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5"/>
  <workbookPr showInkAnnotation="0" codeName="BuÇalışmaKitabı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YAÇIK\TABLO-15\2023\EBİS\KASIM\WEB\"/>
    </mc:Choice>
  </mc:AlternateContent>
  <xr:revisionPtr revIDLastSave="0" documentId="8_{0DBC6A69-9111-4AFB-8086-D566D5C0D2E2}" xr6:coauthVersionLast="36" xr6:coauthVersionMax="36" xr10:uidLastSave="{00000000-0000-0000-0000-000000000000}"/>
  <bookViews>
    <workbookView xWindow="0" yWindow="0" windowWidth="23040" windowHeight="9072" tabRatio="932" firstSheet="1" activeTab="1" xr2:uid="{00000000-000D-0000-FFFF-FFFF00000000}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91029"/>
  <fileRecoveryPr repairLoad="1"/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C25" i="198"/>
  <c r="K25" i="198"/>
  <c r="I25" i="198"/>
  <c r="G25" i="198"/>
  <c r="O25" i="198"/>
  <c r="E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O25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<sst xmlns="http://schemas.openxmlformats.org/spreadsheetml/2006/main" count="141996" uniqueCount="33153">
  <si>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</si>
  <si>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</si>
  <si>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</si>
  <si>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</si>
  <si>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</si>
  <si>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</si>
  <si>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</si>
  <si>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</si>
  <si>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</si>
  <si>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</si>
  <si>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</si>
  <si>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</si>
  <si>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</si>
  <si>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</si>
  <si>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</si>
  <si>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</si>
  <si>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</si>
  <si>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</si>
  <si>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</si>
  <si>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</si>
  <si>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</si>
  <si>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</si>
  <si>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</si>
  <si>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</si>
  <si>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</si>
  <si>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</si>
  <si>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</si>
  <si>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</si>
  <si>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</si>
  <si>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</si>
  <si>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</si>
  <si>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</si>
  <si>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</si>
  <si>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</si>
  <si>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</si>
  <si>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</si>
  <si>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</si>
  <si>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</si>
  <si>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</si>
  <si>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</si>
  <si>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</si>
  <si>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</si>
  <si>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</si>
  <si>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</si>
  <si>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</si>
  <si>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</si>
  <si>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</si>
  <si>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</si>
  <si>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</si>
  <si>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</si>
  <si>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</si>
  <si>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</si>
  <si>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</si>
  <si>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</si>
  <si>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</si>
  <si>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</si>
  <si>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</si>
  <si>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</si>
  <si>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</si>
  <si>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</si>
  <si>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</si>
  <si>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</si>
  <si>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</si>
  <si>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</si>
  <si>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</si>
  <si>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</si>
  <si>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</si>
  <si>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</si>
  <si>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</si>
  <si>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</si>
  <si>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</si>
  <si>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</si>
  <si>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</si>
  <si>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</si>
  <si>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</si>
  <si>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</si>
  <si>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</si>
  <si>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</si>
  <si>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</si>
  <si>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</si>
  <si>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</si>
  <si>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</si>
  <si>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</si>
  <si>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</si>
  <si>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</si>
  <si>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</si>
  <si>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</si>
  <si>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</si>
  <si>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</si>
  <si>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</si>
  <si>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</si>
  <si>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</si>
  <si>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</si>
  <si>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</si>
  <si>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</si>
  <si>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</si>
  <si>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</si>
  <si>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</si>
  <si>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</si>
  <si>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</si>
  <si>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</si>
  <si>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</si>
  <si>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</si>
  <si>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</si>
  <si>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</si>
  <si>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</si>
  <si>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</si>
  <si>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</si>
  <si>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</si>
  <si>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</si>
  <si>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</si>
  <si>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</si>
  <si>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</si>
  <si>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</si>
  <si>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</si>
  <si>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</si>
  <si>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</si>
  <si>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</si>
  <si>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</si>
  <si>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</si>
  <si>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</si>
  <si>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</si>
  <si>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</si>
  <si>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</si>
  <si>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</si>
  <si>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</si>
  <si>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</si>
  <si>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</si>
  <si>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</si>
  <si>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</si>
  <si>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</si>
  <si>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 xml:space="preserve">OG </t>
  </si>
  <si>
    <t>Dağıtım Transformatörü</t>
  </si>
  <si>
    <t>HATUNDERE TR-2 35-28-M00567_35-28-M00567_2369600</t>
  </si>
  <si>
    <t>AG Termik Açması</t>
  </si>
  <si>
    <t>Dağıtım-AG</t>
  </si>
  <si>
    <t>Uzun</t>
  </si>
  <si>
    <t>Şebeke işletmecisi</t>
  </si>
  <si>
    <t>Bildirimsiz</t>
  </si>
  <si>
    <t>28.11.2023 10:47:47</t>
  </si>
  <si>
    <t>28.11.2023 12:19:35</t>
  </si>
  <si>
    <t>ULUCAK DM-2/14 35-27-M00332_35-27-M00332_2347742</t>
  </si>
  <si>
    <t>Yangın</t>
  </si>
  <si>
    <t>28.11.2023 23:25:44</t>
  </si>
  <si>
    <t>29.11.2023 01:42:32</t>
  </si>
  <si>
    <t>Kullanıcı Bağlantı Hattı</t>
  </si>
  <si>
    <t>K-1020 35-01-K01020_911408779_911408779</t>
  </si>
  <si>
    <t>AG Box / Sdk Abone Çıkış Sigorta Atığı</t>
  </si>
  <si>
    <t>28.11.2023 08:40:18</t>
  </si>
  <si>
    <t>28.11.2023 17:49:49</t>
  </si>
  <si>
    <t>DM</t>
  </si>
  <si>
    <t>SELÇUK İM/DM 35-13-A00004_ŞİRİNCE L04_65986070</t>
  </si>
  <si>
    <t>OG Fider Açması</t>
  </si>
  <si>
    <t>Dağıtım-OG</t>
  </si>
  <si>
    <t>28.11.2023 19:04:11</t>
  </si>
  <si>
    <t>28.11.2023 19:37:21</t>
  </si>
  <si>
    <t>OG Fideri</t>
  </si>
  <si>
    <t>M-1453 GEÇİT 35-02-M01453_M-1450 M02_66552012</t>
  </si>
  <si>
    <t>Üçüncü Şahısların Vermiş Olduğu Hasarlar</t>
  </si>
  <si>
    <t>28.11.2023 14:18:07</t>
  </si>
  <si>
    <t>28.11.2023 14:27:04</t>
  </si>
  <si>
    <t>AG Fideri</t>
  </si>
  <si>
    <t>ASARLIK TR-9 35-28-M00590_C_91326875_91326875</t>
  </si>
  <si>
    <t>AG Pano Kol Sigorta Atığı</t>
  </si>
  <si>
    <t>28.11.2023 09:57:50</t>
  </si>
  <si>
    <t>28.11.2023 12:07:57</t>
  </si>
  <si>
    <t>M-2547 35-09-M02547_97792024_97792024</t>
  </si>
  <si>
    <t>28.11.2023 08:54:24</t>
  </si>
  <si>
    <t>28.11.2023 12:39:08</t>
  </si>
  <si>
    <t>BAĞCILAR TR-3 45-78-M00685_45-78-M00685_2352422</t>
  </si>
  <si>
    <t>Plansız Kesinti / Müdahale</t>
  </si>
  <si>
    <t>28.11.2023 02:00:33</t>
  </si>
  <si>
    <t>28.11.2023 03:39:54</t>
  </si>
  <si>
    <t>TM Fideri</t>
  </si>
  <si>
    <t>ALİAĞA GIS TM 35-17-A00014_BELEDİYE-1 (2H04) M017_66128126</t>
  </si>
  <si>
    <t>28.11.2023 21:26:48</t>
  </si>
  <si>
    <t>28.11.2023 22:09:02</t>
  </si>
  <si>
    <t>M-1028 35-04-M01028_99355671_99355671</t>
  </si>
  <si>
    <t>28.11.2023 17:13:15</t>
  </si>
  <si>
    <t>28.11.2023 18:53:24</t>
  </si>
  <si>
    <t>TR-35 35-30-L00035_955330972_955330972</t>
  </si>
  <si>
    <t>AG Branşman Yeraltı Kablo Arızası</t>
  </si>
  <si>
    <t>28.11.2023 03:49:46</t>
  </si>
  <si>
    <t>28.11.2023 07:02:16</t>
  </si>
  <si>
    <t>BADINCA KÖK 45-73-M00341_HatBaşıAyırıcı_53135622 M03_53135622</t>
  </si>
  <si>
    <t>OG Sigorta Atması</t>
  </si>
  <si>
    <t>28.11.2023 10:55:00</t>
  </si>
  <si>
    <t>28.11.2023 12:49:08</t>
  </si>
  <si>
    <t>KUŞÇULAR DM-2 35-19-M00515_KUŞÇULAR DM M02_80470363</t>
  </si>
  <si>
    <t>28.11.2023 20:14:54</t>
  </si>
  <si>
    <t>28.11.2023 20:32:23</t>
  </si>
  <si>
    <t>TR-99 35-15-L00099_950380871_950380871</t>
  </si>
  <si>
    <t>28.11.2023 15:04:53</t>
  </si>
  <si>
    <t>28.11.2023 17:43:04</t>
  </si>
  <si>
    <t>M-3070(YATIRIM REZERVE) 35-01-M03070_C_56372489_56372489</t>
  </si>
  <si>
    <t>28.11.2023 01:29:10</t>
  </si>
  <si>
    <t>28.11.2023 02:21:19</t>
  </si>
  <si>
    <t>AVDAN TR-4 45-82-M00234_45-82-M00234_2376145</t>
  </si>
  <si>
    <t>28.11.2023 23:42:33</t>
  </si>
  <si>
    <t>29.11.2023 00:59:30</t>
  </si>
  <si>
    <t>Saha Dağıtım Kutusu (SDK)</t>
  </si>
  <si>
    <t>K-34 35-01-K00034_ST 1C_5840684</t>
  </si>
  <si>
    <t>AG Klemens Arızası</t>
  </si>
  <si>
    <t>28.11.2023 10:01:47</t>
  </si>
  <si>
    <t>28.11.2023 17:58:18</t>
  </si>
  <si>
    <t>YAŞAMKENT SİTESİ TR 35-27-M00121_35-27-M00121_72209577</t>
  </si>
  <si>
    <t>28.11.2023 17:58:25</t>
  </si>
  <si>
    <t>29.11.2023 01:11:20</t>
  </si>
  <si>
    <t>K-4039 35-03-K04039_35-03-K04039_41951040</t>
  </si>
  <si>
    <t>Şebeke Yenileme ve Kapasite Artışı Çalışması</t>
  </si>
  <si>
    <t>Bildirimli</t>
  </si>
  <si>
    <t>28.11.2023 09:44:42</t>
  </si>
  <si>
    <t>28.11.2023 16:50:46</t>
  </si>
  <si>
    <t>KÖK</t>
  </si>
  <si>
    <t>SAKARLI KÖK 45-76-M00046_KOCAİSKAN M03_72214504</t>
  </si>
  <si>
    <t>28.11.2023 06:45:52</t>
  </si>
  <si>
    <t>28.11.2023 07:19:07</t>
  </si>
  <si>
    <t>M-2948 35-01-M02948_912969700_912969700</t>
  </si>
  <si>
    <t>28.11.2023 20:37:50</t>
  </si>
  <si>
    <t>29.11.2023 01:27:16</t>
  </si>
  <si>
    <t>HALİTPAŞA DM 45-80-M00060_DEVELİ-ÇAMLIYURT M03_72188651</t>
  </si>
  <si>
    <t>28.11.2023 15:54:04</t>
  </si>
  <si>
    <t>28.11.2023 16:48:57</t>
  </si>
  <si>
    <t>ÇAYBAŞI DM-1/19 35-26-M00182_ M10_2038795</t>
  </si>
  <si>
    <t>28.11.2023 21:06:08</t>
  </si>
  <si>
    <t>28.11.2023 22:11:34</t>
  </si>
  <si>
    <t>ALİAĞA TR-43 DM 35-17-M00043_GÜZELHİSAR ÇIKIŞI M12_2122091</t>
  </si>
  <si>
    <t>28.11.2023 19:29:27</t>
  </si>
  <si>
    <t>28.11.2023 19:44:06</t>
  </si>
  <si>
    <t>ÇATALARMUT TR-1 45-75-M00148_45-75-M00148_81491833</t>
  </si>
  <si>
    <t>AG Havai Branşman Arızası</t>
  </si>
  <si>
    <t>28.11.2023 20:51:57</t>
  </si>
  <si>
    <t>28.11.2023 21:10:20</t>
  </si>
  <si>
    <t>YENİ HARMANDALI TR-1 45-71-M00893_A_91113850_91113850</t>
  </si>
  <si>
    <t>28.11.2023 11:59:28</t>
  </si>
  <si>
    <t>28.11.2023 16:58:10</t>
  </si>
  <si>
    <t>MURADİYE DM 45-71-M00006_ORMAN FİDANLIĞI M12_2077013</t>
  </si>
  <si>
    <t>28.11.2023 20:42:56</t>
  </si>
  <si>
    <t>28.11.2023 21:19:19</t>
  </si>
  <si>
    <t>M-2794 35-01-M02794_35-01-M02794_82187326</t>
  </si>
  <si>
    <t>28.11.2023 19:59:08</t>
  </si>
  <si>
    <t>29.11.2023 02:55:38</t>
  </si>
  <si>
    <t>ILGIN HATBAŞI KÖK 45-73-M01292_ASSTAR KÖK M05_83838135</t>
  </si>
  <si>
    <t>28.11.2023 11:14:23</t>
  </si>
  <si>
    <t>28.11.2023 11:41:54</t>
  </si>
  <si>
    <t>TR-139 ERİNCİKLER 35-19-L00139_956674143_956674143</t>
  </si>
  <si>
    <t>28.11.2023 08:35:41</t>
  </si>
  <si>
    <t>28.11.2023 10:30:01</t>
  </si>
  <si>
    <t>K-1027 35-01-K01027_F F3_5865750</t>
  </si>
  <si>
    <t>Sel</t>
  </si>
  <si>
    <t>28.11.2023 09:57:02</t>
  </si>
  <si>
    <t>29.11.2023 19:54:38</t>
  </si>
  <si>
    <t>DAĞDERESİ MAH. TR-1 45-76-M00184_45-76-M00184_2347322</t>
  </si>
  <si>
    <t>AG Kademe Ayarı</t>
  </si>
  <si>
    <t>28.11.2023 17:35:00</t>
  </si>
  <si>
    <t>28.11.2023 19:00:34</t>
  </si>
  <si>
    <t>BOYNUYOĞUN KÖK 35-29-L00051_DALLIK L03_72215399</t>
  </si>
  <si>
    <t>28.11.2023 10:29:11</t>
  </si>
  <si>
    <t>28.11.2023 10:51:17</t>
  </si>
  <si>
    <t>TR-113 CAMİ YANI 35-26-M00113_D_91155940_91155940</t>
  </si>
  <si>
    <t>28.11.2023 09:33:46</t>
  </si>
  <si>
    <t>28.11.2023 10:10:07</t>
  </si>
  <si>
    <t>L-523 ALTINKUM 35-18-L00523_ H_49093265</t>
  </si>
  <si>
    <t>OG Atlama Arızası</t>
  </si>
  <si>
    <t>28.11.2023 12:11:56</t>
  </si>
  <si>
    <t>28.11.2023 14:13:12</t>
  </si>
  <si>
    <t>K-1534 35-01-K01534_98510534_98510534</t>
  </si>
  <si>
    <t>28.11.2023 07:08:21</t>
  </si>
  <si>
    <t>28.11.2023 18:55:24</t>
  </si>
  <si>
    <t>K-3743 35-01-K03743_911339653_911339653</t>
  </si>
  <si>
    <t>28.11.2023 07:33:33</t>
  </si>
  <si>
    <t>28.11.2023 22:19:46</t>
  </si>
  <si>
    <t>K-3 35-01-K00003_97901171_97901171</t>
  </si>
  <si>
    <t>28.11.2023 16:03:00</t>
  </si>
  <si>
    <t>28.11.2023 18:43:35</t>
  </si>
  <si>
    <t>M-30 35-02-M00030_M-1081 M03_2309643</t>
  </si>
  <si>
    <t>28.11.2023 19:44:23</t>
  </si>
  <si>
    <t>28.11.2023 20:58:02</t>
  </si>
  <si>
    <t>K-49 35-01-K00049_911484685_911484685</t>
  </si>
  <si>
    <t>28.11.2023 15:45:22</t>
  </si>
  <si>
    <t>28.11.2023 20:21:25</t>
  </si>
  <si>
    <t>KİRELLİ KÖK 35-29-L00809_BOYNUYOĞUN KÖK-TAMTAT L02_74719158</t>
  </si>
  <si>
    <t>28.11.2023 11:09:01</t>
  </si>
  <si>
    <t>28.11.2023 14:15:19</t>
  </si>
  <si>
    <t>K-1036 35-01-K01036_910624562_910624562</t>
  </si>
  <si>
    <t>28.11.2023 09:27:09</t>
  </si>
  <si>
    <t>29.11.2023 04:48:50</t>
  </si>
  <si>
    <t>GÖLCÜK TR-3 35-15-L00318_GÖLCÜK TR-41 L02_2117784</t>
  </si>
  <si>
    <t>28.11.2023 20:00:45</t>
  </si>
  <si>
    <t>28.11.2023 21:03:25</t>
  </si>
  <si>
    <t>K-60 35-01-K00060_910838513_910838513</t>
  </si>
  <si>
    <t>28.11.2023 21:34:13</t>
  </si>
  <si>
    <t>29.11.2023 06:34:47</t>
  </si>
  <si>
    <t>AKÇAKİLİSE TR-2 35-21-L00045_AZMAK TR-1 L02_72177527</t>
  </si>
  <si>
    <t>28.11.2023 20:47:27</t>
  </si>
  <si>
    <t>28.11.2023 22:23:01</t>
  </si>
  <si>
    <t>MÜTEVELLİ KÖK 45-80-M00100_KARAAĞAÇLI M01_72196210</t>
  </si>
  <si>
    <t>28.11.2023 13:03:01</t>
  </si>
  <si>
    <t>28.11.2023 14:14:12</t>
  </si>
  <si>
    <t>ÖDEMİŞ İM 35-15-A00001_BOZDAĞ L17_2310688</t>
  </si>
  <si>
    <t>Şebeke Bakım Çalışması</t>
  </si>
  <si>
    <t>28.11.2023 08:53:41</t>
  </si>
  <si>
    <t>28.11.2023 10:46:32</t>
  </si>
  <si>
    <t>M-1954 35-01-M01954_911956642_911956642</t>
  </si>
  <si>
    <t>28.11.2023 18:11:09</t>
  </si>
  <si>
    <t>28.11.2023 22:24:40</t>
  </si>
  <si>
    <t>K-3683 35-01-K03683_99890738_99890738</t>
  </si>
  <si>
    <t>28.11.2023 15:12:00</t>
  </si>
  <si>
    <t>28.11.2023 22:10:20</t>
  </si>
  <si>
    <t>SOMA TR-11/3 45-82-M00035_C_56403232_56403232</t>
  </si>
  <si>
    <t>28.11.2023 10:38:48</t>
  </si>
  <si>
    <t>28.11.2023 12:18:51</t>
  </si>
  <si>
    <t>TR-77 ÇEŞMEALTI KÖK 35-19-M00077_URLA İM L07_76784558</t>
  </si>
  <si>
    <t>28.11.2023 23:05:34</t>
  </si>
  <si>
    <t>29.11.2023 02:53:03</t>
  </si>
  <si>
    <t>DEVELİ TR-3 35-22-M00285_955294131_955294131</t>
  </si>
  <si>
    <t>28.11.2023 22:24:59</t>
  </si>
  <si>
    <t>29.11.2023 00:17:35</t>
  </si>
  <si>
    <t>28.11.2023 17:51:12</t>
  </si>
  <si>
    <t>28.11.2023 18:03:00</t>
  </si>
  <si>
    <t>K-575 35-01-K00575_911314543_911314543</t>
  </si>
  <si>
    <t>28.11.2023 08:00:28</t>
  </si>
  <si>
    <t>28.11.2023 16:09:13</t>
  </si>
  <si>
    <t>KOZBEYLİ TR-1 35-23-M00070_42098021_56376421_56376421</t>
  </si>
  <si>
    <t>28.11.2023 14:08:54</t>
  </si>
  <si>
    <t>28.11.2023 14:50:12</t>
  </si>
  <si>
    <t>K-49 35-01-K00049_M M2_66312611</t>
  </si>
  <si>
    <t>28.11.2023 15:47:07</t>
  </si>
  <si>
    <t>29.11.2023 02:45:38</t>
  </si>
  <si>
    <t>TR-10 CEZAEVİ YOLU 35-26-M00010_95002580259_95002580259</t>
  </si>
  <si>
    <t>28.11.2023 09:16:32</t>
  </si>
  <si>
    <t>28.11.2023 14:20:28</t>
  </si>
  <si>
    <t>TR-49 35-26-M00049_35-26-M00049_65984284</t>
  </si>
  <si>
    <t>28.11.2023 10:15:54</t>
  </si>
  <si>
    <t>28.11.2023 11:30:43</t>
  </si>
  <si>
    <t>HELVACI TR-3 35-17-M00363_35-17-M00363_2361929</t>
  </si>
  <si>
    <t>28.11.2023 16:36:34</t>
  </si>
  <si>
    <t>28.11.2023 18:46:00</t>
  </si>
  <si>
    <t>BADEMLİ TR-1 DM 35-15-L01010_BIÇAKÇI-OVACIK L09_67544159</t>
  </si>
  <si>
    <t>28.11.2023 18:28:07</t>
  </si>
  <si>
    <t>28.11.2023 18:35:38</t>
  </si>
  <si>
    <t>M-2813 35-03-M02813_35-03-M02813_66950678</t>
  </si>
  <si>
    <t>28.11.2023 11:57:01</t>
  </si>
  <si>
    <t>28.11.2023 13:18:11</t>
  </si>
  <si>
    <t>K-49 35-01-K00049_N 1N_5865814</t>
  </si>
  <si>
    <t>28.11.2023 08:33:39</t>
  </si>
  <si>
    <t>28.11.2023 13:01:21</t>
  </si>
  <si>
    <t>L-105 35-18-L00105_OVACIK KÖYÜ VE VERİCİLER L02_2324754</t>
  </si>
  <si>
    <t>OG Ayırıcı Arızası</t>
  </si>
  <si>
    <t>28.11.2023 22:10:53</t>
  </si>
  <si>
    <t>28.11.2023 23:35:22</t>
  </si>
  <si>
    <t>K-1027 35-01-K01027_910888190_910888190</t>
  </si>
  <si>
    <t>28.11.2023 21:29:06</t>
  </si>
  <si>
    <t>28.11.2023 22:01:12</t>
  </si>
  <si>
    <t>K-575 35-01-K00575_E E2_5864974</t>
  </si>
  <si>
    <t>28.11.2023 11:33:19</t>
  </si>
  <si>
    <t>28.11.2023 21:18:00</t>
  </si>
  <si>
    <t>ELMABAĞ DM 35-15-L00317_ELMABAĞ L02_66822278</t>
  </si>
  <si>
    <t>28.11.2023 22:46:58</t>
  </si>
  <si>
    <t>29.11.2023 00:26:56</t>
  </si>
  <si>
    <t>SELENDİ TR-8 45-81-M00008_945625271_945625271</t>
  </si>
  <si>
    <t>28.11.2023 07:34:15</t>
  </si>
  <si>
    <t>28.11.2023 14:49:22</t>
  </si>
  <si>
    <t>BULGURCA TR-2 35-22-M00251_955271319_955271319</t>
  </si>
  <si>
    <t>28.11.2023 14:21:46</t>
  </si>
  <si>
    <t>28.11.2023 16:18:14</t>
  </si>
  <si>
    <t>TR-87 MENTEŞ KAVŞAĞI 35-19-L00087_MENTEŞ ÖZEL TR L01_2335779</t>
  </si>
  <si>
    <t>28.11.2023 20:19:45</t>
  </si>
  <si>
    <t>29.11.2023 04:31:51</t>
  </si>
  <si>
    <t>DERİCİ KÖK 45-84-M00003_RAZOĞLU M07_2313984</t>
  </si>
  <si>
    <t>28.11.2023 16:37:39</t>
  </si>
  <si>
    <t>28.11.2023 18:20:47</t>
  </si>
  <si>
    <t>SEYİRKENT TR-1 45-83-M00691_ÜÇÜNCÜ KISIM SANAYİ TR-1 M01_61334574</t>
  </si>
  <si>
    <t>28.11.2023 12:09:53</t>
  </si>
  <si>
    <t>28.11.2023 13:03:21</t>
  </si>
  <si>
    <t>L-424 AKTAŞ MARKET 35-18-L00424_9764028 E29/1_5948998</t>
  </si>
  <si>
    <t>28.11.2023 07:10:59</t>
  </si>
  <si>
    <t>28.11.2023 09:27:36</t>
  </si>
  <si>
    <t>KARAOĞLANLI TR-3 45-71-M00567_45-71-M00567_2353704</t>
  </si>
  <si>
    <t>28.11.2023 22:50:54</t>
  </si>
  <si>
    <t>29.11.2023 01:51:19</t>
  </si>
  <si>
    <t>K-3683 35-01-K03683_35-01-K03683_2374752</t>
  </si>
  <si>
    <t>29.11.2023 06:54:12</t>
  </si>
  <si>
    <t>KARABULU KÖK 35-31-L00227_DEMİRAYAKLAR L02_2119132</t>
  </si>
  <si>
    <t>28.11.2023 04:41:16</t>
  </si>
  <si>
    <t>28.11.2023 05:07:00</t>
  </si>
  <si>
    <t>K-1037 35-01-K01037_912859280_912859280</t>
  </si>
  <si>
    <t>28.11.2023 08:31:59</t>
  </si>
  <si>
    <t>29.11.2023 05:03:54</t>
  </si>
  <si>
    <t>HAYKIRAN TR-2 35-28-M00201_A_56357555_56357555</t>
  </si>
  <si>
    <t>28.11.2023 20:41:44</t>
  </si>
  <si>
    <t>28.11.2023 21:21:36</t>
  </si>
  <si>
    <t>K-49 35-01-K00049_35-01-K00049_42446532</t>
  </si>
  <si>
    <t>AG Yeraltı Kablo Arızası</t>
  </si>
  <si>
    <t>28.11.2023 12:51:11</t>
  </si>
  <si>
    <t>28.11.2023 14:35:48</t>
  </si>
  <si>
    <t>ULUKENT DM-3 35-28-M00003_DM-3/17 M01_2312184</t>
  </si>
  <si>
    <t>28.11.2023 21:18:33</t>
  </si>
  <si>
    <t>28.11.2023 21:56:00</t>
  </si>
  <si>
    <t>HARMANDALI DM-2 (M-200) 35-09-M00200_TRAFO M14_67109128</t>
  </si>
  <si>
    <t>28.11.2023 23:07:04</t>
  </si>
  <si>
    <t>29.11.2023 03:21:34</t>
  </si>
  <si>
    <t>ALAŞEHİR TR-85 45-73-M00085_945687345_945687345</t>
  </si>
  <si>
    <t>28.11.2023 14:01:11</t>
  </si>
  <si>
    <t>28.11.2023 14:46:59</t>
  </si>
  <si>
    <t>AŞAĞICUMA DM 35-16-M00103_KAPLAN M01_72040417</t>
  </si>
  <si>
    <t>28.11.2023 18:52:02</t>
  </si>
  <si>
    <t>29.11.2023 00:10:00</t>
  </si>
  <si>
    <t>L-353 İŞTUR 35-18-L00353_A_91134308_91134308</t>
  </si>
  <si>
    <t>AG Tel Kopuğu</t>
  </si>
  <si>
    <t>28.11.2023 11:17:13</t>
  </si>
  <si>
    <t>28.11.2023 16:03:28</t>
  </si>
  <si>
    <t>DM-7/1A 45-71-M02005_A DM5/05&amp;A2_5971985</t>
  </si>
  <si>
    <t>28.11.2023 15:11:48</t>
  </si>
  <si>
    <t>28.11.2023 16:44:12</t>
  </si>
  <si>
    <t>SARIKAYA TR-1 45-71-M00996_DIREK TIPI TRAFO HUCRESI H01_2091582</t>
  </si>
  <si>
    <t>28.11.2023 09:43:50</t>
  </si>
  <si>
    <t>28.11.2023 14:16:21</t>
  </si>
  <si>
    <t>CENKYERİ TR-4 45-82-M00252_E_91295729_91295729</t>
  </si>
  <si>
    <t>28.11.2023 09:15:19</t>
  </si>
  <si>
    <t>28.11.2023 16:46:04</t>
  </si>
  <si>
    <t>FOÇA TR-32 35-23-L00032_C_56398198_56398198</t>
  </si>
  <si>
    <t>28.11.2023 19:11:45</t>
  </si>
  <si>
    <t>28.11.2023 20:26:06</t>
  </si>
  <si>
    <t>M-3476(YATIRIM REZERVE) 35-02-M03476_35-02-M03476_97208942</t>
  </si>
  <si>
    <t>28.11.2023 09:41:52</t>
  </si>
  <si>
    <t>28.11.2023 14:32:48</t>
  </si>
  <si>
    <t>TOYGAR KÖK 45-73-M00166_HatBaşıAyırıcı_53135949 M01_53135949</t>
  </si>
  <si>
    <t>28.11.2023 09:07:10</t>
  </si>
  <si>
    <t>28.11.2023 12:11:26</t>
  </si>
  <si>
    <t>M-3054 TRANS-NAK ÖZEL TR 35-02-M03054Ö_ H_79767073</t>
  </si>
  <si>
    <t>28.11.2023 09:53:46</t>
  </si>
  <si>
    <t>28.11.2023 13:30:19</t>
  </si>
  <si>
    <t>DENİZGİREN TR-3 35-21-L00206_D_56355468_56355468</t>
  </si>
  <si>
    <t>28.11.2023 19:06:17</t>
  </si>
  <si>
    <t>29.11.2023 07:10:16</t>
  </si>
  <si>
    <t>AHMETBEYLİ M-5 35-22-M00243_A_91199267_91199267</t>
  </si>
  <si>
    <t>28.11.2023 10:25:14</t>
  </si>
  <si>
    <t>28.11.2023 11:15:12</t>
  </si>
  <si>
    <t>PİYADELER KÖK 45-73-M00136_ALAŞEHİR TM KAVAKLIDERE M07_95408237</t>
  </si>
  <si>
    <t>28.11.2023 10:20:52</t>
  </si>
  <si>
    <t>28.11.2023 15:30:11</t>
  </si>
  <si>
    <t>K-3278 35-01-K03278_35-01-K03278_2353496</t>
  </si>
  <si>
    <t>28.11.2023 07:14:12</t>
  </si>
  <si>
    <t>28.11.2023 14:35:00</t>
  </si>
  <si>
    <t>BÜYÜKKEMERDERE TR-2 35-29-L00302_DIREK TIPI TRAFO HUCRESI H01_2037205</t>
  </si>
  <si>
    <t>OG Direk Yıkılması</t>
  </si>
  <si>
    <t>28.11.2023 17:41:11</t>
  </si>
  <si>
    <t>28.11.2023 21:49:57</t>
  </si>
  <si>
    <t>28.11.2023 13:39:02</t>
  </si>
  <si>
    <t>28.11.2023 17:09:35</t>
  </si>
  <si>
    <t>BOYNUYOĞUN KÖK 35-29-L00051_DALLIK L03_72215450</t>
  </si>
  <si>
    <t>28.11.2023 16:54:52</t>
  </si>
  <si>
    <t>28.11.2023 17:31:41</t>
  </si>
  <si>
    <t>TR-34 35-16-L00034_47577969_56355229_56355229</t>
  </si>
  <si>
    <t>28.11.2023 14:48:02</t>
  </si>
  <si>
    <t>28.11.2023 19:51:35</t>
  </si>
  <si>
    <t>KAZANLI TR-2 35-15-L00976_B_91050122_91050122</t>
  </si>
  <si>
    <t>28.11.2023 14:54:50</t>
  </si>
  <si>
    <t>28.11.2023 18:37:44</t>
  </si>
  <si>
    <t>L-99 DÜZCE TR-1 35-14-L00099_956641044_956641044</t>
  </si>
  <si>
    <t>28.11.2023 20:55:05</t>
  </si>
  <si>
    <t>28.11.2023 23:47:21</t>
  </si>
  <si>
    <t>ÖZDERE ORTA MAHALLE DM (M-1) 35-25-M00120_GÜMÜLDÜR DM-BARAJ-ORTA MAHALLE ARITMA KÖK M01_72127257</t>
  </si>
  <si>
    <t>28.11.2023 17:58:51</t>
  </si>
  <si>
    <t>28.11.2023 19:01:11</t>
  </si>
  <si>
    <t>MENEMEN TR-24 35-28-L00024_C_91441253_91441253</t>
  </si>
  <si>
    <t>28.11.2023 17:47:11</t>
  </si>
  <si>
    <t>28.11.2023 20:47:04</t>
  </si>
  <si>
    <t>28.11.2023 19:01:27</t>
  </si>
  <si>
    <t>28.11.2023 21:02:02</t>
  </si>
  <si>
    <t>YİĞENLİ TR-1 35-29-L00603_D_56401116_56401116</t>
  </si>
  <si>
    <t>28.11.2023 07:46:22</t>
  </si>
  <si>
    <t>28.11.2023 11:56:44</t>
  </si>
  <si>
    <t>DM-13 45-71-M00336__86849864_86849864</t>
  </si>
  <si>
    <t>28.11.2023 23:21:31</t>
  </si>
  <si>
    <t>29.11.2023 01:34:28</t>
  </si>
  <si>
    <t>K-49 35-01-K00049_911026930_911026930</t>
  </si>
  <si>
    <t>28.11.2023 18:22:48</t>
  </si>
  <si>
    <t>29.11.2023 05:28:16</t>
  </si>
  <si>
    <t>K-681 35-04-K00681_98265162_98265162</t>
  </si>
  <si>
    <t>28.11.2023 11:23:34</t>
  </si>
  <si>
    <t>28.11.2023 13:30:39</t>
  </si>
  <si>
    <t>BEYDERE KÖK 45-71-M00128_HatBaşıAyırıcı_53135138 M07_53135138</t>
  </si>
  <si>
    <t>28.11.2023 07:34:30</t>
  </si>
  <si>
    <t>28.11.2023 09:52:11</t>
  </si>
  <si>
    <t>FOÇA TR-15 35-23-L00015_B_56398927_56398927</t>
  </si>
  <si>
    <t>28.11.2023 22:14:39</t>
  </si>
  <si>
    <t>29.11.2023 01:45:24</t>
  </si>
  <si>
    <t>HECİZ KÖK 45-82-M00485_SAVAŞTEPE 34.5 ÇIKIŞ M03_66191057</t>
  </si>
  <si>
    <t>Kısa</t>
  </si>
  <si>
    <t>28.11.2023 21:04:55</t>
  </si>
  <si>
    <t>28.11.2023 21:07:11</t>
  </si>
  <si>
    <t>K-60 35-01-K00060_910893559_910893559</t>
  </si>
  <si>
    <t>28.11.2023 07:50:55</t>
  </si>
  <si>
    <t>29.11.2023 21:37:01</t>
  </si>
  <si>
    <t>K-4034 35-01-K04034_912127908_912127908</t>
  </si>
  <si>
    <t>28.11.2023 15:57:51</t>
  </si>
  <si>
    <t>28.11.2023 16:32:35</t>
  </si>
  <si>
    <t>KINIK İM 35-24-A00001_YAYA KENT M09_2058920</t>
  </si>
  <si>
    <t>28.11.2023 19:31:49</t>
  </si>
  <si>
    <t>28.11.2023 21:00:12</t>
  </si>
  <si>
    <t>KELLETEPE KÖK 35-31-L00035_YENİŞEHİR L04_72230944</t>
  </si>
  <si>
    <t>28.11.2023 05:08:21</t>
  </si>
  <si>
    <t>28.11.2023 05:21:00</t>
  </si>
  <si>
    <t>TR-2/21 45-83-L00021_45-83-L00021_2351797</t>
  </si>
  <si>
    <t>28.11.2023 00:47:32</t>
  </si>
  <si>
    <t>28.11.2023 01:04:28</t>
  </si>
  <si>
    <t>İÇMECE TR-4 35-31-L00434_B_56386308_56386308</t>
  </si>
  <si>
    <t>28.11.2023 10:25:25</t>
  </si>
  <si>
    <t>28.11.2023 13:34:08</t>
  </si>
  <si>
    <t>DM-16/16-A 45-71-M00427_A_91383874_91383874</t>
  </si>
  <si>
    <t>28.11.2023 09:48:24</t>
  </si>
  <si>
    <t>28.11.2023 13:19:51</t>
  </si>
  <si>
    <t>TR-23 45-77-L00023_945505757_945505757</t>
  </si>
  <si>
    <t>28.11.2023 21:13:36</t>
  </si>
  <si>
    <t>28.11.2023 23:28:30</t>
  </si>
  <si>
    <t>ÇATALARMUT TR-1 45-75-M00148_945599259_945599259</t>
  </si>
  <si>
    <t>28.11.2023 18:15:32</t>
  </si>
  <si>
    <t>K-3373 35-10-K03373_35-10-K03373_47797835</t>
  </si>
  <si>
    <t>28.11.2023 20:03:53</t>
  </si>
  <si>
    <t>28.11.2023 21:10:23</t>
  </si>
  <si>
    <t>L-353 İŞTUR 35-18-L00353_7523958_56374525_56374525</t>
  </si>
  <si>
    <t>28.11.2023 17:05:29</t>
  </si>
  <si>
    <t>28.11.2023 21:35:05</t>
  </si>
  <si>
    <t>DEĞİRMENDERE TR-1 35-22-M00197_C_56366526_56366526</t>
  </si>
  <si>
    <t>28.11.2023 21:15:46</t>
  </si>
  <si>
    <t>28.11.2023 22:23:38</t>
  </si>
  <si>
    <t>28.11.2023 19:13:19</t>
  </si>
  <si>
    <t>28.11.2023 19:55:15</t>
  </si>
  <si>
    <t>ÖRENCİK TR-4 35-31-L00456_B_91445134_91445134</t>
  </si>
  <si>
    <t>28.11.2023 09:20:41</t>
  </si>
  <si>
    <t>28.11.2023 11:22:55</t>
  </si>
  <si>
    <t>ZEYTİNALANI TR-101 35-19-L00101_A_56354856_56354856</t>
  </si>
  <si>
    <t>28.11.2023 18:50:45</t>
  </si>
  <si>
    <t>28.11.2023 22:37:46</t>
  </si>
  <si>
    <t>L-357 EGEM SAHİL SİT. 35-18-L00357_35-18-L00357_2357012</t>
  </si>
  <si>
    <t>28.11.2023 17:37:21</t>
  </si>
  <si>
    <t>29.11.2023 02:24:54</t>
  </si>
  <si>
    <t>M-1817 35-01-M01817_95002547424_95002547424</t>
  </si>
  <si>
    <t>28.11.2023 01:55:14</t>
  </si>
  <si>
    <t>28.11.2023 04:41:28</t>
  </si>
  <si>
    <t>K-681 35-04-K00681_D K681D1_5827553</t>
  </si>
  <si>
    <t>AG Box / Sdk Giriş Sigorta Atığı</t>
  </si>
  <si>
    <t>28.11.2023 09:56:52</t>
  </si>
  <si>
    <t>28.11.2023 18:34:36</t>
  </si>
  <si>
    <t>ALİAĞA GIS TM 35-17-A00014_KARDEMİR-2 (2H07) M020_66128137</t>
  </si>
  <si>
    <t>28.11.2023 16:52:33</t>
  </si>
  <si>
    <t>28.11.2023 17:06:22</t>
  </si>
  <si>
    <t>M-1702 35-01-M01702_B B2_5919521</t>
  </si>
  <si>
    <t>28.11.2023 10:16:20</t>
  </si>
  <si>
    <t>28.11.2023 18:44:42</t>
  </si>
  <si>
    <t>L-25 35-14-L00025_966375722_966375722</t>
  </si>
  <si>
    <t>28.11.2023 13:48:31</t>
  </si>
  <si>
    <t>28.11.2023 15:49:25</t>
  </si>
  <si>
    <t>KARAALİ TR-1 45-71-M01470_D_91235723_91235723</t>
  </si>
  <si>
    <t>28.11.2023 16:19:27</t>
  </si>
  <si>
    <t>28.11.2023 20:47:49</t>
  </si>
  <si>
    <t>M-3070(YATIRIM REZERVE) 35-01-M03070_911706194_911706194</t>
  </si>
  <si>
    <t>28.11.2023 09:56:02</t>
  </si>
  <si>
    <t>28.11.2023 11:35:02</t>
  </si>
  <si>
    <t>K-575 35-01-K00575_95002482083_95002482083</t>
  </si>
  <si>
    <t>28.11.2023 20:31:10</t>
  </si>
  <si>
    <t>28.11.2023 21:39:03</t>
  </si>
  <si>
    <t>M-953 GEÇİT 35-02-M00953_M-21 M03_100682676</t>
  </si>
  <si>
    <t>OG İletken Kopması</t>
  </si>
  <si>
    <t>28.11.2023 21:06:35</t>
  </si>
  <si>
    <t>28.11.2023 23:56:14</t>
  </si>
  <si>
    <t>K-3 35-01-K00003_912897297_912897297</t>
  </si>
  <si>
    <t>28.11.2023 08:22:57</t>
  </si>
  <si>
    <t>28.11.2023 12:12:29</t>
  </si>
  <si>
    <t>KARABURUN TR-18 35-21-L00026_35-21-L00026_2376241</t>
  </si>
  <si>
    <t>28.11.2023 22:57:43</t>
  </si>
  <si>
    <t>29.11.2023 04:25:07</t>
  </si>
  <si>
    <t>TR-1-4/5 KİLİSE KABİN 35-20-L00028_955194821_955194821</t>
  </si>
  <si>
    <t>28.11.2023 14:46:06</t>
  </si>
  <si>
    <t>28.11.2023 16:46:02</t>
  </si>
  <si>
    <t>DM-2/28 45-71-M00536_B b1_45193873</t>
  </si>
  <si>
    <t>AG Box Arızası</t>
  </si>
  <si>
    <t>28.11.2023 22:36:29</t>
  </si>
  <si>
    <t>29.11.2023 00:14:48</t>
  </si>
  <si>
    <t>ALİAĞA TR-43 DM 35-17-M00043_ALOSBİ YALI GİRİŞ M07_2122103</t>
  </si>
  <si>
    <t>28.11.2023 21:39:00</t>
  </si>
  <si>
    <t>TR-2/21 45-72-L00021_A_56407069_56407069</t>
  </si>
  <si>
    <t>28.11.2023 13:05:31</t>
  </si>
  <si>
    <t>28.11.2023 14:39:05</t>
  </si>
  <si>
    <t>K-1027 35-01-K01027_911711086_911711086</t>
  </si>
  <si>
    <t>28.11.2023 14:21:20</t>
  </si>
  <si>
    <t>29.11.2023 06:49:03</t>
  </si>
  <si>
    <t>ULUDERBENT TR-2 45-73-M00492_A_80738824_80738824</t>
  </si>
  <si>
    <t>28.11.2023 19:52:19</t>
  </si>
  <si>
    <t>29.11.2023 00:34:50</t>
  </si>
  <si>
    <t>KURUCALAR TR-1 45-81-M00131_45-81-M00131_2376525</t>
  </si>
  <si>
    <t>28.11.2023 15:54:41</t>
  </si>
  <si>
    <t>28.11.2023 18:07:27</t>
  </si>
  <si>
    <t>DAĞDERESİ MAH. TR-1 45-76-M00184_DIREK TIPI TRAFO HUCRESI H01_2085548</t>
  </si>
  <si>
    <t>OG Trafo Arızası</t>
  </si>
  <si>
    <t>28.11.2023 06:40:52</t>
  </si>
  <si>
    <t>28.11.2023 15:07:58</t>
  </si>
  <si>
    <t>TR-68 35-30-L00068__72410329_72410329</t>
  </si>
  <si>
    <t>28.11.2023 15:07:37</t>
  </si>
  <si>
    <t>28.11.2023 20:03:30</t>
  </si>
  <si>
    <t>KALEKÖY TR-2 35-31-L00235_35-31-L00235_2365449</t>
  </si>
  <si>
    <t>28.11.2023 09:15:39</t>
  </si>
  <si>
    <t>28.11.2023 17:18:55</t>
  </si>
  <si>
    <t>NALDÖKEN TR-1 45-82-M00198_45-82-M00198_2347679</t>
  </si>
  <si>
    <t>28.11.2023 21:53:13</t>
  </si>
  <si>
    <t>28.11.2023 22:46:34</t>
  </si>
  <si>
    <t>ÜNİVERSİTE TM 35-02-A00008_KARASULUK M17_2310708</t>
  </si>
  <si>
    <t>28.11.2023 14:06:02</t>
  </si>
  <si>
    <t>28.11.2023 14:12:00</t>
  </si>
  <si>
    <t>ALİAĞA TR-43 DM 35-17-M00043_M-87 M04_2114071</t>
  </si>
  <si>
    <t>28.11.2023 22:13:00</t>
  </si>
  <si>
    <t>28.11.2023 23:54:58</t>
  </si>
  <si>
    <t>KAVACIK TR-1 35-01-L00001_DIREK TIPI TRAFO HUCRESI H01_2071472</t>
  </si>
  <si>
    <t>28.11.2023 22:23:20</t>
  </si>
  <si>
    <t>29.11.2023 07:34:59</t>
  </si>
  <si>
    <t>M-2769 35-02-M02769_99907399_99907399</t>
  </si>
  <si>
    <t>28.11.2023 09:16:40</t>
  </si>
  <si>
    <t>28.11.2023 11:25:32</t>
  </si>
  <si>
    <t>TAHTALIÇAY KÖK (M-751) 35-22-M00145_M-1548 TÜFEKÇİOĞLU M02_2330035</t>
  </si>
  <si>
    <t>28.11.2023 13:51:06</t>
  </si>
  <si>
    <t>28.11.2023 14:27:54</t>
  </si>
  <si>
    <t>K-60 35-01-K00060_D D3_5873780</t>
  </si>
  <si>
    <t>28.11.2023 07:24:32</t>
  </si>
  <si>
    <t>28.11.2023 20:08:25</t>
  </si>
  <si>
    <t>GÜLBAHÇE TR-1 35-19-L00151__72410831_72410831</t>
  </si>
  <si>
    <t>28.11.2023 19:45:26</t>
  </si>
  <si>
    <t>28.11.2023 22:48:07</t>
  </si>
  <si>
    <t>28.11.2023 09:22:21</t>
  </si>
  <si>
    <t>28.11.2023 11:41:16</t>
  </si>
  <si>
    <t>DEREKÖY TR-2 45-72-L00463_956528320_956528320</t>
  </si>
  <si>
    <t>28.11.2023 09:43:03</t>
  </si>
  <si>
    <t>28.11.2023 14:53:40</t>
  </si>
  <si>
    <t>28.11.2023 10:00:58</t>
  </si>
  <si>
    <t>28.11.2023 12:18:54</t>
  </si>
  <si>
    <t>YAĞCILI TR-1 45-82-M00331_DIREK TIPI TRAFO HUCRESI H01_2082778</t>
  </si>
  <si>
    <t>28.11.2023 18:05:35</t>
  </si>
  <si>
    <t>28.11.2023 22:03:58</t>
  </si>
  <si>
    <t>K-4624 35-03-K04624_A_56367114_56367114</t>
  </si>
  <si>
    <t>28.11.2023 19:25:06</t>
  </si>
  <si>
    <t>28.11.2023 20:45:39</t>
  </si>
  <si>
    <t>L-277 GÖLCÜK GÖDENCE KÖK 35-14-L00277_HatBaşıAyırıcı_53133313 L04_53133313</t>
  </si>
  <si>
    <t>28.11.2023 09:33:02</t>
  </si>
  <si>
    <t>28.11.2023 09:45:21</t>
  </si>
  <si>
    <t>K-49 35-01-K00049_911093012_911093012</t>
  </si>
  <si>
    <t>28.11.2023 14:40:48</t>
  </si>
  <si>
    <t>28.11.2023 19:07:17</t>
  </si>
  <si>
    <t>K-4195 35-01-K04195_911783611_911783611</t>
  </si>
  <si>
    <t>28.11.2023 14:18:16</t>
  </si>
  <si>
    <t>29.11.2023 06:46:52</t>
  </si>
  <si>
    <t>K-3088 35-07-K03088_K-4332 K03_49841007</t>
  </si>
  <si>
    <t>28.11.2023 10:00:33</t>
  </si>
  <si>
    <t>28.11.2023 14:07:17</t>
  </si>
  <si>
    <t>TR-136 TORASAN 35-19-L00136_35-19-L00136_2375795</t>
  </si>
  <si>
    <t>28.11.2023 18:33:51</t>
  </si>
  <si>
    <t>28.11.2023 21:16:02</t>
  </si>
  <si>
    <t>SİYEKLİ KÖK 45-71-M00185_DAĞYENİCE M07_72256926</t>
  </si>
  <si>
    <t>28.11.2023 20:53:19</t>
  </si>
  <si>
    <t>28.11.2023 20:58:49</t>
  </si>
  <si>
    <t>K-1037 35-01-K01037_911042581_911042581</t>
  </si>
  <si>
    <t>28.11.2023 15:57:17</t>
  </si>
  <si>
    <t>29.11.2023 04:36:01</t>
  </si>
  <si>
    <t>KARAPINAR İM 45-78-A00002_HatBaşıAyırıcı_53139598 M02_53139598</t>
  </si>
  <si>
    <t>28.11.2023 17:27:02</t>
  </si>
  <si>
    <t>28.11.2023 22:26:12</t>
  </si>
  <si>
    <t>K-273 35-01-K00273_K 1K_5860223</t>
  </si>
  <si>
    <t>28.11.2023 06:35:00</t>
  </si>
  <si>
    <t>28.11.2023 21:45:57</t>
  </si>
  <si>
    <t>MAVİKENT TR-3 35-30-M00133_B_56404594_56404594</t>
  </si>
  <si>
    <t>28.11.2023 12:13:37</t>
  </si>
  <si>
    <t>28.11.2023 13:54:28</t>
  </si>
  <si>
    <t>NEVZAT AKÇALI SULAMA GRB. TR 35-27-M00122_A_91277804_91277804</t>
  </si>
  <si>
    <t>28.11.2023 18:50:24</t>
  </si>
  <si>
    <t>28.11.2023 22:06:04</t>
  </si>
  <si>
    <t>EVRENLİ KÖK 45-73-M00139_HatBaşıAyırıcı_100773000 M03_100773000</t>
  </si>
  <si>
    <t>28.11.2023 14:54:06</t>
  </si>
  <si>
    <t>28.11.2023 16:45:41</t>
  </si>
  <si>
    <t>SOMA A SANTRALİ İM/DM 45-82-A00001_IŞIKLAR-1 M03_2324957</t>
  </si>
  <si>
    <t>28.11.2023 22:56:24</t>
  </si>
  <si>
    <t>28.11.2023 23:40:46</t>
  </si>
  <si>
    <t>SANCAKLI BOZKÖY TR-7 45-71-M00529_DIREK TIPI TRAFO HUCRESI H01_2079927</t>
  </si>
  <si>
    <t>OG Klemens Arızası</t>
  </si>
  <si>
    <t>28.11.2023 10:37:06</t>
  </si>
  <si>
    <t>28.11.2023 11:39:11</t>
  </si>
  <si>
    <t>K-273 35-01-K00273_B 4B_5861102</t>
  </si>
  <si>
    <t>28.11.2023 09:26:35</t>
  </si>
  <si>
    <t>28.11.2023 23:01:01</t>
  </si>
  <si>
    <t>MURADİYE TR-4 45-71-M02427_D D02b_95019704</t>
  </si>
  <si>
    <t>28.11.2023 21:28:26</t>
  </si>
  <si>
    <t>29.11.2023 00:02:50</t>
  </si>
  <si>
    <t>EROL USLU SULAMA GRUBU 35-29-M00156_35-29-M00156_2361655</t>
  </si>
  <si>
    <t>28.11.2023 21:07:00</t>
  </si>
  <si>
    <t>28.11.2023 23:35:57</t>
  </si>
  <si>
    <t>K-1027 35-01-K01027_912350851_912350851</t>
  </si>
  <si>
    <t>28.11.2023 09:48:13</t>
  </si>
  <si>
    <t>28.11.2023 22:16:20</t>
  </si>
  <si>
    <t>KIRKAĞAÇ TR-4 45-76-M00004_955233760_955233760</t>
  </si>
  <si>
    <t>28.11.2023 19:42:00</t>
  </si>
  <si>
    <t>28.11.2023 20:25:41</t>
  </si>
  <si>
    <t>KAYMAKÇI TR-30 35-15-L00240_C_91349614_91349614</t>
  </si>
  <si>
    <t>28.11.2023 08:49:45</t>
  </si>
  <si>
    <t>28.11.2023 12:34:35</t>
  </si>
  <si>
    <t>K-49 35-01-K00049_911664787_911664787</t>
  </si>
  <si>
    <t>28.11.2023 11:00:10</t>
  </si>
  <si>
    <t>29.11.2023 04:40:50</t>
  </si>
  <si>
    <t>K-132 35-01-K00132_912383308_912383308</t>
  </si>
  <si>
    <t>28.11.2023 11:53:25</t>
  </si>
  <si>
    <t>29.11.2023 06:30:49</t>
  </si>
  <si>
    <t>DM-14/24-A 45-71-M02217_953195837_953195837</t>
  </si>
  <si>
    <t>28.11.2023 15:21:48</t>
  </si>
  <si>
    <t>28.11.2023 21:07:46</t>
  </si>
  <si>
    <t>L-100 BELKENT 35-18-L00100_950463827_950463827</t>
  </si>
  <si>
    <t>28.11.2023 13:28:57</t>
  </si>
  <si>
    <t>28.11.2023 20:01:11</t>
  </si>
  <si>
    <t>EMİRALEM TR-1 35-28-M00227_B_56357707_56357707</t>
  </si>
  <si>
    <t>28.11.2023 10:10:14</t>
  </si>
  <si>
    <t>28.11.2023 11:31:43</t>
  </si>
  <si>
    <t>L-116 OVACIK 35-18-L00116_ H_49090974</t>
  </si>
  <si>
    <t>28.11.2023 15:52:17</t>
  </si>
  <si>
    <t>AĞAÇ İŞLERİ KÖK-2 (M-703) 35-22-M00125_AĞAÇ İŞLERİ KÖK-1 M06_72110738</t>
  </si>
  <si>
    <t>28.11.2023 11:53:11</t>
  </si>
  <si>
    <t>28.11.2023 12:14:41</t>
  </si>
  <si>
    <t>TR-52 35-13-L00513_C_83184458_83184458</t>
  </si>
  <si>
    <t>AG Atlama Kopuğu</t>
  </si>
  <si>
    <t>28.11.2023 09:16:28</t>
  </si>
  <si>
    <t>28.11.2023 14:47:47</t>
  </si>
  <si>
    <t>ÇİFTLİK İM 35-18-A00003_SAĞLIKÇILAR L06_2054614</t>
  </si>
  <si>
    <t>28.11.2023 23:55:48</t>
  </si>
  <si>
    <t>29.11.2023 02:31:43</t>
  </si>
  <si>
    <t>K-1027 35-01-K01027_99893793_99893793</t>
  </si>
  <si>
    <t>28.11.2023 16:56:54</t>
  </si>
  <si>
    <t>28.11.2023 19:52:10</t>
  </si>
  <si>
    <t>K-4023 35-01-K04023_910962239_910962239</t>
  </si>
  <si>
    <t>28.11.2023 10:10:18</t>
  </si>
  <si>
    <t>28.11.2023 16:20:07</t>
  </si>
  <si>
    <t>KAPAKLI DM 45-72-M00309_KAYIŞLAR M09_2099434</t>
  </si>
  <si>
    <t>28.11.2023 09:42:23</t>
  </si>
  <si>
    <t>28.11.2023 10:32:43</t>
  </si>
  <si>
    <t>K-3278 35-01-K03278_C 1C_5861446</t>
  </si>
  <si>
    <t>28.11.2023 08:11:52</t>
  </si>
  <si>
    <t>28.11.2023 15:11:08</t>
  </si>
  <si>
    <t>DM06/TR-01 45-73-M00053_TR-50-54-55 M05_67583548</t>
  </si>
  <si>
    <t>OG Yeraltı Kablo Arızası</t>
  </si>
  <si>
    <t>28.11.2023 08:00:51</t>
  </si>
  <si>
    <t>28.11.2023 09:06:22</t>
  </si>
  <si>
    <t>K-60 35-01-K00060_913659644_913659644</t>
  </si>
  <si>
    <t>28.11.2023 07:16:16</t>
  </si>
  <si>
    <t>28.11.2023 21:37:31</t>
  </si>
  <si>
    <t>K-575 35-01-K00575_D D1_5916498</t>
  </si>
  <si>
    <t>28.11.2023 17:48:30</t>
  </si>
  <si>
    <t>28.11.2023 22:20:00</t>
  </si>
  <si>
    <t>BADEMLER DM 35-19-M00443_GÜZELBAHÇE-1 (GÖNEN) ÇIKIŞ M16_72218961</t>
  </si>
  <si>
    <t>28.11.2023 20:13:39</t>
  </si>
  <si>
    <t>28.11.2023 21:10:42</t>
  </si>
  <si>
    <t>K-235 35-01-K00235_910887514_910887514</t>
  </si>
  <si>
    <t>28.11.2023 08:52:08</t>
  </si>
  <si>
    <t>29.11.2023 03:25:10</t>
  </si>
  <si>
    <t>GÖLCÜK TR-19 35-15-L00336__81569938_81569938</t>
  </si>
  <si>
    <t>28.11.2023 16:35:29</t>
  </si>
  <si>
    <t>28.11.2023 22:42:45</t>
  </si>
  <si>
    <t>28.11.2023 08:26:15</t>
  </si>
  <si>
    <t>28.11.2023 15:10:09</t>
  </si>
  <si>
    <t>KURTULMUŞ KÖK 45-72-L00080_SARILAR ÇIKIŞI L03_66546764</t>
  </si>
  <si>
    <t>28.11.2023 17:49:52</t>
  </si>
  <si>
    <t>28.11.2023 17:52:00</t>
  </si>
  <si>
    <t>DM-16/16-A 45-71-M00427_B_91383873_91383873</t>
  </si>
  <si>
    <t>28.11.2023 14:50:09</t>
  </si>
  <si>
    <t>28.11.2023 18:01:41</t>
  </si>
  <si>
    <t>28.11.2023 15:41:49</t>
  </si>
  <si>
    <t>KARABURUN GIS TM 35-19-A00008_KARAREİS M05_2317316</t>
  </si>
  <si>
    <t>28.11.2023 22:44:14</t>
  </si>
  <si>
    <t>29.11.2023 01:07:00</t>
  </si>
  <si>
    <t>K-273 35-01-K00273_912694306_912694306</t>
  </si>
  <si>
    <t>28.11.2023 09:30:13</t>
  </si>
  <si>
    <t>28.11.2023 12:33:37</t>
  </si>
  <si>
    <t>KARABURUN TR-7 35-21-L00033_D_56357084_56357084</t>
  </si>
  <si>
    <t>28.11.2023 21:38:35</t>
  </si>
  <si>
    <t>29.11.2023 15:19:20</t>
  </si>
  <si>
    <t>ASARLIK TR-7 35-28-M00181_D_91438384_91438384</t>
  </si>
  <si>
    <t>28.11.2023 13:48:34</t>
  </si>
  <si>
    <t>28.11.2023 14:56:52</t>
  </si>
  <si>
    <t>K-921 35-01-K00921_910916295_910916295</t>
  </si>
  <si>
    <t>28.11.2023 07:25:41</t>
  </si>
  <si>
    <t>28.11.2023 14:43:28</t>
  </si>
  <si>
    <t>K-426 35-07-K00426_95002404346_95002404346</t>
  </si>
  <si>
    <t>28.11.2023 10:16:02</t>
  </si>
  <si>
    <t>28.11.2023 11:58:40</t>
  </si>
  <si>
    <t>DEMİRCİLİ TR-2 35-19-M00212_35-19-M00212_2349497</t>
  </si>
  <si>
    <t>28.11.2023 14:18:41</t>
  </si>
  <si>
    <t>28.11.2023 15:14:13</t>
  </si>
  <si>
    <t>KARABURUN İM 35-21-A00001_KÜÇÜKBAHÇE L05_2063035</t>
  </si>
  <si>
    <t>28.11.2023 22:05:50</t>
  </si>
  <si>
    <t>28.11.2023 22:08:00</t>
  </si>
  <si>
    <t>K-1036 35-01-K01036_912818275_912818275</t>
  </si>
  <si>
    <t>28.11.2023 10:10:29</t>
  </si>
  <si>
    <t>28.11.2023 18:35:51</t>
  </si>
  <si>
    <t>K-217 35-01-K00217_D_56376757_56376757</t>
  </si>
  <si>
    <t>28.11.2023 20:00:52</t>
  </si>
  <si>
    <t>29.11.2023 00:51:46</t>
  </si>
  <si>
    <t>MÜTEVELLİ KÖK 45-80-M00100_MÜTEVELLİ ŞEHİR-2(MÜTEVELLİ TR-5/TR-6/TR-7) M04_72196255</t>
  </si>
  <si>
    <t>28.11.2023 07:46:12</t>
  </si>
  <si>
    <t>28.11.2023 08:48:37</t>
  </si>
  <si>
    <t>YELKİ TR-20 35-10-L00020_ KÖYLER L03_50105713</t>
  </si>
  <si>
    <t>28.11.2023 23:48:13</t>
  </si>
  <si>
    <t>29.11.2023 02:29:33</t>
  </si>
  <si>
    <t>M-13 35-02-M00013_M-320 M07_2064788</t>
  </si>
  <si>
    <t>28.11.2023 19:43:08</t>
  </si>
  <si>
    <t>28.11.2023 19:59:06</t>
  </si>
  <si>
    <t>L-77 SÜRKENT SİTESİ ÖZEL 35-18-L00077Ö_ L02_2326628</t>
  </si>
  <si>
    <t>28.11.2023 07:08:48</t>
  </si>
  <si>
    <t>28.11.2023 09:45:58</t>
  </si>
  <si>
    <t>SAĞLIKÇILAR DM 35-18-L00544_ALTINYUNUS DM L01_2324613</t>
  </si>
  <si>
    <t>28.11.2023 20:16:17</t>
  </si>
  <si>
    <t>28.11.2023 20:24:00</t>
  </si>
  <si>
    <t>TR-81 35-19-L00081_ÖZKANLAR L03_72133516</t>
  </si>
  <si>
    <t>28.11.2023 21:44:47</t>
  </si>
  <si>
    <t>28.11.2023 23:05:00</t>
  </si>
  <si>
    <t>28.11.2023 13:57:54</t>
  </si>
  <si>
    <t>28.11.2023 14:37:20</t>
  </si>
  <si>
    <t>K-3 35-01-K00003_97994972_97994972</t>
  </si>
  <si>
    <t>28.11.2023 15:18:22</t>
  </si>
  <si>
    <t>28.11.2023 21:56:55</t>
  </si>
  <si>
    <t>MORDOĞAN TR-28 35-21-L00156_D_56376106_56376106</t>
  </si>
  <si>
    <t>28.11.2023 01:23:19</t>
  </si>
  <si>
    <t>28.11.2023 02:53:51</t>
  </si>
  <si>
    <t>K-1036 35-01-K01036_C C3_5922070</t>
  </si>
  <si>
    <t>28.11.2023 08:52:06</t>
  </si>
  <si>
    <t>29.11.2023 03:21:24</t>
  </si>
  <si>
    <t>YAKAKÖY ULUBEY TR-1 45-75-M00263_A_56394125_56394125</t>
  </si>
  <si>
    <t>28.11.2023 12:29:29</t>
  </si>
  <si>
    <t>28.11.2023 14:28:02</t>
  </si>
  <si>
    <t>TR-17 (DM-2/TR-15) 35-22-M00017_B B04_57815294</t>
  </si>
  <si>
    <t>28.11.2023 19:31:30</t>
  </si>
  <si>
    <t>28.11.2023 21:45:13</t>
  </si>
  <si>
    <t>M-33 CUMHURİYET 35-25-M00102_35-25-M00102_2376936</t>
  </si>
  <si>
    <t>28.11.2023 09:13:04</t>
  </si>
  <si>
    <t>28.11.2023 14:13:39</t>
  </si>
  <si>
    <t>FATİH KÖK 35-15-L01160_HORZUM L01_72298536</t>
  </si>
  <si>
    <t>28.11.2023 23:49:28</t>
  </si>
  <si>
    <t>28.11.2023 23:52:52</t>
  </si>
  <si>
    <t>MORDOĞAN TR-26 35-21-L00209_A_91449961_91449961</t>
  </si>
  <si>
    <t>28.11.2023 15:07:33</t>
  </si>
  <si>
    <t>28.11.2023 15:55:00</t>
  </si>
  <si>
    <t>HALİLLER TR-10 35-31-L00189_C_91213170_91213170</t>
  </si>
  <si>
    <t>28.11.2023 09:44:46</t>
  </si>
  <si>
    <t>28.11.2023 12:18:27</t>
  </si>
  <si>
    <t>K-488 35-04-K00488_D 488 D1_5784544</t>
  </si>
  <si>
    <t>28.11.2023 23:00:37</t>
  </si>
  <si>
    <t>29.11.2023 04:59:21</t>
  </si>
  <si>
    <t>K-1191 35-04-K01191_A A1B_5810320</t>
  </si>
  <si>
    <t>28.11.2023 16:30:58</t>
  </si>
  <si>
    <t>28.11.2023 20:25:25</t>
  </si>
  <si>
    <t>TR-13 35-31-L00013_47996370_56398017_56398017</t>
  </si>
  <si>
    <t>28.11.2023 10:37:52</t>
  </si>
  <si>
    <t>28.11.2023 14:52:38</t>
  </si>
  <si>
    <t>28.11.2023 12:33:51</t>
  </si>
  <si>
    <t>28.11.2023 13:59:47</t>
  </si>
  <si>
    <t>K-3943 35-07-K03943_99052979_99052979</t>
  </si>
  <si>
    <t>28.11.2023 22:52:11</t>
  </si>
  <si>
    <t>29.11.2023 05:54:59</t>
  </si>
  <si>
    <t>GÖKKÖY TR-1 45-78-L00275_DIREK TIPI TRAFO HUCRESI H01_2077516</t>
  </si>
  <si>
    <t>OG Kademe Ayarı</t>
  </si>
  <si>
    <t>28.11.2023 10:31:53</t>
  </si>
  <si>
    <t>28.11.2023 11:24:00</t>
  </si>
  <si>
    <t>OKLUİSA KÖK 45-81-M00046_HatBaşıAyırıcı_53135497 M03_53135497</t>
  </si>
  <si>
    <t>28.11.2023 17:24:34</t>
  </si>
  <si>
    <t>28.11.2023 20:33:14</t>
  </si>
  <si>
    <t>M-447 35-09-M00447_97781527_97781527</t>
  </si>
  <si>
    <t>28.11.2023 23:10:27</t>
  </si>
  <si>
    <t>29.11.2023 02:57:00</t>
  </si>
  <si>
    <t>DAĞARLAR TR-4 45-73-M00599_A_56386029_56386029</t>
  </si>
  <si>
    <t>28.11.2023 12:15:16</t>
  </si>
  <si>
    <t>28.11.2023 15:37:03</t>
  </si>
  <si>
    <t>BERGAMA TM 35-16-A00004_KOZAK M10_2314066</t>
  </si>
  <si>
    <t>28.11.2023 20:41:13</t>
  </si>
  <si>
    <t>28.11.2023 20:54:00</t>
  </si>
  <si>
    <t>K-921 35-01-K00921_912438507_912438507</t>
  </si>
  <si>
    <t>28.11.2023 08:54:34</t>
  </si>
  <si>
    <t>29.11.2023 23:10:18</t>
  </si>
  <si>
    <t>MURADİYE TR-2 SU DEPOSU 45-71-M00199_C C1_5965570</t>
  </si>
  <si>
    <t>28.11.2023 11:58:45</t>
  </si>
  <si>
    <t>28.11.2023 18:25:34</t>
  </si>
  <si>
    <t>SULTAN DM 35-25-M00121_MOBİL-ZİNDANCIK M05_72117226</t>
  </si>
  <si>
    <t>28.11.2023 18:39:59</t>
  </si>
  <si>
    <t>28.11.2023 19:41:27</t>
  </si>
  <si>
    <t>ELİT SİTELERİ 45-78-L00713_45-78-L00713_2347954</t>
  </si>
  <si>
    <t>28.11.2023 10:28:11</t>
  </si>
  <si>
    <t>28.11.2023 12:32:50</t>
  </si>
  <si>
    <t>K-738 35-03-K00738_A_56377612_56377612</t>
  </si>
  <si>
    <t>28.11.2023 13:53:59</t>
  </si>
  <si>
    <t>28.11.2023 18:39:14</t>
  </si>
  <si>
    <t>ESKİOBA KÖK 35-29-L00037_HatBaşıAyırıcı_53138768 L02_53138768</t>
  </si>
  <si>
    <t>28.11.2023 09:07:31</t>
  </si>
  <si>
    <t>28.11.2023 16:28:39</t>
  </si>
  <si>
    <t>BOYNUYOĞUN KÖK 35-29-L00051_ÖDEMİŞ KAVAĞI L04_72215400</t>
  </si>
  <si>
    <t>28.11.2023 18:28:41</t>
  </si>
  <si>
    <t>28.11.2023 18:30:41</t>
  </si>
  <si>
    <t>SARUHANLI TR-15 45-80-M00015_SARUHANLI TR-13 M02_60962800</t>
  </si>
  <si>
    <t>28.11.2023 14:28:59</t>
  </si>
  <si>
    <t>28.11.2023 15:21:23</t>
  </si>
  <si>
    <t>K-665 35-04-K00665_98806539_98806539</t>
  </si>
  <si>
    <t>28.11.2023 21:12:23</t>
  </si>
  <si>
    <t>29.11.2023 06:21:03</t>
  </si>
  <si>
    <t>SAKARLI KÖK 45-76-M00046_HatBaşıAyırıcı_53134687 M03_53134687</t>
  </si>
  <si>
    <t>28.11.2023 02:21:44</t>
  </si>
  <si>
    <t>28.11.2023 06:30:46</t>
  </si>
  <si>
    <t>DM-14/2 45-71-M00373_A a1b_45008860</t>
  </si>
  <si>
    <t>28.11.2023 19:11:39</t>
  </si>
  <si>
    <t>28.11.2023 22:01:11</t>
  </si>
  <si>
    <t>ASARLIK TR-2 35-28-M00184__72410581_72410581</t>
  </si>
  <si>
    <t>28.11.2023 17:00:55</t>
  </si>
  <si>
    <t>28.11.2023 20:22:00</t>
  </si>
  <si>
    <t>İM-2/TR-21 SIĞACIK 35-14-L00301_50011607_56392865_56392865</t>
  </si>
  <si>
    <t>28.11.2023 16:09:53</t>
  </si>
  <si>
    <t>28.11.2023 17:36:19</t>
  </si>
  <si>
    <t>M-1346 35-09-M01346_97753746_97753746</t>
  </si>
  <si>
    <t>28.11.2023 09:29:04</t>
  </si>
  <si>
    <t>28.11.2023 16:19:21</t>
  </si>
  <si>
    <t>DİKİLİ TR-20 35-30-M00620_B_72341805_72341805</t>
  </si>
  <si>
    <t>28.11.2023 14:03:44</t>
  </si>
  <si>
    <t>KUŞÇULAR TR-9 35-19-M00221_95000575979_95000575979</t>
  </si>
  <si>
    <t>28.11.2023 17:35:14</t>
  </si>
  <si>
    <t>28.11.2023 22:00:10</t>
  </si>
  <si>
    <t>M-3465(YATIRIM REZERVE) 35-02-M03465_35-02-M03465_97032799</t>
  </si>
  <si>
    <t>Üçüncü Şahıs Talebiyle Planlı Çalışma</t>
  </si>
  <si>
    <t>28.11.2023 14:14:00</t>
  </si>
  <si>
    <t>28.11.2023 14:34:00</t>
  </si>
  <si>
    <t>28.11.2023 06:44:26</t>
  </si>
  <si>
    <t>28.11.2023 09:45:15</t>
  </si>
  <si>
    <t>BEYDERE KÖK 45-71-M00128_ÜÇPINAR M03_50217152</t>
  </si>
  <si>
    <t>28.11.2023 11:22:21</t>
  </si>
  <si>
    <t>28.11.2023 12:52:29</t>
  </si>
  <si>
    <t>SAĞLIKÇILAR DM 35-18-L00544_L-71 YUVAMKENT - L-72 OVAKENT L06_2095728</t>
  </si>
  <si>
    <t>28.11.2023 11:10:26</t>
  </si>
  <si>
    <t>BİMEYKO KÖK-10 35-30-M00048_BİMEYKO TR-3 M04_2322626</t>
  </si>
  <si>
    <t>28.11.2023 15:07:51</t>
  </si>
  <si>
    <t>28.11.2023 16:15:33</t>
  </si>
  <si>
    <t>SARPINCIK TR-1 35-21-L00070_953357782_953357782</t>
  </si>
  <si>
    <t>28.11.2023 18:07:43</t>
  </si>
  <si>
    <t>28.11.2023 20:00:55</t>
  </si>
  <si>
    <t>AŞAĞIÇOBANİSA TR-12 45-71-M00097_B_60984805_60984805</t>
  </si>
  <si>
    <t>28.11.2023 20:05:34</t>
  </si>
  <si>
    <t>29.11.2023 02:13:07</t>
  </si>
  <si>
    <t>BERGAMA TM 35-16-A00004_DAĞISTAN M13_2314069</t>
  </si>
  <si>
    <t>28.11.2023 08:01:56</t>
  </si>
  <si>
    <t>28.11.2023 08:19:14</t>
  </si>
  <si>
    <t>K-1386 35-01-K01386_B 3B_5856138</t>
  </si>
  <si>
    <t>28.11.2023 09:43:06</t>
  </si>
  <si>
    <t>29.11.2023 04:52:51</t>
  </si>
  <si>
    <t>M-279 35-02-M00279_M-281 M02_89088843</t>
  </si>
  <si>
    <t>28.11.2023 21:09:30</t>
  </si>
  <si>
    <t>K-111 35-04-K00111_912391848_912391848</t>
  </si>
  <si>
    <t>28.11.2023 08:43:07</t>
  </si>
  <si>
    <t>28.11.2023 17:49:04</t>
  </si>
  <si>
    <t>MAHMUTLAR TR-1 35-29-L00118_35-29-L00118_2370487</t>
  </si>
  <si>
    <t>28.11.2023 16:46:34</t>
  </si>
  <si>
    <t>28.11.2023 18:09:39</t>
  </si>
  <si>
    <t>AŞAĞIKIŞLA TR-2 45-72-M00202_A_56406399_56406399</t>
  </si>
  <si>
    <t>28.11.2023 17:05:17</t>
  </si>
  <si>
    <t>28.11.2023 18:38:47</t>
  </si>
  <si>
    <t>M-921 35-02-M00921_99889068_99889068</t>
  </si>
  <si>
    <t>28.11.2023 18:59:31</t>
  </si>
  <si>
    <t>28.11.2023 23:26:58</t>
  </si>
  <si>
    <t>BOYNUYOĞUN KÖK 35-29-L00051_HatBaşıAyırıcı_72130739 L03_72130739</t>
  </si>
  <si>
    <t>29.11.2023 00:49:37</t>
  </si>
  <si>
    <t>M-257 35-09-M00257_A_56363533_56363533</t>
  </si>
  <si>
    <t>28.11.2023 18:22:23</t>
  </si>
  <si>
    <t>28.11.2023 20:27:42</t>
  </si>
  <si>
    <t>KULAKSIZLAR KÖK 45-72-L00839_SIRÇALI L04_66574896</t>
  </si>
  <si>
    <t>28.11.2023 10:05:27</t>
  </si>
  <si>
    <t>28.11.2023 15:41:18</t>
  </si>
  <si>
    <t>YAĞLAR AZMAK TARIMSAL SULAMA GRUBU 35-31-L00048_DIREK TIPI TRAFO HUCRESI H01_2048878</t>
  </si>
  <si>
    <t>28.11.2023 11:19:20</t>
  </si>
  <si>
    <t>28.11.2023 19:45:30</t>
  </si>
  <si>
    <t>K-665 35-04-K00665_99760133_99760133</t>
  </si>
  <si>
    <t>28.11.2023 01:26:24</t>
  </si>
  <si>
    <t>28.11.2023 06:40:17</t>
  </si>
  <si>
    <t>K-4259 35-01-K04259_35-01-K04259_2351893</t>
  </si>
  <si>
    <t>Hırsızlık</t>
  </si>
  <si>
    <t>28.11.2023 14:15:30</t>
  </si>
  <si>
    <t>29.11.2023 01:04:10</t>
  </si>
  <si>
    <t>BELENYAKA TR-1 45-73-M00713_45-73-M00713_2355171</t>
  </si>
  <si>
    <t>28.11.2023 12:39:54</t>
  </si>
  <si>
    <t>KAYAPINAR KÖK 45-71-M02146_KAYAPINAR M06_60777384</t>
  </si>
  <si>
    <t>28.11.2023 15:27:31</t>
  </si>
  <si>
    <t>K-665 35-04-K00665_A A3B_5837240</t>
  </si>
  <si>
    <t>28.11.2023 07:35:05</t>
  </si>
  <si>
    <t>28.11.2023 09:21:00</t>
  </si>
  <si>
    <t>HALİLLER TR-10 35-31-L00189_35-31-L00189_2364429</t>
  </si>
  <si>
    <t>28.11.2023 13:26:50</t>
  </si>
  <si>
    <t>TR-117 RIFAT ÇOĞALMIŞ GRB. 35-15-M00117_35-15-M00117_2364928</t>
  </si>
  <si>
    <t>28.11.2023 10:56:30</t>
  </si>
  <si>
    <t>28.11.2023 17:09:31</t>
  </si>
  <si>
    <t>KİRELLİ KÖK 35-29-L00809_PEŞREVLİ L04_74719160</t>
  </si>
  <si>
    <t>28.11.2023 21:31:23</t>
  </si>
  <si>
    <t>28.11.2023 21:44:35</t>
  </si>
  <si>
    <t>GÜME KÖYÜ TR-1 35-29-L00340_35-29-L00340_2375021</t>
  </si>
  <si>
    <t>28.11.2023 16:10:41</t>
  </si>
  <si>
    <t>28.11.2023 17:10:13</t>
  </si>
  <si>
    <t>YARBASAN KÖK 45-74-M00119_DEMİRCİ TM M01_72246655</t>
  </si>
  <si>
    <t>28.11.2023 20:34:28</t>
  </si>
  <si>
    <t>28.11.2023 21:45:55</t>
  </si>
  <si>
    <t>KARAREİS KÖK 35-19-M00442_HatBaşıAyırıcı_53138240 M02_53138240</t>
  </si>
  <si>
    <t>28.11.2023 20:52:00</t>
  </si>
  <si>
    <t>29.11.2023 17:26:00</t>
  </si>
  <si>
    <t>TR-96 35-16-L00096_A_90947249_90947249</t>
  </si>
  <si>
    <t>28.11.2023 12:34:14</t>
  </si>
  <si>
    <t>28.11.2023 13:34:00</t>
  </si>
  <si>
    <t>MURADİYE TR-10 45-71-M02143_953243289_953243289</t>
  </si>
  <si>
    <t>28.11.2023 21:59:10</t>
  </si>
  <si>
    <t>28.11.2023 23:46:18</t>
  </si>
  <si>
    <t>KUŞÇULAR DM-2 35-19-M00515_ATLAS GES KÖK-1 M06_80470431</t>
  </si>
  <si>
    <t>28.11.2023 20:48:07</t>
  </si>
  <si>
    <t>28.11.2023 21:01:03</t>
  </si>
  <si>
    <t>K-3 35-01-K00003_V V3_5865686</t>
  </si>
  <si>
    <t>28.11.2023 14:20:47</t>
  </si>
  <si>
    <t>29.11.2023 06:40:40</t>
  </si>
  <si>
    <t>K-493 35-01-K00493_911764097_911764097</t>
  </si>
  <si>
    <t>28.11.2023 10:05:13</t>
  </si>
  <si>
    <t>29.11.2023 00:49:34</t>
  </si>
  <si>
    <t>K-575 35-01-K00575_910717584_910717584</t>
  </si>
  <si>
    <t>29.11.2023 03:08:29</t>
  </si>
  <si>
    <t>K-573 35-01-K00573_35-01-K00573_2355670</t>
  </si>
  <si>
    <t>28.11.2023 18:48:30</t>
  </si>
  <si>
    <t>28.11.2023 21:36:25</t>
  </si>
  <si>
    <t>K-1027 35-01-K01027_G 3G_5865702</t>
  </si>
  <si>
    <t>28.11.2023 08:48:17</t>
  </si>
  <si>
    <t>29.11.2023 05:01:05</t>
  </si>
  <si>
    <t>28.11.2023 18:19:31</t>
  </si>
  <si>
    <t>28.11.2023 18:54:03</t>
  </si>
  <si>
    <t>DM-22 45-71-M01177_953242677_953242677</t>
  </si>
  <si>
    <t>28.11.2023 13:20:50</t>
  </si>
  <si>
    <t>28.11.2023 15:47:03</t>
  </si>
  <si>
    <t>K-575 35-01-K00575_35-01-K00575_42445274</t>
  </si>
  <si>
    <t>29.11.2023 05:09:23</t>
  </si>
  <si>
    <t>SEYREK TR-3 35-28-M00372__78540087_78540087</t>
  </si>
  <si>
    <t>28.11.2023 20:36:17</t>
  </si>
  <si>
    <t>28.11.2023 22:42:27</t>
  </si>
  <si>
    <t>AŞAĞIKIRIKLAR TR-4 35-16-M00709_35-16-M00709_58007992</t>
  </si>
  <si>
    <t>28.11.2023 09:11:56</t>
  </si>
  <si>
    <t>28.11.2023 16:17:46</t>
  </si>
  <si>
    <t>POYRAZ KÖK 45-78-M00651_POYRAZ MERKEZ-BOZAĞAÇ M03_2057459</t>
  </si>
  <si>
    <t>28.11.2023 05:02:33</t>
  </si>
  <si>
    <t>28.11.2023 07:14:39</t>
  </si>
  <si>
    <t>AŞAĞICUMA DM 35-16-M00103_OKÇULAR M02_72040416</t>
  </si>
  <si>
    <t>28.11.2023 07:24:51</t>
  </si>
  <si>
    <t>28.11.2023 12:19:29</t>
  </si>
  <si>
    <t>HECİZ KÖK 45-82-M00485_SAVAŞTEPE 34.5 ÇIKIŞ M03_66191121</t>
  </si>
  <si>
    <t>28.11.2023 23:58:03</t>
  </si>
  <si>
    <t>K-3373 35-10-K03373_D_56374461_56374461</t>
  </si>
  <si>
    <t>28.11.2023 19:00:36</t>
  </si>
  <si>
    <t>POLYAK TR-2 35-30-L00133_955326427_955326427</t>
  </si>
  <si>
    <t>28.11.2023 15:57:57</t>
  </si>
  <si>
    <t>28.11.2023 20:04:54</t>
  </si>
  <si>
    <t>ÖDEMİŞ İM 35-15-A00001_MURSALLI SULAMA L14_2310685</t>
  </si>
  <si>
    <t>28.11.2023 09:00:18</t>
  </si>
  <si>
    <t>28.11.2023 10:46:08</t>
  </si>
  <si>
    <t>K-491 35-04-K00491_99394705_99394705</t>
  </si>
  <si>
    <t>28.11.2023 09:55:07</t>
  </si>
  <si>
    <t>28.11.2023 19:20:10</t>
  </si>
  <si>
    <t>TATAR DM 35-19-M00256_HatBaşıAyırıcı_53134059 M12_53134059</t>
  </si>
  <si>
    <t>28.11.2023 18:29:02</t>
  </si>
  <si>
    <t>28.11.2023 19:23:59</t>
  </si>
  <si>
    <t>K-2599 35-04-K02599_35-04-K02599_65778553</t>
  </si>
  <si>
    <t>28.11.2023 16:32:32</t>
  </si>
  <si>
    <t>28.11.2023 17:09:25</t>
  </si>
  <si>
    <t>ORHAN BATURAY 35-26-L00081_35-26-L00081_2363892</t>
  </si>
  <si>
    <t>28.11.2023 08:31:17</t>
  </si>
  <si>
    <t>28.11.2023 10:29:21</t>
  </si>
  <si>
    <t>K-3 35-01-K00003_913202789_913202789</t>
  </si>
  <si>
    <t>28.11.2023 20:31:36</t>
  </si>
  <si>
    <t>28.11.2023 21:41:50</t>
  </si>
  <si>
    <t>GÜLKENT KÖK-4 35-30-M00223_SAHİLLERARASI TANSAŞ KÖK M03_72112423</t>
  </si>
  <si>
    <t>28.11.2023 15:04:31</t>
  </si>
  <si>
    <t>28.11.2023 17:46:20</t>
  </si>
  <si>
    <t>K-3278 35-01-K03278_911101516_911101516</t>
  </si>
  <si>
    <t>29.11.2023 04:51:26</t>
  </si>
  <si>
    <t>SOMA DM-3 45-82-M00025_TURGUTALP TR-1 M02_60210061</t>
  </si>
  <si>
    <t>28.11.2023 22:55:10</t>
  </si>
  <si>
    <t>28.11.2023 23:27:13</t>
  </si>
  <si>
    <t>K-273 35-01-K00273_911278296_911278296</t>
  </si>
  <si>
    <t>28.11.2023 14:36:03</t>
  </si>
  <si>
    <t>29.11.2023 05:02:15</t>
  </si>
  <si>
    <t>K-3683 35-01-K03683_C C1_5856737</t>
  </si>
  <si>
    <t>28.11.2023 08:07:24</t>
  </si>
  <si>
    <t>BADEMLİ TR-7 35-30-L00104_955326569_955326569</t>
  </si>
  <si>
    <t>28.11.2023 16:41:54</t>
  </si>
  <si>
    <t>28.11.2023 19:08:43</t>
  </si>
  <si>
    <t>TR-2/69 (15,8) 45-83-L00069_95000096352_95000096352</t>
  </si>
  <si>
    <t>28.11.2023 14:05:55</t>
  </si>
  <si>
    <t>28.11.2023 16:15:30</t>
  </si>
  <si>
    <t>K-4443 35-03-K04443_910449230_910449230</t>
  </si>
  <si>
    <t>28.11.2023 21:46:25</t>
  </si>
  <si>
    <t>29.11.2023 02:52:30</t>
  </si>
  <si>
    <t>M-2489 ÇAMLI TR-5 35-10-M02489_M-2484 DADAŞKENT KÖK M01_65531296</t>
  </si>
  <si>
    <t>28.11.2023 21:07:49</t>
  </si>
  <si>
    <t>28.11.2023 22:07:59</t>
  </si>
  <si>
    <t>KIZILCAAVLU KÖK 35-29-L00056_KAZANLI ENH (CUMHURİYET KÖK) L07_72209693</t>
  </si>
  <si>
    <t>28.11.2023 22:11:10</t>
  </si>
  <si>
    <t>28.11.2023 22:42:54</t>
  </si>
  <si>
    <t>GÖKÇEN DM 35-29-M00123_ASMALIK M12_2104355</t>
  </si>
  <si>
    <t>28.11.2023 20:09:36</t>
  </si>
  <si>
    <t>28.11.2023 20:26:27</t>
  </si>
  <si>
    <t>TR-18 35-17-M00018_35-17-M00018_2376694</t>
  </si>
  <si>
    <t>28.11.2023 00:43:40</t>
  </si>
  <si>
    <t>28.11.2023 01:05:14</t>
  </si>
  <si>
    <t>BEBEKLİ AHMETAĞA TR-1 45-77-L00487_45-77-L00487_85952939</t>
  </si>
  <si>
    <t>28.11.2023 18:44:41</t>
  </si>
  <si>
    <t>28.11.2023 21:03:36</t>
  </si>
  <si>
    <t>M-2675 35-01-M02675__79836548_79836548</t>
  </si>
  <si>
    <t>28.11.2023 06:20:39</t>
  </si>
  <si>
    <t>28.11.2023 10:10:21</t>
  </si>
  <si>
    <t>M-2539 35-02-M02539_99541949_99541949</t>
  </si>
  <si>
    <t>28.11.2023 23:52:29</t>
  </si>
  <si>
    <t>29.11.2023 01:50:57</t>
  </si>
  <si>
    <t>TR-1/90 45-72-M00090_45-72-M00090_2364837</t>
  </si>
  <si>
    <t>28.11.2023 10:09:02</t>
  </si>
  <si>
    <t>28.11.2023 11:08:42</t>
  </si>
  <si>
    <t>ÇIRPI İM 35-20-A00002_ÇİFTÇİGEDİĞİ L09_2054992</t>
  </si>
  <si>
    <t>28.11.2023 12:52:22</t>
  </si>
  <si>
    <t>28.11.2023 14:29:18</t>
  </si>
  <si>
    <t>K-1317 35-07-K01317_B b1_5830807</t>
  </si>
  <si>
    <t>28.11.2023 02:26:19</t>
  </si>
  <si>
    <t>28.11.2023 03:14:33</t>
  </si>
  <si>
    <t>K-2443 35-07-K02443_E_56383677_56383677</t>
  </si>
  <si>
    <t>28.11.2023 23:40:10</t>
  </si>
  <si>
    <t>29.11.2023 00:34:54</t>
  </si>
  <si>
    <t>TROPİKAL DM 35-27-L00056_KIZILCA L01_72201764</t>
  </si>
  <si>
    <t>28.11.2023 21:38:13</t>
  </si>
  <si>
    <t>28.11.2023 22:41:00</t>
  </si>
  <si>
    <t>TR-1/78 45-72-M00078_B_91354873_91354873</t>
  </si>
  <si>
    <t>28.11.2023 11:14:39</t>
  </si>
  <si>
    <t>28.11.2023 12:48:51</t>
  </si>
  <si>
    <t>M-1448 35-22-M00151_M-939 M01_72141619</t>
  </si>
  <si>
    <t>28.11.2023 09:15:31</t>
  </si>
  <si>
    <t>28.11.2023 13:05:56</t>
  </si>
  <si>
    <t>KARAAĞAÇLI TR-13 45-71-M01075_FABRİKALAR M05_2320972</t>
  </si>
  <si>
    <t>28.11.2023 14:04:48</t>
  </si>
  <si>
    <t>28.11.2023 19:52:05</t>
  </si>
  <si>
    <t>ULUKENT TR-6 35-28-M00073_35-28-M00073_2366129</t>
  </si>
  <si>
    <t>AG Yük Ayırıcı Arızası</t>
  </si>
  <si>
    <t>28.11.2023 17:08:33</t>
  </si>
  <si>
    <t>28.11.2023 23:19:57</t>
  </si>
  <si>
    <t>ÇANAKÇI TR-1 45-79-M00187_45-79-M00187_2366620</t>
  </si>
  <si>
    <t>28.11.2023 17:41:46</t>
  </si>
  <si>
    <t>28.11.2023 18:31:46</t>
  </si>
  <si>
    <t>BAĞARASI TR-12 35-23-M00181_42067214_56357381_56357381</t>
  </si>
  <si>
    <t>28.11.2023 18:03:35</t>
  </si>
  <si>
    <t>28.11.2023 22:38:12</t>
  </si>
  <si>
    <t>K-3001 35-02-K03001_A_56383764_56383764</t>
  </si>
  <si>
    <t>28.11.2023 21:01:15</t>
  </si>
  <si>
    <t>29.11.2023 00:14:36</t>
  </si>
  <si>
    <t>28.11.2023 12:58:11</t>
  </si>
  <si>
    <t>28.11.2023 14:00:32</t>
  </si>
  <si>
    <t>K-49 35-01-K00049_911729730_911729730</t>
  </si>
  <si>
    <t>28.11.2023 07:17:35</t>
  </si>
  <si>
    <t>28.11.2023 11:19:12</t>
  </si>
  <si>
    <t>TR-49 45-77-L00049_C_56363003_56363003</t>
  </si>
  <si>
    <t>28.11.2023 13:43:39</t>
  </si>
  <si>
    <t>28.11.2023 15:12:30</t>
  </si>
  <si>
    <t>KINIK İM 35-24-A00001_YAYA KENT M09_2309867</t>
  </si>
  <si>
    <t>28.11.2023 10:01:12</t>
  </si>
  <si>
    <t>28.11.2023 17:52:34</t>
  </si>
  <si>
    <t>DM-2/TR-20 35-22-M00853_TR-51 (ALTINTEPE) M01_66057540</t>
  </si>
  <si>
    <t>28.11.2023 09:59:54</t>
  </si>
  <si>
    <t>28.11.2023 16:53:14</t>
  </si>
  <si>
    <t>GÖKEYÜP TR-2 45-78-M00815_953275554_953275554</t>
  </si>
  <si>
    <t>28.11.2023 16:54:28</t>
  </si>
  <si>
    <t>28.11.2023 19:42:04</t>
  </si>
  <si>
    <t>DUMANLAR KÖK 45-81-M00044_RAHMANLAR DM M04_72038347</t>
  </si>
  <si>
    <t>28.11.2023 10:38:18</t>
  </si>
  <si>
    <t>28.11.2023 16:54:44</t>
  </si>
  <si>
    <t>KURTULMUŞ KÖK 45-72-L00080_SARILAR ÇIKIŞI L03_66546809</t>
  </si>
  <si>
    <t>28.11.2023 19:07:51</t>
  </si>
  <si>
    <t>28.11.2023 22:12:29</t>
  </si>
  <si>
    <t>K-493 35-01-K00493_911177665_911177665</t>
  </si>
  <si>
    <t>28.11.2023 13:02:40</t>
  </si>
  <si>
    <t>29.11.2023 01:24:06</t>
  </si>
  <si>
    <t>MURADİYE ARON YAPI DM 45-71-M00238_DM-7/1 A M01_2077530</t>
  </si>
  <si>
    <t>28.11.2023 15:18:12</t>
  </si>
  <si>
    <t>28.11.2023 15:23:01</t>
  </si>
  <si>
    <t>BERGAMA TM 35-16-A00004_DAĞISTAN M13_2057514</t>
  </si>
  <si>
    <t>28.11.2023 10:26:11</t>
  </si>
  <si>
    <t>28.11.2023 18:25:51</t>
  </si>
  <si>
    <t>K-3385 35-04-K03385_98935796_98935796</t>
  </si>
  <si>
    <t>28.11.2023 03:36:27</t>
  </si>
  <si>
    <t>M-10 35-02-M00010_M-1437 M04_2046894</t>
  </si>
  <si>
    <t>FOÇA TR-28 35-23-L00028_ASKERİYE (D.KKK) L04_72145975</t>
  </si>
  <si>
    <t>28.11.2023 17:02:44</t>
  </si>
  <si>
    <t>28.11.2023 18:55:53</t>
  </si>
  <si>
    <t>KIRKAĞAÇ TR-10 45-76-M00010_KIRKAĞAÇ TR-25/TR-22/TR-15/TR-17 M02_72217268</t>
  </si>
  <si>
    <t>28.11.2023 09:05:31</t>
  </si>
  <si>
    <t>28.11.2023 09:57:18</t>
  </si>
  <si>
    <t>ŞEYHDAVUTLAR TR-5 NAMAZGAH 45-79-M00496_A_56381569_56381569</t>
  </si>
  <si>
    <t>28.11.2023 16:33:33</t>
  </si>
  <si>
    <t>28.11.2023 20:49:58</t>
  </si>
  <si>
    <t>MAHMUTLAR KÖK 45-74-M00354_YARBASAN M010_79385785</t>
  </si>
  <si>
    <t>28.11.2023 21:41:09</t>
  </si>
  <si>
    <t>28.11.2023 21:43:00</t>
  </si>
  <si>
    <t>SALİHLİ TR-74 45-78-M00074_953263839_953263839</t>
  </si>
  <si>
    <t>28.11.2023 13:28:55</t>
  </si>
  <si>
    <t>28.11.2023 15:05:57</t>
  </si>
  <si>
    <t>DİKİLİ İM 35-30-A00001_KOCAOBA L12_72357049</t>
  </si>
  <si>
    <t>28.11.2023 08:11:25</t>
  </si>
  <si>
    <t>28.11.2023 12:22:58</t>
  </si>
  <si>
    <t>M-2911 35-01-M02911_911768056_911768056</t>
  </si>
  <si>
    <t>28.11.2023 08:42:17</t>
  </si>
  <si>
    <t>29.11.2023 01:10:42</t>
  </si>
  <si>
    <t>K-1869 35-09-K01869_97647059_97647059</t>
  </si>
  <si>
    <t>28.11.2023 14:31:49</t>
  </si>
  <si>
    <t>28.11.2023 16:52:54</t>
  </si>
  <si>
    <t>DAĞDERE DM 45-72-M00097_ÇITAK M05_2106082</t>
  </si>
  <si>
    <t>28.11.2023 08:02:05</t>
  </si>
  <si>
    <t>28.11.2023 08:27:50</t>
  </si>
  <si>
    <t>ARSLANLAR TM 35-26-A00004_HatBaşıAyırıcı_100707579 L42_100707579</t>
  </si>
  <si>
    <t>28.11.2023 15:54:02</t>
  </si>
  <si>
    <t>28.11.2023 17:47:16</t>
  </si>
  <si>
    <t>K-960 35-02-K00960_910244519_910244519</t>
  </si>
  <si>
    <t>28.11.2023 08:00:13</t>
  </si>
  <si>
    <t>28.11.2023 08:53:49</t>
  </si>
  <si>
    <t>TR-65 35-17-M00065_35-17-M00065_2376699</t>
  </si>
  <si>
    <t>28.11.2023 09:52:23</t>
  </si>
  <si>
    <t>28.11.2023 10:25:22</t>
  </si>
  <si>
    <t>ÇAPAKLI TR-1 45-78-M00445_A_91181426_91181426</t>
  </si>
  <si>
    <t>28.11.2023 09:38:07</t>
  </si>
  <si>
    <t>28.11.2023 14:05:23</t>
  </si>
  <si>
    <t>KAHRAMANDERE İM 35-10-A00002_GÖNEN M09_2096980</t>
  </si>
  <si>
    <t>28.11.2023 20:34:15</t>
  </si>
  <si>
    <t>28.11.2023 21:54:40</t>
  </si>
  <si>
    <t>K-1037 35-01-K01037_F 1F_5861573</t>
  </si>
  <si>
    <t>28.11.2023 08:14:48</t>
  </si>
  <si>
    <t>29.11.2023 04:02:38</t>
  </si>
  <si>
    <t>BADEMLİ KÖK-8 (BADEMLİ TR-9) 35-30-L00097_BADEMLİ L01_72058467</t>
  </si>
  <si>
    <t>28.11.2023 10:03:01</t>
  </si>
  <si>
    <t>28.11.2023 10:52:52</t>
  </si>
  <si>
    <t>GÜNKENT TR-2 35-18-M00090_GÜNKENT TR-1 M01_72091998</t>
  </si>
  <si>
    <t>28.11.2023 19:56:23</t>
  </si>
  <si>
    <t>28.11.2023 19:58:13</t>
  </si>
  <si>
    <t>M-1054 35-02-M01054_A_56382105_56382105</t>
  </si>
  <si>
    <t>28.11.2023 19:10:39</t>
  </si>
  <si>
    <t>28.11.2023 22:59:13</t>
  </si>
  <si>
    <t>K-2416 35-07-K02416_D d1b_5852498</t>
  </si>
  <si>
    <t>28.11.2023 22:42:20</t>
  </si>
  <si>
    <t>29.11.2023 04:51:32</t>
  </si>
  <si>
    <t>KOCA MEHMETLER TR-1 35-23-M00212_B_60983342_60983342</t>
  </si>
  <si>
    <t>28.11.2023 19:36:44</t>
  </si>
  <si>
    <t>28.11.2023 23:56:39</t>
  </si>
  <si>
    <t>TR-166 45-78-L00166_95002664478_95002664478</t>
  </si>
  <si>
    <t>28.11.2023 09:25:53</t>
  </si>
  <si>
    <t>28.11.2023 10:02:02</t>
  </si>
  <si>
    <t>İM-1/TR-7 (MİMOZA) 35-14-M00311__72410434_72410434</t>
  </si>
  <si>
    <t>28.11.2023 14:46:17</t>
  </si>
  <si>
    <t>28.11.2023 17:20:16</t>
  </si>
  <si>
    <t>K-834 35-01-K00834_911304281_911304281</t>
  </si>
  <si>
    <t>28.11.2023 08:37:51</t>
  </si>
  <si>
    <t>28.11.2023 11:57:33</t>
  </si>
  <si>
    <t>TR-153 35-26-M00153_ M01_2331090</t>
  </si>
  <si>
    <t>28.11.2023 11:34:08</t>
  </si>
  <si>
    <t>28.11.2023 13:37:09</t>
  </si>
  <si>
    <t>K-1487 35-03-K01487_35-03-K01487_41935816</t>
  </si>
  <si>
    <t>28.11.2023 09:20:08</t>
  </si>
  <si>
    <t>28.11.2023 10:47:59</t>
  </si>
  <si>
    <t>TR-5 35-19-L00005_HatBaşıAyırıcı_53134085 L03_53134085</t>
  </si>
  <si>
    <t>28.11.2023 01:24:30</t>
  </si>
  <si>
    <t>28.11.2023 03:03:51</t>
  </si>
  <si>
    <t>K-646 35-01-K00646_98082351_98082351</t>
  </si>
  <si>
    <t>28.11.2023 00:46:55</t>
  </si>
  <si>
    <t>28.11.2023 05:20:06</t>
  </si>
  <si>
    <t>KARABURUN TR-13 35-21-L00005_A_56366801_56366801</t>
  </si>
  <si>
    <t>28.11.2023 22:51:40</t>
  </si>
  <si>
    <t>29.11.2023 08:10:58</t>
  </si>
  <si>
    <t>K-1725 35-07-K01725_DIREK TIPI TRAFO HUCRESI H01_2078812</t>
  </si>
  <si>
    <t>28.11.2023 23:40:24</t>
  </si>
  <si>
    <t>29.11.2023 04:54:03</t>
  </si>
  <si>
    <t>K-575 35-01-K00575_910832365_910832365</t>
  </si>
  <si>
    <t>28.11.2023 15:13:11</t>
  </si>
  <si>
    <t>28.11.2023 16:43:19</t>
  </si>
  <si>
    <t>KÜRDÜLLÜ EKİNLİK TR-1 35-29-L00459_35-29-L00459_2371933</t>
  </si>
  <si>
    <t>28.11.2023 15:52:31</t>
  </si>
  <si>
    <t>28.11.2023 17:18:26</t>
  </si>
  <si>
    <t>SÜLEYMANLI KÖK 35-28-M00606_AYVACIK M11_66870923</t>
  </si>
  <si>
    <t>28.11.2023 23:57:16</t>
  </si>
  <si>
    <t>29.11.2023 00:22:48</t>
  </si>
  <si>
    <t>KOZLUCA TR-2 45-73-M00502_A_56389540_56389540</t>
  </si>
  <si>
    <t>28.11.2023 17:46:27</t>
  </si>
  <si>
    <t>28.11.2023 18:55:18</t>
  </si>
  <si>
    <t>K-692 35-04-K00692_F F1B_5816522</t>
  </si>
  <si>
    <t>28.11.2023 13:25:06</t>
  </si>
  <si>
    <t>28.11.2023 19:54:36</t>
  </si>
  <si>
    <t>M-1028 35-04-M01028_A_56379599_56379599</t>
  </si>
  <si>
    <t>28.11.2023 09:53:24</t>
  </si>
  <si>
    <t>28.11.2023 16:21:30</t>
  </si>
  <si>
    <t>K-136 35-01-K00136_K 1K_5918450</t>
  </si>
  <si>
    <t>28.11.2023 06:37:48</t>
  </si>
  <si>
    <t>28.11.2023 14:46:18</t>
  </si>
  <si>
    <t>KALEKÖY MERKEZ TR-1 35-31-L00238_C_91241878_91241878</t>
  </si>
  <si>
    <t>28.11.2023 15:14:27</t>
  </si>
  <si>
    <t>28.11.2023 17:46:12</t>
  </si>
  <si>
    <t>M-3464(YATIRIM REZERVE) 35-02-M03464_35-02-M03464_96993835</t>
  </si>
  <si>
    <t>28.11.2023 09:34:17</t>
  </si>
  <si>
    <t>28.11.2023 11:57:15</t>
  </si>
  <si>
    <t>ELMABAĞ DM 35-15-L00317_ÇAYIR TELEFİRİK L04_66822219</t>
  </si>
  <si>
    <t>28.11.2023 14:09:24</t>
  </si>
  <si>
    <t>28.11.2023 16:59:24</t>
  </si>
  <si>
    <t>BAĞARASI TR-8 35-23-M00177_C_91286807_91286807</t>
  </si>
  <si>
    <t>28.11.2023 22:22:05</t>
  </si>
  <si>
    <t>29.11.2023 00:33:31</t>
  </si>
  <si>
    <t>ÜRKMEZ DM-4 (ÜRKMEZ M-21) 35-25-M00155_ÜRKMEZ M-20 M04_72072821</t>
  </si>
  <si>
    <t>28.11.2023 18:09:51</t>
  </si>
  <si>
    <t>28.11.2023 18:49:48</t>
  </si>
  <si>
    <t>ÇİFTLİK İM 35-18-A00003_HatBaşıAyırıcı_53138380 L12_53138380</t>
  </si>
  <si>
    <t>28.11.2023 14:08:25</t>
  </si>
  <si>
    <t>28.11.2023 17:23:49</t>
  </si>
  <si>
    <t>ÇİFTLİK İM 35-18-A00003_GOLF-1 L12_2054622</t>
  </si>
  <si>
    <t>28.11.2023 20:12:35</t>
  </si>
  <si>
    <t>28.11.2023 20:26:42</t>
  </si>
  <si>
    <t>BEYDERE KÖK 45-71-M00128_YENİ KARAAĞAÇLI M08_50217161</t>
  </si>
  <si>
    <t>28.11.2023 13:53:03</t>
  </si>
  <si>
    <t>28.11.2023 14:04:25</t>
  </si>
  <si>
    <t>BAĞARASI TR-8 35-23-M00177_950414312_950414312</t>
  </si>
  <si>
    <t>28.11.2023 07:28:07</t>
  </si>
  <si>
    <t>28.11.2023 12:09:32</t>
  </si>
  <si>
    <t>K-1027 35-01-K01027_915085552_915085552</t>
  </si>
  <si>
    <t>28.11.2023 16:44:26</t>
  </si>
  <si>
    <t>29.11.2023 05:14:13</t>
  </si>
  <si>
    <t>SOMA TR-12 45-82-M00012_TR-12/3 M04_83333967</t>
  </si>
  <si>
    <t>28.11.2023 11:25:41</t>
  </si>
  <si>
    <t>28.11.2023 13:59:25</t>
  </si>
  <si>
    <t>BEYDERE KÖK 45-71-M00128_ESKİ KARAAĞAÇLI M07_50217162</t>
  </si>
  <si>
    <t>28.11.2023 10:15:06</t>
  </si>
  <si>
    <t>L-129 35-18-L00129_C C04_50068681</t>
  </si>
  <si>
    <t>28.11.2023 09:43:45</t>
  </si>
  <si>
    <t>28.11.2023 13:08:39</t>
  </si>
  <si>
    <t>KARABURUN TR-4/18 35-21-L00012_B_56357360_56357360</t>
  </si>
  <si>
    <t>28.11.2023 07:55:54</t>
  </si>
  <si>
    <t>28.11.2023 10:41:03</t>
  </si>
  <si>
    <t>M-2920 35-02-M02920_99434038_99434038</t>
  </si>
  <si>
    <t>28.11.2023 20:26:09</t>
  </si>
  <si>
    <t>29.11.2023 00:51:21</t>
  </si>
  <si>
    <t>KÖPRÜBAŞI TR-36 45-86-M00036_45-86-M00036_2355822</t>
  </si>
  <si>
    <t>28.11.2023 11:16:26</t>
  </si>
  <si>
    <t>28.11.2023 12:29:32</t>
  </si>
  <si>
    <t>GÖKÇEALAN TR-4 35-13-L00088_35-13-L00088_76583049</t>
  </si>
  <si>
    <t>28.11.2023 18:23:55</t>
  </si>
  <si>
    <t>28.11.2023 19:28:34</t>
  </si>
  <si>
    <t>FOÇA TR-32 35-23-L00032_A_91191015_91191015</t>
  </si>
  <si>
    <t>AG İzolatör Arızası</t>
  </si>
  <si>
    <t>28.11.2023 20:14:13</t>
  </si>
  <si>
    <t>28.11.2023 21:02:48</t>
  </si>
  <si>
    <t>TR-5 35-19-L00005_İÇMELER L03_72124031</t>
  </si>
  <si>
    <t>28.11.2023 04:04:46</t>
  </si>
  <si>
    <t>ATATÜRK MAH. TR-2 35-27-L00344_C_56406315_56406315</t>
  </si>
  <si>
    <t>28.11.2023 07:37:28</t>
  </si>
  <si>
    <t>28.11.2023 14:42:42</t>
  </si>
  <si>
    <t>TİRE DM2/5 35-29-L00024_35-29-L00024_2372121</t>
  </si>
  <si>
    <t>28.11.2023 18:30:19</t>
  </si>
  <si>
    <t>28.11.2023 18:56:10</t>
  </si>
  <si>
    <t>KIZILCAAVLU KÖK 35-29-L00056_GÖKÇEN İM L08_72209627</t>
  </si>
  <si>
    <t>28.11.2023 22:11:13</t>
  </si>
  <si>
    <t>KARABURUN İM 35-21-A00001_HatBaşıAyırıcı_53138247 L05_53138247</t>
  </si>
  <si>
    <t>OG Atlama(Jumper) Arızası</t>
  </si>
  <si>
    <t>28.11.2023 20:52:39</t>
  </si>
  <si>
    <t>28.11.2023 21:46:56</t>
  </si>
  <si>
    <t>ÇAYPINAR MUSLUK GEDİĞİ TR 45-78-L00298_49339739_56392634_56392634</t>
  </si>
  <si>
    <t>28.11.2023 20:53:54</t>
  </si>
  <si>
    <t>28.11.2023 22:32:24</t>
  </si>
  <si>
    <t>SARUHANLI TR-6 45-80-M00006_DAĞITIM TRAFO SARUHANLI TR-6 M05_72202980</t>
  </si>
  <si>
    <t>28.11.2023 09:11:02</t>
  </si>
  <si>
    <t>28.11.2023 14:14:50</t>
  </si>
  <si>
    <t>K-816 35-04-K00816_35-04-K00816_2356856</t>
  </si>
  <si>
    <t>28.11.2023 21:39:20</t>
  </si>
  <si>
    <t>29.11.2023 01:42:36</t>
  </si>
  <si>
    <t>K-1027 35-01-K01027_910895380_910895380</t>
  </si>
  <si>
    <t>29.11.2023 19:57:48</t>
  </si>
  <si>
    <t>30.11.2023 04:30:53</t>
  </si>
  <si>
    <t>29.11.2023 05:31:53</t>
  </si>
  <si>
    <t>29.11.2023 09:58:38</t>
  </si>
  <si>
    <t>HALİLBEYLİ TR-1 KÖK 35-27-M01057_HAMZABABA VE KÖYLER M04_61283942</t>
  </si>
  <si>
    <t>29.11.2023 06:16:44</t>
  </si>
  <si>
    <t>29.11.2023 10:54:43</t>
  </si>
  <si>
    <t>TR-39 35-27-M00039_C_56381968_56381968</t>
  </si>
  <si>
    <t>29.11.2023 08:56:02</t>
  </si>
  <si>
    <t>30.11.2023 00:53:03</t>
  </si>
  <si>
    <t>TR-1/46 (25/17c) 45-71-M00146_B_56402453_56402453</t>
  </si>
  <si>
    <t>29.11.2023 08:51:08</t>
  </si>
  <si>
    <t>29.11.2023 10:09:18</t>
  </si>
  <si>
    <t>TR-122 ZEYTİNALANI 35-19-L00122_6746431_56378103_56378103</t>
  </si>
  <si>
    <t>29.11.2023 23:07:14</t>
  </si>
  <si>
    <t>30.11.2023 02:38:19</t>
  </si>
  <si>
    <t>HACIHALİLLER TR-1 KÖK 45-71-M00066_HACIHALİLLER DM M05_72238430</t>
  </si>
  <si>
    <t>29.11.2023 09:42:53</t>
  </si>
  <si>
    <t>29.11.2023 10:22:16</t>
  </si>
  <si>
    <t>AKÇAPINAR KÖK 45-83-L00131_ÇIKRIKÇI L02_72176478</t>
  </si>
  <si>
    <t>29.11.2023 04:06:47</t>
  </si>
  <si>
    <t>29.11.2023 04:28:53</t>
  </si>
  <si>
    <t>OLGUNLAR TR-6 35-31-L00221_47890069_56378882_56378882</t>
  </si>
  <si>
    <t>29.11.2023 16:50:41</t>
  </si>
  <si>
    <t>29.11.2023 23:08:13</t>
  </si>
  <si>
    <t>GÖKGEDİK TR-1 45-83-L00255__82431604_82431604</t>
  </si>
  <si>
    <t>29.11.2023 08:23:39</t>
  </si>
  <si>
    <t>29.11.2023 09:56:28</t>
  </si>
  <si>
    <t>ÇAKALTEPE TR-2 35-22-M00184_915181221_915181221</t>
  </si>
  <si>
    <t>29.11.2023 23:19:30</t>
  </si>
  <si>
    <t>30.11.2023 02:10:45</t>
  </si>
  <si>
    <t>ÇAMLIK DM 35-17-M00173_ZEYTİNDAĞ-1 M08_66328132</t>
  </si>
  <si>
    <t>29.11.2023 04:24:52</t>
  </si>
  <si>
    <t>29.11.2023 04:49:35</t>
  </si>
  <si>
    <t>TAŞTEPE TR-3 35-29-L00400_B_56395601_56395601</t>
  </si>
  <si>
    <t>29.11.2023 08:04:17</t>
  </si>
  <si>
    <t>29.11.2023 13:39:20</t>
  </si>
  <si>
    <t>K-748 35-07-K00748_B_56379711_56379711</t>
  </si>
  <si>
    <t>29.11.2023 10:20:22</t>
  </si>
  <si>
    <t>29.11.2023 20:15:44</t>
  </si>
  <si>
    <t>AKMESCİT TR-2 35-29-L00220_35-29-L00220_2375084</t>
  </si>
  <si>
    <t>29.11.2023 00:41:52</t>
  </si>
  <si>
    <t>29.11.2023 02:39:26</t>
  </si>
  <si>
    <t>M-1234 35-01-M01234_C_56376458_56376458</t>
  </si>
  <si>
    <t>29.11.2023 11:43:20</t>
  </si>
  <si>
    <t>29.11.2023 14:55:29</t>
  </si>
  <si>
    <t>YAĞCILAR KÖK 45-71-M00179_YAĞCILAR M04_72258020</t>
  </si>
  <si>
    <t>29.11.2023 11:19:09</t>
  </si>
  <si>
    <t>29.11.2023 11:57:13</t>
  </si>
  <si>
    <t>YUKARIBEY DM (TR-3) 35-16-M00866_BERGAMA TM M01_79464765</t>
  </si>
  <si>
    <t>29.11.2023 13:36:24</t>
  </si>
  <si>
    <t>29.11.2023 13:37:07</t>
  </si>
  <si>
    <t>29.11.2023 11:17:53</t>
  </si>
  <si>
    <t>29.11.2023 12:37:20</t>
  </si>
  <si>
    <t>TR-1/67 (CEZAEVİ YANI) 45-83-M00067__84021684_84021684</t>
  </si>
  <si>
    <t>29.11.2023 12:21:10</t>
  </si>
  <si>
    <t>29.11.2023 13:50:54</t>
  </si>
  <si>
    <t>K-1088 35-04-K01088_B K1088B1B_5810313</t>
  </si>
  <si>
    <t>29.11.2023 09:25:40</t>
  </si>
  <si>
    <t>29.11.2023 19:37:47</t>
  </si>
  <si>
    <t>K-3385 35-04-K03385_99425656_99425656</t>
  </si>
  <si>
    <t>29.11.2023 23:37:56</t>
  </si>
  <si>
    <t>30.11.2023 05:52:33</t>
  </si>
  <si>
    <t>TR-81 35-30-L00081_C_56398004_56398004</t>
  </si>
  <si>
    <t>29.11.2023 08:15:00</t>
  </si>
  <si>
    <t>29.11.2023 11:23:40</t>
  </si>
  <si>
    <t>K-3 35-01-K00003_911781631_911781631</t>
  </si>
  <si>
    <t>29.11.2023 18:09:29</t>
  </si>
  <si>
    <t>30.11.2023 01:10:26</t>
  </si>
  <si>
    <t>İMBAT SİTESİ TR-3 35-19-M00262_35-19-M00262_72146114</t>
  </si>
  <si>
    <t>29.11.2023 08:51:23</t>
  </si>
  <si>
    <t>29.11.2023 15:21:51</t>
  </si>
  <si>
    <t>K-3160 35-01-K03160_911184775_911184775</t>
  </si>
  <si>
    <t>29.11.2023 14:15:27</t>
  </si>
  <si>
    <t>29.11.2023 22:08:47</t>
  </si>
  <si>
    <t>K-1854 35-07-K01854_ÖZEL SDP_5852674</t>
  </si>
  <si>
    <t>29.11.2023 16:00:10</t>
  </si>
  <si>
    <t>29.11.2023 18:14:13</t>
  </si>
  <si>
    <t>K-1207 35-01-K01207_911334384_911334384</t>
  </si>
  <si>
    <t>29.11.2023 13:48:57</t>
  </si>
  <si>
    <t>30.11.2023 02:14:31</t>
  </si>
  <si>
    <t>KURŞUNLU KÖK 45-78-L00232_HatBaşıAyırıcı_53139440 L02_53139440</t>
  </si>
  <si>
    <t>29.11.2023 14:39:03</t>
  </si>
  <si>
    <t>29.11.2023 23:39:11</t>
  </si>
  <si>
    <t>KARABURUN BOZKÖY 35-21-L00053_A_56358260_56358260</t>
  </si>
  <si>
    <t>29.11.2023 18:00:50</t>
  </si>
  <si>
    <t>29.11.2023 23:39:39</t>
  </si>
  <si>
    <t>TR-1/45 (25/17b) ÇIRÇIR 45-71-M00148_45-71-M00148_2365747</t>
  </si>
  <si>
    <t>29.11.2023 11:51:58</t>
  </si>
  <si>
    <t>DM-1/TR-19 (TR-46) 35-26-M00046_DAHİLİ TRAFO M03_76933454</t>
  </si>
  <si>
    <t>29.11.2023 21:06:20</t>
  </si>
  <si>
    <t>29.11.2023 22:24:27</t>
  </si>
  <si>
    <t>M-2900 35-03-M02900_35-03-M02900_73146870</t>
  </si>
  <si>
    <t>29.11.2023 12:17:44</t>
  </si>
  <si>
    <t>29.11.2023 13:35:00</t>
  </si>
  <si>
    <t>SASKO SİTESİ TR-1 35-21-L00211_A_56376963_56376963</t>
  </si>
  <si>
    <t>29.11.2023 09:46:35</t>
  </si>
  <si>
    <t>29.11.2023 12:35:45</t>
  </si>
  <si>
    <t>SOMA TR-21/1 45-82-M00115_45-82-M00115_2369945</t>
  </si>
  <si>
    <t>29.11.2023 13:41:04</t>
  </si>
  <si>
    <t>29.11.2023 17:24:49</t>
  </si>
  <si>
    <t>ARİF BAHAR VE ARK. ÖZEL TR 45-71-M01111Ö_DIREK TIPI TRAFO HUCRESI H01_2082046</t>
  </si>
  <si>
    <t>29.11.2023 18:27:52</t>
  </si>
  <si>
    <t>29.11.2023 18:45:46</t>
  </si>
  <si>
    <t>SAİPALTI TR-1 35-21-L00101_A_56375409_56375409</t>
  </si>
  <si>
    <t>AG Sehim Bozukluğu</t>
  </si>
  <si>
    <t>29.11.2023 08:14:24</t>
  </si>
  <si>
    <t>29.11.2023 13:37:24</t>
  </si>
  <si>
    <t>K-1361 35-02-K01361_99332801_99332801</t>
  </si>
  <si>
    <t>29.11.2023 10:38:38</t>
  </si>
  <si>
    <t>29.11.2023 12:20:53</t>
  </si>
  <si>
    <t>YİĞİTLER TR-2 35-27-L00224_950263724_950263724</t>
  </si>
  <si>
    <t>29.11.2023 10:36:11</t>
  </si>
  <si>
    <t>29.11.2023 19:05:16</t>
  </si>
  <si>
    <t>AKÇAPINAR KÖK 45-83-L00131_ÇIKRIKÇI L02_72176473</t>
  </si>
  <si>
    <t>29.11.2023 04:40:23</t>
  </si>
  <si>
    <t>29.11.2023 04:56:44</t>
  </si>
  <si>
    <t>K-511 35-01-K00511_912972152_912972152</t>
  </si>
  <si>
    <t>29.11.2023 12:15:31</t>
  </si>
  <si>
    <t>29.11.2023 16:57:24</t>
  </si>
  <si>
    <t>L-31 BİZBİZE SİTESİ 35-18-L00031_DAĞITIM TRAFO L-31 BİZBİZE SİTESİ L03_72050000</t>
  </si>
  <si>
    <t>29.11.2023 08:37:56</t>
  </si>
  <si>
    <t>29.11.2023 15:55:44</t>
  </si>
  <si>
    <t>29.11.2023 09:56:13</t>
  </si>
  <si>
    <t>29.11.2023 10:42:58</t>
  </si>
  <si>
    <t>SAİPLER TR-1 35-26-M00479_956621532_956621532</t>
  </si>
  <si>
    <t>29.11.2023 12:40:15</t>
  </si>
  <si>
    <t>29.11.2023 16:08:15</t>
  </si>
  <si>
    <t>SOMA TR-8 45-82-M00008_C_56388339_56388339</t>
  </si>
  <si>
    <t>29.11.2023 08:34:34</t>
  </si>
  <si>
    <t>29.11.2023 17:22:18</t>
  </si>
  <si>
    <t>AYASKENT DM-1 35-16-M00009_AYASKENT DM-2 M10_82964605</t>
  </si>
  <si>
    <t>29.11.2023 13:30:53</t>
  </si>
  <si>
    <t>29.11.2023 13:45:07</t>
  </si>
  <si>
    <t>KUŞÇULAR DM-2 35-19-M00515_TR-319 M05_80470430</t>
  </si>
  <si>
    <t>29.11.2023 09:13:12</t>
  </si>
  <si>
    <t>29.11.2023 10:13:00</t>
  </si>
  <si>
    <t>29.11.2023 18:09:24</t>
  </si>
  <si>
    <t>29.11.2023 18:52:27</t>
  </si>
  <si>
    <t>29.11.2023 11:40:52</t>
  </si>
  <si>
    <t>29.11.2023 12:30:59</t>
  </si>
  <si>
    <t>TR-2/11 45-72-L00011_95000553883_95000553883</t>
  </si>
  <si>
    <t>29.11.2023 18:12:45</t>
  </si>
  <si>
    <t>29.11.2023 20:21:05</t>
  </si>
  <si>
    <t>M-3461(YATIRIM REZERVE) 35-02-M03461_912471843_912471843</t>
  </si>
  <si>
    <t>29.11.2023 08:22:55</t>
  </si>
  <si>
    <t>29.11.2023 09:16:32</t>
  </si>
  <si>
    <t>TR-1/64 DM 45-72-M00064_95000480526_95000480526</t>
  </si>
  <si>
    <t>29.11.2023 17:16:56</t>
  </si>
  <si>
    <t>29.11.2023 18:12:49</t>
  </si>
  <si>
    <t>TAYTAN OFİS KÖK 45-78-M00314_SALİHLİ DM-2 GİRİŞİ (DEMİRKÖPRÜ-2) M07_60669849</t>
  </si>
  <si>
    <t>29.11.2023 09:18:03</t>
  </si>
  <si>
    <t>29.11.2023 09:49:57</t>
  </si>
  <si>
    <t>HALİLBEYLİ TR-1 KÖK 35-27-M01057_BAĞYURDU İSKİMAETİ HALİLBEYLİ TR-2/TR-3 M03_61283943</t>
  </si>
  <si>
    <t>29.11.2023 09:32:23</t>
  </si>
  <si>
    <t>29.11.2023 11:09:43</t>
  </si>
  <si>
    <t>GELENBE İM 45-76-A00001_ALACALAR L02_2093763</t>
  </si>
  <si>
    <t>29.11.2023 09:07:29</t>
  </si>
  <si>
    <t>29.11.2023 09:13:10</t>
  </si>
  <si>
    <t>M-36 ZİNDANCIK KÖK 35-25-M00106_SULTAN DM M01_72118718</t>
  </si>
  <si>
    <t>29.11.2023 12:53:08</t>
  </si>
  <si>
    <t>29.11.2023 13:41:39</t>
  </si>
  <si>
    <t>TR-2/11 45-72-L00011_D_56385787_56385787</t>
  </si>
  <si>
    <t>29.11.2023 02:14:28</t>
  </si>
  <si>
    <t>29.11.2023 03:28:53</t>
  </si>
  <si>
    <t>BALLICA İM 45-72-A00005_HAMİDİYE L07_2095865</t>
  </si>
  <si>
    <t>29.11.2023 13:28:53</t>
  </si>
  <si>
    <t>29.11.2023 14:08:33</t>
  </si>
  <si>
    <t>TR-273 35-19-L00273_10507472_56394203_56394203</t>
  </si>
  <si>
    <t>29.11.2023 11:58:25</t>
  </si>
  <si>
    <t>29.11.2023 12:12:03</t>
  </si>
  <si>
    <t>SALİHLERALTI MİGROS TR 35-30-M00669_YAĞMUR M02_2047157</t>
  </si>
  <si>
    <t>29.11.2023 10:35:33</t>
  </si>
  <si>
    <t>29.11.2023 10:57:33</t>
  </si>
  <si>
    <t>K-1317 35-07-K01317_A k1317a1_5828035</t>
  </si>
  <si>
    <t>29.11.2023 00:36:18</t>
  </si>
  <si>
    <t>29.11.2023 04:47:31</t>
  </si>
  <si>
    <t>HALİLLER DAVULCULAR TR-11 35-31-L00192_47867602_56392736_56392736</t>
  </si>
  <si>
    <t>29.11.2023 10:26:54</t>
  </si>
  <si>
    <t>29.11.2023 15:43:07</t>
  </si>
  <si>
    <t>ÇOBANKÖY KÖK 35-29-L00066_HatBaşıAyırıcı_53138675 L04_53138675</t>
  </si>
  <si>
    <t>29.11.2023 01:57:17</t>
  </si>
  <si>
    <t>29.11.2023 02:38:00</t>
  </si>
  <si>
    <t>K-493 35-01-K00493_911827473_911827473</t>
  </si>
  <si>
    <t>29.11.2023 21:57:59</t>
  </si>
  <si>
    <t>30.11.2023 01:49:15</t>
  </si>
  <si>
    <t>DOĞANKAYA YEŞİLLER TR-2 45-72-L00192_966117804_966117804</t>
  </si>
  <si>
    <t>29.11.2023 23:30:09</t>
  </si>
  <si>
    <t>30.11.2023 01:37:44</t>
  </si>
  <si>
    <t>KUŞÇUBURUN-2 35-26-M00537_956625469_956625469</t>
  </si>
  <si>
    <t>29.11.2023 11:19:57</t>
  </si>
  <si>
    <t>29.11.2023 14:07:39</t>
  </si>
  <si>
    <t>TR-28 35-27-M00028_HatBaşıAyırıcı_72468996 M02_72468996</t>
  </si>
  <si>
    <t>29.11.2023 10:42:17</t>
  </si>
  <si>
    <t>30.11.2023 00:32:47</t>
  </si>
  <si>
    <t>OVACIK TR-6 35-31-L00148_47821954_56352476_56352476</t>
  </si>
  <si>
    <t>29.11.2023 10:56:05</t>
  </si>
  <si>
    <t>29.11.2023 18:54:09</t>
  </si>
  <si>
    <t>ÇORAKLAR TR 35-17-M00442_35-17-M00442_2362616</t>
  </si>
  <si>
    <t>29.11.2023 15:50:13</t>
  </si>
  <si>
    <t>29.11.2023 16:14:20</t>
  </si>
  <si>
    <t>BOYALI DANDA MAH.TR-1 45-75-M00262_45-75-M00262_2362887</t>
  </si>
  <si>
    <t>29.11.2023 15:11:27</t>
  </si>
  <si>
    <t>29.11.2023 18:22:07</t>
  </si>
  <si>
    <t>K-3073 35-04-K03073_912454421_912454421</t>
  </si>
  <si>
    <t>29.11.2023 14:05:53</t>
  </si>
  <si>
    <t>29.11.2023 18:51:23</t>
  </si>
  <si>
    <t>29.11.2023 04:27:28</t>
  </si>
  <si>
    <t>29.11.2023 04:56:00</t>
  </si>
  <si>
    <t>TOKATBAŞI TR-3 35-20-L00103_35-20-L00103_2367674</t>
  </si>
  <si>
    <t>29.11.2023 05:25:26</t>
  </si>
  <si>
    <t>29.11.2023 06:18:56</t>
  </si>
  <si>
    <t>SALİHLERALTI MİGROS TR 35-30-M00669_YAĞMUR M02_2306787</t>
  </si>
  <si>
    <t>29.11.2023 20:57:44</t>
  </si>
  <si>
    <t>29.11.2023 21:53:18</t>
  </si>
  <si>
    <t>ANSIZCA TR-2 35-27-M00862_DIREK TIPI TRAFO HUCRESI H01_2099827</t>
  </si>
  <si>
    <t>29.11.2023 09:25:25</t>
  </si>
  <si>
    <t>29.11.2023 18:29:18</t>
  </si>
  <si>
    <t>SOĞUKYURT (OKULYANI) TR-1 45-73-M00207_B_56391821_56391821</t>
  </si>
  <si>
    <t>29.11.2023 10:38:53</t>
  </si>
  <si>
    <t>29.11.2023 14:13:40</t>
  </si>
  <si>
    <t>AŞAĞIÇOBANİSA TR-24 45-71-M00098_45-71-M00098_2350191</t>
  </si>
  <si>
    <t>29.11.2023 02:30:23</t>
  </si>
  <si>
    <t>29.11.2023 03:29:23</t>
  </si>
  <si>
    <t>L-166 35-18-L00166_95002477383_95002477383</t>
  </si>
  <si>
    <t>29.11.2023 15:54:07</t>
  </si>
  <si>
    <t>29.11.2023 17:28:40</t>
  </si>
  <si>
    <t>DEMİRCİLİ TR-2 35-19-M00212_B_90997103_90997103</t>
  </si>
  <si>
    <t>29.11.2023 16:38:04</t>
  </si>
  <si>
    <t>29.11.2023 19:18:51</t>
  </si>
  <si>
    <t>29.11.2023 07:42:58</t>
  </si>
  <si>
    <t>29.11.2023 12:20:29</t>
  </si>
  <si>
    <t>K-273 35-01-K00273_912827216_912827216</t>
  </si>
  <si>
    <t>29.11.2023 09:04:47</t>
  </si>
  <si>
    <t>29.11.2023 21:22:10</t>
  </si>
  <si>
    <t>AŞAĞICUMA DM 35-16-M00103_BERGAMA TM-GERİLİM M05_72040366</t>
  </si>
  <si>
    <t>29.11.2023 14:54:07</t>
  </si>
  <si>
    <t>29.11.2023 14:57:53</t>
  </si>
  <si>
    <t>MORDOĞAN İM 35-21-A00002_KARABURUN-1 M02_2333296</t>
  </si>
  <si>
    <t>Manevra</t>
  </si>
  <si>
    <t>29.11.2023 01:49:26</t>
  </si>
  <si>
    <t>29.11.2023 01:55:00</t>
  </si>
  <si>
    <t>M-1954 35-01-M01954_M M3b_5869390</t>
  </si>
  <si>
    <t>29.11.2023 08:05:38</t>
  </si>
  <si>
    <t>29.11.2023 17:51:00</t>
  </si>
  <si>
    <t>SOMA A SANTRALİ İM/DM 45-82-A00001_SAVAŞTEPE 15.8 L14_2091658</t>
  </si>
  <si>
    <t>29.11.2023 17:06:34</t>
  </si>
  <si>
    <t>29.11.2023 17:17:00</t>
  </si>
  <si>
    <t>TR-117 HAYVAN PAZARI 35-26-M00117_956624542_956624542</t>
  </si>
  <si>
    <t>29.11.2023 13:27:09</t>
  </si>
  <si>
    <t>29.11.2023 14:54:25</t>
  </si>
  <si>
    <t>KAYNARPINAR TR-2 35-21-L00115_A_56376249_56376249</t>
  </si>
  <si>
    <t>29.11.2023 08:46:41</t>
  </si>
  <si>
    <t>29.11.2023 11:26:54</t>
  </si>
  <si>
    <t>YUKARIBEY DM (TR-3) 35-16-M00866_HatBaşıAyırıcı_60213185 M05_60213185</t>
  </si>
  <si>
    <t>29.11.2023 12:24:13</t>
  </si>
  <si>
    <t>29.11.2023 12:24:53</t>
  </si>
  <si>
    <t>29.11.2023 15:05:20</t>
  </si>
  <si>
    <t>30.11.2023 01:10:01</t>
  </si>
  <si>
    <t>KIRKAĞAÇ DM 45-76-M00043_SOMA A SANTRALİ İM/DM M02_72247571</t>
  </si>
  <si>
    <t>29.11.2023 03:33:54</t>
  </si>
  <si>
    <t>29.11.2023 06:42:55</t>
  </si>
  <si>
    <t>DEREBAŞI TR-7 35-29-L00260_35-29-L00260_2365462</t>
  </si>
  <si>
    <t>29.11.2023 06:12:43</t>
  </si>
  <si>
    <t>29.11.2023 06:46:23</t>
  </si>
  <si>
    <t>DM-14/2 45-71-M00373_B_56397660_56397660</t>
  </si>
  <si>
    <t>29.11.2023 09:29:05</t>
  </si>
  <si>
    <t>29.11.2023 22:31:07</t>
  </si>
  <si>
    <t>DM-3/18 35-19-M00416_12345454 l1b_5940373</t>
  </si>
  <si>
    <t>29.11.2023 08:19:52</t>
  </si>
  <si>
    <t>29.11.2023 14:21:00</t>
  </si>
  <si>
    <t>SOMA B SANTRALİ TM 45-82-A00004_DM-1 FİDER-1 (2H05) M022_66326714</t>
  </si>
  <si>
    <t>29.11.2023 03:33:53</t>
  </si>
  <si>
    <t>29.11.2023 05:03:00</t>
  </si>
  <si>
    <t>EĞRECİ TR-2 35-26-L00168_35-26-L00168_2355277</t>
  </si>
  <si>
    <t>29.11.2023 09:32:53</t>
  </si>
  <si>
    <t>29.11.2023 10:53:18</t>
  </si>
  <si>
    <t>SOMA TR-20 45-82-M00020_DAĞITIM TRAFO SOMA TR-20 M04_83358645</t>
  </si>
  <si>
    <t>29.11.2023 13:17:37</t>
  </si>
  <si>
    <t>29.11.2023 13:56:14</t>
  </si>
  <si>
    <t>CAFER ÇETİNKAYA SULAMA GRUBU 35-29-M00160_35-29-M00160_2371930</t>
  </si>
  <si>
    <t>AG Pano Arızası</t>
  </si>
  <si>
    <t>29.11.2023 13:20:13</t>
  </si>
  <si>
    <t>29.11.2023 18:21:49</t>
  </si>
  <si>
    <t>TEKKEDERE DM 35-16-M00137_YENİKENT M03_2118717</t>
  </si>
  <si>
    <t>29.11.2023 11:56:57</t>
  </si>
  <si>
    <t>29.11.2023 12:42:47</t>
  </si>
  <si>
    <t>TR-52 35-16-L00052_A_56397473_56397473</t>
  </si>
  <si>
    <t>29.11.2023 16:15:39</t>
  </si>
  <si>
    <t>29.11.2023 22:32:48</t>
  </si>
  <si>
    <t>29.11.2023 09:51:37</t>
  </si>
  <si>
    <t>29.11.2023 17:25:08</t>
  </si>
  <si>
    <t>K-4197 35-02-K04197_A_56364165_56364165</t>
  </si>
  <si>
    <t>29.11.2023 12:17:00</t>
  </si>
  <si>
    <t>29.11.2023 13:58:16</t>
  </si>
  <si>
    <t>29.11.2023 14:07:54</t>
  </si>
  <si>
    <t>29.11.2023 23:14:23</t>
  </si>
  <si>
    <t>KINIK ORGANİZE DM 35-24-M00208_KOCAÖMERLİ KÖYLER M13_83158576</t>
  </si>
  <si>
    <t>29.11.2023 10:38:15</t>
  </si>
  <si>
    <t>29.11.2023 10:43:04</t>
  </si>
  <si>
    <t>K-2333 35-07-K02333_TRAFO K01_48241170</t>
  </si>
  <si>
    <t>29.11.2023 12:31:23</t>
  </si>
  <si>
    <t>29.11.2023 14:05:12</t>
  </si>
  <si>
    <t>TR-120 ZEYTİNALANI 35-19-L00120_956696032_956696032</t>
  </si>
  <si>
    <t>29.11.2023 20:27:45</t>
  </si>
  <si>
    <t>29.11.2023 22:22:19</t>
  </si>
  <si>
    <t>AHMETBEYLER DM 35-16-M00154_YUKARI KIRIKLAR M08_82965071</t>
  </si>
  <si>
    <t>29.11.2023 16:32:31</t>
  </si>
  <si>
    <t>29.11.2023 16:54:30</t>
  </si>
  <si>
    <t>AKÇAŞEHİR TR-1 35-29-L00173_35-29-L00173_2371401</t>
  </si>
  <si>
    <t>29.11.2023 08:48:13</t>
  </si>
  <si>
    <t>29.11.2023 14:07:08</t>
  </si>
  <si>
    <t>ARMUTLU İM 35-27-A00001_ÇUKURBAĞ L10_2050863</t>
  </si>
  <si>
    <t>29.11.2023 00:12:26</t>
  </si>
  <si>
    <t>29.11.2023 00:17:00</t>
  </si>
  <si>
    <t>TR-11/03 (BELEDİYE ŞANTİYE TR) 45-71-M00368_45-71-M00368_2353489</t>
  </si>
  <si>
    <t>29.11.2023 04:39:32</t>
  </si>
  <si>
    <t>29.11.2023 06:49:50</t>
  </si>
  <si>
    <t>SOĞUKYURT (OKULYANI) TR-1 45-73-M00207_45-73-M00207_2352507</t>
  </si>
  <si>
    <t>29.11.2023 07:19:34</t>
  </si>
  <si>
    <t>29.11.2023 09:52:20</t>
  </si>
  <si>
    <t>KARABURUN TR-6 35-21-L00032_35-21-L00032_2354036</t>
  </si>
  <si>
    <t>AG Nötr İletken Kopması</t>
  </si>
  <si>
    <t>29.11.2023 15:33:00</t>
  </si>
  <si>
    <t>29.11.2023 17:58:51</t>
  </si>
  <si>
    <t>K-3003 35-02-K03003_A_56374102_56374102</t>
  </si>
  <si>
    <t>29.11.2023 20:29:42</t>
  </si>
  <si>
    <t>29.11.2023 22:35:57</t>
  </si>
  <si>
    <t>SOMA MERKEZ DM-2 45-82-M00070_TR-38 M06_2322047</t>
  </si>
  <si>
    <t>29.11.2023 06:43:53</t>
  </si>
  <si>
    <t>29.11.2023 07:09:00</t>
  </si>
  <si>
    <t>KAYMAKÇI İM 35-15-A00004_EMİRLİOVA L07_2333299</t>
  </si>
  <si>
    <t>29.11.2023 09:58:23</t>
  </si>
  <si>
    <t>29.11.2023 10:07:08</t>
  </si>
  <si>
    <t>ÖMÜR BELDESİ TR 35-14-M00120_YAREN SİTESİ M02_80640497</t>
  </si>
  <si>
    <t>29.11.2023 22:52:48</t>
  </si>
  <si>
    <t>30.11.2023 00:23:48</t>
  </si>
  <si>
    <t>TR-113 35-16-L00113_DIREK TIPI TRAFO HUCRESI H01_2040572</t>
  </si>
  <si>
    <t>29.11.2023 13:30:34</t>
  </si>
  <si>
    <t>29.11.2023 23:00:55</t>
  </si>
  <si>
    <t>K-1191 35-04-K01191_T T2B_5837304</t>
  </si>
  <si>
    <t>29.11.2023 01:13:09</t>
  </si>
  <si>
    <t>29.11.2023 03:28:25</t>
  </si>
  <si>
    <t>K-49 35-01-K00049_N 2N_5865766</t>
  </si>
  <si>
    <t>29.11.2023 16:24:14</t>
  </si>
  <si>
    <t>30.11.2023 04:15:18</t>
  </si>
  <si>
    <t>29.11.2023 01:36:57</t>
  </si>
  <si>
    <t>KIRKAĞAÇ DM 45-76-M00043_GELENBE M03_72247483</t>
  </si>
  <si>
    <t>29.11.2023 00:54:17</t>
  </si>
  <si>
    <t>29.11.2023 01:00:34</t>
  </si>
  <si>
    <t>L-193 ESENEVLER 35-18-L00193_C_56368413_56368413</t>
  </si>
  <si>
    <t>29.11.2023 08:15:29</t>
  </si>
  <si>
    <t>29.11.2023 15:43:53</t>
  </si>
  <si>
    <t>TR-29 35-19-L00029_35-19-L00029_2349283</t>
  </si>
  <si>
    <t>29.11.2023 09:06:15</t>
  </si>
  <si>
    <t>29.11.2023 15:49:04</t>
  </si>
  <si>
    <t>ÇANDARLI DM-TR-20 35-30-M00020_YAYLAYURT M06_72352818</t>
  </si>
  <si>
    <t>29.11.2023 09:33:38</t>
  </si>
  <si>
    <t>29.11.2023 09:57:05</t>
  </si>
  <si>
    <t>K-575 35-01-K00575_A 1A_5864926</t>
  </si>
  <si>
    <t>29.11.2023 07:49:13</t>
  </si>
  <si>
    <t>29.11.2023 09:04:14</t>
  </si>
  <si>
    <t>YİĞİTLER TR-3 35-27-L00227_A_91174802_91174802</t>
  </si>
  <si>
    <t>29.11.2023 08:44:09</t>
  </si>
  <si>
    <t>29.11.2023 10:07:43</t>
  </si>
  <si>
    <t>MECİDİYE TR-6 45-72-L00579_45-72-L00579_2350897</t>
  </si>
  <si>
    <t>29.11.2023 09:19:28</t>
  </si>
  <si>
    <t>29.11.2023 11:52:02</t>
  </si>
  <si>
    <t>K-2431 35-08-K02431_913215569_913215569</t>
  </si>
  <si>
    <t>29.11.2023 19:12:51</t>
  </si>
  <si>
    <t>29.11.2023 21:46:08</t>
  </si>
  <si>
    <t>ÇANDARLI DM-TR-20 35-30-M00020_ŞEHİR-2 M02_72352810</t>
  </si>
  <si>
    <t>29.11.2023 02:22:44</t>
  </si>
  <si>
    <t>29.11.2023 02:30:31</t>
  </si>
  <si>
    <t>HALİLBEYLİ TR-1 KÖK 35-27-M01057_HAMZABABA VE KÖYLER M04_61283861</t>
  </si>
  <si>
    <t>29.11.2023 05:39:37</t>
  </si>
  <si>
    <t>29.11.2023 06:05:23</t>
  </si>
  <si>
    <t>29.11.2023 06:49:04</t>
  </si>
  <si>
    <t>29.11.2023 12:51:27</t>
  </si>
  <si>
    <t>SAİPALTI TR-1 35-21-L00101_35-21-L00101_2347971</t>
  </si>
  <si>
    <t>29.11.2023 13:19:23</t>
  </si>
  <si>
    <t>29.11.2023 15:34:32</t>
  </si>
  <si>
    <t>EMİRLİ TR-8 35-15-L00644_C_56372113_56372113</t>
  </si>
  <si>
    <t>29.11.2023 08:59:38</t>
  </si>
  <si>
    <t>29.11.2023 11:47:41</t>
  </si>
  <si>
    <t>M-1867 35-02-M01867__83917740_83917740</t>
  </si>
  <si>
    <t>29.11.2023 08:41:18</t>
  </si>
  <si>
    <t>29.11.2023 12:28:52</t>
  </si>
  <si>
    <t>AHMETLİ İM 45-84-A00001_BAHÇECİK - DEREKÖY L17_2332505</t>
  </si>
  <si>
    <t>29.11.2023 07:07:18</t>
  </si>
  <si>
    <t>29.11.2023 09:42:07</t>
  </si>
  <si>
    <t>29.11.2023 03:27:05</t>
  </si>
  <si>
    <t>29.11.2023 03:39:02</t>
  </si>
  <si>
    <t>K-273 35-01-K00273_35-01-K00273_2375987</t>
  </si>
  <si>
    <t>29.11.2023 17:53:15</t>
  </si>
  <si>
    <t>29.11.2023 20:39:40</t>
  </si>
  <si>
    <t>ÇİLE TR-1 35-22-M00237_C_56354982_56354982</t>
  </si>
  <si>
    <t>29.11.2023 12:53:19</t>
  </si>
  <si>
    <t>29.11.2023 14:40:07</t>
  </si>
  <si>
    <t>YAĞCILI TR-2 45-82-M00367_A_56400930_56400930</t>
  </si>
  <si>
    <t>29.11.2023 10:56:23</t>
  </si>
  <si>
    <t>29.11.2023 21:07:54</t>
  </si>
  <si>
    <t>BÜYÜKBELEN TR-2 45-80-M00067_45-80-M00067_72192183</t>
  </si>
  <si>
    <t>29.11.2023 08:12:05</t>
  </si>
  <si>
    <t>29.11.2023 10:57:03</t>
  </si>
  <si>
    <t>ALOSBİ TM 35-17-A00006_ADALET-2 M08_2054691</t>
  </si>
  <si>
    <t>29.11.2023 18:00:34</t>
  </si>
  <si>
    <t>29.11.2023 18:23:23</t>
  </si>
  <si>
    <t>K-1796 35-01-K01796_911708713_911708713</t>
  </si>
  <si>
    <t>29.11.2023 21:26:09</t>
  </si>
  <si>
    <t>30.11.2023 05:24:47</t>
  </si>
  <si>
    <t>29.11.2023 17:08:33</t>
  </si>
  <si>
    <t>30.11.2023 00:20:35</t>
  </si>
  <si>
    <t>MUSTAFA ÖZDOĞAN SULAMA GRUBU 35-29-L00445_B_56396658_56396658</t>
  </si>
  <si>
    <t>29.11.2023 15:56:36</t>
  </si>
  <si>
    <t>29.11.2023 18:45:37</t>
  </si>
  <si>
    <t>K-738 35-03-K00738_35-03-K00738_41922485</t>
  </si>
  <si>
    <t>29.11.2023 09:52:39</t>
  </si>
  <si>
    <t>29.11.2023 14:59:39</t>
  </si>
  <si>
    <t>SAKARLI KÖK 45-76-M00046_HatBaşıAyırıcı_92888139 M04_92888139</t>
  </si>
  <si>
    <t>29.11.2023 16:11:14</t>
  </si>
  <si>
    <t>29.11.2023 19:31:52</t>
  </si>
  <si>
    <t>LÜTFİYE KÖK 45-80-M02970_KUMKUYUCAK    TST-1 M03_84270457</t>
  </si>
  <si>
    <t>29.11.2023 11:25:38</t>
  </si>
  <si>
    <t>29.11.2023 14:04:27</t>
  </si>
  <si>
    <t>ÇİFTLİK RUMBEYLİ TR-2 35-32-L00053_A_56376681_56376681</t>
  </si>
  <si>
    <t>29.11.2023 16:38:32</t>
  </si>
  <si>
    <t>29.11.2023 23:16:27</t>
  </si>
  <si>
    <t>BAHÇELİ TR-3 45-73-M00431_45-73-M00431_2354550</t>
  </si>
  <si>
    <t>29.11.2023 01:36:30</t>
  </si>
  <si>
    <t>29.11.2023 03:34:44</t>
  </si>
  <si>
    <t>KOCAOBA KÖK-11 35-30-L00201_KOCOBA KÖK L03_72060454</t>
  </si>
  <si>
    <t>29.11.2023 10:46:24</t>
  </si>
  <si>
    <t>AYASKENT DM-2 (TR-1) 35-16-M00011_BERGAMA T.M. M01_72045884</t>
  </si>
  <si>
    <t>29.11.2023 10:33:28</t>
  </si>
  <si>
    <t>29.11.2023 12:37:57</t>
  </si>
  <si>
    <t>HALİLLER DAVULCULAR TR-11 35-31-L00192_35-31-L00192_2364432</t>
  </si>
  <si>
    <t>29.11.2023 16:17:48</t>
  </si>
  <si>
    <t>ÇAKALDOĞAN DEĞİRMENDERE TR 45-78-M00736_45-78-M00736_2351581</t>
  </si>
  <si>
    <t>29.11.2023 20:24:14</t>
  </si>
  <si>
    <t>29.11.2023 21:53:29</t>
  </si>
  <si>
    <t>ESKİ FOÇA İM 35-23-A00001_TR-53 L06_2050313</t>
  </si>
  <si>
    <t>29.11.2023 05:20:40</t>
  </si>
  <si>
    <t>29.11.2023 07:35:30</t>
  </si>
  <si>
    <t>29.11.2023 20:17:56</t>
  </si>
  <si>
    <t>29.11.2023 15:23:56</t>
  </si>
  <si>
    <t>29.11.2023 20:41:57</t>
  </si>
  <si>
    <t>SELENDİ TR-5 45-81-M00005_TR-20 M02_61420784</t>
  </si>
  <si>
    <t>29.11.2023 14:21:35</t>
  </si>
  <si>
    <t>29.11.2023 14:53:23</t>
  </si>
  <si>
    <t>K-3 35-01-K00003_35-01-K00003_42445025</t>
  </si>
  <si>
    <t>29.11.2023 21:03:57</t>
  </si>
  <si>
    <t>29.11.2023 21:54:51</t>
  </si>
  <si>
    <t>BAHÇECİK MAH. HAMAMDERE TR-1 45-78-L00494_A_56392312_56392312</t>
  </si>
  <si>
    <t>29.11.2023 11:49:08</t>
  </si>
  <si>
    <t>29.11.2023 14:16:33</t>
  </si>
  <si>
    <t>K-1212 35-07-K01212_35-07-K01212_48352522</t>
  </si>
  <si>
    <t>29.11.2023 23:00:31</t>
  </si>
  <si>
    <t>30.11.2023 02:18:55</t>
  </si>
  <si>
    <t>KARGIN KÖK 45-71-M00095_AYTEKİNLER ESKİ HARMANDALI M07_2321769</t>
  </si>
  <si>
    <t>29.11.2023 12:34:13</t>
  </si>
  <si>
    <t>29.11.2023 15:21:37</t>
  </si>
  <si>
    <t>HARMANDALI KÖK 45-71-M00061_AHMET KOCA M10_72231053</t>
  </si>
  <si>
    <t>29.11.2023 08:06:58</t>
  </si>
  <si>
    <t>29.11.2023 17:13:58</t>
  </si>
  <si>
    <t>PANCAR OSB DM-1 35-26-M00869_AYRANCILAR DM-5 M37_2303824</t>
  </si>
  <si>
    <t>29.11.2023 16:49:23</t>
  </si>
  <si>
    <t>29.11.2023 17:02:14</t>
  </si>
  <si>
    <t>K-4630 35-02-K04630_910330357_910330357</t>
  </si>
  <si>
    <t>29.11.2023 03:40:21</t>
  </si>
  <si>
    <t>29.11.2023 06:06:18</t>
  </si>
  <si>
    <t>AŞAĞIKIRIKLAR DM 35-16-M00448_TARİŞ YEMTA M16_2115977</t>
  </si>
  <si>
    <t>29.11.2023 04:54:39</t>
  </si>
  <si>
    <t>29.11.2023 05:20:16</t>
  </si>
  <si>
    <t>K-3372 35-01-K03372_910555286_910555286</t>
  </si>
  <si>
    <t>29.11.2023 12:16:47</t>
  </si>
  <si>
    <t>29.11.2023 17:16:42</t>
  </si>
  <si>
    <t>MARUFLAR KÖK 35-16-M00262_İSMAİLLİ KÖK M04_72050297</t>
  </si>
  <si>
    <t>29.11.2023 06:09:27</t>
  </si>
  <si>
    <t>29.11.2023 11:23:22</t>
  </si>
  <si>
    <t>29.11.2023 14:35:55</t>
  </si>
  <si>
    <t>29.11.2023 20:07:43</t>
  </si>
  <si>
    <t>DM-2/41 (ULUCAMİİ ÖNÜ) 45-71-M00515_A_56403964_56403964</t>
  </si>
  <si>
    <t>29.11.2023 19:52:33</t>
  </si>
  <si>
    <t>29.11.2023 23:43:38</t>
  </si>
  <si>
    <t>VİLLAKENT TR-3 35-28-M00389_953393575_953393575</t>
  </si>
  <si>
    <t>29.11.2023 18:40:50</t>
  </si>
  <si>
    <t>29.11.2023 20:03:56</t>
  </si>
  <si>
    <t>TR-21 35-19-M00021_956677220_956677220</t>
  </si>
  <si>
    <t>29.11.2023 14:31:03</t>
  </si>
  <si>
    <t>29.11.2023 23:20:15</t>
  </si>
  <si>
    <t>ÇAYIRLI TR-1 35-29-L00206__72399353_72399353</t>
  </si>
  <si>
    <t>29.11.2023 08:33:17</t>
  </si>
  <si>
    <t>29.11.2023 17:57:53</t>
  </si>
  <si>
    <t>K-573 35-01-K00573_E 1E_5848835</t>
  </si>
  <si>
    <t>29.11.2023 07:27:49</t>
  </si>
  <si>
    <t>29.11.2023 09:04:21</t>
  </si>
  <si>
    <t>29.11.2023 17:53:32</t>
  </si>
  <si>
    <t>30.11.2023 05:19:12</t>
  </si>
  <si>
    <t>EŞREFPAŞA İM 35-01-A00002_ZÜMRÜTTEPE K03_2045899</t>
  </si>
  <si>
    <t>29.11.2023 00:33:55</t>
  </si>
  <si>
    <t>29.11.2023 00:41:57</t>
  </si>
  <si>
    <t>AKTAŞ HAVUT DERESİ TR 45-77-L00262_45-77-L00262_2374416</t>
  </si>
  <si>
    <t>29.11.2023 08:05:37</t>
  </si>
  <si>
    <t>29.11.2023 09:37:21</t>
  </si>
  <si>
    <t>KOZLUCA TR-2 45-73-M00502_45-73-M00502_2352162</t>
  </si>
  <si>
    <t>29.11.2023 09:26:15</t>
  </si>
  <si>
    <t>29.11.2023 10:25:14</t>
  </si>
  <si>
    <t>YENİ FOÇA TR-27 35-23-M00027_42096187_56365772_56365772</t>
  </si>
  <si>
    <t>29.11.2023 18:31:44</t>
  </si>
  <si>
    <t>29.11.2023 21:59:20</t>
  </si>
  <si>
    <t>POYRAZDAMLARI TR-11 45-78-M00576_KEMERDAMLARI YUKARIKEMER M05_2328103</t>
  </si>
  <si>
    <t>29.11.2023 02:56:23</t>
  </si>
  <si>
    <t>29.11.2023 03:45:26</t>
  </si>
  <si>
    <t>K-1386 35-01-K01386_35-01-K01386_2367102</t>
  </si>
  <si>
    <t>29.11.2023 18:56:37</t>
  </si>
  <si>
    <t>29.11.2023 23:32:02</t>
  </si>
  <si>
    <t>YUKARI AKTEPE PALAMUTÇUK MAH. TR-3 35-32-L00074_A_56370745_56370745</t>
  </si>
  <si>
    <t>29.11.2023 19:30:42</t>
  </si>
  <si>
    <t>29.11.2023 21:22:45</t>
  </si>
  <si>
    <t>ÇARIKBOZDAĞ TR-4 45-73-M01235_45-73-M01235_81235469</t>
  </si>
  <si>
    <t>29.11.2023 06:19:04</t>
  </si>
  <si>
    <t>29.11.2023 08:15:33</t>
  </si>
  <si>
    <t>KARABURUN TR-6 35-21-L00032_D_56366473_56366473</t>
  </si>
  <si>
    <t>29.11.2023 12:11:05</t>
  </si>
  <si>
    <t>İĞDECİK TR-3 45-71-M00080_B_56403353_56403353</t>
  </si>
  <si>
    <t>29.11.2023 07:18:46</t>
  </si>
  <si>
    <t>29.11.2023 11:49:51</t>
  </si>
  <si>
    <t>YUKARI AVDAN TR-1 45-82-M00241_45-82-M00241_2374094</t>
  </si>
  <si>
    <t>29.11.2023 02:12:27</t>
  </si>
  <si>
    <t>29.11.2023 03:23:46</t>
  </si>
  <si>
    <t>EĞLENHOCA TR-2 35-21-L00119_953361047_953361047</t>
  </si>
  <si>
    <t>29.11.2023 17:39:08</t>
  </si>
  <si>
    <t>29.11.2023 21:30:48</t>
  </si>
  <si>
    <t>ÇİLE DM 35-22-M00086_ÇAKALTEPE M04_50064042</t>
  </si>
  <si>
    <t>29.11.2023 13:30:36</t>
  </si>
  <si>
    <t>29.11.2023 14:11:04</t>
  </si>
  <si>
    <t>TURGUTLAR TR-1 35-28-M00285_B_56358088_56358088</t>
  </si>
  <si>
    <t>29.11.2023 01:07:20</t>
  </si>
  <si>
    <t>29.11.2023 02:00:21</t>
  </si>
  <si>
    <t>SANCAKLI BOZKÖY KÖK 45-71-M00087_SULAMA M02_61320832</t>
  </si>
  <si>
    <t>29.11.2023 15:36:27</t>
  </si>
  <si>
    <t>29.11.2023 17:56:23</t>
  </si>
  <si>
    <t>ÇAMLIK KÖYÜ TR-1 35-32-L00066_35-32-L00066_2362388</t>
  </si>
  <si>
    <t>29.11.2023 10:27:53</t>
  </si>
  <si>
    <t>29.11.2023 11:28:27</t>
  </si>
  <si>
    <t>29.11.2023 15:08:05</t>
  </si>
  <si>
    <t>30.11.2023 00:31:16</t>
  </si>
  <si>
    <t>AKSAZ KÖK (OSMANGAZİ EDAŞ) 45-74-M00305Ö_HatBaşıAyırıcı_53135339 M04_53135339</t>
  </si>
  <si>
    <t>29.11.2023 14:09:13</t>
  </si>
  <si>
    <t>29.11.2023 14:10:00</t>
  </si>
  <si>
    <t>ÇAMURHAMAMI TR-1 45-78-L00271_C_90940764_90940764</t>
  </si>
  <si>
    <t>29.11.2023 08:16:00</t>
  </si>
  <si>
    <t>29.11.2023 17:48:05</t>
  </si>
  <si>
    <t>EMİRALEM TR-5 35-28-M00501_C_56359549_56359549</t>
  </si>
  <si>
    <t>29.11.2023 18:00:20</t>
  </si>
  <si>
    <t>29.11.2023 19:48:24</t>
  </si>
  <si>
    <t>AHMETBEYLER DM 35-16-M00154_TIRMANLAR M04_82985658</t>
  </si>
  <si>
    <t>29.11.2023 16:36:16</t>
  </si>
  <si>
    <t>29.11.2023 16:41:28</t>
  </si>
  <si>
    <t>K-132 35-01-K00132_97971898_97971898</t>
  </si>
  <si>
    <t>29.11.2023 09:01:23</t>
  </si>
  <si>
    <t>29.11.2023 22:29:39</t>
  </si>
  <si>
    <t>ALİ SEZGİNER SULAMA GRUBU 35-29-L00609_35-29-L00609_2351656</t>
  </si>
  <si>
    <t>29.11.2023 10:58:58</t>
  </si>
  <si>
    <t>29.11.2023 17:01:01</t>
  </si>
  <si>
    <t>DAĞARLAR TR-4 45-73-M00599_A_91109474_91109474</t>
  </si>
  <si>
    <t>29.11.2023 09:49:25</t>
  </si>
  <si>
    <t>29.11.2023 14:05:11</t>
  </si>
  <si>
    <t>DM-3/TR-11 SEFERİHİSAR 35-14-M00330_956645310_956645310</t>
  </si>
  <si>
    <t>29.11.2023 10:27:40</t>
  </si>
  <si>
    <t>29.11.2023 11:43:54</t>
  </si>
  <si>
    <t>SANCAKLI BOZKÖY KÖK 45-71-M00087_KÖY İÇİ RİNG-1 M03_61320772</t>
  </si>
  <si>
    <t>29.11.2023 10:41:43</t>
  </si>
  <si>
    <t>29.11.2023 11:29:53</t>
  </si>
  <si>
    <t>ÇAMKÖY TR-1 35-16-L00259_35-16-L00259_2362166</t>
  </si>
  <si>
    <t>29.11.2023 08:29:41</t>
  </si>
  <si>
    <t>29.11.2023 17:40:00</t>
  </si>
  <si>
    <t>ÇALTILI TR-1 45-78-L00365_953301881_953301881</t>
  </si>
  <si>
    <t>29.11.2023 09:17:32</t>
  </si>
  <si>
    <t>29.11.2023 12:14:23</t>
  </si>
  <si>
    <t>K-3385 35-04-K03385_99399365_99399365</t>
  </si>
  <si>
    <t>29.11.2023 10:05:57</t>
  </si>
  <si>
    <t>29.11.2023 12:39:10</t>
  </si>
  <si>
    <t>ÇAPAKLI KÖK 45-78-M01161_YAĞBASAN M07_78225834</t>
  </si>
  <si>
    <t>29.11.2023 12:32:23</t>
  </si>
  <si>
    <t>29.11.2023 12:33:28</t>
  </si>
  <si>
    <t>AYASKENT DM-2 (TR-1) 35-16-M00011_BERGAMA T.M. M01_72045885</t>
  </si>
  <si>
    <t>29.11.2023 10:09:37</t>
  </si>
  <si>
    <t>29.11.2023 10:24:53</t>
  </si>
  <si>
    <t>29.11.2023 12:42:25</t>
  </si>
  <si>
    <t>29.11.2023 19:10:03</t>
  </si>
  <si>
    <t>TEKKEDERE DM 35-16-M00137_KAZIKBAĞLAR M12_2306323</t>
  </si>
  <si>
    <t>29.11.2023 07:08:00</t>
  </si>
  <si>
    <t>29.11.2023 16:27:49</t>
  </si>
  <si>
    <t>DM-2/9 SEPETÇİK 35-18-L00589_10389399_56389473_56389473</t>
  </si>
  <si>
    <t>29.11.2023 04:41:02</t>
  </si>
  <si>
    <t>29.11.2023 09:06:27</t>
  </si>
  <si>
    <t>DM-1/52 45-71-M00325_SA_60984624_60984624</t>
  </si>
  <si>
    <t>29.11.2023 14:54:35</t>
  </si>
  <si>
    <t>29.11.2023 23:11:02</t>
  </si>
  <si>
    <t>TR-266 DOĞUŞ ÇİFTLİK EVLERİ TR 35-19-M00166_956684777_956684777</t>
  </si>
  <si>
    <t>29.11.2023 23:24:05</t>
  </si>
  <si>
    <t>30.11.2023 01:45:52</t>
  </si>
  <si>
    <t>YAĞCILI TR-1 45-82-M00331_945517438_945517438</t>
  </si>
  <si>
    <t>29.11.2023 23:00:11</t>
  </si>
  <si>
    <t>30.11.2023 10:05:19</t>
  </si>
  <si>
    <t>KOZLUÖREN TR-1 45-82-M00309_45-82-M00309_2360164</t>
  </si>
  <si>
    <t>29.11.2023 19:21:24</t>
  </si>
  <si>
    <t>29.11.2023 20:22:20</t>
  </si>
  <si>
    <t>SERİNYAYLA TR-1 45-73-L00004_A_56405348_56405348</t>
  </si>
  <si>
    <t>29.11.2023 05:14:37</t>
  </si>
  <si>
    <t>29.11.2023 06:33:55</t>
  </si>
  <si>
    <t>ALOSBİ TM 35-17-A00006_ADALET-2 M08_2310720</t>
  </si>
  <si>
    <t>29.11.2023 03:02:47</t>
  </si>
  <si>
    <t>29.11.2023 03:14:46</t>
  </si>
  <si>
    <t>M-1914 35-01-M01914_911909757_911909757</t>
  </si>
  <si>
    <t>29.11.2023 08:41:36</t>
  </si>
  <si>
    <t>29.11.2023 23:54:38</t>
  </si>
  <si>
    <t>HORZUMKESERLER PEYNİR ÇUKURU TR-2 45-73-M01160__72373969_72373969</t>
  </si>
  <si>
    <t>29.11.2023 16:49:07</t>
  </si>
  <si>
    <t>29.11.2023 21:07:53</t>
  </si>
  <si>
    <t>YENİ FOÇA TR-27 35-23-M00027_42096249_56366789_56366789</t>
  </si>
  <si>
    <t>29.11.2023 15:05:21</t>
  </si>
  <si>
    <t>29.11.2023 19:23:21</t>
  </si>
  <si>
    <t>BAHADIR TR-5 45-73-M01210_B_81257316_81257316</t>
  </si>
  <si>
    <t>29.11.2023 12:32:49</t>
  </si>
  <si>
    <t>29.11.2023 20:13:25</t>
  </si>
  <si>
    <t>MÜTEVELLİ KÖK 45-80-M00100_KARAAĞAÇLI M01_72196257</t>
  </si>
  <si>
    <t>29.11.2023 16:36:53</t>
  </si>
  <si>
    <t>29.11.2023 17:10:03</t>
  </si>
  <si>
    <t>K-493 35-01-K00493_911893707_911893707</t>
  </si>
  <si>
    <t>29.11.2023 20:56:13</t>
  </si>
  <si>
    <t>30.11.2023 04:21:52</t>
  </si>
  <si>
    <t>29.11.2023 21:24:31</t>
  </si>
  <si>
    <t>30.11.2023 04:10:11</t>
  </si>
  <si>
    <t>SANCAKLI BOZKÖY KÖK 45-71-M00087_KÖY İÇİ RİNG-1 M03_61320833</t>
  </si>
  <si>
    <t>29.11.2023 01:39:00</t>
  </si>
  <si>
    <t>29.11.2023 05:44:05</t>
  </si>
  <si>
    <t>BAĞARASI TR-8 35-23-M00177_35-23-M00177_2373280</t>
  </si>
  <si>
    <t>29.11.2023 00:58:21</t>
  </si>
  <si>
    <t>ERGENEKON TR-1 45-83-L00138_955149884_955149884</t>
  </si>
  <si>
    <t>29.11.2023 15:28:23</t>
  </si>
  <si>
    <t>29.11.2023 17:21:05</t>
  </si>
  <si>
    <t>IŞIKLAR KÖK-1 45-82-M00134_IŞIKLAR-2 M08_72198810</t>
  </si>
  <si>
    <t>29.11.2023 00:55:43</t>
  </si>
  <si>
    <t>29.11.2023 01:32:53</t>
  </si>
  <si>
    <t>UĞURLU KÖK 45-86-M00045_KAVAKYERİ YEŞİLKÖY M03_72226052</t>
  </si>
  <si>
    <t>29.11.2023 15:44:38</t>
  </si>
  <si>
    <t>29.11.2023 16:21:53</t>
  </si>
  <si>
    <t>KARABURUN TR-16 35-21-L00016_953368653_953368653</t>
  </si>
  <si>
    <t>29.11.2023 17:37:00</t>
  </si>
  <si>
    <t>29.11.2023 23:21:16</t>
  </si>
  <si>
    <t>29.11.2023 22:09:41</t>
  </si>
  <si>
    <t>30.11.2023 05:41:41</t>
  </si>
  <si>
    <t>K-960 35-02-K00960_99986221_99986221</t>
  </si>
  <si>
    <t>29.11.2023 08:03:41</t>
  </si>
  <si>
    <t>29.11.2023 08:43:57</t>
  </si>
  <si>
    <t>KIRKAĞAÇ TR-5 45-76-M00005_KIRKAĞAÇ TR-20/TR-9/TR-10 M03_72216333</t>
  </si>
  <si>
    <t>29.11.2023 03:49:44</t>
  </si>
  <si>
    <t>29.11.2023 07:49:12</t>
  </si>
  <si>
    <t>BAĞARASI TR-10 KÖK 35-23-M00179_HatBaşıAyırıcı_72050055 M05_72050055</t>
  </si>
  <si>
    <t>29.11.2023 15:54:20</t>
  </si>
  <si>
    <t>29.11.2023 21:49:42</t>
  </si>
  <si>
    <t>KARABURUN TR-13 35-21-L00005_35-21-L00005_72170693</t>
  </si>
  <si>
    <t>29.11.2023 17:48:17</t>
  </si>
  <si>
    <t>29.11.2023 18:37:04</t>
  </si>
  <si>
    <t>TROPİKAL DM 35-27-L00056_KIZILCA L01_72201727</t>
  </si>
  <si>
    <t>29.11.2023 04:25:53</t>
  </si>
  <si>
    <t>29.11.2023 06:57:57</t>
  </si>
  <si>
    <t>TURGUTALP KÖK 45-71-M00260_SULTANYAYLASI M03_72233756</t>
  </si>
  <si>
    <t>29.11.2023 09:22:40</t>
  </si>
  <si>
    <t>29.11.2023 10:06:53</t>
  </si>
  <si>
    <t>DEREKÖY TR-33 35-22-M00867_A_80027273_80027273</t>
  </si>
  <si>
    <t>29.11.2023 08:23:04</t>
  </si>
  <si>
    <t>29.11.2023 09:50:37</t>
  </si>
  <si>
    <t>ILIPINAR TR-2 35-23-M00082_B_92271051_92271051</t>
  </si>
  <si>
    <t>29.11.2023 01:22:44</t>
  </si>
  <si>
    <t>29.11.2023 05:23:05</t>
  </si>
  <si>
    <t>AHMETLİ İM 45-84-A00001_BAHÇECİK - DEREKÖY L17_2120373</t>
  </si>
  <si>
    <t>29.11.2023 01:47:50</t>
  </si>
  <si>
    <t>29.11.2023 03:05:16</t>
  </si>
  <si>
    <t>ALİBEYLİ DM 45-80-M00064_HEYBELİ M03_72190828</t>
  </si>
  <si>
    <t>29.11.2023 09:56:25</t>
  </si>
  <si>
    <t>29.11.2023 10:34:48</t>
  </si>
  <si>
    <t>GERMİYAN İM 35-18-A00004_GERMİYAN EVLERİ L05_2064614</t>
  </si>
  <si>
    <t>29.11.2023 11:49:35</t>
  </si>
  <si>
    <t>29.11.2023 12:29:13</t>
  </si>
  <si>
    <t>SAĞANCI İM 35-16-A00003_YAVAŞÇA L06_2316405</t>
  </si>
  <si>
    <t>29.11.2023 11:35:10</t>
  </si>
  <si>
    <t>29.11.2023 18:30:33</t>
  </si>
  <si>
    <t>AKÇAŞEHİR KÖK 35-29-L00035_ÇAYIRLI L06_72208761</t>
  </si>
  <si>
    <t>29.11.2023 14:25:37</t>
  </si>
  <si>
    <t>29.11.2023 15:18:01</t>
  </si>
  <si>
    <t>KARAHALİLLİ KÖK 35-20-L00087_35-20-L00087_66504273</t>
  </si>
  <si>
    <t>29.11.2023 20:27:14</t>
  </si>
  <si>
    <t>29.11.2023 22:09:00</t>
  </si>
  <si>
    <t>29.11.2023 07:11:01</t>
  </si>
  <si>
    <t>29.11.2023 09:55:57</t>
  </si>
  <si>
    <t>SAZOBA DM 45-72-M00413_KEMİKLİDERE GİRİŞ M04_2102716</t>
  </si>
  <si>
    <t>29.11.2023 11:21:28</t>
  </si>
  <si>
    <t>29.11.2023 12:36:48</t>
  </si>
  <si>
    <t>DİBEKÇİ TR-1 35-29-L00328_35-29-L00328_2373797</t>
  </si>
  <si>
    <t>29.11.2023 20:39:00</t>
  </si>
  <si>
    <t>30.11.2023 17:57:00</t>
  </si>
  <si>
    <t>29.11.2023 15:17:13</t>
  </si>
  <si>
    <t>29.11.2023 16:07:45</t>
  </si>
  <si>
    <t>K-49 35-01-K00049_910954483_910954483</t>
  </si>
  <si>
    <t>29.11.2023 09:14:33</t>
  </si>
  <si>
    <t>30.11.2023 03:56:19</t>
  </si>
  <si>
    <t>YUKARIBEY DM (TR-3) 35-16-M00866_HatBaşıAyırıcı_53140759 M05_53140759</t>
  </si>
  <si>
    <t>29.11.2023 12:21:53</t>
  </si>
  <si>
    <t>29.11.2023 12:22:43</t>
  </si>
  <si>
    <t>L-1 35-18-L00001_950467684_950467684</t>
  </si>
  <si>
    <t>29.11.2023 22:48:55</t>
  </si>
  <si>
    <t>29.11.2023 23:56:37</t>
  </si>
  <si>
    <t>K-1215 35-01-K01215_911812067_911812067</t>
  </si>
  <si>
    <t>29.11.2023 09:18:06</t>
  </si>
  <si>
    <t>29.11.2023 12:59:21</t>
  </si>
  <si>
    <t>K-4555 35-02-K04555_99534428_99534428</t>
  </si>
  <si>
    <t>29.11.2023 08:16:44</t>
  </si>
  <si>
    <t>29.11.2023 09:13:42</t>
  </si>
  <si>
    <t>TİRE İM-DM-1 35-29-A00001_DM1/24 M05_2059512</t>
  </si>
  <si>
    <t>29.11.2023 11:28:44</t>
  </si>
  <si>
    <t>29.11.2023 12:31:21</t>
  </si>
  <si>
    <t>GÜLKENT TR-2 35-30-M00225_D_56405147_56405147</t>
  </si>
  <si>
    <t>29.11.2023 08:23:09</t>
  </si>
  <si>
    <t>29.11.2023 14:12:08</t>
  </si>
  <si>
    <t>ÇİFTLİK İM 35-18-A00003_SAĞLIKÇILAR L06_2307805</t>
  </si>
  <si>
    <t>29.11.2023 16:28:41</t>
  </si>
  <si>
    <t>29.11.2023 15:17:28</t>
  </si>
  <si>
    <t>30.11.2023 04:53:20</t>
  </si>
  <si>
    <t>ÇAMÖNÜ TR-5 35-22-M00172_955280904_955280904</t>
  </si>
  <si>
    <t>29.11.2023 15:18:12</t>
  </si>
  <si>
    <t>29.11.2023 17:27:56</t>
  </si>
  <si>
    <t>KÜRE TR-1 35-29-L00483_A_91432667_91432667</t>
  </si>
  <si>
    <t>29.11.2023 11:36:35</t>
  </si>
  <si>
    <t>M-870 EĞRİDERE TR-2 35-02-M00870_A_91205288_91205288</t>
  </si>
  <si>
    <t>29.11.2023 17:52:49</t>
  </si>
  <si>
    <t>29.11.2023 22:46:42</t>
  </si>
  <si>
    <t>AHMETBEYLİ TARIMSAL SULAMA TR-1 35-22-M00239_C_91073860_91073860</t>
  </si>
  <si>
    <t>29.11.2023 12:03:04</t>
  </si>
  <si>
    <t>29.11.2023 14:30:22</t>
  </si>
  <si>
    <t>DEREBAŞI TR-7 35-29-L00260_A_56381239_56381239</t>
  </si>
  <si>
    <t>29.11.2023 05:27:57</t>
  </si>
  <si>
    <t>29.11.2023 06:37:10</t>
  </si>
  <si>
    <t>M-3309(YATIRIM REZERVE) 35-07-M03309_912783808_912783808</t>
  </si>
  <si>
    <t>29.11.2023 11:59:47</t>
  </si>
  <si>
    <t>29.11.2023 21:05:24</t>
  </si>
  <si>
    <t>29.11.2023 03:42:01</t>
  </si>
  <si>
    <t>29.11.2023 05:08:05</t>
  </si>
  <si>
    <t>GÖKEYÜP EŞELER TR-2 45-78-M00813_45-78-M00813_2375415</t>
  </si>
  <si>
    <t>29.11.2023 06:48:00</t>
  </si>
  <si>
    <t>29.11.2023 20:14:13</t>
  </si>
  <si>
    <t>K-914 35-01-K00914_911926918_911926918</t>
  </si>
  <si>
    <t>29.11.2023 16:18:12</t>
  </si>
  <si>
    <t>29.11.2023 20:02:39</t>
  </si>
  <si>
    <t>M-2122 35-03-M02122_912586880_912586880</t>
  </si>
  <si>
    <t>29.11.2023 16:26:37</t>
  </si>
  <si>
    <t>29.11.2023 19:47:06</t>
  </si>
  <si>
    <t>YENİKÖY TR-2 45-78-L00305_C_56405825_56405825</t>
  </si>
  <si>
    <t>29.11.2023 10:03:25</t>
  </si>
  <si>
    <t>29.11.2023 14:47:28</t>
  </si>
  <si>
    <t>TURGUTALP TR-1 45-71-M01762_953174675_953174675</t>
  </si>
  <si>
    <t>29.11.2023 10:23:50</t>
  </si>
  <si>
    <t>29.11.2023 10:43:03</t>
  </si>
  <si>
    <t>YILMAZ İM 45-78-A00003_HatBaşıAyırıcı_53140395 L01_53140395</t>
  </si>
  <si>
    <t>29.11.2023 01:50:27</t>
  </si>
  <si>
    <t>29.11.2023 04:40:47</t>
  </si>
  <si>
    <t>SARISU TR-4 35-31-L00082_47816475_56352628_56352628</t>
  </si>
  <si>
    <t>29.11.2023 13:29:03</t>
  </si>
  <si>
    <t>29.11.2023 21:03:26</t>
  </si>
  <si>
    <t>HILAL GIS TM 35-01-A00010_HİLAL-3 K15_2313221</t>
  </si>
  <si>
    <t>29.11.2023 11:05:24</t>
  </si>
  <si>
    <t>29.11.2023 14:05:04</t>
  </si>
  <si>
    <t>GÜMÜLDÜR DM 35-25-M00100_PAYAMLI-1 M16_2054396</t>
  </si>
  <si>
    <t>29.11.2023 13:09:43</t>
  </si>
  <si>
    <t>29.11.2023 13:38:15</t>
  </si>
  <si>
    <t>29.11.2023 11:48:48</t>
  </si>
  <si>
    <t>29.11.2023 16:32:50</t>
  </si>
  <si>
    <t>EĞRİGÖL TR-1 35-16-M00050_A_91125480_91125480</t>
  </si>
  <si>
    <t>29.11.2023 06:13:34</t>
  </si>
  <si>
    <t>29.11.2023 16:16:14</t>
  </si>
  <si>
    <t>K-3943 35-07-K03943_99283084_99283084</t>
  </si>
  <si>
    <t>29.11.2023 08:16:59</t>
  </si>
  <si>
    <t>29.11.2023 11:19:59</t>
  </si>
  <si>
    <t>YAĞCILAR TR-1 35-19-M00226_35-19-M00226_2351577</t>
  </si>
  <si>
    <t>29.11.2023 10:29:36</t>
  </si>
  <si>
    <t>29.11.2023 10:57:34</t>
  </si>
  <si>
    <t>KARAOĞLANLI TR-6 45-71-M00094_45-71-M00094_72257845</t>
  </si>
  <si>
    <t>29.11.2023 13:03:57</t>
  </si>
  <si>
    <t>29.11.2023 14:50:20</t>
  </si>
  <si>
    <t>TR-89 MAVİ PLAJ 35-19-L00089_TR-87 L03_72132896</t>
  </si>
  <si>
    <t>29.11.2023 00:51:15</t>
  </si>
  <si>
    <t>29.11.2023 01:57:54</t>
  </si>
  <si>
    <t>29.11.2023 09:08:20</t>
  </si>
  <si>
    <t>29.11.2023 10:09:29</t>
  </si>
  <si>
    <t>K-3683 35-01-K03683_911101231_911101231</t>
  </si>
  <si>
    <t>29.11.2023 17:19:51</t>
  </si>
  <si>
    <t>30.11.2023 04:08:04</t>
  </si>
  <si>
    <t>K-4452 35-02-K04452_912841430_912841430</t>
  </si>
  <si>
    <t>29.11.2023 14:18:55</t>
  </si>
  <si>
    <t>29.11.2023 16:39:47</t>
  </si>
  <si>
    <t>HANPAŞA TR-2 45-72-M00574_A_65499265_65499265</t>
  </si>
  <si>
    <t>AG Pano Faz Sigorta Atığı</t>
  </si>
  <si>
    <t>29.11.2023 09:18:29</t>
  </si>
  <si>
    <t>29.11.2023 20:15:04</t>
  </si>
  <si>
    <t>K-4230 35-03-K04230_911039054_911039054</t>
  </si>
  <si>
    <t>29.11.2023 14:13:49</t>
  </si>
  <si>
    <t>29.11.2023 22:44:30</t>
  </si>
  <si>
    <t>TR-8 35-32-L00008_35-32-L00008_2355034</t>
  </si>
  <si>
    <t>29.11.2023 09:49:54</t>
  </si>
  <si>
    <t>29.11.2023 11:00:39</t>
  </si>
  <si>
    <t>L-434 MENDERES BP 35-18-L00434_950464486_950464486</t>
  </si>
  <si>
    <t>29.11.2023 20:50:26</t>
  </si>
  <si>
    <t>30.11.2023 02:01:26</t>
  </si>
  <si>
    <t>BAHÇECİK KÖYÜ TR-1 45-84-L00017_45-84-L00017_2375979</t>
  </si>
  <si>
    <t>29.11.2023 10:08:43</t>
  </si>
  <si>
    <t>29.11.2023 14:46:11</t>
  </si>
  <si>
    <t>29.11.2023 09:17:23</t>
  </si>
  <si>
    <t>K-4152 35-01-K04152_912916018_912916018</t>
  </si>
  <si>
    <t>29.11.2023 20:15:24</t>
  </si>
  <si>
    <t>29.11.2023 21:27:47</t>
  </si>
  <si>
    <t>BAĞYURDU KÖK 35-27-L00239_HALİLBEYLİ TR-1 KÖK L04_72157253</t>
  </si>
  <si>
    <t>29.11.2023 05:59:27</t>
  </si>
  <si>
    <t>29.11.2023 06:02:48</t>
  </si>
  <si>
    <t>ASARLIK TR-10 35-28-M00593_A_56376098_56376098</t>
  </si>
  <si>
    <t>29.11.2023 15:22:26</t>
  </si>
  <si>
    <t>29.11.2023 18:15:55</t>
  </si>
  <si>
    <t>29.11.2023 03:20:43</t>
  </si>
  <si>
    <t>29.11.2023 07:22:52</t>
  </si>
  <si>
    <t>TR-31 35-27-M00031_A_56363892_56363892</t>
  </si>
  <si>
    <t>29.11.2023 11:11:34</t>
  </si>
  <si>
    <t>29.11.2023 20:29:48</t>
  </si>
  <si>
    <t>KİRAZ İM 35-31-A00001_ATERMİT M09_2095003</t>
  </si>
  <si>
    <t>OG İzolatör Arızası</t>
  </si>
  <si>
    <t>29.11.2023 10:48:09</t>
  </si>
  <si>
    <t>29.11.2023 15:04:15</t>
  </si>
  <si>
    <t>ÇANDARLI TATİL KÖYÜ KÖK-12 35-30-M00087_ASNUR-OLGU M01_2334668</t>
  </si>
  <si>
    <t>29.11.2023 04:57:23</t>
  </si>
  <si>
    <t>29.11.2023 05:42:48</t>
  </si>
  <si>
    <t>L-332 SERKANKENT 35-18-L00332_961347175_961347175</t>
  </si>
  <si>
    <t>29.11.2023 11:27:01</t>
  </si>
  <si>
    <t>29.11.2023 20:15:41</t>
  </si>
  <si>
    <t>ÇAYKÖY TR-1 45-78-L00429_49322396_56390744_56390744</t>
  </si>
  <si>
    <t>29.11.2023 18:34:49</t>
  </si>
  <si>
    <t>29.11.2023 23:39:29</t>
  </si>
  <si>
    <t>K-687 35-01-K00687_D D1_5910714</t>
  </si>
  <si>
    <t>29.11.2023 12:54:18</t>
  </si>
  <si>
    <t>29.11.2023 17:39:30</t>
  </si>
  <si>
    <t>K-273 35-01-K00273_D 1D_5873931</t>
  </si>
  <si>
    <t>29.11.2023 15:40:35</t>
  </si>
  <si>
    <t>30.11.2023 04:45:06</t>
  </si>
  <si>
    <t>İĞDELİ AZMANLAR TR-5 35-31-L00521__95299440_95299440</t>
  </si>
  <si>
    <t>29.11.2023 22:57:36</t>
  </si>
  <si>
    <t>29.11.2023 23:57:50</t>
  </si>
  <si>
    <t>ADAKÜRE KÖYÜ TR-1 35-32-L00027_ H_72220476</t>
  </si>
  <si>
    <t>29.11.2023 08:54:33</t>
  </si>
  <si>
    <t>29.11.2023 09:30:04</t>
  </si>
  <si>
    <t>ULUKENT KÖK-15 35-28-M00070_HatBaşıAyırıcı_53133686 M04_53133686</t>
  </si>
  <si>
    <t>29.11.2023 07:33:54</t>
  </si>
  <si>
    <t>29.11.2023 11:57:43</t>
  </si>
  <si>
    <t>ZEYTİNALAN TR-110 35-19-M00110_B_91306542_91306542</t>
  </si>
  <si>
    <t>29.11.2023 21:31:12</t>
  </si>
  <si>
    <t>29.11.2023 17:21:42</t>
  </si>
  <si>
    <t>30.11.2023 03:58:34</t>
  </si>
  <si>
    <t>29.11.2023 01:37:07</t>
  </si>
  <si>
    <t>29.11.2023 01:54:57</t>
  </si>
  <si>
    <t>K-3683 35-01-K03683_911104231_911104231</t>
  </si>
  <si>
    <t>29.11.2023 17:45:46</t>
  </si>
  <si>
    <t>30.11.2023 04:38:47</t>
  </si>
  <si>
    <t>YAYLA KÖYÜ TR-1 35-21-L00093_A_56369474_56369474</t>
  </si>
  <si>
    <t>29.11.2023 01:08:27</t>
  </si>
  <si>
    <t>29.11.2023 07:51:47</t>
  </si>
  <si>
    <t>29.11.2023 16:00:14</t>
  </si>
  <si>
    <t>30.11.2023 05:46:30</t>
  </si>
  <si>
    <t>KINIK ORGANİZE DM 35-24-M00208_KABLO BAĞLAMA M11_83158562</t>
  </si>
  <si>
    <t>29.11.2023 15:33:26</t>
  </si>
  <si>
    <t>29.11.2023 15:43:04</t>
  </si>
  <si>
    <t>PEŞREFLİ TÜRK YURDU 35-29-L00448_35-29-L00448_2349999</t>
  </si>
  <si>
    <t>29.11.2023 14:13:07</t>
  </si>
  <si>
    <t>29.11.2023 20:35:09</t>
  </si>
  <si>
    <t>TR-2/52 45-72-L00052_45-72-L00052_2373704</t>
  </si>
  <si>
    <t>29.11.2023 15:13:57</t>
  </si>
  <si>
    <t>29.11.2023 16:18:56</t>
  </si>
  <si>
    <t>KADIDEĞİRMENİ KÖK 45-82-M00127_BERGAMA KINIK (AVDAN) M02_2091828</t>
  </si>
  <si>
    <t>29.11.2023 18:31:25</t>
  </si>
  <si>
    <t>29.11.2023 19:04:47</t>
  </si>
  <si>
    <t>BAĞYURDU KÖK 35-27-L00239_HALİLBEYLİ TR-1 KÖK L04_72157252</t>
  </si>
  <si>
    <t>29.11.2023 03:28:43</t>
  </si>
  <si>
    <t>HASTANE KABİN KÖK 45-82-M00445_ M01_48480958</t>
  </si>
  <si>
    <t>29.11.2023 04:27:27</t>
  </si>
  <si>
    <t>29.11.2023 04:56:18</t>
  </si>
  <si>
    <t>KALEMLİ TR-1 45-71-M01533_45-71-M01533_2367978</t>
  </si>
  <si>
    <t>29.11.2023 18:33:00</t>
  </si>
  <si>
    <t>29.11.2023 23:54:22</t>
  </si>
  <si>
    <t>M-3467(YATIRIM REZERVE) 35-02-M03467_913027626_913027626</t>
  </si>
  <si>
    <t>29.11.2023 19:50:15</t>
  </si>
  <si>
    <t>29.11.2023 21:47:24</t>
  </si>
  <si>
    <t>DM-2/6 (DM-10) 45-71-M00276_A a1b_45193748</t>
  </si>
  <si>
    <t>29.11.2023 08:22:24</t>
  </si>
  <si>
    <t>29.11.2023 18:52:05</t>
  </si>
  <si>
    <t>DM-2/TR-6 (TR-125) 35-26-M00125_956625231_956625231</t>
  </si>
  <si>
    <t>29.11.2023 18:31:04</t>
  </si>
  <si>
    <t>29.11.2023 19:43:12</t>
  </si>
  <si>
    <t>SİNANCILAR KÖYÜ TR-1 35-27-L00259_35-27-L00259_2348020</t>
  </si>
  <si>
    <t>29.11.2023 06:43:51</t>
  </si>
  <si>
    <t>29.11.2023 14:43:43</t>
  </si>
  <si>
    <t>TİRE DM-2 35-29-M00002_DM-1/33 M18_2060786</t>
  </si>
  <si>
    <t>29.11.2023 12:33:00</t>
  </si>
  <si>
    <t>29.11.2023 13:07:13</t>
  </si>
  <si>
    <t>K-3656 35-01-K03656_911196970_911196970</t>
  </si>
  <si>
    <t>29.11.2023 08:19:38</t>
  </si>
  <si>
    <t>29.11.2023 23:02:08</t>
  </si>
  <si>
    <t>K-3 35-01-K00003_910924385_910924385</t>
  </si>
  <si>
    <t>29.11.2023 18:07:44</t>
  </si>
  <si>
    <t>30.11.2023 01:10:58</t>
  </si>
  <si>
    <t>SOMA TR-13 45-82-M00013_E_56401810_56401810</t>
  </si>
  <si>
    <t>29.11.2023 11:43:14</t>
  </si>
  <si>
    <t>29.11.2023 17:45:52</t>
  </si>
  <si>
    <t>M-255 35-09-M00255_35-09-M00255_2349681</t>
  </si>
  <si>
    <t>29.11.2023 13:12:24</t>
  </si>
  <si>
    <t>29.11.2023 13:43:19</t>
  </si>
  <si>
    <t>BAĞCILAR KÖK 35-28-M00603_ALANİÇİ TR-1 (ÇALTI) M02_66566252</t>
  </si>
  <si>
    <t>29.11.2023 03:38:29</t>
  </si>
  <si>
    <t>29.11.2023 12:31:08</t>
  </si>
  <si>
    <t>M-1929 GEÇİT 35-03-M01929_M-2033 M02_66740300</t>
  </si>
  <si>
    <t>29.11.2023 11:18:03</t>
  </si>
  <si>
    <t>29.11.2023 12:08:28</t>
  </si>
  <si>
    <t>29.11.2023 08:15:02</t>
  </si>
  <si>
    <t>29.11.2023 17:09:58</t>
  </si>
  <si>
    <t>KAVAKLIDERE TR-9 45-73-M00143_KAVAKLIDERE TR-7 M03_2317688</t>
  </si>
  <si>
    <t>OG Hatta Yabancı Cisim</t>
  </si>
  <si>
    <t>29.11.2023 23:53:24</t>
  </si>
  <si>
    <t>30.11.2023 00:59:28</t>
  </si>
  <si>
    <t>KIZILDAĞ TR-1 45-73-M00454_A_56390961_56390961</t>
  </si>
  <si>
    <t>29.11.2023 10:21:47</t>
  </si>
  <si>
    <t>29.11.2023 18:33:39</t>
  </si>
  <si>
    <t>K-1316 35-04-K01316_962687399_962687399</t>
  </si>
  <si>
    <t>29.11.2023 09:45:28</t>
  </si>
  <si>
    <t>29.11.2023 20:51:56</t>
  </si>
  <si>
    <t>ÇAMLIBEL TR-2 45-73-M01226_B_80680666_80680666</t>
  </si>
  <si>
    <t>29.11.2023 10:56:38</t>
  </si>
  <si>
    <t>29.11.2023 16:34:38</t>
  </si>
  <si>
    <t>TURGUTALP TR-1 45-71-M01762_45-71-M01762_2349726</t>
  </si>
  <si>
    <t>29.11.2023 14:57:24</t>
  </si>
  <si>
    <t>TR-83 35-19-L00083_915042609_915042609</t>
  </si>
  <si>
    <t>29.11.2023 08:38:04</t>
  </si>
  <si>
    <t>29.11.2023 13:14:56</t>
  </si>
  <si>
    <t>NEZİH MAKİNE İMALAT LTD.ŞTİ. ÖZEL TR 45-71-M00716Ö_DIREK TIPI TRAFO HUCRESI H01_2069294</t>
  </si>
  <si>
    <t>29.11.2023 08:48:08</t>
  </si>
  <si>
    <t>29.11.2023 19:34:44</t>
  </si>
  <si>
    <t>29.11.2023 08:21:36</t>
  </si>
  <si>
    <t>29.11.2023 17:29:36</t>
  </si>
  <si>
    <t>K-3224 35-04-K03224_C C2B_5824707</t>
  </si>
  <si>
    <t>29.11.2023 08:52:18</t>
  </si>
  <si>
    <t>29.11.2023 17:40:57</t>
  </si>
  <si>
    <t>DM-14/24 45-71-M00365_B_60983241_60983241</t>
  </si>
  <si>
    <t>29.11.2023 08:47:33</t>
  </si>
  <si>
    <t>29.11.2023 22:02:31</t>
  </si>
  <si>
    <t>BIÇAKÇI OVACIK TR-5 35-15-L00084_A_56406994_56406994</t>
  </si>
  <si>
    <t>29.11.2023 10:32:41</t>
  </si>
  <si>
    <t>29.11.2023 12:32:35</t>
  </si>
  <si>
    <t>KIRKAĞAÇ DM 45-76-M00043_AKHİSAR M08_72247473</t>
  </si>
  <si>
    <t>29.11.2023 06:48:54</t>
  </si>
  <si>
    <t>29.11.2023 07:24:00</t>
  </si>
  <si>
    <t>M-2151 35-07-M02151_M-3091 M02_2121747</t>
  </si>
  <si>
    <t>29.11.2023 09:23:21</t>
  </si>
  <si>
    <t>29.11.2023 13:20:21</t>
  </si>
  <si>
    <t>SULTAN YAYLASI TR-2 45-71-M01767_45-71-M01767_2366821</t>
  </si>
  <si>
    <t>29.11.2023 10:04:27</t>
  </si>
  <si>
    <t>29.11.2023 16:25:12</t>
  </si>
  <si>
    <t>AŞAĞIKIRIKLAR DM 35-16-M00448_AŞAĞIKIRIKLAR M06_2115970</t>
  </si>
  <si>
    <t>29.11.2023 20:08:29</t>
  </si>
  <si>
    <t>29.11.2023 22:39:21</t>
  </si>
  <si>
    <t>L-424 AKTAŞ MARKET 35-18-L00424_950459852_950459852</t>
  </si>
  <si>
    <t>29.11.2023 08:55:31</t>
  </si>
  <si>
    <t>29.11.2023 15:54:48</t>
  </si>
  <si>
    <t>AYASKENT-4 TR 35-16-M00015_35-16-M00015_2357625</t>
  </si>
  <si>
    <t>29.11.2023 01:25:23</t>
  </si>
  <si>
    <t>29.11.2023 02:11:09</t>
  </si>
  <si>
    <t>FOÇAKÖY TR-1 35-23-M00222_42066366_56357418_56357418</t>
  </si>
  <si>
    <t>29.11.2023 10:56:42</t>
  </si>
  <si>
    <t>29.11.2023 12:57:48</t>
  </si>
  <si>
    <t>OG Kesici Arızası</t>
  </si>
  <si>
    <t>29.11.2023 14:20:16</t>
  </si>
  <si>
    <t>29.11.2023 16:12:11</t>
  </si>
  <si>
    <t>SELENDİ TR-30 (HÜKÜMET KONAĞI) 45-81-M00030_TR-3 M01_71991017</t>
  </si>
  <si>
    <t>29.11.2023 15:12:54</t>
  </si>
  <si>
    <t>K-3195 35-03-K03195_941957231_941957231</t>
  </si>
  <si>
    <t>29.11.2023 12:09:17</t>
  </si>
  <si>
    <t>29.11.2023 19:20:39</t>
  </si>
  <si>
    <t>TR-140 35-16-L00140_A_56398163_56398163</t>
  </si>
  <si>
    <t>29.11.2023 13:35:16</t>
  </si>
  <si>
    <t>29.11.2023 15:36:12</t>
  </si>
  <si>
    <t>K-4906 35-01-K04906_913812867_913812867</t>
  </si>
  <si>
    <t>29.11.2023 18:53:36</t>
  </si>
  <si>
    <t>30.11.2023 05:00:46</t>
  </si>
  <si>
    <t>M-1954 35-01-M01954_910894587_910894587</t>
  </si>
  <si>
    <t>30.11.2023 04:18:42</t>
  </si>
  <si>
    <t>K-3385 35-04-K03385_98855954_98855954</t>
  </si>
  <si>
    <t>29.11.2023 14:00:46</t>
  </si>
  <si>
    <t>29.11.2023 19:31:40</t>
  </si>
  <si>
    <t>KAMUKENT TR-3 35-21-M00041_A A01b_78796231</t>
  </si>
  <si>
    <t>29.11.2023 12:09:50</t>
  </si>
  <si>
    <t>29.11.2023 20:29:32</t>
  </si>
  <si>
    <t>KIRKAĞAÇ TR-8/A 45-76-M00229_955236786_955236786</t>
  </si>
  <si>
    <t>29.11.2023 17:02:12</t>
  </si>
  <si>
    <t>29.11.2023 21:57:00</t>
  </si>
  <si>
    <t>YAĞCILI TR-1 45-82-M00331_945539296_945539296</t>
  </si>
  <si>
    <t>29.11.2023 00:41:54</t>
  </si>
  <si>
    <t>29.11.2023 08:47:37</t>
  </si>
  <si>
    <t>AŞAĞIÇOBANİSA TR-12 45-71-M00097_45-71-M00097_60972150</t>
  </si>
  <si>
    <t>29.11.2023 02:17:20</t>
  </si>
  <si>
    <t>TİRE İM-DM-1 35-29-A00001_GÖKÇEN SULAMA M26_2313893</t>
  </si>
  <si>
    <t>29.11.2023 12:26:45</t>
  </si>
  <si>
    <t>GÖÇBEYLİ DM 35-16-M00139_HatBaşıAyırıcı_53140543 M07_53140543</t>
  </si>
  <si>
    <t>30.11.2023 03:43:25</t>
  </si>
  <si>
    <t>YUNTDAĞ KÖK 35-16-M00010_YUNTDAĞ M01_72050935</t>
  </si>
  <si>
    <t>29.11.2023 06:09:43</t>
  </si>
  <si>
    <t>29.11.2023 10:26:00</t>
  </si>
  <si>
    <t>VELİLER KÖK 35-31-L00116_HatBaşıAyırıcı_100721902 L03_100721902</t>
  </si>
  <si>
    <t>29.11.2023 10:20:35</t>
  </si>
  <si>
    <t>29.11.2023 17:45:51</t>
  </si>
  <si>
    <t>TR-1/3G (HEKİMOĞLU) 45-71-M01860_A_91358430_91358430</t>
  </si>
  <si>
    <t>29.11.2023 08:52:32</t>
  </si>
  <si>
    <t>29.11.2023 21:42:53</t>
  </si>
  <si>
    <t>DM-9 45-71-M00386_DM-11 F TURGUT ÖZAL-2 M08_66182421</t>
  </si>
  <si>
    <t>29.11.2023 00:28:54</t>
  </si>
  <si>
    <t>29.11.2023 02:29:31</t>
  </si>
  <si>
    <t>TR-2/52 45-72-L00052_B_56391261_56391261</t>
  </si>
  <si>
    <t>29.11.2023 12:38:44</t>
  </si>
  <si>
    <t>29.11.2023 13:53:55</t>
  </si>
  <si>
    <t>29.11.2023 14:40:27</t>
  </si>
  <si>
    <t>29.11.2023 14:57:22</t>
  </si>
  <si>
    <t>FATİH KÖK 35-15-L01160_HatBaşıAyırıcı_53133738 L01_53133738</t>
  </si>
  <si>
    <t>29.11.2023 02:33:24</t>
  </si>
  <si>
    <t>29.11.2023 02:48:49</t>
  </si>
  <si>
    <t>UMURLU TR-2 35-31-L00355_B_91360854_91360854</t>
  </si>
  <si>
    <t>29.11.2023 09:41:20</t>
  </si>
  <si>
    <t>29.11.2023 17:37:02</t>
  </si>
  <si>
    <t>K-61 35-01-K00061_97911857_97911857</t>
  </si>
  <si>
    <t>29.11.2023 21:55:27</t>
  </si>
  <si>
    <t>30.11.2023 05:01:02</t>
  </si>
  <si>
    <t>K-3 35-01-K00003_911092396_911092396</t>
  </si>
  <si>
    <t>29.11.2023 13:15:28</t>
  </si>
  <si>
    <t>30.11.2023 01:09:17</t>
  </si>
  <si>
    <t>ÇANDARLI TR-9 35-30-M00009_DIREK TIPI TRAFO HUCRESI H01_2035988</t>
  </si>
  <si>
    <t>29.11.2023 09:46:10</t>
  </si>
  <si>
    <t>29.11.2023 11:18:24</t>
  </si>
  <si>
    <t>KARAPINAR İM 45-78-A00002_GERİ DÖNÜŞ FİDERİ M05_66243742</t>
  </si>
  <si>
    <t>29.11.2023 20:14:44</t>
  </si>
  <si>
    <t>29.11.2023 22:08:34</t>
  </si>
  <si>
    <t>ARMUTLU DM-2/TR-36 (ESKİ TR-6) 35-27-L00006_KIZILCA L03_61232207</t>
  </si>
  <si>
    <t>29.11.2023 00:49:44</t>
  </si>
  <si>
    <t>29.11.2023 00:55:53</t>
  </si>
  <si>
    <t>DERBENT TR-6 45-83-L00411_A_56399779_56399779</t>
  </si>
  <si>
    <t>29.11.2023 14:50:19</t>
  </si>
  <si>
    <t>29.11.2023 20:25:36</t>
  </si>
  <si>
    <t>M-1570 35-02-M01570_M-1054 M04_88751001</t>
  </si>
  <si>
    <t>29.11.2023 10:38:07</t>
  </si>
  <si>
    <t>29.11.2023 11:21:27</t>
  </si>
  <si>
    <t>SAĞLIKÇILAR DM 35-18-L00544_L-81 ÇAĞDAŞKENT L02_2095730</t>
  </si>
  <si>
    <t>29.11.2023 12:12:44</t>
  </si>
  <si>
    <t>29.11.2023 13:33:48</t>
  </si>
  <si>
    <t>TİRE İM-DM-1 35-29-A00001_DM-2 M06_2059510</t>
  </si>
  <si>
    <t>29.11.2023 12:02:31</t>
  </si>
  <si>
    <t>29.11.2023 12:04:54</t>
  </si>
  <si>
    <t>AKSELENDİ TR-6 45-72-L00828_C_56406361_56406361</t>
  </si>
  <si>
    <t>29.11.2023 10:44:27</t>
  </si>
  <si>
    <t>29.11.2023 12:08:57</t>
  </si>
  <si>
    <t>M-3467(YATIRIM REZERVE) 35-02-M03467_913085517_913085517</t>
  </si>
  <si>
    <t>29.11.2023 00:04:28</t>
  </si>
  <si>
    <t>29.11.2023 04:09:35</t>
  </si>
  <si>
    <t>K-3648 35-01-K03648_911168607_911168607</t>
  </si>
  <si>
    <t>29.11.2023 16:17:54</t>
  </si>
  <si>
    <t>30.11.2023 01:54:01</t>
  </si>
  <si>
    <t>L-82 SERTUR 35-18-L00082_ L03_2096085</t>
  </si>
  <si>
    <t>29.11.2023 07:19:49</t>
  </si>
  <si>
    <t>29.11.2023 13:41:01</t>
  </si>
  <si>
    <t>K-4259 35-01-K04259_C_56382702_56382702</t>
  </si>
  <si>
    <t>29.11.2023 12:06:44</t>
  </si>
  <si>
    <t>29.11.2023 20:52:54</t>
  </si>
  <si>
    <t>29.11.2023 09:43:00</t>
  </si>
  <si>
    <t>29.11.2023 21:20:33</t>
  </si>
  <si>
    <t>30.11.2023 01:27:44</t>
  </si>
  <si>
    <t>KARABURUN İM 35-21-A00001_KARABURUN MERKEZ L06_2063039</t>
  </si>
  <si>
    <t>29.11.2023 03:28:19</t>
  </si>
  <si>
    <t>29.11.2023 03:39:25</t>
  </si>
  <si>
    <t>TR-33 45-77-L00033_945489392_945489392</t>
  </si>
  <si>
    <t>29.11.2023 16:07:20</t>
  </si>
  <si>
    <t>29.11.2023 17:47:35</t>
  </si>
  <si>
    <t>29.11.2023 12:19:26</t>
  </si>
  <si>
    <t>29.11.2023 18:34:57</t>
  </si>
  <si>
    <t>ILICA GIS TM 35-07-A00002_ILICA-6 K06_2056203</t>
  </si>
  <si>
    <t>29.11.2023 09:37:59</t>
  </si>
  <si>
    <t>29.11.2023 12:26:38</t>
  </si>
  <si>
    <t>SOMA MERKEZ DM-2 45-82-M00070_SEAŞ B-SİTE M10_2092863</t>
  </si>
  <si>
    <t>29.11.2023 04:47:00</t>
  </si>
  <si>
    <t>29.11.2023 06:40:19</t>
  </si>
  <si>
    <t>AHMETBEYLİ M-6 35-22-M00244_A_56354160_56354160</t>
  </si>
  <si>
    <t>29.11.2023 14:59:08</t>
  </si>
  <si>
    <t>29.11.2023 18:29:42</t>
  </si>
  <si>
    <t>DM-25/17-A 45-71-M00054_A_56396829_56396829</t>
  </si>
  <si>
    <t>29.11.2023 22:48:23</t>
  </si>
  <si>
    <t>30.11.2023 00:47:13</t>
  </si>
  <si>
    <t>ÇİNİYERİ GÜLYAKA TR-3 35-29-L00291_950318972_950318972</t>
  </si>
  <si>
    <t>29.11.2023 09:54:37</t>
  </si>
  <si>
    <t>29.11.2023 17:26:08</t>
  </si>
  <si>
    <t>TR-59 35-17-M00059_950311000_950311000</t>
  </si>
  <si>
    <t>29.11.2023 16:10:57</t>
  </si>
  <si>
    <t>29.11.2023 19:53:02</t>
  </si>
  <si>
    <t>TR-2/84 45-83-L00084_955155686_955155686</t>
  </si>
  <si>
    <t>29.11.2023 17:30:42</t>
  </si>
  <si>
    <t>29.11.2023 18:41:13</t>
  </si>
  <si>
    <t>ELMACIK TR-1 45-73-M00423_A_91081934_91081934</t>
  </si>
  <si>
    <t>29.11.2023 08:19:19</t>
  </si>
  <si>
    <t>29.11.2023 10:34:29</t>
  </si>
  <si>
    <t>29.11.2023 11:02:54</t>
  </si>
  <si>
    <t>29.11.2023 11:26:53</t>
  </si>
  <si>
    <t>M-255 35-09-M00255_97675316_97675316</t>
  </si>
  <si>
    <t>29.11.2023 10:34:56</t>
  </si>
  <si>
    <t>YENİ YAĞCILAR KÖK 45-71-M02571_MURADİYE DM M01_95166050</t>
  </si>
  <si>
    <t>29.11.2023 12:50:11</t>
  </si>
  <si>
    <t>29.11.2023 13:49:07</t>
  </si>
  <si>
    <t>PANCAR OSB DM-1 35-26-M00869_OSB-1 M39_2122988</t>
  </si>
  <si>
    <t>29.11.2023 16:50:27</t>
  </si>
  <si>
    <t>29.11.2023 16:54:04</t>
  </si>
  <si>
    <t>29.11.2023 07:05:59</t>
  </si>
  <si>
    <t>29.11.2023 07:58:28</t>
  </si>
  <si>
    <t>ALANKIYI TR-3 35-20-L00265_C_65513456_65513456</t>
  </si>
  <si>
    <t>29.11.2023 12:25:51</t>
  </si>
  <si>
    <t>29.11.2023 15:45:04</t>
  </si>
  <si>
    <t>KALEKÖY MERKEZ TR-1 35-31-L00238_47918893_56405363_56405363</t>
  </si>
  <si>
    <t>29.11.2023 15:47:32</t>
  </si>
  <si>
    <t>29.11.2023 20:43:15</t>
  </si>
  <si>
    <t>TR-166 35-26-M00166_A a01_5902499</t>
  </si>
  <si>
    <t>29.11.2023 12:04:26</t>
  </si>
  <si>
    <t>29.11.2023 13:47:15</t>
  </si>
  <si>
    <t>K-575 35-01-K00575_E E1_5861230</t>
  </si>
  <si>
    <t>29.11.2023 17:16:36</t>
  </si>
  <si>
    <t>30.11.2023 01:33:49</t>
  </si>
  <si>
    <t>29.11.2023 14:47:54</t>
  </si>
  <si>
    <t>29.11.2023 16:11:53</t>
  </si>
  <si>
    <t>BAŞKÖY YEŞİLDERE TR-2 35-29-L00227_35-29-L00227_2368871</t>
  </si>
  <si>
    <t>29.11.2023 23:21:44</t>
  </si>
  <si>
    <t>30.11.2023 04:26:55</t>
  </si>
  <si>
    <t>SOMA TR-44 45-82-M00044_SOMA TR-44/2 M03_2091596</t>
  </si>
  <si>
    <t>29.11.2023 11:34:57</t>
  </si>
  <si>
    <t>29.11.2023 11:37:23</t>
  </si>
  <si>
    <t>TOKATBAŞI TR-1 35-20-L00101_C_91003316_91003316</t>
  </si>
  <si>
    <t>29.11.2023 11:18:37</t>
  </si>
  <si>
    <t>29.11.2023 12:02:09</t>
  </si>
  <si>
    <t>MECİDİYE TR-7 45-72-L00574_B_56389573_56389573</t>
  </si>
  <si>
    <t>29.11.2023 22:21:44</t>
  </si>
  <si>
    <t>29.11.2023 22:54:51</t>
  </si>
  <si>
    <t>ZEYTİNALAN TR-110 35-19-M00110_35-19-M00110_2376668</t>
  </si>
  <si>
    <t>29.11.2023 21:56:40</t>
  </si>
  <si>
    <t>K-2 35-01-K00002_912293938_912293938</t>
  </si>
  <si>
    <t>AG Direkten Kesme Açma</t>
  </si>
  <si>
    <t>29.11.2023 13:10:30</t>
  </si>
  <si>
    <t>29.11.2023 13:50:09</t>
  </si>
  <si>
    <t>KARACAALİ TR-5 45-79-M00487_45-79-M00487_2348883</t>
  </si>
  <si>
    <t>29.11.2023 13:11:39</t>
  </si>
  <si>
    <t>29.11.2023 15:47:43</t>
  </si>
  <si>
    <t>29.11.2023 03:45:03</t>
  </si>
  <si>
    <t>29.11.2023 05:18:37</t>
  </si>
  <si>
    <t>M-287 35-02-M00287_TRF M01_2311693</t>
  </si>
  <si>
    <t>29.11.2023 04:33:54</t>
  </si>
  <si>
    <t>29.11.2023 04:36:31</t>
  </si>
  <si>
    <t>YEŞİLYURT DM 45-73-M00476_YEŞİLYURT MERKEZ (TR-2) M05_2318330</t>
  </si>
  <si>
    <t>29.11.2023 17:50:24</t>
  </si>
  <si>
    <t>29.11.2023 18:41:34</t>
  </si>
  <si>
    <t>29.11.2023 07:15:50</t>
  </si>
  <si>
    <t>29.11.2023 13:51:57</t>
  </si>
  <si>
    <t>KIZILÜZÜM TR-1 35-27-M00080_912763058_912763058</t>
  </si>
  <si>
    <t>29.11.2023 12:19:10</t>
  </si>
  <si>
    <t>K-4259 35-01-K04259_DIREK TIPI TRAFO HUCRESI H01_2050251</t>
  </si>
  <si>
    <t>29.11.2023 18:42:34</t>
  </si>
  <si>
    <t>29.11.2023 20:09:52</t>
  </si>
  <si>
    <t>ÇARIKTEKKE MAH.TR-1 45-73-M00722_B_56391132_56391132</t>
  </si>
  <si>
    <t>29.11.2023 09:06:43</t>
  </si>
  <si>
    <t>29.11.2023 12:58:45</t>
  </si>
  <si>
    <t>KARABURUN İM 35-21-A00001_YENİ LİMAN L03_2062912</t>
  </si>
  <si>
    <t>29.11.2023 06:39:34</t>
  </si>
  <si>
    <t>29.11.2023 08:42:34</t>
  </si>
  <si>
    <t>_A SYÇ PNS_5927901</t>
  </si>
  <si>
    <t>29.11.2023 12:37:18</t>
  </si>
  <si>
    <t>29.11.2023 22:19:29</t>
  </si>
  <si>
    <t>K-3502 35-01-K03502_911540127_911540127</t>
  </si>
  <si>
    <t>29.11.2023 17:06:24</t>
  </si>
  <si>
    <t>30.11.2023 03:52:09</t>
  </si>
  <si>
    <t>ALANLAR TR-1 35-24-M00065_B_56369716_56369716</t>
  </si>
  <si>
    <t>29.11.2023 14:58:44</t>
  </si>
  <si>
    <t>29.11.2023 18:28:57</t>
  </si>
  <si>
    <t>TR-46 45-78-L00046__56388760_56388760</t>
  </si>
  <si>
    <t>29.11.2023 11:45:03</t>
  </si>
  <si>
    <t>29.11.2023 15:42:20</t>
  </si>
  <si>
    <t>DEĞİRMENDERE DM 35-22-M00085_ÇAMÖNÜ - ATAKÖY M09_50066540</t>
  </si>
  <si>
    <t>29.11.2023 13:31:53</t>
  </si>
  <si>
    <t>29.11.2023 13:35:44</t>
  </si>
  <si>
    <t>MENDERES DM-2/TR-1 35-22-M00300_HatBaşıAyırıcı_53132609 M15_53132609</t>
  </si>
  <si>
    <t>29.11.2023 13:50:25</t>
  </si>
  <si>
    <t>29.11.2023 20:13:10</t>
  </si>
  <si>
    <t>BIÇAKÇI OVACIK TR-3 35-15-L00082_A_56369347_56369347</t>
  </si>
  <si>
    <t>29.11.2023 13:46:36</t>
  </si>
  <si>
    <t>29.11.2023 16:53:58</t>
  </si>
  <si>
    <t>ARSLANLAR TM 35-26-A00004_HatBaşıAyırıcı_100707543 L42_100707543</t>
  </si>
  <si>
    <t>29.11.2023 15:25:09</t>
  </si>
  <si>
    <t>29.11.2023 17:42:36</t>
  </si>
  <si>
    <t>K-915 35-01-K00915_G 1G_5844048</t>
  </si>
  <si>
    <t>29.11.2023 14:25:13</t>
  </si>
  <si>
    <t>29.11.2023 19:23:36</t>
  </si>
  <si>
    <t>ÇANDARLI DM-TR-20 35-30-M00020_ŞEHİR-1 M13_72352834</t>
  </si>
  <si>
    <t>29.11.2023 10:41:02</t>
  </si>
  <si>
    <t>29.11.2023 11:39:58</t>
  </si>
  <si>
    <t>K-3393 35-08-K03393_D D1b_61421378</t>
  </si>
  <si>
    <t>29.11.2023 14:45:06</t>
  </si>
  <si>
    <t>29.11.2023 22:34:15</t>
  </si>
  <si>
    <t>ZEYTİNDAĞ DM 35-16-M00138_HatBaşıAyırıcı_53140656 M05_53140656</t>
  </si>
  <si>
    <t>29.11.2023 16:49:44</t>
  </si>
  <si>
    <t>29.11.2023 22:56:53</t>
  </si>
  <si>
    <t>DÜZLEN TR-1 45-71-M01744_A_56390256_56390256</t>
  </si>
  <si>
    <t>29.11.2023 15:20:24</t>
  </si>
  <si>
    <t>29.11.2023 19:28:15</t>
  </si>
  <si>
    <t>HAMZABEYLİ KÖK 45-71-M00071_FABRİKALAR M02_2074297</t>
  </si>
  <si>
    <t>29.11.2023 09:26:58</t>
  </si>
  <si>
    <t>FOÇA TR-53 35-23-L00053_42133290_56398250_56398250</t>
  </si>
  <si>
    <t>29.11.2023 13:09:42</t>
  </si>
  <si>
    <t>29.11.2023 15:01:03</t>
  </si>
  <si>
    <t>KÜÇÜKKAYA TR-1 35-10-L00023__83870539_83870539</t>
  </si>
  <si>
    <t>29.11.2023 15:52:40</t>
  </si>
  <si>
    <t>29.11.2023 19:51:57</t>
  </si>
  <si>
    <t>GİRELLİ TR-1 45-73-M00758_45-73-M00758_2355697</t>
  </si>
  <si>
    <t>29.11.2023 09:43:36</t>
  </si>
  <si>
    <t>29.11.2023 11:44:19</t>
  </si>
  <si>
    <t>TR-76 35-19-L00076_956677077_956677077</t>
  </si>
  <si>
    <t>29.11.2023 14:19:28</t>
  </si>
  <si>
    <t>29.11.2023 23:09:49</t>
  </si>
  <si>
    <t>İĞDECİK TR-3 45-71-M00080_45-71-M00080_2368687</t>
  </si>
  <si>
    <t>29.11.2023 12:41:57</t>
  </si>
  <si>
    <t>DEMİRTAŞ KÖK 35-30-M00149_DELİKTAŞ M05_72078656</t>
  </si>
  <si>
    <t>29.11.2023 01:24:13</t>
  </si>
  <si>
    <t>29.11.2023 02:24:40</t>
  </si>
  <si>
    <t>L-31 35-14-L00031_956660421_956660421</t>
  </si>
  <si>
    <t>29.11.2023 15:03:17</t>
  </si>
  <si>
    <t>29.11.2023 23:02:13</t>
  </si>
  <si>
    <t>SOMA A SANTRALİ İM/DM 45-82-A00001_HatBaşıAyırıcı_53135901 L16_53135901</t>
  </si>
  <si>
    <t>29.11.2023 20:44:34</t>
  </si>
  <si>
    <t>29.11.2023 23:21:38</t>
  </si>
  <si>
    <t>URGANLI TR-3 45-83-M00571_45-83-M00571_2356430</t>
  </si>
  <si>
    <t>29.11.2023 14:30:35</t>
  </si>
  <si>
    <t>29.11.2023 18:56:39</t>
  </si>
  <si>
    <t>M-329 35-03-M00329_A_91265313_91265313</t>
  </si>
  <si>
    <t>29.11.2023 09:02:08</t>
  </si>
  <si>
    <t>29.11.2023 13:16:59</t>
  </si>
  <si>
    <t>29.11.2023 05:31:00</t>
  </si>
  <si>
    <t>ÇİFTLİK TR-1 45-76-L00184_B_56389239_56389239</t>
  </si>
  <si>
    <t>29.11.2023 16:30:39</t>
  </si>
  <si>
    <t>29.11.2023 22:01:39</t>
  </si>
  <si>
    <t>AKGEDİK KÖK-3 45-71-M00164_AKGEDİK M02_55994695</t>
  </si>
  <si>
    <t>29.11.2023 12:17:58</t>
  </si>
  <si>
    <t>SULTAN DM 35-25-M00121_ÖZDERE M-23 M10_72117316</t>
  </si>
  <si>
    <t>29.11.2023 22:45:34</t>
  </si>
  <si>
    <t>29.11.2023 23:14:01</t>
  </si>
  <si>
    <t>DENİŞ 1-2 MOD5A 45-82-M00377_DENİŞ-2 ÇIKIŞ M10_2334387</t>
  </si>
  <si>
    <t>29.11.2023 00:19:24</t>
  </si>
  <si>
    <t>29.11.2023 13:49:25</t>
  </si>
  <si>
    <t>K-1191 35-04-K01191_T T4B_5819432</t>
  </si>
  <si>
    <t>29.11.2023 08:22:09</t>
  </si>
  <si>
    <t>29.11.2023 19:33:36</t>
  </si>
  <si>
    <t>M-3304(YATIRIM REZERVE) 35-07-M03304_A_56379235_56379235</t>
  </si>
  <si>
    <t>29.11.2023 07:34:50</t>
  </si>
  <si>
    <t>29.11.2023 17:57:27</t>
  </si>
  <si>
    <t>ELİFLİ TR-2 35-20-L00427_95000522439_95000522439</t>
  </si>
  <si>
    <t>29.11.2023 10:50:31</t>
  </si>
  <si>
    <t>29.11.2023 12:37:38</t>
  </si>
  <si>
    <t>TR-302 35-19-M00302_TRAFO KORUMA M02_72128438</t>
  </si>
  <si>
    <t>29.11.2023 19:06:04</t>
  </si>
  <si>
    <t>29.11.2023 19:36:45</t>
  </si>
  <si>
    <t>ALÇUK TM 35-17-A00001_MENEMEN-1 M30_2055292</t>
  </si>
  <si>
    <t>29.11.2023 08:59:53</t>
  </si>
  <si>
    <t>29.11.2023 11:15:22</t>
  </si>
  <si>
    <t>DM-11/TR-11 45-72-L01002_956477943_956477943</t>
  </si>
  <si>
    <t>29.11.2023 23:37:23</t>
  </si>
  <si>
    <t>30.11.2023 01:09:38</t>
  </si>
  <si>
    <t>ÇAMLIK DM 35-17-M00173_ZEYTİNDAĞ-1 M08_66328235</t>
  </si>
  <si>
    <t>29.11.2023 07:20:00</t>
  </si>
  <si>
    <t>29.11.2023 08:10:16</t>
  </si>
  <si>
    <t>DEMİRTAŞ KÖK 35-30-M00149_ESENTEPE KÖYLER M02_72078653</t>
  </si>
  <si>
    <t>29.11.2023 10:46:23</t>
  </si>
  <si>
    <t>29.11.2023 11:49:38</t>
  </si>
  <si>
    <t>EĞLENHOCA TR-3 35-21-L00120_A_56376290_56376290</t>
  </si>
  <si>
    <t>29.11.2023 01:41:13</t>
  </si>
  <si>
    <t>29.11.2023 11:14:57</t>
  </si>
  <si>
    <t>TR-11 E TURGUT ÖZAL-1 45-71-M00389__56403602_56403602</t>
  </si>
  <si>
    <t>29.11.2023 08:07:17</t>
  </si>
  <si>
    <t>29.11.2023 20:19:31</t>
  </si>
  <si>
    <t>KUYUCAK DM 35-27-M00273_HatBaşıAyırıcı_95853179 M04_95853179</t>
  </si>
  <si>
    <t>29.11.2023 11:01:54</t>
  </si>
  <si>
    <t>29.11.2023 14:00:03</t>
  </si>
  <si>
    <t>KARABULU KÖK 35-31-L00227_TUMBULLAR L03_2119134</t>
  </si>
  <si>
    <t>29.11.2023 01:15:59</t>
  </si>
  <si>
    <t>29.11.2023 01:56:12</t>
  </si>
  <si>
    <t>DAĞCIYUSUF TR-2 45-73-M01332_945651491_945651491</t>
  </si>
  <si>
    <t>29.11.2023 09:30:05</t>
  </si>
  <si>
    <t>29.11.2023 12:21:45</t>
  </si>
  <si>
    <t>K-493 35-01-K00493_A A3b_5856322</t>
  </si>
  <si>
    <t>29.11.2023 06:53:01</t>
  </si>
  <si>
    <t>29.11.2023 13:08:54</t>
  </si>
  <si>
    <t>YUKARI AVDAN TR-1 45-82-M00241_C_56403480_56403480</t>
  </si>
  <si>
    <t>29.11.2023 09:35:41</t>
  </si>
  <si>
    <t>29.11.2023 10:01:56</t>
  </si>
  <si>
    <t>K-1088 35-04-K01088_D K1088D3B_5837192</t>
  </si>
  <si>
    <t>29.11.2023 17:30:51</t>
  </si>
  <si>
    <t>29.11.2023 22:11:05</t>
  </si>
  <si>
    <t>SOMA A SANTRALİ İM/DM 45-82-A00001_KIRKAĞAÇ L15_2091660</t>
  </si>
  <si>
    <t>29.11.2023 05:31:43</t>
  </si>
  <si>
    <t>K-493 35-01-K00493_35-01-K00493_42783858</t>
  </si>
  <si>
    <t>29.11.2023 08:55:14</t>
  </si>
  <si>
    <t>29.11.2023 13:21:58</t>
  </si>
  <si>
    <t>DM-5 45-71-M00947_DM-9 M02_66502751</t>
  </si>
  <si>
    <t>29.11.2023 01:32:58</t>
  </si>
  <si>
    <t>29.11.2023 02:02:00</t>
  </si>
  <si>
    <t>K-493 35-01-K00493_F 1F_5856290</t>
  </si>
  <si>
    <t>29.11.2023 03:39:00</t>
  </si>
  <si>
    <t>29.11.2023 04:41:38</t>
  </si>
  <si>
    <t>29.11.2023 14:54:53</t>
  </si>
  <si>
    <t>29.11.2023 15:53:33</t>
  </si>
  <si>
    <t>KARAHALİLLİ KÖK 35-20-L00087_A_56361062_56361062</t>
  </si>
  <si>
    <t>29.11.2023 17:49:48</t>
  </si>
  <si>
    <t>29.11.2023 21:30:59</t>
  </si>
  <si>
    <t>29.11.2023 11:19:11</t>
  </si>
  <si>
    <t>29.11.2023 14:15:09</t>
  </si>
  <si>
    <t>BADINCA TR-6 45-73-M00417_A_56397852_56397852</t>
  </si>
  <si>
    <t>29.11.2023 12:45:56</t>
  </si>
  <si>
    <t>29.11.2023 19:40:52</t>
  </si>
  <si>
    <t>29.11.2023 11:27:32</t>
  </si>
  <si>
    <t>29.11.2023 11:31:42</t>
  </si>
  <si>
    <t>29.11.2023 03:32:36</t>
  </si>
  <si>
    <t>29.11.2023 06:42:35</t>
  </si>
  <si>
    <t>TR-2/73-A 45-83-L00151_IRLAMAZ KÖK L03_72157763</t>
  </si>
  <si>
    <t>29.11.2023 10:28:33</t>
  </si>
  <si>
    <t>29.11.2023 11:19:17</t>
  </si>
  <si>
    <t>KALEMLİ TR-1 45-71-M01533_A_91358596_91358596</t>
  </si>
  <si>
    <t>29.11.2023 12:40:11</t>
  </si>
  <si>
    <t>BEDDELLER TR-1 45-81-M00126_A_56400890_56400890</t>
  </si>
  <si>
    <t>29.11.2023 16:02:48</t>
  </si>
  <si>
    <t>29.11.2023 17:55:57</t>
  </si>
  <si>
    <t>M-2626 35-02-M02626_967115989_967115989</t>
  </si>
  <si>
    <t>29.11.2023 15:01:58</t>
  </si>
  <si>
    <t>29.11.2023 18:53:17</t>
  </si>
  <si>
    <t>ALİAĞA GIS TM 35-17-A00014_EGE GÜBRE-2 (1H07) M07_66128142</t>
  </si>
  <si>
    <t>29.11.2023 01:12:03</t>
  </si>
  <si>
    <t>29.11.2023 01:20:15</t>
  </si>
  <si>
    <t>DM-4/TR-4 35-13-L00444_A A02b_42548240</t>
  </si>
  <si>
    <t>29.11.2023 08:50:19</t>
  </si>
  <si>
    <t>29.11.2023 10:40:29</t>
  </si>
  <si>
    <t>DAĞDERE TR-5 45-72-M00209_956481768_956481768</t>
  </si>
  <si>
    <t>29.11.2023 19:35:15</t>
  </si>
  <si>
    <t>29.11.2023 21:08:44</t>
  </si>
  <si>
    <t>MORDOĞAN TR-41 35-21-L00164_DAĞITIM TRAFO MORDOĞAN TR-41 L06_72179975</t>
  </si>
  <si>
    <t>29.11.2023 10:31:01</t>
  </si>
  <si>
    <t>29.11.2023 14:10:19</t>
  </si>
  <si>
    <t>YUKARIBEY DM (TR-3) 35-16-M00866_AŞAĞICUMA DM M02_79464770</t>
  </si>
  <si>
    <t>29.11.2023 10:58:44</t>
  </si>
  <si>
    <t>29.11.2023 12:24:44</t>
  </si>
  <si>
    <t>SART TR-21 45-78-M00184_C_56388757_56388757</t>
  </si>
  <si>
    <t>29.11.2023 15:27:19</t>
  </si>
  <si>
    <t>29.11.2023 20:12:14</t>
  </si>
  <si>
    <t>KUMKUYUCAK TR-2 45-80-M00175_45-80-M00175_2348141</t>
  </si>
  <si>
    <t>29.11.2023 09:49:20</t>
  </si>
  <si>
    <t>29.11.2023 12:38:05</t>
  </si>
  <si>
    <t>M-2792 35-01-M02792_911306316_911306316</t>
  </si>
  <si>
    <t>30.11.2023 03:31:30</t>
  </si>
  <si>
    <t>OTOYOL DM 45-80-M02917_APPAK M01_72022605</t>
  </si>
  <si>
    <t>29.11.2023 10:04:23</t>
  </si>
  <si>
    <t>29.11.2023 10:35:14</t>
  </si>
  <si>
    <t>K-4597 35-09-K04597_K-1867 K01_45388090</t>
  </si>
  <si>
    <t>29.11.2023 13:02:22</t>
  </si>
  <si>
    <t>29.11.2023 16:27:09</t>
  </si>
  <si>
    <t>30.11.2023 01:01:04</t>
  </si>
  <si>
    <t>MUTAFLAR SÜLEYMANLAR TR-4 35-32-L00068_A_56357952_56357952</t>
  </si>
  <si>
    <t>29.11.2023 16:21:52</t>
  </si>
  <si>
    <t>29.11.2023 19:08:31</t>
  </si>
  <si>
    <t>AVŞAR İM 45-83-A00002_ERGENEKON M02_81660984</t>
  </si>
  <si>
    <t>29.11.2023 01:43:50</t>
  </si>
  <si>
    <t>29.11.2023 02:03:19</t>
  </si>
  <si>
    <t>NARLIDERE TM 35-07-A00003_ÇETİN M012_83593873</t>
  </si>
  <si>
    <t>29.11.2023 07:54:43</t>
  </si>
  <si>
    <t>M-2991 35-02-M02991_99702510_99702510</t>
  </si>
  <si>
    <t>29.11.2023 15:54:35</t>
  </si>
  <si>
    <t>29.11.2023 20:44:37</t>
  </si>
  <si>
    <t>ÇALTI KÖY TR-1 35-24-M00075_DIREK TIPI TRAFO HUCRESI H01_2034646</t>
  </si>
  <si>
    <t>29.11.2023 09:51:58</t>
  </si>
  <si>
    <t>29.11.2023 10:51:43</t>
  </si>
  <si>
    <t>GÖÇBEYLİ DM 35-16-M00139_ALHATLI GRUBU-ÇAMOBA-DURMUŞLAR-KAPLAN M06_72044611</t>
  </si>
  <si>
    <t>29.11.2023 19:11:01</t>
  </si>
  <si>
    <t>29.11.2023 20:56:31</t>
  </si>
  <si>
    <t>DM-21/05 (DERE KENARI) 45-71-M00460_45-71-M00460_72092235</t>
  </si>
  <si>
    <t>29.11.2023 07:21:22</t>
  </si>
  <si>
    <t>29.11.2023 14:44:49</t>
  </si>
  <si>
    <t>L-182 35-18-L00182_B_91304046_91304046</t>
  </si>
  <si>
    <t>29.11.2023 17:45:29</t>
  </si>
  <si>
    <t>29.11.2023 20:05:42</t>
  </si>
  <si>
    <t>TR-66 35-16-L00066_47553413_56398132_56398132</t>
  </si>
  <si>
    <t>29.11.2023 12:26:54</t>
  </si>
  <si>
    <t>29.11.2023 18:41:08</t>
  </si>
  <si>
    <t>ALEMŞAHLI TR-5 ÇÖLDERE 45-79-M00457_915879347_915879347</t>
  </si>
  <si>
    <t>29.11.2023 13:49:42</t>
  </si>
  <si>
    <t>29.11.2023 21:33:19</t>
  </si>
  <si>
    <t>MERSİNLİ TR-1 45-78-M00935_953300013_953300013</t>
  </si>
  <si>
    <t>29.11.2023 20:31:03</t>
  </si>
  <si>
    <t>29.11.2023 22:03:45</t>
  </si>
  <si>
    <t>AYASKENT DM-2 (TR-1) 35-16-M00011_ÖZBATILILAR BELEDİYE-AZİZİYE-PAŞAKÖY M05_72045944</t>
  </si>
  <si>
    <t>29.11.2023 08:16:41</t>
  </si>
  <si>
    <t>30.11.2023 01:54:03</t>
  </si>
  <si>
    <t>KARAAĞAÇ TR-2 45-78-L00504_A_56401815_56401815</t>
  </si>
  <si>
    <t>29.11.2023 12:36:34</t>
  </si>
  <si>
    <t>29.11.2023 19:29:58</t>
  </si>
  <si>
    <t>29.11.2023 05:03:33</t>
  </si>
  <si>
    <t>29.11.2023 09:37:58</t>
  </si>
  <si>
    <t>KARAPINAR İM 45-78-A00002_ERDELEK M02_66243739</t>
  </si>
  <si>
    <t>29.11.2023 05:17:03</t>
  </si>
  <si>
    <t>DM-2/35 (VERİCİLER) 45-71-M00531_45-71-M00531_2369472</t>
  </si>
  <si>
    <t>29.11.2023 23:04:07</t>
  </si>
  <si>
    <t>30.11.2023 01:57:45</t>
  </si>
  <si>
    <t>BERGAMA İM-1 35-16-A00001_ŞEHİR-6 L18_2091612</t>
  </si>
  <si>
    <t>29.11.2023 01:19:39</t>
  </si>
  <si>
    <t>29.11.2023 01:35:28</t>
  </si>
  <si>
    <t>ULUDERBENT TR-6 45-73-M00537_945651747_945651747</t>
  </si>
  <si>
    <t>29.11.2023 11:16:16</t>
  </si>
  <si>
    <t>29.11.2023 16:56:22</t>
  </si>
  <si>
    <t>BARAJ KÖK 35-17-M00461_HatBaşıAyırıcı_72180705 M04_72180705</t>
  </si>
  <si>
    <t>29.11.2023 09:37:43</t>
  </si>
  <si>
    <t>29.11.2023 09:41:03</t>
  </si>
  <si>
    <t>ÜÇPINAR DM 45-71-M00183_ESKİ ÜÇPINAR M11_72249561</t>
  </si>
  <si>
    <t>29.11.2023 21:41:46</t>
  </si>
  <si>
    <t>29.11.2023 22:22:44</t>
  </si>
  <si>
    <t>SOMA A SANTRALİ İM/DM 45-82-A00001_IŞIKLAR-2 M02_2324958</t>
  </si>
  <si>
    <t>29.11.2023 08:12:16</t>
  </si>
  <si>
    <t>ÖMER HALİS DEMİR 45-82-M00493_D4 DİREĞE ÇIKIŞ M01_72042866</t>
  </si>
  <si>
    <t>29.11.2023 00:31:53</t>
  </si>
  <si>
    <t>29.11.2023 00:50:03</t>
  </si>
  <si>
    <t>29.11.2023 13:12:20</t>
  </si>
  <si>
    <t>29.11.2023 15:17:54</t>
  </si>
  <si>
    <t>TR-2/79 45-83-L00079_48122738_56387561_56387561</t>
  </si>
  <si>
    <t>29.11.2023 18:10:56</t>
  </si>
  <si>
    <t>29.11.2023 19:23:43</t>
  </si>
  <si>
    <t>GÜZELHİSAR TR-2 35-17-M00168_950304231_950304231</t>
  </si>
  <si>
    <t>29.11.2023 17:25:16</t>
  </si>
  <si>
    <t>29.11.2023 21:17:01</t>
  </si>
  <si>
    <t>M-4 35-02-M00004_F F1B_5808187</t>
  </si>
  <si>
    <t>29.11.2023 16:47:37</t>
  </si>
  <si>
    <t>29.11.2023 20:32:43</t>
  </si>
  <si>
    <t>ÇOBANLAR TR-1 35-16-M00085_47462219_56394961_56394961</t>
  </si>
  <si>
    <t>29.11.2023 18:55:17</t>
  </si>
  <si>
    <t>30.11.2023 06:49:06</t>
  </si>
  <si>
    <t>M-1199 35-10-M01199_915145146_915145146</t>
  </si>
  <si>
    <t>29.11.2023 12:07:24</t>
  </si>
  <si>
    <t>29.11.2023 19:48:46</t>
  </si>
  <si>
    <t>TR-29 45-78-L00029__72373541_72373541</t>
  </si>
  <si>
    <t>29.11.2023 18:52:59</t>
  </si>
  <si>
    <t>SOMA TR-15/4 45-82-M00095__81571090_81571090</t>
  </si>
  <si>
    <t>29.11.2023 07:57:04</t>
  </si>
  <si>
    <t>29.11.2023 17:43:06</t>
  </si>
  <si>
    <t>TR-54 YILDIZTEPE 35-19-L00054_956667482_956667482</t>
  </si>
  <si>
    <t>29.11.2023 06:33:06</t>
  </si>
  <si>
    <t>29.11.2023 14:47:41</t>
  </si>
  <si>
    <t>KUYUCAK DM 35-27-M00273_KUYUCAK M04_72164171</t>
  </si>
  <si>
    <t>29.11.2023 17:33:47</t>
  </si>
  <si>
    <t>29.11.2023 18:46:17</t>
  </si>
  <si>
    <t>DM-11/01a (TR-8/13) 45-71-M00375_45-71-M00375_2362198</t>
  </si>
  <si>
    <t>29.11.2023 00:59:14</t>
  </si>
  <si>
    <t>29.11.2023 03:01:11</t>
  </si>
  <si>
    <t>NH Altlık Arızası</t>
  </si>
  <si>
    <t>29.11.2023 08:14:18</t>
  </si>
  <si>
    <t>29.11.2023 15:01:12</t>
  </si>
  <si>
    <t>K-132 35-01-K00132_911302857_911302857</t>
  </si>
  <si>
    <t>29.11.2023 14:25:08</t>
  </si>
  <si>
    <t>30.11.2023 03:23:08</t>
  </si>
  <si>
    <t>K-493 35-01-K00493_911112670_911112670</t>
  </si>
  <si>
    <t>29.11.2023 23:13:06</t>
  </si>
  <si>
    <t>30.11.2023 03:45:35</t>
  </si>
  <si>
    <t>TR-55 35-30-L00055_C_56367238_56367238</t>
  </si>
  <si>
    <t>29.11.2023 11:55:44</t>
  </si>
  <si>
    <t>29.11.2023 17:00:21</t>
  </si>
  <si>
    <t>SIRIMLI AVCILAR TR 35-31-L00202_B_91366398_91366398</t>
  </si>
  <si>
    <t>29.11.2023 13:12:49</t>
  </si>
  <si>
    <t>29.11.2023 22:03:54</t>
  </si>
  <si>
    <t>ARMUTLU DM-2/TR-36 (ESKİ TR-6) 35-27-L00006_KIZILCA L03_61232253</t>
  </si>
  <si>
    <t>29.11.2023 01:57:57</t>
  </si>
  <si>
    <t>29.11.2023 02:36:43</t>
  </si>
  <si>
    <t>OLGUNLAR TR-6 35-31-L00221_35-31-L00221_2361885</t>
  </si>
  <si>
    <t>29.11.2023 07:22:44</t>
  </si>
  <si>
    <t>29.11.2023 13:46:03</t>
  </si>
  <si>
    <t>TR-68 45-77-L00068_45-77-L00068_2365923</t>
  </si>
  <si>
    <t>29.11.2023 19:19:34</t>
  </si>
  <si>
    <t>29.11.2023 23:08:57</t>
  </si>
  <si>
    <t>TR-1/45 (25/17b) ÇIRÇIR 45-71-M00148_A_91234402_91234402</t>
  </si>
  <si>
    <t>29.11.2023 12:36:24</t>
  </si>
  <si>
    <t>K-681 35-04-K00681_A A2B_5827574</t>
  </si>
  <si>
    <t>29.11.2023 09:54:25</t>
  </si>
  <si>
    <t>29.11.2023 17:06:56</t>
  </si>
  <si>
    <t>SOMA TR-27 45-82-M00027_TR-27/2 M02_2325727</t>
  </si>
  <si>
    <t>29.11.2023 11:22:00</t>
  </si>
  <si>
    <t>RASİM ALINIR SULAMA GRUBU 35-29-L00473_35-29-L00473_2373702</t>
  </si>
  <si>
    <t>29.11.2023 04:44:36</t>
  </si>
  <si>
    <t>29.11.2023 05:41:03</t>
  </si>
  <si>
    <t>YAYAKIRILDIK TR-1 45-72-M00241_A_56406430_56406430</t>
  </si>
  <si>
    <t>29.11.2023 12:36:54</t>
  </si>
  <si>
    <t>29.11.2023 18:12:20</t>
  </si>
  <si>
    <t>ÜÇPINAR DM 45-71-M00183_PELİTALAN M03_72249125</t>
  </si>
  <si>
    <t>29.11.2023 22:40:02</t>
  </si>
  <si>
    <t>29.11.2023 22:50:58</t>
  </si>
  <si>
    <t>BAŞIBÜYÜK KÖK 45-77-L00158_BALIBEY ÇIKIŞ L06_61353348</t>
  </si>
  <si>
    <t>29.11.2023 08:15:53</t>
  </si>
  <si>
    <t>29.11.2023 08:16:57</t>
  </si>
  <si>
    <t>KİLLİK TR-6 45-73-M00347_45-73-M00347_66992767</t>
  </si>
  <si>
    <t>29.11.2023 01:53:04</t>
  </si>
  <si>
    <t>29.11.2023 05:51:04</t>
  </si>
  <si>
    <t>TR-82 35-16-L00082_TR-94 L07_72000043</t>
  </si>
  <si>
    <t>29.11.2023 08:02:25</t>
  </si>
  <si>
    <t>29.11.2023 16:54:22</t>
  </si>
  <si>
    <t>ZEYTİNDAĞ TR-1 35-16-M00003_953328982_953328982</t>
  </si>
  <si>
    <t>29.11.2023 23:27:39</t>
  </si>
  <si>
    <t>30.11.2023 09:41:29</t>
  </si>
  <si>
    <t>29.11.2023 23:16:37</t>
  </si>
  <si>
    <t>29.11.2023 23:33:27</t>
  </si>
  <si>
    <t>MENEMEN TR-77 35-28-L00077_35-28-L00077_66761917</t>
  </si>
  <si>
    <t>29.11.2023 09:33:03</t>
  </si>
  <si>
    <t>29.11.2023 12:11:14</t>
  </si>
  <si>
    <t>YENİFOÇA TR-1 DM 35-23-M00001_FOTAŞ-1     SELİM DM M05_83360726</t>
  </si>
  <si>
    <t>29.11.2023 05:25:04</t>
  </si>
  <si>
    <t>29.11.2023 06:55:54</t>
  </si>
  <si>
    <t>K-921 35-01-K00921_910684506_910684506</t>
  </si>
  <si>
    <t>29.11.2023 08:51:41</t>
  </si>
  <si>
    <t>29.11.2023 10:45:17</t>
  </si>
  <si>
    <t>HAMİDİYE TR-1 45-72-L00895_ H_61321868</t>
  </si>
  <si>
    <t>29.11.2023 10:02:33</t>
  </si>
  <si>
    <t>29.11.2023 13:42:34</t>
  </si>
  <si>
    <t>M-1432 35-02-M01432_TRF M01_2118502</t>
  </si>
  <si>
    <t>29.11.2023 04:11:03</t>
  </si>
  <si>
    <t>29.11.2023 04:53:45</t>
  </si>
  <si>
    <t>MEDAR TR-6 45-72-L00276_956518365_956518365</t>
  </si>
  <si>
    <t>29.11.2023 19:06:26</t>
  </si>
  <si>
    <t>29.11.2023 21:05:49</t>
  </si>
  <si>
    <t>SAĞLIKÇILAR DM 35-18-L00544_L-81 ÇAĞDAŞKENT L02_2325543</t>
  </si>
  <si>
    <t>29.11.2023 01:27:08</t>
  </si>
  <si>
    <t>29.11.2023 03:43:27</t>
  </si>
  <si>
    <t>TR-126 35-19-L00126_11063369_56389684_56389684</t>
  </si>
  <si>
    <t>29.11.2023 09:45:11</t>
  </si>
  <si>
    <t>29.11.2023 11:23:15</t>
  </si>
  <si>
    <t>FOÇA TR-37 35-23-L00037_FOÇA TR-41 L01_72152336</t>
  </si>
  <si>
    <t>OG Kablo Başlığı Arızası</t>
  </si>
  <si>
    <t>29.11.2023 02:20:43</t>
  </si>
  <si>
    <t>29.11.2023 03:54:10</t>
  </si>
  <si>
    <t>M-258 35-09-M00258_97733613_97733613</t>
  </si>
  <si>
    <t>29.11.2023 21:00:48</t>
  </si>
  <si>
    <t>30.11.2023 01:06:59</t>
  </si>
  <si>
    <t>METAL İŞLERİ TR-14 35-22-M00114_955256767_955256767</t>
  </si>
  <si>
    <t>29.11.2023 11:07:03</t>
  </si>
  <si>
    <t>29.11.2023 15:04:36</t>
  </si>
  <si>
    <t>PAYAMLI TR-1 35-10-L00056_A_56374495_56374495</t>
  </si>
  <si>
    <t>29.11.2023 12:34:47</t>
  </si>
  <si>
    <t>29.11.2023 19:49:32</t>
  </si>
  <si>
    <t>AŞAĞI ÇOBAN İSA TR-24 45-71-M00572_B_56393434_56393434</t>
  </si>
  <si>
    <t>29.11.2023 11:59:03</t>
  </si>
  <si>
    <t>29.11.2023 15:46:09</t>
  </si>
  <si>
    <t>K-3656 35-01-K03656_910573168_910573168</t>
  </si>
  <si>
    <t>29.11.2023 14:28:52</t>
  </si>
  <si>
    <t>29.11.2023 17:28:02</t>
  </si>
  <si>
    <t>M-1309 35-02-M01309_F F2B_5821810</t>
  </si>
  <si>
    <t>29.11.2023 08:40:11</t>
  </si>
  <si>
    <t>29.11.2023 13:04:51</t>
  </si>
  <si>
    <t>TR-41 KÖK 45-78-L00041_KURŞUNLU BANYOLARI L07_65890245</t>
  </si>
  <si>
    <t>29.11.2023 06:32:27</t>
  </si>
  <si>
    <t>29.11.2023 07:43:12</t>
  </si>
  <si>
    <t>DALBAHÇE TR-1 45-83-L00187_A_56407901_56407901</t>
  </si>
  <si>
    <t>29.11.2023 14:06:30</t>
  </si>
  <si>
    <t>29.11.2023 15:26:17</t>
  </si>
  <si>
    <t>ZEYTİNALAN İM 35-19-A00002_KEKLİKTEPE M10_2308024</t>
  </si>
  <si>
    <t>29.11.2023 20:42:31</t>
  </si>
  <si>
    <t>29.11.2023 16:07:47</t>
  </si>
  <si>
    <t>29.11.2023 16:26:36</t>
  </si>
  <si>
    <t>ARMUTLU İM 35-27-A00001_KIZILCA L05_49920723</t>
  </si>
  <si>
    <t>29.11.2023 03:34:37</t>
  </si>
  <si>
    <t>29.11.2023 03:46:03</t>
  </si>
  <si>
    <t>DEĞİRMENDERE TR-11 35-22-M00164_955286060_955286060</t>
  </si>
  <si>
    <t>29.11.2023 00:04:27</t>
  </si>
  <si>
    <t>29.11.2023 02:10:23</t>
  </si>
  <si>
    <t>BAHÇELİ TR-3 45-73-M00602_45-73-M00602_2355972</t>
  </si>
  <si>
    <t>29.11.2023 08:28:06</t>
  </si>
  <si>
    <t>29.11.2023 10:58:06</t>
  </si>
  <si>
    <t>GÖBEKLİ TR-1 45-73-M01076_945659845_945659845</t>
  </si>
  <si>
    <t>29.11.2023 09:49:04</t>
  </si>
  <si>
    <t>29.11.2023 16:01:09</t>
  </si>
  <si>
    <t>M-1123 35-02-M01123_F f1b_5851667</t>
  </si>
  <si>
    <t>29.11.2023 09:55:24</t>
  </si>
  <si>
    <t>29.11.2023 11:20:35</t>
  </si>
  <si>
    <t>M-1031 35-04-M01031_99472393_99472393</t>
  </si>
  <si>
    <t>29.11.2023 23:21:04</t>
  </si>
  <si>
    <t>30.11.2023 00:44:43</t>
  </si>
  <si>
    <t>29.11.2023 22:15:34</t>
  </si>
  <si>
    <t>29.11.2023 23:04:53</t>
  </si>
  <si>
    <t>TR-2/16 45-72-L00016_956495774_956495774</t>
  </si>
  <si>
    <t>29.11.2023 08:36:43</t>
  </si>
  <si>
    <t>29.11.2023 11:21:10</t>
  </si>
  <si>
    <t>29.11.2023 04:03:33</t>
  </si>
  <si>
    <t>29.11.2023 06:13:48</t>
  </si>
  <si>
    <t>29.11.2023 05:57:01</t>
  </si>
  <si>
    <t>29.11.2023 09:51:20</t>
  </si>
  <si>
    <t>AYASKENT DM-1 35-16-M00009_AYASKENT DM-2 M10_82964601</t>
  </si>
  <si>
    <t>29.11.2023 04:55:53</t>
  </si>
  <si>
    <t>29.11.2023 06:19:37</t>
  </si>
  <si>
    <t>KURŞUNLU KÖK 45-78-L00232_BAHÇECİK-KARAAĞAÇ L02_65890635</t>
  </si>
  <si>
    <t>29.11.2023 08:28:43</t>
  </si>
  <si>
    <t>29.11.2023 11:53:31</t>
  </si>
  <si>
    <t>K-60 35-01-K00060_912949602_912949602</t>
  </si>
  <si>
    <t>29.11.2023 17:58:42</t>
  </si>
  <si>
    <t>30.11.2023 01:11:14</t>
  </si>
  <si>
    <t>DM-7/27 35-26-M00661_956615338_956615338</t>
  </si>
  <si>
    <t>29.11.2023 15:32:12</t>
  </si>
  <si>
    <t>29.11.2023 18:06:09</t>
  </si>
  <si>
    <t>K-3092 35-02-K03092_E_56380398_56380398</t>
  </si>
  <si>
    <t>29.11.2023 22:18:05</t>
  </si>
  <si>
    <t>30.11.2023 03:13:28</t>
  </si>
  <si>
    <t>29.11.2023 16:29:09</t>
  </si>
  <si>
    <t>29.11.2023 23:56:57</t>
  </si>
  <si>
    <t>YUKARI KIZILCA TR-3 35-27-L00053_C_91210956_91210956</t>
  </si>
  <si>
    <t>29.11.2023 09:08:26</t>
  </si>
  <si>
    <t>29.11.2023 12:02:18</t>
  </si>
  <si>
    <t>MENEMEN TR-68 35-28-L00068_953380085_953380085</t>
  </si>
  <si>
    <t>29.11.2023 18:49:28</t>
  </si>
  <si>
    <t>29.11.2023 21:04:45</t>
  </si>
  <si>
    <t>TEKELİ TR-4 35-22-M00234_955253932_955253932</t>
  </si>
  <si>
    <t>29.11.2023 09:55:04</t>
  </si>
  <si>
    <t>29.11.2023 13:05:51</t>
  </si>
  <si>
    <t>29.11.2023 10:47:08</t>
  </si>
  <si>
    <t>29.11.2023 17:29:56</t>
  </si>
  <si>
    <t>29.11.2023 16:49:28</t>
  </si>
  <si>
    <t>29.11.2023 19:19:47</t>
  </si>
  <si>
    <t>M-3091(YATIRIM REZERVE) 35-07-M03091_A A01b_5881969</t>
  </si>
  <si>
    <t>29.11.2023 13:21:30</t>
  </si>
  <si>
    <t>29.11.2023 18:33:40</t>
  </si>
  <si>
    <t>29.11.2023 00:33:47</t>
  </si>
  <si>
    <t>BEYKÖY KÖK TR-12 35-32-L00012_ADAKÜRE L05_2334563</t>
  </si>
  <si>
    <t>29.11.2023 10:29:48</t>
  </si>
  <si>
    <t>ÜÇPINAR TR-4 45-71-M01541_DIREK TIPI TRAFO HUCRESI H01_2086636</t>
  </si>
  <si>
    <t>29.11.2023 09:01:07</t>
  </si>
  <si>
    <t>L-336 REİSDERE 35-18-L00336_950460741_950460741</t>
  </si>
  <si>
    <t>29.11.2023 14:41:01</t>
  </si>
  <si>
    <t>K-123 35-01-K00123_B_56374946_56374946</t>
  </si>
  <si>
    <t>29.11.2023 12:51:23</t>
  </si>
  <si>
    <t>30.11.2023 01:03:37</t>
  </si>
  <si>
    <t>M-32 35-02-M00032_35-02-M00032_2353804</t>
  </si>
  <si>
    <t>29.11.2023 07:57:57</t>
  </si>
  <si>
    <t>29.11.2023 10:52:42</t>
  </si>
  <si>
    <t>DM-1/TR-19 (TR-46) 35-26-M00046_956614192_956614192</t>
  </si>
  <si>
    <t>29.11.2023 11:42:38</t>
  </si>
  <si>
    <t>29.11.2023 14:00:50</t>
  </si>
  <si>
    <t>GÖKÇEÖREN KÖK 45-77-M00024_GÖKÇEÖREN TR-1 M01_72216582</t>
  </si>
  <si>
    <t>29.11.2023 07:05:55</t>
  </si>
  <si>
    <t>29.11.2023 08:07:00</t>
  </si>
  <si>
    <t>ÇANDARLI TR-2 35-30-M00002_TR-3 M02_72079684</t>
  </si>
  <si>
    <t>29.11.2023 12:10:36</t>
  </si>
  <si>
    <t>29.11.2023 12:55:25</t>
  </si>
  <si>
    <t>ÜRKMEZ M-10 35-25-M00146_ÜRKMEZ DM-3(ÜRKMEZ M-6) M01_72075362</t>
  </si>
  <si>
    <t>29.11.2023 13:10:58</t>
  </si>
  <si>
    <t>29.11.2023 13:44:42</t>
  </si>
  <si>
    <t>AKÇAPINAR KÖK 45-83-L00131_ÇIKRIKÇI L02_72176521</t>
  </si>
  <si>
    <t>29.11.2023 00:47:13</t>
  </si>
  <si>
    <t>29.11.2023 01:01:54</t>
  </si>
  <si>
    <t>M-32 CUMHURİYET 35-25-M00103_DIREK TIPI TRAFO HUCRESI H01_2043626</t>
  </si>
  <si>
    <t>29.11.2023 23:56:12</t>
  </si>
  <si>
    <t>30.11.2023 00:38:17</t>
  </si>
  <si>
    <t>K-498 35-02-K00498_E_56375449_56375449</t>
  </si>
  <si>
    <t>29.11.2023 08:45:13</t>
  </si>
  <si>
    <t>29.11.2023 10:15:19</t>
  </si>
  <si>
    <t>SULTAN YAYLASI TR-3 45-71-M01768_45-71-M01768_49025791</t>
  </si>
  <si>
    <t>29.11.2023 06:39:13</t>
  </si>
  <si>
    <t>29.11.2023 09:57:59</t>
  </si>
  <si>
    <t>29.11.2023 19:30:07</t>
  </si>
  <si>
    <t>29.11.2023 21:35:48</t>
  </si>
  <si>
    <t>MEHMET KARAMAN SULAMA GRUBU TR 35-27-M00191_B_56355916_56355916</t>
  </si>
  <si>
    <t>29.11.2023 12:41:00</t>
  </si>
  <si>
    <t>29.11.2023 19:08:40</t>
  </si>
  <si>
    <t>DURASILLI TR-25 45-78-M01140_45-78-M01140_2353118</t>
  </si>
  <si>
    <t>AG Hatta Yabancı Cisim</t>
  </si>
  <si>
    <t>29.11.2023 08:37:13</t>
  </si>
  <si>
    <t>29.11.2023 14:10:35</t>
  </si>
  <si>
    <t>L-306 35-18-L00306_950459853_950459853</t>
  </si>
  <si>
    <t>29.11.2023 02:56:44</t>
  </si>
  <si>
    <t>29.11.2023 08:07:10</t>
  </si>
  <si>
    <t>29.11.2023 14:06:23</t>
  </si>
  <si>
    <t>29.11.2023 14:18:59</t>
  </si>
  <si>
    <t>TOPARLAR TR-1 35-29-L00323_A_56360832_56360832</t>
  </si>
  <si>
    <t>29.11.2023 09:51:01</t>
  </si>
  <si>
    <t>29.11.2023 13:16:58</t>
  </si>
  <si>
    <t>BİRGİ TR-19 35-15-L00265_35-15-L00265_2360085</t>
  </si>
  <si>
    <t>29.11.2023 11:53:27</t>
  </si>
  <si>
    <t>29.11.2023 12:30:01</t>
  </si>
  <si>
    <t>MUSALAR TR-1 35-29-L00322_950329646_950329646</t>
  </si>
  <si>
    <t>29.11.2023 15:38:00</t>
  </si>
  <si>
    <t>29.11.2023 20:51:08</t>
  </si>
  <si>
    <t>29.11.2023 04:48:10</t>
  </si>
  <si>
    <t>29.11.2023 08:23:23</t>
  </si>
  <si>
    <t>SARUHANLI DM 45-80-M00001_AKHİSAR-2 NURİYE DM M06_2086496</t>
  </si>
  <si>
    <t>29.11.2023 15:29:24</t>
  </si>
  <si>
    <t>29.11.2023 15:41:00</t>
  </si>
  <si>
    <t>29.11.2023 04:24:53</t>
  </si>
  <si>
    <t>29.11.2023 04:55:00</t>
  </si>
  <si>
    <t>TR-8 (M-708) 35-30-M00708_C_79411720_79411720</t>
  </si>
  <si>
    <t>29.11.2023 06:54:17</t>
  </si>
  <si>
    <t>29.11.2023 09:44:27</t>
  </si>
  <si>
    <t>29.11.2023 16:41:29</t>
  </si>
  <si>
    <t>29.11.2023 18:08:15</t>
  </si>
  <si>
    <t>YEŞİLYURT TR-18 45-73-M00489_A_56402710_56402710</t>
  </si>
  <si>
    <t>29.11.2023 11:23:51</t>
  </si>
  <si>
    <t>29.11.2023 18:55:35</t>
  </si>
  <si>
    <t>29.11.2023 10:33:27</t>
  </si>
  <si>
    <t>29.11.2023 10:58:54</t>
  </si>
  <si>
    <t>L-287 SCOTCH PARK 35-18-L00287_11330279_56371861_56371861</t>
  </si>
  <si>
    <t>29.11.2023 10:05:45</t>
  </si>
  <si>
    <t>29.11.2023 12:35:18</t>
  </si>
  <si>
    <t>KÜNER TR-9 35-22-M00295_955281947_955281947</t>
  </si>
  <si>
    <t>29.11.2023 21:03:41</t>
  </si>
  <si>
    <t>29.11.2023 22:23:09</t>
  </si>
  <si>
    <t>EYKO TR-6 35-30-M00032_TR-7 M02_2068916</t>
  </si>
  <si>
    <t>29.11.2023 15:41:48</t>
  </si>
  <si>
    <t>29.11.2023 21:36:08</t>
  </si>
  <si>
    <t>KUŞÇULAR TR-9 35-19-M00221_B_90965275_90965275</t>
  </si>
  <si>
    <t>29.11.2023 15:55:10</t>
  </si>
  <si>
    <t>29.11.2023 18:47:55</t>
  </si>
  <si>
    <t>M-234 35-02-M00234_35-02-M00234_2364756</t>
  </si>
  <si>
    <t>29.11.2023 13:36:15</t>
  </si>
  <si>
    <t>29.11.2023 16:57:37</t>
  </si>
  <si>
    <t>K-2746 35-03-K02746_97627997_97627997</t>
  </si>
  <si>
    <t>29.11.2023 10:11:00</t>
  </si>
  <si>
    <t>29.11.2023 17:14:53</t>
  </si>
  <si>
    <t>29.11.2023 21:53:28</t>
  </si>
  <si>
    <t>30.11.2023 02:08:58</t>
  </si>
  <si>
    <t>K-1905 35-10-K01905_911960408_911960408</t>
  </si>
  <si>
    <t>29.11.2023 14:52:15</t>
  </si>
  <si>
    <t>29.11.2023 20:03:17</t>
  </si>
  <si>
    <t>K-2431 35-08-K02431_97655170_97655170</t>
  </si>
  <si>
    <t>29.11.2023 10:01:38</t>
  </si>
  <si>
    <t>29.11.2023 18:42:48</t>
  </si>
  <si>
    <t>SAKARLI KÖK 45-76-M00046_HACET M04_72214505</t>
  </si>
  <si>
    <t>29.11.2023 18:41:42</t>
  </si>
  <si>
    <t>29.11.2023 19:40:10</t>
  </si>
  <si>
    <t>GÜMÜLDÜR DM 35-25-M00100_SEFERİHİSAR M20_2055235</t>
  </si>
  <si>
    <t>29.11.2023 13:35:03</t>
  </si>
  <si>
    <t>29.11.2023 13:57:17</t>
  </si>
  <si>
    <t>29.11.2023 06:09:03</t>
  </si>
  <si>
    <t>29.11.2023 07:41:43</t>
  </si>
  <si>
    <t>KARABURUN İM 35-21-A00001_TR-1 - GERİLİM-ÖLÇÜ L01_2062908</t>
  </si>
  <si>
    <t>29.11.2023 00:26:43</t>
  </si>
  <si>
    <t>29.11.2023 00:30:03</t>
  </si>
  <si>
    <t>DM-11/02 45-71-M02414__96740444_96740444</t>
  </si>
  <si>
    <t>29.11.2023 07:18:04</t>
  </si>
  <si>
    <t>29.11.2023 20:39:13</t>
  </si>
  <si>
    <t>29.11.2023 12:20:01</t>
  </si>
  <si>
    <t>29.11.2023 13:19:00</t>
  </si>
  <si>
    <t>ÖRENCİK TR-4 35-31-L00456_A_91445133_91445133</t>
  </si>
  <si>
    <t>29.11.2023 16:03:04</t>
  </si>
  <si>
    <t>29.11.2023 23:54:49</t>
  </si>
  <si>
    <t>ESKİ KARAKÖY TR 35-17-M00447_35-17-M00447_2372686</t>
  </si>
  <si>
    <t>29.11.2023 21:36:18</t>
  </si>
  <si>
    <t>29.11.2023 21:38:49</t>
  </si>
  <si>
    <t>YENİFOÇA TR-1 DM 35-23-M00001_YENİFOÇA TR-48 M04_83360660</t>
  </si>
  <si>
    <t>29.11.2023 17:08:54</t>
  </si>
  <si>
    <t>29.11.2023 18:16:36</t>
  </si>
  <si>
    <t>TEKKEDERE DM 35-16-M00137_KAZIKBAĞLAR M12_2118602</t>
  </si>
  <si>
    <t>29.11.2023 03:37:35</t>
  </si>
  <si>
    <t>29.11.2023 04:56:45</t>
  </si>
  <si>
    <t>29.11.2023 18:10:43</t>
  </si>
  <si>
    <t>29.11.2023 23:14:48</t>
  </si>
  <si>
    <t>TR-30 35-27-M00030_35-27-M00030_2359626</t>
  </si>
  <si>
    <t>29.11.2023 17:59:07</t>
  </si>
  <si>
    <t>29.11.2023 21:24:06</t>
  </si>
  <si>
    <t>K-2394 35-07-K02394_C_56378589_56378589</t>
  </si>
  <si>
    <t>29.11.2023 00:53:20</t>
  </si>
  <si>
    <t>29.11.2023 05:37:19</t>
  </si>
  <si>
    <t>KUŞÇULAR DM-2 35-19-M00515_KUŞÇULAR DM M02_80470427</t>
  </si>
  <si>
    <t>29.11.2023 00:55:03</t>
  </si>
  <si>
    <t>29.11.2023 03:11:03</t>
  </si>
  <si>
    <t>29.11.2023 00:40:27</t>
  </si>
  <si>
    <t>29.11.2023 00:43:00</t>
  </si>
  <si>
    <t>K-2535 35-01-K02535_911132786_911132786</t>
  </si>
  <si>
    <t>29.11.2023 07:00:18</t>
  </si>
  <si>
    <t>29.11.2023 08:25:25</t>
  </si>
  <si>
    <t>AŞAĞICUMA DM 35-16-M00103_HatBaşıAyırıcı_53139682 M01_53139682</t>
  </si>
  <si>
    <t>29.11.2023 13:07:20</t>
  </si>
  <si>
    <t>BEYOBA TR-3 45-72-M00420_C_56393546_56393546</t>
  </si>
  <si>
    <t>29.11.2023 15:23:27</t>
  </si>
  <si>
    <t>29.11.2023 18:25:48</t>
  </si>
  <si>
    <t>TR-45 35-16-L00045_TR-47 L03_67595105</t>
  </si>
  <si>
    <t>29.11.2023 05:50:17</t>
  </si>
  <si>
    <t>29.11.2023 15:45:16</t>
  </si>
  <si>
    <t>TR-31 35-27-M00031_35-27-M00031_2368980</t>
  </si>
  <si>
    <t>29.11.2023 20:34:46</t>
  </si>
  <si>
    <t>K-388 35-02-K00388_910262396_910262396</t>
  </si>
  <si>
    <t>29.11.2023 15:54:12</t>
  </si>
  <si>
    <t>29.11.2023 17:19:56</t>
  </si>
  <si>
    <t>TR-9 35-17-M00009_35-17-M00009_66378176</t>
  </si>
  <si>
    <t>29.11.2023 10:33:57</t>
  </si>
  <si>
    <t>29.11.2023 11:48:24</t>
  </si>
  <si>
    <t>BALABANLI DM 35-15-M00280_OTURAKKUYU M04_72306393</t>
  </si>
  <si>
    <t>29.11.2023 10:48:26</t>
  </si>
  <si>
    <t>29.11.2023 17:33:07</t>
  </si>
  <si>
    <t>29.11.2023 07:56:07</t>
  </si>
  <si>
    <t>KİRELİ TR-1 35-29-L00456_A_56361284_56361284</t>
  </si>
  <si>
    <t>29.11.2023 14:02:33</t>
  </si>
  <si>
    <t>29.11.2023 22:50:20</t>
  </si>
  <si>
    <t>ÇALTIDERE KÖK 35-17-M00231_HatBaşıAyırıcı_73034395 M03_73034395</t>
  </si>
  <si>
    <t>29.11.2023 13:30:19</t>
  </si>
  <si>
    <t>29.11.2023 18:28:14</t>
  </si>
  <si>
    <t>M-2794 35-01-M02794_910918075_910918075</t>
  </si>
  <si>
    <t>29.11.2023 07:18:39</t>
  </si>
  <si>
    <t>29.11.2023 10:10:07</t>
  </si>
  <si>
    <t>HASTANE KABİN KÖK 45-82-M00445_ M01_48480929</t>
  </si>
  <si>
    <t>29.11.2023 16:09:03</t>
  </si>
  <si>
    <t>ALAYAKA HORZUM TR-1 45-73-M01060_A_91207944_91207944</t>
  </si>
  <si>
    <t>29.11.2023 09:35:26</t>
  </si>
  <si>
    <t>29.11.2023 15:09:26</t>
  </si>
  <si>
    <t>DEREKÖY TR-1 45-84-L00015_45-84-L00015_2356669</t>
  </si>
  <si>
    <t>29.11.2023 11:10:37</t>
  </si>
  <si>
    <t>29.11.2023 13:24:02</t>
  </si>
  <si>
    <t>AZİZTEPE ÇAM MAH. TR-1 45-73-M00211_45-73-M00211_2353611</t>
  </si>
  <si>
    <t>29.11.2023 08:41:35</t>
  </si>
  <si>
    <t>29.11.2023 10:44:58</t>
  </si>
  <si>
    <t>M-1826 35-02-M01826_913005820_913005820</t>
  </si>
  <si>
    <t>29.11.2023 11:12:29</t>
  </si>
  <si>
    <t>29.11.2023 14:48:40</t>
  </si>
  <si>
    <t>K-278 35-01-K00278_911510496_911510496</t>
  </si>
  <si>
    <t>29.11.2023 14:51:36</t>
  </si>
  <si>
    <t>M-234 35-02-M00234_M-279 M01_2114529</t>
  </si>
  <si>
    <t>29.11.2023 05:58:01</t>
  </si>
  <si>
    <t>29.11.2023 13:20:28</t>
  </si>
  <si>
    <t>K-60 35-01-K00060_C C1_5869326</t>
  </si>
  <si>
    <t>29.11.2023 14:48:20</t>
  </si>
  <si>
    <t>30.11.2023 04:12:33</t>
  </si>
  <si>
    <t>29.11.2023 09:07:01</t>
  </si>
  <si>
    <t>29.11.2023 09:22:19</t>
  </si>
  <si>
    <t>BADINCA TR-5 45-73-M00395_C_91075919_91075919</t>
  </si>
  <si>
    <t>29.11.2023 09:27:56</t>
  </si>
  <si>
    <t>29.11.2023 11:18:07</t>
  </si>
  <si>
    <t>K-4124 35-09-K04124_TRAFO K02_47239059</t>
  </si>
  <si>
    <t>29.11.2023 13:59:13</t>
  </si>
  <si>
    <t>29.11.2023 14:56:28</t>
  </si>
  <si>
    <t>ÇORAKLAR TR 35-17-M00442_B_91189566_91189566</t>
  </si>
  <si>
    <t>29.11.2023 10:46:57</t>
  </si>
  <si>
    <t>KINIK ORGANİZE DM 35-24-M00208_KINIK OSB M02_83158598</t>
  </si>
  <si>
    <t>29.11.2023 08:08:48</t>
  </si>
  <si>
    <t>29.11.2023 08:14:56</t>
  </si>
  <si>
    <t>AYASKENT DM-1 35-16-M00009_BÖLCEK M010_82964117</t>
  </si>
  <si>
    <t>29.11.2023 12:25:44</t>
  </si>
  <si>
    <t>K-1671 35-07-K01671__96120583_96120583</t>
  </si>
  <si>
    <t>29.11.2023 07:44:57</t>
  </si>
  <si>
    <t>29.11.2023 09:32:05</t>
  </si>
  <si>
    <t>K-49 35-01-K00049_A 1A_5865782</t>
  </si>
  <si>
    <t>29.11.2023 23:01:00</t>
  </si>
  <si>
    <t>30.11.2023 11:44:28</t>
  </si>
  <si>
    <t>YUNTDAĞ KÖK 35-16-M00010_HatBaşıAyırıcı_53140581 M01_53140581</t>
  </si>
  <si>
    <t>29.11.2023 10:53:53</t>
  </si>
  <si>
    <t>29.11.2023 11:00:54</t>
  </si>
  <si>
    <t>TR-2/103 45-83-L00103_F F03_65883060</t>
  </si>
  <si>
    <t>29.11.2023 17:43:15</t>
  </si>
  <si>
    <t>29.11.2023 19:44:47</t>
  </si>
  <si>
    <t>PEŞREFLİ  TR-1 35-29-L00450_DIREK TIPI TRAFO HUCRESI H01_2102462</t>
  </si>
  <si>
    <t>29.11.2023 13:15:03</t>
  </si>
  <si>
    <t>29.11.2023 19:40:40</t>
  </si>
  <si>
    <t>29.11.2023 13:29:07</t>
  </si>
  <si>
    <t>29.11.2023 18:21:23</t>
  </si>
  <si>
    <t>SANCAKLI TR-1 35-22-M00157_35-22-M00157_2364210</t>
  </si>
  <si>
    <t>29.11.2023 09:17:22</t>
  </si>
  <si>
    <t>29.11.2023 12:35:27</t>
  </si>
  <si>
    <t>YUKARIBEY DM (TR-3) 35-16-M00866_BERGAMA TM M01_79464822</t>
  </si>
  <si>
    <t>29.11.2023 04:10:33</t>
  </si>
  <si>
    <t>29.11.2023 10:51:14</t>
  </si>
  <si>
    <t>TAŞKUYUCAK TR-1 45-85-L00171_945463943_945463943</t>
  </si>
  <si>
    <t>29.11.2023 09:43:43</t>
  </si>
  <si>
    <t>29.11.2023 10:41:56</t>
  </si>
  <si>
    <t>29.11.2023 20:08:12</t>
  </si>
  <si>
    <t>29.11.2023 22:41:47</t>
  </si>
  <si>
    <t>ÇAKALTEPE TR-7 35-22-M00794_955272059_955272059</t>
  </si>
  <si>
    <t>29.11.2023 09:22:35</t>
  </si>
  <si>
    <t>29.11.2023 10:59:46</t>
  </si>
  <si>
    <t>İSTASYONALTI KÖK 45-83-M00131_CELALETTİN AŞKIN M08_2329824</t>
  </si>
  <si>
    <t>29.11.2023 14:46:44</t>
  </si>
  <si>
    <t>29.11.2023 15:50:22</t>
  </si>
  <si>
    <t>29.11.2023 01:36:37</t>
  </si>
  <si>
    <t>29.11.2023 02:08:54</t>
  </si>
  <si>
    <t>POYRACIK TR-6 35-24-L00223_955216482_955216482</t>
  </si>
  <si>
    <t>29.11.2023 11:02:06</t>
  </si>
  <si>
    <t>29.11.2023 12:19:59</t>
  </si>
  <si>
    <t>K-61 35-01-K00061_K-921 K02_2336771</t>
  </si>
  <si>
    <t>29.11.2023 14:29:05</t>
  </si>
  <si>
    <t>YELKİ TR-16 35-10-L00016_E_56363260_56363260</t>
  </si>
  <si>
    <t>29.11.2023 09:27:46</t>
  </si>
  <si>
    <t>29.11.2023 13:33:26</t>
  </si>
  <si>
    <t>29.11.2023 17:23:55</t>
  </si>
  <si>
    <t>29.11.2023 20:16:16</t>
  </si>
  <si>
    <t>DM-13/14-A 45-71-M00556_45-71-M00556_2346900</t>
  </si>
  <si>
    <t>29.11.2023 00:14:51</t>
  </si>
  <si>
    <t>29.11.2023 01:43:51</t>
  </si>
  <si>
    <t>ESKİ KARAKÖY TR 35-17-M00447_95001294638_95001294638</t>
  </si>
  <si>
    <t>29.11.2023 15:06:34</t>
  </si>
  <si>
    <t>BAKTIRLI TR-2 45-83-L00429_45-83-L00429_2375984</t>
  </si>
  <si>
    <t>29.11.2023 07:59:15</t>
  </si>
  <si>
    <t>29.11.2023 11:10:53</t>
  </si>
  <si>
    <t>DM-19/02 45-71-M00713_ORTA ÖLÇEKLİ HAVAİ HAT M07_2321101</t>
  </si>
  <si>
    <t>29.11.2023 19:59:27</t>
  </si>
  <si>
    <t>29.11.2023 15:06:47</t>
  </si>
  <si>
    <t>29.11.2023 15:10:51</t>
  </si>
  <si>
    <t>FATİH KÖK 35-15-L01160_HORZUM L01_72298565</t>
  </si>
  <si>
    <t>29.11.2023 07:26:33</t>
  </si>
  <si>
    <t>29.11.2023 07:43:07</t>
  </si>
  <si>
    <t>TR-53 45-78-L00053_45-78-L00053_65905034</t>
  </si>
  <si>
    <t>29.11.2023 01:01:01</t>
  </si>
  <si>
    <t>29.11.2023 01:15:43</t>
  </si>
  <si>
    <t>İLYASLAR KÖK 45-76-M00048_KARAKURT KÖK M03_72213068</t>
  </si>
  <si>
    <t>29.11.2023 08:19:00</t>
  </si>
  <si>
    <t>K-1027 35-01-K01027_910747849_910747849</t>
  </si>
  <si>
    <t>29.11.2023 16:07:17</t>
  </si>
  <si>
    <t>29.11.2023 17:41:46</t>
  </si>
  <si>
    <t>KARABULU KÖK 35-31-L00227_TUMBULLAR L03_2337015</t>
  </si>
  <si>
    <t>29.11.2023 11:36:43</t>
  </si>
  <si>
    <t>29.11.2023 12:37:43</t>
  </si>
  <si>
    <t>KARABURÇ KÖK 35-31-L00253_KİRAZ İM - SARIKAYA L01_72234057</t>
  </si>
  <si>
    <t>29.11.2023 11:52:37</t>
  </si>
  <si>
    <t>29.11.2023 11:52:53</t>
  </si>
  <si>
    <t>29.11.2023 22:43:22</t>
  </si>
  <si>
    <t>30.11.2023 00:10:45</t>
  </si>
  <si>
    <t>ALİZE KÖK 35-18-M00059_ALAÇATI TM (URLA-1) M10_72185135</t>
  </si>
  <si>
    <t>29.11.2023 14:10:27</t>
  </si>
  <si>
    <t>29.11.2023 14:33:53</t>
  </si>
  <si>
    <t>TR-3 35-27-M00003_B_91355127_91355127</t>
  </si>
  <si>
    <t>29.11.2023 09:55:52</t>
  </si>
  <si>
    <t>29.11.2023 22:44:23</t>
  </si>
  <si>
    <t>ALİBEYLİ DM 45-80-M00064_HALİTPAŞA DM-ÖLÇÜ M01_72190759</t>
  </si>
  <si>
    <t>29.11.2023 08:49:43</t>
  </si>
  <si>
    <t>29.11.2023 09:51:59</t>
  </si>
  <si>
    <t>29.11.2023 05:34:59</t>
  </si>
  <si>
    <t>29.11.2023 11:01:58</t>
  </si>
  <si>
    <t>K-273 35-01-K00273_912794248_912794248</t>
  </si>
  <si>
    <t>29.11.2023 06:51:56</t>
  </si>
  <si>
    <t>29.11.2023 21:22:49</t>
  </si>
  <si>
    <t>L-242 35-18-L00242_7059041 c1b_5959923</t>
  </si>
  <si>
    <t>29.11.2023 08:14:32</t>
  </si>
  <si>
    <t>29.11.2023 10:56:13</t>
  </si>
  <si>
    <t>SANCAKLI TR-4 35-22-M00156_955254703_955254703</t>
  </si>
  <si>
    <t>29.11.2023 15:51:47</t>
  </si>
  <si>
    <t>29.11.2023 18:08:10</t>
  </si>
  <si>
    <t>29.11.2023 15:31:43</t>
  </si>
  <si>
    <t>29.11.2023 18:54:24</t>
  </si>
  <si>
    <t>HALKEĞİTİMCİLER-2 35-30-M00348_42903399_60985263_60985263</t>
  </si>
  <si>
    <t>29.11.2023 01:23:46</t>
  </si>
  <si>
    <t>29.11.2023 04:42:04</t>
  </si>
  <si>
    <t>29.11.2023 14:23:40</t>
  </si>
  <si>
    <t>29.11.2023 21:56:52</t>
  </si>
  <si>
    <t>K-2743 35-03-K02743_914989744_914989744</t>
  </si>
  <si>
    <t>29.11.2023 11:28:53</t>
  </si>
  <si>
    <t>29.11.2023 14:13:45</t>
  </si>
  <si>
    <t>29.11.2023 11:18:10</t>
  </si>
  <si>
    <t>29.11.2023 11:23:00</t>
  </si>
  <si>
    <t>M-1061 35-02-M01061_915013827_915013827</t>
  </si>
  <si>
    <t>29.11.2023 22:14:57</t>
  </si>
  <si>
    <t>30.11.2023 03:31:08</t>
  </si>
  <si>
    <t>TR-45 DEREKÖY 35-22-M00065_B_56371129_56371129</t>
  </si>
  <si>
    <t>29.11.2023 13:06:12</t>
  </si>
  <si>
    <t>29.11.2023 18:39:32</t>
  </si>
  <si>
    <t>K-3338 35-02-K03338_A_56382491_56382491</t>
  </si>
  <si>
    <t>29.11.2023 08:11:19</t>
  </si>
  <si>
    <t>29.11.2023 12:17:40</t>
  </si>
  <si>
    <t>K-1744 35-01-K01744_B_56365746_56365746</t>
  </si>
  <si>
    <t>29.11.2023 17:06:48</t>
  </si>
  <si>
    <t>30.11.2023 00:48:06</t>
  </si>
  <si>
    <t>GÖKKÖY TR-1 45-78-L00275__91100799_91100799</t>
  </si>
  <si>
    <t>29.11.2023 09:31:54</t>
  </si>
  <si>
    <t>29.11.2023 13:35:39</t>
  </si>
  <si>
    <t>YAĞCILAR TR-1 35-19-M00226_956670484_956670484</t>
  </si>
  <si>
    <t>29.11.2023 01:42:29</t>
  </si>
  <si>
    <t>TR-93 MELTEM SİTESİ 35-19-L00093_C_91253394_91253394</t>
  </si>
  <si>
    <t>29.11.2023 06:28:32</t>
  </si>
  <si>
    <t>29.11.2023 12:17:43</t>
  </si>
  <si>
    <t>GEMİ SÖKÜM(M-130) TR 35-17-M00130_ANADOLU M05_79389034</t>
  </si>
  <si>
    <t>29.11.2023 09:13:30</t>
  </si>
  <si>
    <t>29.11.2023 12:33:32</t>
  </si>
  <si>
    <t>29.11.2023 12:46:13</t>
  </si>
  <si>
    <t>KAYMAKÇI İM 35-15-A00004_EMİRLİOVA L07_2121824</t>
  </si>
  <si>
    <t>29.11.2023 10:11:23</t>
  </si>
  <si>
    <t>29.11.2023 10:51:00</t>
  </si>
  <si>
    <t>BAHÇELİ TR-1 35-30-L00147_35-30-L00147_2361405</t>
  </si>
  <si>
    <t>29.11.2023 08:48:24</t>
  </si>
  <si>
    <t>29.11.2023 09:36:48</t>
  </si>
  <si>
    <t>KARABURUN TR-18 35-21-L00026_A_56390376_56390376</t>
  </si>
  <si>
    <t>29.11.2023 11:17:19</t>
  </si>
  <si>
    <t>29.11.2023 17:58:37</t>
  </si>
  <si>
    <t>POYRAZDAMLARI TR-11 45-78-M00576_HatBaşıAyırıcı_53138956 M05_53138956</t>
  </si>
  <si>
    <t>29.11.2023 09:05:33</t>
  </si>
  <si>
    <t>29.11.2023 17:14:33</t>
  </si>
  <si>
    <t>TR-4 35-19-L00004_6809519_56394556_56394556</t>
  </si>
  <si>
    <t>29.11.2023 11:15:03</t>
  </si>
  <si>
    <t>29.11.2023 17:45:08</t>
  </si>
  <si>
    <t>AKÇAKİLİSE TR-2 35-21-L00045_AZMAK TR-1 L02_72177549</t>
  </si>
  <si>
    <t>29.11.2023 08:52:37</t>
  </si>
  <si>
    <t>29.11.2023 16:35:08</t>
  </si>
  <si>
    <t>BEYOBA TR-3 45-72-M00420__82864664_82864664</t>
  </si>
  <si>
    <t>29.11.2023 09:53:38</t>
  </si>
  <si>
    <t>29.11.2023 11:02:51</t>
  </si>
  <si>
    <t>K-60 35-01-K00060_98474905_98474905</t>
  </si>
  <si>
    <t>29.11.2023 09:12:34</t>
  </si>
  <si>
    <t>29.11.2023 15:49:07</t>
  </si>
  <si>
    <t>M-279 35-02-M00279_DAĞITIM TRAFO M-279 M01_89088813</t>
  </si>
  <si>
    <t>29.11.2023 13:30:17</t>
  </si>
  <si>
    <t>AKÇEŞME TR-1 45-72-L00860_956493199_956493199</t>
  </si>
  <si>
    <t>29.11.2023 12:54:24</t>
  </si>
  <si>
    <t>29.11.2023 16:49:51</t>
  </si>
  <si>
    <t>TURGUTALP KÖK 45-71-M00260_TURGUTALP M02_72233755</t>
  </si>
  <si>
    <t>29.11.2023 13:36:08</t>
  </si>
  <si>
    <t>29.11.2023 14:24:57</t>
  </si>
  <si>
    <t>29.11.2023 04:07:04</t>
  </si>
  <si>
    <t>TR-45 DEREKÖY 35-22-M00065_A_56370402_56370402</t>
  </si>
  <si>
    <t>29.11.2023 00:41:20</t>
  </si>
  <si>
    <t>29.11.2023 03:04:31</t>
  </si>
  <si>
    <t>GÖÇBEYLİ TR-2 35-16-M00017_35-16-M00017_2347111</t>
  </si>
  <si>
    <t>AG Sigorta Atığı</t>
  </si>
  <si>
    <t>29.11.2023 23:00:26</t>
  </si>
  <si>
    <t>30.11.2023 01:20:12</t>
  </si>
  <si>
    <t>MURADİYE TR-5(BELEDİYE KABİN) 45-71-M00194_A_56394011_56394011</t>
  </si>
  <si>
    <t>29.11.2023 23:26:34</t>
  </si>
  <si>
    <t>30.11.2023 08:58:20</t>
  </si>
  <si>
    <t>MENEMEN TR-82 35-28-M00682_953374763_953374763</t>
  </si>
  <si>
    <t>29.11.2023 20:43:39</t>
  </si>
  <si>
    <t>29.11.2023 21:59:06</t>
  </si>
  <si>
    <t>ARAPLIOVASI GES DM 35-16-M00811_BÖLCEK ENH ÇIKIŞ M022_48716799</t>
  </si>
  <si>
    <t>29.11.2023 05:58:17</t>
  </si>
  <si>
    <t>29.11.2023 06:54:15</t>
  </si>
  <si>
    <t>MENEMEN TR-85 35-28-L00085_A_56358093_56358093</t>
  </si>
  <si>
    <t>29.11.2023 08:08:33</t>
  </si>
  <si>
    <t>29.11.2023 09:06:13</t>
  </si>
  <si>
    <t>YASEMİN DM 35-19-M00002_HatBaşıAyırıcı_53137275 M02_53137275</t>
  </si>
  <si>
    <t>29.11.2023 00:25:14</t>
  </si>
  <si>
    <t>M-36 DOĞALKENT 35-23-M00036_DAĞITIM TRAFO M-36 DOĞALKENT M02_72161145</t>
  </si>
  <si>
    <t>29.11.2023 12:44:02</t>
  </si>
  <si>
    <t>29.11.2023 16:07:44</t>
  </si>
  <si>
    <t>AKSAZ KÖK (OSMANGAZİ EDAŞ) 45-74-M00305Ö_HatBaşıAyırıcı_53135328 M04_53135328</t>
  </si>
  <si>
    <t>29.11.2023 18:50:07</t>
  </si>
  <si>
    <t>29.11.2023 18:50:34</t>
  </si>
  <si>
    <t>CANPAŞA KÖK 45-71-M00140_ALİ ÖRÜMLÜ M06_72246777</t>
  </si>
  <si>
    <t>29.11.2023 10:56:53</t>
  </si>
  <si>
    <t>29.11.2023 18:13:26</t>
  </si>
  <si>
    <t>K-3743 35-01-K03743_910739243_910739243</t>
  </si>
  <si>
    <t>29.11.2023 18:09:32</t>
  </si>
  <si>
    <t>30.11.2023 05:04:41</t>
  </si>
  <si>
    <t>TR-68 45-77-L00068_B_91433378_91433378</t>
  </si>
  <si>
    <t>29.11.2023 18:30:19</t>
  </si>
  <si>
    <t>REMZİ İŞÇİ SLM TR 35-26-L00357_A_91189277_91189277</t>
  </si>
  <si>
    <t>29.11.2023 14:59:20</t>
  </si>
  <si>
    <t>29.11.2023 19:03:16</t>
  </si>
  <si>
    <t>OVAKENT TR-6 35-15-L00586_A_56367737_56367737</t>
  </si>
  <si>
    <t>29.11.2023 15:38:58</t>
  </si>
  <si>
    <t>29.11.2023 17:15:28</t>
  </si>
  <si>
    <t>29.11.2023 15:18:08</t>
  </si>
  <si>
    <t>29.11.2023 15:25:38</t>
  </si>
  <si>
    <t>MALTA TR-2 35-22-M00154_C_56366899_56366899</t>
  </si>
  <si>
    <t>29.11.2023 16:57:44</t>
  </si>
  <si>
    <t>29.11.2023 22:55:00</t>
  </si>
  <si>
    <t>K-4537 35-07-K04537_95000604002_95000604002</t>
  </si>
  <si>
    <t>29.11.2023 15:46:19</t>
  </si>
  <si>
    <t>30.11.2023 01:28:37</t>
  </si>
  <si>
    <t>K-3 35-01-K00003_910721762_910721762</t>
  </si>
  <si>
    <t>29.11.2023 13:16:28</t>
  </si>
  <si>
    <t>30.11.2023 01:17:51</t>
  </si>
  <si>
    <t>BAĞARASI TR-10 KÖK 35-23-M00179_YENİBAĞARASI M05_72143180</t>
  </si>
  <si>
    <t>29.11.2023 21:03:44</t>
  </si>
  <si>
    <t>29.11.2023 22:32:53</t>
  </si>
  <si>
    <t>KARAKUYU TR-3 35-22-M00291_95000155244_95000155244</t>
  </si>
  <si>
    <t>29.11.2023 22:02:32</t>
  </si>
  <si>
    <t>30.11.2023 02:40:00</t>
  </si>
  <si>
    <t>TR-84 35-19-L00084_956695921_956695921</t>
  </si>
  <si>
    <t>29.11.2023 08:03:06</t>
  </si>
  <si>
    <t>29.11.2023 12:54:51</t>
  </si>
  <si>
    <t>29.11.2023 04:18:39</t>
  </si>
  <si>
    <t>29.11.2023 05:28:19</t>
  </si>
  <si>
    <t>TR-13 35-19-L00013_B B06_5938286</t>
  </si>
  <si>
    <t>29.11.2023 15:34:43</t>
  </si>
  <si>
    <t>29.11.2023 23:48:59</t>
  </si>
  <si>
    <t>EMİRLİ TR-8 35-15-L00644_35-15-L00644_2364874</t>
  </si>
  <si>
    <t>29.11.2023 12:36:42</t>
  </si>
  <si>
    <t>TR-90 35-15-M00359_950360618_950360618</t>
  </si>
  <si>
    <t>29.11.2023 12:14:16</t>
  </si>
  <si>
    <t>29.11.2023 19:03:12</t>
  </si>
  <si>
    <t>DM-1/52 45-71-M00325__72410668_72410668</t>
  </si>
  <si>
    <t>29.11.2023 06:41:43</t>
  </si>
  <si>
    <t>29.11.2023 09:36:59</t>
  </si>
  <si>
    <t>TOKATBAŞI TR-1 35-20-L00101_35-20-L00101_2351800</t>
  </si>
  <si>
    <t>29.11.2023 11:27:54</t>
  </si>
  <si>
    <t>29.11.2023 12:49:34</t>
  </si>
  <si>
    <t>ÖREN TR-1 KÖK 35-27-L00213_B_56367813_56367813</t>
  </si>
  <si>
    <t>29.11.2023 07:50:49</t>
  </si>
  <si>
    <t>29.11.2023 17:19:36</t>
  </si>
  <si>
    <t>29.11.2023 01:17:13</t>
  </si>
  <si>
    <t>29.11.2023 02:46:44</t>
  </si>
  <si>
    <t>29.11.2023 07:14:03</t>
  </si>
  <si>
    <t>29.11.2023 12:21:52</t>
  </si>
  <si>
    <t>K-575 35-01-K00575_98030342_98030342</t>
  </si>
  <si>
    <t>29.11.2023 12:52:06</t>
  </si>
  <si>
    <t>29.11.2023 16:54:46</t>
  </si>
  <si>
    <t>URGANLI TR-6 45-83-M00569_48025144_56400141_56400141</t>
  </si>
  <si>
    <t>29.11.2023 09:52:32</t>
  </si>
  <si>
    <t>29.11.2023 12:41:35</t>
  </si>
  <si>
    <t>SOMA TR-11 45-82-M00011__95442805_95442805</t>
  </si>
  <si>
    <t>29.11.2023 09:25:55</t>
  </si>
  <si>
    <t>29.11.2023 19:02:26</t>
  </si>
  <si>
    <t>KABAZLI KÖK 45-78-M00675_HatBaşıAyırıcı_53139332 M03_53139332</t>
  </si>
  <si>
    <t>29.11.2023 06:55:23</t>
  </si>
  <si>
    <t>29.11.2023 09:00:45</t>
  </si>
  <si>
    <t>BAŞIBÜYÜK KÖK 45-77-L00158_HatBaşıAyırıcı_89227723 L06_89227723</t>
  </si>
  <si>
    <t>29.11.2023 08:00:04</t>
  </si>
  <si>
    <t>29.11.2023 08:00:23</t>
  </si>
  <si>
    <t>L-336 REİSDERE 35-18-L00336_12001270_56368902_56368902</t>
  </si>
  <si>
    <t>29.11.2023 15:13:06</t>
  </si>
  <si>
    <t>29.11.2023 23:48:11</t>
  </si>
  <si>
    <t>K-813 35-01-K00813_912155518_912155518</t>
  </si>
  <si>
    <t>29.11.2023 15:00:26</t>
  </si>
  <si>
    <t>29.11.2023 16:58:52</t>
  </si>
  <si>
    <t>FOÇA TR-53 35-23-L00053_FOÇA TR-55 L04_2335708</t>
  </si>
  <si>
    <t>29.11.2023 08:14:31</t>
  </si>
  <si>
    <t>29.11.2023 11:29:54</t>
  </si>
  <si>
    <t>29.11.2023 10:05:04</t>
  </si>
  <si>
    <t>29.11.2023 10:32:53</t>
  </si>
  <si>
    <t>K-3 35-01-K00003_35-01-K00003_42445024</t>
  </si>
  <si>
    <t>29.11.2023 09:56:04</t>
  </si>
  <si>
    <t>29.11.2023 16:18:15</t>
  </si>
  <si>
    <t>30.11.2023 03:52:46</t>
  </si>
  <si>
    <t>K-3480 35-02-K03480_A_56366226_56366226</t>
  </si>
  <si>
    <t>29.11.2023 11:37:19</t>
  </si>
  <si>
    <t>29.11.2023 13:11:33</t>
  </si>
  <si>
    <t>29.11.2023 16:51:50</t>
  </si>
  <si>
    <t>29.11.2023 17:44:14</t>
  </si>
  <si>
    <t>SAZOBA DM 45-72-M00413_BEYOBA TARIMSAL SULAMA M07_2102713</t>
  </si>
  <si>
    <t>29.11.2023 05:35:44</t>
  </si>
  <si>
    <t>29.11.2023 09:27:18</t>
  </si>
  <si>
    <t>AŞAĞI KIZILCA TR-4 35-27-L00340_915089118_915089118</t>
  </si>
  <si>
    <t>29.11.2023 10:37:48</t>
  </si>
  <si>
    <t>KAPLAN TR-1 35-29-M00091_C_56405965_56405965</t>
  </si>
  <si>
    <t>29.11.2023 09:12:25</t>
  </si>
  <si>
    <t>29.11.2023 15:58:54</t>
  </si>
  <si>
    <t>TR-53 45-78-L00053__56388376_56388376</t>
  </si>
  <si>
    <t>29.11.2023 01:18:50</t>
  </si>
  <si>
    <t>29.11.2023 01:55:58</t>
  </si>
  <si>
    <t>29.11.2023 18:03:04</t>
  </si>
  <si>
    <t>29.11.2023 18:45:05</t>
  </si>
  <si>
    <t>ÇAKALDOĞAN TR-1 45-78-M00737_C_56393701_56393701</t>
  </si>
  <si>
    <t>29.11.2023 07:06:00</t>
  </si>
  <si>
    <t>29.11.2023 21:40:00</t>
  </si>
  <si>
    <t>K-3423 35-07-K03423_K-56 K01_48271857</t>
  </si>
  <si>
    <t>29.11.2023 14:06:42</t>
  </si>
  <si>
    <t>DM-01/06 45-71-M00023_A_56398632_56398632</t>
  </si>
  <si>
    <t>29.11.2023 19:49:46</t>
  </si>
  <si>
    <t>29.11.2023 22:40:20</t>
  </si>
  <si>
    <t>ABDÜL ÖZTÜRK TEDAŞ 35-26-L00055_11304290_56358641_56358641</t>
  </si>
  <si>
    <t>29.11.2023 20:29:54</t>
  </si>
  <si>
    <t>29.11.2023 21:36:16</t>
  </si>
  <si>
    <t>29.11.2023 22:35:59</t>
  </si>
  <si>
    <t>29.11.2023 22:46:00</t>
  </si>
  <si>
    <t>L-356 BAŞKENT SİTESİ 35-18-L00356_DAĞITIM TRAFO L-356 BAŞKENT SİTESİ L01_72187174</t>
  </si>
  <si>
    <t>29.11.2023 10:13:58</t>
  </si>
  <si>
    <t>29.11.2023 12:58:27</t>
  </si>
  <si>
    <t>GÜMÜLDÜR M-3 35-25-M00003_95000024871_95000024871</t>
  </si>
  <si>
    <t>29.11.2023 18:11:29</t>
  </si>
  <si>
    <t>29.11.2023 21:53:50</t>
  </si>
  <si>
    <t>ÇAPAKLI KÖK 45-78-M01161_HatBaşıAyırıcı_53138968 M05_53138968</t>
  </si>
  <si>
    <t>29.11.2023 14:08:23</t>
  </si>
  <si>
    <t>29.11.2023 14:11:35</t>
  </si>
  <si>
    <t>ÇARIKMAHMUTLU ÖZTÜRKLER TR-1 45-77-L00169_45-77-L00169_2374729</t>
  </si>
  <si>
    <t>29.11.2023 10:22:43</t>
  </si>
  <si>
    <t>29.11.2023 11:50:34</t>
  </si>
  <si>
    <t>29.11.2023 23:50:14</t>
  </si>
  <si>
    <t>30.11.2023 00:06:57</t>
  </si>
  <si>
    <t>ÇELİKLİ MANASTIR TR-2 45-78-M00750_B_56391440_56391440</t>
  </si>
  <si>
    <t>29.11.2023 17:06:42</t>
  </si>
  <si>
    <t>30.11.2023 00:44:40</t>
  </si>
  <si>
    <t>ÇANDARLI TR-21 35-30-M00021_CANTEK M02_72081435</t>
  </si>
  <si>
    <t>29.11.2023 13:43:13</t>
  </si>
  <si>
    <t>29.11.2023 15:27:24</t>
  </si>
  <si>
    <t>KIRKAĞAÇ DM 45-76-M00043_GELENBE M03_72247570</t>
  </si>
  <si>
    <t>29.11.2023 01:14:14</t>
  </si>
  <si>
    <t>29.11.2023 03:08:00</t>
  </si>
  <si>
    <t>HACI HALİLLER DM 45-71-M00065_HACIHALİLLER M04_72237421</t>
  </si>
  <si>
    <t>29.11.2023 01:39:27</t>
  </si>
  <si>
    <t>29.11.2023 02:40:00</t>
  </si>
  <si>
    <t>EKREM KURDEŞ SULAMA GRUBU 35-29-L00663_A_91248273_91248273</t>
  </si>
  <si>
    <t>29.11.2023 09:29:24</t>
  </si>
  <si>
    <t>29.11.2023 13:41:02</t>
  </si>
  <si>
    <t>29.11.2023 09:52:51</t>
  </si>
  <si>
    <t>29.11.2023 14:00:43</t>
  </si>
  <si>
    <t>K-3322 35-09-K03322_947027990_947027990</t>
  </si>
  <si>
    <t>29.11.2023 09:05:55</t>
  </si>
  <si>
    <t>29.11.2023 14:43:06</t>
  </si>
  <si>
    <t>TAŞLIYATAK TR-6 35-31-L00342_47890039_56393757_56393757</t>
  </si>
  <si>
    <t>29.11.2023 09:14:40</t>
  </si>
  <si>
    <t>29.11.2023 12:56:59</t>
  </si>
  <si>
    <t>29.11.2023 14:55:53</t>
  </si>
  <si>
    <t>29.11.2023 15:48:37</t>
  </si>
  <si>
    <t>M-30 35-02-M00030_M-1081 M03_2117925</t>
  </si>
  <si>
    <t>29.11.2023 02:27:46</t>
  </si>
  <si>
    <t>29.11.2023 04:05:51</t>
  </si>
  <si>
    <t>KAYRAK TR-1 45-83-L00256_45-83-L00256_2362736</t>
  </si>
  <si>
    <t>29.11.2023 18:21:34</t>
  </si>
  <si>
    <t>29.11.2023 21:24:16</t>
  </si>
  <si>
    <t>29.11.2023 21:56:07</t>
  </si>
  <si>
    <t>30.11.2023 01:05:14</t>
  </si>
  <si>
    <t>M-279 35-02-M00279_M-236 M04_89088811</t>
  </si>
  <si>
    <t>29.11.2023 04:52:29</t>
  </si>
  <si>
    <t>ZEYTİNALAN İM 35-19-A00002_HatBaşıAyırıcı_54974683 M10_54974683</t>
  </si>
  <si>
    <t>29.11.2023 20:10:14</t>
  </si>
  <si>
    <t>29.11.2023 21:29:50</t>
  </si>
  <si>
    <t>YEŞİLTEPE MERKEZ TR-1 35-32-L00048_A_56376347_56376347</t>
  </si>
  <si>
    <t>29.11.2023 19:04:57</t>
  </si>
  <si>
    <t>29.11.2023 20:10:46</t>
  </si>
  <si>
    <t>K-2423 35-04-K02423_915152805_915152805</t>
  </si>
  <si>
    <t>29.11.2023 08:36:25</t>
  </si>
  <si>
    <t>29.11.2023 14:24:45</t>
  </si>
  <si>
    <t>M-2954 35-01-M02954_911691747_911691747</t>
  </si>
  <si>
    <t>29.11.2023 17:45:22</t>
  </si>
  <si>
    <t>DEREKÖY KÖK-2 45-82-M00205_IŞIKLAR-3 M04_82862628</t>
  </si>
  <si>
    <t>29.11.2023 04:46:28</t>
  </si>
  <si>
    <t>29.11.2023 05:24:08</t>
  </si>
  <si>
    <t>K-273 35-01-K00273_98309391_98309391</t>
  </si>
  <si>
    <t>29.11.2023 14:21:08</t>
  </si>
  <si>
    <t>29.11.2023 21:08:50</t>
  </si>
  <si>
    <t>GÖKÇEN DM 2-1/2 35-29-L00065_950340100_950340100</t>
  </si>
  <si>
    <t>29.11.2023 14:08:52</t>
  </si>
  <si>
    <t>29.11.2023 17:45:37</t>
  </si>
  <si>
    <t>TAYTAN BEZİRGANLI TR-1 45-78-M00271_B_83620927_83620927</t>
  </si>
  <si>
    <t>29.11.2023 15:15:25</t>
  </si>
  <si>
    <t>29.11.2023 23:38:30</t>
  </si>
  <si>
    <t>29.11.2023 03:28:13</t>
  </si>
  <si>
    <t>29.11.2023 06:29:17</t>
  </si>
  <si>
    <t>AKPINAR TR-1 45-75-M00079_B_56398555_56398555</t>
  </si>
  <si>
    <t>29.11.2023 21:23:34</t>
  </si>
  <si>
    <t>29.11.2023 23:40:14</t>
  </si>
  <si>
    <t>DM-14/12A 45-71-M02425_A_80809502_80809502</t>
  </si>
  <si>
    <t>29.11.2023 09:31:36</t>
  </si>
  <si>
    <t>29.11.2023 11:09:47</t>
  </si>
  <si>
    <t>GRUPKENT KÖK 35-30-M00200_ALTINOVA M03_72066322</t>
  </si>
  <si>
    <t>29.11.2023 15:10:33</t>
  </si>
  <si>
    <t>29.11.2023 18:08:48</t>
  </si>
  <si>
    <t>L-239 BAYKAL 35-18-L00239_950444615_950444615</t>
  </si>
  <si>
    <t>30.11.2023 11:04:52</t>
  </si>
  <si>
    <t>30.11.2023 16:09:10</t>
  </si>
  <si>
    <t>GÜMÜLDÜR M-9 35-25-M00009_95000162180_95000162180</t>
  </si>
  <si>
    <t>30.11.2023 20:44:43</t>
  </si>
  <si>
    <t>30.11.2023 23:43:37</t>
  </si>
  <si>
    <t>ÖREN TR-5 35-27-L00221_35-27-L00221_2368110</t>
  </si>
  <si>
    <t>30.11.2023 21:35:27</t>
  </si>
  <si>
    <t>30.11.2023 22:01:26</t>
  </si>
  <si>
    <t>TR-114 35-16-L00114_B_56398100_56398100</t>
  </si>
  <si>
    <t>30.11.2023 08:17:07</t>
  </si>
  <si>
    <t>30.11.2023 10:07:08</t>
  </si>
  <si>
    <t>PELİTALAN İÇME SUYU ÖZEL TR 45-71-M01568Ö_DIREK TIPI TRAFO HUCRESI H01_2085467</t>
  </si>
  <si>
    <t>30.11.2023 16:04:23</t>
  </si>
  <si>
    <t>30.11.2023 20:32:34</t>
  </si>
  <si>
    <t>K-49 35-01-K00049_910424491_910424491</t>
  </si>
  <si>
    <t>30.11.2023 11:42:40</t>
  </si>
  <si>
    <t>30.11.2023 16:56:14</t>
  </si>
  <si>
    <t>K-4260 35-07-K04260_35-07-K04260_48272306</t>
  </si>
  <si>
    <t>30.11.2023 09:37:48</t>
  </si>
  <si>
    <t>30.11.2023 11:23:47</t>
  </si>
  <si>
    <t>ÖZBEY İM 35-26-A00005_ARAPKAHVE L01_2064120</t>
  </si>
  <si>
    <t>30.11.2023 23:05:42</t>
  </si>
  <si>
    <t>30.11.2023 23:59:15</t>
  </si>
  <si>
    <t>K-493 35-01-K00493_D 1D_5856250</t>
  </si>
  <si>
    <t>30.11.2023 09:08:33</t>
  </si>
  <si>
    <t>30.11.2023 12:26:57</t>
  </si>
  <si>
    <t>K-1307 35-02-K01307_35-02-K01307_2377036</t>
  </si>
  <si>
    <t>30.11.2023 17:40:26</t>
  </si>
  <si>
    <t>30.11.2023 21:05:57</t>
  </si>
  <si>
    <t>HAMZABÜKÜ TR-1 35-21-L00069_35-21-L00069_2373870</t>
  </si>
  <si>
    <t>30.11.2023 13:30:32</t>
  </si>
  <si>
    <t>30.11.2023 13:36:32</t>
  </si>
  <si>
    <t>K-1744 35-01-K01744_35-01-K01744_84744350</t>
  </si>
  <si>
    <t>30.11.2023 01:56:37</t>
  </si>
  <si>
    <t>TR-28 35-27-M00028_KOZLUDERE TR-29 M02_66129627</t>
  </si>
  <si>
    <t>30.11.2023 00:13:24</t>
  </si>
  <si>
    <t>30.11.2023 00:21:38</t>
  </si>
  <si>
    <t>K-49 35-01-K00049_911058274_911058274</t>
  </si>
  <si>
    <t>30.11.2023 08:04:10</t>
  </si>
  <si>
    <t>30.11.2023 13:18:24</t>
  </si>
  <si>
    <t>AŞAĞICUMA DM 35-16-M00103_HatBaşıAyırıcı_53139680 M01_53139680</t>
  </si>
  <si>
    <t>30.11.2023 04:16:44</t>
  </si>
  <si>
    <t>30.11.2023 10:35:00</t>
  </si>
  <si>
    <t>30.11.2023 13:33:12</t>
  </si>
  <si>
    <t>30.11.2023 17:01:57</t>
  </si>
  <si>
    <t>M-1298 35-03-M01298_910601690_910601690</t>
  </si>
  <si>
    <t>30.11.2023 18:25:54</t>
  </si>
  <si>
    <t>30.11.2023 21:00:33</t>
  </si>
  <si>
    <t>BOZDAĞ KÜÇÜKÇAVDAR TR-16 35-15-L01063_A_91358540_91358540</t>
  </si>
  <si>
    <t>30.11.2023 10:50:04</t>
  </si>
  <si>
    <t>30.11.2023 14:45:15</t>
  </si>
  <si>
    <t>TR-11/03 (BELEDİYE ŞANTİYE TR) 45-71-M00368_A_91035078_91035078</t>
  </si>
  <si>
    <t>30.11.2023 13:00:37</t>
  </si>
  <si>
    <t>30.11.2023 17:44:49</t>
  </si>
  <si>
    <t>ÇAMLIK DM 35-17-M00173_TR-10 M11_66328238</t>
  </si>
  <si>
    <t>30.11.2023 09:07:36</t>
  </si>
  <si>
    <t>30.11.2023 09:48:06</t>
  </si>
  <si>
    <t>M-1631 35-02-M01631_915048243_915048243</t>
  </si>
  <si>
    <t>30.11.2023 09:39:49</t>
  </si>
  <si>
    <t>30.11.2023 12:05:57</t>
  </si>
  <si>
    <t>30.11.2023 10:02:08</t>
  </si>
  <si>
    <t>30.11.2023 14:00:39</t>
  </si>
  <si>
    <t>ÖDEMİŞ İM 35-15-A00001_ŞEHİR-2 L03_83647062</t>
  </si>
  <si>
    <t>30.11.2023 23:44:44</t>
  </si>
  <si>
    <t>01.12.2023 02:19:49</t>
  </si>
  <si>
    <t>YEŞİLOVA KÖK 45-78-M01393_YEŞİLOVA TARIMSAL M03_83810759</t>
  </si>
  <si>
    <t>30.11.2023 17:22:24</t>
  </si>
  <si>
    <t>30.11.2023 18:00:02</t>
  </si>
  <si>
    <t>30.11.2023 09:01:26</t>
  </si>
  <si>
    <t>30.11.2023 14:56:07</t>
  </si>
  <si>
    <t>TİRE TR-16 35-29-L00016_950329110_950329110</t>
  </si>
  <si>
    <t>30.11.2023 09:47:48</t>
  </si>
  <si>
    <t>30.11.2023 11:24:08</t>
  </si>
  <si>
    <t>ÇAYAĞZI KÖK 35-31-L00259_ÇAYAGZI L05_2337271</t>
  </si>
  <si>
    <t>30.11.2023 00:24:00</t>
  </si>
  <si>
    <t>30.11.2023 11:18:27</t>
  </si>
  <si>
    <t>30.11.2023 14:16:27</t>
  </si>
  <si>
    <t>30.11.2023 18:54:20</t>
  </si>
  <si>
    <t>ARMUTLU TR-21 35-27-M00615_98892134_98892134</t>
  </si>
  <si>
    <t>30.11.2023 05:43:55</t>
  </si>
  <si>
    <t>30.11.2023 14:06:15</t>
  </si>
  <si>
    <t>BEYOBA TR-12 45-72-M00414_TR-6 SAZOBA TOPSU RİNG M04_2102850</t>
  </si>
  <si>
    <t>30.11.2023 15:01:44</t>
  </si>
  <si>
    <t>30.11.2023 15:02:04</t>
  </si>
  <si>
    <t>K-1534 35-01-K01534_911072333_911072333</t>
  </si>
  <si>
    <t>30.11.2023 13:38:17</t>
  </si>
  <si>
    <t>30.11.2023 22:28:46</t>
  </si>
  <si>
    <t>GÖMEÇLER TR-1 45-74-M00284_A_56352094_56352094</t>
  </si>
  <si>
    <t>30.11.2023 09:55:52</t>
  </si>
  <si>
    <t>30.11.2023 11:36:21</t>
  </si>
  <si>
    <t>PINARCIK TR-1 35-17-R00041_35-17-R00041_2361413</t>
  </si>
  <si>
    <t>30.11.2023 13:13:09</t>
  </si>
  <si>
    <t>30.11.2023 19:36:01</t>
  </si>
  <si>
    <t>30.11.2023 08:03:26</t>
  </si>
  <si>
    <t>30.11.2023 13:30:27</t>
  </si>
  <si>
    <t>DİNGİLLER ÇAYBAŞI TR-1 45-72-L00170_95001203686_95001203686</t>
  </si>
  <si>
    <t>30.11.2023 15:57:02</t>
  </si>
  <si>
    <t>30.11.2023 20:34:13</t>
  </si>
  <si>
    <t>K-123 35-01-K00123_35-01-K00123_2375634</t>
  </si>
  <si>
    <t>30.11.2023 01:36:09</t>
  </si>
  <si>
    <t>30.11.2023 09:28:39</t>
  </si>
  <si>
    <t>30.11.2023 17:01:12</t>
  </si>
  <si>
    <t>BALABANLI DM 35-15-M00280_OTURAKKUYU M04_72306326</t>
  </si>
  <si>
    <t>30.11.2023 13:06:17</t>
  </si>
  <si>
    <t>30.11.2023 13:06:45</t>
  </si>
  <si>
    <t>L-43 AKARCA 35-14-L00043_956635015_956635015</t>
  </si>
  <si>
    <t>30.11.2023 16:51:28</t>
  </si>
  <si>
    <t>30.11.2023 20:00:56</t>
  </si>
  <si>
    <t>K-1027 35-01-K01027_911169251_911169251</t>
  </si>
  <si>
    <t>30.11.2023 17:26:38</t>
  </si>
  <si>
    <t>01.12.2023 00:05:14</t>
  </si>
  <si>
    <t>DM-7/22 35-26-M00663_95002540002_95002540002</t>
  </si>
  <si>
    <t>30.11.2023 08:49:34</t>
  </si>
  <si>
    <t>30.11.2023 16:04:52</t>
  </si>
  <si>
    <t>_913204409_913204409</t>
  </si>
  <si>
    <t>30.11.2023 11:54:43</t>
  </si>
  <si>
    <t>30.11.2023 16:59:53</t>
  </si>
  <si>
    <t>ÇAKALDOĞAN YUKARI MAHALLE TR 45-78-M00739_DIREK TIPI TRAFO HUCRESI H01_2112355</t>
  </si>
  <si>
    <t>30.11.2023 13:48:17</t>
  </si>
  <si>
    <t>30.11.2023 14:05:06</t>
  </si>
  <si>
    <t>TR-88 35-16-L00088_953331001_953331001</t>
  </si>
  <si>
    <t>30.11.2023 20:24:18</t>
  </si>
  <si>
    <t>30.11.2023 23:37:44</t>
  </si>
  <si>
    <t>K-3 35-01-K00003_911130251_911130251</t>
  </si>
  <si>
    <t>30.11.2023 06:52:19</t>
  </si>
  <si>
    <t>30.11.2023 20:27:21</t>
  </si>
  <si>
    <t>M-1033 35-04-M01033_35-04-M01033_2355032</t>
  </si>
  <si>
    <t>30.11.2023 09:35:14</t>
  </si>
  <si>
    <t>30.11.2023 09:36:45</t>
  </si>
  <si>
    <t>ÇAPAKLI KÖK 45-78-M01161_HatBaşıAyırıcı_53140251 M04_53140251</t>
  </si>
  <si>
    <t>30.11.2023 14:37:44</t>
  </si>
  <si>
    <t>30.11.2023 14:38:17</t>
  </si>
  <si>
    <t>TR-75 (M-775) 35-30-M00775_B B03_92030139</t>
  </si>
  <si>
    <t>30.11.2023 11:19:32</t>
  </si>
  <si>
    <t>30.11.2023 16:12:39</t>
  </si>
  <si>
    <t>TOKİ TR-5 35-29-M00458_D D01_66313963</t>
  </si>
  <si>
    <t>30.11.2023 18:21:47</t>
  </si>
  <si>
    <t>30.11.2023 22:00:17</t>
  </si>
  <si>
    <t>KAPLAN TR-2 35-16-M00119_35-16-M00119_2349543</t>
  </si>
  <si>
    <t>30.11.2023 08:45:54</t>
  </si>
  <si>
    <t>30.11.2023 12:27:05</t>
  </si>
  <si>
    <t>K-1293 35-04-K01293_E_56382265_56382265</t>
  </si>
  <si>
    <t>30.11.2023 12:26:33</t>
  </si>
  <si>
    <t>30.11.2023 13:25:19</t>
  </si>
  <si>
    <t>METAL İŞLERİ TR-14 35-22-M00114_955292219_955292219</t>
  </si>
  <si>
    <t>30.11.2023 17:18:34</t>
  </si>
  <si>
    <t>30.11.2023 18:35:32</t>
  </si>
  <si>
    <t>KESTANEDERESİ TR-1 45-73-M00229_B_91425124_91425124</t>
  </si>
  <si>
    <t>30.11.2023 10:48:26</t>
  </si>
  <si>
    <t>30.11.2023 12:51:41</t>
  </si>
  <si>
    <t>KORDON KÖK 45-78-M00730_KÖSEALİ KABAZLI GÖBEKLİ M02_2327656</t>
  </si>
  <si>
    <t>30.11.2023 10:33:58</t>
  </si>
  <si>
    <t>30.11.2023 17:26:23</t>
  </si>
  <si>
    <t>30.11.2023 11:03:26</t>
  </si>
  <si>
    <t>01.12.2023 00:21:39</t>
  </si>
  <si>
    <t>K-1397 GÖRECE 35-22-K01397_955262455_955262455</t>
  </si>
  <si>
    <t>30.11.2023 16:18:47</t>
  </si>
  <si>
    <t>30.11.2023 17:48:29</t>
  </si>
  <si>
    <t>DM-11 45-71-M00280_DM-11A TOKİ-3 M05_2125723</t>
  </si>
  <si>
    <t>30.11.2023 09:57:24</t>
  </si>
  <si>
    <t>30.11.2023 13:26:58</t>
  </si>
  <si>
    <t>MURADİYE DM-5/6 KÖK 45-71-M00245_TELAS M05_72097659</t>
  </si>
  <si>
    <t>30.11.2023 11:29:48</t>
  </si>
  <si>
    <t>30.11.2023 13:32:42</t>
  </si>
  <si>
    <t>M-2224 KIRIKLAR TR-1 35-03-M02224_95001404327_95001404327</t>
  </si>
  <si>
    <t>30.11.2023 19:36:06</t>
  </si>
  <si>
    <t>30.11.2023 20:48:33</t>
  </si>
  <si>
    <t>GÖRDES TR-28 45-75-M00028_C_56390564_56390564</t>
  </si>
  <si>
    <t>30.11.2023 07:06:33</t>
  </si>
  <si>
    <t>30.11.2023 08:40:13</t>
  </si>
  <si>
    <t>BURHAN AŞIKTEPE TR-1 45-78-M00744_45-78-M00744_2367027</t>
  </si>
  <si>
    <t>30.11.2023 12:48:14</t>
  </si>
  <si>
    <t>30.11.2023 13:25:23</t>
  </si>
  <si>
    <t>MENDERES DM-2/TR-1 35-22-M00300_PERLİT M18_2095706</t>
  </si>
  <si>
    <t>30.11.2023 10:14:46</t>
  </si>
  <si>
    <t>30.11.2023 15:28:30</t>
  </si>
  <si>
    <t>M-1 35-02-M00001_M-1269 M12_78582590</t>
  </si>
  <si>
    <t>30.11.2023 05:25:14</t>
  </si>
  <si>
    <t>30.11.2023 06:01:36</t>
  </si>
  <si>
    <t>SARIGÖL TR-56 45-79-M00056_45-79-M00056_2346810</t>
  </si>
  <si>
    <t>30.11.2023 14:25:47</t>
  </si>
  <si>
    <t>30.11.2023 17:31:25</t>
  </si>
  <si>
    <t>SUBAŞI-3 35-26-L00330_966401307_966401307</t>
  </si>
  <si>
    <t>30.11.2023 13:57:34</t>
  </si>
  <si>
    <t>30.11.2023 17:06:32</t>
  </si>
  <si>
    <t>DM-1/TR-19 (TR-46) 35-26-M00046_A A01b_77620709</t>
  </si>
  <si>
    <t>30.11.2023 09:48:33</t>
  </si>
  <si>
    <t>30.11.2023 13:46:50</t>
  </si>
  <si>
    <t>TARİŞ KÖK 45-73-M01049_ULAŞTIRMA TABURU M02_66732611</t>
  </si>
  <si>
    <t>30.11.2023 16:47:54</t>
  </si>
  <si>
    <t>30.11.2023 17:34:10</t>
  </si>
  <si>
    <t>M-1424 35-02-M01424_913203716_913203716</t>
  </si>
  <si>
    <t>30.11.2023 08:43:00</t>
  </si>
  <si>
    <t>30.11.2023 10:40:37</t>
  </si>
  <si>
    <t>KOLDERE KÖK 45-80-M00051_GÜMÜLCELİ M011_73403320</t>
  </si>
  <si>
    <t>30.11.2023 14:49:17</t>
  </si>
  <si>
    <t>30.11.2023 16:47:58</t>
  </si>
  <si>
    <t>SİYEKLİ KÖK 45-71-M00185_OSMANCALI M04_72256928</t>
  </si>
  <si>
    <t>30.11.2023 16:38:24</t>
  </si>
  <si>
    <t>30.11.2023 16:44:41</t>
  </si>
  <si>
    <t>K-1024 35-01-K01024_911888709_911888709</t>
  </si>
  <si>
    <t>30.11.2023 14:58:52</t>
  </si>
  <si>
    <t>30.11.2023 21:12:34</t>
  </si>
  <si>
    <t>DM-8 35-17-M00700_35-17-M00700_83291648</t>
  </si>
  <si>
    <t>30.11.2023 07:00:25</t>
  </si>
  <si>
    <t>30.11.2023 08:32:56</t>
  </si>
  <si>
    <t>SULUDERE TR-14 35-31-L00393_956589333_956589333</t>
  </si>
  <si>
    <t>30.11.2023 13:02:46</t>
  </si>
  <si>
    <t>30.11.2023 20:13:29</t>
  </si>
  <si>
    <t>CUMHURİYET KÖK 35-29-L00057_KIZILCAAVLU KÖK L02_2096549</t>
  </si>
  <si>
    <t>30.11.2023 09:09:34</t>
  </si>
  <si>
    <t>30.11.2023 09:27:35</t>
  </si>
  <si>
    <t>KARGIN KÖK 45-71-M00095_KARAOĞLANLI BOZKÖY M06_2321770</t>
  </si>
  <si>
    <t>30.11.2023 21:56:44</t>
  </si>
  <si>
    <t>30.11.2023 22:41:36</t>
  </si>
  <si>
    <t>L-336 REİSDERE 35-18-L00336_12264379_56355162_56355162</t>
  </si>
  <si>
    <t>30.11.2023 00:29:58</t>
  </si>
  <si>
    <t>30.11.2023 02:05:14</t>
  </si>
  <si>
    <t>K-1191 35-04-K01191_E E2B_66029847</t>
  </si>
  <si>
    <t>30.11.2023 08:03:34</t>
  </si>
  <si>
    <t>30.11.2023 16:07:19</t>
  </si>
  <si>
    <t>EĞRECİ TR-2 35-26-L00168_A_91077992_91077992</t>
  </si>
  <si>
    <t>30.11.2023 21:02:13</t>
  </si>
  <si>
    <t>30.11.2023 23:03:41</t>
  </si>
  <si>
    <t>BENLİELİ İSABEYLİ TR-1 45-75-M00160_A_56394580_56394580</t>
  </si>
  <si>
    <t>AG Direk Kırılması</t>
  </si>
  <si>
    <t>30.11.2023 08:33:36</t>
  </si>
  <si>
    <t>30.11.2023 12:55:34</t>
  </si>
  <si>
    <t>30.11.2023 17:27:39</t>
  </si>
  <si>
    <t>30.11.2023 17:48:04</t>
  </si>
  <si>
    <t>30.11.2023 09:23:46</t>
  </si>
  <si>
    <t>30.11.2023 18:21:08</t>
  </si>
  <si>
    <t>TR-330 35-19-L00369_83360862 F01_83362370</t>
  </si>
  <si>
    <t>30.11.2023 11:10:17</t>
  </si>
  <si>
    <t>30.11.2023 12:06:10</t>
  </si>
  <si>
    <t>TR-2/82 BARIŞ MANÇO KÖK 45-83-L00082_TURGUTLU İM GİRİŞ L02_61336404</t>
  </si>
  <si>
    <t>30.11.2023 13:13:34</t>
  </si>
  <si>
    <t>30.11.2023 14:07:54</t>
  </si>
  <si>
    <t>KÖFÜNDERE TR-2 35-15-L00212_C_56368264_56368264</t>
  </si>
  <si>
    <t>30.11.2023 11:08:39</t>
  </si>
  <si>
    <t>30.11.2023 13:41:47</t>
  </si>
  <si>
    <t>30.11.2023 10:34:55</t>
  </si>
  <si>
    <t>30.11.2023 10:41:31</t>
  </si>
  <si>
    <t>K-3 35-01-K00003_M 3-M3_5869334</t>
  </si>
  <si>
    <t>30.11.2023 17:29:36</t>
  </si>
  <si>
    <t>01.12.2023 02:22:05</t>
  </si>
  <si>
    <t>MURADİYE DM 45-71-M00006_DM-4 KÜÇÜK ÖLÇEKLİ SAN. SİTESİ M03_2322413</t>
  </si>
  <si>
    <t>30.11.2023 09:31:14</t>
  </si>
  <si>
    <t>30.11.2023 10:39:08</t>
  </si>
  <si>
    <t>GÖBELLER TR-1 35-16-M00110_35-16-M00110_2349444</t>
  </si>
  <si>
    <t>30.11.2023 10:54:55</t>
  </si>
  <si>
    <t>30.11.2023 11:20:14</t>
  </si>
  <si>
    <t>K-273 35-01-K00273_912714251_912714251</t>
  </si>
  <si>
    <t>30.11.2023 11:13:12</t>
  </si>
  <si>
    <t>30.11.2023 15:08:55</t>
  </si>
  <si>
    <t>BURHAN AŞIKTEPE TR-1 45-78-M00744_B_56392086_56392086</t>
  </si>
  <si>
    <t>30.11.2023 00:53:24</t>
  </si>
  <si>
    <t>BALLICA İM 45-72-A00005_HAMİDİYE L07_2095866</t>
  </si>
  <si>
    <t>30.11.2023 14:13:04</t>
  </si>
  <si>
    <t>30.11.2023 16:06:32</t>
  </si>
  <si>
    <t>SALİHLİ TM 45-78-A00004_ÇAPAKLI M14_2310857</t>
  </si>
  <si>
    <t>30.11.2023 10:32:47</t>
  </si>
  <si>
    <t>A. CANCAN SLM GRB TR-5 35-27-M01173_35-27-M01173_82841565</t>
  </si>
  <si>
    <t>30.11.2023 15:08:29</t>
  </si>
  <si>
    <t>30.11.2023 23:17:35</t>
  </si>
  <si>
    <t>KIZILAVLU KÖK 45-78-M00837_HatBaşıAyırıcı_66219863 M02_66219863</t>
  </si>
  <si>
    <t>30.11.2023 10:25:24</t>
  </si>
  <si>
    <t>30.11.2023 19:52:32</t>
  </si>
  <si>
    <t>L-193 ESENEVLER 35-18-L00193_950461055_950461055</t>
  </si>
  <si>
    <t>30.11.2023 10:03:20</t>
  </si>
  <si>
    <t>30.11.2023 15:56:25</t>
  </si>
  <si>
    <t>ÇIPLAK KÖK 35-29-M00126_YENİÇİFTLİK ENH M09_72189962</t>
  </si>
  <si>
    <t>30.11.2023 07:46:21</t>
  </si>
  <si>
    <t>30.11.2023 08:33:55</t>
  </si>
  <si>
    <t>K-3393 35-08-K03393_99747162_99747162</t>
  </si>
  <si>
    <t>30.11.2023 07:36:05</t>
  </si>
  <si>
    <t>30.11.2023 10:50:57</t>
  </si>
  <si>
    <t>GÖÇBEYLİ TR-3 35-16-M00018_953327274_953327274</t>
  </si>
  <si>
    <t>30.11.2023 00:31:48</t>
  </si>
  <si>
    <t>30.11.2023 09:13:11</t>
  </si>
  <si>
    <t>M-2674 35-01-M02674_912420005_912420005</t>
  </si>
  <si>
    <t>01.12.2023 00:42:42</t>
  </si>
  <si>
    <t>M-3393(YATIRIM REZERVE) 35-03-M03393_912878761_912878761</t>
  </si>
  <si>
    <t>30.11.2023 08:35:58</t>
  </si>
  <si>
    <t>30.11.2023 15:18:35</t>
  </si>
  <si>
    <t>TR-141 35-16-L00141_953317358_953317358</t>
  </si>
  <si>
    <t>30.11.2023 16:11:49</t>
  </si>
  <si>
    <t>30.11.2023 18:40:28</t>
  </si>
  <si>
    <t>K-3572 35-02-K03572_956349907_956349907</t>
  </si>
  <si>
    <t>30.11.2023 12:09:14</t>
  </si>
  <si>
    <t>30.11.2023 14:19:14</t>
  </si>
  <si>
    <t>TR-2/82 BARIŞ MANÇO KÖK 45-83-L00082_TR-2/83 L03_61336407</t>
  </si>
  <si>
    <t>30.11.2023 14:29:44</t>
  </si>
  <si>
    <t>30.11.2023 14:47:37</t>
  </si>
  <si>
    <t>K-681 35-04-K00681_99897083_99897083</t>
  </si>
  <si>
    <t>30.11.2023 08:09:16</t>
  </si>
  <si>
    <t>30.11.2023 21:00:57</t>
  </si>
  <si>
    <t>DM-8 35-17-M00700_95000034029_95000034029</t>
  </si>
  <si>
    <t>30.11.2023 06:08:55</t>
  </si>
  <si>
    <t>KURŞUNLU KÖK 45-78-L00232_HatBaşıAyırıcı_81565467 L02_81565467</t>
  </si>
  <si>
    <t>30.11.2023 00:27:28</t>
  </si>
  <si>
    <t>30.11.2023 00:33:54</t>
  </si>
  <si>
    <t>BAĞYURDU TR-9 35-27-L00243_35-27-L00243_2348548</t>
  </si>
  <si>
    <t>30.11.2023 13:33:17</t>
  </si>
  <si>
    <t>30.11.2023 15:38:38</t>
  </si>
  <si>
    <t>GÖÇBEYLİ TR-2 35-16-M00017_953327429_953327429</t>
  </si>
  <si>
    <t>30.11.2023 21:43:57</t>
  </si>
  <si>
    <t>01.12.2023 01:41:25</t>
  </si>
  <si>
    <t>YAYAKENT TR-2 35-24-M00002__91794891_91794891</t>
  </si>
  <si>
    <t>30.11.2023 09:47:01</t>
  </si>
  <si>
    <t>30.11.2023 10:43:02</t>
  </si>
  <si>
    <t>SOMA KÖYLER DM-2 45-82-M00125_HatBaşıAyırıcı_90091592 M08_90091592</t>
  </si>
  <si>
    <t>30.11.2023 02:35:51</t>
  </si>
  <si>
    <t>30.11.2023 12:43:04</t>
  </si>
  <si>
    <t>K-1027 35-01-K01027_910681202_910681202</t>
  </si>
  <si>
    <t>30.11.2023 11:44:35</t>
  </si>
  <si>
    <t>30.11.2023 20:49:52</t>
  </si>
  <si>
    <t>TR-147 35-15-M00147_950369414_950369414</t>
  </si>
  <si>
    <t>30.11.2023 17:50:28</t>
  </si>
  <si>
    <t>30.11.2023 21:32:32</t>
  </si>
  <si>
    <t>M-1954 35-01-M01954_912933479_912933479</t>
  </si>
  <si>
    <t>30.11.2023 17:56:39</t>
  </si>
  <si>
    <t>01.12.2023 01:58:49</t>
  </si>
  <si>
    <t>METİN SILAY SULAMA GRUBU 35-29-M00269_B_56386974_56386974</t>
  </si>
  <si>
    <t>30.11.2023 17:46:54</t>
  </si>
  <si>
    <t>30.11.2023 19:47:13</t>
  </si>
  <si>
    <t>GÖÇBEYLİ TR-3 35-16-M00018_47430032_56399701_56399701</t>
  </si>
  <si>
    <t>30.11.2023 15:01:39</t>
  </si>
  <si>
    <t>30.11.2023 19:22:39</t>
  </si>
  <si>
    <t>M-2911 35-01-M02911_960878188_960878188</t>
  </si>
  <si>
    <t>30.11.2023 09:17:10</t>
  </si>
  <si>
    <t>30.11.2023 12:52:52</t>
  </si>
  <si>
    <t>SELENDİ TR-2 45-81-M00002_C_91320652_91320652</t>
  </si>
  <si>
    <t>30.11.2023 12:49:34</t>
  </si>
  <si>
    <t>30.11.2023 19:24:58</t>
  </si>
  <si>
    <t>K-243 35-04-K00243_99557669_99557669</t>
  </si>
  <si>
    <t>30.11.2023 10:55:02</t>
  </si>
  <si>
    <t>30.11.2023 22:38:53</t>
  </si>
  <si>
    <t>TR-58 35-16-L00058_953338096_953338096</t>
  </si>
  <si>
    <t>30.11.2023 20:50:52</t>
  </si>
  <si>
    <t>30.11.2023 21:24:22</t>
  </si>
  <si>
    <t>MENEMEN DM-3/16 35-28-L00098_953393187_953393187</t>
  </si>
  <si>
    <t>30.11.2023 09:38:12</t>
  </si>
  <si>
    <t>30.11.2023 12:06:22</t>
  </si>
  <si>
    <t>SART TR-11 45-78-M00177_A_91069520_91069520</t>
  </si>
  <si>
    <t>30.11.2023 08:31:22</t>
  </si>
  <si>
    <t>30.11.2023 16:02:32</t>
  </si>
  <si>
    <t>AYASKENT DM-1 35-16-M00009_AYASKENT DM-2 M10_82964598</t>
  </si>
  <si>
    <t>30.11.2023 17:00:53</t>
  </si>
  <si>
    <t>30.11.2023 18:05:14</t>
  </si>
  <si>
    <t>BEDDELLER TR-1 45-81-M00126_45-81-M00126_2376135</t>
  </si>
  <si>
    <t>30.11.2023 10:26:34</t>
  </si>
  <si>
    <t>30.11.2023 11:44:49</t>
  </si>
  <si>
    <t>M-1826 35-02-M01826_99549999_99549999</t>
  </si>
  <si>
    <t>30.11.2023 22:35:10</t>
  </si>
  <si>
    <t>01.12.2023 00:47:49</t>
  </si>
  <si>
    <t>YAHYA YAZAR TR-2 35-27-M01186_35-27-M01186_82864058</t>
  </si>
  <si>
    <t>30.11.2023 17:52:37</t>
  </si>
  <si>
    <t>30.11.2023 18:35:35</t>
  </si>
  <si>
    <t>TR-41 35-30-L00041_A_91111282_91111282</t>
  </si>
  <si>
    <t>30.11.2023 16:21:11</t>
  </si>
  <si>
    <t>30.11.2023 20:16:03</t>
  </si>
  <si>
    <t>ÖZDERE M-34 35-25-M00104_35-25-M00104_2376926</t>
  </si>
  <si>
    <t>30.11.2023 09:22:38</t>
  </si>
  <si>
    <t>30.11.2023 16:10:49</t>
  </si>
  <si>
    <t>DM-8/9-A 45-71-M00291_45-71-M00291_2370183</t>
  </si>
  <si>
    <t>30.11.2023 22:40:09</t>
  </si>
  <si>
    <t>01.12.2023 01:59:50</t>
  </si>
  <si>
    <t>K-1534 35-01-K01534_910995629_910995629</t>
  </si>
  <si>
    <t>30.11.2023 15:19:15</t>
  </si>
  <si>
    <t>30.11.2023 20:57:09</t>
  </si>
  <si>
    <t>FUNDACIK KÖK 45-75-M00068_FUNDACIK M03_67108855</t>
  </si>
  <si>
    <t>30.11.2023 12:57:04</t>
  </si>
  <si>
    <t>30.11.2023 14:10:51</t>
  </si>
  <si>
    <t>İNECİK TR-1 35-21-L00121_B_90988556_90988556</t>
  </si>
  <si>
    <t>30.11.2023 15:43:46</t>
  </si>
  <si>
    <t>30.11.2023 20:25:45</t>
  </si>
  <si>
    <t>HALİLBEYLİ DM 35-27-M00620_HALİLBEYLİ TR-1 KÖK M12_2051350</t>
  </si>
  <si>
    <t>30.11.2023 09:11:43</t>
  </si>
  <si>
    <t>30.11.2023 09:47:41</t>
  </si>
  <si>
    <t>VİLLAKENT TR-3 35-28-M00389_953394024_953394024</t>
  </si>
  <si>
    <t>30.11.2023 07:58:50</t>
  </si>
  <si>
    <t>30.11.2023 09:20:39</t>
  </si>
  <si>
    <t>K-575 35-01-K00575_910801263_910801263</t>
  </si>
  <si>
    <t>30.11.2023 14:33:30</t>
  </si>
  <si>
    <t>30.11.2023 14:43:33</t>
  </si>
  <si>
    <t>DEMİRTAŞ TR-1 35-30-M00150_C_56360664_56360664</t>
  </si>
  <si>
    <t>30.11.2023 09:43:46</t>
  </si>
  <si>
    <t>30.11.2023 18:16:19</t>
  </si>
  <si>
    <t>30.11.2023 10:20:29</t>
  </si>
  <si>
    <t>30.11.2023 11:47:40</t>
  </si>
  <si>
    <t>30.11.2023 17:58:54</t>
  </si>
  <si>
    <t>01.12.2023 04:01:23</t>
  </si>
  <si>
    <t>30.11.2023 14:25:11</t>
  </si>
  <si>
    <t>30.11.2023 17:53:35</t>
  </si>
  <si>
    <t>M-992 35-03-M00992_910932309_910932309</t>
  </si>
  <si>
    <t>30.11.2023 21:33:18</t>
  </si>
  <si>
    <t>01.12.2023 05:49:48</t>
  </si>
  <si>
    <t>30.11.2023 08:12:02</t>
  </si>
  <si>
    <t>30.11.2023 09:06:14</t>
  </si>
  <si>
    <t>YEŞİLOVA KÖK 45-78-M01393_YEŞİLOVA KÖYİÇİ M01_83810700</t>
  </si>
  <si>
    <t>30.11.2023 12:22:47</t>
  </si>
  <si>
    <t>30.11.2023 14:01:46</t>
  </si>
  <si>
    <t>ÜRKMEZ DM-3 (ÜRKMEZ M-6) 35-25-M00145_7532160_56376993_56376993</t>
  </si>
  <si>
    <t>30.11.2023 15:54:33</t>
  </si>
  <si>
    <t>30.11.2023 17:46:29</t>
  </si>
  <si>
    <t>30.11.2023 09:41:44</t>
  </si>
  <si>
    <t>30.11.2023 10:06:33</t>
  </si>
  <si>
    <t>K-3393 35-08-K03393_35-08-K03393_42037548</t>
  </si>
  <si>
    <t>30.11.2023 11:50:14</t>
  </si>
  <si>
    <t>KURŞUNLU KÖK 45-78-L00232_BAHÇECİK-KARAAĞAÇ L02_65890673</t>
  </si>
  <si>
    <t>30.11.2023 01:42:14</t>
  </si>
  <si>
    <t>M-1033 35-04-M01033_F F1B_5835447</t>
  </si>
  <si>
    <t>30.11.2023 15:20:53</t>
  </si>
  <si>
    <t>ALAŞEHİR TR-4 45-73-M00004_DIREK TIPI TRAFO HUCRESI H01_2086951</t>
  </si>
  <si>
    <t>30.11.2023 00:07:15</t>
  </si>
  <si>
    <t>30.11.2023 01:09:23</t>
  </si>
  <si>
    <t>30.11.2023 08:59:47</t>
  </si>
  <si>
    <t>30.11.2023 10:40:00</t>
  </si>
  <si>
    <t>BAĞYURDU TM 35-27-A00003_DERBENT TM M06_2310333</t>
  </si>
  <si>
    <t>30.11.2023 18:40:24</t>
  </si>
  <si>
    <t>30.11.2023 20:10:11</t>
  </si>
  <si>
    <t>TİRE İM-DM-1 35-29-A00001_GÖKÇEN SULAMA M26_2059026</t>
  </si>
  <si>
    <t>30.11.2023 05:37:28</t>
  </si>
  <si>
    <t>30.11.2023 05:56:08</t>
  </si>
  <si>
    <t>K-1207 35-01-K01207_912414701_912414701</t>
  </si>
  <si>
    <t>30.11.2023 08:40:39</t>
  </si>
  <si>
    <t>30.11.2023 11:57:50</t>
  </si>
  <si>
    <t>BOZAĞAÇ TR-4 45-78-M00664_49192948_56387967_56387967</t>
  </si>
  <si>
    <t>30.11.2023 10:55:30</t>
  </si>
  <si>
    <t>30.11.2023 14:26:50</t>
  </si>
  <si>
    <t>SAİP TR-2 35-21-L00103_B_91379727_91379727</t>
  </si>
  <si>
    <t>30.11.2023 14:33:35</t>
  </si>
  <si>
    <t>30.11.2023 23:10:51</t>
  </si>
  <si>
    <t>GÖRDES DM 45-75-M00050_GÜNEŞLİ M13_2083729</t>
  </si>
  <si>
    <t>30.11.2023 01:35:24</t>
  </si>
  <si>
    <t>30.11.2023 01:47:22</t>
  </si>
  <si>
    <t>ÇAMOBA TR-1 35-16-M00155_953303728_953303728</t>
  </si>
  <si>
    <t>30.11.2023 19:35:02</t>
  </si>
  <si>
    <t>01.12.2023 03:27:44</t>
  </si>
  <si>
    <t>ALAŞEHİR TR-16 45-73-M00016_945673240_945673240</t>
  </si>
  <si>
    <t>30.11.2023 17:59:27</t>
  </si>
  <si>
    <t>30.11.2023 19:38:43</t>
  </si>
  <si>
    <t>30.11.2023 05:29:03</t>
  </si>
  <si>
    <t>30.11.2023 05:36:34</t>
  </si>
  <si>
    <t>BENLİELİ İSABEYLİ TR-1 45-75-M00160_45-75-M00160_2363403</t>
  </si>
  <si>
    <t>30.11.2023 13:26:54</t>
  </si>
  <si>
    <t>TR-136 TORASAN 35-19-L00136_A_91303387_91303387</t>
  </si>
  <si>
    <t>30.11.2023 07:14:49</t>
  </si>
  <si>
    <t>30.11.2023 09:15:59</t>
  </si>
  <si>
    <t>30.11.2023 09:16:56</t>
  </si>
  <si>
    <t>30.11.2023 14:28:51</t>
  </si>
  <si>
    <t>M-286 35-02-M00286_M-287 M03_2332100</t>
  </si>
  <si>
    <t>30.11.2023 08:01:30</t>
  </si>
  <si>
    <t>30.11.2023 09:54:35</t>
  </si>
  <si>
    <t>KÜÇÜKKAYA TR-1 35-10-L00023_B_91005642_91005642</t>
  </si>
  <si>
    <t>30.11.2023 15:36:41</t>
  </si>
  <si>
    <t>30.11.2023 16:15:33</t>
  </si>
  <si>
    <t>30.11.2023 23:08:55</t>
  </si>
  <si>
    <t>01.12.2023 00:40:17</t>
  </si>
  <si>
    <t>TR-103 BELEDİYE PAZAR YERİ 35-16-L00103_95002460318_95002460318</t>
  </si>
  <si>
    <t>30.11.2023 11:46:47</t>
  </si>
  <si>
    <t>30.11.2023 22:29:08</t>
  </si>
  <si>
    <t>K-921 35-01-K00921_98373357_98373357</t>
  </si>
  <si>
    <t>30.11.2023 21:23:11</t>
  </si>
  <si>
    <t>01.12.2023 03:49:10</t>
  </si>
  <si>
    <t>L-518 OVACIK 35-18-L00518_950440310_950440310</t>
  </si>
  <si>
    <t>30.11.2023 15:53:19</t>
  </si>
  <si>
    <t>30.11.2023 18:19:20</t>
  </si>
  <si>
    <t>GÖKEYÜP ÖKÜZCÜK TR-3 45-78-M00807_953292933_953292933</t>
  </si>
  <si>
    <t>30.11.2023 19:05:13</t>
  </si>
  <si>
    <t>30.11.2023 23:07:46</t>
  </si>
  <si>
    <t>KARABURUN TR-16 35-21-L00016_B_56357700_56357700</t>
  </si>
  <si>
    <t>30.11.2023 03:27:19</t>
  </si>
  <si>
    <t>30.11.2023 05:46:34</t>
  </si>
  <si>
    <t>K-1027 35-01-K01027_912031377_912031377</t>
  </si>
  <si>
    <t>30.11.2023 17:06:27</t>
  </si>
  <si>
    <t>30.11.2023 21:22:18</t>
  </si>
  <si>
    <t>30.11.2023 00:38:55</t>
  </si>
  <si>
    <t>30.11.2023 03:14:51</t>
  </si>
  <si>
    <t>K-1266 35-07-K01266_99284044_99284044</t>
  </si>
  <si>
    <t>30.11.2023 11:57:14</t>
  </si>
  <si>
    <t>30.11.2023 21:57:02</t>
  </si>
  <si>
    <t>30.11.2023 03:55:04</t>
  </si>
  <si>
    <t>30.11.2023 07:21:02</t>
  </si>
  <si>
    <t>K-1037 35-01-K01037_35-01-K01037_42464151</t>
  </si>
  <si>
    <t>30.11.2023 01:40:10</t>
  </si>
  <si>
    <t>30.11.2023 03:52:03</t>
  </si>
  <si>
    <t>K-646 35-01-K00646_913755017_913755017</t>
  </si>
  <si>
    <t>30.11.2023 09:49:44</t>
  </si>
  <si>
    <t>30.11.2023 18:48:20</t>
  </si>
  <si>
    <t>K-1323 35-02-K01323_99920787_99920787</t>
  </si>
  <si>
    <t>30.11.2023 22:51:52</t>
  </si>
  <si>
    <t>01.12.2023 00:01:08</t>
  </si>
  <si>
    <t>TR-73 35-16-L00073_TR-76 L02_71993509</t>
  </si>
  <si>
    <t>30.11.2023 00:08:51</t>
  </si>
  <si>
    <t>30.11.2023 01:10:13</t>
  </si>
  <si>
    <t>KAYACIK KOŞUBURNU TR-1 45-75-M00216_C_56389140_56389140</t>
  </si>
  <si>
    <t>30.11.2023 18:02:50</t>
  </si>
  <si>
    <t>30.11.2023 18:33:38</t>
  </si>
  <si>
    <t>K-3760 35-02-K03760_99502645_99502645</t>
  </si>
  <si>
    <t>30.11.2023 11:28:20</t>
  </si>
  <si>
    <t>30.11.2023 13:50:35</t>
  </si>
  <si>
    <t>30.11.2023 07:51:56</t>
  </si>
  <si>
    <t>30.11.2023 07:59:43</t>
  </si>
  <si>
    <t>30.11.2023 09:35:38</t>
  </si>
  <si>
    <t>30.11.2023 10:10:38</t>
  </si>
  <si>
    <t>K-978 35-07-K00978_99394505_99394505</t>
  </si>
  <si>
    <t>30.11.2023 10:32:38</t>
  </si>
  <si>
    <t>30.11.2023 14:27:34</t>
  </si>
  <si>
    <t>ALMAK TM 35-17-A00003_MKE M29_2056132</t>
  </si>
  <si>
    <t>30.11.2023 12:30:34</t>
  </si>
  <si>
    <t>30.11.2023 14:49:44</t>
  </si>
  <si>
    <t>BEYHARMAN TR-1 45-79-M00493__72372372_72372372</t>
  </si>
  <si>
    <t>30.11.2023 14:03:12</t>
  </si>
  <si>
    <t>30.11.2023 16:11:16</t>
  </si>
  <si>
    <t>KESTANEDERESİ TR-1 45-73-M00229_45-73-M00229_2369392</t>
  </si>
  <si>
    <t>30.11.2023 01:07:24</t>
  </si>
  <si>
    <t>30.11.2023 02:44:43</t>
  </si>
  <si>
    <t>MURADİYE TR-10 45-71-M02143_B_65513288_65513288</t>
  </si>
  <si>
    <t>30.11.2023 08:13:06</t>
  </si>
  <si>
    <t>30.11.2023 11:25:38</t>
  </si>
  <si>
    <t>K-3558 35-02-K03558_99993158_99993158</t>
  </si>
  <si>
    <t>30.11.2023 08:03:48</t>
  </si>
  <si>
    <t>30.11.2023 10:15:14</t>
  </si>
  <si>
    <t>İBRAHİMKUYU DM 35-15-M00286_TR-9 TR-10 TR-11 M04_67554611</t>
  </si>
  <si>
    <t>30.11.2023 14:02:24</t>
  </si>
  <si>
    <t>30.11.2023 14:47:08</t>
  </si>
  <si>
    <t>M-1242 35-01-M01242_M-3044 M02_2066257</t>
  </si>
  <si>
    <t>30.11.2023 02:16:14</t>
  </si>
  <si>
    <t>30.11.2023 02:27:59</t>
  </si>
  <si>
    <t>HALİLBEYLİ DM 35-27-M00620_Recloser M09_2313231</t>
  </si>
  <si>
    <t>30.11.2023 08:35:12</t>
  </si>
  <si>
    <t>30.11.2023 12:25:57</t>
  </si>
  <si>
    <t>MENEMEN DM-7/16 35-28-L00089_35-28-L00089_66687365</t>
  </si>
  <si>
    <t>30.11.2023 16:03:44</t>
  </si>
  <si>
    <t>30.11.2023 16:12:44</t>
  </si>
  <si>
    <t>TR-24 35-27-M00024__56355863_56355863</t>
  </si>
  <si>
    <t>30.11.2023 12:06:36</t>
  </si>
  <si>
    <t>30.11.2023 13:07:07</t>
  </si>
  <si>
    <t>IŞIKLAR KÖK 45-73-M00467_HatBaşıAyırıcı_53136479 M06_53136479</t>
  </si>
  <si>
    <t>30.11.2023 23:00:50</t>
  </si>
  <si>
    <t>30.11.2023 23:43:14</t>
  </si>
  <si>
    <t>BAHÇECİK KOCAYATAK TR-9 45-78-L00776_953299207_953299207</t>
  </si>
  <si>
    <t>30.11.2023 16:51:36</t>
  </si>
  <si>
    <t>30.11.2023 17:33:49</t>
  </si>
  <si>
    <t>ALÇUK TM 35-17-A00001_DERSAN-2 M27_2055286</t>
  </si>
  <si>
    <t>30.11.2023 08:39:42</t>
  </si>
  <si>
    <t>30.11.2023 08:58:21</t>
  </si>
  <si>
    <t>K-1808 EGE PALAS 35-01-K01808Ö_912658094_912658094</t>
  </si>
  <si>
    <t>30.11.2023 10:21:29</t>
  </si>
  <si>
    <t>01.12.2023 04:03:33</t>
  </si>
  <si>
    <t>30.11.2023 15:27:17</t>
  </si>
  <si>
    <t>30.11.2023 19:53:47</t>
  </si>
  <si>
    <t>K-60 35-01-K00060_911072781_911072781</t>
  </si>
  <si>
    <t>30.11.2023 14:46:19</t>
  </si>
  <si>
    <t>01.12.2023 02:07:12</t>
  </si>
  <si>
    <t>GERELİ KÖYÜ KAVAKKUYU TR-6 35-15-M00223_35-15-M00223_2365389</t>
  </si>
  <si>
    <t>30.11.2023 06:53:35</t>
  </si>
  <si>
    <t>30.11.2023 11:57:09</t>
  </si>
  <si>
    <t>ÇAMLIK DM 35-17-M00173_HatBaşıAyırıcı_65826607 M08_65826607</t>
  </si>
  <si>
    <t>30.11.2023 17:18:58</t>
  </si>
  <si>
    <t>30.11.2023 20:14:03</t>
  </si>
  <si>
    <t>K-122 35-01-K00122_911133866_911133866</t>
  </si>
  <si>
    <t>30.11.2023 17:27:59</t>
  </si>
  <si>
    <t>01.12.2023 04:51:33</t>
  </si>
  <si>
    <t>MENEMEN DM-6/19 35-28-L00163_953386462_953386462</t>
  </si>
  <si>
    <t>30.11.2023 09:23:54</t>
  </si>
  <si>
    <t>30.11.2023 15:12:45</t>
  </si>
  <si>
    <t>HAMZABÜKÜ TR-1 35-21-L00069_C_56358386_56358386</t>
  </si>
  <si>
    <t>30.11.2023 10:43:29</t>
  </si>
  <si>
    <t>SÜLEYMANLI KÖK 35-28-M00606_HatBaşıAyırıcı_53133924 M04_53133924</t>
  </si>
  <si>
    <t>30.11.2023 17:43:45</t>
  </si>
  <si>
    <t>30.11.2023 18:18:42</t>
  </si>
  <si>
    <t>K-4689 35-04-K04689_E E1_5784376</t>
  </si>
  <si>
    <t>30.11.2023 09:39:12</t>
  </si>
  <si>
    <t>30.11.2023 17:00:28</t>
  </si>
  <si>
    <t>30.11.2023 07:26:55</t>
  </si>
  <si>
    <t>30.11.2023 10:47:40</t>
  </si>
  <si>
    <t>ARAPLI TR-1 35-16-M00747_35-16-M00747_2348454</t>
  </si>
  <si>
    <t>30.11.2023 13:02:04</t>
  </si>
  <si>
    <t>30.11.2023 17:34:51</t>
  </si>
  <si>
    <t>MURADİYE DM-4 45-71-M00190_953245509_953245509</t>
  </si>
  <si>
    <t>30.11.2023 19:28:53</t>
  </si>
  <si>
    <t>01.12.2023 01:21:45</t>
  </si>
  <si>
    <t>MENDERES DM-2/TR-1 35-22-M00300_KÖYLER-1 M15_2328470</t>
  </si>
  <si>
    <t>30.11.2023 09:18:16</t>
  </si>
  <si>
    <t>30.11.2023 13:32:23</t>
  </si>
  <si>
    <t>KULAKSIZLAR KÖK 45-72-L00839_SIRÇALI L04_66574842</t>
  </si>
  <si>
    <t>30.11.2023 15:09:04</t>
  </si>
  <si>
    <t>30.11.2023 16:11:33</t>
  </si>
  <si>
    <t>M-214(DM-3/12) 35-09-M00214_C e3b_5890762</t>
  </si>
  <si>
    <t>30.11.2023 15:38:55</t>
  </si>
  <si>
    <t>30.11.2023 18:58:18</t>
  </si>
  <si>
    <t>M-235 35-02-M00235_TRF M01_2333509</t>
  </si>
  <si>
    <t>30.11.2023 13:00:11</t>
  </si>
  <si>
    <t>L-356 BAŞKENT SİTESİ 35-18-L00356_8734507_56357335_56357335</t>
  </si>
  <si>
    <t>30.11.2023 08:26:52</t>
  </si>
  <si>
    <t>30.11.2023 11:37:22</t>
  </si>
  <si>
    <t>TR-1/70 45-72-M00070_956516423_956516423</t>
  </si>
  <si>
    <t>30.11.2023 21:41:09</t>
  </si>
  <si>
    <t>30.11.2023 23:17:34</t>
  </si>
  <si>
    <t>L-437 ŞEHİTLİK 35-18-L00437_L-295 L01_2065036</t>
  </si>
  <si>
    <t>30.11.2023 14:04:01</t>
  </si>
  <si>
    <t>30.11.2023 15:19:37</t>
  </si>
  <si>
    <t>GÜLBAHÇE İM 35-19-A00006_GÜLBAHÇE L02_72213957</t>
  </si>
  <si>
    <t>30.11.2023 11:43:04</t>
  </si>
  <si>
    <t>30.11.2023 12:37:52</t>
  </si>
  <si>
    <t>30.11.2023 17:59:57</t>
  </si>
  <si>
    <t>30.11.2023 18:29:27</t>
  </si>
  <si>
    <t>K-1027 35-01-K01027_910127661_910127661</t>
  </si>
  <si>
    <t>30.11.2023 13:04:45</t>
  </si>
  <si>
    <t>30.11.2023 20:08:24</t>
  </si>
  <si>
    <t>K-3 35-01-K00003_P 1P_5860391</t>
  </si>
  <si>
    <t>30.11.2023 23:03:11</t>
  </si>
  <si>
    <t>01.12.2023 02:19:55</t>
  </si>
  <si>
    <t>30.11.2023 11:56:47</t>
  </si>
  <si>
    <t>30.11.2023 21:25:40</t>
  </si>
  <si>
    <t>M-163 35-18-M00163_950444280_950444280</t>
  </si>
  <si>
    <t>30.11.2023 13:34:26</t>
  </si>
  <si>
    <t>30.11.2023 18:01:33</t>
  </si>
  <si>
    <t>ULUKENT KÖK-15 35-28-M00070_ULUCAK T.M. M03_66524928</t>
  </si>
  <si>
    <t>30.11.2023 15:51:34</t>
  </si>
  <si>
    <t>30.11.2023 16:12:47</t>
  </si>
  <si>
    <t>KABAÇINAR TR-1 45-83-L00285_45-83-L00285_2356650</t>
  </si>
  <si>
    <t>30.11.2023 04:37:13</t>
  </si>
  <si>
    <t>30.11.2023 09:43:34</t>
  </si>
  <si>
    <t>30.11.2023 21:58:13</t>
  </si>
  <si>
    <t>01.12.2023 00:23:43</t>
  </si>
  <si>
    <t>ALÇUK TM 35-17-A00001_DERSAN-2 M27_2307837</t>
  </si>
  <si>
    <t>30.11.2023 15:17:17</t>
  </si>
  <si>
    <t>30.11.2023 15:30:51</t>
  </si>
  <si>
    <t>K-2400 35-02-K02400_B_56371530_56371530</t>
  </si>
  <si>
    <t>30.11.2023 07:55:16</t>
  </si>
  <si>
    <t>30.11.2023 12:24:38</t>
  </si>
  <si>
    <t>K-2754 35-01-K02754_911978033_911978033</t>
  </si>
  <si>
    <t>30.11.2023 08:54:32</t>
  </si>
  <si>
    <t>30.11.2023 14:26:08</t>
  </si>
  <si>
    <t>MAVİKENT TR-6 35-30-M00390_95000460803_95000460803</t>
  </si>
  <si>
    <t>30.11.2023 09:45:02</t>
  </si>
  <si>
    <t>30.11.2023 10:42:16</t>
  </si>
  <si>
    <t>AHMETLİ DM 45-77-M00187_HatBaşıAyırıcı_87481074 M08_87481074</t>
  </si>
  <si>
    <t>30.11.2023 09:57:18</t>
  </si>
  <si>
    <t>30.11.2023 14:49:04</t>
  </si>
  <si>
    <t>K-3773 35-04-K03773_99616414_99616414</t>
  </si>
  <si>
    <t>30.11.2023 09:13:38</t>
  </si>
  <si>
    <t>30.11.2023 11:47:02</t>
  </si>
  <si>
    <t>KESİKKÖY DM 35-28-M00309_BURUNCUK M14_96738829</t>
  </si>
  <si>
    <t>30.11.2023 14:10:08</t>
  </si>
  <si>
    <t>30.11.2023 16:11:24</t>
  </si>
  <si>
    <t>M-891 35-02-M00891_M-1701 M04_2034652</t>
  </si>
  <si>
    <t>30.11.2023 10:36:35</t>
  </si>
  <si>
    <t>M-2896(YATIRIM REZERVE) 35-01-M02896_912943411_912943411</t>
  </si>
  <si>
    <t>30.11.2023 15:05:56</t>
  </si>
  <si>
    <t>01.12.2023 03:35:35</t>
  </si>
  <si>
    <t>HARMANDALI KÖK 45-71-M00061_NURİ SORMAN M11_72231093</t>
  </si>
  <si>
    <t>30.11.2023 08:29:42</t>
  </si>
  <si>
    <t>30.11.2023 15:37:47</t>
  </si>
  <si>
    <t>ARAPLI OVASI TR-2 35-16-M00748_35-16-M00748_2364652</t>
  </si>
  <si>
    <t>30.11.2023 13:18:34</t>
  </si>
  <si>
    <t>30.11.2023 18:19:54</t>
  </si>
  <si>
    <t>ÇANDARLI TR-4 35-30-M00004_A_56365158_56365158</t>
  </si>
  <si>
    <t>30.11.2023 11:51:39</t>
  </si>
  <si>
    <t>30.11.2023 13:24:22</t>
  </si>
  <si>
    <t>K-3648 35-01-K03648_99285154_99285154</t>
  </si>
  <si>
    <t>30.11.2023 18:12:21</t>
  </si>
  <si>
    <t>30.11.2023 19:49:49</t>
  </si>
  <si>
    <t>DM-16/16-A 45-71-M00427_C_91383868_91383868</t>
  </si>
  <si>
    <t>30.11.2023 08:37:56</t>
  </si>
  <si>
    <t>30.11.2023 14:32:04</t>
  </si>
  <si>
    <t>GÖÇBEYLİ TR-3 35-16-M00018_35-16-M00018_2347112</t>
  </si>
  <si>
    <t>30.11.2023 13:12:44</t>
  </si>
  <si>
    <t>30.11.2023 15:08:54</t>
  </si>
  <si>
    <t>HALİLBEYLİ DM 35-27-M00620_KARMEZ-2 M09_2065292</t>
  </si>
  <si>
    <t>30.11.2023 11:05:16</t>
  </si>
  <si>
    <t>30.11.2023 12:46:45</t>
  </si>
  <si>
    <t>30.11.2023 07:34:28</t>
  </si>
  <si>
    <t>30.11.2023 07:58:51</t>
  </si>
  <si>
    <t>L-11 PTT ÖNÜ 35-14-L00011_11123904 l11 a1_5952957</t>
  </si>
  <si>
    <t>30.11.2023 08:59:09</t>
  </si>
  <si>
    <t>30.11.2023 09:26:47</t>
  </si>
  <si>
    <t>KARAKÖY ÜÇYOL TR-1 45-72-L00193_B_56392874_56392874</t>
  </si>
  <si>
    <t>30.11.2023 14:37:37</t>
  </si>
  <si>
    <t>30.11.2023 16:28:08</t>
  </si>
  <si>
    <t>K-1452 35-01-K01452_913250426_913250426</t>
  </si>
  <si>
    <t>30.11.2023 10:48:36</t>
  </si>
  <si>
    <t>30.11.2023 18:18:58</t>
  </si>
  <si>
    <t>KOCAKAĞAN KARAPINAR TR-1 45-72-L00226_956479724_956479724</t>
  </si>
  <si>
    <t>AG Direk Değişimi</t>
  </si>
  <si>
    <t>30.11.2023 09:00:21</t>
  </si>
  <si>
    <t>30.11.2023 15:57:15</t>
  </si>
  <si>
    <t>K-1037 35-01-K01037_911009445_911009445</t>
  </si>
  <si>
    <t>30.11.2023 08:47:36</t>
  </si>
  <si>
    <t>30.11.2023 12:10:56</t>
  </si>
  <si>
    <t>K-1036 35-01-K01036_C 1C_5856825</t>
  </si>
  <si>
    <t>30.11.2023 13:19:03</t>
  </si>
  <si>
    <t>01.12.2023 02:46:51</t>
  </si>
  <si>
    <t>L-309 35-18-L00309_950462093_950462093</t>
  </si>
  <si>
    <t>30.11.2023 14:47:18</t>
  </si>
  <si>
    <t>30.11.2023 18:47:56</t>
  </si>
  <si>
    <t>YAKAKÖY KÖK 45-75-M00067_BOYALI M03_2324688</t>
  </si>
  <si>
    <t>30.11.2023 13:40:07</t>
  </si>
  <si>
    <t>30.11.2023 15:18:28</t>
  </si>
  <si>
    <t>M-991 35-03-M00991_35-03-M00991_41923664</t>
  </si>
  <si>
    <t>30.11.2023 09:51:19</t>
  </si>
  <si>
    <t>30.11.2023 16:27:55</t>
  </si>
  <si>
    <t>30.11.2023 18:39:00</t>
  </si>
  <si>
    <t>30.11.2023 18:43:38</t>
  </si>
  <si>
    <t>DM-1/TR-18 (TR-47) 35-26-M00047_12423285 E03b_77619794</t>
  </si>
  <si>
    <t>30.11.2023 02:44:20</t>
  </si>
  <si>
    <t>30.11.2023 03:17:50</t>
  </si>
  <si>
    <t>K-3648 35-01-K03648_35-01-K03648_41905229</t>
  </si>
  <si>
    <t>30.11.2023 10:38:47</t>
  </si>
  <si>
    <t>30.11.2023 18:01:00</t>
  </si>
  <si>
    <t>L-307 35-18-L00307_950447013_950447013</t>
  </si>
  <si>
    <t>30.11.2023 20:11:28</t>
  </si>
  <si>
    <t>01.12.2023 03:25:07</t>
  </si>
  <si>
    <t>DM-9 45-71-M00386_DM-11 F TURGUT ÖZAL-2 M08_66182341</t>
  </si>
  <si>
    <t>30.11.2023 10:17:09</t>
  </si>
  <si>
    <t>30.11.2023 13:38:33</t>
  </si>
  <si>
    <t>K-4780 35-04-K04780_99296397_99296397</t>
  </si>
  <si>
    <t>30.11.2023 14:28:11</t>
  </si>
  <si>
    <t>30.11.2023 15:38:16</t>
  </si>
  <si>
    <t>M-3437(YATIRIM REZERVE) 35-03-M03437_35-03-M03437_88208126</t>
  </si>
  <si>
    <t>30.11.2023 10:32:22</t>
  </si>
  <si>
    <t>30.11.2023 16:03:00</t>
  </si>
  <si>
    <t>BAŞKÖY KUREYŞ TR-1 35-29-L00194_35-29-L00194_2371493</t>
  </si>
  <si>
    <t>30.11.2023 10:07:14</t>
  </si>
  <si>
    <t>30.11.2023 11:18:53</t>
  </si>
  <si>
    <t>HARMANDALI KÖK 45-71-M00061_HARMANDALI KÖYÜ M02_72230848</t>
  </si>
  <si>
    <t>30.11.2023 15:55:06</t>
  </si>
  <si>
    <t>30.11.2023 17:57:18</t>
  </si>
  <si>
    <t>ÖRÜCÜLER KÖK 45-74-M00355_MAHMUTLAR ÇIKIŞ M03_79409448</t>
  </si>
  <si>
    <t>30.11.2023 11:25:23</t>
  </si>
  <si>
    <t>30.11.2023 11:26:44</t>
  </si>
  <si>
    <t>L-240 PTT TRAFO 35-18-L00240_6348110_56370833_56370833</t>
  </si>
  <si>
    <t>30.11.2023 16:13:16</t>
  </si>
  <si>
    <t>30.11.2023 20:20:41</t>
  </si>
  <si>
    <t>K-3 35-01-K00003_A 1A_5860367</t>
  </si>
  <si>
    <t>30.11.2023 11:04:35</t>
  </si>
  <si>
    <t>30.11.2023 23:33:15</t>
  </si>
  <si>
    <t>BÖLCEK DM 35-16-M00153_MEZARLIKALTI M06_82962827</t>
  </si>
  <si>
    <t>30.11.2023 18:36:06</t>
  </si>
  <si>
    <t>01.12.2023 02:28:21</t>
  </si>
  <si>
    <t>KELLETEPE KÖK 35-31-L00035_HatBaşıAyırıcı_96738480 L04_96738480</t>
  </si>
  <si>
    <t>30.11.2023 08:38:14</t>
  </si>
  <si>
    <t>30.11.2023 17:35:59</t>
  </si>
  <si>
    <t>PANAZTEPE DM 35-28-M00732_KESİKKÖY-2 GİRİŞ M02_2055979</t>
  </si>
  <si>
    <t>30.11.2023 11:13:52</t>
  </si>
  <si>
    <t>30.11.2023 11:41:21</t>
  </si>
  <si>
    <t>K-1534 35-01-K01534_914997080_914997080</t>
  </si>
  <si>
    <t>30.11.2023 20:38:14</t>
  </si>
  <si>
    <t>30.11.2023 22:25:47</t>
  </si>
  <si>
    <t>M-2777 35-04-M02777_913418009_913418009</t>
  </si>
  <si>
    <t>30.11.2023 07:34:57</t>
  </si>
  <si>
    <t>30.11.2023 22:43:42</t>
  </si>
  <si>
    <t>FUNDACIK KÖK 45-75-M00068_HatBaşıAyırıcı_53134977 M03_53134977</t>
  </si>
  <si>
    <t>30.11.2023 05:37:29</t>
  </si>
  <si>
    <t>K-49 35-01-K00049_G 4G_5860311</t>
  </si>
  <si>
    <t>30.11.2023 13:42:39</t>
  </si>
  <si>
    <t>01.12.2023 03:46:47</t>
  </si>
  <si>
    <t>K-1316 35-04-K01316_D 1316 D1_5831982</t>
  </si>
  <si>
    <t>30.11.2023 08:22:02</t>
  </si>
  <si>
    <t>30.11.2023 15:11:16</t>
  </si>
  <si>
    <t>YAHYA YAZAR TR-2 35-27-M01186_B_82864065_82864065</t>
  </si>
  <si>
    <t>30.11.2023 15:40:23</t>
  </si>
  <si>
    <t>KÖPRÜBAŞI TR-19 45-86-M00019_KÖPRÜBAŞI TR-20 M01_72222873</t>
  </si>
  <si>
    <t>30.11.2023 17:35:24</t>
  </si>
  <si>
    <t>30.11.2023 17:46:24</t>
  </si>
  <si>
    <t>GÖLCÜK TR-30 35-15-L00324_950394845_950394845</t>
  </si>
  <si>
    <t>30.11.2023 22:32:21</t>
  </si>
  <si>
    <t>01.12.2023 00:01:19</t>
  </si>
  <si>
    <t>30.11.2023 01:31:15</t>
  </si>
  <si>
    <t>30.11.2023 01:36:06</t>
  </si>
  <si>
    <t>K-1188 35-01-K01188_D_65500392_65500392</t>
  </si>
  <si>
    <t>30.11.2023 10:28:19</t>
  </si>
  <si>
    <t>30.11.2023 17:08:09</t>
  </si>
  <si>
    <t>SEYREK TR-7 KÖK 35-28-M00379_KÖK-24 GİRİŞ M10_2092383</t>
  </si>
  <si>
    <t>30.11.2023 14:30:14</t>
  </si>
  <si>
    <t>30.11.2023 15:21:24</t>
  </si>
  <si>
    <t>TR-64 35-30-L00064_35-30-L00064_2374281</t>
  </si>
  <si>
    <t>AG Kablo Başlığı Arızası</t>
  </si>
  <si>
    <t>30.11.2023 05:23:22</t>
  </si>
  <si>
    <t>BEYLİKLİ TR-1 45-78-M00727_45-78-M00727_2354363</t>
  </si>
  <si>
    <t>30.11.2023 09:22:29</t>
  </si>
  <si>
    <t>30.11.2023 15:41:51</t>
  </si>
  <si>
    <t>30.11.2023 17:16:31</t>
  </si>
  <si>
    <t>30.11.2023 19:10:04</t>
  </si>
  <si>
    <t>30.11.2023 12:39:44</t>
  </si>
  <si>
    <t>30.11.2023 12:48:47</t>
  </si>
  <si>
    <t>M-1287 35-02-M01287_910384065_910384065</t>
  </si>
  <si>
    <t>30.11.2023 12:55:51</t>
  </si>
  <si>
    <t>30.11.2023 19:39:52</t>
  </si>
  <si>
    <t>M-2792 35-01-M02792_910445720_910445720</t>
  </si>
  <si>
    <t>30.11.2023 10:51:22</t>
  </si>
  <si>
    <t>01.12.2023 02:26:20</t>
  </si>
  <si>
    <t>SARPINCIK TR-1 35-21-L00070_A_56375148_56375148</t>
  </si>
  <si>
    <t>30.11.2023 08:14:15</t>
  </si>
  <si>
    <t>30.11.2023 11:00:35</t>
  </si>
  <si>
    <t>SAİP TR-2 35-21-L00103_35-21-L00103_2375375</t>
  </si>
  <si>
    <t>30.11.2023 23:21:00</t>
  </si>
  <si>
    <t>SART TR-10 45-78-M00183_953252159_953252159</t>
  </si>
  <si>
    <t>30.11.2023 21:02:36</t>
  </si>
  <si>
    <t>30.11.2023 23:18:01</t>
  </si>
  <si>
    <t>M-1951 35-09-M01951_912766129_912766129</t>
  </si>
  <si>
    <t>30.11.2023 08:29:39</t>
  </si>
  <si>
    <t>30.11.2023 12:33:06</t>
  </si>
  <si>
    <t>30.11.2023 11:24:31</t>
  </si>
  <si>
    <t>30.11.2023 13:16:05</t>
  </si>
  <si>
    <t>GÜLBAHÇE TR-1 45-71-M00184_GÜLBAHÇE TR-2/GÜLBAHÇE TR-3 M04_72255609</t>
  </si>
  <si>
    <t>30.11.2023 11:13:40</t>
  </si>
  <si>
    <t>SELİMŞAHLAR TR-2 45-71-M00137_HatBaşıAyırıcı_53135247 M03_53135247</t>
  </si>
  <si>
    <t>30.11.2023 17:59:00</t>
  </si>
  <si>
    <t>30.11.2023 23:36:04</t>
  </si>
  <si>
    <t>K-49 35-01-K00049_G G1_5865798</t>
  </si>
  <si>
    <t>30.11.2023 11:25:07</t>
  </si>
  <si>
    <t>30.11.2023 19:43:14</t>
  </si>
  <si>
    <t>30.11.2023 20:45:34</t>
  </si>
  <si>
    <t>30.11.2023 21:19:54</t>
  </si>
  <si>
    <t>KAYMAKÇI İM 35-15-A00004_EMİRLİOVA L07_2121823</t>
  </si>
  <si>
    <t>30.11.2023 10:55:43</t>
  </si>
  <si>
    <t>FUNDACIK KÖK 45-75-M00068_FUNDACIK M03_67108815</t>
  </si>
  <si>
    <t>30.11.2023 01:17:07</t>
  </si>
  <si>
    <t>MENEMEN TR-40 35-28-L00040_953380207_953380207</t>
  </si>
  <si>
    <t>30.11.2023 10:06:27</t>
  </si>
  <si>
    <t>30.11.2023 16:53:37</t>
  </si>
  <si>
    <t>KOLDERE TR-11 45-80-M00056_ÖZEL TRAFOLAR M02_84186813</t>
  </si>
  <si>
    <t>30.11.2023 10:53:09</t>
  </si>
  <si>
    <t>30.11.2023 11:40:49</t>
  </si>
  <si>
    <t>M-1413 35-01-M01413_TRAFO M03_2075039</t>
  </si>
  <si>
    <t>30.11.2023 15:28:00</t>
  </si>
  <si>
    <t>01.12.2023 06:40:39</t>
  </si>
  <si>
    <t>K-1011 35-01-K01011_911069099_911069099</t>
  </si>
  <si>
    <t>30.11.2023 15:05:03</t>
  </si>
  <si>
    <t>30.11.2023 20:09:17</t>
  </si>
  <si>
    <t>YENİ FOÇA TR-10 35-23-M00010_YENİFOÇA TR-11 M04_2114763</t>
  </si>
  <si>
    <t>30.11.2023 09:19:39</t>
  </si>
  <si>
    <t>30.11.2023 11:35:09</t>
  </si>
  <si>
    <t>30.11.2023 13:16:40</t>
  </si>
  <si>
    <t>30.11.2023 18:21:55</t>
  </si>
  <si>
    <t>K-2431 35-08-K02431_35-08-K02431_42040273</t>
  </si>
  <si>
    <t>30.11.2023 00:24:07</t>
  </si>
  <si>
    <t>TR-134 35-15-M00134_950373686_950373686</t>
  </si>
  <si>
    <t>30.11.2023 15:34:55</t>
  </si>
  <si>
    <t>30.11.2023 21:00:06</t>
  </si>
  <si>
    <t>LEZİTA DM 35-27-M00950_BAĞYURDU TM LEZİTA-1 M08_49855401</t>
  </si>
  <si>
    <t>30.11.2023 09:12:57</t>
  </si>
  <si>
    <t>30.11.2023 09:52:57</t>
  </si>
  <si>
    <t>M-2539 35-02-M02539_912529621_912529621</t>
  </si>
  <si>
    <t>30.11.2023 12:17:02</t>
  </si>
  <si>
    <t>30.11.2023 17:08:07</t>
  </si>
  <si>
    <t>K-1266 35-07-K01266_99162539_99162539</t>
  </si>
  <si>
    <t>30.11.2023 19:22:38</t>
  </si>
  <si>
    <t>01.12.2023 03:21:40</t>
  </si>
  <si>
    <t>30.11.2023 06:47:27</t>
  </si>
  <si>
    <t>30.11.2023 07:28:09</t>
  </si>
  <si>
    <t>İSACA TR-1 45-72-L00218_B_56391583_56391583</t>
  </si>
  <si>
    <t>30.11.2023 09:53:39</t>
  </si>
  <si>
    <t>30.11.2023 11:41:44</t>
  </si>
  <si>
    <t>GÜNKENT TR-5 35-18-M00056_GÜNKENT TR-4 M02_72094014</t>
  </si>
  <si>
    <t>30.11.2023 16:50:30</t>
  </si>
  <si>
    <t>30.11.2023 21:04:43</t>
  </si>
  <si>
    <t>KARABURUN TR-4 35-21-L00145_C_56353962_56353962</t>
  </si>
  <si>
    <t>30.11.2023 03:28:26</t>
  </si>
  <si>
    <t>30.11.2023 04:31:00</t>
  </si>
  <si>
    <t>SELENDİ TR-15 45-81-M00015_B_56388529_56388529</t>
  </si>
  <si>
    <t>30.11.2023 20:19:34</t>
  </si>
  <si>
    <t>30.11.2023 22:08:03</t>
  </si>
  <si>
    <t>L-139 35-18-L00139_950443437_950443437</t>
  </si>
  <si>
    <t>30.11.2023 18:27:01</t>
  </si>
  <si>
    <t>30.11.2023 19:31:49</t>
  </si>
  <si>
    <t>AYASKENT DM-1 35-16-M00009_AYASKENT TR-2 M04_82964181</t>
  </si>
  <si>
    <t>30.11.2023 10:22:07</t>
  </si>
  <si>
    <t>30.11.2023 12:18:24</t>
  </si>
  <si>
    <t>ÖZBEK TR-2 (TR-232) 35-19-M00232_B_77618066_77618066</t>
  </si>
  <si>
    <t>30.11.2023 18:23:38</t>
  </si>
  <si>
    <t>30.11.2023 19:42:11</t>
  </si>
  <si>
    <t>CENKYERİ TR-1 45-82-M00131_CENKYERİ TR-3 M08_72195036</t>
  </si>
  <si>
    <t>30.11.2023 10:32:57</t>
  </si>
  <si>
    <t>30.11.2023 16:28:34</t>
  </si>
  <si>
    <t>M-2792 35-01-M02792_912353553_912353553</t>
  </si>
  <si>
    <t>30.11.2023 18:34:37</t>
  </si>
  <si>
    <t>01.12.2023 04:05:42</t>
  </si>
  <si>
    <t>TR-134 35-16-L00134_953317525_953317525</t>
  </si>
  <si>
    <t>30.11.2023 22:05:55</t>
  </si>
  <si>
    <t>01.12.2023 01:00:46</t>
  </si>
  <si>
    <t>KARAPINAR TR-1 45-78-M01107_45-78-M01107_2351954</t>
  </si>
  <si>
    <t>30.11.2023 09:13:23</t>
  </si>
  <si>
    <t>30.11.2023 16:43:52</t>
  </si>
  <si>
    <t>MURADİYE DM-5/6 KÖK 45-71-M00245_DM-5/6-C M04_72097658</t>
  </si>
  <si>
    <t>30.11.2023 14:29:23</t>
  </si>
  <si>
    <t>M-1309 35-02-M01309_M-338 RASATANE M04_2102196</t>
  </si>
  <si>
    <t>30.11.2023 14:50:42</t>
  </si>
  <si>
    <t>30.11.2023 15:33:41</t>
  </si>
  <si>
    <t>YENİFOÇA TR-51 35-23-M00051_B c32b_42106647</t>
  </si>
  <si>
    <t>30.11.2023 17:54:26</t>
  </si>
  <si>
    <t>30.11.2023 21:14:07</t>
  </si>
  <si>
    <t>TEPECİK KÖYÜ TR-2 45-71-M01287_C_91078911_91078911</t>
  </si>
  <si>
    <t>30.11.2023 11:05:42</t>
  </si>
  <si>
    <t>30.11.2023 17:24:50</t>
  </si>
  <si>
    <t>M-2909 35-02-M02909_913648018_913648018</t>
  </si>
  <si>
    <t>30.11.2023 10:27:19</t>
  </si>
  <si>
    <t>30.11.2023 12:02:51</t>
  </si>
  <si>
    <t>TR-31 35-16-L00031_953334580_953334580</t>
  </si>
  <si>
    <t>30.11.2023 09:27:28</t>
  </si>
  <si>
    <t>30.11.2023 12:55:28</t>
  </si>
  <si>
    <t>K-524 35-01-K00524_910402857_910402857</t>
  </si>
  <si>
    <t>30.11.2023 10:52:34</t>
  </si>
  <si>
    <t>30.11.2023 16:19:57</t>
  </si>
  <si>
    <t>KEMALİYE DM (TR-1) 45-73-M00150_TOYGAR M03_66716003</t>
  </si>
  <si>
    <t>30.11.2023 13:03:57</t>
  </si>
  <si>
    <t>30.11.2023 13:55:22</t>
  </si>
  <si>
    <t>K-2656 35-01-K02656_35-01-K02656_2360481</t>
  </si>
  <si>
    <t>30.11.2023 17:37:24</t>
  </si>
  <si>
    <t>30.11.2023 19:08:37</t>
  </si>
  <si>
    <t>YEŞİLOVA ÇAYIR TR-5 35-20-L00130_955189308_955189308</t>
  </si>
  <si>
    <t>30.11.2023 09:37:10</t>
  </si>
  <si>
    <t>30.11.2023 10:52:50</t>
  </si>
  <si>
    <t>30.11.2023 16:03:05</t>
  </si>
  <si>
    <t>30.11.2023 16:11:44</t>
  </si>
  <si>
    <t>BADEMLİ TR-10 35-15-L01050_A_56371055_56371055</t>
  </si>
  <si>
    <t>30.11.2023 09:12:06</t>
  </si>
  <si>
    <t>30.11.2023 18:05:54</t>
  </si>
  <si>
    <t>SOĞUKYURT (OKULYANI) TR-1 45-73-M00207_A_56391836_56391836</t>
  </si>
  <si>
    <t>30.11.2023 08:19:29</t>
  </si>
  <si>
    <t>30.11.2023 09:50:27</t>
  </si>
  <si>
    <t>MEHMET ÖZ SULAMA GRUBU 35-29-M00162_A_56395678_56395678</t>
  </si>
  <si>
    <t>30.11.2023 07:54:45</t>
  </si>
  <si>
    <t>30.11.2023 09:07:05</t>
  </si>
  <si>
    <t>30.11.2023 00:10:54</t>
  </si>
  <si>
    <t>30.11.2023 01:17:26</t>
  </si>
  <si>
    <t>K-1534 35-01-K01534_K 2K_5862301</t>
  </si>
  <si>
    <t>30.11.2023 07:11:39</t>
  </si>
  <si>
    <t>30.11.2023 10:13:35</t>
  </si>
  <si>
    <t>HELVACI-1 35-26-M00468_35-26-M00468_2349351</t>
  </si>
  <si>
    <t>30.11.2023 09:42:14</t>
  </si>
  <si>
    <t>30.11.2023 15:05:40</t>
  </si>
  <si>
    <t>M-1031 35-04-M01031_B_56363090_56363090</t>
  </si>
  <si>
    <t>30.11.2023 05:32:39</t>
  </si>
  <si>
    <t>ÇEŞMEBAŞI YAĞCILAR 45-71-M00613_45-71-M00613_2355730</t>
  </si>
  <si>
    <t>30.11.2023 06:41:44</t>
  </si>
  <si>
    <t>30.11.2023 12:46:24</t>
  </si>
  <si>
    <t>K-3683 35-01-K03683_E 2E_5873995</t>
  </si>
  <si>
    <t>30.11.2023 18:41:51</t>
  </si>
  <si>
    <t>01.12.2023 02:51:28</t>
  </si>
  <si>
    <t>TR-9 35-13-L00009_946420529_946420529</t>
  </si>
  <si>
    <t>30.11.2023 13:50:52</t>
  </si>
  <si>
    <t>30.11.2023 15:51:15</t>
  </si>
  <si>
    <t>TR-124 35-15-L00124_35-15-L00124_2364610</t>
  </si>
  <si>
    <t>30.11.2023 10:15:37</t>
  </si>
  <si>
    <t>30.11.2023 12:23:26</t>
  </si>
  <si>
    <t>KORAY GES KÖK 35-27-M01188_KORAY GES M03_74140274</t>
  </si>
  <si>
    <t>30.11.2023 18:16:49</t>
  </si>
  <si>
    <t>30.11.2023 19:08:31</t>
  </si>
  <si>
    <t>TR-1/83 KAPTANOĞLU DM 45-83-M00083_ERBİLLER M03_61291948</t>
  </si>
  <si>
    <t>30.11.2023 20:11:40</t>
  </si>
  <si>
    <t>30.11.2023 23:56:12</t>
  </si>
  <si>
    <t>SELENDİ TR-15 45-81-M00015_945636501_945636501</t>
  </si>
  <si>
    <t>30.11.2023 15:22:20</t>
  </si>
  <si>
    <t>30.11.2023 21:58:32</t>
  </si>
  <si>
    <t>K-60 35-01-K00060_A A1_5873899</t>
  </si>
  <si>
    <t>30.11.2023 12:00:22</t>
  </si>
  <si>
    <t>30.11.2023 16:26:55</t>
  </si>
  <si>
    <t>30.11.2023 11:23:12</t>
  </si>
  <si>
    <t>30.11.2023 11:30:23</t>
  </si>
  <si>
    <t>AMBARSEKİ KÖYÜ TR-1 35-21-L00105_B_90965965_90965965</t>
  </si>
  <si>
    <t>30.11.2023 08:47:39</t>
  </si>
  <si>
    <t>30.11.2023 17:56:05</t>
  </si>
  <si>
    <t>SELİMŞAHLAR TR-2 45-71-M00137_TOKİ M03_2320416</t>
  </si>
  <si>
    <t>01.12.2023 01:02:38</t>
  </si>
  <si>
    <t>ÜRKMEZ M-12 35-25-M00150_956658468_956658468</t>
  </si>
  <si>
    <t>30.11.2023 19:04:36</t>
  </si>
  <si>
    <t>30.11.2023 20:48:23</t>
  </si>
  <si>
    <t>MEHMET KARAMAN SULAMA GRUBU TR 35-27-M00191_35-27-M00191_2359756</t>
  </si>
  <si>
    <t>30.11.2023 14:38:46</t>
  </si>
  <si>
    <t>30.11.2023 22:16:46</t>
  </si>
  <si>
    <t>K-3 35-01-K00003_913229634_913229634</t>
  </si>
  <si>
    <t>30.11.2023 09:46:39</t>
  </si>
  <si>
    <t>01.12.2023 01:41:09</t>
  </si>
  <si>
    <t>CENKYERİ TR-1 45-82-M00131_C_56401109_56401109</t>
  </si>
  <si>
    <t>30.11.2023 17:02:30</t>
  </si>
  <si>
    <t>30.11.2023 18:00:29</t>
  </si>
  <si>
    <t>TR-11 45-74-M00011_945587884_945587884</t>
  </si>
  <si>
    <t>30.11.2023 11:23:45</t>
  </si>
  <si>
    <t>30.11.2023 14:28:01</t>
  </si>
  <si>
    <t>DM-01/06 45-71-M00023_A A4b_45143206</t>
  </si>
  <si>
    <t>30.11.2023 09:12:34</t>
  </si>
  <si>
    <t>30.11.2023 23:48:48</t>
  </si>
  <si>
    <t>ÖREN TR-5 35-27-L00221_912765194_912765194</t>
  </si>
  <si>
    <t>30.11.2023 18:47:28</t>
  </si>
  <si>
    <t>30.11.2023 22:05:13</t>
  </si>
  <si>
    <t>30.11.2023 10:03:35</t>
  </si>
  <si>
    <t>30.11.2023 12:25:44</t>
  </si>
  <si>
    <t>M-1826 35-02-M01826_G_56382803_56382803</t>
  </si>
  <si>
    <t>30.11.2023 13:29:00</t>
  </si>
  <si>
    <t>30.11.2023 20:04:07</t>
  </si>
  <si>
    <t>30.11.2023 01:53:20</t>
  </si>
  <si>
    <t>30.11.2023 02:02:59</t>
  </si>
  <si>
    <t>M-1543 35-01-M01543_911025922_911025922</t>
  </si>
  <si>
    <t>30.11.2023 05:41:11</t>
  </si>
  <si>
    <t>30.11.2023 10:51:07</t>
  </si>
  <si>
    <t>30.11.2023 16:08:45</t>
  </si>
  <si>
    <t>30.11.2023 19:42:26</t>
  </si>
  <si>
    <t>TR-84 35-19-L00084_95000553698_95000553698</t>
  </si>
  <si>
    <t>30.11.2023 11:31:59</t>
  </si>
  <si>
    <t>30.11.2023 12:08:34</t>
  </si>
  <si>
    <t>30.11.2023 10:58:43</t>
  </si>
  <si>
    <t>30.11.2023 18:21:31</t>
  </si>
  <si>
    <t>K-4679 AKÇA HOLDİNG 35-01-K04679Ö_910836225_910836225</t>
  </si>
  <si>
    <t>30.11.2023 19:40:55</t>
  </si>
  <si>
    <t>01.12.2023 01:47:47</t>
  </si>
  <si>
    <t>K-273 35-01-K00273_A 3A_5873803</t>
  </si>
  <si>
    <t>30.11.2023 22:21:20</t>
  </si>
  <si>
    <t>01.12.2023 00:29:34</t>
  </si>
  <si>
    <t>K-665 35-04-K00665_A A1B_5837256</t>
  </si>
  <si>
    <t>30.11.2023 13:40:59</t>
  </si>
  <si>
    <t>KAMUKENT TR-5 35-21-M00042_95002404949_95002404949</t>
  </si>
  <si>
    <t>30.11.2023 08:51:58</t>
  </si>
  <si>
    <t>30.11.2023 18:47:16</t>
  </si>
  <si>
    <t>K-49 35-01-K00049_F 2F_5870534</t>
  </si>
  <si>
    <t>30.11.2023 15:10:21</t>
  </si>
  <si>
    <t>30.11.2023 22:46:41</t>
  </si>
  <si>
    <t>TR-87 MENTEŞ KAVŞAĞI 35-19-L00087_956691526_956691526</t>
  </si>
  <si>
    <t>30.11.2023 23:04:23</t>
  </si>
  <si>
    <t>30.11.2023 23:46:06</t>
  </si>
  <si>
    <t>30.11.2023 09:00:32</t>
  </si>
  <si>
    <t>30.11.2023 17:37:31</t>
  </si>
  <si>
    <t>M-2511 35-02-M02511_35-02-M02511_48000457</t>
  </si>
  <si>
    <t>30.11.2023 09:49:35</t>
  </si>
  <si>
    <t>30.11.2023 11:34:27</t>
  </si>
  <si>
    <t>M-2380 35-03-M02380_B_91464386_91464386</t>
  </si>
  <si>
    <t>30.11.2023 12:54:15</t>
  </si>
  <si>
    <t>30.11.2023 19:32:37</t>
  </si>
  <si>
    <t>30.11.2023 09:31:59</t>
  </si>
  <si>
    <t>30.11.2023 16:25:08</t>
  </si>
  <si>
    <t>K-732 35-01-K00732_B_56362285_56362285</t>
  </si>
  <si>
    <t>30.11.2023 04:37:35</t>
  </si>
  <si>
    <t>30.11.2023 08:44:53</t>
  </si>
  <si>
    <t>KÜNER TR-2 35-22-M00227_955282699_955282699</t>
  </si>
  <si>
    <t>30.11.2023 13:54:57</t>
  </si>
  <si>
    <t>30.11.2023 14:05:56</t>
  </si>
  <si>
    <t>M-2792 35-01-M02792_911128586_911128586</t>
  </si>
  <si>
    <t>30.11.2023 08:28:23</t>
  </si>
  <si>
    <t>30.11.2023 13:38:01</t>
  </si>
  <si>
    <t>BAĞYURDU TR-9 35-27-L00243_A_56379063_56379063</t>
  </si>
  <si>
    <t>30.11.2023 10:37:05</t>
  </si>
  <si>
    <t>30.11.2023 14:56:13</t>
  </si>
  <si>
    <t>KEMALİYE TR-6 45-73-M00154_945655822_945655822</t>
  </si>
  <si>
    <t>30.11.2023 19:02:06</t>
  </si>
  <si>
    <t>30.11.2023 21:43:54</t>
  </si>
  <si>
    <t>30.11.2023 20:30:33</t>
  </si>
  <si>
    <t>01.12.2023 00:27:22</t>
  </si>
  <si>
    <t>TURGUTLAR TR-1 35-28-M00285_35-28-M00285_2351026</t>
  </si>
  <si>
    <t>30.11.2023 18:48:47</t>
  </si>
  <si>
    <t>TR-138 35-16-L00138_953337873_953337873</t>
  </si>
  <si>
    <t>30.11.2023 15:52:36</t>
  </si>
  <si>
    <t>30.11.2023 18:59:13</t>
  </si>
  <si>
    <t>30.11.2023 00:27:22</t>
  </si>
  <si>
    <t>30.11.2023 01:06:43</t>
  </si>
  <si>
    <t>30.11.2023 09:19:37</t>
  </si>
  <si>
    <t>30.11.2023 10:52:19</t>
  </si>
  <si>
    <t>REFIK AYBAR SULAMA GRUBU 35-29-L00158_A_56360597_56360597</t>
  </si>
  <si>
    <t>30.11.2023 10:03:50</t>
  </si>
  <si>
    <t>VELİLER KÖK 35-31-L00116_CERİTLER L03_2119151</t>
  </si>
  <si>
    <t>30.11.2023 09:17:27</t>
  </si>
  <si>
    <t>30.11.2023 10:17:24</t>
  </si>
  <si>
    <t>K-3585 35-01-K03585_A_56378190_56378190</t>
  </si>
  <si>
    <t>30.11.2023 17:42:03</t>
  </si>
  <si>
    <t>30.11.2023 21:52:31</t>
  </si>
  <si>
    <t>K-847 35-01-K00847_911125300_911125300</t>
  </si>
  <si>
    <t>30.11.2023 11:01:28</t>
  </si>
  <si>
    <t>30.11.2023 16:50:13</t>
  </si>
  <si>
    <t>L-284 İMAMOĞLU TRAFO 35-18-L00284_950464738_950464738</t>
  </si>
  <si>
    <t>30.11.2023 19:25:59</t>
  </si>
  <si>
    <t>01.12.2023 03:05:58</t>
  </si>
  <si>
    <t>K-3656 35-01-K03656_910903607_910903607</t>
  </si>
  <si>
    <t>30.11.2023 10:34:34</t>
  </si>
  <si>
    <t>30.11.2023 13:09:53</t>
  </si>
  <si>
    <t>GÜZELKÖY KÖK 45-71-M00123_HatBaşıAyırıcı_53134540 M03_53134540</t>
  </si>
  <si>
    <t>30.11.2023 10:33:59</t>
  </si>
  <si>
    <t>01.12.2023 01:21:57</t>
  </si>
  <si>
    <t>TR-2/6-A 45-72-L00942__72373407_72373407</t>
  </si>
  <si>
    <t>30.11.2023 17:46:50</t>
  </si>
  <si>
    <t>30.11.2023 20:02:16</t>
  </si>
  <si>
    <t>K-3 35-01-K00003_913821629_913821629</t>
  </si>
  <si>
    <t>30.11.2023 11:09:01</t>
  </si>
  <si>
    <t>30.11.2023 19:30:03</t>
  </si>
  <si>
    <t>30.11.2023 12:03:47</t>
  </si>
  <si>
    <t>30.11.2023 12:25:35</t>
  </si>
  <si>
    <t>DENİZKÖY TR-1 35-30-M00594_955319226_955319226</t>
  </si>
  <si>
    <t>30.11.2023 14:59:55</t>
  </si>
  <si>
    <t>30.11.2023 21:44:27</t>
  </si>
  <si>
    <t>M-1541 35-01-M01541_910871989_910871989</t>
  </si>
  <si>
    <t>30.11.2023 13:39:10</t>
  </si>
  <si>
    <t>01.12.2023 01:22:30</t>
  </si>
  <si>
    <t>30.11.2023 08:58:35</t>
  </si>
  <si>
    <t>30.11.2023 10:42:54</t>
  </si>
  <si>
    <t>M-361 35-09-M00361_M-570 M03_47619857</t>
  </si>
  <si>
    <t>30.11.2023 18:51:05</t>
  </si>
  <si>
    <t>30.11.2023 19:33:00</t>
  </si>
  <si>
    <t>K-49 35-01-K00049_F 3F_5856809</t>
  </si>
  <si>
    <t>30.11.2023 22:35:52</t>
  </si>
  <si>
    <t>01.12.2023 03:58:36</t>
  </si>
  <si>
    <t>30.11.2023 18:33:35</t>
  </si>
  <si>
    <t>30.11.2023 18:52:00</t>
  </si>
  <si>
    <t>MENEMEN DM-6/13 35-28-M00964_DM-6 L02_66729419</t>
  </si>
  <si>
    <t>30.11.2023 16:03:34</t>
  </si>
  <si>
    <t>30.11.2023 16:11:10</t>
  </si>
  <si>
    <t>K-3073 35-04-K03073_914534209_914534209</t>
  </si>
  <si>
    <t>30.11.2023 08:21:09</t>
  </si>
  <si>
    <t>30.11.2023 14:52:45</t>
  </si>
  <si>
    <t>ÇERKEZ MAHMUDİYE KÖYÜ TR-1 45-71-M01095_DIREK TIPI TRAFO HUCRESI H01_2087806</t>
  </si>
  <si>
    <t>30.11.2023 05:18:07</t>
  </si>
  <si>
    <t>FUNDACIK KÖK 45-75-M00068_HatBaşıAyırıcı_53135520 M03_53135520</t>
  </si>
  <si>
    <t>30.11.2023 14:41:40</t>
  </si>
  <si>
    <t>30.11.2023 17:19:44</t>
  </si>
  <si>
    <t>M-1914 35-01-M01914_910796212_910796212</t>
  </si>
  <si>
    <t>30.11.2023 11:15:35</t>
  </si>
  <si>
    <t>30.11.2023 19:32:03</t>
  </si>
  <si>
    <t>ÜÇPINAR TR-5 45-71-M01536_A_56364027_56364027</t>
  </si>
  <si>
    <t>30.11.2023 09:07:52</t>
  </si>
  <si>
    <t>30.11.2023 11:52:09</t>
  </si>
  <si>
    <t>SANCAKLI BOZKÖY TR-6 45-71-M00528_A_56392404_56392404</t>
  </si>
  <si>
    <t>30.11.2023 11:56:43</t>
  </si>
  <si>
    <t>30.11.2023 16:47:24</t>
  </si>
  <si>
    <t>TR-103 35-15-L00103_950380782_950380782</t>
  </si>
  <si>
    <t>30.11.2023 10:05:58</t>
  </si>
  <si>
    <t>30.11.2023 11:18:40</t>
  </si>
  <si>
    <t>K-1361 35-02-K01361_99157708_99157708</t>
  </si>
  <si>
    <t>30.11.2023 08:01:42</t>
  </si>
  <si>
    <t>30.11.2023 09:16:50</t>
  </si>
  <si>
    <t>30.11.2023 23:47:25</t>
  </si>
  <si>
    <t>ÇAPAKLI TR-4 45-78-M00448_953279163_953279163</t>
  </si>
  <si>
    <t>30.11.2023 11:37:49</t>
  </si>
  <si>
    <t>30.11.2023 15:56:45</t>
  </si>
  <si>
    <t>KUŞÇULAR TR-9 35-19-M00221_956669923_956669923</t>
  </si>
  <si>
    <t>30.11.2023 08:49:41</t>
  </si>
  <si>
    <t>30.11.2023 09:51:17</t>
  </si>
  <si>
    <t>30.11.2023 11:20:04</t>
  </si>
  <si>
    <t>30.11.2023 11:52:08</t>
  </si>
  <si>
    <t>EĞRİGÖL TR-1 35-16-M00050_35-16-M00050_2357415</t>
  </si>
  <si>
    <t>30.11.2023 13:05:14</t>
  </si>
  <si>
    <t>30.11.2023 21:26:15</t>
  </si>
  <si>
    <t>K-1534 35-01-K01534_C 1C_5869230</t>
  </si>
  <si>
    <t>30.11.2023 08:10:05</t>
  </si>
  <si>
    <t>30.11.2023 13:26:09</t>
  </si>
  <si>
    <t>30.11.2023 19:10:28</t>
  </si>
  <si>
    <t>01.12.2023 03:41:36</t>
  </si>
  <si>
    <t>K-2416 35-07-K02416_B b1b_5852554</t>
  </si>
  <si>
    <t>30.11.2023 06:53:26</t>
  </si>
  <si>
    <t>30.11.2023 08:35:47</t>
  </si>
  <si>
    <t>TR-134 35-15-M00134_48878235_56364419_56364419</t>
  </si>
  <si>
    <t>30.11.2023 09:26:17</t>
  </si>
  <si>
    <t>30.11.2023 12:10:59</t>
  </si>
  <si>
    <t>K-1037 35-01-K01037_E 5E_5856793</t>
  </si>
  <si>
    <t>30.11.2023 16:24:11</t>
  </si>
  <si>
    <t>01.12.2023 04:33:04</t>
  </si>
  <si>
    <t>KALEKÖY TR-4 35-31-L00236_35-31-L00236_2365450</t>
  </si>
  <si>
    <t>30.11.2023 09:24:54</t>
  </si>
  <si>
    <t>30.11.2023 17:59:48</t>
  </si>
  <si>
    <t>BAŞARAN TR-5 35-31-L00074_47942904_56370469_56370469</t>
  </si>
  <si>
    <t>30.11.2023 12:50:20</t>
  </si>
  <si>
    <t>30.11.2023 18:18:24</t>
  </si>
  <si>
    <t>30.11.2023 20:38:56</t>
  </si>
  <si>
    <t>30.11.2023 20:46:22</t>
  </si>
  <si>
    <t>M-1914 35-01-M01914_98566472_98566472</t>
  </si>
  <si>
    <t>30.11.2023 16:23:12</t>
  </si>
  <si>
    <t>01.12.2023 03:51:47</t>
  </si>
  <si>
    <t>KESİKKÖY DM 35-28-M00309_HatBaşıAyırıcı_90912545 M14_90912545</t>
  </si>
  <si>
    <t>30.11.2023 09:31:26</t>
  </si>
  <si>
    <t>30.11.2023 11:35:00</t>
  </si>
  <si>
    <t>TR-121 35-15-L00121_35-15-L00121_2373289</t>
  </si>
  <si>
    <t>30.11.2023 12:33:47</t>
  </si>
  <si>
    <t>30.11.2023 15:09:52</t>
  </si>
  <si>
    <t>DELEMENLER ÇAMLICA TR-5 45-73-M00765_945648710_945648710</t>
  </si>
  <si>
    <t>30.11.2023 23:57:25</t>
  </si>
  <si>
    <t>01.12.2023 01:41:44</t>
  </si>
  <si>
    <t>GÖRECE M-356 35-22-M00356_A_60982889_60982889</t>
  </si>
  <si>
    <t>30.11.2023 06:05:14</t>
  </si>
  <si>
    <t>30.11.2023 09:19:08</t>
  </si>
  <si>
    <t>K-49 35-01-K00049_911750899_911750899</t>
  </si>
  <si>
    <t>30.11.2023 08:57:12</t>
  </si>
  <si>
    <t>30.11.2023 12:30:58</t>
  </si>
  <si>
    <t>K-1027 35-01-K01027_G 2G_5865726</t>
  </si>
  <si>
    <t>30.11.2023 07:28:53</t>
  </si>
  <si>
    <t>30.11.2023 11:58:31</t>
  </si>
  <si>
    <t>KUMKUYUCAK KÖK 45-80-M00093_TİYENLİ KÖK M01_72193186</t>
  </si>
  <si>
    <t>30.11.2023 13:22:04</t>
  </si>
  <si>
    <t>30.11.2023 14:34:43</t>
  </si>
  <si>
    <t>30.11.2023 07:39:19</t>
  </si>
  <si>
    <t>30.11.2023 10:15:15</t>
  </si>
  <si>
    <t>DERBENT İM-DM 45-83-A00004_MANİSA-2 M12_2331771</t>
  </si>
  <si>
    <t>30.11.2023 14:16:34</t>
  </si>
  <si>
    <t>30.11.2023 18:19:31</t>
  </si>
  <si>
    <t>30.11.2023 10:46:17</t>
  </si>
  <si>
    <t>30.11.2023 11:18:55</t>
  </si>
  <si>
    <t>TR-92 45-78-L00092__72410565_72410565</t>
  </si>
  <si>
    <t>30.11.2023 19:41:35</t>
  </si>
  <si>
    <t>30.11.2023 20:27:43</t>
  </si>
  <si>
    <t>K-849 35-04-K00849_98964055_98964055</t>
  </si>
  <si>
    <t>30.11.2023 06:14:22</t>
  </si>
  <si>
    <t>30.11.2023 10:48:06</t>
  </si>
  <si>
    <t>İSACA TR-1 45-72-L00218_45-72-L00218_2372335</t>
  </si>
  <si>
    <t>30.11.2023 11:52:32</t>
  </si>
  <si>
    <t>TR-3 (M-703) 35-30-M00703_955299897_955299897</t>
  </si>
  <si>
    <t>30.11.2023 16:48:45</t>
  </si>
  <si>
    <t>30.11.2023 20:42:43</t>
  </si>
  <si>
    <t>TAYTAN BEZİRGANLI TR-3 45-78-M01388_953299387_953299387</t>
  </si>
  <si>
    <t>30.11.2023 16:58:42</t>
  </si>
  <si>
    <t>30.11.2023 21:48:02</t>
  </si>
  <si>
    <t>30.11.2023 13:17:16</t>
  </si>
  <si>
    <t>30.11.2023 20:00:31</t>
  </si>
  <si>
    <t>ULUDERBENT TR-4 45-73-M00541_C_56385329_56385329</t>
  </si>
  <si>
    <t>30.11.2023 15:34:27</t>
  </si>
  <si>
    <t>30.11.2023 17:44:46</t>
  </si>
  <si>
    <t>M-875 35-02-M00875_958136751_958136751</t>
  </si>
  <si>
    <t>30.11.2023 07:01:15</t>
  </si>
  <si>
    <t>30.11.2023 09:20:22</t>
  </si>
  <si>
    <t>30.11.2023 18:37:51</t>
  </si>
  <si>
    <t>30.11.2023 21:08:53</t>
  </si>
  <si>
    <t>30.11.2023 08:17:24</t>
  </si>
  <si>
    <t>30.11.2023 11:32:56</t>
  </si>
  <si>
    <t>YEŞİLKÖY-1 35-26-M00790_956621938_956621938</t>
  </si>
  <si>
    <t>30.11.2023 11:13:24</t>
  </si>
  <si>
    <t>30.11.2023 14:48:18</t>
  </si>
  <si>
    <t>ADALET DM 35-17-M00169_ÇAMLIK DM-2 M03_47289814</t>
  </si>
  <si>
    <t>30.11.2023 20:18:14</t>
  </si>
  <si>
    <t>TR-44 (DM-5/TR-12) ALPKENT 35-26-M00044_TR-45 M01_50241715</t>
  </si>
  <si>
    <t>30.11.2023 17:23:24</t>
  </si>
  <si>
    <t>30.11.2023 18:20:45</t>
  </si>
  <si>
    <t>K-1037 35-01-K01037_F 3F_5861549</t>
  </si>
  <si>
    <t>30.11.2023 12:37:31</t>
  </si>
  <si>
    <t>30.11.2023 22:39:31</t>
  </si>
  <si>
    <t>30.11.2023 23:11:51</t>
  </si>
  <si>
    <t>01.12.2023 02:59:27</t>
  </si>
  <si>
    <t>K-49 35-01-K00049_911253218_911253218</t>
  </si>
  <si>
    <t>30.11.2023 14:36:10</t>
  </si>
  <si>
    <t>30.11.2023 20:46:45</t>
  </si>
  <si>
    <t>K-493 35-01-K00493_A A1_5856274</t>
  </si>
  <si>
    <t>30.11.2023 16:36:57</t>
  </si>
  <si>
    <t>01.12.2023 02:35:51</t>
  </si>
  <si>
    <t>YENİCEKÖY TR-2 45-72-L00183_45-72-L00183_2365011</t>
  </si>
  <si>
    <t>30.11.2023 03:01:24</t>
  </si>
  <si>
    <t>DERBENT İM-DM 45-83-A00004_MANİSA-2 M12_2097148</t>
  </si>
  <si>
    <t>30.11.2023 09:53:19</t>
  </si>
  <si>
    <t>30.11.2023 09:56:00</t>
  </si>
  <si>
    <t>OVACIK TR-4 35-31-L00147_35-31-L00147_2364101</t>
  </si>
  <si>
    <t>30.11.2023 09:34:59</t>
  </si>
  <si>
    <t>30.11.2023 18:14:22</t>
  </si>
  <si>
    <t>YAĞCILAR KÖK 45-71-M00179_HatBaşıAyırıcı_53135869 M04_53135869</t>
  </si>
  <si>
    <t>30.11.2023 16:42:42</t>
  </si>
  <si>
    <t>01.12.2023 09:55:37</t>
  </si>
  <si>
    <t>K-893 35-04-K00893_99019463_99019463</t>
  </si>
  <si>
    <t>30.11.2023 00:04:00</t>
  </si>
  <si>
    <t>30.11.2023 06:41:26</t>
  </si>
  <si>
    <t>K-49 35-01-K00049_98078678_98078678</t>
  </si>
  <si>
    <t>30.11.2023 21:06:57</t>
  </si>
  <si>
    <t>01.12.2023 03:55:32</t>
  </si>
  <si>
    <t>ASARLIK DM-3/8 35-28-M00175_B_56376774_56376774</t>
  </si>
  <si>
    <t>30.11.2023 12:54:55</t>
  </si>
  <si>
    <t>30.11.2023 18:43:53</t>
  </si>
  <si>
    <t>SEYREK TR-5/2 35-28-M00911_35-28-M00911_78088170</t>
  </si>
  <si>
    <t>30.11.2023 15:44:32</t>
  </si>
  <si>
    <t>30.11.2023 18:57:50</t>
  </si>
  <si>
    <t>KIZILÇUKUR TR-4 45-79-M00476_B_56385406_56385406</t>
  </si>
  <si>
    <t>30.11.2023 16:17:29</t>
  </si>
  <si>
    <t>30.11.2023 20:34:33</t>
  </si>
  <si>
    <t>30.11.2023 19:34:55</t>
  </si>
  <si>
    <t>30.11.2023 20:27:19</t>
  </si>
  <si>
    <t>30.11.2023 16:14:24</t>
  </si>
  <si>
    <t>30.11.2023 16:17:54</t>
  </si>
  <si>
    <t>MALKOCA TR-1 45-75-M00257_945621148_945621148</t>
  </si>
  <si>
    <t>30.11.2023 18:06:38</t>
  </si>
  <si>
    <t>30.11.2023 19:58:44</t>
  </si>
  <si>
    <t>K-3 35-01-K00003_F F4_5820439</t>
  </si>
  <si>
    <t>30.11.2023 10:15:09</t>
  </si>
  <si>
    <t>30.11.2023 13:22:55</t>
  </si>
  <si>
    <t>K-3322 35-09-K03322_97755066_97755066</t>
  </si>
  <si>
    <t>30.11.2023 14:04:38</t>
  </si>
  <si>
    <t>30.11.2023 18:00:37</t>
  </si>
  <si>
    <t>30.11.2023 08:30:14</t>
  </si>
  <si>
    <t>30.11.2023 13:32:55</t>
  </si>
  <si>
    <t>M-1826 35-02-M01826_D D1_83894659</t>
  </si>
  <si>
    <t>30.11.2023 17:22:49</t>
  </si>
  <si>
    <t>30.11.2023 20:46:51</t>
  </si>
  <si>
    <t>TR-49 35-26-M00049_DAĞITIM TRAFO TR-49 M06_100774934</t>
  </si>
  <si>
    <t>30.11.2023 17:14:04</t>
  </si>
  <si>
    <t>30.11.2023 17:20:14</t>
  </si>
  <si>
    <t>M-3546 35-01-M03546_95001418223_95001418223</t>
  </si>
  <si>
    <t>30.11.2023 10:48:58</t>
  </si>
  <si>
    <t>30.11.2023 17:55:59</t>
  </si>
  <si>
    <t>DOĞANKAYA TR-1 45-72-L00187_45-72-L00187_2372327</t>
  </si>
  <si>
    <t>30.11.2023 17:27:34</t>
  </si>
  <si>
    <t>30.11.2023 17:45:05</t>
  </si>
  <si>
    <t>K-49 35-01-K00049_D D1_66312610</t>
  </si>
  <si>
    <t>30.11.2023 07:07:02</t>
  </si>
  <si>
    <t>30.11.2023 16:21:10</t>
  </si>
  <si>
    <t>30.11.2023 07:55:36</t>
  </si>
  <si>
    <t>30.11.2023 09:14:38</t>
  </si>
  <si>
    <t>BÜYÜKKEMERDERE TR-1 35-29-L00303_A_56399888_56399888</t>
  </si>
  <si>
    <t>30.11.2023 10:05:37</t>
  </si>
  <si>
    <t>30.11.2023 13:32:53</t>
  </si>
  <si>
    <t>30.11.2023 15:28:14</t>
  </si>
  <si>
    <t>30.11.2023 19:09:51</t>
  </si>
  <si>
    <t>K-3881 35-01-K03881_A_56370176_56370176</t>
  </si>
  <si>
    <t>30.11.2023 06:30:23</t>
  </si>
  <si>
    <t>30.11.2023 10:32:04</t>
  </si>
  <si>
    <t>K-782 35-01-K00782_911490499_911490499</t>
  </si>
  <si>
    <t>30.11.2023 08:30:04</t>
  </si>
  <si>
    <t>30.11.2023 13:34:35</t>
  </si>
  <si>
    <t>DAĞDERE TR-5 45-72-M00209_A_56407332_56407332</t>
  </si>
  <si>
    <t>30.11.2023 09:39:06</t>
  </si>
  <si>
    <t>30.11.2023 19:22:58</t>
  </si>
  <si>
    <t>TR-140 35-16-L00140_35-16-L00140_2347419</t>
  </si>
  <si>
    <t>30.11.2023 08:12:57</t>
  </si>
  <si>
    <t>30.11.2023 11:35:25</t>
  </si>
  <si>
    <t>30.11.2023 08:43:24</t>
  </si>
  <si>
    <t>30.11.2023 09:55:04</t>
  </si>
  <si>
    <t>30.11.2023 09:55:44</t>
  </si>
  <si>
    <t>DM-3 35-29-M00003_TİRE İM- DM-1 M01_72188037</t>
  </si>
  <si>
    <t>30.11.2023 22:48:54</t>
  </si>
  <si>
    <t>30.11.2023 23:40:22</t>
  </si>
  <si>
    <t>SULTAN DM 35-25-M00121_MOBİL-ZİNDANCIK M05_72117321</t>
  </si>
  <si>
    <t>30.11.2023 01:15:21</t>
  </si>
  <si>
    <t>ZEYTİNDAĞ TR-1 35-16-M00003_35-16-M00003_2346979</t>
  </si>
  <si>
    <t>30.11.2023 11:04:09</t>
  </si>
  <si>
    <t>30.11.2023 22:18:22</t>
  </si>
  <si>
    <t>30.11.2023 22:28:23</t>
  </si>
  <si>
    <t>TR-93 35-16-L00093_35-16-L00093_2352814</t>
  </si>
  <si>
    <t>30.11.2023 11:12:18</t>
  </si>
  <si>
    <t>30.11.2023 21:16:44</t>
  </si>
  <si>
    <t>M-851 35-02-M00851_99546799_99546799</t>
  </si>
  <si>
    <t>30.11.2023 11:25:26</t>
  </si>
  <si>
    <t>30.11.2023 14:12:14</t>
  </si>
  <si>
    <t>AŞAĞICUMA TR-2 35-16-M00101_B_90955602_90955602</t>
  </si>
  <si>
    <t>30.11.2023 18:36:55</t>
  </si>
  <si>
    <t>01.12.2023 01:23:06</t>
  </si>
  <si>
    <t>TR-89 35-15-M00089_950360013_950360013</t>
  </si>
  <si>
    <t>30.11.2023 08:53:06</t>
  </si>
  <si>
    <t>30.11.2023 17:44:06</t>
  </si>
  <si>
    <t>KARAOĞLANLI TR-1 45-78-M00350_E_56402744_56402744</t>
  </si>
  <si>
    <t>30.11.2023 14:08:55</t>
  </si>
  <si>
    <t>30.11.2023 17:50:13</t>
  </si>
  <si>
    <t>K-511 35-01-K00511_E E1_5922934</t>
  </si>
  <si>
    <t>30.11.2023 08:32:20</t>
  </si>
  <si>
    <t>30.11.2023 20:42:21</t>
  </si>
  <si>
    <t>PAYAMLI M-14 35-25-M00182_95001234924_95001234924</t>
  </si>
  <si>
    <t>01.11.2023 16:58:41</t>
  </si>
  <si>
    <t>01.11.2023 22:25:33</t>
  </si>
  <si>
    <t>URLA TM-1 35-19-A00004_ZEYTİNALANI İM M07_2313938</t>
  </si>
  <si>
    <t>01.11.2023 10:22:13</t>
  </si>
  <si>
    <t>01.11.2023 15:17:03</t>
  </si>
  <si>
    <t>İNECİK TR-1 35-21-L00121_B_56373640_56373640</t>
  </si>
  <si>
    <t>01.11.2023 15:37:25</t>
  </si>
  <si>
    <t>01.11.2023 21:04:15</t>
  </si>
  <si>
    <t>TR-42 35-15-M00042_48885137_56380559_56380559</t>
  </si>
  <si>
    <t>01.11.2023 15:31:03</t>
  </si>
  <si>
    <t>01.11.2023 17:52:39</t>
  </si>
  <si>
    <t>CABBAR DM 45-73-M00100_ALAŞEHİR TM GİRİŞ (CABBAR-3) M16_2308591</t>
  </si>
  <si>
    <t>01.11.2023 00:30:38</t>
  </si>
  <si>
    <t>01.11.2023 00:38:00</t>
  </si>
  <si>
    <t>ARAPLI TR-4 35-16-M00750_A_91138110_91138110</t>
  </si>
  <si>
    <t>01.11.2023 11:01:52</t>
  </si>
  <si>
    <t>01.11.2023 12:40:58</t>
  </si>
  <si>
    <t>TARİŞ KÖK 45-73-M01049_HatBaşıAyırıcı_53135357 M02_53135357</t>
  </si>
  <si>
    <t>01.11.2023 11:37:16</t>
  </si>
  <si>
    <t>01.11.2023 13:11:51</t>
  </si>
  <si>
    <t>BADEMBÜKÜ TR-1 35-21-L00075_A_76840972_76840972</t>
  </si>
  <si>
    <t>01.11.2023 14:56:44</t>
  </si>
  <si>
    <t>01.11.2023 16:16:17</t>
  </si>
  <si>
    <t>TR-33 35-16-L00033_953319580_953319580</t>
  </si>
  <si>
    <t>01.11.2023 21:47:45</t>
  </si>
  <si>
    <t>01.11.2023 22:41:47</t>
  </si>
  <si>
    <t>ÖZİMAR-ETKİNKENT SİTESİ 35-25-M00284_95000572259_95000572259</t>
  </si>
  <si>
    <t>01.11.2023 12:13:50</t>
  </si>
  <si>
    <t>01.11.2023 16:12:11</t>
  </si>
  <si>
    <t>M-1188 35-04-M01188_E _5956820</t>
  </si>
  <si>
    <t>01.11.2023 13:29:35</t>
  </si>
  <si>
    <t>01.11.2023 13:52:29</t>
  </si>
  <si>
    <t>KIRKAĞAÇ OTOYOL DM 45-76-M00235_AHMET EMEKLİ M04_66021027</t>
  </si>
  <si>
    <t>01.11.2023 16:44:09</t>
  </si>
  <si>
    <t>01.11.2023 17:45:12</t>
  </si>
  <si>
    <t>SÜTÇÜLER DM 35-27-M00900_ÇAMBEL-2 M10_92758024</t>
  </si>
  <si>
    <t>01.11.2023 09:41:06</t>
  </si>
  <si>
    <t>01.11.2023 09:54:28</t>
  </si>
  <si>
    <t>K-1809 35-01-K01809_35-01-K01809_41903409</t>
  </si>
  <si>
    <t>01.11.2023 09:14:21</t>
  </si>
  <si>
    <t>01.11.2023 10:36:19</t>
  </si>
  <si>
    <t>TR-126 35-16-L00126_35-16-L00126_2347075</t>
  </si>
  <si>
    <t>01.11.2023 09:44:18</t>
  </si>
  <si>
    <t>01.11.2023 10:29:48</t>
  </si>
  <si>
    <t>EMİRALEM TR-16 35-28-M00234_B_56357659_56357659</t>
  </si>
  <si>
    <t>01.11.2023 11:25:21</t>
  </si>
  <si>
    <t>01.11.2023 12:37:16</t>
  </si>
  <si>
    <t>01.11.2023 10:50:01</t>
  </si>
  <si>
    <t>01.11.2023 17:06:18</t>
  </si>
  <si>
    <t>M-30 35-02-M00030_M-33 M05_2117927</t>
  </si>
  <si>
    <t>01.11.2023 07:38:50</t>
  </si>
  <si>
    <t>01.11.2023 08:34:29</t>
  </si>
  <si>
    <t>HARMANDALI KÖK 45-71-M00061_AHMET KURUT M011_72230853</t>
  </si>
  <si>
    <t>01.11.2023 08:11:46</t>
  </si>
  <si>
    <t>01.11.2023 14:41:53</t>
  </si>
  <si>
    <t>ARPALIK KÖK 45-83-M00137_ÇAMPINAR TARIMSAL SULAMA - TR-6 M06_72124446</t>
  </si>
  <si>
    <t>01.11.2023 08:57:21</t>
  </si>
  <si>
    <t>01.11.2023 09:40:03</t>
  </si>
  <si>
    <t>ÇAPAK KÖK 35-26-M00435_HatBaşıAyırıcı_74816339 M05_74816339</t>
  </si>
  <si>
    <t>01.11.2023 19:54:28</t>
  </si>
  <si>
    <t>01.11.2023 22:02:11</t>
  </si>
  <si>
    <t>01.11.2023 08:50:16</t>
  </si>
  <si>
    <t>01.11.2023 10:44:48</t>
  </si>
  <si>
    <t>SAĞANCI İM 35-16-A00003_SÜLEYMANLI L05_2072980</t>
  </si>
  <si>
    <t>01.11.2023 08:06:36</t>
  </si>
  <si>
    <t>01.11.2023 08:17:01</t>
  </si>
  <si>
    <t>KARAVELİLER TR-1 KÖK 35-20-L00137_KIZILCAOVA L03_2050223</t>
  </si>
  <si>
    <t>01.11.2023 01:37:57</t>
  </si>
  <si>
    <t>01.11.2023 02:33:57</t>
  </si>
  <si>
    <t>PANCAR KÖK 35-26-M00891_PANCAR SANAYİ ÇIKIŞ M04_2123351</t>
  </si>
  <si>
    <t>01.11.2023 13:33:49</t>
  </si>
  <si>
    <t>01.11.2023 14:48:08</t>
  </si>
  <si>
    <t>UĞURLU KÖK 45-86-M00045_HatBaşıAyırıcı_53135438 M03_53135438</t>
  </si>
  <si>
    <t>01.11.2023 10:26:48</t>
  </si>
  <si>
    <t>01.11.2023 10:42:48</t>
  </si>
  <si>
    <t>KÜÇÜKAVULCUK DM 35-15-L00727_İSMAİL BAYSAL L04_72098461</t>
  </si>
  <si>
    <t>01.11.2023 10:47:18</t>
  </si>
  <si>
    <t>01.11.2023 11:30:31</t>
  </si>
  <si>
    <t>KINIK TM 35-24-A00004_KINIK-1 M017_76822105</t>
  </si>
  <si>
    <t>01.11.2023 07:52:01</t>
  </si>
  <si>
    <t>01.11.2023 07:55:11</t>
  </si>
  <si>
    <t>DEREKÖY KÖK 45-72-L00458_HatBaşıAyırıcı_53139800 L01_53139800</t>
  </si>
  <si>
    <t>01.11.2023 09:45:41</t>
  </si>
  <si>
    <t>01.11.2023 09:56:41</t>
  </si>
  <si>
    <t>ZEYTİNLER TR-2 35-19-M00401_95001237681_95001237681</t>
  </si>
  <si>
    <t>01.11.2023 16:05:59</t>
  </si>
  <si>
    <t>01.11.2023 19:29:21</t>
  </si>
  <si>
    <t>ÜÇPINAR TR-6 45-71-M01538_A_56363673_56363673</t>
  </si>
  <si>
    <t>01.11.2023 18:20:04</t>
  </si>
  <si>
    <t>01.11.2023 20:36:51</t>
  </si>
  <si>
    <t>ÇINARDİBİ TR-4 35-20-M00046_A_91404648_91404648</t>
  </si>
  <si>
    <t>01.11.2023 15:21:25</t>
  </si>
  <si>
    <t>01.11.2023 16:02:49</t>
  </si>
  <si>
    <t>BAĞARASI TR-15 35-23-M00362_B_79385497_79385497</t>
  </si>
  <si>
    <t>01.11.2023 11:16:58</t>
  </si>
  <si>
    <t>01.11.2023 14:19:39</t>
  </si>
  <si>
    <t>01.11.2023 09:20:12</t>
  </si>
  <si>
    <t>01.11.2023 16:28:41</t>
  </si>
  <si>
    <t>M-3069(YATIRIM REZERVE) 35-01-M03069_35-01-M03069_80639257</t>
  </si>
  <si>
    <t>01.11.2023 12:24:28</t>
  </si>
  <si>
    <t>01.11.2023 13:30:00</t>
  </si>
  <si>
    <t>MORDOĞAN KÖYÜ TR-2 35-21-L00137_D_56378282_56378282</t>
  </si>
  <si>
    <t>01.11.2023 08:39:05</t>
  </si>
  <si>
    <t>01.11.2023 12:13:55</t>
  </si>
  <si>
    <t>ÇAMPINAR TR-1 45-83-M00428_45-83-M00428_2376024</t>
  </si>
  <si>
    <t>01.11.2023 18:14:40</t>
  </si>
  <si>
    <t>01.11.2023 20:19:28</t>
  </si>
  <si>
    <t>TR-99 35-16-L00099_D_90944805_90944805</t>
  </si>
  <si>
    <t>01.11.2023 17:46:10</t>
  </si>
  <si>
    <t>01.11.2023 18:14:42</t>
  </si>
  <si>
    <t>TR-45 35-22-M00045_35-22-M00045_2358886</t>
  </si>
  <si>
    <t>01.11.2023 10:29:02</t>
  </si>
  <si>
    <t>01.11.2023 15:17:04</t>
  </si>
  <si>
    <t>M-271 KARAKAYALAR DM 35-14-M00271_ÇEVREKENT M06_2097312</t>
  </si>
  <si>
    <t>01.11.2023 16:59:28</t>
  </si>
  <si>
    <t>01.11.2023 17:05:19</t>
  </si>
  <si>
    <t>MANİSA TM-1 45-71-A00001_TURGUTLU-2 M18_2059983</t>
  </si>
  <si>
    <t>01.11.2023 12:59:00</t>
  </si>
  <si>
    <t>01.11.2023 13:44:00</t>
  </si>
  <si>
    <t>DM-19/02A 45-71-M02184_SPEK ELEKTRONİK O-02 DİREK M05_65995563</t>
  </si>
  <si>
    <t>01.11.2023 08:00:01</t>
  </si>
  <si>
    <t>01.11.2023 08:50:17</t>
  </si>
  <si>
    <t>KAHRAMANDERE İM 35-10-A00002_PİRİREİS K06_2101992</t>
  </si>
  <si>
    <t>01.11.2023 09:36:18</t>
  </si>
  <si>
    <t>01.11.2023 14:32:31</t>
  </si>
  <si>
    <t>TR-34 35-26-M00034_DAĞITIM TRAFO TR-34 M01_65927585</t>
  </si>
  <si>
    <t>01.11.2023 09:20:46</t>
  </si>
  <si>
    <t>01.11.2023 13:19:48</t>
  </si>
  <si>
    <t>TR-127 35-16-L00127_35-16-L00127_2347076</t>
  </si>
  <si>
    <t>01.11.2023 14:04:28</t>
  </si>
  <si>
    <t>01.11.2023 14:42:16</t>
  </si>
  <si>
    <t>L-27 35-14-L00027_50011379 C01_50011515</t>
  </si>
  <si>
    <t>01.11.2023 21:21:45</t>
  </si>
  <si>
    <t>01.11.2023 22:48:21</t>
  </si>
  <si>
    <t>K-473 35-01-K00473_35-01-K00473_2361773</t>
  </si>
  <si>
    <t>01.11.2023 18:43:08</t>
  </si>
  <si>
    <t>01.11.2023 19:13:55</t>
  </si>
  <si>
    <t>SARUHANLI DM 45-80-M00001_BELEN HALİTPAŞA M10_2086508</t>
  </si>
  <si>
    <t>01.11.2023 15:00:32</t>
  </si>
  <si>
    <t>01.11.2023 15:05:11</t>
  </si>
  <si>
    <t>DELEMENLER BAHÇEARASI TR-1 45-73-M00670_A_56390297_56390297</t>
  </si>
  <si>
    <t>01.11.2023 13:05:29</t>
  </si>
  <si>
    <t>01.11.2023 15:02:44</t>
  </si>
  <si>
    <t>TR-99 35-16-L00099_35-16-L00099_2347094</t>
  </si>
  <si>
    <t>01.11.2023 11:46:05</t>
  </si>
  <si>
    <t>DM-14/24-A 45-71-M02217_953195983_953195983</t>
  </si>
  <si>
    <t>01.11.2023 20:12:53</t>
  </si>
  <si>
    <t>01.11.2023 20:58:58</t>
  </si>
  <si>
    <t>M-2440 35-09-M02440_DAĞITIM TRF-1 M-2440 M03_42782932</t>
  </si>
  <si>
    <t>01.11.2023 21:52:48</t>
  </si>
  <si>
    <t>01.11.2023 22:53:38</t>
  </si>
  <si>
    <t>TOKMAKLI KÖK 45-86-M00047_HatBaşıAyırıcı_53137214 M05_53137214</t>
  </si>
  <si>
    <t>01.11.2023 15:34:38</t>
  </si>
  <si>
    <t>01.11.2023 17:35:48</t>
  </si>
  <si>
    <t>M-2440 35-09-M02440_35-09-M02440_42782976</t>
  </si>
  <si>
    <t>01.11.2023 22:55:48</t>
  </si>
  <si>
    <t>01.11.2023 23:19:03</t>
  </si>
  <si>
    <t>MURADİYE DM-5/10 45-71-M00775_DM-5/11 M06_2124692</t>
  </si>
  <si>
    <t>01.11.2023 11:19:11</t>
  </si>
  <si>
    <t>01.11.2023 12:12:41</t>
  </si>
  <si>
    <t>MURADİYE DM-11/10 KÖK 45-71-M00782_BAŞARANLAR M01_2123732</t>
  </si>
  <si>
    <t>01.11.2023 13:08:54</t>
  </si>
  <si>
    <t>01.11.2023 18:20:21</t>
  </si>
  <si>
    <t>SEYREK TR-2 35-28-M00909_953377068_953377068</t>
  </si>
  <si>
    <t>01.11.2023 12:37:06</t>
  </si>
  <si>
    <t>01.11.2023 18:36:50</t>
  </si>
  <si>
    <t>K-1809 35-01-K01809_912088093_912088093</t>
  </si>
  <si>
    <t>01.11.2023 06:18:22</t>
  </si>
  <si>
    <t>01.11.2023 08:22:47</t>
  </si>
  <si>
    <t>KORDON KÖK 45-78-M00730_ÇAKALDOĞAN M03_2105508</t>
  </si>
  <si>
    <t>01.11.2023 14:05:50</t>
  </si>
  <si>
    <t>01.11.2023 14:09:44</t>
  </si>
  <si>
    <t>M-1212 35-02-M01212_910233676_910233676</t>
  </si>
  <si>
    <t>01.11.2023 08:42:25</t>
  </si>
  <si>
    <t>01.11.2023 09:38:14</t>
  </si>
  <si>
    <t>DM-2/6 (DM-10) 45-71-M00276_945115976_945115976</t>
  </si>
  <si>
    <t>01.11.2023 09:45:15</t>
  </si>
  <si>
    <t>01.11.2023 15:52:49</t>
  </si>
  <si>
    <t>BAŞIBÜYÜK KÖK 45-77-L00158_HatBaşıAyırıcı_84885551 L04_84885551</t>
  </si>
  <si>
    <t>01.11.2023 11:15:31</t>
  </si>
  <si>
    <t>01.11.2023 12:56:47</t>
  </si>
  <si>
    <t>GÜMÜLDÜR M-36 35-25-M00036_95000485742_95000485742</t>
  </si>
  <si>
    <t>01.11.2023 12:46:38</t>
  </si>
  <si>
    <t>01.11.2023 16:09:54</t>
  </si>
  <si>
    <t>GÖKÇEN DM 35-29-M00123_SEYREKLİ M03_2104368</t>
  </si>
  <si>
    <t>01.11.2023 16:38:22</t>
  </si>
  <si>
    <t>01.11.2023 16:47:10</t>
  </si>
  <si>
    <t>ÜÇPINAR TR-6 45-71-M01538_DIREK TIPI TRAFO HUCRESI H01_2086633</t>
  </si>
  <si>
    <t>01.11.2023 10:33:32</t>
  </si>
  <si>
    <t>01.11.2023 17:07:40</t>
  </si>
  <si>
    <t>BOZYAKA TM 35-01-A00007_BOZYAKA-8 K20_2312194</t>
  </si>
  <si>
    <t>01.11.2023 09:05:55</t>
  </si>
  <si>
    <t>01.11.2023 12:43:28</t>
  </si>
  <si>
    <t>01.11.2023 15:30:37</t>
  </si>
  <si>
    <t>01.11.2023 16:49:43</t>
  </si>
  <si>
    <t>DEMİRTAŞ KÖK 35-30-M00149_HatBaşıAyırıcı_100709290 M02_100709290</t>
  </si>
  <si>
    <t>01.11.2023 08:11:47</t>
  </si>
  <si>
    <t>01.11.2023 09:01:17</t>
  </si>
  <si>
    <t>K-3214 35-04-K03214_A_56368074_56368074</t>
  </si>
  <si>
    <t>01.11.2023 13:55:48</t>
  </si>
  <si>
    <t>01.11.2023 15:24:27</t>
  </si>
  <si>
    <t>YUKARI ŞEHİT KEMAL TR 35-17-M00358_35-17-M00358_2349204</t>
  </si>
  <si>
    <t>01.11.2023 13:49:23</t>
  </si>
  <si>
    <t>01.11.2023 15:19:11</t>
  </si>
  <si>
    <t>YAYAKENT TR-8 35-24-M00008_C_56354108_56354108</t>
  </si>
  <si>
    <t>01.11.2023 09:13:29</t>
  </si>
  <si>
    <t>01.11.2023 15:02:41</t>
  </si>
  <si>
    <t>HASALAN TR-1 45-78-L00386_DIREK TIPI TRAFO HUCRESI H01_2106125</t>
  </si>
  <si>
    <t>01.11.2023 17:17:24</t>
  </si>
  <si>
    <t>01.11.2023 19:42:32</t>
  </si>
  <si>
    <t>M-2465 35-09-M02465_97767005_97767005</t>
  </si>
  <si>
    <t>01.11.2023 10:02:22</t>
  </si>
  <si>
    <t>01.11.2023 13:15:23</t>
  </si>
  <si>
    <t>TR-33 35-17-M00033_M-433 M03_66314619</t>
  </si>
  <si>
    <t>01.11.2023 18:16:30</t>
  </si>
  <si>
    <t>01.11.2023 19:03:22</t>
  </si>
  <si>
    <t>K-3889 35-02-K03889_95000627627_95000627627</t>
  </si>
  <si>
    <t>01.11.2023 11:19:49</t>
  </si>
  <si>
    <t>01.11.2023 12:54:14</t>
  </si>
  <si>
    <t>DOĞANBEY KÖK 35-14-M00100_BANKSİS M03_80639821</t>
  </si>
  <si>
    <t>01.11.2023 23:17:03</t>
  </si>
  <si>
    <t>01.11.2023 23:51:29</t>
  </si>
  <si>
    <t>01.11.2023 16:36:21</t>
  </si>
  <si>
    <t>01.11.2023 16:51:18</t>
  </si>
  <si>
    <t>SEYREKLİ TR-3 35-15-L00442_35-15-L00442_2365594</t>
  </si>
  <si>
    <t>01.11.2023 09:15:35</t>
  </si>
  <si>
    <t>01.11.2023 13:36:28</t>
  </si>
  <si>
    <t>MURADİYE DM-5/11 45-71-M00232_DM-11/10A M14_72091336</t>
  </si>
  <si>
    <t>01.11.2023 08:47:00</t>
  </si>
  <si>
    <t>01.11.2023 11:40:18</t>
  </si>
  <si>
    <t>TR-1/22 45-83-M00022_45-83-M00022_2349532</t>
  </si>
  <si>
    <t>01.11.2023 09:58:41</t>
  </si>
  <si>
    <t>01.11.2023 10:48:21</t>
  </si>
  <si>
    <t>ÇAMAVLU TR-1 35-16-M00123_35-16-M00123_2351668</t>
  </si>
  <si>
    <t>01.11.2023 06:40:17</t>
  </si>
  <si>
    <t>01.11.2023 07:03:17</t>
  </si>
  <si>
    <t>BİRGİ TR-13 35-15-L00268_A a3b_48763278</t>
  </si>
  <si>
    <t>01.11.2023 19:20:15</t>
  </si>
  <si>
    <t>01.11.2023 19:51:19</t>
  </si>
  <si>
    <t>MADEN KÖK 45-83-M00128_İZZETTİN M03_47316671</t>
  </si>
  <si>
    <t>01.11.2023 15:53:28</t>
  </si>
  <si>
    <t>01.11.2023 17:09:41</t>
  </si>
  <si>
    <t>M-1178 35-04-M01178_A_56381722_56381722</t>
  </si>
  <si>
    <t>01.11.2023 11:46:56</t>
  </si>
  <si>
    <t>01.11.2023 12:36:01</t>
  </si>
  <si>
    <t>GÖKÇEKÖY FATİH MAH.TR-2 45-80-L00179_DIREK TIPI TRAFO HUCRESI H01_2085186</t>
  </si>
  <si>
    <t>01.11.2023 14:03:29</t>
  </si>
  <si>
    <t>01.11.2023 15:46:20</t>
  </si>
  <si>
    <t>HARMANDALI KÖK 45-71-M00061_AHMET KOCA M10_72231048</t>
  </si>
  <si>
    <t>01.11.2023 14:30:54</t>
  </si>
  <si>
    <t>01.11.2023 19:24:25</t>
  </si>
  <si>
    <t>HALİLLER KÖK 35-31-L00228_HatBaşıAyırıcı_97368131 L02_97368131</t>
  </si>
  <si>
    <t>01.11.2023 09:30:19</t>
  </si>
  <si>
    <t>01.11.2023 18:12:31</t>
  </si>
  <si>
    <t>DOĞUŞLAR TR-2 45-79-M00103_B_56395921_56395921</t>
  </si>
  <si>
    <t>01.11.2023 09:39:50</t>
  </si>
  <si>
    <t>01.11.2023 11:10:35</t>
  </si>
  <si>
    <t>M-3308(YATIRIM REZERVE) 35-07-M03308_95000665373_95000665373</t>
  </si>
  <si>
    <t>01.11.2023 16:17:48</t>
  </si>
  <si>
    <t>01.11.2023 17:41:51</t>
  </si>
  <si>
    <t>SEYREKLİ TR-14 35-15-L00437_35-15-L00437_2365591</t>
  </si>
  <si>
    <t>01.11.2023 13:42:57</t>
  </si>
  <si>
    <t>01.11.2023 15:50:28</t>
  </si>
  <si>
    <t>01.11.2023 16:26:10</t>
  </si>
  <si>
    <t>MURADİYE DM-5/10 45-71-M00775_DM-5/10C M03_2124686</t>
  </si>
  <si>
    <t>01.11.2023 07:58:56</t>
  </si>
  <si>
    <t>01.11.2023 09:15:04</t>
  </si>
  <si>
    <t>TR-8 35-31-L00008_B_72252763_72252763</t>
  </si>
  <si>
    <t>01.11.2023 18:17:05</t>
  </si>
  <si>
    <t>01.11.2023 19:30:34</t>
  </si>
  <si>
    <t>PAYAMLI M-1 KÖK 35-25-M00175_ÜRKMEZ DM-4 M05_72056666</t>
  </si>
  <si>
    <t>01.11.2023 22:56:58</t>
  </si>
  <si>
    <t>01.11.2023 23:18:12</t>
  </si>
  <si>
    <t>POYRAZDAMLARI TR-11 45-78-M00576_KURTTUTAN GES M02_2106466</t>
  </si>
  <si>
    <t>01.11.2023 08:59:28</t>
  </si>
  <si>
    <t>01.11.2023 11:32:03</t>
  </si>
  <si>
    <t>K-598 35-01-K00598_910648710_910648710</t>
  </si>
  <si>
    <t>01.11.2023 21:16:15</t>
  </si>
  <si>
    <t>01.11.2023 22:45:25</t>
  </si>
  <si>
    <t>K-3585 35-01-K03585_35-01-K03585_2354946</t>
  </si>
  <si>
    <t>01.11.2023 01:25:57</t>
  </si>
  <si>
    <t>01.11.2023 01:56:27</t>
  </si>
  <si>
    <t>ALİAĞA TR-43 DM 35-17-M00043_HatBaşıAyırıcı_72823559 M13_72823559</t>
  </si>
  <si>
    <t>01.11.2023 13:29:40</t>
  </si>
  <si>
    <t>01.11.2023 14:29:08</t>
  </si>
  <si>
    <t>TR-1/40-B 45-72-M00107_45-72-M00107_2355484</t>
  </si>
  <si>
    <t>01.11.2023 12:59:41</t>
  </si>
  <si>
    <t>01.11.2023 13:28:38</t>
  </si>
  <si>
    <t>ÇAMBEL KÖK 35-27-M00619_YENMİŞ-2 M04_72166026</t>
  </si>
  <si>
    <t>01.11.2023 10:10:11</t>
  </si>
  <si>
    <t>01.11.2023 10:45:48</t>
  </si>
  <si>
    <t>TR-31 35-16-L00031_35-16-L00031_67586227</t>
  </si>
  <si>
    <t>01.11.2023 10:45:59</t>
  </si>
  <si>
    <t>01.11.2023 17:12:38</t>
  </si>
  <si>
    <t>ESKİOBA KÖK 35-29-L00037_ESKİOBA L03_2037224</t>
  </si>
  <si>
    <t>01.11.2023 16:06:51</t>
  </si>
  <si>
    <t>01.11.2023 16:42:51</t>
  </si>
  <si>
    <t>TR-52 35-17-M00052_C_91025020_91025020</t>
  </si>
  <si>
    <t>01.11.2023 18:22:21</t>
  </si>
  <si>
    <t>01.11.2023 18:43:28</t>
  </si>
  <si>
    <t>M-2703 35-01-M02703_95001234820_95001234820</t>
  </si>
  <si>
    <t>01.11.2023 12:12:31</t>
  </si>
  <si>
    <t>01.11.2023 14:53:18</t>
  </si>
  <si>
    <t>TR-82 35-16-L00082_D_56398106_56398106</t>
  </si>
  <si>
    <t>01.11.2023 15:19:42</t>
  </si>
  <si>
    <t>01.11.2023 16:22:04</t>
  </si>
  <si>
    <t>TR-31 35-17-M00031_F F03_5761795</t>
  </si>
  <si>
    <t>01.11.2023 11:07:03</t>
  </si>
  <si>
    <t>01.11.2023 11:51:22</t>
  </si>
  <si>
    <t>TR-1/21 45-72-M00021_TR-1/33 M04_61377491</t>
  </si>
  <si>
    <t>01.11.2023 19:49:38</t>
  </si>
  <si>
    <t>01.11.2023 20:09:28</t>
  </si>
  <si>
    <t>DM-2/14 (MURADİYE CAMİİ) 45-71-M00075_B b1b_45179600</t>
  </si>
  <si>
    <t>01.11.2023 11:20:58</t>
  </si>
  <si>
    <t>01.11.2023 13:20:10</t>
  </si>
  <si>
    <t>ÇAMBEL KÖK 35-27-M00619_YENMİŞ-2 M04_72166068</t>
  </si>
  <si>
    <t>01.11.2023 09:14:57</t>
  </si>
  <si>
    <t>YELKİ TR-6 (M-2343) 35-10-M02343_B B1B_5871996</t>
  </si>
  <si>
    <t>01.11.2023 10:33:00</t>
  </si>
  <si>
    <t>01.11.2023 16:40:59</t>
  </si>
  <si>
    <t>SUBAŞI İM 35-26-A00002_NAİME L03_2304032</t>
  </si>
  <si>
    <t>01.11.2023 08:35:21</t>
  </si>
  <si>
    <t>01.11.2023 09:55:54</t>
  </si>
  <si>
    <t>M-3307(YATIRIM REZERVE) 35-07-M03307_A_56381403_56381403</t>
  </si>
  <si>
    <t>01.11.2023 11:54:03</t>
  </si>
  <si>
    <t>01.11.2023 17:26:21</t>
  </si>
  <si>
    <t>TR-150 35-16-L00150_35-16-L00150_72038488</t>
  </si>
  <si>
    <t>01.11.2023 01:13:29</t>
  </si>
  <si>
    <t>01.11.2023 02:03:13</t>
  </si>
  <si>
    <t>ÖZGÖRKEY KÖK 35-26-M00256_UÇAK TEKSTİL M04_65969692</t>
  </si>
  <si>
    <t>01.11.2023 10:04:39</t>
  </si>
  <si>
    <t>01.11.2023 10:35:28</t>
  </si>
  <si>
    <t>K-4039 35-03-K04039_912594968_912594968</t>
  </si>
  <si>
    <t>01.11.2023 11:59:47</t>
  </si>
  <si>
    <t>01.11.2023 13:12:09</t>
  </si>
  <si>
    <t>K-345 35-02-K00345_B_56371893_56371893</t>
  </si>
  <si>
    <t>01.11.2023 18:31:14</t>
  </si>
  <si>
    <t>01.11.2023 19:47:14</t>
  </si>
  <si>
    <t>ÇİÇEKLİ ELMA ÇUKURU TR-1 45-75-M00312_A_56404000_56404000</t>
  </si>
  <si>
    <t>01.11.2023 20:04:43</t>
  </si>
  <si>
    <t>01.11.2023 21:23:51</t>
  </si>
  <si>
    <t>RADAR KÖK 35-21-M00006_RADAR M02_72199789</t>
  </si>
  <si>
    <t>01.11.2023 16:32:31</t>
  </si>
  <si>
    <t>01.11.2023 18:08:00</t>
  </si>
  <si>
    <t>TR-7 45-78-L00007_953264956_953264956</t>
  </si>
  <si>
    <t>01.11.2023 13:13:00</t>
  </si>
  <si>
    <t>01.11.2023 14:21:18</t>
  </si>
  <si>
    <t>01.11.2023 18:22:07</t>
  </si>
  <si>
    <t>APANÇEŞME KÖK( TR-1) 35-16-M00683_ARAPLI OVASI KARADİKEN M04_72042300</t>
  </si>
  <si>
    <t>01.11.2023 02:49:44</t>
  </si>
  <si>
    <t>01.11.2023 03:59:34</t>
  </si>
  <si>
    <t>TAHTALIÇAY KÖK (M-751) 35-22-M00145_HatBaşıAyırıcı_96553246 M05_96553246</t>
  </si>
  <si>
    <t>01.11.2023 10:10:33</t>
  </si>
  <si>
    <t>01.11.2023 11:54:28</t>
  </si>
  <si>
    <t>BALABANLI TR-3 35-15-L00969_D_91068862_91068862</t>
  </si>
  <si>
    <t>01.11.2023 14:56:47</t>
  </si>
  <si>
    <t>01.11.2023 16:41:10</t>
  </si>
  <si>
    <t>AMBARSEKİ KÖYÜ TR-1 35-21-L00105_35-21-L00105_2349245</t>
  </si>
  <si>
    <t>01.11.2023 09:24:26</t>
  </si>
  <si>
    <t>01.11.2023 16:50:28</t>
  </si>
  <si>
    <t>DM-13/15 45-71-M00322_A_56397184_56397184</t>
  </si>
  <si>
    <t>01.11.2023 21:43:17</t>
  </si>
  <si>
    <t>01.11.2023 22:51:57</t>
  </si>
  <si>
    <t>K-812 35-03-K00812_35-03-K00812_41935642</t>
  </si>
  <si>
    <t>01.11.2023 08:43:00</t>
  </si>
  <si>
    <t>01.11.2023 10:30:00</t>
  </si>
  <si>
    <t>01.11.2023 15:45:23</t>
  </si>
  <si>
    <t>01.11.2023 16:06:14</t>
  </si>
  <si>
    <t>ÜÇPINAR DM 45-71-M00183_GÖKBEL M09_72249143</t>
  </si>
  <si>
    <t>01.11.2023 11:19:03</t>
  </si>
  <si>
    <t>01.11.2023 17:05:28</t>
  </si>
  <si>
    <t>K-4579 35-09-K04579_TRAFO K03_45381915</t>
  </si>
  <si>
    <t>01.11.2023 19:12:29</t>
  </si>
  <si>
    <t>01.11.2023 19:30:48</t>
  </si>
  <si>
    <t>ALAŞEHİR TR-82 45-73-M00082_945672184_945672184</t>
  </si>
  <si>
    <t>01.11.2023 09:52:08</t>
  </si>
  <si>
    <t>01.11.2023 14:29:30</t>
  </si>
  <si>
    <t>AKÖREN TR-19 KÖK 45-78-M00974_ALAŞEHİR M04_66244783</t>
  </si>
  <si>
    <t>01.11.2023 15:23:18</t>
  </si>
  <si>
    <t>01.11.2023 15:48:48</t>
  </si>
  <si>
    <t>K-986 35-07-K00986_99407706_99407706</t>
  </si>
  <si>
    <t>01.11.2023 16:33:42</t>
  </si>
  <si>
    <t>01.11.2023 18:02:45</t>
  </si>
  <si>
    <t>TR-36 35-16-L00036_953320179_953320179</t>
  </si>
  <si>
    <t>01.11.2023 08:01:26</t>
  </si>
  <si>
    <t>01.11.2023 12:47:00</t>
  </si>
  <si>
    <t>MERSİNDERE TR-2 45-78-L00473_A_91139890_91139890</t>
  </si>
  <si>
    <t>01.11.2023 23:04:29</t>
  </si>
  <si>
    <t>02.11.2023 00:02:45</t>
  </si>
  <si>
    <t>TR-129 35-16-L00129_35-16-L00129_2347421</t>
  </si>
  <si>
    <t>01.11.2023 04:48:35</t>
  </si>
  <si>
    <t>01.11.2023 05:32:31</t>
  </si>
  <si>
    <t>M-1104 35-03-M01104_35-03-M01104_41951285</t>
  </si>
  <si>
    <t>01.11.2023 09:21:48</t>
  </si>
  <si>
    <t>01.11.2023 10:20:31</t>
  </si>
  <si>
    <t>YEŞİLKÖY TR-1 45-71-M01821_45-71-M01821_2355640</t>
  </si>
  <si>
    <t>01.11.2023 13:11:56</t>
  </si>
  <si>
    <t>01.11.2023 18:37:28</t>
  </si>
  <si>
    <t>L-393 YENİ OKUL 35-18-L00393_D e1_5959803</t>
  </si>
  <si>
    <t>01.11.2023 09:29:49</t>
  </si>
  <si>
    <t>01.11.2023 10:54:49</t>
  </si>
  <si>
    <t>K-1648 35-03-K01648_TRAFO K01_41924351</t>
  </si>
  <si>
    <t>01.11.2023 10:11:25</t>
  </si>
  <si>
    <t>01.11.2023 13:13:41</t>
  </si>
  <si>
    <t>GÜLBAHÇE İM 35-19-A00006_TAŞ OCAĞI M06_72213799</t>
  </si>
  <si>
    <t>01.11.2023 09:16:56</t>
  </si>
  <si>
    <t>01.11.2023 09:49:48</t>
  </si>
  <si>
    <t>K-1181 35-04-K01181_35-04-K01181_2372987</t>
  </si>
  <si>
    <t>01.11.2023 09:02:07</t>
  </si>
  <si>
    <t>K-3453 35-08-K03453_97607616_97607616</t>
  </si>
  <si>
    <t>01.11.2023 07:03:49</t>
  </si>
  <si>
    <t>01.11.2023 09:36:51</t>
  </si>
  <si>
    <t>K-3363 35-09-K03363_35-09-K03363_50166119</t>
  </si>
  <si>
    <t>01.11.2023 20:26:54</t>
  </si>
  <si>
    <t>01.11.2023 22:10:45</t>
  </si>
  <si>
    <t>DM-2/6 (DM-10) 45-71-M00276_B b1b_45193747</t>
  </si>
  <si>
    <t>01.11.2023 08:27:03</t>
  </si>
  <si>
    <t>01.11.2023 10:44:20</t>
  </si>
  <si>
    <t>KUŞÇULAR DM-2 35-19-M00515_TR-319 M05_80470370</t>
  </si>
  <si>
    <t>01.11.2023 16:05:18</t>
  </si>
  <si>
    <t>01.11.2023 17:15:02</t>
  </si>
  <si>
    <t>M-331 35-02-M00331_M-1644 M04_2083548</t>
  </si>
  <si>
    <t>01.11.2023 08:30:34</t>
  </si>
  <si>
    <t>KAPANCI KÖK 45-78-L00229_HASALAN L02_2328992</t>
  </si>
  <si>
    <t>01.11.2023 20:49:01</t>
  </si>
  <si>
    <t>ZEYTİNLER TR-1 35-19-M00207_956698915_956698915</t>
  </si>
  <si>
    <t>01.11.2023 20:55:31</t>
  </si>
  <si>
    <t>01.11.2023 23:19:51</t>
  </si>
  <si>
    <t>K-1449 35-04-K01449_F_56364839_56364839</t>
  </si>
  <si>
    <t>01.11.2023 11:07:29</t>
  </si>
  <si>
    <t>01.11.2023 11:40:03</t>
  </si>
  <si>
    <t>K-1450 35-04-K01450_B_56364489_56364489</t>
  </si>
  <si>
    <t>01.11.2023 10:41:46</t>
  </si>
  <si>
    <t>01.11.2023 11:02:42</t>
  </si>
  <si>
    <t>BARIŞ TİREBOLU MAH.TR-1 45-78-L00489_A_91370493_91370493</t>
  </si>
  <si>
    <t>01.11.2023 22:30:10</t>
  </si>
  <si>
    <t>01.11.2023 22:57:45</t>
  </si>
  <si>
    <t>HALİLLER KÖK 35-31-L00228_SIRIMLI L011_72238625</t>
  </si>
  <si>
    <t>01.11.2023 14:53:38</t>
  </si>
  <si>
    <t>01.11.2023 15:29:51</t>
  </si>
  <si>
    <t>PANCAR OSB DM-1 35-26-M00869_YAZIBAŞI-3 ÇETMEN M22_2123647</t>
  </si>
  <si>
    <t>01.11.2023 15:01:14</t>
  </si>
  <si>
    <t>01.11.2023 15:18:19</t>
  </si>
  <si>
    <t>TR-71 ÖZYURT 35-19-L00071_6772664_56354942_56354942</t>
  </si>
  <si>
    <t>01.11.2023 18:48:10</t>
  </si>
  <si>
    <t>01.11.2023 22:57:13</t>
  </si>
  <si>
    <t>BUCA TM 35-03-A00003_Buca-15 K23_2311286</t>
  </si>
  <si>
    <t>01.11.2023 01:06:00</t>
  </si>
  <si>
    <t>01.11.2023 01:07:00</t>
  </si>
  <si>
    <t>ÖDEMİŞ İM 35-15-A00001_YENİ KENT L16_2310687</t>
  </si>
  <si>
    <t>01.11.2023 09:30:12</t>
  </si>
  <si>
    <t>01.11.2023 18:04:01</t>
  </si>
  <si>
    <t>KINIK İM 35-24-A00001_HatBaşıAyırıcı_97287750 M09_97287750</t>
  </si>
  <si>
    <t>01.11.2023 16:56:48</t>
  </si>
  <si>
    <t>01.11.2023 18:57:06</t>
  </si>
  <si>
    <t>ÇINARDİBİ TR-4 35-20-M00046_35-20-M00046_2371329</t>
  </si>
  <si>
    <t>01.11.2023 17:39:31</t>
  </si>
  <si>
    <t>01.11.2023 18:01:58</t>
  </si>
  <si>
    <t>DM-01/TR-91 45-71-M01856_953243640_953243640</t>
  </si>
  <si>
    <t>01.11.2023 20:19:48</t>
  </si>
  <si>
    <t>02.11.2023 03:11:49</t>
  </si>
  <si>
    <t>GÖRDES TR-10 45-75-M00010_AKÇEŞME ÇIKIŞI TR-14 M06_67567127</t>
  </si>
  <si>
    <t>01.11.2023 12:14:58</t>
  </si>
  <si>
    <t>01.11.2023 12:48:21</t>
  </si>
  <si>
    <t>YASEMİN DM 35-19-M00002_ÖZBEK M03_2055959</t>
  </si>
  <si>
    <t>01.11.2023 09:18:04</t>
  </si>
  <si>
    <t>01.11.2023 09:20:40</t>
  </si>
  <si>
    <t>M-228 35-14-M00228_956659669_956659669</t>
  </si>
  <si>
    <t>01.11.2023 18:20:09</t>
  </si>
  <si>
    <t>01.11.2023 19:33:48</t>
  </si>
  <si>
    <t>MECİDİYE TR-1 KÖK 45-72-L00078_GÖKÇEKÖY (KÖYLER ÇIKIŞI) L010_66560899</t>
  </si>
  <si>
    <t>01.11.2023 14:59:18</t>
  </si>
  <si>
    <t>01.11.2023 15:34:08</t>
  </si>
  <si>
    <t>YUNTDAĞ KÖK 35-16-M00010_EĞRİGÖL-BOZKÖY M03_72050958</t>
  </si>
  <si>
    <t>01.11.2023 09:00:18</t>
  </si>
  <si>
    <t>01.11.2023 15:55:38</t>
  </si>
  <si>
    <t>MANİSA TM-1 45-71-A00001_SARUHANLI M04_2059992</t>
  </si>
  <si>
    <t>01.11.2023 07:20:31</t>
  </si>
  <si>
    <t>01.11.2023 07:35:17</t>
  </si>
  <si>
    <t>GÜLBAHÇE İM 35-19-A00006_HatBaşıAyırıcı_53137494 M06_53137494</t>
  </si>
  <si>
    <t>01.11.2023 08:31:59</t>
  </si>
  <si>
    <t>01.11.2023 09:53:35</t>
  </si>
  <si>
    <t>M-3473(YATIRIM REZERVE) 35-02-M03473_35-02-M03473_88371175</t>
  </si>
  <si>
    <t>01.11.2023 09:31:18</t>
  </si>
  <si>
    <t>01.11.2023 16:25:50</t>
  </si>
  <si>
    <t>GÜNERLİ TR-1 35-28-M00408_953395952_953395952</t>
  </si>
  <si>
    <t>01.11.2023 18:55:08</t>
  </si>
  <si>
    <t>01.11.2023 21:03:24</t>
  </si>
  <si>
    <t>DM-15 45-71-M00399_DM-9 M24_73330924</t>
  </si>
  <si>
    <t>01.11.2023 12:01:08</t>
  </si>
  <si>
    <t>K-345 35-02-K00345_95001371881_95001371881</t>
  </si>
  <si>
    <t>01.11.2023 17:52:59</t>
  </si>
  <si>
    <t>HACI HALİLLER DM 45-71-M00065_TURGUTLU-2 M09_72237416</t>
  </si>
  <si>
    <t>01.11.2023 11:14:00</t>
  </si>
  <si>
    <t>01.11.2023 11:16:18</t>
  </si>
  <si>
    <t>BAĞLICA KÖK 45-79-M00248_BAĞLICA M02_72036936</t>
  </si>
  <si>
    <t>01.11.2023 09:03:47</t>
  </si>
  <si>
    <t>01.11.2023 16:10:01</t>
  </si>
  <si>
    <t>TR-18 35-15-M00018_35-15-M00018_2365407</t>
  </si>
  <si>
    <t>01.11.2023 10:26:28</t>
  </si>
  <si>
    <t>01.11.2023 10:45:08</t>
  </si>
  <si>
    <t>ALİZE KÖK 35-18-M00059_CANTÜRK MADEN M11_72185034</t>
  </si>
  <si>
    <t>01.11.2023 15:23:23</t>
  </si>
  <si>
    <t>01.11.2023 16:02:21</t>
  </si>
  <si>
    <t>TR-33 35-16-L00033_47578188_56352860_56352860</t>
  </si>
  <si>
    <t>01.11.2023 16:23:08</t>
  </si>
  <si>
    <t>01.11.2023 20:46:20</t>
  </si>
  <si>
    <t>M-1178 35-04-M01178_35-04-M01178_2367373</t>
  </si>
  <si>
    <t>01.11.2023 13:44:35</t>
  </si>
  <si>
    <t>UÇAK KARDEŞLER KÖK 45-73-M00296_HatBaşıAyırıcı_53136057 M02_53136057</t>
  </si>
  <si>
    <t>01.11.2023 22:57:03</t>
  </si>
  <si>
    <t>02.11.2023 00:12:48</t>
  </si>
  <si>
    <t>SARIÇAY KÖPRÜSÜ TR-1 35-22-M00297_955285987_955285987</t>
  </si>
  <si>
    <t>01.11.2023 11:54:59</t>
  </si>
  <si>
    <t>01.11.2023 13:35:21</t>
  </si>
  <si>
    <t>DURASILLI TR-6 45-78-M01117_953262636_953262636</t>
  </si>
  <si>
    <t>01.11.2023 18:06:26</t>
  </si>
  <si>
    <t>01.11.2023 21:09:06</t>
  </si>
  <si>
    <t>ÇAPAK KÖK 35-26-M00435_DAĞKIZILCA-2 ÇIKIŞ M05_66033222</t>
  </si>
  <si>
    <t>01.11.2023 21:39:38</t>
  </si>
  <si>
    <t>01.11.2023 21:52:38</t>
  </si>
  <si>
    <t>K-3022 35-04-K03022_A_56356775_56356775</t>
  </si>
  <si>
    <t>01.11.2023 09:21:03</t>
  </si>
  <si>
    <t>01.11.2023 10:28:27</t>
  </si>
  <si>
    <t>DM-2/TR-16 35-26-M00143_966597931_966597931</t>
  </si>
  <si>
    <t>01.11.2023 08:43:29</t>
  </si>
  <si>
    <t>01.11.2023 10:16:09</t>
  </si>
  <si>
    <t>MURADİYE DM-11/10 KÖK 45-71-M00782_BAŞARANLAR M01_2123731</t>
  </si>
  <si>
    <t>01.11.2023 01:41:07</t>
  </si>
  <si>
    <t>01.11.2023 03:37:32</t>
  </si>
  <si>
    <t>BOZYAKA TM 35-01-A00007_BOZYAKA-6 K18_2062935</t>
  </si>
  <si>
    <t>01.11.2023 13:03:11</t>
  </si>
  <si>
    <t>01.11.2023 17:20:48</t>
  </si>
  <si>
    <t>TR-54 35-16-L00054_35-16-L00054_2367501</t>
  </si>
  <si>
    <t>01.11.2023 11:35:17</t>
  </si>
  <si>
    <t>01.11.2023 17:04:11</t>
  </si>
  <si>
    <t>ALAŞEHİR TR-82 45-73-M00082_A a4_45157957</t>
  </si>
  <si>
    <t>01.11.2023 15:29:11</t>
  </si>
  <si>
    <t>ÇİTKÖY TR-1 35-16-M00062_D_91167290_91167290</t>
  </si>
  <si>
    <t>01.11.2023 09:05:41</t>
  </si>
  <si>
    <t>01.11.2023 17:00:55</t>
  </si>
  <si>
    <t>SAMURLU TR-2 35-17-M00319_6776073_56357181_56357181</t>
  </si>
  <si>
    <t>01.11.2023 15:28:36</t>
  </si>
  <si>
    <t>01.11.2023 16:22:31</t>
  </si>
  <si>
    <t>L-289 DEMET AKBAĞ TRAFO 35-18-L00289_950462243_950462243</t>
  </si>
  <si>
    <t>01.11.2023 09:50:42</t>
  </si>
  <si>
    <t>01.11.2023 11:04:22</t>
  </si>
  <si>
    <t>FOÇA TR-48 35-23-L00048_42134249_56398604_56398604</t>
  </si>
  <si>
    <t>01.11.2023 13:47:07</t>
  </si>
  <si>
    <t>01.11.2023 16:05:13</t>
  </si>
  <si>
    <t>DEREKÖY TR-1 45-72-L00461_B_56394651_56394651</t>
  </si>
  <si>
    <t>01.11.2023 08:07:56</t>
  </si>
  <si>
    <t>01.11.2023 10:34:07</t>
  </si>
  <si>
    <t>KAŞIKÇI TR-1 35-24-M00240_35-24-M00240_2360789</t>
  </si>
  <si>
    <t>01.11.2023 21:11:02</t>
  </si>
  <si>
    <t>01.11.2023 21:38:49</t>
  </si>
  <si>
    <t>M-1178 35-04-M01178_912754201_912754201</t>
  </si>
  <si>
    <t>01.11.2023 16:24:50</t>
  </si>
  <si>
    <t>01.11.2023 19:59:07</t>
  </si>
  <si>
    <t>KEMALPAŞA TM 35-27-A00002_YENMİŞ M08_2048961</t>
  </si>
  <si>
    <t>TEİAŞ Hat Bakım Çalışması</t>
  </si>
  <si>
    <t>İletim</t>
  </si>
  <si>
    <t>01.11.2023 11:27:49</t>
  </si>
  <si>
    <t>01.11.2023 18:33:31</t>
  </si>
  <si>
    <t>DM-3/TR-34 (ESKİ TR-145) 35-26-M01258_35-26-M01258_2349788</t>
  </si>
  <si>
    <t>01.11.2023 09:03:04</t>
  </si>
  <si>
    <t>01.11.2023 13:54:51</t>
  </si>
  <si>
    <t>ÇAMLIK TR-3 35-13-L00083_946420228_946420228</t>
  </si>
  <si>
    <t>01.11.2023 22:46:50</t>
  </si>
  <si>
    <t>01.11.2023 23:56:53</t>
  </si>
  <si>
    <t>BADINCA KÖK 45-73-M00341_HatBaşıAyırıcı_53136546 M03_53136546</t>
  </si>
  <si>
    <t>01.11.2023 09:19:48</t>
  </si>
  <si>
    <t>01.11.2023 12:00:31</t>
  </si>
  <si>
    <t>SANCAKLI UZUNÇINAR KÖYÜ 45-71-M00566_45-71-M00566_2353872</t>
  </si>
  <si>
    <t>01.11.2023 15:00:51</t>
  </si>
  <si>
    <t>01.11.2023 15:36:21</t>
  </si>
  <si>
    <t>KARGIN KÖK 45-84-M00004_HASAN SAYAN ÖZEL TR M02_72162963</t>
  </si>
  <si>
    <t>01.11.2023 12:04:28</t>
  </si>
  <si>
    <t>01.11.2023 12:11:59</t>
  </si>
  <si>
    <t>SOMA A SANTRALİ İM/DM 45-82-A00001_HatBaşıAyırıcı_53135947 L14_53135947</t>
  </si>
  <si>
    <t>01.11.2023 12:50:27</t>
  </si>
  <si>
    <t>01.11.2023 15:01:58</t>
  </si>
  <si>
    <t>HACI HALİLLER DM 45-71-M00065_TURGUTLU-2 M09_72237336</t>
  </si>
  <si>
    <t>01.11.2023 09:40:31</t>
  </si>
  <si>
    <t>AHMETLİ İM 45-84-A00001_KÖY GRUBU L05_2067789</t>
  </si>
  <si>
    <t>01.11.2023 08:12:31</t>
  </si>
  <si>
    <t>01.11.2023 08:30:01</t>
  </si>
  <si>
    <t>VELİLER KÖK 35-31-L00116_HatBaşıAyırıcı_100721901 L03_100721901</t>
  </si>
  <si>
    <t>01.11.2023 09:13:36</t>
  </si>
  <si>
    <t>01.11.2023 16:58:48</t>
  </si>
  <si>
    <t>AKKEÇİLİ TR-1 45-73-M00422_915935399_915935399</t>
  </si>
  <si>
    <t>01.11.2023 23:51:27</t>
  </si>
  <si>
    <t>02.11.2023 01:20:29</t>
  </si>
  <si>
    <t>01.11.2023 17:20:01</t>
  </si>
  <si>
    <t>01.11.2023 17:24:51</t>
  </si>
  <si>
    <t>M-1357 35-09-M01357_953067599_953067599</t>
  </si>
  <si>
    <t>01.11.2023 10:17:50</t>
  </si>
  <si>
    <t>01.11.2023 11:09:07</t>
  </si>
  <si>
    <t>PAŞAKÖY KÖK 45-80-M00052_SARUHANLI TM GİRİŞ/TR-13 M02_72063777</t>
  </si>
  <si>
    <t>01.11.2023 03:49:51</t>
  </si>
  <si>
    <t>01.11.2023 04:33:01</t>
  </si>
  <si>
    <t>M-10 35-02-M00010_M-280 M06_2046898</t>
  </si>
  <si>
    <t>01.11.2023 07:44:15</t>
  </si>
  <si>
    <t>01.11.2023 10:38:04</t>
  </si>
  <si>
    <t>01.11.2023 10:48:37</t>
  </si>
  <si>
    <t>DM-5/TR-10 (ESKİ TR-41) 35-26-M01361_ M03_50248077</t>
  </si>
  <si>
    <t>01.11.2023 14:07:11</t>
  </si>
  <si>
    <t>01.11.2023 14:59:36</t>
  </si>
  <si>
    <t>M-261 ULAMIŞ 35-14-M00261_5654747_56355680_56355680</t>
  </si>
  <si>
    <t>01.11.2023 15:34:13</t>
  </si>
  <si>
    <t>01.11.2023 17:16:17</t>
  </si>
  <si>
    <t>K-3866 35-01-K03866_C_56369108_56369108</t>
  </si>
  <si>
    <t>01.11.2023 12:44:42</t>
  </si>
  <si>
    <t>01.11.2023 14:33:41</t>
  </si>
  <si>
    <t>MORDOĞAN TR-30 35-21-L00155_95002607788_95002607788</t>
  </si>
  <si>
    <t>01.11.2023 12:02:40</t>
  </si>
  <si>
    <t>01.11.2023 13:25:36</t>
  </si>
  <si>
    <t>SARUHANLI TR-13 45-80-M00013__81571155_81571155</t>
  </si>
  <si>
    <t>01.11.2023 15:00:41</t>
  </si>
  <si>
    <t>01.11.2023 16:44:06</t>
  </si>
  <si>
    <t>VELİLER KÖK 35-31-L00116_YEŞİLDERE L01_2337020</t>
  </si>
  <si>
    <t>01.11.2023 08:09:08</t>
  </si>
  <si>
    <t>01.11.2023 08:49:08</t>
  </si>
  <si>
    <t>DEMİRCİ KÖK 35-26-M00779_AYRANCILAR DM-5 M07_42707150</t>
  </si>
  <si>
    <t>02.11.2023 15:09:54</t>
  </si>
  <si>
    <t>02.11.2023 18:00:11</t>
  </si>
  <si>
    <t>KAYMAKÇI İM 35-15-A00004_KAYMAKÇI-2 M08_2121955</t>
  </si>
  <si>
    <t>02.11.2023 20:07:59</t>
  </si>
  <si>
    <t>02.11.2023 20:09:29</t>
  </si>
  <si>
    <t>KAHRAMANDERE İM 35-10-A00002_ÇAKABEY K05_2328476</t>
  </si>
  <si>
    <t>02.11.2023 11:10:38</t>
  </si>
  <si>
    <t>02.11.2023 12:39:00</t>
  </si>
  <si>
    <t>02.11.2023 14:25:18</t>
  </si>
  <si>
    <t>02.11.2023 17:56:09</t>
  </si>
  <si>
    <t>SOMA TR-40 45-82-M00040_TR-40/1 M03_72180101</t>
  </si>
  <si>
    <t>02.11.2023 15:26:11</t>
  </si>
  <si>
    <t>02.11.2023 16:36:01</t>
  </si>
  <si>
    <t>ILGIN HATBAŞI KÖK 45-73-M01292_ÇAKIRCAALİ M02_83838132</t>
  </si>
  <si>
    <t>02.11.2023 11:59:58</t>
  </si>
  <si>
    <t>02.11.2023 12:00:38</t>
  </si>
  <si>
    <t>URLA TM-1 35-19-A00004_URLA-2 M12_2314055</t>
  </si>
  <si>
    <t>02.11.2023 14:16:38</t>
  </si>
  <si>
    <t>02.11.2023 14:18:45</t>
  </si>
  <si>
    <t>BÖLCEK DM 35-16-M00153_BÖLCEK M03_82962824</t>
  </si>
  <si>
    <t>02.11.2023 14:47:11</t>
  </si>
  <si>
    <t>02.11.2023 15:26:41</t>
  </si>
  <si>
    <t>M-2914 35-02-M02914_35-02-M02914_84865479</t>
  </si>
  <si>
    <t>02.11.2023 09:50:32</t>
  </si>
  <si>
    <t>02.11.2023 11:44:53</t>
  </si>
  <si>
    <t>L-300 DM 35-18-L00300_L-450 SÜZER L02_2329798</t>
  </si>
  <si>
    <t>02.11.2023 10:54:26</t>
  </si>
  <si>
    <t>02.11.2023 12:21:36</t>
  </si>
  <si>
    <t>SUDELİĞİ KÖK 45-72-L00111_HatBaşıAyırıcı_53139714 L04_53139714</t>
  </si>
  <si>
    <t>02.11.2023 09:11:47</t>
  </si>
  <si>
    <t>02.11.2023 16:08:09</t>
  </si>
  <si>
    <t>02.11.2023 14:42:39</t>
  </si>
  <si>
    <t>02.11.2023 15:35:46</t>
  </si>
  <si>
    <t>M-2845 35-03-M02845_BELENBAŞI M06_82471648</t>
  </si>
  <si>
    <t>02.11.2023 17:45:51</t>
  </si>
  <si>
    <t>02.11.2023 19:36:12</t>
  </si>
  <si>
    <t>M-1824 35-01-M01824_910869624_910869624</t>
  </si>
  <si>
    <t>02.11.2023 13:43:01</t>
  </si>
  <si>
    <t>02.11.2023 17:14:55</t>
  </si>
  <si>
    <t>M-1470 35-02-M01470_TRAFO M02_2052099</t>
  </si>
  <si>
    <t>02.11.2023 09:57:11</t>
  </si>
  <si>
    <t>02.11.2023 11:55:01</t>
  </si>
  <si>
    <t>L-436 35-18-L00436_B_91250016_91250016</t>
  </si>
  <si>
    <t>02.11.2023 10:23:54</t>
  </si>
  <si>
    <t>02.11.2023 13:38:17</t>
  </si>
  <si>
    <t>TR-43 35-16-L00043_35-16-L00043_67590807</t>
  </si>
  <si>
    <t>02.11.2023 10:11:14</t>
  </si>
  <si>
    <t>02.11.2023 17:44:21</t>
  </si>
  <si>
    <t>YAYAKENT DM 35-24-M00209_HatBaşıAyırıcı_78438604 M05_78438604</t>
  </si>
  <si>
    <t>02.11.2023 16:36:38</t>
  </si>
  <si>
    <t>02.11.2023 18:05:54</t>
  </si>
  <si>
    <t>KAPANCI KÖK 45-78-L00229_HatBaşıAyırıcı_53139900 L02_53139900</t>
  </si>
  <si>
    <t>02.11.2023 07:22:48</t>
  </si>
  <si>
    <t>02.11.2023 08:08:39</t>
  </si>
  <si>
    <t>POYRAZDAMLARI TR-11 45-78-M00576_HatBaşıAyırıcı_97267740 M05_97267740</t>
  </si>
  <si>
    <t>02.11.2023 12:38:18</t>
  </si>
  <si>
    <t>02.11.2023 15:03:53</t>
  </si>
  <si>
    <t>K-1734 35-03-K01734_35-03-K01734_41948211</t>
  </si>
  <si>
    <t>02.11.2023 09:05:38</t>
  </si>
  <si>
    <t>02.11.2023 16:46:11</t>
  </si>
  <si>
    <t>02.11.2023 18:19:30</t>
  </si>
  <si>
    <t>02.11.2023 20:03:35</t>
  </si>
  <si>
    <t>ÇUKURALTI M-50 35-25-M00085_DAĞITIM TRAFO ÇUKURALTI M-50 M03_72114805</t>
  </si>
  <si>
    <t>02.11.2023 09:51:46</t>
  </si>
  <si>
    <t>02.11.2023 12:26:09</t>
  </si>
  <si>
    <t>AYRANCILAR DM-5 35-26-M00807_DEMİRCİ M03_2125776</t>
  </si>
  <si>
    <t>02.11.2023 14:47:26</t>
  </si>
  <si>
    <t>02.11.2023 14:53:25</t>
  </si>
  <si>
    <t>YENİFOÇA TR-54 35-23-M00054_A_56399268_56399268</t>
  </si>
  <si>
    <t>02.11.2023 10:02:54</t>
  </si>
  <si>
    <t>02.11.2023 10:42:02</t>
  </si>
  <si>
    <t>K-49 35-01-K00049_912917458_912917458</t>
  </si>
  <si>
    <t>02.11.2023 18:38:29</t>
  </si>
  <si>
    <t>02.11.2023 21:05:46</t>
  </si>
  <si>
    <t>ARPALIK KÖK 45-83-M00137_ARPALIK TR-1 M02_2329855</t>
  </si>
  <si>
    <t>02.11.2023 23:32:49</t>
  </si>
  <si>
    <t>03.11.2023 00:23:42</t>
  </si>
  <si>
    <t>İĞDECİK KÖK 45-71-M00077_ŞEHİR-2 (TR-5) M04_72234122</t>
  </si>
  <si>
    <t>02.11.2023 15:11:50</t>
  </si>
  <si>
    <t>02.11.2023 17:51:25</t>
  </si>
  <si>
    <t>KARADOĞAN BENZİNLİK YANI TR-2 35-15-L00143_35-15-L00143_2346737</t>
  </si>
  <si>
    <t>02.11.2023 19:13:27</t>
  </si>
  <si>
    <t>02.11.2023 22:57:59</t>
  </si>
  <si>
    <t>CANPAŞA KÖK 45-71-M00140_ALİ ÖRÜMLÜ M06_72246776</t>
  </si>
  <si>
    <t>02.11.2023 13:17:58</t>
  </si>
  <si>
    <t>02.11.2023 17:13:21</t>
  </si>
  <si>
    <t>TR-131 35-15-M00131_35-15-M00131_66748093</t>
  </si>
  <si>
    <t>02.11.2023 09:48:58</t>
  </si>
  <si>
    <t>02.11.2023 14:10:38</t>
  </si>
  <si>
    <t>ALİZE KÖK 35-18-M00059_ALAÇATI TM (URLA-1) M10_72185031</t>
  </si>
  <si>
    <t>02.11.2023 08:21:01</t>
  </si>
  <si>
    <t>02.11.2023 09:57:08</t>
  </si>
  <si>
    <t>ÇİTKÖY TR-1 35-16-M00062_35-16-M00062_2360816</t>
  </si>
  <si>
    <t>02.11.2023 09:16:08</t>
  </si>
  <si>
    <t>02.11.2023 09:27:11</t>
  </si>
  <si>
    <t>YENİCEKÖY TR-5 35-15-L00423_35-15-L00423_2365586</t>
  </si>
  <si>
    <t>02.11.2023 21:06:16</t>
  </si>
  <si>
    <t>02.11.2023 21:25:23</t>
  </si>
  <si>
    <t>AHMETBEYLER DM 35-16-M00154_FERİZLER SULAMA M06_82965069</t>
  </si>
  <si>
    <t>02.11.2023 21:24:49</t>
  </si>
  <si>
    <t>02.11.2023 21:50:01</t>
  </si>
  <si>
    <t>02.11.2023 15:07:51</t>
  </si>
  <si>
    <t>02.11.2023 16:03:02</t>
  </si>
  <si>
    <t>K-3569 35-02-K03569_K_56365632_56365632</t>
  </si>
  <si>
    <t>02.11.2023 08:53:59</t>
  </si>
  <si>
    <t>02.11.2023 16:29:21</t>
  </si>
  <si>
    <t>K-210 35-07-K00210_913369722_913369722</t>
  </si>
  <si>
    <t>02.11.2023 09:09:30</t>
  </si>
  <si>
    <t>02.11.2023 09:56:38</t>
  </si>
  <si>
    <t>SELÇUK İM/DM 35-13-A00004_SELÇUK ZİRAİ SULAMA L05_65986298</t>
  </si>
  <si>
    <t>02.11.2023 09:20:43</t>
  </si>
  <si>
    <t>02.11.2023 11:46:28</t>
  </si>
  <si>
    <t>LOKMANKUYU KÖK 35-15-L00903_MENDERES L02_67112583</t>
  </si>
  <si>
    <t>02.11.2023 16:06:18</t>
  </si>
  <si>
    <t>02.11.2023 16:08:11</t>
  </si>
  <si>
    <t>TR-16 45-78-L00016_45-78-L00016_65863576</t>
  </si>
  <si>
    <t>02.11.2023 19:50:12</t>
  </si>
  <si>
    <t>02.11.2023 20:31:20</t>
  </si>
  <si>
    <t>AHMETBEYLER TR-1 35-16-M00061_A_91167241_91167241</t>
  </si>
  <si>
    <t>02.11.2023 09:00:43</t>
  </si>
  <si>
    <t>02.11.2023 18:16:57</t>
  </si>
  <si>
    <t>02.11.2023 18:28:47</t>
  </si>
  <si>
    <t>02.11.2023 22:34:56</t>
  </si>
  <si>
    <t>SÜZBEYLİ TR-1 35-28-M00421_A_56374363_56374363</t>
  </si>
  <si>
    <t>02.11.2023 10:32:02</t>
  </si>
  <si>
    <t>02.11.2023 15:45:19</t>
  </si>
  <si>
    <t>YASEMİN DM 35-19-M00002_KUŞÇULAR DM-2 M02_2116640</t>
  </si>
  <si>
    <t>02.11.2023 16:58:06</t>
  </si>
  <si>
    <t>02.11.2023 17:21:08</t>
  </si>
  <si>
    <t>TR-30 (M-730) 35-30-M00730_C c2_43010559</t>
  </si>
  <si>
    <t>02.11.2023 22:01:56</t>
  </si>
  <si>
    <t>02.11.2023 23:07:58</t>
  </si>
  <si>
    <t>L-277 GÖLCÜK GÖDENCE KÖK 35-14-L00277_OVACIK-BADEMLER L01_72144457</t>
  </si>
  <si>
    <t>02.11.2023 13:58:48</t>
  </si>
  <si>
    <t>02.11.2023 15:20:25</t>
  </si>
  <si>
    <t>K-3590 35-01-K03590_913866284_913866284</t>
  </si>
  <si>
    <t>02.11.2023 13:27:23</t>
  </si>
  <si>
    <t>02.11.2023 14:39:29</t>
  </si>
  <si>
    <t>AYRANCILAR DM-5 35-26-M00807_DEMİRCİ M03_2336122</t>
  </si>
  <si>
    <t>02.11.2023 22:27:19</t>
  </si>
  <si>
    <t>02.11.2023 22:47:49</t>
  </si>
  <si>
    <t>MURADİYE DM-4 45-71-M00190_MURADİYE GİRİŞ M01_56295725</t>
  </si>
  <si>
    <t>02.11.2023 15:08:58</t>
  </si>
  <si>
    <t>02.11.2023 16:09:38</t>
  </si>
  <si>
    <t>AHMETLİ İM 45-84-A00001_KÖY GRUBU L05_2314527</t>
  </si>
  <si>
    <t>02.11.2023 08:08:08</t>
  </si>
  <si>
    <t>02.11.2023 08:26:31</t>
  </si>
  <si>
    <t>TR-34 35-27-M00034_K.DERE M06_82887138</t>
  </si>
  <si>
    <t>02.11.2023 09:53:53</t>
  </si>
  <si>
    <t>02.11.2023 17:12:59</t>
  </si>
  <si>
    <t>KAPANCI KÖK 45-78-L00229_HatBaşıAyırıcı_89696975 L02_89696975</t>
  </si>
  <si>
    <t>02.11.2023 08:27:15</t>
  </si>
  <si>
    <t>02.11.2023 09:51:48</t>
  </si>
  <si>
    <t>ÇUKURALTI M-13 ÇAMLIK KÖK 35-25-M00059_ÇUKURALTI M-11 M04_72121068</t>
  </si>
  <si>
    <t>02.11.2023 11:52:45</t>
  </si>
  <si>
    <t>02.11.2023 11:59:16</t>
  </si>
  <si>
    <t>PAYAMLI M-1 KÖK 35-25-M00175_KARAYOLLARI M08_72056736</t>
  </si>
  <si>
    <t>02.11.2023 11:12:38</t>
  </si>
  <si>
    <t>02.11.2023 17:19:11</t>
  </si>
  <si>
    <t>MORDOĞAN TR-38 35-21-L00165_MORDOĞAN TR-41 L04_72182264</t>
  </si>
  <si>
    <t>02.11.2023 08:57:56</t>
  </si>
  <si>
    <t>02.11.2023 16:14:01</t>
  </si>
  <si>
    <t>M-3472(YATIRIM REZERVE) 35-02-M03472_B_56359156_56359156</t>
  </si>
  <si>
    <t>02.11.2023 09:22:52</t>
  </si>
  <si>
    <t>02.11.2023 11:05:25</t>
  </si>
  <si>
    <t>KARAKOVA KÖK 35-15-L01205_SEYREKLİ M01_85269012</t>
  </si>
  <si>
    <t>02.11.2023 16:03:31</t>
  </si>
  <si>
    <t>02.11.2023 16:53:31</t>
  </si>
  <si>
    <t>YAĞLAR TR-5 35-31-L00448_ H_49869282</t>
  </si>
  <si>
    <t>02.11.2023 17:23:47</t>
  </si>
  <si>
    <t>02.11.2023 20:56:59</t>
  </si>
  <si>
    <t>OTOYOL DM 45-80-M02917_APPAK M01_72022599</t>
  </si>
  <si>
    <t>02.11.2023 14:54:41</t>
  </si>
  <si>
    <t>02.11.2023 14:55:28</t>
  </si>
  <si>
    <t>02.11.2023 14:59:28</t>
  </si>
  <si>
    <t>02.11.2023 16:17:51</t>
  </si>
  <si>
    <t>SELİMŞAHLAR TR-2 45-71-M00137_HatBaşıAyırıcı_53134770 M03_53134770</t>
  </si>
  <si>
    <t>02.11.2023 09:34:21</t>
  </si>
  <si>
    <t>02.11.2023 18:14:19</t>
  </si>
  <si>
    <t>02.11.2023 11:17:08</t>
  </si>
  <si>
    <t>02.11.2023 13:01:31</t>
  </si>
  <si>
    <t>K-1936 35-09-K01936_H_56380005_56380005</t>
  </si>
  <si>
    <t>02.11.2023 18:25:26</t>
  </si>
  <si>
    <t>02.11.2023 19:28:31</t>
  </si>
  <si>
    <t>DM-4/TR-19 35-13-M00034_DAĞITIM TRF DM-4/TR-19 M03_66208587</t>
  </si>
  <si>
    <t>02.11.2023 04:45:08</t>
  </si>
  <si>
    <t>02.11.2023 08:46:28</t>
  </si>
  <si>
    <t>M-3302 (YATIRIM REZERVE) 35-07-M03302_A_56374334_56374334</t>
  </si>
  <si>
    <t>02.11.2023 10:03:35</t>
  </si>
  <si>
    <t>02.11.2023 18:46:00</t>
  </si>
  <si>
    <t>M-42 35-02-M00042_912590576_912590576</t>
  </si>
  <si>
    <t>02.11.2023 08:55:12</t>
  </si>
  <si>
    <t>02.11.2023 10:30:41</t>
  </si>
  <si>
    <t>YAĞCILAR KÖK 45-71-M00179_SULAMALAR-AT ÇİFTLİĞİ M02_72258055</t>
  </si>
  <si>
    <t>02.11.2023 10:57:13</t>
  </si>
  <si>
    <t>02.11.2023 15:42:18</t>
  </si>
  <si>
    <t>M-3172(YATIRIM REZERVE) 35-02-M03172_ H_82246888</t>
  </si>
  <si>
    <t>02.11.2023 17:10:18</t>
  </si>
  <si>
    <t>02.11.2023 21:51:36</t>
  </si>
  <si>
    <t>ÇUKURALTI M-13 ÇAMLIK KÖK 35-25-M00059_ÇUKURALTI M-23 KÖK M02_72121116</t>
  </si>
  <si>
    <t>02.11.2023 04:37:48</t>
  </si>
  <si>
    <t>02.11.2023 11:59:08</t>
  </si>
  <si>
    <t>KIZILCAAVLU TR-1 35-15-L00180_B_56369328_56369328</t>
  </si>
  <si>
    <t>02.11.2023 20:22:56</t>
  </si>
  <si>
    <t>02.11.2023 21:36:50</t>
  </si>
  <si>
    <t>UNİFEED SU ÜRÜNLERİ DM 35-26-M01603_ATA REDÜKTÖR M05_94841041</t>
  </si>
  <si>
    <t>02.11.2023 14:13:24</t>
  </si>
  <si>
    <t>02.11.2023 14:56:29</t>
  </si>
  <si>
    <t>TR-18 35-17-M00018_950303102_950303102</t>
  </si>
  <si>
    <t>01.11.2023 09:24:20</t>
  </si>
  <si>
    <t>01.11.2023 11:11:22</t>
  </si>
  <si>
    <t>ÇUKURALTI M-13 ÇAMLIK KÖK 35-25-M00059_ÇUKURALTI M-14 M03_72121071</t>
  </si>
  <si>
    <t>02.11.2023 05:46:01</t>
  </si>
  <si>
    <t>02.11.2023 05:47:05</t>
  </si>
  <si>
    <t>L-516 OVACIK 35-18-L00516_950440352_950440352</t>
  </si>
  <si>
    <t>02.11.2023 13:28:54</t>
  </si>
  <si>
    <t>02.11.2023 15:59:40</t>
  </si>
  <si>
    <t>02.11.2023 10:13:38</t>
  </si>
  <si>
    <t>02.11.2023 10:30:58</t>
  </si>
  <si>
    <t>02.11.2023 10:32:20</t>
  </si>
  <si>
    <t>02.11.2023 10:36:16</t>
  </si>
  <si>
    <t>YENİCEKÖY TR-5 35-15-L00423_A_91228519_91228519</t>
  </si>
  <si>
    <t>02.11.2023 19:30:02</t>
  </si>
  <si>
    <t>KARŞIYAKA GIS TM 35-04-A00002_Karşıyaka-5 K05_2310432</t>
  </si>
  <si>
    <t>02.11.2023 14:52:52</t>
  </si>
  <si>
    <t>02.11.2023 16:26:28</t>
  </si>
  <si>
    <t>KÜÇÜKBELEN KÖYÜ TR-1 45-71-M01677_A_91413220_91413220</t>
  </si>
  <si>
    <t>02.11.2023 20:21:14</t>
  </si>
  <si>
    <t>03.11.2023 04:09:50</t>
  </si>
  <si>
    <t>TR-43 35-15-M00043_35-15-M00043_2365955</t>
  </si>
  <si>
    <t>02.11.2023 16:49:16</t>
  </si>
  <si>
    <t>02.11.2023 17:49:58</t>
  </si>
  <si>
    <t>TR-157 35-15-M00157_D_56380568_56380568</t>
  </si>
  <si>
    <t>02.11.2023 16:25:20</t>
  </si>
  <si>
    <t>03.11.2023 01:59:43</t>
  </si>
  <si>
    <t>ARKACILAR TR-1 35-31-L00037_35-31-L00037_2364540</t>
  </si>
  <si>
    <t>02.11.2023 10:18:42</t>
  </si>
  <si>
    <t>02.11.2023 16:58:03</t>
  </si>
  <si>
    <t>MURADİYE DM-4/14-A 45-71-M02007_DM-4/14B M05_66374061</t>
  </si>
  <si>
    <t>02.11.2023 16:09:58</t>
  </si>
  <si>
    <t>BAĞARASI TR-15 35-23-M00362_950427558_950427558</t>
  </si>
  <si>
    <t>02.11.2023 11:51:08</t>
  </si>
  <si>
    <t>02.11.2023 12:41:33</t>
  </si>
  <si>
    <t>HAMZABEYLİ TR-4 45-71-M01774_45-71-M01774_2368271</t>
  </si>
  <si>
    <t>02.11.2023 17:53:38</t>
  </si>
  <si>
    <t>02.11.2023 21:46:57</t>
  </si>
  <si>
    <t>ARPALIK KÖK 45-83-M00137_ÇAMPINAR TARIMSAL SULAMA - TR-6 M06_2096501</t>
  </si>
  <si>
    <t>02.11.2023 16:04:24</t>
  </si>
  <si>
    <t>02.11.2023 20:54:40</t>
  </si>
  <si>
    <t>AHMETLİ TR-1 45-77-M00056_45-77-M00056_2355350</t>
  </si>
  <si>
    <t>02.11.2023 14:52:18</t>
  </si>
  <si>
    <t>02.11.2023 15:32:58</t>
  </si>
  <si>
    <t>ÜÇPINAR TR-6 45-71-M01538_45-71-M01538_2371348</t>
  </si>
  <si>
    <t>02.11.2023 08:58:08</t>
  </si>
  <si>
    <t>02.11.2023 17:27:09</t>
  </si>
  <si>
    <t>02.11.2023 12:17:27</t>
  </si>
  <si>
    <t>02.11.2023 12:21:11</t>
  </si>
  <si>
    <t>OVAKENT İM 35-15-A00003_ÇATAL ARMUT L05_2308501</t>
  </si>
  <si>
    <t>02.11.2023 09:37:43</t>
  </si>
  <si>
    <t>02.11.2023 15:35:00</t>
  </si>
  <si>
    <t>YAKAKÖY KÖK 45-75-M00067_HatBaşıAyırıcı_91843803 M05_91843803</t>
  </si>
  <si>
    <t>02.11.2023 17:34:20</t>
  </si>
  <si>
    <t>02.11.2023 22:26:11</t>
  </si>
  <si>
    <t>TR-2/73 45-83-L00073_TURGUTLU İM L03_72150712</t>
  </si>
  <si>
    <t>02.11.2023 06:10:31</t>
  </si>
  <si>
    <t>02.11.2023 07:07:58</t>
  </si>
  <si>
    <t>KARAREİS KÖK 35-19-M00442_KARAREİS M02_72153231</t>
  </si>
  <si>
    <t>02.11.2023 04:50:28</t>
  </si>
  <si>
    <t>02.11.2023 05:00:38</t>
  </si>
  <si>
    <t>M-1391 GEÇİT 35-09-M01391_M-347 M01_66754299</t>
  </si>
  <si>
    <t>02.11.2023 14:54:10</t>
  </si>
  <si>
    <t>02.11.2023 16:33:10</t>
  </si>
  <si>
    <t>HALİTPAŞA DM 45-80-M00060_BELEN M02_72188714</t>
  </si>
  <si>
    <t>02.11.2023 10:04:12</t>
  </si>
  <si>
    <t>02.11.2023 15:04:48</t>
  </si>
  <si>
    <t>02.11.2023 17:04:09</t>
  </si>
  <si>
    <t>02.11.2023 20:41:49</t>
  </si>
  <si>
    <t>AYDOĞDU TR-1 35-31-L00088_35-31-L00088_2363544</t>
  </si>
  <si>
    <t>02.11.2023 10:15:04</t>
  </si>
  <si>
    <t>02.11.2023 15:39:01</t>
  </si>
  <si>
    <t>KOCAKORU TR-1 45-71-M01490_45-71-M01490_2369767</t>
  </si>
  <si>
    <t>02.11.2023 14:44:28</t>
  </si>
  <si>
    <t>02.11.2023 19:16:49</t>
  </si>
  <si>
    <t>M-1437 35-02-M01437_910114780_910114780</t>
  </si>
  <si>
    <t>02.11.2023 10:47:10</t>
  </si>
  <si>
    <t>02.11.2023 14:49:14</t>
  </si>
  <si>
    <t>TR-55 35-16-L00055_DAĞITIM TRAFO TR-55 L01_71984645</t>
  </si>
  <si>
    <t>02.11.2023 10:35:06</t>
  </si>
  <si>
    <t>02.11.2023 15:12:40</t>
  </si>
  <si>
    <t>TR-68 35-30-L00068_35-30-L00068_2368889</t>
  </si>
  <si>
    <t>02.11.2023 13:32:08</t>
  </si>
  <si>
    <t>02.11.2023 14:06:11</t>
  </si>
  <si>
    <t>M-2367 35-02-M02367_35-02-M02367_75480507</t>
  </si>
  <si>
    <t>02.11.2023 09:10:26</t>
  </si>
  <si>
    <t>02.11.2023 10:41:33</t>
  </si>
  <si>
    <t>PAŞATIMARI TARIMSAL SULAMA TR-4 45-83-M00246_45-83-M00246_2367731</t>
  </si>
  <si>
    <t>02.11.2023 18:09:07</t>
  </si>
  <si>
    <t>02.11.2023 23:00:02</t>
  </si>
  <si>
    <t>K-3202 35-02-K03202_K-4215 K02_2060879</t>
  </si>
  <si>
    <t>02.11.2023 01:31:58</t>
  </si>
  <si>
    <t>02.11.2023 01:32:11</t>
  </si>
  <si>
    <t>K-1984 35-02-K01984_35-02-K01984_2376730</t>
  </si>
  <si>
    <t>02.11.2023 12:51:36</t>
  </si>
  <si>
    <t>02.11.2023 16:24:20</t>
  </si>
  <si>
    <t>FIRDANLAR KÖK 45-76-M00257_KOCAİSKAN M02_96531680</t>
  </si>
  <si>
    <t>02.11.2023 15:25:25</t>
  </si>
  <si>
    <t>02.11.2023 17:20:36</t>
  </si>
  <si>
    <t>M-1335 KAYADİBİ KÖK 35-02-M01335_M-640 TRT ÇIKIŞI M03_2118176</t>
  </si>
  <si>
    <t>02.11.2023 08:25:37</t>
  </si>
  <si>
    <t>02.11.2023 09:06:05</t>
  </si>
  <si>
    <t>KEMALPAŞA TM 35-27-A00002_ARMUTLU-2 M01_2319665</t>
  </si>
  <si>
    <t>02.11.2023 21:23:19</t>
  </si>
  <si>
    <t>02.11.2023 21:51:09</t>
  </si>
  <si>
    <t>KÖPRÜBAŞI TR-10 45-86-M00010_KÖPRÜBAŞI TR-36 M06_72221107</t>
  </si>
  <si>
    <t>02.11.2023 09:34:37</t>
  </si>
  <si>
    <t>02.11.2023 09:52:57</t>
  </si>
  <si>
    <t>M-70 BELEDİYE PARK 35-14-M00070_6904947 a3_5961035</t>
  </si>
  <si>
    <t>02.11.2023 16:07:11</t>
  </si>
  <si>
    <t>02.11.2023 19:46:41</t>
  </si>
  <si>
    <t>K-1809 35-01-K01809_F F1_5868086</t>
  </si>
  <si>
    <t>02.11.2023 20:52:06</t>
  </si>
  <si>
    <t>03.11.2023 04:24:43</t>
  </si>
  <si>
    <t>SUBAŞI-2 35-26-L00329_956611858_956611858</t>
  </si>
  <si>
    <t>02.11.2023 09:24:02</t>
  </si>
  <si>
    <t>02.11.2023 15:37:37</t>
  </si>
  <si>
    <t>EROĞLU TR-1 45-72-L00366_45-72-L00366_2374959</t>
  </si>
  <si>
    <t>02.11.2023 16:31:35</t>
  </si>
  <si>
    <t>02.11.2023 17:42:34</t>
  </si>
  <si>
    <t>DAĞDERE DM 45-72-M00097_KÖMÜRCÜ M06_2106080</t>
  </si>
  <si>
    <t>02.11.2023 15:45:59</t>
  </si>
  <si>
    <t>02.11.2023 16:12:01</t>
  </si>
  <si>
    <t>02.11.2023 17:05:03</t>
  </si>
  <si>
    <t>02.11.2023 18:11:46</t>
  </si>
  <si>
    <t>K-1809 35-01-K01809_C 1C_5868094</t>
  </si>
  <si>
    <t>02.11.2023 15:20:31</t>
  </si>
  <si>
    <t>02.11.2023 17:27:14</t>
  </si>
  <si>
    <t>OTOYOL DM 45-80-M02917_APPAK M01_72022596</t>
  </si>
  <si>
    <t>02.11.2023 20:36:06</t>
  </si>
  <si>
    <t>02.11.2023 21:05:58</t>
  </si>
  <si>
    <t>02.11.2023 20:29:39</t>
  </si>
  <si>
    <t>02.11.2023 20:57:53</t>
  </si>
  <si>
    <t>ÖDEMİŞ İM 35-15-A00001_BOZDAĞ L17_2062385</t>
  </si>
  <si>
    <t>02.11.2023 15:57:42</t>
  </si>
  <si>
    <t>02.11.2023 15:59:21</t>
  </si>
  <si>
    <t>SAZOBA DM 45-72-M00413_BEYOBA TARIMSAL SULAMA M07_2331526</t>
  </si>
  <si>
    <t>02.11.2023 15:25:51</t>
  </si>
  <si>
    <t>02.11.2023 18:04:49</t>
  </si>
  <si>
    <t>M-2901 35-02-M02901_M-1821 M01_73229780</t>
  </si>
  <si>
    <t>02.11.2023 14:25:08</t>
  </si>
  <si>
    <t>02.11.2023 15:31:08</t>
  </si>
  <si>
    <t>02.11.2023 14:14:06</t>
  </si>
  <si>
    <t>02.11.2023 16:10:28</t>
  </si>
  <si>
    <t>BAKİ CELEP ÖZEL TR 35-23-M00063Ö_DIREK TIPI TRAFO HUCRESI H01_2049625</t>
  </si>
  <si>
    <t>02.11.2023 11:53:03</t>
  </si>
  <si>
    <t>02.11.2023 14:34:03</t>
  </si>
  <si>
    <t>TR-1/33 45-72-M00033_TR-1/21 M02_2107077</t>
  </si>
  <si>
    <t>02.11.2023 08:39:28</t>
  </si>
  <si>
    <t>02.11.2023 09:41:51</t>
  </si>
  <si>
    <t>GÜNEŞLİ KÖK 45-75-M00056_SALUR M03_67577842</t>
  </si>
  <si>
    <t>02.11.2023 09:50:01</t>
  </si>
  <si>
    <t>02.11.2023 09:50:28</t>
  </si>
  <si>
    <t>GERELİ TR-1 35-15-L00669_A_56369629_56369629</t>
  </si>
  <si>
    <t>02.11.2023 18:00:45</t>
  </si>
  <si>
    <t>02.11.2023 21:13:12</t>
  </si>
  <si>
    <t>K-3961 GEÇİT 35-02-K03961_K-4566 K04_66577937</t>
  </si>
  <si>
    <t>02.11.2023 10:22:48</t>
  </si>
  <si>
    <t>02.11.2023 14:06:37</t>
  </si>
  <si>
    <t>02.11.2023 16:24:22</t>
  </si>
  <si>
    <t>02.11.2023 17:09:44</t>
  </si>
  <si>
    <t>ÇUKURALTI M-13 ÇAMLIK KÖK 35-25-M00059_ÇUKURALTI M-14 M03_72121067</t>
  </si>
  <si>
    <t>02.11.2023 11:58:20</t>
  </si>
  <si>
    <t>02.11.2023 11:58:33</t>
  </si>
  <si>
    <t>SARIGÖL DM 45-79-M00069_ULUDERBENT FİDERİ M16_2076610</t>
  </si>
  <si>
    <t>02.11.2023 16:52:21</t>
  </si>
  <si>
    <t>02.11.2023 17:06:42</t>
  </si>
  <si>
    <t>DM-25/16 45-71-M00392_953215879_953215879</t>
  </si>
  <si>
    <t>10.11.2023 11:16:22</t>
  </si>
  <si>
    <t>10.11.2023 13:30:02</t>
  </si>
  <si>
    <t>ÇINARLIKUYU KÖK 45-71-M00188_CEZAEVİ M03_72248778</t>
  </si>
  <si>
    <t>10.11.2023 03:25:43</t>
  </si>
  <si>
    <t>10.11.2023 04:46:07</t>
  </si>
  <si>
    <t>BELEVİ İM 35-13-A00002_BELEVİ OTOBAN SULAMA L01_2313338</t>
  </si>
  <si>
    <t>10.11.2023 10:53:54</t>
  </si>
  <si>
    <t>10.11.2023 12:45:18</t>
  </si>
  <si>
    <t>ÇANDARLI DM-TR-20 35-30-M00020_DENİZKÖY KÖYLER M04_72352814</t>
  </si>
  <si>
    <t>10.11.2023 09:47:59</t>
  </si>
  <si>
    <t>10.11.2023 14:52:22</t>
  </si>
  <si>
    <t>KARATEKE TR-2 35-29-L00143_35-29-L00143_66115915</t>
  </si>
  <si>
    <t>10.11.2023 19:58:44</t>
  </si>
  <si>
    <t>10.11.2023 21:20:03</t>
  </si>
  <si>
    <t>10.11.2023 08:56:59</t>
  </si>
  <si>
    <t>10.11.2023 09:30:18</t>
  </si>
  <si>
    <t>GÜLBAHÇE TR-3 45-71-M01601_45-71-M01601_2368953</t>
  </si>
  <si>
    <t>10.11.2023 21:08:29</t>
  </si>
  <si>
    <t>10.11.2023 23:58:33</t>
  </si>
  <si>
    <t>M-1974 35-09-M01974_35-09-M01974_54997770</t>
  </si>
  <si>
    <t>10.11.2023 22:07:29</t>
  </si>
  <si>
    <t>10.11.2023 22:49:09</t>
  </si>
  <si>
    <t>SİYEKLİ KÖK 45-71-M00185_MALDAN M05_72256924</t>
  </si>
  <si>
    <t>10.11.2023 12:05:22</t>
  </si>
  <si>
    <t>10.11.2023 12:38:53</t>
  </si>
  <si>
    <t>ZEYTİNELİ TR-1 35-19-M00208_DIREK TIPI TRAFO HUCRESI H01_2057017</t>
  </si>
  <si>
    <t>10.11.2023 21:21:57</t>
  </si>
  <si>
    <t>11.11.2023 00:38:28</t>
  </si>
  <si>
    <t>ÖZDERE ORTA MAHALLE DM (M-1) 35-25-M00120_ORTA MAHALLE M-6(SAHİL) M05_72127253</t>
  </si>
  <si>
    <t>10.11.2023 10:32:08</t>
  </si>
  <si>
    <t>10.11.2023 10:45:30</t>
  </si>
  <si>
    <t>SOMA A SANTRALİ İM/DM 45-82-A00001_HatBaşıAyırıcı_80992623 L14_80992623</t>
  </si>
  <si>
    <t>10.11.2023 22:52:54</t>
  </si>
  <si>
    <t>10.11.2023 23:53:39</t>
  </si>
  <si>
    <t>SELENDİ DM 45-81-M00001_DUMANLAR M08_2321588</t>
  </si>
  <si>
    <t>10.11.2023 07:22:55</t>
  </si>
  <si>
    <t>10.11.2023 08:22:31</t>
  </si>
  <si>
    <t>ÇEŞME İM 35-18-A00001_OTELLER-GERİLİM ÖLÇÜ M08_2084942</t>
  </si>
  <si>
    <t>10.11.2023 16:54:28</t>
  </si>
  <si>
    <t>10.11.2023 17:03:00</t>
  </si>
  <si>
    <t>AKÇAŞEHİR KÖK 35-29-L00035_ALAYLI ENH L04_72208822</t>
  </si>
  <si>
    <t>10.11.2023 09:58:48</t>
  </si>
  <si>
    <t>10.11.2023 17:44:13</t>
  </si>
  <si>
    <t>KOLDERE KÖK 45-80-M00051_HatBaşıAyırıcı_53135235 M011_53135235</t>
  </si>
  <si>
    <t>10.11.2023 11:27:05</t>
  </si>
  <si>
    <t>10.11.2023 17:19:03</t>
  </si>
  <si>
    <t>OVAKENT İM 35-15-A00003_GERİLİM-ÖLÇÜ M04_2057383</t>
  </si>
  <si>
    <t>10.11.2023 11:04:12</t>
  </si>
  <si>
    <t>10.11.2023 18:47:52</t>
  </si>
  <si>
    <t>AHMETBEYLER DM 35-16-M00154_ÇİTKÖY SULAMA M09_82965211</t>
  </si>
  <si>
    <t>10.11.2023 08:53:12</t>
  </si>
  <si>
    <t>10.11.2023 11:16:40</t>
  </si>
  <si>
    <t>KORDON KÖK 45-78-M00730_KÖSEALİ KABAZLI GÖBEKLİ M02_2105506</t>
  </si>
  <si>
    <t>10.11.2023 09:17:56</t>
  </si>
  <si>
    <t>10.11.2023 09:52:17</t>
  </si>
  <si>
    <t>ÇAYAĞZI ÇELEBİLER TR-16 35-31-L00276_956576758_956576758</t>
  </si>
  <si>
    <t>10.11.2023 13:44:51</t>
  </si>
  <si>
    <t>10.11.2023 17:43:47</t>
  </si>
  <si>
    <t>MURADİYE TR-5 (ESKİ MEZARLIK YANI) 45-71-M00204_45-71-M00204_2375129</t>
  </si>
  <si>
    <t>10.11.2023 17:14:58</t>
  </si>
  <si>
    <t>10.11.2023 17:50:00</t>
  </si>
  <si>
    <t>M-531 KAVAKLIDERE KÖK 35-02-M00531_NATO M04_72200009</t>
  </si>
  <si>
    <t>10.11.2023 10:14:03</t>
  </si>
  <si>
    <t>10.11.2023 13:34:46</t>
  </si>
  <si>
    <t>K-3913 35-08-K03913_K-1021 K03_42030595</t>
  </si>
  <si>
    <t>10.11.2023 12:36:12</t>
  </si>
  <si>
    <t>10.11.2023 13:32:58</t>
  </si>
  <si>
    <t>GÜLBAHÇE TR-3 45-71-M01601_C_56389666_56389666</t>
  </si>
  <si>
    <t>10.11.2023 18:09:03</t>
  </si>
  <si>
    <t>10.11.2023 21:20:01</t>
  </si>
  <si>
    <t>TR-39 35-27-M00039_915036778_915036778</t>
  </si>
  <si>
    <t>10.11.2023 14:42:30</t>
  </si>
  <si>
    <t>10.11.2023 17:29:55</t>
  </si>
  <si>
    <t>KARAKUYU KÖK 35-22-M00091_NOHUT GÖLÜ(KÖY SULAMA) M01_72111686</t>
  </si>
  <si>
    <t>10.11.2023 09:44:00</t>
  </si>
  <si>
    <t>10.11.2023 19:05:40</t>
  </si>
  <si>
    <t>DM-3/TR-20 35-22-M00079_915953354_915953354</t>
  </si>
  <si>
    <t>10.11.2023 22:04:21</t>
  </si>
  <si>
    <t>10.11.2023 23:03:38</t>
  </si>
  <si>
    <t>ÇANDARLI TR-1 35-30-M00001_A_91310811_91310811</t>
  </si>
  <si>
    <t>10.11.2023 09:59:34</t>
  </si>
  <si>
    <t>10.11.2023 10:59:29</t>
  </si>
  <si>
    <t>K-664 35-08-K00664_913183888_913183888</t>
  </si>
  <si>
    <t>10.11.2023 17:21:09</t>
  </si>
  <si>
    <t>10.11.2023 18:30:01</t>
  </si>
  <si>
    <t>10.11.2023 22:11:37</t>
  </si>
  <si>
    <t>10.11.2023 23:53:46</t>
  </si>
  <si>
    <t>KARABURUN TR-10 35-21-L00020__72374647_72374647</t>
  </si>
  <si>
    <t>10.11.2023 20:16:47</t>
  </si>
  <si>
    <t>10.11.2023 21:28:39</t>
  </si>
  <si>
    <t>GÖKÇEÖREN KÖK 45-77-M00024_HatBaşıAyırıcı_53134157 M01_53134157</t>
  </si>
  <si>
    <t>10.11.2023 13:16:58</t>
  </si>
  <si>
    <t>10.11.2023 18:17:51</t>
  </si>
  <si>
    <t>KEMHALLI TR-2 45-86-M00259_DIREK TIPI TRAFO HUCRESI H01_2083310</t>
  </si>
  <si>
    <t>10.11.2023 07:55:59</t>
  </si>
  <si>
    <t>10.11.2023 10:29:38</t>
  </si>
  <si>
    <t>TÜRKELLİ DM (TR-4) 35-28-M00368_TÜRKELLİ ÇIKIŞ M04_56298987</t>
  </si>
  <si>
    <t>10.11.2023 14:55:55</t>
  </si>
  <si>
    <t>10.11.2023 15:46:30</t>
  </si>
  <si>
    <t>K-1116 35-04-K01116_E E1B_5821048</t>
  </si>
  <si>
    <t>10.11.2023 09:30:00</t>
  </si>
  <si>
    <t>10.11.2023 11:16:08</t>
  </si>
  <si>
    <t>FUNDACIK KÖK 45-75-M00068_HatBaşıAyırıcı_75445629 M03_75445629</t>
  </si>
  <si>
    <t>10.11.2023 23:11:04</t>
  </si>
  <si>
    <t>11.11.2023 01:53:20</t>
  </si>
  <si>
    <t>DM-8 45-71-M00295_E.HARMANDALI YOLU TR-13 M09_66408424</t>
  </si>
  <si>
    <t>10.11.2023 17:42:28</t>
  </si>
  <si>
    <t>10.11.2023 18:53:36</t>
  </si>
  <si>
    <t>ÖZGÖRKEY KÖK 35-26-M00256_BEŞEVLER KUŞÇUBURUN M05_65969693</t>
  </si>
  <si>
    <t>10.11.2023 18:09:24</t>
  </si>
  <si>
    <t>10.11.2023 18:49:10</t>
  </si>
  <si>
    <t>YAĞCILAR TR-1 35-19-M00226_B_56376715_56376715</t>
  </si>
  <si>
    <t>10.11.2023 09:17:23</t>
  </si>
  <si>
    <t>10.11.2023 10:55:25</t>
  </si>
  <si>
    <t>DAĞISTAN TR-2 35-16-M00130_953352754_953352754</t>
  </si>
  <si>
    <t>10.11.2023 14:39:23</t>
  </si>
  <si>
    <t>10.11.2023 16:54:18</t>
  </si>
  <si>
    <t>K-3682 ASKERİ SU POMPASI 35-08-K03682Ö_ K03_2318458</t>
  </si>
  <si>
    <t>10.11.2023 10:48:46</t>
  </si>
  <si>
    <t>KEMAL ÖZBAŞ SULAMA GRUBU TR 35-27-M00530_915069111_915069111</t>
  </si>
  <si>
    <t>10.11.2023 17:21:23</t>
  </si>
  <si>
    <t>10.11.2023 18:29:21</t>
  </si>
  <si>
    <t>EŞREFPAŞA İM 35-01-A00002_DOĞANAY K16_2045367</t>
  </si>
  <si>
    <t>10.11.2023 02:34:58</t>
  </si>
  <si>
    <t>10.11.2023 02:34:59</t>
  </si>
  <si>
    <t>MENDERES DM-2/TR-1 35-22-M00300_MENDERES-1 M17_2095708</t>
  </si>
  <si>
    <t>10.11.2023 12:50:06</t>
  </si>
  <si>
    <t>10.11.2023 12:53:00</t>
  </si>
  <si>
    <t>SOMA A SANTRALİ İM/DM 45-82-A00001_SAVAŞTEPE 15.8 L14_2324960</t>
  </si>
  <si>
    <t>11.11.2023 00:50:21</t>
  </si>
  <si>
    <t>TR-45 35-16-L00045_47569230_56352723_56352723</t>
  </si>
  <si>
    <t>10.11.2023 16:49:34</t>
  </si>
  <si>
    <t>10.11.2023 18:10:11</t>
  </si>
  <si>
    <t>KORDON KÖK 45-78-M00730_HatBaşıAyırıcı_53139398 M02_53139398</t>
  </si>
  <si>
    <t>10.11.2023 09:25:00</t>
  </si>
  <si>
    <t>10.11.2023 16:02:24</t>
  </si>
  <si>
    <t>SÜTÇÜLER DM 35-27-M00900_ÇAMBEL-1 ( YENMİŞ KÖK ) M21_92758194</t>
  </si>
  <si>
    <t>10.11.2023 07:58:45</t>
  </si>
  <si>
    <t>10.11.2023 09:01:08</t>
  </si>
  <si>
    <t>YAĞCILAR KÖK 45-71-M00179_SULAMALAR-AT ÇİFTLİĞİ M02_72258017</t>
  </si>
  <si>
    <t>10.11.2023 18:56:59</t>
  </si>
  <si>
    <t>10.11.2023 20:47:08</t>
  </si>
  <si>
    <t>FOÇAKÖY TR-3 35-23-M00224_35-23-M00224_2363642</t>
  </si>
  <si>
    <t>10.11.2023 00:39:08</t>
  </si>
  <si>
    <t>10.11.2023 02:35:01</t>
  </si>
  <si>
    <t>L-470 KÖK 35-18-L00470_L-310 L03_72090181</t>
  </si>
  <si>
    <t>10.11.2023 10:30:38</t>
  </si>
  <si>
    <t>10.11.2023 11:11:27</t>
  </si>
  <si>
    <t>K-16 35-04-K00016_10872539 a22b_5884673</t>
  </si>
  <si>
    <t>10.11.2023 16:45:39</t>
  </si>
  <si>
    <t>10.11.2023 21:22:36</t>
  </si>
  <si>
    <t>KARAREİS KÖK 35-19-M00442_HatBaşıAyırıcı_53138239 M02_53138239</t>
  </si>
  <si>
    <t>10.11.2023 20:37:07</t>
  </si>
  <si>
    <t>10.11.2023 22:39:58</t>
  </si>
  <si>
    <t>SOMA DM-3 45-82-M00025_TR-16/4 M03_60210062</t>
  </si>
  <si>
    <t>10.11.2023 17:02:32</t>
  </si>
  <si>
    <t>10.11.2023 15:58:28</t>
  </si>
  <si>
    <t>10.11.2023 16:13:28</t>
  </si>
  <si>
    <t>TR-6 35-16-L00006_35-16-L00006_2349483</t>
  </si>
  <si>
    <t>10.11.2023 10:20:14</t>
  </si>
  <si>
    <t>10.11.2023 17:27:15</t>
  </si>
  <si>
    <t>ÖREN TR-9 35-27-L00214_99255559_99255559</t>
  </si>
  <si>
    <t>10.11.2023 09:02:15</t>
  </si>
  <si>
    <t>10.11.2023 11:27:01</t>
  </si>
  <si>
    <t>TR-1 45-77-L00001_A_56363335_56363335</t>
  </si>
  <si>
    <t>10.11.2023 14:12:43</t>
  </si>
  <si>
    <t>10.11.2023 16:11:26</t>
  </si>
  <si>
    <t>TR-19 (M-719) 35-30-M00719_955298419_955298419</t>
  </si>
  <si>
    <t>10.11.2023 08:28:34</t>
  </si>
  <si>
    <t>10.11.2023 10:12:37</t>
  </si>
  <si>
    <t>M-1950 35-09-M01950_B_56378937_56378937</t>
  </si>
  <si>
    <t>10.11.2023 13:54:38</t>
  </si>
  <si>
    <t>10.11.2023 14:10:18</t>
  </si>
  <si>
    <t>10.11.2023 13:22:39</t>
  </si>
  <si>
    <t>10.11.2023 14:56:14</t>
  </si>
  <si>
    <t>CAFERBEYLI TR-2 45-78-L00704_A_91140042_91140042</t>
  </si>
  <si>
    <t>10.11.2023 17:28:45</t>
  </si>
  <si>
    <t>10.11.2023 17:51:33</t>
  </si>
  <si>
    <t>M-3438(YATIRIM REZERVE) 35-03-M03438_910313914_910313914</t>
  </si>
  <si>
    <t>10.11.2023 17:59:40</t>
  </si>
  <si>
    <t>10.11.2023 19:58:16</t>
  </si>
  <si>
    <t>SOMA TR-4 45-82-M00004_SOMA TR-5 M02_100724290</t>
  </si>
  <si>
    <t>10.11.2023 14:09:18</t>
  </si>
  <si>
    <t>10.11.2023 15:23:37</t>
  </si>
  <si>
    <t>10.11.2023 09:32:32</t>
  </si>
  <si>
    <t>10.11.2023 10:37:21</t>
  </si>
  <si>
    <t>TR-48 35-30-L00048_TR-50 L04_72065148</t>
  </si>
  <si>
    <t>10.11.2023 16:42:04</t>
  </si>
  <si>
    <t>10.11.2023 18:27:18</t>
  </si>
  <si>
    <t>10.11.2023 15:17:14</t>
  </si>
  <si>
    <t>10.11.2023 17:24:59</t>
  </si>
  <si>
    <t>K-4105 35-08-K04105_C_56377030_56377030</t>
  </si>
  <si>
    <t>10.11.2023 12:57:36</t>
  </si>
  <si>
    <t>10.11.2023 14:32:09</t>
  </si>
  <si>
    <t>10.11.2023 19:27:58</t>
  </si>
  <si>
    <t>10.11.2023 21:28:31</t>
  </si>
  <si>
    <t>ALAÇATI TM 35-18-A00005_HatBaşıAyırıcı_53133974 M09_53133974</t>
  </si>
  <si>
    <t>10.11.2023 21:29:58</t>
  </si>
  <si>
    <t>10.11.2023 22:58:32</t>
  </si>
  <si>
    <t>10.11.2023 11:34:13</t>
  </si>
  <si>
    <t>10.11.2023 16:56:00</t>
  </si>
  <si>
    <t>TR-56 CEPHANELİK 35-19-L00056_D_56378317_56378317</t>
  </si>
  <si>
    <t>10.11.2023 20:35:53</t>
  </si>
  <si>
    <t>11.11.2023 01:35:16</t>
  </si>
  <si>
    <t>10.11.2023 08:07:37</t>
  </si>
  <si>
    <t>10.11.2023 10:33:39</t>
  </si>
  <si>
    <t>SOMA A SANTRALİ İM/DM 45-82-A00001_IŞIKLAR-1 M03_2091648</t>
  </si>
  <si>
    <t>10.11.2023 17:03:39</t>
  </si>
  <si>
    <t>10.11.2023 17:37:52</t>
  </si>
  <si>
    <t>BAĞARASI TR-10 KÖK 35-23-M00179_CEZAEVİ M03_72143147</t>
  </si>
  <si>
    <t>10.11.2023 12:02:38</t>
  </si>
  <si>
    <t>10.11.2023 12:11:38</t>
  </si>
  <si>
    <t>K-3810 35-01-K03810_913320716_913320716</t>
  </si>
  <si>
    <t>10.11.2023 20:02:02</t>
  </si>
  <si>
    <t>10.11.2023 21:44:33</t>
  </si>
  <si>
    <t>GÜNEŞLİ KÖK 45-75-M00056_HatBaşıAyırıcı_53135471 M01_53135471</t>
  </si>
  <si>
    <t>10.11.2023 19:08:56</t>
  </si>
  <si>
    <t>10.11.2023 19:45:23</t>
  </si>
  <si>
    <t>MAHMUT ESKİYÖRÜK SULAMA GRUBU 35-29-M00363_C_56396328_56396328</t>
  </si>
  <si>
    <t>10.11.2023 14:21:20</t>
  </si>
  <si>
    <t>10.11.2023 17:01:06</t>
  </si>
  <si>
    <t>MENEMEN TR-81 35-28-M00681_953391716_953391716</t>
  </si>
  <si>
    <t>10.11.2023 14:49:48</t>
  </si>
  <si>
    <t>10.11.2023 19:25:15</t>
  </si>
  <si>
    <t>KÜÇÜKKALE KÖK 35-29-L00036_BÜYÜKKALE L07_2088230</t>
  </si>
  <si>
    <t>10.11.2023 09:46:42</t>
  </si>
  <si>
    <t>10.11.2023 17:16:45</t>
  </si>
  <si>
    <t>10.11.2023 15:27:01</t>
  </si>
  <si>
    <t>10.11.2023 15:57:34</t>
  </si>
  <si>
    <t>K-3361 35-03-K03361_K-3547 K01_41930941</t>
  </si>
  <si>
    <t>10.11.2023 00:56:32</t>
  </si>
  <si>
    <t>10.11.2023 01:15:58</t>
  </si>
  <si>
    <t>SEYREK TR-7 KÖK 35-28-M00379_KÖK-24 GİRİŞ M10_2312930</t>
  </si>
  <si>
    <t>10.11.2023 14:09:08</t>
  </si>
  <si>
    <t>10.11.2023 14:12:09</t>
  </si>
  <si>
    <t>K-4466 35-01-K04466_A_56375227_56375227</t>
  </si>
  <si>
    <t>10.11.2023 03:36:06</t>
  </si>
  <si>
    <t>10.11.2023 04:20:43</t>
  </si>
  <si>
    <t>10.11.2023 23:20:54</t>
  </si>
  <si>
    <t>10.11.2023 11:01:21</t>
  </si>
  <si>
    <t>10.11.2023 16:48:00</t>
  </si>
  <si>
    <t>10.11.2023 12:44:29</t>
  </si>
  <si>
    <t>10.11.2023 15:49:26</t>
  </si>
  <si>
    <t>10.11.2023 22:02:02</t>
  </si>
  <si>
    <t>10.11.2023 22:27:49</t>
  </si>
  <si>
    <t>RAHMANLAR KÖK 45-81-M00327_RAHMANLAR KÖY M04_90848852</t>
  </si>
  <si>
    <t>10.11.2023 10:55:38</t>
  </si>
  <si>
    <t>10.11.2023 12:38:50</t>
  </si>
  <si>
    <t>K-1708 35-01-K01708_35-01-K01708_2352581</t>
  </si>
  <si>
    <t>10.11.2023 11:52:58</t>
  </si>
  <si>
    <t>10.11.2023 13:34:41</t>
  </si>
  <si>
    <t>DAĞISTAN TR-2 35-16-M00130_35-16-M00130_2347743</t>
  </si>
  <si>
    <t>10.11.2023 17:23:39</t>
  </si>
  <si>
    <t>K-3195 35-03-K03195_R_56366951_56366951</t>
  </si>
  <si>
    <t>10.11.2023 18:33:05</t>
  </si>
  <si>
    <t>10.11.2023 20:38:47</t>
  </si>
  <si>
    <t>DM-11/TR-11 45-72-L01002_95002624002_95002624002</t>
  </si>
  <si>
    <t>10.11.2023 19:05:47</t>
  </si>
  <si>
    <t>10.11.2023 20:09:53</t>
  </si>
  <si>
    <t>M-3400(YATIRIM REZERVE) 35-03-M03400_910554196_910554196</t>
  </si>
  <si>
    <t>10.11.2023 16:27:16</t>
  </si>
  <si>
    <t>10.11.2023 21:33:03</t>
  </si>
  <si>
    <t>ALAHIDIR TR-2 45-84-L00021_955180415_955180415</t>
  </si>
  <si>
    <t>10.11.2023 14:46:57</t>
  </si>
  <si>
    <t>10.11.2023 15:58:30</t>
  </si>
  <si>
    <t>GÜZELBAHÇE İM 35-10-A00001_ŞAFAK K04_77678555</t>
  </si>
  <si>
    <t>10.11.2023 01:22:08</t>
  </si>
  <si>
    <t>10.11.2023 01:25:48</t>
  </si>
  <si>
    <t>TİRE İM-DM-1 35-29-A00001_YENİÇİFTLİK M18_2059040</t>
  </si>
  <si>
    <t>10.11.2023 14:00:34</t>
  </si>
  <si>
    <t>10.11.2023 14:19:07</t>
  </si>
  <si>
    <t>EŞREFPAŞA İM 35-01-A00002_DOĞANAY K16_2309523</t>
  </si>
  <si>
    <t>10.11.2023 09:59:31</t>
  </si>
  <si>
    <t>10.11.2023 13:43:49</t>
  </si>
  <si>
    <t>ÇALTIDERE KÖK 35-17-M00231_ÇORAKLAR KALABAK GRUBU/ÇİLEME M03_66291161</t>
  </si>
  <si>
    <t>10.11.2023 20:52:42</t>
  </si>
  <si>
    <t>10.11.2023 21:24:13</t>
  </si>
  <si>
    <t>10.11.2023 09:26:22</t>
  </si>
  <si>
    <t>10.11.2023 12:32:49</t>
  </si>
  <si>
    <t>K-1865 35-09-K01865_E e1b_5883633</t>
  </si>
  <si>
    <t>10.11.2023 10:22:51</t>
  </si>
  <si>
    <t>10.11.2023 12:06:38</t>
  </si>
  <si>
    <t>10.11.2023 13:33:40</t>
  </si>
  <si>
    <t>10.11.2023 13:55:45</t>
  </si>
  <si>
    <t>SARUHANLI TR-24 45-80-M00024_956563782_956563782</t>
  </si>
  <si>
    <t>10.11.2023 17:34:44</t>
  </si>
  <si>
    <t>10.11.2023 19:27:56</t>
  </si>
  <si>
    <t>10.11.2023 18:07:27</t>
  </si>
  <si>
    <t>10.11.2023 19:56:18</t>
  </si>
  <si>
    <t>KARABULU KÖK 35-31-L00227_DEMİRAYAKLAR L02_2337014</t>
  </si>
  <si>
    <t>10.11.2023 08:44:27</t>
  </si>
  <si>
    <t>10.11.2023 09:06:41</t>
  </si>
  <si>
    <t>KARGIN KÖK 45-71-M00095_AYTEKİNLER ESKİ HARMANDALI M07_2076259</t>
  </si>
  <si>
    <t>10.11.2023 09:04:28</t>
  </si>
  <si>
    <t>10.11.2023 10:23:57</t>
  </si>
  <si>
    <t>M-3337 35-04-M03337_97479014_97479014</t>
  </si>
  <si>
    <t>10.11.2023 12:45:05</t>
  </si>
  <si>
    <t>10.11.2023 14:10:24</t>
  </si>
  <si>
    <t>DM-1/TR-12 (TR-58) ALPKENT 35-26-M00058_35-26-M00058_66223314</t>
  </si>
  <si>
    <t>10.11.2023 09:41:43</t>
  </si>
  <si>
    <t>10.11.2023 13:56:20</t>
  </si>
  <si>
    <t>L-347 MASİSA BURCU SİTESİ-2 35-18-L00347_950441903_950441903</t>
  </si>
  <si>
    <t>10.11.2023 11:43:41</t>
  </si>
  <si>
    <t>10.11.2023 14:07:35</t>
  </si>
  <si>
    <t>TR-96 35-16-L00096_947230094_947230094</t>
  </si>
  <si>
    <t>10.11.2023 09:45:52</t>
  </si>
  <si>
    <t>10.11.2023 12:34:10</t>
  </si>
  <si>
    <t>ALAÇATI TR-1 45-73-M00587_A_91131060_91131060</t>
  </si>
  <si>
    <t>11.11.2023 15:07:06</t>
  </si>
  <si>
    <t>11.11.2023 19:40:56</t>
  </si>
  <si>
    <t>DM-7/15 35-26-M00635_35-26-M00635_65954059</t>
  </si>
  <si>
    <t>11.11.2023 09:50:08</t>
  </si>
  <si>
    <t>11.11.2023 10:04:13</t>
  </si>
  <si>
    <t>TR-66 35-16-L00066_TR-73 L04_71994585</t>
  </si>
  <si>
    <t>11.11.2023 15:58:52</t>
  </si>
  <si>
    <t>11.11.2023 16:55:04</t>
  </si>
  <si>
    <t>DM-16/16-A 45-71-M00427_953244734_953244734</t>
  </si>
  <si>
    <t>11.11.2023 21:29:36</t>
  </si>
  <si>
    <t>11.11.2023 22:23:19</t>
  </si>
  <si>
    <t>YAYAKENT TR-7 35-24-M00007_A_56353129_56353129</t>
  </si>
  <si>
    <t>11.11.2023 21:02:36</t>
  </si>
  <si>
    <t>11.11.2023 21:37:45</t>
  </si>
  <si>
    <t>GÖKKÖY TR-1 45-78-L00275_45-78-L00275_2357284</t>
  </si>
  <si>
    <t>11.11.2023 12:54:32</t>
  </si>
  <si>
    <t>11.11.2023 17:40:18</t>
  </si>
  <si>
    <t>VELİLER KÖK 35-31-L00116_CERİTLER L03_2337024</t>
  </si>
  <si>
    <t>11.11.2023 12:22:37</t>
  </si>
  <si>
    <t>11.11.2023 16:53:14</t>
  </si>
  <si>
    <t>M-1954 35-01-M01954_M M1b_5873843</t>
  </si>
  <si>
    <t>11.11.2023 05:46:10</t>
  </si>
  <si>
    <t>11.11.2023 06:44:25</t>
  </si>
  <si>
    <t>GÜZELKÖY KÖK 45-71-M00123_HAŞİM AKCURA ENH M03_50218012</t>
  </si>
  <si>
    <t>11.11.2023 09:13:11</t>
  </si>
  <si>
    <t>11.11.2023 10:43:11</t>
  </si>
  <si>
    <t>ÇANDARLI DM-TR-20 35-30-M00020_BERGAMA-1 M11_72352830</t>
  </si>
  <si>
    <t>11.11.2023 14:21:00</t>
  </si>
  <si>
    <t>11.11.2023 15:49:00</t>
  </si>
  <si>
    <t>GÖRDES TR-37 45-75-M00037_A_56389817_56389817</t>
  </si>
  <si>
    <t>11.11.2023 17:27:26</t>
  </si>
  <si>
    <t>11.11.2023 19:19:23</t>
  </si>
  <si>
    <t>KARABURUN TR-7 35-21-L00033__95802907_95802907</t>
  </si>
  <si>
    <t>11.11.2023 18:36:08</t>
  </si>
  <si>
    <t>11.11.2023 19:26:37</t>
  </si>
  <si>
    <t>TR-106 ZEYTİNALANI 35-19-L00106_B_91332352_91332352</t>
  </si>
  <si>
    <t>11.11.2023 16:24:44</t>
  </si>
  <si>
    <t>11.11.2023 22:05:39</t>
  </si>
  <si>
    <t>M-1256 35-01-M01256_911990884_911990884</t>
  </si>
  <si>
    <t>11.11.2023 18:00:05</t>
  </si>
  <si>
    <t>11.11.2023 19:10:24</t>
  </si>
  <si>
    <t>11.11.2023 15:50:57</t>
  </si>
  <si>
    <t>11.11.2023 15:52:02</t>
  </si>
  <si>
    <t>TR-93 35-26-M00093_B_91420338_91420338</t>
  </si>
  <si>
    <t>11.11.2023 16:22:58</t>
  </si>
  <si>
    <t>11.11.2023 17:15:09</t>
  </si>
  <si>
    <t>11.11.2023 11:52:22</t>
  </si>
  <si>
    <t>11.11.2023 11:53:12</t>
  </si>
  <si>
    <t>SOMA TR-44/3 45-82-M00123_45-82-M00123_2356418</t>
  </si>
  <si>
    <t>11.11.2023 18:41:20</t>
  </si>
  <si>
    <t>11.11.2023 20:30:32</t>
  </si>
  <si>
    <t>AKHİSAR İM 45-72-A00001_OVAKÖY L04_2058309</t>
  </si>
  <si>
    <t>11.11.2023 09:17:39</t>
  </si>
  <si>
    <t>11.11.2023 09:41:34</t>
  </si>
  <si>
    <t>TR-18 (M-718) 35-30-M00718_ H_83485688</t>
  </si>
  <si>
    <t>11.11.2023 11:10:59</t>
  </si>
  <si>
    <t>11.11.2023 15:53:57</t>
  </si>
  <si>
    <t>TR-122 ZEYTİNALANI 35-19-L00122_C_91332192_91332192</t>
  </si>
  <si>
    <t>11.11.2023 22:30:32</t>
  </si>
  <si>
    <t>11.11.2023 23:53:02</t>
  </si>
  <si>
    <t>KOLDERE KÖK 45-80-M00051_ÇAVUŞOĞLU TST M06_73403234</t>
  </si>
  <si>
    <t>11.11.2023 10:34:39</t>
  </si>
  <si>
    <t>11.11.2023 11:32:00</t>
  </si>
  <si>
    <t>ÇANDARLI TATİL KÖYÜ KÖK-11 35-30-M00079_ÇANDARLI TATİL KÖYÜ M04_72085968</t>
  </si>
  <si>
    <t>11.11.2023 18:10:29</t>
  </si>
  <si>
    <t>11.11.2023 21:57:48</t>
  </si>
  <si>
    <t>YILMAZ TR-13 45-78-L00213_DIREK TIPI TRAFO HUCRESI H01_2107977</t>
  </si>
  <si>
    <t>11.11.2023 18:11:53</t>
  </si>
  <si>
    <t>12.11.2023 01:13:06</t>
  </si>
  <si>
    <t>11.11.2023 13:37:19</t>
  </si>
  <si>
    <t>11.11.2023 13:37:57</t>
  </si>
  <si>
    <t>KOCAKAĞAN İSLAMİYE TR-1 45-72-L00232_45-72-L00232_2372494</t>
  </si>
  <si>
    <t>11.11.2023 18:59:43</t>
  </si>
  <si>
    <t>11.11.2023 23:11:52</t>
  </si>
  <si>
    <t>YUKARIBEY DM (TR-3) 35-16-M00866_ÇAMAVLU M05_79464826</t>
  </si>
  <si>
    <t>11.11.2023 14:14:39</t>
  </si>
  <si>
    <t>11.11.2023 14:15:17</t>
  </si>
  <si>
    <t>TR-39 35-30-L00039_A_56402556_56402556</t>
  </si>
  <si>
    <t>AG Hatta Ağaç Kesimi</t>
  </si>
  <si>
    <t>11.11.2023 17:44:11</t>
  </si>
  <si>
    <t>11.11.2023 19:54:42</t>
  </si>
  <si>
    <t>ÇIPLAK KÖK 35-29-M00126_YENİÇİFTLİK ENH M09_72190075</t>
  </si>
  <si>
    <t>11.11.2023 01:21:49</t>
  </si>
  <si>
    <t>11.11.2023 02:10:21</t>
  </si>
  <si>
    <t>TR-1/80 45-72-M00080_956505246_956505246</t>
  </si>
  <si>
    <t>11.11.2023 18:17:45</t>
  </si>
  <si>
    <t>11.11.2023 19:21:37</t>
  </si>
  <si>
    <t>DEMİRCİ KÖK 35-26-M00779_YEŞİLKÖY ENH M01_42707156</t>
  </si>
  <si>
    <t>11.11.2023 12:01:08</t>
  </si>
  <si>
    <t>11.11.2023 12:58:12</t>
  </si>
  <si>
    <t>KAPLAN TR-1 35-29-M00091_35-29-M00091_2372281</t>
  </si>
  <si>
    <t>11.11.2023 17:43:47</t>
  </si>
  <si>
    <t>11.11.2023 18:02:31</t>
  </si>
  <si>
    <t>EMCELLİ TR-2 45-79-M00304_A_91010926_91010926</t>
  </si>
  <si>
    <t>11.11.2023 17:19:35</t>
  </si>
  <si>
    <t>11.11.2023 18:23:13</t>
  </si>
  <si>
    <t>BALIKLIOVA DM 35-19-L00270_MORDOĞAN YUVAKENT L06_2068681</t>
  </si>
  <si>
    <t>11.11.2023 10:41:21</t>
  </si>
  <si>
    <t>11.11.2023 13:30:41</t>
  </si>
  <si>
    <t>EMİRALEM TR-17 35-28-M00233_35-28-M00233_2369593</t>
  </si>
  <si>
    <t>11.11.2023 11:31:44</t>
  </si>
  <si>
    <t>11.11.2023 17:06:16</t>
  </si>
  <si>
    <t>GRUPKENT KÖK 35-30-M00200_GRUPKENT M02_72066321</t>
  </si>
  <si>
    <t>11.11.2023 11:10:57</t>
  </si>
  <si>
    <t>11.11.2023 11:55:45</t>
  </si>
  <si>
    <t>GERENKÖY KÖK 35-23-M00156_ILIPINAR KÖK M02_72155601</t>
  </si>
  <si>
    <t>11.11.2023 13:21:16</t>
  </si>
  <si>
    <t>11.11.2023 14:04:35</t>
  </si>
  <si>
    <t>K-3148 35-04-K03148_K-3038 K03_2046657</t>
  </si>
  <si>
    <t>11.11.2023 22:01:37</t>
  </si>
  <si>
    <t>11.11.2023 22:14:34</t>
  </si>
  <si>
    <t>SARIGÖL DM 45-79-M00069_HatBaşıAyırıcı_80388739 M05_80388739</t>
  </si>
  <si>
    <t>11.11.2023 09:10:38</t>
  </si>
  <si>
    <t>11.11.2023 15:26:25</t>
  </si>
  <si>
    <t>K-4438 35-09-K04438_913354305_913354305</t>
  </si>
  <si>
    <t>11.11.2023 17:29:03</t>
  </si>
  <si>
    <t>11.11.2023 18:56:52</t>
  </si>
  <si>
    <t>11.11.2023 20:34:30</t>
  </si>
  <si>
    <t>11.11.2023 22:23:21</t>
  </si>
  <si>
    <t>AYHAN BEZİRGENOGLU SULAMA GRUBU 35-29-L00346_A_91187134_91187134</t>
  </si>
  <si>
    <t>11.11.2023 19:37:47</t>
  </si>
  <si>
    <t>11.11.2023 20:45:44</t>
  </si>
  <si>
    <t>TİRE İM-DM-1 35-29-A00001_ÇIRPI SULAMA 34.5 M04_2059514</t>
  </si>
  <si>
    <t>11.11.2023 12:22:28</t>
  </si>
  <si>
    <t>11.11.2023 12:46:44</t>
  </si>
  <si>
    <t>11.11.2023 09:52:18</t>
  </si>
  <si>
    <t>11.11.2023 10:39:09</t>
  </si>
  <si>
    <t>SELENDİ TR-12 45-81-M00012_C C01_65818348</t>
  </si>
  <si>
    <t>11.11.2023 17:59:23</t>
  </si>
  <si>
    <t>11.11.2023 18:12:06</t>
  </si>
  <si>
    <t>TR-6 35-26-M00006_35-26-M00006_2348893</t>
  </si>
  <si>
    <t>11.11.2023 12:01:26</t>
  </si>
  <si>
    <t>11.11.2023 16:09:11</t>
  </si>
  <si>
    <t>L-277 GÖLCÜK GÖDENCE KÖK 35-14-L00277_OVACIK-BADEMLER L01_72144413</t>
  </si>
  <si>
    <t>11.11.2023 08:46:08</t>
  </si>
  <si>
    <t>11.11.2023 09:04:52</t>
  </si>
  <si>
    <t>KILAVUZLAR TR-1 45-74-M00199_B_56352195_56352195</t>
  </si>
  <si>
    <t>11.11.2023 08:52:16</t>
  </si>
  <si>
    <t>11.11.2023 09:53:27</t>
  </si>
  <si>
    <t>11.11.2023 20:55:55</t>
  </si>
  <si>
    <t>12.11.2023 00:05:29</t>
  </si>
  <si>
    <t>TR-1 45-77-L00001_95002407234_95002407234</t>
  </si>
  <si>
    <t>11.11.2023 11:17:01</t>
  </si>
  <si>
    <t>11.11.2023 12:46:59</t>
  </si>
  <si>
    <t>YENMİŞ KÖK 35-27-M00366_YUKARI YENMİŞ M05_72163708</t>
  </si>
  <si>
    <t>11.11.2023 16:42:59</t>
  </si>
  <si>
    <t>11.11.2023 18:08:09</t>
  </si>
  <si>
    <t>PİRAHMET KÖK 45-82-M00580_ M03_96593249</t>
  </si>
  <si>
    <t>11.11.2023 12:37:32</t>
  </si>
  <si>
    <t>11.11.2023 16:15:00</t>
  </si>
  <si>
    <t>ATALAN TR-1 35-26-L00248_8670597_56383282_56383282</t>
  </si>
  <si>
    <t>Ağaç Kesimi</t>
  </si>
  <si>
    <t>11.11.2023 17:04:21</t>
  </si>
  <si>
    <t>11.11.2023 17:42:11</t>
  </si>
  <si>
    <t>K-4257 35-01-K04257_K-3604 K01_2117855</t>
  </si>
  <si>
    <t>11.11.2023 09:27:36</t>
  </si>
  <si>
    <t>11.11.2023 13:02:36</t>
  </si>
  <si>
    <t>KINIK ORGANİZE DM 35-24-M00208_HatBaşıAyırıcı_72291214 M13_72291214</t>
  </si>
  <si>
    <t>11.11.2023 15:54:59</t>
  </si>
  <si>
    <t>11.11.2023 17:07:02</t>
  </si>
  <si>
    <t>BAĞALAN TR-1 35-24-M00077_955221908_955221908</t>
  </si>
  <si>
    <t>11.11.2023 01:27:40</t>
  </si>
  <si>
    <t>11.11.2023 03:23:55</t>
  </si>
  <si>
    <t>YENİKÖY-3 35-26-L00142_956600323_956600323</t>
  </si>
  <si>
    <t>11.11.2023 19:11:12</t>
  </si>
  <si>
    <t>11.11.2023 21:11:00</t>
  </si>
  <si>
    <t>11.11.2023 13:22:07</t>
  </si>
  <si>
    <t>11.11.2023 14:07:20</t>
  </si>
  <si>
    <t>TAYTAN TR-1 KÖK 45-78-M00305_OFİS KÖK GİRİŞ/DEMİRKÖPRÜ-1 ÇIKIŞ M02_65650970</t>
  </si>
  <si>
    <t>11.11.2023 16:10:36</t>
  </si>
  <si>
    <t>11.11.2023 16:41:13</t>
  </si>
  <si>
    <t>11.11.2023 13:43:31</t>
  </si>
  <si>
    <t>11.11.2023 14:14:36</t>
  </si>
  <si>
    <t>ÇAMLIK DM 35-17-M00173_ADALET-1 M09_66328236</t>
  </si>
  <si>
    <t>11.11.2023 13:58:42</t>
  </si>
  <si>
    <t>11.11.2023 15:45:25</t>
  </si>
  <si>
    <t>ÇORUK TR-1 45-72-L00724_B_91256602_91256602</t>
  </si>
  <si>
    <t>11.11.2023 15:33:07</t>
  </si>
  <si>
    <t>11.11.2023 20:22:05</t>
  </si>
  <si>
    <t>K-2883 35-03-K02883_D_56367017_56367017</t>
  </si>
  <si>
    <t>11.11.2023 12:13:09</t>
  </si>
  <si>
    <t>11.11.2023 14:31:55</t>
  </si>
  <si>
    <t>11.11.2023 20:45:12</t>
  </si>
  <si>
    <t>11.11.2023 22:04:37</t>
  </si>
  <si>
    <t>M-307 ESAT ERGİL ÖZEL 35-09-M00307Ö_DIREK TIPI TRAFO HUCRESI H01_2066304</t>
  </si>
  <si>
    <t>11.11.2023 08:57:39</t>
  </si>
  <si>
    <t>11.11.2023 11:20:30</t>
  </si>
  <si>
    <t>UMURLU TR-4 35-31-L00359_47784658_56352374_56352374</t>
  </si>
  <si>
    <t>11.11.2023 14:25:16</t>
  </si>
  <si>
    <t>11.11.2023 16:15:27</t>
  </si>
  <si>
    <t>MAVİ KÖY SİTESİ M-352 35-30-M00352_B_65501998_65501998</t>
  </si>
  <si>
    <t>11.11.2023 13:09:35</t>
  </si>
  <si>
    <t>11.11.2023 17:28:22</t>
  </si>
  <si>
    <t>DEMİRTAŞ TR-1 35-30-M00150_A_56360663_56360663</t>
  </si>
  <si>
    <t>11.11.2023 16:04:46</t>
  </si>
  <si>
    <t>11.11.2023 17:09:56</t>
  </si>
  <si>
    <t>M-1390 35-02-M01390_913114333_913114333</t>
  </si>
  <si>
    <t>11.11.2023 21:50:31</t>
  </si>
  <si>
    <t>12.11.2023 00:17:21</t>
  </si>
  <si>
    <t>UMMANDERESİ TR-1 45-75-M00075_C_56397908_56397908</t>
  </si>
  <si>
    <t>11.11.2023 18:38:22</t>
  </si>
  <si>
    <t>11.11.2023 20:00:22</t>
  </si>
  <si>
    <t>YELKİ TR-10 (M-2338) 35-10-M02338_95000103831_95000103831</t>
  </si>
  <si>
    <t>11.11.2023 15:18:41</t>
  </si>
  <si>
    <t>11.11.2023 17:51:57</t>
  </si>
  <si>
    <t>GÜLBAHÇE TR-4 35-19-L00144_35-19-L00144_2350399</t>
  </si>
  <si>
    <t>11.11.2023 09:57:55</t>
  </si>
  <si>
    <t>11.11.2023 18:58:07</t>
  </si>
  <si>
    <t>TR-40 35-27-M00040_C_56371307_56371307</t>
  </si>
  <si>
    <t>11.11.2023 17:18:50</t>
  </si>
  <si>
    <t>11.11.2023 19:21:27</t>
  </si>
  <si>
    <t>K-4294 35-02-K04294_913351037_913351037</t>
  </si>
  <si>
    <t>11.11.2023 17:06:28</t>
  </si>
  <si>
    <t>11.11.2023 18:01:21</t>
  </si>
  <si>
    <t>TR-22 35-17-M00022__56394843_56394843</t>
  </si>
  <si>
    <t>11.11.2023 20:19:08</t>
  </si>
  <si>
    <t>11.11.2023 21:22:46</t>
  </si>
  <si>
    <t>K-345 35-02-K00345_966023684_966023684</t>
  </si>
  <si>
    <t>11.11.2023 17:56:50</t>
  </si>
  <si>
    <t>11.11.2023 18:49:41</t>
  </si>
  <si>
    <t>ÇAYPINAR TR-1 45-78-L00291_B_91168836_91168836</t>
  </si>
  <si>
    <t>11.11.2023 15:33:50</t>
  </si>
  <si>
    <t>11.11.2023 19:20:36</t>
  </si>
  <si>
    <t>11.11.2023 09:39:18</t>
  </si>
  <si>
    <t>11.11.2023 11:22:58</t>
  </si>
  <si>
    <t>KERPİÇLİK TR-1 45-74-M00103_45-74-M00103_2373864</t>
  </si>
  <si>
    <t>11.11.2023 18:41:02</t>
  </si>
  <si>
    <t>11.11.2023 21:16:36</t>
  </si>
  <si>
    <t>DUALAR TR-1 45-76-M00248_45-76-M00248_79282036</t>
  </si>
  <si>
    <t>11.11.2023 18:43:00</t>
  </si>
  <si>
    <t>11.11.2023 23:40:45</t>
  </si>
  <si>
    <t>YAĞLAR YAYLA TR-3 35-31-L00040_35-31-L00040_2366010</t>
  </si>
  <si>
    <t>11.11.2023 09:18:08</t>
  </si>
  <si>
    <t>11.11.2023 09:53:47</t>
  </si>
  <si>
    <t>BADEMLER TR-1 35-19-L00298_DIREK TIPI TRAFO HUCRESI H01_2078287</t>
  </si>
  <si>
    <t>11.11.2023 08:18:48</t>
  </si>
  <si>
    <t>11.11.2023 10:45:42</t>
  </si>
  <si>
    <t>KAPANCI KÖK 45-78-L00229_HatBaşıAyırıcı_53139905 L02_53139905</t>
  </si>
  <si>
    <t>11.11.2023 01:52:44</t>
  </si>
  <si>
    <t>11.11.2023 02:39:52</t>
  </si>
  <si>
    <t>TAŞLIYATAK TR-3 35-31-L00363_A_91439532_91439532</t>
  </si>
  <si>
    <t>11.11.2023 16:13:16</t>
  </si>
  <si>
    <t>11.11.2023 20:06:18</t>
  </si>
  <si>
    <t>DM-2/34 (MEVLANA YOLU) 45-71-M00532_A_91417714_91417714</t>
  </si>
  <si>
    <t>11.11.2023 14:39:54</t>
  </si>
  <si>
    <t>11.11.2023 17:38:29</t>
  </si>
  <si>
    <t>TR-84 35-17-M00084_7287331_56353485_56353485</t>
  </si>
  <si>
    <t>11.11.2023 12:41:44</t>
  </si>
  <si>
    <t>11.11.2023 15:01:53</t>
  </si>
  <si>
    <t>SOMA A SANTRALİ İM/DM 45-82-A00001_DENİŞ-2 M12_2324964</t>
  </si>
  <si>
    <t>11.11.2023 22:48:57</t>
  </si>
  <si>
    <t>12.11.2023 02:12:55</t>
  </si>
  <si>
    <t>KİBAR KÖYÜ TR-2 35-31-L00313_A_91233774_91233774</t>
  </si>
  <si>
    <t>11.11.2023 16:28:07</t>
  </si>
  <si>
    <t>11.11.2023 18:12:10</t>
  </si>
  <si>
    <t>DEMİRKÖPRÜ TM 45-78-A00005_KULA M05_2096291</t>
  </si>
  <si>
    <t>11.11.2023 10:56:00</t>
  </si>
  <si>
    <t>11.11.2023 12:46:06</t>
  </si>
  <si>
    <t>SOMA KÖYLER DM-2 45-82-M00125_BERGAMA M02_2035736</t>
  </si>
  <si>
    <t>11.11.2023 18:09:07</t>
  </si>
  <si>
    <t>ÇOBANLAR SUBATAN TR-3 35-15-L00671_35-15-L00671_75966009</t>
  </si>
  <si>
    <t>11.11.2023 13:26:14</t>
  </si>
  <si>
    <t>11.11.2023 18:05:06</t>
  </si>
  <si>
    <t>BAHÇECİK KÖYÜ TR-1 45-84-L00017_A_91328363_91328363</t>
  </si>
  <si>
    <t>11.11.2023 13:55:12</t>
  </si>
  <si>
    <t>11.11.2023 14:47:56</t>
  </si>
  <si>
    <t>SAKARLI KÖK 45-76-M00046_BADEMLİ M02_72214503</t>
  </si>
  <si>
    <t>11.11.2023 13:40:15</t>
  </si>
  <si>
    <t>11.11.2023 15:21:11</t>
  </si>
  <si>
    <t>11.11.2023 12:59:53</t>
  </si>
  <si>
    <t>11.11.2023 14:22:26</t>
  </si>
  <si>
    <t>K-3975 35-04-K03975_C C01_83782041</t>
  </si>
  <si>
    <t>11.11.2023 16:22:08</t>
  </si>
  <si>
    <t>11.11.2023 18:44:24</t>
  </si>
  <si>
    <t>EVRENLİ KÖK 45-73-M00139_HatBaşıAyırıcı_62930782 M03_62930782</t>
  </si>
  <si>
    <t>11.11.2023 14:28:46</t>
  </si>
  <si>
    <t>11.11.2023 22:18:52</t>
  </si>
  <si>
    <t>11.11.2023 10:47:52</t>
  </si>
  <si>
    <t>11.11.2023 11:26:17</t>
  </si>
  <si>
    <t>11.11.2023 11:38:13</t>
  </si>
  <si>
    <t>KAPLAN TR-1 35-29-M00091_A_91261988_91261988</t>
  </si>
  <si>
    <t>11.11.2023 18:40:22</t>
  </si>
  <si>
    <t>11.11.2023 20:25:26</t>
  </si>
  <si>
    <t>K-3620 35-01-K03620_A_56394137_56394137</t>
  </si>
  <si>
    <t>11.11.2023 06:33:40</t>
  </si>
  <si>
    <t>11.11.2023 09:50:45</t>
  </si>
  <si>
    <t>11.11.2023 21:53:18</t>
  </si>
  <si>
    <t>11.11.2023 22:51:26</t>
  </si>
  <si>
    <t>UMURLU TR-2 35-31-L00355_A_91360853_91360853</t>
  </si>
  <si>
    <t>11.11.2023 17:36:11</t>
  </si>
  <si>
    <t>11.11.2023 21:54:16</t>
  </si>
  <si>
    <t>DEMİRKÖPRÜ TM 45-78-A00005_HatBaşıAyırıcı_53139701 M05_53139701</t>
  </si>
  <si>
    <t>11.11.2023 12:48:38</t>
  </si>
  <si>
    <t>11.11.2023 14:44:34</t>
  </si>
  <si>
    <t>K-3638 35-08-K03638_D d1b_5785294</t>
  </si>
  <si>
    <t>11.11.2023 22:17:00</t>
  </si>
  <si>
    <t>12.11.2023 01:11:29</t>
  </si>
  <si>
    <t>K-633 35-02-K00633_912742453_912742453</t>
  </si>
  <si>
    <t>11.11.2023 20:21:14</t>
  </si>
  <si>
    <t>12.11.2023 00:10:30</t>
  </si>
  <si>
    <t>TAVUK ÇUKURU TR-1 35-16-M00043_35-16-M00043_2346851</t>
  </si>
  <si>
    <t>11.11.2023 09:39:35</t>
  </si>
  <si>
    <t>11.11.2023 10:53:59</t>
  </si>
  <si>
    <t>SARIGÖL DM 45-79-M00069_ESKİ KÖYLER FİDERİ M05_2318419</t>
  </si>
  <si>
    <t>11.11.2023 15:01:33</t>
  </si>
  <si>
    <t>11.11.2023 15:40:34</t>
  </si>
  <si>
    <t>11.11.2023 09:18:25</t>
  </si>
  <si>
    <t>11.11.2023 11:09:46</t>
  </si>
  <si>
    <t>ASMACIK TR-1 45-71-M01697_45-71-M01697_2354137</t>
  </si>
  <si>
    <t>11.11.2023 17:31:59</t>
  </si>
  <si>
    <t>11.11.2023 21:41:51</t>
  </si>
  <si>
    <t>11.11.2023 10:25:18</t>
  </si>
  <si>
    <t>11.11.2023 11:27:09</t>
  </si>
  <si>
    <t>M-1544 35-01-M01544_910558256_910558256</t>
  </si>
  <si>
    <t>11.11.2023 12:06:54</t>
  </si>
  <si>
    <t>11.11.2023 18:11:45</t>
  </si>
  <si>
    <t>ÇATALOLUK DM 45-74-M00227_HIRKALI-KÖYLER M07_2115046</t>
  </si>
  <si>
    <t>11.11.2023 08:21:07</t>
  </si>
  <si>
    <t>11.11.2023 08:39:15</t>
  </si>
  <si>
    <t>GİRELLİ AYDINÇEŞME TR-8 45-73-M00754_45-73-M00754_2355696</t>
  </si>
  <si>
    <t>11.11.2023 09:21:03</t>
  </si>
  <si>
    <t>11.11.2023 10:39:04</t>
  </si>
  <si>
    <t>K-766 35-04-K00766_B_56381806_56381806</t>
  </si>
  <si>
    <t>11.11.2023 14:34:26</t>
  </si>
  <si>
    <t>11.11.2023 16:26:14</t>
  </si>
  <si>
    <t>SAKARLI KÖK 45-76-M00046_HatBaşıAyırıcı_53134972 M03_53134972</t>
  </si>
  <si>
    <t>11.11.2023 18:21:09</t>
  </si>
  <si>
    <t>11.11.2023 20:40:03</t>
  </si>
  <si>
    <t>M-1309 35-02-M01309_M-338 RASATANE M04_2324279</t>
  </si>
  <si>
    <t>11.11.2023 08:16:11</t>
  </si>
  <si>
    <t>11.11.2023 10:43:54</t>
  </si>
  <si>
    <t>MURADİYE DM-5/11 45-71-M00232_DM-11/10A M14_72091453</t>
  </si>
  <si>
    <t>11.11.2023 19:38:24</t>
  </si>
  <si>
    <t>11.11.2023 23:25:47</t>
  </si>
  <si>
    <t>MENDERES DM-2/TR-1 35-22-M00300_DM-1/TR-1 M04_2328339</t>
  </si>
  <si>
    <t>11.11.2023 14:53:55</t>
  </si>
  <si>
    <t>11.11.2023 15:40:13</t>
  </si>
  <si>
    <t>AYDOĞDU TR-1 45-73-M00899_45-73-M00899_2355334</t>
  </si>
  <si>
    <t>11.11.2023 20:02:08</t>
  </si>
  <si>
    <t>11.11.2023 20:06:24</t>
  </si>
  <si>
    <t>11.11.2023 15:11:20</t>
  </si>
  <si>
    <t>11.11.2023 15:39:48</t>
  </si>
  <si>
    <t>GÜLBAHÇE TR-2 (TR-183) 35-19-L00183_A_91227956_91227956</t>
  </si>
  <si>
    <t>11.11.2023 10:10:45</t>
  </si>
  <si>
    <t>11.11.2023 17:50:30</t>
  </si>
  <si>
    <t>YENİKÖY MERKEZ TR-1 35-31-L00183_A_72247289_72247289</t>
  </si>
  <si>
    <t>11.11.2023 16:37:26</t>
  </si>
  <si>
    <t>11.11.2023 18:48:40</t>
  </si>
  <si>
    <t>TR-2/125-1 45-83-L00202_A_91461135_91461135</t>
  </si>
  <si>
    <t>11.11.2023 14:16:52</t>
  </si>
  <si>
    <t>11.11.2023 15:39:17</t>
  </si>
  <si>
    <t>HACIBAŞTANLAR TR-1 45-85-L00193_45-85-L00193_2358394</t>
  </si>
  <si>
    <t>11.11.2023 09:09:48</t>
  </si>
  <si>
    <t>11.11.2023 09:44:23</t>
  </si>
  <si>
    <t>11.11.2023 19:44:42</t>
  </si>
  <si>
    <t>11.11.2023 19:55:00</t>
  </si>
  <si>
    <t>11.11.2023 18:49:33</t>
  </si>
  <si>
    <t>11.11.2023 18:57:31</t>
  </si>
  <si>
    <t>DEMİRCİ DM 45-74-M00347_ŞEHİR GİRİŞ M011_84598101</t>
  </si>
  <si>
    <t>11.11.2023 11:39:49</t>
  </si>
  <si>
    <t>11.11.2023 12:59:11</t>
  </si>
  <si>
    <t>K-3011 35-01-K03011_911630963_911630963</t>
  </si>
  <si>
    <t>11.11.2023 17:12:53</t>
  </si>
  <si>
    <t>11.11.2023 21:22:25</t>
  </si>
  <si>
    <t>YUMUKLAR TR-1 45-86-M00233_45-86-M00233_2360009</t>
  </si>
  <si>
    <t>11.11.2023 00:26:58</t>
  </si>
  <si>
    <t>11.11.2023 01:47:13</t>
  </si>
  <si>
    <t>YAĞCILAR TR-5 45-71-M02186_A_72055937_72055937</t>
  </si>
  <si>
    <t>11.11.2023 11:17:03</t>
  </si>
  <si>
    <t>11.11.2023 13:44:25</t>
  </si>
  <si>
    <t>BAĞARASI TR-10 KÖK 35-23-M00179_HatBaşıAyırıcı_53139197 M02_53139197</t>
  </si>
  <si>
    <t>11.11.2023 21:14:53</t>
  </si>
  <si>
    <t>11.11.2023 22:54:26</t>
  </si>
  <si>
    <t>11.11.2023 17:58:10</t>
  </si>
  <si>
    <t>11.11.2023 18:11:24</t>
  </si>
  <si>
    <t>AKÇAPINAR TR-1 45-83-L00438_45-83-L00438_2371746</t>
  </si>
  <si>
    <t>11.11.2023 20:46:57</t>
  </si>
  <si>
    <t>11.11.2023 21:33:02</t>
  </si>
  <si>
    <t>DM-2/9 SEPETÇİK 35-18-L00589_950461245_950461245</t>
  </si>
  <si>
    <t>11.11.2023 02:24:29</t>
  </si>
  <si>
    <t>11.11.2023 03:21:50</t>
  </si>
  <si>
    <t>11.11.2023 17:43:00</t>
  </si>
  <si>
    <t>11.11.2023 18:47:19</t>
  </si>
  <si>
    <t>K-4039 35-03-K04039_D_56363608_56363608</t>
  </si>
  <si>
    <t>11.11.2023 16:58:07</t>
  </si>
  <si>
    <t>11.11.2023 18:29:05</t>
  </si>
  <si>
    <t>TR-81 35-30-L00081_43007138_56397924_56397924</t>
  </si>
  <si>
    <t>11.11.2023 13:31:49</t>
  </si>
  <si>
    <t>11.11.2023 17:15:54</t>
  </si>
  <si>
    <t>KAYMAKÇI DM 35-15-M00254_TR-14 M02_66813714</t>
  </si>
  <si>
    <t>11.11.2023 11:46:47</t>
  </si>
  <si>
    <t>11.11.2023 13:25:51</t>
  </si>
  <si>
    <t>GÜMÜLDÜR DM 35-25-M00100_TAHTALI-2 M19_2329122</t>
  </si>
  <si>
    <t>11.11.2023 23:45:12</t>
  </si>
  <si>
    <t>11.11.2023 23:47:26</t>
  </si>
  <si>
    <t>11.11.2023 14:18:47</t>
  </si>
  <si>
    <t>11.11.2023 14:21:24</t>
  </si>
  <si>
    <t>ULARCA UZUN AHIR TR-1 45-82-M00173_A_83359389_83359389</t>
  </si>
  <si>
    <t>11.11.2023 13:52:41</t>
  </si>
  <si>
    <t>11.11.2023 18:18:53</t>
  </si>
  <si>
    <t>11.11.2023 14:47:07</t>
  </si>
  <si>
    <t>11.11.2023 15:27:41</t>
  </si>
  <si>
    <t>K-3610 35-01-K03610_35-01-K03610_2370279</t>
  </si>
  <si>
    <t>11.11.2023 12:25:19</t>
  </si>
  <si>
    <t>11.11.2023 12:45:14</t>
  </si>
  <si>
    <t>KIRKAĞAÇ TR-11 45-76-M00011_KIRKAĞAÇ DM M04_72217098</t>
  </si>
  <si>
    <t>11.11.2023 14:32:29</t>
  </si>
  <si>
    <t>11.11.2023 14:34:00</t>
  </si>
  <si>
    <t>ÖMÜR BELDESİ TR 35-14-M00120_M-42 M01_80640503</t>
  </si>
  <si>
    <t>11.11.2023 23:08:09</t>
  </si>
  <si>
    <t>12.11.2023 00:07:08</t>
  </si>
  <si>
    <t>CABARLAR TR-1 45-75-M00115_A_56397894_56397894</t>
  </si>
  <si>
    <t>11.11.2023 16:30:09</t>
  </si>
  <si>
    <t>11.11.2023 19:07:44</t>
  </si>
  <si>
    <t>11.11.2023 20:32:11</t>
  </si>
  <si>
    <t>11.11.2023 20:38:23</t>
  </si>
  <si>
    <t>K-1439 35-01-K01439_913174645_913174645</t>
  </si>
  <si>
    <t>11.11.2023 15:07:36</t>
  </si>
  <si>
    <t>11.11.2023 20:40:05</t>
  </si>
  <si>
    <t>CENKYERİ TR-1 45-82-M00131_HatBaşıAyırıcı_53136073 M04_53136073</t>
  </si>
  <si>
    <t>11.11.2023 09:07:52</t>
  </si>
  <si>
    <t>11.11.2023 15:29:45</t>
  </si>
  <si>
    <t>11.11.2023 13:45:06</t>
  </si>
  <si>
    <t>11.11.2023 18:38:20</t>
  </si>
  <si>
    <t>KIRKAĞAÇ TR-11/1 45-76-M00219_TR-12 M03_66108610</t>
  </si>
  <si>
    <t>11.11.2023 11:06:00</t>
  </si>
  <si>
    <t>11.11.2023 12:34:00</t>
  </si>
  <si>
    <t>HASALAN TR-1 45-78-L00386_45-78-L00386_2350569</t>
  </si>
  <si>
    <t>11.11.2023 15:50:59</t>
  </si>
  <si>
    <t>11.11.2023 19:27:43</t>
  </si>
  <si>
    <t>11.11.2023 10:31:35</t>
  </si>
  <si>
    <t>11.11.2023 11:07:00</t>
  </si>
  <si>
    <t>AHMETLİ İM 45-84-A00001_ŞEHİR-1 L14_2314540</t>
  </si>
  <si>
    <t>11.11.2023 11:13:52</t>
  </si>
  <si>
    <t>11.11.2023 17:46:59</t>
  </si>
  <si>
    <t>11.11.2023 20:50:00</t>
  </si>
  <si>
    <t>11.11.2023 22:04:54</t>
  </si>
  <si>
    <t>AŞAĞIKIRIKLAR DM 35-16-M00448_YENİKENT SULAMA M11_2115986</t>
  </si>
  <si>
    <t>11.11.2023 16:06:14</t>
  </si>
  <si>
    <t>11.11.2023 17:00:36</t>
  </si>
  <si>
    <t>M-3304(YATIRIM REZERVE) 35-07-M03304_35-07-M03304_86630017</t>
  </si>
  <si>
    <t>11.11.2023 10:56:27</t>
  </si>
  <si>
    <t>11.11.2023 16:16:02</t>
  </si>
  <si>
    <t>K-1074 35-01-K01074_911925784_911925784</t>
  </si>
  <si>
    <t>11.11.2023 15:41:45</t>
  </si>
  <si>
    <t>11.11.2023 20:23:07</t>
  </si>
  <si>
    <t>GÜZELHİSAR TR-2 35-17-M00168_9853843_56357168_56357168</t>
  </si>
  <si>
    <t>11.11.2023 16:09:36</t>
  </si>
  <si>
    <t>11.11.2023 18:05:58</t>
  </si>
  <si>
    <t>EMİRALEM TR-5 35-28-M00501_B_56359550_56359550</t>
  </si>
  <si>
    <t>11.11.2023 18:01:28</t>
  </si>
  <si>
    <t>11.11.2023 19:26:49</t>
  </si>
  <si>
    <t>MERDİVENLİKUYU TR-2 45-78-M01347_45-78-M01347_81515435</t>
  </si>
  <si>
    <t>11.11.2023 10:00:54</t>
  </si>
  <si>
    <t>11.11.2023 10:44:08</t>
  </si>
  <si>
    <t>DM06/TR25 45-73-M00076_ÜZÜM İŞLETMESİ M05_66684381</t>
  </si>
  <si>
    <t>11.11.2023 12:56:40</t>
  </si>
  <si>
    <t>11.11.2023 13:41:34</t>
  </si>
  <si>
    <t>SERKELE TR-2 45-72-M00208_A_56406419_56406419</t>
  </si>
  <si>
    <t>11.11.2023 08:37:45</t>
  </si>
  <si>
    <t>11.11.2023 12:09:02</t>
  </si>
  <si>
    <t>M-2562 35-02-M02562_35-02-M02562_49073563</t>
  </si>
  <si>
    <t>11.11.2023 15:20:53</t>
  </si>
  <si>
    <t>11.11.2023 17:26:53</t>
  </si>
  <si>
    <t>M-1815 KISIK DM-2 35-22-M00096_DEKORSAN-ESTİM M03_72100655</t>
  </si>
  <si>
    <t>11.11.2023 11:50:03</t>
  </si>
  <si>
    <t>11.11.2023 13:19:46</t>
  </si>
  <si>
    <t>11.11.2023 22:23:10</t>
  </si>
  <si>
    <t>11.11.2023 23:15:29</t>
  </si>
  <si>
    <t>ÇAPAKLI TR-2 45-78-M00446_A_91181488_91181488</t>
  </si>
  <si>
    <t>11.11.2023 14:09:29</t>
  </si>
  <si>
    <t>11.11.2023 22:58:49</t>
  </si>
  <si>
    <t>YUKARIBEY DM (TR-3) 35-16-M00866_47479568_56396033_56396033</t>
  </si>
  <si>
    <t>11.11.2023 17:01:27</t>
  </si>
  <si>
    <t>11.11.2023 21:48:28</t>
  </si>
  <si>
    <t>OSMANCALI KÖYÜ TR-2 45-71-M01721_45-71-M01721_2367215</t>
  </si>
  <si>
    <t>11.11.2023 09:19:47</t>
  </si>
  <si>
    <t>11.11.2023 10:10:48</t>
  </si>
  <si>
    <t>OLGUNLAR TR-6 35-31-L00221_A_91173529_91173529</t>
  </si>
  <si>
    <t>11.11.2023 17:58:51</t>
  </si>
  <si>
    <t>11.11.2023 22:50:06</t>
  </si>
  <si>
    <t>HALİLLER DAVULCULAR TR-11 35-31-L00192_B_91213265_91213265</t>
  </si>
  <si>
    <t>11.11.2023 17:25:30</t>
  </si>
  <si>
    <t>11.11.2023 19:23:58</t>
  </si>
  <si>
    <t>11.11.2023 21:26:27</t>
  </si>
  <si>
    <t>12.11.2023 00:08:58</t>
  </si>
  <si>
    <t>KINIK TR-14 KÖK 35-24-L00014_TR-18 L07_2327984</t>
  </si>
  <si>
    <t>11.11.2023 22:05:02</t>
  </si>
  <si>
    <t>11.11.2023 22:29:49</t>
  </si>
  <si>
    <t>NACİ BEZİRGANOĞLU SULAMA GRUBU 35-29-L00286_35-29-L00286_2375019</t>
  </si>
  <si>
    <t>11.11.2023 14:49:30</t>
  </si>
  <si>
    <t>11.11.2023 15:39:00</t>
  </si>
  <si>
    <t>11.11.2023 11:26:04</t>
  </si>
  <si>
    <t>11.11.2023 19:40:18</t>
  </si>
  <si>
    <t>AVDAN TR-2 45-82-M00232_DIREK TIPI TRAFO HUCRESI H01_2091932</t>
  </si>
  <si>
    <t>11.11.2023 22:37:37</t>
  </si>
  <si>
    <t>11.11.2023 22:57:39</t>
  </si>
  <si>
    <t>HANPAŞA AKYOL TR-1 45-72-M00186_45-72-M00186_2359940</t>
  </si>
  <si>
    <t>11.11.2023 15:13:48</t>
  </si>
  <si>
    <t>11.11.2023 18:21:24</t>
  </si>
  <si>
    <t>ABDULKADİR BULUK ÖZEL TR 35-18-M00057Ö_DIREK TIPI TRAFO HUCRESI H01_2045644</t>
  </si>
  <si>
    <t>11.11.2023 13:38:03</t>
  </si>
  <si>
    <t>11.11.2023 14:15:52</t>
  </si>
  <si>
    <t>RADAR KÖK 35-21-M00006_RADAR M02_72199828</t>
  </si>
  <si>
    <t>11.11.2023 05:33:54</t>
  </si>
  <si>
    <t>11.11.2023 08:59:23</t>
  </si>
  <si>
    <t>11.11.2023 09:52:59</t>
  </si>
  <si>
    <t>11.11.2023 11:12:41</t>
  </si>
  <si>
    <t>RUHBANLAR TR-1 45-81-M00105_A_56399143_56399143</t>
  </si>
  <si>
    <t>11.11.2023 18:36:10</t>
  </si>
  <si>
    <t>11.11.2023 20:30:42</t>
  </si>
  <si>
    <t>EMİRLİ TR-2 35-15-L00858_D_91269357_91269357</t>
  </si>
  <si>
    <t>11.11.2023 12:18:13</t>
  </si>
  <si>
    <t>11.11.2023 15:32:45</t>
  </si>
  <si>
    <t>AŞAĞIKIRIKLAR DM 35-16-M00448_ÇİFTLİK SULAMA M03_2334649</t>
  </si>
  <si>
    <t>11.11.2023 12:02:20</t>
  </si>
  <si>
    <t>11.11.2023 12:43:32</t>
  </si>
  <si>
    <t>11.11.2023 19:18:16</t>
  </si>
  <si>
    <t>11.11.2023 20:46:24</t>
  </si>
  <si>
    <t>11.11.2023 09:39:30</t>
  </si>
  <si>
    <t>11.11.2023 10:04:07</t>
  </si>
  <si>
    <t>YEŞİLDERE KAZALLI TR-3 35-31-L00164_B_91219500_91219500</t>
  </si>
  <si>
    <t>11.11.2023 16:52:01</t>
  </si>
  <si>
    <t>11.11.2023 17:57:34</t>
  </si>
  <si>
    <t>KILCANLAR DEBELEK TR-1 45-75-M00129_A_91105499_91105499</t>
  </si>
  <si>
    <t>11.11.2023 22:24:14</t>
  </si>
  <si>
    <t>11.11.2023 23:03:53</t>
  </si>
  <si>
    <t>M-1128 35-01-M01128_F F1_49424203</t>
  </si>
  <si>
    <t>11.11.2023 09:13:53</t>
  </si>
  <si>
    <t>11.11.2023 11:45:27</t>
  </si>
  <si>
    <t>11.11.2023 16:47:00</t>
  </si>
  <si>
    <t>11.11.2023 18:15:18</t>
  </si>
  <si>
    <t>11.11.2023 12:27:59</t>
  </si>
  <si>
    <t>11.11.2023 13:13:00</t>
  </si>
  <si>
    <t>KEMHALLI TR-1 45-86-M00086_45-86-M00086_2355920</t>
  </si>
  <si>
    <t>11.11.2023 11:23:09</t>
  </si>
  <si>
    <t>11.11.2023 12:43:24</t>
  </si>
  <si>
    <t>BAĞLICA KÖK 45-79-M00248_HatBaşıAyırıcı_64286083 M04_64286083</t>
  </si>
  <si>
    <t>11.11.2023 08:11:52</t>
  </si>
  <si>
    <t>11.11.2023 08:12:12</t>
  </si>
  <si>
    <t>ALABAŞ TR-7 35-15-L00132_A_91362309_91362309</t>
  </si>
  <si>
    <t>11.11.2023 17:32:03</t>
  </si>
  <si>
    <t>11.11.2023 18:08:37</t>
  </si>
  <si>
    <t>11.11.2023 08:21:23</t>
  </si>
  <si>
    <t>11.11.2023 09:26:08</t>
  </si>
  <si>
    <t>MENDERES DM-2/TR-1 35-22-M00300_DM-1/TR-1 M04_2095184</t>
  </si>
  <si>
    <t>11.11.2023 13:35:25</t>
  </si>
  <si>
    <t>11.11.2023 13:44:48</t>
  </si>
  <si>
    <t>TR-111 ZEYTİNALANI 35-19-L00111_95000486660_95000486660</t>
  </si>
  <si>
    <t>11.11.2023 14:14:55</t>
  </si>
  <si>
    <t>11.11.2023 17:28:21</t>
  </si>
  <si>
    <t>M-1056 35-02-M01056_E_56365197_56365197</t>
  </si>
  <si>
    <t>11.11.2023 14:30:40</t>
  </si>
  <si>
    <t>11.11.2023 16:06:47</t>
  </si>
  <si>
    <t>TR-30 35-16-L00030_A_90955734_90955734</t>
  </si>
  <si>
    <t>11.11.2023 16:48:39</t>
  </si>
  <si>
    <t>11.11.2023 18:44:55</t>
  </si>
  <si>
    <t>11.11.2023 21:06:12</t>
  </si>
  <si>
    <t>11.11.2023 22:11:00</t>
  </si>
  <si>
    <t>DELEMENLER KÖK 45-73-M00490_HatBaşıAyırıcı_53135703 M05_53135703</t>
  </si>
  <si>
    <t>11.11.2023 16:10:31</t>
  </si>
  <si>
    <t>11.11.2023 18:01:09</t>
  </si>
  <si>
    <t>SEKİ KÖY TR-4 35-15-L00134_35-15-L00134_2365070</t>
  </si>
  <si>
    <t>11.11.2023 12:37:54</t>
  </si>
  <si>
    <t>11.11.2023 13:45:40</t>
  </si>
  <si>
    <t>KRAL KÖK 35-26-M00345_PEHLİNAOĞLU M01_66236438</t>
  </si>
  <si>
    <t>11.11.2023 23:58:01</t>
  </si>
  <si>
    <t>12.11.2023 00:15:47</t>
  </si>
  <si>
    <t>HAMZALI SÜLEYMAN TR 35-16-M00066_35-16-M00066_2352836</t>
  </si>
  <si>
    <t>11.11.2023 20:34:11</t>
  </si>
  <si>
    <t>11.11.2023 23:13:10</t>
  </si>
  <si>
    <t>K-1873 35-09-K01873_E_56380876_56380876</t>
  </si>
  <si>
    <t>11.11.2023 12:20:03</t>
  </si>
  <si>
    <t>11.11.2023 12:50:09</t>
  </si>
  <si>
    <t>11.11.2023 13:57:36</t>
  </si>
  <si>
    <t>11.11.2023 14:29:29</t>
  </si>
  <si>
    <t>K-2571 35-01-K02571_35-01-K02571_2358083</t>
  </si>
  <si>
    <t>11.11.2023 09:53:38</t>
  </si>
  <si>
    <t>11.11.2023 11:14:24</t>
  </si>
  <si>
    <t>TAYTAN TR-2/A 45-78-M01254__72374783_72374783</t>
  </si>
  <si>
    <t>11.11.2023 18:33:00</t>
  </si>
  <si>
    <t>11.11.2023 23:33:00</t>
  </si>
  <si>
    <t>11.11.2023 14:22:22</t>
  </si>
  <si>
    <t>11.11.2023 14:40:09</t>
  </si>
  <si>
    <t>ALABAŞ TR-7 35-15-L00132_35-15-L00132_2365068</t>
  </si>
  <si>
    <t>11.11.2023 19:07:59</t>
  </si>
  <si>
    <t>K-3834 35-01-K03834_L L5_66308827</t>
  </si>
  <si>
    <t>11.11.2023 06:03:50</t>
  </si>
  <si>
    <t>11.11.2023 13:05:08</t>
  </si>
  <si>
    <t>M-49 SAYKOP 35-14-M00049_956655638_956655638</t>
  </si>
  <si>
    <t>11.11.2023 16:26:46</t>
  </si>
  <si>
    <t>11.11.2023 18:11:13</t>
  </si>
  <si>
    <t>TR-177 45-78-L00177_DIREK TIPI TRAFO HUCRESI H01_2104319</t>
  </si>
  <si>
    <t>11.11.2023 14:49:35</t>
  </si>
  <si>
    <t>11.11.2023 18:13:28</t>
  </si>
  <si>
    <t>TR-78 HULUSİ İZLEYEN GRB. 35-15-M00078_B_91233484_91233484</t>
  </si>
  <si>
    <t>11.11.2023 14:19:52</t>
  </si>
  <si>
    <t>11.11.2023 18:20:01</t>
  </si>
  <si>
    <t>DEMİRKÖPRÜ TM 45-78-A00005_KULA M05_2329518</t>
  </si>
  <si>
    <t>11.11.2023 14:38:44</t>
  </si>
  <si>
    <t>11.11.2023 14:41:00</t>
  </si>
  <si>
    <t>M-378 35-23-M00378_953108058_953108058</t>
  </si>
  <si>
    <t>11.11.2023 16:18:31</t>
  </si>
  <si>
    <t>11.11.2023 18:13:18</t>
  </si>
  <si>
    <t>AVLAŞA FİRDANLARI TR-1 45-81-M00164_B_56400586_56400586</t>
  </si>
  <si>
    <t>11.11.2023 22:31:29</t>
  </si>
  <si>
    <t>11.11.2023 23:07:58</t>
  </si>
  <si>
    <t>ALİAĞA TR-43 DM 35-17-M00043_GÜZELHİSAR ÇIKIŞI M12_2315083</t>
  </si>
  <si>
    <t>11.11.2023 17:31:57</t>
  </si>
  <si>
    <t>11.11.2023 18:12:36</t>
  </si>
  <si>
    <t>YELKİ TR-20 35-10-L00020_ KÖYLER L03_50105689</t>
  </si>
  <si>
    <t>11.11.2023 08:52:48</t>
  </si>
  <si>
    <t>11.11.2023 09:57:25</t>
  </si>
  <si>
    <t>K-2866 35-08-K02866_F f1_5830557</t>
  </si>
  <si>
    <t>11.11.2023 18:59:32</t>
  </si>
  <si>
    <t>11.11.2023 21:11:58</t>
  </si>
  <si>
    <t>M-1676 35-04-M01676_913546551_913546551</t>
  </si>
  <si>
    <t>11.11.2023 11:01:05</t>
  </si>
  <si>
    <t>11.11.2023 12:56:51</t>
  </si>
  <si>
    <t>K-1020 35-01-K01020_912202968_912202968</t>
  </si>
  <si>
    <t>11.11.2023 14:33:51</t>
  </si>
  <si>
    <t>11.11.2023 16:23:56</t>
  </si>
  <si>
    <t>KAYAKÖY İM 35-15-A00006_KAYAKÖY ÇIKIŞ L02_66921421</t>
  </si>
  <si>
    <t>11.11.2023 12:34:52</t>
  </si>
  <si>
    <t>11.11.2023 13:21:47</t>
  </si>
  <si>
    <t>11.11.2023 17:22:35</t>
  </si>
  <si>
    <t>11.11.2023 18:43:06</t>
  </si>
  <si>
    <t>M-2813 35-03-M02813_ H_66950675</t>
  </si>
  <si>
    <t>11.11.2023 09:27:21</t>
  </si>
  <si>
    <t>11.11.2023 11:11:37</t>
  </si>
  <si>
    <t>K-1387 35-01-K01387_911514784_911514784</t>
  </si>
  <si>
    <t>11.11.2023 19:06:59</t>
  </si>
  <si>
    <t>11.11.2023 20:59:24</t>
  </si>
  <si>
    <t>TR-8 35-27-M00008_TAŞLI YOL M04_82864508</t>
  </si>
  <si>
    <t>11.11.2023 12:01:54</t>
  </si>
  <si>
    <t>11.11.2023 12:45:28</t>
  </si>
  <si>
    <t>AKÇAKİLİSE TR-2 35-21-L00045_AZMAK TR-1 L02_72177524</t>
  </si>
  <si>
    <t>11.11.2023 14:10:57</t>
  </si>
  <si>
    <t>11.11.2023 16:45:58</t>
  </si>
  <si>
    <t>YAĞCILI TR-1 45-82-M00331_45-82-M00331_2353949</t>
  </si>
  <si>
    <t>11.11.2023 09:51:37</t>
  </si>
  <si>
    <t>11.11.2023 15:05:33</t>
  </si>
  <si>
    <t>L-222 35-21-L00222_B_77677589_77677589</t>
  </si>
  <si>
    <t>11.11.2023 18:22:14</t>
  </si>
  <si>
    <t>11.11.2023 19:38:08</t>
  </si>
  <si>
    <t>GÜMÜLDÜR DM 35-25-M00100_TAHTALI-3 M06_2054412</t>
  </si>
  <si>
    <t>11.11.2023 23:45:18</t>
  </si>
  <si>
    <t>11.11.2023 23:46:27</t>
  </si>
  <si>
    <t>K-4375 35-04-K04375_913565200_913565200</t>
  </si>
  <si>
    <t>11.11.2023 16:59:53</t>
  </si>
  <si>
    <t>11.11.2023 19:26:45</t>
  </si>
  <si>
    <t>ÇERİKÖZÜ TR-1 35-29-L00326_A_91429232_91429232</t>
  </si>
  <si>
    <t>11.11.2023 16:14:20</t>
  </si>
  <si>
    <t>11.11.2023 19:29:26</t>
  </si>
  <si>
    <t>SALİHLİ TM 45-78-A00004_HatBaşıAyırıcı_53140294 M08_53140294</t>
  </si>
  <si>
    <t>11.11.2023 14:26:42</t>
  </si>
  <si>
    <t>11.11.2023 16:32:40</t>
  </si>
  <si>
    <t>KARAOĞLANLI TR-2 45-71-M00092_B_56406900_56406900</t>
  </si>
  <si>
    <t>11.11.2023 16:00:06</t>
  </si>
  <si>
    <t>11.11.2023 20:13:13</t>
  </si>
  <si>
    <t>M-1128 35-01-M01128_35-01-M01128_2372097</t>
  </si>
  <si>
    <t>11.11.2023 11:56:38</t>
  </si>
  <si>
    <t>ILGIN TR-3 45-73-M00594_C_56390484_56390484</t>
  </si>
  <si>
    <t>11.11.2023 12:29:12</t>
  </si>
  <si>
    <t>11.11.2023 14:58:51</t>
  </si>
  <si>
    <t>HALİLLER ÜMMET ÇAVUŞLAR TR-4 35-31-L00234_B_72391067_72391067</t>
  </si>
  <si>
    <t>11.11.2023 19:37:07</t>
  </si>
  <si>
    <t>11.11.2023 20:09:28</t>
  </si>
  <si>
    <t>11.11.2023 08:22:55</t>
  </si>
  <si>
    <t>11.11.2023 09:56:30</t>
  </si>
  <si>
    <t>TR-35 45-78-L00035_49413303_56388372_56388372</t>
  </si>
  <si>
    <t>11.11.2023 21:54:36</t>
  </si>
  <si>
    <t>12.11.2023 00:38:07</t>
  </si>
  <si>
    <t>KULA İM 45-77-A00001_AKTAŞ L02_2052213</t>
  </si>
  <si>
    <t>11.11.2023 15:05:38</t>
  </si>
  <si>
    <t>11.11.2023 15:26:37</t>
  </si>
  <si>
    <t>KAYACIK KOŞUBURNU TR-1 45-75-M00216_B_56387813_56387813</t>
  </si>
  <si>
    <t>11.11.2023 18:12:37</t>
  </si>
  <si>
    <t>11.11.2023 22:20:02</t>
  </si>
  <si>
    <t>M-1212 35-02-M01212_99771250_99771250</t>
  </si>
  <si>
    <t>11.11.2023 15:42:05</t>
  </si>
  <si>
    <t>YEŞİLYURT TR-1 45-75-M00357_C_65512878_65512878</t>
  </si>
  <si>
    <t>11.11.2023 15:16:11</t>
  </si>
  <si>
    <t>11.11.2023 18:46:57</t>
  </si>
  <si>
    <t>HACI HALİLLER DM 45-71-M00065_HACIHALİLLER M04_72237348</t>
  </si>
  <si>
    <t>11.11.2023 17:58:37</t>
  </si>
  <si>
    <t>11.11.2023 20:44:33</t>
  </si>
  <si>
    <t>OVAKENT İM 35-15-A00003_KONAKLI L04_2057395</t>
  </si>
  <si>
    <t>11.11.2023 10:01:57</t>
  </si>
  <si>
    <t>11.11.2023 10:23:30</t>
  </si>
  <si>
    <t>M-1241 35-01-M01241_TRAFO-1 M04_41901653</t>
  </si>
  <si>
    <t>11.11.2023 14:02:34</t>
  </si>
  <si>
    <t>11.11.2023 18:23:28</t>
  </si>
  <si>
    <t>11.11.2023 17:33:10</t>
  </si>
  <si>
    <t>11.11.2023 18:29:00</t>
  </si>
  <si>
    <t>TİRE İM-DM-1 35-29-A00001_MAHMUTLAR L13_2060147</t>
  </si>
  <si>
    <t>11.11.2023 09:22:38</t>
  </si>
  <si>
    <t>11.11.2023 09:42:57</t>
  </si>
  <si>
    <t>K-1635 35-02-K01635_910148718_910148718</t>
  </si>
  <si>
    <t>11.11.2023 16:57:02</t>
  </si>
  <si>
    <t>11.11.2023 22:24:19</t>
  </si>
  <si>
    <t>M-1929 GEÇİT 35-03-M01929_M-2033 M02_66740322</t>
  </si>
  <si>
    <t>11.11.2023 11:46:20</t>
  </si>
  <si>
    <t>GÜLBAHÇE TR-21 (TR-280) 35-19-L00280_A_91417481_91417481</t>
  </si>
  <si>
    <t>11.11.2023 22:10:12</t>
  </si>
  <si>
    <t>11.11.2023 22:58:26</t>
  </si>
  <si>
    <t>ALİBEYLİ DM 45-80-M00064_ALİBEYLİ TARIMSAL SULAMA M02_72190826</t>
  </si>
  <si>
    <t>11.11.2023 19:38:15</t>
  </si>
  <si>
    <t>11.11.2023 20:15:12</t>
  </si>
  <si>
    <t>SARPINCIK TR-1 35-21-L00070_B_56377576_56377576</t>
  </si>
  <si>
    <t>11.11.2023 16:12:23</t>
  </si>
  <si>
    <t>11.11.2023 21:25:38</t>
  </si>
  <si>
    <t>KÜÇÜKAVULCUK DM 35-15-L00727_İSMAİL BAYSAL L04_72098513</t>
  </si>
  <si>
    <t>11.11.2023 11:28:57</t>
  </si>
  <si>
    <t>11.11.2023 12:49:08</t>
  </si>
  <si>
    <t>TEKELİ DM 35-22-M00088_ESKİ AHMETBEYLİ M08_48495817</t>
  </si>
  <si>
    <t>11.11.2023 23:44:08</t>
  </si>
  <si>
    <t>12.11.2023 00:25:41</t>
  </si>
  <si>
    <t>ATATÜRK MAH TR-3 35-27-L00108_A_91165605_91165605</t>
  </si>
  <si>
    <t>11.11.2023 12:14:34</t>
  </si>
  <si>
    <t>11.11.2023 19:01:51</t>
  </si>
  <si>
    <t>MORDOĞAN TR-25 35-21-L00153_A_91303985_91303985</t>
  </si>
  <si>
    <t>11.11.2023 13:43:24</t>
  </si>
  <si>
    <t>11.11.2023 16:59:44</t>
  </si>
  <si>
    <t>11.11.2023 16:02:54</t>
  </si>
  <si>
    <t>11.11.2023 17:01:55</t>
  </si>
  <si>
    <t>MAHMUTLAR KÖK 45-74-M00354_HatBaşıAyırıcı_84164058 M04_84164058</t>
  </si>
  <si>
    <t>11.11.2023 13:51:37</t>
  </si>
  <si>
    <t>11.11.2023 17:59:54</t>
  </si>
  <si>
    <t>MÜTEVELLİ TR-7 45-80-M00104_45-80-M00104_2376622</t>
  </si>
  <si>
    <t>11.11.2023 19:26:34</t>
  </si>
  <si>
    <t>11.11.2023 21:17:06</t>
  </si>
  <si>
    <t>11.11.2023 11:17:59</t>
  </si>
  <si>
    <t>11.11.2023 11:42:37</t>
  </si>
  <si>
    <t>BAĞARASI TR-8 35-23-M00177_A_56357398_56357398</t>
  </si>
  <si>
    <t>11.11.2023 09:02:19</t>
  </si>
  <si>
    <t>11.11.2023 17:08:33</t>
  </si>
  <si>
    <t>11.11.2023 16:27:30</t>
  </si>
  <si>
    <t>YARBASAN KÖK 45-74-M00119_ELEK M04_72246698</t>
  </si>
  <si>
    <t>11.11.2023 11:32:02</t>
  </si>
  <si>
    <t>11.11.2023 17:06:58</t>
  </si>
  <si>
    <t>KAYIŞLAR KÖK 45-80-M00183_DİLEK M03_72195773</t>
  </si>
  <si>
    <t>11.11.2023 17:13:57</t>
  </si>
  <si>
    <t>11.11.2023 18:02:04</t>
  </si>
  <si>
    <t>11.11.2023 09:06:39</t>
  </si>
  <si>
    <t>11.11.2023 15:43:16</t>
  </si>
  <si>
    <t>11.11.2023 21:51:32</t>
  </si>
  <si>
    <t>12.11.2023 02:44:44</t>
  </si>
  <si>
    <t>KARGIN KÖK 45-71-M00095_ŞİRVAN M04_2076271</t>
  </si>
  <si>
    <t>11.11.2023 21:14:09</t>
  </si>
  <si>
    <t>12.11.2023 01:23:01</t>
  </si>
  <si>
    <t>11.11.2023 15:18:16</t>
  </si>
  <si>
    <t>11.11.2023 15:37:47</t>
  </si>
  <si>
    <t>ÇAYIRLI TR-1 35-29-L00206__72399355_72399355</t>
  </si>
  <si>
    <t>11.11.2023 17:23:53</t>
  </si>
  <si>
    <t>11.11.2023 20:05:50</t>
  </si>
  <si>
    <t>KAYRAK TR-1 45-83-L00256_C_91170175_91170175</t>
  </si>
  <si>
    <t>11.11.2023 10:29:52</t>
  </si>
  <si>
    <t>11.11.2023 12:08:45</t>
  </si>
  <si>
    <t>K-2337 35-03-K02337_A a1_5812839</t>
  </si>
  <si>
    <t>11.11.2023 17:12:13</t>
  </si>
  <si>
    <t>11.11.2023 18:24:37</t>
  </si>
  <si>
    <t>MURADİYE TR-10 45-71-M02143_948298976_948298976</t>
  </si>
  <si>
    <t>11.11.2023 02:28:16</t>
  </si>
  <si>
    <t>11.11.2023 03:55:41</t>
  </si>
  <si>
    <t>11.11.2023 18:09:56</t>
  </si>
  <si>
    <t>11.11.2023 19:40:34</t>
  </si>
  <si>
    <t>M-328 35-03-M00328_35-03-M00328_2375905</t>
  </si>
  <si>
    <t>11.11.2023 09:58:27</t>
  </si>
  <si>
    <t>11.11.2023 17:16:30</t>
  </si>
  <si>
    <t>11.11.2023 20:22:10</t>
  </si>
  <si>
    <t>11.11.2023 23:20:22</t>
  </si>
  <si>
    <t>KIRKAĞAÇ DM 45-76-M00043_ŞEHİR-2(GARAJ TARAFI) M09_72247471</t>
  </si>
  <si>
    <t>11.11.2023 09:44:38</t>
  </si>
  <si>
    <t>11.11.2023 19:47:07</t>
  </si>
  <si>
    <t>11.11.2023 23:40:36</t>
  </si>
  <si>
    <t>BERGAMA TM 35-16-A00004_DAĞISTAN M13_2057512</t>
  </si>
  <si>
    <t>11.11.2023 13:13:47</t>
  </si>
  <si>
    <t>11.11.2023 20:06:43</t>
  </si>
  <si>
    <t>IRLAMAZ KÖK 45-83-L00153_HatBaşıAyırıcı_53136698 L02_53136698</t>
  </si>
  <si>
    <t>11.11.2023 09:21:29</t>
  </si>
  <si>
    <t>11.11.2023 14:51:21</t>
  </si>
  <si>
    <t>K-4832 35-01-K04832_912383815_912383815</t>
  </si>
  <si>
    <t>11.11.2023 21:09:22</t>
  </si>
  <si>
    <t>11.11.2023 22:21:18</t>
  </si>
  <si>
    <t>ELMABAĞ DM 35-15-L00317_ÇAYIR TELEFİRİK L04_66822282</t>
  </si>
  <si>
    <t>11.11.2023 12:53:25</t>
  </si>
  <si>
    <t>11.11.2023 20:10:34</t>
  </si>
  <si>
    <t>K-1782 35-02-K01782_A_56381342_56381342</t>
  </si>
  <si>
    <t>11.11.2023 08:19:07</t>
  </si>
  <si>
    <t>11.11.2023 09:34:52</t>
  </si>
  <si>
    <t>ALİBEYLİ DM 45-80-M00064_HEYBELİ M03_72190763</t>
  </si>
  <si>
    <t>11.11.2023 18:28:07</t>
  </si>
  <si>
    <t>11.11.2023 19:23:18</t>
  </si>
  <si>
    <t>TR-122 ZEYTİNALANI 35-19-L00122_956677751_956677751</t>
  </si>
  <si>
    <t>11.11.2023 20:00:13</t>
  </si>
  <si>
    <t>11.11.2023 14:32:27</t>
  </si>
  <si>
    <t>11.11.2023 15:30:46</t>
  </si>
  <si>
    <t>TR-35 45-77-L00035_945512155_945512155</t>
  </si>
  <si>
    <t>11.11.2023 14:42:11</t>
  </si>
  <si>
    <t>11.11.2023 15:58:34</t>
  </si>
  <si>
    <t>K-2866 35-08-K02866_D D1_61218461</t>
  </si>
  <si>
    <t>11.11.2023 21:23:29</t>
  </si>
  <si>
    <t>12.11.2023 01:27:38</t>
  </si>
  <si>
    <t>DİKİLİTAŞ ORTACA MAH. TR-1 45-75-M00315_B_91212400_91212400</t>
  </si>
  <si>
    <t>11.11.2023 15:50:24</t>
  </si>
  <si>
    <t>11.11.2023 18:38:23</t>
  </si>
  <si>
    <t>DM-11/05 (TR-39) 45-71-M00283_45-71-M00283_66372640</t>
  </si>
  <si>
    <t>11.11.2023 12:21:37</t>
  </si>
  <si>
    <t>11.11.2023 13:39:29</t>
  </si>
  <si>
    <t>SARUHANLI DM 45-80-M00001_SARUHANLI ŞEHİR-2 M04_2324041</t>
  </si>
  <si>
    <t>11.11.2023 15:06:37</t>
  </si>
  <si>
    <t>11.11.2023 16:26:58</t>
  </si>
  <si>
    <t>SOMA A SANTRALİ İM/DM 45-82-A00001_HatBaşıAyırıcı_80992312 L15_80992312</t>
  </si>
  <si>
    <t>11.11.2023 13:18:19</t>
  </si>
  <si>
    <t>11.11.2023 20:03:28</t>
  </si>
  <si>
    <t>İNCECİKLER TR-1 35-16-L00256__90072386_90072386</t>
  </si>
  <si>
    <t>11.11.2023 19:39:55</t>
  </si>
  <si>
    <t>11.11.2023 20:53:48</t>
  </si>
  <si>
    <t>SUBAŞI İM 35-26-A00002_KIRBAŞ L01_2035575</t>
  </si>
  <si>
    <t>11.11.2023 13:51:39</t>
  </si>
  <si>
    <t>11.11.2023 14:39:45</t>
  </si>
  <si>
    <t>ALAÇATI TM 35-18-A00005_HatBaşıAyırıcı_53138281 M09_53138281</t>
  </si>
  <si>
    <t>11.11.2023 14:44:46</t>
  </si>
  <si>
    <t>AKÇAPINAR TR-1 45-83-L00438_B_56401089_56401089</t>
  </si>
  <si>
    <t>11.11.2023 19:26:58</t>
  </si>
  <si>
    <t>UĞURLU KÖK 45-86-M00045_ALANYOLU KIRANŞEYH M04_72226023</t>
  </si>
  <si>
    <t>11.11.2023 09:52:02</t>
  </si>
  <si>
    <t>11.11.2023 10:11:32</t>
  </si>
  <si>
    <t>HARMANDALI KÖK 45-71-M00061_HatBaşıAyırıcı_53134190 M11_53134190</t>
  </si>
  <si>
    <t>11.11.2023 23:04:41</t>
  </si>
  <si>
    <t>12.11.2023 02:13:47</t>
  </si>
  <si>
    <t>M-1007 35-03-M01007_TRAFO M04_41931871</t>
  </si>
  <si>
    <t>11.11.2023 03:27:55</t>
  </si>
  <si>
    <t>11.11.2023 03:40:50</t>
  </si>
  <si>
    <t>SUBAŞI-2 35-26-L00329_956632318_956632318</t>
  </si>
  <si>
    <t>11.11.2023 16:04:40</t>
  </si>
  <si>
    <t>11.11.2023 19:21:28</t>
  </si>
  <si>
    <t>TR-93 MELTEM SİTESİ 35-19-L00093_35-19-L00093_2372252</t>
  </si>
  <si>
    <t>11.11.2023 19:15:57</t>
  </si>
  <si>
    <t>11.11.2023 19:40:51</t>
  </si>
  <si>
    <t>M-2241 BELENBAŞI TR-1 35-03-M02241_910675239_910675239</t>
  </si>
  <si>
    <t>11.11.2023 19:03:35</t>
  </si>
  <si>
    <t>12.11.2023 00:57:41</t>
  </si>
  <si>
    <t>11.11.2023 16:40:46</t>
  </si>
  <si>
    <t>11.11.2023 21:35:38</t>
  </si>
  <si>
    <t>KAVAKLIDERE TR-7 45-73-M00304_45-73-M00304_2368613</t>
  </si>
  <si>
    <t>11.11.2023 18:15:44</t>
  </si>
  <si>
    <t>11.11.2023 18:31:15</t>
  </si>
  <si>
    <t>L-329 35-18-L00329_SB F01b_78518239</t>
  </si>
  <si>
    <t>11.11.2023 11:08:57</t>
  </si>
  <si>
    <t>11.11.2023 11:33:46</t>
  </si>
  <si>
    <t>KARAKUYU KÖK 35-22-M00091_PANCAR M06_72111685</t>
  </si>
  <si>
    <t>11.11.2023 23:56:37</t>
  </si>
  <si>
    <t>12.11.2023 00:52:04</t>
  </si>
  <si>
    <t>BİRGİ KÖK 35-19-M00041_KÖYLER M03_72152106</t>
  </si>
  <si>
    <t>11.11.2023 01:18:25</t>
  </si>
  <si>
    <t>İNECİK TR-1 35-21-L00121_35-21-L00121_2349072</t>
  </si>
  <si>
    <t>11.11.2023 09:27:14</t>
  </si>
  <si>
    <t>11.11.2023 16:01:33</t>
  </si>
  <si>
    <t>AVLAŞA FİRDANLARI TR-1 45-81-M00164__91083161_91083161</t>
  </si>
  <si>
    <t>11.11.2023 13:32:37</t>
  </si>
  <si>
    <t>11.11.2023 14:43:14</t>
  </si>
  <si>
    <t>YEŞİLYURT TR-2 35-27-M01023_35-27-M01023_50224618</t>
  </si>
  <si>
    <t>11.11.2023 12:00:47</t>
  </si>
  <si>
    <t>11.11.2023 13:51:34</t>
  </si>
  <si>
    <t>TİRE TR-13 35-29-L00013_35-29-L00013_2371951</t>
  </si>
  <si>
    <t>11.11.2023 11:55:57</t>
  </si>
  <si>
    <t>11.11.2023 12:59:14</t>
  </si>
  <si>
    <t>PİRİNÇCİ TR-3 35-15-L01158_35-15-L01158_82104912</t>
  </si>
  <si>
    <t>11.11.2023 11:16:29</t>
  </si>
  <si>
    <t>11.11.2023 11:44:38</t>
  </si>
  <si>
    <t>DM-20/16 45-71-M00600_95000003953_95000003953</t>
  </si>
  <si>
    <t>11.11.2023 19:12:47</t>
  </si>
  <si>
    <t>11.11.2023 20:32:12</t>
  </si>
  <si>
    <t>KIZILÇUKUR TR-5 KESKİN 45-79-M00469_A_91127357_91127357</t>
  </si>
  <si>
    <t>11.11.2023 17:38:33</t>
  </si>
  <si>
    <t>11.11.2023 19:28:15</t>
  </si>
  <si>
    <t>KARGIN KÖK 45-71-M00095_HatBaşıAyırıcı_53134763 M07_53134763</t>
  </si>
  <si>
    <t>11.11.2023 15:21:13</t>
  </si>
  <si>
    <t>11.11.2023 22:23:08</t>
  </si>
  <si>
    <t>M-1111 35-08-M01111_B_56383081_56383081</t>
  </si>
  <si>
    <t>11.11.2023 09:21:00</t>
  </si>
  <si>
    <t>11.11.2023 19:23:00</t>
  </si>
  <si>
    <t>TAŞLIYATAK TR-3 35-31-L00363_35-31-L00363_2365633</t>
  </si>
  <si>
    <t>11.11.2023 20:31:25</t>
  </si>
  <si>
    <t>11.11.2023 14:46:09</t>
  </si>
  <si>
    <t>M-1302 35-09-M01302_913479311_913479311</t>
  </si>
  <si>
    <t>11.11.2023 17:48:07</t>
  </si>
  <si>
    <t>11.11.2023 21:04:49</t>
  </si>
  <si>
    <t>TR-43 35-16-L00043_47578061_56355228_56355228</t>
  </si>
  <si>
    <t>11.11.2023 10:12:06</t>
  </si>
  <si>
    <t>11.11.2023 13:00:48</t>
  </si>
  <si>
    <t>TAŞTEPE TR-3 35-29-L00400_35-29-L00400_2376750</t>
  </si>
  <si>
    <t>11.11.2023 17:20:09</t>
  </si>
  <si>
    <t>11.11.2023 18:58:29</t>
  </si>
  <si>
    <t>11.11.2023 12:35:34</t>
  </si>
  <si>
    <t>11.11.2023 13:28:53</t>
  </si>
  <si>
    <t>KARAREİS KÖK 35-19-M00442_KARAREİS M02_72153263</t>
  </si>
  <si>
    <t>11.11.2023 12:56:33</t>
  </si>
  <si>
    <t>11.11.2023 14:51:48</t>
  </si>
  <si>
    <t>11.11.2023 04:10:22</t>
  </si>
  <si>
    <t>11.11.2023 08:35:55</t>
  </si>
  <si>
    <t>AMBARSEKİ KÖYÜ TR-1 35-21-L00105_B_56376924_56376924</t>
  </si>
  <si>
    <t>11.11.2023 13:18:51</t>
  </si>
  <si>
    <t>GÜZELKÖY TR 45-71-M00984_C_91398026_91398026</t>
  </si>
  <si>
    <t>11.11.2023 22:33:43</t>
  </si>
  <si>
    <t>YUKARI AKTEPE PALAMUTÇUK MAH. TR-3 35-32-L00074_A_91426436_91426436</t>
  </si>
  <si>
    <t>11.11.2023 18:33:23</t>
  </si>
  <si>
    <t>11.11.2023 20:06:33</t>
  </si>
  <si>
    <t>11.11.2023 09:12:56</t>
  </si>
  <si>
    <t>11.11.2023 16:41:29</t>
  </si>
  <si>
    <t>ÖRTÜLÜ TR 2 35-24-M00099_C_56370826_56370826</t>
  </si>
  <si>
    <t>11.11.2023 15:48:55</t>
  </si>
  <si>
    <t>11.11.2023 20:03:15</t>
  </si>
  <si>
    <t>11.11.2023 23:10:32</t>
  </si>
  <si>
    <t>11.11.2023 23:47:31</t>
  </si>
  <si>
    <t>K-3148 35-04-K03148_BOSTANLI GİS GİRİŞ K02_2046658</t>
  </si>
  <si>
    <t>11.11.2023 16:21:12</t>
  </si>
  <si>
    <t>11.11.2023 16:28:50</t>
  </si>
  <si>
    <t>ÇANDARLI TATİL KÖYÜ KÖK-12 35-30-M00087_TATİL KÖYÜ1-2 M02_2334669</t>
  </si>
  <si>
    <t>12.11.2023 00:34:04</t>
  </si>
  <si>
    <t>MURATLAR TR-1 35-16-M00250_A_56381521_56381521</t>
  </si>
  <si>
    <t>11.11.2023 18:13:11</t>
  </si>
  <si>
    <t>11.11.2023 22:03:09</t>
  </si>
  <si>
    <t>SELENDİ TR-12 45-81-M00012_945625392_945625392</t>
  </si>
  <si>
    <t>11.11.2023 16:43:52</t>
  </si>
  <si>
    <t>BİLAL ELLİKÇİ ÖZEL TR 35-18-M00084Ö_DIREK TIPI TRAFO HUCRESI H01_2116866</t>
  </si>
  <si>
    <t>11.11.2023 08:02:18</t>
  </si>
  <si>
    <t>11.11.2023 09:30:21</t>
  </si>
  <si>
    <t>SARUHANLI ÇEŞMEBAŞI TR 35-29-L00506_A_91301455_91301455</t>
  </si>
  <si>
    <t>11.11.2023 18:31:50</t>
  </si>
  <si>
    <t>11.11.2023 20:17:28</t>
  </si>
  <si>
    <t>GÜMÜLDÜR DM-3 (M-29) 35-25-M00029_GÜMÜLDÜR M-28 M03_72083925</t>
  </si>
  <si>
    <t>11.11.2023 13:36:29</t>
  </si>
  <si>
    <t>11.11.2023 14:31:04</t>
  </si>
  <si>
    <t>K-1421 35-01-K01421_911771475_911771475</t>
  </si>
  <si>
    <t>11.11.2023 09:16:00</t>
  </si>
  <si>
    <t>11.11.2023 13:13:14</t>
  </si>
  <si>
    <t>ÖDEMİŞ İM 35-15-A00001_TR-110 M04_2309731</t>
  </si>
  <si>
    <t>11.11.2023 10:04:55</t>
  </si>
  <si>
    <t>11.11.2023 16:15:23</t>
  </si>
  <si>
    <t>ARMUTLU TR-24 35-27-L00338_C_91456158_91456158</t>
  </si>
  <si>
    <t>11.11.2023 14:07:07</t>
  </si>
  <si>
    <t>11.11.2023 17:29:36</t>
  </si>
  <si>
    <t>MEHMET DEMİRTAŞ SLM GRB TR 35-27-M00722_DIREK TIPI TRAFO HUCRESI H01_2049323</t>
  </si>
  <si>
    <t>11.11.2023 19:13:59</t>
  </si>
  <si>
    <t>11.11.2023 21:36:32</t>
  </si>
  <si>
    <t>M-36 ZİNDANCIK KÖK 35-25-M00106_TURAÇLAR EFES ROYAL ÖZEL-KORUKENT TATİL SİTESİ M03_72118717</t>
  </si>
  <si>
    <t>11.11.2023 23:58:56</t>
  </si>
  <si>
    <t>12.11.2023 00:45:01</t>
  </si>
  <si>
    <t>MORDOĞAN TR-25 35-21-L00153_967091233_967091233</t>
  </si>
  <si>
    <t>11.11.2023 23:50:34</t>
  </si>
  <si>
    <t>12.11.2023 02:55:55</t>
  </si>
  <si>
    <t>ESKİCİLER TR-1 45-75-M00311_45-75-M00311_2373270</t>
  </si>
  <si>
    <t>11.11.2023 16:03:57</t>
  </si>
  <si>
    <t>11.11.2023 19:48:35</t>
  </si>
  <si>
    <t>K-1424 35-04-K01424_99472263_99472263</t>
  </si>
  <si>
    <t>11.11.2023 20:08:42</t>
  </si>
  <si>
    <t>11.11.2023 21:25:51</t>
  </si>
  <si>
    <t>HALİTPAŞA DM 45-80-M00060_HALİTPAŞA ŞEHİR M04_72188718</t>
  </si>
  <si>
    <t>11.11.2023 15:28:02</t>
  </si>
  <si>
    <t>11.11.2023 16:56:49</t>
  </si>
  <si>
    <t>BOSTANLI GIS TM 35-04-A00001_Bostanlı-9 K16_2311279</t>
  </si>
  <si>
    <t>11.11.2023 21:05:22</t>
  </si>
  <si>
    <t>11.11.2023 21:39:11</t>
  </si>
  <si>
    <t>YENİFOÇA TR-45 35-23-M00045_B_56365098_56365098</t>
  </si>
  <si>
    <t>11.11.2023 10:46:42</t>
  </si>
  <si>
    <t>11.11.2023 11:49:22</t>
  </si>
  <si>
    <t>11.11.2023 22:51:56</t>
  </si>
  <si>
    <t>EMİRALEM TR-5 35-28-M00501_A_56377641_56377641</t>
  </si>
  <si>
    <t>11.11.2023 11:22:46</t>
  </si>
  <si>
    <t>11.11.2023 14:10:18</t>
  </si>
  <si>
    <t>AZİZTEPE MEZARÖNÜ TR-3 45-73-M00222_A_56386028_56386028</t>
  </si>
  <si>
    <t>11.11.2023 22:07:14</t>
  </si>
  <si>
    <t>11.11.2023 23:53:48</t>
  </si>
  <si>
    <t>SOMA TR-26/3 45-82-M00120_A_56388689_56388689</t>
  </si>
  <si>
    <t>11.11.2023 13:38:00</t>
  </si>
  <si>
    <t>11.11.2023 14:12:45</t>
  </si>
  <si>
    <t>L-17 35-14-L00017_956634398_956634398</t>
  </si>
  <si>
    <t>11.11.2023 12:41:57</t>
  </si>
  <si>
    <t>11.11.2023 14:37:02</t>
  </si>
  <si>
    <t>TR-66 35-30-L00066_B_56365502_56365502</t>
  </si>
  <si>
    <t>11.11.2023 17:09:31</t>
  </si>
  <si>
    <t>11.11.2023 18:22:12</t>
  </si>
  <si>
    <t>K-2308 35-01-K02308_911507504_911507504</t>
  </si>
  <si>
    <t>11.11.2023 20:46:03</t>
  </si>
  <si>
    <t>12.11.2023 00:14:50</t>
  </si>
  <si>
    <t>MURADİYE DM-4 45-71-M00190_45-71-M00190_56295592</t>
  </si>
  <si>
    <t>11.11.2023 09:02:36</t>
  </si>
  <si>
    <t>11.11.2023 17:19:51</t>
  </si>
  <si>
    <t>KARAREİS KÖK 35-19-M00442_HatBaşıAyırıcı_84452602 M02_84452602</t>
  </si>
  <si>
    <t>11.11.2023 09:54:50</t>
  </si>
  <si>
    <t>AHMETLİ TR-5 45-84-L00005_45-84-L00005_72160673</t>
  </si>
  <si>
    <t>11.11.2023 18:34:36</t>
  </si>
  <si>
    <t>11.11.2023 20:36:54</t>
  </si>
  <si>
    <t>MENEMEN TR-66 35-28-L00066_953379911_953379911</t>
  </si>
  <si>
    <t>11.11.2023 16:24:53</t>
  </si>
  <si>
    <t>11.11.2023 20:28:33</t>
  </si>
  <si>
    <t>11.11.2023 14:21:40</t>
  </si>
  <si>
    <t>11.11.2023 14:29:07</t>
  </si>
  <si>
    <t>BAKTIRLI TR-1 45-83-L00426_DIREK TIPI TRAFO HUCRESI H01_2107463</t>
  </si>
  <si>
    <t>11.11.2023 14:39:00</t>
  </si>
  <si>
    <t>11.11.2023 18:41:31</t>
  </si>
  <si>
    <t>YENİÇİFTLİK TR-2 35-20-L00400_A_91253132_91253132</t>
  </si>
  <si>
    <t>11.11.2023 12:42:45</t>
  </si>
  <si>
    <t>11.11.2023 15:45:15</t>
  </si>
  <si>
    <t>11.11.2023 11:35:11</t>
  </si>
  <si>
    <t>11.11.2023 12:31:50</t>
  </si>
  <si>
    <t>M-993 35-03-M00993_910919209_910919209</t>
  </si>
  <si>
    <t>11.11.2023 16:49:46</t>
  </si>
  <si>
    <t>11.11.2023 22:39:28</t>
  </si>
  <si>
    <t>KARADAĞ OLUKÇUKUR MEVKİİ TR-1 45-73-M00289_A_56389773_56389773</t>
  </si>
  <si>
    <t>11.11.2023 19:35:40</t>
  </si>
  <si>
    <t>11.11.2023 22:18:27</t>
  </si>
  <si>
    <t>KULA İM 45-77-A00001_HatBaşıAyırıcı_66085777 M01_66085777</t>
  </si>
  <si>
    <t>11.11.2023 17:05:09</t>
  </si>
  <si>
    <t>11.11.2023 17:37:57</t>
  </si>
  <si>
    <t>ÇİÇEKLİ TR-1 45-75-M00308_C_56401096_56401096</t>
  </si>
  <si>
    <t>11.11.2023 16:30:53</t>
  </si>
  <si>
    <t>11.11.2023 20:19:04</t>
  </si>
  <si>
    <t>L-498 35-18-L00498_950463029_950463029</t>
  </si>
  <si>
    <t>11.11.2023 09:37:27</t>
  </si>
  <si>
    <t>11.11.2023 10:12:26</t>
  </si>
  <si>
    <t>_2305901_2305901</t>
  </si>
  <si>
    <t>11.11.2023 23:34:10</t>
  </si>
  <si>
    <t>12.11.2023 00:03:07</t>
  </si>
  <si>
    <t>DAĞDERE TR-4 45-72-M00223_B_56384369_56384369</t>
  </si>
  <si>
    <t>11.11.2023 19:14:42</t>
  </si>
  <si>
    <t>11.11.2023 21:39:51</t>
  </si>
  <si>
    <t>K-1074 35-01-K01074_911995672_911995672</t>
  </si>
  <si>
    <t>11.11.2023 12:06:47</t>
  </si>
  <si>
    <t>11.11.2023 13:42:41</t>
  </si>
  <si>
    <t>KÖPRÜBAŞI TR-19 45-86-M00019_915845968_915845968</t>
  </si>
  <si>
    <t>11.11.2023 08:53:12</t>
  </si>
  <si>
    <t>11.11.2023 11:39:35</t>
  </si>
  <si>
    <t>DM-7/15 35-26-M00635_E DM7115E1_5917370</t>
  </si>
  <si>
    <t>11.11.2023 09:15:17</t>
  </si>
  <si>
    <t>BEYOBA TR-3 45-72-M00420_A_56393588_56393588</t>
  </si>
  <si>
    <t>11.11.2023 17:28:18</t>
  </si>
  <si>
    <t>11.11.2023 22:03:33</t>
  </si>
  <si>
    <t>SANCAKLI BOZKÖY KÖK 45-71-M00087_KÖY İÇİ RİNG-1 M03_61320773</t>
  </si>
  <si>
    <t>11.11.2023 12:36:39</t>
  </si>
  <si>
    <t>11.11.2023 12:55:03</t>
  </si>
  <si>
    <t>ÇOMAKLIYAYLA TR-1 45-75-M00096_A_91071138_91071138</t>
  </si>
  <si>
    <t>11.11.2023 18:43:24</t>
  </si>
  <si>
    <t>11.11.2023 23:13:52</t>
  </si>
  <si>
    <t>M-1234 35-01-M01234_911411176_911411176</t>
  </si>
  <si>
    <t>11.11.2023 02:06:43</t>
  </si>
  <si>
    <t>11.11.2023 03:45:18</t>
  </si>
  <si>
    <t>K-3834 35-01-K03834_L L4_5878595</t>
  </si>
  <si>
    <t>11.11.2023 15:59:06</t>
  </si>
  <si>
    <t>11.11.2023 16:48:08</t>
  </si>
  <si>
    <t>AKÇAŞEHİR KÖK 35-29-L00035_AKKUYU ENH L05_72208762</t>
  </si>
  <si>
    <t>11.11.2023 16:57:35</t>
  </si>
  <si>
    <t>11.11.2023 17:14:34</t>
  </si>
  <si>
    <t>AĞAÇ İŞLERİ KÖK-2 (M-703) 35-22-M00125_KISIKKÖY(KARTAL) M02_72110742</t>
  </si>
  <si>
    <t>11.11.2023 08:24:32</t>
  </si>
  <si>
    <t>11.11.2023 08:50:01</t>
  </si>
  <si>
    <t>K-2876 35-02-K02876_K-4451 K03_2119171</t>
  </si>
  <si>
    <t>11.11.2023 02:19:18</t>
  </si>
  <si>
    <t>11.11.2023 02:22:56</t>
  </si>
  <si>
    <t>11.11.2023 15:41:22</t>
  </si>
  <si>
    <t>K-593 35-01-K00593_B_56357520_56357520</t>
  </si>
  <si>
    <t>11.11.2023 06:51:16</t>
  </si>
  <si>
    <t>11.11.2023 09:22:36</t>
  </si>
  <si>
    <t>SOĞUKYURT (OKULYANI) TR-1 45-73-M00207_A_91062990_91062990</t>
  </si>
  <si>
    <t>11.11.2023 18:21:12</t>
  </si>
  <si>
    <t>11.11.2023 23:29:46</t>
  </si>
  <si>
    <t>SÜPERPAK KÖK 35-26-M00711_GRANİT M02_65955772</t>
  </si>
  <si>
    <t>11.11.2023 13:20:19</t>
  </si>
  <si>
    <t>11.11.2023 17:23:06</t>
  </si>
  <si>
    <t>ÇAPAKLI KÖK 45-78-M01161_SÜLEYMANİYE M06_78225763</t>
  </si>
  <si>
    <t>11.11.2023 16:00:49</t>
  </si>
  <si>
    <t>11.11.2023 16:01:53</t>
  </si>
  <si>
    <t>KARAYAKUP TR-1 45-75-M00273_B_56391817_56391817</t>
  </si>
  <si>
    <t>11.11.2023 21:26:42</t>
  </si>
  <si>
    <t>12.11.2023 01:21:44</t>
  </si>
  <si>
    <t>ÇUKURKÖY KÖK 35-29-L00034_HatBaşıAyırıcı_53133266 L06_53133266</t>
  </si>
  <si>
    <t>11.11.2023 22:42:27</t>
  </si>
  <si>
    <t>12.11.2023 02:50:35</t>
  </si>
  <si>
    <t>ÇATALKAYA TR-4 35-21-L00194_49808064_56374819_56374819</t>
  </si>
  <si>
    <t>11.11.2023 15:35:51</t>
  </si>
  <si>
    <t>11.11.2023 19:10:10</t>
  </si>
  <si>
    <t>FOÇAKÖY TR-2 35-23-M00223_35-23-M00223_2363641</t>
  </si>
  <si>
    <t>11.11.2023 09:34:39</t>
  </si>
  <si>
    <t>11.11.2023 13:25:11</t>
  </si>
  <si>
    <t>DOĞANCI TR-13 35-31-L00368_B_91440649_91440649</t>
  </si>
  <si>
    <t>11.11.2023 18:04:13</t>
  </si>
  <si>
    <t>11.11.2023 19:27:08</t>
  </si>
  <si>
    <t>UMMANDERESİ TR-1 45-75-M00075_A_91376540_91376540</t>
  </si>
  <si>
    <t>11.11.2023 13:50:20</t>
  </si>
  <si>
    <t>11.11.2023 14:46:06</t>
  </si>
  <si>
    <t>AVDAN TR-5 KÖK 45-82-M00130_YUKARIAVDAN TR-1 M03_72194309</t>
  </si>
  <si>
    <t>11.11.2023 13:36:02</t>
  </si>
  <si>
    <t>11.11.2023 18:26:53</t>
  </si>
  <si>
    <t>TEPECİK KÖYÜ TR-1 45-71-M01289_DIREK TIPI TRAFO HUCRESI H01_2082804</t>
  </si>
  <si>
    <t>11.11.2023 14:26:00</t>
  </si>
  <si>
    <t>11.11.2023 15:03:09</t>
  </si>
  <si>
    <t>K-1779 35-01-K01779_912141999_912141999</t>
  </si>
  <si>
    <t>11.11.2023 16:28:02</t>
  </si>
  <si>
    <t>11.11.2023 18:27:46</t>
  </si>
  <si>
    <t>SOMA B SANTRALİ TM 45-82-A00004_IŞIKLAR-1 (1H05) M09_66326701</t>
  </si>
  <si>
    <t>11.11.2023 10:42:39</t>
  </si>
  <si>
    <t>11.11.2023 12:15:20</t>
  </si>
  <si>
    <t>HORZUM ALAYAKA DEDEKAVAK TR-2 45-73-M00292_45-73-M00292_2368609</t>
  </si>
  <si>
    <t>11.11.2023 18:35:43</t>
  </si>
  <si>
    <t>11.11.2023 23:37:05</t>
  </si>
  <si>
    <t>11.11.2023 19:51:09</t>
  </si>
  <si>
    <t>12.11.2023 00:39:42</t>
  </si>
  <si>
    <t>DM-1/58 35-29-M00058_48365509_56361161_56361161</t>
  </si>
  <si>
    <t>11.11.2023 12:21:50</t>
  </si>
  <si>
    <t>11.11.2023 14:44:56</t>
  </si>
  <si>
    <t>ÇAKMAKLI TR-2 35-17-M00346_B_83714177_83714177</t>
  </si>
  <si>
    <t>11.11.2023 17:00:47</t>
  </si>
  <si>
    <t>11.11.2023 18:52:57</t>
  </si>
  <si>
    <t>L-130 35-18-L00130_950438970_950438970</t>
  </si>
  <si>
    <t>11.11.2023 09:40:38</t>
  </si>
  <si>
    <t>11.11.2023 13:10:55</t>
  </si>
  <si>
    <t>11.11.2023 16:09:05</t>
  </si>
  <si>
    <t>11.11.2023 09:57:32</t>
  </si>
  <si>
    <t>11.11.2023 10:46:09</t>
  </si>
  <si>
    <t>MORALILAR İM 45-72-A00002_MORALILAR ŞEHİR L05_2307793</t>
  </si>
  <si>
    <t>11.11.2023 17:37:22</t>
  </si>
  <si>
    <t>11.11.2023 17:38:00</t>
  </si>
  <si>
    <t>TR-1/86-A (NAME SOKAK TRF) 45-83-M00271_B_91193595_91193595</t>
  </si>
  <si>
    <t>11.11.2023 23:23:59</t>
  </si>
  <si>
    <t>12.11.2023 00:09:05</t>
  </si>
  <si>
    <t>TSK RADAR ÖZEL KÖK 35-21-M00008Ö_ H1_2304762</t>
  </si>
  <si>
    <t>11.11.2023 09:16:42</t>
  </si>
  <si>
    <t>11.11.2023 15:27:55</t>
  </si>
  <si>
    <t>SELÇİKLİ TR-1 45-72-L00163_956477423_956477423</t>
  </si>
  <si>
    <t>11.11.2023 17:52:58</t>
  </si>
  <si>
    <t>12.11.2023 00:45:58</t>
  </si>
  <si>
    <t>SELİMŞAHLAR TR-2 45-71-M00137_HatBaşıAyırıcı_53135178 M03_53135178</t>
  </si>
  <si>
    <t>11.11.2023 11:24:23</t>
  </si>
  <si>
    <t>11.11.2023 14:34:43</t>
  </si>
  <si>
    <t>KIRANKÖY ALANYAKA TR-1 45-75-M00189_A_56385923_56385923</t>
  </si>
  <si>
    <t>11.11.2023 18:54:16</t>
  </si>
  <si>
    <t>11.11.2023 21:51:21</t>
  </si>
  <si>
    <t>AYDOĞDU TR-1 45-73-M00899_B_56391811_56391811</t>
  </si>
  <si>
    <t>11.11.2023 14:03:59</t>
  </si>
  <si>
    <t>K-3045 35-02-K03045_R_56380367_56380367</t>
  </si>
  <si>
    <t>11.11.2023 14:12:30</t>
  </si>
  <si>
    <t>11.11.2023 23:05:04</t>
  </si>
  <si>
    <t>GÜLKENT KÖK-3 35-30-M00219_HatBaşıAyırıcı_53132933 M05_53132933</t>
  </si>
  <si>
    <t>11.11.2023 10:14:23</t>
  </si>
  <si>
    <t>11.11.2023 11:28:37</t>
  </si>
  <si>
    <t>EMİRLİ TR-4 35-15-L00862_C_56369361_56369361</t>
  </si>
  <si>
    <t>11.11.2023 14:05:46</t>
  </si>
  <si>
    <t>11.11.2023 16:18:00</t>
  </si>
  <si>
    <t>TİYELTİ TR-1 35-16-L00251_C_91164020_91164020</t>
  </si>
  <si>
    <t>11.11.2023 20:06:21</t>
  </si>
  <si>
    <t>11.11.2023 23:12:17</t>
  </si>
  <si>
    <t>11.11.2023 12:17:18</t>
  </si>
  <si>
    <t>11.11.2023 12:40:42</t>
  </si>
  <si>
    <t>SULTAN DM 35-25-M00121_M-36 ZİNDANCIK KÖK M12_72117240</t>
  </si>
  <si>
    <t>12.11.2023 00:21:23</t>
  </si>
  <si>
    <t>K-1854 35-07-K01854_99278497_99278497</t>
  </si>
  <si>
    <t>11.11.2023 14:01:33</t>
  </si>
  <si>
    <t>11.11.2023 15:10:40</t>
  </si>
  <si>
    <t>GİRELLİ TR-1 45-73-M00758__91117616_91117616</t>
  </si>
  <si>
    <t>11.11.2023 16:42:39</t>
  </si>
  <si>
    <t>11.11.2023 18:37:47</t>
  </si>
  <si>
    <t>L-385 MELTEM SİTESİ 35-18-L00385_950438082_950438082</t>
  </si>
  <si>
    <t>11.11.2023 14:19:20</t>
  </si>
  <si>
    <t>11.11.2023 18:49:48</t>
  </si>
  <si>
    <t>11.11.2023 16:18:49</t>
  </si>
  <si>
    <t>11.11.2023 19:23:51</t>
  </si>
  <si>
    <t>11.11.2023 10:31:27</t>
  </si>
  <si>
    <t>TR-31 35-16-L00031_948496647_948496647</t>
  </si>
  <si>
    <t>11.11.2023 21:52:32</t>
  </si>
  <si>
    <t>12.11.2023 00:45:33</t>
  </si>
  <si>
    <t>ARMUTLU İM 35-27-A00001_HatBaşıAyırıcı_93668694 L01_93668694</t>
  </si>
  <si>
    <t>11.11.2023 20:27:35</t>
  </si>
  <si>
    <t>11.11.2023 22:26:30</t>
  </si>
  <si>
    <t>11.11.2023 14:35:04</t>
  </si>
  <si>
    <t>11.11.2023 18:41:49</t>
  </si>
  <si>
    <t>DELEMENLER KÖK 45-73-M00490_HACIALİLER M03_2317059</t>
  </si>
  <si>
    <t>11.11.2023 14:57:27</t>
  </si>
  <si>
    <t>DM-8/7 KAZIMKARABEKİR İ.Ö.O 45-71-M00294__56393706_56393706</t>
  </si>
  <si>
    <t>11.11.2023 14:28:18</t>
  </si>
  <si>
    <t>11.11.2023 15:47:32</t>
  </si>
  <si>
    <t>İĞDELİ TR-1 35-31-L00300_35-31-L00300_2364742</t>
  </si>
  <si>
    <t>11.11.2023 13:06:32</t>
  </si>
  <si>
    <t>11.11.2023 15:50:05</t>
  </si>
  <si>
    <t>K-4155 35-02-K04155_99817591_99817591</t>
  </si>
  <si>
    <t>11.11.2023 17:11:07</t>
  </si>
  <si>
    <t>11.11.2023 19:12:58</t>
  </si>
  <si>
    <t>11.11.2023 09:06:49</t>
  </si>
  <si>
    <t>11.11.2023 15:36:36</t>
  </si>
  <si>
    <t>SÜLEYMANLI TR-8 45-72-L00306_B_56392514_56392514</t>
  </si>
  <si>
    <t>11.11.2023 19:40:09</t>
  </si>
  <si>
    <t>12.11.2023 00:05:08</t>
  </si>
  <si>
    <t>M-1302 35-09-M01302_913432420_913432420</t>
  </si>
  <si>
    <t>11.11.2023 21:58:30</t>
  </si>
  <si>
    <t>12.11.2023 02:11:18</t>
  </si>
  <si>
    <t>K-4530 35-01-K04530_C_56368750_56368750</t>
  </si>
  <si>
    <t>11.11.2023 13:27:34</t>
  </si>
  <si>
    <t>11.11.2023 14:38:05</t>
  </si>
  <si>
    <t>KIRKAĞAÇ DM 45-76-M00043_ŞEHİR-1(İSTASYON TARAFI) M10_72247469</t>
  </si>
  <si>
    <t>11.11.2023 10:31:34</t>
  </si>
  <si>
    <t>11.11.2023 11:05:00</t>
  </si>
  <si>
    <t>DEĞİRMENDERE TR-1 45-73-M00298_44572441_56387049_56387049</t>
  </si>
  <si>
    <t>11.11.2023 20:52:44</t>
  </si>
  <si>
    <t>12.11.2023 02:02:03</t>
  </si>
  <si>
    <t>M-328 35-03-M00328_DIREK TIPI TRAFO HUCRESI H01_2070661</t>
  </si>
  <si>
    <t>11.11.2023 17:38:26</t>
  </si>
  <si>
    <t>11.11.2023 20:09:40</t>
  </si>
  <si>
    <t>ARMUTLU TR-22 35-27-M00616_A_91084669_91084669</t>
  </si>
  <si>
    <t>11.11.2023 12:23:05</t>
  </si>
  <si>
    <t>11.11.2023 15:35:07</t>
  </si>
  <si>
    <t>ÇITAK TR-2 35-17-M00450_B_91073969_91073969</t>
  </si>
  <si>
    <t>11.11.2023 20:57:37</t>
  </si>
  <si>
    <t>12.11.2023 02:15:23</t>
  </si>
  <si>
    <t>11.11.2023 03:46:48</t>
  </si>
  <si>
    <t>FUNDACIK ÇALKOCA TR-6 45-75-M00384_B_75331543_75331543</t>
  </si>
  <si>
    <t>11.11.2023 18:10:58</t>
  </si>
  <si>
    <t>11.11.2023 21:26:11</t>
  </si>
  <si>
    <t>K-270 35-01-K00270_910745561_910745561</t>
  </si>
  <si>
    <t>11.11.2023 09:57:43</t>
  </si>
  <si>
    <t>11.11.2023 14:00:13</t>
  </si>
  <si>
    <t>11.11.2023 18:32:44</t>
  </si>
  <si>
    <t>SİNANCILAR KÖYÜ TR-2 35-27-L00260_C_56378720_56378720</t>
  </si>
  <si>
    <t>11.11.2023 12:54:38</t>
  </si>
  <si>
    <t>11.11.2023 14:36:10</t>
  </si>
  <si>
    <t>ÇAYIRALAN TR-1 45-83-L00276_A_56395008_56395008</t>
  </si>
  <si>
    <t>11.11.2023 19:55:22</t>
  </si>
  <si>
    <t>11.11.2023 22:23:52</t>
  </si>
  <si>
    <t>11.11.2023 22:20:17</t>
  </si>
  <si>
    <t>11.11.2023 22:40:17</t>
  </si>
  <si>
    <t>11.11.2023 11:54:12</t>
  </si>
  <si>
    <t>11.11.2023 13:05:48</t>
  </si>
  <si>
    <t>RUHBANLAR TR-1 45-81-M00105_45-81-M00105_2375985</t>
  </si>
  <si>
    <t>11.11.2023 22:58:47</t>
  </si>
  <si>
    <t>12.11.2023 00:38:24</t>
  </si>
  <si>
    <t>ÜÇPINAR DM 45-71-M00183_ESKİ ÜÇPINAR M11_72249517</t>
  </si>
  <si>
    <t>11.11.2023 23:46:47</t>
  </si>
  <si>
    <t>12.11.2023 00:18:29</t>
  </si>
  <si>
    <t>KAZANCI ARMUTALAN TR 45-74-M00194_A_56352077_56352077</t>
  </si>
  <si>
    <t>11.11.2023 17:00:49</t>
  </si>
  <si>
    <t>11.11.2023 19:57:43</t>
  </si>
  <si>
    <t>11.11.2023 14:30:39</t>
  </si>
  <si>
    <t>11.11.2023 15:54:55</t>
  </si>
  <si>
    <t>K-421 35-01-K00421_911484923_911484923</t>
  </si>
  <si>
    <t>11.11.2023 16:15:20</t>
  </si>
  <si>
    <t>11.11.2023 17:25:35</t>
  </si>
  <si>
    <t>11.11.2023 14:17:21</t>
  </si>
  <si>
    <t>11.11.2023 14:34:24</t>
  </si>
  <si>
    <t>M-1925 İZ-BETON TAŞ KIR. 35-02-M01925Ö_ M01_2064929</t>
  </si>
  <si>
    <t>11.11.2023 12:36:38</t>
  </si>
  <si>
    <t>11.11.2023 12:38:37</t>
  </si>
  <si>
    <t>KARGIN KÖK 45-71-M00095_ŞİRVAN M04_2321772</t>
  </si>
  <si>
    <t>11.11.2023 13:47:32</t>
  </si>
  <si>
    <t>11.11.2023 18:18:32</t>
  </si>
  <si>
    <t>K-1635 35-02-K01635_K-3124 K04_2310381</t>
  </si>
  <si>
    <t>11.11.2023 12:29:37</t>
  </si>
  <si>
    <t>11.11.2023 13:56:21</t>
  </si>
  <si>
    <t>ÇOMAKLAR KÖYÜ TR-1 35-32-L00077_A_56357137_56357137</t>
  </si>
  <si>
    <t>11.11.2023 07:57:14</t>
  </si>
  <si>
    <t>11.11.2023 09:21:17</t>
  </si>
  <si>
    <t>ILIPINAR KÖK 35-23-M00154_HatBaşıAyırıcı_90912522 M08_90912522</t>
  </si>
  <si>
    <t>11.11.2023 16:57:19</t>
  </si>
  <si>
    <t>11.11.2023 20:41:08</t>
  </si>
  <si>
    <t>GÖKÇEN DM 2-1/3 35-29-L00064_48309413_56397047_56397047</t>
  </si>
  <si>
    <t>11.11.2023 14:19:51</t>
  </si>
  <si>
    <t>11.11.2023 15:46:08</t>
  </si>
  <si>
    <t>BÖLCEK-3 TR 35-16-M00024_47439355_56399298_56399298</t>
  </si>
  <si>
    <t>11.11.2023 15:08:14</t>
  </si>
  <si>
    <t>11.11.2023 20:56:31</t>
  </si>
  <si>
    <t>KARAKÖY ÜÇYOL TR-1 45-72-L00193_C_91043052_91043052</t>
  </si>
  <si>
    <t>11.11.2023 19:37:51</t>
  </si>
  <si>
    <t>12.11.2023 00:45:28</t>
  </si>
  <si>
    <t>SELÇUK İM/DM 35-13-A00004_OTELLER M03_65986285</t>
  </si>
  <si>
    <t>11.11.2023 09:04:19</t>
  </si>
  <si>
    <t>11.11.2023 14:13:41</t>
  </si>
  <si>
    <t>GÜLBAHÇE TR-17 (TR-279) 35-19-L00279_956695301_956695301</t>
  </si>
  <si>
    <t>11.11.2023 04:08:38</t>
  </si>
  <si>
    <t>11.11.2023 05:25:58</t>
  </si>
  <si>
    <t>TR-34 35-13-M00052_TR-47 MERYEMANA L04_76785429</t>
  </si>
  <si>
    <t>11.11.2023 13:16:34</t>
  </si>
  <si>
    <t>11.11.2023 16:54:13</t>
  </si>
  <si>
    <t>TİYENLİ KÖK 45-85-M00004_TİYENLİ KÖY ÇIKIŞI M01_72102279</t>
  </si>
  <si>
    <t>11.11.2023 15:17:08</t>
  </si>
  <si>
    <t>11.11.2023 19:09:19</t>
  </si>
  <si>
    <t>KINIK TR-7 35-24-L00007_F F02_5777905</t>
  </si>
  <si>
    <t>11.11.2023 18:27:35</t>
  </si>
  <si>
    <t>11.11.2023 21:11:07</t>
  </si>
  <si>
    <t>AHMET DURSUN-ÖZGÜR TEPTELİ HAYVANCILIK SAN.VE TİC.LTD.ŞTİ. ÖZEL TR 45-71-M01610Ö_DIREK TIPI TRAFO HUCRESI H01_2089478</t>
  </si>
  <si>
    <t>11.11.2023 16:20:11</t>
  </si>
  <si>
    <t>GÖKÇEALAN TR-1 35-13-L00085_946419695_946419695</t>
  </si>
  <si>
    <t>11.11.2023 20:55:00</t>
  </si>
  <si>
    <t>11.11.2023 22:26:33</t>
  </si>
  <si>
    <t>KARPUZLUK TR-1 45-76-M00183_45-76-M00183_2362286</t>
  </si>
  <si>
    <t>11.11.2023 15:59:27</t>
  </si>
  <si>
    <t>11.11.2023 17:28:56</t>
  </si>
  <si>
    <t>ATALAN TR-1 35-26-L00248_35-26-L00248_2352428</t>
  </si>
  <si>
    <t>11.11.2023 18:25:24</t>
  </si>
  <si>
    <t>TR-17 45-77-L00017_TR-21 L01_2107677</t>
  </si>
  <si>
    <t>11.11.2023 10:03:14</t>
  </si>
  <si>
    <t>11.11.2023 15:19:50</t>
  </si>
  <si>
    <t>M-378 35-23-M00378_A_79385088_79385088</t>
  </si>
  <si>
    <t>11.11.2023 14:05:42</t>
  </si>
  <si>
    <t>11.11.2023 15:16:08</t>
  </si>
  <si>
    <t>SEKİ KÖY TR-4 35-15-L00134_B_56399084_56399084</t>
  </si>
  <si>
    <t>11.11.2023 11:11:48</t>
  </si>
  <si>
    <t>K-1229 35-01-K01229_35-01-K01229_2355499</t>
  </si>
  <si>
    <t>11.11.2023 08:31:17</t>
  </si>
  <si>
    <t>11.11.2023 09:08:39</t>
  </si>
  <si>
    <t>TELEKLER TR-1 35-28-M00276_35-28-M00276_2374108</t>
  </si>
  <si>
    <t>11.11.2023 15:14:17</t>
  </si>
  <si>
    <t>11.11.2023 17:30:40</t>
  </si>
  <si>
    <t>BAŞIBÜYÜK KÖK 45-77-L00158_HatBaşıAyırıcı_66751702 L04_66751702</t>
  </si>
  <si>
    <t>11.11.2023 22:15:52</t>
  </si>
  <si>
    <t>12.11.2023 00:32:49</t>
  </si>
  <si>
    <t>12.11.2023 09:42:49</t>
  </si>
  <si>
    <t>12.11.2023 09:56:21</t>
  </si>
  <si>
    <t>12.11.2023 04:07:04</t>
  </si>
  <si>
    <t>12.11.2023 04:36:47</t>
  </si>
  <si>
    <t>TEPEYNİHAN TR-1 45-81-M00244_A_56398846_56398846</t>
  </si>
  <si>
    <t>12.11.2023 15:09:30</t>
  </si>
  <si>
    <t>12.11.2023 18:21:19</t>
  </si>
  <si>
    <t>ÇAMBEL KÖYÜ İÇME SUYU 2 TR 35-27-M00466_35-27-M00466_2368875</t>
  </si>
  <si>
    <t>12.11.2023 11:39:47</t>
  </si>
  <si>
    <t>12.11.2023 19:20:19</t>
  </si>
  <si>
    <t>TURGUTALP TR-5/1 45-82-M00055_A_91390082_91390082</t>
  </si>
  <si>
    <t>12.11.2023 00:43:59</t>
  </si>
  <si>
    <t>12.11.2023 02:01:13</t>
  </si>
  <si>
    <t>TR-54 35-30-L00054_C_56365549_56365549</t>
  </si>
  <si>
    <t>12.11.2023 01:17:41</t>
  </si>
  <si>
    <t>12.11.2023 02:24:05</t>
  </si>
  <si>
    <t>DİKİLİTAŞ TR-1 45-75-M00314_A_56389778_56389778</t>
  </si>
  <si>
    <t>12.11.2023 11:47:31</t>
  </si>
  <si>
    <t>12.11.2023 19:36:50</t>
  </si>
  <si>
    <t>12.11.2023 12:24:14</t>
  </si>
  <si>
    <t>12.11.2023 12:45:17</t>
  </si>
  <si>
    <t>12.11.2023 08:57:08</t>
  </si>
  <si>
    <t>12.11.2023 13:51:52</t>
  </si>
  <si>
    <t>DM-1/13 35-29-M00013_35-29-M00013_72201819</t>
  </si>
  <si>
    <t>12.11.2023 13:39:32</t>
  </si>
  <si>
    <t>12.11.2023 16:26:57</t>
  </si>
  <si>
    <t>TİRE SANAYİ TR-2 35-29-L00019_35-29-L00019_72206758</t>
  </si>
  <si>
    <t>12.11.2023 09:33:45</t>
  </si>
  <si>
    <t>12.11.2023 12:27:42</t>
  </si>
  <si>
    <t>K-1031 35-01-K01031_911300873_911300873</t>
  </si>
  <si>
    <t>12.11.2023 21:06:38</t>
  </si>
  <si>
    <t>12.11.2023 22:35:11</t>
  </si>
  <si>
    <t>K-624 35-01-K00624_35-01-K00624_2352876</t>
  </si>
  <si>
    <t>12.11.2023 12:42:42</t>
  </si>
  <si>
    <t>12.11.2023 14:30:40</t>
  </si>
  <si>
    <t>12.11.2023 08:00:47</t>
  </si>
  <si>
    <t>12.11.2023 09:25:34</t>
  </si>
  <si>
    <t>M-1779 35-02-M01779_TRAFO M03_65772809</t>
  </si>
  <si>
    <t>12.11.2023 17:00:04</t>
  </si>
  <si>
    <t>12.11.2023 17:43:03</t>
  </si>
  <si>
    <t>PAŞAKÖY KÖK 45-80-M00052_TAŞDİBİ ÇIKIŞI M010_72063859</t>
  </si>
  <si>
    <t>12.11.2023 02:12:32</t>
  </si>
  <si>
    <t>12.11.2023 02:56:39</t>
  </si>
  <si>
    <t>TR-142 YAĞCILAR KÖK 35-19-M00142_YAĞCILAR M01_72114523</t>
  </si>
  <si>
    <t>12.11.2023 02:34:10</t>
  </si>
  <si>
    <t>12.11.2023 04:07:16</t>
  </si>
  <si>
    <t>PAŞAKÖY KÖK 45-80-M00052_AYDINLAR ÇIKIŞI M06_72063857</t>
  </si>
  <si>
    <t>12.11.2023 10:54:57</t>
  </si>
  <si>
    <t>12.11.2023 10:55:10</t>
  </si>
  <si>
    <t>UZUNKÖY TR-1 35-31-L00144_B_72255944_72255944</t>
  </si>
  <si>
    <t>12.11.2023 09:20:26</t>
  </si>
  <si>
    <t>12.11.2023 10:27:53</t>
  </si>
  <si>
    <t>KULA İM 45-77-A00001_HatBaşıAyırıcı_80022022 M07_80022022</t>
  </si>
  <si>
    <t>12.11.2023 09:26:53</t>
  </si>
  <si>
    <t>12.11.2023 10:29:43</t>
  </si>
  <si>
    <t>YUKARIKEMER NARLI MAHALLESİ TR 45-78-M00634_45-78-M00634_2352554</t>
  </si>
  <si>
    <t>12.11.2023 06:22:40</t>
  </si>
  <si>
    <t>12.11.2023 11:16:37</t>
  </si>
  <si>
    <t>TR-35 35-30-L00035_955331583_955331583</t>
  </si>
  <si>
    <t>12.11.2023 14:20:53</t>
  </si>
  <si>
    <t>12.11.2023 19:53:35</t>
  </si>
  <si>
    <t>FUAR İM 35-01-A00003_TAŞÇILAR K05_2315346</t>
  </si>
  <si>
    <t>12.11.2023 09:00:58</t>
  </si>
  <si>
    <t>12.11.2023 13:09:10</t>
  </si>
  <si>
    <t>12.11.2023 09:13:57</t>
  </si>
  <si>
    <t>12.11.2023 11:25:21</t>
  </si>
  <si>
    <t>12.11.2023 00:51:07</t>
  </si>
  <si>
    <t>12.11.2023 01:41:01</t>
  </si>
  <si>
    <t>TR-111 45-78-L00111_TR-113 L03_65935455</t>
  </si>
  <si>
    <t>12.11.2023 03:51:22</t>
  </si>
  <si>
    <t>12.11.2023 05:44:12</t>
  </si>
  <si>
    <t>12.11.2023 13:01:42</t>
  </si>
  <si>
    <t>12.11.2023 13:41:59</t>
  </si>
  <si>
    <t>M-228 35-02-M00228_915182741_915182741</t>
  </si>
  <si>
    <t>12.11.2023 03:09:55</t>
  </si>
  <si>
    <t>12.11.2023 05:37:12</t>
  </si>
  <si>
    <t>MENDERES DM-2/TR-1 35-22-M00300_MENDERES-1 M17_2328468</t>
  </si>
  <si>
    <t>12.11.2023 22:19:54</t>
  </si>
  <si>
    <t>12.11.2023 23:20:02</t>
  </si>
  <si>
    <t>12.11.2023 02:00:07</t>
  </si>
  <si>
    <t>12.11.2023 03:38:28</t>
  </si>
  <si>
    <t>M-2538 35-02-M02538_99652004_99652004</t>
  </si>
  <si>
    <t>12.11.2023 08:17:55</t>
  </si>
  <si>
    <t>12.11.2023 11:17:22</t>
  </si>
  <si>
    <t>12.11.2023 00:46:35</t>
  </si>
  <si>
    <t>12.11.2023 02:23:07</t>
  </si>
  <si>
    <t>DM-2/1 35-29-M00092_H H01b_66331735</t>
  </si>
  <si>
    <t>12.11.2023 10:05:41</t>
  </si>
  <si>
    <t>12.11.2023 16:54:34</t>
  </si>
  <si>
    <t>YENİ FOÇA TR-25 35-23-M00025_42098422_56376420_56376420</t>
  </si>
  <si>
    <t>12.11.2023 14:39:27</t>
  </si>
  <si>
    <t>12.11.2023 16:05:10</t>
  </si>
  <si>
    <t>YILMAZ İM 45-78-A00003_KAPANCI (YARAŞLI) L10_2103969</t>
  </si>
  <si>
    <t>12.11.2023 04:10:06</t>
  </si>
  <si>
    <t>12.11.2023 05:40:17</t>
  </si>
  <si>
    <t>12.11.2023 10:04:24</t>
  </si>
  <si>
    <t>12.11.2023 13:36:53</t>
  </si>
  <si>
    <t>12.11.2023 01:49:07</t>
  </si>
  <si>
    <t>12.11.2023 03:10:53</t>
  </si>
  <si>
    <t>SELEKLER TR-1 45-86-M00163_A_91128369_91128369</t>
  </si>
  <si>
    <t>12.11.2023 09:37:56</t>
  </si>
  <si>
    <t>12.11.2023 10:57:23</t>
  </si>
  <si>
    <t>12.11.2023 03:15:52</t>
  </si>
  <si>
    <t>12.11.2023 03:28:14</t>
  </si>
  <si>
    <t>KUYUCAK DM 35-27-M00273_ESKİ ÇAMBEL M02_72164174</t>
  </si>
  <si>
    <t>12.11.2023 11:49:21</t>
  </si>
  <si>
    <t>12.11.2023 13:49:02</t>
  </si>
  <si>
    <t>M-2015 35-01-M02015_910711691_910711691</t>
  </si>
  <si>
    <t>12.11.2023 01:14:21</t>
  </si>
  <si>
    <t>12.11.2023 02:32:56</t>
  </si>
  <si>
    <t>IRLAMAZ KÖK 45-83-L00153_ÇEPİNDERE TR-1 L02_72158565</t>
  </si>
  <si>
    <t>12.11.2023 10:36:23</t>
  </si>
  <si>
    <t>12.11.2023 13:14:21</t>
  </si>
  <si>
    <t>KILAVUZLAR KÖK 45-74-M00198_KILAVUZLAR M03_72237278</t>
  </si>
  <si>
    <t>12.11.2023 11:44:00</t>
  </si>
  <si>
    <t>12.11.2023 17:37:58</t>
  </si>
  <si>
    <t>DM-5/TR-8 45-72-M00562_95001272848_95001272848</t>
  </si>
  <si>
    <t>12.11.2023 07:54:50</t>
  </si>
  <si>
    <t>12.11.2023 09:02:25</t>
  </si>
  <si>
    <t>M-2846 35-03-M02846_M-2845 M04_72156317</t>
  </si>
  <si>
    <t>12.11.2023 02:11:27</t>
  </si>
  <si>
    <t>12.11.2023 03:54:57</t>
  </si>
  <si>
    <t>SELÇUK İM/DM 35-13-A00004_ZEYTİNKÖY  KÖYLER-2 L12_65986055</t>
  </si>
  <si>
    <t>12.11.2023 04:04:48</t>
  </si>
  <si>
    <t>12.11.2023 04:53:29</t>
  </si>
  <si>
    <t>NAKİ YAŞAR KARAKOBAK 35-30-M00084_35-30-M00084_2361077</t>
  </si>
  <si>
    <t>12.11.2023 09:52:20</t>
  </si>
  <si>
    <t>12.11.2023 14:38:04</t>
  </si>
  <si>
    <t>YENİ ORHANLI M-87 35-14-M00087_956637965_956637965</t>
  </si>
  <si>
    <t>12.11.2023 12:33:35</t>
  </si>
  <si>
    <t>12.11.2023 14:15:37</t>
  </si>
  <si>
    <t>ÇINARLIKUYU KÖK 45-71-M00188_CEZAEVİ M03_72248740</t>
  </si>
  <si>
    <t>12.11.2023 10:52:16</t>
  </si>
  <si>
    <t>12.11.2023 14:00:36</t>
  </si>
  <si>
    <t>SOMA TR-12 45-82-M00012_A_65510175_65510175</t>
  </si>
  <si>
    <t>12.11.2023 08:39:34</t>
  </si>
  <si>
    <t>12.11.2023 12:23:47</t>
  </si>
  <si>
    <t>ARAPLI TR-1 35-16-M00747_967150312_967150312</t>
  </si>
  <si>
    <t>12.11.2023 09:27:18</t>
  </si>
  <si>
    <t>12.11.2023 10:57:43</t>
  </si>
  <si>
    <t>GÜMÜŞÇAY KÖK 45-73-M00477_SERİNKÖY M04_2309300</t>
  </si>
  <si>
    <t>12.11.2023 05:01:07</t>
  </si>
  <si>
    <t>12.11.2023 05:32:07</t>
  </si>
  <si>
    <t>KILAVUZLAR KÖK 45-74-M00198_HatBaşıAyırıcı_53134306 M03_53134306</t>
  </si>
  <si>
    <t>12.11.2023 08:35:39</t>
  </si>
  <si>
    <t>12.11.2023 12:21:10</t>
  </si>
  <si>
    <t>DM-1/TR-19 35-13-M00027_DAĞITIM TRF DM-1/TR-19 M03_66202176</t>
  </si>
  <si>
    <t>12.11.2023 09:11:40</t>
  </si>
  <si>
    <t>12.11.2023 16:27:04</t>
  </si>
  <si>
    <t>KIZILCAAVLU KÖK 35-29-L00056_KIZILCAAVLU ENH L05_72209689</t>
  </si>
  <si>
    <t>12.11.2023 02:55:17</t>
  </si>
  <si>
    <t>12.11.2023 03:34:46</t>
  </si>
  <si>
    <t>12.11.2023 12:16:34</t>
  </si>
  <si>
    <t>YENİCE KÖK 45-86-M00234_HatBaşıAyırıcı_100651682 M02_100651682</t>
  </si>
  <si>
    <t>12.11.2023 08:48:32</t>
  </si>
  <si>
    <t>12.11.2023 08:51:52</t>
  </si>
  <si>
    <t>M-1086 35-02-M01086_M-842 M03_2120289</t>
  </si>
  <si>
    <t>12.11.2023 14:32:59</t>
  </si>
  <si>
    <t>12.11.2023 14:52:54</t>
  </si>
  <si>
    <t>DM02/TR04 45-73-M00062_TOPTEPE DİREK (TR-24) M03_66928422</t>
  </si>
  <si>
    <t>12.11.2023 16:56:25</t>
  </si>
  <si>
    <t>12.11.2023 17:55:54</t>
  </si>
  <si>
    <t>ÇANAKÇI TR-1 45-74-M00168_45-74-M00168_2355016</t>
  </si>
  <si>
    <t>12.11.2023 09:12:37</t>
  </si>
  <si>
    <t>12.11.2023 09:38:29</t>
  </si>
  <si>
    <t>M-474 35-02-M00474_G G1B_5820334</t>
  </si>
  <si>
    <t>12.11.2023 02:11:37</t>
  </si>
  <si>
    <t>12.11.2023 05:43:17</t>
  </si>
  <si>
    <t>ATATÜRK MAH TR-3 35-27-L00108_C_56356932_56356932</t>
  </si>
  <si>
    <t>12.11.2023 08:55:05</t>
  </si>
  <si>
    <t>12.11.2023 15:11:15</t>
  </si>
  <si>
    <t>12.11.2023 08:18:35</t>
  </si>
  <si>
    <t>12.11.2023 09:41:03</t>
  </si>
  <si>
    <t>KAVAKLIDERE TR-12 45-73-M00145_TR-17 M01_2317696</t>
  </si>
  <si>
    <t>12.11.2023 11:23:18</t>
  </si>
  <si>
    <t>12.11.2023 12:01:22</t>
  </si>
  <si>
    <t>M-1335 KAYADİBİ KÖK 35-02-M01335_M-1157 KARAÇAM M05_2053136</t>
  </si>
  <si>
    <t>12.11.2023 09:03:36</t>
  </si>
  <si>
    <t>12.11.2023 09:09:32</t>
  </si>
  <si>
    <t>ÖREN TOPRAK SU KÖK 35-27-M00760_ÖREN TOPRAK SULAMA-2 M02_80023989</t>
  </si>
  <si>
    <t>12.11.2023 02:47:17</t>
  </si>
  <si>
    <t>12.11.2023 03:23:51</t>
  </si>
  <si>
    <t>DUMANLAR KÖK 45-81-M00044_KARABEYLER M02_72038296</t>
  </si>
  <si>
    <t>12.11.2023 09:17:14</t>
  </si>
  <si>
    <t>12.11.2023 09:54:26</t>
  </si>
  <si>
    <t>12.11.2023 05:14:16</t>
  </si>
  <si>
    <t>12.11.2023 10:14:48</t>
  </si>
  <si>
    <t>YAĞCILAR TR-3 45-71-M01442_A_56403650_56403650</t>
  </si>
  <si>
    <t>12.11.2023 16:03:26</t>
  </si>
  <si>
    <t>12.11.2023 23:09:01</t>
  </si>
  <si>
    <t>ESKİBOYNUYOĞUN KÖK 35-29-L00052_ESKİBOYNUYOĞUN L01_72215260</t>
  </si>
  <si>
    <t>12.11.2023 04:41:20</t>
  </si>
  <si>
    <t>12.11.2023 04:52:02</t>
  </si>
  <si>
    <t>M-1621 35-02-M01621_M-1629 M06_2307779</t>
  </si>
  <si>
    <t>12.11.2023 02:04:17</t>
  </si>
  <si>
    <t>12.11.2023 03:51:27</t>
  </si>
  <si>
    <t>TR-75 35-16-L00075_B_56398113_56398113</t>
  </si>
  <si>
    <t>12.11.2023 12:43:46</t>
  </si>
  <si>
    <t>12.11.2023 14:09:12</t>
  </si>
  <si>
    <t>12.11.2023 08:44:25</t>
  </si>
  <si>
    <t>12.11.2023 09:42:26</t>
  </si>
  <si>
    <t>K-1174 35-01-K01174_912399738_912399738</t>
  </si>
  <si>
    <t>12.11.2023 21:28:26</t>
  </si>
  <si>
    <t>13.11.2023 01:14:50</t>
  </si>
  <si>
    <t>DERBENT TR-1 45-83-L00325_45-83-L00325_72152544</t>
  </si>
  <si>
    <t>12.11.2023 11:49:05</t>
  </si>
  <si>
    <t>12.11.2023 13:26:37</t>
  </si>
  <si>
    <t>FUAR İM 35-01-A00003_TAŞÇILAR K05_2082127</t>
  </si>
  <si>
    <t>12.11.2023 17:09:29</t>
  </si>
  <si>
    <t>12.11.2023 17:11:28</t>
  </si>
  <si>
    <t>12.11.2023 01:28:20</t>
  </si>
  <si>
    <t>12.11.2023 04:03:47</t>
  </si>
  <si>
    <t>DERBENT TM 45-83-A00003_TR-A M05_2312532</t>
  </si>
  <si>
    <t>TEİAŞ Trafo Bakım Çalışması</t>
  </si>
  <si>
    <t>12.11.2023 00:06:10</t>
  </si>
  <si>
    <t>12.11.2023 09:33:24</t>
  </si>
  <si>
    <t>12.11.2023 18:09:21</t>
  </si>
  <si>
    <t>12.11.2023 20:46:58</t>
  </si>
  <si>
    <t>MAHMUTLAR KÖK 45-74-M00354_HatBaşıAyırıcı_77952968 M09_77952968</t>
  </si>
  <si>
    <t>12.11.2023 03:49:40</t>
  </si>
  <si>
    <t>12.11.2023 07:15:25</t>
  </si>
  <si>
    <t>ÜÇPINAR DM 45-71-M00183_GÖKBEL M09_72249134</t>
  </si>
  <si>
    <t>12.11.2023 03:56:47</t>
  </si>
  <si>
    <t>12.11.2023 03:58:10</t>
  </si>
  <si>
    <t>K-840 35-01-K00840_G G1_5924125</t>
  </si>
  <si>
    <t>12.11.2023 08:09:44</t>
  </si>
  <si>
    <t>12.11.2023 10:22:00</t>
  </si>
  <si>
    <t>DM03-TR-01 (TR-32) 35-27-M00032_35-27-M00032_66125370</t>
  </si>
  <si>
    <t>12.11.2023 09:24:05</t>
  </si>
  <si>
    <t>12.11.2023 13:04:22</t>
  </si>
  <si>
    <t>YAZIBAŞI DM-3 35-26-M00764_ANADOLU YEM M02_2335683</t>
  </si>
  <si>
    <t>12.11.2023 19:57:22</t>
  </si>
  <si>
    <t>12.11.2023 20:44:13</t>
  </si>
  <si>
    <t>MANİSA TM-1 45-71-A00001_MURADİYE--1 M08_2060118</t>
  </si>
  <si>
    <t>12.11.2023 09:37:42</t>
  </si>
  <si>
    <t>12.11.2023 10:34:00</t>
  </si>
  <si>
    <t>12.11.2023 02:35:35</t>
  </si>
  <si>
    <t>12.11.2023 06:27:20</t>
  </si>
  <si>
    <t>HARMANDALI KÖK 45-71-M00061_NURİ SORMAN M11_72231091</t>
  </si>
  <si>
    <t>12.11.2023 01:53:53</t>
  </si>
  <si>
    <t>12.11.2023 02:16:20</t>
  </si>
  <si>
    <t>OĞLANANASI TR-5 KÖK 35-22-M00092_OĞLANANASI TR-3 M06_89600660</t>
  </si>
  <si>
    <t>12.11.2023 17:27:00</t>
  </si>
  <si>
    <t>12.11.2023 19:08:03</t>
  </si>
  <si>
    <t>12.11.2023 09:16:13</t>
  </si>
  <si>
    <t>12.11.2023 09:38:42</t>
  </si>
  <si>
    <t>SALİHLİ İM 45-78-A00001_ŞEHİR-4 L15_48929110</t>
  </si>
  <si>
    <t>12.11.2023 11:59:54</t>
  </si>
  <si>
    <t>12.11.2023 12:26:07</t>
  </si>
  <si>
    <t>KARABULU KÖK 35-31-L00227_KARABULU KÖK L06_2119140</t>
  </si>
  <si>
    <t>12.11.2023 05:45:45</t>
  </si>
  <si>
    <t>12.11.2023 06:02:07</t>
  </si>
  <si>
    <t>KALEMOĞLU KÖK 45-75-M00069_İÇME SUYU ENH M03_2328713</t>
  </si>
  <si>
    <t>12.11.2023 17:13:31</t>
  </si>
  <si>
    <t>12.11.2023 22:15:10</t>
  </si>
  <si>
    <t>SULTAN DM 35-25-M00121_ÖZDERE M-23 M10_72117236</t>
  </si>
  <si>
    <t>12.11.2023 11:03:04</t>
  </si>
  <si>
    <t>12.11.2023 11:22:10</t>
  </si>
  <si>
    <t>TR-102 35-16-L00102_953354238_953354238</t>
  </si>
  <si>
    <t>12.11.2023 16:39:27</t>
  </si>
  <si>
    <t>12.11.2023 20:09:31</t>
  </si>
  <si>
    <t>DAĞISTAN KÖK 35-16-M00186_DAĞISTAN KÖYLER M03_2059082</t>
  </si>
  <si>
    <t>12.11.2023 02:02:57</t>
  </si>
  <si>
    <t>12.11.2023 02:08:58</t>
  </si>
  <si>
    <t>ÇAMLICA KÖYÜ TR-2 45-71-M01597_B_93721152_93721152</t>
  </si>
  <si>
    <t>12.11.2023 17:21:19</t>
  </si>
  <si>
    <t>13.11.2023 00:36:32</t>
  </si>
  <si>
    <t>K-2921 35-02-K02921_35-02-K02921_2362940</t>
  </si>
  <si>
    <t>12.11.2023 11:14:02</t>
  </si>
  <si>
    <t>12.11.2023 13:22:51</t>
  </si>
  <si>
    <t>TİRE İM-DM-1 35-29-A00001_MAHMUTLAR L13_2312356</t>
  </si>
  <si>
    <t>12.11.2023 07:39:49</t>
  </si>
  <si>
    <t>12.11.2023 08:58:22</t>
  </si>
  <si>
    <t>ÇAPAK KÖK 35-26-M00435_DAĞKIZILCA-2 GİRİŞ M04_66033226</t>
  </si>
  <si>
    <t>12.11.2023 01:14:00</t>
  </si>
  <si>
    <t>12.11.2023 02:32:00</t>
  </si>
  <si>
    <t>AKÇAŞEHİR KÖK 35-29-L00035_ALAYLI ENH L04_72208764</t>
  </si>
  <si>
    <t>12.11.2023 09:06:50</t>
  </si>
  <si>
    <t>12.11.2023 09:20:10</t>
  </si>
  <si>
    <t>K-3073 35-04-K03073_914545433_914545433</t>
  </si>
  <si>
    <t>12.11.2023 09:00:23</t>
  </si>
  <si>
    <t>12.11.2023 09:44:17</t>
  </si>
  <si>
    <t>KARAKUYU KÖK 35-26-M00437_HatBaşıAyırıcı_84994002 M06_84994002</t>
  </si>
  <si>
    <t>12.11.2023 03:04:43</t>
  </si>
  <si>
    <t>12.11.2023 10:23:03</t>
  </si>
  <si>
    <t>YAKAKÖY KÖK 45-75-M00067_TEPEKÖY M02_2092139</t>
  </si>
  <si>
    <t>12.11.2023 02:58:59</t>
  </si>
  <si>
    <t>12.11.2023 03:03:18</t>
  </si>
  <si>
    <t>L-175 35-18-L00175_49990595 B07_49991012</t>
  </si>
  <si>
    <t>12.11.2023 14:47:22</t>
  </si>
  <si>
    <t>12.11.2023 15:50:07</t>
  </si>
  <si>
    <t>TR-39 35-27-M00039_A_56356572_56356572</t>
  </si>
  <si>
    <t>12.11.2023 09:34:45</t>
  </si>
  <si>
    <t>12.11.2023 13:03:59</t>
  </si>
  <si>
    <t>TR-2/16 45-83-L00016_955140796_955140796</t>
  </si>
  <si>
    <t>12.11.2023 14:27:00</t>
  </si>
  <si>
    <t>12.11.2023 18:18:13</t>
  </si>
  <si>
    <t>MENEMEN TR-4 35-28-L00004_953381983_953381983</t>
  </si>
  <si>
    <t>12.11.2023 07:40:32</t>
  </si>
  <si>
    <t>12.11.2023 08:41:58</t>
  </si>
  <si>
    <t>SIRIMLI CINGILLAR TR-4 35-31-L00195_35-31-L00195_2364633</t>
  </si>
  <si>
    <t>12.11.2023 00:05:57</t>
  </si>
  <si>
    <t>12.11.2023 01:20:50</t>
  </si>
  <si>
    <t>YENİ ŞAKRAN KÖK 35-17-M00174_KÖYLER M02_66296493</t>
  </si>
  <si>
    <t>12.11.2023 03:22:40</t>
  </si>
  <si>
    <t>12.11.2023 04:32:26</t>
  </si>
  <si>
    <t>YENİCE KÖK 45-86-M00234_İÇİKLER ÇIKIŞ M02_41955325</t>
  </si>
  <si>
    <t>12.11.2023 04:17:14</t>
  </si>
  <si>
    <t>12.11.2023 04:22:00</t>
  </si>
  <si>
    <t>HALİTPAŞA TR-6 45-80-M00062_HALİTPAŞA TR-12 M03_72189836</t>
  </si>
  <si>
    <t>12.11.2023 19:11:07</t>
  </si>
  <si>
    <t>12.11.2023 19:30:03</t>
  </si>
  <si>
    <t>MENEMEN TR-66 35-28-L00066_953380058_953380058</t>
  </si>
  <si>
    <t>12.11.2023 08:26:54</t>
  </si>
  <si>
    <t>12.11.2023 09:27:42</t>
  </si>
  <si>
    <t>KABAZLI KÖK 45-78-M00675_TAYTAN OFİS YENİ GİRİŞ 1/0 HAT M06_65971500</t>
  </si>
  <si>
    <t>12.11.2023 04:44:17</t>
  </si>
  <si>
    <t>12.11.2023 05:27:17</t>
  </si>
  <si>
    <t>K-2875 35-04-K02875_A_56368164_56368164</t>
  </si>
  <si>
    <t>12.11.2023 20:42:26</t>
  </si>
  <si>
    <t>12.11.2023 22:35:14</t>
  </si>
  <si>
    <t>TR-77 ÇEŞMEALTI KÖK 35-19-M00077__78917798_78917798</t>
  </si>
  <si>
    <t>12.11.2023 18:48:14</t>
  </si>
  <si>
    <t>12.11.2023 20:47:42</t>
  </si>
  <si>
    <t>TR-9 35-13-L00009_946424383_946424383</t>
  </si>
  <si>
    <t>12.11.2023 12:53:40</t>
  </si>
  <si>
    <t>12.11.2023 17:03:28</t>
  </si>
  <si>
    <t>M-1029 35-04-M01029_913352613_913352613</t>
  </si>
  <si>
    <t>12.11.2023 09:40:25</t>
  </si>
  <si>
    <t>12.11.2023 11:08:38</t>
  </si>
  <si>
    <t>EĞRİDERE KOKARCA TR-6 35-32-L00082_35-32-L00082_2362980</t>
  </si>
  <si>
    <t>12.11.2023 05:39:22</t>
  </si>
  <si>
    <t>12.11.2023 09:30:23</t>
  </si>
  <si>
    <t>AŞAĞI YENMİŞ KÖYÜ TR1 35-27-M00383_B_56378726_56378726</t>
  </si>
  <si>
    <t>12.11.2023 13:58:17</t>
  </si>
  <si>
    <t>12.11.2023 19:08:34</t>
  </si>
  <si>
    <t>K-2322 35-01-K02322_911575265_911575265</t>
  </si>
  <si>
    <t>12.11.2023 19:27:35</t>
  </si>
  <si>
    <t>13.11.2023 02:43:57</t>
  </si>
  <si>
    <t>KURŞUNLU KÖK 45-78-L00232_HatBaşıAyırıcı_81565917 L02_81565917</t>
  </si>
  <si>
    <t>12.11.2023 00:46:51</t>
  </si>
  <si>
    <t>12.11.2023 00:56:37</t>
  </si>
  <si>
    <t>BÜYÜKKIRAN TR-1 45-74-M00145_B_91447493_91447493</t>
  </si>
  <si>
    <t>12.11.2023 07:55:33</t>
  </si>
  <si>
    <t>12.11.2023 12:50:40</t>
  </si>
  <si>
    <t>DERBENT TM 45-83-A00003_TR-B M22_2063367</t>
  </si>
  <si>
    <t>12.11.2023 00:18:02</t>
  </si>
  <si>
    <t>12.11.2023 09:17:28</t>
  </si>
  <si>
    <t>LEVENT AKGÖL-ZUHAL ÜNLÜ-MEHMET ÖZGÜMÜŞ ÖZEL TR 45-71-M01430Ö_DIREK TIPI TRAFO HUCRESI H01_2086884</t>
  </si>
  <si>
    <t>12.11.2023 10:54:32</t>
  </si>
  <si>
    <t>12.11.2023 15:31:56</t>
  </si>
  <si>
    <t>K-641 35-08-K00641_97655203_97655203</t>
  </si>
  <si>
    <t>12.11.2023 03:04:51</t>
  </si>
  <si>
    <t>12.11.2023 10:34:45</t>
  </si>
  <si>
    <t>SOMA TR-15 45-82-M00525_945531324_945531324</t>
  </si>
  <si>
    <t>12.11.2023 17:46:53</t>
  </si>
  <si>
    <t>12.11.2023 20:10:30</t>
  </si>
  <si>
    <t>M-2206 DOĞANCILAR TR-4 35-03-M02206_DIREK TIPI TRAFO HUCRESI H01_2107618</t>
  </si>
  <si>
    <t>12.11.2023 10:00:07</t>
  </si>
  <si>
    <t>12.11.2023 11:46:38</t>
  </si>
  <si>
    <t>DM-2/46 35-26-M00843_35-26-M00843_2353628</t>
  </si>
  <si>
    <t>12.11.2023 09:49:47</t>
  </si>
  <si>
    <t>12.11.2023 11:56:36</t>
  </si>
  <si>
    <t>MENEMEN DM-3/10 35-28-L00096_A A1_5878099</t>
  </si>
  <si>
    <t>12.11.2023 19:15:47</t>
  </si>
  <si>
    <t>12.11.2023 19:56:56</t>
  </si>
  <si>
    <t>L-30 TAŞDİBİ 35-14-L00030_35-14-L00030_2374326</t>
  </si>
  <si>
    <t>12.11.2023 09:05:50</t>
  </si>
  <si>
    <t>12.11.2023 10:12:38</t>
  </si>
  <si>
    <t>TR-85 45-78-L00085_953263736_953263736</t>
  </si>
  <si>
    <t>12.11.2023 13:24:52</t>
  </si>
  <si>
    <t>12.11.2023 15:20:35</t>
  </si>
  <si>
    <t>12.11.2023 00:40:47</t>
  </si>
  <si>
    <t>12.11.2023 01:20:01</t>
  </si>
  <si>
    <t>M-474 35-02-M00474_913438090_913438090</t>
  </si>
  <si>
    <t>12.11.2023 07:46:29</t>
  </si>
  <si>
    <t>12.11.2023 09:01:45</t>
  </si>
  <si>
    <t>12.11.2023 02:09:14</t>
  </si>
  <si>
    <t>12.11.2023 02:32:20</t>
  </si>
  <si>
    <t>12.11.2023 01:42:38</t>
  </si>
  <si>
    <t>12.11.2023 04:45:09</t>
  </si>
  <si>
    <t>SELÇUK TM 35-13-A00003_TRAFO-A M06_65979936</t>
  </si>
  <si>
    <t>12.11.2023 04:05:52</t>
  </si>
  <si>
    <t>12.11.2023 04:42:48</t>
  </si>
  <si>
    <t>DM-2/46 35-26-M00843_C_91039728_91039728</t>
  </si>
  <si>
    <t>12.11.2023 04:00:41</t>
  </si>
  <si>
    <t>SAMİ YILMAZ VE ARKADAŞLARI TR 35-24-M00022_DIREK TIPI TRAFO HUCRESI H01_2034542</t>
  </si>
  <si>
    <t>12.11.2023 15:41:28</t>
  </si>
  <si>
    <t>12.11.2023 17:28:40</t>
  </si>
  <si>
    <t>ILGIN HATBAŞI KÖK 45-73-M01292_HatBaşıAyırıcı_100775832 M02_100775832</t>
  </si>
  <si>
    <t>12.11.2023 10:34:52</t>
  </si>
  <si>
    <t>12.11.2023 13:57:15</t>
  </si>
  <si>
    <t>BAHRİBABA TM 35-01-A00006_VARYANT M016_92605163</t>
  </si>
  <si>
    <t>12.11.2023 04:35:17</t>
  </si>
  <si>
    <t>12.11.2023 05:39:06</t>
  </si>
  <si>
    <t>K-624 35-01-K00624_C C1_5919817</t>
  </si>
  <si>
    <t>12.11.2023 08:46:58</t>
  </si>
  <si>
    <t>M-3311(YATIRIM REZERVE) 35-07-M03311__79892020_79892020</t>
  </si>
  <si>
    <t>12.11.2023 20:58:53</t>
  </si>
  <si>
    <t>12.11.2023 21:57:02</t>
  </si>
  <si>
    <t>KEMALİYE DM (TR-1) 45-73-M00150_İSMETİYE M02_66716001</t>
  </si>
  <si>
    <t>12.11.2023 06:02:27</t>
  </si>
  <si>
    <t>12.11.2023 06:24:20</t>
  </si>
  <si>
    <t>DOĞANCI TR-13 35-31-L00368_C_91440650_91440650</t>
  </si>
  <si>
    <t>12.11.2023 08:56:28</t>
  </si>
  <si>
    <t>12.11.2023 13:23:10</t>
  </si>
  <si>
    <t>AŞAĞI YENMİŞ KÖYÜ TR1 35-27-M00383_A_56383594_56383594</t>
  </si>
  <si>
    <t>12.11.2023 10:46:48</t>
  </si>
  <si>
    <t>12.11.2023 11:32:59</t>
  </si>
  <si>
    <t>TR-6 (M-706) 35-30-M00706_955314666_955314666</t>
  </si>
  <si>
    <t>12.11.2023 15:05:22</t>
  </si>
  <si>
    <t>12.11.2023 20:31:25</t>
  </si>
  <si>
    <t>K-4248 35-02-K04248_910205008_910205008</t>
  </si>
  <si>
    <t>12.11.2023 02:25:07</t>
  </si>
  <si>
    <t>12.11.2023 06:33:08</t>
  </si>
  <si>
    <t>12.11.2023 16:32:45</t>
  </si>
  <si>
    <t>12.11.2023 19:56:28</t>
  </si>
  <si>
    <t>12.11.2023 01:58:35</t>
  </si>
  <si>
    <t>12.11.2023 02:24:19</t>
  </si>
  <si>
    <t>12.11.2023 09:35:22</t>
  </si>
  <si>
    <t>12.11.2023 12:09:28</t>
  </si>
  <si>
    <t>SELENDİ DM 45-81-M00001_HatBaşıAyırıcı_53134869 M14_53134869</t>
  </si>
  <si>
    <t>12.11.2023 18:49:06</t>
  </si>
  <si>
    <t>12.11.2023 19:58:47</t>
  </si>
  <si>
    <t>DEMİRKÖPRÜ TM 45-78-A00005_KÖPRÜBAŞI M07_2329516</t>
  </si>
  <si>
    <t>12.11.2023 03:46:57</t>
  </si>
  <si>
    <t>12.11.2023 03:52:47</t>
  </si>
  <si>
    <t>HACIRAHMANLI TR-1 KÖK 45-80-M00070_İSHAKÇELEBİ M04_72197629</t>
  </si>
  <si>
    <t>12.11.2023 02:25:40</t>
  </si>
  <si>
    <t>12.11.2023 02:38:16</t>
  </si>
  <si>
    <t>K-3638 35-08-K03638_35-08-K03638_41985593</t>
  </si>
  <si>
    <t>12.11.2023 03:23:53</t>
  </si>
  <si>
    <t>12.11.2023 12:16:11</t>
  </si>
  <si>
    <t>12.11.2023 14:53:56</t>
  </si>
  <si>
    <t>ARSLANLAR TM 35-26-A00004_DAĞKIZILCA-2 M07_2306547</t>
  </si>
  <si>
    <t>12.11.2023 00:15:57</t>
  </si>
  <si>
    <t>12.11.2023 00:26:22</t>
  </si>
  <si>
    <t>GÖRDES DM 45-75-M00050_KAŞIKÇI M11_2083718</t>
  </si>
  <si>
    <t>12.11.2023 03:15:03</t>
  </si>
  <si>
    <t>12.11.2023 03:25:09</t>
  </si>
  <si>
    <t>K-568 35-03-K00568_911302009_911302009</t>
  </si>
  <si>
    <t>12.11.2023 14:09:02</t>
  </si>
  <si>
    <t>12.11.2023 16:13:52</t>
  </si>
  <si>
    <t>ÖREN TR-1 KÖK 35-27-L00213_ARMUTLU İ.M. L01_72160449</t>
  </si>
  <si>
    <t>12.11.2023 00:44:32</t>
  </si>
  <si>
    <t>12.11.2023 11:11:22</t>
  </si>
  <si>
    <t>OĞLANANASI TR-5 KÖK 35-22-M00092_OĞLANANASI TR-7 M07_89600570</t>
  </si>
  <si>
    <t>12.11.2023 02:46:07</t>
  </si>
  <si>
    <t>12.11.2023 04:17:43</t>
  </si>
  <si>
    <t>MANİSA BÜYÜKŞEHİR BELEDİYESİ YUNUSEMRE TÜRBESİ 45-77-L00444_HatBaşıAyırıcı_89227473 L03_89227473</t>
  </si>
  <si>
    <t>12.11.2023 11:31:23</t>
  </si>
  <si>
    <t>12.11.2023 13:19:37</t>
  </si>
  <si>
    <t>SELÇUK İM/DM 35-13-A00004_PAMUCAK L06_65986068</t>
  </si>
  <si>
    <t>12.11.2023 05:03:53</t>
  </si>
  <si>
    <t>12.11.2023 17:20:13</t>
  </si>
  <si>
    <t>12.11.2023 18:40:02</t>
  </si>
  <si>
    <t>K-17 35-04-K00017_B K17 B4B_5834268</t>
  </si>
  <si>
    <t>12.11.2023 09:57:23</t>
  </si>
  <si>
    <t>12.11.2023 11:07:52</t>
  </si>
  <si>
    <t>ÇERİKÖZÜ TR-1 35-29-L00326_35-29-L00326_2363098</t>
  </si>
  <si>
    <t>12.11.2023 19:20:04</t>
  </si>
  <si>
    <t>12.11.2023 19:46:20</t>
  </si>
  <si>
    <t>K-1635 35-02-K01635_TRAFO K01_2310360</t>
  </si>
  <si>
    <t>12.11.2023 12:39:20</t>
  </si>
  <si>
    <t>12.11.2023 14:55:37</t>
  </si>
  <si>
    <t>K-115 35-04-K00115_F F01b_5776919</t>
  </si>
  <si>
    <t>12.11.2023 09:24:35</t>
  </si>
  <si>
    <t>12.11.2023 10:36:25</t>
  </si>
  <si>
    <t>TEPECİK KÖPRÜ DM 35-14-M00332_TAŞKENT DM-1 (DOĞANBEY-1 H.H. 477 SOL DEVRE) M15_49833795</t>
  </si>
  <si>
    <t>12.11.2023 02:13:06</t>
  </si>
  <si>
    <t>12.11.2023 02:36:25</t>
  </si>
  <si>
    <t>ÇEŞME İM 35-18-A00001_OTELLER-GERİLİM ÖLÇÜ M08_2324554</t>
  </si>
  <si>
    <t>12.11.2023 15:45:35</t>
  </si>
  <si>
    <t>12.11.2023 15:54:07</t>
  </si>
  <si>
    <t>12.11.2023 05:31:26</t>
  </si>
  <si>
    <t>12.11.2023 05:56:21</t>
  </si>
  <si>
    <t>BÜYÜKKEMERDERE TR-2 35-29-L00302_35-29-L00302_2363941</t>
  </si>
  <si>
    <t>12.11.2023 09:07:57</t>
  </si>
  <si>
    <t>12.11.2023 11:12:55</t>
  </si>
  <si>
    <t>HALİLLER KÖK 35-31-L00228_KARABULU KÖK L010_72238624</t>
  </si>
  <si>
    <t>12.11.2023 06:05:41</t>
  </si>
  <si>
    <t>12.11.2023 06:50:20</t>
  </si>
  <si>
    <t>K-76 35-08-K00076_912820177_912820177</t>
  </si>
  <si>
    <t>12.11.2023 17:25:03</t>
  </si>
  <si>
    <t>12.11.2023 22:15:26</t>
  </si>
  <si>
    <t>YAZIBAŞI DM-3 35-26-M00764_ANADOLU YEM M02_2116405</t>
  </si>
  <si>
    <t>12.11.2023 10:08:55</t>
  </si>
  <si>
    <t>12.11.2023 12:34:22</t>
  </si>
  <si>
    <t>GÜZELKÖY KÖK 45-71-M00123_HatBaşıAyırıcı_53134750 M03_53134750</t>
  </si>
  <si>
    <t>12.11.2023 08:20:49</t>
  </si>
  <si>
    <t>12.11.2023 17:57:51</t>
  </si>
  <si>
    <t>İSMAİLLİ TR-1 35-16-M00038_35-16-M00038_2347054</t>
  </si>
  <si>
    <t>12.11.2023 21:38:20</t>
  </si>
  <si>
    <t>12.11.2023 23:07:15</t>
  </si>
  <si>
    <t>MADIR FAKRA TR-1 45-81-M00232_45-81-M00232_2376472</t>
  </si>
  <si>
    <t>12.11.2023 08:25:05</t>
  </si>
  <si>
    <t>12.11.2023 11:11:27</t>
  </si>
  <si>
    <t>M-2967 35-02-M02967_910080638_910080638</t>
  </si>
  <si>
    <t>12.11.2023 16:49:35</t>
  </si>
  <si>
    <t>12.11.2023 17:54:47</t>
  </si>
  <si>
    <t>ALAŞEHİR TM 45-73-A00001_KEMALİYE-2 M20_2312685</t>
  </si>
  <si>
    <t>12.11.2023 05:22:01</t>
  </si>
  <si>
    <t>12.11.2023 05:22:51</t>
  </si>
  <si>
    <t>12.11.2023 02:30:43</t>
  </si>
  <si>
    <t>12.11.2023 02:45:13</t>
  </si>
  <si>
    <t>12.11.2023 08:11:18</t>
  </si>
  <si>
    <t>12.11.2023 09:42:50</t>
  </si>
  <si>
    <t>AKÇAŞEHİR TR-2 35-29-L00172_B_56360395_56360395</t>
  </si>
  <si>
    <t>12.11.2023 14:59:00</t>
  </si>
  <si>
    <t>12.11.2023 16:39:45</t>
  </si>
  <si>
    <t>ÇANAKÇI TR-1 45-74-M00168_B_56354345_56354345</t>
  </si>
  <si>
    <t>12.11.2023 07:18:39</t>
  </si>
  <si>
    <t>12.11.2023 09:22:25</t>
  </si>
  <si>
    <t>12.11.2023 01:02:39</t>
  </si>
  <si>
    <t>12.11.2023 02:03:32</t>
  </si>
  <si>
    <t>12.11.2023 01:56:27</t>
  </si>
  <si>
    <t>12.11.2023 03:22:14</t>
  </si>
  <si>
    <t>KÜNER TR-3 35-22-M00226_B_56379154_56379154</t>
  </si>
  <si>
    <t>12.11.2023 07:23:02</t>
  </si>
  <si>
    <t>12.11.2023 11:49:35</t>
  </si>
  <si>
    <t>12.11.2023 04:20:47</t>
  </si>
  <si>
    <t>12.11.2023 04:40:23</t>
  </si>
  <si>
    <t>12.11.2023 01:12:32</t>
  </si>
  <si>
    <t>12.11.2023 01:41:31</t>
  </si>
  <si>
    <t>İSMAİLLER TR-1 45-74-M00271_45-74-M00271_2367864</t>
  </si>
  <si>
    <t>12.11.2023 04:07:37</t>
  </si>
  <si>
    <t>12.11.2023 11:17:11</t>
  </si>
  <si>
    <t>CANPAŞA KÖK 45-71-M00140_ALİ ÖRÜMLÜ M06_72246820</t>
  </si>
  <si>
    <t>12.11.2023 13:11:47</t>
  </si>
  <si>
    <t>12.11.2023 22:08:22</t>
  </si>
  <si>
    <t>TR-115 35-26-M00115_95002614493_95002614493</t>
  </si>
  <si>
    <t>12.11.2023 16:06:28</t>
  </si>
  <si>
    <t>12.11.2023 18:46:40</t>
  </si>
  <si>
    <t>12.11.2023 02:02:52</t>
  </si>
  <si>
    <t>12.11.2023 02:15:18</t>
  </si>
  <si>
    <t>TR-83 35-30-L00083_DAĞITIM TRAFOSU TR-83 L01_92003882</t>
  </si>
  <si>
    <t>12.11.2023 10:27:54</t>
  </si>
  <si>
    <t>12.11.2023 20:31:11</t>
  </si>
  <si>
    <t>GÜME KÖYÜ TR-1 35-29-L00340_B_56395285_56395285</t>
  </si>
  <si>
    <t>12.11.2023 12:50:28</t>
  </si>
  <si>
    <t>12.11.2023 17:16:17</t>
  </si>
  <si>
    <t>TİRE İM-DM-1 35-29-A00001_GÖKÇEN-2 M22_2312215</t>
  </si>
  <si>
    <t>12.11.2023 12:14:59</t>
  </si>
  <si>
    <t>12.11.2023 12:55:50</t>
  </si>
  <si>
    <t>ORMANKÖY 35-26-M00466_35-26-M00466_2348396</t>
  </si>
  <si>
    <t>12.11.2023 03:49:36</t>
  </si>
  <si>
    <t>12.11.2023 11:22:32</t>
  </si>
  <si>
    <t>HALİTPAŞA TR-12 45-80-M00076_45-80-M00076_2372023</t>
  </si>
  <si>
    <t>12.11.2023 14:42:03</t>
  </si>
  <si>
    <t>12.11.2023 17:57:25</t>
  </si>
  <si>
    <t>BAĞYURDU KÖK 35-27-L00239_HALİLBEYLİ TR-1 KÖK L04_72157251</t>
  </si>
  <si>
    <t>12.11.2023 08:06:10</t>
  </si>
  <si>
    <t>12.11.2023 11:04:18</t>
  </si>
  <si>
    <t>ÇAPAK KÖK 35-26-M00435_HatBaşıAyırıcı_95662713 M05_95662713</t>
  </si>
  <si>
    <t>12.11.2023 11:44:45</t>
  </si>
  <si>
    <t>AHMETLİ DM 45-77-M00187_HatBaşıAyırıcı_89227677 M08_89227677</t>
  </si>
  <si>
    <t>12.11.2023 18:03:00</t>
  </si>
  <si>
    <t>12.11.2023 19:40:08</t>
  </si>
  <si>
    <t>AYRANCILAR DM-3 35-26-M00795_DM-3/22 M11_2335348</t>
  </si>
  <si>
    <t>12.11.2023 10:10:02</t>
  </si>
  <si>
    <t>12.11.2023 10:45:00</t>
  </si>
  <si>
    <t>MORDOĞAN TR-33 35-21-L00150_C_56393463_56393463</t>
  </si>
  <si>
    <t>12.11.2023 10:05:34</t>
  </si>
  <si>
    <t>12.11.2023 14:51:42</t>
  </si>
  <si>
    <t>İĞDECİK KÖK 45-71-M00077_SULAMALAR M05_72234162</t>
  </si>
  <si>
    <t>12.11.2023 14:25:21</t>
  </si>
  <si>
    <t>12.11.2023 19:46:16</t>
  </si>
  <si>
    <t>GÖKÇEYURT TR-2 35-27-M01022_914055362_914055362</t>
  </si>
  <si>
    <t>12.11.2023 16:46:10</t>
  </si>
  <si>
    <t>12.11.2023 22:13:57</t>
  </si>
  <si>
    <t>12.11.2023 06:10:56</t>
  </si>
  <si>
    <t>12.11.2023 06:22:01</t>
  </si>
  <si>
    <t>12.11.2023 09:12:30</t>
  </si>
  <si>
    <t>12.11.2023 10:09:05</t>
  </si>
  <si>
    <t>TAYTAN OFİS KÖK 45-78-M00314_DEMİRKÖPRÜ DM-2 ÇIKIŞI (DEMİRKÖPRÜ-2) M06_60669850</t>
  </si>
  <si>
    <t>12.11.2023 06:59:52</t>
  </si>
  <si>
    <t>12.11.2023 07:20:58</t>
  </si>
  <si>
    <t>FUNDACIK ÇALKOCA TR-6 45-75-M00384_C_75331542_75331542</t>
  </si>
  <si>
    <t>12.11.2023 09:32:58</t>
  </si>
  <si>
    <t>12.11.2023 14:19:15</t>
  </si>
  <si>
    <t>SARNIÇ YENİMAHALLE TR-1 45-72-L00263_A_72373112_72373112</t>
  </si>
  <si>
    <t>12.11.2023 17:50:16</t>
  </si>
  <si>
    <t>12.11.2023 21:59:33</t>
  </si>
  <si>
    <t>AKHİSAR İM 45-72-A00001_CAMÖNÜ L03_2058311</t>
  </si>
  <si>
    <t>12.11.2023 10:58:25</t>
  </si>
  <si>
    <t>12.11.2023 11:05:08</t>
  </si>
  <si>
    <t>OVAKENT TR-6 35-15-L00586_A_91229899_91229899</t>
  </si>
  <si>
    <t>12.11.2023 07:38:10</t>
  </si>
  <si>
    <t>12.11.2023 09:45:15</t>
  </si>
  <si>
    <t>ALTINKÖY TR-1 45-81-M00120_B_56399169_56399169</t>
  </si>
  <si>
    <t>12.11.2023 18:20:00</t>
  </si>
  <si>
    <t>12.11.2023 22:45:25</t>
  </si>
  <si>
    <t>HALİTPAŞA TR-11 45-80-M00063_HatBaşıAyırıcı_53137107 M03_53137107</t>
  </si>
  <si>
    <t>12.11.2023 19:05:52</t>
  </si>
  <si>
    <t>12.11.2023 19:24:53</t>
  </si>
  <si>
    <t>DM-3/20 (ESKİ TR-2/126) 45-83-L00126__72374345_72374345</t>
  </si>
  <si>
    <t>12.11.2023 09:22:14</t>
  </si>
  <si>
    <t>12.11.2023 12:14:07</t>
  </si>
  <si>
    <t>TİRE İM-DM-1 35-29-A00001_GÖKÇEN-1 M07_2312227</t>
  </si>
  <si>
    <t>12.11.2023 12:04:00</t>
  </si>
  <si>
    <t>12.11.2023 12:51:40</t>
  </si>
  <si>
    <t>GÖRDES DM 45-75-M00050_HatBaşıAyırıcı_53135653 M11_53135653</t>
  </si>
  <si>
    <t>12.11.2023 04:06:28</t>
  </si>
  <si>
    <t>12.11.2023 07:47:08</t>
  </si>
  <si>
    <t>12.11.2023 02:00:47</t>
  </si>
  <si>
    <t>12.11.2023 02:01:30</t>
  </si>
  <si>
    <t>12.11.2023 20:23:47</t>
  </si>
  <si>
    <t>12.11.2023 22:22:26</t>
  </si>
  <si>
    <t>MENDERES DM-2/TR-1 35-22-M00300_KÖYLER-1 M15_2095712</t>
  </si>
  <si>
    <t>12.11.2023 05:37:36</t>
  </si>
  <si>
    <t>12.11.2023 06:05:39</t>
  </si>
  <si>
    <t>M-2868 35-02-M02868_M-1634 M02_72312493</t>
  </si>
  <si>
    <t>12.11.2023 13:02:11</t>
  </si>
  <si>
    <t>12.11.2023 17:28:58</t>
  </si>
  <si>
    <t>12.11.2023 11:30:00</t>
  </si>
  <si>
    <t>12.11.2023 11:54:21</t>
  </si>
  <si>
    <t>ELMABAĞ DM 35-15-L00317_ELMABAĞ L02_66822223</t>
  </si>
  <si>
    <t>12.11.2023 04:33:10</t>
  </si>
  <si>
    <t>12.11.2023 05:51:39</t>
  </si>
  <si>
    <t>ÖREN YAKA TR-1 35-27-L00404_966216004_966216004</t>
  </si>
  <si>
    <t>12.11.2023 15:59:32</t>
  </si>
  <si>
    <t>12.11.2023 18:53:27</t>
  </si>
  <si>
    <t>K-1990 35-04-K01990_C C1B_5835454</t>
  </si>
  <si>
    <t>12.11.2023 12:02:43</t>
  </si>
  <si>
    <t>12.11.2023 13:17:14</t>
  </si>
  <si>
    <t>12.11.2023 12:25:59</t>
  </si>
  <si>
    <t>12.11.2023 16:22:56</t>
  </si>
  <si>
    <t>ÜÇYOL KÖK 45-82-M00128_UZUNAHIRLI-MENTEŞE M04_2090479</t>
  </si>
  <si>
    <t>12.11.2023 01:45:08</t>
  </si>
  <si>
    <t>12.11.2023 02:03:21</t>
  </si>
  <si>
    <t>GÜMÜLDÜR DM-3 (M-29) 35-25-M00029_A_65498347_65498347</t>
  </si>
  <si>
    <t>12.11.2023 10:46:58</t>
  </si>
  <si>
    <t>12.11.2023 12:27:26</t>
  </si>
  <si>
    <t>ÜÇYOL KÖK 45-82-M00128_URUZLAR GES M06_2090645</t>
  </si>
  <si>
    <t>12.11.2023 01:51:19</t>
  </si>
  <si>
    <t>12.11.2023 02:21:49</t>
  </si>
  <si>
    <t>ÜRKMEZ M-22 35-25-M00156_956644739_956644739</t>
  </si>
  <si>
    <t>12.11.2023 12:53:01</t>
  </si>
  <si>
    <t>12.11.2023 15:02:04</t>
  </si>
  <si>
    <t>M-2212 DOĞANCILAR TR-1 35-03-M02212_A_56363237_56363237</t>
  </si>
  <si>
    <t>12.11.2023 15:26:32</t>
  </si>
  <si>
    <t>12.11.2023 20:01:17</t>
  </si>
  <si>
    <t>FUAR İM 35-01-A00003_BORSA K20_2311618</t>
  </si>
  <si>
    <t>12.11.2023 13:29:28</t>
  </si>
  <si>
    <t>12.11.2023 13:55:43</t>
  </si>
  <si>
    <t>UZUNBURUN TR-1 45-71-M01048_A_91073150_91073150</t>
  </si>
  <si>
    <t>12.11.2023 09:19:58</t>
  </si>
  <si>
    <t>12.11.2023 13:14:52</t>
  </si>
  <si>
    <t>TIRAZLI KÖK 45-79-M00079_HatBaşıAyırıcı_64086892 M06_64086892</t>
  </si>
  <si>
    <t>12.11.2023 00:18:57</t>
  </si>
  <si>
    <t>12.11.2023 01:42:15</t>
  </si>
  <si>
    <t>12.11.2023 21:07:31</t>
  </si>
  <si>
    <t>12.11.2023 23:35:56</t>
  </si>
  <si>
    <t>TR-142 35-16-L00142_47571887_56353104_56353104</t>
  </si>
  <si>
    <t>12.11.2023 09:02:10</t>
  </si>
  <si>
    <t>12.11.2023 09:50:02</t>
  </si>
  <si>
    <t>DELİÇOBAN ÜZÜMLÜ TARIMSAL SULAMA 45-75-M00158_45-75-M00158_2351253</t>
  </si>
  <si>
    <t>12.11.2023 19:35:00</t>
  </si>
  <si>
    <t>13.11.2023 00:26:06</t>
  </si>
  <si>
    <t>K-1580 35-01-K01580_K-1996 K06_49934774</t>
  </si>
  <si>
    <t>12.11.2023 18:47:55</t>
  </si>
  <si>
    <t>AZİZ AYDIN VE ARK.ÖZEL 35-22-M00312Ö_DIREK TIPI TRAFO HUCRESI H01_2126657</t>
  </si>
  <si>
    <t>12.11.2023 21:20:15</t>
  </si>
  <si>
    <t>12.11.2023 23:18:26</t>
  </si>
  <si>
    <t>ULUKENT KÖK-15 35-28-M00070_ULUKENT-6/7 M04_66524930</t>
  </si>
  <si>
    <t>12.11.2023 14:40:14</t>
  </si>
  <si>
    <t>12.11.2023 15:00:13</t>
  </si>
  <si>
    <t>12.11.2023 09:14:02</t>
  </si>
  <si>
    <t>12.11.2023 15:46:09</t>
  </si>
  <si>
    <t>KARAYAĞCI YANIKDAĞ TR-2 45-75-M00194_C_56368633_56368633</t>
  </si>
  <si>
    <t>12.11.2023 18:26:18</t>
  </si>
  <si>
    <t>12.11.2023 20:42:35</t>
  </si>
  <si>
    <t>KAYMAKÇI TR-26 35-15-M00247_35-15-M00247_2365646</t>
  </si>
  <si>
    <t>12.11.2023 11:00:20</t>
  </si>
  <si>
    <t>12.11.2023 18:01:33</t>
  </si>
  <si>
    <t>SELÇUK İM/DM 35-13-A00004_OTELLER M03_65986047</t>
  </si>
  <si>
    <t>12.11.2023 19:01:18</t>
  </si>
  <si>
    <t>12.11.2023 19:43:24</t>
  </si>
  <si>
    <t>TR-175 45-78-L00175_DIREK TIPI TRAFO HUCRESI H01_2105855</t>
  </si>
  <si>
    <t>12.11.2023 00:53:46</t>
  </si>
  <si>
    <t>12.11.2023 02:26:13</t>
  </si>
  <si>
    <t>K-3740 35-08-K03740_911890207_911890207</t>
  </si>
  <si>
    <t>12.11.2023 09:43:32</t>
  </si>
  <si>
    <t>12.11.2023 13:18:35</t>
  </si>
  <si>
    <t>12.11.2023 02:00:12</t>
  </si>
  <si>
    <t>12.11.2023 02:18:53</t>
  </si>
  <si>
    <t>KAYALIOĞLU KÖK 45-72-L00070_KAYALIOĞLU L01_89345375</t>
  </si>
  <si>
    <t>12.11.2023 03:13:46</t>
  </si>
  <si>
    <t>12.11.2023 04:55:13</t>
  </si>
  <si>
    <t>NİLSAN KÖK 35-26-M00725_EGE YEM M02_65911196</t>
  </si>
  <si>
    <t>12.11.2023 12:50:46</t>
  </si>
  <si>
    <t>12.11.2023 13:41:36</t>
  </si>
  <si>
    <t>ALAÇATI İM 35-18-A00002_ILICA-1 L07_2052451</t>
  </si>
  <si>
    <t>12.11.2023 10:15:19</t>
  </si>
  <si>
    <t>12.11.2023 10:35:39</t>
  </si>
  <si>
    <t>FATMA ŞENER SULAMA GRUBU TR 35-27-M00355_35-27-M00355_2368077</t>
  </si>
  <si>
    <t>12.11.2023 20:16:54</t>
  </si>
  <si>
    <t>12.11.2023 20:34:06</t>
  </si>
  <si>
    <t>M-3757 BAHRİBABA DM 35-01-M03757_BAHRİBABA-17/BAHRİBABA-2 K08_60323565</t>
  </si>
  <si>
    <t>12.11.2023 07:48:18</t>
  </si>
  <si>
    <t>M-850 KARAÇAM KÖK 35-02-M00850_HatBaşıAyırıcı_53137848 M05_53137848</t>
  </si>
  <si>
    <t>12.11.2023 05:08:12</t>
  </si>
  <si>
    <t>12.11.2023 09:40:40</t>
  </si>
  <si>
    <t>KAYMAKÇI TR-5 35-15-M00246_TR-10 M01_2043392</t>
  </si>
  <si>
    <t>12.11.2023 10:32:37</t>
  </si>
  <si>
    <t>12.11.2023 12:14:03</t>
  </si>
  <si>
    <t>KARABURÇ KÖK 35-31-L00253_KARABURÇ MERKEZ L03_2337264</t>
  </si>
  <si>
    <t>12.11.2023 05:11:40</t>
  </si>
  <si>
    <t>12.11.2023 05:39:46</t>
  </si>
  <si>
    <t>YAZIBAŞI DM-4 35-26-M00633_H.K. KÖK M05_2308928</t>
  </si>
  <si>
    <t>12.11.2023 13:44:05</t>
  </si>
  <si>
    <t>12.11.2023 14:08:05</t>
  </si>
  <si>
    <t>ULUKENT KÖK-15 35-28-M00070_HatBaşıAyırıcı_53133685 M04_53133685</t>
  </si>
  <si>
    <t>12.11.2023 13:22:47</t>
  </si>
  <si>
    <t>12.11.2023 14:53:40</t>
  </si>
  <si>
    <t>12.11.2023 02:25:17</t>
  </si>
  <si>
    <t>12.11.2023 04:04:02</t>
  </si>
  <si>
    <t>12.11.2023 02:56:57</t>
  </si>
  <si>
    <t>12.11.2023 05:42:34</t>
  </si>
  <si>
    <t>12.11.2023 07:51:17</t>
  </si>
  <si>
    <t>12.11.2023 15:17:54</t>
  </si>
  <si>
    <t>M-1234 35-01-M01234_B_56376462_56376462</t>
  </si>
  <si>
    <t>12.11.2023 02:09:01</t>
  </si>
  <si>
    <t>12.11.2023 03:59:20</t>
  </si>
  <si>
    <t>TR-64 45-78-M00064_942779343_942779343</t>
  </si>
  <si>
    <t>12.11.2023 21:22:54</t>
  </si>
  <si>
    <t>12.11.2023 22:07:37</t>
  </si>
  <si>
    <t>M-3049(YATIRIM REZERVE) 35-03-M03049_ M01_80786079</t>
  </si>
  <si>
    <t>12.11.2023 13:50:10</t>
  </si>
  <si>
    <t>12.11.2023 08:43:11</t>
  </si>
  <si>
    <t>12.11.2023 09:25:21</t>
  </si>
  <si>
    <t>ILGIN HATBAŞI KÖK 45-73-M01292_ÇAKIRCAALİ M02_83838185</t>
  </si>
  <si>
    <t>12.11.2023 19:15:38</t>
  </si>
  <si>
    <t>12.11.2023 20:23:40</t>
  </si>
  <si>
    <t>12.11.2023 09:22:46</t>
  </si>
  <si>
    <t>12.11.2023 11:58:09</t>
  </si>
  <si>
    <t>12.11.2023 10:36:00</t>
  </si>
  <si>
    <t>12.11.2023 11:20:32</t>
  </si>
  <si>
    <t>MANİSA BÜYÜKŞEHİR BELEDİYESİ YUNUSEMRE TÜRBESİ 45-77-L00444_HatBaşıAyırıcı_89227455 L03_89227455</t>
  </si>
  <si>
    <t>12.11.2023 04:18:12</t>
  </si>
  <si>
    <t>12.11.2023 04:18:52</t>
  </si>
  <si>
    <t>12.11.2023 04:00:46</t>
  </si>
  <si>
    <t>12.11.2023 04:11:23</t>
  </si>
  <si>
    <t>YILMAZ TR-7 45-78-L00207__56406838_56406838</t>
  </si>
  <si>
    <t>12.11.2023 08:03:26</t>
  </si>
  <si>
    <t>12.11.2023 11:50:13</t>
  </si>
  <si>
    <t>KOCAKAĞAN İSLAMİYE TR-1 45-72-L00232_A_56406580_56406580</t>
  </si>
  <si>
    <t>12.11.2023 14:41:48</t>
  </si>
  <si>
    <t>12.11.2023 19:45:53</t>
  </si>
  <si>
    <t>12.11.2023 07:47:27</t>
  </si>
  <si>
    <t>12.11.2023 10:05:56</t>
  </si>
  <si>
    <t>OVACIK TR-4 35-31-L00147_B_91207456_91207456</t>
  </si>
  <si>
    <t>12.11.2023 10:25:21</t>
  </si>
  <si>
    <t>12.11.2023 11:51:08</t>
  </si>
  <si>
    <t>KINIK ORGANİZE DM 35-24-M00208_SOMA KÖYLER M15_83158735</t>
  </si>
  <si>
    <t>12.11.2023 19:48:24</t>
  </si>
  <si>
    <t>12.11.2023 21:05:12</t>
  </si>
  <si>
    <t>12.11.2023 15:25:57</t>
  </si>
  <si>
    <t>12.11.2023 16:13:29</t>
  </si>
  <si>
    <t>FUAR İM 35-01-A00003_ÇORAKKAPI M02_72278820</t>
  </si>
  <si>
    <t>12.11.2023 16:17:22</t>
  </si>
  <si>
    <t>12.11.2023 18:38:08</t>
  </si>
  <si>
    <t>DEREKÖY KÖK 45-77-L00290_YURTBAŞI L05_2120663</t>
  </si>
  <si>
    <t>12.11.2023 04:45:17</t>
  </si>
  <si>
    <t>12.11.2023 04:45:52</t>
  </si>
  <si>
    <t>TOPARLAR KARŞI MAH.TR-2 35-29-L00324_35-29-L00324_2375083</t>
  </si>
  <si>
    <t>12.11.2023 05:22:37</t>
  </si>
  <si>
    <t>12.11.2023 08:20:58</t>
  </si>
  <si>
    <t>K-476 35-04-K00476_99127307_99127307</t>
  </si>
  <si>
    <t>12.11.2023 09:57:40</t>
  </si>
  <si>
    <t>12.11.2023 10:29:58</t>
  </si>
  <si>
    <t>BÜYÜKKEMERDERE TR-1 35-29-L00303_35-29-L00303_2361736</t>
  </si>
  <si>
    <t>12.11.2023 01:51:57</t>
  </si>
  <si>
    <t>12.11.2023 04:10:52</t>
  </si>
  <si>
    <t>CABARLAR KÖK 45-75-M00053_CABARLAR ÇIKIŞ M02_67579574</t>
  </si>
  <si>
    <t>12.11.2023 03:27:57</t>
  </si>
  <si>
    <t>12.11.2023 04:29:47</t>
  </si>
  <si>
    <t>K-301 35-01-K00301_K-1580 K01_2068108</t>
  </si>
  <si>
    <t>12.11.2023 20:59:24</t>
  </si>
  <si>
    <t>BİRGİ DM 35-15-L01013_CEVİZALAN L05_67562404</t>
  </si>
  <si>
    <t>12.11.2023 09:17:13</t>
  </si>
  <si>
    <t>12.11.2023 16:59:04</t>
  </si>
  <si>
    <t>K-3891 35-02-K03891_957937713_957937713</t>
  </si>
  <si>
    <t>12.11.2023 02:48:14</t>
  </si>
  <si>
    <t>12.11.2023 03:56:36</t>
  </si>
  <si>
    <t>IŞIKLAR TM 35-02-A00006_GÖKDERE M26_2308415</t>
  </si>
  <si>
    <t>12.11.2023 02:04:22</t>
  </si>
  <si>
    <t>12.11.2023 03:55:59</t>
  </si>
  <si>
    <t>KARAKEÇİLİ TOZLU TR-1 45-75-M00104_C_56390892_56390892</t>
  </si>
  <si>
    <t>12.11.2023 11:22:54</t>
  </si>
  <si>
    <t>12.11.2023 19:34:08</t>
  </si>
  <si>
    <t>12.11.2023 04:41:47</t>
  </si>
  <si>
    <t>12.11.2023 09:29:21</t>
  </si>
  <si>
    <t>12.11.2023 17:23:48</t>
  </si>
  <si>
    <t>DELEMENLER GÜZLE TR-1 45-73-M00683_A_56389565_56389565</t>
  </si>
  <si>
    <t>12.11.2023 13:13:18</t>
  </si>
  <si>
    <t>12.11.2023 14:17:06</t>
  </si>
  <si>
    <t>HACIBAŞTANLAR TR-1 45-85-L00193_DIREK TIPI TRAFO HUCRESI H01_2084748</t>
  </si>
  <si>
    <t>12.11.2023 00:00:33</t>
  </si>
  <si>
    <t>12.11.2023 03:03:00</t>
  </si>
  <si>
    <t>12.11.2023 01:45:30</t>
  </si>
  <si>
    <t>12.11.2023 04:41:07</t>
  </si>
  <si>
    <t>K-692 35-04-K00692_99104369_99104369</t>
  </si>
  <si>
    <t>12.11.2023 15:37:24</t>
  </si>
  <si>
    <t>12.11.2023 17:15:58</t>
  </si>
  <si>
    <t>12.11.2023 11:00:12</t>
  </si>
  <si>
    <t>12.11.2023 12:59:22</t>
  </si>
  <si>
    <t>HALİLLER ÜMMET ÇAVUŞLAR TR-4 35-31-L00234__72374853_72374853</t>
  </si>
  <si>
    <t>12.11.2023 07:53:16</t>
  </si>
  <si>
    <t>12.11.2023 10:56:15</t>
  </si>
  <si>
    <t>SELÇUK İM/DM 35-13-A00004_DM-1/TR-23 M16_65986027</t>
  </si>
  <si>
    <t>12.11.2023 09:04:04</t>
  </si>
  <si>
    <t>12.11.2023 11:17:03</t>
  </si>
  <si>
    <t>12.11.2023 04:04:12</t>
  </si>
  <si>
    <t>12.11.2023 09:17:41</t>
  </si>
  <si>
    <t>12.11.2023 10:08:52</t>
  </si>
  <si>
    <t>12.11.2023 11:47:17</t>
  </si>
  <si>
    <t>ÇOBANLAR AYVACIK TR-4 35-15-L00360_35-15-L00360_2365321</t>
  </si>
  <si>
    <t>12.11.2023 08:28:37</t>
  </si>
  <si>
    <t>12.11.2023 15:46:20</t>
  </si>
  <si>
    <t>ÇERİKÖZÜ TR-1 35-29-L00326_C_56400186_56400186</t>
  </si>
  <si>
    <t>12.11.2023 15:33:58</t>
  </si>
  <si>
    <t>12.11.2023 01:17:39</t>
  </si>
  <si>
    <t>YUKARIKIRIKLAR TR-1 35-16-M00063_47535538_56398129_56398129</t>
  </si>
  <si>
    <t>12.11.2023 16:19:01</t>
  </si>
  <si>
    <t>12.11.2023 20:54:42</t>
  </si>
  <si>
    <t>SELENDİ DM 45-81-M00001_SATILMIŞ M14_2079214</t>
  </si>
  <si>
    <t>12.11.2023 04:16:47</t>
  </si>
  <si>
    <t>12.11.2023 05:34:30</t>
  </si>
  <si>
    <t>12.11.2023 09:33:56</t>
  </si>
  <si>
    <t>12.11.2023 12:18:30</t>
  </si>
  <si>
    <t>K-3307 GEÇİT 35-01-K03307_ K02_2314911</t>
  </si>
  <si>
    <t>12.11.2023 16:45:56</t>
  </si>
  <si>
    <t>12.11.2023 16:58:21</t>
  </si>
  <si>
    <t>SEYİRKENT TR-1 45-83-M00691_ÜÇÜNCÜ KISIM SANAYİ TR-1 M01_61334547</t>
  </si>
  <si>
    <t>12.11.2023 08:48:08</t>
  </si>
  <si>
    <t>12.11.2023 16:59:41</t>
  </si>
  <si>
    <t>M-884 35-02-M00884_DIREK TIPI TRAFO HUCRESI H01_2036639</t>
  </si>
  <si>
    <t>12.11.2023 17:25:28</t>
  </si>
  <si>
    <t>12.11.2023 18:43:07</t>
  </si>
  <si>
    <t>KARAKUYU KÖK 35-26-M00437_KÖYLER KORUCUK M06_66057122</t>
  </si>
  <si>
    <t>12.11.2023 00:08:12</t>
  </si>
  <si>
    <t>12.11.2023 00:15:00</t>
  </si>
  <si>
    <t>TR-43 45-74-M00315_TR-5 M02_49463883</t>
  </si>
  <si>
    <t>12.11.2023 03:29:10</t>
  </si>
  <si>
    <t>12.11.2023 04:20:15</t>
  </si>
  <si>
    <t>ONUR SAVRAN ÖZEL TR 35-24-M00362Ö_DAĞITIM TRAFOSU M03_84226456</t>
  </si>
  <si>
    <t>12.11.2023 18:39:07</t>
  </si>
  <si>
    <t>TR-20 45-78-L00020_45-78-L00020_65866442</t>
  </si>
  <si>
    <t>12.11.2023 08:07:29</t>
  </si>
  <si>
    <t>12.11.2023 11:40:00</t>
  </si>
  <si>
    <t>K-3023 35-01-K03023_911437425_911437425</t>
  </si>
  <si>
    <t>12.11.2023 13:59:49</t>
  </si>
  <si>
    <t>12.11.2023 17:33:21</t>
  </si>
  <si>
    <t>YUNTDAĞ KÖK 35-16-M00010_YUNTDAĞ M01_72050956</t>
  </si>
  <si>
    <t>12.11.2023 01:56:22</t>
  </si>
  <si>
    <t>12.11.2023 02:58:13</t>
  </si>
  <si>
    <t>12.11.2023 10:22:20</t>
  </si>
  <si>
    <t>12.11.2023 10:22:57</t>
  </si>
  <si>
    <t>KAYMAKÇI TR-10 35-15-M00244_KAYMAKÇI DM M01_67044549</t>
  </si>
  <si>
    <t>12.11.2023 08:56:32</t>
  </si>
  <si>
    <t>12.11.2023 10:06:22</t>
  </si>
  <si>
    <t>12.11.2023 03:26:10</t>
  </si>
  <si>
    <t>12.11.2023 03:44:23</t>
  </si>
  <si>
    <t>K-493 35-01-K00493_910890881_910890881</t>
  </si>
  <si>
    <t>12.11.2023 14:50:52</t>
  </si>
  <si>
    <t>12.11.2023 20:22:25</t>
  </si>
  <si>
    <t>ARSLANLAR TM 35-26-A00004_PANCAR M24_2057959</t>
  </si>
  <si>
    <t>12.11.2023 00:15:34</t>
  </si>
  <si>
    <t>12.11.2023 00:30:56</t>
  </si>
  <si>
    <t>SANCAKLI KAYADİBİ 45-71-M00641_45-71-M00641_2354858</t>
  </si>
  <si>
    <t>12.11.2023 09:43:25</t>
  </si>
  <si>
    <t>12.11.2023 17:27:18</t>
  </si>
  <si>
    <t>YASEMİN DM 35-19-M00002_KUŞÇULAR DM-2 M02_2333721</t>
  </si>
  <si>
    <t>12.11.2023 15:15:30</t>
  </si>
  <si>
    <t>12.11.2023 15:33:29</t>
  </si>
  <si>
    <t>YEŞİLYURT DM 45-73-M00476_HatBaşıAyırıcı_53136447 M02_53136447</t>
  </si>
  <si>
    <t>12.11.2023 12:42:36</t>
  </si>
  <si>
    <t>12.11.2023 13:16:36</t>
  </si>
  <si>
    <t>12.11.2023 03:46:56</t>
  </si>
  <si>
    <t>12.11.2023 06:19:39</t>
  </si>
  <si>
    <t>ERDELLİ TR-2 KÖK 45-72-L00476_ARABACI BOZKÖY ÇIKIŞ L04_66551743</t>
  </si>
  <si>
    <t>12.11.2023 00:45:57</t>
  </si>
  <si>
    <t>12.11.2023 01:40:40</t>
  </si>
  <si>
    <t>TORBALI DM-5/TR-1 (TR-101) 35-26-M00101_ORMAN FİD. (TR-103-104-105) M07_66227400</t>
  </si>
  <si>
    <t>12.11.2023 03:15:40</t>
  </si>
  <si>
    <t>12.11.2023 04:57:33</t>
  </si>
  <si>
    <t>KÜRDÜLLÜ TR-1 35-29-L00458_35-29-L00458_2373466</t>
  </si>
  <si>
    <t>12.11.2023 06:53:21</t>
  </si>
  <si>
    <t>12.11.2023 11:30:23</t>
  </si>
  <si>
    <t>M-1781 35-02-M01781_B_56381895_56381895</t>
  </si>
  <si>
    <t>12.11.2023 15:49:56</t>
  </si>
  <si>
    <t>12.11.2023 17:12:05</t>
  </si>
  <si>
    <t>ÜÇPINAR DM 45-71-M00183_ESKİ ÜÇPINAR M11_72249581</t>
  </si>
  <si>
    <t>12.11.2023 11:32:55</t>
  </si>
  <si>
    <t>12.11.2023 12:19:52</t>
  </si>
  <si>
    <t>12.11.2023 14:20:08</t>
  </si>
  <si>
    <t>12.11.2023 17:09:54</t>
  </si>
  <si>
    <t>12.11.2023 02:54:27</t>
  </si>
  <si>
    <t>12.11.2023 04:24:29</t>
  </si>
  <si>
    <t>ÇINARDİBİ TR-3 35-20-M00044_B_90949359_90949359</t>
  </si>
  <si>
    <t>12.11.2023 13:21:02</t>
  </si>
  <si>
    <t>12.11.2023 15:52:20</t>
  </si>
  <si>
    <t>DM-6/32 35-28-M00756_953385779_953385779</t>
  </si>
  <si>
    <t>12.11.2023 02:12:21</t>
  </si>
  <si>
    <t>12.11.2023 03:08:36</t>
  </si>
  <si>
    <t>DM02/TR10 45-73-M00014_TR-16 M04_95563405</t>
  </si>
  <si>
    <t>12.11.2023 12:12:56</t>
  </si>
  <si>
    <t>12.11.2023 14:07:00</t>
  </si>
  <si>
    <t>KEMALİYE DM (TR-1) 45-73-M00150_AKKEÇİLİ ÇIKIŞ M01_66715933</t>
  </si>
  <si>
    <t>12.11.2023 05:00:37</t>
  </si>
  <si>
    <t>12.11.2023 06:13:04</t>
  </si>
  <si>
    <t>KURTULMUŞ KÖK 45-72-L00080_KURTULMUŞ ÇIKIŞI L02_66546765</t>
  </si>
  <si>
    <t>12.11.2023 09:29:07</t>
  </si>
  <si>
    <t>12.11.2023 12:08:57</t>
  </si>
  <si>
    <t>DM02/TR01 45-73-M00037_DM-2/03 M09_2319242</t>
  </si>
  <si>
    <t>12.11.2023 16:51:36</t>
  </si>
  <si>
    <t>12.11.2023 17:34:56</t>
  </si>
  <si>
    <t>YENİ MAHALLE TR-1 45-76-M00220__72374606_72374606</t>
  </si>
  <si>
    <t>12.11.2023 08:08:47</t>
  </si>
  <si>
    <t>12.11.2023 14:41:26</t>
  </si>
  <si>
    <t>BENLİELİ İSABEYLİ TR-1 45-75-M00160_B_56389873_56389873</t>
  </si>
  <si>
    <t>12.11.2023 21:54:28</t>
  </si>
  <si>
    <t>13.11.2023 00:58:51</t>
  </si>
  <si>
    <t>AKHİSAR İM 45-72-A00001_ESKİ ZEYTİN OVA L06_2058305</t>
  </si>
  <si>
    <t>12.11.2023 02:00:18</t>
  </si>
  <si>
    <t>12.11.2023 02:18:10</t>
  </si>
  <si>
    <t>12.11.2023 20:07:14</t>
  </si>
  <si>
    <t>12.11.2023 22:39:46</t>
  </si>
  <si>
    <t>12.11.2023 16:29:53</t>
  </si>
  <si>
    <t>12.11.2023 13:00:03</t>
  </si>
  <si>
    <t>12.11.2023 14:04:15</t>
  </si>
  <si>
    <t>12.11.2023 09:43:47</t>
  </si>
  <si>
    <t>12.11.2023 15:30:09</t>
  </si>
  <si>
    <t>12.11.2023 01:56:41</t>
  </si>
  <si>
    <t>12.11.2023 02:10:03</t>
  </si>
  <si>
    <t>BEYDERE KÖK 45-71-M00128_ÜÇPINAR M03_50217157</t>
  </si>
  <si>
    <t>12.11.2023 20:16:37</t>
  </si>
  <si>
    <t>12.11.2023 22:25:21</t>
  </si>
  <si>
    <t>KORDON TR-2 45-78-M00760_953287366_953287366</t>
  </si>
  <si>
    <t>12.11.2023 19:26:31</t>
  </si>
  <si>
    <t>12.11.2023 21:20:17</t>
  </si>
  <si>
    <t>YUSUFLU KÖK 35-20-L00077_ERGENLİ L01_66527928</t>
  </si>
  <si>
    <t>12.11.2023 03:36:57</t>
  </si>
  <si>
    <t>12.11.2023 03:37:07</t>
  </si>
  <si>
    <t>FUNDACIK DAĞYAKA 45-75-M00291_A_56385559_56385559</t>
  </si>
  <si>
    <t>12.11.2023 14:31:50</t>
  </si>
  <si>
    <t>12.11.2023 15:33:42</t>
  </si>
  <si>
    <t>12.11.2023 10:02:57</t>
  </si>
  <si>
    <t>12.11.2023 10:12:17</t>
  </si>
  <si>
    <t>DERBENT İM-DM 45-83-A00004_FABRİKALAR L06_2331775</t>
  </si>
  <si>
    <t>12.11.2023 11:25:23</t>
  </si>
  <si>
    <t>12.11.2023 13:37:31</t>
  </si>
  <si>
    <t>12.11.2023 07:20:43</t>
  </si>
  <si>
    <t>12.11.2023 10:52:07</t>
  </si>
  <si>
    <t>TR-97 35-16-L00097_47590967_56353425_56353425</t>
  </si>
  <si>
    <t>12.11.2023 10:10:12</t>
  </si>
  <si>
    <t>12.11.2023 16:52:30</t>
  </si>
  <si>
    <t>OSMANCALI KÖK (YATIRIM REZERVE) 45-71-M02613_OSMANCALI KÖK M02_97586486</t>
  </si>
  <si>
    <t>12.11.2023 23:05:00</t>
  </si>
  <si>
    <t>12.11.2023 23:48:44</t>
  </si>
  <si>
    <t>TR-35 45-78-L00035_45-78-L00035_2350050</t>
  </si>
  <si>
    <t>12.11.2023 00:45:10</t>
  </si>
  <si>
    <t>TAHTALI TM 35-22-A00001_ARITMA-1 M16_2307944</t>
  </si>
  <si>
    <t>12.11.2023 02:46:38</t>
  </si>
  <si>
    <t>12.11.2023 02:52:42</t>
  </si>
  <si>
    <t>K-3556 35-01-K03556_912272112_912272112</t>
  </si>
  <si>
    <t>12.11.2023 14:11:30</t>
  </si>
  <si>
    <t>12.11.2023 17:42:19</t>
  </si>
  <si>
    <t>ALAŞEHİR TM 45-73-A00001_IŞIKLAR M18_2312683</t>
  </si>
  <si>
    <t>12.11.2023 11:41:07</t>
  </si>
  <si>
    <t>12.11.2023 11:48:29</t>
  </si>
  <si>
    <t>12.11.2023 09:09:23</t>
  </si>
  <si>
    <t>12.11.2023 16:14:58</t>
  </si>
  <si>
    <t>ÇAYBAŞI DM-1/19 35-26-M00182_ M13_2333047</t>
  </si>
  <si>
    <t>12.11.2023 04:54:41</t>
  </si>
  <si>
    <t>12.11.2023 05:37:51</t>
  </si>
  <si>
    <t>KARAPINAR İM 45-78-A00002_HatBaşıAyırıcı_72002643 M02_72002643</t>
  </si>
  <si>
    <t>12.11.2023 05:15:31</t>
  </si>
  <si>
    <t>M-1552 35-08-M01552_911957762_911957762</t>
  </si>
  <si>
    <t>12.11.2023 17:30:15</t>
  </si>
  <si>
    <t>12.11.2023 21:48:11</t>
  </si>
  <si>
    <t>SALİHLİ TM 45-78-A00004_SALİHLİ-3 M11_2310855</t>
  </si>
  <si>
    <t>12.11.2023 03:51:52</t>
  </si>
  <si>
    <t>12.11.2023 04:50:56</t>
  </si>
  <si>
    <t>L-366 ILDIR KÖY 35-18-L00366_35-18-L00366_2372308</t>
  </si>
  <si>
    <t>12.11.2023 09:18:17</t>
  </si>
  <si>
    <t>12.11.2023 09:40:01</t>
  </si>
  <si>
    <t>GERENKÖY TR-7 35-23-M00153_35-23-M00153_2356642</t>
  </si>
  <si>
    <t>12.11.2023 09:13:40</t>
  </si>
  <si>
    <t>12.11.2023 12:45:02</t>
  </si>
  <si>
    <t>ÇAKIRCA ALİ TR-2 45-73-M00560_DIREK TIPI TRAFO HUCRESI H01_2091721</t>
  </si>
  <si>
    <t>12.11.2023 18:20:55</t>
  </si>
  <si>
    <t>TR-175 45-78-L00175_D_91319348_91319348</t>
  </si>
  <si>
    <t>12.11.2023 06:02:00</t>
  </si>
  <si>
    <t>12.11.2023 06:52:38</t>
  </si>
  <si>
    <t>ULUCAK DM-2/12 35-27-M00320_ULUCAK DM-2/13 M01_72176172</t>
  </si>
  <si>
    <t>12.11.2023 13:53:47</t>
  </si>
  <si>
    <t>12.11.2023 15:41:50</t>
  </si>
  <si>
    <t>M-2421 35-02-M02421_M-913 M02_57961793</t>
  </si>
  <si>
    <t>12.11.2023 10:10:18</t>
  </si>
  <si>
    <t>12.11.2023 12:49:55</t>
  </si>
  <si>
    <t>TR-93 35-26-M00093_DM-5/TR-22 M02_65977742</t>
  </si>
  <si>
    <t>12.11.2023 03:16:07</t>
  </si>
  <si>
    <t>12.11.2023 05:15:51</t>
  </si>
  <si>
    <t>MENEMEN İM 35-28-A00001_KOYUNDERE M15_2323832</t>
  </si>
  <si>
    <t>12.11.2023 01:04:11</t>
  </si>
  <si>
    <t>12.11.2023 01:13:23</t>
  </si>
  <si>
    <t>AKSELENDİ TR-6 45-72-L00828_D_56406252_56406252</t>
  </si>
  <si>
    <t>12.11.2023 13:01:44</t>
  </si>
  <si>
    <t>12.11.2023 15:05:12</t>
  </si>
  <si>
    <t>HAMZALI SÜLEYMANİYE TR-2 35-16-M00829_C_83183249_83183249</t>
  </si>
  <si>
    <t>12.11.2023 18:56:44</t>
  </si>
  <si>
    <t>12.11.2023 21:22:03</t>
  </si>
  <si>
    <t>DEMİRCİ DM 45-74-M00347_YARBASAN M04_84598223</t>
  </si>
  <si>
    <t>12.11.2023 04:27:07</t>
  </si>
  <si>
    <t>12.11.2023 05:39:37</t>
  </si>
  <si>
    <t>MASKİ KİLLİK İÇME SUYU TR 45-73-M00871_A_91039942_91039942</t>
  </si>
  <si>
    <t>12.11.2023 09:15:42</t>
  </si>
  <si>
    <t>12.11.2023 11:06:20</t>
  </si>
  <si>
    <t>KALEMKÖY TR-1 35-24-M00087_35-24-M00087_2373489</t>
  </si>
  <si>
    <t>12.11.2023 18:50:24</t>
  </si>
  <si>
    <t>12.11.2023 21:32:12</t>
  </si>
  <si>
    <t>12.11.2023 04:35:25</t>
  </si>
  <si>
    <t>12.11.2023 04:44:45</t>
  </si>
  <si>
    <t>OKLUİSA KÖK 45-81-M00046_ESKİN GRUP M03_71994463</t>
  </si>
  <si>
    <t>12.11.2023 04:10:04</t>
  </si>
  <si>
    <t>12.11.2023 04:26:29</t>
  </si>
  <si>
    <t>ÇÖMLEKÇİ TR-2 35-31-L00090_A_91302645_91302645</t>
  </si>
  <si>
    <t>12.11.2023 05:37:42</t>
  </si>
  <si>
    <t>12.11.2023 07:32:19</t>
  </si>
  <si>
    <t>MALAZ BAĞBAŞI TR-1 45-75-M00289_A_56398913_56398913</t>
  </si>
  <si>
    <t>12.11.2023 10:47:10</t>
  </si>
  <si>
    <t>12.11.2023 18:33:39</t>
  </si>
  <si>
    <t>DM-9 45-71-M00386_GENEL KONUTLAR M07_66182342</t>
  </si>
  <si>
    <t>12.11.2023 17:06:32</t>
  </si>
  <si>
    <t>12.11.2023 17:48:13</t>
  </si>
  <si>
    <t>12.11.2023 10:30:25</t>
  </si>
  <si>
    <t>12.11.2023 14:14:18</t>
  </si>
  <si>
    <t>FATMA ŞENER SULAMA GRUBU TR 35-27-M00355__81659534_81659534</t>
  </si>
  <si>
    <t>12.11.2023 16:34:27</t>
  </si>
  <si>
    <t>12.11.2023 01:51:18</t>
  </si>
  <si>
    <t>12.11.2023 02:25:05</t>
  </si>
  <si>
    <t>TİRE TR-6 35-29-L00006_48358378_56367668_56367668</t>
  </si>
  <si>
    <t>12.11.2023 12:32:38</t>
  </si>
  <si>
    <t>12.11.2023 13:36:17</t>
  </si>
  <si>
    <t>12.11.2023 02:02:05</t>
  </si>
  <si>
    <t>12.11.2023 02:12:45</t>
  </si>
  <si>
    <t>YOLÜSTÜ İM 35-15-A00002_ERTUĞRUL KÖYÜ L15_2316543</t>
  </si>
  <si>
    <t>12.11.2023 10:06:56</t>
  </si>
  <si>
    <t>12.11.2023 18:36:49</t>
  </si>
  <si>
    <t>MÜTEVELLİ TR-8 45-80-M02954_TR-85 M02_84186203</t>
  </si>
  <si>
    <t>12.11.2023 08:04:37</t>
  </si>
  <si>
    <t>12.11.2023 09:11:31</t>
  </si>
  <si>
    <t>M-650 35-02-M00650_M-652 M02_2325058</t>
  </si>
  <si>
    <t>12.11.2023 04:12:11</t>
  </si>
  <si>
    <t>TR-1/7 45-72-M00007_TR-1/8 M03_92411455</t>
  </si>
  <si>
    <t>12.11.2023 02:08:22</t>
  </si>
  <si>
    <t>12.11.2023 04:51:22</t>
  </si>
  <si>
    <t>TR-139 35-16-L00139_35-16-L00139_2347418</t>
  </si>
  <si>
    <t>12.11.2023 01:18:37</t>
  </si>
  <si>
    <t>12.11.2023 01:56:21</t>
  </si>
  <si>
    <t>YAZIBAŞI DM-4 35-26-M00633_DM-5 M09_2093470</t>
  </si>
  <si>
    <t>12.11.2023 19:36:43</t>
  </si>
  <si>
    <t>12.11.2023 19:39:52</t>
  </si>
  <si>
    <t>12.11.2023 06:25:08</t>
  </si>
  <si>
    <t>KARATAŞLAR TR-1 45-81-M00125_B_56399835_56399835</t>
  </si>
  <si>
    <t>12.11.2023 21:20:50</t>
  </si>
  <si>
    <t>12.11.2023 22:20:44</t>
  </si>
  <si>
    <t>12.11.2023 11:50:10</t>
  </si>
  <si>
    <t>12.11.2023 14:13:17</t>
  </si>
  <si>
    <t>12.11.2023 17:58:55</t>
  </si>
  <si>
    <t>12.11.2023 20:07:56</t>
  </si>
  <si>
    <t>SART TR-14 45-78-M00170_49316476_56405922_56405922</t>
  </si>
  <si>
    <t>12.11.2023 18:29:52</t>
  </si>
  <si>
    <t>12.11.2023 19:13:05</t>
  </si>
  <si>
    <t>TR-157 45-78-L00488_953274295_953274295</t>
  </si>
  <si>
    <t>12.11.2023 14:20:35</t>
  </si>
  <si>
    <t>12.11.2023 16:50:21</t>
  </si>
  <si>
    <t>KEMALİYE DM (TR-1) 45-73-M00150_TOYGAR M03_66715926</t>
  </si>
  <si>
    <t>12.11.2023 11:28:51</t>
  </si>
  <si>
    <t>12.11.2023 12:27:56</t>
  </si>
  <si>
    <t>12.11.2023 09:15:09</t>
  </si>
  <si>
    <t>12.11.2023 18:16:55</t>
  </si>
  <si>
    <t>L-109 (AKARCA TR-2) 35-18-L00109_9478535_56376507_56376507</t>
  </si>
  <si>
    <t>12.11.2023 08:06:53</t>
  </si>
  <si>
    <t>12.11.2023 09:57:10</t>
  </si>
  <si>
    <t>L-145 DALYAN DM 35-18-L00145_HatBaşıAyırıcı_53138162 L03_53138162</t>
  </si>
  <si>
    <t>12.11.2023 08:23:03</t>
  </si>
  <si>
    <t>12.11.2023 10:43:45</t>
  </si>
  <si>
    <t>HÜSEYİN ÇETİNKAYA SULAMA GRUBU 35-29-M00368_B_91180221_91180221</t>
  </si>
  <si>
    <t>12.11.2023 09:49:14</t>
  </si>
  <si>
    <t>12.11.2023 10:52:28</t>
  </si>
  <si>
    <t>12.11.2023 02:42:45</t>
  </si>
  <si>
    <t>12.11.2023 02:52:35</t>
  </si>
  <si>
    <t>SELÇUK İM/DM 35-13-A00004_HatBaşıAyırıcı_100769149 L05_100769149</t>
  </si>
  <si>
    <t>12.11.2023 13:59:40</t>
  </si>
  <si>
    <t>12.11.2023 21:43:50</t>
  </si>
  <si>
    <t>L-400 35-18-L00400_PAŞA LİMANI L02_2094163</t>
  </si>
  <si>
    <t>12.11.2023 10:40:42</t>
  </si>
  <si>
    <t>KÜÇÜKKEMERDERE TR-1 35-29-L00690_35-29-L00690_2361771</t>
  </si>
  <si>
    <t>12.11.2023 17:45:52</t>
  </si>
  <si>
    <t>12.11.2023 18:42:03</t>
  </si>
  <si>
    <t>ÖRÜCÜLER KÖK 45-74-M00355_BARDAKÇI M04_79409498</t>
  </si>
  <si>
    <t>12.11.2023 03:27:37</t>
  </si>
  <si>
    <t>12.11.2023 04:53:37</t>
  </si>
  <si>
    <t>OVACIK TR-1 35-15-L00285_B_56369994_56369994</t>
  </si>
  <si>
    <t>12.11.2023 11:58:57</t>
  </si>
  <si>
    <t>12.11.2023 14:12:06</t>
  </si>
  <si>
    <t>EMİRALEM TR-5 35-28-M00501_B_91032925_91032925</t>
  </si>
  <si>
    <t>12.11.2023 17:16:25</t>
  </si>
  <si>
    <t>12.11.2023 18:35:42</t>
  </si>
  <si>
    <t>UĞURLU KÖK 45-86-M00045_ALANYOLU KIRANŞEYH M04_72226053</t>
  </si>
  <si>
    <t>12.11.2023 16:04:38</t>
  </si>
  <si>
    <t>12.11.2023 16:22:13</t>
  </si>
  <si>
    <t>L-158 ONTUR 35-18-L00158_L-169 L10_84884923</t>
  </si>
  <si>
    <t>12.11.2023 14:51:32</t>
  </si>
  <si>
    <t>12.11.2023 03:50:27</t>
  </si>
  <si>
    <t>12.11.2023 03:51:12</t>
  </si>
  <si>
    <t>ÇAMLICA KÖYÜ TR-1 45-71-M01596_45-71-M01596_2355935</t>
  </si>
  <si>
    <t>12.11.2023 15:24:09</t>
  </si>
  <si>
    <t>12.11.2023 15:17:44</t>
  </si>
  <si>
    <t>12.11.2023 18:03:24</t>
  </si>
  <si>
    <t>M-1765 35-02-M01765_DÖSAN- NİF M04_66096569</t>
  </si>
  <si>
    <t>12.11.2023 02:03:12</t>
  </si>
  <si>
    <t>12.11.2023 02:29:57</t>
  </si>
  <si>
    <t>DM-1/59 MANİSA BİLİM VE SANAT MERKEZİ ÖZEL 45-71-M00021Ö_45-71-M00021Ö_2368842</t>
  </si>
  <si>
    <t>12.11.2023 12:24:34</t>
  </si>
  <si>
    <t>12.11.2023 16:17:24</t>
  </si>
  <si>
    <t>BAĞARASI TR-10 KÖK 35-23-M00179_HatBaşıAyırıcı_90912530 M01_90912530</t>
  </si>
  <si>
    <t>12.11.2023 08:43:39</t>
  </si>
  <si>
    <t>12.11.2023 10:44:52</t>
  </si>
  <si>
    <t>12.11.2023 02:11:10</t>
  </si>
  <si>
    <t>12.11.2023 03:30:27</t>
  </si>
  <si>
    <t>DAĞDERE DM 45-72-M00097_GÖRDES M01_2106584</t>
  </si>
  <si>
    <t>12.11.2023 03:07:48</t>
  </si>
  <si>
    <t>12.11.2023 13:31:26</t>
  </si>
  <si>
    <t>ÇİLEME TR-2 35-22-M00161_955267526_955267526</t>
  </si>
  <si>
    <t>12.11.2023 16:54:13</t>
  </si>
  <si>
    <t>12.11.2023 19:36:21</t>
  </si>
  <si>
    <t>12.11.2023 00:23:24</t>
  </si>
  <si>
    <t>12.11.2023 00:38:50</t>
  </si>
  <si>
    <t>AŞAĞI ÇOBANİSA TR-16 45-71-M00586_A_56384269_56384269</t>
  </si>
  <si>
    <t>12.11.2023 09:39:01</t>
  </si>
  <si>
    <t>12.11.2023 14:58:28</t>
  </si>
  <si>
    <t>OSMANCALI KÖYÜ TR-2 45-71-M01721_C_91273072_91273072</t>
  </si>
  <si>
    <t>12.11.2023 13:40:38</t>
  </si>
  <si>
    <t>12.11.2023 18:55:30</t>
  </si>
  <si>
    <t>DERBENT TM 45-83-A00003_TURGUTLU ŞEHİR-1 M09_2061188</t>
  </si>
  <si>
    <t>12.11.2023 13:52:32</t>
  </si>
  <si>
    <t>12.11.2023 14:19:57</t>
  </si>
  <si>
    <t>TAHTALIÇAY KÖK (M-751) 35-22-M00145_M-52 BASIN YAYIN M05_2330031</t>
  </si>
  <si>
    <t>12.11.2023 11:31:13</t>
  </si>
  <si>
    <t>12.11.2023 12:27:50</t>
  </si>
  <si>
    <t>K-3638 35-08-K03638_D D2B_5785280</t>
  </si>
  <si>
    <t>12.11.2023 03:23:02</t>
  </si>
  <si>
    <t>12.11.2023 09:09:51</t>
  </si>
  <si>
    <t>TR-2/100 45-83-M00781_A_91115801_91115801</t>
  </si>
  <si>
    <t>12.11.2023 08:58:56</t>
  </si>
  <si>
    <t>12.11.2023 10:51:49</t>
  </si>
  <si>
    <t>L-30 TAŞDİBİ 35-14-L00030_A_91346382_91346382</t>
  </si>
  <si>
    <t>12.11.2023 07:49:00</t>
  </si>
  <si>
    <t>M-1824 35-01-M01824_954685373_954685373</t>
  </si>
  <si>
    <t>12.11.2023 15:32:13</t>
  </si>
  <si>
    <t>12.11.2023 16:51:14</t>
  </si>
  <si>
    <t>GÜNEŞLİ KÖK 45-75-M00056_HatBaşıAyırıcı_66084832 M03_66084832</t>
  </si>
  <si>
    <t>12.11.2023 07:22:12</t>
  </si>
  <si>
    <t>12.11.2023 11:42:22</t>
  </si>
  <si>
    <t>12.11.2023 19:51:50</t>
  </si>
  <si>
    <t>12.11.2023 21:27:16</t>
  </si>
  <si>
    <t>M-676 35-02-M00676_HatBaşıAyırıcı_53137545 M03_53137545</t>
  </si>
  <si>
    <t>12.11.2023 14:01:58</t>
  </si>
  <si>
    <t>M-1635 GEÇİT 35-02-M01635_M-660 M04_2329435</t>
  </si>
  <si>
    <t>12.11.2023 04:26:23</t>
  </si>
  <si>
    <t>12.11.2023 11:54:38</t>
  </si>
  <si>
    <t>12.11.2023 16:50:06</t>
  </si>
  <si>
    <t>K-1227 35-04-K01227_A_56383868_56383868</t>
  </si>
  <si>
    <t>12.11.2023 14:32:19</t>
  </si>
  <si>
    <t>12.11.2023 17:08:10</t>
  </si>
  <si>
    <t>OLGUNLAR TR-4 35-31-L00217_B_91173626_91173626</t>
  </si>
  <si>
    <t>12.11.2023 08:23:25</t>
  </si>
  <si>
    <t>12.11.2023 12:31:37</t>
  </si>
  <si>
    <t>KULAKSIZLAR KÖK 45-72-L00839_AKSELENDİ İM GİRİŞ L01_66574835</t>
  </si>
  <si>
    <t>12.11.2023 02:39:27</t>
  </si>
  <si>
    <t>ÜÇPINAR DM 45-71-M00183_HatBaşıAyırıcı_84188046 M11_84188046</t>
  </si>
  <si>
    <t>12.11.2023 05:35:33</t>
  </si>
  <si>
    <t>12.11.2023 12:16:32</t>
  </si>
  <si>
    <t>ALTINKÖY TR-1 45-81-M00120_45-81-M00120_2376130</t>
  </si>
  <si>
    <t>12.11.2023 23:24:39</t>
  </si>
  <si>
    <t>MORALILAR İM 45-72-A00002_MORALILAR ŞEHİR L05_2097903</t>
  </si>
  <si>
    <t>12.11.2023 08:55:37</t>
  </si>
  <si>
    <t>12.11.2023 11:01:01</t>
  </si>
  <si>
    <t>TR-1/43 45-72-M00043_B_56385667_56385667</t>
  </si>
  <si>
    <t>12.11.2023 17:42:25</t>
  </si>
  <si>
    <t>12.11.2023 20:24:57</t>
  </si>
  <si>
    <t>12.11.2023 09:28:00</t>
  </si>
  <si>
    <t>12.11.2023 12:57:32</t>
  </si>
  <si>
    <t>DERE MADENCİLİK ÖLÇÜ KÖK ÖZEL 35-26-M01099Ö_ M01_2318228</t>
  </si>
  <si>
    <t>12.11.2023 03:14:17</t>
  </si>
  <si>
    <t>12.11.2023 06:36:47</t>
  </si>
  <si>
    <t>M-474 35-02-M00474_D D1B_5820306</t>
  </si>
  <si>
    <t>12.11.2023 14:12:54</t>
  </si>
  <si>
    <t>12.11.2023 16:26:54</t>
  </si>
  <si>
    <t>ULUCAK DM 35-27-M00792_EĞRİDERE-1 M06_2053523</t>
  </si>
  <si>
    <t>12.11.2023 02:06:12</t>
  </si>
  <si>
    <t>12.11.2023 02:57:03</t>
  </si>
  <si>
    <t>KÜÇÜKKALE YEŞİLKENT TR-2 35-29-L00268_B_56355659_56355659</t>
  </si>
  <si>
    <t>12.11.2023 06:01:41</t>
  </si>
  <si>
    <t>12.11.2023 07:34:59</t>
  </si>
  <si>
    <t>12.11.2023 12:41:59</t>
  </si>
  <si>
    <t>12.11.2023 13:22:32</t>
  </si>
  <si>
    <t>12.11.2023 13:46:06</t>
  </si>
  <si>
    <t>12.11.2023 08:04:56</t>
  </si>
  <si>
    <t>12.11.2023 00:42:57</t>
  </si>
  <si>
    <t>12.11.2023 01:05:30</t>
  </si>
  <si>
    <t>12.11.2023 16:23:50</t>
  </si>
  <si>
    <t>12.11.2023 20:14:32</t>
  </si>
  <si>
    <t>ÇINARDİBİ KÖK 35-20-M00069_DERNEKLİ-BALCILAR-OSMANLAR-BAYRAMLAR-KAMBERLER M04_66050736</t>
  </si>
  <si>
    <t>12.11.2023 03:07:57</t>
  </si>
  <si>
    <t>12.11.2023 04:54:29</t>
  </si>
  <si>
    <t>K-3286 35-08-K03286_B_56358973_56358973</t>
  </si>
  <si>
    <t>12.11.2023 18:10:08</t>
  </si>
  <si>
    <t>12.11.2023 20:06:53</t>
  </si>
  <si>
    <t>DM-1/26 35-29-M00026__72410924_72410924</t>
  </si>
  <si>
    <t>12.11.2023 12:26:06</t>
  </si>
  <si>
    <t>12.11.2023 15:15:51</t>
  </si>
  <si>
    <t>M-1335 KAYADİBİ KÖK 35-02-M01335_M-1157 KARAÇAM M05_2319919</t>
  </si>
  <si>
    <t>DM-3/11 45-71-M00105_953220699_953220699</t>
  </si>
  <si>
    <t>12.11.2023 10:45:07</t>
  </si>
  <si>
    <t>12.11.2023 13:37:22</t>
  </si>
  <si>
    <t>SELÇUK İM/DM 35-13-A00004_OTELLER M03_65986040</t>
  </si>
  <si>
    <t>12.11.2023 04:04:46</t>
  </si>
  <si>
    <t>12.11.2023 10:48:09</t>
  </si>
  <si>
    <t>YAHŞELLİ TR-2 35-28-M00188_B_91326046_91326046</t>
  </si>
  <si>
    <t>12.11.2023 01:29:00</t>
  </si>
  <si>
    <t>12.11.2023 02:45:05</t>
  </si>
  <si>
    <t>K-641 35-08-K00641_H_56368563_56368563</t>
  </si>
  <si>
    <t>12.11.2023 11:43:40</t>
  </si>
  <si>
    <t>ÜÇPINAR DM 45-71-M00183_AVDAL M02_72249124</t>
  </si>
  <si>
    <t>12.11.2023 01:38:04</t>
  </si>
  <si>
    <t>12.11.2023 03:19:17</t>
  </si>
  <si>
    <t>12.11.2023 10:47:20</t>
  </si>
  <si>
    <t>İLTUR TR-2 35-19-M00434_İLTUR TR-2 DAĞITIM TRAFO M01_82711043</t>
  </si>
  <si>
    <t>12.11.2023 00:54:29</t>
  </si>
  <si>
    <t>GÖRDES DM 45-75-M00050_KAŞIKÇI M11_2322181</t>
  </si>
  <si>
    <t>12.11.2023 17:47:13</t>
  </si>
  <si>
    <t>DM-3/TR-34 (ESKİ TR-145) 35-26-M01258_956616900_956616900</t>
  </si>
  <si>
    <t>12.11.2023 17:27:35</t>
  </si>
  <si>
    <t>12.11.2023 19:20:49</t>
  </si>
  <si>
    <t>12.11.2023 20:07:00</t>
  </si>
  <si>
    <t>12.11.2023 20:12:00</t>
  </si>
  <si>
    <t>DM02/TR03 ŞEYH CAMİİ 45-73-M00021_945683072_945683072</t>
  </si>
  <si>
    <t>12.11.2023 18:36:40</t>
  </si>
  <si>
    <t>12.11.2023 22:22:12</t>
  </si>
  <si>
    <t>K-2559 35-07-K02559_B_56373662_56373662</t>
  </si>
  <si>
    <t>12.11.2023 09:39:19</t>
  </si>
  <si>
    <t>12.11.2023 10:46:34</t>
  </si>
  <si>
    <t>12.11.2023 09:30:53</t>
  </si>
  <si>
    <t>DM02/TR01 45-73-M00037_DM-2/03 M09_2082138</t>
  </si>
  <si>
    <t>12.11.2023 12:12:57</t>
  </si>
  <si>
    <t>12.11.2023 13:13:28</t>
  </si>
  <si>
    <t>12.11.2023 02:23:16</t>
  </si>
  <si>
    <t>TR-142 35-16-L00142_953317857_953317857</t>
  </si>
  <si>
    <t>12.11.2023 07:22:27</t>
  </si>
  <si>
    <t>SANCAKLI BOZKÖY TR-8 45-71-M00501_C_91018869_91018869</t>
  </si>
  <si>
    <t>12.11.2023 09:03:11</t>
  </si>
  <si>
    <t>12.11.2023 10:26:16</t>
  </si>
  <si>
    <t>HANPAŞA AKYOL TR-1 45-72-M00186_A_56406230_56406230</t>
  </si>
  <si>
    <t>12.11.2023 14:58:30</t>
  </si>
  <si>
    <t>12.11.2023 21:28:31</t>
  </si>
  <si>
    <t>K-3978 35-01-K03978__72372277_72372277</t>
  </si>
  <si>
    <t>12.11.2023 18:13:53</t>
  </si>
  <si>
    <t>12.11.2023 20:32:15</t>
  </si>
  <si>
    <t>KURUCUOVA TR-10 35-15-L01097_35-15-L01097_48480908</t>
  </si>
  <si>
    <t>12.11.2023 11:39:56</t>
  </si>
  <si>
    <t>12.11.2023 18:12:00</t>
  </si>
  <si>
    <t>BEYDAĞ İM 35-32-A00001_BAKIR L03_2049979</t>
  </si>
  <si>
    <t>12.11.2023 05:55:12</t>
  </si>
  <si>
    <t>12.11.2023 06:30:59</t>
  </si>
  <si>
    <t>12.11.2023 10:48:56</t>
  </si>
  <si>
    <t>12.11.2023 13:03:53</t>
  </si>
  <si>
    <t>OLGUNLAR TR-6 35-31-L00221_D_91173532_91173532</t>
  </si>
  <si>
    <t>12.11.2023 14:02:05</t>
  </si>
  <si>
    <t>12.11.2023 19:26:48</t>
  </si>
  <si>
    <t>ULUKENT DM-1/5 35-28-M00575_953382392_953382392</t>
  </si>
  <si>
    <t>12.11.2023 03:06:05</t>
  </si>
  <si>
    <t>12.11.2023 03:59:23</t>
  </si>
  <si>
    <t>12.11.2023 14:09:13</t>
  </si>
  <si>
    <t>12.11.2023 17:45:02</t>
  </si>
  <si>
    <t>YAĞCILAR KÖK 45-71-M00179_YAĞCILAR M04_72258057</t>
  </si>
  <si>
    <t>12.11.2023 14:47:06</t>
  </si>
  <si>
    <t>12.11.2023 09:05:32</t>
  </si>
  <si>
    <t>12.11.2023 10:26:53</t>
  </si>
  <si>
    <t>OVAKENT TR-6 35-15-L00586_C_56407439_56407439</t>
  </si>
  <si>
    <t>12.11.2023 21:28:04</t>
  </si>
  <si>
    <t>12.11.2023 22:08:49</t>
  </si>
  <si>
    <t>12.11.2023 03:13:16</t>
  </si>
  <si>
    <t>DM-2/TR-13 MENDERES 35-22-M00822_E E01_57816080</t>
  </si>
  <si>
    <t>12.11.2023 08:29:58</t>
  </si>
  <si>
    <t>12.11.2023 09:45:06</t>
  </si>
  <si>
    <t>KOLDERE KÖK 45-80-M00051_ÇAVUŞOĞLU TST M06_73403245</t>
  </si>
  <si>
    <t>12.11.2023 10:18:00</t>
  </si>
  <si>
    <t>12.11.2023 11:11:39</t>
  </si>
  <si>
    <t>TR-49 35-26-M00049_DAĞITIM TRAFO TR-49 M06_65984230</t>
  </si>
  <si>
    <t>12.11.2023 03:59:37</t>
  </si>
  <si>
    <t>12.11.2023 09:11:49</t>
  </si>
  <si>
    <t>KÖPRÜBAŞI TR-18 45-86-M00018_A_56405269_56405269</t>
  </si>
  <si>
    <t>12.11.2023 09:26:11</t>
  </si>
  <si>
    <t>12.11.2023 11:12:14</t>
  </si>
  <si>
    <t>ÇAMURHAMAMI KÖK 45-78-L00230_HatBaşıAyırıcı_53139663 L03_53139663</t>
  </si>
  <si>
    <t>12.11.2023 04:16:17</t>
  </si>
  <si>
    <t>12.11.2023 06:24:58</t>
  </si>
  <si>
    <t>ÇİÇEKLİ KÖK 45-75-M00070_KIRDİBİ M03_2308349</t>
  </si>
  <si>
    <t>12.11.2023 08:08:10</t>
  </si>
  <si>
    <t>12.11.2023 10:09:42</t>
  </si>
  <si>
    <t>12.11.2023 10:39:40</t>
  </si>
  <si>
    <t>12.11.2023 11:32:17</t>
  </si>
  <si>
    <t>12.11.2023 09:59:12</t>
  </si>
  <si>
    <t>12.11.2023 13:14:10</t>
  </si>
  <si>
    <t>PANCAR OSB DM-1 35-26-M00869_AYRANCILAR-1 (ÇETMEN-SELAMPEN) M13_2303466</t>
  </si>
  <si>
    <t>12.11.2023 16:18:02</t>
  </si>
  <si>
    <t>12.11.2023 20:10:57</t>
  </si>
  <si>
    <t>YENİCEKÖYÜ TR-1 45-86-M00215_A_56400465_56400465</t>
  </si>
  <si>
    <t>12.11.2023 05:17:02</t>
  </si>
  <si>
    <t>12.11.2023 09:35:39</t>
  </si>
  <si>
    <t>KAYMAKÇI İM 35-15-A00004_HatBaşıAyırıcı_66324821 L07_66324821</t>
  </si>
  <si>
    <t>12.11.2023 09:55:05</t>
  </si>
  <si>
    <t>12.11.2023 12:02:34</t>
  </si>
  <si>
    <t>12.11.2023 22:53:48</t>
  </si>
  <si>
    <t>SARILAR TR-2 35-29-L00691_B_72349309_72349309</t>
  </si>
  <si>
    <t>12.11.2023 08:27:39</t>
  </si>
  <si>
    <t>12.11.2023 08:52:18</t>
  </si>
  <si>
    <t>PAYAMLI M-1 KÖK 35-25-M00175_SEFEERİHİSAR ENH M13_72057721</t>
  </si>
  <si>
    <t>12.11.2023 01:53:07</t>
  </si>
  <si>
    <t>12.11.2023 02:02:37</t>
  </si>
  <si>
    <t>GÜNEŞLİ KÖK 45-75-M00056_SALUR M03_67577911</t>
  </si>
  <si>
    <t>12.11.2023 03:28:00</t>
  </si>
  <si>
    <t>12.11.2023 05:07:25</t>
  </si>
  <si>
    <t>YENİCEKÖY YEŞİLLER TR-2 45-72-L00178_A_56401802_56401802</t>
  </si>
  <si>
    <t>12.11.2023 15:00:57</t>
  </si>
  <si>
    <t>12.11.2023 22:31:20</t>
  </si>
  <si>
    <t>M-2212 DOĞANCILAR TR-1 35-03-M02212_35-03-M02212_2367208</t>
  </si>
  <si>
    <t>12.11.2023 20:16:35</t>
  </si>
  <si>
    <t>12.11.2023 09:28:06</t>
  </si>
  <si>
    <t>12.11.2023 13:42:06</t>
  </si>
  <si>
    <t>MAHMUTLAR KÖK 45-74-M00354_HatBaşıAyırıcı_77952827 M09_77952827</t>
  </si>
  <si>
    <t>12.11.2023 08:03:43</t>
  </si>
  <si>
    <t>12.11.2023 11:11:47</t>
  </si>
  <si>
    <t>ARSLANLAR TM 35-26-A00004_SUBAŞI M19_2307691</t>
  </si>
  <si>
    <t>12.11.2023 17:01:56</t>
  </si>
  <si>
    <t>12.11.2023 17:21:31</t>
  </si>
  <si>
    <t>VELİLER ULUVELİLER TR-2 35-31-L00481_B_72255159_72255159</t>
  </si>
  <si>
    <t>12.11.2023 08:11:20</t>
  </si>
  <si>
    <t>12.11.2023 09:09:45</t>
  </si>
  <si>
    <t>ARMUTLU İM 35-27-A00001_BAĞYURDU L15_73034164</t>
  </si>
  <si>
    <t>13.11.2023 13:15:07</t>
  </si>
  <si>
    <t>13.11.2023 14:46:30</t>
  </si>
  <si>
    <t>KOZBEYLİ TR-1 35-23-M00070_B_91356007_91356007</t>
  </si>
  <si>
    <t>13.11.2023 11:40:42</t>
  </si>
  <si>
    <t>13.11.2023 15:15:25</t>
  </si>
  <si>
    <t>TR-42 35-15-M00042_48885137_56381269_56381269</t>
  </si>
  <si>
    <t>13.11.2023 09:15:05</t>
  </si>
  <si>
    <t>13.11.2023 16:00:47</t>
  </si>
  <si>
    <t>DM-3/03 (YİĞİTBAŞ CAMİİ) 45-71-M00069_95001284056_95001284056</t>
  </si>
  <si>
    <t>13.11.2023 19:05:05</t>
  </si>
  <si>
    <t>13.11.2023 20:24:37</t>
  </si>
  <si>
    <t>13.11.2023 16:56:02</t>
  </si>
  <si>
    <t>13.11.2023 17:07:02</t>
  </si>
  <si>
    <t>KÜÇÜK SANAYİ SİTESİ TR-1 45-83-L00142_48096839_56384165_56384165</t>
  </si>
  <si>
    <t>13.11.2023 10:33:48</t>
  </si>
  <si>
    <t>13.11.2023 11:38:55</t>
  </si>
  <si>
    <t>M-3312(YATIRIM REZERVE) 35-07-M03312_98956411_98956411</t>
  </si>
  <si>
    <t>13.11.2023 19:11:35</t>
  </si>
  <si>
    <t>13.11.2023 20:08:59</t>
  </si>
  <si>
    <t>TR-77 (M-777) 35-30-M00777_D d1_43010746</t>
  </si>
  <si>
    <t>13.11.2023 11:08:31</t>
  </si>
  <si>
    <t>13.11.2023 12:43:14</t>
  </si>
  <si>
    <t>ASARLIK TR-17 35-28-M00173_953369574_953369574</t>
  </si>
  <si>
    <t>13.11.2023 11:52:32</t>
  </si>
  <si>
    <t>13.11.2023 15:33:08</t>
  </si>
  <si>
    <t>DM-1/5 35-19-M00039_DAĞITIM TRAFOSU M03_72120329</t>
  </si>
  <si>
    <t>13.11.2023 16:28:32</t>
  </si>
  <si>
    <t>13.11.2023 18:38:25</t>
  </si>
  <si>
    <t>ŞEHİT KEMAL KÖK 35-17-M00449_M-448 M01_66442994</t>
  </si>
  <si>
    <t>13.11.2023 14:38:41</t>
  </si>
  <si>
    <t>13.11.2023 15:01:24</t>
  </si>
  <si>
    <t>13.11.2023 10:05:11</t>
  </si>
  <si>
    <t>13.11.2023 10:06:27</t>
  </si>
  <si>
    <t>SUDELİĞİ KÖK 45-72-L00111_HatBaşıAyırıcı_53140498 L04_53140498</t>
  </si>
  <si>
    <t>13.11.2023 10:20:59</t>
  </si>
  <si>
    <t>13.11.2023 11:57:46</t>
  </si>
  <si>
    <t>13.11.2023 02:06:51</t>
  </si>
  <si>
    <t>ÇAPAK TR-1 35-26-M00425_35-26-M00425_2353582</t>
  </si>
  <si>
    <t>13.11.2023 13:07:00</t>
  </si>
  <si>
    <t>13.11.2023 21:47:00</t>
  </si>
  <si>
    <t>13.11.2023 11:36:34</t>
  </si>
  <si>
    <t>13.11.2023 12:47:40</t>
  </si>
  <si>
    <t>DM-3/TR-34 35-22-M00073_TR-52 M04_82023232</t>
  </si>
  <si>
    <t>13.11.2023 13:30:21</t>
  </si>
  <si>
    <t>13.11.2023 13:46:21</t>
  </si>
  <si>
    <t>BAKIR KÖK 45-76-M00047_BAKIR TARIMSAL SULAMA M02_72212638</t>
  </si>
  <si>
    <t>13.11.2023 16:11:25</t>
  </si>
  <si>
    <t>13.11.2023 16:44:36</t>
  </si>
  <si>
    <t>DERBENT TM 45-83-A00003_TURGUTLU-3 M02_2312529</t>
  </si>
  <si>
    <t>13.11.2023 10:18:49</t>
  </si>
  <si>
    <t>13.11.2023 10:59:50</t>
  </si>
  <si>
    <t>DM-1/53 35-29-M00053_48346110 B01_72412952</t>
  </si>
  <si>
    <t>13.11.2023 18:04:50</t>
  </si>
  <si>
    <t>13.11.2023 19:54:20</t>
  </si>
  <si>
    <t>K-733 35-01-K00733_35-01-K00733_2375936</t>
  </si>
  <si>
    <t>13.11.2023 15:41:17</t>
  </si>
  <si>
    <t>13.11.2023 17:57:52</t>
  </si>
  <si>
    <t>SOMA TR-16/1 45-82-M00528_945529714_945529714</t>
  </si>
  <si>
    <t>13.11.2023 20:49:42</t>
  </si>
  <si>
    <t>13.11.2023 22:03:24</t>
  </si>
  <si>
    <t>KURFALLI TR-1 35-16-M00054_35-16-M00054_2363045</t>
  </si>
  <si>
    <t>13.11.2023 09:56:15</t>
  </si>
  <si>
    <t>13.11.2023 11:22:21</t>
  </si>
  <si>
    <t>ALABAŞ TR-9 35-15-L01014_DIREK TIPI TRAFO HUCRESI H01_2041843</t>
  </si>
  <si>
    <t>13.11.2023 10:26:26</t>
  </si>
  <si>
    <t>13.11.2023 14:15:28</t>
  </si>
  <si>
    <t>KULA İM 45-77-A00001_HatBaşıAyırıcı_89227435 M03_89227435</t>
  </si>
  <si>
    <t>13.11.2023 17:48:31</t>
  </si>
  <si>
    <t>13.11.2023 20:57:38</t>
  </si>
  <si>
    <t>OVAKENT TR-1 35-15-L00631_950387038_950387038</t>
  </si>
  <si>
    <t>13.11.2023 10:10:32</t>
  </si>
  <si>
    <t>13.11.2023 17:27:25</t>
  </si>
  <si>
    <t>YUKARI KIZILCA TR-2 35-27-L00052_913797946_913797946</t>
  </si>
  <si>
    <t>13.11.2023 11:13:46</t>
  </si>
  <si>
    <t>13.11.2023 13:27:24</t>
  </si>
  <si>
    <t>K-3203 35-04-K03203_98770361_98770361</t>
  </si>
  <si>
    <t>13.11.2023 21:05:08</t>
  </si>
  <si>
    <t>13.11.2023 22:36:51</t>
  </si>
  <si>
    <t>AĞAÇ İŞLERİ TR-9 35-22-M00109_6522716 TR9/D1_5928100</t>
  </si>
  <si>
    <t>13.11.2023 13:40:48</t>
  </si>
  <si>
    <t>13.11.2023 15:59:56</t>
  </si>
  <si>
    <t>K-3320 35-09-K03320_912640523_912640523</t>
  </si>
  <si>
    <t>13.11.2023 16:19:19</t>
  </si>
  <si>
    <t>13.11.2023 17:09:47</t>
  </si>
  <si>
    <t>13.11.2023 12:29:03</t>
  </si>
  <si>
    <t>13.11.2023 20:45:34</t>
  </si>
  <si>
    <t>M-1038 35-04-M01038_95002385056_95002385056</t>
  </si>
  <si>
    <t>13.11.2023 22:38:09</t>
  </si>
  <si>
    <t>14.11.2023 02:12:48</t>
  </si>
  <si>
    <t>DEĞİRMENDERE DM 35-22-M00085_HatBaşıAyırıcı_53133261 M08_53133261</t>
  </si>
  <si>
    <t>13.11.2023 16:31:35</t>
  </si>
  <si>
    <t>13.11.2023 20:54:47</t>
  </si>
  <si>
    <t>TR-1/43 45-72-M00043_A_56385669_56385669</t>
  </si>
  <si>
    <t>13.11.2023 08:58:10</t>
  </si>
  <si>
    <t>13.11.2023 12:20:58</t>
  </si>
  <si>
    <t>KULA İM 45-77-A00001_HatBaşıAyırıcı_89716736 M01_89716736</t>
  </si>
  <si>
    <t>13.11.2023 14:48:00</t>
  </si>
  <si>
    <t>13.11.2023 19:27:54</t>
  </si>
  <si>
    <t>13.11.2023 14:32:22</t>
  </si>
  <si>
    <t>13.11.2023 14:56:49</t>
  </si>
  <si>
    <t>13.11.2023 17:13:00</t>
  </si>
  <si>
    <t>13.11.2023 19:17:53</t>
  </si>
  <si>
    <t>TR-39 35-27-M00039_A_56356538_56356538</t>
  </si>
  <si>
    <t>13.11.2023 08:29:52</t>
  </si>
  <si>
    <t>13.11.2023 10:23:07</t>
  </si>
  <si>
    <t>K-527 35-01-K00527_C_56374588_56374588</t>
  </si>
  <si>
    <t>13.11.2023 15:57:57</t>
  </si>
  <si>
    <t>13.11.2023 18:13:21</t>
  </si>
  <si>
    <t>MALDAN KÖYÜ TR-2 45-71-M01667_A_91289490_91289490</t>
  </si>
  <si>
    <t>13.11.2023 18:01:57</t>
  </si>
  <si>
    <t>13.11.2023 23:44:52</t>
  </si>
  <si>
    <t>ÖRSELLİ KÖYÜ TR-1 45-71-M01685_45-71-M01685_2357065</t>
  </si>
  <si>
    <t>13.11.2023 11:30:05</t>
  </si>
  <si>
    <t>13.11.2023 19:02:59</t>
  </si>
  <si>
    <t>K-3741 35-08-K03741_A_56380030_56380030</t>
  </si>
  <si>
    <t>13.11.2023 18:52:00</t>
  </si>
  <si>
    <t>13.11.2023 22:41:14</t>
  </si>
  <si>
    <t>OKLUİSA KÖK 45-81-M00046_CINAN GRUP M04_71994401</t>
  </si>
  <si>
    <t>13.11.2023 09:59:05</t>
  </si>
  <si>
    <t>13.11.2023 10:16:28</t>
  </si>
  <si>
    <t>SANAYİ SİTESİ TR-5 35-17-M00300__56389500_56389500</t>
  </si>
  <si>
    <t>13.11.2023 17:05:17</t>
  </si>
  <si>
    <t>13.11.2023 19:55:36</t>
  </si>
  <si>
    <t>TATAR DM 35-19-M00256_ALAÇATI-1 ÇIKIŞ M12_2053774</t>
  </si>
  <si>
    <t>13.11.2023 13:42:57</t>
  </si>
  <si>
    <t>13.11.2023 14:17:39</t>
  </si>
  <si>
    <t>L-31 BİZBİZE SİTESİ 35-18-L00031_950446308_950446308</t>
  </si>
  <si>
    <t>13.11.2023 13:22:31</t>
  </si>
  <si>
    <t>13.11.2023 21:24:52</t>
  </si>
  <si>
    <t>M-1544 35-01-M01544_911678529_911678529</t>
  </si>
  <si>
    <t>13.11.2023 19:40:09</t>
  </si>
  <si>
    <t>13.11.2023 20:46:04</t>
  </si>
  <si>
    <t>MENEMEN DM-3/21 (TR-59) 35-28-M00736_A A01_5940693</t>
  </si>
  <si>
    <t>13.11.2023 21:11:55</t>
  </si>
  <si>
    <t>13.11.2023 23:05:32</t>
  </si>
  <si>
    <t>KUŞÇULAR DM 35-19-M00461_ALAÇATI-1 ÇIKIŞ M02_46998891</t>
  </si>
  <si>
    <t>13.11.2023 12:02:54</t>
  </si>
  <si>
    <t>13.11.2023 12:41:16</t>
  </si>
  <si>
    <t>TR-46 35-30-L00046_955301682_955301682</t>
  </si>
  <si>
    <t>13.11.2023 10:31:20</t>
  </si>
  <si>
    <t>13.11.2023 14:26:49</t>
  </si>
  <si>
    <t>ÖZGÖRKEY KÖK 35-26-M00256_BEŞEVLER KUŞÇUBURUN M05_65969616</t>
  </si>
  <si>
    <t>13.11.2023 08:57:07</t>
  </si>
  <si>
    <t>13.11.2023 10:20:09</t>
  </si>
  <si>
    <t>ŞAHYAR TR-4 45-73-M00193_A_56393933_56393933</t>
  </si>
  <si>
    <t>13.11.2023 18:34:30</t>
  </si>
  <si>
    <t>13.11.2023 19:32:29</t>
  </si>
  <si>
    <t>L-218 SANAYİ SİTESİ 35-18-L00218_D_91126102_91126102</t>
  </si>
  <si>
    <t>13.11.2023 15:15:22</t>
  </si>
  <si>
    <t>13.11.2023 22:03:14</t>
  </si>
  <si>
    <t>K-3810 35-01-K03810_B_56379371_56379371</t>
  </si>
  <si>
    <t>13.11.2023 00:05:38</t>
  </si>
  <si>
    <t>13.11.2023 02:13:36</t>
  </si>
  <si>
    <t>K-17 35-04-K00017_95000516100_95000516100</t>
  </si>
  <si>
    <t>13.11.2023 16:31:37</t>
  </si>
  <si>
    <t>13.11.2023 19:37:05</t>
  </si>
  <si>
    <t>13.11.2023 09:26:58</t>
  </si>
  <si>
    <t>13.11.2023 09:48:57</t>
  </si>
  <si>
    <t>AKSELENDİ İM 45-72-A00004_ILCAKSU L23_2326924</t>
  </si>
  <si>
    <t>13.11.2023 17:02:49</t>
  </si>
  <si>
    <t>13.11.2023 18:24:23</t>
  </si>
  <si>
    <t>SEFERİHİSAR İM 35-14-A00002_BEYLER L10_72378345</t>
  </si>
  <si>
    <t>13.11.2023 11:15:28</t>
  </si>
  <si>
    <t>13.11.2023 11:40:27</t>
  </si>
  <si>
    <t>ŞAHYAR TR-2 45-73-M00192_B_56393572_56393572</t>
  </si>
  <si>
    <t>13.11.2023 21:44:48</t>
  </si>
  <si>
    <t>13.11.2023 23:22:12</t>
  </si>
  <si>
    <t>GÜRÇEŞME İM 35-03-A00001_YEŞİLDERE K18_2095053</t>
  </si>
  <si>
    <t>13.11.2023 08:58:40</t>
  </si>
  <si>
    <t>13.11.2023 11:51:08</t>
  </si>
  <si>
    <t>BADEMLER DM 35-19-M00443_SEFERİHİSAR ÇIKIŞ SAĞ M10_72218949</t>
  </si>
  <si>
    <t>13.11.2023 10:36:45</t>
  </si>
  <si>
    <t>13.11.2023 11:00:12</t>
  </si>
  <si>
    <t>13.11.2023 08:22:49</t>
  </si>
  <si>
    <t>13.11.2023 14:26:11</t>
  </si>
  <si>
    <t>ÇAPAKLI KÖK 45-78-M01161_İKİZTEPE M04_78225837</t>
  </si>
  <si>
    <t>13.11.2023 14:34:07</t>
  </si>
  <si>
    <t>13.11.2023 14:35:10</t>
  </si>
  <si>
    <t>H.K. KÖK 35-26-M00664_KİPA DM M04_65911924</t>
  </si>
  <si>
    <t>13.11.2023 14:01:19</t>
  </si>
  <si>
    <t>13.11.2023 18:34:09</t>
  </si>
  <si>
    <t>DELEMENLER KÖK 45-73-M00490_HatBaşıAyırıcı_53135749 M03_53135749</t>
  </si>
  <si>
    <t>13.11.2023 07:19:01</t>
  </si>
  <si>
    <t>13.11.2023 09:25:42</t>
  </si>
  <si>
    <t>DENİZKÖY TR-1 35-30-M00594_DIREK TIPI TRAFO HUCRESI H01_2035871</t>
  </si>
  <si>
    <t>13.11.2023 11:18:38</t>
  </si>
  <si>
    <t>13.11.2023 12:24:41</t>
  </si>
  <si>
    <t>İSMAİL ARMAĞAN TR 35-27-L00186_A_56356925_56356925</t>
  </si>
  <si>
    <t>13.11.2023 19:41:01</t>
  </si>
  <si>
    <t>13.11.2023 20:35:18</t>
  </si>
  <si>
    <t>13.11.2023 01:24:38</t>
  </si>
  <si>
    <t>13.11.2023 02:20:32</t>
  </si>
  <si>
    <t>GÖRDES DM 45-75-M00050_GÜNEŞLİ M13_2322183</t>
  </si>
  <si>
    <t>13.11.2023 09:11:37</t>
  </si>
  <si>
    <t>13.11.2023 13:42:33</t>
  </si>
  <si>
    <t>SELENDİ TR-12 45-81-M00012_945633477_945633477</t>
  </si>
  <si>
    <t>13.11.2023 09:40:05</t>
  </si>
  <si>
    <t>13.11.2023 12:57:36</t>
  </si>
  <si>
    <t>BEYLER KÖK 45-85-L00034_TAŞKUYUCAK L03_85678659</t>
  </si>
  <si>
    <t>13.11.2023 11:32:07</t>
  </si>
  <si>
    <t>13.11.2023 11:33:47</t>
  </si>
  <si>
    <t>K-1954 35-09-K01954_97677494_97677494</t>
  </si>
  <si>
    <t>13.11.2023 18:54:46</t>
  </si>
  <si>
    <t>13.11.2023 20:29:48</t>
  </si>
  <si>
    <t>TR-24 35-17-M00024__72374170_72374170</t>
  </si>
  <si>
    <t>14.11.2023 19:10:28</t>
  </si>
  <si>
    <t>14.11.2023 21:51:55</t>
  </si>
  <si>
    <t>KARABURUN HAVA RADAR ÖZEL TR 35-21-M00009Ö_ M03_2323967</t>
  </si>
  <si>
    <t>13.11.2023 09:25:51</t>
  </si>
  <si>
    <t>13.11.2023 13:03:48</t>
  </si>
  <si>
    <t>13.11.2023 15:04:48</t>
  </si>
  <si>
    <t>13.11.2023 17:22:50</t>
  </si>
  <si>
    <t>AHMETBEYLER DM 35-16-M00154_ÇİTKÖY M07_82965070</t>
  </si>
  <si>
    <t>13.11.2023 09:01:34</t>
  </si>
  <si>
    <t>TR-61 45-78-M00061_953258400_953258400</t>
  </si>
  <si>
    <t>13.11.2023 14:48:49</t>
  </si>
  <si>
    <t>13.11.2023 18:46:00</t>
  </si>
  <si>
    <t>TR-13 45-78-L00013_953248447_953248447</t>
  </si>
  <si>
    <t>13.11.2023 12:01:29</t>
  </si>
  <si>
    <t>13.11.2023 12:22:17</t>
  </si>
  <si>
    <t>L-101 ÇELEBİ 35-18-L00101_950440411_950440411</t>
  </si>
  <si>
    <t>13.11.2023 09:46:26</t>
  </si>
  <si>
    <t>13.11.2023 18:36:30</t>
  </si>
  <si>
    <t>M-3404(YATIRIM REZERVE) 35-03-M03404_910253123_910253123</t>
  </si>
  <si>
    <t>13.11.2023 13:09:06</t>
  </si>
  <si>
    <t>13.11.2023 19:33:28</t>
  </si>
  <si>
    <t>ÇANDIR TR-1 45-74-M00113_B_56352948_56352948</t>
  </si>
  <si>
    <t>13.11.2023 13:57:40</t>
  </si>
  <si>
    <t>13.11.2023 15:10:05</t>
  </si>
  <si>
    <t>GÖZTEPE İM 35-01-A00004_ÜÇKUYULAR K19_2304011</t>
  </si>
  <si>
    <t>13.11.2023 13:53:00</t>
  </si>
  <si>
    <t>13.11.2023 16:08:43</t>
  </si>
  <si>
    <t>MURADİYE DM-9/3 KÖK 45-71-M00642_DM-9/4 M08_2077870</t>
  </si>
  <si>
    <t>13.11.2023 17:45:35</t>
  </si>
  <si>
    <t>13.11.2023 18:41:22</t>
  </si>
  <si>
    <t>DURASILLI TR-7 45-78-M01118_953262690_953262690</t>
  </si>
  <si>
    <t>13.11.2023 10:14:17</t>
  </si>
  <si>
    <t>13.11.2023 12:04:06</t>
  </si>
  <si>
    <t>HÜSEYİN KÖKLÜK SULAMA GRUBU 35-29-M00362_B_56360624_56360624</t>
  </si>
  <si>
    <t>13.11.2023 12:19:08</t>
  </si>
  <si>
    <t>13.11.2023 13:03:01</t>
  </si>
  <si>
    <t>ÖZGÖRKEY KÖK 35-26-M00256_HatBaşıAyırıcı_92735226 M05_92735226</t>
  </si>
  <si>
    <t>13.11.2023 08:39:48</t>
  </si>
  <si>
    <t>13.11.2023 11:28:18</t>
  </si>
  <si>
    <t>M-2728 35-04-M02728_913306082_913306082</t>
  </si>
  <si>
    <t>13.11.2023 21:23:51</t>
  </si>
  <si>
    <t>14.11.2023 04:02:30</t>
  </si>
  <si>
    <t>L-319 BAHÇELİEVLER-2 35-18-L00319_35-18-L00319_2371962</t>
  </si>
  <si>
    <t>13.11.2023 16:36:57</t>
  </si>
  <si>
    <t>13.11.2023 19:01:41</t>
  </si>
  <si>
    <t>ADALA TR-1 45-78-M00284_ADALA TR-2/3/7/8/9 M03_83647780</t>
  </si>
  <si>
    <t>13.11.2023 18:40:41</t>
  </si>
  <si>
    <t>13.11.2023 20:32:35</t>
  </si>
  <si>
    <t>M-3409(YATIRIM REZERVE) 35-03-M03409_35-03-M03409_97437518</t>
  </si>
  <si>
    <t>13.11.2023 12:23:58</t>
  </si>
  <si>
    <t>13.11.2023 17:12:21</t>
  </si>
  <si>
    <t>M-3111(YATIRIM REZERVE) 35-08-M03111_35-08-M03111_81540835</t>
  </si>
  <si>
    <t>13.11.2023 11:25:11</t>
  </si>
  <si>
    <t>13.11.2023 12:49:51</t>
  </si>
  <si>
    <t>M-3394(YATIRIM REZERVE) 35-03-M03394_A_56364630_56364630</t>
  </si>
  <si>
    <t>13.11.2023 00:17:18</t>
  </si>
  <si>
    <t>13.11.2023 02:46:04</t>
  </si>
  <si>
    <t>L-157 YEŞİLKENT 35-14-L00157_35-14-L00157_72217001</t>
  </si>
  <si>
    <t>13.11.2023 11:18:57</t>
  </si>
  <si>
    <t>13.11.2023 12:33:50</t>
  </si>
  <si>
    <t>YEŞİLKÖY-2 35-26-M00791_956621895_956621895</t>
  </si>
  <si>
    <t>13.11.2023 18:33:50</t>
  </si>
  <si>
    <t>13.11.2023 19:58:47</t>
  </si>
  <si>
    <t>DM-8 45-72-L00980_TR-2/39 L014_67047297</t>
  </si>
  <si>
    <t>13.11.2023 17:05:01</t>
  </si>
  <si>
    <t>13.11.2023 17:57:00</t>
  </si>
  <si>
    <t>KESİKKÖY DM 35-28-M00309_SAKIPAĞA M06_96738811</t>
  </si>
  <si>
    <t>13.11.2023 12:52:16</t>
  </si>
  <si>
    <t>13.11.2023 13:14:12</t>
  </si>
  <si>
    <t>KARAKUYU KÖK 35-22-M00091_KARAKUYU M02_72111619</t>
  </si>
  <si>
    <t>13.11.2023 09:28:02</t>
  </si>
  <si>
    <t>13.11.2023 09:55:43</t>
  </si>
  <si>
    <t>K-573 35-01-K00573_912310109_912310109</t>
  </si>
  <si>
    <t>13.11.2023 19:24:35</t>
  </si>
  <si>
    <t>13.11.2023 22:11:35</t>
  </si>
  <si>
    <t>L-321 35-18-L00321_L-317 - L-319 BAHÇELİEVLER L04_72091106</t>
  </si>
  <si>
    <t>13.11.2023 20:04:07</t>
  </si>
  <si>
    <t>14.11.2023 02:27:59</t>
  </si>
  <si>
    <t>PAYAMLI M-1 KÖK 35-25-M00175_PAYAMLI-1 M04_72056667</t>
  </si>
  <si>
    <t>13.11.2023 10:04:42</t>
  </si>
  <si>
    <t>13.11.2023 10:08:00</t>
  </si>
  <si>
    <t>K-1371 35-04-K01371_954705167_954705167</t>
  </si>
  <si>
    <t>13.11.2023 20:03:50</t>
  </si>
  <si>
    <t>13.11.2023 22:32:33</t>
  </si>
  <si>
    <t>ÇUKURKÖY KÖK 35-29-L00034_ÇUKURKÖY ENH L06_2087141</t>
  </si>
  <si>
    <t>13.11.2023 13:25:57</t>
  </si>
  <si>
    <t>13.11.2023 13:31:26</t>
  </si>
  <si>
    <t>M-2530 35-07-M02530_97495174_97495174</t>
  </si>
  <si>
    <t>13.11.2023 14:47:35</t>
  </si>
  <si>
    <t>13.11.2023 16:36:41</t>
  </si>
  <si>
    <t>13.11.2023 19:58:34</t>
  </si>
  <si>
    <t>13.11.2023 09:44:27</t>
  </si>
  <si>
    <t>13.11.2023 11:05:45</t>
  </si>
  <si>
    <t>TEKELİ ARITMA KÖK 35-22-M00090_ÇİLEME M05_2127063</t>
  </si>
  <si>
    <t>13.11.2023 12:32:56</t>
  </si>
  <si>
    <t>13.11.2023 13:23:18</t>
  </si>
  <si>
    <t>L-321 35-18-L00321_L-317 - L-319 BAHÇELİEVLER L04_72091137</t>
  </si>
  <si>
    <t>13.11.2023 19:47:12</t>
  </si>
  <si>
    <t>TR-8 35-16-L00008_953320415_953320415</t>
  </si>
  <si>
    <t>13.11.2023 15:41:52</t>
  </si>
  <si>
    <t>13.11.2023 17:35:47</t>
  </si>
  <si>
    <t>13.11.2023 11:59:50</t>
  </si>
  <si>
    <t>13.11.2023 15:53:58</t>
  </si>
  <si>
    <t>M-228 35-02-M00228_910140072_910140072</t>
  </si>
  <si>
    <t>13.11.2023 15:51:47</t>
  </si>
  <si>
    <t>13.11.2023 22:33:30</t>
  </si>
  <si>
    <t>TR-40 35-27-M00040_914549222_914549222</t>
  </si>
  <si>
    <t>13.11.2023 11:00:39</t>
  </si>
  <si>
    <t>13.11.2023 12:26:27</t>
  </si>
  <si>
    <t>ALİAĞA GIS TM 35-17-A00014_HatBaşıAyırıcı_65632267 M020_65632267</t>
  </si>
  <si>
    <t>13.11.2023 19:40:04</t>
  </si>
  <si>
    <t>13.11.2023 20:41:35</t>
  </si>
  <si>
    <t>ZEYTİNLİOVA TR-11 45-72-L00422_956526578_956526578</t>
  </si>
  <si>
    <t>13.11.2023 23:34:56</t>
  </si>
  <si>
    <t>14.11.2023 01:52:27</t>
  </si>
  <si>
    <t>KERESTECİLER TR-1 45-83-M00138_45-83-M00138_2368497</t>
  </si>
  <si>
    <t>13.11.2023 16:04:38</t>
  </si>
  <si>
    <t>13.11.2023 18:36:56</t>
  </si>
  <si>
    <t>KARABEL KÖK(VİŞNELİ KÖK) 35-26-M01207_KARABEL RES M06_66051330</t>
  </si>
  <si>
    <t>13.11.2023 12:50:14</t>
  </si>
  <si>
    <t>13.11.2023 14:38:23</t>
  </si>
  <si>
    <t>YAZIBAŞI DM-6 35-26-M00634_DM-4 M04_2335691</t>
  </si>
  <si>
    <t>13.11.2023 16:02:27</t>
  </si>
  <si>
    <t>13.11.2023 16:13:29</t>
  </si>
  <si>
    <t>L-498 35-18-L00498_DAĞITIM TRAFO L-498 L03_72086033</t>
  </si>
  <si>
    <t>13.11.2023 08:20:06</t>
  </si>
  <si>
    <t>13.11.2023 14:17:13</t>
  </si>
  <si>
    <t>ZEYTİNELİ TR-2 35-19-M00209_A_91149052_91149052</t>
  </si>
  <si>
    <t>13.11.2023 16:52:26</t>
  </si>
  <si>
    <t>14.11.2023 00:14:11</t>
  </si>
  <si>
    <t>ÇANAKÇI KÖK 45-79-M00194_HatBaşıAyırıcı_53134417 M01_53134417</t>
  </si>
  <si>
    <t>13.11.2023 19:13:21</t>
  </si>
  <si>
    <t>13.11.2023 21:16:06</t>
  </si>
  <si>
    <t>TR-158 35-16-L00158_953317062_953317062</t>
  </si>
  <si>
    <t>13.11.2023 22:30:57</t>
  </si>
  <si>
    <t>14.11.2023 01:11:31</t>
  </si>
  <si>
    <t>13.11.2023 12:44:31</t>
  </si>
  <si>
    <t>13.11.2023 13:06:28</t>
  </si>
  <si>
    <t>URLA TM-1 35-19-A00004_ALAÇATI-2 M04_2054363</t>
  </si>
  <si>
    <t>13.11.2023 02:52:08</t>
  </si>
  <si>
    <t>13.11.2023 02:55:37</t>
  </si>
  <si>
    <t>K-530 35-01-K00530_912207083_912207083</t>
  </si>
  <si>
    <t>13.11.2023 19:14:39</t>
  </si>
  <si>
    <t>13.11.2023 22:30:42</t>
  </si>
  <si>
    <t>ALİZE KÖK 35-18-M00059_TATAR DM (İYTE)-1 M09_72185134</t>
  </si>
  <si>
    <t>13.11.2023 11:21:16</t>
  </si>
  <si>
    <t>13.11.2023 14:14:09</t>
  </si>
  <si>
    <t>K-1241 35-03-K01241_F_56367315_56367315</t>
  </si>
  <si>
    <t>13.11.2023 18:25:56</t>
  </si>
  <si>
    <t>13.11.2023 23:57:35</t>
  </si>
  <si>
    <t>TR-8 35-16-L00008_35-16-L00008_2347282</t>
  </si>
  <si>
    <t>13.11.2023 18:24:01</t>
  </si>
  <si>
    <t>K-2772 35-01-K02772_912414532_912414532</t>
  </si>
  <si>
    <t>13.11.2023 18:09:56</t>
  </si>
  <si>
    <t>13.11.2023 19:47:49</t>
  </si>
  <si>
    <t>TR-1/67 45-72-M00682_956481817_956481817</t>
  </si>
  <si>
    <t>13.11.2023 15:48:33</t>
  </si>
  <si>
    <t>13.11.2023 19:59:45</t>
  </si>
  <si>
    <t>K-3978 35-01-K03978_35-01-K03978_2354066</t>
  </si>
  <si>
    <t>13.11.2023 21:00:11</t>
  </si>
  <si>
    <t>13.11.2023 22:12:04</t>
  </si>
  <si>
    <t>MURADİYE ORTA ÖLÇEKLİ SANAYİ TR-4 45-71-M00222_44445773 tr4/A1_44453726</t>
  </si>
  <si>
    <t>13.11.2023 08:16:16</t>
  </si>
  <si>
    <t>13.11.2023 13:47:15</t>
  </si>
  <si>
    <t>DERBENT İM-DM 45-83-A00004_MANİSA-1 M03_2099895</t>
  </si>
  <si>
    <t>13.11.2023 12:45:35</t>
  </si>
  <si>
    <t>13.11.2023 13:13:00</t>
  </si>
  <si>
    <t>YUKARI ÇOBANİSA ŞİRİN MAHALLE 45-71-M00622_A_91075713_91075713</t>
  </si>
  <si>
    <t>13.11.2023 15:12:03</t>
  </si>
  <si>
    <t>13.11.2023 23:34:26</t>
  </si>
  <si>
    <t>M-2506 35-01-M02506_910870014_910870014</t>
  </si>
  <si>
    <t>13.11.2023 19:58:05</t>
  </si>
  <si>
    <t>14.11.2023 01:33:12</t>
  </si>
  <si>
    <t>H.K. KÖK 35-26-M00664_DM-4 M01_65911927</t>
  </si>
  <si>
    <t>13.11.2023 17:22:07</t>
  </si>
  <si>
    <t>13.11.2023 18:22:14</t>
  </si>
  <si>
    <t>ÖZBEK DM (TR-315) 35-19-M00044_AKKUM M06_72140386</t>
  </si>
  <si>
    <t>13.11.2023 17:27:17</t>
  </si>
  <si>
    <t>13.11.2023 19:01:32</t>
  </si>
  <si>
    <t>L-145 DALYAN DM 35-18-L00145_GÜZELDENİZ L-169 L02_72052131</t>
  </si>
  <si>
    <t>13.11.2023 14:27:47</t>
  </si>
  <si>
    <t>13.11.2023 18:30:17</t>
  </si>
  <si>
    <t>M-2909 35-02-M02909_913891825_913891825</t>
  </si>
  <si>
    <t>13.11.2023 20:34:25</t>
  </si>
  <si>
    <t>13.11.2023 22:54:14</t>
  </si>
  <si>
    <t>AŞAĞIKIŞLA TR-2 45-72-M00202_B_56406548_56406548</t>
  </si>
  <si>
    <t>13.11.2023 08:01:02</t>
  </si>
  <si>
    <t>13.11.2023 15:12:48</t>
  </si>
  <si>
    <t>KÖSEDERE TR-1 35-21-L00124_6146772_56376605_56376605</t>
  </si>
  <si>
    <t>13.11.2023 14:57:20</t>
  </si>
  <si>
    <t>13.11.2023 16:51:48</t>
  </si>
  <si>
    <t>ASNUR SİTESİ TR 35-30-M00117_DAĞITIM TRAFOSU M01_72087493</t>
  </si>
  <si>
    <t>13.11.2023 09:10:40</t>
  </si>
  <si>
    <t>13.11.2023 11:09:57</t>
  </si>
  <si>
    <t>13.11.2023 09:19:21</t>
  </si>
  <si>
    <t>13.11.2023 15:28:24</t>
  </si>
  <si>
    <t>DERBENT İM-DM 45-83-A00004_CANBAZLI KÖK M02_2097293</t>
  </si>
  <si>
    <t>13.11.2023 23:10:26</t>
  </si>
  <si>
    <t>13.11.2023 23:47:53</t>
  </si>
  <si>
    <t>KARMEZ DM 35-27-M00657_İLHAN ADAŞ M03_72158883</t>
  </si>
  <si>
    <t>13.11.2023 16:42:37</t>
  </si>
  <si>
    <t>13.11.2023 19:12:26</t>
  </si>
  <si>
    <t>13.11.2023 12:39:59</t>
  </si>
  <si>
    <t>13.11.2023 12:53:30</t>
  </si>
  <si>
    <t>GERENKÖY KÖK 35-23-M00156_HatBaşıAyırıcı_92603011 M04_92603011</t>
  </si>
  <si>
    <t>13.11.2023 13:56:58</t>
  </si>
  <si>
    <t>13.11.2023 18:37:29</t>
  </si>
  <si>
    <t>M-2015 35-01-M02015_98047085_98047085</t>
  </si>
  <si>
    <t>13.11.2023 09:38:22</t>
  </si>
  <si>
    <t>13.11.2023 11:34:04</t>
  </si>
  <si>
    <t>K-3641 35-01-K03641_DIREK TIPI TRAFO HUCRESI H01_2069638</t>
  </si>
  <si>
    <t>13.11.2023 19:37:01</t>
  </si>
  <si>
    <t>13.11.2023 22:40:40</t>
  </si>
  <si>
    <t>GÖLMARMARA TR-9 45-85-L00009_TR-5 L05_2320539</t>
  </si>
  <si>
    <t>13.11.2023 11:28:58</t>
  </si>
  <si>
    <t>13.11.2023 13:26:13</t>
  </si>
  <si>
    <t>GÖKEYÜP TR-4 45-78-M00817_953272998_953272998</t>
  </si>
  <si>
    <t>13.11.2023 10:13:24</t>
  </si>
  <si>
    <t>13.11.2023 13:49:05</t>
  </si>
  <si>
    <t>GERENKÖY KÖK 35-23-M00156_GERENKÖY İZSU SU POMPALARI M05_72155607</t>
  </si>
  <si>
    <t>13.11.2023 17:53:54</t>
  </si>
  <si>
    <t>13.11.2023 18:48:39</t>
  </si>
  <si>
    <t>TR-2/45 45-72-L00045_TR-2/48 L04_66517456</t>
  </si>
  <si>
    <t>13.11.2023 17:05:27</t>
  </si>
  <si>
    <t>13.11.2023 21:55:38</t>
  </si>
  <si>
    <t>DEĞİRMENDERE DM 35-22-M00085_HatBaşıAyırıcı_89800451 M09_89800451</t>
  </si>
  <si>
    <t>13.11.2023 12:13:57</t>
  </si>
  <si>
    <t>13.11.2023 15:17:05</t>
  </si>
  <si>
    <t>TR-166 35-26-M00166_B b1_49434893</t>
  </si>
  <si>
    <t>13.11.2023 10:21:22</t>
  </si>
  <si>
    <t>13.11.2023 11:42:49</t>
  </si>
  <si>
    <t>M-2506 35-01-M02506_C_56366728_56366728</t>
  </si>
  <si>
    <t>13.11.2023 10:00:22</t>
  </si>
  <si>
    <t>13.11.2023 14:51:24</t>
  </si>
  <si>
    <t>ULUKENT DM-3/12 35-28-M00061_953382486_953382486</t>
  </si>
  <si>
    <t>13.11.2023 20:15:13</t>
  </si>
  <si>
    <t>13.11.2023 22:33:37</t>
  </si>
  <si>
    <t>13.11.2023 17:44:01</t>
  </si>
  <si>
    <t>13.11.2023 18:18:06</t>
  </si>
  <si>
    <t>TR-248 (DM-3/20) 35-19-M00020_DM-3/17 M02_2056241</t>
  </si>
  <si>
    <t>13.11.2023 10:33:56</t>
  </si>
  <si>
    <t>13.11.2023 12:58:05</t>
  </si>
  <si>
    <t>M-3311(YATIRIM REZERVE) 35-07-M03311_963968710_963968710</t>
  </si>
  <si>
    <t>13.11.2023 08:56:28</t>
  </si>
  <si>
    <t>13.11.2023 10:47:22</t>
  </si>
  <si>
    <t>L-400 35-18-L00400_YASSI ADA  L-252 L11_2324804</t>
  </si>
  <si>
    <t>13.11.2023 11:14:55</t>
  </si>
  <si>
    <t>13.11.2023 12:32:40</t>
  </si>
  <si>
    <t>GÜNEYDAMLARI TR-4 TEKELİLER 45-79-M00135_B_56386582_56386582</t>
  </si>
  <si>
    <t>13.11.2023 13:42:19</t>
  </si>
  <si>
    <t>13.11.2023 14:59:17</t>
  </si>
  <si>
    <t>M-1023 35-03-M01023_H h1b_5777639</t>
  </si>
  <si>
    <t>13.11.2023 18:29:05</t>
  </si>
  <si>
    <t>13.11.2023 22:53:10</t>
  </si>
  <si>
    <t>TR-43 35-16-L00043_95000129023_95000129023</t>
  </si>
  <si>
    <t>13.11.2023 09:25:59</t>
  </si>
  <si>
    <t>13.11.2023 11:27:50</t>
  </si>
  <si>
    <t>13.11.2023 21:02:05</t>
  </si>
  <si>
    <t>13.11.2023 21:18:56</t>
  </si>
  <si>
    <t>NAMET KÖK 35-26-M00556_HatBaşıAyırıcı_90388753 M02_90388753</t>
  </si>
  <si>
    <t>13.11.2023 16:02:31</t>
  </si>
  <si>
    <t>13.11.2023 16:12:41</t>
  </si>
  <si>
    <t>13.11.2023 08:21:27</t>
  </si>
  <si>
    <t>13.11.2023 08:39:36</t>
  </si>
  <si>
    <t>TR-96 35-16-L00096_35-16-L00096_2346556</t>
  </si>
  <si>
    <t>13.11.2023 22:48:17</t>
  </si>
  <si>
    <t>13.11.2023 23:34:00</t>
  </si>
  <si>
    <t>13.11.2023 08:58:21</t>
  </si>
  <si>
    <t>13.11.2023 09:28:54</t>
  </si>
  <si>
    <t>ATAKÖY TR-2 45-84-L00033_45-84-L00033_2369266</t>
  </si>
  <si>
    <t>13.11.2023 12:46:27</t>
  </si>
  <si>
    <t>13.11.2023 13:50:40</t>
  </si>
  <si>
    <t>K-278 35-01-K00278_910476987_910476987</t>
  </si>
  <si>
    <t>13.11.2023 22:36:52</t>
  </si>
  <si>
    <t>14.11.2023 02:02:15</t>
  </si>
  <si>
    <t>K-1990 35-04-K01990_99323010_99323010</t>
  </si>
  <si>
    <t>13.11.2023 13:09:00</t>
  </si>
  <si>
    <t>13.11.2023 14:16:59</t>
  </si>
  <si>
    <t>13.11.2023 19:31:10</t>
  </si>
  <si>
    <t>13.11.2023 21:48:07</t>
  </si>
  <si>
    <t>13.11.2023 10:27:37</t>
  </si>
  <si>
    <t>13.11.2023 10:53:00</t>
  </si>
  <si>
    <t>13.11.2023 01:20:56</t>
  </si>
  <si>
    <t>13.11.2023 03:16:38</t>
  </si>
  <si>
    <t>M-2902 35-02-M02902_913095626_913095626</t>
  </si>
  <si>
    <t>13.11.2023 09:35:29</t>
  </si>
  <si>
    <t>13.11.2023 11:04:44</t>
  </si>
  <si>
    <t>DUMANLAR KÖK 45-81-M00044_HatBaşıAyırıcı_53134861 M02_53134861</t>
  </si>
  <si>
    <t>13.11.2023 18:07:57</t>
  </si>
  <si>
    <t>13.11.2023 19:17:52</t>
  </si>
  <si>
    <t>ÇAKMAKLI TR-2 35-17-M00346_DIREK TIPI TRAFO HUCRESI H01_2047694</t>
  </si>
  <si>
    <t>13.11.2023 14:51:57</t>
  </si>
  <si>
    <t>13.11.2023 17:43:57</t>
  </si>
  <si>
    <t>13.11.2023 12:31:08</t>
  </si>
  <si>
    <t>13.11.2023 12:51:09</t>
  </si>
  <si>
    <t>13.11.2023 11:00:04</t>
  </si>
  <si>
    <t>13.11.2023 14:41:02</t>
  </si>
  <si>
    <t>M-2144 35-07-M02144_97469323_97469323</t>
  </si>
  <si>
    <t>13.11.2023 16:48:15</t>
  </si>
  <si>
    <t>13.11.2023 20:56:37</t>
  </si>
  <si>
    <t>TR-1/6 45-83-M00006_TR-1/3 M01_83863452</t>
  </si>
  <si>
    <t>13.11.2023 09:07:41</t>
  </si>
  <si>
    <t>13.11.2023 11:05:54</t>
  </si>
  <si>
    <t>MECİDİYE TR-7 45-72-L00574_956500647_956500647</t>
  </si>
  <si>
    <t>13.11.2023 14:28:07</t>
  </si>
  <si>
    <t>13.11.2023 11:43:51</t>
  </si>
  <si>
    <t>13.11.2023 11:44:27</t>
  </si>
  <si>
    <t>K-1501 35-03-K01501_910307861_910307861</t>
  </si>
  <si>
    <t>13.11.2023 19:35:52</t>
  </si>
  <si>
    <t>13.11.2023 22:34:14</t>
  </si>
  <si>
    <t>13.11.2023 13:31:31</t>
  </si>
  <si>
    <t>13.11.2023 17:40:31</t>
  </si>
  <si>
    <t>13.11.2023 13:23:29</t>
  </si>
  <si>
    <t>13.11.2023 14:06:11</t>
  </si>
  <si>
    <t>DENİZGİREN KÖK 35-21-L00233_KÜÇÜKBAHÇE KÖY L04_97424579</t>
  </si>
  <si>
    <t>13.11.2023 13:15:58</t>
  </si>
  <si>
    <t>13.11.2023 15:59:55</t>
  </si>
  <si>
    <t>ÇANAKÇI KÖK 45-79-M00194_ÇİMENTEPE YENİKÖY M01_67098847</t>
  </si>
  <si>
    <t>13.11.2023 23:16:37</t>
  </si>
  <si>
    <t>14.11.2023 04:51:36</t>
  </si>
  <si>
    <t>DEĞİRMENDERE DM 35-22-M00085_ÇAMÖNÜ - ATAKÖY M09_50066612</t>
  </si>
  <si>
    <t>13.11.2023 14:18:41</t>
  </si>
  <si>
    <t>13.11.2023 15:00:47</t>
  </si>
  <si>
    <t>K-1446 35-01-K01446_35-01-K01446_2356745</t>
  </si>
  <si>
    <t>13.11.2023 11:13:22</t>
  </si>
  <si>
    <t>13.11.2023 17:20:01</t>
  </si>
  <si>
    <t>OĞLANANASI TR-5 KÖK 35-22-M00092_OĞLANANASI TR-3 M06_89600569</t>
  </si>
  <si>
    <t>13.11.2023 14:44:41</t>
  </si>
  <si>
    <t>13.11.2023 15:28:44</t>
  </si>
  <si>
    <t>ADALA DM 45-78-M00827_ADALA TR-1 M08_66113865</t>
  </si>
  <si>
    <t>13.11.2023 19:19:13</t>
  </si>
  <si>
    <t>13.11.2023 19:36:31</t>
  </si>
  <si>
    <t>BAĞARASI TR-3 35-23-M00172_B_91412623_91412623</t>
  </si>
  <si>
    <t>13.11.2023 09:23:24</t>
  </si>
  <si>
    <t>13.11.2023 13:02:22</t>
  </si>
  <si>
    <t>KARAREİS KÖK 35-19-M00442_KARAREİS M02_72153235</t>
  </si>
  <si>
    <t>13.11.2023 12:18:07</t>
  </si>
  <si>
    <t>13.11.2023 12:21:37</t>
  </si>
  <si>
    <t>13.11.2023 18:07:25</t>
  </si>
  <si>
    <t>13.11.2023 21:04:48</t>
  </si>
  <si>
    <t>TR-6 (M-706) 35-30-M00706_E E01_79524747</t>
  </si>
  <si>
    <t>13.11.2023 09:11:30</t>
  </si>
  <si>
    <t>13.11.2023 12:09:50</t>
  </si>
  <si>
    <t>13.11.2023 14:05:57</t>
  </si>
  <si>
    <t>13.11.2023 15:34:52</t>
  </si>
  <si>
    <t>L-377 35-18-L00377_9336759 b1_5948894</t>
  </si>
  <si>
    <t>13.11.2023 14:31:50</t>
  </si>
  <si>
    <t>13.11.2023 17:01:20</t>
  </si>
  <si>
    <t>TR-2 DM (M-702) 35-30-M00702_955300047_955300047</t>
  </si>
  <si>
    <t>13.11.2023 18:48:40</t>
  </si>
  <si>
    <t>13.11.2023 20:35:34</t>
  </si>
  <si>
    <t>KAYAKÖY TR-1 35-15-L00521_35-15-L00521_2364690</t>
  </si>
  <si>
    <t>13.11.2023 10:22:19</t>
  </si>
  <si>
    <t>13.11.2023 14:29:48</t>
  </si>
  <si>
    <t>ESKİOBA KÖK 35-29-L00037_MAHMUTLAR L02_2324401</t>
  </si>
  <si>
    <t>13.11.2023 09:10:31</t>
  </si>
  <si>
    <t>13.11.2023 14:20:59</t>
  </si>
  <si>
    <t>L-143 35-18-L00143_950443577_950443577</t>
  </si>
  <si>
    <t>13.11.2023 12:06:00</t>
  </si>
  <si>
    <t>13.11.2023 19:46:50</t>
  </si>
  <si>
    <t>M-3461(YATIRIM REZERVE) 35-02-M03461_99424276_99424276</t>
  </si>
  <si>
    <t>13.11.2023 21:21:13</t>
  </si>
  <si>
    <t>14.11.2023 00:12:13</t>
  </si>
  <si>
    <t>13.11.2023 08:45:27</t>
  </si>
  <si>
    <t>13.11.2023 10:20:12</t>
  </si>
  <si>
    <t>SÜLEYMANLI KÖK 45-72-L00299_KÖYLER ÇIKIŞI L03_2105415</t>
  </si>
  <si>
    <t>13.11.2023 16:00:27</t>
  </si>
  <si>
    <t>13.11.2023 17:10:03</t>
  </si>
  <si>
    <t>DM-3/TR-21 (ESKİ TR-29) 35-26-M01364_H H02_57783109</t>
  </si>
  <si>
    <t>13.11.2023 16:27:30</t>
  </si>
  <si>
    <t>14.11.2023 01:25:59</t>
  </si>
  <si>
    <t>ALİZE KÖK 35-18-M00059_TATAR DM (İYTE)-2 M02_72185127</t>
  </si>
  <si>
    <t>13.11.2023 10:26:31</t>
  </si>
  <si>
    <t>13.11.2023 10:34:01</t>
  </si>
  <si>
    <t>KAYAKÖY DM 35-15-L00866_ALABAŞ L04_72307162</t>
  </si>
  <si>
    <t>13.11.2023 08:38:11</t>
  </si>
  <si>
    <t>13.11.2023 09:58:34</t>
  </si>
  <si>
    <t>KUŞÇULAR DM 35-19-M00461_ALAÇATI-1 ÇIKIŞ M02_46998946</t>
  </si>
  <si>
    <t>13.11.2023 13:44:01</t>
  </si>
  <si>
    <t>13.11.2023 14:22:07</t>
  </si>
  <si>
    <t>TR-55 KÖK 35-19-M00055_TR-77 KÖK M03_76783811</t>
  </si>
  <si>
    <t>13.11.2023 12:12:59</t>
  </si>
  <si>
    <t>13.11.2023 13:18:46</t>
  </si>
  <si>
    <t>ALÇUK TM 35-17-A00001_HatBaşıAyırıcı_53133522 M30_53133522</t>
  </si>
  <si>
    <t>13.11.2023 17:32:49</t>
  </si>
  <si>
    <t>13.11.2023 19:20:43</t>
  </si>
  <si>
    <t>L-336 REİSDERE 35-18-L00336_8609182_56356041_56356041</t>
  </si>
  <si>
    <t>13.11.2023 15:29:41</t>
  </si>
  <si>
    <t>13.11.2023 20:14:41</t>
  </si>
  <si>
    <t>13.11.2023 10:32:48</t>
  </si>
  <si>
    <t>13.11.2023 16:05:17</t>
  </si>
  <si>
    <t>M-3150(YATIRIM REZERVE) 35-02-M03150_95001328487_95001328487</t>
  </si>
  <si>
    <t>13.11.2023 22:52:28</t>
  </si>
  <si>
    <t>14.11.2023 00:34:50</t>
  </si>
  <si>
    <t>13.11.2023 11:50:55</t>
  </si>
  <si>
    <t>13.11.2023 15:26:13</t>
  </si>
  <si>
    <t>TEPEKÖY TR-1 45-73-M00785_945660738_945660738</t>
  </si>
  <si>
    <t>13.11.2023 23:36:12</t>
  </si>
  <si>
    <t>14.11.2023 01:58:37</t>
  </si>
  <si>
    <t>DM-3/19 35-19-M00019_DM-1/5(ZİRAAT SOKAK) M01_2056245</t>
  </si>
  <si>
    <t>13.11.2023 21:09:16</t>
  </si>
  <si>
    <t>TR-160 45-78-L00160_953270951_953270951</t>
  </si>
  <si>
    <t>13.11.2023 10:02:31</t>
  </si>
  <si>
    <t>13.11.2023 11:05:27</t>
  </si>
  <si>
    <t>13.11.2023 11:29:27</t>
  </si>
  <si>
    <t>13.11.2023 15:13:00</t>
  </si>
  <si>
    <t>SARUHANLI TR-2 45-80-M00002_ÖZGÜR YETİŞGİN M03_73402486</t>
  </si>
  <si>
    <t>13.11.2023 17:35:21</t>
  </si>
  <si>
    <t>13.11.2023 18:14:36</t>
  </si>
  <si>
    <t>13.11.2023 19:05:12</t>
  </si>
  <si>
    <t>13.11.2023 20:58:24</t>
  </si>
  <si>
    <t>M-1384 35-02-M01384_915047478_915047478</t>
  </si>
  <si>
    <t>13.11.2023 11:15:32</t>
  </si>
  <si>
    <t>13.11.2023 14:58:18</t>
  </si>
  <si>
    <t>H.K. KÖK 35-26-M00664_YAZIBAŞI ÇIKIŞI M05_65911876</t>
  </si>
  <si>
    <t>13.11.2023 13:17:44</t>
  </si>
  <si>
    <t>13.11.2023 13:53:01</t>
  </si>
  <si>
    <t>SELENDİ TR-11 45-81-M00011_945625443_945625443</t>
  </si>
  <si>
    <t>13.11.2023 19:08:05</t>
  </si>
  <si>
    <t>14.11.2023 00:11:36</t>
  </si>
  <si>
    <t>SELENDİ TR-16 45-81-M00016_HatBaşıAyırıcı_53135920 M03_53135920</t>
  </si>
  <si>
    <t>13.11.2023 22:45:14</t>
  </si>
  <si>
    <t>14.11.2023 00:36:30</t>
  </si>
  <si>
    <t>13.11.2023 13:02:21</t>
  </si>
  <si>
    <t>13.11.2023 13:31:37</t>
  </si>
  <si>
    <t>SANAYİ TR-7 (DM-10/15) 35-17-M00502_948510450_948510450</t>
  </si>
  <si>
    <t>13.11.2023 13:31:55</t>
  </si>
  <si>
    <t>13.11.2023 14:39:03</t>
  </si>
  <si>
    <t>K-3853 35-01-K03853_TRAFO-1 K03_2069402</t>
  </si>
  <si>
    <t>13.11.2023 16:04:01</t>
  </si>
  <si>
    <t>13.11.2023 16:09:34</t>
  </si>
  <si>
    <t>K-1996 35-01-K01996_C 1C_5914060</t>
  </si>
  <si>
    <t>13.11.2023 08:30:01</t>
  </si>
  <si>
    <t>13.11.2023 10:10:18</t>
  </si>
  <si>
    <t>YILMAZ TR-15 45-78-M01380_TR-28 TR-29 TR-30 M03_82103755</t>
  </si>
  <si>
    <t>13.11.2023 14:25:57</t>
  </si>
  <si>
    <t>13.11.2023 15:40:37</t>
  </si>
  <si>
    <t>13.11.2023 10:26:50</t>
  </si>
  <si>
    <t>13.11.2023 15:54:40</t>
  </si>
  <si>
    <t>K-1027 35-01-K01027_910979963_910979963</t>
  </si>
  <si>
    <t>13.11.2023 17:13:36</t>
  </si>
  <si>
    <t>13.11.2023 23:03:13</t>
  </si>
  <si>
    <t>13.11.2023 10:59:47</t>
  </si>
  <si>
    <t>13.11.2023 11:09:46</t>
  </si>
  <si>
    <t>13.11.2023 09:40:35</t>
  </si>
  <si>
    <t>13.11.2023 10:57:57</t>
  </si>
  <si>
    <t>K-1466 35-03-K01466_910479912_910479912</t>
  </si>
  <si>
    <t>13.11.2023 13:15:34</t>
  </si>
  <si>
    <t>13.11.2023 16:46:34</t>
  </si>
  <si>
    <t>TEPEKÖY TR-2 45-73-M00788_A_91153066_91153066</t>
  </si>
  <si>
    <t>13.11.2023 21:25:37</t>
  </si>
  <si>
    <t>13.11.2023 22:27:56</t>
  </si>
  <si>
    <t>13.11.2023 12:32:09</t>
  </si>
  <si>
    <t>BOZDAĞ TR-5 35-15-L00312_ST a1b_48788186</t>
  </si>
  <si>
    <t>13.11.2023 19:03:29</t>
  </si>
  <si>
    <t>13.11.2023 23:07:33</t>
  </si>
  <si>
    <t>BAĞARASI TR-3 35-23-M00172_35-23-M00172_2369866</t>
  </si>
  <si>
    <t>13.11.2023 09:02:06</t>
  </si>
  <si>
    <t>13.11.2023 09:59:30</t>
  </si>
  <si>
    <t>KUŞLUK ÇAMKÖY TR-1 45-75-M00144_945601791_945601791</t>
  </si>
  <si>
    <t>13.11.2023 18:39:19</t>
  </si>
  <si>
    <t>13.11.2023 20:54:08</t>
  </si>
  <si>
    <t>YUKARIBEY TR-1 35-16-M00120_B_90942866_90942866</t>
  </si>
  <si>
    <t>13.11.2023 09:17:52</t>
  </si>
  <si>
    <t>13.11.2023 12:10:55</t>
  </si>
  <si>
    <t>ULUKENT DM-1/11 35-28-M00569_12018993 c1b_5882929</t>
  </si>
  <si>
    <t>13.11.2023 13:45:55</t>
  </si>
  <si>
    <t>13.11.2023 15:24:38</t>
  </si>
  <si>
    <t>13.11.2023 16:02:26</t>
  </si>
  <si>
    <t>13.11.2023 17:35:03</t>
  </si>
  <si>
    <t>KAREL DM 35-17-M00247_BAZTAŞ DM M05_66441135</t>
  </si>
  <si>
    <t>13.11.2023 14:37:34</t>
  </si>
  <si>
    <t>13.11.2023 14:55:00</t>
  </si>
  <si>
    <t>K-4260 35-07-K04260_TRF-1 K03_48272268</t>
  </si>
  <si>
    <t>13.11.2023 11:50:49</t>
  </si>
  <si>
    <t>13.11.2023 12:22:00</t>
  </si>
  <si>
    <t>TR-2/45 45-72-L00045_45-72-L00045_66517457</t>
  </si>
  <si>
    <t>13.11.2023 18:45:27</t>
  </si>
  <si>
    <t>13.11.2023 18:47:10</t>
  </si>
  <si>
    <t>M-2904 35-02-M02904_914619911_914619911</t>
  </si>
  <si>
    <t>13.11.2023 15:31:21</t>
  </si>
  <si>
    <t>13.11.2023 17:58:27</t>
  </si>
  <si>
    <t>YENİÇİFTLİK KÖK 35-20-L00373_950324686_950324686</t>
  </si>
  <si>
    <t>13.11.2023 17:22:31</t>
  </si>
  <si>
    <t>13.11.2023 19:11:47</t>
  </si>
  <si>
    <t>ÖZBEY İM 35-26-A00005_TR-1/ÖLÇÜ L04_2066123</t>
  </si>
  <si>
    <t>13.11.2023 12:27:57</t>
  </si>
  <si>
    <t>13.11.2023 13:41:49</t>
  </si>
  <si>
    <t>L-291 35-18-L00291_DAĞITIM TRAFO L-291 L02_72186851</t>
  </si>
  <si>
    <t>13.11.2023 12:02:18</t>
  </si>
  <si>
    <t>13.11.2023 16:25:13</t>
  </si>
  <si>
    <t>M-1981 35-09-M01981_97628947_97628947</t>
  </si>
  <si>
    <t>13.11.2023 20:31:04</t>
  </si>
  <si>
    <t>13.11.2023 21:38:33</t>
  </si>
  <si>
    <t>KIROVASI ÖZEL TR 35-27-M00109Ö_DIREK TIPI TRAFO HUCRESI H01_2054274</t>
  </si>
  <si>
    <t>13.11.2023 13:06:41</t>
  </si>
  <si>
    <t>BUCA TM 35-03-A00003_Buca-15 K23_2053582</t>
  </si>
  <si>
    <t>13.11.2023 01:00:55</t>
  </si>
  <si>
    <t>13.11.2023 01:04:35</t>
  </si>
  <si>
    <t>13.11.2023 11:36:42</t>
  </si>
  <si>
    <t>13.11.2023 12:16:34</t>
  </si>
  <si>
    <t>13.11.2023 08:12:39</t>
  </si>
  <si>
    <t>13.11.2023 08:48:31</t>
  </si>
  <si>
    <t>ALAÇATI TM 35-18-A00005_KARABURUN-1 M19_2310585</t>
  </si>
  <si>
    <t>13.11.2023 10:19:06</t>
  </si>
  <si>
    <t>13.11.2023 10:44:38</t>
  </si>
  <si>
    <t>M-3067(YATIRIM REZERVE) 35-02-M03067_913132196_913132196</t>
  </si>
  <si>
    <t>13.11.2023 18:40:50</t>
  </si>
  <si>
    <t>13.11.2023 21:20:50</t>
  </si>
  <si>
    <t>13.11.2023 19:51:56</t>
  </si>
  <si>
    <t>13.11.2023 20:18:18</t>
  </si>
  <si>
    <t>YERLİ TAHTACI TR-1 35-16-L00253_47539173_56397804_56397804</t>
  </si>
  <si>
    <t>13.11.2023 13:07:13</t>
  </si>
  <si>
    <t>13.11.2023 14:22:08</t>
  </si>
  <si>
    <t>KİPA DM 35-26-M00283_HAVAI HAT DM-4 M03_2309266</t>
  </si>
  <si>
    <t>13.11.2023 11:39:45</t>
  </si>
  <si>
    <t>13.11.2023 15:07:13</t>
  </si>
  <si>
    <t>BAYRAMCILAR TR-1 35-16-M00039_35-16-M00039_2347052</t>
  </si>
  <si>
    <t>13.11.2023 22:24:41</t>
  </si>
  <si>
    <t>13.11.2023 23:36:47</t>
  </si>
  <si>
    <t>ULUKENT DM-1 35-28-M00001_953382457_953382457</t>
  </si>
  <si>
    <t>13.11.2023 16:22:15</t>
  </si>
  <si>
    <t>13.11.2023 17:56:20</t>
  </si>
  <si>
    <t>TİYENLİ KÖK 45-85-M00004_HatBaşıAyırıcı_53135882 M01_53135882</t>
  </si>
  <si>
    <t>13.11.2023 08:45:47</t>
  </si>
  <si>
    <t>13.11.2023 11:11:04</t>
  </si>
  <si>
    <t>13.11.2023 09:36:31</t>
  </si>
  <si>
    <t>13.11.2023 09:50:23</t>
  </si>
  <si>
    <t>L-283 35-18-L00283_A_91140180_91140180</t>
  </si>
  <si>
    <t>13.11.2023 08:43:51</t>
  </si>
  <si>
    <t>13.11.2023 17:16:33</t>
  </si>
  <si>
    <t>KARAKUYU KÖK 35-22-M00091_KARAKUYU M02_72111688</t>
  </si>
  <si>
    <t>13.11.2023 10:50:57</t>
  </si>
  <si>
    <t>13.11.2023 11:32:58</t>
  </si>
  <si>
    <t>M-2981 35-02-M02981_914561445_914561445</t>
  </si>
  <si>
    <t>13.11.2023 09:18:28</t>
  </si>
  <si>
    <t>13.11.2023 10:02:02</t>
  </si>
  <si>
    <t>M-2770 35-02-M02770_99679552_99679552</t>
  </si>
  <si>
    <t>13.11.2023 16:38:35</t>
  </si>
  <si>
    <t>13.11.2023 18:54:10</t>
  </si>
  <si>
    <t>BALÇOVA İM 35-07-A00001_İNÜNÜ / NARKENT K03_42778679</t>
  </si>
  <si>
    <t>13.11.2023 11:07:12</t>
  </si>
  <si>
    <t>DM-7/TR-2 35-22-M00053_964513071_964513071</t>
  </si>
  <si>
    <t>13.11.2023 18:42:42</t>
  </si>
  <si>
    <t>13.11.2023 20:37:23</t>
  </si>
  <si>
    <t>İZZET HANAY SULAMA GRUBU 35-29-M00359_A_90968098_90968098</t>
  </si>
  <si>
    <t>13.11.2023 17:10:43</t>
  </si>
  <si>
    <t>13.11.2023 21:40:09</t>
  </si>
  <si>
    <t>M-3122 35-10-M03122_95002767438_95002767438</t>
  </si>
  <si>
    <t>13.11.2023 19:24:49</t>
  </si>
  <si>
    <t>13.11.2023 22:40:43</t>
  </si>
  <si>
    <t>13.11.2023 05:01:36</t>
  </si>
  <si>
    <t>13.11.2023 07:26:16</t>
  </si>
  <si>
    <t>SİYEKLİ KÖK 45-71-M00185_OSMANCALI M04_72256923</t>
  </si>
  <si>
    <t>13.11.2023 14:35:55</t>
  </si>
  <si>
    <t>13.11.2023 15:29:06</t>
  </si>
  <si>
    <t>YENİFOÇA TR-3 35-23-M00003_C_56406873_56406873</t>
  </si>
  <si>
    <t>13.11.2023 11:20:49</t>
  </si>
  <si>
    <t>13.11.2023 11:47:10</t>
  </si>
  <si>
    <t>KUŞÇULAR DM 35-19-M00461_KUŞÇULAR DM-2 M03_47230053</t>
  </si>
  <si>
    <t>13.11.2023 10:25:31</t>
  </si>
  <si>
    <t>13.11.2023 11:40:29</t>
  </si>
  <si>
    <t>ALİZE KÖK 35-18-M00059_CANTÜRK MADEN M11_72185033</t>
  </si>
  <si>
    <t>13.11.2023 18:21:48</t>
  </si>
  <si>
    <t>13.11.2023 23:34:40</t>
  </si>
  <si>
    <t>TR-83 35-30-L00083_955292921_955292921</t>
  </si>
  <si>
    <t>13.11.2023 10:04:30</t>
  </si>
  <si>
    <t>13.11.2023 17:24:38</t>
  </si>
  <si>
    <t>GÜNKENT TR-4 35-18-M00055_10582473 d1_5763011</t>
  </si>
  <si>
    <t>13.11.2023 15:52:33</t>
  </si>
  <si>
    <t>14.11.2023 00:09:26</t>
  </si>
  <si>
    <t>13.11.2023 19:39:18</t>
  </si>
  <si>
    <t>13.11.2023 08:53:11</t>
  </si>
  <si>
    <t>13.11.2023 09:41:15</t>
  </si>
  <si>
    <t>K-630 35-01-K00630_K-1085 K02_64208426</t>
  </si>
  <si>
    <t>13.11.2023 12:05:55</t>
  </si>
  <si>
    <t>13.11.2023 13:27:56</t>
  </si>
  <si>
    <t>KAVAKLIDERE TR-18 45-73-M01017_945658621_945658621</t>
  </si>
  <si>
    <t>13.11.2023 10:05:04</t>
  </si>
  <si>
    <t>13.11.2023 11:49:45</t>
  </si>
  <si>
    <t>K-891 35-02-K00891_912406174_912406174</t>
  </si>
  <si>
    <t>13.11.2023 15:11:20</t>
  </si>
  <si>
    <t>13.11.2023 16:52:44</t>
  </si>
  <si>
    <t>M-1121 35-02-M01121_910138992_910138992</t>
  </si>
  <si>
    <t>13.11.2023 23:49:52</t>
  </si>
  <si>
    <t>14.11.2023 00:29:01</t>
  </si>
  <si>
    <t>13.11.2023 08:15:17</t>
  </si>
  <si>
    <t>13.11.2023 08:25:42</t>
  </si>
  <si>
    <t>13.11.2023 10:50:03</t>
  </si>
  <si>
    <t>13.11.2023 16:14:39</t>
  </si>
  <si>
    <t>13.11.2023 20:42:43</t>
  </si>
  <si>
    <t>13.11.2023 21:09:01</t>
  </si>
  <si>
    <t>KAYMAKÇI TR-8 35-15-M00409_35-15-M00409_65838177</t>
  </si>
  <si>
    <t>13.11.2023 11:29:06</t>
  </si>
  <si>
    <t>13.11.2023 15:02:52</t>
  </si>
  <si>
    <t>SOMA TR-8 GEÇİT 45-82-M00084_TR-8/1 M02_72201297</t>
  </si>
  <si>
    <t>13.11.2023 11:37:42</t>
  </si>
  <si>
    <t>13.11.2023 12:13:21</t>
  </si>
  <si>
    <t>YENMİŞ KÖK 35-27-M00366_KEMALPAŞA T.M. M02_72163650</t>
  </si>
  <si>
    <t>13.11.2023 08:13:47</t>
  </si>
  <si>
    <t>13.11.2023 09:08:43</t>
  </si>
  <si>
    <t>13.11.2023 14:27:20</t>
  </si>
  <si>
    <t>13.11.2023 18:16:24</t>
  </si>
  <si>
    <t>DM-2/43 35-26-M01149_HAVAİ HAT M01_2099760</t>
  </si>
  <si>
    <t>13.11.2023 13:04:27</t>
  </si>
  <si>
    <t>13.11.2023 15:17:44</t>
  </si>
  <si>
    <t>HAMİDİYE TR-1 45-76-M00161_A_90967005_90967005</t>
  </si>
  <si>
    <t>13.11.2023 12:07:38</t>
  </si>
  <si>
    <t>13.11.2023 14:49:34</t>
  </si>
  <si>
    <t>ÇANDIR TR-1 45-74-M00113_945580167_945580167</t>
  </si>
  <si>
    <t>13.11.2023 16:42:00</t>
  </si>
  <si>
    <t>13.11.2023 18:19:52</t>
  </si>
  <si>
    <t>AYDOĞDU TR-1 45-73-M00899_A_56403332_56403332</t>
  </si>
  <si>
    <t>13.11.2023 09:36:41</t>
  </si>
  <si>
    <t>13.11.2023 10:45:14</t>
  </si>
  <si>
    <t>BAĞARASI TR-2 35-23-M00171_95000530578_95000530578</t>
  </si>
  <si>
    <t>13.11.2023 16:56:15</t>
  </si>
  <si>
    <t>13.11.2023 22:17:45</t>
  </si>
  <si>
    <t>13.11.2023 19:10:09</t>
  </si>
  <si>
    <t>13.11.2023 19:43:16</t>
  </si>
  <si>
    <t>BALÇOVA İM 35-07-A00001_DEÜ-1 / DEÜ-2 K02_42778777</t>
  </si>
  <si>
    <t>13.11.2023 11:09:41</t>
  </si>
  <si>
    <t>ULUKENT DM-3/40 35-28-M00048_953396202_953396202</t>
  </si>
  <si>
    <t>13.11.2023 18:41:03</t>
  </si>
  <si>
    <t>13.11.2023 19:46:44</t>
  </si>
  <si>
    <t>K-997 35-07-K00997__88868890_88868890</t>
  </si>
  <si>
    <t>13.11.2023 17:08:42</t>
  </si>
  <si>
    <t>13.11.2023 18:46:20</t>
  </si>
  <si>
    <t>13.11.2023 09:57:22</t>
  </si>
  <si>
    <t>13.11.2023 11:09:55</t>
  </si>
  <si>
    <t>PINARLI TR-16 35-20-M00101_A_72366456_72366456</t>
  </si>
  <si>
    <t>13.11.2023 17:28:43</t>
  </si>
  <si>
    <t>13.11.2023 18:01:03</t>
  </si>
  <si>
    <t>ÇAMÖNÜ TR-7 35-22-M00175_35-22-M00175_2362651</t>
  </si>
  <si>
    <t>13.11.2023 23:20:07</t>
  </si>
  <si>
    <t>14.11.2023 00:11:30</t>
  </si>
  <si>
    <t>AVDAN TR-5 KÖK 45-82-M00130_CENKYERİ M02_72194255</t>
  </si>
  <si>
    <t>13.11.2023 15:55:17</t>
  </si>
  <si>
    <t>13.11.2023 17:12:13</t>
  </si>
  <si>
    <t>PANCAR TM 35-26-A00003_OSB-2 M07_2322983</t>
  </si>
  <si>
    <t>13.11.2023 02:54:42</t>
  </si>
  <si>
    <t>13.11.2023 05:02:38</t>
  </si>
  <si>
    <t>DM-2/42 AYRANCILAR ANADOLU LİSESİ 35-26-M01438_DM-2/49 TOKİ M02_67143469</t>
  </si>
  <si>
    <t>13.11.2023 14:53:50</t>
  </si>
  <si>
    <t>13.11.2023 22:50:02</t>
  </si>
  <si>
    <t>ALMAK TM 35-17-A00003_HatBaşıAyırıcı_65314110 M28_65314110</t>
  </si>
  <si>
    <t>13.11.2023 19:16:00</t>
  </si>
  <si>
    <t>M-3202 (YATIRIM REZERVE) 35-02-M03202_35-02-M03202_83484171</t>
  </si>
  <si>
    <t>13.11.2023 08:54:48</t>
  </si>
  <si>
    <t>13.11.2023 15:49:06</t>
  </si>
  <si>
    <t>M-1284 35-02-M01284_35-02-M01284_2363869</t>
  </si>
  <si>
    <t>13.11.2023 18:33:52</t>
  </si>
  <si>
    <t>13.11.2023 20:13:11</t>
  </si>
  <si>
    <t>L-295 35-18-L00295_6197188_56370909_56370909</t>
  </si>
  <si>
    <t>13.11.2023 16:14:16</t>
  </si>
  <si>
    <t>13.11.2023 23:00:15</t>
  </si>
  <si>
    <t>AŞAĞI YENMİŞ KÖYÜ TR1 35-27-M00383_A_91283389_91283389</t>
  </si>
  <si>
    <t>13.11.2023 21:03:58</t>
  </si>
  <si>
    <t>13.11.2023 22:47:13</t>
  </si>
  <si>
    <t>13.11.2023 10:20:33</t>
  </si>
  <si>
    <t>13.11.2023 14:42:19</t>
  </si>
  <si>
    <t>GÜZELKÖY KÖK 45-71-M00123_HAŞİM AKCURA ENH M03_50218077</t>
  </si>
  <si>
    <t>13.11.2023 11:36:14</t>
  </si>
  <si>
    <t>TR-2/45 45-72-L00045_TR-2/47   TR-2/47A L03_66517417</t>
  </si>
  <si>
    <t>13.11.2023 21:01:41</t>
  </si>
  <si>
    <t>13.11.2023 21:05:26</t>
  </si>
  <si>
    <t>13.11.2023 14:03:56</t>
  </si>
  <si>
    <t>13.11.2023 17:15:52</t>
  </si>
  <si>
    <t>13.11.2023 02:41:52</t>
  </si>
  <si>
    <t>OVAKENT İM 35-15-A00003_ÇATAL ARMUT L05_2057398</t>
  </si>
  <si>
    <t>13.11.2023 09:11:02</t>
  </si>
  <si>
    <t>VENTOLA KÖK 35-26-M00678_PİZZA PİZZA M02_65914102</t>
  </si>
  <si>
    <t>13.11.2023 14:57:07</t>
  </si>
  <si>
    <t>13.11.2023 14:59:12</t>
  </si>
  <si>
    <t>URLA TM-1 35-19-A00004_HatBaşıAyırıcı_75048334 M07_75048334</t>
  </si>
  <si>
    <t>13.11.2023 10:25:32</t>
  </si>
  <si>
    <t>13.11.2023 11:55:29</t>
  </si>
  <si>
    <t>KAPAKLI DM 45-72-M00309_KEMİKLİDERE M10_2099432</t>
  </si>
  <si>
    <t>13.11.2023 13:31:29</t>
  </si>
  <si>
    <t>13.11.2023 13:37:45</t>
  </si>
  <si>
    <t>SEVEN FOODS ÖZEL TR 35-26-M00751Ö_DIREK TIPI TRAFO HUCRESI H01_2043168</t>
  </si>
  <si>
    <t>13.11.2023 07:37:40</t>
  </si>
  <si>
    <t>KURFALLI TR-1 35-16-M00054_B_56396801_56396801</t>
  </si>
  <si>
    <t>13.11.2023 08:27:36</t>
  </si>
  <si>
    <t>SARUHANLI TR-12 45-80-M00012_C C01b_5985915</t>
  </si>
  <si>
    <t>13.11.2023 20:01:15</t>
  </si>
  <si>
    <t>13.11.2023 20:30:24</t>
  </si>
  <si>
    <t>13.11.2023 16:24:16</t>
  </si>
  <si>
    <t>13.11.2023 17:39:45</t>
  </si>
  <si>
    <t>ULUKENT DM-1/11 35-28-M00569_953382577_953382577</t>
  </si>
  <si>
    <t>13.11.2023 12:11:44</t>
  </si>
  <si>
    <t>SÖĞÜTÖREN TR-2 35-20-L00348_95002746469_95002746469</t>
  </si>
  <si>
    <t>13.11.2023 00:05:25</t>
  </si>
  <si>
    <t>13.11.2023 02:27:46</t>
  </si>
  <si>
    <t>M-2379 35-01-M02379_A A1_79700777</t>
  </si>
  <si>
    <t>13.11.2023 18:36:13</t>
  </si>
  <si>
    <t>13.11.2023 20:22:51</t>
  </si>
  <si>
    <t>ÖZBEK TR-5 35-19-M00235_DIREK TIPI TRAFO HUCRESI H01_2056912</t>
  </si>
  <si>
    <t>13.11.2023 14:05:59</t>
  </si>
  <si>
    <t>TATAR DM 35-19-M00256_ALAÇATI-2 GİRİŞ M02_2058323</t>
  </si>
  <si>
    <t>13.11.2023 12:14:02</t>
  </si>
  <si>
    <t>13.11.2023 12:34:10</t>
  </si>
  <si>
    <t>YILMAZ TR-8 45-78-L00208__56389111_56389111</t>
  </si>
  <si>
    <t>13.11.2023 09:27:27</t>
  </si>
  <si>
    <t>13.11.2023 10:56:23</t>
  </si>
  <si>
    <t>13.11.2023 22:13:42</t>
  </si>
  <si>
    <t>13.11.2023 10:04:07</t>
  </si>
  <si>
    <t>13.11.2023 10:12:28</t>
  </si>
  <si>
    <t>K-1625 35-07-K01625_99427296_99427296</t>
  </si>
  <si>
    <t>13.11.2023 11:30:51</t>
  </si>
  <si>
    <t>13.11.2023 13:42:36</t>
  </si>
  <si>
    <t>HACIYUSUF TR-1 45-82-M00250_45-82-M00250_2374093</t>
  </si>
  <si>
    <t>13.11.2023 17:05:31</t>
  </si>
  <si>
    <t>13.11.2023 19:00:32</t>
  </si>
  <si>
    <t>PANCAR OSB DM-1 35-26-M00869_VİLLA DM (OSB DM-2) M29_2122356</t>
  </si>
  <si>
    <t>13.11.2023 12:47:19</t>
  </si>
  <si>
    <t>13.11.2023 13:07:28</t>
  </si>
  <si>
    <t>TR-248 (DM-3/20) 35-19-M00020_DM-3/1 M01_2056239</t>
  </si>
  <si>
    <t>13.11.2023 14:47:01</t>
  </si>
  <si>
    <t>13.11.2023 15:29:16</t>
  </si>
  <si>
    <t>TR-18 35-26-M00018_35-26-M00018_65921154</t>
  </si>
  <si>
    <t>13.11.2023 09:15:27</t>
  </si>
  <si>
    <t>13.11.2023 09:40:07</t>
  </si>
  <si>
    <t>K-3331 35-09-K03331_D d1b_5879635</t>
  </si>
  <si>
    <t>13.11.2023 16:22:50</t>
  </si>
  <si>
    <t>13.11.2023 18:25:25</t>
  </si>
  <si>
    <t>TOPALLAR TR-1 35-16-M00092_35-16-M00092_2361501</t>
  </si>
  <si>
    <t>13.11.2023 13:21:47</t>
  </si>
  <si>
    <t>13.11.2023 13:47:11</t>
  </si>
  <si>
    <t>13.11.2023 07:24:11</t>
  </si>
  <si>
    <t>13.11.2023 07:43:38</t>
  </si>
  <si>
    <t>DM-5/14 35-26-M00808_DM-5/TR-16 M03_65905772</t>
  </si>
  <si>
    <t>13.11.2023 09:42:48</t>
  </si>
  <si>
    <t>13.11.2023 12:00:36</t>
  </si>
  <si>
    <t>KÜÇÜK EVRENOS TR-3 45-71-M01396_45-71-M01396_2359616</t>
  </si>
  <si>
    <t>13.11.2023 11:33:36</t>
  </si>
  <si>
    <t>13.11.2023 17:42:58</t>
  </si>
  <si>
    <t>DM-1/42 45-71-M00025_953206058_953206058</t>
  </si>
  <si>
    <t>13.11.2023 11:02:44</t>
  </si>
  <si>
    <t>13.11.2023 13:02:08</t>
  </si>
  <si>
    <t>M-367 35-02-M00367_910063829_910063829</t>
  </si>
  <si>
    <t>13.11.2023 14:00:19</t>
  </si>
  <si>
    <t>13.11.2023 16:36:43</t>
  </si>
  <si>
    <t>K-1371 35-04-K01371_99648793_99648793</t>
  </si>
  <si>
    <t>13.11.2023 12:02:14</t>
  </si>
  <si>
    <t>13.11.2023 13:58:10</t>
  </si>
  <si>
    <t>SEVKON ÖZEL TR 35-18-L00554Ö_ L03_2321986</t>
  </si>
  <si>
    <t>13.11.2023 18:11:42</t>
  </si>
  <si>
    <t>14.11.2023 01:09:49</t>
  </si>
  <si>
    <t>M-2491 YENİ EREM KONUTLARI 35-10-M02491_95002390239_95002390239</t>
  </si>
  <si>
    <t>13.11.2023 19:03:36</t>
  </si>
  <si>
    <t>13.11.2023 21:40:16</t>
  </si>
  <si>
    <t>K-3220 35-02-K03220_912760442_912760442</t>
  </si>
  <si>
    <t>13.11.2023 23:26:13</t>
  </si>
  <si>
    <t>14.11.2023 00:51:53</t>
  </si>
  <si>
    <t>13.11.2023 09:11:48</t>
  </si>
  <si>
    <t>13.11.2023 17:02:01</t>
  </si>
  <si>
    <t>13.11.2023 15:40:13</t>
  </si>
  <si>
    <t>13.11.2023 16:06:06</t>
  </si>
  <si>
    <t>YUKARIBEY TR-1 35-16-M00120_35-16-M00120_48534699</t>
  </si>
  <si>
    <t>13.11.2023 12:42:44</t>
  </si>
  <si>
    <t>KARMEZ DM 35-27-M00657_EGE ÇİMENTO AYDINLAR MADEN-1 M02_72158884</t>
  </si>
  <si>
    <t>13.11.2023 21:20:11</t>
  </si>
  <si>
    <t>14.11.2023 01:57:05</t>
  </si>
  <si>
    <t>TR-1/16 45-72-M00016_TR-1/76 M02_83427130</t>
  </si>
  <si>
    <t>13.11.2023 10:41:04</t>
  </si>
  <si>
    <t>13.11.2023 11:27:08</t>
  </si>
  <si>
    <t>TR-41/1 45-82-M00522_945537064_945537064</t>
  </si>
  <si>
    <t>13.11.2023 18:09:25</t>
  </si>
  <si>
    <t>13.11.2023 19:49:45</t>
  </si>
  <si>
    <t>L-145 DALYAN DM 35-18-L00145_GÜZELDENİZ L-169 L02_72052181</t>
  </si>
  <si>
    <t>13.11.2023 10:13:17</t>
  </si>
  <si>
    <t>13.11.2023 11:50:17</t>
  </si>
  <si>
    <t>ÇANAKÇI KÖK 45-79-M00194_HatBaşıAyırıcı_53134479 M01_53134479</t>
  </si>
  <si>
    <t>13.11.2023 09:25:18</t>
  </si>
  <si>
    <t>13.11.2023 10:51:53</t>
  </si>
  <si>
    <t>ALAÇATI İM 35-18-A00002_L-427 L05_2052309</t>
  </si>
  <si>
    <t>13.11.2023 15:29:25</t>
  </si>
  <si>
    <t>13.11.2023 15:44:05</t>
  </si>
  <si>
    <t>EVRENLİ KÖK 45-73-M00139_HatBaşıAyırıcı_81518032 M02_81518032</t>
  </si>
  <si>
    <t>13.11.2023 12:34:14</t>
  </si>
  <si>
    <t>13.11.2023 13:56:36</t>
  </si>
  <si>
    <t>BALABANLI DM 35-15-M00280_BOZCAYAKA DM M02_72306391</t>
  </si>
  <si>
    <t>13.11.2023 08:43:41</t>
  </si>
  <si>
    <t>13.11.2023 08:55:00</t>
  </si>
  <si>
    <t>13.11.2023 14:40:51</t>
  </si>
  <si>
    <t>KARGIN KÖK 45-71-M00095_ESKİ KARAOĞLANLI (BAYIRLAR PETROL) M02_2321773</t>
  </si>
  <si>
    <t>13.11.2023 07:44:40</t>
  </si>
  <si>
    <t>13.11.2023 14:58:05</t>
  </si>
  <si>
    <t>13.11.2023 09:19:13</t>
  </si>
  <si>
    <t>13.11.2023 10:12:03</t>
  </si>
  <si>
    <t>13.11.2023 10:16:31</t>
  </si>
  <si>
    <t>13.11.2023 10:51:32</t>
  </si>
  <si>
    <t>TR-21 35-31-L00021_A a3_47997358</t>
  </si>
  <si>
    <t>13.11.2023 16:39:04</t>
  </si>
  <si>
    <t>13.11.2023 17:50:58</t>
  </si>
  <si>
    <t>M-646 35-09-M00646_35-09-M00646_2356570</t>
  </si>
  <si>
    <t>13.11.2023 09:03:28</t>
  </si>
  <si>
    <t>13.11.2023 11:18:09</t>
  </si>
  <si>
    <t>K-3848 35-04-K03848_99248693_99248693</t>
  </si>
  <si>
    <t>13.11.2023 22:13:31</t>
  </si>
  <si>
    <t>14.11.2023 01:47:48</t>
  </si>
  <si>
    <t>K-3608 35-01-K03608_A_56376037_56376037</t>
  </si>
  <si>
    <t>13.11.2023 12:38:22</t>
  </si>
  <si>
    <t>13.11.2023 16:55:26</t>
  </si>
  <si>
    <t>K-3848 35-04-K03848_A_56381008_56381008</t>
  </si>
  <si>
    <t>13.11.2023 18:20:40</t>
  </si>
  <si>
    <t>13.11.2023 20:41:48</t>
  </si>
  <si>
    <t>TR-121 45-78-L00121_953253659_953253659</t>
  </si>
  <si>
    <t>13.11.2023 21:23:56</t>
  </si>
  <si>
    <t>13.11.2023 22:14:24</t>
  </si>
  <si>
    <t>MEDAR TR-6 45-72-L00276_956514101_956514101</t>
  </si>
  <si>
    <t>13.11.2023 10:48:27</t>
  </si>
  <si>
    <t>13.11.2023 13:06:26</t>
  </si>
  <si>
    <t>M-367 35-02-M00367_914572713_914572713</t>
  </si>
  <si>
    <t>13.11.2023 16:57:17</t>
  </si>
  <si>
    <t>13.11.2023 18:51:10</t>
  </si>
  <si>
    <t>ALMAK TM 35-17-A00003_YENİFOÇA-2 M28_2307152</t>
  </si>
  <si>
    <t>13.11.2023 18:40:17</t>
  </si>
  <si>
    <t>13.11.2023 20:53:48</t>
  </si>
  <si>
    <t>M-1234 35-01-M01234_35-01-M01234_2377313</t>
  </si>
  <si>
    <t>13.11.2023 21:51:40</t>
  </si>
  <si>
    <t>13.11.2023 15:26:32</t>
  </si>
  <si>
    <t>13.11.2023 17:07:16</t>
  </si>
  <si>
    <t>TR-3 (M-703) 35-30-M00703_D D01_66174287</t>
  </si>
  <si>
    <t>13.11.2023 12:51:39</t>
  </si>
  <si>
    <t>13.11.2023 15:40:44</t>
  </si>
  <si>
    <t>K-808 35-01-K00808_912314238_912314238</t>
  </si>
  <si>
    <t>13.11.2023 15:58:12</t>
  </si>
  <si>
    <t>13.11.2023 18:40:16</t>
  </si>
  <si>
    <t>13.11.2023 10:05:23</t>
  </si>
  <si>
    <t>13.11.2023 11:09:27</t>
  </si>
  <si>
    <t>K-3216 35-09-K03216_97779858_97779858</t>
  </si>
  <si>
    <t>13.11.2023 17:05:04</t>
  </si>
  <si>
    <t>13.11.2023 19:16:49</t>
  </si>
  <si>
    <t>M-458 (DM-3/5) 35-17-M00458_A A04_60819599</t>
  </si>
  <si>
    <t>13.11.2023 09:18:06</t>
  </si>
  <si>
    <t>CEYNAK KÖK 35-17-M00264_ŞEHİT KEMAL GİRİŞİ M04_66447951</t>
  </si>
  <si>
    <t>13.11.2023 14:53:47</t>
  </si>
  <si>
    <t>13.11.2023 15:38:43</t>
  </si>
  <si>
    <t>13.11.2023 10:20:23</t>
  </si>
  <si>
    <t>13.11.2023 11:05:14</t>
  </si>
  <si>
    <t>13.11.2023 12:33:36</t>
  </si>
  <si>
    <t>13.11.2023 13:48:38</t>
  </si>
  <si>
    <t>BAŞIBÜYÜK KÖK 45-77-L00158_HatBaşıAyırıcı_89227742 L06_89227742</t>
  </si>
  <si>
    <t>13.11.2023 14:20:07</t>
  </si>
  <si>
    <t>13.11.2023 15:52:45</t>
  </si>
  <si>
    <t>13.11.2023 23:08:35</t>
  </si>
  <si>
    <t>14.11.2023 03:22:34</t>
  </si>
  <si>
    <t>13.11.2023 09:06:27</t>
  </si>
  <si>
    <t>13.11.2023 11:06:04</t>
  </si>
  <si>
    <t>SELENDİ TR-12 45-81-M00012_945625438_945625438</t>
  </si>
  <si>
    <t>13.11.2023 16:23:49</t>
  </si>
  <si>
    <t>13.11.2023 22:34:43</t>
  </si>
  <si>
    <t>13.11.2023 12:12:07</t>
  </si>
  <si>
    <t>13.11.2023 12:31:52</t>
  </si>
  <si>
    <t>İNCECİKLER TR-1 35-16-L00256_47538965_56397097_56397097</t>
  </si>
  <si>
    <t>13.11.2023 19:03:02</t>
  </si>
  <si>
    <t>13.11.2023 20:45:28</t>
  </si>
  <si>
    <t>K-527 35-01-K00527_35-01-K00527_2350137</t>
  </si>
  <si>
    <t>13.11.2023 19:04:48</t>
  </si>
  <si>
    <t>13.11.2023 10:46:44</t>
  </si>
  <si>
    <t>13.11.2023 11:00:30</t>
  </si>
  <si>
    <t>13.11.2023 22:48:19</t>
  </si>
  <si>
    <t>14.11.2023 00:59:22</t>
  </si>
  <si>
    <t>ÇATALCA TR-1 35-22-M00267_DIREK TIPI TRAFO HUCRESI H01_2112514</t>
  </si>
  <si>
    <t>13.11.2023 09:33:01</t>
  </si>
  <si>
    <t>13.11.2023 10:46:35</t>
  </si>
  <si>
    <t>TULUM TR-1 35-26-L00353_956608220_956608220</t>
  </si>
  <si>
    <t>13.11.2023 17:05:32</t>
  </si>
  <si>
    <t>14.11.2023 01:23:59</t>
  </si>
  <si>
    <t>MORDOĞAN İM 35-21-A00002_İYTE-2 M03_2061844</t>
  </si>
  <si>
    <t>13.11.2023 10:32:44</t>
  </si>
  <si>
    <t>13.11.2023 10:43:03</t>
  </si>
  <si>
    <t>13.11.2023 19:15:51</t>
  </si>
  <si>
    <t>13.11.2023 20:49:36</t>
  </si>
  <si>
    <t>TR-19 (M-719) 35-30-M00719_955300322_955300322</t>
  </si>
  <si>
    <t>13.11.2023 17:44:54</t>
  </si>
  <si>
    <t>13.11.2023 22:19:33</t>
  </si>
  <si>
    <t>M-2670 35-03-M02670_910316871_910316871</t>
  </si>
  <si>
    <t>13.11.2023 12:06:42</t>
  </si>
  <si>
    <t>13.11.2023 19:34:56</t>
  </si>
  <si>
    <t>13.11.2023 17:21:39</t>
  </si>
  <si>
    <t>13.11.2023 18:46:29</t>
  </si>
  <si>
    <t>SARUHANLI DM 45-80-M00001_HACIRAHMANLI M13_2086516</t>
  </si>
  <si>
    <t>13.11.2023 13:20:15</t>
  </si>
  <si>
    <t>13.11.2023 13:24:00</t>
  </si>
  <si>
    <t>K-1658 35-03-K01658_K-4378 K02_72118274</t>
  </si>
  <si>
    <t>13.11.2023 09:30:50</t>
  </si>
  <si>
    <t>13.11.2023 13:26:39</t>
  </si>
  <si>
    <t>MURADİYE DM-4 45-71-M00190_44446113 D1b_44453671</t>
  </si>
  <si>
    <t>13.11.2023 19:02:27</t>
  </si>
  <si>
    <t>13.11.2023 22:34:50</t>
  </si>
  <si>
    <t>PINARCIK TR-1 35-17-R00041_11824380_56357479_56357479</t>
  </si>
  <si>
    <t>13.11.2023 20:26:51</t>
  </si>
  <si>
    <t>13.11.2023 22:04:09</t>
  </si>
  <si>
    <t>M-235 35-02-M00235_912596793_912596793</t>
  </si>
  <si>
    <t>13.11.2023 12:11:37</t>
  </si>
  <si>
    <t>13.11.2023 14:08:33</t>
  </si>
  <si>
    <t>DM-1/62 35-29-M00062_950317745_950317745</t>
  </si>
  <si>
    <t>13.11.2023 00:59:06</t>
  </si>
  <si>
    <t>13.11.2023 02:05:35</t>
  </si>
  <si>
    <t>BOYNUYOĞUN KÖK 35-29-L00051_DÜNDARLI L01_72215397</t>
  </si>
  <si>
    <t>13.11.2023 13:34:32</t>
  </si>
  <si>
    <t>13.11.2023 14:23:37</t>
  </si>
  <si>
    <t>YATAĞAN TR-1 45-72-L00325_A_56387723_56387723</t>
  </si>
  <si>
    <t>13.11.2023 19:03:43</t>
  </si>
  <si>
    <t>13.11.2023 20:48:48</t>
  </si>
  <si>
    <t>M-2373 35-02-M02373_910102442_910102442</t>
  </si>
  <si>
    <t>13.11.2023 10:16:06</t>
  </si>
  <si>
    <t>13.11.2023 12:16:31</t>
  </si>
  <si>
    <t>LALELİK TR-1 45-75-M00192_45-75-M00192_2353627</t>
  </si>
  <si>
    <t>13.11.2023 16:55:01</t>
  </si>
  <si>
    <t>13.11.2023 17:57:34</t>
  </si>
  <si>
    <t>L-99 35-18-L00099_35-18-L00099_73954589</t>
  </si>
  <si>
    <t>13.11.2023 10:26:34</t>
  </si>
  <si>
    <t>13.11.2023 19:45:41</t>
  </si>
  <si>
    <t>13.11.2023 14:15:39</t>
  </si>
  <si>
    <t>13.11.2023 16:27:29</t>
  </si>
  <si>
    <t>TR-12 HÜKÜMET KONAĞI 35-19-M00012_915039000_915039000</t>
  </si>
  <si>
    <t>13.11.2023 09:47:07</t>
  </si>
  <si>
    <t>13.11.2023 10:41:57</t>
  </si>
  <si>
    <t>13.11.2023 08:08:11</t>
  </si>
  <si>
    <t>13.11.2023 10:24:00</t>
  </si>
  <si>
    <t>GÜNKENT TR-1 35-18-M00096_ILDIR KÖK M03_72091719</t>
  </si>
  <si>
    <t>13.11.2023 23:52:01</t>
  </si>
  <si>
    <t>13.11.2023 23:53:27</t>
  </si>
  <si>
    <t>YAZIBAŞI DM-6 35-26-M00634_DM-4 M04_2116917</t>
  </si>
  <si>
    <t>13.11.2023 14:57:11</t>
  </si>
  <si>
    <t>13.11.2023 14:58:51</t>
  </si>
  <si>
    <t>YEŞİLKÖY-2 35-26-M00791_35-26-M00791_2376545</t>
  </si>
  <si>
    <t>13.11.2023 20:32:17</t>
  </si>
  <si>
    <t>ÇANDARLI TATİL KÖYÜ KÖK-12 35-30-M00087_HatBaşıAyırıcı_86031033 M04_86031033</t>
  </si>
  <si>
    <t>13.11.2023 15:14:54</t>
  </si>
  <si>
    <t>13.11.2023 18:07:49</t>
  </si>
  <si>
    <t>K-363 35-04-K00363_912541729_912541729</t>
  </si>
  <si>
    <t>13.11.2023 23:10:10</t>
  </si>
  <si>
    <t>14.11.2023 03:16:42</t>
  </si>
  <si>
    <t>13.11.2023 14:38:08</t>
  </si>
  <si>
    <t>M-1284 35-02-M01284_C_56382778_56382778</t>
  </si>
  <si>
    <t>13.11.2023 17:50:52</t>
  </si>
  <si>
    <t>TR-5 35-31-L00005_KIRKÖY MAH ÇIKIŞ L02_61244129</t>
  </si>
  <si>
    <t>13.11.2023 11:11:51</t>
  </si>
  <si>
    <t>13.11.2023 12:14:55</t>
  </si>
  <si>
    <t>M-2892 35-10-M02892_35-10-M02892_72727592</t>
  </si>
  <si>
    <t>13.11.2023 10:34:17</t>
  </si>
  <si>
    <t>13.11.2023 12:12:41</t>
  </si>
  <si>
    <t>13.11.2023 08:50:45</t>
  </si>
  <si>
    <t>13.11.2023 09:16:50</t>
  </si>
  <si>
    <t>K-1446 35-01-K01446_B B1_5886245</t>
  </si>
  <si>
    <t>13.11.2023 06:24:58</t>
  </si>
  <si>
    <t>K-1421 35-01-K01421_K-599 K01_65786876</t>
  </si>
  <si>
    <t>13.11.2023 02:17:17</t>
  </si>
  <si>
    <t>13.11.2023 02:34:17</t>
  </si>
  <si>
    <t>DM-1/53 45-71-M00045_953207716_953207716</t>
  </si>
  <si>
    <t>13.11.2023 21:45:27</t>
  </si>
  <si>
    <t>13.11.2023 22:54:32</t>
  </si>
  <si>
    <t>BİMEYKO KÖK-10 35-30-M00048_HatBaşıAyırıcı_97476680 M04_97476680</t>
  </si>
  <si>
    <t>13.11.2023 13:52:09</t>
  </si>
  <si>
    <t>ARMUTLU İM 35-27-A00001_TR-1 34.5 M04_2051848</t>
  </si>
  <si>
    <t>13.11.2023 14:05:33</t>
  </si>
  <si>
    <t>13.11.2023 14:07:33</t>
  </si>
  <si>
    <t>HAMZABEYLİ KÖK 45-71-M00071_FABRİKALAR M02_2318886</t>
  </si>
  <si>
    <t>13.11.2023 15:49:17</t>
  </si>
  <si>
    <t>13.11.2023 22:11:20</t>
  </si>
  <si>
    <t>TR-90 45-78-L00090_95001225176_95001225176</t>
  </si>
  <si>
    <t>14.11.2023 13:02:18</t>
  </si>
  <si>
    <t>14.11.2023 14:07:42</t>
  </si>
  <si>
    <t>K-632 35-02-K00632_913011068_913011068</t>
  </si>
  <si>
    <t>14.11.2023 20:00:26</t>
  </si>
  <si>
    <t>14.11.2023 21:35:25</t>
  </si>
  <si>
    <t>TR-3 (KÖPRÜBAŞI KABİN) 35-32-L00003_A_56391793_56391793</t>
  </si>
  <si>
    <t>14.11.2023 10:30:17</t>
  </si>
  <si>
    <t>14.11.2023 12:14:12</t>
  </si>
  <si>
    <t>BOZAĞAÇ TR-4 45-78-M00664_45-78-M00664_2353562</t>
  </si>
  <si>
    <t>14.11.2023 10:08:55</t>
  </si>
  <si>
    <t>14.11.2023 16:20:15</t>
  </si>
  <si>
    <t>TR-141 35-15-M00141_950404053_950404053</t>
  </si>
  <si>
    <t>14.11.2023 14:44:56</t>
  </si>
  <si>
    <t>14.11.2023 16:10:54</t>
  </si>
  <si>
    <t>14.11.2023 09:31:12</t>
  </si>
  <si>
    <t>14.11.2023 09:31:47</t>
  </si>
  <si>
    <t>14.11.2023 18:01:12</t>
  </si>
  <si>
    <t>14.11.2023 18:52:53</t>
  </si>
  <si>
    <t>M-3112(YATIRIM REZERVE) 35-08-M03112_35-08-M03112_81540896</t>
  </si>
  <si>
    <t>14.11.2023 11:50:01</t>
  </si>
  <si>
    <t>14.11.2023 12:16:31</t>
  </si>
  <si>
    <t>DM-2/28 45-71-M00536_953175028_953175028</t>
  </si>
  <si>
    <t>14.11.2023 13:30:44</t>
  </si>
  <si>
    <t>14.11.2023 18:37:30</t>
  </si>
  <si>
    <t>14.11.2023 08:20:17</t>
  </si>
  <si>
    <t>14.11.2023 10:18:23</t>
  </si>
  <si>
    <t>CENKYERİ TR-7 45-82-M00255_A_56405229_56405229</t>
  </si>
  <si>
    <t>14.11.2023 16:28:55</t>
  </si>
  <si>
    <t>14.11.2023 17:11:22</t>
  </si>
  <si>
    <t>14.11.2023 10:39:40</t>
  </si>
  <si>
    <t>14.11.2023 18:06:52</t>
  </si>
  <si>
    <t>14.11.2023 02:56:03</t>
  </si>
  <si>
    <t>14.11.2023 03:35:04</t>
  </si>
  <si>
    <t>BAĞARASI TR-10 KÖK 35-23-M00179_HatBaşıAyırıcı_88018294 M01_88018294</t>
  </si>
  <si>
    <t>14.11.2023 16:46:29</t>
  </si>
  <si>
    <t>14.11.2023 20:34:03</t>
  </si>
  <si>
    <t>ALİAĞA TR-43 DM 35-17-M00043_HatBaşıAyırıcı_72727542 M13_72727542</t>
  </si>
  <si>
    <t>14.11.2023 09:21:23</t>
  </si>
  <si>
    <t>14.11.2023 16:15:56</t>
  </si>
  <si>
    <t>KİRELLİ KÖK 35-29-L00809_GÜRDÜLLÜ- DERELİ-KİRELLİ KÖY L01_74719092</t>
  </si>
  <si>
    <t>14.11.2023 04:54:47</t>
  </si>
  <si>
    <t>14.11.2023 05:16:43</t>
  </si>
  <si>
    <t>SÜTÇÜLER DM 35-27-M00900_ÇAMBEL-1 M20_92758041</t>
  </si>
  <si>
    <t>14.11.2023 09:09:17</t>
  </si>
  <si>
    <t>14.11.2023 09:36:20</t>
  </si>
  <si>
    <t>K-593 35-01-K00593_35-01-K00593_2377315</t>
  </si>
  <si>
    <t>14.11.2023 20:45:54</t>
  </si>
  <si>
    <t>14.11.2023 21:28:44</t>
  </si>
  <si>
    <t>14.11.2023 09:23:50</t>
  </si>
  <si>
    <t>14.11.2023 17:29:12</t>
  </si>
  <si>
    <t>YENİCE KÖK 45-86-M00234_İÇİKLER ÇIKIŞ M02_41955371</t>
  </si>
  <si>
    <t>14.11.2023 12:14:23</t>
  </si>
  <si>
    <t>14.11.2023 17:13:06</t>
  </si>
  <si>
    <t>TR-61 45-78-M00061_49415383 tr61/f02_49409361</t>
  </si>
  <si>
    <t>14.11.2023 07:51:17</t>
  </si>
  <si>
    <t>14.11.2023 09:19:33</t>
  </si>
  <si>
    <t>M-1255 35-01-M01255_911228180_911228180</t>
  </si>
  <si>
    <t>14.11.2023 11:00:10</t>
  </si>
  <si>
    <t>14.11.2023 14:34:16</t>
  </si>
  <si>
    <t>TR-66 35-16-L00066_47553412_56355226_56355226</t>
  </si>
  <si>
    <t>14.11.2023 19:57:56</t>
  </si>
  <si>
    <t>14.11.2023 22:42:39</t>
  </si>
  <si>
    <t>YENİFOÇA TR-22 35-23-M00022_950424969_950424969</t>
  </si>
  <si>
    <t>14.11.2023 16:28:43</t>
  </si>
  <si>
    <t>14.11.2023 18:16:51</t>
  </si>
  <si>
    <t>KIYI ALTINKENT SİTESİ TR 35-30-M00295_965646367_965646367</t>
  </si>
  <si>
    <t>14.11.2023 12:50:06</t>
  </si>
  <si>
    <t>14.11.2023 13:59:37</t>
  </si>
  <si>
    <t>VEZİRKÖPRÜ İM 35-03-A00002_SAKLIBAHÇE K16_2308923</t>
  </si>
  <si>
    <t>14.11.2023 09:00:47</t>
  </si>
  <si>
    <t>14.11.2023 11:25:57</t>
  </si>
  <si>
    <t>DAĞDERE DM 45-72-M00097_HatBaşıAyırıcı_100691775 M05_100691775</t>
  </si>
  <si>
    <t>14.11.2023 09:30:41</t>
  </si>
  <si>
    <t>14.11.2023 15:15:54</t>
  </si>
  <si>
    <t>K-1996 35-01-K01996_911564129_911564129</t>
  </si>
  <si>
    <t>14.11.2023 08:25:05</t>
  </si>
  <si>
    <t>14.11.2023 09:48:11</t>
  </si>
  <si>
    <t>SÜTÇÜLER DM 35-27-M00900_A101-BAŞARI YEM M03_92758198</t>
  </si>
  <si>
    <t>14.11.2023 10:00:15</t>
  </si>
  <si>
    <t>14.11.2023 14:27:25</t>
  </si>
  <si>
    <t>TR-1/5 45-83-M00005_DIREK TIPI TRAFO HUCRESI H01_2109877</t>
  </si>
  <si>
    <t>14.11.2023 17:27:20</t>
  </si>
  <si>
    <t>14.11.2023 20:10:01</t>
  </si>
  <si>
    <t>CENKYERİ TR-7 45-82-M00255_45-82-M00255_2371127</t>
  </si>
  <si>
    <t>14.11.2023 19:08:41</t>
  </si>
  <si>
    <t>M-2379 35-01-M02379_910904959_910904959</t>
  </si>
  <si>
    <t>14.11.2023 11:18:07</t>
  </si>
  <si>
    <t>14.11.2023 13:57:06</t>
  </si>
  <si>
    <t>BOYABAĞ TR-1 35-21-L00113_35-21-L00113_2373867</t>
  </si>
  <si>
    <t>14.11.2023 09:09:45</t>
  </si>
  <si>
    <t>14.11.2023 16:43:36</t>
  </si>
  <si>
    <t>AŞAĞIÇOBANİSA TR-3 45-71-M00103_45-71-M00103_72236852</t>
  </si>
  <si>
    <t>14.11.2023 10:25:15</t>
  </si>
  <si>
    <t>14.11.2023 18:24:55</t>
  </si>
  <si>
    <t>K-1128 35-03-K01128_910577831_910577831</t>
  </si>
  <si>
    <t>14.11.2023 19:41:09</t>
  </si>
  <si>
    <t>15.11.2023 00:08:36</t>
  </si>
  <si>
    <t>14.11.2023 12:07:52</t>
  </si>
  <si>
    <t>14.11.2023 12:14:00</t>
  </si>
  <si>
    <t>14.11.2023 11:35:48</t>
  </si>
  <si>
    <t>14.11.2023 13:32:04</t>
  </si>
  <si>
    <t>TR-44 (DM-6/21) 35-17-M00044_B_60984579_60984579</t>
  </si>
  <si>
    <t>14.11.2023 16:06:34</t>
  </si>
  <si>
    <t>14.11.2023 18:07:14</t>
  </si>
  <si>
    <t>ALAŞEHİR TR-7 45-73-M00007_B_56405373_56405373</t>
  </si>
  <si>
    <t>14.11.2023 18:36:25</t>
  </si>
  <si>
    <t>14.11.2023 19:12:15</t>
  </si>
  <si>
    <t>14.11.2023 07:53:42</t>
  </si>
  <si>
    <t>14.11.2023 08:30:10</t>
  </si>
  <si>
    <t>MAHMUTLAR TR-2 35-29-L00119_A_91400768_91400768</t>
  </si>
  <si>
    <t>14.11.2023 09:02:29</t>
  </si>
  <si>
    <t>14.11.2023 18:14:02</t>
  </si>
  <si>
    <t>M-483 DOĞA DOSTU KONUTLARI 35-09-M00483_C C1_80938061</t>
  </si>
  <si>
    <t>14.11.2023 11:23:54</t>
  </si>
  <si>
    <t>14.11.2023 12:45:59</t>
  </si>
  <si>
    <t>BAŞIBÜYÜK KÖK 45-77-L00158_HACITUFAN ÇIKIŞI L02_61353341</t>
  </si>
  <si>
    <t>14.11.2023 09:12:27</t>
  </si>
  <si>
    <t>14.11.2023 09:13:59</t>
  </si>
  <si>
    <t>YENİ ŞAKRAN TR-6 35-17-M00206_950309223_950309223</t>
  </si>
  <si>
    <t>14.11.2023 20:52:42</t>
  </si>
  <si>
    <t>15.11.2023 05:07:26</t>
  </si>
  <si>
    <t>14.11.2023 16:40:37</t>
  </si>
  <si>
    <t>14.11.2023 17:55:50</t>
  </si>
  <si>
    <t>SANAYİ SİTESİ TR-1 35-17-M00295_950313985_950313985</t>
  </si>
  <si>
    <t>14.11.2023 23:36:27</t>
  </si>
  <si>
    <t>15.11.2023 02:32:27</t>
  </si>
  <si>
    <t>TEKKEDERE DM 35-16-M00137_YENİKENT M03_2118716</t>
  </si>
  <si>
    <t>14.11.2023 09:05:47</t>
  </si>
  <si>
    <t>14.11.2023 09:46:18</t>
  </si>
  <si>
    <t>TR-63 35-16-L00063_A_90954992_90954992</t>
  </si>
  <si>
    <t>14.11.2023 08:15:08</t>
  </si>
  <si>
    <t>14.11.2023 08:59:37</t>
  </si>
  <si>
    <t>DENİZKÖY TR-1 35-30-M00594_35-30-M00594_2376196</t>
  </si>
  <si>
    <t>14.11.2023 10:35:30</t>
  </si>
  <si>
    <t>14.11.2023 11:19:38</t>
  </si>
  <si>
    <t>M-228 35-02-M00228_D_56383108_56383108</t>
  </si>
  <si>
    <t>14.11.2023 09:50:05</t>
  </si>
  <si>
    <t>14.11.2023 11:50:11</t>
  </si>
  <si>
    <t>14.11.2023 15:22:44</t>
  </si>
  <si>
    <t>14.11.2023 16:51:21</t>
  </si>
  <si>
    <t>14.11.2023 08:22:59</t>
  </si>
  <si>
    <t>14.11.2023 09:55:39</t>
  </si>
  <si>
    <t>M-3312(YATIRIM REZERVE) 35-07-M03312_98911044_98911044</t>
  </si>
  <si>
    <t>14.11.2023 08:02:43</t>
  </si>
  <si>
    <t>14.11.2023 16:53:41</t>
  </si>
  <si>
    <t>TR-52 35-19-L00052_956694688_956694688</t>
  </si>
  <si>
    <t>14.11.2023 08:48:44</t>
  </si>
  <si>
    <t>14.11.2023 12:54:32</t>
  </si>
  <si>
    <t>DEMİRCİ TR-2 35-26-M01435_956622292_956622292</t>
  </si>
  <si>
    <t>14.11.2023 14:01:55</t>
  </si>
  <si>
    <t>14.11.2023 19:43:29</t>
  </si>
  <si>
    <t>TR-21 35-16-L00021_35-16-L00021_79438367</t>
  </si>
  <si>
    <t>14.11.2023 14:56:31</t>
  </si>
  <si>
    <t>14.11.2023 17:23:59</t>
  </si>
  <si>
    <t>ULUKENT DM-3/12 35-28-M00061_953382479_953382479</t>
  </si>
  <si>
    <t>14.11.2023 09:07:12</t>
  </si>
  <si>
    <t>14.11.2023 11:45:31</t>
  </si>
  <si>
    <t>M-2752 35-01-M02752_911545680_911545680</t>
  </si>
  <si>
    <t>14.11.2023 10:15:51</t>
  </si>
  <si>
    <t>14.11.2023 11:43:03</t>
  </si>
  <si>
    <t>K-300 35-01-K00300_A A1_5873612</t>
  </si>
  <si>
    <t>14.11.2023 00:00:17</t>
  </si>
  <si>
    <t>14.11.2023 06:27:47</t>
  </si>
  <si>
    <t>ALOSBİ TM 35-17-A00006_ŞAKRAN M05_2054686</t>
  </si>
  <si>
    <t>14.11.2023 10:41:32</t>
  </si>
  <si>
    <t>14.11.2023 12:08:06</t>
  </si>
  <si>
    <t>M-58 35-17-M00058_DAĞITIM TRAFO M-58 M01_79438269</t>
  </si>
  <si>
    <t>14.11.2023 13:07:59</t>
  </si>
  <si>
    <t>14.11.2023 16:31:17</t>
  </si>
  <si>
    <t>SANAYİ SİTESİ TR-2 35-17-M00296_950314000_950314000</t>
  </si>
  <si>
    <t>14.11.2023 13:33:31</t>
  </si>
  <si>
    <t>14.11.2023 19:27:05</t>
  </si>
  <si>
    <t>VEZİRKÖPRÜ İM 35-03-A00002_SEYHAN K02_2309365</t>
  </si>
  <si>
    <t>14.11.2023 11:30:11</t>
  </si>
  <si>
    <t>14.11.2023 13:52:48</t>
  </si>
  <si>
    <t>BEZİRGANLI KANAL MAH. TR-1 45-78-M00358_49238052_56392828_56392828</t>
  </si>
  <si>
    <t>14.11.2023 11:54:51</t>
  </si>
  <si>
    <t>14.11.2023 13:02:11</t>
  </si>
  <si>
    <t>K-1809 35-01-K01809_D D1_5868190</t>
  </si>
  <si>
    <t>14.11.2023 01:38:51</t>
  </si>
  <si>
    <t>14.11.2023 12:44:22</t>
  </si>
  <si>
    <t>14.11.2023 13:24:20</t>
  </si>
  <si>
    <t>İM-1/TR-4 35-14-M00310_956642568_956642568</t>
  </si>
  <si>
    <t>14.11.2023 09:01:52</t>
  </si>
  <si>
    <t>14.11.2023 10:10:10</t>
  </si>
  <si>
    <t>GÜMÜLCELİ KÖK 45-80-M00057_KOLDERE KÖK M01_72197393</t>
  </si>
  <si>
    <t>14.11.2023 16:22:12</t>
  </si>
  <si>
    <t>14.11.2023 16:49:24</t>
  </si>
  <si>
    <t>GÖRDES TR-1 45-75-M00001_945604168_945604168</t>
  </si>
  <si>
    <t>14.11.2023 08:35:41</t>
  </si>
  <si>
    <t>14.11.2023 09:47:00</t>
  </si>
  <si>
    <t>UMURLU TR-2 35-31-L00355_35-31-L00355_2365353</t>
  </si>
  <si>
    <t>14.11.2023 17:47:33</t>
  </si>
  <si>
    <t>14.11.2023 18:46:58</t>
  </si>
  <si>
    <t>TR-90 45-78-L00090_953248179_953248179</t>
  </si>
  <si>
    <t>14.11.2023 09:41:07</t>
  </si>
  <si>
    <t>14.11.2023 10:36:39</t>
  </si>
  <si>
    <t>14.11.2023 19:02:25</t>
  </si>
  <si>
    <t>HALİLBEYLİ DM 35-27-M00620_HALİLBEYLİ İÇME SUYU M11_2051349</t>
  </si>
  <si>
    <t>14.11.2023 08:10:07</t>
  </si>
  <si>
    <t>14.11.2023 09:59:09</t>
  </si>
  <si>
    <t>ILIKSU VADİ EVLERİ TR-244 35-19-M00295_DAĞITIM TRAFOSU M02_72112146</t>
  </si>
  <si>
    <t>14.11.2023 07:23:54</t>
  </si>
  <si>
    <t>14.11.2023 09:30:02</t>
  </si>
  <si>
    <t>M-3079 35-02-M03079_C C02_95298831</t>
  </si>
  <si>
    <t>14.11.2023 09:31:20</t>
  </si>
  <si>
    <t>14.11.2023 16:57:01</t>
  </si>
  <si>
    <t>YENİFOÇA TR-24 35-23-M00024_95000119043_95000119043</t>
  </si>
  <si>
    <t>14.11.2023 22:01:01</t>
  </si>
  <si>
    <t>14.11.2023 23:40:08</t>
  </si>
  <si>
    <t>14.11.2023 20:22:31</t>
  </si>
  <si>
    <t>14.11.2023 21:39:34</t>
  </si>
  <si>
    <t>DM-13/14 45-71-M00321_953208105_953208105</t>
  </si>
  <si>
    <t>14.11.2023 08:45:30</t>
  </si>
  <si>
    <t>14.11.2023 14:06:34</t>
  </si>
  <si>
    <t>14.11.2023 16:45:52</t>
  </si>
  <si>
    <t>14.11.2023 17:22:06</t>
  </si>
  <si>
    <t>SELENDİ DM 45-81-M00001_ESKİ SELENDİ M16_2079217</t>
  </si>
  <si>
    <t>14.11.2023 11:01:02</t>
  </si>
  <si>
    <t>14.11.2023 17:08:00</t>
  </si>
  <si>
    <t>K-231 35-01-K00231_A_56374215_56374215</t>
  </si>
  <si>
    <t>14.11.2023 16:28:12</t>
  </si>
  <si>
    <t>14.11.2023 17:26:02</t>
  </si>
  <si>
    <t>14.11.2023 17:26:43</t>
  </si>
  <si>
    <t>14.11.2023 17:52:31</t>
  </si>
  <si>
    <t>L-291 35-18-L00291_L-292 OVACIK YOLU (KERİMOĞLU) L03_72186892</t>
  </si>
  <si>
    <t>14.11.2023 08:13:55</t>
  </si>
  <si>
    <t>14.11.2023 11:02:04</t>
  </si>
  <si>
    <t>M-1189 35-03-M01189_35-03-M01189_2369645</t>
  </si>
  <si>
    <t>14.11.2023 12:45:27</t>
  </si>
  <si>
    <t>14.11.2023 13:17:34</t>
  </si>
  <si>
    <t>M-1280 35-02-M01280_913280292_913280292</t>
  </si>
  <si>
    <t>14.11.2023 19:08:44</t>
  </si>
  <si>
    <t>14.11.2023 20:12:05</t>
  </si>
  <si>
    <t>KINIK TR-30 35-24-L00220_955225879_955225879</t>
  </si>
  <si>
    <t>14.11.2023 15:37:18</t>
  </si>
  <si>
    <t>14.11.2023 18:22:19</t>
  </si>
  <si>
    <t>SARIGÖL TR-37 45-79-M00037_TR-40 M05_2315979</t>
  </si>
  <si>
    <t>14.11.2023 09:24:52</t>
  </si>
  <si>
    <t>14.11.2023 10:53:09</t>
  </si>
  <si>
    <t>DM-7/24 35-26-M00662_956615613_956615613</t>
  </si>
  <si>
    <t>14.11.2023 10:37:51</t>
  </si>
  <si>
    <t>14.11.2023 14:29:03</t>
  </si>
  <si>
    <t>DM-1/8 45-71-M00198_C dm1/27c1b_45143062</t>
  </si>
  <si>
    <t>14.11.2023 00:33:29</t>
  </si>
  <si>
    <t>14.11.2023 02:36:51</t>
  </si>
  <si>
    <t>SALUR KÖK 45-75-M00062_HatBaşıAyırıcı_84100652 M03_84100652</t>
  </si>
  <si>
    <t>14.11.2023 10:24:50</t>
  </si>
  <si>
    <t>14.11.2023 11:48:44</t>
  </si>
  <si>
    <t>SULUDERE KÖK 35-31-L00057_SARISU L03_2328069</t>
  </si>
  <si>
    <t>14.11.2023 23:20:22</t>
  </si>
  <si>
    <t>14.11.2023 23:39:17</t>
  </si>
  <si>
    <t>KAMUKENT TR-2 35-21-M00040_95001403209_95001403209</t>
  </si>
  <si>
    <t>14.11.2023 10:57:39</t>
  </si>
  <si>
    <t>14.11.2023 13:13:50</t>
  </si>
  <si>
    <t>14.11.2023 19:45:30</t>
  </si>
  <si>
    <t>14.11.2023 21:17:41</t>
  </si>
  <si>
    <t>MAHMUTLAR TR-2 35-29-L00119_35-29-L00119_2370488</t>
  </si>
  <si>
    <t>14.11.2023 09:07:17</t>
  </si>
  <si>
    <t>14.11.2023 09:32:52</t>
  </si>
  <si>
    <t>AKKEÇİLİ TR-4 45-73-M00424_A_91060021_91060021</t>
  </si>
  <si>
    <t>14.11.2023 11:28:35</t>
  </si>
  <si>
    <t>14.11.2023 14:52:36</t>
  </si>
  <si>
    <t>L-417 MIAMI EVLERİ 35-18-L00417_950451224_950451224</t>
  </si>
  <si>
    <t>14.11.2023 20:26:39</t>
  </si>
  <si>
    <t>14.11.2023 22:13:12</t>
  </si>
  <si>
    <t>14.11.2023 17:39:22</t>
  </si>
  <si>
    <t>14.11.2023 18:35:42</t>
  </si>
  <si>
    <t>K-2762 35-09-K02762_97762217_97762217</t>
  </si>
  <si>
    <t>14.11.2023 15:58:39</t>
  </si>
  <si>
    <t>14.11.2023 19:29:52</t>
  </si>
  <si>
    <t>PAŞAKÖY KÖK 45-80-M00052_HatBaşıAyırıcı_53135478 M06_53135478</t>
  </si>
  <si>
    <t>14.11.2023 09:38:32</t>
  </si>
  <si>
    <t>14.11.2023 09:39:40</t>
  </si>
  <si>
    <t>TAHTALI TM 35-22-A00001_PANCAR-1 M20_2307947</t>
  </si>
  <si>
    <t>14.11.2023 09:53:33</t>
  </si>
  <si>
    <t>14.11.2023 13:55:52</t>
  </si>
  <si>
    <t>MENEMEN DM-3/10 35-28-L00096_953379882_953379882</t>
  </si>
  <si>
    <t>14.11.2023 15:02:07</t>
  </si>
  <si>
    <t>14.11.2023 18:42:37</t>
  </si>
  <si>
    <t>ÇANDARLI M-56 35-30-M00056_35-30-M00056_2347128</t>
  </si>
  <si>
    <t>14.11.2023 12:02:24</t>
  </si>
  <si>
    <t>14.11.2023 12:43:00</t>
  </si>
  <si>
    <t>M-3114(YATIRIM REZERVE) 35-08-M03114_35-08-M03114_81540996</t>
  </si>
  <si>
    <t>14.11.2023 12:07:49</t>
  </si>
  <si>
    <t>14.11.2023 16:07:03</t>
  </si>
  <si>
    <t>TAŞLIYOL KÖK 35-27-M00495_TAŞLIYOL M03_72168857</t>
  </si>
  <si>
    <t>14.11.2023 14:14:00</t>
  </si>
  <si>
    <t>14.11.2023 15:20:11</t>
  </si>
  <si>
    <t>M-1255 35-01-M01255_910758093_910758093</t>
  </si>
  <si>
    <t>14.11.2023 08:14:11</t>
  </si>
  <si>
    <t>14.11.2023 10:15:21</t>
  </si>
  <si>
    <t>ÇANDARLI TATİL KÖYÜ KÖK-12 35-30-M00087_AYYILDIZ M04_2115765</t>
  </si>
  <si>
    <t>14.11.2023 18:59:26</t>
  </si>
  <si>
    <t>14.11.2023 19:53:01</t>
  </si>
  <si>
    <t>M-2188 KARAAĞAÇ TR-1 35-03-M02188_910687164_910687164</t>
  </si>
  <si>
    <t>14.11.2023 09:05:12</t>
  </si>
  <si>
    <t>14.11.2023 13:47:47</t>
  </si>
  <si>
    <t>K-254 35-04-K00254_99267924_99267924</t>
  </si>
  <si>
    <t>14.11.2023 16:15:38</t>
  </si>
  <si>
    <t>14.11.2023 18:20:34</t>
  </si>
  <si>
    <t>GÜZELYALI TM 35-01-A00008_GÜZELYALI-6 K13_2313690</t>
  </si>
  <si>
    <t>14.11.2023 15:37:42</t>
  </si>
  <si>
    <t>14.11.2023 16:59:21</t>
  </si>
  <si>
    <t>TR-47 35-16-L00047_47569381_56354789_56354789</t>
  </si>
  <si>
    <t>14.11.2023 21:30:01</t>
  </si>
  <si>
    <t>14.11.2023 22:15:20</t>
  </si>
  <si>
    <t>SÜNNETÇİLER TR-2 45-72-L00314_956495379_956495379</t>
  </si>
  <si>
    <t>14.11.2023 08:50:31</t>
  </si>
  <si>
    <t>14.11.2023 16:23:35</t>
  </si>
  <si>
    <t>MURADİYE DM 45-71-M00006_DM-02 ÜÇTEPELER RİNG M09_2077007</t>
  </si>
  <si>
    <t>14.11.2023 02:44:51</t>
  </si>
  <si>
    <t>14.11.2023 07:19:33</t>
  </si>
  <si>
    <t>14.11.2023 17:42:16</t>
  </si>
  <si>
    <t>14.11.2023 20:07:02</t>
  </si>
  <si>
    <t>GÜMÜŞÇAY KÖK 45-73-M00477_HatBaşıAyırıcı_53135583 M02_53135583</t>
  </si>
  <si>
    <t>14.11.2023 12:21:52</t>
  </si>
  <si>
    <t>14.11.2023 13:34:52</t>
  </si>
  <si>
    <t>ÇANAKÇI KÖK 45-79-M00194_HatBaşıAyırıcı_53134469 M01_53134469</t>
  </si>
  <si>
    <t>14.11.2023 04:26:49</t>
  </si>
  <si>
    <t>14.11.2023 06:11:51</t>
  </si>
  <si>
    <t>14.11.2023 08:37:09</t>
  </si>
  <si>
    <t>14.11.2023 09:18:07</t>
  </si>
  <si>
    <t>AŞAĞI YENMİŞ KÖYÜ TR1 35-27-M00383_DIREK TIPI TRAFO HUCRESI H01_2053412</t>
  </si>
  <si>
    <t>14.11.2023 09:14:48</t>
  </si>
  <si>
    <t>14.11.2023 11:48:59</t>
  </si>
  <si>
    <t>K-300 35-01-K00300_B B1_5858959</t>
  </si>
  <si>
    <t>14.11.2023 00:00:51</t>
  </si>
  <si>
    <t>14.11.2023 06:29:43</t>
  </si>
  <si>
    <t>DM-2/1 35-29-M00092_950342463_950342463</t>
  </si>
  <si>
    <t>14.11.2023 10:36:17</t>
  </si>
  <si>
    <t>14.11.2023 12:54:12</t>
  </si>
  <si>
    <t>DAĞDERE DM 45-72-M00097_HatBaşıAyırıcı_53140484 M06_53140484</t>
  </si>
  <si>
    <t>14.11.2023 15:43:47</t>
  </si>
  <si>
    <t>14.11.2023 16:33:41</t>
  </si>
  <si>
    <t>M-1117 35-01-M01117_912823741_912823741</t>
  </si>
  <si>
    <t>14.11.2023 10:30:25</t>
  </si>
  <si>
    <t>14.11.2023 12:30:41</t>
  </si>
  <si>
    <t>14.11.2023 12:55:45</t>
  </si>
  <si>
    <t>14.11.2023 13:34:11</t>
  </si>
  <si>
    <t>TR-52 35-19-L00052_35-19-L00052_2348981</t>
  </si>
  <si>
    <t>14.11.2023 14:12:37</t>
  </si>
  <si>
    <t>AŞAĞIKIRIKLAR DM 35-16-M00448_TEKKEDERE-1 M01_2336316</t>
  </si>
  <si>
    <t>14.11.2023 11:49:07</t>
  </si>
  <si>
    <t>14.11.2023 12:07:00</t>
  </si>
  <si>
    <t>KAREL KÖK 35-18-L00528_SEVRON (RAMADA OTEL) L04_72061140</t>
  </si>
  <si>
    <t>14.11.2023 01:23:01</t>
  </si>
  <si>
    <t>KUŞÇULAR DM-2 35-19-M00515__81571129_81571129</t>
  </si>
  <si>
    <t>14.11.2023 11:23:44</t>
  </si>
  <si>
    <t>14.11.2023 16:46:00</t>
  </si>
  <si>
    <t>K-1405 35-01-K01405_D k1405/d2_5893913</t>
  </si>
  <si>
    <t>14.11.2023 08:26:16</t>
  </si>
  <si>
    <t>14.11.2023 10:05:24</t>
  </si>
  <si>
    <t>KIZILDAĞ TR-1 45-73-M00454_B_56378028_56378028</t>
  </si>
  <si>
    <t>14.11.2023 17:17:53</t>
  </si>
  <si>
    <t>14.11.2023 18:39:56</t>
  </si>
  <si>
    <t>DM-23/06 45-71-M00502_D D12b_60553544</t>
  </si>
  <si>
    <t>14.11.2023 20:54:01</t>
  </si>
  <si>
    <t>14.11.2023 22:17:44</t>
  </si>
  <si>
    <t>K-1168 35-01-K01168_911143000_911143000</t>
  </si>
  <si>
    <t>14.11.2023 08:58:25</t>
  </si>
  <si>
    <t>14.11.2023 11:29:50</t>
  </si>
  <si>
    <t>TR-1/86-A (NAME SOKAK TRF) 45-83-M00271_45-83-M00271_2362207</t>
  </si>
  <si>
    <t>14.11.2023 09:57:53</t>
  </si>
  <si>
    <t>14.11.2023 12:49:59</t>
  </si>
  <si>
    <t>KOYUNDERE TR-1 35-28-M00154_95001287228_95001287228</t>
  </si>
  <si>
    <t>14.11.2023 07:40:57</t>
  </si>
  <si>
    <t>14.11.2023 09:38:54</t>
  </si>
  <si>
    <t>L-283 35-18-L00283_B_91140179_91140179</t>
  </si>
  <si>
    <t>14.11.2023 09:33:13</t>
  </si>
  <si>
    <t>14.11.2023 17:07:57</t>
  </si>
  <si>
    <t>KESİKKÖY DM 35-28-M00309_İZSU M05_96738809</t>
  </si>
  <si>
    <t>14.11.2023 08:06:47</t>
  </si>
  <si>
    <t>14.11.2023 08:33:20</t>
  </si>
  <si>
    <t>İCİKLER TR-6 45-74-M00251_İCİKLER TR-1 M02_72233937</t>
  </si>
  <si>
    <t>14.11.2023 09:22:43</t>
  </si>
  <si>
    <t>14.11.2023 13:02:16</t>
  </si>
  <si>
    <t>14.11.2023 21:32:02</t>
  </si>
  <si>
    <t>14.11.2023 22:49:54</t>
  </si>
  <si>
    <t>L-499 35-18-L00499_950467253_950467253</t>
  </si>
  <si>
    <t>14.11.2023 15:43:53</t>
  </si>
  <si>
    <t>14.11.2023 19:11:25</t>
  </si>
  <si>
    <t>14.11.2023 23:04:19</t>
  </si>
  <si>
    <t>15.11.2023 00:43:42</t>
  </si>
  <si>
    <t>K-1213 35-02-K01213_99423115_99423115</t>
  </si>
  <si>
    <t>14.11.2023 16:48:32</t>
  </si>
  <si>
    <t>14.11.2023 18:48:54</t>
  </si>
  <si>
    <t>BAŞARAN TR-1 35-31-L00070_A_91349298_91349298</t>
  </si>
  <si>
    <t>14.11.2023 22:03:08</t>
  </si>
  <si>
    <t>14.11.2023 23:58:30</t>
  </si>
  <si>
    <t>M-3483 (YATIRIM REZERVE) 35-02-M03483_E E1B_5844990</t>
  </si>
  <si>
    <t>14.11.2023 16:07:23</t>
  </si>
  <si>
    <t>14.11.2023 17:27:00</t>
  </si>
  <si>
    <t>DEMİRCİLİ DM 35-15-L00895_HatBaşıAyırıcı_95016096 L012_95016096</t>
  </si>
  <si>
    <t>14.11.2023 10:16:42</t>
  </si>
  <si>
    <t>14.11.2023 10:50:36</t>
  </si>
  <si>
    <t>K-4378 35-03-K04378_K-1658 K01_41919690</t>
  </si>
  <si>
    <t>14.11.2023 13:57:27</t>
  </si>
  <si>
    <t>14.11.2023 14:03:57</t>
  </si>
  <si>
    <t>K-4548 35-03-K04548_DIREK TIPI TRAFO HUCRESI H01_2068664</t>
  </si>
  <si>
    <t>14.11.2023 09:38:02</t>
  </si>
  <si>
    <t>14.11.2023 13:35:22</t>
  </si>
  <si>
    <t>EMİRALEM TR-1 35-28-M00227_C_56357710_56357710</t>
  </si>
  <si>
    <t>14.11.2023 20:10:59</t>
  </si>
  <si>
    <t>14.11.2023 20:34:09</t>
  </si>
  <si>
    <t>14.11.2023 20:54:12</t>
  </si>
  <si>
    <t>14.11.2023 23:38:30</t>
  </si>
  <si>
    <t>KURUCUOVA TR-2 35-15-L00253_35-15-L00253_2365159</t>
  </si>
  <si>
    <t>14.11.2023 10:47:01</t>
  </si>
  <si>
    <t>14.11.2023 17:53:15</t>
  </si>
  <si>
    <t>SÜLEYMAN KAHRAMAN VE ARK. TR-428 45-73-M00187_A_91086540_91086540</t>
  </si>
  <si>
    <t>14.11.2023 10:27:31</t>
  </si>
  <si>
    <t>14.11.2023 14:26:26</t>
  </si>
  <si>
    <t>K-4709 35-04-K04709_99625155_99625155</t>
  </si>
  <si>
    <t>14.11.2023 16:11:48</t>
  </si>
  <si>
    <t>14.11.2023 17:00:18</t>
  </si>
  <si>
    <t>L-284 İMAMOĞLU TRAFO 35-18-L00284_950459328_950459328</t>
  </si>
  <si>
    <t>14.11.2023 15:38:29</t>
  </si>
  <si>
    <t>14.11.2023 18:30:59</t>
  </si>
  <si>
    <t>14.11.2023 16:31:52</t>
  </si>
  <si>
    <t>14.11.2023 16:49:10</t>
  </si>
  <si>
    <t>FOÇA M-259 BAĞARASI 35-23-M00259_A_91012546_91012546</t>
  </si>
  <si>
    <t>14.11.2023 11:49:45</t>
  </si>
  <si>
    <t>14.11.2023 12:14:08</t>
  </si>
  <si>
    <t>GÜRÇEŞME İM 35-03-A00001_İŞÇİEVLERİ K08_2310746</t>
  </si>
  <si>
    <t>14.11.2023 14:23:09</t>
  </si>
  <si>
    <t>14.11.2023 18:09:21</t>
  </si>
  <si>
    <t>14.11.2023 09:31:59</t>
  </si>
  <si>
    <t>14.11.2023 17:10:09</t>
  </si>
  <si>
    <t>TR-77 (M-777) 35-30-M00777_D d2_43010747</t>
  </si>
  <si>
    <t>14.11.2023 09:20:14</t>
  </si>
  <si>
    <t>14.11.2023 11:48:08</t>
  </si>
  <si>
    <t>YENİKÖY TR-4 45-71-M00125_YENİKÖY TR-3 M03_72244249</t>
  </si>
  <si>
    <t>14.11.2023 17:29:52</t>
  </si>
  <si>
    <t>14.11.2023 18:02:00</t>
  </si>
  <si>
    <t>14.11.2023 09:09:37</t>
  </si>
  <si>
    <t>14.11.2023 13:50:15</t>
  </si>
  <si>
    <t>BAĞARASI TR-1 35-23-M00170_C_91463866_91463866</t>
  </si>
  <si>
    <t>14.11.2023 11:02:20</t>
  </si>
  <si>
    <t>14.11.2023 11:42:48</t>
  </si>
  <si>
    <t>14.11.2023 14:04:02</t>
  </si>
  <si>
    <t>14.11.2023 14:55:07</t>
  </si>
  <si>
    <t>SART TR-3 45-78-M00175_TR-2 M01_2109140</t>
  </si>
  <si>
    <t>14.11.2023 08:00:47</t>
  </si>
  <si>
    <t>14.11.2023 09:13:37</t>
  </si>
  <si>
    <t>14.11.2023 12:14:37</t>
  </si>
  <si>
    <t>14.11.2023 13:13:40</t>
  </si>
  <si>
    <t>TR-82 45-78-L00082_B_91189220_91189220</t>
  </si>
  <si>
    <t>14.11.2023 19:22:51</t>
  </si>
  <si>
    <t>YAHŞELLİ KÖK 35-28-M00293_EMİRALEM M03_66582307</t>
  </si>
  <si>
    <t>14.11.2023 16:56:42</t>
  </si>
  <si>
    <t>14.11.2023 17:32:14</t>
  </si>
  <si>
    <t>K-1745 35-01-K01745_K-550 K02_2040632</t>
  </si>
  <si>
    <t>14.11.2023 17:44:21</t>
  </si>
  <si>
    <t>KEMİKLİDERE TR-2 45-80-M00133_45-80-M00133_73431979</t>
  </si>
  <si>
    <t>14.11.2023 14:27:02</t>
  </si>
  <si>
    <t>14.11.2023 15:00:58</t>
  </si>
  <si>
    <t>BARIŞ TİREBOLU MAH.TR-1 45-78-L00489__72372029_72372029</t>
  </si>
  <si>
    <t>14.11.2023 23:32:26</t>
  </si>
  <si>
    <t>15.11.2023 00:06:51</t>
  </si>
  <si>
    <t>DÜZLEN TR-1 45-71-M01744_45-71-M01744_2366948</t>
  </si>
  <si>
    <t>14.11.2023 11:12:17</t>
  </si>
  <si>
    <t>14.11.2023 17:06:25</t>
  </si>
  <si>
    <t>14.11.2023 09:24:51</t>
  </si>
  <si>
    <t>14.11.2023 10:22:16</t>
  </si>
  <si>
    <t>K-732 35-01-K00732_911297352_911297352</t>
  </si>
  <si>
    <t>14.11.2023 11:51:08</t>
  </si>
  <si>
    <t>14.11.2023 14:10:03</t>
  </si>
  <si>
    <t>K-2813 35-03-K02813_K-2738 K01_41944013</t>
  </si>
  <si>
    <t>14.11.2023 17:22:05</t>
  </si>
  <si>
    <t>14.11.2023 19:31:55</t>
  </si>
  <si>
    <t>14.11.2023 09:25:54</t>
  </si>
  <si>
    <t>14.11.2023 14:25:10</t>
  </si>
  <si>
    <t>YİĞİTLER TR-3 35-27-L00227_97507564_97507564</t>
  </si>
  <si>
    <t>14.11.2023 12:38:33</t>
  </si>
  <si>
    <t>14.11.2023 14:05:49</t>
  </si>
  <si>
    <t>14.11.2023 06:42:49</t>
  </si>
  <si>
    <t>BOZAĞAÇ TR-2 45-78-M00662_45-78-M00662_2353560</t>
  </si>
  <si>
    <t>14.11.2023 09:53:57</t>
  </si>
  <si>
    <t>14.11.2023 16:43:39</t>
  </si>
  <si>
    <t>DM-16 45-71-M00309_DM-16/14 M06_92909716</t>
  </si>
  <si>
    <t>14.11.2023 15:59:27</t>
  </si>
  <si>
    <t>14.11.2023 16:43:31</t>
  </si>
  <si>
    <t>K-734 35-01-K00734_911973483_911973483</t>
  </si>
  <si>
    <t>14.11.2023 10:22:10</t>
  </si>
  <si>
    <t>14.11.2023 11:36:06</t>
  </si>
  <si>
    <t>TEKKEDERE DM 35-16-M00137_HatBaşıAyırıcı_75293884 M03_75293884</t>
  </si>
  <si>
    <t>14.11.2023 09:40:09</t>
  </si>
  <si>
    <t>14.11.2023 12:27:11</t>
  </si>
  <si>
    <t>K-3959 35-02-K03959_910032493_910032493</t>
  </si>
  <si>
    <t>14.11.2023 16:33:29</t>
  </si>
  <si>
    <t>14.11.2023 20:51:13</t>
  </si>
  <si>
    <t>MÜTEVELLİ KÖK 45-80-M00100_MÜTEVELLİ ŞEHİR-2(MÜTEVELLİ TR-5/TR-6/TR-7) M04_72196215</t>
  </si>
  <si>
    <t>14.11.2023 08:53:57</t>
  </si>
  <si>
    <t>14.11.2023 09:53:46</t>
  </si>
  <si>
    <t>SAMİ ERDOĞAN SULAMA GRUBU 35-29-L00350_A_56407110_56407110</t>
  </si>
  <si>
    <t>14.11.2023 16:19:15</t>
  </si>
  <si>
    <t>14.11.2023 17:13:07</t>
  </si>
  <si>
    <t>14.11.2023 19:41:07</t>
  </si>
  <si>
    <t>14.11.2023 20:16:34</t>
  </si>
  <si>
    <t>TR-311 ÖZBEK 35-19-M00527_956695173_956695173</t>
  </si>
  <si>
    <t>14.11.2023 10:43:00</t>
  </si>
  <si>
    <t>14.11.2023 15:30:45</t>
  </si>
  <si>
    <t>TR-158 35-16-L00158_958002926_958002926</t>
  </si>
  <si>
    <t>14.11.2023 09:15:10</t>
  </si>
  <si>
    <t>14.11.2023 15:04:48</t>
  </si>
  <si>
    <t>KARABURUN TR-6 35-21-L00032_953359762_953359762</t>
  </si>
  <si>
    <t>14.11.2023 09:15:04</t>
  </si>
  <si>
    <t>14.11.2023 10:31:58</t>
  </si>
  <si>
    <t>DM-2/TR-25 35-26-M01353_956627548_956627548</t>
  </si>
  <si>
    <t>14.11.2023 17:20:50</t>
  </si>
  <si>
    <t>14.11.2023 19:12:49</t>
  </si>
  <si>
    <t>TR-1/13 45-72-M00013_A_56392500_56392500</t>
  </si>
  <si>
    <t>14.11.2023 12:23:13</t>
  </si>
  <si>
    <t>14.11.2023 14:34:55</t>
  </si>
  <si>
    <t>14.11.2023 22:31:45</t>
  </si>
  <si>
    <t>14.11.2023 23:39:39</t>
  </si>
  <si>
    <t>M-448 35-03-M00448_95001174769_95001174769</t>
  </si>
  <si>
    <t>14.11.2023 12:14:25</t>
  </si>
  <si>
    <t>14.11.2023 15:02:17</t>
  </si>
  <si>
    <t>M-3113(YATIRIM REZERVE) 35-08-M03113_35-08-M03113_81540946</t>
  </si>
  <si>
    <t>14.11.2023 09:07:15</t>
  </si>
  <si>
    <t>14.11.2023 10:08:39</t>
  </si>
  <si>
    <t>K-3540 35-01-K03540_910586378_910586378</t>
  </si>
  <si>
    <t>14.11.2023 17:15:28</t>
  </si>
  <si>
    <t>14.11.2023 18:22:10</t>
  </si>
  <si>
    <t>M-2014 35-01-M02014_912944907_912944907</t>
  </si>
  <si>
    <t>14.11.2023 04:26:20</t>
  </si>
  <si>
    <t>14.11.2023 08:58:18</t>
  </si>
  <si>
    <t>K-4709 35-04-K04709__72410331_72410331</t>
  </si>
  <si>
    <t>14.11.2023 17:31:21</t>
  </si>
  <si>
    <t>K-732 35-01-K00732_M_56367096_56367096</t>
  </si>
  <si>
    <t>14.11.2023 23:30:49</t>
  </si>
  <si>
    <t>15.11.2023 02:33:11</t>
  </si>
  <si>
    <t>ÖZBEK DM (TR-315) 35-19-M00044_HatBaşıAyırıcı_53137512 M06_53137512</t>
  </si>
  <si>
    <t>14.11.2023 09:10:22</t>
  </si>
  <si>
    <t>14.11.2023 10:36:24</t>
  </si>
  <si>
    <t>M-1209 35-01-M01209_912147628_912147628</t>
  </si>
  <si>
    <t>14.11.2023 11:23:07</t>
  </si>
  <si>
    <t>14.11.2023 17:38:22</t>
  </si>
  <si>
    <t>L-425 BELLONA KABİN 35-18-L00425_12294394_56372915_56372915</t>
  </si>
  <si>
    <t>14.11.2023 17:48:59</t>
  </si>
  <si>
    <t>14.11.2023 20:06:57</t>
  </si>
  <si>
    <t>K-231 35-01-K00231_910405650_910405650</t>
  </si>
  <si>
    <t>14.11.2023 11:57:21</t>
  </si>
  <si>
    <t>ÇEŞNELİ TR-3 45-73-M00456_945684432_945684432</t>
  </si>
  <si>
    <t>14.11.2023 13:25:05</t>
  </si>
  <si>
    <t>14.11.2023 15:49:25</t>
  </si>
  <si>
    <t>K-3655 35-03-K03655_A_56364676_56364676</t>
  </si>
  <si>
    <t>14.11.2023 05:58:53</t>
  </si>
  <si>
    <t>14.11.2023 09:50:45</t>
  </si>
  <si>
    <t>GÜLKENT TR-4 35-30-M00227_C_56404723_56404723</t>
  </si>
  <si>
    <t>14.11.2023 19:30:16</t>
  </si>
  <si>
    <t>14.11.2023 22:57:12</t>
  </si>
  <si>
    <t>14.11.2023 10:24:12</t>
  </si>
  <si>
    <t>14.11.2023 10:40:22</t>
  </si>
  <si>
    <t>14.11.2023 15:53:32</t>
  </si>
  <si>
    <t>MADEN KÖK 45-83-M00128_MADEN M05_47316731</t>
  </si>
  <si>
    <t>14.11.2023 09:58:53</t>
  </si>
  <si>
    <t>14.11.2023 11:40:11</t>
  </si>
  <si>
    <t>K-1654 35-07-K01654_913339759_913339759</t>
  </si>
  <si>
    <t>14.11.2023 15:19:22</t>
  </si>
  <si>
    <t>14.11.2023 19:05:51</t>
  </si>
  <si>
    <t>YEŞİLTEPE TR-1 45-79-M00110_945553376_945553376</t>
  </si>
  <si>
    <t>14.11.2023 18:52:56</t>
  </si>
  <si>
    <t>14.11.2023 21:57:35</t>
  </si>
  <si>
    <t>14.11.2023 08:52:22</t>
  </si>
  <si>
    <t>14.11.2023 09:17:03</t>
  </si>
  <si>
    <t>M-3483 (YATIRIM REZERVE) 35-02-M03483_913342855_913342855</t>
  </si>
  <si>
    <t>14.11.2023 18:10:59</t>
  </si>
  <si>
    <t>14.11.2023 19:58:57</t>
  </si>
  <si>
    <t>URGANLI TR-7 45-83-M00550_DAŞKANLAR M01_72145675</t>
  </si>
  <si>
    <t>14.11.2023 10:48:02</t>
  </si>
  <si>
    <t>14.11.2023 15:43:06</t>
  </si>
  <si>
    <t>SALİHLİ TR-54 45-78-L00765_953255695_953255695</t>
  </si>
  <si>
    <t>14.11.2023 14:56:09</t>
  </si>
  <si>
    <t>14.11.2023 17:02:03</t>
  </si>
  <si>
    <t>14.11.2023 12:20:18</t>
  </si>
  <si>
    <t>14.11.2023 13:26:03</t>
  </si>
  <si>
    <t>TR-40 35-22-M00040_35-22-M00040_2364039</t>
  </si>
  <si>
    <t>14.11.2023 10:18:36</t>
  </si>
  <si>
    <t>14.11.2023 17:30:48</t>
  </si>
  <si>
    <t>SUCAHLI TR-1 35-24-M00103_D_56352400_56352400</t>
  </si>
  <si>
    <t>14.11.2023 09:16:03</t>
  </si>
  <si>
    <t>14.11.2023 15:26:12</t>
  </si>
  <si>
    <t>14.11.2023 09:55:07</t>
  </si>
  <si>
    <t>14.11.2023 11:08:43</t>
  </si>
  <si>
    <t>K-3194 35-03-K03194_910198036_910198036</t>
  </si>
  <si>
    <t>14.11.2023 14:53:51</t>
  </si>
  <si>
    <t>15.11.2023 02:27:31</t>
  </si>
  <si>
    <t>K-4624 35-03-K04624_C_56366985_56366985</t>
  </si>
  <si>
    <t>14.11.2023 09:37:15</t>
  </si>
  <si>
    <t>14.11.2023 11:01:45</t>
  </si>
  <si>
    <t>K-1322 35-02-K01322_910088318_910088318</t>
  </si>
  <si>
    <t>14.11.2023 16:08:04</t>
  </si>
  <si>
    <t>14.11.2023 22:53:19</t>
  </si>
  <si>
    <t>14.11.2023 10:13:08</t>
  </si>
  <si>
    <t>14.11.2023 11:21:34</t>
  </si>
  <si>
    <t>14.11.2023 15:43:12</t>
  </si>
  <si>
    <t>14.11.2023 15:43:37</t>
  </si>
  <si>
    <t>14.11.2023 12:12:01</t>
  </si>
  <si>
    <t>14.11.2023 15:04:28</t>
  </si>
  <si>
    <t>ALAŞEHİR TR-57 45-73-M00057_B_56404307_56404307</t>
  </si>
  <si>
    <t>14.11.2023 14:17:10</t>
  </si>
  <si>
    <t>14.11.2023 14:56:00</t>
  </si>
  <si>
    <t>MURADİYE TR-5 (ESKİ MEZARLIK YANI) 45-71-M00204_HatBaşıAyırıcı_53134531 M02_53134531</t>
  </si>
  <si>
    <t>14.11.2023 13:18:28</t>
  </si>
  <si>
    <t>DM-4/3 (HOLYWOOD ARKASI) 45-71-M00197_953208484_953208484</t>
  </si>
  <si>
    <t>14.11.2023 08:53:44</t>
  </si>
  <si>
    <t>14.11.2023 11:28:04</t>
  </si>
  <si>
    <t>ÇARIKBALLI PAMUCAK TR-1 45-77-L00183_45-77-L00183_2374985</t>
  </si>
  <si>
    <t>14.11.2023 11:45:03</t>
  </si>
  <si>
    <t>14.11.2023 13:46:36</t>
  </si>
  <si>
    <t>L-17 35-14-L00017_35-14-L00017_2370941</t>
  </si>
  <si>
    <t>14.11.2023 00:52:28</t>
  </si>
  <si>
    <t>14.11.2023 02:58:42</t>
  </si>
  <si>
    <t>TR-47 35-16-L00047_95002425169_95002425169</t>
  </si>
  <si>
    <t>14.11.2023 16:23:30</t>
  </si>
  <si>
    <t>TİRE DM2/6 35-29-L00025_950325353_950325353</t>
  </si>
  <si>
    <t>14.11.2023 20:37:02</t>
  </si>
  <si>
    <t>14.11.2023 21:03:46</t>
  </si>
  <si>
    <t>14.11.2023 21:17:38</t>
  </si>
  <si>
    <t>14.11.2023 22:24:28</t>
  </si>
  <si>
    <t>14.11.2023 11:15:39</t>
  </si>
  <si>
    <t>14.11.2023 12:53:36</t>
  </si>
  <si>
    <t>KÜÇÜK SANAYİ SİTESİ TR-1 45-83-L00142_955173862_955173862</t>
  </si>
  <si>
    <t>14.11.2023 08:54:40</t>
  </si>
  <si>
    <t>14.11.2023 13:58:25</t>
  </si>
  <si>
    <t>M-2748 35-01-M02748_911987399_911987399</t>
  </si>
  <si>
    <t>14.11.2023 19:37:00</t>
  </si>
  <si>
    <t>15.11.2023 00:28:10</t>
  </si>
  <si>
    <t>14.11.2023 09:34:07</t>
  </si>
  <si>
    <t>14.11.2023 08:41:26</t>
  </si>
  <si>
    <t>14.11.2023 09:06:02</t>
  </si>
  <si>
    <t>14.11.2023 16:43:45</t>
  </si>
  <si>
    <t>14.11.2023 20:30:16</t>
  </si>
  <si>
    <t>İM-1/TR-8 35-14-M00301_95002440729_95002440729</t>
  </si>
  <si>
    <t>14.11.2023 15:34:56</t>
  </si>
  <si>
    <t>14.11.2023 18:05:28</t>
  </si>
  <si>
    <t>DM-01/06 45-71-M00023_DAĞITIM TRAFOSU M04_66505570</t>
  </si>
  <si>
    <t>14.11.2023 12:57:48</t>
  </si>
  <si>
    <t>14.11.2023 15:52:08</t>
  </si>
  <si>
    <t>ÇALTIDERE KÖK 35-17-M00231_HatBaşıAyırıcı_75209731 M03_75209731</t>
  </si>
  <si>
    <t>14.11.2023 10:29:44</t>
  </si>
  <si>
    <t>14.11.2023 18:06:08</t>
  </si>
  <si>
    <t>TR-90 35-15-M00359_950360717_950360717</t>
  </si>
  <si>
    <t>14.11.2023 12:25:48</t>
  </si>
  <si>
    <t>14.11.2023 18:52:59</t>
  </si>
  <si>
    <t>K-1027 35-01-K01027_912626292_912626292</t>
  </si>
  <si>
    <t>14.11.2023 10:43:05</t>
  </si>
  <si>
    <t>14.11.2023 14:44:57</t>
  </si>
  <si>
    <t>SIĞACIK DM (L-35) 35-14-M00425_E_60984801_60984801</t>
  </si>
  <si>
    <t>14.11.2023 07:04:21</t>
  </si>
  <si>
    <t>14.11.2023 09:02:44</t>
  </si>
  <si>
    <t>M-70 BELEDİYE PARK 35-14-M00070_956640570_956640570</t>
  </si>
  <si>
    <t>14.11.2023 13:37:38</t>
  </si>
  <si>
    <t>14.11.2023 14:49:45</t>
  </si>
  <si>
    <t>TR-92 35-15-L00092_950352821_950352821</t>
  </si>
  <si>
    <t>14.11.2023 09:40:17</t>
  </si>
  <si>
    <t>14.11.2023 15:49:19</t>
  </si>
  <si>
    <t>14.11.2023 15:40:48</t>
  </si>
  <si>
    <t>14.11.2023 16:05:45</t>
  </si>
  <si>
    <t>ÖZBEY İM 35-26-A00005_ARAPKAHVE L01_2314105</t>
  </si>
  <si>
    <t>14.11.2023 08:18:34</t>
  </si>
  <si>
    <t>14.11.2023 10:20:03</t>
  </si>
  <si>
    <t>14.11.2023 00:37:01</t>
  </si>
  <si>
    <t>14.11.2023 01:08:38</t>
  </si>
  <si>
    <t>K-879 35-01-K00879_DAĞITIM TRAFOSU K-879 K01_65659506</t>
  </si>
  <si>
    <t>14.11.2023 09:08:23</t>
  </si>
  <si>
    <t>14.11.2023 11:22:22</t>
  </si>
  <si>
    <t>DURASILLI TR-22 45-78-M01136_TR-23 M01_2328798</t>
  </si>
  <si>
    <t>14.11.2023 02:55:36</t>
  </si>
  <si>
    <t>14.11.2023 04:33:43</t>
  </si>
  <si>
    <t>YENİKÖY TR-2 45-78-L00305_953283793_953283793</t>
  </si>
  <si>
    <t>14.11.2023 23:18:50</t>
  </si>
  <si>
    <t>15.11.2023 01:26:18</t>
  </si>
  <si>
    <t>KUŞÇULAR DM-2 35-19-M00515__81571128_81571128</t>
  </si>
  <si>
    <t>14.11.2023 11:00:40</t>
  </si>
  <si>
    <t>14.11.2023 16:49:28</t>
  </si>
  <si>
    <t>K-1405 35-01-K01405_911217592_911217592</t>
  </si>
  <si>
    <t>14.11.2023 19:23:53</t>
  </si>
  <si>
    <t>15.11.2023 03:04:41</t>
  </si>
  <si>
    <t>TR-14(M-714) 35-30-M00714_955298558_955298558</t>
  </si>
  <si>
    <t>14.11.2023 04:52:05</t>
  </si>
  <si>
    <t>14.11.2023 07:19:50</t>
  </si>
  <si>
    <t>14.11.2023 17:08:20</t>
  </si>
  <si>
    <t>14.11.2023 17:51:32</t>
  </si>
  <si>
    <t>FOÇA TR-42 35-23-L00042_950413403_950413403</t>
  </si>
  <si>
    <t>14.11.2023 08:53:09</t>
  </si>
  <si>
    <t>14.11.2023 09:46:08</t>
  </si>
  <si>
    <t>K-997 35-07-K00997_954857379_954857379</t>
  </si>
  <si>
    <t>14.11.2023 09:17:48</t>
  </si>
  <si>
    <t>14.11.2023 16:06:01</t>
  </si>
  <si>
    <t>ALİZE KÖK 35-18-M00059_HatBaşıAyırıcı_66373929 M09_66373929</t>
  </si>
  <si>
    <t>14.11.2023 07:46:54</t>
  </si>
  <si>
    <t>14.11.2023 09:48:27</t>
  </si>
  <si>
    <t>TEPECİK KÖPRÜ DM 35-14-M00332_TAŞKENT DM-2 (DOĞANBEY-2 477 H.H. SAĞ DEVRE) M07_49833818</t>
  </si>
  <si>
    <t>14.11.2023 13:19:03</t>
  </si>
  <si>
    <t>14.11.2023 13:29:38</t>
  </si>
  <si>
    <t>K-4277 35-02-K04277_913892608_913892608</t>
  </si>
  <si>
    <t>14.11.2023 16:03:58</t>
  </si>
  <si>
    <t>14.11.2023 18:54:55</t>
  </si>
  <si>
    <t>VEZİRKÖPRÜ İM 35-03-A00002_SAFFET ÖZSAN K03_2309364</t>
  </si>
  <si>
    <t>14.11.2023 13:39:16</t>
  </si>
  <si>
    <t>YAKACIK TR-1 35-20-L00232_B_91343413_91343413</t>
  </si>
  <si>
    <t>14.11.2023 09:15:32</t>
  </si>
  <si>
    <t>14.11.2023 16:46:08</t>
  </si>
  <si>
    <t>BARIŞ TİREBOLU MAH.TR-1 45-78-L00489_B_91370494_91370494</t>
  </si>
  <si>
    <t>14.11.2023 20:56:09</t>
  </si>
  <si>
    <t>14.11.2023 21:48:41</t>
  </si>
  <si>
    <t>CİRİT SAHASI (KIBRISLI) 45-81-M00151_945634563_945634563</t>
  </si>
  <si>
    <t>14.11.2023 12:27:47</t>
  </si>
  <si>
    <t>14.11.2023 14:26:21</t>
  </si>
  <si>
    <t>M-103 35-09-M00103_97712306_97712306</t>
  </si>
  <si>
    <t>14.11.2023 15:16:41</t>
  </si>
  <si>
    <t>14.11.2023 17:54:39</t>
  </si>
  <si>
    <t>TURAN KÖYÜ TR-1 35-20-L00070_955206680_955206680</t>
  </si>
  <si>
    <t>14.11.2023 09:20:09</t>
  </si>
  <si>
    <t>14.11.2023 13:11:59</t>
  </si>
  <si>
    <t>SOMA A SANTRALİ İM/DM 45-82-A00001_KIRKAĞAÇ L15_2324961</t>
  </si>
  <si>
    <t>14.11.2023 19:48:12</t>
  </si>
  <si>
    <t>14.11.2023 20:39:19</t>
  </si>
  <si>
    <t>YOLÜSTÜ İM 35-15-A00002_BİRGİ-2 L11_2316546</t>
  </si>
  <si>
    <t>14.11.2023 08:24:00</t>
  </si>
  <si>
    <t>14.11.2023 09:11:38</t>
  </si>
  <si>
    <t>TR-1/43-A 45-72-M00113_45-72-M00113_2346940</t>
  </si>
  <si>
    <t>14.11.2023 12:38:52</t>
  </si>
  <si>
    <t>14.11.2023 13:31:25</t>
  </si>
  <si>
    <t>14.11.2023 19:07:47</t>
  </si>
  <si>
    <t>14.11.2023 20:04:21</t>
  </si>
  <si>
    <t>K-837 35-01-K00837_D D1_5867990</t>
  </si>
  <si>
    <t>14.11.2023 10:29:04</t>
  </si>
  <si>
    <t>14.11.2023 14:10:12</t>
  </si>
  <si>
    <t>M-1101 35-03-M01101_35-03-M01101_41929499</t>
  </si>
  <si>
    <t>14.11.2023 08:54:27</t>
  </si>
  <si>
    <t>14.11.2023 10:39:41</t>
  </si>
  <si>
    <t>K-1863 35-09-K01863_912603647_912603647</t>
  </si>
  <si>
    <t>14.11.2023 17:18:32</t>
  </si>
  <si>
    <t>14.11.2023 19:50:01</t>
  </si>
  <si>
    <t>K-3655 35-03-K03655_950160616_950160616</t>
  </si>
  <si>
    <t>14.11.2023 15:19:57</t>
  </si>
  <si>
    <t>15.11.2023 00:37:09</t>
  </si>
  <si>
    <t>ÇAMLI KÖYÜ TR-1 35-10-L00024_95001223965_95001223965</t>
  </si>
  <si>
    <t>14.11.2023 09:57:07</t>
  </si>
  <si>
    <t>14.11.2023 12:05:46</t>
  </si>
  <si>
    <t>DM-1/8 45-71-M00198_45-71-M00198_66451718</t>
  </si>
  <si>
    <t>14.11.2023 03:45:28</t>
  </si>
  <si>
    <t>HASSEKİ TR-1 35-21-L00066_A_82611139_82611139</t>
  </si>
  <si>
    <t>14.11.2023 14:50:39</t>
  </si>
  <si>
    <t>14.11.2023 18:51:16</t>
  </si>
  <si>
    <t>KIZILDAM BADEMLİ TR-1 45-75-M00142_C_56391005_56391005</t>
  </si>
  <si>
    <t>14.11.2023 18:42:51</t>
  </si>
  <si>
    <t>14.11.2023 20:51:37</t>
  </si>
  <si>
    <t>SUBATAN TR-9 35-15-L00348_A_91218612_91218612</t>
  </si>
  <si>
    <t>14.11.2023 23:18:02</t>
  </si>
  <si>
    <t>15.11.2023 02:06:36</t>
  </si>
  <si>
    <t>SÖĞÜTÖREN TR-3 35-20-L00349_955208137_955208137</t>
  </si>
  <si>
    <t>14.11.2023 11:01:06</t>
  </si>
  <si>
    <t>14.11.2023 18:12:03</t>
  </si>
  <si>
    <t>K-985 35-07-K00985_915047199_915047199</t>
  </si>
  <si>
    <t>14.11.2023 21:41:20</t>
  </si>
  <si>
    <t>14.11.2023 22:50:16</t>
  </si>
  <si>
    <t>KUŞLUK ÇAMKÖY TR-1 45-75-M00144_A_56385664_56385664</t>
  </si>
  <si>
    <t>14.11.2023 12:11:22</t>
  </si>
  <si>
    <t>14.11.2023 14:18:32</t>
  </si>
  <si>
    <t>TR-1/6 45-72-M00006_45-72-M00006_83423371</t>
  </si>
  <si>
    <t>14.11.2023 09:11:49</t>
  </si>
  <si>
    <t>14.11.2023 12:43:05</t>
  </si>
  <si>
    <t>K-2965 35-10-K02965_98149801_98149801</t>
  </si>
  <si>
    <t>14.11.2023 20:15:01</t>
  </si>
  <si>
    <t>14.11.2023 21:53:11</t>
  </si>
  <si>
    <t>_913117706_913117706</t>
  </si>
  <si>
    <t>14.11.2023 16:49:58</t>
  </si>
  <si>
    <t>15.11.2023 01:21:43</t>
  </si>
  <si>
    <t>SARUHANLI TR-15 45-80-M00015_SARUHANLI TR-13 M02_60962831</t>
  </si>
  <si>
    <t>14.11.2023 11:07:52</t>
  </si>
  <si>
    <t>14.11.2023 11:32:23</t>
  </si>
  <si>
    <t>DM-23/03 TOKİ OKUL 45-71-M00518_A dm23/2 a1b_45038359</t>
  </si>
  <si>
    <t>14.11.2023 10:41:15</t>
  </si>
  <si>
    <t>14.11.2023 15:04:45</t>
  </si>
  <si>
    <t>GÜRÇEŞME İM 35-03-A00001_TR-2 M08_2051094</t>
  </si>
  <si>
    <t>14.11.2023 16:39:27</t>
  </si>
  <si>
    <t>14.11.2023 17:22:32</t>
  </si>
  <si>
    <t>K-440 35-01-K00440_35-01-K00440_97441692</t>
  </si>
  <si>
    <t>14.11.2023 11:28:19</t>
  </si>
  <si>
    <t>14.11.2023 12:16:41</t>
  </si>
  <si>
    <t>ÇAYBAŞI DM-1/5 35-26-M01194_35-26-M01194_2367739</t>
  </si>
  <si>
    <t>14.11.2023 23:32:23</t>
  </si>
  <si>
    <t>15.11.2023 00:29:42</t>
  </si>
  <si>
    <t>DAĞARLAR TR-3 45-73-M00601_B_56386785_56386785</t>
  </si>
  <si>
    <t>14.11.2023 12:25:43</t>
  </si>
  <si>
    <t>14.11.2023 18:04:42</t>
  </si>
  <si>
    <t>K-1189 35-02-K01189_E_56374332_56374332</t>
  </si>
  <si>
    <t>14.11.2023 09:24:11</t>
  </si>
  <si>
    <t>14.11.2023 13:15:00</t>
  </si>
  <si>
    <t>APANÇEŞME KÖK( TR-1) 35-16-M00683_YUKARIKIRIKLAR M02_72042355</t>
  </si>
  <si>
    <t>14.11.2023 05:15:07</t>
  </si>
  <si>
    <t>14.11.2023 07:09:42</t>
  </si>
  <si>
    <t>ALAÇATI TM 35-18-A00005_HatBaşıAyırıcı_53138348 M19_53138348</t>
  </si>
  <si>
    <t>14.11.2023 09:35:44</t>
  </si>
  <si>
    <t>14.11.2023 12:15:04</t>
  </si>
  <si>
    <t>K-4366 35-01-K04366_D_56369459_56369459</t>
  </si>
  <si>
    <t>14.11.2023 11:21:06</t>
  </si>
  <si>
    <t>14.11.2023 14:37:30</t>
  </si>
  <si>
    <t>14.11.2023 23:20:47</t>
  </si>
  <si>
    <t>15.11.2023 03:05:39</t>
  </si>
  <si>
    <t>SOMA A SANTRALİ İM/DM 45-82-A00001_HatBaşıAyırıcı_53136648 L15_53136648</t>
  </si>
  <si>
    <t>14.11.2023 17:58:58</t>
  </si>
  <si>
    <t>TR-62 45-78-M00062_953260771_953260771</t>
  </si>
  <si>
    <t>14.11.2023 15:20:49</t>
  </si>
  <si>
    <t>14.11.2023 21:08:02</t>
  </si>
  <si>
    <t>GÜZELKÖY KÖK 45-71-M00123_HatBaşıAyırıcı_53135216 M07_53135216</t>
  </si>
  <si>
    <t>14.11.2023 15:51:30</t>
  </si>
  <si>
    <t>14.11.2023 22:57:00</t>
  </si>
  <si>
    <t>K-550 35-01-K00550_DIREK TIPI TRAFO HUCRESI H01_2049155</t>
  </si>
  <si>
    <t>14.11.2023 20:44:32</t>
  </si>
  <si>
    <t>K-2473 35-01-K02473_910739269_910739269</t>
  </si>
  <si>
    <t>14.11.2023 09:22:42</t>
  </si>
  <si>
    <t>14.11.2023 11:11:15</t>
  </si>
  <si>
    <t>M-3067(YATIRIM REZERVE) 35-02-M03067_913027153_913027153</t>
  </si>
  <si>
    <t>14.11.2023 16:52:14</t>
  </si>
  <si>
    <t>14.11.2023 19:17:01</t>
  </si>
  <si>
    <t>14.11.2023 12:09:35</t>
  </si>
  <si>
    <t>M-1483 35-01-M01483_TRAFO M03_2070364</t>
  </si>
  <si>
    <t>14.11.2023 03:13:29</t>
  </si>
  <si>
    <t>14.11.2023 06:47:10</t>
  </si>
  <si>
    <t>TR-103 MEZARLIK YOLU 35-26-M00103_35-26-M00103_2356819</t>
  </si>
  <si>
    <t>14.11.2023 11:33:52</t>
  </si>
  <si>
    <t>14.11.2023 12:27:54</t>
  </si>
  <si>
    <t>14.11.2023 08:49:22</t>
  </si>
  <si>
    <t>14.11.2023 10:58:38</t>
  </si>
  <si>
    <t>KAKTÜS OTEL ÖZEL 35-25-M00272Ö_964515078_964515078</t>
  </si>
  <si>
    <t>14.11.2023 18:31:36</t>
  </si>
  <si>
    <t>14.11.2023 19:43:14</t>
  </si>
  <si>
    <t>MURADİYE TR-5(BELEDİYE KABİN) 45-71-M00194_953221658_953221658</t>
  </si>
  <si>
    <t>14.11.2023 22:18:17</t>
  </si>
  <si>
    <t>15.11.2023 01:40:06</t>
  </si>
  <si>
    <t>M-2314 35-02-M02314_99738460_99738460</t>
  </si>
  <si>
    <t>14.11.2023 08:43:56</t>
  </si>
  <si>
    <t>14.11.2023 12:00:10</t>
  </si>
  <si>
    <t>MURADİYE TR-3 45-71-M02147__72410956_72410956</t>
  </si>
  <si>
    <t>14.11.2023 13:50:59</t>
  </si>
  <si>
    <t>14.11.2023 19:44:07</t>
  </si>
  <si>
    <t>MAVİ KÖY SİTESİ M-352 35-30-M00352_35-30-M00352_2361339</t>
  </si>
  <si>
    <t>14.11.2023 22:21:32</t>
  </si>
  <si>
    <t>14.11.2023 23:03:33</t>
  </si>
  <si>
    <t>TAHTALI TM 35-22-A00001_PANCAR-2 M21_2307948</t>
  </si>
  <si>
    <t>14.11.2023 09:21:02</t>
  </si>
  <si>
    <t>14.11.2023 13:57:37</t>
  </si>
  <si>
    <t>ULUKENT DM-4/14 35-28-M00033_35-28-M00033_66487652</t>
  </si>
  <si>
    <t>14.11.2023 23:46:00</t>
  </si>
  <si>
    <t>15.11.2023 00:15:55</t>
  </si>
  <si>
    <t>GÜLKENT TR-1 35-30-M00224_35-30-M00224_2376844</t>
  </si>
  <si>
    <t>14.11.2023 14:34:07</t>
  </si>
  <si>
    <t>14.11.2023 14:52:07</t>
  </si>
  <si>
    <t>M-377 35-02-M00377_D_56381464_56381464</t>
  </si>
  <si>
    <t>14.11.2023 17:36:25</t>
  </si>
  <si>
    <t>14.11.2023 19:46:49</t>
  </si>
  <si>
    <t>PAYAMLI M-15 35-25-M00180_956637792_956637792</t>
  </si>
  <si>
    <t>14.11.2023 11:24:56</t>
  </si>
  <si>
    <t>14.11.2023 15:59:49</t>
  </si>
  <si>
    <t>ÇIKRIKÇI TR-2 45-83-L00465_45-83-L00465_61214830</t>
  </si>
  <si>
    <t>14.11.2023 17:24:40</t>
  </si>
  <si>
    <t>14.11.2023 20:05:08</t>
  </si>
  <si>
    <t>URLA TM-1 35-19-A00004_ALAÇATI-2 M04_2313935</t>
  </si>
  <si>
    <t>14.11.2023 02:33:31</t>
  </si>
  <si>
    <t>14.11.2023 02:39:39</t>
  </si>
  <si>
    <t>14.11.2023 00:15:45</t>
  </si>
  <si>
    <t>M-3312(YATIRIM REZERVE) 35-07-M03312_97532739_97532739</t>
  </si>
  <si>
    <t>14.11.2023 21:08:14</t>
  </si>
  <si>
    <t>14.11.2023 22:17:39</t>
  </si>
  <si>
    <t>14.11.2023 09:06:05</t>
  </si>
  <si>
    <t>14.11.2023 17:10:52</t>
  </si>
  <si>
    <t>L-96 35-18-L00096_950453410_950453410</t>
  </si>
  <si>
    <t>14.11.2023 19:00:18</t>
  </si>
  <si>
    <t>14.11.2023 22:36:33</t>
  </si>
  <si>
    <t>POYRAZDAMLARI TR-10 45-78-M00575_953254929_953254929</t>
  </si>
  <si>
    <t>14.11.2023 12:49:15</t>
  </si>
  <si>
    <t>14.11.2023 15:31:48</t>
  </si>
  <si>
    <t>K-210 35-07-K00210_99083116_99083116</t>
  </si>
  <si>
    <t>14.11.2023 15:23:55</t>
  </si>
  <si>
    <t>14.11.2023 20:53:18</t>
  </si>
  <si>
    <t>14.11.2023 10:41:56</t>
  </si>
  <si>
    <t>14.11.2023 11:13:30</t>
  </si>
  <si>
    <t>14.11.2023 20:17:46</t>
  </si>
  <si>
    <t>M-3288 35-03-M03288_A A1_5805154</t>
  </si>
  <si>
    <t>14.11.2023 20:34:33</t>
  </si>
  <si>
    <t>15.11.2023 00:34:57</t>
  </si>
  <si>
    <t>KAYMAKÇI DM 35-15-M00254_KAYMAKÇI ŞEHİR M04_66813716</t>
  </si>
  <si>
    <t>14.11.2023 16:44:57</t>
  </si>
  <si>
    <t>14.11.2023 17:39:02</t>
  </si>
  <si>
    <t>14.11.2023 00:20:56</t>
  </si>
  <si>
    <t>14.11.2023 00:40:23</t>
  </si>
  <si>
    <t>GÜZELKENT YAPI KOOP TR 35-21-M00015_A A1B_5887389</t>
  </si>
  <si>
    <t>14.11.2023 08:27:39</t>
  </si>
  <si>
    <t>14.11.2023 13:20:27</t>
  </si>
  <si>
    <t>KINIK TR-30 35-24-L00220_35-24-L00220_2376894</t>
  </si>
  <si>
    <t>14.11.2023 18:40:53</t>
  </si>
  <si>
    <t>K-1924 35-10-K01924_914987665_914987665</t>
  </si>
  <si>
    <t>14.11.2023 11:23:15</t>
  </si>
  <si>
    <t>14.11.2023 14:14:59</t>
  </si>
  <si>
    <t>14.11.2023 08:52:35</t>
  </si>
  <si>
    <t>14.11.2023 16:23:32</t>
  </si>
  <si>
    <t>TAŞLIYOL KÖK 35-27-M00495_HatBaşıAyırıcı_72907834 M03_72907834</t>
  </si>
  <si>
    <t>14.11.2023 10:44:15</t>
  </si>
  <si>
    <t>14.11.2023 12:51:12</t>
  </si>
  <si>
    <t>CABARLAR KÖK 45-75-M00053_HatBaşıAyırıcı_53135630 M02_53135630</t>
  </si>
  <si>
    <t>14.11.2023 07:55:52</t>
  </si>
  <si>
    <t>14.11.2023 07:56:21</t>
  </si>
  <si>
    <t>K-997 35-07-K00997__88868892_88868892</t>
  </si>
  <si>
    <t>14.11.2023 16:49:56</t>
  </si>
  <si>
    <t>AHMETBEYLİ M-6 35-22-M00244_955294936_955294936</t>
  </si>
  <si>
    <t>14.11.2023 02:04:18</t>
  </si>
  <si>
    <t>14.11.2023 03:04:34</t>
  </si>
  <si>
    <t>15.11.2023 00:02:11</t>
  </si>
  <si>
    <t>M-2752 35-01-M02752_35-01-M02752_81257852</t>
  </si>
  <si>
    <t>14.11.2023 12:07:54</t>
  </si>
  <si>
    <t>GÜNLÜCE KÖYÜ TR-1 35-15-L00837_950384125_950384125</t>
  </si>
  <si>
    <t>14.11.2023 21:07:19</t>
  </si>
  <si>
    <t>14.11.2023 23:00:11</t>
  </si>
  <si>
    <t>M-3470(YATIRIM REZERVE) 35-02-M03470_35-02-M03470_88370942</t>
  </si>
  <si>
    <t>14.11.2023 16:52:30</t>
  </si>
  <si>
    <t>GÖLMARMARA TR-25 45-85-L00025_İM GİRİŞ L01_61351332</t>
  </si>
  <si>
    <t>14.11.2023 06:21:51</t>
  </si>
  <si>
    <t>14.11.2023 07:47:00</t>
  </si>
  <si>
    <t>ÜÇYOL KÖK 45-82-M00128_DUALAR M02_2090652</t>
  </si>
  <si>
    <t>14.11.2023 12:44:15</t>
  </si>
  <si>
    <t>14.11.2023 14:26:31</t>
  </si>
  <si>
    <t>KAYACIK TR-1 45-75-M00209_45-75-M00209_61361759</t>
  </si>
  <si>
    <t>14.11.2023 17:55:10</t>
  </si>
  <si>
    <t>14.11.2023 18:15:11</t>
  </si>
  <si>
    <t>TR-103 MEZARLIK YOLU 35-26-M00103_B_91114089_91114089</t>
  </si>
  <si>
    <t>14.11.2023 10:36:16</t>
  </si>
  <si>
    <t>GÜNEY DM 45-83-L00130_AYVACIK L06_2303292</t>
  </si>
  <si>
    <t>14.11.2023 10:24:58</t>
  </si>
  <si>
    <t>14.11.2023 16:31:53</t>
  </si>
  <si>
    <t>KULA İM 45-77-A00001_DEMİRKÖPRÜ M03_2049496</t>
  </si>
  <si>
    <t>14.11.2023 09:47:19</t>
  </si>
  <si>
    <t>14.11.2023 10:19:54</t>
  </si>
  <si>
    <t>HASANLAR TR-1 35-28-M00203_A_91326103_91326103</t>
  </si>
  <si>
    <t>14.11.2023 18:49:30</t>
  </si>
  <si>
    <t>14.11.2023 19:42:08</t>
  </si>
  <si>
    <t>M-2559 35-01-M02559_910675746_910675746</t>
  </si>
  <si>
    <t>14.11.2023 09:16:30</t>
  </si>
  <si>
    <t>14.11.2023 10:26:22</t>
  </si>
  <si>
    <t>TR-2/51 45-83-L00051_95001272060_95001272060</t>
  </si>
  <si>
    <t>14.11.2023 09:33:30</t>
  </si>
  <si>
    <t>14.11.2023 14:26:35</t>
  </si>
  <si>
    <t>YENİFOÇA TR-22 35-23-M00022_C_56366118_56366118</t>
  </si>
  <si>
    <t>14.11.2023 19:35:27</t>
  </si>
  <si>
    <t>NURİYE DM 45-80-M00090_NURİYE TARIMSAL SULAMA M10_72194608</t>
  </si>
  <si>
    <t>14.11.2023 16:02:32</t>
  </si>
  <si>
    <t>14.11.2023 16:33:56</t>
  </si>
  <si>
    <t>FATİH MAH. TR-5 45-86-M00204_A_91205919_91205919</t>
  </si>
  <si>
    <t>14.11.2023 09:38:05</t>
  </si>
  <si>
    <t>14.11.2023 14:39:26</t>
  </si>
  <si>
    <t>KIZILCAAVLU TR-3 35-29-L00575_35-29-L00575_2351653</t>
  </si>
  <si>
    <t>14.11.2023 22:30:52</t>
  </si>
  <si>
    <t>14.11.2023 23:18:32</t>
  </si>
  <si>
    <t>L-523 ALTINKUM 35-18-L00523_7466849_56353857_56353857</t>
  </si>
  <si>
    <t>14.11.2023 10:43:09</t>
  </si>
  <si>
    <t>14.11.2023 16:26:31</t>
  </si>
  <si>
    <t>YAYAKENT DM 35-24-M00209_BALABAN M05_72093612</t>
  </si>
  <si>
    <t>15.11.2023 17:47:13</t>
  </si>
  <si>
    <t>15.11.2023 18:31:49</t>
  </si>
  <si>
    <t>MEHMET KARAMAN SULAMA GRUBU TR 35-27-M00191_913626416_913626416</t>
  </si>
  <si>
    <t>15.11.2023 10:33:15</t>
  </si>
  <si>
    <t>15.11.2023 12:53:44</t>
  </si>
  <si>
    <t>M-423 35-02-M00423_962750565_962750565</t>
  </si>
  <si>
    <t>15.11.2023 08:16:03</t>
  </si>
  <si>
    <t>15.11.2023 11:55:35</t>
  </si>
  <si>
    <t>BALÇOVA İM 35-07-A00001_İNÜNÜ / NARKENT K03_42778778</t>
  </si>
  <si>
    <t>15.11.2023 09:02:41</t>
  </si>
  <si>
    <t>15.11.2023 12:40:51</t>
  </si>
  <si>
    <t>GÖRDES TR-27 45-75-M00042_HatBaşıAyırıcı_53135103 M01_53135103</t>
  </si>
  <si>
    <t>15.11.2023 17:07:48</t>
  </si>
  <si>
    <t>15.11.2023 20:35:45</t>
  </si>
  <si>
    <t>POYRAZDAMLARI TR-11 45-78-M00576_HatBaşıAyırıcı_53139336 M05_53139336</t>
  </si>
  <si>
    <t>15.11.2023 08:00:26</t>
  </si>
  <si>
    <t>15.11.2023 10:27:24</t>
  </si>
  <si>
    <t>YEŞİLOVA KÖK 45-78-M01393_YEŞİLOVA TARIMSAL M03_83810706</t>
  </si>
  <si>
    <t>15.11.2023 14:45:53</t>
  </si>
  <si>
    <t>15.11.2023 15:05:12</t>
  </si>
  <si>
    <t>K-376 35-01-K00376_E_56363183_56363183</t>
  </si>
  <si>
    <t>15.11.2023 20:44:58</t>
  </si>
  <si>
    <t>15.11.2023 22:30:01</t>
  </si>
  <si>
    <t>ASARLIK TR-26 35-28-M00725_953370494_953370494</t>
  </si>
  <si>
    <t>15.11.2023 00:28:28</t>
  </si>
  <si>
    <t>15.11.2023 02:35:42</t>
  </si>
  <si>
    <t>15.11.2023 09:32:56</t>
  </si>
  <si>
    <t>15.11.2023 10:26:31</t>
  </si>
  <si>
    <t>ULUKENT DM-4/2 35-28-M00044_DAĞITIM TRAFO ULUKENT DM-4/2 M03_66556224</t>
  </si>
  <si>
    <t>15.11.2023 19:24:31</t>
  </si>
  <si>
    <t>15.11.2023 23:19:38</t>
  </si>
  <si>
    <t>SARIGÖL DM 45-79-M00069_ULUDERBENT FİDERİ M16_2318415</t>
  </si>
  <si>
    <t>15.11.2023 18:43:22</t>
  </si>
  <si>
    <t>15.11.2023 19:39:26</t>
  </si>
  <si>
    <t>K-2322 35-01-K02322_TRAFO K03_2064177</t>
  </si>
  <si>
    <t>15.11.2023 09:21:40</t>
  </si>
  <si>
    <t>15.11.2023 10:05:44</t>
  </si>
  <si>
    <t>TR-96 35-16-L00096_953346807_953346807</t>
  </si>
  <si>
    <t>15.11.2023 13:10:04</t>
  </si>
  <si>
    <t>15.11.2023 15:43:32</t>
  </si>
  <si>
    <t>15.11.2023 01:37:07</t>
  </si>
  <si>
    <t>15.11.2023 02:22:06</t>
  </si>
  <si>
    <t>GÜMÜLDÜR M-21 35-25-M00021_10090613 m21/e3b_5784733</t>
  </si>
  <si>
    <t>15.11.2023 12:08:58</t>
  </si>
  <si>
    <t>15.11.2023 16:24:08</t>
  </si>
  <si>
    <t>KESİKKÖY DM 35-28-M00309_BURUNCUK M14_96738950</t>
  </si>
  <si>
    <t>15.11.2023 20:11:16</t>
  </si>
  <si>
    <t>15.11.2023 21:15:59</t>
  </si>
  <si>
    <t>HALİLBEYLİ TR-1 KÖK 35-27-M01057_953004175_953004175</t>
  </si>
  <si>
    <t>15.11.2023 13:23:43</t>
  </si>
  <si>
    <t>15.11.2023 14:48:45</t>
  </si>
  <si>
    <t>DM-1/59 45-71-M00020_45139178_56397633_56397633</t>
  </si>
  <si>
    <t>15.11.2023 16:25:44</t>
  </si>
  <si>
    <t>15.11.2023 18:56:28</t>
  </si>
  <si>
    <t>HALİLLER KÖK 35-31-L00228_KALEKÖY L02_72238538</t>
  </si>
  <si>
    <t>15.11.2023 11:16:12</t>
  </si>
  <si>
    <t>15.11.2023 11:39:00</t>
  </si>
  <si>
    <t>K-3379 MAVİŞEHİR PETROL 35-09-K03379Ö_ K02_2307820</t>
  </si>
  <si>
    <t>15.11.2023 08:36:44</t>
  </si>
  <si>
    <t>15.11.2023 08:44:00</t>
  </si>
  <si>
    <t>AHMETBEYLİ M-6 35-22-M00244_A_56354672_56354672</t>
  </si>
  <si>
    <t>15.11.2023 12:11:14</t>
  </si>
  <si>
    <t>15.11.2023 15:30:09</t>
  </si>
  <si>
    <t>YENİFOÇA TR-54 35-23-M00054_C_91179386_91179386</t>
  </si>
  <si>
    <t>15.11.2023 05:31:43</t>
  </si>
  <si>
    <t>15.11.2023 06:15:39</t>
  </si>
  <si>
    <t>ALSANCAK TM 35-01-A00005_ŞAİR EŞREF K01_2057565</t>
  </si>
  <si>
    <t>15.11.2023 21:48:26</t>
  </si>
  <si>
    <t>15.11.2023 22:49:29</t>
  </si>
  <si>
    <t>M-1524 ÇİNÇİN MEVKİİ 35-03-M01524_910770827_910770827</t>
  </si>
  <si>
    <t>15.11.2023 14:14:09</t>
  </si>
  <si>
    <t>15.11.2023 20:15:13</t>
  </si>
  <si>
    <t>DM-3/TR-20 35-22-M00079_955266751_955266751</t>
  </si>
  <si>
    <t>15.11.2023 09:02:59</t>
  </si>
  <si>
    <t>15.11.2023 10:43:23</t>
  </si>
  <si>
    <t>İZZETTİN KÖK 45-83-M00132_SİNİRLİ M02_2327937</t>
  </si>
  <si>
    <t>15.11.2023 08:00:56</t>
  </si>
  <si>
    <t>15.11.2023 09:10:36</t>
  </si>
  <si>
    <t>K-210 35-07-K00210_B_56376229_56376229</t>
  </si>
  <si>
    <t>15.11.2023 13:27:20</t>
  </si>
  <si>
    <t>15.11.2023 17:35:39</t>
  </si>
  <si>
    <t>MURAT DEMİRLER VE ARK. TR 45-71-M01642__82247699_82247699</t>
  </si>
  <si>
    <t>15.11.2023 10:34:00</t>
  </si>
  <si>
    <t>15.11.2023 19:02:01</t>
  </si>
  <si>
    <t>L-329 35-18-L00329_950437070_950437070</t>
  </si>
  <si>
    <t>15.11.2023 11:48:42</t>
  </si>
  <si>
    <t>15.11.2023 14:06:36</t>
  </si>
  <si>
    <t>15.11.2023 09:37:22</t>
  </si>
  <si>
    <t>15.11.2023 10:22:28</t>
  </si>
  <si>
    <t>M-3461(YATIRIM REZERVE) 35-02-M03461_967154594_967154594</t>
  </si>
  <si>
    <t>15.11.2023 00:48:03</t>
  </si>
  <si>
    <t>15.11.2023 01:29:29</t>
  </si>
  <si>
    <t>TEKELLER KÖYÜ TR-1 45-71-M01268_45-71-M01268_2355323</t>
  </si>
  <si>
    <t>15.11.2023 20:50:30</t>
  </si>
  <si>
    <t>15.11.2023 21:21:08</t>
  </si>
  <si>
    <t>15.11.2023 12:10:43</t>
  </si>
  <si>
    <t>15.11.2023 15:02:57</t>
  </si>
  <si>
    <t>DM-4/TR-4 35-13-L00444_946423030_946423030</t>
  </si>
  <si>
    <t>15.11.2023 14:51:38</t>
  </si>
  <si>
    <t>15.11.2023 17:17:07</t>
  </si>
  <si>
    <t>HACI ABDİ YOLAYRIMI TR 35-20-L00050_35-20-L00050_66525705</t>
  </si>
  <si>
    <t>15.11.2023 20:57:42</t>
  </si>
  <si>
    <t>15.11.2023 22:08:39</t>
  </si>
  <si>
    <t>TR-31(M-731) 35-30-M00731_H h1_43010769</t>
  </si>
  <si>
    <t>15.11.2023 19:28:46</t>
  </si>
  <si>
    <t>15.11.2023 21:12:28</t>
  </si>
  <si>
    <t>ŞEHİT KEMAL KÖK 35-17-M00449_E_56355742_56355742</t>
  </si>
  <si>
    <t>15.11.2023 13:09:17</t>
  </si>
  <si>
    <t>15.11.2023 13:47:23</t>
  </si>
  <si>
    <t>TR-5 45-74-M00005_C_56352288_56352288</t>
  </si>
  <si>
    <t>15.11.2023 18:48:47</t>
  </si>
  <si>
    <t>15.11.2023 19:17:16</t>
  </si>
  <si>
    <t>GERMİYAN İM 35-18-A00004_KARABURUN-3 (KARAREİS KÖK) M02_2064601</t>
  </si>
  <si>
    <t>15.11.2023 15:07:25</t>
  </si>
  <si>
    <t>15.11.2023 15:30:14</t>
  </si>
  <si>
    <t>15.11.2023 16:28:29</t>
  </si>
  <si>
    <t>15.11.2023 17:05:00</t>
  </si>
  <si>
    <t>TR-40 45-77-L00040_945487825_945487825</t>
  </si>
  <si>
    <t>15.11.2023 18:25:35</t>
  </si>
  <si>
    <t>15.11.2023 23:37:45</t>
  </si>
  <si>
    <t>TR-170 35-26-M01191_956616036_956616036</t>
  </si>
  <si>
    <t>15.11.2023 09:24:48</t>
  </si>
  <si>
    <t>15.11.2023 10:39:42</t>
  </si>
  <si>
    <t>L-283 35-18-L00283_C_91140174_91140174</t>
  </si>
  <si>
    <t>15.11.2023 09:47:01</t>
  </si>
  <si>
    <t>15.11.2023 14:53:56</t>
  </si>
  <si>
    <t>SALİHLERALTI MİGROS TR 35-30-M00669_HatBaşıAyırıcı_90148272 M02_90148272</t>
  </si>
  <si>
    <t>15.11.2023 15:45:36</t>
  </si>
  <si>
    <t>15.11.2023 18:19:01</t>
  </si>
  <si>
    <t>ABALIOĞLU DM 45-83-M00136_BAĞYURDU-DOĞALGAZ-OZAN BLOK M09_72134615</t>
  </si>
  <si>
    <t>15.11.2023 14:44:21</t>
  </si>
  <si>
    <t>15.11.2023 17:03:18</t>
  </si>
  <si>
    <t>M-1528 35-03-M01528_910845534_910845534</t>
  </si>
  <si>
    <t>15.11.2023 09:02:03</t>
  </si>
  <si>
    <t>15.11.2023 10:45:57</t>
  </si>
  <si>
    <t>NARINCALISÜLEYMAN TR 45-77-L00209_A_56403264_56403264</t>
  </si>
  <si>
    <t>15.11.2023 18:56:59</t>
  </si>
  <si>
    <t>16.11.2023 01:59:51</t>
  </si>
  <si>
    <t>AYRANCILAR DM-2/17 35-26-M01286_956627942_956627942</t>
  </si>
  <si>
    <t>15.11.2023 11:53:20</t>
  </si>
  <si>
    <t>15.11.2023 13:50:55</t>
  </si>
  <si>
    <t>TATAR DM 35-19-M00256_ALAÇATI-2 ÇIKIŞ ALİZE M03_2058325</t>
  </si>
  <si>
    <t>15.11.2023 19:47:52</t>
  </si>
  <si>
    <t>15.11.2023 21:21:20</t>
  </si>
  <si>
    <t>BAĞARASI TR-10 KÖK 35-23-M00179_ESKİİBAĞARASI M02_72143144</t>
  </si>
  <si>
    <t>15.11.2023 11:31:42</t>
  </si>
  <si>
    <t>15.11.2023 13:47:39</t>
  </si>
  <si>
    <t>YAYLAYURT TR-2 35-30-M00686_955293781_955293781</t>
  </si>
  <si>
    <t>15.11.2023 15:33:09</t>
  </si>
  <si>
    <t>15.11.2023 18:57:59</t>
  </si>
  <si>
    <t>15.11.2023 16:50:06</t>
  </si>
  <si>
    <t>15.11.2023 18:19:44</t>
  </si>
  <si>
    <t>15.11.2023 10:08:05</t>
  </si>
  <si>
    <t>15.11.2023 11:20:35</t>
  </si>
  <si>
    <t>15.11.2023 08:10:17</t>
  </si>
  <si>
    <t>15.11.2023 16:35:34</t>
  </si>
  <si>
    <t>15.11.2023 11:46:32</t>
  </si>
  <si>
    <t>15.11.2023 17:47:16</t>
  </si>
  <si>
    <t>K-2337 35-03-K02337_F f1b_5815942</t>
  </si>
  <si>
    <t>15.11.2023 19:12:16</t>
  </si>
  <si>
    <t>15.11.2023 20:32:54</t>
  </si>
  <si>
    <t>KÜNER TR-11 35-22-M00293_DIREK TIPI TRAFO HUCRESI H01_2102566</t>
  </si>
  <si>
    <t>15.11.2023 09:05:56</t>
  </si>
  <si>
    <t>15.11.2023 11:01:22</t>
  </si>
  <si>
    <t>KARAKÖY TR-1 45-83-L00295_45-83-L00295_2356901</t>
  </si>
  <si>
    <t>15.11.2023 14:08:57</t>
  </si>
  <si>
    <t>15.11.2023 15:32:45</t>
  </si>
  <si>
    <t>AYHAN BEZİRGENOGLU SULAMA GRUBU 35-29-L00346_F_56396304_56396304</t>
  </si>
  <si>
    <t>15.11.2023 10:44:47</t>
  </si>
  <si>
    <t>15.11.2023 12:03:31</t>
  </si>
  <si>
    <t>K-3693 35-10-K03693_912746161_912746161</t>
  </si>
  <si>
    <t>15.11.2023 07:24:40</t>
  </si>
  <si>
    <t>15.11.2023 16:14:16</t>
  </si>
  <si>
    <t>K-541 35-01-K00541_911728921_911728921</t>
  </si>
  <si>
    <t>15.11.2023 08:18:09</t>
  </si>
  <si>
    <t>15.11.2023 10:18:56</t>
  </si>
  <si>
    <t>K-1454 35-01-K01454_912437558_912437558</t>
  </si>
  <si>
    <t>15.11.2023 17:19:48</t>
  </si>
  <si>
    <t>15.11.2023 18:50:25</t>
  </si>
  <si>
    <t>DAMARDI AKPINAR TR-2 45-75-M00326_45-75-M00326_2367333</t>
  </si>
  <si>
    <t>15.11.2023 22:59:41</t>
  </si>
  <si>
    <t>15.11.2023 23:19:33</t>
  </si>
  <si>
    <t>ALAŞEHİR TR-83 45-73-M00083_45-73-M00083_2352962</t>
  </si>
  <si>
    <t>15.11.2023 11:04:16</t>
  </si>
  <si>
    <t>15.11.2023 12:41:34</t>
  </si>
  <si>
    <t>ZAĞNOS TR-1 35-16-M00143_35-16-M00143_2347042</t>
  </si>
  <si>
    <t>15.11.2023 09:17:20</t>
  </si>
  <si>
    <t>15.11.2023 09:39:33</t>
  </si>
  <si>
    <t>K-3808 35-04-K03808_TRAFO K01_2062651</t>
  </si>
  <si>
    <t>15.11.2023 09:10:19</t>
  </si>
  <si>
    <t>AŞAĞI KIZILCA İÇME SUYU TR-2 35-27-L00090_965215916_965215916</t>
  </si>
  <si>
    <t>15.11.2023 09:48:35</t>
  </si>
  <si>
    <t>15.11.2023 14:31:38</t>
  </si>
  <si>
    <t>L-289 DEMET AKBAĞ TRAFO 35-18-L00289_950456256_950456256</t>
  </si>
  <si>
    <t>15.11.2023 12:26:49</t>
  </si>
  <si>
    <t>15.11.2023 15:51:55</t>
  </si>
  <si>
    <t>UZUNKUYU TR-1 35-19-M00203_35-19-M00203_2366164</t>
  </si>
  <si>
    <t>15.11.2023 19:07:33</t>
  </si>
  <si>
    <t>15.11.2023 21:57:49</t>
  </si>
  <si>
    <t>M-2465 35-09-M02465_914525389_914525389</t>
  </si>
  <si>
    <t>15.11.2023 09:25:26</t>
  </si>
  <si>
    <t>15.11.2023 11:03:58</t>
  </si>
  <si>
    <t>ALİAĞA TR-43 DM 35-17-M00043_HatBaşıAyırıcı_72823476 M13_72823476</t>
  </si>
  <si>
    <t>15.11.2023 09:55:06</t>
  </si>
  <si>
    <t>15.11.2023 17:48:11</t>
  </si>
  <si>
    <t>MAHMUTLAR TR-2 35-29-L00119_B_56361308_56361308</t>
  </si>
  <si>
    <t>15.11.2023 09:05:43</t>
  </si>
  <si>
    <t>15.11.2023 17:50:52</t>
  </si>
  <si>
    <t>15.11.2023 11:00:16</t>
  </si>
  <si>
    <t>15.11.2023 13:11:44</t>
  </si>
  <si>
    <t>15.11.2023 09:26:52</t>
  </si>
  <si>
    <t>15.11.2023 17:14:46</t>
  </si>
  <si>
    <t>PİYADELER KÖK 45-73-M00136_PİYADELER TR-1 M09_95408089</t>
  </si>
  <si>
    <t>15.11.2023 08:07:22</t>
  </si>
  <si>
    <t>15.11.2023 08:44:31</t>
  </si>
  <si>
    <t>BADEMLİ TR-6 35-30-L00103_955321011_955321011</t>
  </si>
  <si>
    <t>15.11.2023 11:50:02</t>
  </si>
  <si>
    <t>15.11.2023 14:28:51</t>
  </si>
  <si>
    <t>K-1273 35-02-K01273_TRAFO K02_2063491</t>
  </si>
  <si>
    <t>15.11.2023 05:04:12</t>
  </si>
  <si>
    <t>15.11.2023 07:03:14</t>
  </si>
  <si>
    <t>EĞRİDERE TR-4 35-29-L00513_B_56406214_56406214</t>
  </si>
  <si>
    <t>15.11.2023 14:00:57</t>
  </si>
  <si>
    <t>15.11.2023 18:28:54</t>
  </si>
  <si>
    <t>MERSİNLİ TR-3 45-78-M00937_A_91012492_91012492</t>
  </si>
  <si>
    <t>15.11.2023 17:27:27</t>
  </si>
  <si>
    <t>15.11.2023 18:35:05</t>
  </si>
  <si>
    <t>KAYNARPINAR TR-1 35-21-L00116_953360467_953360467</t>
  </si>
  <si>
    <t>15.11.2023 17:14:52</t>
  </si>
  <si>
    <t>15.11.2023 23:09:45</t>
  </si>
  <si>
    <t>BUCA TM 35-03-A00003_Adatepe M31_2311290</t>
  </si>
  <si>
    <t>15.11.2023 21:08:24</t>
  </si>
  <si>
    <t>15.11.2023 21:40:34</t>
  </si>
  <si>
    <t>EBSO TM 35-09-A00001_EBSO-9 K33_2312288</t>
  </si>
  <si>
    <t>15.11.2023 07:30:06</t>
  </si>
  <si>
    <t>15.11.2023 08:21:43</t>
  </si>
  <si>
    <t>15.11.2023 08:43:37</t>
  </si>
  <si>
    <t>15.11.2023 09:42:01</t>
  </si>
  <si>
    <t>EMİRHACILI TR-3 45-78-L00578_45-78-L00578_2354453</t>
  </si>
  <si>
    <t>15.11.2023 14:26:26</t>
  </si>
  <si>
    <t>15.11.2023 14:54:11</t>
  </si>
  <si>
    <t>ESENYURT TR-1 45-74-M00111_45-74-M00111_2359344</t>
  </si>
  <si>
    <t>15.11.2023 10:15:42</t>
  </si>
  <si>
    <t>15.11.2023 17:19:00</t>
  </si>
  <si>
    <t>TR-175 45-78-L00175_A_91319352_91319352</t>
  </si>
  <si>
    <t>15.11.2023 23:14:14</t>
  </si>
  <si>
    <t>16.11.2023 01:14:37</t>
  </si>
  <si>
    <t>TR-87 45-78-L00087_953265727_953265727</t>
  </si>
  <si>
    <t>15.11.2023 10:25:38</t>
  </si>
  <si>
    <t>15.11.2023 20:10:40</t>
  </si>
  <si>
    <t>HALİTPAŞA DM 45-80-M00060_DEVELİ-ÇAMLIYURT M03_72188716</t>
  </si>
  <si>
    <t>15.11.2023 10:13:56</t>
  </si>
  <si>
    <t>15.11.2023 11:41:05</t>
  </si>
  <si>
    <t>M-2781 35-09-M02781_80470541 B-1_77835241</t>
  </si>
  <si>
    <t>15.11.2023 22:17:03</t>
  </si>
  <si>
    <t>15.11.2023 22:37:15</t>
  </si>
  <si>
    <t>BEYDERE KÖK 45-71-M00128_ESKİ YENİKÖY M09_50217160</t>
  </si>
  <si>
    <t>15.11.2023 09:35:11</t>
  </si>
  <si>
    <t>15.11.2023 10:31:29</t>
  </si>
  <si>
    <t>M-1121 35-02-M01121_9112722 a1b_5837721</t>
  </si>
  <si>
    <t>15.11.2023 00:23:36</t>
  </si>
  <si>
    <t>15.11.2023 01:03:35</t>
  </si>
  <si>
    <t>TORBALI DM-5/TR-1 (TR-101) 35-26-M00101_956633007_956633007</t>
  </si>
  <si>
    <t>15.11.2023 10:47:59</t>
  </si>
  <si>
    <t>15.11.2023 14:45:14</t>
  </si>
  <si>
    <t>15.11.2023 15:29:46</t>
  </si>
  <si>
    <t>15.11.2023 17:19:03</t>
  </si>
  <si>
    <t>K-986 35-07-K00986_B_91286094_91286094</t>
  </si>
  <si>
    <t>15.11.2023 13:46:17</t>
  </si>
  <si>
    <t>15.11.2023 16:18:57</t>
  </si>
  <si>
    <t>ERİKLİ KÖYÜ TR-1 35-32-L00029_B_91012383_91012383</t>
  </si>
  <si>
    <t>15.11.2023 23:26:02</t>
  </si>
  <si>
    <t>16.11.2023 03:38:19</t>
  </si>
  <si>
    <t>BADEMLER DOĞA SİTESİ TR-8 35-14-M00149_956690042_956690042</t>
  </si>
  <si>
    <t>15.11.2023 11:03:31</t>
  </si>
  <si>
    <t>15.11.2023 13:01:37</t>
  </si>
  <si>
    <t>CENKYERİ TR-3 45-82-M00251_A_56400716_56400716</t>
  </si>
  <si>
    <t>15.11.2023 19:22:05</t>
  </si>
  <si>
    <t>15.11.2023 20:11:49</t>
  </si>
  <si>
    <t>M-1154 35-03-M01154_TRAFO M03_41950167</t>
  </si>
  <si>
    <t>15.11.2023 22:08:05</t>
  </si>
  <si>
    <t>15.11.2023 22:24:17</t>
  </si>
  <si>
    <t>15.11.2023 14:47:19</t>
  </si>
  <si>
    <t>15.11.2023 16:25:30</t>
  </si>
  <si>
    <t>AKÇAKÖY TR-2 35-22-M00904_95000147319_95000147319</t>
  </si>
  <si>
    <t>15.11.2023 15:27:38</t>
  </si>
  <si>
    <t>15.11.2023 19:11:06</t>
  </si>
  <si>
    <t>K-1496 35-02-K01496_913394543_913394543</t>
  </si>
  <si>
    <t>15.11.2023 17:18:38</t>
  </si>
  <si>
    <t>15.11.2023 19:10:33</t>
  </si>
  <si>
    <t>M-3088(YATIRIM REZERVE) 35-03-M03088_910948101_910948101</t>
  </si>
  <si>
    <t>15.11.2023 16:28:03</t>
  </si>
  <si>
    <t>15.11.2023 18:09:08</t>
  </si>
  <si>
    <t>YENİ FOÇA TR-9 35-23-M00009_YENİFOÇA TR-18 M05_2114753</t>
  </si>
  <si>
    <t>15.11.2023 09:53:58</t>
  </si>
  <si>
    <t>15.11.2023 13:29:43</t>
  </si>
  <si>
    <t>KILAVUZLAR KÖK 45-74-M00198_HatBaşıAyırıcı_81235936 M03_81235936</t>
  </si>
  <si>
    <t>15.11.2023 09:20:56</t>
  </si>
  <si>
    <t>15.11.2023 09:51:04</t>
  </si>
  <si>
    <t>TİRE İM-DM-1 35-29-A00001_AKÇAŞEHİR L19_2312360</t>
  </si>
  <si>
    <t>15.11.2023 07:55:32</t>
  </si>
  <si>
    <t>15.11.2023 08:19:43</t>
  </si>
  <si>
    <t>15.11.2023 03:19:37</t>
  </si>
  <si>
    <t>15.11.2023 04:43:57</t>
  </si>
  <si>
    <t>ALMAK TM 35-17-A00003_KAREL-1 M33_2056139</t>
  </si>
  <si>
    <t>15.11.2023 22:34:23</t>
  </si>
  <si>
    <t>15.11.2023 22:42:02</t>
  </si>
  <si>
    <t>15.11.2023 08:32:26</t>
  </si>
  <si>
    <t>15.11.2023 09:43:46</t>
  </si>
  <si>
    <t>TR-1/85 45-72-M00085__83185035_83185035</t>
  </si>
  <si>
    <t>15.11.2023 10:12:19</t>
  </si>
  <si>
    <t>15.11.2023 10:59:34</t>
  </si>
  <si>
    <t>SELENDİ TR-19 45-81-M00019_945634005_945634005</t>
  </si>
  <si>
    <t>15.11.2023 10:42:28</t>
  </si>
  <si>
    <t>15.11.2023 13:00:59</t>
  </si>
  <si>
    <t>YENİ BAĞARASI TR-1 35-23-M00207_B_91187635_91187635</t>
  </si>
  <si>
    <t>15.11.2023 00:43:24</t>
  </si>
  <si>
    <t>15.11.2023 03:04:50</t>
  </si>
  <si>
    <t>M-538 35-09-M00538_95002394001_95002394001</t>
  </si>
  <si>
    <t>15.11.2023 16:54:00</t>
  </si>
  <si>
    <t>15.11.2023 18:10:45</t>
  </si>
  <si>
    <t>TR-137 TORASAN MAH. 35-19-L00137_10273355_56376369_56376369</t>
  </si>
  <si>
    <t>15.11.2023 10:11:07</t>
  </si>
  <si>
    <t>15.11.2023 11:00:20</t>
  </si>
  <si>
    <t>GÜRÇEŞME İM 35-03-A00001_GÜVEN K16_2328333</t>
  </si>
  <si>
    <t>15.11.2023 09:33:52</t>
  </si>
  <si>
    <t>15.11.2023 13:24:17</t>
  </si>
  <si>
    <t>IŞIKLAR KÖK 45-73-M00467_BAKLACI M06_85123193</t>
  </si>
  <si>
    <t>15.11.2023 09:10:02</t>
  </si>
  <si>
    <t>15.11.2023 09:10:08</t>
  </si>
  <si>
    <t>ERGENEKON TR-4 45-83-L00141__72373888_72373888</t>
  </si>
  <si>
    <t>15.11.2023 14:32:17</t>
  </si>
  <si>
    <t>15.11.2023 15:23:51</t>
  </si>
  <si>
    <t>TOKMAKLI KÖK 45-86-M00047_ÇATALOLUK ENH.(BORLU KÖK) M01_72227668</t>
  </si>
  <si>
    <t>15.11.2023 08:21:16</t>
  </si>
  <si>
    <t>15.11.2023 08:42:02</t>
  </si>
  <si>
    <t>LEZİTA DM 35-27-M00950_BAĞYURDU TM LEZİTA-1 M08_49855328</t>
  </si>
  <si>
    <t>15.11.2023 14:58:22</t>
  </si>
  <si>
    <t>15.11.2023 15:00:02</t>
  </si>
  <si>
    <t>15.11.2023 08:51:14</t>
  </si>
  <si>
    <t>15.11.2023 14:04:27</t>
  </si>
  <si>
    <t>K-3097 35-01-K03097_912947931_912947931</t>
  </si>
  <si>
    <t>15.11.2023 15:22:46</t>
  </si>
  <si>
    <t>15.11.2023 16:31:27</t>
  </si>
  <si>
    <t>TEPECİK KÖPRÜ DM 35-14-M00332_A A02_83336957</t>
  </si>
  <si>
    <t>15.11.2023 14:07:56</t>
  </si>
  <si>
    <t>15.11.2023 16:46:40</t>
  </si>
  <si>
    <t>K-3848 35-04-K03848_D_56382011_56382011</t>
  </si>
  <si>
    <t>15.11.2023 16:55:48</t>
  </si>
  <si>
    <t>15.11.2023 08:38:20</t>
  </si>
  <si>
    <t>15.11.2023 15:22:59</t>
  </si>
  <si>
    <t>TR-106 ZEYTİNALANI 35-19-L00106_956677569_956677569</t>
  </si>
  <si>
    <t>15.11.2023 11:05:13</t>
  </si>
  <si>
    <t>15.11.2023 14:28:24</t>
  </si>
  <si>
    <t>TR-1/11 45-72-M00646_ H_83939561</t>
  </si>
  <si>
    <t>15.11.2023 14:12:34</t>
  </si>
  <si>
    <t>15.11.2023 16:08:31</t>
  </si>
  <si>
    <t>L-10 MEZARLIK YANI 35-14-L00010_50025163_56354713_56354713</t>
  </si>
  <si>
    <t>15.11.2023 09:01:42</t>
  </si>
  <si>
    <t>15.11.2023 10:06:20</t>
  </si>
  <si>
    <t>M-1255 35-01-M01255_911021470_911021470</t>
  </si>
  <si>
    <t>15.11.2023 07:58:38</t>
  </si>
  <si>
    <t>15.11.2023 09:05:38</t>
  </si>
  <si>
    <t>K-649 35-01-K00649_35-01-K00649_2365243</t>
  </si>
  <si>
    <t>15.11.2023 08:39:08</t>
  </si>
  <si>
    <t>15.11.2023 09:27:42</t>
  </si>
  <si>
    <t>15.11.2023 10:22:37</t>
  </si>
  <si>
    <t>15.11.2023 12:15:26</t>
  </si>
  <si>
    <t>K-664 35-08-K00664_K-455 K04_42114457</t>
  </si>
  <si>
    <t>15.11.2023 10:37:49</t>
  </si>
  <si>
    <t>15.11.2023 14:48:52</t>
  </si>
  <si>
    <t>HALİM İNMEZ SULAMA GRUBU 35-29-L00231_DIREK TIPI TRAFO HUCRESI H01_2099076</t>
  </si>
  <si>
    <t>15.11.2023 09:07:30</t>
  </si>
  <si>
    <t>15.11.2023 10:52:42</t>
  </si>
  <si>
    <t>SARIGÖL DM 45-79-M00069_HatBaşıAyırıcı_53134427 M16_53134427</t>
  </si>
  <si>
    <t>15.11.2023 17:09:58</t>
  </si>
  <si>
    <t>15.11.2023 18:25:31</t>
  </si>
  <si>
    <t>15.11.2023 20:29:38</t>
  </si>
  <si>
    <t>ALİBEYLİ DM 45-80-M00064_956557515_956557515</t>
  </si>
  <si>
    <t>15.11.2023 15:31:10</t>
  </si>
  <si>
    <t>15.11.2023 17:46:37</t>
  </si>
  <si>
    <t>ÇANAKÇI KÖK 45-79-M00194_HatBaşıAyırıcı_64284885 M01_64284885</t>
  </si>
  <si>
    <t>15.11.2023 17:55:29</t>
  </si>
  <si>
    <t>15.11.2023 21:22:34</t>
  </si>
  <si>
    <t>SANDAL TR-3 45-77-M00010_945501402_945501402</t>
  </si>
  <si>
    <t>15.11.2023 09:45:24</t>
  </si>
  <si>
    <t>15.11.2023 13:37:25</t>
  </si>
  <si>
    <t>M. TELLİ TARIMSAL GRUP SULAMA 35-32-L00032_A_56377007_56377007</t>
  </si>
  <si>
    <t>15.11.2023 12:05:44</t>
  </si>
  <si>
    <t>15.11.2023 13:54:42</t>
  </si>
  <si>
    <t>YENİ FOÇA TR-9 35-23-M00009_D_56366125_56366125</t>
  </si>
  <si>
    <t>15.11.2023 06:29:37</t>
  </si>
  <si>
    <t>15.11.2023 07:38:01</t>
  </si>
  <si>
    <t>15.11.2023 15:55:19</t>
  </si>
  <si>
    <t>15.11.2023 16:40:13</t>
  </si>
  <si>
    <t>DM-2/2 35-28-M00128__83737126_83737126</t>
  </si>
  <si>
    <t>15.11.2023 12:17:15</t>
  </si>
  <si>
    <t>15.11.2023 18:32:26</t>
  </si>
  <si>
    <t>YENİ BAĞARASI TR-1 35-23-M00207_42066867_56357178_56357178</t>
  </si>
  <si>
    <t>15.11.2023 18:54:25</t>
  </si>
  <si>
    <t>15.11.2023 19:50:57</t>
  </si>
  <si>
    <t>VİLLAKENT TR-1 35-28-M00391_965977710_965977710</t>
  </si>
  <si>
    <t>15.11.2023 12:18:03</t>
  </si>
  <si>
    <t>15.11.2023 17:30:57</t>
  </si>
  <si>
    <t>M-984 35-03-M00984_M-1549 M02_41952304</t>
  </si>
  <si>
    <t>15.11.2023 22:04:08</t>
  </si>
  <si>
    <t>KIZILÜZÜM TR-1 35-27-M00080_965922776_965922776</t>
  </si>
  <si>
    <t>15.11.2023 03:47:49</t>
  </si>
  <si>
    <t>15.11.2023 07:19:34</t>
  </si>
  <si>
    <t>ÇUKURKÖY KÖK 35-29-L00034_HatBaşıAyırıcı_53133452 L04_53133452</t>
  </si>
  <si>
    <t>15.11.2023 11:21:26</t>
  </si>
  <si>
    <t>15.11.2023 13:18:30</t>
  </si>
  <si>
    <t>15.11.2023 09:02:57</t>
  </si>
  <si>
    <t>15.11.2023 15:20:06</t>
  </si>
  <si>
    <t>15.11.2023 09:25:02</t>
  </si>
  <si>
    <t>15.11.2023 10:09:02</t>
  </si>
  <si>
    <t>ŞEHİT KEMAL KÖK 35-17-M00449_D_56355482_56355482</t>
  </si>
  <si>
    <t>15.11.2023 13:08:23</t>
  </si>
  <si>
    <t>15.11.2023 14:21:12</t>
  </si>
  <si>
    <t>SİNİRLİ TR-1 45-83-M00459_C_56401731_56401731</t>
  </si>
  <si>
    <t>15.11.2023 10:27:49</t>
  </si>
  <si>
    <t>15.11.2023 12:28:03</t>
  </si>
  <si>
    <t>SARIGÖL TR-53 45-79-M00053_A a2b_42280723</t>
  </si>
  <si>
    <t>15.11.2023 15:38:07</t>
  </si>
  <si>
    <t>15.11.2023 16:13:16</t>
  </si>
  <si>
    <t>15.11.2023 09:05:06</t>
  </si>
  <si>
    <t>15.11.2023 09:55:17</t>
  </si>
  <si>
    <t>M-2029 35-01-M02029_912942190_912942190</t>
  </si>
  <si>
    <t>15.11.2023 12:43:33</t>
  </si>
  <si>
    <t>15.11.2023 13:49:26</t>
  </si>
  <si>
    <t>15.11.2023 09:52:36</t>
  </si>
  <si>
    <t>15.11.2023 11:06:59</t>
  </si>
  <si>
    <t>MURADİYE DM-8 45-71-M02145_GÖKHAN ALTINTAŞ M13_72022444</t>
  </si>
  <si>
    <t>15.11.2023 11:46:40</t>
  </si>
  <si>
    <t>15.11.2023 12:24:50</t>
  </si>
  <si>
    <t>L-437 ŞEHİTLİK 35-18-L00437_950448099_950448099</t>
  </si>
  <si>
    <t>15.11.2023 12:37:38</t>
  </si>
  <si>
    <t>15.11.2023 20:18:30</t>
  </si>
  <si>
    <t>EVRENLİ İNCELER MAH TR-1 45-73-M00496_45-73-M00496_2352762</t>
  </si>
  <si>
    <t>15.11.2023 09:36:31</t>
  </si>
  <si>
    <t>15.11.2023 11:05:44</t>
  </si>
  <si>
    <t>15.11.2023 09:19:32</t>
  </si>
  <si>
    <t>15.11.2023 12:47:22</t>
  </si>
  <si>
    <t>MENEMEN TR-13 35-28-L00013_953380212_953380212</t>
  </si>
  <si>
    <t>15.11.2023 21:41:07</t>
  </si>
  <si>
    <t>16.11.2023 00:20:34</t>
  </si>
  <si>
    <t>HACI ABDİ YOLAYRIMI TR 35-20-L00050_8023937_56377151_56377151</t>
  </si>
  <si>
    <t>15.11.2023 20:08:19</t>
  </si>
  <si>
    <t>TR-57 35-16-L00057_35-16-L00057_2349577</t>
  </si>
  <si>
    <t>15.11.2023 14:02:06</t>
  </si>
  <si>
    <t>15.11.2023 14:39:21</t>
  </si>
  <si>
    <t>KAVŞAK DM TR-154 35-16-L00154_TR-111 ÇIKIŞI L05_66050249</t>
  </si>
  <si>
    <t>15.11.2023 09:50:55</t>
  </si>
  <si>
    <t>15.11.2023 12:37:31</t>
  </si>
  <si>
    <t>SELENDİ TR-19 45-81-M00019_945633501_945633501</t>
  </si>
  <si>
    <t>15.11.2023 09:39:22</t>
  </si>
  <si>
    <t>15.11.2023 11:24:43</t>
  </si>
  <si>
    <t>15.11.2023 08:38:42</t>
  </si>
  <si>
    <t>15.11.2023 09:41:58</t>
  </si>
  <si>
    <t>CAMBAZLI KÖK 45-84-M00005_MADEN KÖK M03_50241539</t>
  </si>
  <si>
    <t>15.11.2023 18:46:02</t>
  </si>
  <si>
    <t>15.11.2023 20:30:54</t>
  </si>
  <si>
    <t>M-195 35-02-M00195_910258205_910258205</t>
  </si>
  <si>
    <t>15.11.2023 12:18:11</t>
  </si>
  <si>
    <t>15.11.2023 15:28:22</t>
  </si>
  <si>
    <t>15.11.2023 10:21:16</t>
  </si>
  <si>
    <t>15.11.2023 10:42:16</t>
  </si>
  <si>
    <t>SOMA A SANTRALİ İM/DM 45-82-A00001_HatBaşıAyırıcı_53136045 L14_53136045</t>
  </si>
  <si>
    <t>15.11.2023 09:08:02</t>
  </si>
  <si>
    <t>15.11.2023 11:08:29</t>
  </si>
  <si>
    <t>ULUCAK DM-2/3 35-27-M00336_D_56364590_56364590</t>
  </si>
  <si>
    <t>15.11.2023 12:02:57</t>
  </si>
  <si>
    <t>15.11.2023 13:16:53</t>
  </si>
  <si>
    <t>KÖPRÜBAŞI TR-25 (SANAYİ) 45-86-M00025_KÖPRÜBAŞI TR-1 M02_72219315</t>
  </si>
  <si>
    <t>15.11.2023 09:27:36</t>
  </si>
  <si>
    <t>15.11.2023 10:11:05</t>
  </si>
  <si>
    <t>M-1016 35-03-M01016_D_56383132_56383132</t>
  </si>
  <si>
    <t>15.11.2023 11:29:03</t>
  </si>
  <si>
    <t>15.11.2023 16:50:56</t>
  </si>
  <si>
    <t>K-1467 35-03-K01467_B_56372508_56372508</t>
  </si>
  <si>
    <t>15.11.2023 10:03:36</t>
  </si>
  <si>
    <t>15.11.2023 17:33:32</t>
  </si>
  <si>
    <t>KULA İM 45-77-A00001_HatBaşıAyırıcı_89227450 L10_89227450</t>
  </si>
  <si>
    <t>15.11.2023 15:44:54</t>
  </si>
  <si>
    <t>15.11.2023 22:54:01</t>
  </si>
  <si>
    <t>BEYLER KÖK 45-85-L00034_HatBaşıAyırıcı_66364215 L02_66364215</t>
  </si>
  <si>
    <t>15.11.2023 13:36:16</t>
  </si>
  <si>
    <t>15.11.2023 14:16:38</t>
  </si>
  <si>
    <t>DM-16/20 45-71-M02397_953200211_953200211</t>
  </si>
  <si>
    <t>15.11.2023 08:11:41</t>
  </si>
  <si>
    <t>15.11.2023 09:10:53</t>
  </si>
  <si>
    <t>M-1008 35-03-M01008_M-1009 M01_41949866</t>
  </si>
  <si>
    <t>KULA İM 45-77-A00001_KONURCA M01_2049499</t>
  </si>
  <si>
    <t>15.11.2023 08:48:39</t>
  </si>
  <si>
    <t>15.11.2023 09:02:09</t>
  </si>
  <si>
    <t>YAHŞELLİ TR-9 35-28-M00830_YAHŞELLİ KÖK M01_58172281</t>
  </si>
  <si>
    <t>15.11.2023 14:05:12</t>
  </si>
  <si>
    <t>15.11.2023 16:01:21</t>
  </si>
  <si>
    <t>K-3448 GEÇİT 35-09-K03448_K-2341 K02_66747496</t>
  </si>
  <si>
    <t>K-210 35-07-K00210_912765865_912765865</t>
  </si>
  <si>
    <t>15.11.2023 07:36:05</t>
  </si>
  <si>
    <t>15.11.2023 13:07:03</t>
  </si>
  <si>
    <t>TR-7 35-15-M00007_950359137_950359137</t>
  </si>
  <si>
    <t>15.11.2023 17:26:35</t>
  </si>
  <si>
    <t>15.11.2023 19:26:12</t>
  </si>
  <si>
    <t>TR-49 35-26-M00049_956613995_956613995</t>
  </si>
  <si>
    <t>15.11.2023 23:12:58</t>
  </si>
  <si>
    <t>16.11.2023 02:02:56</t>
  </si>
  <si>
    <t>15.11.2023 13:17:05</t>
  </si>
  <si>
    <t>15.11.2023 14:39:41</t>
  </si>
  <si>
    <t>TR-9 45-74-M00009_TR-8 M02_75313727</t>
  </si>
  <si>
    <t>15.11.2023 08:44:42</t>
  </si>
  <si>
    <t>15.11.2023 09:04:51</t>
  </si>
  <si>
    <t>15.11.2023 16:25:08</t>
  </si>
  <si>
    <t>15.11.2023 16:30:00</t>
  </si>
  <si>
    <t>ALAŞEHİR TR-81/A 45-73-M01295_915797004_915797004</t>
  </si>
  <si>
    <t>15.11.2023 15:11:18</t>
  </si>
  <si>
    <t>15.11.2023 16:20:37</t>
  </si>
  <si>
    <t>PAYAMLI M-11 35-25-M00186__90304885_90304885</t>
  </si>
  <si>
    <t>15.11.2023 11:59:57</t>
  </si>
  <si>
    <t>15.11.2023 17:18:25</t>
  </si>
  <si>
    <t>YENİKÖY TR-1 45-77-L00178_C_91374432_91374432</t>
  </si>
  <si>
    <t>15.11.2023 12:23:35</t>
  </si>
  <si>
    <t>15.11.2023 18:30:54</t>
  </si>
  <si>
    <t>M-448 YALÇINKAYA KÖK 35-17-M00448_ M01_2066182</t>
  </si>
  <si>
    <t>15.11.2023 12:07:16</t>
  </si>
  <si>
    <t>15.11.2023 12:14:16</t>
  </si>
  <si>
    <t>YENİ ŞAKRAN TR-13 35-17-M00213_35-17-M00213_66301847</t>
  </si>
  <si>
    <t>15.11.2023 09:37:57</t>
  </si>
  <si>
    <t>15.11.2023 18:28:31</t>
  </si>
  <si>
    <t>SEYREK TR-7 KÖK 35-28-M00379_HatBaşıAyırıcı_92518235 M04_92518235</t>
  </si>
  <si>
    <t>15.11.2023 10:40:31</t>
  </si>
  <si>
    <t>15.11.2023 13:47:00</t>
  </si>
  <si>
    <t>KAHRAMANDERE İM 35-10-A00002_GÜZELBAHÇE İM-2 M01_2310117</t>
  </si>
  <si>
    <t>15.11.2023 12:57:24</t>
  </si>
  <si>
    <t>15.11.2023 16:11:38</t>
  </si>
  <si>
    <t>DM-12/TR-1 45-72-L00062_E_56406910_56406910</t>
  </si>
  <si>
    <t>15.11.2023 17:48:17</t>
  </si>
  <si>
    <t>15.11.2023 18:08:30</t>
  </si>
  <si>
    <t>MAHMUTLAR KÖK 45-74-M00354_HatBaşıAyırıcı_66087722 M010_66087722</t>
  </si>
  <si>
    <t>15.11.2023 02:11:50</t>
  </si>
  <si>
    <t>15.11.2023 03:43:00</t>
  </si>
  <si>
    <t>YAYAKENT DM 35-24-M00209_HatBaşıAyırıcı_97458097 M05_97458097</t>
  </si>
  <si>
    <t>15.11.2023 17:22:38</t>
  </si>
  <si>
    <t>TR-2/70 45-83-L00070_948056125_948056125</t>
  </si>
  <si>
    <t>15.11.2023 14:52:44</t>
  </si>
  <si>
    <t>15.11.2023 18:50:03</t>
  </si>
  <si>
    <t>M-3126 35-10-M03126_GÜZELBAHÇE İM M01_94975072</t>
  </si>
  <si>
    <t>15.11.2023 02:10:36</t>
  </si>
  <si>
    <t>15.11.2023 02:11:30</t>
  </si>
  <si>
    <t>DM-2/15 35-29-M00098_950317657_950317657</t>
  </si>
  <si>
    <t>15.11.2023 16:10:37</t>
  </si>
  <si>
    <t>15.11.2023 18:48:20</t>
  </si>
  <si>
    <t>15.11.2023 08:45:10</t>
  </si>
  <si>
    <t>15.11.2023 08:56:26</t>
  </si>
  <si>
    <t>M-2445 35-04-M02445_911990632_911990632</t>
  </si>
  <si>
    <t>15.11.2023 15:10:24</t>
  </si>
  <si>
    <t>15.11.2023 18:20:10</t>
  </si>
  <si>
    <t>15.11.2023 08:37:42</t>
  </si>
  <si>
    <t>15.11.2023 10:19:00</t>
  </si>
  <si>
    <t>BOYNUYOĞUN KÖK 35-29-L00051_HatBaşıAyırıcı_53132662 L05_53132662</t>
  </si>
  <si>
    <t>15.11.2023 12:57:52</t>
  </si>
  <si>
    <t>15.11.2023 14:00:22</t>
  </si>
  <si>
    <t>ZAĞNOS TR-1 35-16-M00143_953323189_953323189</t>
  </si>
  <si>
    <t>15.11.2023 07:55:16</t>
  </si>
  <si>
    <t>ULUKENT DM-1/11 35-28-M00569_ULUCAK DM-1/10 M02_66555230</t>
  </si>
  <si>
    <t>15.11.2023 10:00:46</t>
  </si>
  <si>
    <t>15.11.2023 18:29:38</t>
  </si>
  <si>
    <t>M-2781 35-09-M02781_35-09-M02781_66406534</t>
  </si>
  <si>
    <t>15.11.2023 23:56:39</t>
  </si>
  <si>
    <t>SALİHLİ TR-54 45-78-L00765_953255605_953255605</t>
  </si>
  <si>
    <t>15.11.2023 20:50:02</t>
  </si>
  <si>
    <t>15.11.2023 21:46:51</t>
  </si>
  <si>
    <t>TR-11 45-78-L00828_ H_95467534</t>
  </si>
  <si>
    <t>15.11.2023 00:52:21</t>
  </si>
  <si>
    <t>15.11.2023 01:31:44</t>
  </si>
  <si>
    <t>ŞEHİTLER TR-2 35-26-L00162_956601572_956601572</t>
  </si>
  <si>
    <t>15.11.2023 19:19:01</t>
  </si>
  <si>
    <t>15.11.2023 22:18:44</t>
  </si>
  <si>
    <t>ALOSBİ TM 35-17-A00006_ŞAKRAN M05_2310717</t>
  </si>
  <si>
    <t>15.11.2023 10:52:40</t>
  </si>
  <si>
    <t>15.11.2023 11:29:16</t>
  </si>
  <si>
    <t>YENİ ŞAKRAN TR-8 35-17-M00208_C_91183291_91183291</t>
  </si>
  <si>
    <t>15.11.2023 14:37:25</t>
  </si>
  <si>
    <t>15.11.2023 15:23:09</t>
  </si>
  <si>
    <t>YENİFOÇA TR-1 DM 35-23-M00001_YENİFOÇA TR-48 M04_83359030</t>
  </si>
  <si>
    <t>15.11.2023 09:24:09</t>
  </si>
  <si>
    <t>15.11.2023 09:39:01</t>
  </si>
  <si>
    <t>M-2143 35-07-M02143_A A1_61172031</t>
  </si>
  <si>
    <t>15.11.2023 20:07:07</t>
  </si>
  <si>
    <t>15.11.2023 21:10:18</t>
  </si>
  <si>
    <t>M-1770 35-01-M01770_95000656283_95000656283</t>
  </si>
  <si>
    <t>15.11.2023 15:25:44</t>
  </si>
  <si>
    <t>15.11.2023 16:30:14</t>
  </si>
  <si>
    <t>K-195 35-03-K00195_910611180_910611180</t>
  </si>
  <si>
    <t>15.11.2023 18:22:06</t>
  </si>
  <si>
    <t>15.11.2023 21:12:04</t>
  </si>
  <si>
    <t>KOYUNDERE TR-18 (DM-3/8) 35-28-M00141_35-28-M00141_66525452</t>
  </si>
  <si>
    <t>15.11.2023 10:32:32</t>
  </si>
  <si>
    <t>15.11.2023 12:00:46</t>
  </si>
  <si>
    <t>DM-2 35-17-M00002_M-16 M04_2321747</t>
  </si>
  <si>
    <t>15.11.2023 16:26:06</t>
  </si>
  <si>
    <t>15.11.2023 16:54:40</t>
  </si>
  <si>
    <t>15.11.2023 09:53:17</t>
  </si>
  <si>
    <t>15.11.2023 11:50:59</t>
  </si>
  <si>
    <t>YAHŞELLİ DM-5 35-28-M00882_MENEMEN-1 M07_66811679</t>
  </si>
  <si>
    <t>15.11.2023 13:30:23</t>
  </si>
  <si>
    <t>15.11.2023 14:08:27</t>
  </si>
  <si>
    <t>KÖPRÜBAŞI DM 45-86-M00051_TR-25 M04_85039998</t>
  </si>
  <si>
    <t>15.11.2023 08:26:26</t>
  </si>
  <si>
    <t>15.11.2023 08:56:29</t>
  </si>
  <si>
    <t>İSHAKÇELEBİ TR-2 45-80-M00154_45-80-M00154_2376563</t>
  </si>
  <si>
    <t>15.11.2023 10:08:30</t>
  </si>
  <si>
    <t>15.11.2023 13:27:48</t>
  </si>
  <si>
    <t>GÖKSUOVASI TR-1 45-71-M02466_95002724528_95002724528</t>
  </si>
  <si>
    <t>15.11.2023 13:45:05</t>
  </si>
  <si>
    <t>15.11.2023 18:40:01</t>
  </si>
  <si>
    <t>L-312 GERMİYAN EVLERİ 35-18-L00312_950450150_950450150</t>
  </si>
  <si>
    <t>15.11.2023 11:45:28</t>
  </si>
  <si>
    <t>15.11.2023 13:30:43</t>
  </si>
  <si>
    <t>ÇANDARLI TR-17 35-30-M00017_B_56363751_56363751</t>
  </si>
  <si>
    <t>15.11.2023 09:21:10</t>
  </si>
  <si>
    <t>15.11.2023 11:51:31</t>
  </si>
  <si>
    <t>L-309 35-18-L00309_950447445_950447445</t>
  </si>
  <si>
    <t>15.11.2023 18:42:26</t>
  </si>
  <si>
    <t>15.11.2023 21:48:15</t>
  </si>
  <si>
    <t>TR-62 35-19-L00062_956662502_956662502</t>
  </si>
  <si>
    <t>15.11.2023 19:22:42</t>
  </si>
  <si>
    <t>15.11.2023 20:42:05</t>
  </si>
  <si>
    <t>ULUDERBENT DM 45-73-M00491_HatBaşıAyırıcı_53136496 M03_53136496</t>
  </si>
  <si>
    <t>15.11.2023 09:02:54</t>
  </si>
  <si>
    <t>15.11.2023 12:26:21</t>
  </si>
  <si>
    <t>KAYALIOĞLU TR-8 45-72-L00073_95000161505_95000161505</t>
  </si>
  <si>
    <t>15.11.2023 08:49:55</t>
  </si>
  <si>
    <t>15.11.2023 12:23:03</t>
  </si>
  <si>
    <t>MURADİYE DM-4 45-71-M00190_953243009_953243009</t>
  </si>
  <si>
    <t>15.11.2023 16:24:54</t>
  </si>
  <si>
    <t>15.11.2023 17:35:19</t>
  </si>
  <si>
    <t>15.11.2023 08:23:00</t>
  </si>
  <si>
    <t>15.11.2023 15:18:35</t>
  </si>
  <si>
    <t>15.11.2023 09:38:28</t>
  </si>
  <si>
    <t>15.11.2023 10:00:32</t>
  </si>
  <si>
    <t>15.11.2023 13:32:12</t>
  </si>
  <si>
    <t>15.11.2023 14:02:45</t>
  </si>
  <si>
    <t>KİBAR KÖYÜ TR-2 35-31-L00313_47904653_56385038_56385038</t>
  </si>
  <si>
    <t>15.11.2023 17:57:59</t>
  </si>
  <si>
    <t>15.11.2023 19:50:38</t>
  </si>
  <si>
    <t>15.11.2023 16:54:26</t>
  </si>
  <si>
    <t>DM-2/9 SEPETÇİK 35-18-L00589_8031516_56389471_56389471</t>
  </si>
  <si>
    <t>15.11.2023 07:58:08</t>
  </si>
  <si>
    <t>15.11.2023 11:52:04</t>
  </si>
  <si>
    <t>15.11.2023 12:45:52</t>
  </si>
  <si>
    <t>15.11.2023 12:46:26</t>
  </si>
  <si>
    <t>KESİKKÖY DM 35-28-M00309_HatBaşıAyırıcı_53133592 M14_53133592</t>
  </si>
  <si>
    <t>TAŞPINAR TR-1 45-76-M00168_DIREK TIPI TRAFO HUCRESI H01_2084921</t>
  </si>
  <si>
    <t>15.11.2023 17:16:12</t>
  </si>
  <si>
    <t>15.11.2023 18:02:53</t>
  </si>
  <si>
    <t>L-333 KONAKKENT 35-18-L00333_35-18-L00333_72119221</t>
  </si>
  <si>
    <t>15.11.2023 14:02:51</t>
  </si>
  <si>
    <t>15.11.2023 17:39:23</t>
  </si>
  <si>
    <t>K-583 35-02-K00583_99928365_99928365</t>
  </si>
  <si>
    <t>15.11.2023 14:58:05</t>
  </si>
  <si>
    <t>15.11.2023 17:35:44</t>
  </si>
  <si>
    <t>TR-61 45-78-M00061_953258382_953258382</t>
  </si>
  <si>
    <t>15.11.2023 17:43:56</t>
  </si>
  <si>
    <t>15.11.2023 19:43:06</t>
  </si>
  <si>
    <t>DURASILLI TR-1 KÖK 45-78-M01114_95002531527_95002531527</t>
  </si>
  <si>
    <t>15.11.2023 09:50:13</t>
  </si>
  <si>
    <t>15.11.2023 10:42:04</t>
  </si>
  <si>
    <t>SOMA TR-6 45-82-M00006_TR-6/2 M04_83357862</t>
  </si>
  <si>
    <t>15.11.2023 09:14:42</t>
  </si>
  <si>
    <t>15.11.2023 10:50:23</t>
  </si>
  <si>
    <t>K-210 35-07-K00210_35-07-K00210_49912380</t>
  </si>
  <si>
    <t>15.11.2023 09:30:55</t>
  </si>
  <si>
    <t>15.11.2023 12:52:12</t>
  </si>
  <si>
    <t>ULUKENT DM-3/12 35-28-M00061_953382487_953382487</t>
  </si>
  <si>
    <t>15.11.2023 08:29:45</t>
  </si>
  <si>
    <t>15.11.2023 15:17:13</t>
  </si>
  <si>
    <t>ZEYTİNLİK TR-36 35-15-L00746_35-15-L00746_2364941</t>
  </si>
  <si>
    <t>15.11.2023 14:18:06</t>
  </si>
  <si>
    <t>15.11.2023 14:55:32</t>
  </si>
  <si>
    <t>15.11.2023 11:48:29</t>
  </si>
  <si>
    <t>TR-152 35-16-L00152_95001251797_95001251797</t>
  </si>
  <si>
    <t>15.11.2023 18:46:36</t>
  </si>
  <si>
    <t>15.11.2023 20:25:16</t>
  </si>
  <si>
    <t>L-274 35-18-L00274_8117617_56372959_56372959</t>
  </si>
  <si>
    <t>15.11.2023 11:48:36</t>
  </si>
  <si>
    <t>15.11.2023 12:11:09</t>
  </si>
  <si>
    <t>15.11.2023 20:25:36</t>
  </si>
  <si>
    <t>16.11.2023 01:45:13</t>
  </si>
  <si>
    <t>YILMAZ TR-13 45-78-L00213_45-78-L00213_2375669</t>
  </si>
  <si>
    <t>15.11.2023 20:57:16</t>
  </si>
  <si>
    <t>15.11.2023 21:09:00</t>
  </si>
  <si>
    <t>15.11.2023 16:44:57</t>
  </si>
  <si>
    <t>15.11.2023 16:57:33</t>
  </si>
  <si>
    <t>DM-05/02 45-71-M00048_FABRİKALAR M03_66503130</t>
  </si>
  <si>
    <t>15.11.2023 20:09:51</t>
  </si>
  <si>
    <t>15.11.2023 21:50:24</t>
  </si>
  <si>
    <t>TR-3 45-78-L00003_953248425_953248425</t>
  </si>
  <si>
    <t>15.11.2023 09:47:27</t>
  </si>
  <si>
    <t>15.11.2023 11:17:08</t>
  </si>
  <si>
    <t>K-1402 35-01-K01402_954685477_954685477</t>
  </si>
  <si>
    <t>15.11.2023 13:34:58</t>
  </si>
  <si>
    <t>15.11.2023 15:52:06</t>
  </si>
  <si>
    <t>15.11.2023 17:19:16</t>
  </si>
  <si>
    <t>15.11.2023 21:48:10</t>
  </si>
  <si>
    <t>MENEMEN DM-4/10 35-28-M00742_60765971 A03_60766098</t>
  </si>
  <si>
    <t>15.11.2023 09:27:28</t>
  </si>
  <si>
    <t>15.11.2023 12:36:23</t>
  </si>
  <si>
    <t>K-1654 35-07-K01654_912451483_912451483</t>
  </si>
  <si>
    <t>15.11.2023 18:35:45</t>
  </si>
  <si>
    <t>15.11.2023 20:30:12</t>
  </si>
  <si>
    <t>KÖPRÜBAŞI DM 45-86-M00051_TR-3 DAMLAR M03_85039999</t>
  </si>
  <si>
    <t>15.11.2023 08:26:00</t>
  </si>
  <si>
    <t>15.11.2023 08:28:59</t>
  </si>
  <si>
    <t>KAREL DM 35-17-M00247_EGELİM DM-2 M12_66441977</t>
  </si>
  <si>
    <t>15.11.2023 22:58:35</t>
  </si>
  <si>
    <t>16.11.2023 02:04:20</t>
  </si>
  <si>
    <t>15.11.2023 09:56:36</t>
  </si>
  <si>
    <t>15.11.2023 17:40:51</t>
  </si>
  <si>
    <t>ÇIRPI İM 35-20-A00002_ÇIRPI SULAMA M09_2056271</t>
  </si>
  <si>
    <t>15.11.2023 12:28:19</t>
  </si>
  <si>
    <t>15.11.2023 13:19:05</t>
  </si>
  <si>
    <t>MIDIKLI KÖK 45-81-M00043_KINIK M03_2101973</t>
  </si>
  <si>
    <t>15.11.2023 15:20:12</t>
  </si>
  <si>
    <t>15.11.2023 16:28:39</t>
  </si>
  <si>
    <t>15.11.2023 09:28:20</t>
  </si>
  <si>
    <t>15.11.2023 11:53:50</t>
  </si>
  <si>
    <t>K-2451 35-03-K02451_A_56354193_56354193</t>
  </si>
  <si>
    <t>15.11.2023 02:39:40</t>
  </si>
  <si>
    <t>15.11.2023 07:01:14</t>
  </si>
  <si>
    <t>ULUKENT DM-1/4 35-28-M00065_95002523713_95002523713</t>
  </si>
  <si>
    <t>15.11.2023 07:53:51</t>
  </si>
  <si>
    <t>15.11.2023 09:58:54</t>
  </si>
  <si>
    <t>KÖPRÜBAŞI TR-38 45-86-M00038_ H_61347625</t>
  </si>
  <si>
    <t>15.11.2023 12:27:45</t>
  </si>
  <si>
    <t>15.11.2023 12:59:29</t>
  </si>
  <si>
    <t>KARAAĞAÇLI TR-1 45-71-M01904_ M03_2334945</t>
  </si>
  <si>
    <t>15.11.2023 09:04:54</t>
  </si>
  <si>
    <t>15.11.2023 11:14:23</t>
  </si>
  <si>
    <t>KASAPLI TR-1 45-73-M00267_945659222_945659222</t>
  </si>
  <si>
    <t>15.11.2023 08:41:46</t>
  </si>
  <si>
    <t>15.11.2023 09:29:54</t>
  </si>
  <si>
    <t>YELKİ DM-2/8 (M-2342) 35-10-M02342_98096837_98096837</t>
  </si>
  <si>
    <t>15.11.2023 07:27:43</t>
  </si>
  <si>
    <t>15.11.2023 16:35:38</t>
  </si>
  <si>
    <t>K-819 35-01-K00819_910728159_910728159</t>
  </si>
  <si>
    <t>15.11.2023 17:26:56</t>
  </si>
  <si>
    <t>15.11.2023 20:21:55</t>
  </si>
  <si>
    <t>FOÇA M-267 35-23-M00267_B_90935817_90935817</t>
  </si>
  <si>
    <t>15.11.2023 09:18:26</t>
  </si>
  <si>
    <t>15.11.2023 10:10:54</t>
  </si>
  <si>
    <t>K-511 35-01-K00511_F 1F_5922966</t>
  </si>
  <si>
    <t>15.11.2023 01:37:16</t>
  </si>
  <si>
    <t>15.11.2023 02:43:15</t>
  </si>
  <si>
    <t>K-1395 35-08-K01395_98949119_98949119</t>
  </si>
  <si>
    <t>15.11.2023 17:30:10</t>
  </si>
  <si>
    <t>15.11.2023 19:43:30</t>
  </si>
  <si>
    <t>MELTEMKÖY SAHİL SİTESİ TR 35-30-M00676__75483171_75483171</t>
  </si>
  <si>
    <t>15.11.2023 21:28:25</t>
  </si>
  <si>
    <t>15.11.2023 21:54:05</t>
  </si>
  <si>
    <t>TR-36 35-15-M00036_35-15-M00036_77615774</t>
  </si>
  <si>
    <t>15.11.2023 03:20:57</t>
  </si>
  <si>
    <t>15.11.2023 03:56:01</t>
  </si>
  <si>
    <t>15.11.2023 10:15:13</t>
  </si>
  <si>
    <t>15.11.2023 10:28:02</t>
  </si>
  <si>
    <t>ÇAMURHAMAMI KÖK 45-78-L00230_YENİKÖY L03_2327767</t>
  </si>
  <si>
    <t>15.11.2023 12:29:32</t>
  </si>
  <si>
    <t>15.11.2023 12:32:32</t>
  </si>
  <si>
    <t>AKKEÇİLİ KÖK 45-73-M00239_AKKEÇİLİ M03_72035008</t>
  </si>
  <si>
    <t>15.11.2023 09:56:55</t>
  </si>
  <si>
    <t>15.11.2023 10:50:17</t>
  </si>
  <si>
    <t>GERENKÖY KÖK 35-23-M00156_BAĞARASI M04_72155605</t>
  </si>
  <si>
    <t>15.11.2023 12:06:08</t>
  </si>
  <si>
    <t>15.11.2023 13:54:51</t>
  </si>
  <si>
    <t>SANCAKLI TR-2 35-22-M00158_B_56353994_56353994</t>
  </si>
  <si>
    <t>15.11.2023 14:48:53</t>
  </si>
  <si>
    <t>15.11.2023 15:24:06</t>
  </si>
  <si>
    <t>KÖPRÜBAŞI TR-19 45-86-M00019_C C02b_84599114</t>
  </si>
  <si>
    <t>15.11.2023 07:38:10</t>
  </si>
  <si>
    <t>15.11.2023 09:30:30</t>
  </si>
  <si>
    <t>15.11.2023 12:53:56</t>
  </si>
  <si>
    <t>15.11.2023 15:02:00</t>
  </si>
  <si>
    <t>YILMAZ TR-13 45-78-L00213_A_91306445_91306445</t>
  </si>
  <si>
    <t>15.11.2023 19:21:49</t>
  </si>
  <si>
    <t>DM-2/1 35-29-M00092_950330315_950330315</t>
  </si>
  <si>
    <t>15.11.2023 10:06:48</t>
  </si>
  <si>
    <t>15.11.2023 11:50:05</t>
  </si>
  <si>
    <t>BOZKÖY TR-2 35-26-M00481_95000641170_95000641170</t>
  </si>
  <si>
    <t>15.11.2023 16:40:29</t>
  </si>
  <si>
    <t>15.11.2023 19:06:02</t>
  </si>
  <si>
    <t>SARUHANLI TR-11 45-80-M00011_45-80-M00011_72202654</t>
  </si>
  <si>
    <t>15.11.2023 10:42:43</t>
  </si>
  <si>
    <t>15.11.2023 12:32:06</t>
  </si>
  <si>
    <t>BAĞARASI TR-3 35-23-M00172_C_91412624_91412624</t>
  </si>
  <si>
    <t>15.11.2023 08:50:05</t>
  </si>
  <si>
    <t>15.11.2023 15:32:09</t>
  </si>
  <si>
    <t>BAĞYURDU TM 35-27-A00003_ABALIOĞLU M09_2303181</t>
  </si>
  <si>
    <t>15.11.2023 14:39:05</t>
  </si>
  <si>
    <t>15.11.2023 15:54:08</t>
  </si>
  <si>
    <t>TR-44 35-15-M00044_950367885_950367885</t>
  </si>
  <si>
    <t>15.11.2023 09:06:32</t>
  </si>
  <si>
    <t>15.11.2023 15:01:09</t>
  </si>
  <si>
    <t>BAĞYURDU DM-2/2 35-27-L00234_913340920_913340920</t>
  </si>
  <si>
    <t>15.11.2023 18:43:04</t>
  </si>
  <si>
    <t>15.11.2023 19:34:12</t>
  </si>
  <si>
    <t>SANCAKLI TR-2 35-22-M00158_35-22-M00158_2377270</t>
  </si>
  <si>
    <t>15.11.2023 15:50:14</t>
  </si>
  <si>
    <t>BADEMLİ TR-6 35-30-L00103_B_60982157_60982157</t>
  </si>
  <si>
    <t>15.11.2023 14:42:04</t>
  </si>
  <si>
    <t>ALÇUK TM 35-17-A00001_MENEMEN-1 M30_2307955</t>
  </si>
  <si>
    <t>15.11.2023 12:06:51</t>
  </si>
  <si>
    <t>15.11.2023 13:18:41</t>
  </si>
  <si>
    <t>YAKACIK TR-1 35-20-L00232_C_91343414_91343414</t>
  </si>
  <si>
    <t>15.11.2023 09:17:01</t>
  </si>
  <si>
    <t>15.11.2023 16:49:56</t>
  </si>
  <si>
    <t>KFC KÖK 35-28-M00534_ M01_2108449</t>
  </si>
  <si>
    <t>15.11.2023 17:29:26</t>
  </si>
  <si>
    <t>15.11.2023 18:57:18</t>
  </si>
  <si>
    <t>TEKKEDERE DM 35-16-M00137_ZEYTİNDAĞ İÇME SUYU-DÖNMEZ ÇIRÇIR M04_2118714</t>
  </si>
  <si>
    <t>15.11.2023 09:20:38</t>
  </si>
  <si>
    <t>15.11.2023 09:57:44</t>
  </si>
  <si>
    <t>15.11.2023 13:21:02</t>
  </si>
  <si>
    <t>15.11.2023 13:36:20</t>
  </si>
  <si>
    <t>MENDERES DM-2/TR-1 35-22-M00300_HatBaşıAyırıcı_53096775 M15_53096775</t>
  </si>
  <si>
    <t>15.11.2023 11:09:51</t>
  </si>
  <si>
    <t>AFŞAR TR-2 45-79-M00344_C_56386736_56386736</t>
  </si>
  <si>
    <t>15.11.2023 14:10:03</t>
  </si>
  <si>
    <t>15.11.2023 15:19:38</t>
  </si>
  <si>
    <t>AHMETLİ DM 45-77-M00187_HatBaşıAyırıcı_83870409 M08_83870409</t>
  </si>
  <si>
    <t>16.11.2023 09:27:23</t>
  </si>
  <si>
    <t>16.11.2023 10:13:11</t>
  </si>
  <si>
    <t>16.11.2023 09:41:08</t>
  </si>
  <si>
    <t>16.11.2023 13:21:19</t>
  </si>
  <si>
    <t>K-210 35-07-K00210_C_56381399_56381399</t>
  </si>
  <si>
    <t>16.11.2023 17:56:37</t>
  </si>
  <si>
    <t>16.11.2023 18:28:39</t>
  </si>
  <si>
    <t>ANADOLU İM 35-02-A00001_MERKEZ K05_2044355</t>
  </si>
  <si>
    <t>16.11.2023 17:26:21</t>
  </si>
  <si>
    <t>16.11.2023 17:41:50</t>
  </si>
  <si>
    <t>UZUNDERE TM 35-01-A00013_TOKİ-1 M04_2304511</t>
  </si>
  <si>
    <t>16.11.2023 00:28:36</t>
  </si>
  <si>
    <t>16.11.2023 01:23:32</t>
  </si>
  <si>
    <t>K-1020 35-01-K01020_35-01-K01020_41905911</t>
  </si>
  <si>
    <t>16.11.2023 21:11:46</t>
  </si>
  <si>
    <t>17.11.2023 03:55:07</t>
  </si>
  <si>
    <t>16.11.2023 12:00:13</t>
  </si>
  <si>
    <t>16.11.2023 14:44:32</t>
  </si>
  <si>
    <t>DEMİRKÖPRÜ TM 45-78-A00005_HatBaşıAyırıcı_53139457 M05_53139457</t>
  </si>
  <si>
    <t>16.11.2023 10:13:00</t>
  </si>
  <si>
    <t>16.11.2023 12:55:22</t>
  </si>
  <si>
    <t>CUMALI TR-2 35-24-M00095_955222997_955222997</t>
  </si>
  <si>
    <t>16.11.2023 12:29:19</t>
  </si>
  <si>
    <t>16.11.2023 14:29:44</t>
  </si>
  <si>
    <t>16.11.2023 11:05:01</t>
  </si>
  <si>
    <t>16.11.2023 18:44:27</t>
  </si>
  <si>
    <t>AHMETLİ TR-5 45-84-L00005_6075468_56400701_56400701</t>
  </si>
  <si>
    <t>16.11.2023 09:31:19</t>
  </si>
  <si>
    <t>16.11.2023 11:57:13</t>
  </si>
  <si>
    <t>UZUNKUYU TR-2 35-19-M00204_35-19-M00204_2366177</t>
  </si>
  <si>
    <t>16.11.2023 14:58:22</t>
  </si>
  <si>
    <t>16.11.2023 15:20:30</t>
  </si>
  <si>
    <t>16.11.2023 08:53:03</t>
  </si>
  <si>
    <t>16.11.2023 12:37:41</t>
  </si>
  <si>
    <t>SOMA A SANTRALİ İM/DM 45-82-A00001_DENİŞ-1 M11_2091633</t>
  </si>
  <si>
    <t>16.11.2023 08:42:00</t>
  </si>
  <si>
    <t>16.11.2023 08:53:17</t>
  </si>
  <si>
    <t>M-2908 35-02-M02908_F F01b_95268451</t>
  </si>
  <si>
    <t>16.11.2023 18:15:23</t>
  </si>
  <si>
    <t>16.11.2023 19:10:37</t>
  </si>
  <si>
    <t>ALİZE KÖK 35-18-M00059_HatBaşıAyırıcı_53138284 M09_53138284</t>
  </si>
  <si>
    <t>16.11.2023 08:57:14</t>
  </si>
  <si>
    <t>16.11.2023 11:30:24</t>
  </si>
  <si>
    <t>16.11.2023 10:08:07</t>
  </si>
  <si>
    <t>16.11.2023 17:02:22</t>
  </si>
  <si>
    <t>16.11.2023 17:20:09</t>
  </si>
  <si>
    <t>16.11.2023 18:40:47</t>
  </si>
  <si>
    <t>KORDON KÖK 45-78-M00730_YEŞİLKAVAK M04_2327658</t>
  </si>
  <si>
    <t>16.11.2023 09:28:12</t>
  </si>
  <si>
    <t>16.11.2023 15:53:26</t>
  </si>
  <si>
    <t>16.11.2023 09:15:54</t>
  </si>
  <si>
    <t>16.11.2023 09:51:39</t>
  </si>
  <si>
    <t>L-6 35-18-L00006_950431069_950431069</t>
  </si>
  <si>
    <t>AG Havai Branşman  Arızası</t>
  </si>
  <si>
    <t>16.11.2023 18:23:53</t>
  </si>
  <si>
    <t>16.11.2023 23:00:40</t>
  </si>
  <si>
    <t>TR-42 35-15-M00042_35-15-M00042_66581762</t>
  </si>
  <si>
    <t>16.11.2023 09:31:12</t>
  </si>
  <si>
    <t>16.11.2023 17:44:35</t>
  </si>
  <si>
    <t>16.11.2023 12:01:50</t>
  </si>
  <si>
    <t>16.11.2023 12:12:15</t>
  </si>
  <si>
    <t>HILAL GIS TM 35-01-A00010_TR-2 K06_2313225</t>
  </si>
  <si>
    <t>16.11.2023 03:01:05</t>
  </si>
  <si>
    <t>16.11.2023 03:12:06</t>
  </si>
  <si>
    <t>K-1452 35-01-K01452_912001509_912001509</t>
  </si>
  <si>
    <t>16.11.2023 08:38:40</t>
  </si>
  <si>
    <t>16.11.2023 10:48:19</t>
  </si>
  <si>
    <t>KARGIN KÖK 45-71-M00095_KARGIN BAKIR HAT TURGUTLU YÖNÜ M05_2321771</t>
  </si>
  <si>
    <t>16.11.2023 08:38:25</t>
  </si>
  <si>
    <t>16.11.2023 12:09:29</t>
  </si>
  <si>
    <t>M-1393 35-03-M01393_99984841_99984841</t>
  </si>
  <si>
    <t>16.11.2023 16:28:29</t>
  </si>
  <si>
    <t>16.11.2023 20:28:39</t>
  </si>
  <si>
    <t>SOMA MERKEZ DM-2 45-82-M00070_TR-44 M07_2322048</t>
  </si>
  <si>
    <t>16.11.2023 08:44:32</t>
  </si>
  <si>
    <t>16.11.2023 09:20:52</t>
  </si>
  <si>
    <t>ESENDERE TR-1 35-21-L00108_C_82668928_82668928</t>
  </si>
  <si>
    <t>16.11.2023 10:37:45</t>
  </si>
  <si>
    <t>16.11.2023 13:50:43</t>
  </si>
  <si>
    <t>TİRE İM-DM-1 35-29-A00001_DEREBAŞI M25_2059028</t>
  </si>
  <si>
    <t>16.11.2023 14:55:08</t>
  </si>
  <si>
    <t>16.11.2023 15:13:42</t>
  </si>
  <si>
    <t>16.11.2023 11:17:26</t>
  </si>
  <si>
    <t>16.11.2023 12:02:25</t>
  </si>
  <si>
    <t>TR-142 YAĞCILAR KÖK 35-19-M00142_YAĞCILAR M01_72114553</t>
  </si>
  <si>
    <t>16.11.2023 16:56:03</t>
  </si>
  <si>
    <t>16.11.2023 17:18:16</t>
  </si>
  <si>
    <t>TR-12 (M-712) 35-30-M00712_955298413_955298413</t>
  </si>
  <si>
    <t>16.11.2023 15:59:25</t>
  </si>
  <si>
    <t>16.11.2023 18:01:13</t>
  </si>
  <si>
    <t>16.11.2023 07:59:40</t>
  </si>
  <si>
    <t>16.11.2023 08:32:57</t>
  </si>
  <si>
    <t>TR-70 35-30-L00070_D_60983140_60983140</t>
  </si>
  <si>
    <t>16.11.2023 01:14:29</t>
  </si>
  <si>
    <t>16.11.2023 02:48:34</t>
  </si>
  <si>
    <t>16.11.2023 11:47:14</t>
  </si>
  <si>
    <t>16.11.2023 11:57:32</t>
  </si>
  <si>
    <t>TİRE İM-DM-1 35-29-A00001_TR-2 34.5 M16_2059044</t>
  </si>
  <si>
    <t>16.11.2023 10:14:52</t>
  </si>
  <si>
    <t>16.11.2023 11:06:29</t>
  </si>
  <si>
    <t>K-1162 35-01-K01162_911016947_911016947</t>
  </si>
  <si>
    <t>16.11.2023 15:20:34</t>
  </si>
  <si>
    <t>16.11.2023 17:21:23</t>
  </si>
  <si>
    <t>DAĞKIZILCA-5 35-26-M00504_C_90942198_90942198</t>
  </si>
  <si>
    <t>16.11.2023 19:11:45</t>
  </si>
  <si>
    <t>17.11.2023 03:29:45</t>
  </si>
  <si>
    <t>ÇAPAK KÖK 35-26-M00435_DAĞKIZILCA-2 ÇIKIŞ M05_66033272</t>
  </si>
  <si>
    <t>16.11.2023 15:19:12</t>
  </si>
  <si>
    <t>16.11.2023 16:01:13</t>
  </si>
  <si>
    <t>ÇİFTLİK İM 35-18-A00003_DM-1 L02_2105931</t>
  </si>
  <si>
    <t>16.11.2023 11:02:05</t>
  </si>
  <si>
    <t>16.11.2023 12:21:54</t>
  </si>
  <si>
    <t>TIRAZLI KÖK 45-79-M00079_BAHARLAR M06_72036291</t>
  </si>
  <si>
    <t>16.11.2023 12:56:02</t>
  </si>
  <si>
    <t>16.11.2023 13:43:48</t>
  </si>
  <si>
    <t>K-3073 35-04-K03073_99636945_99636945</t>
  </si>
  <si>
    <t>16.11.2023 17:26:32</t>
  </si>
  <si>
    <t>16.11.2023 20:44:28</t>
  </si>
  <si>
    <t>SİYEKLİ KÖK 45-71-M00185_HatBaşıAyırıcı_53134560 M05_53134560</t>
  </si>
  <si>
    <t>16.11.2023 15:30:39</t>
  </si>
  <si>
    <t>16.11.2023 22:32:41</t>
  </si>
  <si>
    <t>PAŞATIMARI TR-1 45-83-M00811_TR-1/3 M01_89801442</t>
  </si>
  <si>
    <t>16.11.2023 10:54:20</t>
  </si>
  <si>
    <t>16.11.2023 13:15:13</t>
  </si>
  <si>
    <t>TR-47 35-30-L00047_955317584_955317584</t>
  </si>
  <si>
    <t>16.11.2023 11:07:02</t>
  </si>
  <si>
    <t>16.11.2023 12:26:41</t>
  </si>
  <si>
    <t>16.11.2023 11:18:05</t>
  </si>
  <si>
    <t>16.11.2023 17:26:08</t>
  </si>
  <si>
    <t>DUMANLAR KÖK 45-81-M00044_DUMANLAR M03_72038346</t>
  </si>
  <si>
    <t>16.11.2023 13:56:25</t>
  </si>
  <si>
    <t>16.11.2023 14:58:36</t>
  </si>
  <si>
    <t>16.11.2023 19:12:22</t>
  </si>
  <si>
    <t>16.11.2023 19:46:27</t>
  </si>
  <si>
    <t>SARIGÖL TR-48/A 45-79-M00495_K K02b_66192677</t>
  </si>
  <si>
    <t>16.11.2023 18:07:45</t>
  </si>
  <si>
    <t>16.11.2023 18:33:38</t>
  </si>
  <si>
    <t>M-228 35-14-M00228_956660583_956660583</t>
  </si>
  <si>
    <t>16.11.2023 10:30:13</t>
  </si>
  <si>
    <t>16.11.2023 12:35:32</t>
  </si>
  <si>
    <t>ALİAĞA GIS TM 35-17-A00014_HatBaşıAyırıcı_65872680 M020_65872680</t>
  </si>
  <si>
    <t>16.11.2023 10:16:30</t>
  </si>
  <si>
    <t>16.11.2023 14:18:15</t>
  </si>
  <si>
    <t>ALAŞEHİR TR-57 45-73-M00057__82431606_82431606</t>
  </si>
  <si>
    <t>16.11.2023 18:58:29</t>
  </si>
  <si>
    <t>16.11.2023 19:54:39</t>
  </si>
  <si>
    <t>BAĞYOLU TR-1 45-71-M01598_45-71-M01598_2355937</t>
  </si>
  <si>
    <t>16.11.2023 08:44:02</t>
  </si>
  <si>
    <t>16.11.2023 12:35:23</t>
  </si>
  <si>
    <t>16.11.2023 03:54:54</t>
  </si>
  <si>
    <t>16.11.2023 05:01:25</t>
  </si>
  <si>
    <t>16.11.2023 11:18:02</t>
  </si>
  <si>
    <t>DM-2/27 (TAŞBİNA) 45-71-M00169_953204924_953204924</t>
  </si>
  <si>
    <t>16.11.2023 14:40:39</t>
  </si>
  <si>
    <t>16.11.2023 18:29:26</t>
  </si>
  <si>
    <t>BOZKÖY TR-1 35-17-M00352_DIREK TIPI TRAFO HUCRESI H01_2046959</t>
  </si>
  <si>
    <t>16.11.2023 21:17:35</t>
  </si>
  <si>
    <t>16.11.2023 23:36:42</t>
  </si>
  <si>
    <t>M-3757 BAHRİBABA DM 35-01-M03757_BAHRİBABA-14/BAHRİBABA-3 K02_60323437</t>
  </si>
  <si>
    <t>16.11.2023 09:18:32</t>
  </si>
  <si>
    <t>16.11.2023 09:52:42</t>
  </si>
  <si>
    <t>AFŞAR TR-2 45-79-M00344_B_56386735_56386735</t>
  </si>
  <si>
    <t>16.11.2023 14:18:54</t>
  </si>
  <si>
    <t>16.11.2023 15:56:23</t>
  </si>
  <si>
    <t>HAMİDİYE TR-1 45-76-M00161_DIREK TIPI TRAFO HUCRESI H01_2084916</t>
  </si>
  <si>
    <t>16.11.2023 13:28:21</t>
  </si>
  <si>
    <t>16.11.2023 18:35:37</t>
  </si>
  <si>
    <t>ERGENEKON TR-4 45-83-L00141_KETENCİ SİTESİ L03_61235088</t>
  </si>
  <si>
    <t>16.11.2023 11:20:56</t>
  </si>
  <si>
    <t>16.11.2023 12:25:41</t>
  </si>
  <si>
    <t>16.11.2023 16:05:50</t>
  </si>
  <si>
    <t>16.11.2023 16:48:51</t>
  </si>
  <si>
    <t>AFŞAR TR-3 YENİMAHALLE 45-79-M00346_45-79-M00346_2356291</t>
  </si>
  <si>
    <t>16.11.2023 16:29:04</t>
  </si>
  <si>
    <t>16.11.2023 17:09:59</t>
  </si>
  <si>
    <t>ALANKIYI TR-2 35-20-L00264_35-20-L00264_61274844</t>
  </si>
  <si>
    <t>16.11.2023 17:07:52</t>
  </si>
  <si>
    <t>16.11.2023 17:53:35</t>
  </si>
  <si>
    <t>GÖKEYÜP TR-3 45-78-M00816_49203122_56392441_56392441</t>
  </si>
  <si>
    <t>16.11.2023 11:09:32</t>
  </si>
  <si>
    <t>16.11.2023 19:26:52</t>
  </si>
  <si>
    <t>KALEMOĞLU FINDIKOĞLU TR-1 45-75-M00306_B_56398567_56398567</t>
  </si>
  <si>
    <t>16.11.2023 15:29:03</t>
  </si>
  <si>
    <t>16.11.2023 16:51:28</t>
  </si>
  <si>
    <t>ÇAPAKLI KÖK 45-78-M01161_YAĞBASAN M07_78225762</t>
  </si>
  <si>
    <t>16.11.2023 07:56:52</t>
  </si>
  <si>
    <t>16.11.2023 07:57:22</t>
  </si>
  <si>
    <t>K-1362 35-02-K01362_TRAFO K03_2304212</t>
  </si>
  <si>
    <t>16.11.2023 09:03:45</t>
  </si>
  <si>
    <t>16.11.2023 13:46:35</t>
  </si>
  <si>
    <t>M-2307 35-04-M02307_M-924 M02_53114147</t>
  </si>
  <si>
    <t>16.11.2023 08:59:54</t>
  </si>
  <si>
    <t>16.11.2023 11:38:58</t>
  </si>
  <si>
    <t>POYRAZDAMLARI TR-14 45-78-M00579_A_91236524_91236524</t>
  </si>
  <si>
    <t>16.11.2023 15:01:05</t>
  </si>
  <si>
    <t>16.11.2023 21:47:08</t>
  </si>
  <si>
    <t>TR-55 KÖK 35-19-M00055_URLA İM 15.8 L01_81755689</t>
  </si>
  <si>
    <t>16.11.2023 11:05:56</t>
  </si>
  <si>
    <t>16.11.2023 11:11:52</t>
  </si>
  <si>
    <t>K-1490 35-03-K01490_C_56358602_56358602</t>
  </si>
  <si>
    <t>16.11.2023 16:22:01</t>
  </si>
  <si>
    <t>16.11.2023 19:00:55</t>
  </si>
  <si>
    <t>HARMANDALI DM-3 (M-211) 35-09-M00211_M-2781 M03_45384129</t>
  </si>
  <si>
    <t>16.11.2023 09:24:42</t>
  </si>
  <si>
    <t>16.11.2023 10:37:33</t>
  </si>
  <si>
    <t>YENİOBA KÖK 35-29-M00125_ÇIRPI M06_72190956</t>
  </si>
  <si>
    <t>16.11.2023 09:32:49</t>
  </si>
  <si>
    <t>16.11.2023 11:47:34</t>
  </si>
  <si>
    <t>16.11.2023 10:52:43</t>
  </si>
  <si>
    <t>16.11.2023 11:13:33</t>
  </si>
  <si>
    <t>SÜTÇÜLER TR-2 35-27-M00406_A_56381804_56381804</t>
  </si>
  <si>
    <t>16.11.2023 20:34:29</t>
  </si>
  <si>
    <t>16.11.2023 21:12:52</t>
  </si>
  <si>
    <t>L-306 35-18-L00306_950446891_950446891</t>
  </si>
  <si>
    <t>16.11.2023 09:24:40</t>
  </si>
  <si>
    <t>16.11.2023 13:04:30</t>
  </si>
  <si>
    <t>16.11.2023 08:48:55</t>
  </si>
  <si>
    <t>16.11.2023 09:39:25</t>
  </si>
  <si>
    <t>MECİDİYE TR-1 KÖK 45-72-L00078_HatBaşıAyırıcı_53132771 L010_53132771</t>
  </si>
  <si>
    <t>16.11.2023 16:05:53</t>
  </si>
  <si>
    <t>16.11.2023 18:24:58</t>
  </si>
  <si>
    <t>KAPAKLI DM 45-72-M00309_RAHMİYE-1 TARIMSAL SULAMA M06_2099423</t>
  </si>
  <si>
    <t>16.11.2023 18:39:54</t>
  </si>
  <si>
    <t>16.11.2023 18:57:26</t>
  </si>
  <si>
    <t>TEPEBOZ TR-3 35-21-L00062__72410942_72410942</t>
  </si>
  <si>
    <t>16.11.2023 13:00:54</t>
  </si>
  <si>
    <t>16.11.2023 19:44:15</t>
  </si>
  <si>
    <t>TR-5 45-74-M00005_A_56352304_56352304</t>
  </si>
  <si>
    <t>16.11.2023 15:36:10</t>
  </si>
  <si>
    <t>16.11.2023 19:39:17</t>
  </si>
  <si>
    <t>16.11.2023 09:44:56</t>
  </si>
  <si>
    <t>16.11.2023 12:12:17</t>
  </si>
  <si>
    <t>AŞAĞIKIRIKLAR DM 35-16-M00448_YENİKENT SULAMA M11_2334658</t>
  </si>
  <si>
    <t>16.11.2023 15:10:43</t>
  </si>
  <si>
    <t>16.11.2023 17:24:31</t>
  </si>
  <si>
    <t>16.11.2023 11:34:15</t>
  </si>
  <si>
    <t>16.11.2023 12:44:02</t>
  </si>
  <si>
    <t>HALİTPAŞA DM 45-80-M00060_HALİTPAŞA TARIMSAL SULAMA-2 M01_72188720</t>
  </si>
  <si>
    <t>16.11.2023 10:38:52</t>
  </si>
  <si>
    <t>16.11.2023 13:27:36</t>
  </si>
  <si>
    <t>ÇUKURKÖY KÖK 35-29-L00034_HALİM İNMEZ L04_2087133</t>
  </si>
  <si>
    <t>16.11.2023 11:42:25</t>
  </si>
  <si>
    <t>16.11.2023 13:14:03</t>
  </si>
  <si>
    <t>16.11.2023 12:15:28</t>
  </si>
  <si>
    <t>16.11.2023 12:31:00</t>
  </si>
  <si>
    <t>TR-1/77 45-72-M00077_TR-1/80 M02_83461222</t>
  </si>
  <si>
    <t>16.11.2023 12:31:42</t>
  </si>
  <si>
    <t>16.11.2023 12:54:26</t>
  </si>
  <si>
    <t>M-36 DOĞALKENT 35-23-M00036_A a1_42106679</t>
  </si>
  <si>
    <t>16.11.2023 17:15:14</t>
  </si>
  <si>
    <t>16.11.2023 18:04:26</t>
  </si>
  <si>
    <t>AYRANCILAR DM-3 35-26-M00795_DM-2/20 M13_2115905</t>
  </si>
  <si>
    <t>16.11.2023 15:09:40</t>
  </si>
  <si>
    <t>16.11.2023 15:37:48</t>
  </si>
  <si>
    <t>TAŞLIYATAK CEBECİLER TR-4 35-31-L00367_47791929_56352003_56352003</t>
  </si>
  <si>
    <t>16.11.2023 13:35:42</t>
  </si>
  <si>
    <t>16.11.2023 15:12:21</t>
  </si>
  <si>
    <t>16.11.2023 19:06:18</t>
  </si>
  <si>
    <t>16.11.2023 20:19:22</t>
  </si>
  <si>
    <t>SOMA TR-44 45-82-M00044_TR-43 M05_2091598</t>
  </si>
  <si>
    <t>16.11.2023 11:04:18</t>
  </si>
  <si>
    <t>16.11.2023 11:50:18</t>
  </si>
  <si>
    <t>KAPAKLI DM 45-72-M00309_ZER SALÇA M05_2099421</t>
  </si>
  <si>
    <t>16.11.2023 09:09:25</t>
  </si>
  <si>
    <t>16.11.2023 09:57:58</t>
  </si>
  <si>
    <t>KARAYENİCE KÖK (YATIRIM REZERVE) 45-71-M02611_SULAMA TRAFOLARI M03_97585742</t>
  </si>
  <si>
    <t>16.11.2023 10:51:55</t>
  </si>
  <si>
    <t>16.11.2023 11:42:50</t>
  </si>
  <si>
    <t>ALKAN KÖYÜ TR-1 45-73-M00204_45-73-M00204_2352241</t>
  </si>
  <si>
    <t>16.11.2023 17:55:00</t>
  </si>
  <si>
    <t>16.11.2023 18:39:44</t>
  </si>
  <si>
    <t>TR-74 35-19-L00074_956671947_956671947</t>
  </si>
  <si>
    <t>16.11.2023 15:30:12</t>
  </si>
  <si>
    <t>16.11.2023 18:17:50</t>
  </si>
  <si>
    <t>YUSUFLU KÖK 35-20-L00077_YUSUFLU ÇAYIR L02_66527972</t>
  </si>
  <si>
    <t>16.11.2023 13:00:42</t>
  </si>
  <si>
    <t>16.11.2023 13:58:13</t>
  </si>
  <si>
    <t>TARİŞ KÖK 45-73-M01049_ULAŞTIRMA TABURU M02_66732572</t>
  </si>
  <si>
    <t>16.11.2023 16:28:48</t>
  </si>
  <si>
    <t>16.11.2023 17:07:21</t>
  </si>
  <si>
    <t>16.11.2023 02:27:33</t>
  </si>
  <si>
    <t>AKSELENDİ TR-6 45-72-L00828_45-72-L00828_66575865</t>
  </si>
  <si>
    <t>16.11.2023 10:08:48</t>
  </si>
  <si>
    <t>16.11.2023 12:05:43</t>
  </si>
  <si>
    <t>SUCAHLI TR-1 35-24-M00103_C_56352424_56352424</t>
  </si>
  <si>
    <t>16.11.2023 10:06:16</t>
  </si>
  <si>
    <t>16.11.2023 15:13:08</t>
  </si>
  <si>
    <t>SARIKAYA KÖK 35-31-L00284_İĞDELİ L01_2113777</t>
  </si>
  <si>
    <t>16.11.2023 15:12:53</t>
  </si>
  <si>
    <t>16.11.2023 15:43:23</t>
  </si>
  <si>
    <t>16.11.2023 13:47:06</t>
  </si>
  <si>
    <t>16.11.2023 14:05:00</t>
  </si>
  <si>
    <t>M-1999 35-09-M01999_DAĞITIM TRF M-1999 M03_2065087</t>
  </si>
  <si>
    <t>16.11.2023 10:54:03</t>
  </si>
  <si>
    <t>L-43 AKARCA 35-14-L00043_B_91108910_91108910</t>
  </si>
  <si>
    <t>16.11.2023 13:33:23</t>
  </si>
  <si>
    <t>16.11.2023 13:59:41</t>
  </si>
  <si>
    <t>TR-37 45-78-L00037_TR-38 L02_65975787</t>
  </si>
  <si>
    <t>16.11.2023 18:15:01</t>
  </si>
  <si>
    <t>16.11.2023 19:36:02</t>
  </si>
  <si>
    <t>ÖDEMİŞ İM 35-15-A00001_STAD L05_83647393</t>
  </si>
  <si>
    <t>16.11.2023 11:55:43</t>
  </si>
  <si>
    <t>16.11.2023 13:30:46</t>
  </si>
  <si>
    <t>16.11.2023 08:44:08</t>
  </si>
  <si>
    <t>16.11.2023 09:54:36</t>
  </si>
  <si>
    <t>16.11.2023 15:58:26</t>
  </si>
  <si>
    <t>16.11.2023 16:23:24</t>
  </si>
  <si>
    <t>DM-8/10C 45-71-M02000_A_56397204_56397204</t>
  </si>
  <si>
    <t>16.11.2023 17:40:00</t>
  </si>
  <si>
    <t>16.11.2023 18:48:00</t>
  </si>
  <si>
    <t>16.11.2023 22:01:44</t>
  </si>
  <si>
    <t>16.11.2023 22:40:38</t>
  </si>
  <si>
    <t>FATMA ŞENER TR-2 35-27-M01203_B_92760241_92760241</t>
  </si>
  <si>
    <t>16.11.2023 09:39:05</t>
  </si>
  <si>
    <t>16.11.2023 11:16:13</t>
  </si>
  <si>
    <t>TR-320 35-19-M00517_B_80493231_80493231</t>
  </si>
  <si>
    <t>16.11.2023 09:30:03</t>
  </si>
  <si>
    <t>16.11.2023 13:02:57</t>
  </si>
  <si>
    <t>MENEMEN TR-66 35-28-L00066_D D2_5903211</t>
  </si>
  <si>
    <t>16.11.2023 18:55:49</t>
  </si>
  <si>
    <t>16.11.2023 19:03:22</t>
  </si>
  <si>
    <t>SOMA DM-3 45-82-M00025_TR-16/8 M04_60210063</t>
  </si>
  <si>
    <t>16.11.2023 09:41:55</t>
  </si>
  <si>
    <t>16.11.2023 16:00:35</t>
  </si>
  <si>
    <t>TR-175 45-78-L00175_953276320_953276320</t>
  </si>
  <si>
    <t>16.11.2023 10:11:52</t>
  </si>
  <si>
    <t>16.11.2023 12:08:48</t>
  </si>
  <si>
    <t>TR-133 35-15-M00133_35-15-M00133_66715293</t>
  </si>
  <si>
    <t>16.11.2023 09:04:22</t>
  </si>
  <si>
    <t>16.11.2023 10:15:54</t>
  </si>
  <si>
    <t>16.11.2023 09:51:04</t>
  </si>
  <si>
    <t>16.11.2023 10:10:55</t>
  </si>
  <si>
    <t>K-670 35-01-K00670_912168390_912168390</t>
  </si>
  <si>
    <t>16.11.2023 20:03:49</t>
  </si>
  <si>
    <t>16.11.2023 22:34:23</t>
  </si>
  <si>
    <t>K-4487 35-01-K04487_K-35 K01_2053196</t>
  </si>
  <si>
    <t>16.11.2023 09:18:33</t>
  </si>
  <si>
    <t>16.11.2023 09:52:03</t>
  </si>
  <si>
    <t>OVACIK TR-6 35-31-L00148_B_91207504_91207504</t>
  </si>
  <si>
    <t>16.11.2023 16:20:31</t>
  </si>
  <si>
    <t>16.11.2023 20:54:00</t>
  </si>
  <si>
    <t>M-3067(YATIRIM REZERVE) 35-02-M03067_913124875_913124875</t>
  </si>
  <si>
    <t>16.11.2023 20:00:13</t>
  </si>
  <si>
    <t>16.11.2023 20:59:56</t>
  </si>
  <si>
    <t>SOMA TR-41 45-82-M00041_TR-42 M02_72179807</t>
  </si>
  <si>
    <t>16.11.2023 15:26:20</t>
  </si>
  <si>
    <t>16.11.2023 17:28:50</t>
  </si>
  <si>
    <t>TR-31(M-731) 35-30-M00731_E e1_43010766</t>
  </si>
  <si>
    <t>16.11.2023 10:40:23</t>
  </si>
  <si>
    <t>16.11.2023 16:06:01</t>
  </si>
  <si>
    <t>GÜMÜŞÇAY KÖK 45-73-M00477_HatBaşıAyırıcı_62833603 M05_62833603</t>
  </si>
  <si>
    <t>16.11.2023 13:16:39</t>
  </si>
  <si>
    <t>16.11.2023 13:56:17</t>
  </si>
  <si>
    <t>K-3761 35-02-K03761_C_56364219_56364219</t>
  </si>
  <si>
    <t>16.11.2023 19:24:20</t>
  </si>
  <si>
    <t>16.11.2023 21:06:25</t>
  </si>
  <si>
    <t>K-1666 35-02-K01666__83759621_83759621</t>
  </si>
  <si>
    <t>16.11.2023 10:44:39</t>
  </si>
  <si>
    <t>16.11.2023 11:46:33</t>
  </si>
  <si>
    <t>16.11.2023 16:56:46</t>
  </si>
  <si>
    <t>16.11.2023 17:08:38</t>
  </si>
  <si>
    <t>16.11.2023 09:01:05</t>
  </si>
  <si>
    <t>16.11.2023 15:34:19</t>
  </si>
  <si>
    <t>HALIKÖY OVA TR-2 35-32-L00022_C_56391725_56391725</t>
  </si>
  <si>
    <t>16.11.2023 17:01:08</t>
  </si>
  <si>
    <t>16.11.2023 22:13:18</t>
  </si>
  <si>
    <t>METİN BAKICIOĞLUVE ARK.ÖZEL 35-29-M00179Ö_DIREK TIPI TRAFO HUCRESI H01_2099107</t>
  </si>
  <si>
    <t>16.11.2023 15:57:22</t>
  </si>
  <si>
    <t>16.11.2023 18:30:20</t>
  </si>
  <si>
    <t>16.11.2023 08:55:17</t>
  </si>
  <si>
    <t>16.11.2023 09:22:07</t>
  </si>
  <si>
    <t>16.11.2023 13:43:24</t>
  </si>
  <si>
    <t>TİRE İM-DM-1 35-29-A00001_GÖKÇEN-2 M22_2059034</t>
  </si>
  <si>
    <t>16.11.2023 10:31:00</t>
  </si>
  <si>
    <t>TEKELİOĞLU TR-1 45-78-L00696_A_91048014_91048014</t>
  </si>
  <si>
    <t>16.11.2023 11:17:07</t>
  </si>
  <si>
    <t>16.11.2023 13:26:51</t>
  </si>
  <si>
    <t>YENİDOSTLAR SİTESİ TR 35-30-M00698_35-30-M00698_2375869</t>
  </si>
  <si>
    <t>16.11.2023 03:31:16</t>
  </si>
  <si>
    <t>16.11.2023 04:22:12</t>
  </si>
  <si>
    <t>YENİKÖY TR-1 35-23-M00085_D_91318243_91318243</t>
  </si>
  <si>
    <t>16.11.2023 18:53:22</t>
  </si>
  <si>
    <t>16.11.2023 19:56:00</t>
  </si>
  <si>
    <t>SULUDERE KÖK 35-31-L00057_SARISU L03_2113668</t>
  </si>
  <si>
    <t>16.11.2023 19:23:13</t>
  </si>
  <si>
    <t>16.11.2023 19:23:25</t>
  </si>
  <si>
    <t>16.11.2023 16:00:25</t>
  </si>
  <si>
    <t>16.11.2023 16:47:00</t>
  </si>
  <si>
    <t>YUKARIBEY DM (TR-3) 35-16-M00866_AŞAĞICUMA DM M02_79464766</t>
  </si>
  <si>
    <t>16.11.2023 13:07:26</t>
  </si>
  <si>
    <t>16.11.2023 14:38:04</t>
  </si>
  <si>
    <t>16.11.2023 19:27:59</t>
  </si>
  <si>
    <t>16.11.2023 20:13:28</t>
  </si>
  <si>
    <t>16.11.2023 07:50:33</t>
  </si>
  <si>
    <t>16.11.2023 08:48:08</t>
  </si>
  <si>
    <t>SEYREK TR-2/1 35-28-M00378_95001382370_95001382370</t>
  </si>
  <si>
    <t>16.11.2023 10:05:47</t>
  </si>
  <si>
    <t>16.11.2023 10:39:07</t>
  </si>
  <si>
    <t>16.11.2023 08:59:19</t>
  </si>
  <si>
    <t>16.11.2023 09:15:25</t>
  </si>
  <si>
    <t>YILMAZ DM 45-80-M02976_TR-20 M03_78582829</t>
  </si>
  <si>
    <t>16.11.2023 10:43:35</t>
  </si>
  <si>
    <t>16.11.2023 13:09:31</t>
  </si>
  <si>
    <t>16.11.2023 15:52:46</t>
  </si>
  <si>
    <t>16.11.2023 16:42:18</t>
  </si>
  <si>
    <t>16.11.2023 20:11:04</t>
  </si>
  <si>
    <t>16.11.2023 21:28:20</t>
  </si>
  <si>
    <t>BAĞARASI TR-7 35-23-M00176__79552657_79552657</t>
  </si>
  <si>
    <t>16.11.2023 01:22:20</t>
  </si>
  <si>
    <t>16.11.2023 02:16:59</t>
  </si>
  <si>
    <t>K-811 35-01-K00811_TRAFO K04_2114066</t>
  </si>
  <si>
    <t>16.11.2023 12:13:16</t>
  </si>
  <si>
    <t>16.11.2023 14:28:38</t>
  </si>
  <si>
    <t>KUYUCAK KARAPINAR TR-1 45-75-M00091_B_91429439_91429439</t>
  </si>
  <si>
    <t>16.11.2023 18:33:26</t>
  </si>
  <si>
    <t>16.11.2023 18:52:56</t>
  </si>
  <si>
    <t>BERGAMA TM 35-16-A00004_AŞAĞIKIRIKLAR-2 M07_2314063</t>
  </si>
  <si>
    <t>16.11.2023 08:07:23</t>
  </si>
  <si>
    <t>16.11.2023 08:36:07</t>
  </si>
  <si>
    <t>TOPARLAR TR-1 35-29-L00323_B_56400190_56400190</t>
  </si>
  <si>
    <t>16.11.2023 11:25:45</t>
  </si>
  <si>
    <t>16.11.2023 13:12:36</t>
  </si>
  <si>
    <t>M-1814 KISIK DM-1 35-22-M00095_KISIK SANAYİ-1 M11_72099708</t>
  </si>
  <si>
    <t>16.11.2023 11:41:03</t>
  </si>
  <si>
    <t>16.11.2023 11:47:30</t>
  </si>
  <si>
    <t>L-95 ULAMIŞ OVA SULAMA 35-14-L00095_956659482_956659482</t>
  </si>
  <si>
    <t>16.11.2023 14:01:57</t>
  </si>
  <si>
    <t>16.11.2023 15:22:06</t>
  </si>
  <si>
    <t>NARINCALIPITRAK TR-1 45-77-L00092_A_56395803_56395803</t>
  </si>
  <si>
    <t>16.11.2023 13:17:56</t>
  </si>
  <si>
    <t>16.11.2023 14:25:57</t>
  </si>
  <si>
    <t>DEMİRCİ KÖK 35-26-M00779_KARACAAĞAÇ ENH M06_42707188</t>
  </si>
  <si>
    <t>16.11.2023 11:50:13</t>
  </si>
  <si>
    <t>16.11.2023 12:16:39</t>
  </si>
  <si>
    <t>ÇANDARLI TR-23 35-30-M00023_BELEDİYE ARITMA M02_79436886</t>
  </si>
  <si>
    <t>16.11.2023 05:42:52</t>
  </si>
  <si>
    <t>16.11.2023 06:29:11</t>
  </si>
  <si>
    <t>16.11.2023 13:25:32</t>
  </si>
  <si>
    <t>16.11.2023 09:37:08</t>
  </si>
  <si>
    <t>16.11.2023 10:52:47</t>
  </si>
  <si>
    <t>MORDOĞAN TR-30 35-21-L00155_B_91416073_91416073</t>
  </si>
  <si>
    <t>16.11.2023 19:31:04</t>
  </si>
  <si>
    <t>16.11.2023 22:24:18</t>
  </si>
  <si>
    <t>MEHMET ALİ ÇULHA-SELAHATTİN DİLEK-ALİ OSMAN ŞENLİ ÖZEL TR 45-71-M01517Ö_DIREK TIPI TRAFO HUCRESI H01_2082995</t>
  </si>
  <si>
    <t>16.11.2023 08:48:34</t>
  </si>
  <si>
    <t>DÜNDARLI TR-2 35-24-M00203_A_56355766_56355766</t>
  </si>
  <si>
    <t>16.11.2023 18:57:12</t>
  </si>
  <si>
    <t>16.11.2023 20:04:32</t>
  </si>
  <si>
    <t>16.11.2023 12:07:52</t>
  </si>
  <si>
    <t>16.11.2023 13:02:33</t>
  </si>
  <si>
    <t>16.11.2023 15:20:51</t>
  </si>
  <si>
    <t>16.11.2023 15:44:09</t>
  </si>
  <si>
    <t>K-1000 35-01-K01000_911839087_911839087</t>
  </si>
  <si>
    <t>16.11.2023 10:26:58</t>
  </si>
  <si>
    <t>16.11.2023 13:55:04</t>
  </si>
  <si>
    <t>TR-37 35-27-M00037_A_56356307_56356307</t>
  </si>
  <si>
    <t>16.11.2023 16:15:58</t>
  </si>
  <si>
    <t>16.11.2023 18:13:59</t>
  </si>
  <si>
    <t>L-516 OVACIK 35-18-L00516_C_91230375_91230375</t>
  </si>
  <si>
    <t>16.11.2023 16:36:52</t>
  </si>
  <si>
    <t>16.11.2023 20:22:31</t>
  </si>
  <si>
    <t>KAZANCI ÇAT ÇİFTLİĞİ KÖK 45-74-M00349_HatBaşıAyırıcı_84862660 M03_84862660</t>
  </si>
  <si>
    <t>16.11.2023 10:15:30</t>
  </si>
  <si>
    <t>16.11.2023 11:44:58</t>
  </si>
  <si>
    <t>VİLLAKENT TR-4 35-28-M00388_953371858_953371858</t>
  </si>
  <si>
    <t>16.11.2023 20:03:51</t>
  </si>
  <si>
    <t>17.11.2023 00:05:30</t>
  </si>
  <si>
    <t>KOLDERE KÖK 45-80-M00051_HatBaşıAyırıcı_53134475 M06_53134475</t>
  </si>
  <si>
    <t>16.11.2023 09:42:32</t>
  </si>
  <si>
    <t>16.11.2023 14:53:13</t>
  </si>
  <si>
    <t>BAŞKÖY YEŞİLDERE TR-2 35-29-L00227_DIREK TIPI TRAFO HUCRESI H01_2099072</t>
  </si>
  <si>
    <t>16.11.2023 14:34:27</t>
  </si>
  <si>
    <t>16.11.2023 15:30:24</t>
  </si>
  <si>
    <t>M-1161 35-01-M01161_M-1172 M11_42444633</t>
  </si>
  <si>
    <t>16.11.2023 01:49:13</t>
  </si>
  <si>
    <t>TR-27 35-16-L00027_D_90955993_90955993</t>
  </si>
  <si>
    <t>16.11.2023 14:06:05</t>
  </si>
  <si>
    <t>16.11.2023 15:11:46</t>
  </si>
  <si>
    <t>M-2142 35-07-M02142_95000012885_95000012885</t>
  </si>
  <si>
    <t>16.11.2023 00:06:50</t>
  </si>
  <si>
    <t>16.11.2023 02:08:03</t>
  </si>
  <si>
    <t>ŞEMİKLER TM 35-04-A00003_OYAK M01_2310726</t>
  </si>
  <si>
    <t>16.11.2023 11:20:52</t>
  </si>
  <si>
    <t>16.11.2023 11:25:25</t>
  </si>
  <si>
    <t>MENEMEN DM-4/15 35-28-M00813_B B01_65903309</t>
  </si>
  <si>
    <t>16.11.2023 16:28:32</t>
  </si>
  <si>
    <t>16.11.2023 17:43:28</t>
  </si>
  <si>
    <t>TİYELTİ TR-1 35-16-L00251_953330607_953330607</t>
  </si>
  <si>
    <t>16.11.2023 14:54:15</t>
  </si>
  <si>
    <t>16.11.2023 17:05:53</t>
  </si>
  <si>
    <t>K-35 35-01-K00035_K-1284 K05_64085874</t>
  </si>
  <si>
    <t>16.11.2023 09:03:10</t>
  </si>
  <si>
    <t>16.11.2023 11:55:35</t>
  </si>
  <si>
    <t>TR-29 (M-729) 35-30-M00729_955295643_955295643</t>
  </si>
  <si>
    <t>16.11.2023 22:17:25</t>
  </si>
  <si>
    <t>16.11.2023 23:18:59</t>
  </si>
  <si>
    <t>ÜLKÜ KÖK 45-78-M01394_KAPLAN BLOK M02_83839760</t>
  </si>
  <si>
    <t>16.11.2023 09:34:32</t>
  </si>
  <si>
    <t>16.11.2023 10:31:17</t>
  </si>
  <si>
    <t>UMURCALI TR 5 35-31-L00109_35-31-L00109_2361883</t>
  </si>
  <si>
    <t>16.11.2023 16:49:31</t>
  </si>
  <si>
    <t>16.11.2023 19:00:41</t>
  </si>
  <si>
    <t>DM-05/02 45-71-M00048_HatBaşıAyırıcı_53139097 M03_53139097</t>
  </si>
  <si>
    <t>16.11.2023 09:10:27</t>
  </si>
  <si>
    <t>16.11.2023 13:32:03</t>
  </si>
  <si>
    <t>16.11.2023 17:18:20</t>
  </si>
  <si>
    <t>16.11.2023 18:51:00</t>
  </si>
  <si>
    <t>16.11.2023 12:14:00</t>
  </si>
  <si>
    <t>16.11.2023 14:32:00</t>
  </si>
  <si>
    <t>HATAY TM 35-01-A00009_HATAY-12 K19_2313684</t>
  </si>
  <si>
    <t>16.11.2023 09:25:35</t>
  </si>
  <si>
    <t>16.11.2023 10:42:03</t>
  </si>
  <si>
    <t>ASARLIK TR-22 35-28-M00595_6672504 _5794567</t>
  </si>
  <si>
    <t>16.11.2023 19:50:31</t>
  </si>
  <si>
    <t>16.11.2023 20:45:15</t>
  </si>
  <si>
    <t>TR-2/20 45-83-L00020_955148486_955148486</t>
  </si>
  <si>
    <t>16.11.2023 11:13:47</t>
  </si>
  <si>
    <t>16.11.2023 14:08:09</t>
  </si>
  <si>
    <t>M-2825 35-03-M02825_910799859_910799859</t>
  </si>
  <si>
    <t>16.11.2023 19:22:32</t>
  </si>
  <si>
    <t>16.11.2023 21:12:55</t>
  </si>
  <si>
    <t>16.11.2023 12:17:36</t>
  </si>
  <si>
    <t>16.11.2023 18:39:27</t>
  </si>
  <si>
    <t>HILAL GIS TM 35-01-A00010_TR-1 K12_2057899</t>
  </si>
  <si>
    <t>16.11.2023 02:43:56</t>
  </si>
  <si>
    <t>16.11.2023 03:12:15</t>
  </si>
  <si>
    <t>M-1404 35-01-M01404_35-01-M01404_2366060</t>
  </si>
  <si>
    <t>16.11.2023 11:54:09</t>
  </si>
  <si>
    <t>16.11.2023 12:21:49</t>
  </si>
  <si>
    <t>16.11.2023 17:44:00</t>
  </si>
  <si>
    <t>16.11.2023 18:25:33</t>
  </si>
  <si>
    <t>M-1815 KISIK DM-2 35-22-M00096_TR-17 M05_72100657</t>
  </si>
  <si>
    <t>16.11.2023 11:55:00</t>
  </si>
  <si>
    <t>16.11.2023 15:55:59</t>
  </si>
  <si>
    <t>16.11.2023 23:04:27</t>
  </si>
  <si>
    <t>17.11.2023 01:38:40</t>
  </si>
  <si>
    <t>DEĞİRMENDERE DM 35-22-M00085_HatBaşıAyırıcı_79410704 M09_79410704</t>
  </si>
  <si>
    <t>16.11.2023 17:19:50</t>
  </si>
  <si>
    <t>16.11.2023 20:13:59</t>
  </si>
  <si>
    <t>16.11.2023 12:43:41</t>
  </si>
  <si>
    <t>DM-05/02 45-71-M00048_FABRİKALAR M03_66503089</t>
  </si>
  <si>
    <t>16.11.2023 14:31:59</t>
  </si>
  <si>
    <t>K-1207 35-01-K01207_911856762_911856762</t>
  </si>
  <si>
    <t>16.11.2023 13:46:01</t>
  </si>
  <si>
    <t>16.11.2023 14:46:59</t>
  </si>
  <si>
    <t>16.11.2023 11:15:16</t>
  </si>
  <si>
    <t>16.11.2023 11:55:41</t>
  </si>
  <si>
    <t>OVACIK TR-6 35-31-L00148_35-31-L00148_2364102</t>
  </si>
  <si>
    <t>16.11.2023 22:51:13</t>
  </si>
  <si>
    <t>DM-4 35-15-M00275_TR-152 GÜN SİTESİ - MANDIRA ÖZEL M02_66597018</t>
  </si>
  <si>
    <t>16.11.2023 18:53:32</t>
  </si>
  <si>
    <t>16.11.2023 19:03:53</t>
  </si>
  <si>
    <t>TR-39 35-30-L00039_35-30-L00039_2352199</t>
  </si>
  <si>
    <t>16.11.2023 09:09:35</t>
  </si>
  <si>
    <t>16.11.2023 11:02:40</t>
  </si>
  <si>
    <t>16.11.2023 10:22:50</t>
  </si>
  <si>
    <t>16.11.2023 11:46:50</t>
  </si>
  <si>
    <t>16.11.2023 12:29:02</t>
  </si>
  <si>
    <t>16.11.2023 13:25:33</t>
  </si>
  <si>
    <t>DEMİRCİ KÖK 35-26-M00779_YEŞİLKÖY ENH M01_42707191</t>
  </si>
  <si>
    <t>16.11.2023 10:40:41</t>
  </si>
  <si>
    <t>16.11.2023 12:33:16</t>
  </si>
  <si>
    <t>TR-82 35-16-L00082_953352667_953352667</t>
  </si>
  <si>
    <t>16.11.2023 15:08:39</t>
  </si>
  <si>
    <t>M-2100 35-04-M02100_95000107918_95000107918</t>
  </si>
  <si>
    <t>16.11.2023 12:12:24</t>
  </si>
  <si>
    <t>16.11.2023 13:24:15</t>
  </si>
  <si>
    <t>K-140 35-02-K00140_K-958 K05_2066834</t>
  </si>
  <si>
    <t>16.11.2023 00:19:22</t>
  </si>
  <si>
    <t>16.11.2023 00:33:23</t>
  </si>
  <si>
    <t>16.11.2023 09:39:12</t>
  </si>
  <si>
    <t>16.11.2023 11:10:54</t>
  </si>
  <si>
    <t>SARIGÖL TR-36 45-79-M00036_A_91434319_91434319</t>
  </si>
  <si>
    <t>16.11.2023 11:34:25</t>
  </si>
  <si>
    <t>16.11.2023 12:54:43</t>
  </si>
  <si>
    <t>TR-322 35-19-M00521_C_80491825_80491825</t>
  </si>
  <si>
    <t>16.11.2023 13:14:00</t>
  </si>
  <si>
    <t>16.11.2023 14:09:29</t>
  </si>
  <si>
    <t>L-333 KONAKKENT 35-18-L00333_9972823_56358680_56358680</t>
  </si>
  <si>
    <t>16.11.2023 07:10:42</t>
  </si>
  <si>
    <t>16.11.2023 10:45:29</t>
  </si>
  <si>
    <t>TR-1 35-16-L00001_35-16-L00001_67548025</t>
  </si>
  <si>
    <t>16.11.2023 10:05:16</t>
  </si>
  <si>
    <t>16.11.2023 13:19:41</t>
  </si>
  <si>
    <t>K-1191 35-04-K01191_912716999_912716999</t>
  </si>
  <si>
    <t>16.11.2023 10:11:29</t>
  </si>
  <si>
    <t>16.11.2023 12:25:15</t>
  </si>
  <si>
    <t>16.11.2023 10:29:02</t>
  </si>
  <si>
    <t>16.11.2023 10:49:41</t>
  </si>
  <si>
    <t>YAHŞELLİ DM-5 35-28-M00882_EMİRALEM SULAMA M10_66811804</t>
  </si>
  <si>
    <t>16.11.2023 10:16:13</t>
  </si>
  <si>
    <t>16.11.2023 12:44:41</t>
  </si>
  <si>
    <t>NİHAT ÇORUM SULAMA GRUBU TR 35-27-M00207_35-27-M00207_2349198</t>
  </si>
  <si>
    <t>16.11.2023 09:38:05</t>
  </si>
  <si>
    <t>16.11.2023 12:35:50</t>
  </si>
  <si>
    <t>M-13 GERMİYAN 35-18-M00184_95000046671_95000046671</t>
  </si>
  <si>
    <t>16.11.2023 18:23:57</t>
  </si>
  <si>
    <t>SOMA B SANTRALİ TM 45-82-A00004_SOMA KÖYLER DM-2 FİDER-2 (2H08) M019_66326717</t>
  </si>
  <si>
    <t>16.11.2023 08:44:26</t>
  </si>
  <si>
    <t>16.11.2023 08:56:14</t>
  </si>
  <si>
    <t>L-427 35-18-L00427_950453018_950453018</t>
  </si>
  <si>
    <t>16.11.2023 12:50:03</t>
  </si>
  <si>
    <t>16.11.2023 17:55:20</t>
  </si>
  <si>
    <t>SÜTÇÜLER TR-2 35-27-M00406_35-27-M00406_2366395</t>
  </si>
  <si>
    <t>16.11.2023 21:21:37</t>
  </si>
  <si>
    <t>BULGURCA TR-1 35-22-M00252_955270802_955270802</t>
  </si>
  <si>
    <t>16.11.2023 09:40:21</t>
  </si>
  <si>
    <t>16.11.2023 16:09:27</t>
  </si>
  <si>
    <t>K-4742 35-07-K04742_97567138_97567138</t>
  </si>
  <si>
    <t>16.11.2023 10:56:11</t>
  </si>
  <si>
    <t>16.11.2023 12:24:05</t>
  </si>
  <si>
    <t>M-2823 35-10-M02823_966016604_966016604</t>
  </si>
  <si>
    <t>16.11.2023 16:01:06</t>
  </si>
  <si>
    <t>16.11.2023 18:06:02</t>
  </si>
  <si>
    <t>KONAKLI DM 35-15-L00898_35-15-L00898_67094896</t>
  </si>
  <si>
    <t>16.11.2023 10:33:22</t>
  </si>
  <si>
    <t>16.11.2023 11:08:56</t>
  </si>
  <si>
    <t>16.11.2023 14:07:00</t>
  </si>
  <si>
    <t>TR-22 45-77-L00022_A a1_42438193</t>
  </si>
  <si>
    <t>16.11.2023 10:45:00</t>
  </si>
  <si>
    <t>16.11.2023 11:47:42</t>
  </si>
  <si>
    <t>M-377 35-02-M00377_912143403_912143403</t>
  </si>
  <si>
    <t>16.11.2023 07:39:09</t>
  </si>
  <si>
    <t>16.11.2023 08:44:23</t>
  </si>
  <si>
    <t>TR-2/117 45-83-M00712_45-83-M00712_61192606</t>
  </si>
  <si>
    <t>16.11.2023 15:00:26</t>
  </si>
  <si>
    <t>16.11.2023 17:09:10</t>
  </si>
  <si>
    <t>SALİHLİ TR-110/A 45-78-L00735_D_91443774_91443774</t>
  </si>
  <si>
    <t>16.11.2023 20:27:06</t>
  </si>
  <si>
    <t>16.11.2023 21:02:11</t>
  </si>
  <si>
    <t>ULUKENT DM-1/4 35-28-M00065_953382413_953382413</t>
  </si>
  <si>
    <t>16.11.2023 20:28:49</t>
  </si>
  <si>
    <t>16.11.2023 22:53:27</t>
  </si>
  <si>
    <t>16.11.2023 11:13:22</t>
  </si>
  <si>
    <t>16.11.2023 11:52:37</t>
  </si>
  <si>
    <t>TR-138 35-19-L00138_35-19-L00138_2361786</t>
  </si>
  <si>
    <t>16.11.2023 12:11:58</t>
  </si>
  <si>
    <t>16.11.2023 12:06:09</t>
  </si>
  <si>
    <t>16.11.2023 12:25:55</t>
  </si>
  <si>
    <t>ÇEŞME İM 35-18-A00001_VAKIFLAR L06_2053080</t>
  </si>
  <si>
    <t>16.11.2023 04:50:58</t>
  </si>
  <si>
    <t>16.11.2023 05:07:36</t>
  </si>
  <si>
    <t>K-3853 35-01-K03853_35-01-K03853_2362684</t>
  </si>
  <si>
    <t>16.11.2023 18:27:47</t>
  </si>
  <si>
    <t>16.11.2023 18:39:07</t>
  </si>
  <si>
    <t>16.11.2023 21:43:00</t>
  </si>
  <si>
    <t>16.11.2023 22:18:11</t>
  </si>
  <si>
    <t>M-195 35-02-M00195_95002692454_95002692454</t>
  </si>
  <si>
    <t>16.11.2023 07:59:59</t>
  </si>
  <si>
    <t>16.11.2023 09:10:52</t>
  </si>
  <si>
    <t>ABALIOĞLU DM 45-83-M00136_BAĞYURDU-DOĞALGAZ-OZAN BLOK M09_72134524</t>
  </si>
  <si>
    <t>16.11.2023 15:19:52</t>
  </si>
  <si>
    <t>16.11.2023 19:07:32</t>
  </si>
  <si>
    <t>KOCAKAĞAN ELDİZEN TR-1 45-72-L00222_45-72-L00222_2370551</t>
  </si>
  <si>
    <t>16.11.2023 10:18:39</t>
  </si>
  <si>
    <t>16.11.2023 14:14:07</t>
  </si>
  <si>
    <t>L-437 ŞEHİTLİK 35-18-L00437_950449109_950449109</t>
  </si>
  <si>
    <t>16.11.2023 16:29:22</t>
  </si>
  <si>
    <t>16.11.2023 21:29:31</t>
  </si>
  <si>
    <t>İLYASLAR KÖK 45-76-M00048_İLYASLAR M02_72213067</t>
  </si>
  <si>
    <t>16.11.2023 09:18:37</t>
  </si>
  <si>
    <t>16.11.2023 10:03:00</t>
  </si>
  <si>
    <t>YENİLER TR-1 35-16-M00158_A_91036406_91036406</t>
  </si>
  <si>
    <t>16.11.2023 08:40:12</t>
  </si>
  <si>
    <t>16.11.2023 11:36:19</t>
  </si>
  <si>
    <t>K-4477 35-04-K04477_HAVAI HAT K04_2333218</t>
  </si>
  <si>
    <t>16.11.2023 16:12:41</t>
  </si>
  <si>
    <t>16.11.2023 18:12:20</t>
  </si>
  <si>
    <t>ATAKÖY TR-3 35-22-M00192_955270419_955270419</t>
  </si>
  <si>
    <t>16.11.2023 16:31:06</t>
  </si>
  <si>
    <t>16.11.2023 21:31:05</t>
  </si>
  <si>
    <t>KEMİKLİDERE KÖK 45-80-M00108_ESKİ KEMİKLİDERE AKHİSAR FİDERİ M06_2322962</t>
  </si>
  <si>
    <t>16.11.2023 15:33:06</t>
  </si>
  <si>
    <t>L-333 KONAKKENT 35-18-L00333_8228156 b1b_5931655</t>
  </si>
  <si>
    <t>16.11.2023 15:43:46</t>
  </si>
  <si>
    <t>16.11.2023 20:08:14</t>
  </si>
  <si>
    <t>BADINCA KÖK 45-73-M00341_BADINCA-2  (UFUK PETROL) M02_75913002</t>
  </si>
  <si>
    <t>16.11.2023 10:12:43</t>
  </si>
  <si>
    <t>16.11.2023 10:34:39</t>
  </si>
  <si>
    <t>ALİBEYLİ TR-1 35-16-M00148_C_91052204_91052204</t>
  </si>
  <si>
    <t>16.11.2023 19:23:51</t>
  </si>
  <si>
    <t>16.11.2023 21:24:36</t>
  </si>
  <si>
    <t>M-850 KARAÇAM KÖK 35-02-M00850_EĞRİDERE M05_49919463</t>
  </si>
  <si>
    <t>16.11.2023 23:02:04</t>
  </si>
  <si>
    <t>16.11.2023 13:54:39</t>
  </si>
  <si>
    <t>16.11.2023 14:52:48</t>
  </si>
  <si>
    <t>DERBENT İM-DM 45-83-A00004_B.BELEN M14_2097152</t>
  </si>
  <si>
    <t>16.11.2023 09:32:21</t>
  </si>
  <si>
    <t>16.11.2023 09:55:40</t>
  </si>
  <si>
    <t>K-1457 35-01-K01457_K-1454 K03_2126690</t>
  </si>
  <si>
    <t>İLYASLAR KÖK 45-76-M00048_KARAKURT KÖK M03_72213143</t>
  </si>
  <si>
    <t>16.11.2023 07:46:06</t>
  </si>
  <si>
    <t>16.11.2023 10:56:50</t>
  </si>
  <si>
    <t>K-3480 35-02-K03480_35-02-K03480_2363606</t>
  </si>
  <si>
    <t>16.11.2023 08:50:33</t>
  </si>
  <si>
    <t>16.11.2023 15:05:55</t>
  </si>
  <si>
    <t>ÖDEMİŞ İM 35-15-A00001_ÇAPUTÇU M16_2060976</t>
  </si>
  <si>
    <t>16.11.2023 08:14:11</t>
  </si>
  <si>
    <t>16.11.2023 08:31:00</t>
  </si>
  <si>
    <t>16.11.2023 16:13:31</t>
  </si>
  <si>
    <t>16.11.2023 16:52:50</t>
  </si>
  <si>
    <t>16.11.2023 10:53:28</t>
  </si>
  <si>
    <t>16.11.2023 17:34:48</t>
  </si>
  <si>
    <t>KFC KÖK 35-28-M00534_HatBaşıAyırıcı_53133578 M01_53133578</t>
  </si>
  <si>
    <t>16.11.2023 14:32:53</t>
  </si>
  <si>
    <t>16.11.2023 18:26:22</t>
  </si>
  <si>
    <t>TR-1-6/1 YAĞCI KAVAĞI 35-20-L00033_GENCER FİDERİ L02_66512522</t>
  </si>
  <si>
    <t>16.11.2023 01:40:39</t>
  </si>
  <si>
    <t>16.11.2023 02:38:34</t>
  </si>
  <si>
    <t>16.11.2023 10:59:02</t>
  </si>
  <si>
    <t>16.11.2023 12:26:15</t>
  </si>
  <si>
    <t>YENİÇİFTLİK KÖK 35-20-L00373_950324656_950324656</t>
  </si>
  <si>
    <t>16.11.2023 17:31:30</t>
  </si>
  <si>
    <t>16.11.2023 21:42:42</t>
  </si>
  <si>
    <t>ÇOBANLAR TR-1 35-16-M00085_35-16-M00085_2350604</t>
  </si>
  <si>
    <t>16.11.2023 19:28:34</t>
  </si>
  <si>
    <t>16.11.2023 14:49:12</t>
  </si>
  <si>
    <t>16.11.2023 15:50:16</t>
  </si>
  <si>
    <t>M-1169 35-01-M01169_TRAFO M03_2049128</t>
  </si>
  <si>
    <t>16.11.2023 02:36:41</t>
  </si>
  <si>
    <t>16.11.2023 07:12:52</t>
  </si>
  <si>
    <t>M-236 35-02-M00236_35-02-M00236_2370116</t>
  </si>
  <si>
    <t>16.11.2023 11:57:59</t>
  </si>
  <si>
    <t>16.11.2023 13:29:18</t>
  </si>
  <si>
    <t>GENCERLER TR-3 35-20-L00426_ H01_2048142</t>
  </si>
  <si>
    <t>16.11.2023 00:13:20</t>
  </si>
  <si>
    <t>K-3853 35-01-K03853_C C1_5911498</t>
  </si>
  <si>
    <t>16.11.2023 17:28:43</t>
  </si>
  <si>
    <t>TR-171 35-15-M00404_950363143_950363143</t>
  </si>
  <si>
    <t>16.11.2023 11:33:47</t>
  </si>
  <si>
    <t>16.11.2023 16:34:48</t>
  </si>
  <si>
    <t>UĞURLU KÖK 45-86-M00045_HatBaşıAyırıcı_53134992 M04_53134992</t>
  </si>
  <si>
    <t>16.11.2023 16:40:11</t>
  </si>
  <si>
    <t>16.11.2023 18:05:04</t>
  </si>
  <si>
    <t>L-288 MENDERES MAH. 35-18-L00288_950447629_950447629</t>
  </si>
  <si>
    <t>16.11.2023 15:11:06</t>
  </si>
  <si>
    <t>16.11.2023 18:49:37</t>
  </si>
  <si>
    <t>HALİTPAŞA DM 45-80-M00060_HALİTPAŞA TARIMSAL SULAMA-2 M01_72188647</t>
  </si>
  <si>
    <t>16.11.2023 18:05:50</t>
  </si>
  <si>
    <t>16.11.2023 19:19:34</t>
  </si>
  <si>
    <t>ALKAN KÖYÜ TR-1 45-73-M00204_A_56396216_56396216</t>
  </si>
  <si>
    <t>16.11.2023 11:12:15</t>
  </si>
  <si>
    <t>16.11.2023 13:35:07</t>
  </si>
  <si>
    <t>TR-15 35-31-L00015_C_79912861_79912861</t>
  </si>
  <si>
    <t>16.11.2023 15:54:02</t>
  </si>
  <si>
    <t>16.11.2023 16:53:43</t>
  </si>
  <si>
    <t>16.11.2023 07:16:51</t>
  </si>
  <si>
    <t>16.11.2023 07:26:36</t>
  </si>
  <si>
    <t>16.11.2023 11:05:13</t>
  </si>
  <si>
    <t>16.11.2023 11:28:09</t>
  </si>
  <si>
    <t>ÇUKURALTI M-26 35-25-M00074_955284415_955284415</t>
  </si>
  <si>
    <t>16.11.2023 09:02:10</t>
  </si>
  <si>
    <t>16.11.2023 11:41:32</t>
  </si>
  <si>
    <t>K-1708 35-01-K01708_B_56373645_56373645</t>
  </si>
  <si>
    <t>16.11.2023 10:59:39</t>
  </si>
  <si>
    <t>16.11.2023 12:31:25</t>
  </si>
  <si>
    <t>16.11.2023 13:47:00</t>
  </si>
  <si>
    <t>16.11.2023 15:28:00</t>
  </si>
  <si>
    <t>TR-1/84 (ERBİLLER) 45-83-M00084_48104313_56401376_56401376</t>
  </si>
  <si>
    <t>16.11.2023 08:26:42</t>
  </si>
  <si>
    <t>ORTAKÖY KÖK 45-78-M01336_DEMİRKÖPRÜ M01_81494435</t>
  </si>
  <si>
    <t>16.11.2023 09:47:22</t>
  </si>
  <si>
    <t>16.11.2023 09:51:02</t>
  </si>
  <si>
    <t>KAPAKLI DM 45-72-M00309_SARUHANLI-1 M11_2331689</t>
  </si>
  <si>
    <t>16.11.2023 10:06:38</t>
  </si>
  <si>
    <t>16.11.2023 10:30:50</t>
  </si>
  <si>
    <t>KEMALİYE TR-5 45-73-M00153_945656703_945656703</t>
  </si>
  <si>
    <t>16.11.2023 18:03:27</t>
  </si>
  <si>
    <t>16.11.2023 20:14:34</t>
  </si>
  <si>
    <t>16.11.2023 11:39:46</t>
  </si>
  <si>
    <t>16.11.2023 13:22:39</t>
  </si>
  <si>
    <t>16.11.2023 17:11:47</t>
  </si>
  <si>
    <t>16.11.2023 18:03:05</t>
  </si>
  <si>
    <t>K-2877 35-02-K02877_K-4602 K03_2113854</t>
  </si>
  <si>
    <t>16.11.2023 15:03:02</t>
  </si>
  <si>
    <t>16.11.2023 17:58:05</t>
  </si>
  <si>
    <t>BİOKÜTLE SANTRAL KÖK 45-72-M00616_TR-1/90 M02_72239387</t>
  </si>
  <si>
    <t>16.11.2023 12:30:37</t>
  </si>
  <si>
    <t>16.11.2023 13:35:34</t>
  </si>
  <si>
    <t>SEYDİKÖY İM 35-08-A00002_CENGİZHAN K03_2309389</t>
  </si>
  <si>
    <t>16.11.2023 09:34:02</t>
  </si>
  <si>
    <t>16.11.2023 14:04:55</t>
  </si>
  <si>
    <t>DİKİLİ İM 35-30-A00001_TRAFO-1 M17_72356805</t>
  </si>
  <si>
    <t>17.11.2023 14:22:21</t>
  </si>
  <si>
    <t>17.11.2023 14:29:32</t>
  </si>
  <si>
    <t>M-1387 35-09-M01387_TRAFO M03_47608272</t>
  </si>
  <si>
    <t>17.11.2023 11:45:01</t>
  </si>
  <si>
    <t>17.11.2023 12:01:06</t>
  </si>
  <si>
    <t>17.11.2023 08:55:19</t>
  </si>
  <si>
    <t>17.11.2023 15:57:39</t>
  </si>
  <si>
    <t>K-768 35-01-K00768_35-01-K00768_2353100</t>
  </si>
  <si>
    <t>17.11.2023 10:06:31</t>
  </si>
  <si>
    <t>17.11.2023 18:05:53</t>
  </si>
  <si>
    <t>17.11.2023 10:57:11</t>
  </si>
  <si>
    <t>17.11.2023 13:54:04</t>
  </si>
  <si>
    <t>HELVACI TR-2 35-17-M00362_35-17-M00362_2361923</t>
  </si>
  <si>
    <t>17.11.2023 06:34:24</t>
  </si>
  <si>
    <t>17.11.2023 10:04:51</t>
  </si>
  <si>
    <t>17.11.2023 09:32:36</t>
  </si>
  <si>
    <t>17.11.2023 17:45:37</t>
  </si>
  <si>
    <t>M-1248 35-01-M01248_910665206_910665206</t>
  </si>
  <si>
    <t>17.11.2023 08:28:38</t>
  </si>
  <si>
    <t>17.11.2023 09:29:24</t>
  </si>
  <si>
    <t>ŞEHİTLER TR-1 45-72-L00726_B_56406374_56406374</t>
  </si>
  <si>
    <t>17.11.2023 12:48:12</t>
  </si>
  <si>
    <t>17.11.2023 14:25:54</t>
  </si>
  <si>
    <t>M-1049 35-02-M01049_E E3B_5853896</t>
  </si>
  <si>
    <t>17.11.2023 10:20:47</t>
  </si>
  <si>
    <t>17.11.2023 12:08:49</t>
  </si>
  <si>
    <t>ALAŞEHİR TR-60 MEZBAHA YANI 45-73-M00060_A_56407192_56407192</t>
  </si>
  <si>
    <t>17.11.2023 10:58:22</t>
  </si>
  <si>
    <t>17.11.2023 11:15:17</t>
  </si>
  <si>
    <t>K-2395 35-04-K02395_TRAFO K01_2313287</t>
  </si>
  <si>
    <t>17.11.2023 09:04:55</t>
  </si>
  <si>
    <t>17.11.2023 12:38:00</t>
  </si>
  <si>
    <t>TR-17 45-77-L00017_TR-22 L05_2330221</t>
  </si>
  <si>
    <t>17.11.2023 08:17:26</t>
  </si>
  <si>
    <t>17.11.2023 08:39:44</t>
  </si>
  <si>
    <t>L-46 HARİTACILAR 35-14-L00046_A A01_81594692</t>
  </si>
  <si>
    <t>17.11.2023 10:36:27</t>
  </si>
  <si>
    <t>17.11.2023 14:36:09</t>
  </si>
  <si>
    <t>17.11.2023 13:23:52</t>
  </si>
  <si>
    <t>17.11.2023 17:53:10</t>
  </si>
  <si>
    <t>K-152 35-02-K00152_B_56370586_56370586</t>
  </si>
  <si>
    <t>17.11.2023 14:42:35</t>
  </si>
  <si>
    <t>17.11.2023 15:25:27</t>
  </si>
  <si>
    <t>GELENBE İM 45-76-A00001_GEBELER L12_2092293</t>
  </si>
  <si>
    <t>17.11.2023 09:33:31</t>
  </si>
  <si>
    <t>17.11.2023 09:42:22</t>
  </si>
  <si>
    <t>17.11.2023 09:50:45</t>
  </si>
  <si>
    <t>17.11.2023 10:06:42</t>
  </si>
  <si>
    <t>BEYOBA TR-5 45-72-M00423_C_91182789_91182789</t>
  </si>
  <si>
    <t>17.11.2023 16:31:38</t>
  </si>
  <si>
    <t>17.11.2023 19:08:47</t>
  </si>
  <si>
    <t>K-2560 35-03-K02560_D_56363652_56363652</t>
  </si>
  <si>
    <t>17.11.2023 18:00:09</t>
  </si>
  <si>
    <t>17.11.2023 19:17:52</t>
  </si>
  <si>
    <t>TOKMAKLI KÖK 45-86-M00047_TOKMAKLI M05_72227672</t>
  </si>
  <si>
    <t>17.11.2023 09:31:04</t>
  </si>
  <si>
    <t>17.11.2023 10:02:02</t>
  </si>
  <si>
    <t>BARDAKÇI TR-2 45-74-M00171_DIREK TIPI TRAFO HUCRESI H01_2048305</t>
  </si>
  <si>
    <t>17.11.2023 17:29:16</t>
  </si>
  <si>
    <t>17.11.2023 18:32:45</t>
  </si>
  <si>
    <t>M-2546 35-02-M02546_99333641_99333641</t>
  </si>
  <si>
    <t>17.11.2023 14:11:32</t>
  </si>
  <si>
    <t>17.11.2023 16:15:43</t>
  </si>
  <si>
    <t>DURASILLI TR-7 45-78-M01118_TR-8 M05_2327267</t>
  </si>
  <si>
    <t>17.11.2023 17:10:21</t>
  </si>
  <si>
    <t>17.11.2023 19:04:43</t>
  </si>
  <si>
    <t>K-1270 35-03-K01270_35-03-K01270_2348494</t>
  </si>
  <si>
    <t>17.11.2023 09:24:43</t>
  </si>
  <si>
    <t>17.11.2023 11:44:35</t>
  </si>
  <si>
    <t>17.11.2023 07:23:59</t>
  </si>
  <si>
    <t>17.11.2023 09:11:55</t>
  </si>
  <si>
    <t>K-1490 35-03-K01490_912822135_912822135</t>
  </si>
  <si>
    <t>17.11.2023 21:29:41</t>
  </si>
  <si>
    <t>17.11.2023 22:15:03</t>
  </si>
  <si>
    <t>17.11.2023 10:28:21</t>
  </si>
  <si>
    <t>17.11.2023 11:44:10</t>
  </si>
  <si>
    <t>K-2519 35-02-K02519_35-02-K02519_42299583</t>
  </si>
  <si>
    <t>17.11.2023 09:03:02</t>
  </si>
  <si>
    <t>17.11.2023 16:37:11</t>
  </si>
  <si>
    <t>TR-2/79-1 45-83-L00304_B_91115347_91115347</t>
  </si>
  <si>
    <t>17.11.2023 20:03:11</t>
  </si>
  <si>
    <t>17.11.2023 21:09:36</t>
  </si>
  <si>
    <t>L-336 REİSDERE 35-18-L00336_95001434544_95001434544</t>
  </si>
  <si>
    <t>17.11.2023 10:19:47</t>
  </si>
  <si>
    <t>17.11.2023 12:18:54</t>
  </si>
  <si>
    <t>17.11.2023 16:28:30</t>
  </si>
  <si>
    <t>17.11.2023 18:12:46</t>
  </si>
  <si>
    <t>YENİ ŞAKRAN KÖK 35-17-M00174_YENİ ŞAKRAN M03_66296524</t>
  </si>
  <si>
    <t>17.11.2023 10:24:07</t>
  </si>
  <si>
    <t>17.11.2023 17:00:44</t>
  </si>
  <si>
    <t>TR-1/126-1 (KEMALPAŞA SOKAK TRF) 45-83-M00270_48123634_56400958_56400958</t>
  </si>
  <si>
    <t>17.11.2023 19:03:22</t>
  </si>
  <si>
    <t>17.11.2023 20:40:54</t>
  </si>
  <si>
    <t>TÜRKPİYALE TR-1 45-82-M00354_45-82-M00354_2359133</t>
  </si>
  <si>
    <t>17.11.2023 13:25:51</t>
  </si>
  <si>
    <t>17.11.2023 15:42:59</t>
  </si>
  <si>
    <t>M-1111 35-08-M01111_C_56383980_56383980</t>
  </si>
  <si>
    <t>17.11.2023 16:28:05</t>
  </si>
  <si>
    <t>17.11.2023 19:17:32</t>
  </si>
  <si>
    <t>M-1031 35-04-M01031_35-04-M01031_2372443</t>
  </si>
  <si>
    <t>17.11.2023 10:39:33</t>
  </si>
  <si>
    <t>17.11.2023 12:37:00</t>
  </si>
  <si>
    <t>ARPALIK KÖK 45-83-M00137_İSTASYON ALTI M01_2096636</t>
  </si>
  <si>
    <t>17.11.2023 10:46:01</t>
  </si>
  <si>
    <t>17.11.2023 10:48:32</t>
  </si>
  <si>
    <t>YEŞİLYURT TR-4 45-73-M00801_45-73-M00801_2358188</t>
  </si>
  <si>
    <t>17.11.2023 08:56:30</t>
  </si>
  <si>
    <t>17.11.2023 14:21:01</t>
  </si>
  <si>
    <t>17.11.2023 17:17:23</t>
  </si>
  <si>
    <t>17.11.2023 21:21:10</t>
  </si>
  <si>
    <t>17.11.2023 13:51:17</t>
  </si>
  <si>
    <t>17.11.2023 17:37:55</t>
  </si>
  <si>
    <t>M-1149 35-09-M01149_M-538 M07_47615666</t>
  </si>
  <si>
    <t>17.11.2023 09:22:24</t>
  </si>
  <si>
    <t>17.11.2023 12:38:01</t>
  </si>
  <si>
    <t>ALAŞEHİR TR-7 45-73-M00007_945683704_945683704</t>
  </si>
  <si>
    <t>17.11.2023 22:16:39</t>
  </si>
  <si>
    <t>17.11.2023 23:21:50</t>
  </si>
  <si>
    <t>TR-25 35-30-L00025_TR-32 L02_72107295</t>
  </si>
  <si>
    <t>17.11.2023 14:59:05</t>
  </si>
  <si>
    <t>ÇANDARLI TR-22 KÖRFEZ 35-30-M00022_A_91374656_91374656</t>
  </si>
  <si>
    <t>17.11.2023 13:09:52</t>
  </si>
  <si>
    <t>17.11.2023 15:12:49</t>
  </si>
  <si>
    <t>M-3309(YATIRIM REZERVE) 35-07-M03309_954857559_954857559</t>
  </si>
  <si>
    <t>17.11.2023 13:00:30</t>
  </si>
  <si>
    <t>17.11.2023 19:49:56</t>
  </si>
  <si>
    <t>OVAKENT İM 35-15-A00003_ÇATALARMUT L04_100777516</t>
  </si>
  <si>
    <t>17.11.2023 18:29:45</t>
  </si>
  <si>
    <t>17.11.2023 18:53:40</t>
  </si>
  <si>
    <t>17.11.2023 12:32:21</t>
  </si>
  <si>
    <t>17.11.2023 12:59:19</t>
  </si>
  <si>
    <t>TEKELİOĞLU TR-1 45-78-L00696_B_91048015_91048015</t>
  </si>
  <si>
    <t>17.11.2023 01:35:10</t>
  </si>
  <si>
    <t>17.11.2023 03:18:32</t>
  </si>
  <si>
    <t>17.11.2023 07:48:11</t>
  </si>
  <si>
    <t>17.11.2023 09:24:38</t>
  </si>
  <si>
    <t>GÖÇBEYLİ DM 35-16-M00139_KOZLUCA M07_72044684</t>
  </si>
  <si>
    <t>17.11.2023 09:44:11</t>
  </si>
  <si>
    <t>17.11.2023 10:50:42</t>
  </si>
  <si>
    <t>17.11.2023 10:44:56</t>
  </si>
  <si>
    <t>17.11.2023 10:52:43</t>
  </si>
  <si>
    <t>ÇANDARLI TR-35 SAHİL ÖZLEM SİTESİ 35-30-M00035_95001376273_95001376273</t>
  </si>
  <si>
    <t>17.11.2023 15:56:16</t>
  </si>
  <si>
    <t>17.11.2023 19:00:57</t>
  </si>
  <si>
    <t>TR-32 35-30-L00032_TR-34 L05_2095858</t>
  </si>
  <si>
    <t>17.11.2023 21:45:05</t>
  </si>
  <si>
    <t>17.11.2023 23:03:19</t>
  </si>
  <si>
    <t>17.11.2023 09:10:40</t>
  </si>
  <si>
    <t>17.11.2023 16:10:57</t>
  </si>
  <si>
    <t>RAMAZANLAR TR-1 45-81-M00145_A_56398843_56398843</t>
  </si>
  <si>
    <t>17.11.2023 16:41:23</t>
  </si>
  <si>
    <t>17.11.2023 17:34:57</t>
  </si>
  <si>
    <t>K-4323 35-04-K04323_915169836_915169836</t>
  </si>
  <si>
    <t>17.11.2023 14:14:23</t>
  </si>
  <si>
    <t>17.11.2023 15:17:06</t>
  </si>
  <si>
    <t>ÇELENLİOĞLU KÖK 45-85-M00043_AKSELENDİ M03_96074929</t>
  </si>
  <si>
    <t>17.11.2023 09:07:08</t>
  </si>
  <si>
    <t>17.11.2023 09:48:03</t>
  </si>
  <si>
    <t>TR-39 35-16-L00039_35-16-L00039_67577606</t>
  </si>
  <si>
    <t>17.11.2023 11:19:20</t>
  </si>
  <si>
    <t>17.11.2023 12:06:56</t>
  </si>
  <si>
    <t>DEREKÖY KÖK 45-77-L00290_HatBaşıAyırıcı_89227522 L04_89227522</t>
  </si>
  <si>
    <t>17.11.2023 18:04:31</t>
  </si>
  <si>
    <t>17.11.2023 18:17:30</t>
  </si>
  <si>
    <t>BURUNCUK KÖK 35-20-L00273_BURUNCUK OVA - ÇAYIR L05_66528760</t>
  </si>
  <si>
    <t>17.11.2023 14:36:47</t>
  </si>
  <si>
    <t>M-3461(YATIRIM REZERVE) 35-02-M03461_A_56369854_56369854</t>
  </si>
  <si>
    <t>17.11.2023 10:25:52</t>
  </si>
  <si>
    <t>17.11.2023 15:52:09</t>
  </si>
  <si>
    <t>M-1814 KISIK DM-1 35-22-M00095_MENDERES-2 M06_72099850</t>
  </si>
  <si>
    <t>17.11.2023 22:03:29</t>
  </si>
  <si>
    <t>17.11.2023 22:38:15</t>
  </si>
  <si>
    <t>BADEMLİ TR-1 DM 35-15-L01010_ÜÇ CEVİZLER (TR-26) L02_67544151</t>
  </si>
  <si>
    <t>17.11.2023 09:31:07</t>
  </si>
  <si>
    <t>17.11.2023 10:15:08</t>
  </si>
  <si>
    <t>ASARLIK TR-22 35-28-M00595_953370767_953370767</t>
  </si>
  <si>
    <t>17.11.2023 16:54:40</t>
  </si>
  <si>
    <t>17.11.2023 17:51:10</t>
  </si>
  <si>
    <t>AVDAN TR-2 45-82-M00232_A_91030160_91030160</t>
  </si>
  <si>
    <t>17.11.2023 07:58:56</t>
  </si>
  <si>
    <t>17.11.2023 10:51:58</t>
  </si>
  <si>
    <t>17.11.2023 23:04:37</t>
  </si>
  <si>
    <t>18.11.2023 00:33:05</t>
  </si>
  <si>
    <t>17.11.2023 11:23:39</t>
  </si>
  <si>
    <t>17.11.2023 11:48:02</t>
  </si>
  <si>
    <t>UĞURLU KÖK 45-86-M00045_HatBaşıAyırıcı_53135415 M04_53135415</t>
  </si>
  <si>
    <t>17.11.2023 10:34:09</t>
  </si>
  <si>
    <t>17.11.2023 11:13:34</t>
  </si>
  <si>
    <t>17.11.2023 09:11:26</t>
  </si>
  <si>
    <t>17.11.2023 15:36:03</t>
  </si>
  <si>
    <t>17.11.2023 09:30:53</t>
  </si>
  <si>
    <t>17.11.2023 09:37:00</t>
  </si>
  <si>
    <t>K-37 35-04-K00037_B B3B_5826223</t>
  </si>
  <si>
    <t>17.11.2023 08:14:02</t>
  </si>
  <si>
    <t>17.11.2023 10:38:21</t>
  </si>
  <si>
    <t>KABAKUM KÖK-9 35-30-L00126_HatBaşıAyırıcı_91933656 L07_91933656</t>
  </si>
  <si>
    <t>17.11.2023 17:23:53</t>
  </si>
  <si>
    <t>17.11.2023 19:00:59</t>
  </si>
  <si>
    <t>TEKELİ DM 35-22-M00088_HatBaşıAyırıcı_81471358 M08_81471358</t>
  </si>
  <si>
    <t>17.11.2023 09:07:01</t>
  </si>
  <si>
    <t>17.11.2023 09:58:03</t>
  </si>
  <si>
    <t>M-2545 35-02-M02545_ÇİĞLİ-2 H.HAT GİRİŞ M04_66119831</t>
  </si>
  <si>
    <t>17.11.2023 01:10:01</t>
  </si>
  <si>
    <t>17.11.2023 05:53:08</t>
  </si>
  <si>
    <t>HAMİT TR-2 45-72-M00229_45-72-M00229_2374692</t>
  </si>
  <si>
    <t>17.11.2023 13:15:22</t>
  </si>
  <si>
    <t>17.11.2023 13:30:28</t>
  </si>
  <si>
    <t>DEREKÖY TR-1 45-72-L00461_45-72-L00461_2359141</t>
  </si>
  <si>
    <t>17.11.2023 18:31:31</t>
  </si>
  <si>
    <t>17.11.2023 20:02:40</t>
  </si>
  <si>
    <t>17.11.2023 12:51:47</t>
  </si>
  <si>
    <t>17.11.2023 20:24:17</t>
  </si>
  <si>
    <t>DM-14/4 45-71-M00544_B_56403116_56403116</t>
  </si>
  <si>
    <t>17.11.2023 13:09:29</t>
  </si>
  <si>
    <t>17.11.2023 14:21:29</t>
  </si>
  <si>
    <t>OVACIK TR-4 35-31-L00147_A_91207455_91207455</t>
  </si>
  <si>
    <t>17.11.2023 10:22:01</t>
  </si>
  <si>
    <t>17.11.2023 11:44:34</t>
  </si>
  <si>
    <t>ÜÇPINAR DM 45-71-M00183_ESKİ YAĞCILAR M10_72249340</t>
  </si>
  <si>
    <t>17.11.2023 11:51:13</t>
  </si>
  <si>
    <t>17.11.2023 12:28:02</t>
  </si>
  <si>
    <t>TR-169 45-78-L00169_DIREK TIPI TRAFO HUCRESI H01_2103040</t>
  </si>
  <si>
    <t>17.11.2023 15:06:21</t>
  </si>
  <si>
    <t>17.11.2023 17:24:28</t>
  </si>
  <si>
    <t>KAMUKENT TR-3 35-21-M00041_95002705735_95002705735</t>
  </si>
  <si>
    <t>17.11.2023 17:46:57</t>
  </si>
  <si>
    <t>17.11.2023 19:07:49</t>
  </si>
  <si>
    <t>K-1758 35-04-K01758_912295745_912295745</t>
  </si>
  <si>
    <t>17.11.2023 14:47:18</t>
  </si>
  <si>
    <t>17.11.2023 23:30:24</t>
  </si>
  <si>
    <t>AYANLAR TR-1 45-81-M00094_A_56401882_56401882</t>
  </si>
  <si>
    <t>17.11.2023 17:01:51</t>
  </si>
  <si>
    <t>17.11.2023 18:50:17</t>
  </si>
  <si>
    <t>K-2395 35-04-K02395_K-1758 K02_2056160</t>
  </si>
  <si>
    <t>17.11.2023 01:56:04</t>
  </si>
  <si>
    <t>17.11.2023 02:20:22</t>
  </si>
  <si>
    <t>17.11.2023 12:25:26</t>
  </si>
  <si>
    <t>17.11.2023 12:26:50</t>
  </si>
  <si>
    <t>MAHMUTLAR TR-2 35-29-L00119_C_56361309_56361309</t>
  </si>
  <si>
    <t>17.11.2023 10:01:10</t>
  </si>
  <si>
    <t>17.11.2023 17:38:32</t>
  </si>
  <si>
    <t>17.11.2023 17:14:12</t>
  </si>
  <si>
    <t>17.11.2023 17:38:07</t>
  </si>
  <si>
    <t>17.11.2023 11:22:01</t>
  </si>
  <si>
    <t>17.11.2023 12:21:33</t>
  </si>
  <si>
    <t>ILICA GIS TM 35-07-A00002_ILICA-9 K15_2313375</t>
  </si>
  <si>
    <t>17.11.2023 15:52:01</t>
  </si>
  <si>
    <t>17.11.2023 18:07:48</t>
  </si>
  <si>
    <t>17.11.2023 09:09:15</t>
  </si>
  <si>
    <t>17.11.2023 18:54:16</t>
  </si>
  <si>
    <t>17.11.2023 08:27:54</t>
  </si>
  <si>
    <t>17.11.2023 08:41:34</t>
  </si>
  <si>
    <t>17.11.2023 10:38:14</t>
  </si>
  <si>
    <t>17.11.2023 10:49:47</t>
  </si>
  <si>
    <t>KARAAĞAÇLI TR-2 45-71-M00130_TR-5-6 M03_72242834</t>
  </si>
  <si>
    <t>17.11.2023 14:46:41</t>
  </si>
  <si>
    <t>17.11.2023 15:02:54</t>
  </si>
  <si>
    <t>17.11.2023 09:03:36</t>
  </si>
  <si>
    <t>17.11.2023 09:04:11</t>
  </si>
  <si>
    <t>17.11.2023 17:30:08</t>
  </si>
  <si>
    <t>17.11.2023 19:51:11</t>
  </si>
  <si>
    <t>17.11.2023 09:44:51</t>
  </si>
  <si>
    <t>17.11.2023 09:47:20</t>
  </si>
  <si>
    <t>KUŞÇULAR TR-2 35-19-M00519_A_80493273_80493273</t>
  </si>
  <si>
    <t>17.11.2023 12:58:30</t>
  </si>
  <si>
    <t>17.11.2023 14:32:50</t>
  </si>
  <si>
    <t>17.11.2023 09:18:36</t>
  </si>
  <si>
    <t>17.11.2023 17:01:18</t>
  </si>
  <si>
    <t>ZEYTİNLİOVA TR-7 45-72-L00421_ÜÇ AVLU ÇIKIŞI L02_66556445</t>
  </si>
  <si>
    <t>17.11.2023 06:15:47</t>
  </si>
  <si>
    <t>17.11.2023 07:25:31</t>
  </si>
  <si>
    <t>ELMACIK TR-1 45-73-M00423_945653960_945653960</t>
  </si>
  <si>
    <t>17.11.2023 19:26:29</t>
  </si>
  <si>
    <t>17.11.2023 21:23:45</t>
  </si>
  <si>
    <t>17.11.2023 09:05:15</t>
  </si>
  <si>
    <t>17.11.2023 09:47:13</t>
  </si>
  <si>
    <t>17.11.2023 13:38:16</t>
  </si>
  <si>
    <t>17.11.2023 14:27:38</t>
  </si>
  <si>
    <t>TR-100 35-15-M00100_950356576_950356576</t>
  </si>
  <si>
    <t>17.11.2023 19:10:44</t>
  </si>
  <si>
    <t>17.11.2023 20:29:11</t>
  </si>
  <si>
    <t>17.11.2023 09:22:51</t>
  </si>
  <si>
    <t>17.11.2023 09:23:22</t>
  </si>
  <si>
    <t>YEŞİLYURT DM 45-73-M00476_HatBaşıAyırıcı_53134978 M04_53134978</t>
  </si>
  <si>
    <t>17.11.2023 13:07:22</t>
  </si>
  <si>
    <t>KAYNARPINAR TR-1 35-21-L00116_953360361_953360361</t>
  </si>
  <si>
    <t>17.11.2023 09:31:02</t>
  </si>
  <si>
    <t>17.11.2023 10:59:37</t>
  </si>
  <si>
    <t>DM-2/20 35-29-M00020_950325793_950325793</t>
  </si>
  <si>
    <t>17.11.2023 18:41:46</t>
  </si>
  <si>
    <t>17.11.2023 20:04:52</t>
  </si>
  <si>
    <t>17.11.2023 15:25:01</t>
  </si>
  <si>
    <t>17.11.2023 15:26:11</t>
  </si>
  <si>
    <t>17.11.2023 16:33:03</t>
  </si>
  <si>
    <t>17.11.2023 19:13:26</t>
  </si>
  <si>
    <t>L-4 TEKKE 35-18-L00004_5717445 c1b_5944716</t>
  </si>
  <si>
    <t>17.11.2023 13:47:00</t>
  </si>
  <si>
    <t>17.11.2023 19:04:53</t>
  </si>
  <si>
    <t>17.11.2023 22:51:10</t>
  </si>
  <si>
    <t>17.11.2023 18:23:00</t>
  </si>
  <si>
    <t>17.11.2023 19:28:03</t>
  </si>
  <si>
    <t>HACIBEKTAŞLI TR-3 45-78-M00694_49291933_56390764_56390764</t>
  </si>
  <si>
    <t>17.11.2023 13:05:52</t>
  </si>
  <si>
    <t>17.11.2023 13:36:03</t>
  </si>
  <si>
    <t>EŞREFPAŞA İM 35-01-A00002_CEPHANELİK M03_2045748</t>
  </si>
  <si>
    <t>17.11.2023 15:33:58</t>
  </si>
  <si>
    <t>17.11.2023 16:26:54</t>
  </si>
  <si>
    <t>17.11.2023 09:44:33</t>
  </si>
  <si>
    <t>17.11.2023 16:08:25</t>
  </si>
  <si>
    <t>TR-1/14 45-72-M00014_49742584 TR1.14F3_49745875</t>
  </si>
  <si>
    <t>17.11.2023 12:39:50</t>
  </si>
  <si>
    <t>17.11.2023 14:29:56</t>
  </si>
  <si>
    <t>17.11.2023 09:32:28</t>
  </si>
  <si>
    <t>17.11.2023 12:12:58</t>
  </si>
  <si>
    <t>CAMBAZLI KÖK 45-84-M00005_HatBaşıAyırıcı_97476652 M04_97476652</t>
  </si>
  <si>
    <t>17.11.2023 10:44:15</t>
  </si>
  <si>
    <t>17.11.2023 12:23:55</t>
  </si>
  <si>
    <t>ÇAPAKLI KÖK 45-78-M01161_GÖKÇEKÖY M05_78225836</t>
  </si>
  <si>
    <t>17.11.2023 09:10:46</t>
  </si>
  <si>
    <t>17.11.2023 11:05:12</t>
  </si>
  <si>
    <t>M-36 DOĞALKENT 35-23-M00036_A a8_42106673</t>
  </si>
  <si>
    <t>17.11.2023 14:13:23</t>
  </si>
  <si>
    <t>17.11.2023 21:20:26</t>
  </si>
  <si>
    <t>AHMETLİ DM 45-77-M00187_ESKİ SELENDİ M08_80367394</t>
  </si>
  <si>
    <t>17.11.2023 12:03:11</t>
  </si>
  <si>
    <t>17.11.2023 12:08:37</t>
  </si>
  <si>
    <t>GÜLBAHÇE TR-4 35-19-L00144_A_91019939_91019939</t>
  </si>
  <si>
    <t>17.11.2023 09:35:57</t>
  </si>
  <si>
    <t>17.11.2023 17:16:53</t>
  </si>
  <si>
    <t>SAİPALTI TR-1 35-21-L00101_95002594542_95002594542</t>
  </si>
  <si>
    <t>17.11.2023 11:37:07</t>
  </si>
  <si>
    <t>17.11.2023 15:18:12</t>
  </si>
  <si>
    <t>BAĞARASI TR-15 35-23-M00362_C_79385496_79385496</t>
  </si>
  <si>
    <t>17.11.2023 11:06:51</t>
  </si>
  <si>
    <t>17.11.2023 12:42:03</t>
  </si>
  <si>
    <t>K-4025 35-01-K04025_C c3_5882793</t>
  </si>
  <si>
    <t>17.11.2023 17:36:22</t>
  </si>
  <si>
    <t>17.11.2023 19:12:46</t>
  </si>
  <si>
    <t>K-253 35-01-K00253_910406455_910406455</t>
  </si>
  <si>
    <t>17.11.2023 20:17:46</t>
  </si>
  <si>
    <t>17.11.2023 21:53:25</t>
  </si>
  <si>
    <t>SOMA TR-7/2 45-82-M00335_B_56401228_56401228</t>
  </si>
  <si>
    <t>17.11.2023 10:25:19</t>
  </si>
  <si>
    <t>17.11.2023 13:17:37</t>
  </si>
  <si>
    <t>17.11.2023 14:58:24</t>
  </si>
  <si>
    <t>17.11.2023 16:31:47</t>
  </si>
  <si>
    <t>ÖZDERE M-34 35-25-M00104_C_56355652_56355652</t>
  </si>
  <si>
    <t>17.11.2023 10:11:40</t>
  </si>
  <si>
    <t>17.11.2023 16:48:39</t>
  </si>
  <si>
    <t>AVDAN TR-2 45-82-M00232_B_56401922_56401922</t>
  </si>
  <si>
    <t>17.11.2023 13:25:19</t>
  </si>
  <si>
    <t>17.11.2023 14:17:24</t>
  </si>
  <si>
    <t>ASARLIK HAYVANAT BAHÇESİ GEÇİT 35-28-M00588_ASARLIK TR-10/TOKİ M02_66839852</t>
  </si>
  <si>
    <t>17.11.2023 13:42:46</t>
  </si>
  <si>
    <t>17.11.2023 14:26:03</t>
  </si>
  <si>
    <t>17.11.2023 16:04:40</t>
  </si>
  <si>
    <t>17.11.2023 21:10:09</t>
  </si>
  <si>
    <t>KAVAKLIDERE TR-13 45-73-M01030_A_56400341_56400341</t>
  </si>
  <si>
    <t>17.11.2023 18:26:22</t>
  </si>
  <si>
    <t>17.11.2023 19:30:14</t>
  </si>
  <si>
    <t>İZSU HACIVELİ İÇME SUYU ÖZEL TR 35-23-M00187Ö_35-23-M00187Ö_2370141</t>
  </si>
  <si>
    <t>17.11.2023 08:42:57</t>
  </si>
  <si>
    <t>17.11.2023 13:48:33</t>
  </si>
  <si>
    <t>17.11.2023 15:59:28</t>
  </si>
  <si>
    <t>17.11.2023 17:03:12</t>
  </si>
  <si>
    <t>17.11.2023 07:41:51</t>
  </si>
  <si>
    <t>17.11.2023 07:42:59</t>
  </si>
  <si>
    <t>17.11.2023 09:49:01</t>
  </si>
  <si>
    <t>17.11.2023 17:36:28</t>
  </si>
  <si>
    <t>MURADİYE DM-4/14-B 45-71-M02006_D D01B_73753183</t>
  </si>
  <si>
    <t>17.11.2023 17:40:49</t>
  </si>
  <si>
    <t>17.11.2023 18:59:49</t>
  </si>
  <si>
    <t>DÜNDARLI TR-2 35-24-M00203_B_56355300_56355300</t>
  </si>
  <si>
    <t>17.11.2023 18:29:32</t>
  </si>
  <si>
    <t>17.11.2023 19:33:55</t>
  </si>
  <si>
    <t>17.11.2023 10:28:51</t>
  </si>
  <si>
    <t>17.11.2023 11:06:10</t>
  </si>
  <si>
    <t>VENTOLA KÖK 35-26-M00678_PİZZA PİZZA M02_65914155</t>
  </si>
  <si>
    <t>17.11.2023 08:34:11</t>
  </si>
  <si>
    <t>17.11.2023 10:08:17</t>
  </si>
  <si>
    <t>17.11.2023 09:25:01</t>
  </si>
  <si>
    <t>17.11.2023 10:48:26</t>
  </si>
  <si>
    <t>TR-42 45-77-L00042_D_56403903_56403903</t>
  </si>
  <si>
    <t>17.11.2023 20:23:17</t>
  </si>
  <si>
    <t>17.11.2023 20:49:48</t>
  </si>
  <si>
    <t>K-196 35-01-K00196_912394734_912394734</t>
  </si>
  <si>
    <t>17.11.2023 13:09:13</t>
  </si>
  <si>
    <t>17.11.2023 14:41:01</t>
  </si>
  <si>
    <t>AYDOĞDU TR-1 45-73-M00899_C_91078456_91078456</t>
  </si>
  <si>
    <t>17.11.2023 17:30:53</t>
  </si>
  <si>
    <t>17.11.2023 18:26:55</t>
  </si>
  <si>
    <t>BALÇOVA İM 35-07-A00001_YENİKÖY K05_42778780</t>
  </si>
  <si>
    <t>17.11.2023 09:15:23</t>
  </si>
  <si>
    <t>17.11.2023 12:06:08</t>
  </si>
  <si>
    <t>TAŞTEPE TR-1 35-24-M00091_B_56378465_56378465</t>
  </si>
  <si>
    <t>17.11.2023 21:20:42</t>
  </si>
  <si>
    <t>17.11.2023 22:47:55</t>
  </si>
  <si>
    <t>ELDELEK TR-1 45-78-L00604_A_56405891_56405891</t>
  </si>
  <si>
    <t>17.11.2023 09:02:29</t>
  </si>
  <si>
    <t>17.11.2023 09:32:03</t>
  </si>
  <si>
    <t>17.11.2023 09:23:06</t>
  </si>
  <si>
    <t>17.11.2023 14:28:52</t>
  </si>
  <si>
    <t>TR-7(M-707) 35-30-M00707_D_56367632_56367632</t>
  </si>
  <si>
    <t>17.11.2023 13:56:25</t>
  </si>
  <si>
    <t>17.11.2023 15:15:18</t>
  </si>
  <si>
    <t>DM-1/13 45-71-M00034_D d2b_45143025</t>
  </si>
  <si>
    <t>17.11.2023 11:22:06</t>
  </si>
  <si>
    <t>17.11.2023 12:42:51</t>
  </si>
  <si>
    <t>M-1302 35-09-M01302_A a2b_5891258</t>
  </si>
  <si>
    <t>17.11.2023 13:18:37</t>
  </si>
  <si>
    <t>17.11.2023 14:38:50</t>
  </si>
  <si>
    <t>MURADİYE TR-4 45-71-M02427_953176993_953176993</t>
  </si>
  <si>
    <t>17.11.2023 12:31:21</t>
  </si>
  <si>
    <t>17.11.2023 14:16:57</t>
  </si>
  <si>
    <t>SOMA KÖYLER DM-2 45-82-M00125_DM-1 ÇIKIŞI DM-2 FİDER-2 M10_66332640</t>
  </si>
  <si>
    <t>17.11.2023 09:52:41</t>
  </si>
  <si>
    <t>17.11.2023 10:11:20</t>
  </si>
  <si>
    <t>IŞIKLAR KÖK 45-73-M00467_HatBaşıAyırıcı_53139195 M08_53139195</t>
  </si>
  <si>
    <t>17.11.2023 08:20:08</t>
  </si>
  <si>
    <t>17.11.2023 10:13:31</t>
  </si>
  <si>
    <t>TR-9 35-13-L00009_946424388_946424388</t>
  </si>
  <si>
    <t>17.11.2023 12:52:15</t>
  </si>
  <si>
    <t>17.11.2023 14:52:09</t>
  </si>
  <si>
    <t>CENKYERİ TR-7 45-82-M00255_D_56402550_56402550</t>
  </si>
  <si>
    <t>17.11.2023 10:02:23</t>
  </si>
  <si>
    <t>17.11.2023 15:17:55</t>
  </si>
  <si>
    <t>M-2968 35-01-M02968_95000022736_95000022736</t>
  </si>
  <si>
    <t>17.11.2023 10:33:12</t>
  </si>
  <si>
    <t>17.11.2023 13:38:47</t>
  </si>
  <si>
    <t>M-2908 (YATIRIM REZERVE) 35-02-M02908_35-02-M02908_73447269</t>
  </si>
  <si>
    <t>17.11.2023 09:28:58</t>
  </si>
  <si>
    <t>17.11.2023 11:31:18</t>
  </si>
  <si>
    <t>TİRE İM-DM-1 35-29-A00001_DOYRANLI L11_2059658</t>
  </si>
  <si>
    <t>17.11.2023 09:16:41</t>
  </si>
  <si>
    <t>17.11.2023 09:42:02</t>
  </si>
  <si>
    <t>CAMBAZLI KÖK 45-84-M00005_KARGIN M04_50241504</t>
  </si>
  <si>
    <t>17.11.2023 13:53:41</t>
  </si>
  <si>
    <t>17.11.2023 15:31:41</t>
  </si>
  <si>
    <t>K-3173 35-02-K03173_K-460 K03_2083369</t>
  </si>
  <si>
    <t>17.11.2023 09:37:56</t>
  </si>
  <si>
    <t>17.11.2023 14:34:10</t>
  </si>
  <si>
    <t>ÖZLEM AKPINAR ÜNLÜ ÖZEL TR 35-23-M00188Ö_35-23-M00188Ö_2362636</t>
  </si>
  <si>
    <t>17.11.2023 10:53:04</t>
  </si>
  <si>
    <t>17.11.2023 13:51:22</t>
  </si>
  <si>
    <t>17.11.2023 13:15:48</t>
  </si>
  <si>
    <t>17.11.2023 14:08:41</t>
  </si>
  <si>
    <t>ÇAĞLAYAN TR 35-27-M01189_95000143302_95000143302</t>
  </si>
  <si>
    <t>17.11.2023 10:56:47</t>
  </si>
  <si>
    <t>17.11.2023 14:45:00</t>
  </si>
  <si>
    <t>DM-5/TR-13 35-26-M01287_35-26-M01287_42463179</t>
  </si>
  <si>
    <t>17.11.2023 09:04:47</t>
  </si>
  <si>
    <t>17.11.2023 11:53:59</t>
  </si>
  <si>
    <t>HAMAM TR-2 35-29-L00501_35-29-L00501_2373761</t>
  </si>
  <si>
    <t>17.11.2023 12:09:54</t>
  </si>
  <si>
    <t>17.11.2023 12:41:49</t>
  </si>
  <si>
    <t>K-3167 35-04-K03167_B_56372936_56372936</t>
  </si>
  <si>
    <t>17.11.2023 08:16:34</t>
  </si>
  <si>
    <t>17.11.2023 09:37:30</t>
  </si>
  <si>
    <t>17.11.2023 09:50:42</t>
  </si>
  <si>
    <t>17.11.2023 10:06:21</t>
  </si>
  <si>
    <t>K-2 35-01-K00002_35-01-K00002_2374436</t>
  </si>
  <si>
    <t>17.11.2023 11:13:51</t>
  </si>
  <si>
    <t>17.11.2023 18:08:43</t>
  </si>
  <si>
    <t>17.11.2023 09:27:41</t>
  </si>
  <si>
    <t>17.11.2023 11:08:10</t>
  </si>
  <si>
    <t>ÇAYBAŞI DM-1/5 35-26-M01194_D_91351632_91351632</t>
  </si>
  <si>
    <t>17.11.2023 12:28:31</t>
  </si>
  <si>
    <t>17.11.2023 18:32:37</t>
  </si>
  <si>
    <t>17.11.2023 09:56:51</t>
  </si>
  <si>
    <t>17.11.2023 10:18:00</t>
  </si>
  <si>
    <t>TR-1/80 45-72-M00080_915891215_915891215</t>
  </si>
  <si>
    <t>17.11.2023 18:59:02</t>
  </si>
  <si>
    <t>17.11.2023 19:49:08</t>
  </si>
  <si>
    <t>TR-162 45-78-L00162_953248639_953248639</t>
  </si>
  <si>
    <t>17.11.2023 10:41:01</t>
  </si>
  <si>
    <t>17.11.2023 11:29:54</t>
  </si>
  <si>
    <t>KARAĞAÇLI TR-6 45-71-M01905_C_56402872_56402872</t>
  </si>
  <si>
    <t>17.11.2023 11:28:42</t>
  </si>
  <si>
    <t>17.11.2023 15:08:23</t>
  </si>
  <si>
    <t>17.11.2023 09:10:34</t>
  </si>
  <si>
    <t>17.11.2023 17:26:58</t>
  </si>
  <si>
    <t>M-2564 35-02-M02564_DAĞITIM TRAFOSU M03_49175749</t>
  </si>
  <si>
    <t>17.11.2023 10:01:12</t>
  </si>
  <si>
    <t>17.11.2023 12:20:12</t>
  </si>
  <si>
    <t>K-1191 35-04-K01191_99519106_99519106</t>
  </si>
  <si>
    <t>17.11.2023 07:06:15</t>
  </si>
  <si>
    <t>17.11.2023 09:15:38</t>
  </si>
  <si>
    <t>M-3460(YATIRIM REZERVE) 35-02-M03460_35-02-M03460_97170313</t>
  </si>
  <si>
    <t>17.11.2023 09:34:48</t>
  </si>
  <si>
    <t>17.11.2023 15:52:54</t>
  </si>
  <si>
    <t>M-333 35-02-M00333_B_56377492_56377492</t>
  </si>
  <si>
    <t>17.11.2023 10:59:06</t>
  </si>
  <si>
    <t>17.11.2023 13:58:25</t>
  </si>
  <si>
    <t>ŞEHİTLER TR-2 35-26-L00162_95000605514_95000605514</t>
  </si>
  <si>
    <t>17.11.2023 17:29:31</t>
  </si>
  <si>
    <t>17.11.2023 19:22:54</t>
  </si>
  <si>
    <t>SELENDİ TR-19 45-81-M00019_A A3_45319015</t>
  </si>
  <si>
    <t>17.11.2023 14:35:55</t>
  </si>
  <si>
    <t>17.11.2023 17:13:19</t>
  </si>
  <si>
    <t>KORDON KÖK 45-78-M00730_HatBaşıAyırıcı_53139302 M02_53139302</t>
  </si>
  <si>
    <t>17.11.2023 11:53:03</t>
  </si>
  <si>
    <t>17.11.2023 16:34:42</t>
  </si>
  <si>
    <t>DM-16/23 45-71-M02399_953184052_953184052</t>
  </si>
  <si>
    <t>17.11.2023 08:25:27</t>
  </si>
  <si>
    <t>17.11.2023 11:00:46</t>
  </si>
  <si>
    <t>SUCAHLI TR-1 35-24-M00103_35-24-M00103_2376344</t>
  </si>
  <si>
    <t>17.11.2023 20:22:01</t>
  </si>
  <si>
    <t>17.11.2023 22:00:40</t>
  </si>
  <si>
    <t>YAZIBAŞI DM-4 35-26-M00633_H.K. KÖK M05_2083163</t>
  </si>
  <si>
    <t>17.11.2023 09:41:52</t>
  </si>
  <si>
    <t>17.11.2023 16:16:30</t>
  </si>
  <si>
    <t>17.11.2023 00:20:51</t>
  </si>
  <si>
    <t>17.11.2023 02:26:40</t>
  </si>
  <si>
    <t>K-1854 35-07-K01854_98971996_98971996</t>
  </si>
  <si>
    <t>17.11.2023 14:45:17</t>
  </si>
  <si>
    <t>17.11.2023 19:55:28</t>
  </si>
  <si>
    <t>17.11.2023 07:37:01</t>
  </si>
  <si>
    <t>17.11.2023 08:06:55</t>
  </si>
  <si>
    <t>K-928 35-04-K00928_B B1B_5827420</t>
  </si>
  <si>
    <t>17.11.2023 22:15:39</t>
  </si>
  <si>
    <t>18.11.2023 05:25:05</t>
  </si>
  <si>
    <t>17.11.2023 01:12:15</t>
  </si>
  <si>
    <t>17.11.2023 02:42:06</t>
  </si>
  <si>
    <t>İM-1/TR-2 (TR-64) 35-14-M00308_95001435795_95001435795</t>
  </si>
  <si>
    <t>17.11.2023 15:55:31</t>
  </si>
  <si>
    <t>17.11.2023 16:56:14</t>
  </si>
  <si>
    <t>ALİAĞA GIS TM 35-17-A00014_HatBaşıAyırıcı_73034283 M020_73034283</t>
  </si>
  <si>
    <t>17.11.2023 11:02:48</t>
  </si>
  <si>
    <t>17.11.2023 15:26:43</t>
  </si>
  <si>
    <t>GÜLBAHÇE TR-4 35-19-L00144_B_91019938_91019938</t>
  </si>
  <si>
    <t>17.11.2023 09:22:30</t>
  </si>
  <si>
    <t>17.11.2023 17:28:05</t>
  </si>
  <si>
    <t>TOKMAKLI KÖK 45-86-M00047_TOKMAKLI M05_72227683</t>
  </si>
  <si>
    <t>17.11.2023 13:23:51</t>
  </si>
  <si>
    <t>17.11.2023 13:38:26</t>
  </si>
  <si>
    <t>YOLÜSTÜ İM 35-15-A00002_YOLÜSTÜ MERKEZ L08_2314556</t>
  </si>
  <si>
    <t>17.11.2023 15:03:36</t>
  </si>
  <si>
    <t>17.11.2023 17:43:48</t>
  </si>
  <si>
    <t>L-31 BİZBİZE SİTESİ 35-18-L00031_95000104308_95000104308</t>
  </si>
  <si>
    <t>17.11.2023 22:15:09</t>
  </si>
  <si>
    <t>17.11.2023 23:51:53</t>
  </si>
  <si>
    <t>MELTEMKÖY SAHİL SİTESİ TR 35-30-M00676_A_65511106_65511106</t>
  </si>
  <si>
    <t>17.11.2023 10:24:23</t>
  </si>
  <si>
    <t>17.11.2023 11:41:35</t>
  </si>
  <si>
    <t>CAMBAZLI TR-1 45-84-M00007_ H_65893785</t>
  </si>
  <si>
    <t>17.11.2023 12:49:06</t>
  </si>
  <si>
    <t>M-1111 35-08-M01111_35-08-M01111_42042933</t>
  </si>
  <si>
    <t>17.11.2023 16:45:06</t>
  </si>
  <si>
    <t>17.11.2023 17:17:52</t>
  </si>
  <si>
    <t>ÇAYPINAR MUSLUK GEDİĞİ TR 45-78-L00298_B_91108272_91108272</t>
  </si>
  <si>
    <t>17.11.2023 15:37:24</t>
  </si>
  <si>
    <t>17.11.2023 17:59:32</t>
  </si>
  <si>
    <t>KAYAKÖY DM 35-15-L00866_KAYAKÖY MERKEZ L06_72307164</t>
  </si>
  <si>
    <t>17.11.2023 17:39:03</t>
  </si>
  <si>
    <t>BEYOBA TR-5 45-72-M00423_45-72-M00423_2362705</t>
  </si>
  <si>
    <t>17.11.2023 19:33:49</t>
  </si>
  <si>
    <t>ILICA GIS TM 35-07-A00002_ILICA-5 K05_2056201</t>
  </si>
  <si>
    <t>17.11.2023 12:34:06</t>
  </si>
  <si>
    <t>17.11.2023 15:56:28</t>
  </si>
  <si>
    <t>KIZILTEPE TR-1 35-16-M00238_35-16-M00238_2367348</t>
  </si>
  <si>
    <t>17.11.2023 13:03:10</t>
  </si>
  <si>
    <t>EYNEZ TR-1 45-82-M00295_45-82-M00295_2374092</t>
  </si>
  <si>
    <t>17.11.2023 21:42:43</t>
  </si>
  <si>
    <t>17.11.2023 23:12:24</t>
  </si>
  <si>
    <t>17.11.2023 09:50:31</t>
  </si>
  <si>
    <t>17.11.2023 17:19:09</t>
  </si>
  <si>
    <t>SELENDİ TR-19 45-81-M00019_945633991_945633991</t>
  </si>
  <si>
    <t>17.11.2023 12:11:49</t>
  </si>
  <si>
    <t>L-426 ESKİ GARAJ 35-18-L00426_950447941_950447941</t>
  </si>
  <si>
    <t>17.11.2023 11:36:39</t>
  </si>
  <si>
    <t>17.11.2023 17:08:06</t>
  </si>
  <si>
    <t>17.11.2023 15:12:59</t>
  </si>
  <si>
    <t>17.11.2023 15:52:08</t>
  </si>
  <si>
    <t>AVŞAR İM 45-83-A00002_TR-A M03_81660986</t>
  </si>
  <si>
    <t>17.11.2023 18:18:04</t>
  </si>
  <si>
    <t>17.11.2023 19:08:00</t>
  </si>
  <si>
    <t>ÖZPINAR TR-3 45-79-M00546_C_91136723_91136723</t>
  </si>
  <si>
    <t>17.11.2023 16:50:37</t>
  </si>
  <si>
    <t>17.11.2023 17:43:02</t>
  </si>
  <si>
    <t>ÜLKÜ KÖK 45-78-M01394_KAPLAN BLOK M02_83839676</t>
  </si>
  <si>
    <t>17.11.2023 09:26:51</t>
  </si>
  <si>
    <t>17.11.2023 10:28:55</t>
  </si>
  <si>
    <t>POYRACIK TR-10 35-24-L00033_DIREK TIPI TRAFO HUCRESI H01_2042817</t>
  </si>
  <si>
    <t>17.11.2023 13:07:40</t>
  </si>
  <si>
    <t>17.11.2023 13:45:44</t>
  </si>
  <si>
    <t>TR-8 35-31-L00008_A_72252764_72252764</t>
  </si>
  <si>
    <t>17.11.2023 11:09:15</t>
  </si>
  <si>
    <t>17.11.2023 13:05:21</t>
  </si>
  <si>
    <t>17.11.2023 08:48:32</t>
  </si>
  <si>
    <t>17.11.2023 09:13:14</t>
  </si>
  <si>
    <t>TR-30 45-78-L00764__82025104_82025104</t>
  </si>
  <si>
    <t>17.11.2023 19:53:26</t>
  </si>
  <si>
    <t>17.11.2023 20:27:58</t>
  </si>
  <si>
    <t>M-1226 35-01-M01226_912236611_912236611</t>
  </si>
  <si>
    <t>17.11.2023 13:29:58</t>
  </si>
  <si>
    <t>17.11.2023 14:34:25</t>
  </si>
  <si>
    <t>K-3182 35-02-K03182_99638845_99638845</t>
  </si>
  <si>
    <t>17.11.2023 20:39:40</t>
  </si>
  <si>
    <t>17.11.2023 21:39:03</t>
  </si>
  <si>
    <t>ULUCAK DM-2 35-27-M00331_A_56355840_56355840</t>
  </si>
  <si>
    <t>17.11.2023 09:10:05</t>
  </si>
  <si>
    <t>17.11.2023 11:49:22</t>
  </si>
  <si>
    <t>ÇİFTLİK RUMBEYLİ TR-1 35-32-L00036_A_56377413_56377413</t>
  </si>
  <si>
    <t>17.11.2023 15:45:01</t>
  </si>
  <si>
    <t>17.11.2023 16:12:27</t>
  </si>
  <si>
    <t>DAĞKIZILCA-4 35-26-M00519_95001182240_95001182240</t>
  </si>
  <si>
    <t>17.11.2023 05:08:12</t>
  </si>
  <si>
    <t>17.11.2023 12:47:10</t>
  </si>
  <si>
    <t>M-258 35-09-M00258_97706255_97706255</t>
  </si>
  <si>
    <t>17.11.2023 18:06:49</t>
  </si>
  <si>
    <t>17.11.2023 19:39:35</t>
  </si>
  <si>
    <t>PANCAR OSB DM-1 35-26-M00869_VİLLA DM (OSB DM-2) M29_2303794</t>
  </si>
  <si>
    <t>17.11.2023 22:36:17</t>
  </si>
  <si>
    <t>17.11.2023 23:53:12</t>
  </si>
  <si>
    <t>17.11.2023 12:42:24</t>
  </si>
  <si>
    <t>17.11.2023 15:00:58</t>
  </si>
  <si>
    <t>DİKİLİ İM 35-30-A00001_ŞEHİR-2 L04_72356757</t>
  </si>
  <si>
    <t>17.11.2023 14:15:09</t>
  </si>
  <si>
    <t>17.11.2023 14:21:11</t>
  </si>
  <si>
    <t>17.11.2023 09:39:41</t>
  </si>
  <si>
    <t>17.11.2023 11:33:02</t>
  </si>
  <si>
    <t>K-136 35-01-K00136_911593887_911593887</t>
  </si>
  <si>
    <t>17.11.2023 16:54:31</t>
  </si>
  <si>
    <t>17.11.2023 21:50:59</t>
  </si>
  <si>
    <t>17.11.2023 02:29:46</t>
  </si>
  <si>
    <t>17.11.2023 06:06:40</t>
  </si>
  <si>
    <t>KEMALPAŞA TM 35-27-A00002_KUYUCAK M07_2306689</t>
  </si>
  <si>
    <t>17.11.2023 09:51:14</t>
  </si>
  <si>
    <t>17.11.2023 10:34:42</t>
  </si>
  <si>
    <t>L-46 HARİTACILAR 35-14-L00046_956654042_956654042</t>
  </si>
  <si>
    <t>17.11.2023 17:47:10</t>
  </si>
  <si>
    <t>17.11.2023 20:59:04</t>
  </si>
  <si>
    <t>BAĞARASI TR-15 35-23-M00362_D_79385495_79385495</t>
  </si>
  <si>
    <t>17.11.2023 11:07:25</t>
  </si>
  <si>
    <t>17.11.2023 14:40:55</t>
  </si>
  <si>
    <t>TOKATBAŞI TR-2 35-20-L00102_B_91014253_91014253</t>
  </si>
  <si>
    <t>18.11.2023 17:23:42</t>
  </si>
  <si>
    <t>18.11.2023 22:57:50</t>
  </si>
  <si>
    <t>L-325 (ALBAYRAK) 35-18-L00325_950449953_950449953</t>
  </si>
  <si>
    <t>18.11.2023 14:15:02</t>
  </si>
  <si>
    <t>18.11.2023 19:55:35</t>
  </si>
  <si>
    <t>18.11.2023 13:26:41</t>
  </si>
  <si>
    <t>18.11.2023 16:05:12</t>
  </si>
  <si>
    <t>18.11.2023 13:03:09</t>
  </si>
  <si>
    <t>18.11.2023 13:12:56</t>
  </si>
  <si>
    <t>18.11.2023 13:26:00</t>
  </si>
  <si>
    <t>18.11.2023 23:54:41</t>
  </si>
  <si>
    <t>AKHİSAR İM 45-72-A00001_HatBaşıAyırıcı_53139628 L03_53139628</t>
  </si>
  <si>
    <t>18.11.2023 13:52:10</t>
  </si>
  <si>
    <t>18.11.2023 17:44:20</t>
  </si>
  <si>
    <t>ALAŞARLI TR-1 35-15-L00195_35-15-L00195_2365419</t>
  </si>
  <si>
    <t>18.11.2023 12:03:45</t>
  </si>
  <si>
    <t>18.11.2023 14:22:26</t>
  </si>
  <si>
    <t>18.11.2023 14:23:57</t>
  </si>
  <si>
    <t>18.11.2023 14:39:28</t>
  </si>
  <si>
    <t>TİRE İM-DM-1 35-29-A00001_BOYNUYOĞUN L04_2312348</t>
  </si>
  <si>
    <t>18.11.2023 13:01:29</t>
  </si>
  <si>
    <t>18.11.2023 13:08:11</t>
  </si>
  <si>
    <t>DM-12/TR-16 45-72-L00939_961067467_961067467</t>
  </si>
  <si>
    <t>18.11.2023 16:24:05</t>
  </si>
  <si>
    <t>18.11.2023 20:04:50</t>
  </si>
  <si>
    <t>18.11.2023 10:51:30</t>
  </si>
  <si>
    <t>18.11.2023 11:02:20</t>
  </si>
  <si>
    <t>18.11.2023 11:15:55</t>
  </si>
  <si>
    <t>18.11.2023 13:33:27</t>
  </si>
  <si>
    <t>KULA İM 45-77-A00001_HatBaşıAyırıcı_89227339 M03_89227339</t>
  </si>
  <si>
    <t>18.11.2023 13:31:18</t>
  </si>
  <si>
    <t>18.11.2023 20:05:11</t>
  </si>
  <si>
    <t>TR-44 45-77-L00044_D_91235441_91235441</t>
  </si>
  <si>
    <t>18.11.2023 15:10:04</t>
  </si>
  <si>
    <t>18.11.2023 19:23:50</t>
  </si>
  <si>
    <t>L-316 YALIKENT 35-18-L00316_950463181_950463181</t>
  </si>
  <si>
    <t>18.11.2023 18:09:53</t>
  </si>
  <si>
    <t>18.11.2023 18:51:28</t>
  </si>
  <si>
    <t>18.11.2023 13:55:11</t>
  </si>
  <si>
    <t>18.11.2023 14:43:29</t>
  </si>
  <si>
    <t>SELENDİ TR-33 (KASAP HÜSEYİN) 45-81-M00033_A_56387554_56387554</t>
  </si>
  <si>
    <t>18.11.2023 15:50:28</t>
  </si>
  <si>
    <t>19.11.2023 00:20:01</t>
  </si>
  <si>
    <t>K-3056 35-03-K03056_C_56367326_56367326</t>
  </si>
  <si>
    <t>18.11.2023 11:16:10</t>
  </si>
  <si>
    <t>18.11.2023 13:20:50</t>
  </si>
  <si>
    <t>MENEMEN KÖK-24 35-28-M00024_JANDARMA M03_66514303</t>
  </si>
  <si>
    <t>18.11.2023 08:50:30</t>
  </si>
  <si>
    <t>18.11.2023 09:58:12</t>
  </si>
  <si>
    <t>ELMABAĞ DM 35-15-L00317_OVACIK AKÇAKMAK L08_66822283</t>
  </si>
  <si>
    <t>18.11.2023 13:01:11</t>
  </si>
  <si>
    <t>18.11.2023 14:43:59</t>
  </si>
  <si>
    <t>TR-2 35-19-L00002_URLA İM L01_2115697</t>
  </si>
  <si>
    <t>18.11.2023 14:30:42</t>
  </si>
  <si>
    <t>18.11.2023 17:48:49</t>
  </si>
  <si>
    <t>AVŞAR İM 45-83-A00002_G KOLU L09_81661001</t>
  </si>
  <si>
    <t>18.11.2023 18:34:37</t>
  </si>
  <si>
    <t>18.11.2023 18:42:21</t>
  </si>
  <si>
    <t>18.11.2023 11:20:02</t>
  </si>
  <si>
    <t>18.11.2023 11:23:00</t>
  </si>
  <si>
    <t>URLA TM-1 35-19-A00004_HatBaşıAyırıcı_53137289 M07_53137289</t>
  </si>
  <si>
    <t>18.11.2023 19:41:54</t>
  </si>
  <si>
    <t>18.11.2023 23:48:21</t>
  </si>
  <si>
    <t>SİYEKLİ KÖK 45-71-M00185_HatBaşıAyırıcı_53134945 M05_53134945</t>
  </si>
  <si>
    <t>18.11.2023 15:23:33</t>
  </si>
  <si>
    <t>18.11.2023 22:16:36</t>
  </si>
  <si>
    <t>SEYDİKÖY TR-1 45-84-L00044_DIREK TIPI TRAFO HUCRESI H01_2064171</t>
  </si>
  <si>
    <t>18.11.2023 09:14:29</t>
  </si>
  <si>
    <t>18.11.2023 10:23:40</t>
  </si>
  <si>
    <t>BELEVİ İM 35-13-A00002_İL FİDANLIĞI - SULAMA-2 L08_2064135</t>
  </si>
  <si>
    <t>18.11.2023 12:09:21</t>
  </si>
  <si>
    <t>18.11.2023 17:38:41</t>
  </si>
  <si>
    <t>K-2732 35-04-K02732_D_56364871_56364871</t>
  </si>
  <si>
    <t>18.11.2023 15:27:08</t>
  </si>
  <si>
    <t>18.11.2023 20:48:26</t>
  </si>
  <si>
    <t>BERGAMA TM 35-16-A00004_BERGAMA-2 M03_2314054</t>
  </si>
  <si>
    <t>18.11.2023 10:26:35</t>
  </si>
  <si>
    <t>18.11.2023 10:46:40</t>
  </si>
  <si>
    <t>TR-74 ( M-774) 35-30-M00774_966048417_966048417</t>
  </si>
  <si>
    <t>18.11.2023 14:38:15</t>
  </si>
  <si>
    <t>18.11.2023 16:04:32</t>
  </si>
  <si>
    <t>18.11.2023 09:40:24</t>
  </si>
  <si>
    <t>18.11.2023 15:52:47</t>
  </si>
  <si>
    <t>TURGUTALP KÖK 45-71-M00260_DM-18/08 UNCUBOZKÖY M01_72233754</t>
  </si>
  <si>
    <t>18.11.2023 11:26:01</t>
  </si>
  <si>
    <t>18.11.2023 14:39:00</t>
  </si>
  <si>
    <t>18.11.2023 07:19:27</t>
  </si>
  <si>
    <t>18.11.2023 10:44:21</t>
  </si>
  <si>
    <t>YAHŞELLİ DM-5 35-28-M00882_MENEMEN-1 M07_66821006</t>
  </si>
  <si>
    <t>18.11.2023 16:20:01</t>
  </si>
  <si>
    <t>18.11.2023 17:13:28</t>
  </si>
  <si>
    <t>18.11.2023 12:15:20</t>
  </si>
  <si>
    <t>18.11.2023 13:25:03</t>
  </si>
  <si>
    <t>FUAR İM 35-01-A00003_KAPILAR K02_2082133</t>
  </si>
  <si>
    <t>18.11.2023 09:05:45</t>
  </si>
  <si>
    <t>18.11.2023 13:03:00</t>
  </si>
  <si>
    <t>18.11.2023 17:47:04</t>
  </si>
  <si>
    <t>19.11.2023 02:27:08</t>
  </si>
  <si>
    <t>M-2728 35-04-M02728_912490772_912490772</t>
  </si>
  <si>
    <t>18.11.2023 13:34:05</t>
  </si>
  <si>
    <t>18.11.2023 14:40:45</t>
  </si>
  <si>
    <t>18.11.2023 15:08:01</t>
  </si>
  <si>
    <t>18.11.2023 16:03:09</t>
  </si>
  <si>
    <t>K-1635 35-02-K01635_K-3124 K04_2118332</t>
  </si>
  <si>
    <t>18.11.2023 10:39:01</t>
  </si>
  <si>
    <t>18.11.2023 11:32:54</t>
  </si>
  <si>
    <t>TR-2/88 45-83-L00088__82410382_82410382</t>
  </si>
  <si>
    <t>18.11.2023 14:19:36</t>
  </si>
  <si>
    <t>18.11.2023 19:57:32</t>
  </si>
  <si>
    <t>K-3643 35-08-K03643_97662895_97662895</t>
  </si>
  <si>
    <t>18.11.2023 18:16:54</t>
  </si>
  <si>
    <t>18.11.2023 21:49:43</t>
  </si>
  <si>
    <t>18.11.2023 17:56:29</t>
  </si>
  <si>
    <t>18.11.2023 18:03:41</t>
  </si>
  <si>
    <t>MENEMEN TR-58 35-28-L00058_B_60984528_60984528</t>
  </si>
  <si>
    <t>18.11.2023 17:50:25</t>
  </si>
  <si>
    <t>18.11.2023 19:37:51</t>
  </si>
  <si>
    <t>SELENDİ TR-17 45-81-M00017_A_56404781_56404781</t>
  </si>
  <si>
    <t>18.11.2023 16:19:00</t>
  </si>
  <si>
    <t>19.11.2023 03:47:09</t>
  </si>
  <si>
    <t>18.11.2023 16:12:28</t>
  </si>
  <si>
    <t>18.11.2023 16:25:29</t>
  </si>
  <si>
    <t>AYASKENT DM-2 (TR-1) 35-16-M00011_ÖZBATILILAR BELEDİYE-AZİZİYE-PAŞAKÖY M05_72045877</t>
  </si>
  <si>
    <t>18.11.2023 12:08:11</t>
  </si>
  <si>
    <t>18.11.2023 13:29:06</t>
  </si>
  <si>
    <t>K-2786 35-01-K02786_911920940_911920940</t>
  </si>
  <si>
    <t>18.11.2023 21:55:38</t>
  </si>
  <si>
    <t>18.11.2023 23:00:55</t>
  </si>
  <si>
    <t>K-358 35-04-K00358_98939152_98939152</t>
  </si>
  <si>
    <t>18.11.2023 17:00:05</t>
  </si>
  <si>
    <t>18.11.2023 21:05:42</t>
  </si>
  <si>
    <t>K-511 35-01-K00511_912956179_912956179</t>
  </si>
  <si>
    <t>18.11.2023 17:21:11</t>
  </si>
  <si>
    <t>18.11.2023 22:30:08</t>
  </si>
  <si>
    <t>18.11.2023 13:04:21</t>
  </si>
  <si>
    <t>18.11.2023 13:15:37</t>
  </si>
  <si>
    <t>GÜMÜLDÜR DM-3 (M-29) 35-25-M00029_GÜMÜLDÜR M-28 M03_72083797</t>
  </si>
  <si>
    <t>18.11.2023 12:57:45</t>
  </si>
  <si>
    <t>18.11.2023 13:21:45</t>
  </si>
  <si>
    <t>KIZLARALANI KÖK 45-72-L00698_HatBaşıAyırıcı_53140451 L02_53140451</t>
  </si>
  <si>
    <t>18.11.2023 16:26:01</t>
  </si>
  <si>
    <t>18.11.2023 20:31:00</t>
  </si>
  <si>
    <t>KAVAKLIDERE TR-18 45-73-M01017_45-73-M01017_2353367</t>
  </si>
  <si>
    <t>18.11.2023 12:42:15</t>
  </si>
  <si>
    <t>18.11.2023 15:08:43</t>
  </si>
  <si>
    <t>AZİZBEY TR-1 45-74-M00140_ H_61301043</t>
  </si>
  <si>
    <t>18.11.2023 13:57:49</t>
  </si>
  <si>
    <t>18.11.2023 16:05:26</t>
  </si>
  <si>
    <t>ALİZE KÖK 35-18-M00059_HatBaşıAyırıcı_100708474 M09_100708474</t>
  </si>
  <si>
    <t>18.11.2023 15:49:37</t>
  </si>
  <si>
    <t>18.11.2023 17:08:07</t>
  </si>
  <si>
    <t>BAŞIBÜYÜK KÖK 45-77-L00158_HatBaşıAyırıcı_76441430 L04_76441430</t>
  </si>
  <si>
    <t>18.11.2023 22:27:00</t>
  </si>
  <si>
    <t>19.11.2023 02:35:03</t>
  </si>
  <si>
    <t>DEREKÖY KÖK 45-77-L00290_HatBaşıAyırıcı_89227587 L05_89227587</t>
  </si>
  <si>
    <t>18.11.2023 15:10:12</t>
  </si>
  <si>
    <t>18.11.2023 22:33:34</t>
  </si>
  <si>
    <t>18.11.2023 11:58:31</t>
  </si>
  <si>
    <t>18.11.2023 11:58:41</t>
  </si>
  <si>
    <t>KALEKÖY TR-3 35-31-L00239_B_91241925_91241925</t>
  </si>
  <si>
    <t>18.11.2023 19:18:11</t>
  </si>
  <si>
    <t>18.11.2023 21:17:23</t>
  </si>
  <si>
    <t>K-165 35-03-K00165_B_56362355_56362355</t>
  </si>
  <si>
    <t>18.11.2023 23:54:54</t>
  </si>
  <si>
    <t>19.11.2023 02:14:33</t>
  </si>
  <si>
    <t>18.11.2023 19:17:40</t>
  </si>
  <si>
    <t>18.11.2023 19:27:49</t>
  </si>
  <si>
    <t>18.11.2023 13:58:49</t>
  </si>
  <si>
    <t>18.11.2023 14:21:12</t>
  </si>
  <si>
    <t>SAZOBA DM 45-72-M00413_SAZOBA ÇIKIŞI M02_2331690</t>
  </si>
  <si>
    <t>18.11.2023 08:59:01</t>
  </si>
  <si>
    <t>18.11.2023 10:22:32</t>
  </si>
  <si>
    <t>YUSUFLU KÖK 35-20-L00077_BAYINDIR İM - GERİLİM L03_66527925</t>
  </si>
  <si>
    <t>18.11.2023 12:23:15</t>
  </si>
  <si>
    <t>18.11.2023 12:29:45</t>
  </si>
  <si>
    <t>18.11.2023 17:21:01</t>
  </si>
  <si>
    <t>18.11.2023 20:56:45</t>
  </si>
  <si>
    <t>SÜLEYMANLI KÖK 35-28-M00606_PLATİN GES M03_66870927</t>
  </si>
  <si>
    <t>18.11.2023 13:34:27</t>
  </si>
  <si>
    <t>18.11.2023 13:51:51</t>
  </si>
  <si>
    <t>BEYLİKLİ TR-1 45-78-M00727_A_56391435_56391435</t>
  </si>
  <si>
    <t>18.11.2023 17:34:20</t>
  </si>
  <si>
    <t>18.11.2023 20:35:30</t>
  </si>
  <si>
    <t>BİRGİ KÖK 35-19-M00041_KÖYLER M03_72152144</t>
  </si>
  <si>
    <t>18.11.2023 21:39:21</t>
  </si>
  <si>
    <t>18.11.2023 22:38:47</t>
  </si>
  <si>
    <t>ŞEHİT KEMAL KÖK 35-17-M00449_M-448 M01_66442964</t>
  </si>
  <si>
    <t>18.11.2023 13:21:31</t>
  </si>
  <si>
    <t>18.11.2023 13:22:15</t>
  </si>
  <si>
    <t>18.11.2023 15:20:55</t>
  </si>
  <si>
    <t>18.11.2023 17:18:44</t>
  </si>
  <si>
    <t>ARMAS KÖK 35-26-M00986_ M02_2333200</t>
  </si>
  <si>
    <t>18.11.2023 10:53:51</t>
  </si>
  <si>
    <t>18.11.2023 13:53:20</t>
  </si>
  <si>
    <t>SOMA TR-27/4 45-82-M00107_A TR27/A2b_5977452</t>
  </si>
  <si>
    <t>18.11.2023 21:30:00</t>
  </si>
  <si>
    <t>18.11.2023 22:28:22</t>
  </si>
  <si>
    <t>K-1516 35-01-K01516_TRAFO K03_2321233</t>
  </si>
  <si>
    <t>18.11.2023 20:11:55</t>
  </si>
  <si>
    <t>18.11.2023 20:53:41</t>
  </si>
  <si>
    <t>TİRE İM-DM-1 35-29-A00001_ÇIRPI SULAMA 34.5 M04_2312230</t>
  </si>
  <si>
    <t>18.11.2023 08:03:58</t>
  </si>
  <si>
    <t>18.11.2023 09:19:26</t>
  </si>
  <si>
    <t>ÇAVUŞOĞLU TR-1 45-71-M01820_45-71-M01820_2377254</t>
  </si>
  <si>
    <t>18.11.2023 12:32:49</t>
  </si>
  <si>
    <t>18.11.2023 18:09:54</t>
  </si>
  <si>
    <t>TR-2/102 45-83-L00102_A_91114496_91114496</t>
  </si>
  <si>
    <t>18.11.2023 10:25:28</t>
  </si>
  <si>
    <t>18.11.2023 12:00:27</t>
  </si>
  <si>
    <t>DM-2/2 ESKİ KUYUYANI 35-18-L00583_950454692_950454692</t>
  </si>
  <si>
    <t>18.11.2023 15:40:32</t>
  </si>
  <si>
    <t>18.11.2023 19:25:11</t>
  </si>
  <si>
    <t>GELENBE İM 45-76-A00001_ÇALTICAK(KARAKURT-İLYASLAR) L03_2326028</t>
  </si>
  <si>
    <t>18.11.2023 12:39:51</t>
  </si>
  <si>
    <t>18.11.2023 12:48:00</t>
  </si>
  <si>
    <t>AYDINLAR TR-1 45-80-M00165_DIREK TIPI TRAFO HUCRESI H01_2056338</t>
  </si>
  <si>
    <t>18.11.2023 15:59:38</t>
  </si>
  <si>
    <t>18.11.2023 22:28:33</t>
  </si>
  <si>
    <t>K-3451 35-08-K03451_97613998_97613998</t>
  </si>
  <si>
    <t>18.11.2023 18:49:30</t>
  </si>
  <si>
    <t>19.11.2023 01:01:40</t>
  </si>
  <si>
    <t>YAKACIK TR-5 35-20-L00243_A_91185417_91185417</t>
  </si>
  <si>
    <t>18.11.2023 17:06:21</t>
  </si>
  <si>
    <t>18.11.2023 20:48:48</t>
  </si>
  <si>
    <t>18.11.2023 13:00:51</t>
  </si>
  <si>
    <t>18.11.2023 13:29:34</t>
  </si>
  <si>
    <t>18.11.2023 12:02:10</t>
  </si>
  <si>
    <t>18.11.2023 12:27:51</t>
  </si>
  <si>
    <t>SOMAK TR-1 35-29-L00316_35-29-L00316_66119067</t>
  </si>
  <si>
    <t>18.11.2023 23:55:52</t>
  </si>
  <si>
    <t>19.11.2023 01:20:02</t>
  </si>
  <si>
    <t>DAĞARLAR TR-4 45-73-M00599_45-73-M00599_2355969</t>
  </si>
  <si>
    <t>18.11.2023 11:56:03</t>
  </si>
  <si>
    <t>18.11.2023 18:07:34</t>
  </si>
  <si>
    <t>18.11.2023 10:35:02</t>
  </si>
  <si>
    <t>18.11.2023 11:18:46</t>
  </si>
  <si>
    <t>DM-2/9 SEPETÇİK 35-18-L00589_950467632_950467632</t>
  </si>
  <si>
    <t>18.11.2023 18:18:36</t>
  </si>
  <si>
    <t>18.11.2023 22:49:01</t>
  </si>
  <si>
    <t>HELVACI DM-2 35-17-M00359_HELVACI M04_66476669</t>
  </si>
  <si>
    <t>18.11.2023 13:21:24</t>
  </si>
  <si>
    <t>18.11.2023 14:52:21</t>
  </si>
  <si>
    <t>SOMA DM-1 45-82-M00050_TR-41 M06_60207431</t>
  </si>
  <si>
    <t>18.11.2023 10:48:32</t>
  </si>
  <si>
    <t>18.11.2023 13:13:31</t>
  </si>
  <si>
    <t>TR-93 35-26-M00093_5681270_60982688_60982688</t>
  </si>
  <si>
    <t>18.11.2023 20:22:11</t>
  </si>
  <si>
    <t>18.11.2023 23:49:17</t>
  </si>
  <si>
    <t>18.11.2023 10:58:11</t>
  </si>
  <si>
    <t>18.11.2023 11:32:51</t>
  </si>
  <si>
    <t>KARAMAN OKUL YANI TR-2 35-31-L00052_A_91364395_91364395</t>
  </si>
  <si>
    <t>18.11.2023 17:56:24</t>
  </si>
  <si>
    <t>18.11.2023 21:51:41</t>
  </si>
  <si>
    <t>BADEMLER TR-6 35-19-L00296_35-19-L00296_2357961</t>
  </si>
  <si>
    <t>18.11.2023 17:22:17</t>
  </si>
  <si>
    <t>18.11.2023 19:28:02</t>
  </si>
  <si>
    <t>AHMETBEYLİ MAYDANOZ M-8 35-22-M00246_A_56353706_56353706</t>
  </si>
  <si>
    <t>18.11.2023 12:28:45</t>
  </si>
  <si>
    <t>18.11.2023 21:20:54</t>
  </si>
  <si>
    <t>18.11.2023 22:30:49</t>
  </si>
  <si>
    <t>18.11.2023 15:51:55</t>
  </si>
  <si>
    <t>18.11.2023 19:12:00</t>
  </si>
  <si>
    <t>18.11.2023 12:27:40</t>
  </si>
  <si>
    <t>18.11.2023 12:31:58</t>
  </si>
  <si>
    <t>TİRE İM-DM-1 35-29-A00001_TR-2 15.8 L12_2060145</t>
  </si>
  <si>
    <t>18.11.2023 13:08:18</t>
  </si>
  <si>
    <t>18.11.2023 13:11:09</t>
  </si>
  <si>
    <t>MENEMEN TR-55 35-28-L00055_9148862_56390107_56390107</t>
  </si>
  <si>
    <t>18.11.2023 17:40:46</t>
  </si>
  <si>
    <t>18.11.2023 20:38:31</t>
  </si>
  <si>
    <t>HELVACI DM-2 35-17-M00359_DM-1 M07_66476616</t>
  </si>
  <si>
    <t>18.11.2023 13:12:52</t>
  </si>
  <si>
    <t>18.11.2023 13:21:52</t>
  </si>
  <si>
    <t>K-18 35-04-K00018_B B2B_5824882</t>
  </si>
  <si>
    <t>18.11.2023 11:21:30</t>
  </si>
  <si>
    <t>18.11.2023 12:47:41</t>
  </si>
  <si>
    <t>18.11.2023 16:35:45</t>
  </si>
  <si>
    <t>18.11.2023 17:21:17</t>
  </si>
  <si>
    <t>TR-27 35-17-M00027__56354961_56354961</t>
  </si>
  <si>
    <t>18.11.2023 14:57:41</t>
  </si>
  <si>
    <t>18.11.2023 17:32:34</t>
  </si>
  <si>
    <t>YENİ HARMANDALI TR-1 45-71-M00893_45-71-M00893_2356815</t>
  </si>
  <si>
    <t>18.11.2023 12:41:30</t>
  </si>
  <si>
    <t>18.11.2023 15:33:52</t>
  </si>
  <si>
    <t>18.11.2023 17:36:05</t>
  </si>
  <si>
    <t>18.11.2023 18:38:54</t>
  </si>
  <si>
    <t>YENİ BAĞARASI TR-4 35-23-M00210_B_91182147_91182147</t>
  </si>
  <si>
    <t>18.11.2023 01:22:01</t>
  </si>
  <si>
    <t>18.11.2023 02:16:47</t>
  </si>
  <si>
    <t>NURİYE DM 45-80-M00090_LÜTFİYE M01_72194602</t>
  </si>
  <si>
    <t>18.11.2023 15:14:35</t>
  </si>
  <si>
    <t>18.11.2023 15:23:31</t>
  </si>
  <si>
    <t>AŞAĞIKIRIKLAR DM 35-16-M00448_ÇİFTLİK SULAMA M03_2115965</t>
  </si>
  <si>
    <t>18.11.2023 08:44:11</t>
  </si>
  <si>
    <t>18.11.2023 09:33:28</t>
  </si>
  <si>
    <t>K-1854 35-07-K01854_912425040_912425040</t>
  </si>
  <si>
    <t>18.11.2023 13:59:54</t>
  </si>
  <si>
    <t>18.11.2023 18:13:30</t>
  </si>
  <si>
    <t>BADEMLİ ÜÇCEVİZLER TR-23 35-15-L01036_DIREK TIPI TRAFO HUCRESI H01_2049021</t>
  </si>
  <si>
    <t>18.11.2023 09:57:54</t>
  </si>
  <si>
    <t>K-4024 35-01-K04024_911057490_911057490</t>
  </si>
  <si>
    <t>18.11.2023 20:30:44</t>
  </si>
  <si>
    <t>18.11.2023 21:24:04</t>
  </si>
  <si>
    <t>ÇATALKAYA KÖYÜ TR-2 35-21-L00172_B_56379189_56379189</t>
  </si>
  <si>
    <t>18.11.2023 18:15:32</t>
  </si>
  <si>
    <t>18.11.2023 23:29:25</t>
  </si>
  <si>
    <t>KARAKUYU KÖK 35-26-M00437_ÇAPAK KÖK GİRİŞ M04_66057099</t>
  </si>
  <si>
    <t>18.11.2023 11:40:05</t>
  </si>
  <si>
    <t>18.11.2023 11:51:01</t>
  </si>
  <si>
    <t>L-319 BAHÇELİEVLER-2 35-18-L00319_A_91254442_91254442</t>
  </si>
  <si>
    <t>18.11.2023 10:36:23</t>
  </si>
  <si>
    <t>18.11.2023 13:02:51</t>
  </si>
  <si>
    <t>18.11.2023 11:29:34</t>
  </si>
  <si>
    <t>18.11.2023 11:32:10</t>
  </si>
  <si>
    <t>KARAYENİCE KÖK (YATIRIM REZERVE) 45-71-M02611_GÖKBEL KÖYÜ M02_97585782</t>
  </si>
  <si>
    <t>18.11.2023 15:28:11</t>
  </si>
  <si>
    <t>18.11.2023 16:51:57</t>
  </si>
  <si>
    <t>_2305903_2305903</t>
  </si>
  <si>
    <t>18.11.2023 16:24:11</t>
  </si>
  <si>
    <t>18.11.2023 17:56:22</t>
  </si>
  <si>
    <t>YEŞİLTEPE YONUÇ TR-3 35-32-L00050_35-32-L00050_2360930</t>
  </si>
  <si>
    <t>18.11.2023 21:38:18</t>
  </si>
  <si>
    <t>19.11.2023 04:42:47</t>
  </si>
  <si>
    <t>KEMHALLI KÖK 45-86-M00044_HatBaşıAyırıcı_53135087 M03_53135087</t>
  </si>
  <si>
    <t>18.11.2023 15:13:41</t>
  </si>
  <si>
    <t>18.11.2023 16:10:34</t>
  </si>
  <si>
    <t>URLA TM-2 35-19-A00005_HAVZA-BADEMLER M12_2313901</t>
  </si>
  <si>
    <t>18.11.2023 10:28:05</t>
  </si>
  <si>
    <t>18.11.2023 10:34:41</t>
  </si>
  <si>
    <t>K-525 35-04-K00525_D K525D2B_5785237</t>
  </si>
  <si>
    <t>18.11.2023 17:29:37</t>
  </si>
  <si>
    <t>18.11.2023 19:48:55</t>
  </si>
  <si>
    <t>PİYADELER KÖK 45-73-M00136_HatBaşıAyırıcı_53136397 M05_53136397</t>
  </si>
  <si>
    <t>18.11.2023 13:07:35</t>
  </si>
  <si>
    <t>18.11.2023 14:39:14</t>
  </si>
  <si>
    <t>TR-116 45-78-M00116__72374336_72374336</t>
  </si>
  <si>
    <t>18.11.2023 12:57:39</t>
  </si>
  <si>
    <t>18.11.2023 13:56:57</t>
  </si>
  <si>
    <t>KURTULMUŞ KÖK 45-72-L00080_KURTULMUŞ ÇIKIŞI L02_66546808</t>
  </si>
  <si>
    <t>18.11.2023 11:45:31</t>
  </si>
  <si>
    <t>18.11.2023 14:23:25</t>
  </si>
  <si>
    <t>ARSLANLAR TM 35-26-A00004_KÖYLER-3 L45_2305569</t>
  </si>
  <si>
    <t>18.11.2023 09:24:45</t>
  </si>
  <si>
    <t>18.11.2023 10:28:31</t>
  </si>
  <si>
    <t>FERHAT ÜNAL VE ARK. ÖZEL TR 45-71-M00925Ö_DIREK TIPI TRAFO HUCRESI H01_2082491</t>
  </si>
  <si>
    <t>18.11.2023 14:50:19</t>
  </si>
  <si>
    <t>18.11.2023 20:17:57</t>
  </si>
  <si>
    <t>ESKİ FOÇA İM 35-23-A00001_TR-37 L04_2308682</t>
  </si>
  <si>
    <t>18.11.2023 11:01:39</t>
  </si>
  <si>
    <t>DM-3/1 35-26-M00769_95002364464_95002364464</t>
  </si>
  <si>
    <t>18.11.2023 19:27:30</t>
  </si>
  <si>
    <t>19.11.2023 02:16:33</t>
  </si>
  <si>
    <t>SOMA A SANTRALİ İM/DM 45-82-A00001_A SANTRAL FİDER-2 M13_2324938</t>
  </si>
  <si>
    <t>18.11.2023 20:40:15</t>
  </si>
  <si>
    <t>18.11.2023 22:34:33</t>
  </si>
  <si>
    <t>KARATAŞLAR TR-1 45-81-M00125_A_56399834_56399834</t>
  </si>
  <si>
    <t>18.11.2023 15:23:51</t>
  </si>
  <si>
    <t>19.11.2023 00:34:00</t>
  </si>
  <si>
    <t>SİYEKLİ KÖK 45-71-M00185_MALDAN M05_72256965</t>
  </si>
  <si>
    <t>18.11.2023 21:26:16</t>
  </si>
  <si>
    <t>18.11.2023 22:06:07</t>
  </si>
  <si>
    <t>18.11.2023 18:12:07</t>
  </si>
  <si>
    <t>18.11.2023 18:14:02</t>
  </si>
  <si>
    <t>YAYAKENT DM 35-24-M00209_HatBaşıAyırıcı_90912501 M05_90912501</t>
  </si>
  <si>
    <t>18.11.2023 10:59:45</t>
  </si>
  <si>
    <t>18.11.2023 12:05:05</t>
  </si>
  <si>
    <t>18.11.2023 11:03:31</t>
  </si>
  <si>
    <t>18.11.2023 13:50:48</t>
  </si>
  <si>
    <t>SART TR-1 KÖK 45-78-M00168_SART TR-4/14 M01_81491761</t>
  </si>
  <si>
    <t>18.11.2023 16:58:25</t>
  </si>
  <si>
    <t>18.11.2023 18:12:17</t>
  </si>
  <si>
    <t>MENDERES DM-2/TR-1 35-22-M00300_ARITMA-2 M16_2328469</t>
  </si>
  <si>
    <t>18.11.2023 12:04:51</t>
  </si>
  <si>
    <t>18.11.2023 12:29:31</t>
  </si>
  <si>
    <t>18.11.2023 16:36:31</t>
  </si>
  <si>
    <t>18.11.2023 17:56:12</t>
  </si>
  <si>
    <t>K-1666 35-02-K01666__83759623_83759623</t>
  </si>
  <si>
    <t>18.11.2023 12:12:15</t>
  </si>
  <si>
    <t>18.11.2023 14:34:46</t>
  </si>
  <si>
    <t>18.11.2023 10:39:57</t>
  </si>
  <si>
    <t>18.11.2023 13:11:01</t>
  </si>
  <si>
    <t>ARAPBAŞI TR-3 35-20-M00033_DIREK TIPI TRAFO HUCRESI H01_2050220</t>
  </si>
  <si>
    <t>18.11.2023 12:30:37</t>
  </si>
  <si>
    <t>18.11.2023 18:14:23</t>
  </si>
  <si>
    <t>KARABURUN GIS TM 35-19-A00008_EĞLENHOCA M04_2317315</t>
  </si>
  <si>
    <t>18.11.2023 11:32:12</t>
  </si>
  <si>
    <t>MENEMEN TR-34 (DM 7/13) 35-28-L00034_A A02_5854655</t>
  </si>
  <si>
    <t>18.11.2023 20:25:57</t>
  </si>
  <si>
    <t>18.11.2023 23:42:01</t>
  </si>
  <si>
    <t>K-819 35-01-K00819_A_60982522_60982522</t>
  </si>
  <si>
    <t>18.11.2023 00:57:43</t>
  </si>
  <si>
    <t>18.11.2023 03:39:06</t>
  </si>
  <si>
    <t>DM-3/2 45-71-M00113_A dm4/12a1b_45134546</t>
  </si>
  <si>
    <t>18.11.2023 13:04:35</t>
  </si>
  <si>
    <t>18.11.2023 15:57:41</t>
  </si>
  <si>
    <t>YAHŞELLİ DM-5 35-28-M00882_HatBaşıAyırıcı_53133902 M10_53133902</t>
  </si>
  <si>
    <t>18.11.2023 13:54:23</t>
  </si>
  <si>
    <t>ULUKENT DM-1/16 35-28-M00069_DSİ-2 M05_66552812</t>
  </si>
  <si>
    <t>18.11.2023 11:15:45</t>
  </si>
  <si>
    <t>18.11.2023 11:44:57</t>
  </si>
  <si>
    <t>18.11.2023 16:05:54</t>
  </si>
  <si>
    <t>18.11.2023 16:57:27</t>
  </si>
  <si>
    <t>M-319 35-02-M00319_910138298_910138298</t>
  </si>
  <si>
    <t>18.11.2023 11:54:54</t>
  </si>
  <si>
    <t>18.11.2023 13:06:15</t>
  </si>
  <si>
    <t>K-3443 35-01-K03443_A 1A_5859143</t>
  </si>
  <si>
    <t>18.11.2023 09:20:00</t>
  </si>
  <si>
    <t>18.11.2023 13:48:00</t>
  </si>
  <si>
    <t>ÇİFTLİK İM 35-18-A00003_HatBaşıAyırıcı_53138361 L14_53138361</t>
  </si>
  <si>
    <t>18.11.2023 16:19:22</t>
  </si>
  <si>
    <t>18.11.2023 21:20:35</t>
  </si>
  <si>
    <t>YAKACIK TR-5 35-20-L00243_B_91185416_91185416</t>
  </si>
  <si>
    <t>18.11.2023 13:28:03</t>
  </si>
  <si>
    <t>18.11.2023 15:46:43</t>
  </si>
  <si>
    <t>ALÇUK TM 35-17-A00001_MENEMEN-2 M28_2307838</t>
  </si>
  <si>
    <t>18.11.2023 10:57:13</t>
  </si>
  <si>
    <t>18.11.2023 11:15:31</t>
  </si>
  <si>
    <t>K-2921 35-02-K02921_E_56375102_56375102</t>
  </si>
  <si>
    <t>18.11.2023 10:44:20</t>
  </si>
  <si>
    <t>18.11.2023 17:40:50</t>
  </si>
  <si>
    <t>KARAAĞAÇLI SANAYİ TR-1 45-71-M00131_YONCA YANI FABRİKALAR KARŞISI M07_2323318</t>
  </si>
  <si>
    <t>18.11.2023 14:29:30</t>
  </si>
  <si>
    <t>18.11.2023 17:33:47</t>
  </si>
  <si>
    <t>PAYAMLI M-9 35-25-M00165_35-25-M00165_72067846</t>
  </si>
  <si>
    <t>18.11.2023 16:00:41</t>
  </si>
  <si>
    <t>18.11.2023 17:17:51</t>
  </si>
  <si>
    <t>18.11.2023 11:25:17</t>
  </si>
  <si>
    <t>18.11.2023 13:23:00</t>
  </si>
  <si>
    <t>M-1592 35-22-M00149_M-1597 M01_72140436</t>
  </si>
  <si>
    <t>18.11.2023 11:29:45</t>
  </si>
  <si>
    <t>18.11.2023 11:32:04</t>
  </si>
  <si>
    <t>18.11.2023 10:43:04</t>
  </si>
  <si>
    <t>18.11.2023 10:54:51</t>
  </si>
  <si>
    <t>ALAYAKA TR-1 45-73-M01059_45-73-M01059_2363793</t>
  </si>
  <si>
    <t>18.11.2023 10:37:25</t>
  </si>
  <si>
    <t>18.11.2023 11:45:49</t>
  </si>
  <si>
    <t>SELENDİ TR-4 45-81-M00004_A_56401192_56401192</t>
  </si>
  <si>
    <t>18.11.2023 14:32:11</t>
  </si>
  <si>
    <t>19.11.2023 01:53:51</t>
  </si>
  <si>
    <t>DM-2/8 BAŞKENT TR 35-18-L00588_950457924_950457924</t>
  </si>
  <si>
    <t>18.11.2023 15:30:12</t>
  </si>
  <si>
    <t>18.11.2023 21:46:50</t>
  </si>
  <si>
    <t>K-3341 35-02-K03341_A_56378893_56378893</t>
  </si>
  <si>
    <t>18.11.2023 16:46:06</t>
  </si>
  <si>
    <t>18.11.2023 19:13:58</t>
  </si>
  <si>
    <t>KARAARZMAK TARIMSAL SULAMA TR-8 45-83-M00264_45-83-M00264_2353640</t>
  </si>
  <si>
    <t>18.11.2023 17:31:42</t>
  </si>
  <si>
    <t>18.11.2023 21:32:12</t>
  </si>
  <si>
    <t>18.11.2023 15:00:01</t>
  </si>
  <si>
    <t>18.11.2023 16:47:32</t>
  </si>
  <si>
    <t>18.11.2023 10:57:47</t>
  </si>
  <si>
    <t>18.11.2023 12:54:54</t>
  </si>
  <si>
    <t>RAHMANLAR HACILAR TR-1 45-81-M00300__91983874_91983874</t>
  </si>
  <si>
    <t>18.11.2023 23:16:26</t>
  </si>
  <si>
    <t>19.11.2023 02:29:05</t>
  </si>
  <si>
    <t>DOLAYDAMI TR-1 45-81-M00175_45-81-M00175_2375080</t>
  </si>
  <si>
    <t>18.11.2023 13:05:00</t>
  </si>
  <si>
    <t>19.11.2023 00:08:00</t>
  </si>
  <si>
    <t>18.11.2023 16:38:25</t>
  </si>
  <si>
    <t>18.11.2023 16:55:00</t>
  </si>
  <si>
    <t>18.11.2023 22:39:31</t>
  </si>
  <si>
    <t>18.11.2023 22:58:15</t>
  </si>
  <si>
    <t>18.11.2023 11:41:33</t>
  </si>
  <si>
    <t>18.11.2023 11:57:59</t>
  </si>
  <si>
    <t>K-696 35-02-K00696_912573450_912573450</t>
  </si>
  <si>
    <t>18.11.2023 23:02:52</t>
  </si>
  <si>
    <t>19.11.2023 00:24:25</t>
  </si>
  <si>
    <t>18.11.2023 12:18:15</t>
  </si>
  <si>
    <t>18.11.2023 12:20:55</t>
  </si>
  <si>
    <t>İBRAHİM AĞA TR-1 35-24-M00108_DIREK TIPI TRAFO HUCRESI H01_2035464</t>
  </si>
  <si>
    <t>18.11.2023 12:29:18</t>
  </si>
  <si>
    <t>18.11.2023 14:37:11</t>
  </si>
  <si>
    <t>18.11.2023 16:50:21</t>
  </si>
  <si>
    <t>18.11.2023 18:17:51</t>
  </si>
  <si>
    <t>18.11.2023 13:19:24</t>
  </si>
  <si>
    <t>18.11.2023 14:59:49</t>
  </si>
  <si>
    <t>BAŞIBÜYÜK KÖK 45-77-L00158_BALIBEY ÇIKIŞ L06_61353398</t>
  </si>
  <si>
    <t>18.11.2023 17:32:25</t>
  </si>
  <si>
    <t>18.11.2023 21:35:00</t>
  </si>
  <si>
    <t>L-272 GÜZELÇİFTLİK  KÖK 35-14-L00272_DÜZCE-TURGUT L05_89207539</t>
  </si>
  <si>
    <t>18.11.2023 13:04:41</t>
  </si>
  <si>
    <t>18.11.2023 13:09:31</t>
  </si>
  <si>
    <t>K-217 35-01-K00217_911768866_911768866</t>
  </si>
  <si>
    <t>18.11.2023 15:35:41</t>
  </si>
  <si>
    <t>18.11.2023 19:12:14</t>
  </si>
  <si>
    <t>ULUKENT DM-1/16 35-28-M00069_ESKİ KARŞIYAKA M06_66552881</t>
  </si>
  <si>
    <t>18.11.2023 21:19:44</t>
  </si>
  <si>
    <t>18.11.2023 10:46:25</t>
  </si>
  <si>
    <t>18.11.2023 13:08:33</t>
  </si>
  <si>
    <t>18.11.2023 14:25:05</t>
  </si>
  <si>
    <t>18.11.2023 15:27:39</t>
  </si>
  <si>
    <t>BEYLER KÖK 45-85-L00034_YENİKÖY L02_72102990</t>
  </si>
  <si>
    <t>18.11.2023 17:21:45</t>
  </si>
  <si>
    <t>18.11.2023 17:23:00</t>
  </si>
  <si>
    <t>ÖZBEK DM (TR-315) 35-19-M00044__79069847_79069847</t>
  </si>
  <si>
    <t>18.11.2023 18:32:43</t>
  </si>
  <si>
    <t>18.11.2023 21:41:19</t>
  </si>
  <si>
    <t>18.11.2023 10:29:05</t>
  </si>
  <si>
    <t>18.11.2023 11:14:41</t>
  </si>
  <si>
    <t>YILMAZ İM 45-78-A00003_TR-A (34.5) M02_2108828</t>
  </si>
  <si>
    <t>18.11.2023 12:16:21</t>
  </si>
  <si>
    <t>18.11.2023 13:35:33</t>
  </si>
  <si>
    <t>18.11.2023 20:23:35</t>
  </si>
  <si>
    <t>BAĞYURDU KÖK 35-27-L00239_HatBaşıAyırıcı_53132477 L04_53132477</t>
  </si>
  <si>
    <t>18.11.2023 17:54:14</t>
  </si>
  <si>
    <t>18.11.2023 20:37:49</t>
  </si>
  <si>
    <t>18.11.2023 14:52:44</t>
  </si>
  <si>
    <t>18.11.2023 23:30:33</t>
  </si>
  <si>
    <t>18.11.2023 09:53:31</t>
  </si>
  <si>
    <t>18.11.2023 10:53:01</t>
  </si>
  <si>
    <t>18.11.2023 21:32:52</t>
  </si>
  <si>
    <t>19.11.2023 05:51:44</t>
  </si>
  <si>
    <t>18.11.2023 16:32:09</t>
  </si>
  <si>
    <t>18.11.2023 16:46:37</t>
  </si>
  <si>
    <t>TEKKEDERE DM 35-16-M00137_ZEYTİNDAĞ SULAMA M13_2306322</t>
  </si>
  <si>
    <t>18.11.2023 09:20:33</t>
  </si>
  <si>
    <t>18.11.2023 11:37:20</t>
  </si>
  <si>
    <t>TR-4/A 45-77-L00005__91400226_91400226</t>
  </si>
  <si>
    <t>18.11.2023 17:45:15</t>
  </si>
  <si>
    <t>18.11.2023 20:05:16</t>
  </si>
  <si>
    <t>18.11.2023 13:30:59</t>
  </si>
  <si>
    <t>18.11.2023 13:51:08</t>
  </si>
  <si>
    <t>18.11.2023 08:37:55</t>
  </si>
  <si>
    <t>18.11.2023 09:46:37</t>
  </si>
  <si>
    <t>TR-2/88 45-83-L00088__82410384_82410384</t>
  </si>
  <si>
    <t>18.11.2023 20:09:02</t>
  </si>
  <si>
    <t>18.11.2023 21:42:34</t>
  </si>
  <si>
    <t>18.11.2023 13:41:01</t>
  </si>
  <si>
    <t>18.11.2023 14:01:18</t>
  </si>
  <si>
    <t>18.11.2023 10:01:27</t>
  </si>
  <si>
    <t>18.11.2023 10:37:33</t>
  </si>
  <si>
    <t>K-1142 35-01-K01142_35-01-K01142_2347207</t>
  </si>
  <si>
    <t>18.11.2023 13:44:31</t>
  </si>
  <si>
    <t>18.11.2023 16:21:48</t>
  </si>
  <si>
    <t>18.11.2023 21:48:30</t>
  </si>
  <si>
    <t>19.11.2023 00:49:52</t>
  </si>
  <si>
    <t>ALÇUK TM 35-17-A00001_HatBaşıAyırıcı_88018696 M29_88018696</t>
  </si>
  <si>
    <t>18.11.2023 19:17:42</t>
  </si>
  <si>
    <t>18.11.2023 19:53:51</t>
  </si>
  <si>
    <t>TR-38 35-15-M00038_950368332_950368332</t>
  </si>
  <si>
    <t>18.11.2023 09:39:05</t>
  </si>
  <si>
    <t>18.11.2023 11:06:06</t>
  </si>
  <si>
    <t>M-251 35-09-M00251_M-252 M03_47547415</t>
  </si>
  <si>
    <t>18.11.2023 15:12:31</t>
  </si>
  <si>
    <t>18.11.2023 17:07:05</t>
  </si>
  <si>
    <t>18.11.2023 18:42:41</t>
  </si>
  <si>
    <t>18.11.2023 20:18:28</t>
  </si>
  <si>
    <t>18.11.2023 11:08:13</t>
  </si>
  <si>
    <t>18.11.2023 11:19:00</t>
  </si>
  <si>
    <t>18.11.2023 11:36:35</t>
  </si>
  <si>
    <t>18.11.2023 11:39:21</t>
  </si>
  <si>
    <t>ÇÖMLEKÇİ TR-7/A 35-31-L00467_C_65512109_65512109</t>
  </si>
  <si>
    <t>18.11.2023 18:29:27</t>
  </si>
  <si>
    <t>19.11.2023 00:25:17</t>
  </si>
  <si>
    <t>18.11.2023 21:20:13</t>
  </si>
  <si>
    <t>18.11.2023 12:17:50</t>
  </si>
  <si>
    <t>18.11.2023 13:18:53</t>
  </si>
  <si>
    <t>TR-2/23 45-83-L00023_C_91301627_91301627</t>
  </si>
  <si>
    <t>18.11.2023 14:07:55</t>
  </si>
  <si>
    <t>18.11.2023 17:04:59</t>
  </si>
  <si>
    <t>K-1953 35-09-K01953_35-09-K01953_45349257</t>
  </si>
  <si>
    <t>18.11.2023 17:44:31</t>
  </si>
  <si>
    <t>18.11.2023 18:41:30</t>
  </si>
  <si>
    <t>TAŞLIYATAK TR-3 35-31-L00363_B_91439533_91439533</t>
  </si>
  <si>
    <t>18.11.2023 16:56:56</t>
  </si>
  <si>
    <t>18.11.2023 17:37:12</t>
  </si>
  <si>
    <t>M-362 35-09-M00362_M-447 M03_47555515</t>
  </si>
  <si>
    <t>18.11.2023 12:24:53</t>
  </si>
  <si>
    <t>18.11.2023 14:45:40</t>
  </si>
  <si>
    <t>ÖZBEK DM (TR-315) 35-19-M00044_AKKUM M06_72140338</t>
  </si>
  <si>
    <t>18.11.2023 10:39:11</t>
  </si>
  <si>
    <t>18.11.2023 12:59:05</t>
  </si>
  <si>
    <t>TR-65 KANLICAKONAĞI MEVKİİ 35-15-L00065_B_56372430_56372430</t>
  </si>
  <si>
    <t>18.11.2023 15:18:59</t>
  </si>
  <si>
    <t>18.11.2023 17:53:54</t>
  </si>
  <si>
    <t>M-3040 35-09-M03040_97866005_97866005</t>
  </si>
  <si>
    <t>18.11.2023 18:51:39</t>
  </si>
  <si>
    <t>18.11.2023 20:58:12</t>
  </si>
  <si>
    <t>GÜMÜŞÇAY KÖK 45-73-M00477_AYDOĞDU M02_2309298</t>
  </si>
  <si>
    <t>18.11.2023 22:17:21</t>
  </si>
  <si>
    <t>18.11.2023 23:00:09</t>
  </si>
  <si>
    <t>18.11.2023 17:09:29</t>
  </si>
  <si>
    <t>18.11.2023 17:57:57</t>
  </si>
  <si>
    <t>18.11.2023 15:07:47</t>
  </si>
  <si>
    <t>18.11.2023 15:10:33</t>
  </si>
  <si>
    <t>18.11.2023 07:30:59</t>
  </si>
  <si>
    <t>18.11.2023 07:55:50</t>
  </si>
  <si>
    <t>18.11.2023 15:24:50</t>
  </si>
  <si>
    <t>18.11.2023 16:53:24</t>
  </si>
  <si>
    <t>TÜRKELLİ TR-1803 35-28-M00456_DIREK TIPI TRAFO HUCRESI H01_2035734</t>
  </si>
  <si>
    <t>18.11.2023 20:35:23</t>
  </si>
  <si>
    <t>18.11.2023 21:04:21</t>
  </si>
  <si>
    <t>AVŞAR TR-4 45-83-L00350_45-83-L00350_2357126</t>
  </si>
  <si>
    <t>18.11.2023 00:26:54</t>
  </si>
  <si>
    <t>18.11.2023 01:11:09</t>
  </si>
  <si>
    <t>TAŞTEPE TR-2 35-29-L00396_35-29-L00396_2376502</t>
  </si>
  <si>
    <t>18.11.2023 18:28:52</t>
  </si>
  <si>
    <t>18.11.2023 22:54:14</t>
  </si>
  <si>
    <t>K-1658 35-03-K01658__79364660_79364660</t>
  </si>
  <si>
    <t>18.11.2023 10:57:18</t>
  </si>
  <si>
    <t>18.11.2023 14:05:46</t>
  </si>
  <si>
    <t>RAHMANLAR TR-1 45-81-M00108_A_56399534_56399534</t>
  </si>
  <si>
    <t>18.11.2023 13:48:54</t>
  </si>
  <si>
    <t>19.11.2023 01:42:03</t>
  </si>
  <si>
    <t>HALKAVLU TR-1 45-76-M00159_A_56390199_56390199</t>
  </si>
  <si>
    <t>18.11.2023 17:47:18</t>
  </si>
  <si>
    <t>18.11.2023 19:58:58</t>
  </si>
  <si>
    <t>TR-409 35-19-M00585_TR-143 M02_97453364</t>
  </si>
  <si>
    <t>19.11.2023 00:04:06</t>
  </si>
  <si>
    <t>ALAŞEHİR TM 45-73-A00001_KEMALİYE-2 M20_2058706</t>
  </si>
  <si>
    <t>18.11.2023 16:38:15</t>
  </si>
  <si>
    <t>18.11.2023 16:41:20</t>
  </si>
  <si>
    <t>HELVACI TR-1 35-17-M00361_A_60982263_60982263</t>
  </si>
  <si>
    <t>18.11.2023 17:51:40</t>
  </si>
  <si>
    <t>18.11.2023 19:30:12</t>
  </si>
  <si>
    <t>18.11.2023 08:46:09</t>
  </si>
  <si>
    <t>18.11.2023 09:08:48</t>
  </si>
  <si>
    <t>GÜLBAHÇE İM 35-19-A00006_BALIKLIOVA L03_72213969</t>
  </si>
  <si>
    <t>18.11.2023 10:32:51</t>
  </si>
  <si>
    <t>ARSLANLAR TM 35-26-A00004_BEŞİKÇİOĞLU M21_2307689</t>
  </si>
  <si>
    <t>18.11.2023 12:05:15</t>
  </si>
  <si>
    <t>18.11.2023 12:31:16</t>
  </si>
  <si>
    <t>TURGUTLU İM 45-83-A00001_TRF-A L22_42295562</t>
  </si>
  <si>
    <t>18.11.2023 17:57:35</t>
  </si>
  <si>
    <t>18.11.2023 18:08:00</t>
  </si>
  <si>
    <t>PAMUCAK KÖK 35-13-L00400_PAMUCAK (DERELİ) L02_2095830</t>
  </si>
  <si>
    <t>18.11.2023 12:46:41</t>
  </si>
  <si>
    <t>18.11.2023 12:52:21</t>
  </si>
  <si>
    <t>K-25 35-03-K00025_A_56373868_56373868</t>
  </si>
  <si>
    <t>18.11.2023 13:28:42</t>
  </si>
  <si>
    <t>18.11.2023 17:05:43</t>
  </si>
  <si>
    <t>18.11.2023 11:34:41</t>
  </si>
  <si>
    <t>18.11.2023 17:15:15</t>
  </si>
  <si>
    <t>18.11.2023 11:14:53</t>
  </si>
  <si>
    <t>18.11.2023 11:56:15</t>
  </si>
  <si>
    <t>18.11.2023 09:54:41</t>
  </si>
  <si>
    <t>18.11.2023 10:28:35</t>
  </si>
  <si>
    <t>18.11.2023 10:28:01</t>
  </si>
  <si>
    <t>18.11.2023 12:19:41</t>
  </si>
  <si>
    <t>K-1 35-01-K00001_E E1_5872884</t>
  </si>
  <si>
    <t>18.11.2023 17:51:49</t>
  </si>
  <si>
    <t>18.11.2023 18:52:05</t>
  </si>
  <si>
    <t>KÜÇÜKBAHÇE KÖYÜ TR-1 35-21-L00085_C_94798172_94798172</t>
  </si>
  <si>
    <t>18.11.2023 14:55:45</t>
  </si>
  <si>
    <t>18.11.2023 17:51:17</t>
  </si>
  <si>
    <t>18.11.2023 10:44:06</t>
  </si>
  <si>
    <t>18.11.2023 10:52:51</t>
  </si>
  <si>
    <t>18.11.2023 14:06:05</t>
  </si>
  <si>
    <t>18.11.2023 14:06:31</t>
  </si>
  <si>
    <t>K-1064 35-04-K01064_914525065_914525065</t>
  </si>
  <si>
    <t>18.11.2023 22:07:41</t>
  </si>
  <si>
    <t>18.11.2023 23:43:23</t>
  </si>
  <si>
    <t>M-1117 35-01-M01117_M m1_5899628</t>
  </si>
  <si>
    <t>18.11.2023 15:56:42</t>
  </si>
  <si>
    <t>18.11.2023 19:56:44</t>
  </si>
  <si>
    <t>K-3649 35-02-K03649_910292244_910292244</t>
  </si>
  <si>
    <t>18.11.2023 19:05:15</t>
  </si>
  <si>
    <t>18.11.2023 20:40:26</t>
  </si>
  <si>
    <t>M-3176(YATIRIM REZERVE) 35-03-M03176_D_56364680_56364680</t>
  </si>
  <si>
    <t>18.11.2023 15:08:08</t>
  </si>
  <si>
    <t>18.11.2023 21:23:57</t>
  </si>
  <si>
    <t>DM-3/07 (MAKEDON GÖÇMENLERİ) 45-71-M00062_953217986_953217986</t>
  </si>
  <si>
    <t>18.11.2023 19:14:09</t>
  </si>
  <si>
    <t>18.11.2023 21:20:26</t>
  </si>
  <si>
    <t>HALİLBEYLİ DM 35-27-M00620_HALİLBEYLİ İÇME SUYU M11_2306340</t>
  </si>
  <si>
    <t>18.11.2023 16:19:21</t>
  </si>
  <si>
    <t>18.11.2023 17:08:11</t>
  </si>
  <si>
    <t>ANDAK KÖK 35-23-M00312_FOÇA-2 M02_41958298</t>
  </si>
  <si>
    <t>18.11.2023 18:14:04</t>
  </si>
  <si>
    <t>18.11.2023 18:45:32</t>
  </si>
  <si>
    <t>DM-5/TR-8 45-72-M00562_95000154766_95000154766</t>
  </si>
  <si>
    <t>18.11.2023 10:33:44</t>
  </si>
  <si>
    <t>18.11.2023 11:42:47</t>
  </si>
  <si>
    <t>FOÇA CEZA İNFAZ KURUMU KÖK 35-23-M00302_FOÇA İM M02_67574171</t>
  </si>
  <si>
    <t>18.11.2023 20:53:31</t>
  </si>
  <si>
    <t>19.11.2023 03:49:44</t>
  </si>
  <si>
    <t>YENİFOÇA TR-51 35-23-M00051_42097959_56375036_56375036</t>
  </si>
  <si>
    <t>18.11.2023 03:55:46</t>
  </si>
  <si>
    <t>18.11.2023 04:45:00</t>
  </si>
  <si>
    <t>18.11.2023 17:39:33</t>
  </si>
  <si>
    <t>19.11.2023 01:01:00</t>
  </si>
  <si>
    <t>MENEMEN İM 35-28-A00001_HIDIRTEPE L12_88107577</t>
  </si>
  <si>
    <t>18.11.2023 12:51:24</t>
  </si>
  <si>
    <t>18.11.2023 14:37:23</t>
  </si>
  <si>
    <t>18.11.2023 11:05:48</t>
  </si>
  <si>
    <t>TR-1/10 45-72-M00010_A_60983715_60983715</t>
  </si>
  <si>
    <t>18.11.2023 17:39:40</t>
  </si>
  <si>
    <t>GÜZELKÖY TR 45-71-M00984_45-71-M00984_2370300</t>
  </si>
  <si>
    <t>18.11.2023 20:29:45</t>
  </si>
  <si>
    <t>19.11.2023 02:52:53</t>
  </si>
  <si>
    <t>KAYMAKÇI TR-18 35-15-M00252_DAĞITIM TRAFO TR-18 M04_67038415</t>
  </si>
  <si>
    <t>18.11.2023 10:41:46</t>
  </si>
  <si>
    <t>18.11.2023 12:33:50</t>
  </si>
  <si>
    <t>SELENDİ DM 45-81-M00001_SATILMIŞ M14_2321600</t>
  </si>
  <si>
    <t>18.11.2023 13:48:05</t>
  </si>
  <si>
    <t>18.11.2023 14:41:34</t>
  </si>
  <si>
    <t>MAVİKENT TR-1 35-30-M00132_95002584824_95002584824</t>
  </si>
  <si>
    <t>18.11.2023 17:29:05</t>
  </si>
  <si>
    <t>18.11.2023 19:07:23</t>
  </si>
  <si>
    <t>M-1335 KAYADİBİ KÖK 35-02-M01335_BORNOVA 380 GİS TM M06_2333767</t>
  </si>
  <si>
    <t>18.11.2023 15:48:25</t>
  </si>
  <si>
    <t>K-872 35-04-K00872_99283944_99283944</t>
  </si>
  <si>
    <t>18.11.2023 14:05:43</t>
  </si>
  <si>
    <t>18.11.2023 18:35:05</t>
  </si>
  <si>
    <t>PAMUCAK KÖK 35-13-L00400_PAMUCAK (DERELİ) L02_2095829</t>
  </si>
  <si>
    <t>18.11.2023 18:28:21</t>
  </si>
  <si>
    <t>18.11.2023 20:13:51</t>
  </si>
  <si>
    <t>18.11.2023 10:50:00</t>
  </si>
  <si>
    <t>18.11.2023 11:00:33</t>
  </si>
  <si>
    <t>L-424 AKTAŞ MARKET 35-18-L00424_9656061_56369802_56369802</t>
  </si>
  <si>
    <t>18.11.2023 13:54:11</t>
  </si>
  <si>
    <t>18.11.2023 17:55:41</t>
  </si>
  <si>
    <t>GÜZELKÖY KÖK 45-71-M00123_HatBaşıAyırıcı_53135206 M03_53135206</t>
  </si>
  <si>
    <t>18.11.2023 12:30:00</t>
  </si>
  <si>
    <t>BİRGİ DM 35-15-L01013_KEMER L06_67562277</t>
  </si>
  <si>
    <t>18.11.2023 12:55:31</t>
  </si>
  <si>
    <t>18.11.2023 14:08:12</t>
  </si>
  <si>
    <t>SÜLEYMANLI KÖK 35-28-M00606_BOZALAN M04_66870926</t>
  </si>
  <si>
    <t>18.11.2023 13:34:24</t>
  </si>
  <si>
    <t>18.11.2023 14:19:47</t>
  </si>
  <si>
    <t>18.11.2023 11:40:24</t>
  </si>
  <si>
    <t>18.11.2023 11:47:25</t>
  </si>
  <si>
    <t>TR-35 35-26-M00035_5677608_56359480_56359480</t>
  </si>
  <si>
    <t>18.11.2023 15:33:56</t>
  </si>
  <si>
    <t>18.11.2023 19:30:07</t>
  </si>
  <si>
    <t>KIZLARALANI KÖK 45-72-L00698_HatBaşıAyırıcı_53139748 L02_53139748</t>
  </si>
  <si>
    <t>18.11.2023 15:14:52</t>
  </si>
  <si>
    <t>18.11.2023 19:47:11</t>
  </si>
  <si>
    <t>HACIHALİLLER TR-1 KÖK 45-71-M00066_HACILILAR RİNG M04_72238382</t>
  </si>
  <si>
    <t>18.11.2023 16:24:00</t>
  </si>
  <si>
    <t>18.11.2023 17:28:27</t>
  </si>
  <si>
    <t>18.11.2023 12:56:19</t>
  </si>
  <si>
    <t>18.11.2023 13:54:54</t>
  </si>
  <si>
    <t>18.11.2023 12:04:43</t>
  </si>
  <si>
    <t>18.11.2023 15:09:32</t>
  </si>
  <si>
    <t>NAMET KÖK 35-26-M00556_DM-5/41 M01_65931708</t>
  </si>
  <si>
    <t>18.11.2023 10:53:55</t>
  </si>
  <si>
    <t>18.11.2023 11:02:01</t>
  </si>
  <si>
    <t>ÇOBANKÖY KÖK 35-29-L00066_HatBaşıAyırıcı_53138744 L04_53138744</t>
  </si>
  <si>
    <t>18.11.2023 17:00:41</t>
  </si>
  <si>
    <t>18.11.2023 19:15:43</t>
  </si>
  <si>
    <t>KAYMAKÇI TR-22 35-15-M00250_35-15-M00250_2365395</t>
  </si>
  <si>
    <t>18.11.2023 19:11:01</t>
  </si>
  <si>
    <t>18.11.2023 19:22:30</t>
  </si>
  <si>
    <t>KUŞÇUBURUN-2 35-26-M00537_9432464_56360911_56360911</t>
  </si>
  <si>
    <t>18.11.2023 14:36:02</t>
  </si>
  <si>
    <t>18.11.2023 18:16:19</t>
  </si>
  <si>
    <t>18.11.2023 12:47:45</t>
  </si>
  <si>
    <t>18.11.2023 13:45:25</t>
  </si>
  <si>
    <t>EĞRİDERE TR-2 35-29-L00739_35-29-L00739_45345214</t>
  </si>
  <si>
    <t>18.11.2023 14:14:11</t>
  </si>
  <si>
    <t>18.11.2023 19:12:18</t>
  </si>
  <si>
    <t>ESKİ FOÇA İM 35-23-A00001_FOTAŞ-2 M02_2050292</t>
  </si>
  <si>
    <t>18.11.2023 09:58:48</t>
  </si>
  <si>
    <t>18.11.2023 10:15:11</t>
  </si>
  <si>
    <t>TAYTAN TR-1 KÖK 45-78-M00305_OFİS KÖK GİRİŞ/DEMİRKÖPRÜ-1 ÇIKIŞ M02_65651003</t>
  </si>
  <si>
    <t>18.11.2023 13:57:11</t>
  </si>
  <si>
    <t>18.11.2023 14:41:35</t>
  </si>
  <si>
    <t>18.11.2023 20:24:59</t>
  </si>
  <si>
    <t>18.11.2023 20:59:46</t>
  </si>
  <si>
    <t>BAYINDIR İM 35-20-A00001_ZEYTİNOVA-2 L02_2309886</t>
  </si>
  <si>
    <t>18.11.2023 12:23:21</t>
  </si>
  <si>
    <t>18.11.2023 14:58:21</t>
  </si>
  <si>
    <t>18.11.2023 15:03:27</t>
  </si>
  <si>
    <t>AHMETLİ İM 45-84-A00001_TATAROCAĞI ATAKÖY L06_2064238</t>
  </si>
  <si>
    <t>18.11.2023 12:13:55</t>
  </si>
  <si>
    <t>18.11.2023 12:42:35</t>
  </si>
  <si>
    <t>ÜÇPINAR DM 45-71-M00183_HatBaşıAyırıcı_53134717 M03_53134717</t>
  </si>
  <si>
    <t>18.11.2023 17:11:36</t>
  </si>
  <si>
    <t>18.11.2023 22:42:15</t>
  </si>
  <si>
    <t>M-251 35-09-M00251_M-1279 M01_47547380</t>
  </si>
  <si>
    <t>18.11.2023 11:01:44</t>
  </si>
  <si>
    <t>18.11.2023 12:14:21</t>
  </si>
  <si>
    <t>EMİRALEM TR-19 35-28-M00226_953395607_953395607</t>
  </si>
  <si>
    <t>18.11.2023 18:19:29</t>
  </si>
  <si>
    <t>19.11.2023 01:15:09</t>
  </si>
  <si>
    <t>DM-1/17 45-71-M00041_C c3b_45143145</t>
  </si>
  <si>
    <t>18.11.2023 08:11:51</t>
  </si>
  <si>
    <t>18.11.2023 10:17:22</t>
  </si>
  <si>
    <t>18.11.2023 09:11:29</t>
  </si>
  <si>
    <t>18.11.2023 11:48:35</t>
  </si>
  <si>
    <t>18.11.2023 06:55:58</t>
  </si>
  <si>
    <t>18.11.2023 13:07:45</t>
  </si>
  <si>
    <t>KURUCALAR TR-1 45-81-M00131_A_56399130_56399130</t>
  </si>
  <si>
    <t>18.11.2023 23:01:36</t>
  </si>
  <si>
    <t>19.11.2023 03:46:06</t>
  </si>
  <si>
    <t>BEZİRGANLI ÇAMLIK TR-1 45-78-M00250_A_91038703_91038703</t>
  </si>
  <si>
    <t>18.11.2023 19:06:04</t>
  </si>
  <si>
    <t>18.11.2023 20:16:05</t>
  </si>
  <si>
    <t>18.11.2023 11:53:01</t>
  </si>
  <si>
    <t>18.11.2023 14:08:07</t>
  </si>
  <si>
    <t>K-17 35-04-K00017_99792181_99792181</t>
  </si>
  <si>
    <t>18.11.2023 15:18:50</t>
  </si>
  <si>
    <t>18.11.2023 17:53:48</t>
  </si>
  <si>
    <t>SARAÇLAR KÖK 45-77-L00104_BAYRAMŞAH L03_72240033</t>
  </si>
  <si>
    <t>18.11.2023 12:59:45</t>
  </si>
  <si>
    <t>18.11.2023 13:00:35</t>
  </si>
  <si>
    <t>ÇINARLAR TR-1 45-72-L00727_45-72-L00727_2375137</t>
  </si>
  <si>
    <t>18.11.2023 21:49:54</t>
  </si>
  <si>
    <t>19.11.2023 01:50:43</t>
  </si>
  <si>
    <t>18.11.2023 18:18:28</t>
  </si>
  <si>
    <t>18.11.2023 18:23:12</t>
  </si>
  <si>
    <t>18.11.2023 15:01:15</t>
  </si>
  <si>
    <t>18.11.2023 20:17:28</t>
  </si>
  <si>
    <t>18.11.2023 10:42:09</t>
  </si>
  <si>
    <t>18.11.2023 20:40:53</t>
  </si>
  <si>
    <t>19.11.2023 00:28:00</t>
  </si>
  <si>
    <t>18.11.2023 11:25:42</t>
  </si>
  <si>
    <t>18.11.2023 11:35:48</t>
  </si>
  <si>
    <t>18.11.2023 18:11:12</t>
  </si>
  <si>
    <t>18.11.2023 21:52:57</t>
  </si>
  <si>
    <t>L-139 35-18-L00139_35-18-L00139_72134922</t>
  </si>
  <si>
    <t>18.11.2023 10:18:15</t>
  </si>
  <si>
    <t>18.11.2023 11:48:49</t>
  </si>
  <si>
    <t>FOÇA DENİZ K.K. LOJMANLARI ÖZEL 35-23-L00054Ö_ L04_2331959</t>
  </si>
  <si>
    <t>18.11.2023 19:15:37</t>
  </si>
  <si>
    <t>19.11.2023 03:56:04</t>
  </si>
  <si>
    <t>BALLICA İM 45-72-A00005_YENİ ZEYTİNLİOVA L03_2095872</t>
  </si>
  <si>
    <t>18.11.2023 12:07:56</t>
  </si>
  <si>
    <t>18.11.2023 13:34:07</t>
  </si>
  <si>
    <t>18.11.2023 17:19:44</t>
  </si>
  <si>
    <t>18.11.2023 17:45:35</t>
  </si>
  <si>
    <t>18.11.2023 11:55:11</t>
  </si>
  <si>
    <t>18.11.2023 12:28:52</t>
  </si>
  <si>
    <t>K-2864 35-01-K02864_A_56373196_56373196</t>
  </si>
  <si>
    <t>18.11.2023 10:39:05</t>
  </si>
  <si>
    <t>18.11.2023 16:46:10</t>
  </si>
  <si>
    <t>L-281 35-18-L00281_A_91319758_91319758</t>
  </si>
  <si>
    <t>18.11.2023 14:35:48</t>
  </si>
  <si>
    <t>18.11.2023 21:40:15</t>
  </si>
  <si>
    <t>18.11.2023 18:30:28</t>
  </si>
  <si>
    <t>18.11.2023 10:48:15</t>
  </si>
  <si>
    <t>18.11.2023 10:49:45</t>
  </si>
  <si>
    <t>M-969 35-03-M00969_B_56365352_56365352</t>
  </si>
  <si>
    <t>18.11.2023 23:05:39</t>
  </si>
  <si>
    <t>19.11.2023 01:47:47</t>
  </si>
  <si>
    <t>POYRAZDAMLARI TR-1 KÖK 45-78-M00571__56407770_56407770</t>
  </si>
  <si>
    <t>18.11.2023 17:24:35</t>
  </si>
  <si>
    <t>18.11.2023 18:45:52</t>
  </si>
  <si>
    <t>SÜPERPAK KÖK 35-26-M00711_GRANİT M02_65955748</t>
  </si>
  <si>
    <t>18.11.2023 11:31:00</t>
  </si>
  <si>
    <t>18.11.2023 12:35:52</t>
  </si>
  <si>
    <t>K-14 35-01-K00014_95001380859_95001380859</t>
  </si>
  <si>
    <t>18.11.2023 14:05:31</t>
  </si>
  <si>
    <t>18.11.2023 19:05:19</t>
  </si>
  <si>
    <t>18.11.2023 16:43:55</t>
  </si>
  <si>
    <t>18.11.2023 17:06:11</t>
  </si>
  <si>
    <t>L-286 35-18-L00286_A_56368456_56368456</t>
  </si>
  <si>
    <t>18.11.2023 12:40:56</t>
  </si>
  <si>
    <t>18.11.2023 15:59:59</t>
  </si>
  <si>
    <t>KARAMAN OKUL YANI TR-2 35-31-L00052_35-31-L00052_2364616</t>
  </si>
  <si>
    <t>18.11.2023 23:31:46</t>
  </si>
  <si>
    <t>BAĞARASI TR-10 KÖK 35-23-M00179_ESKİİBAĞARASI M02_72143182</t>
  </si>
  <si>
    <t>18.11.2023 15:12:39</t>
  </si>
  <si>
    <t>18.11.2023 16:09:04</t>
  </si>
  <si>
    <t>18.11.2023 23:08:02</t>
  </si>
  <si>
    <t>18.11.2023 13:33:31</t>
  </si>
  <si>
    <t>18.11.2023 14:35:00</t>
  </si>
  <si>
    <t>SULTAN DM 35-25-M00121_GRAND EFE SULTAN M03_72117222</t>
  </si>
  <si>
    <t>18.11.2023 11:44:40</t>
  </si>
  <si>
    <t>18.11.2023 12:08:36</t>
  </si>
  <si>
    <t>TOSUNLAR BEKİR EKİZ TARIMSAL SULAMA 35-32-L00040_A_90952091_90952091</t>
  </si>
  <si>
    <t>18.11.2023 18:04:55</t>
  </si>
  <si>
    <t>19.11.2023 02:35:31</t>
  </si>
  <si>
    <t>18.11.2023 13:10:45</t>
  </si>
  <si>
    <t>18.11.2023 14:02:31</t>
  </si>
  <si>
    <t>KARAKUYU-9 35-26-M00223_B_91033227_91033227</t>
  </si>
  <si>
    <t>18.11.2023 20:01:25</t>
  </si>
  <si>
    <t>19.11.2023 02:10:54</t>
  </si>
  <si>
    <t>YENİKÖY YÖRÜKLER MAH. TR-5 35-15-L00505_35-15-L00505_2365938</t>
  </si>
  <si>
    <t>18.11.2023 13:05:28</t>
  </si>
  <si>
    <t>18.11.2023 16:28:05</t>
  </si>
  <si>
    <t>K-4491 LAKA TR-2 35-02-K04491_B_56374443_56374443</t>
  </si>
  <si>
    <t>18.11.2023 16:30:07</t>
  </si>
  <si>
    <t>18.11.2023 18:39:28</t>
  </si>
  <si>
    <t>SUBAŞI-5 35-26-L00332_956611655_956611655</t>
  </si>
  <si>
    <t>18.11.2023 17:02:01</t>
  </si>
  <si>
    <t>18.11.2023 23:34:29</t>
  </si>
  <si>
    <t>18.11.2023 11:06:55</t>
  </si>
  <si>
    <t>18.11.2023 11:22:08</t>
  </si>
  <si>
    <t>18.11.2023 15:32:30</t>
  </si>
  <si>
    <t>AKSAZ KÖK (OSMANGAZİ EDAŞ) 45-74-M00305Ö_ M02_2125891</t>
  </si>
  <si>
    <t>18.11.2023 15:07:39</t>
  </si>
  <si>
    <t>18.11.2023 22:56:00</t>
  </si>
  <si>
    <t>KUM TR-1 45-82-L00006__91464117_91464117</t>
  </si>
  <si>
    <t>18.11.2023 09:11:56</t>
  </si>
  <si>
    <t>18.11.2023 11:27:06</t>
  </si>
  <si>
    <t>ALÇUK TM 35-17-A00001_FOÇA-2 M33_2307958</t>
  </si>
  <si>
    <t>18.11.2023 10:58:53</t>
  </si>
  <si>
    <t>18.11.2023 11:27:45</t>
  </si>
  <si>
    <t>K-1425 35-07-K01425_E e2b_5828959</t>
  </si>
  <si>
    <t>18.11.2023 18:00:58</t>
  </si>
  <si>
    <t>19.11.2023 01:41:57</t>
  </si>
  <si>
    <t>18.11.2023 12:19:22</t>
  </si>
  <si>
    <t>18.11.2023 14:04:25</t>
  </si>
  <si>
    <t>18.11.2023 20:34:53</t>
  </si>
  <si>
    <t>18.11.2023 20:56:07</t>
  </si>
  <si>
    <t>L-233 AKARCA KÖK 35-14-L00233_L-47 DENİZKENT SİTESİ L02_72202678</t>
  </si>
  <si>
    <t>18.11.2023 09:41:41</t>
  </si>
  <si>
    <t>18.11.2023 16:54:00</t>
  </si>
  <si>
    <t>K-3540 35-01-K03540_910851905_910851905</t>
  </si>
  <si>
    <t>18.11.2023 12:39:05</t>
  </si>
  <si>
    <t>18.11.2023 17:15:01</t>
  </si>
  <si>
    <t>KIZILÇUKUR TR-5 KESKİN 45-79-M00469_A_56386046_56386046</t>
  </si>
  <si>
    <t>18.11.2023 12:58:13</t>
  </si>
  <si>
    <t>18.11.2023 16:14:45</t>
  </si>
  <si>
    <t>18.11.2023 11:26:41</t>
  </si>
  <si>
    <t>18.11.2023 12:17:03</t>
  </si>
  <si>
    <t>TR-1/64 DM 45-72-M00064_TR-1/68 M18_66485032</t>
  </si>
  <si>
    <t>18.11.2023 16:20:51</t>
  </si>
  <si>
    <t>18.11.2023 17:08:59</t>
  </si>
  <si>
    <t>K-2760 35-04-K02760_F_56364155_56364155</t>
  </si>
  <si>
    <t>18.11.2023 13:19:23</t>
  </si>
  <si>
    <t>18.11.2023 14:39:46</t>
  </si>
  <si>
    <t>İSKELE KÖK 35-19-L00275_ÇAYIR L03_72119362</t>
  </si>
  <si>
    <t>18.11.2023 12:37:22</t>
  </si>
  <si>
    <t>FATİH KÖK 35-15-L01160_ÇAMYAYLA L02_72298562</t>
  </si>
  <si>
    <t>18.11.2023 14:54:38</t>
  </si>
  <si>
    <t>BALIKLI TR-2 45-75-M00373_945613446_945613446</t>
  </si>
  <si>
    <t>18.11.2023 19:39:08</t>
  </si>
  <si>
    <t>18.11.2023 22:37:08</t>
  </si>
  <si>
    <t>18.11.2023 21:48:51</t>
  </si>
  <si>
    <t>18.11.2023 12:27:31</t>
  </si>
  <si>
    <t>18.11.2023 12:46:58</t>
  </si>
  <si>
    <t>SOMA A SANTRALİ İM/DM 45-82-A00001_MADEN L16_2324962</t>
  </si>
  <si>
    <t>18.11.2023 16:50:51</t>
  </si>
  <si>
    <t>18.11.2023 18:40:43</t>
  </si>
  <si>
    <t>M-2013 35-10-M02013_HatBaşıAyırıcı_95442553 M01_95442553</t>
  </si>
  <si>
    <t>18.11.2023 19:05:13</t>
  </si>
  <si>
    <t>18.11.2023 21:39:26</t>
  </si>
  <si>
    <t>ÇANDARLI TR-4 35-30-M00004_C_56365154_56365154</t>
  </si>
  <si>
    <t>18.11.2023 21:07:40</t>
  </si>
  <si>
    <t>19.11.2023 02:19:25</t>
  </si>
  <si>
    <t>DM-11/05 (TR-39) 45-71-M00283_A a6b_45202189</t>
  </si>
  <si>
    <t>18.11.2023 12:58:18</t>
  </si>
  <si>
    <t>18.11.2023 13:41:32</t>
  </si>
  <si>
    <t>KAYMAKÇI İM 35-15-A00004_ÇAYLI L04_2121818</t>
  </si>
  <si>
    <t>18.11.2023 12:46:15</t>
  </si>
  <si>
    <t>18.11.2023 12:53:19</t>
  </si>
  <si>
    <t>18.11.2023 15:49:57</t>
  </si>
  <si>
    <t>18.11.2023 16:56:08</t>
  </si>
  <si>
    <t>18.11.2023 14:53:32</t>
  </si>
  <si>
    <t>18.11.2023 18:01:01</t>
  </si>
  <si>
    <t>K-2322 35-01-K02322_E_56369381_56369381</t>
  </si>
  <si>
    <t>18.11.2023 12:53:15</t>
  </si>
  <si>
    <t>18.11.2023 16:52:34</t>
  </si>
  <si>
    <t>TR-72 M.MAVİOĞLU GRB. 35-15-M00072_B_91230876_91230876</t>
  </si>
  <si>
    <t>18.11.2023 18:03:07</t>
  </si>
  <si>
    <t>18.11.2023 20:39:02</t>
  </si>
  <si>
    <t>18.11.2023 16:45:16</t>
  </si>
  <si>
    <t>18.11.2023 18:57:21</t>
  </si>
  <si>
    <t>18.11.2023 08:57:00</t>
  </si>
  <si>
    <t>18.11.2023 10:17:05</t>
  </si>
  <si>
    <t>AŞAĞIÇOBANİSA KÖK 45-71-M00096_İSTASYON KABİN M05_2321777</t>
  </si>
  <si>
    <t>18.11.2023 11:34:46</t>
  </si>
  <si>
    <t>18.11.2023 16:34:08</t>
  </si>
  <si>
    <t>KİPA DM 35-26-M00283_LA ŞARAP İDOL ÇIKIŞI M06_66064687</t>
  </si>
  <si>
    <t>18.11.2023 11:34:45</t>
  </si>
  <si>
    <t>18.11.2023 14:12:02</t>
  </si>
  <si>
    <t>18.11.2023 22:39:57</t>
  </si>
  <si>
    <t>18.11.2023 23:22:37</t>
  </si>
  <si>
    <t>DAĞDERE DM 45-72-M00097_HatBaşıAyırıcı_80367577 M05_80367577</t>
  </si>
  <si>
    <t>18.11.2023 17:09:19</t>
  </si>
  <si>
    <t>18.11.2023 20:51:10</t>
  </si>
  <si>
    <t>ARKACILAR TR-3 35-31-L00100_47982721_56395301_56395301</t>
  </si>
  <si>
    <t>18.11.2023 19:14:59</t>
  </si>
  <si>
    <t>19.11.2023 01:15:26</t>
  </si>
  <si>
    <t>M-3337 35-04-M03337_99848003_99848003</t>
  </si>
  <si>
    <t>18.11.2023 18:35:04</t>
  </si>
  <si>
    <t>18.11.2023 22:21:17</t>
  </si>
  <si>
    <t>18.11.2023 11:40:01</t>
  </si>
  <si>
    <t>18.11.2023 11:57:35</t>
  </si>
  <si>
    <t>ÇATALOLUK DM 45-74-M00227_GÜVELİ M05_2115043</t>
  </si>
  <si>
    <t>18.11.2023 13:32:43</t>
  </si>
  <si>
    <t>18.11.2023 13:43:35</t>
  </si>
  <si>
    <t>18.11.2023 11:53:55</t>
  </si>
  <si>
    <t>18.11.2023 11:54:01</t>
  </si>
  <si>
    <t>TR-10 BABACAN 35-19-L00010_956693544_956693544</t>
  </si>
  <si>
    <t>18.11.2023 21:09:18</t>
  </si>
  <si>
    <t>18.11.2023 22:52:08</t>
  </si>
  <si>
    <t>K-1 35-01-K00001_E E2_5912042</t>
  </si>
  <si>
    <t>18.11.2023 19:22:59</t>
  </si>
  <si>
    <t>18.11.2023 21:12:26</t>
  </si>
  <si>
    <t>SELİMŞAHLAR TR-2 45-71-M00137_TOKİ M03_2080336</t>
  </si>
  <si>
    <t>18.11.2023 22:56:21</t>
  </si>
  <si>
    <t>19.11.2023 00:20:05</t>
  </si>
  <si>
    <t>M-1193 35-02-M01193_C_56379314_56379314</t>
  </si>
  <si>
    <t>18.11.2023 16:40:18</t>
  </si>
  <si>
    <t>18.11.2023 20:23:22</t>
  </si>
  <si>
    <t>TUMBULLAR TR-2 35-31-L00369_B_91440697_91440697</t>
  </si>
  <si>
    <t>18.11.2023 18:06:05</t>
  </si>
  <si>
    <t>18.11.2023 20:14:14</t>
  </si>
  <si>
    <t>18.11.2023 08:08:44</t>
  </si>
  <si>
    <t>18.11.2023 08:40:15</t>
  </si>
  <si>
    <t>ALİ ERİSEV GRB 35-20-L00059_B_91027984_91027984</t>
  </si>
  <si>
    <t>18.11.2023 14:28:34</t>
  </si>
  <si>
    <t>18.11.2023 19:38:00</t>
  </si>
  <si>
    <t>18.11.2023 06:50:40</t>
  </si>
  <si>
    <t>18.11.2023 09:46:23</t>
  </si>
  <si>
    <t>OKLUİSA KÖK 45-81-M00046_ESKİN GRUP M03_71994399</t>
  </si>
  <si>
    <t>18.11.2023 17:32:51</t>
  </si>
  <si>
    <t>18.11.2023 20:15:02</t>
  </si>
  <si>
    <t>18.11.2023 12:28:32</t>
  </si>
  <si>
    <t>18.11.2023 18:30:59</t>
  </si>
  <si>
    <t>BİRGİ DM 35-15-L01013_HatBaşıAyırıcı_72390952 L06_72390952</t>
  </si>
  <si>
    <t>18.11.2023 19:30:22</t>
  </si>
  <si>
    <t>18.11.2023 21:03:19</t>
  </si>
  <si>
    <t>TİRE İM-DM-1 35-29-A00001_TİRE ŞEHİR-4 L21_2060277</t>
  </si>
  <si>
    <t>18.11.2023 13:01:06</t>
  </si>
  <si>
    <t>18.11.2023 13:08:17</t>
  </si>
  <si>
    <t>ULUCAK TM 35-28-A00002_KOYUNDERE M13_2313760</t>
  </si>
  <si>
    <t>18.11.2023 11:05:18</t>
  </si>
  <si>
    <t>18.11.2023 11:15:25</t>
  </si>
  <si>
    <t>TEPECİK KÖPRÜ DM 35-14-M00332_HatBaşıAyırıcı_53138341 M15_53138341</t>
  </si>
  <si>
    <t>18.11.2023 15:10:15</t>
  </si>
  <si>
    <t>18.11.2023 15:47:05</t>
  </si>
  <si>
    <t>18.11.2023 14:09:31</t>
  </si>
  <si>
    <t>18.11.2023 14:10:45</t>
  </si>
  <si>
    <t>KEMALİYE DM (TR-1) 45-73-M00150_BELEDİYE ARKASI TR-2 M07_66716004</t>
  </si>
  <si>
    <t>18.11.2023 16:38:34</t>
  </si>
  <si>
    <t>18.11.2023 21:06:13</t>
  </si>
  <si>
    <t>DEĞİRMENDERE DM 35-22-M00085_DEĞİRMENDERE-1 M05_50066608</t>
  </si>
  <si>
    <t>18.11.2023 11:25:05</t>
  </si>
  <si>
    <t>18.11.2023 13:17:15</t>
  </si>
  <si>
    <t>18.11.2023 22:25:44</t>
  </si>
  <si>
    <t>18.11.2023 22:43:50</t>
  </si>
  <si>
    <t>18.11.2023 13:20:14</t>
  </si>
  <si>
    <t>18.11.2023 17:38:02</t>
  </si>
  <si>
    <t>18.11.2023 12:34:52</t>
  </si>
  <si>
    <t>18.11.2023 16:14:24</t>
  </si>
  <si>
    <t>ÇAYBAŞI YOLU TR-2 35-26-M01195_95000604085_95000604085</t>
  </si>
  <si>
    <t>18.11.2023 18:45:26</t>
  </si>
  <si>
    <t>19.11.2023 03:32:31</t>
  </si>
  <si>
    <t>DİNDARLI KÖK TR-3 KAKLIK 45-79-M00395_KIZILÇUKUR GÜNYAKA KARACAALİ BEYHARMAN M06_72035421</t>
  </si>
  <si>
    <t>18.11.2023 20:05:51</t>
  </si>
  <si>
    <t>18.11.2023 20:48:11</t>
  </si>
  <si>
    <t>18.11.2023 12:12:37</t>
  </si>
  <si>
    <t>18.11.2023 13:09:38</t>
  </si>
  <si>
    <t>ŞEHİT KEMAL KÖK 35-17-M00449_F_56355806_56355806</t>
  </si>
  <si>
    <t>18.11.2023 16:16:48</t>
  </si>
  <si>
    <t>18.11.2023 19:50:34</t>
  </si>
  <si>
    <t>18.11.2023 11:42:36</t>
  </si>
  <si>
    <t>18.11.2023 11:43:58</t>
  </si>
  <si>
    <t>BAŞIBÜYÜK KÖK 45-77-L00158_HatBaşıAyırıcı_76441421 L04_76441421</t>
  </si>
  <si>
    <t>18.11.2023 17:38:00</t>
  </si>
  <si>
    <t>19.11.2023 16:55:00</t>
  </si>
  <si>
    <t>SELENDİ TR-7 SANAYİ 45-81-M00007_45-81-M00007_72008020</t>
  </si>
  <si>
    <t>18.11.2023 23:11:15</t>
  </si>
  <si>
    <t>DM-1/1 35-18-L00580_95001325070_95001325070</t>
  </si>
  <si>
    <t>18.11.2023 11:30:59</t>
  </si>
  <si>
    <t>18.11.2023 14:17:25</t>
  </si>
  <si>
    <t>K-1658 35-03-K01658__79364661_79364661</t>
  </si>
  <si>
    <t>18.11.2023 14:13:05</t>
  </si>
  <si>
    <t>18.11.2023 20:58:50</t>
  </si>
  <si>
    <t>BADEMLİ KÖK-8 (BADEMLİ TR-9) 35-30-L00097_95000018032_95000018032</t>
  </si>
  <si>
    <t>18.11.2023 22:39:56</t>
  </si>
  <si>
    <t>19.11.2023 03:29:23</t>
  </si>
  <si>
    <t>BAŞIBÜYÜK KÖK 45-77-L00158_TATLIÇEŞME ÇIKIŞI L04_61353343</t>
  </si>
  <si>
    <t>18.11.2023 17:39:55</t>
  </si>
  <si>
    <t>18.11.2023 22:24:00</t>
  </si>
  <si>
    <t>18.11.2023 11:09:31</t>
  </si>
  <si>
    <t>18.11.2023 14:16:33</t>
  </si>
  <si>
    <t>GÜLBAHÇE İM 35-19-A00006_GÜLBAHÇE L02_72213962</t>
  </si>
  <si>
    <t>18.11.2023 12:40:51</t>
  </si>
  <si>
    <t>18.11.2023 12:41:01</t>
  </si>
  <si>
    <t>TR-409 35-19-M00585_TR-143 M02_97453339</t>
  </si>
  <si>
    <t>18.11.2023 16:36:11</t>
  </si>
  <si>
    <t>18.11.2023 18:30:06</t>
  </si>
  <si>
    <t>YAYAKENT DM 35-24-M00209_BALABAN M05_72093559</t>
  </si>
  <si>
    <t>18.11.2023 11:02:17</t>
  </si>
  <si>
    <t>18.11.2023 11:57:25</t>
  </si>
  <si>
    <t>GRUPKENT KÖK 35-30-M00200_GRUPKENT M02_72066251</t>
  </si>
  <si>
    <t>18.11.2023 09:04:25</t>
  </si>
  <si>
    <t>18.11.2023 10:15:00</t>
  </si>
  <si>
    <t>K-2 35-01-K00002_912404575_912404575</t>
  </si>
  <si>
    <t>18.11.2023 16:08:10</t>
  </si>
  <si>
    <t>19.11.2023 00:30:26</t>
  </si>
  <si>
    <t>ÇOBANKÖY KÖK 35-29-L00066_EĞRİDERE FİDERİ L04_72212365</t>
  </si>
  <si>
    <t>18.11.2023 17:49:54</t>
  </si>
  <si>
    <t>18.11.2023 19:28:07</t>
  </si>
  <si>
    <t>18.11.2023 09:56:41</t>
  </si>
  <si>
    <t>18.11.2023 11:41:56</t>
  </si>
  <si>
    <t>TR-20 (SANAYİ KABİN) 35-32-L00020_35-32-L00020_2367336</t>
  </si>
  <si>
    <t>18.11.2023 10:45:09</t>
  </si>
  <si>
    <t>18.11.2023 11:36:01</t>
  </si>
  <si>
    <t>AHMETBEYLİ TARIMSAL SULAMA TR-1 35-22-M00239_A_91073858_91073858</t>
  </si>
  <si>
    <t>18.11.2023 09:44:01</t>
  </si>
  <si>
    <t>18.11.2023 11:27:24</t>
  </si>
  <si>
    <t>K-4530 35-01-K04530_911389027_911389027</t>
  </si>
  <si>
    <t>18.11.2023 14:50:41</t>
  </si>
  <si>
    <t>18.11.2023 21:46:23</t>
  </si>
  <si>
    <t>18.11.2023 10:34:56</t>
  </si>
  <si>
    <t>18.11.2023 11:19:32</t>
  </si>
  <si>
    <t>18.11.2023 11:10:35</t>
  </si>
  <si>
    <t>18.11.2023 12:22:00</t>
  </si>
  <si>
    <t>ADNAN KAYGISIZ TR 45-77-L00340_45-77-L00340_2355160</t>
  </si>
  <si>
    <t>18.11.2023 15:31:35</t>
  </si>
  <si>
    <t>18.11.2023 18:27:03</t>
  </si>
  <si>
    <t>KARAPINAR İM 45-78-A00002_HatBaşıAyırıcı_53140396 M02_53140396</t>
  </si>
  <si>
    <t>18.11.2023 19:23:52</t>
  </si>
  <si>
    <t>18.11.2023 21:24:58</t>
  </si>
  <si>
    <t>ZEYTİNKÖY KÖK 35-13-L00065_PAMUCAK KÖK-GERİLİM L03_2126552</t>
  </si>
  <si>
    <t>18.11.2023 15:15:35</t>
  </si>
  <si>
    <t>18.11.2023 15:15:51</t>
  </si>
  <si>
    <t>18.11.2023 10:52:52</t>
  </si>
  <si>
    <t>18.11.2023 11:02:32</t>
  </si>
  <si>
    <t>LOKMANKUYU KÖK 35-15-L00903_ERKEKLİ L05_67112629</t>
  </si>
  <si>
    <t>18.11.2023 11:06:33</t>
  </si>
  <si>
    <t>18.11.2023 13:43:05</t>
  </si>
  <si>
    <t>AKHİSAR İM 45-72-A00001_HatBaşıAyırıcı_53139580 L03_53139580</t>
  </si>
  <si>
    <t>18.11.2023 18:41:42</t>
  </si>
  <si>
    <t>18.11.2023 22:32:50</t>
  </si>
  <si>
    <t>M-337 35-02-M00337_D D1_5813896</t>
  </si>
  <si>
    <t>18.11.2023 06:23:23</t>
  </si>
  <si>
    <t>18.11.2023 08:40:29</t>
  </si>
  <si>
    <t>ÖMÜR BELDESİ TR 35-14-M00120_BANKSİS TR-2 M03_80640499</t>
  </si>
  <si>
    <t>18.11.2023 12:35:10</t>
  </si>
  <si>
    <t>ŞEYHDAVUTLAR TR-5 NAMAZGAH 45-79-M00496_45-79-M00496_2367428</t>
  </si>
  <si>
    <t>18.11.2023 15:30:26</t>
  </si>
  <si>
    <t>18.11.2023 19:27:02</t>
  </si>
  <si>
    <t>18.11.2023 18:21:46</t>
  </si>
  <si>
    <t>18.11.2023 18:28:09</t>
  </si>
  <si>
    <t>18.11.2023 11:09:04</t>
  </si>
  <si>
    <t>M-2385 35-01-M02385_911748304_911748304</t>
  </si>
  <si>
    <t>18.11.2023 20:43:15</t>
  </si>
  <si>
    <t>18.11.2023 22:31:21</t>
  </si>
  <si>
    <t>ALÇUK TM 35-17-A00001_DERSAN-1 M26_2307836</t>
  </si>
  <si>
    <t>18.11.2023 10:58:40</t>
  </si>
  <si>
    <t>18.11.2023 11:15:49</t>
  </si>
  <si>
    <t>18.11.2023 13:02:01</t>
  </si>
  <si>
    <t>18.11.2023 13:10:15</t>
  </si>
  <si>
    <t>BOZDAĞ TR-7 35-15-L00290_C_56369355_56369355</t>
  </si>
  <si>
    <t>18.11.2023 16:37:38</t>
  </si>
  <si>
    <t>18.11.2023 22:20:47</t>
  </si>
  <si>
    <t>KARAOĞLANLI TR-2 45-71-M00092_TR-1 KÖK M03_2075949</t>
  </si>
  <si>
    <t>18.11.2023 12:10:15</t>
  </si>
  <si>
    <t>18.11.2023 16:22:34</t>
  </si>
  <si>
    <t>M-2846 35-03-M02846_KARACAAĞAÇ M01_82471958</t>
  </si>
  <si>
    <t>18.11.2023 15:17:41</t>
  </si>
  <si>
    <t>18.11.2023 16:41:23</t>
  </si>
  <si>
    <t>SARAÇLAR KÖK 45-77-L00104_HatBaşıAyırıcı_89227501 L03_89227501</t>
  </si>
  <si>
    <t>18.11.2023 12:58:00</t>
  </si>
  <si>
    <t>19.11.2023 06:04:38</t>
  </si>
  <si>
    <t>RAHMANLAR KÖK 45-81-M00327_KARAKOZAN KÖY M03_90848851</t>
  </si>
  <si>
    <t>18.11.2023 13:26:46</t>
  </si>
  <si>
    <t>19.11.2023 00:14:37</t>
  </si>
  <si>
    <t>IŞIKLAR KÖK-1 45-82-M00134_IŞIKLAR-1 M03_72198805</t>
  </si>
  <si>
    <t>18.11.2023 10:39:51</t>
  </si>
  <si>
    <t>18.11.2023 11:02:46</t>
  </si>
  <si>
    <t>DM-4/11(FATİH ANADOLU LİSESİ) 45-71-M00208_45-71-M00208_72057105</t>
  </si>
  <si>
    <t>18.11.2023 18:25:40</t>
  </si>
  <si>
    <t>18.11.2023 15:52:00</t>
  </si>
  <si>
    <t>KARAVELİLER TR-2 35-16-M00127_953328368_953328368</t>
  </si>
  <si>
    <t>18.11.2023 18:33:32</t>
  </si>
  <si>
    <t>18.11.2023 23:32:13</t>
  </si>
  <si>
    <t>KAYAKÖY MALAŞ TR-11 35-15-L00494_A_56369013_56369013</t>
  </si>
  <si>
    <t>18.11.2023 18:54:24</t>
  </si>
  <si>
    <t>18.11.2023 21:56:13</t>
  </si>
  <si>
    <t>YEŞİLYURT DM 45-73-M00476_ALAŞEHİR DM GİRİŞ M03_2086189</t>
  </si>
  <si>
    <t>18.11.2023 13:22:31</t>
  </si>
  <si>
    <t>18.11.2023 13:22:41</t>
  </si>
  <si>
    <t>SULUDERE TR-3 35-31-L00063_35-31-L00063_2364627</t>
  </si>
  <si>
    <t>18.11.2023 13:45:35</t>
  </si>
  <si>
    <t>18.11.2023 20:03:00</t>
  </si>
  <si>
    <t>18.11.2023 18:03:15</t>
  </si>
  <si>
    <t>TÜRKELLİ DM (TR-4) 35-28-M00368_TÜRKELLİ TR-1803 ÇIKIŞ M14_56299001</t>
  </si>
  <si>
    <t>18.11.2023 13:19:03</t>
  </si>
  <si>
    <t>18.11.2023 14:59:14</t>
  </si>
  <si>
    <t>KARAHIDIRLI TR-1 35-16-M00048_B_56396452_56396452</t>
  </si>
  <si>
    <t>18.11.2023 17:50:41</t>
  </si>
  <si>
    <t>18.11.2023 18:48:06</t>
  </si>
  <si>
    <t>M-1023 35-03-M01023_M-1547 M04_41929712</t>
  </si>
  <si>
    <t>18.11.2023 20:27:53</t>
  </si>
  <si>
    <t>SUDELİĞİ KÖK 45-72-L00111_YENİÇEKÖY ÇIKIŞI L01_66544652</t>
  </si>
  <si>
    <t>18.11.2023 16:27:45</t>
  </si>
  <si>
    <t>18.11.2023 18:14:54</t>
  </si>
  <si>
    <t>TR-49 35-26-M00049_TR-50 M01_100774920</t>
  </si>
  <si>
    <t>18.11.2023 10:54:14</t>
  </si>
  <si>
    <t>18.11.2023 12:09:05</t>
  </si>
  <si>
    <t>L-510 REİSDERE 35-18-L00510_35-18-L00510_49091941</t>
  </si>
  <si>
    <t>18.11.2023 18:37:38</t>
  </si>
  <si>
    <t>18.11.2023 23:50:42</t>
  </si>
  <si>
    <t>18.11.2023 18:14:18</t>
  </si>
  <si>
    <t>CAFERBEY KÖK 45-78-L00231_HatBaşıAyırıcı_53139908 L04_53139908</t>
  </si>
  <si>
    <t>18.11.2023 12:20:31</t>
  </si>
  <si>
    <t>18.11.2023 12:20:37</t>
  </si>
  <si>
    <t>K-3628 35-01-K03628_F_56375713_56375713</t>
  </si>
  <si>
    <t>18.11.2023 11:33:28</t>
  </si>
  <si>
    <t>18.11.2023 13:32:30</t>
  </si>
  <si>
    <t>ALÇUK TM 35-17-A00001_HatBaşıAyırıcı_88018704 M29_88018704</t>
  </si>
  <si>
    <t>18.11.2023 12:07:16</t>
  </si>
  <si>
    <t>18.11.2023 13:33:22</t>
  </si>
  <si>
    <t>İNCİ KÖK 35-26-M00912_ÇALIŞIRLAR PANCARA DOĞRU M02_65883285</t>
  </si>
  <si>
    <t>18.11.2023 11:31:09</t>
  </si>
  <si>
    <t>18.11.2023 12:22:29</t>
  </si>
  <si>
    <t>TR-1/80-A 45-72-M00119_A_56393640_56393640</t>
  </si>
  <si>
    <t>18.11.2023 22:30:12</t>
  </si>
  <si>
    <t>19.11.2023 00:07:06</t>
  </si>
  <si>
    <t>K-1361 35-02-K01361_99798161_99798161</t>
  </si>
  <si>
    <t>18.11.2023 18:15:48</t>
  </si>
  <si>
    <t>18.11.2023 21:20:23</t>
  </si>
  <si>
    <t>EĞLENHOCA TR-2 35-21-L00119_B_56374482_56374482</t>
  </si>
  <si>
    <t>18.11.2023 16:54:15</t>
  </si>
  <si>
    <t>18.11.2023 18:12:55</t>
  </si>
  <si>
    <t>SELÇUK İM/DM 35-13-A00004_KÖYLER-ÇAMLIK L14_65986057</t>
  </si>
  <si>
    <t>18.11.2023 12:05:56</t>
  </si>
  <si>
    <t>18.11.2023 17:13:41</t>
  </si>
  <si>
    <t>TR-16 35-31-L00016_B_91018320_91018320</t>
  </si>
  <si>
    <t>18.11.2023 18:01:46</t>
  </si>
  <si>
    <t>18.11.2023 20:47:55</t>
  </si>
  <si>
    <t>K-4269 35-01-K04269_911301561_911301561</t>
  </si>
  <si>
    <t>18.11.2023 12:39:42</t>
  </si>
  <si>
    <t>18.11.2023 14:02:40</t>
  </si>
  <si>
    <t>18.11.2023 11:55:55</t>
  </si>
  <si>
    <t>18.11.2023 12:58:08</t>
  </si>
  <si>
    <t>NATURAL GAZ KÖK 35-26-M00276_ABALIOĞLU TAVUKÇULUK M02_65968727</t>
  </si>
  <si>
    <t>18.11.2023 16:50:01</t>
  </si>
  <si>
    <t>18.11.2023 17:20:00</t>
  </si>
  <si>
    <t>18.11.2023 13:51:17</t>
  </si>
  <si>
    <t>18.11.2023 14:20:47</t>
  </si>
  <si>
    <t>TR-58 35-27-M00058_TR-55 GİRİŞ M02_2333536</t>
  </si>
  <si>
    <t>18.11.2023 10:23:26</t>
  </si>
  <si>
    <t>18.11.2023 11:40:28</t>
  </si>
  <si>
    <t>BAŞARAN TR-4 35-31-L00073_C_91025657_91025657</t>
  </si>
  <si>
    <t>18.11.2023 13:16:40</t>
  </si>
  <si>
    <t>18.11.2023 22:25:14</t>
  </si>
  <si>
    <t>K-3844 35-04-K03844_D K3844D1B_5835557</t>
  </si>
  <si>
    <t>18.11.2023 19:34:52</t>
  </si>
  <si>
    <t>18.11.2023 22:23:30</t>
  </si>
  <si>
    <t>SERİNYAYLA TR-2 45-73-L00005_A_56377987_56377987</t>
  </si>
  <si>
    <t>18.11.2023 15:31:04</t>
  </si>
  <si>
    <t>18.11.2023 19:23:38</t>
  </si>
  <si>
    <t>ÇUKURKÖY KÖK 35-29-L00034_ATEŞ TİCARET L01_2087127</t>
  </si>
  <si>
    <t>18.11.2023 14:22:11</t>
  </si>
  <si>
    <t>18.11.2023 16:31:19</t>
  </si>
  <si>
    <t>18.11.2023 09:14:39</t>
  </si>
  <si>
    <t>18.11.2023 11:16:13</t>
  </si>
  <si>
    <t>İSMAİLLİ KÖK 35-16-M00045_SEKLİK M07_72049734</t>
  </si>
  <si>
    <t>18.11.2023 08:35:11</t>
  </si>
  <si>
    <t>18.11.2023 09:50:47</t>
  </si>
  <si>
    <t>ALÇUK TM 35-17-A00001_FOÇA-1 M32_2307957</t>
  </si>
  <si>
    <t>18.11.2023 10:57:20</t>
  </si>
  <si>
    <t>18.11.2023 11:24:16</t>
  </si>
  <si>
    <t>K-2656 35-01-K02656_DIREK TIPI TRAFO HUCRESI H01_2049643</t>
  </si>
  <si>
    <t>18.11.2023 13:08:03</t>
  </si>
  <si>
    <t>18.11.2023 20:46:54</t>
  </si>
  <si>
    <t>18.11.2023 14:18:03</t>
  </si>
  <si>
    <t>18.11.2023 15:43:22</t>
  </si>
  <si>
    <t>DARKALE TR-1 45-82-L00044_DIREK TIPI TRAFO HUCRESI H01_2090119</t>
  </si>
  <si>
    <t>18.11.2023 14:56:04</t>
  </si>
  <si>
    <t>18.11.2023 16:36:00</t>
  </si>
  <si>
    <t>YENİ HARMANDALI TR-1 45-71-M00893_DIREK TIPI TRAFO HUCRESI H01_2084265</t>
  </si>
  <si>
    <t>18.11.2023 16:16:21</t>
  </si>
  <si>
    <t>19.11.2023 02:06:34</t>
  </si>
  <si>
    <t>L-281 35-18-L00281_35-18-L00281_2375934</t>
  </si>
  <si>
    <t>18.11.2023 22:41:43</t>
  </si>
  <si>
    <t>KİLLİK TR-1 45-81-M00138_A_56398864_56398864</t>
  </si>
  <si>
    <t>18.11.2023 15:05:16</t>
  </si>
  <si>
    <t>19.11.2023 00:49:24</t>
  </si>
  <si>
    <t>TR-8 35-27-M00008_DM-1/TR-6 M02_82864461</t>
  </si>
  <si>
    <t>18.11.2023 09:42:35</t>
  </si>
  <si>
    <t>18.11.2023 10:23:11</t>
  </si>
  <si>
    <t>KAPLAN TR-2 35-16-M00119_A_90964108_90964108</t>
  </si>
  <si>
    <t>18.11.2023 10:04:16</t>
  </si>
  <si>
    <t>18.11.2023 13:07:01</t>
  </si>
  <si>
    <t>DAĞDERE TR-1 35-29-L00320_35-29-L00320_2376500</t>
  </si>
  <si>
    <t>18.11.2023 14:29:56</t>
  </si>
  <si>
    <t>18.11.2023 23:23:51</t>
  </si>
  <si>
    <t>18.11.2023 10:45:52</t>
  </si>
  <si>
    <t>18.11.2023 10:52:21</t>
  </si>
  <si>
    <t>18.11.2023 05:08:04</t>
  </si>
  <si>
    <t>18.11.2023 06:16:48</t>
  </si>
  <si>
    <t>18.11.2023 19:03:05</t>
  </si>
  <si>
    <t>18.11.2023 21:35:58</t>
  </si>
  <si>
    <t>HACI ABDİ YOLAYRIMI TR 35-20-L00050_8543673_56377150_56377150</t>
  </si>
  <si>
    <t>18.11.2023 15:39:51</t>
  </si>
  <si>
    <t>18.11.2023 20:09:39</t>
  </si>
  <si>
    <t>KARAPINAR İM 45-78-A00002_HatBaşıAyırıcı_53139313 M02_53139313</t>
  </si>
  <si>
    <t>18.11.2023 23:36:05</t>
  </si>
  <si>
    <t>19.11.2023 01:13:38</t>
  </si>
  <si>
    <t>ÇOBANKÖY KÖK 35-29-L00066_EĞRİDERE FİDERİ L04_72212366</t>
  </si>
  <si>
    <t>18.11.2023 20:11:31</t>
  </si>
  <si>
    <t>18.11.2023 22:13:17</t>
  </si>
  <si>
    <t>18.11.2023 12:16:31</t>
  </si>
  <si>
    <t>18.11.2023 12:35:55</t>
  </si>
  <si>
    <t>KARAKOVA KÖK 35-15-L01205_KARAKOVA KÖYİÇİ M03_85268979</t>
  </si>
  <si>
    <t>18.11.2023 12:31:45</t>
  </si>
  <si>
    <t>18.11.2023 19:53:05</t>
  </si>
  <si>
    <t>DEDELER TR-1 45-81-M00077_B_56400568_56400568</t>
  </si>
  <si>
    <t>18.11.2023 14:05:49</t>
  </si>
  <si>
    <t>18.11.2023 16:04:30</t>
  </si>
  <si>
    <t>YAHŞELLİ KÖK 35-28-M00293_HAYKIRAN M01_66582254</t>
  </si>
  <si>
    <t>18.11.2023 11:44:15</t>
  </si>
  <si>
    <t>18.11.2023 12:17:49</t>
  </si>
  <si>
    <t>URLA İM 35-19-A00001_TR-55(ESKİ UZUNADA) M11_100780675</t>
  </si>
  <si>
    <t>18.11.2023 10:44:05</t>
  </si>
  <si>
    <t>18.11.2023 16:06:05</t>
  </si>
  <si>
    <t>KİBAR KÖYÜ TR-2 35-31-L00313_B_91233775_91233775</t>
  </si>
  <si>
    <t>18.11.2023 18:15:31</t>
  </si>
  <si>
    <t>18.11.2023 23:38:56</t>
  </si>
  <si>
    <t>K-4412 35-01-K04412_911039040_911039040</t>
  </si>
  <si>
    <t>18.11.2023 13:32:37</t>
  </si>
  <si>
    <t>18.11.2023 17:38:14</t>
  </si>
  <si>
    <t>K-4786 35-04-K04786_99662511_99662511</t>
  </si>
  <si>
    <t>18.11.2023 13:44:20</t>
  </si>
  <si>
    <t>18.11.2023 19:22:43</t>
  </si>
  <si>
    <t>DEREKÖY KÖK 45-77-L00290_YURTBAŞI L05_2334410</t>
  </si>
  <si>
    <t>18.11.2023 13:27:05</t>
  </si>
  <si>
    <t>18.11.2023 14:10:14</t>
  </si>
  <si>
    <t>ADALA TR-8 45-78-M00293_45-78-M00293_2351529</t>
  </si>
  <si>
    <t>18.11.2023 22:50:06</t>
  </si>
  <si>
    <t>18.11.2023 23:41:35</t>
  </si>
  <si>
    <t>K-4827 35-02-K04827_912793731_912793731</t>
  </si>
  <si>
    <t>18.11.2023 14:18:47</t>
  </si>
  <si>
    <t>18.11.2023 16:52:06</t>
  </si>
  <si>
    <t>KESTANEDERESİ TR-1 45-73-M00229_A_56384915_56384915</t>
  </si>
  <si>
    <t>18.11.2023 18:05:06</t>
  </si>
  <si>
    <t>18.11.2023 21:30:04</t>
  </si>
  <si>
    <t>M-1544 35-01-M01544_C_56381482_56381482</t>
  </si>
  <si>
    <t>18.11.2023 11:56:12</t>
  </si>
  <si>
    <t>18.11.2023 15:13:24</t>
  </si>
  <si>
    <t>PAYAMLI M-14 35-25-M00182_B_65587274_65587274</t>
  </si>
  <si>
    <t>18.11.2023 12:13:50</t>
  </si>
  <si>
    <t>18.11.2023 13:50:09</t>
  </si>
  <si>
    <t>BOYNUYOĞUN KÖK 35-29-L00051_HatBaşıAyırıcı_53138521 L03_53138521</t>
  </si>
  <si>
    <t>18.11.2023 08:35:12</t>
  </si>
  <si>
    <t>18.11.2023 10:40:06</t>
  </si>
  <si>
    <t>ÇUKURKÖY KÖK 35-29-L00034_ÇUKURKÖY ENH L06_2087132</t>
  </si>
  <si>
    <t>18.11.2023 14:26:11</t>
  </si>
  <si>
    <t>18.11.2023 17:09:16</t>
  </si>
  <si>
    <t>18.11.2023 09:09:30</t>
  </si>
  <si>
    <t>18.11.2023 17:29:06</t>
  </si>
  <si>
    <t>PAMUKYAZI-5 35-26-L00392_DIREK TIPI TRAFO HUCRESI H01_2040386</t>
  </si>
  <si>
    <t>18.11.2023 21:18:03</t>
  </si>
  <si>
    <t>19.11.2023 05:10:45</t>
  </si>
  <si>
    <t>18.11.2023 13:08:00</t>
  </si>
  <si>
    <t>18.11.2023 15:48:00</t>
  </si>
  <si>
    <t>AŞAĞI YENMİŞ KÖYÜ TR1 35-27-M00383_D_56378727_56378727</t>
  </si>
  <si>
    <t>18.11.2023 09:44:49</t>
  </si>
  <si>
    <t>18.11.2023 10:57:42</t>
  </si>
  <si>
    <t>GÜNEŞLİ TR-19 45-75-M00059_D_56384636_56384636</t>
  </si>
  <si>
    <t>18.11.2023 15:56:05</t>
  </si>
  <si>
    <t>18.11.2023 18:35:23</t>
  </si>
  <si>
    <t>18.11.2023 13:00:55</t>
  </si>
  <si>
    <t>18.11.2023 14:00:14</t>
  </si>
  <si>
    <t>18.11.2023 12:13:57</t>
  </si>
  <si>
    <t>18.11.2023 12:21:12</t>
  </si>
  <si>
    <t>18.11.2023 16:47:11</t>
  </si>
  <si>
    <t>18.11.2023 16:48:00</t>
  </si>
  <si>
    <t>K-4913 35-02-K04913_99273178_99273178</t>
  </si>
  <si>
    <t>18.11.2023 15:59:03</t>
  </si>
  <si>
    <t>18.11.2023 17:21:10</t>
  </si>
  <si>
    <t>TOLOZ KÖK 45-79-M00251_45-79-M00251_66843655</t>
  </si>
  <si>
    <t>18.11.2023 17:25:41</t>
  </si>
  <si>
    <t>19.11.2023 00:02:13</t>
  </si>
  <si>
    <t>ULUKENT DM-1/8 35-28-M00573_953387835_953387835</t>
  </si>
  <si>
    <t>18.11.2023 23:19:03</t>
  </si>
  <si>
    <t>19.11.2023 00:24:54</t>
  </si>
  <si>
    <t>18.11.2023 10:50:12</t>
  </si>
  <si>
    <t>18.11.2023 16:25:19</t>
  </si>
  <si>
    <t>18.11.2023 10:29:42</t>
  </si>
  <si>
    <t>18.11.2023 13:14:06</t>
  </si>
  <si>
    <t>SELENDİ TR-16 45-81-M00016_945634486_945634486</t>
  </si>
  <si>
    <t>18.11.2023 14:34:30</t>
  </si>
  <si>
    <t>19.11.2023 02:09:47</t>
  </si>
  <si>
    <t>18.11.2023 21:12:55</t>
  </si>
  <si>
    <t>18.11.2023 22:16:45</t>
  </si>
  <si>
    <t>DÜNDARLI KÖK 35-29-L00053_DİBEKÇİ L01_72215894</t>
  </si>
  <si>
    <t>18.11.2023 11:49:05</t>
  </si>
  <si>
    <t>18.11.2023 12:56:02</t>
  </si>
  <si>
    <t>SUDELİĞİ KÖK 45-72-L00111_HatBaşıAyırıcı_53139806 L01_53139806</t>
  </si>
  <si>
    <t>18.11.2023 18:47:31</t>
  </si>
  <si>
    <t>18.11.2023 23:48:15</t>
  </si>
  <si>
    <t>18.11.2023 13:10:24</t>
  </si>
  <si>
    <t>18.11.2023 15:29:00</t>
  </si>
  <si>
    <t>BARBAROS TR-2 35-19-M00200_A_56378404_56378404</t>
  </si>
  <si>
    <t>18.11.2023 08:00:40</t>
  </si>
  <si>
    <t>18.11.2023 17:17:20</t>
  </si>
  <si>
    <t>M-2742 35-10-M02742_35-10-M02742_48177360</t>
  </si>
  <si>
    <t>18.11.2023 12:36:05</t>
  </si>
  <si>
    <t>18.11.2023 18:45:03</t>
  </si>
  <si>
    <t>SİYEKLİ KÖK 45-71-M00185_HatBaşıAyırıcı_53134599 M05_53134599</t>
  </si>
  <si>
    <t>18.11.2023 15:32:42</t>
  </si>
  <si>
    <t>TR-35 45-78-L00035_A_91027624_91027624</t>
  </si>
  <si>
    <t>18.11.2023 17:26:31</t>
  </si>
  <si>
    <t>18.11.2023 19:58:24</t>
  </si>
  <si>
    <t>DÜVERLİK TR-1 35-26-M00457_35-26-M00457_66216399</t>
  </si>
  <si>
    <t>18.11.2023 12:31:11</t>
  </si>
  <si>
    <t>18.11.2023 13:27:26</t>
  </si>
  <si>
    <t>18.11.2023 16:19:04</t>
  </si>
  <si>
    <t>19.11.2023 00:21:36</t>
  </si>
  <si>
    <t>K-734 35-01-K00734_A 1A_5919489</t>
  </si>
  <si>
    <t>18.11.2023 07:14:41</t>
  </si>
  <si>
    <t>18.11.2023 08:00:00</t>
  </si>
  <si>
    <t>18.11.2023 09:33:35</t>
  </si>
  <si>
    <t>18.11.2023 09:35:09</t>
  </si>
  <si>
    <t>18.11.2023 17:39:19</t>
  </si>
  <si>
    <t>YAYAKENT DM 35-24-M00209_BALABAN M05_72093570</t>
  </si>
  <si>
    <t>18.11.2023 10:40:45</t>
  </si>
  <si>
    <t>18.11.2023 10:57:37</t>
  </si>
  <si>
    <t>PİREVELİLER TR-1 35-16-M00081_47453610_56394990_56394990</t>
  </si>
  <si>
    <t>18.11.2023 17:02:54</t>
  </si>
  <si>
    <t>18.11.2023 22:22:07</t>
  </si>
  <si>
    <t>18.11.2023 10:48:12</t>
  </si>
  <si>
    <t>TİRE İM-DM-1 35-29-A00001_AKÇAŞEHİR L19_2060156</t>
  </si>
  <si>
    <t>18.11.2023 15:26:10</t>
  </si>
  <si>
    <t>18.11.2023 16:13:14</t>
  </si>
  <si>
    <t>BALLICA İM 45-72-A00005_BÜNYAN OSMANİYE L02_2095874</t>
  </si>
  <si>
    <t>18.11.2023 13:42:52</t>
  </si>
  <si>
    <t>CANLI TR-1 KÖK 35-20-L00124_YEŞİLOVA ÇAYIR L04_66505830</t>
  </si>
  <si>
    <t>18.11.2023 11:58:25</t>
  </si>
  <si>
    <t>18.11.2023 12:02:21</t>
  </si>
  <si>
    <t>İM-1/TR-3 35-14-M00309_95001346517_95001346517</t>
  </si>
  <si>
    <t>18.11.2023 21:20:52</t>
  </si>
  <si>
    <t>18.11.2023 22:32:02</t>
  </si>
  <si>
    <t>PAYAMLI M-14 35-25-M00182_95001324828_95001324828</t>
  </si>
  <si>
    <t>18.11.2023 10:56:39</t>
  </si>
  <si>
    <t>18.11.2023 12:46:08</t>
  </si>
  <si>
    <t>18.11.2023 11:10:50</t>
  </si>
  <si>
    <t>18.11.2023 11:24:57</t>
  </si>
  <si>
    <t>PAMUKYAZI-2 35-26-L00381__90053008_90053008</t>
  </si>
  <si>
    <t>18.11.2023 21:00:42</t>
  </si>
  <si>
    <t>ŞAŞAL TR-1 35-22-M00283_35-22-M00283_2374220</t>
  </si>
  <si>
    <t>18.11.2023 11:20:21</t>
  </si>
  <si>
    <t>18.11.2023 13:46:47</t>
  </si>
  <si>
    <t>K-4763 35-01-K04763_A_91133679_91133679</t>
  </si>
  <si>
    <t>18.11.2023 13:59:43</t>
  </si>
  <si>
    <t>18.11.2023 18:52:50</t>
  </si>
  <si>
    <t>ORMANKÖY 35-26-M00466__90988607_90988607</t>
  </si>
  <si>
    <t>18.11.2023 18:08:50</t>
  </si>
  <si>
    <t>18.11.2023 19:36:06</t>
  </si>
  <si>
    <t>K-269 35-01-K00269_A_56353058_56353058</t>
  </si>
  <si>
    <t>18.11.2023 11:20:16</t>
  </si>
  <si>
    <t>18.11.2023 14:58:30</t>
  </si>
  <si>
    <t>TR-11 TARIMSAL SULAMA 45-80-M01011_DIREK TIPI TRAFO HUCRESI H01_2094357</t>
  </si>
  <si>
    <t>18.11.2023 17:57:12</t>
  </si>
  <si>
    <t>18.11.2023 21:26:03</t>
  </si>
  <si>
    <t>ARSLANLAR TM 35-26-A00004_PANCAR M24_2307686</t>
  </si>
  <si>
    <t>18.11.2023 10:53:30</t>
  </si>
  <si>
    <t>18.11.2023 12:22:24</t>
  </si>
  <si>
    <t>18.11.2023 12:41:02</t>
  </si>
  <si>
    <t>18.11.2023 13:12:36</t>
  </si>
  <si>
    <t>18.11.2023 13:06:11</t>
  </si>
  <si>
    <t>18.11.2023 13:39:42</t>
  </si>
  <si>
    <t>TR-5 35-26-M00005_35-26-M00005_72400912</t>
  </si>
  <si>
    <t>18.11.2023 09:09:35</t>
  </si>
  <si>
    <t>18.11.2023 11:23:29</t>
  </si>
  <si>
    <t>DM-14/2 45-71-M00373_953197236_953197236</t>
  </si>
  <si>
    <t>18.11.2023 08:48:44</t>
  </si>
  <si>
    <t>18.11.2023 11:15:21</t>
  </si>
  <si>
    <t>M-1149 35-09-M01149_HatBaşıAyırıcı_53132530 M07_53132530</t>
  </si>
  <si>
    <t>18.11.2023 19:02:54</t>
  </si>
  <si>
    <t>18.11.2023 21:04:26</t>
  </si>
  <si>
    <t>KAREL KÖK 35-18-L00528_L-454 KÖK L01_72061149</t>
  </si>
  <si>
    <t>18.11.2023 19:38:18</t>
  </si>
  <si>
    <t>19.11.2023 01:09:56</t>
  </si>
  <si>
    <t>M-2760 35-10-M02760_M-2013 M03_81656681</t>
  </si>
  <si>
    <t>18.11.2023 22:26:27</t>
  </si>
  <si>
    <t>18.11.2023 20:31:10</t>
  </si>
  <si>
    <t>18.11.2023 21:42:41</t>
  </si>
  <si>
    <t>YILMAZ İM 45-78-A00003_49329518_56392072_56392072</t>
  </si>
  <si>
    <t>18.11.2023 18:39:41</t>
  </si>
  <si>
    <t>18.11.2023 22:06:53</t>
  </si>
  <si>
    <t>KAYMAKÇI TR-22 35-15-M00250_B_56369352_56369352</t>
  </si>
  <si>
    <t>18.11.2023 15:40:25</t>
  </si>
  <si>
    <t>18.11.2023 10:55:54</t>
  </si>
  <si>
    <t>18.11.2023 11:11:51</t>
  </si>
  <si>
    <t>OVAKENT İM 35-15-A00003_ÇATALARMUT L04_100777366</t>
  </si>
  <si>
    <t>18.11.2023 14:32:33</t>
  </si>
  <si>
    <t>18.11.2023 14:55:25</t>
  </si>
  <si>
    <t>L-316 YALIKENT 35-18-L00316_35-18-L00316_2351311</t>
  </si>
  <si>
    <t>18.11.2023 09:41:45</t>
  </si>
  <si>
    <t>M-1148 35-09-M01148_M-388 M04_47617195</t>
  </si>
  <si>
    <t>18.11.2023 11:40:25</t>
  </si>
  <si>
    <t>18.11.2023 11:47:31</t>
  </si>
  <si>
    <t>EFEMÇUKURU TR-1 35-22-L00001_95001423913_95001423913</t>
  </si>
  <si>
    <t>18.11.2023 18:30:31</t>
  </si>
  <si>
    <t>18.11.2023 22:45:24</t>
  </si>
  <si>
    <t>ÇAYBAŞI DM-1/19 35-26-M00182_ M13_2038666</t>
  </si>
  <si>
    <t>18.11.2023 15:13:31</t>
  </si>
  <si>
    <t>18.11.2023 16:53:47</t>
  </si>
  <si>
    <t>L-455 35-18-L00455_962918512_962918512</t>
  </si>
  <si>
    <t>18.11.2023 08:25:30</t>
  </si>
  <si>
    <t>18.11.2023 12:33:30</t>
  </si>
  <si>
    <t>DM-14/4 45-71-M00544_953247072_953247072</t>
  </si>
  <si>
    <t>18.11.2023 16:01:17</t>
  </si>
  <si>
    <t>18.11.2023 16:35:55</t>
  </si>
  <si>
    <t>UMURLU TR-2 35-31-L00355_47788192_56352954_56352954</t>
  </si>
  <si>
    <t>18.11.2023 21:47:45</t>
  </si>
  <si>
    <t>18.11.2023 22:49:59</t>
  </si>
  <si>
    <t>18.11.2023 03:00:41</t>
  </si>
  <si>
    <t>18.11.2023 04:42:57</t>
  </si>
  <si>
    <t>18.11.2023 17:58:35</t>
  </si>
  <si>
    <t>BEYDAĞ İM 35-32-A00001_TOSUNLAR L04_2049977</t>
  </si>
  <si>
    <t>18.11.2023 11:54:36</t>
  </si>
  <si>
    <t>18.11.2023 12:01:15</t>
  </si>
  <si>
    <t>18.11.2023 09:25:44</t>
  </si>
  <si>
    <t>18.11.2023 09:58:33</t>
  </si>
  <si>
    <t>18.11.2023 17:08:35</t>
  </si>
  <si>
    <t>18.11.2023 17:37:20</t>
  </si>
  <si>
    <t>18.11.2023 18:11:45</t>
  </si>
  <si>
    <t>18.11.2023 18:51:33</t>
  </si>
  <si>
    <t>TR-1/80-A 45-72-M00119_45-72-M00119_2351693</t>
  </si>
  <si>
    <t>18.11.2023 19:18:04</t>
  </si>
  <si>
    <t>18.11.2023 22:19:45</t>
  </si>
  <si>
    <t>PAMUCAK KÖK 35-13-L00400_ARVALYA L11_2097132</t>
  </si>
  <si>
    <t>18.11.2023 11:03:21</t>
  </si>
  <si>
    <t>18.11.2023 11:34:24</t>
  </si>
  <si>
    <t>K-3773 35-04-K03773_99638115_99638115</t>
  </si>
  <si>
    <t>18.11.2023 13:37:04</t>
  </si>
  <si>
    <t>18.11.2023 16:35:28</t>
  </si>
  <si>
    <t>DM-14/4 45-71-M00544_45-71-M00544_2356286</t>
  </si>
  <si>
    <t>18.11.2023 17:01:05</t>
  </si>
  <si>
    <t>YAKAKÖY KÖK 45-75-M00067_BOYALI M03_2092141</t>
  </si>
  <si>
    <t>18.11.2023 11:24:32</t>
  </si>
  <si>
    <t>18.11.2023 11:51:24</t>
  </si>
  <si>
    <t>18.11.2023 12:41:31</t>
  </si>
  <si>
    <t>18.11.2023 13:27:55</t>
  </si>
  <si>
    <t>K-319 35-02-K00319_A_60983304_60983304</t>
  </si>
  <si>
    <t>18.11.2023 13:24:34</t>
  </si>
  <si>
    <t>18.11.2023 15:31:33</t>
  </si>
  <si>
    <t>MENEMEN İM 35-28-A00001_HatBaşıAyırıcı_53133911 L12_53133911</t>
  </si>
  <si>
    <t>18.11.2023 12:02:23</t>
  </si>
  <si>
    <t>ŞEHİTLİK MAH. TR 45-74-M00222_45-74-M00222_2371982</t>
  </si>
  <si>
    <t>18.11.2023 17:02:25</t>
  </si>
  <si>
    <t>18.11.2023 19:43:33</t>
  </si>
  <si>
    <t>TORBALI DM-5/TR-1 (TR-101) 35-26-M00101_ORMAN FİD. (TR-103-104-105) M07_66227492</t>
  </si>
  <si>
    <t>18.11.2023 11:24:45</t>
  </si>
  <si>
    <t>18.11.2023 14:17:10</t>
  </si>
  <si>
    <t>18.11.2023 15:10:00</t>
  </si>
  <si>
    <t>18.11.2023 17:00:33</t>
  </si>
  <si>
    <t>SELENDİ DM 45-81-M00001_OKLU İSA M15_2321601</t>
  </si>
  <si>
    <t>18.11.2023 14:32:06</t>
  </si>
  <si>
    <t>KUŞÇUBURUN-4 35-26-M00530_35-26-M00530_2349523</t>
  </si>
  <si>
    <t>18.11.2023 20:07:05</t>
  </si>
  <si>
    <t>18.11.2023 22:16:15</t>
  </si>
  <si>
    <t>18.11.2023 15:16:28</t>
  </si>
  <si>
    <t>18.11.2023 20:09:00</t>
  </si>
  <si>
    <t>SIRIMLI AVCILAR TR 35-31-L00202_47892128_56380930_56380930</t>
  </si>
  <si>
    <t>18.11.2023 18:04:39</t>
  </si>
  <si>
    <t>19.11.2023 03:12:51</t>
  </si>
  <si>
    <t>18.11.2023 11:01:52</t>
  </si>
  <si>
    <t>KUŞLUK ÇAMKÖY TR-1 45-75-M00144_B_56384968_56384968</t>
  </si>
  <si>
    <t>18.11.2023 15:08:27</t>
  </si>
  <si>
    <t>18.11.2023 17:07:14</t>
  </si>
  <si>
    <t>KARABURÇ KÖK 35-31-L00253_SARIKAYA KÖK L05_2113677</t>
  </si>
  <si>
    <t>18.11.2023 13:07:09</t>
  </si>
  <si>
    <t>18.11.2023 13:23:03</t>
  </si>
  <si>
    <t>BAHÇELİ TR-2 45-73-M00433_45-73-M00433_2354551</t>
  </si>
  <si>
    <t>18.11.2023 12:21:45</t>
  </si>
  <si>
    <t>K-4458 35-01-K04458_A_56359599_56359599</t>
  </si>
  <si>
    <t>18.11.2023 15:15:54</t>
  </si>
  <si>
    <t>18.11.2023 22:28:14</t>
  </si>
  <si>
    <t>TRT VERİCİLERİ TR 45-74-M00172_45-74-M00172_2374375</t>
  </si>
  <si>
    <t>18.11.2023 14:16:51</t>
  </si>
  <si>
    <t>18.11.2023 15:30:32</t>
  </si>
  <si>
    <t>DM02/TR26 GAYE İ.Ö.O 45-73-M00043_45-73-M00043_66896525</t>
  </si>
  <si>
    <t>18.11.2023 09:20:59</t>
  </si>
  <si>
    <t>18.11.2023 15:28:49</t>
  </si>
  <si>
    <t>ŞEYHDAVUTLAR TR-4 KEMİKLİ 45-79-M00121_C_56387153_56387153</t>
  </si>
  <si>
    <t>18.11.2023 19:40:56</t>
  </si>
  <si>
    <t>19.11.2023 02:03:36</t>
  </si>
  <si>
    <t>K-4370 35-03-K04370_35-03-K04370_41966123</t>
  </si>
  <si>
    <t>18.11.2023 12:47:27</t>
  </si>
  <si>
    <t>18.11.2023 14:39:55</t>
  </si>
  <si>
    <t>M-2913 35-01-M02913_911528032_911528032</t>
  </si>
  <si>
    <t>18.11.2023 19:06:24</t>
  </si>
  <si>
    <t>18.11.2023 21:07:33</t>
  </si>
  <si>
    <t>18.11.2023 13:10:03</t>
  </si>
  <si>
    <t>18.11.2023 20:54:01</t>
  </si>
  <si>
    <t>YAZIBAŞI DM-5 35-26-M00550_AGROMEY M09_2085665</t>
  </si>
  <si>
    <t>18.11.2023 11:36:22</t>
  </si>
  <si>
    <t>18.11.2023 11:59:30</t>
  </si>
  <si>
    <t>18.11.2023 14:33:40</t>
  </si>
  <si>
    <t>18.11.2023 15:06:39</t>
  </si>
  <si>
    <t>TR - 27 45-74-M00027_TR-26/DAĞITIM TRAFO TR-27 M04_72237710</t>
  </si>
  <si>
    <t>18.11.2023 17:46:25</t>
  </si>
  <si>
    <t>18.11.2023 19:08:33</t>
  </si>
  <si>
    <t>TAŞLIYATAK TR-7 35-31-L00341_B_91355309_91355309</t>
  </si>
  <si>
    <t>18.11.2023 23:26:01</t>
  </si>
  <si>
    <t>19.11.2023 04:30:23</t>
  </si>
  <si>
    <t>DM-4/11(FATİH ANADOLU LİSESİ) 45-71-M00208_C c2b_45125137</t>
  </si>
  <si>
    <t>18.11.2023 12:01:21</t>
  </si>
  <si>
    <t>18.11.2023 13:25:33</t>
  </si>
  <si>
    <t>KARAİSALAR TR-1 45-74-M00239_45-74-M00239_2370075</t>
  </si>
  <si>
    <t>18.11.2023 14:08:17</t>
  </si>
  <si>
    <t>18.11.2023 18:04:15</t>
  </si>
  <si>
    <t>ÇİFTLİK İM 35-18-A00003_HatBaşıAyırıcı_53138301 L12_53138301</t>
  </si>
  <si>
    <t>18.11.2023 10:53:08</t>
  </si>
  <si>
    <t>18.11.2023 14:58:01</t>
  </si>
  <si>
    <t>K-3494 35-07-K03494_97585946_97585946</t>
  </si>
  <si>
    <t>18.11.2023 22:56:47</t>
  </si>
  <si>
    <t>19.11.2023 00:20:42</t>
  </si>
  <si>
    <t>18.11.2023 18:35:08</t>
  </si>
  <si>
    <t>18.11.2023 20:31:14</t>
  </si>
  <si>
    <t>18.11.2023 22:30:05</t>
  </si>
  <si>
    <t>18.11.2023 23:12:11</t>
  </si>
  <si>
    <t>BATI BASMA KÖK 35-26-M00235_ M02_2332440</t>
  </si>
  <si>
    <t>18.11.2023 13:48:58</t>
  </si>
  <si>
    <t>18.11.2023 15:37:19</t>
  </si>
  <si>
    <t>K-1142 35-01-K01142__83870547_83870547</t>
  </si>
  <si>
    <t>18.11.2023 12:28:37</t>
  </si>
  <si>
    <t>K-4741 35-07-K04741_D D2_5824735</t>
  </si>
  <si>
    <t>18.11.2023 19:30:06</t>
  </si>
  <si>
    <t>18.11.2023 20:34:58</t>
  </si>
  <si>
    <t>L-132 35-18-L00132_950460663_950460663</t>
  </si>
  <si>
    <t>18.11.2023 16:21:43</t>
  </si>
  <si>
    <t>18.11.2023 18:00:52</t>
  </si>
  <si>
    <t>18.11.2023 12:50:33</t>
  </si>
  <si>
    <t>18.11.2023 10:03:55</t>
  </si>
  <si>
    <t>18.11.2023 10:43:44</t>
  </si>
  <si>
    <t>DOĞANCI TR-6 35-31-L00331_35-31-L00331_2364999</t>
  </si>
  <si>
    <t>18.11.2023 12:19:26</t>
  </si>
  <si>
    <t>BEYLER KÖK 45-85-L00034_BEYLER L04_72102989</t>
  </si>
  <si>
    <t>18.11.2023 11:45:11</t>
  </si>
  <si>
    <t>18.11.2023 11:46:41</t>
  </si>
  <si>
    <t>YUKARI AKTEPE PALAMUTÇUK MAH. TR-3 35-32-L00074_35-32-L00074_2363055</t>
  </si>
  <si>
    <t>18.11.2023 20:32:37</t>
  </si>
  <si>
    <t>19.11.2023 04:55:43</t>
  </si>
  <si>
    <t>BORLU KÖK 45-86-M00046_ÇATALOLUK DM M02_72227104</t>
  </si>
  <si>
    <t>18.11.2023 13:00:01</t>
  </si>
  <si>
    <t>18.11.2023 13:52:06</t>
  </si>
  <si>
    <t>18.11.2023 11:05:26</t>
  </si>
  <si>
    <t>18.11.2023 11:15:01</t>
  </si>
  <si>
    <t>GÜLKENT TR-3 35-30-M00226_955313788_955313788</t>
  </si>
  <si>
    <t>18.11.2023 18:29:38</t>
  </si>
  <si>
    <t>18.11.2023 21:59:21</t>
  </si>
  <si>
    <t>K-593 35-01-K00593_912248033_912248033</t>
  </si>
  <si>
    <t>18.11.2023 19:28:05</t>
  </si>
  <si>
    <t>19.11.2023 01:19:45</t>
  </si>
  <si>
    <t>18.11.2023 08:50:01</t>
  </si>
  <si>
    <t>18.11.2023 10:00:16</t>
  </si>
  <si>
    <t>K-3600 35-01-K03600_910289540_910289540</t>
  </si>
  <si>
    <t>18.11.2023 19:05:18</t>
  </si>
  <si>
    <t>18.11.2023 20:36:29</t>
  </si>
  <si>
    <t>KULA İM 45-77-A00001_KONURCA M01_2049991</t>
  </si>
  <si>
    <t>18.11.2023 17:30:03</t>
  </si>
  <si>
    <t>ÇARIKBOZDAĞ TR-4 45-73-M01235_A_81235475_81235475</t>
  </si>
  <si>
    <t>18.11.2023 13:19:21</t>
  </si>
  <si>
    <t>18.11.2023 20:25:53</t>
  </si>
  <si>
    <t>GÜMÜLDÜR DM-4 35-25-M00053_B_56357912_56357912</t>
  </si>
  <si>
    <t>18.11.2023 14:07:53</t>
  </si>
  <si>
    <t>18.11.2023 16:42:27</t>
  </si>
  <si>
    <t>KAYAKÖY DM 35-15-L00866_İLKKURŞUN L05_72307055</t>
  </si>
  <si>
    <t>18.11.2023 12:27:21</t>
  </si>
  <si>
    <t>18.11.2023 15:50:50</t>
  </si>
  <si>
    <t>18.11.2023 19:49:45</t>
  </si>
  <si>
    <t>18.11.2023 13:10:01</t>
  </si>
  <si>
    <t>18.11.2023 13:10:27</t>
  </si>
  <si>
    <t>DİNDARLI KÖK TR-3 KAKLIK 45-79-M00395_HatBaşıAyırıcı_53134221 M06_53134221</t>
  </si>
  <si>
    <t>18.11.2023 21:33:21</t>
  </si>
  <si>
    <t>19.11.2023 00:00:45</t>
  </si>
  <si>
    <t>BİRGİ TR-25 (PAŞA ÇEŞMESİ) 35-15-L00278_B_56370728_56370728</t>
  </si>
  <si>
    <t>18.11.2023 18:08:46</t>
  </si>
  <si>
    <t>18.11.2023 22:51:05</t>
  </si>
  <si>
    <t>SOMA DM-3 45-82-M00025_TR-16/4 M03_60210159</t>
  </si>
  <si>
    <t>18.11.2023 11:10:21</t>
  </si>
  <si>
    <t>18.11.2023 15:24:00</t>
  </si>
  <si>
    <t>RAZOĞLU MAH.TR-1 45-80-M00176_45-80-M00176_2376112</t>
  </si>
  <si>
    <t>18.11.2023 13:56:48</t>
  </si>
  <si>
    <t>18.11.2023 17:57:41</t>
  </si>
  <si>
    <t>TR-60 35-30-L00060_95000142772_95000142772</t>
  </si>
  <si>
    <t>18.11.2023 16:12:20</t>
  </si>
  <si>
    <t>18.11.2023 19:07:12</t>
  </si>
  <si>
    <t>ARSLANLAR TM 35-26-A00004_YAZIBAŞI-1 M34_2307565</t>
  </si>
  <si>
    <t>18.11.2023 10:53:36</t>
  </si>
  <si>
    <t>18.11.2023 11:15:53</t>
  </si>
  <si>
    <t>ANDAK KÖK 35-23-M00312_HatBaşıAyırıcı_53133063 M02_53133063</t>
  </si>
  <si>
    <t>18.11.2023 14:23:19</t>
  </si>
  <si>
    <t>DM-3/2 45-71-M00113_45-71-M00113_72066395</t>
  </si>
  <si>
    <t>18.11.2023 16:12:43</t>
  </si>
  <si>
    <t>18.11.2023 18:29:23</t>
  </si>
  <si>
    <t>DM-25/17 45-71-M00049_953196289_953196289</t>
  </si>
  <si>
    <t>18.11.2023 17:23:21</t>
  </si>
  <si>
    <t>18.11.2023 20:10:54</t>
  </si>
  <si>
    <t>18.11.2023 11:53:00</t>
  </si>
  <si>
    <t>18.11.2023 12:30:57</t>
  </si>
  <si>
    <t>DM-2/TR-13 MENDERES 35-22-M00822_G G03_57816102</t>
  </si>
  <si>
    <t>18.11.2023 17:50:32</t>
  </si>
  <si>
    <t>18.11.2023 19:36:58</t>
  </si>
  <si>
    <t>K-2786 35-01-K02786_35-01-K02786_2364783</t>
  </si>
  <si>
    <t>18.11.2023 11:14:31</t>
  </si>
  <si>
    <t>18.11.2023 20:11:36</t>
  </si>
  <si>
    <t>BAŞARAN TR-5 35-31-L00074_C_91025703_91025703</t>
  </si>
  <si>
    <t>18.11.2023 22:29:49</t>
  </si>
  <si>
    <t>18.11.2023 22:50:54</t>
  </si>
  <si>
    <t>18.11.2023 17:58:24</t>
  </si>
  <si>
    <t>18.11.2023 18:10:42</t>
  </si>
  <si>
    <t>DURASILLI TR-6 45-78-M01117_95002367224_95002367224</t>
  </si>
  <si>
    <t>18.11.2023 22:03:46</t>
  </si>
  <si>
    <t>18.11.2023 23:44:38</t>
  </si>
  <si>
    <t>M-2379 35-01-M02379_910864059_910864059</t>
  </si>
  <si>
    <t>18.11.2023 11:07:07</t>
  </si>
  <si>
    <t>18.11.2023 12:48:43</t>
  </si>
  <si>
    <t>GÖÇBEYLİ DM 35-16-M00139_HatBaşıAyırıcı_90912633 M06_90912633</t>
  </si>
  <si>
    <t>18.11.2023 10:27:21</t>
  </si>
  <si>
    <t>18.11.2023 11:21:06</t>
  </si>
  <si>
    <t>18.11.2023 13:45:58</t>
  </si>
  <si>
    <t>18.11.2023 14:29:14</t>
  </si>
  <si>
    <t>KAREL KÖK 35-18-L00528_ L03_72061187</t>
  </si>
  <si>
    <t>18.11.2023 14:37:54</t>
  </si>
  <si>
    <t>18.11.2023 17:16:03</t>
  </si>
  <si>
    <t>K-1624 35-04-K01624_99570491_99570491</t>
  </si>
  <si>
    <t>18.11.2023 10:12:16</t>
  </si>
  <si>
    <t>18.11.2023 11:04:10</t>
  </si>
  <si>
    <t>KARAKUYU-9 35-26-M00223_9428514_56357894_56357894</t>
  </si>
  <si>
    <t>18.11.2023 16:06:52</t>
  </si>
  <si>
    <t>18.11.2023 20:57:25</t>
  </si>
  <si>
    <t>TR-137 TORASAN MAH. 35-19-L00137_35-19-L00137_2350878</t>
  </si>
  <si>
    <t>18.11.2023 11:02:04</t>
  </si>
  <si>
    <t>18.11.2023 14:07:02</t>
  </si>
  <si>
    <t>18.11.2023 14:35:01</t>
  </si>
  <si>
    <t>18.11.2023 15:01:14</t>
  </si>
  <si>
    <t>M-2008 35-02-M02008_95000060050_95000060050</t>
  </si>
  <si>
    <t>18.11.2023 17:35:58</t>
  </si>
  <si>
    <t>18.11.2023 22:05:39</t>
  </si>
  <si>
    <t>MECİDİYE TR-3 45-72-L00576_45-72-L00576_2350894</t>
  </si>
  <si>
    <t>18.11.2023 16:12:51</t>
  </si>
  <si>
    <t>18.11.2023 18:34:47</t>
  </si>
  <si>
    <t>KARAYENİCE KÖK (YATIRIM REZERVE) 45-71-M02611_GÖKBEL KÖYÜ M02_97585746</t>
  </si>
  <si>
    <t>18.11.2023 11:24:55</t>
  </si>
  <si>
    <t>18.11.2023 14:21:16</t>
  </si>
  <si>
    <t>18.11.2023 15:36:47</t>
  </si>
  <si>
    <t>18.11.2023 17:41:01</t>
  </si>
  <si>
    <t>TR-60 45-78-M00060__56386095_56386095</t>
  </si>
  <si>
    <t>18.11.2023 17:07:45</t>
  </si>
  <si>
    <t>18.11.2023 19:45:32</t>
  </si>
  <si>
    <t>GERENKÖY KÖK 35-23-M00156_BAĞARASI M04_72155662</t>
  </si>
  <si>
    <t>18.11.2023 07:33:37</t>
  </si>
  <si>
    <t>18.11.2023 08:55:29</t>
  </si>
  <si>
    <t>18.11.2023 13:01:03</t>
  </si>
  <si>
    <t>18.11.2023 13:09:43</t>
  </si>
  <si>
    <t>YENİŞEHİR TR-1 35-29-L00510_D_92817753_92817753</t>
  </si>
  <si>
    <t>18.11.2023 20:51:40</t>
  </si>
  <si>
    <t>18.11.2023 23:07:04</t>
  </si>
  <si>
    <t>KARABURUN TR-1/9 35-21-L00024_953368325_953368325</t>
  </si>
  <si>
    <t>18.11.2023 17:08:47</t>
  </si>
  <si>
    <t>18.11.2023 21:41:48</t>
  </si>
  <si>
    <t>L-132 35-18-L00132_950438888_950438888</t>
  </si>
  <si>
    <t>18.11.2023 13:20:58</t>
  </si>
  <si>
    <t>18.11.2023 15:51:43</t>
  </si>
  <si>
    <t>K-18 35-04-K00018_99458642_99458642</t>
  </si>
  <si>
    <t>18.11.2023 17:59:16</t>
  </si>
  <si>
    <t>18.11.2023 23:04:13</t>
  </si>
  <si>
    <t>ORMANKÖY 35-26-M00466_12125376_56357755_56357755</t>
  </si>
  <si>
    <t>18.11.2023 14:49:36</t>
  </si>
  <si>
    <t>18.11.2023 18:55:28</t>
  </si>
  <si>
    <t>SEYİTOBA TR-1 45-80-L00177_45-80-L00177_2362719</t>
  </si>
  <si>
    <t>18.11.2023 12:03:47</t>
  </si>
  <si>
    <t>18.11.2023 17:18:25</t>
  </si>
  <si>
    <t>M-2552 35-09-M02552_F f2b_5886413</t>
  </si>
  <si>
    <t>18.11.2023 22:34:11</t>
  </si>
  <si>
    <t>19.11.2023 00:43:17</t>
  </si>
  <si>
    <t>YELKİ TR-11 35-10-L00011_ÇIKIŞ L02_48439061</t>
  </si>
  <si>
    <t>18.11.2023 12:20:43</t>
  </si>
  <si>
    <t>18.11.2023 15:46:16</t>
  </si>
  <si>
    <t>18.11.2023 13:04:51</t>
  </si>
  <si>
    <t>18.11.2023 13:06:25</t>
  </si>
  <si>
    <t>K-3427 35-10-K03427_F F1_5881122</t>
  </si>
  <si>
    <t>18.11.2023 12:34:17</t>
  </si>
  <si>
    <t>18.11.2023 17:02:10</t>
  </si>
  <si>
    <t>MERSİNLİ TR-1 45-78-M00935_B_91006493_91006493</t>
  </si>
  <si>
    <t>18.11.2023 17:21:29</t>
  </si>
  <si>
    <t>18.11.2023 18:36:02</t>
  </si>
  <si>
    <t>K-1360 35-04-K01360_99486726_99486726</t>
  </si>
  <si>
    <t>18.11.2023 18:02:24</t>
  </si>
  <si>
    <t>19.11.2023 00:01:23</t>
  </si>
  <si>
    <t>18.11.2023 11:09:35</t>
  </si>
  <si>
    <t>18.11.2023 11:10:00</t>
  </si>
  <si>
    <t>M-3040 35-09-M03040_97863860_97863860</t>
  </si>
  <si>
    <t>18.11.2023 13:47:56</t>
  </si>
  <si>
    <t>18.11.2023 16:45:02</t>
  </si>
  <si>
    <t>KAYAPINAR KÖK 45-71-M02146_HatBaşıAyırıcı_53134567 M05_53134567</t>
  </si>
  <si>
    <t>18.11.2023 12:38:50</t>
  </si>
  <si>
    <t>M-2552 35-09-M02552_97805636_97805636</t>
  </si>
  <si>
    <t>18.11.2023 12:50:07</t>
  </si>
  <si>
    <t>18.11.2023 19:31:20</t>
  </si>
  <si>
    <t>YENİFOÇA TR-1 DM 35-23-M00001_ALMAK TM   YENİFOÇA-1 M07_83358990</t>
  </si>
  <si>
    <t>18.11.2023 10:34:03</t>
  </si>
  <si>
    <t>18.11.2023 10:48:26</t>
  </si>
  <si>
    <t>K-3451 35-08-K03451_97613331_97613331</t>
  </si>
  <si>
    <t>18.11.2023 17:34:57</t>
  </si>
  <si>
    <t>18.11.2023 19:19:36</t>
  </si>
  <si>
    <t>18.11.2023 20:01:31</t>
  </si>
  <si>
    <t>18.11.2023 22:04:51</t>
  </si>
  <si>
    <t>18.11.2023 15:03:57</t>
  </si>
  <si>
    <t>18.11.2023 19:38:05</t>
  </si>
  <si>
    <t>KARAPINAR MAH. TR-1 45-74-M00181_45-74-M00181_2355360</t>
  </si>
  <si>
    <t>18.11.2023 17:25:05</t>
  </si>
  <si>
    <t>18.11.2023 20:17:12</t>
  </si>
  <si>
    <t>18.11.2023 12:08:19</t>
  </si>
  <si>
    <t>18.11.2023 16:23:24</t>
  </si>
  <si>
    <t>TEKKE TR-2 35-15-L01012_C_91359169_91359169</t>
  </si>
  <si>
    <t>18.11.2023 09:48:58</t>
  </si>
  <si>
    <t>18.11.2023 13:31:55</t>
  </si>
  <si>
    <t>K-4537 35-07-K04537_98986582_98986582</t>
  </si>
  <si>
    <t>18.11.2023 16:49:10</t>
  </si>
  <si>
    <t>19.11.2023 01:20:27</t>
  </si>
  <si>
    <t>K-928 35-04-K00928_C 928  C1B_5827378</t>
  </si>
  <si>
    <t>18.11.2023 05:09:38</t>
  </si>
  <si>
    <t>18.11.2023 05:29:20</t>
  </si>
  <si>
    <t>PERLİT KÖK 35-22-M00094_YENİKÖY TR-1/TR-2/TR-3 M02_72139681</t>
  </si>
  <si>
    <t>18.11.2023 14:47:00</t>
  </si>
  <si>
    <t>ÖZDERE ORTA MAHALLE DM (M-1) 35-25-M00120_ORTA MAHALLE M-46 M04_72127200</t>
  </si>
  <si>
    <t>18.11.2023 11:25:11</t>
  </si>
  <si>
    <t>18.11.2023 11:56:30</t>
  </si>
  <si>
    <t>ÜÇPINAR DM 45-71-M00183_HatBaşıAyırıcı_53135922 M11_53135922</t>
  </si>
  <si>
    <t>18.11.2023 17:57:44</t>
  </si>
  <si>
    <t>TR-2/105 45-83-L00105_TR-2/102 L04_61353676</t>
  </si>
  <si>
    <t>18.11.2023 11:05:45</t>
  </si>
  <si>
    <t>18.11.2023 12:09:23</t>
  </si>
  <si>
    <t>CENKYERİ TR-4 45-82-M00252_C_56401494_56401494</t>
  </si>
  <si>
    <t>18.11.2023 09:24:48</t>
  </si>
  <si>
    <t>18.11.2023 13:39:03</t>
  </si>
  <si>
    <t>18.11.2023 10:01:34</t>
  </si>
  <si>
    <t>18.11.2023 10:38:54</t>
  </si>
  <si>
    <t>18.11.2023 15:32:15</t>
  </si>
  <si>
    <t>18.11.2023 23:09:11</t>
  </si>
  <si>
    <t>18.11.2023 10:45:46</t>
  </si>
  <si>
    <t>18.11.2023 12:08:03</t>
  </si>
  <si>
    <t>M-3407(YATIRIM REZERVE) 35-03-M03407_35-03-M03407_88064064</t>
  </si>
  <si>
    <t>18.11.2023 11:20:58</t>
  </si>
  <si>
    <t>18.11.2023 14:03:27</t>
  </si>
  <si>
    <t>GÖÇBEYLİ DM 35-16-M00139_ALHATLI GRUBU-ÇAMOBA-DURMUŞLAR-KAPLAN M06_72044678</t>
  </si>
  <si>
    <t>18.11.2023 14:30:59</t>
  </si>
  <si>
    <t>18.11.2023 16:20:37</t>
  </si>
  <si>
    <t>K-4806 35-01-K04806_35-01-K04806_2367571</t>
  </si>
  <si>
    <t>18.11.2023 13:36:26</t>
  </si>
  <si>
    <t>18.11.2023 16:14:42</t>
  </si>
  <si>
    <t>ÇIRPI İM 35-20-A00002_ASLANLAR GİRİŞ-1 M07_2055137</t>
  </si>
  <si>
    <t>18.11.2023 12:11:31</t>
  </si>
  <si>
    <t>EMENLER TR-1 35-31-L00139_47840981_56390482_56390482</t>
  </si>
  <si>
    <t>18.11.2023 19:53:47</t>
  </si>
  <si>
    <t>19.11.2023 00:27:31</t>
  </si>
  <si>
    <t>18.11.2023 15:20:45</t>
  </si>
  <si>
    <t>18.11.2023 16:59:31</t>
  </si>
  <si>
    <t>18.11.2023 09:38:24</t>
  </si>
  <si>
    <t>18.11.2023 17:16:49</t>
  </si>
  <si>
    <t>18.11.2023 11:43:45</t>
  </si>
  <si>
    <t>18.11.2023 12:13:49</t>
  </si>
  <si>
    <t>TOLOZ KÖK 45-79-M00251_HatBaşıAyırıcı_53135676 M02_53135676</t>
  </si>
  <si>
    <t>18.11.2023 21:41:05</t>
  </si>
  <si>
    <t>18.11.2023 22:52:51</t>
  </si>
  <si>
    <t>M-1575 35-01-M01575_B B1_61317359</t>
  </si>
  <si>
    <t>18.11.2023 15:04:49</t>
  </si>
  <si>
    <t>18.11.2023 17:36:51</t>
  </si>
  <si>
    <t>ŞEHİTLER TR-2 35-26-L00162_956601456_956601456</t>
  </si>
  <si>
    <t>18.11.2023 10:30:58</t>
  </si>
  <si>
    <t>18.11.2023 18:58:06</t>
  </si>
  <si>
    <t>TİLKİKÖY TR-2 45-71-M01272_45-71-M01272_2374534</t>
  </si>
  <si>
    <t>19.11.2023 00:59:42</t>
  </si>
  <si>
    <t>19.11.2023 06:19:26</t>
  </si>
  <si>
    <t>K-1225 35-02-K01225_B B02b_95291354</t>
  </si>
  <si>
    <t>19.11.2023 11:18:09</t>
  </si>
  <si>
    <t>19.11.2023 12:54:05</t>
  </si>
  <si>
    <t>L-438 35-18-L00438_950464619_950464619</t>
  </si>
  <si>
    <t>19.11.2023 21:13:33</t>
  </si>
  <si>
    <t>19.11.2023 23:23:07</t>
  </si>
  <si>
    <t>TR-42 45-77-L00042_B_56395847_56395847</t>
  </si>
  <si>
    <t>19.11.2023 11:00:00</t>
  </si>
  <si>
    <t>19.11.2023 15:42:20</t>
  </si>
  <si>
    <t>19.11.2023 16:26:47</t>
  </si>
  <si>
    <t>19.11.2023 19:10:00</t>
  </si>
  <si>
    <t>19.11.2023 08:53:47</t>
  </si>
  <si>
    <t>19.11.2023 12:36:17</t>
  </si>
  <si>
    <t>M-850 KARAÇAM KÖK 35-02-M00850_HatBaşıAyırıcı_53137877 M08_53137877</t>
  </si>
  <si>
    <t>19.11.2023 08:18:35</t>
  </si>
  <si>
    <t>19.11.2023 10:33:07</t>
  </si>
  <si>
    <t>GÜRÇEŞME İM 35-03-A00001_AKADEMİ K05_2036879</t>
  </si>
  <si>
    <t>19.11.2023 01:52:04</t>
  </si>
  <si>
    <t>19.11.2023 01:55:40</t>
  </si>
  <si>
    <t>19.11.2023 08:38:05</t>
  </si>
  <si>
    <t>19.11.2023 10:24:08</t>
  </si>
  <si>
    <t>TR-93 35-26-M00093_35-26-M00093_65977778</t>
  </si>
  <si>
    <t>19.11.2023 02:53:34</t>
  </si>
  <si>
    <t>19.11.2023 04:26:01</t>
  </si>
  <si>
    <t>19.11.2023 16:49:35</t>
  </si>
  <si>
    <t>19.11.2023 22:43:46</t>
  </si>
  <si>
    <t>M-1814 KISIK DM-1 35-22-M00095_KISIK SANAYİ-2 M05_72099849</t>
  </si>
  <si>
    <t>19.11.2023 09:52:23</t>
  </si>
  <si>
    <t>19.11.2023 16:10:17</t>
  </si>
  <si>
    <t>KALE TR-2 45-78-M01259_953291548_953291548</t>
  </si>
  <si>
    <t>19.11.2023 13:03:20</t>
  </si>
  <si>
    <t>19.11.2023 15:22:28</t>
  </si>
  <si>
    <t>19.11.2023 19:36:06</t>
  </si>
  <si>
    <t>20.11.2023 03:55:24</t>
  </si>
  <si>
    <t>19.11.2023 10:28:18</t>
  </si>
  <si>
    <t>19.11.2023 13:09:52</t>
  </si>
  <si>
    <t>K-2875 35-04-K02875_98920209_98920209</t>
  </si>
  <si>
    <t>19.11.2023 18:29:58</t>
  </si>
  <si>
    <t>19.11.2023 21:06:21</t>
  </si>
  <si>
    <t>19.11.2023 11:07:41</t>
  </si>
  <si>
    <t>19.11.2023 12:40:33</t>
  </si>
  <si>
    <t>19.11.2023 16:28:06</t>
  </si>
  <si>
    <t>19.11.2023 23:39:31</t>
  </si>
  <si>
    <t>CEVİZALAN TR-1 35-15-L01021_A_91359025_91359025</t>
  </si>
  <si>
    <t>19.11.2023 07:39:53</t>
  </si>
  <si>
    <t>19.11.2023 14:08:36</t>
  </si>
  <si>
    <t>19.11.2023 01:36:55</t>
  </si>
  <si>
    <t>19.11.2023 01:50:55</t>
  </si>
  <si>
    <t>K-2322 35-01-K02322_A_56368360_56368360</t>
  </si>
  <si>
    <t>19.11.2023 13:23:52</t>
  </si>
  <si>
    <t>19.11.2023 18:41:47</t>
  </si>
  <si>
    <t>TR-96 35-16-L00096_C C1_47566010</t>
  </si>
  <si>
    <t>19.11.2023 17:12:27</t>
  </si>
  <si>
    <t>19.11.2023 20:03:10</t>
  </si>
  <si>
    <t>19.11.2023 19:10:48</t>
  </si>
  <si>
    <t>19.11.2023 20:46:04</t>
  </si>
  <si>
    <t>L-281 35-18-L00281_B_91319757_91319757</t>
  </si>
  <si>
    <t>19.11.2023 09:29:18</t>
  </si>
  <si>
    <t>19.11.2023 16:16:21</t>
  </si>
  <si>
    <t>KARAPINAR İM 45-78-A00002_HatBaşıAyırıcı_66027607 M05_66027607</t>
  </si>
  <si>
    <t>19.11.2023 04:29:55</t>
  </si>
  <si>
    <t>19.11.2023 09:29:31</t>
  </si>
  <si>
    <t>K-231 35-01-K00231_35-01-K00231_2347738</t>
  </si>
  <si>
    <t>19.11.2023 10:11:31</t>
  </si>
  <si>
    <t>19.11.2023 14:16:11</t>
  </si>
  <si>
    <t>OVACIK TR-1 35-15-L00285_C_91236690_91236690</t>
  </si>
  <si>
    <t>19.11.2023 13:57:15</t>
  </si>
  <si>
    <t>19.11.2023 17:43:57</t>
  </si>
  <si>
    <t>19.11.2023 01:02:01</t>
  </si>
  <si>
    <t>19.11.2023 02:13:21</t>
  </si>
  <si>
    <t>19.11.2023 01:40:13</t>
  </si>
  <si>
    <t>19.11.2023 06:04:07</t>
  </si>
  <si>
    <t>19.11.2023 13:09:30</t>
  </si>
  <si>
    <t>19.11.2023 13:56:40</t>
  </si>
  <si>
    <t>ARAPBAŞI TR-1 35-20-L00082_955203433_955203433</t>
  </si>
  <si>
    <t>19.11.2023 10:44:51</t>
  </si>
  <si>
    <t>19.11.2023 12:45:00</t>
  </si>
  <si>
    <t>TİRE TR-3 35-29-L00003_35-29-L00003_2358472</t>
  </si>
  <si>
    <t>19.11.2023 15:19:29</t>
  </si>
  <si>
    <t>19.11.2023 15:26:30</t>
  </si>
  <si>
    <t>19.11.2023 17:11:19</t>
  </si>
  <si>
    <t>20.11.2023 00:00:09</t>
  </si>
  <si>
    <t>K-1074 35-01-K01074_95000572860_95000572860</t>
  </si>
  <si>
    <t>19.11.2023 16:41:46</t>
  </si>
  <si>
    <t>19.11.2023 20:14:18</t>
  </si>
  <si>
    <t>19.11.2023 19:40:00</t>
  </si>
  <si>
    <t>DADAĞLI TR-9 TARIMSAL SULAMA 45-79-M00458_45-79-M00458_2358439</t>
  </si>
  <si>
    <t>19.11.2023 11:16:28</t>
  </si>
  <si>
    <t>19.11.2023 13:18:37</t>
  </si>
  <si>
    <t>SARIGÖL TR-53 45-79-M00053_45-79-M00053_2369764</t>
  </si>
  <si>
    <t>19.11.2023 19:34:55</t>
  </si>
  <si>
    <t>19.11.2023 21:00:45</t>
  </si>
  <si>
    <t>L-425 BELLONA KABİN 35-18-L00425_950465623_950465623</t>
  </si>
  <si>
    <t>19.11.2023 11:19:21</t>
  </si>
  <si>
    <t>19.11.2023 12:36:35</t>
  </si>
  <si>
    <t>ALANKÖY TR-1 35-20-L00288_955208601_955208601</t>
  </si>
  <si>
    <t>19.11.2023 18:56:45</t>
  </si>
  <si>
    <t>19.11.2023 23:09:56</t>
  </si>
  <si>
    <t>M-3311(YATIRIM REZERVE) 35-07-M03311_35-07-M03311_86630454</t>
  </si>
  <si>
    <t>19.11.2023 06:55:08</t>
  </si>
  <si>
    <t>19.11.2023 09:11:55</t>
  </si>
  <si>
    <t>KARAAĞAÇLI TR-1 45-71-M01904_ M02_2115745</t>
  </si>
  <si>
    <t>19.11.2023 10:04:11</t>
  </si>
  <si>
    <t>19.11.2023 17:42:24</t>
  </si>
  <si>
    <t>TR-26 35-27-M00026_E E1B_5829267</t>
  </si>
  <si>
    <t>19.11.2023 17:10:03</t>
  </si>
  <si>
    <t>19.11.2023 21:00:41</t>
  </si>
  <si>
    <t>KEMHALLI KÖK 45-86-M00044_UĞURLU KÖK M03_72224733</t>
  </si>
  <si>
    <t>19.11.2023 08:00:05</t>
  </si>
  <si>
    <t>19.11.2023 08:25:02</t>
  </si>
  <si>
    <t>TİRE DM2/6 35-29-L00025_950325057_950325057</t>
  </si>
  <si>
    <t>19.11.2023 15:10:29</t>
  </si>
  <si>
    <t>19.11.2023 19:13:17</t>
  </si>
  <si>
    <t>ULUKENT DM-2/11 35-28-M00579_35-28-M00579_66550180</t>
  </si>
  <si>
    <t>19.11.2023 09:40:07</t>
  </si>
  <si>
    <t>19.11.2023 17:11:20</t>
  </si>
  <si>
    <t>BOYNUYOĞUN KÖK 35-29-L00051_DÜNDARLI L01_72215452</t>
  </si>
  <si>
    <t>19.11.2023 14:51:21</t>
  </si>
  <si>
    <t>19.11.2023 15:20:55</t>
  </si>
  <si>
    <t>TR-309 35-19-L00360_956664454_956664454</t>
  </si>
  <si>
    <t>19.11.2023 12:19:50</t>
  </si>
  <si>
    <t>19.11.2023 20:17:26</t>
  </si>
  <si>
    <t>19.11.2023 14:23:46</t>
  </si>
  <si>
    <t>19.11.2023 15:18:51</t>
  </si>
  <si>
    <t>19.11.2023 10:56:35</t>
  </si>
  <si>
    <t>19.11.2023 12:37:15</t>
  </si>
  <si>
    <t>GÜLBAHÇE TR-1 35-19-L00151_35-19-L00151_49915528</t>
  </si>
  <si>
    <t>19.11.2023 20:31:20</t>
  </si>
  <si>
    <t>19.11.2023 22:28:53</t>
  </si>
  <si>
    <t>19.11.2023 12:04:25</t>
  </si>
  <si>
    <t>19.11.2023 13:16:58</t>
  </si>
  <si>
    <t>TR-13 35-19-L00013_B_90965007_90965007</t>
  </si>
  <si>
    <t>19.11.2023 08:42:18</t>
  </si>
  <si>
    <t>19.11.2023 12:38:12</t>
  </si>
  <si>
    <t>TUZÇULLU TR-1 35-28-M00420_D_92412033_92412033</t>
  </si>
  <si>
    <t>19.11.2023 07:38:27</t>
  </si>
  <si>
    <t>19.11.2023 10:07:08</t>
  </si>
  <si>
    <t>DM-1/4 35-18-L00579_950454313_950454313</t>
  </si>
  <si>
    <t>19.11.2023 11:04:25</t>
  </si>
  <si>
    <t>19.11.2023 18:13:42</t>
  </si>
  <si>
    <t>19.11.2023 08:51:25</t>
  </si>
  <si>
    <t>19.11.2023 10:55:42</t>
  </si>
  <si>
    <t>TR-2/99-1 45-83-M00778_C_56397356_56397356</t>
  </si>
  <si>
    <t>19.11.2023 15:00:08</t>
  </si>
  <si>
    <t>19.11.2023 19:00:29</t>
  </si>
  <si>
    <t>19.11.2023 09:35:59</t>
  </si>
  <si>
    <t>19.11.2023 16:20:27</t>
  </si>
  <si>
    <t>YUKARIKEMER TR-1 45-78-M00621_A_91006162_91006162</t>
  </si>
  <si>
    <t>19.11.2023 18:42:02</t>
  </si>
  <si>
    <t>19.11.2023 19:59:03</t>
  </si>
  <si>
    <t>TOKMAKLI KÖK 45-86-M00047_ZEYTİNBURNU TR-1/ZEYTİNBURNU TR-2 M03_72227670</t>
  </si>
  <si>
    <t>19.11.2023 09:20:40</t>
  </si>
  <si>
    <t>19.11.2023 11:41:34</t>
  </si>
  <si>
    <t>19.11.2023 05:22:13</t>
  </si>
  <si>
    <t>19.11.2023 07:30:53</t>
  </si>
  <si>
    <t>AVŞAR TR-4 45-83-L00350_C_56399441_56399441</t>
  </si>
  <si>
    <t>19.11.2023 14:48:26</t>
  </si>
  <si>
    <t>19.11.2023 18:51:46</t>
  </si>
  <si>
    <t>DM-5/19 (TR-281) 35-19-M00281_956668865_956668865</t>
  </si>
  <si>
    <t>19.11.2023 11:20:29</t>
  </si>
  <si>
    <t>19.11.2023 13:35:25</t>
  </si>
  <si>
    <t>DAĞKIZILCA-5 35-26-M00504_35-26-M00504_2346708</t>
  </si>
  <si>
    <t>19.11.2023 10:34:42</t>
  </si>
  <si>
    <t>19.11.2023 16:22:59</t>
  </si>
  <si>
    <t>GÜMÜŞÇAY KÖK 45-73-M00477_HatBaşıAyırıcı_53135725 M05_53135725</t>
  </si>
  <si>
    <t>19.11.2023 11:00:41</t>
  </si>
  <si>
    <t>19.11.2023 12:44:18</t>
  </si>
  <si>
    <t>SUBAŞI-2 35-26-L00329_A_90991177_90991177</t>
  </si>
  <si>
    <t>19.11.2023 22:46:06</t>
  </si>
  <si>
    <t>20.11.2023 00:22:11</t>
  </si>
  <si>
    <t>19.11.2023 17:35:17</t>
  </si>
  <si>
    <t>19.11.2023 19:42:37</t>
  </si>
  <si>
    <t>K-2008 35-02-K02008_910151006_910151006</t>
  </si>
  <si>
    <t>19.11.2023 12:26:59</t>
  </si>
  <si>
    <t>19.11.2023 17:04:59</t>
  </si>
  <si>
    <t>MURADİYE DM-4 45-71-M00190_95001423155_95001423155</t>
  </si>
  <si>
    <t>19.11.2023 08:29:58</t>
  </si>
  <si>
    <t>19.11.2023 10:34:24</t>
  </si>
  <si>
    <t>19.11.2023 11:12:49</t>
  </si>
  <si>
    <t>19.11.2023 11:25:21</t>
  </si>
  <si>
    <t>KARABURUN TR-7 35-21-L00033_35-21-L00033_72175533</t>
  </si>
  <si>
    <t>19.11.2023 08:26:41</t>
  </si>
  <si>
    <t>19.11.2023 12:20:19</t>
  </si>
  <si>
    <t>19.11.2023 23:04:02</t>
  </si>
  <si>
    <t>20.11.2023 00:11:41</t>
  </si>
  <si>
    <t>TR-40 35-27-M00040_35-27-M00040_2362301</t>
  </si>
  <si>
    <t>19.11.2023 12:49:25</t>
  </si>
  <si>
    <t>19.11.2023 14:45:18</t>
  </si>
  <si>
    <t>MURADİYE TR 2/A 45-71-M00201_C C03_5979333</t>
  </si>
  <si>
    <t>19.11.2023 20:10:53</t>
  </si>
  <si>
    <t>19.11.2023 23:09:40</t>
  </si>
  <si>
    <t>19.11.2023 12:40:20</t>
  </si>
  <si>
    <t>19.11.2023 12:58:20</t>
  </si>
  <si>
    <t>GÜZELKÖY KÖK 45-71-M00123_GÜZELKÖY M07_50218082</t>
  </si>
  <si>
    <t>19.11.2023 10:59:05</t>
  </si>
  <si>
    <t>19.11.2023 11:58:10</t>
  </si>
  <si>
    <t>19.11.2023 04:04:35</t>
  </si>
  <si>
    <t>19.11.2023 04:10:00</t>
  </si>
  <si>
    <t>19.11.2023 16:51:51</t>
  </si>
  <si>
    <t>BOYALI ÇAYBAŞI TR-1 45-75-M00267_A_56390904_56390904</t>
  </si>
  <si>
    <t>19.11.2023 01:23:30</t>
  </si>
  <si>
    <t>19.11.2023 02:08:58</t>
  </si>
  <si>
    <t>ÇAMURHAMAMI KÖK 45-78-L00230_YENİKÖY L03_2105171</t>
  </si>
  <si>
    <t>19.11.2023 13:28:55</t>
  </si>
  <si>
    <t>19.11.2023 13:29:01</t>
  </si>
  <si>
    <t>M-1193 35-02-M01193_910008071_910008071</t>
  </si>
  <si>
    <t>19.11.2023 10:15:56</t>
  </si>
  <si>
    <t>19.11.2023 13:44:47</t>
  </si>
  <si>
    <t>K-1181 35-04-K01181_99633495_99633495</t>
  </si>
  <si>
    <t>19.11.2023 11:34:16</t>
  </si>
  <si>
    <t>19.11.2023 12:32:36</t>
  </si>
  <si>
    <t>OSMAN ÇUKUR SULAMA GRUBU 35-29-M00355_35-29-M00355_2351002</t>
  </si>
  <si>
    <t>19.11.2023 18:04:33</t>
  </si>
  <si>
    <t>19.11.2023 19:26:18</t>
  </si>
  <si>
    <t>YENİ ŞAKRAN TR-7 35-17-M00207_95002635151_95002635151</t>
  </si>
  <si>
    <t>19.11.2023 08:04:43</t>
  </si>
  <si>
    <t>19.11.2023 09:56:22</t>
  </si>
  <si>
    <t>M-2177 35-01-M02177_911779022_911779022</t>
  </si>
  <si>
    <t>19.11.2023 12:27:34</t>
  </si>
  <si>
    <t>19.11.2023 13:22:37</t>
  </si>
  <si>
    <t>DM-2/20 35-27-M01092__72840404_72840404</t>
  </si>
  <si>
    <t>19.11.2023 14:53:47</t>
  </si>
  <si>
    <t>19.11.2023 18:42:00</t>
  </si>
  <si>
    <t>MURADİYE DM-5/8 KÖK 45-71-M00828_DM-5/11 M08_72087092</t>
  </si>
  <si>
    <t>19.11.2023 01:56:38</t>
  </si>
  <si>
    <t>19.11.2023 03:34:48</t>
  </si>
  <si>
    <t>19.11.2023 03:22:55</t>
  </si>
  <si>
    <t>19.11.2023 03:53:35</t>
  </si>
  <si>
    <t>TR-93 35-26-M00093_A_91420339_91420339</t>
  </si>
  <si>
    <t>19.11.2023 05:36:43</t>
  </si>
  <si>
    <t>19.11.2023 06:31:50</t>
  </si>
  <si>
    <t>K-3023 35-01-K03023_913645506_913645506</t>
  </si>
  <si>
    <t>19.11.2023 15:13:16</t>
  </si>
  <si>
    <t>19.11.2023 18:33:45</t>
  </si>
  <si>
    <t>SIRIMLI AVCILAR TR 35-31-L00202_A_91366397_91366397</t>
  </si>
  <si>
    <t>19.11.2023 08:59:05</t>
  </si>
  <si>
    <t>19.11.2023 16:27:29</t>
  </si>
  <si>
    <t>ALAÇATI TR-2 45-73-M00590_B_91149578_91149578</t>
  </si>
  <si>
    <t>19.11.2023 12:18:09</t>
  </si>
  <si>
    <t>19.11.2023 20:10:01</t>
  </si>
  <si>
    <t>K-4278 35-01-K04278_912801938_912801938</t>
  </si>
  <si>
    <t>19.11.2023 07:09:52</t>
  </si>
  <si>
    <t>19.11.2023 08:51:04</t>
  </si>
  <si>
    <t>19.11.2023 02:24:11</t>
  </si>
  <si>
    <t>19.11.2023 05:37:21</t>
  </si>
  <si>
    <t>19.11.2023 08:31:50</t>
  </si>
  <si>
    <t>19.11.2023 10:33:02</t>
  </si>
  <si>
    <t>ÇİFTLİK İM 35-18-A00003_GOLF-2 L13_2054624</t>
  </si>
  <si>
    <t>19.11.2023 11:56:55</t>
  </si>
  <si>
    <t>19.11.2023 13:27:06</t>
  </si>
  <si>
    <t>K-806 35-07-K00806_97594171_97594171</t>
  </si>
  <si>
    <t>19.11.2023 10:38:27</t>
  </si>
  <si>
    <t>19.11.2023 11:39:05</t>
  </si>
  <si>
    <t>L-376 PAZARYERİ 35-18-L00376_950448106_950448106</t>
  </si>
  <si>
    <t>19.11.2023 21:39:13</t>
  </si>
  <si>
    <t>19.11.2023 22:47:13</t>
  </si>
  <si>
    <t>19.11.2023 08:48:58</t>
  </si>
  <si>
    <t>19.11.2023 09:09:59</t>
  </si>
  <si>
    <t>KIZILAVLU KÖK 45-78-M00837_DELİBAŞLI GRUBU M02_66247833</t>
  </si>
  <si>
    <t>19.11.2023 10:59:01</t>
  </si>
  <si>
    <t>MENEMEN DM-7/16 35-28-L00089_B A3_93519322</t>
  </si>
  <si>
    <t>19.11.2023 18:15:00</t>
  </si>
  <si>
    <t>19.11.2023 21:27:25</t>
  </si>
  <si>
    <t>KABAKUM BANKACILAR TR-3 35-30-M00209_A_56403802_56403802</t>
  </si>
  <si>
    <t>19.11.2023 10:33:29</t>
  </si>
  <si>
    <t>19.11.2023 13:01:53</t>
  </si>
  <si>
    <t>YAKAKÖY ULUBEY TR-2 45-75-M00223_C_56393748_56393748</t>
  </si>
  <si>
    <t>19.11.2023 12:56:44</t>
  </si>
  <si>
    <t>19.11.2023 14:26:05</t>
  </si>
  <si>
    <t>KAVAKLIDERE TR-2 45-73-M00141_A_56400335_56400335</t>
  </si>
  <si>
    <t>19.11.2023 20:57:29</t>
  </si>
  <si>
    <t>19.11.2023 22:48:41</t>
  </si>
  <si>
    <t>YENİŞEHİR TR-4 35-31-L00112_A_91203749_91203749</t>
  </si>
  <si>
    <t>19.11.2023 12:37:12</t>
  </si>
  <si>
    <t>19.11.2023 22:05:30</t>
  </si>
  <si>
    <t>TEPEKÖY TR-2 35-16-L00258_A_90963936_90963936</t>
  </si>
  <si>
    <t>19.11.2023 17:12:17</t>
  </si>
  <si>
    <t>19.11.2023 20:53:52</t>
  </si>
  <si>
    <t>L-232 BİTLİSLİLER 35-14-L00232_A_91305203_91305203</t>
  </si>
  <si>
    <t>19.11.2023 08:04:58</t>
  </si>
  <si>
    <t>19.11.2023 09:49:59</t>
  </si>
  <si>
    <t>TR-68 ÇAYIRÇEŞME 35-19-L00068_95002451857_95002451857</t>
  </si>
  <si>
    <t>19.11.2023 11:36:04</t>
  </si>
  <si>
    <t>19.11.2023 15:52:41</t>
  </si>
  <si>
    <t>HALIKÖY OVACIK TR-5 35-32-L00126_A_90942635_90942635</t>
  </si>
  <si>
    <t>19.11.2023 18:02:41</t>
  </si>
  <si>
    <t>19.11.2023 20:53:39</t>
  </si>
  <si>
    <t>L-284 İMAMOĞLU TRAFO 35-18-L00284_B_56370491_56370491</t>
  </si>
  <si>
    <t>19.11.2023 07:34:36</t>
  </si>
  <si>
    <t>19.11.2023 10:07:43</t>
  </si>
  <si>
    <t>TİRE İM-DM-1 35-29-A00001_ESKİOBA L03_2059644</t>
  </si>
  <si>
    <t>19.11.2023 05:45:14</t>
  </si>
  <si>
    <t>19.11.2023 05:52:39</t>
  </si>
  <si>
    <t>ÇÖMLEKÇİ TR-7/A 35-31-L00467_C_91302990_91302990</t>
  </si>
  <si>
    <t>19.11.2023 00:35:53</t>
  </si>
  <si>
    <t>19.11.2023 10:38:30</t>
  </si>
  <si>
    <t>YENİKÖY TR-2 35-23-M00086_35-23-M00086_2376645</t>
  </si>
  <si>
    <t>19.11.2023 12:32:51</t>
  </si>
  <si>
    <t>19.11.2023 12:58:08</t>
  </si>
  <si>
    <t>19.11.2023 02:23:00</t>
  </si>
  <si>
    <t>19.11.2023 13:29:32</t>
  </si>
  <si>
    <t>L-32 35-14-L00032_956662020_956662020</t>
  </si>
  <si>
    <t>19.11.2023 00:18:10</t>
  </si>
  <si>
    <t>19.11.2023 04:34:22</t>
  </si>
  <si>
    <t>19.11.2023 16:06:36</t>
  </si>
  <si>
    <t>19.11.2023 21:10:32</t>
  </si>
  <si>
    <t>M-1867 35-02-M01867_35-02-M01867_2377103</t>
  </si>
  <si>
    <t>19.11.2023 12:31:13</t>
  </si>
  <si>
    <t>19.11.2023 13:04:01</t>
  </si>
  <si>
    <t>BAŞIBÜYÜK ACEMLER TR-1 45-77-L00159_45-77-L00159_2374660</t>
  </si>
  <si>
    <t>19.11.2023 02:52:02</t>
  </si>
  <si>
    <t>19.11.2023 03:03:30</t>
  </si>
  <si>
    <t>BARAJ KÖK 35-17-M00461_PETKİM BARAJ M01_100693789</t>
  </si>
  <si>
    <t>19.11.2023 16:48:50</t>
  </si>
  <si>
    <t>19.11.2023 19:11:04</t>
  </si>
  <si>
    <t>M-5 35-02-M00005_M-921 M02_2059212</t>
  </si>
  <si>
    <t>19.11.2023 02:30:21</t>
  </si>
  <si>
    <t>19.11.2023 02:34:38</t>
  </si>
  <si>
    <t>M-3420(YATIRIM REZERVE) 35-03-M03420_G_56382793_56382793</t>
  </si>
  <si>
    <t>19.11.2023 18:55:45</t>
  </si>
  <si>
    <t>19.11.2023 19:54:57</t>
  </si>
  <si>
    <t>ÇUKURALTI M-37 35-25-M00078_955264249_955264249</t>
  </si>
  <si>
    <t>19.11.2023 14:39:06</t>
  </si>
  <si>
    <t>19.11.2023 16:19:00</t>
  </si>
  <si>
    <t>19.11.2023 09:10:45</t>
  </si>
  <si>
    <t>19.11.2023 10:05:39</t>
  </si>
  <si>
    <t>KURUCALAR TR-1 45-81-M00131_B_56398836_56398836</t>
  </si>
  <si>
    <t>19.11.2023 09:31:23</t>
  </si>
  <si>
    <t>19.11.2023 13:35:03</t>
  </si>
  <si>
    <t>ALAÇATI İM 35-18-A00002_L-300 L17_2052434</t>
  </si>
  <si>
    <t>19.11.2023 13:36:51</t>
  </si>
  <si>
    <t>19.11.2023 13:42:21</t>
  </si>
  <si>
    <t>EBSO TM 35-09-A00001_HARMANDALI-1 M25_2312282</t>
  </si>
  <si>
    <t>19.11.2023 20:02:25</t>
  </si>
  <si>
    <t>19.11.2023 20:56:04</t>
  </si>
  <si>
    <t>K-1592 35-02-K01592_912915028_912915028</t>
  </si>
  <si>
    <t>19.11.2023 18:30:21</t>
  </si>
  <si>
    <t>19.11.2023 22:51:44</t>
  </si>
  <si>
    <t>L-96 TURGUT KÖYÜ 35-14-L00096_C_91302335_91302335</t>
  </si>
  <si>
    <t>19.11.2023 19:24:27</t>
  </si>
  <si>
    <t>19.11.2023 20:02:30</t>
  </si>
  <si>
    <t>KAVACIK TR-1 35-01-L00001_910337880_910337880</t>
  </si>
  <si>
    <t>19.11.2023 13:55:55</t>
  </si>
  <si>
    <t>19.11.2023 18:35:36</t>
  </si>
  <si>
    <t>K-2324 35-01-K02324_912408332_912408332</t>
  </si>
  <si>
    <t>19.11.2023 10:02:12</t>
  </si>
  <si>
    <t>19.11.2023 11:44:29</t>
  </si>
  <si>
    <t>KAVAKLIDERE TR-2 45-73-M00141_C_56400336_56400336</t>
  </si>
  <si>
    <t>19.11.2023 18:36:32</t>
  </si>
  <si>
    <t>19.11.2023 20:13:51</t>
  </si>
  <si>
    <t>ÇIRPI İM 35-20-A00002_ÇIPPI TİRE SULAMA M10_2056274</t>
  </si>
  <si>
    <t>19.11.2023 13:20:35</t>
  </si>
  <si>
    <t>19.11.2023 13:54:47</t>
  </si>
  <si>
    <t>YAZIBAŞI TOKİ TR-2 35-26-M00768_DAĞITIM TRAFO YAZIBAŞI TOKİ TR-2 M03_65956329</t>
  </si>
  <si>
    <t>19.11.2023 12:42:20</t>
  </si>
  <si>
    <t>19.11.2023 17:18:48</t>
  </si>
  <si>
    <t>K-273 35-01-K00273_911203314_911203314</t>
  </si>
  <si>
    <t>19.11.2023 21:11:29</t>
  </si>
  <si>
    <t>20.11.2023 02:22:30</t>
  </si>
  <si>
    <t>L-335 35-18-L00335_95001287460_95001287460</t>
  </si>
  <si>
    <t>19.11.2023 20:20:59</t>
  </si>
  <si>
    <t>19.11.2023 22:01:19</t>
  </si>
  <si>
    <t>MIDIKLI İNCELER TR-2 45-81-M00253_45-81-M00253_61300128</t>
  </si>
  <si>
    <t>19.11.2023 17:01:45</t>
  </si>
  <si>
    <t>19.11.2023 18:09:49</t>
  </si>
  <si>
    <t>19.11.2023 04:22:44</t>
  </si>
  <si>
    <t>19.11.2023 05:29:00</t>
  </si>
  <si>
    <t>19.11.2023 07:23:55</t>
  </si>
  <si>
    <t>19.11.2023 08:25:21</t>
  </si>
  <si>
    <t>SEFERİHİSAR İM 35-14-A00002_KÖYLER L09_72378346</t>
  </si>
  <si>
    <t>19.11.2023 12:42:42</t>
  </si>
  <si>
    <t>19.11.2023 12:56:18</t>
  </si>
  <si>
    <t>ILDIR KÖK 35-18-M00069_M-30 TERMAL KENT M03_72093159</t>
  </si>
  <si>
    <t>19.11.2023 08:10:34</t>
  </si>
  <si>
    <t>19.11.2023 12:14:37</t>
  </si>
  <si>
    <t>EĞERCİ TR-4 35-26-L00428_B_56359047_56359047</t>
  </si>
  <si>
    <t>19.11.2023 20:30:31</t>
  </si>
  <si>
    <t>19.11.2023 21:32:46</t>
  </si>
  <si>
    <t>K-14 35-01-K00014_915149258_915149258</t>
  </si>
  <si>
    <t>19.11.2023 08:27:52</t>
  </si>
  <si>
    <t>19.11.2023 09:30:53</t>
  </si>
  <si>
    <t>19.11.2023 13:03:05</t>
  </si>
  <si>
    <t>19.11.2023 13:03:15</t>
  </si>
  <si>
    <t>ALİ SEZGİNER SULAMA GRUBU 35-29-L00609_A_91027179_91027179</t>
  </si>
  <si>
    <t>19.11.2023 11:03:24</t>
  </si>
  <si>
    <t>19.11.2023 14:45:08</t>
  </si>
  <si>
    <t>ALAÇATI İM 35-18-A00002_TR-1 15800 GİRİŞ L10_2052455</t>
  </si>
  <si>
    <t>19.11.2023 18:23:52</t>
  </si>
  <si>
    <t>19.11.2023 19:07:45</t>
  </si>
  <si>
    <t>HORZUM ALAYAKA DEDEKAVAK TR-2 45-73-M00292_A_91387573_91387573</t>
  </si>
  <si>
    <t>19.11.2023 10:45:39</t>
  </si>
  <si>
    <t>19.11.2023 18:15:43</t>
  </si>
  <si>
    <t>TAŞLIYATAK TR-1 35-31-L00366_D_91440555_91440555</t>
  </si>
  <si>
    <t>19.11.2023 13:20:45</t>
  </si>
  <si>
    <t>19.11.2023 20:38:17</t>
  </si>
  <si>
    <t>TR-1-3/2 ESKİ ARIZA KABİN 35-20-L00017_A A04_83867403</t>
  </si>
  <si>
    <t>19.11.2023 08:51:56</t>
  </si>
  <si>
    <t>19.11.2023 09:44:52</t>
  </si>
  <si>
    <t>M-2708 35-02-M02708_35-02-M02708_77269677</t>
  </si>
  <si>
    <t>19.11.2023 19:59:13</t>
  </si>
  <si>
    <t>19.11.2023 20:57:43</t>
  </si>
  <si>
    <t>19.11.2023 09:59:55</t>
  </si>
  <si>
    <t>19.11.2023 10:40:05</t>
  </si>
  <si>
    <t>YEŞİLKÖY ÇİFTLİK MAHALLESİ TR 35-32-L00055_A_91190527_91190527</t>
  </si>
  <si>
    <t>19.11.2023 12:23:52</t>
  </si>
  <si>
    <t>19.11.2023 18:13:01</t>
  </si>
  <si>
    <t>TAŞTEPE TR-2 35-29-L00396_A_91347324_91347324</t>
  </si>
  <si>
    <t>19.11.2023 11:12:19</t>
  </si>
  <si>
    <t>19.11.2023 12:19:01</t>
  </si>
  <si>
    <t>19.11.2023 01:24:16</t>
  </si>
  <si>
    <t>19.11.2023 03:31:25</t>
  </si>
  <si>
    <t>19.11.2023 13:55:37</t>
  </si>
  <si>
    <t>19.11.2023 14:19:22</t>
  </si>
  <si>
    <t>L-431 HAPPY PARK 35-18-L00431_L-430 L02_72118241</t>
  </si>
  <si>
    <t>19.11.2023 11:25:34</t>
  </si>
  <si>
    <t>19.11.2023 13:38:00</t>
  </si>
  <si>
    <t>GELENBE İM 45-76-A00001_HatBaşıAyırıcı_100659190 L12_100659190</t>
  </si>
  <si>
    <t>19.11.2023 09:52:53</t>
  </si>
  <si>
    <t>19.11.2023 10:57:10</t>
  </si>
  <si>
    <t>GÜNEYDAMLARI TR-3 45-79-M00119_A_56381935_56381935</t>
  </si>
  <si>
    <t>19.11.2023 13:59:52</t>
  </si>
  <si>
    <t>19.11.2023 14:58:40</t>
  </si>
  <si>
    <t>GÜRÇEŞME İM 35-03-A00001_MEHTAP K11_2310749</t>
  </si>
  <si>
    <t>19.11.2023 01:41:35</t>
  </si>
  <si>
    <t>19.11.2023 01:42:21</t>
  </si>
  <si>
    <t>19.11.2023 15:44:41</t>
  </si>
  <si>
    <t>19.11.2023 19:40:50</t>
  </si>
  <si>
    <t>SELENDİ TR-12 45-81-M00012_TR-11 M02_2321242</t>
  </si>
  <si>
    <t>19.11.2023 08:51:55</t>
  </si>
  <si>
    <t>19.11.2023 09:15:28</t>
  </si>
  <si>
    <t>L-326 35-18-L00326_950450270_950450270</t>
  </si>
  <si>
    <t>19.11.2023 09:26:50</t>
  </si>
  <si>
    <t>19.11.2023 15:53:19</t>
  </si>
  <si>
    <t>KIRDAMLARI KARGACIK TR-1 45-78-M00499_B_91036116_91036116</t>
  </si>
  <si>
    <t>19.11.2023 16:54:06</t>
  </si>
  <si>
    <t>19.11.2023 18:02:40</t>
  </si>
  <si>
    <t>MURADİYE TR-2 SU DEPOSU 45-71-M00199_960971175_960971175</t>
  </si>
  <si>
    <t>19.11.2023 12:23:45</t>
  </si>
  <si>
    <t>19.11.2023 13:50:21</t>
  </si>
  <si>
    <t>DİNDARLI KÖK TR-3 KAKLIK 45-79-M00395_HatBaşıAyırıcı_53134220 M06_53134220</t>
  </si>
  <si>
    <t>19.11.2023 18:25:16</t>
  </si>
  <si>
    <t>19.11.2023 22:58:18</t>
  </si>
  <si>
    <t>TİRE TR-3 35-29-L00003_A_91124562_91124562</t>
  </si>
  <si>
    <t>19.11.2023 14:31:10</t>
  </si>
  <si>
    <t>M-1024 35-02-M01024_B_56365717_56365717</t>
  </si>
  <si>
    <t>19.11.2023 19:13:03</t>
  </si>
  <si>
    <t>19.11.2023 22:15:06</t>
  </si>
  <si>
    <t>ALAŞEHİR DM-13/1 45-73-M01121_DM06/TR01 GİRİŞ M04_61345349</t>
  </si>
  <si>
    <t>19.11.2023 12:04:50</t>
  </si>
  <si>
    <t>19.11.2023 14:46:16</t>
  </si>
  <si>
    <t>19.11.2023 01:41:30</t>
  </si>
  <si>
    <t>SIRIMLI AVCILAR TR 35-31-L00202_35-31-L00202_2365090</t>
  </si>
  <si>
    <t>19.11.2023 03:52:33</t>
  </si>
  <si>
    <t>CEMAL KUTLAR ÖZEL TR 45-71-M01338Ö_DIREK TIPI TRAFO HUCRESI H01_2091214</t>
  </si>
  <si>
    <t>19.11.2023 16:17:16</t>
  </si>
  <si>
    <t>19.11.2023 19:42:03</t>
  </si>
  <si>
    <t>DEMİRCİ DM 45-74-M00347_TR-35 M013_84598219</t>
  </si>
  <si>
    <t>19.11.2023 08:27:23</t>
  </si>
  <si>
    <t>19.11.2023 10:51:57</t>
  </si>
  <si>
    <t>BİRGİ TR-19 35-15-L00265_A_91167193_91167193</t>
  </si>
  <si>
    <t>19.11.2023 07:54:46</t>
  </si>
  <si>
    <t>19.11.2023 11:37:22</t>
  </si>
  <si>
    <t>MIDIKLI İNCELER TR-2 45-81-M00253_945636909_945636909</t>
  </si>
  <si>
    <t>19.11.2023 15:10:31</t>
  </si>
  <si>
    <t>TORBALI M-1379 35-26-M01379_956618878_956618878</t>
  </si>
  <si>
    <t>19.11.2023 12:48:58</t>
  </si>
  <si>
    <t>19.11.2023 19:10:19</t>
  </si>
  <si>
    <t>ÇARDAKLI TR-1 45-74-M00186_45-74-M00186_2373630</t>
  </si>
  <si>
    <t>19.11.2023 18:13:47</t>
  </si>
  <si>
    <t>19.11.2023 20:37:29</t>
  </si>
  <si>
    <t>19.11.2023 12:39:11</t>
  </si>
  <si>
    <t>19.11.2023 12:42:01</t>
  </si>
  <si>
    <t>M-1147 35-09-M01147_M-897 M04_47553536</t>
  </si>
  <si>
    <t>19.11.2023 14:54:23</t>
  </si>
  <si>
    <t>19.11.2023 15:08:27</t>
  </si>
  <si>
    <t>BEYDAĞ İM 35-32-A00001_TOSUNLAR L04_2308128</t>
  </si>
  <si>
    <t>19.11.2023 12:22:25</t>
  </si>
  <si>
    <t>19.11.2023 13:31:54</t>
  </si>
  <si>
    <t>M-3021(YATIRIM REZERVE) 35-01-M03021_D_56380480_56380480</t>
  </si>
  <si>
    <t>19.11.2023 21:04:23</t>
  </si>
  <si>
    <t>19.11.2023 22:23:16</t>
  </si>
  <si>
    <t>NARLIGEÇİT KÖK(TR-32) 35-24-M00205_NARLIGEÇİT SULAMA M3_2073900</t>
  </si>
  <si>
    <t>19.11.2023 04:01:37</t>
  </si>
  <si>
    <t>19.11.2023 06:02:25</t>
  </si>
  <si>
    <t>ULUKENT DM-2/12 35-28-M00582_953375349_953375349</t>
  </si>
  <si>
    <t>19.11.2023 11:04:37</t>
  </si>
  <si>
    <t>19.11.2023 18:05:16</t>
  </si>
  <si>
    <t>M-3557(YATIRIM REZERVE) 35-02-M03557_913280400_913280400</t>
  </si>
  <si>
    <t>19.11.2023 19:11:02</t>
  </si>
  <si>
    <t>19.11.2023 20:10:39</t>
  </si>
  <si>
    <t>AKÇAŞEHİR TR-2 35-29-L00172_A_91386246_91386246</t>
  </si>
  <si>
    <t>19.11.2023 11:33:30</t>
  </si>
  <si>
    <t>19.11.2023 12:45:35</t>
  </si>
  <si>
    <t>GÜRÇEŞME İM 35-03-A00001_ÇALDIRAN K09_2310747</t>
  </si>
  <si>
    <t>19.11.2023 01:53:11</t>
  </si>
  <si>
    <t>19.11.2023 02:11:27</t>
  </si>
  <si>
    <t>KARASELENDİ TR-1 45-81-M00055_B_91159990_91159990</t>
  </si>
  <si>
    <t>19.11.2023 20:27:11</t>
  </si>
  <si>
    <t>19.11.2023 14:11:10</t>
  </si>
  <si>
    <t>19.11.2023 14:43:14</t>
  </si>
  <si>
    <t>TAŞLIYATAK CEBECİLER TR-4 35-31-L00367_C_91440602_91440602</t>
  </si>
  <si>
    <t>19.11.2023 08:39:33</t>
  </si>
  <si>
    <t>19.11.2023 12:39:48</t>
  </si>
  <si>
    <t>DEREBAŞI-TR-1 35-29-L00267_35-29-L00267_2355778</t>
  </si>
  <si>
    <t>19.11.2023 18:10:05</t>
  </si>
  <si>
    <t>19.11.2023 18:49:30</t>
  </si>
  <si>
    <t>19.11.2023 16:32:45</t>
  </si>
  <si>
    <t>19.11.2023 18:27:11</t>
  </si>
  <si>
    <t>OLGUNLAR TR-3 35-31-L00215_DIREK TIPI TRAFO HUCRESI H01_2038176</t>
  </si>
  <si>
    <t>19.11.2023 05:30:00</t>
  </si>
  <si>
    <t>19.11.2023 19:37:23</t>
  </si>
  <si>
    <t>19.11.2023 16:01:08</t>
  </si>
  <si>
    <t>19.11.2023 22:56:37</t>
  </si>
  <si>
    <t>19.11.2023 09:19:22</t>
  </si>
  <si>
    <t>19.11.2023 15:33:11</t>
  </si>
  <si>
    <t>ÇATAK TR-5 35-31-L00175_47835179_56391177_56391177</t>
  </si>
  <si>
    <t>19.11.2023 17:32:01</t>
  </si>
  <si>
    <t>20.11.2023 02:16:09</t>
  </si>
  <si>
    <t>TR-83 35-16-L00083_953333386_953333386</t>
  </si>
  <si>
    <t>19.11.2023 19:01:02</t>
  </si>
  <si>
    <t>19.11.2023 21:23:50</t>
  </si>
  <si>
    <t>SELENDİ TR-20/A 45-81-M00255_A_91459073_91459073</t>
  </si>
  <si>
    <t>19.11.2023 13:02:09</t>
  </si>
  <si>
    <t>19.11.2023 20:04:42</t>
  </si>
  <si>
    <t>19.11.2023 09:51:40</t>
  </si>
  <si>
    <t>19.11.2023 13:34:10</t>
  </si>
  <si>
    <t>L-2 35-18-L00002_35-18-L00002_72050487</t>
  </si>
  <si>
    <t>19.11.2023 11:27:34</t>
  </si>
  <si>
    <t>19.11.2023 18:34:27</t>
  </si>
  <si>
    <t>DEREBAŞI-TR-1 35-29-L00267_95001202586_95001202586</t>
  </si>
  <si>
    <t>19.11.2023 16:19:23</t>
  </si>
  <si>
    <t>19.11.2023 18:42:09</t>
  </si>
  <si>
    <t>TAYTAN TR-4 45-78-M00307_953284998_953284998</t>
  </si>
  <si>
    <t>19.11.2023 19:55:28</t>
  </si>
  <si>
    <t>19.11.2023 21:32:42</t>
  </si>
  <si>
    <t>SARIGÖL DM 45-79-M00069_HatBaşıAyırıcı_53136083 M16_53136083</t>
  </si>
  <si>
    <t>19.11.2023 10:24:23</t>
  </si>
  <si>
    <t>19.11.2023 16:01:12</t>
  </si>
  <si>
    <t>GÜMÜŞÇAY KÖK 45-73-M00477_YEŞİLYURT DM M01_2056936</t>
  </si>
  <si>
    <t>19.11.2023 10:58:41</t>
  </si>
  <si>
    <t>19.11.2023 10:58:51</t>
  </si>
  <si>
    <t>L-297 35-18-L00297_12292686_60982892_60982892</t>
  </si>
  <si>
    <t>19.11.2023 08:27:53</t>
  </si>
  <si>
    <t>19.11.2023 12:45:09</t>
  </si>
  <si>
    <t>19.11.2023 14:51:34</t>
  </si>
  <si>
    <t>19.11.2023 19:41:58</t>
  </si>
  <si>
    <t>MEDAR TR-2 45-72-M00593_A_91160794_91160794</t>
  </si>
  <si>
    <t>19.11.2023 21:47:44</t>
  </si>
  <si>
    <t>SARUHANLI TR-6 45-80-M00006_B TR6B2_5987074</t>
  </si>
  <si>
    <t>19.11.2023 12:19:07</t>
  </si>
  <si>
    <t>19.11.2023 15:16:29</t>
  </si>
  <si>
    <t>SUBAŞI İM 35-26-A00002_PAMUKYAZI L04_2304030</t>
  </si>
  <si>
    <t>19.11.2023 05:34:50</t>
  </si>
  <si>
    <t>19.11.2023 15:42:15</t>
  </si>
  <si>
    <t>19.11.2023 16:08:24</t>
  </si>
  <si>
    <t>TR-322 35-19-M00521_35-19-M00521_80491819</t>
  </si>
  <si>
    <t>19.11.2023 21:32:39</t>
  </si>
  <si>
    <t>19.11.2023 22:31:14</t>
  </si>
  <si>
    <t>DM-1/TR-19 (TR-46) 35-26-M00046_956614190_956614190</t>
  </si>
  <si>
    <t>19.11.2023 11:29:11</t>
  </si>
  <si>
    <t>19.11.2023 16:50:38</t>
  </si>
  <si>
    <t>19.11.2023 07:54:51</t>
  </si>
  <si>
    <t>19.11.2023 09:10:07</t>
  </si>
  <si>
    <t>ÇAYBAŞI YOLU TR-2 35-26-M01195_956616107_956616107</t>
  </si>
  <si>
    <t>19.11.2023 09:29:37</t>
  </si>
  <si>
    <t>19.11.2023 15:44:27</t>
  </si>
  <si>
    <t>TR-140 35-19-L00140_95002390515_95002390515</t>
  </si>
  <si>
    <t>19.11.2023 17:02:51</t>
  </si>
  <si>
    <t>19.11.2023 18:14:41</t>
  </si>
  <si>
    <t>DOĞANCI TR-8 35-31-L00333_A_91238399_91238399</t>
  </si>
  <si>
    <t>19.11.2023 15:43:05</t>
  </si>
  <si>
    <t>19.11.2023 21:35:54</t>
  </si>
  <si>
    <t>K-210 35-07-K00210_97533617_97533617</t>
  </si>
  <si>
    <t>19.11.2023 04:25:45</t>
  </si>
  <si>
    <t>19.11.2023 09:31:27</t>
  </si>
  <si>
    <t>GENCERLER TR-3 35-20-L00426_955215351_955215351</t>
  </si>
  <si>
    <t>19.11.2023 13:22:32</t>
  </si>
  <si>
    <t>19.11.2023 17:17:08</t>
  </si>
  <si>
    <t>DENİZKÖY TR-1 35-30-M00594_42981858_56353091_56353091</t>
  </si>
  <si>
    <t>19.11.2023 12:25:35</t>
  </si>
  <si>
    <t>19.11.2023 19:34:06</t>
  </si>
  <si>
    <t>GÖLMARMARA İM 45-85-A00001_HatBaşıAyırıcı_53135872 L01_53135872</t>
  </si>
  <si>
    <t>19.11.2023 16:35:55</t>
  </si>
  <si>
    <t>19.11.2023 18:31:32</t>
  </si>
  <si>
    <t>19.11.2023 19:57:35</t>
  </si>
  <si>
    <t>19.11.2023 20:54:10</t>
  </si>
  <si>
    <t>GÜLBAHÇE TR-10 35-19-L00249_956689416_956689416</t>
  </si>
  <si>
    <t>19.11.2023 05:38:25</t>
  </si>
  <si>
    <t>19.11.2023 09:54:04</t>
  </si>
  <si>
    <t>KILCANLAR DEBELEK TR-1 45-75-M00129_45-75-M00129_2357226</t>
  </si>
  <si>
    <t>19.11.2023 17:02:57</t>
  </si>
  <si>
    <t>19.11.2023 19:03:27</t>
  </si>
  <si>
    <t>K-379 35-01-K00379_910756312_910756312</t>
  </si>
  <si>
    <t>19.11.2023 17:31:28</t>
  </si>
  <si>
    <t>19.11.2023 19:25:09</t>
  </si>
  <si>
    <t>EŞREFPAŞA İM 35-01-A00002_FIRAT K24_2045387</t>
  </si>
  <si>
    <t>19.11.2023 09:00:56</t>
  </si>
  <si>
    <t>19.11.2023 12:32:35</t>
  </si>
  <si>
    <t>M-1 35-02-M00001_M-1053 M04_78582473</t>
  </si>
  <si>
    <t>19.11.2023 02:28:07</t>
  </si>
  <si>
    <t>19.11.2023 02:34:57</t>
  </si>
  <si>
    <t>TURGUTLU SGK TR 45-83-L00172_45-83-L00172_2360457</t>
  </si>
  <si>
    <t>19.11.2023 10:43:56</t>
  </si>
  <si>
    <t>19.11.2023 18:49:02</t>
  </si>
  <si>
    <t>TR-1/80-A 45-72-M00119_c_56390694_56390694</t>
  </si>
  <si>
    <t>19.11.2023 00:22:07</t>
  </si>
  <si>
    <t>19.11.2023 02:43:32</t>
  </si>
  <si>
    <t>ÜÇPINAR DM 45-71-M00183_ÜÇPINAR M08_72249228</t>
  </si>
  <si>
    <t>19.11.2023 20:40:51</t>
  </si>
  <si>
    <t>19.11.2023 21:04:00</t>
  </si>
  <si>
    <t>M-3 35-02-M00003_910156560_910156560</t>
  </si>
  <si>
    <t>19.11.2023 16:03:06</t>
  </si>
  <si>
    <t>19.11.2023 20:27:31</t>
  </si>
  <si>
    <t>TR-277 MAVİ GÖK SİTESİ 35-19-M00516_9805624 adp2-1_5763465</t>
  </si>
  <si>
    <t>19.11.2023 21:50:11</t>
  </si>
  <si>
    <t>19.11.2023 23:39:25</t>
  </si>
  <si>
    <t>SEYREK TR-9 35-28-M00766_953393277_953393277</t>
  </si>
  <si>
    <t>19.11.2023 16:02:29</t>
  </si>
  <si>
    <t>19.11.2023 19:36:22</t>
  </si>
  <si>
    <t>GÖÇBEYLİ DM 35-16-M00139_HatBaşıAyırıcı_53140539 M06_53140539</t>
  </si>
  <si>
    <t>19.11.2023 13:11:42</t>
  </si>
  <si>
    <t>19.11.2023 17:29:31</t>
  </si>
  <si>
    <t>19.11.2023 10:27:45</t>
  </si>
  <si>
    <t>L-37 ÖZPIRLANTA 35-18-L00037_ L01_2086543</t>
  </si>
  <si>
    <t>19.11.2023 08:06:24</t>
  </si>
  <si>
    <t>19.11.2023 12:02:35</t>
  </si>
  <si>
    <t>19.11.2023 01:18:25</t>
  </si>
  <si>
    <t>19.11.2023 01:31:46</t>
  </si>
  <si>
    <t>K-1210 35-01-K01210_35-01-K01210_2360703</t>
  </si>
  <si>
    <t>19.11.2023 21:06:55</t>
  </si>
  <si>
    <t>19.11.2023 21:48:45</t>
  </si>
  <si>
    <t>DEMİRCİ DM 45-74-M00347_TR-20 M012_84598218</t>
  </si>
  <si>
    <t>19.11.2023 14:17:01</t>
  </si>
  <si>
    <t>19.11.2023 16:22:37</t>
  </si>
  <si>
    <t>ALAÇATI İM 35-18-A00002_L-299 ARITMA L13_2052461</t>
  </si>
  <si>
    <t>19.11.2023 14:14:38</t>
  </si>
  <si>
    <t>19.11.2023 14:22:29</t>
  </si>
  <si>
    <t>KIRKAĞAÇ TR-8/A 45-76-M00229_955240366_955240366</t>
  </si>
  <si>
    <t>19.11.2023 14:49:01</t>
  </si>
  <si>
    <t>19.11.2023 16:47:17</t>
  </si>
  <si>
    <t>19.11.2023 14:39:39</t>
  </si>
  <si>
    <t>19.11.2023 16:32:36</t>
  </si>
  <si>
    <t>BAŞARAN TR-5 35-31-L00074_B_91025708_91025708</t>
  </si>
  <si>
    <t>19.11.2023 09:54:55</t>
  </si>
  <si>
    <t>19.11.2023 14:27:39</t>
  </si>
  <si>
    <t>GÜNEYDAMLARI TR-5 KILLILAR 45-79-M00220_B_56400507_56400507</t>
  </si>
  <si>
    <t>19.11.2023 19:37:34</t>
  </si>
  <si>
    <t>20.11.2023 03:26:30</t>
  </si>
  <si>
    <t>M-1538 35-01-M01538_911174441_911174441</t>
  </si>
  <si>
    <t>19.11.2023 14:56:29</t>
  </si>
  <si>
    <t>19.11.2023 17:24:38</t>
  </si>
  <si>
    <t>KAYAKÖY MALAŞ TR-11 35-15-L00494_35-15-L00494_2365937</t>
  </si>
  <si>
    <t>19.11.2023 09:27:04</t>
  </si>
  <si>
    <t>19.11.2023 12:59:45</t>
  </si>
  <si>
    <t>19.11.2023 07:20:01</t>
  </si>
  <si>
    <t>KARAKUYU-9 35-26-M00223_35-26-M00223_2350757</t>
  </si>
  <si>
    <t>19.11.2023 02:18:24</t>
  </si>
  <si>
    <t>BOZYAKA TM 35-01-A00007_BOZYAKA-7 K19_2312193</t>
  </si>
  <si>
    <t>19.11.2023 15:32:09</t>
  </si>
  <si>
    <t>19.11.2023 17:13:38</t>
  </si>
  <si>
    <t>KARAKILIÇLI TR-1 45-71-M01555_DIREK TIPI TRAFO HUCRESI H01_2086648</t>
  </si>
  <si>
    <t>19.11.2023 12:00:18</t>
  </si>
  <si>
    <t>19.11.2023 15:19:41</t>
  </si>
  <si>
    <t>M-969 35-03-M00969_948441793_948441793</t>
  </si>
  <si>
    <t>19.11.2023 09:11:06</t>
  </si>
  <si>
    <t>19.11.2023 12:38:22</t>
  </si>
  <si>
    <t>KIZILÇUKUR TR-5 KESKİN 45-79-M00469_DIREK TIPI TRAFO HUCRESI H01_2073933</t>
  </si>
  <si>
    <t>19.11.2023 11:10:24</t>
  </si>
  <si>
    <t>K-77 35-01-K00077_K-812 K04_41903905</t>
  </si>
  <si>
    <t>19.11.2023 13:30:51</t>
  </si>
  <si>
    <t>19.11.2023 15:04:20</t>
  </si>
  <si>
    <t>ALAÇATI TR-2 45-73-M00590_45-73-M00590_2357966</t>
  </si>
  <si>
    <t>19.11.2023 23:03:03</t>
  </si>
  <si>
    <t>20.11.2023 00:51:53</t>
  </si>
  <si>
    <t>BADEMLİ KARAHAYIT MEV. TR-28 35-15-L01041_B_91246780_91246780</t>
  </si>
  <si>
    <t>19.11.2023 09:37:56</t>
  </si>
  <si>
    <t>19.11.2023 15:07:51</t>
  </si>
  <si>
    <t>19.11.2023 13:06:23</t>
  </si>
  <si>
    <t>19.11.2023 16:22:55</t>
  </si>
  <si>
    <t>DEVELİ TR-2 45-80-M00073_A_91367407_91367407</t>
  </si>
  <si>
    <t>19.11.2023 12:58:01</t>
  </si>
  <si>
    <t>19.11.2023 14:17:57</t>
  </si>
  <si>
    <t>K-873 35-01-K00873_35-01-K00873_2360243</t>
  </si>
  <si>
    <t>19.11.2023 20:08:01</t>
  </si>
  <si>
    <t>19.11.2023 20:34:35</t>
  </si>
  <si>
    <t>19.11.2023 09:22:51</t>
  </si>
  <si>
    <t>19.11.2023 11:20:16</t>
  </si>
  <si>
    <t>19.11.2023 15:47:35</t>
  </si>
  <si>
    <t>19.11.2023 16:02:30</t>
  </si>
  <si>
    <t>SANAYİ TR-7 (DM-10/15) 35-17-M00502_A A01_5761935</t>
  </si>
  <si>
    <t>19.11.2023 03:59:58</t>
  </si>
  <si>
    <t>19.11.2023 08:46:07</t>
  </si>
  <si>
    <t>YUKARIBEY DM (TR-3) 35-16-M00866_HatBaşıAyırıcı_74702098 M05_74702098</t>
  </si>
  <si>
    <t>19.11.2023 12:02:47</t>
  </si>
  <si>
    <t>19.11.2023 16:06:18</t>
  </si>
  <si>
    <t>AVUNDURUK TR-1 35-31-L00179_47918757_56404327_56404327</t>
  </si>
  <si>
    <t>19.11.2023 14:07:06</t>
  </si>
  <si>
    <t>19.11.2023 18:07:25</t>
  </si>
  <si>
    <t>GÜRÇEŞME İM 35-03-A00001_İŞÇİEVLERİ K08_2041983</t>
  </si>
  <si>
    <t>19.11.2023 01:27:43</t>
  </si>
  <si>
    <t>19.11.2023 01:30:00</t>
  </si>
  <si>
    <t>BİRGİ TR-25 (PAŞA ÇEŞMESİ) 35-15-L00278_35-15-L00278_2347372</t>
  </si>
  <si>
    <t>19.11.2023 08:10:59</t>
  </si>
  <si>
    <t>19.11.2023 12:17:59</t>
  </si>
  <si>
    <t>M-1221 35-01-M01221_A_56352936_56352936</t>
  </si>
  <si>
    <t>19.11.2023 18:07:34</t>
  </si>
  <si>
    <t>19.11.2023 18:58:10</t>
  </si>
  <si>
    <t>19.11.2023 08:54:57</t>
  </si>
  <si>
    <t>19.11.2023 10:31:54</t>
  </si>
  <si>
    <t>K-1024 35-01-K01024_35-01-K01024_61260309</t>
  </si>
  <si>
    <t>19.11.2023 09:15:51</t>
  </si>
  <si>
    <t>19.11.2023 10:11:40</t>
  </si>
  <si>
    <t>KUŞÇUBURUN-4 35-26-M00530_10570620_56359923_56359923</t>
  </si>
  <si>
    <t>19.11.2023 11:06:10</t>
  </si>
  <si>
    <t>19.11.2023 11:47:19</t>
  </si>
  <si>
    <t>19.11.2023 18:44:55</t>
  </si>
  <si>
    <t>19.11.2023 19:02:15</t>
  </si>
  <si>
    <t>ÇAMLICA KÖK 45-81-M00048_HatBaşıAyırıcı_53134883 M02_53134883</t>
  </si>
  <si>
    <t>19.11.2023 10:06:36</t>
  </si>
  <si>
    <t>19.11.2023 19:13:41</t>
  </si>
  <si>
    <t>19.11.2023 15:45:03</t>
  </si>
  <si>
    <t>19.11.2023 17:12:16</t>
  </si>
  <si>
    <t>OSMANCIK TR-1 35-29-L00514_35-29-L00514_72349023</t>
  </si>
  <si>
    <t>19.11.2023 00:32:30</t>
  </si>
  <si>
    <t>19.11.2023 02:56:33</t>
  </si>
  <si>
    <t>HASKÖY TR-2 45-72-L00251_DIREK TIPI TRAFO HUCRESI H01_2109890</t>
  </si>
  <si>
    <t>19.11.2023 02:31:21</t>
  </si>
  <si>
    <t>19.11.2023 06:07:33</t>
  </si>
  <si>
    <t>TR-84 35-19-L00084_B_90947705_90947705</t>
  </si>
  <si>
    <t>19.11.2023 08:18:06</t>
  </si>
  <si>
    <t>19.11.2023 11:31:53</t>
  </si>
  <si>
    <t>ÇAYIRALAN TR-1 45-83-L00276_955166954_955166954</t>
  </si>
  <si>
    <t>19.11.2023 16:47:01</t>
  </si>
  <si>
    <t>19.11.2023 22:59:11</t>
  </si>
  <si>
    <t>19.11.2023 18:36:26</t>
  </si>
  <si>
    <t>M-403 35-09-M00403_97844281_97844281</t>
  </si>
  <si>
    <t>19.11.2023 18:57:18</t>
  </si>
  <si>
    <t>19.11.2023 20:46:21</t>
  </si>
  <si>
    <t>ÜÇPINAR TR-2 45-72-M00245_45-72-M00245_2376946</t>
  </si>
  <si>
    <t>19.11.2023 11:13:31</t>
  </si>
  <si>
    <t>19.11.2023 13:33:53</t>
  </si>
  <si>
    <t>DOĞANCI TR-8 35-31-L00333_35-31-L00333_2365001</t>
  </si>
  <si>
    <t>19.11.2023 09:04:15</t>
  </si>
  <si>
    <t>19.11.2023 15:07:14</t>
  </si>
  <si>
    <t>ILICA GIS TM 35-07-A00002_ILICA-13 K19_2313380</t>
  </si>
  <si>
    <t>19.11.2023 02:31:31</t>
  </si>
  <si>
    <t>19.11.2023 02:46:00</t>
  </si>
  <si>
    <t>ÇİFTLİK İM 35-18-A00003_TURSİTE L14_2054626</t>
  </si>
  <si>
    <t>19.11.2023 11:45:41</t>
  </si>
  <si>
    <t>19.11.2023 11:57:59</t>
  </si>
  <si>
    <t>ESENYAZI ASAR MAH. TR-1 45-77-M00019_A_56386783_56386783</t>
  </si>
  <si>
    <t>19.11.2023 10:03:20</t>
  </si>
  <si>
    <t>19.11.2023 12:18:56</t>
  </si>
  <si>
    <t>BARAJ KÖK 35-17-M00461_ALİAĞA RES M-669 M02_100693785</t>
  </si>
  <si>
    <t>19.11.2023 19:35:31</t>
  </si>
  <si>
    <t>19.11.2023 20:14:47</t>
  </si>
  <si>
    <t>KASAPLI TR-2 45-73-M00263_945658902_945658902</t>
  </si>
  <si>
    <t>19.11.2023 09:35:37</t>
  </si>
  <si>
    <t>19.11.2023 16:44:31</t>
  </si>
  <si>
    <t>TİRE DM2/5 35-29-L00024_950317022_950317022</t>
  </si>
  <si>
    <t>19.11.2023 19:04:42</t>
  </si>
  <si>
    <t>19.11.2023 19:59:06</t>
  </si>
  <si>
    <t>K-960 35-02-K00960_98286438_98286438</t>
  </si>
  <si>
    <t>19.11.2023 14:21:03</t>
  </si>
  <si>
    <t>19.11.2023 15:10:41</t>
  </si>
  <si>
    <t>BAĞYURDU TR-9 35-27-L00243_A_90988877_90988877</t>
  </si>
  <si>
    <t>19.11.2023 12:13:27</t>
  </si>
  <si>
    <t>19.11.2023 15:34:25</t>
  </si>
  <si>
    <t>YAZ CENNET SİTESİ TR 35-30-L00108_955328699_955328699</t>
  </si>
  <si>
    <t>19.11.2023 08:51:11</t>
  </si>
  <si>
    <t>19.11.2023 09:52:38</t>
  </si>
  <si>
    <t>YENİCEKÖY BEYLER TR-1 45-72-L00274_45-72-L00274_2367317</t>
  </si>
  <si>
    <t>19.11.2023 09:28:05</t>
  </si>
  <si>
    <t>19.11.2023 10:35:40</t>
  </si>
  <si>
    <t>DUMANLAR KÖK 45-81-M00044_HatBaşıAyırıcı_53135381 M02_53135381</t>
  </si>
  <si>
    <t>19.11.2023 04:02:31</t>
  </si>
  <si>
    <t>19.11.2023 10:38:23</t>
  </si>
  <si>
    <t>19.11.2023 19:11:17</t>
  </si>
  <si>
    <t>19.11.2023 20:46:41</t>
  </si>
  <si>
    <t>SOMA TR-6 45-82-M00006__83647935_83647935</t>
  </si>
  <si>
    <t>19.11.2023 20:42:11</t>
  </si>
  <si>
    <t>19.11.2023 22:08:33</t>
  </si>
  <si>
    <t>EMENLER TR-1 35-31-L00139_A_91212490_91212490</t>
  </si>
  <si>
    <t>19.11.2023 07:33:33</t>
  </si>
  <si>
    <t>19.11.2023 13:10:19</t>
  </si>
  <si>
    <t>ABALIOĞLU DM 45-83-M00136_ABALIOĞLU YEM M010_72134516</t>
  </si>
  <si>
    <t>19.11.2023 15:55:17</t>
  </si>
  <si>
    <t>19.11.2023 20:21:06</t>
  </si>
  <si>
    <t>19.11.2023 08:34:47</t>
  </si>
  <si>
    <t>19.11.2023 10:15:57</t>
  </si>
  <si>
    <t>19.11.2023 15:26:00</t>
  </si>
  <si>
    <t>PİYADELER KÖK 45-73-M00136_AZİZTEPE M05_95408235</t>
  </si>
  <si>
    <t>19.11.2023 09:10:11</t>
  </si>
  <si>
    <t>19.11.2023 10:43:00</t>
  </si>
  <si>
    <t>K-873 35-01-K00873_911767156_911767156</t>
  </si>
  <si>
    <t>19.11.2023 18:22:12</t>
  </si>
  <si>
    <t>19.11.2023 08:34:57</t>
  </si>
  <si>
    <t>19.11.2023 10:40:50</t>
  </si>
  <si>
    <t>19.11.2023 02:52:22</t>
  </si>
  <si>
    <t>19.11.2023 02:58:18</t>
  </si>
  <si>
    <t>GEDİK TR-6 35-31-L00560_A_95773096_95773096</t>
  </si>
  <si>
    <t>19.11.2023 06:42:11</t>
  </si>
  <si>
    <t>19.11.2023 07:36:04</t>
  </si>
  <si>
    <t>TR-13 35-31-L00013_SB G03_95262872</t>
  </si>
  <si>
    <t>19.11.2023 11:15:56</t>
  </si>
  <si>
    <t>19.11.2023 17:30:01</t>
  </si>
  <si>
    <t>19.11.2023 16:46:31</t>
  </si>
  <si>
    <t>19.11.2023 17:34:59</t>
  </si>
  <si>
    <t>K-1210 35-01-K01210_A_56373180_56373180</t>
  </si>
  <si>
    <t>19.11.2023 19:32:34</t>
  </si>
  <si>
    <t>M-1 35-02-M00001_M-1053 M04_78582582</t>
  </si>
  <si>
    <t>19.11.2023 10:03:31</t>
  </si>
  <si>
    <t>19.11.2023 11:03:51</t>
  </si>
  <si>
    <t>ALAÇATI İM 35-18-A00002_TR-2 15800 GİRİŞ L08_2052453</t>
  </si>
  <si>
    <t>19.11.2023 13:38:01</t>
  </si>
  <si>
    <t>19.11.2023 14:38:05</t>
  </si>
  <si>
    <t>UZUNKÖY TR-3 35-31-L00145__90033623_90033623</t>
  </si>
  <si>
    <t>19.11.2023 16:23:32</t>
  </si>
  <si>
    <t>19.11.2023 22:53:37</t>
  </si>
  <si>
    <t>19.11.2023 12:49:49</t>
  </si>
  <si>
    <t>19.11.2023 13:42:59</t>
  </si>
  <si>
    <t>KARASELENDİ TR-1 45-81-M00055_45-81-M00055_2360881</t>
  </si>
  <si>
    <t>19.11.2023 21:12:24</t>
  </si>
  <si>
    <t>K-1425 35-07-K01425_99076595_99076595</t>
  </si>
  <si>
    <t>19.11.2023 11:28:41</t>
  </si>
  <si>
    <t>19.11.2023 14:50:04</t>
  </si>
  <si>
    <t>CEVİZLİ BOSTANYERİ TR-2 35-31-L00322_C_91234110_91234110</t>
  </si>
  <si>
    <t>19.11.2023 18:44:11</t>
  </si>
  <si>
    <t>19.11.2023 19:24:42</t>
  </si>
  <si>
    <t>19.11.2023 17:05:31</t>
  </si>
  <si>
    <t>19.11.2023 20:16:02</t>
  </si>
  <si>
    <t>19.11.2023 07:39:04</t>
  </si>
  <si>
    <t>19.11.2023 11:07:52</t>
  </si>
  <si>
    <t>BOĞAZİÇİ İM 35-01-A00001_ZEYTİNLİK K17_2043019</t>
  </si>
  <si>
    <t>19.11.2023 01:40:29</t>
  </si>
  <si>
    <t>19.11.2023 01:42:23</t>
  </si>
  <si>
    <t>TAŞLIYATAK TR-7 35-31-L00341_35-31-L00341_2365270</t>
  </si>
  <si>
    <t>19.11.2023 04:22:31</t>
  </si>
  <si>
    <t>19.11.2023 04:32:39</t>
  </si>
  <si>
    <t>ÜRKMEZ M-27 35-25-M00127_956658542_956658542</t>
  </si>
  <si>
    <t>19.11.2023 16:35:48</t>
  </si>
  <si>
    <t>19.11.2023 17:24:44</t>
  </si>
  <si>
    <t>19.11.2023 03:22:51</t>
  </si>
  <si>
    <t>19.11.2023 03:53:21</t>
  </si>
  <si>
    <t>TR-701 ÖZEL 45-80-M02701Ö_45-80-M02701Ö_2363307</t>
  </si>
  <si>
    <t>19.11.2023 09:42:13</t>
  </si>
  <si>
    <t>19.11.2023 12:55:53</t>
  </si>
  <si>
    <t>M-3311(YATIRIM REZERVE) 35-07-M03311_912478084_912478084</t>
  </si>
  <si>
    <t>19.11.2023 22:39:07</t>
  </si>
  <si>
    <t>20.11.2023 01:24:10</t>
  </si>
  <si>
    <t>M-251 35-09-M00251_HatBaşıAyırıcı_53137752 M03_53137752</t>
  </si>
  <si>
    <t>19.11.2023 15:52:49</t>
  </si>
  <si>
    <t>19.11.2023 19:11:25</t>
  </si>
  <si>
    <t>DM-3/1 35-26-M00769_956606318_956606318</t>
  </si>
  <si>
    <t>19.11.2023 18:51:31</t>
  </si>
  <si>
    <t>20.11.2023 02:12:23</t>
  </si>
  <si>
    <t>BAHÇELİ  AR ÇİFTLİĞİ TR2 35-30-L00146_35-30-L00146_79769196</t>
  </si>
  <si>
    <t>19.11.2023 14:31:21</t>
  </si>
  <si>
    <t>19.11.2023 15:43:46</t>
  </si>
  <si>
    <t>YEŞİLKÖY ÇİFTLİK MAHALLESİ TR 35-32-L00055_35-32-L00055_2361196</t>
  </si>
  <si>
    <t>19.11.2023 18:52:01</t>
  </si>
  <si>
    <t>19.11.2023 13:02:31</t>
  </si>
  <si>
    <t>19.11.2023 18:59:32</t>
  </si>
  <si>
    <t>L-400 35-18-L00400_950456519_950456519</t>
  </si>
  <si>
    <t>19.11.2023 17:33:48</t>
  </si>
  <si>
    <t>19.11.2023 19:30:28</t>
  </si>
  <si>
    <t>19.11.2023 09:53:55</t>
  </si>
  <si>
    <t>19.11.2023 17:09:36</t>
  </si>
  <si>
    <t>K-4763 35-01-K04763__72410506_72410506</t>
  </si>
  <si>
    <t>19.11.2023 19:44:23</t>
  </si>
  <si>
    <t>19.11.2023 21:59:29</t>
  </si>
  <si>
    <t>KUŞÇUBURUN-3 35-26-M00538_95000562299_95000562299</t>
  </si>
  <si>
    <t>19.11.2023 13:45:30</t>
  </si>
  <si>
    <t>19.11.2023 22:08:43</t>
  </si>
  <si>
    <t>DEMİRCİ DM 45-74-M00347_TR-33 M014_84598215</t>
  </si>
  <si>
    <t>19.11.2023 10:58:59</t>
  </si>
  <si>
    <t>19.11.2023 12:12:53</t>
  </si>
  <si>
    <t>GÜZELKÖY KÖK 45-71-M00123_HatBaşıAyırıcı_53134943 M07_53134943</t>
  </si>
  <si>
    <t>19.11.2023 08:48:22</t>
  </si>
  <si>
    <t>SARIAHMETLİ TR-1 45-71-M01701_45-71-M01701_2354134</t>
  </si>
  <si>
    <t>19.11.2023 21:45:55</t>
  </si>
  <si>
    <t>20.11.2023 02:05:52</t>
  </si>
  <si>
    <t>SARIKAYA TR-1 35-31-L00282_B_65496789_65496789</t>
  </si>
  <si>
    <t>19.11.2023 21:01:16</t>
  </si>
  <si>
    <t>19.11.2023 23:20:10</t>
  </si>
  <si>
    <t>CEVİZLİ MERKEZ TR-1 35-31-L00321_C_91234062_91234062</t>
  </si>
  <si>
    <t>19.11.2023 08:41:01</t>
  </si>
  <si>
    <t>19.11.2023 18:51:19</t>
  </si>
  <si>
    <t>GÜLENYAKA ÇAMLIK MAH.TR-2 45-73-M00513_DIREK TIPI TRAFO HUCRESI H01_2083984</t>
  </si>
  <si>
    <t>19.11.2023 16:16:31</t>
  </si>
  <si>
    <t>19.11.2023 23:28:29</t>
  </si>
  <si>
    <t>HACIKARACALAR TR-1 45-81-M00102_A_56398790_56398790</t>
  </si>
  <si>
    <t>19.11.2023 17:13:11</t>
  </si>
  <si>
    <t>19.11.2023 18:44:52</t>
  </si>
  <si>
    <t>19.11.2023 21:22:13</t>
  </si>
  <si>
    <t>19.11.2023 22:33:53</t>
  </si>
  <si>
    <t>MENEMEN DM-7/15 35-28-L00171_35-28-L00171_66875658</t>
  </si>
  <si>
    <t>19.11.2023 11:36:38</t>
  </si>
  <si>
    <t>19.11.2023 15:48:36</t>
  </si>
  <si>
    <t>ÇAYAĞZI TR-21 35-31-L00280_B_91232076_91232076</t>
  </si>
  <si>
    <t>19.11.2023 08:05:34</t>
  </si>
  <si>
    <t>19.11.2023 17:23:01</t>
  </si>
  <si>
    <t>K-1879 35-09-K01879_D e1b_5863182</t>
  </si>
  <si>
    <t>19.11.2023 10:12:24</t>
  </si>
  <si>
    <t>19.11.2023 13:23:33</t>
  </si>
  <si>
    <t>K-1146 35-07-K01146_99068081_99068081</t>
  </si>
  <si>
    <t>19.11.2023 12:09:12</t>
  </si>
  <si>
    <t>19.11.2023 16:22:11</t>
  </si>
  <si>
    <t>K-1126 35-01-K01126_C C1_5847555</t>
  </si>
  <si>
    <t>19.11.2023 18:41:16</t>
  </si>
  <si>
    <t>19.11.2023 22:32:28</t>
  </si>
  <si>
    <t>DELEMENLER KÖK 45-73-M00490_BAHÇEARASI MAH. M04_2317063</t>
  </si>
  <si>
    <t>19.11.2023 19:50:15</t>
  </si>
  <si>
    <t>19.11.2023 22:27:08</t>
  </si>
  <si>
    <t>DM-14/2 45-71-M00373_953197191_953197191</t>
  </si>
  <si>
    <t>19.11.2023 19:12:17</t>
  </si>
  <si>
    <t>19.11.2023 20:03:54</t>
  </si>
  <si>
    <t>ÜZÜMLÜ TR-1 45-73-M00630_45-73-M00630_2353068</t>
  </si>
  <si>
    <t>19.11.2023 16:37:31</t>
  </si>
  <si>
    <t>19.11.2023 21:58:09</t>
  </si>
  <si>
    <t>DURHASAN KÖK 45-74-M00373_HatBaşıAyırıcı_88631380 M06_88631380</t>
  </si>
  <si>
    <t>19.11.2023 16:19:18</t>
  </si>
  <si>
    <t>19.11.2023 22:22:07</t>
  </si>
  <si>
    <t>19.11.2023 11:09:32</t>
  </si>
  <si>
    <t>19.11.2023 14:16:58</t>
  </si>
  <si>
    <t>K-231/A 35-01-K04858_35-01-K04858_2366097</t>
  </si>
  <si>
    <t>19.11.2023 12:55:51</t>
  </si>
  <si>
    <t>19.11.2023 14:16:00</t>
  </si>
  <si>
    <t>AHMETBEYLİ TR-2 35-22-M00240_955284324_955284324</t>
  </si>
  <si>
    <t>19.11.2023 17:42:06</t>
  </si>
  <si>
    <t>19.11.2023 19:14:04</t>
  </si>
  <si>
    <t>19.11.2023 12:13:22</t>
  </si>
  <si>
    <t>19.11.2023 20:31:52</t>
  </si>
  <si>
    <t>VELİLER DM 35-15-L00840_SEKİKÖY-ŞİRİNKÖY L02_66946046</t>
  </si>
  <si>
    <t>19.11.2023 09:51:05</t>
  </si>
  <si>
    <t>19.11.2023 11:04:24</t>
  </si>
  <si>
    <t>K-590 35-04-K00590_99133016_99133016</t>
  </si>
  <si>
    <t>19.11.2023 20:27:26</t>
  </si>
  <si>
    <t>20.11.2023 00:02:54</t>
  </si>
  <si>
    <t>ATAKÖY TR-6 35-22-M00176_955286436_955286436</t>
  </si>
  <si>
    <t>19.11.2023 11:05:38</t>
  </si>
  <si>
    <t>19.11.2023 11:51:48</t>
  </si>
  <si>
    <t>19.11.2023 10:09:08</t>
  </si>
  <si>
    <t>19.11.2023 12:29:40</t>
  </si>
  <si>
    <t>19.11.2023 15:07:47</t>
  </si>
  <si>
    <t>19.11.2023 18:21:24</t>
  </si>
  <si>
    <t>GELENBE İM 45-76-A00001_GEBELER L12_2325209</t>
  </si>
  <si>
    <t>19.11.2023 11:31:10</t>
  </si>
  <si>
    <t>19.11.2023 14:46:46</t>
  </si>
  <si>
    <t>19.11.2023 15:34:04</t>
  </si>
  <si>
    <t>MUAMMER SOYLU ÖZEL TR 45-71-M02328Ö_ H_74046160</t>
  </si>
  <si>
    <t>19.11.2023 17:12:53</t>
  </si>
  <si>
    <t>TOSUNLAR BEKİR EKİZ TARIMSAL SULAMA 35-32-L00040_DIREK TIPI TRAFO HUCRESI H01_2045057</t>
  </si>
  <si>
    <t>19.11.2023 08:43:42</t>
  </si>
  <si>
    <t>19.11.2023 10:52:21</t>
  </si>
  <si>
    <t>19.11.2023 14:10:00</t>
  </si>
  <si>
    <t>TR-78 HULUSİ İZLEYEN GRB. 35-15-M00078_A_91233485_91233485</t>
  </si>
  <si>
    <t>19.11.2023 14:04:46</t>
  </si>
  <si>
    <t>19.11.2023 18:58:43</t>
  </si>
  <si>
    <t>K-1444 35-04-K01444_99470263_99470263</t>
  </si>
  <si>
    <t>19.11.2023 01:12:42</t>
  </si>
  <si>
    <t>19.11.2023 02:28:00</t>
  </si>
  <si>
    <t>BAKIR YÖRÜKLER TR-2 35-32-L00054_A_91426092_91426092</t>
  </si>
  <si>
    <t>19.11.2023 07:55:46</t>
  </si>
  <si>
    <t>19.11.2023 09:52:40</t>
  </si>
  <si>
    <t>GÖKEYÜP BAĞKUZU TR 45-78-M00797_D_91262575_91262575</t>
  </si>
  <si>
    <t>19.11.2023 10:17:47</t>
  </si>
  <si>
    <t>19.11.2023 15:47:31</t>
  </si>
  <si>
    <t>19.11.2023 22:16:04</t>
  </si>
  <si>
    <t>HALIKÖY OVACIK TR-5 35-32-L00126_B_90942636_90942636</t>
  </si>
  <si>
    <t>19.11.2023 08:28:25</t>
  </si>
  <si>
    <t>19.11.2023 16:11:19</t>
  </si>
  <si>
    <t>NİLSAN KÖK 35-26-M00725_EGE YEM M02_65911136</t>
  </si>
  <si>
    <t>19.11.2023 18:09:37</t>
  </si>
  <si>
    <t>19.11.2023 02:17:21</t>
  </si>
  <si>
    <t>19.11.2023 02:48:02</t>
  </si>
  <si>
    <t>19.11.2023 12:31:42</t>
  </si>
  <si>
    <t>19.11.2023 12:45:31</t>
  </si>
  <si>
    <t>FOÇA TR-2 35-23-L00002_42134976_56398193_56398193</t>
  </si>
  <si>
    <t>19.11.2023 16:09:23</t>
  </si>
  <si>
    <t>19.11.2023 17:08:01</t>
  </si>
  <si>
    <t>L-291 35-18-L00291_L-431 HAPPY PARK L05_72186857</t>
  </si>
  <si>
    <t>19.11.2023 18:25:31</t>
  </si>
  <si>
    <t>19.11.2023 19:07:41</t>
  </si>
  <si>
    <t>19.11.2023 14:49:21</t>
  </si>
  <si>
    <t>19.11.2023 15:08:05</t>
  </si>
  <si>
    <t>19.11.2023 14:39:55</t>
  </si>
  <si>
    <t>19.11.2023 17:45:47</t>
  </si>
  <si>
    <t>DEMİRKÖPRÜ TM 45-78-A00005_HatBaşıAyırıcı_53137024 M05_53137024</t>
  </si>
  <si>
    <t>19.11.2023 08:59:30</t>
  </si>
  <si>
    <t>19.11.2023 11:25:57</t>
  </si>
  <si>
    <t>K-1452 35-01-K01452_F k1452/f3_5883753</t>
  </si>
  <si>
    <t>19.11.2023 16:45:59</t>
  </si>
  <si>
    <t>19.11.2023 21:21:03</t>
  </si>
  <si>
    <t>TOKMAKLI KÖK 45-86-M00047_BORLU TR-3 M06_72227763</t>
  </si>
  <si>
    <t>19.11.2023 09:24:55</t>
  </si>
  <si>
    <t>19.11.2023 11:45:19</t>
  </si>
  <si>
    <t>19.11.2023 11:14:05</t>
  </si>
  <si>
    <t>19.11.2023 11:56:05</t>
  </si>
  <si>
    <t>19.11.2023 21:27:21</t>
  </si>
  <si>
    <t>19.11.2023 22:09:35</t>
  </si>
  <si>
    <t>İM-1/TR-4 35-14-M00310_967149217_967149217</t>
  </si>
  <si>
    <t>19.11.2023 00:15:50</t>
  </si>
  <si>
    <t>19.11.2023 01:13:31</t>
  </si>
  <si>
    <t>SAĞANCI İM 35-16-A00003_HatBaşıAyırıcı_90912657 L05_90912657</t>
  </si>
  <si>
    <t>19.11.2023 13:54:26</t>
  </si>
  <si>
    <t>19.11.2023 15:22:41</t>
  </si>
  <si>
    <t>TR-2/113 45-83-L00113_A_56384153_56384153</t>
  </si>
  <si>
    <t>19.11.2023 19:05:01</t>
  </si>
  <si>
    <t>19.11.2023 19:34:46</t>
  </si>
  <si>
    <t>L-426 ESKİ GARAJ 35-18-L00426_L-424 AKTAŞ L01_66340307</t>
  </si>
  <si>
    <t>19.11.2023 14:59:05</t>
  </si>
  <si>
    <t>19.11.2023 13:15:25</t>
  </si>
  <si>
    <t>19.11.2023 15:05:27</t>
  </si>
  <si>
    <t>K-4361 35-02-K04361_910173978_910173978</t>
  </si>
  <si>
    <t>19.11.2023 14:09:51</t>
  </si>
  <si>
    <t>19.11.2023 17:14:30</t>
  </si>
  <si>
    <t>19.11.2023 04:06:20</t>
  </si>
  <si>
    <t>19.11.2023 05:10:42</t>
  </si>
  <si>
    <t>PINARLAR TR-1 45-81-M00241_A_91314380_91314380</t>
  </si>
  <si>
    <t>19.11.2023 10:54:16</t>
  </si>
  <si>
    <t>19.11.2023 16:13:48</t>
  </si>
  <si>
    <t>DERBENT TM 45-83-A00003_HALİLBEYLİ-1 M04_2312531</t>
  </si>
  <si>
    <t>19.11.2023 08:49:55</t>
  </si>
  <si>
    <t>19.11.2023 10:32:49</t>
  </si>
  <si>
    <t>19.11.2023 13:21:15</t>
  </si>
  <si>
    <t>19.11.2023 14:26:14</t>
  </si>
  <si>
    <t>YENİFOÇA TR-37 35-23-M00037_A_56376045_56376045</t>
  </si>
  <si>
    <t>19.11.2023 12:04:03</t>
  </si>
  <si>
    <t>19.11.2023 15:15:05</t>
  </si>
  <si>
    <t>19.11.2023 12:27:36</t>
  </si>
  <si>
    <t>19.11.2023 20:20:50</t>
  </si>
  <si>
    <t>M-2014 35-01-M02014_910808019_910808019</t>
  </si>
  <si>
    <t>19.11.2023 15:30:15</t>
  </si>
  <si>
    <t>19.11.2023 21:29:19</t>
  </si>
  <si>
    <t>KAVAKLIDERE TR-2 45-73-M00141_45-73-M00141_66677928</t>
  </si>
  <si>
    <t>19.11.2023 21:20:50</t>
  </si>
  <si>
    <t>19.11.2023 05:41:17</t>
  </si>
  <si>
    <t>19.11.2023 11:49:58</t>
  </si>
  <si>
    <t>SARIGÖL TR-52 45-79-M00052_A_56396206_56396206</t>
  </si>
  <si>
    <t>19.11.2023 16:54:03</t>
  </si>
  <si>
    <t>19.11.2023 23:51:50</t>
  </si>
  <si>
    <t>BOYABAĞ TR-1 35-21-L00113_B_56376967_56376967</t>
  </si>
  <si>
    <t>19.11.2023 10:18:14</t>
  </si>
  <si>
    <t>19.11.2023 11:48:59</t>
  </si>
  <si>
    <t>BOSTANLI KÜME EVLERİ TR-3 45-83-M00692_B_65514236_65514236</t>
  </si>
  <si>
    <t>19.11.2023 16:48:44</t>
  </si>
  <si>
    <t>19.11.2023 22:18:56</t>
  </si>
  <si>
    <t>DM-3/TR-35 35-26-M01260_956616602_956616602</t>
  </si>
  <si>
    <t>19.11.2023 08:13:37</t>
  </si>
  <si>
    <t>19.11.2023 17:59:11</t>
  </si>
  <si>
    <t>KARGIN KÖK 45-84-M00004_6767030_56402506_56402506</t>
  </si>
  <si>
    <t>19.11.2023 08:35:05</t>
  </si>
  <si>
    <t>19.11.2023 10:05:16</t>
  </si>
  <si>
    <t>19.11.2023 09:23:55</t>
  </si>
  <si>
    <t>19.11.2023 09:41:57</t>
  </si>
  <si>
    <t>ALAÇATI İM 35-18-A00002_L-289 KANTAR L14_2052463</t>
  </si>
  <si>
    <t>19.11.2023 18:24:23</t>
  </si>
  <si>
    <t>19.11.2023 18:42:50</t>
  </si>
  <si>
    <t>TR-1/9 45-72-M00009_956502809_956502809</t>
  </si>
  <si>
    <t>19.11.2023 20:32:26</t>
  </si>
  <si>
    <t>19.11.2023 22:26:13</t>
  </si>
  <si>
    <t>ŞEYHDAVUTLAR TR-4 KEMİKLİ 45-79-M00121_A_56387154_56387154</t>
  </si>
  <si>
    <t>19.11.2023 16:00:44</t>
  </si>
  <si>
    <t>20.11.2023 02:07:07</t>
  </si>
  <si>
    <t>ESKİ TEPEKÖY TR-1 45-75-M00251_B_56391330_56391330</t>
  </si>
  <si>
    <t>19.11.2023 09:09:51</t>
  </si>
  <si>
    <t>19.11.2023 10:52:18</t>
  </si>
  <si>
    <t>K-3001 35-02-K03001_954767446_954767446</t>
  </si>
  <si>
    <t>19.11.2023 18:54:00</t>
  </si>
  <si>
    <t>19.11.2023 23:04:18</t>
  </si>
  <si>
    <t>RAHMANLAR KÖK 45-81-M00327_KARAKOZAN KÖY M03_90848798</t>
  </si>
  <si>
    <t>19.11.2023 16:07:41</t>
  </si>
  <si>
    <t>19.11.2023 16:09:00</t>
  </si>
  <si>
    <t>19.11.2023 01:35:51</t>
  </si>
  <si>
    <t>19.11.2023 01:36:01</t>
  </si>
  <si>
    <t>TOKMAKLI KÖK 45-86-M00047_BORLU TR-10 M04_72227761</t>
  </si>
  <si>
    <t>19.11.2023 09:24:51</t>
  </si>
  <si>
    <t>19.11.2023 15:40:42</t>
  </si>
  <si>
    <t>YENİKÖY TR-2 35-23-M00086_B_60983000_60983000</t>
  </si>
  <si>
    <t>19.11.2023 12:05:06</t>
  </si>
  <si>
    <t>19.11.2023 12:58:36</t>
  </si>
  <si>
    <t>ALAŞEHİR TR-68 45-73-M00068_45-73-M00068_2353060</t>
  </si>
  <si>
    <t>19.11.2023 11:20:11</t>
  </si>
  <si>
    <t>19.11.2023 15:34:56</t>
  </si>
  <si>
    <t>19.11.2023 10:35:29</t>
  </si>
  <si>
    <t>19.11.2023 12:03:09</t>
  </si>
  <si>
    <t>YILMAZ TR-13 45-78-L00213_49330353_56389089_56389089</t>
  </si>
  <si>
    <t>19.11.2023 12:35:56</t>
  </si>
  <si>
    <t>19.11.2023 14:10:07</t>
  </si>
  <si>
    <t>YENİKENT TR-2 35-16-M00027_35-16-M00027_2362791</t>
  </si>
  <si>
    <t>20.11.2023 14:07:15</t>
  </si>
  <si>
    <t>20.11.2023 14:52:08</t>
  </si>
  <si>
    <t>K-1016 35-01-K01016_913555658_913555658</t>
  </si>
  <si>
    <t>20.11.2023 20:20:16</t>
  </si>
  <si>
    <t>20.11.2023 22:06:39</t>
  </si>
  <si>
    <t>M-3312(YATIRIM REZERVE) 35-07-M03312_99070139_99070139</t>
  </si>
  <si>
    <t>20.11.2023 20:06:43</t>
  </si>
  <si>
    <t>21.11.2023 00:27:12</t>
  </si>
  <si>
    <t>M-2707 35-02-M02707_B_77269403_77269403</t>
  </si>
  <si>
    <t>20.11.2023 20:44:50</t>
  </si>
  <si>
    <t>20.11.2023 21:47:31</t>
  </si>
  <si>
    <t>M-3312(YATIRIM REZERVE) 35-07-M03312_99273078_99273078</t>
  </si>
  <si>
    <t>20.11.2023 10:02:38</t>
  </si>
  <si>
    <t>20.11.2023 12:37:08</t>
  </si>
  <si>
    <t>20.11.2023 16:08:51</t>
  </si>
  <si>
    <t>20.11.2023 16:42:09</t>
  </si>
  <si>
    <t>KÖPRÜBAŞI TR-18 45-86-M00018_B_56400479_56400479</t>
  </si>
  <si>
    <t>20.11.2023 21:47:18</t>
  </si>
  <si>
    <t>20.11.2023 22:05:52</t>
  </si>
  <si>
    <t>K-594 35-04-K00594_95001335410_95001335410</t>
  </si>
  <si>
    <t>20.11.2023 15:21:39</t>
  </si>
  <si>
    <t>20.11.2023 18:56:56</t>
  </si>
  <si>
    <t>20.11.2023 09:28:31</t>
  </si>
  <si>
    <t>20.11.2023 15:26:30</t>
  </si>
  <si>
    <t>20.11.2023 12:22:41</t>
  </si>
  <si>
    <t>20.11.2023 13:32:35</t>
  </si>
  <si>
    <t>L-224 SİBAM EVLERİ 35-18-L00224_9147146_56376397_56376397</t>
  </si>
  <si>
    <t>20.11.2023 07:48:50</t>
  </si>
  <si>
    <t>20.11.2023 11:45:58</t>
  </si>
  <si>
    <t>KORDON KÖK 45-78-M00730_HatBaşıAyırıcı_53133054 M04_53133054</t>
  </si>
  <si>
    <t>20.11.2023 09:16:17</t>
  </si>
  <si>
    <t>20.11.2023 16:16:20</t>
  </si>
  <si>
    <t>ALAŞARLI TR-2 35-15-L00194_A_56370010_56370010</t>
  </si>
  <si>
    <t>20.11.2023 10:24:09</t>
  </si>
  <si>
    <t>20.11.2023 13:11:33</t>
  </si>
  <si>
    <t>BOZAĞAÇ TR-4 45-78-M00664_953292277_953292277</t>
  </si>
  <si>
    <t>20.11.2023 15:18:21</t>
  </si>
  <si>
    <t>20.11.2023 17:36:58</t>
  </si>
  <si>
    <t>20.11.2023 15:36:06</t>
  </si>
  <si>
    <t>20.11.2023 15:54:45</t>
  </si>
  <si>
    <t>M-257 35-09-M00257_912608505_912608505</t>
  </si>
  <si>
    <t>20.11.2023 08:29:07</t>
  </si>
  <si>
    <t>20.11.2023 10:23:20</t>
  </si>
  <si>
    <t>SANAYİ SİTESİ TR-6 (DM-10/14) 35-17-M00501_950149204_950149204</t>
  </si>
  <si>
    <t>20.11.2023 08:08:10</t>
  </si>
  <si>
    <t>20.11.2023 12:46:21</t>
  </si>
  <si>
    <t>20.11.2023 19:12:38</t>
  </si>
  <si>
    <t>20.11.2023 23:08:17</t>
  </si>
  <si>
    <t>SELENDİ TR-12 45-81-M00012_945625389_945625389</t>
  </si>
  <si>
    <t>20.11.2023 17:10:56</t>
  </si>
  <si>
    <t>20.11.2023 21:22:09</t>
  </si>
  <si>
    <t>K-1624 35-04-K01624_913358310_913358310</t>
  </si>
  <si>
    <t>20.11.2023 08:27:55</t>
  </si>
  <si>
    <t>20.11.2023 12:36:39</t>
  </si>
  <si>
    <t>M-3428(YATIRIM REZERVE) 35-03-M03428_ M01_88207299</t>
  </si>
  <si>
    <t>20.11.2023 10:04:02</t>
  </si>
  <si>
    <t>20.11.2023 12:02:26</t>
  </si>
  <si>
    <t>20.11.2023 09:29:59</t>
  </si>
  <si>
    <t>20.11.2023 17:48:53</t>
  </si>
  <si>
    <t>K-2013 35-08-K02013__72410685_72410685</t>
  </si>
  <si>
    <t>20.11.2023 17:39:59</t>
  </si>
  <si>
    <t>20.11.2023 19:42:49</t>
  </si>
  <si>
    <t>K-1 35-01-K00001_E E3_5872924</t>
  </si>
  <si>
    <t>20.11.2023 13:40:56</t>
  </si>
  <si>
    <t>20.11.2023 18:40:18</t>
  </si>
  <si>
    <t>ARMUTLU TR-3 35-27-L00003_A_56356268_56356268</t>
  </si>
  <si>
    <t>20.11.2023 11:41:08</t>
  </si>
  <si>
    <t>20.11.2023 14:38:07</t>
  </si>
  <si>
    <t>K-217 35-01-K00217_911133881_911133881</t>
  </si>
  <si>
    <t>20.11.2023 13:07:47</t>
  </si>
  <si>
    <t>20.11.2023 14:40:10</t>
  </si>
  <si>
    <t>SAİPLER TR-2 35-26-M00232_95002472080_95002472080</t>
  </si>
  <si>
    <t>20.11.2023 10:44:14</t>
  </si>
  <si>
    <t>20.11.2023 13:07:32</t>
  </si>
  <si>
    <t>KOZBEYLİ TR-3 35-23-M00072_B_91353088_91353088</t>
  </si>
  <si>
    <t>20.11.2023 19:49:22</t>
  </si>
  <si>
    <t>20.11.2023 21:36:00</t>
  </si>
  <si>
    <t>TR-2/15-1 45-72-L00964_956497922_956497922</t>
  </si>
  <si>
    <t>20.11.2023 11:02:42</t>
  </si>
  <si>
    <t>20.11.2023 14:13:12</t>
  </si>
  <si>
    <t>20.11.2023 09:02:55</t>
  </si>
  <si>
    <t>20.11.2023 11:03:22</t>
  </si>
  <si>
    <t>M-2391 35-01-M02391_913450414_913450414</t>
  </si>
  <si>
    <t>20.11.2023 13:12:13</t>
  </si>
  <si>
    <t>20.11.2023 14:30:06</t>
  </si>
  <si>
    <t>M-3466(YATIRIM REZERVE) 35-02-M03466_35-02-M03466_88370532</t>
  </si>
  <si>
    <t>20.11.2023 03:27:03</t>
  </si>
  <si>
    <t>20.11.2023 04:33:53</t>
  </si>
  <si>
    <t>ÇEŞME İM 35-18-A00001_DALYAN L05_2053082</t>
  </si>
  <si>
    <t>20.11.2023 14:49:20</t>
  </si>
  <si>
    <t>20.11.2023 15:44:39</t>
  </si>
  <si>
    <t>DM-2/03 45-71-M00166_C c2b_45193502</t>
  </si>
  <si>
    <t>20.11.2023 19:05:34</t>
  </si>
  <si>
    <t>20.11.2023 20:29:43</t>
  </si>
  <si>
    <t>ARTICAK TR-1 35-15-L00344_A_91356236_91356236</t>
  </si>
  <si>
    <t>20.11.2023 09:27:25</t>
  </si>
  <si>
    <t>20.11.2023 17:56:03</t>
  </si>
  <si>
    <t>20.11.2023 17:23:03</t>
  </si>
  <si>
    <t>20.11.2023 17:50:59</t>
  </si>
  <si>
    <t>20.11.2023 14:19:00</t>
  </si>
  <si>
    <t>20.11.2023 14:59:02</t>
  </si>
  <si>
    <t>SAİPALTI TR-1 35-21-L00101_95001311981_95001311981</t>
  </si>
  <si>
    <t>20.11.2023 10:01:18</t>
  </si>
  <si>
    <t>20.11.2023 12:39:44</t>
  </si>
  <si>
    <t>DM-2/22 35-26-M00853_49434968 _5926671</t>
  </si>
  <si>
    <t>20.11.2023 12:36:03</t>
  </si>
  <si>
    <t>20.11.2023 16:03:31</t>
  </si>
  <si>
    <t>M-2583 35-08-M02583_DAĞITIM TRAFOSU M-2583 M01_50035585</t>
  </si>
  <si>
    <t>20.11.2023 15:16:40</t>
  </si>
  <si>
    <t>20.11.2023 15:50:46</t>
  </si>
  <si>
    <t>KULA İM 45-77-A00001_HatBaşıAyırıcı_89716744 M01_89716744</t>
  </si>
  <si>
    <t>20.11.2023 12:11:51</t>
  </si>
  <si>
    <t>20.11.2023 13:00:55</t>
  </si>
  <si>
    <t>20.11.2023 08:44:00</t>
  </si>
  <si>
    <t>20.11.2023 08:59:43</t>
  </si>
  <si>
    <t>20.11.2023 11:24:41</t>
  </si>
  <si>
    <t>20.11.2023 17:51:42</t>
  </si>
  <si>
    <t>SEYREK TR-9 35-28-M00766_B B01_79678381</t>
  </si>
  <si>
    <t>20.11.2023 17:44:43</t>
  </si>
  <si>
    <t>20.11.2023 23:28:00</t>
  </si>
  <si>
    <t>TR-11 35-22-M00011_DAĞITIM TRAFO TR-11 M03_72135621</t>
  </si>
  <si>
    <t>20.11.2023 04:39:51</t>
  </si>
  <si>
    <t>20.11.2023 06:25:03</t>
  </si>
  <si>
    <t>20.11.2023 11:37:19</t>
  </si>
  <si>
    <t>20.11.2023 15:09:41</t>
  </si>
  <si>
    <t>M-2825 35-03-M02825_910245971_910245971</t>
  </si>
  <si>
    <t>20.11.2023 09:18:16</t>
  </si>
  <si>
    <t>20.11.2023 11:39:07</t>
  </si>
  <si>
    <t>M-1147 35-09-M01147_M-1302 M05_47553537</t>
  </si>
  <si>
    <t>20.11.2023 12:50:33</t>
  </si>
  <si>
    <t>20.11.2023 12:53:42</t>
  </si>
  <si>
    <t>K-587 35-04-K00587_98115462_98115462</t>
  </si>
  <si>
    <t>20.11.2023 18:14:43</t>
  </si>
  <si>
    <t>20.11.2023 20:39:05</t>
  </si>
  <si>
    <t>DM-2/03 45-71-M00166_45-71-M00166_66487830</t>
  </si>
  <si>
    <t>20.11.2023 21:28:17</t>
  </si>
  <si>
    <t>20.11.2023 09:35:21</t>
  </si>
  <si>
    <t>20.11.2023 16:58:51</t>
  </si>
  <si>
    <t>20.11.2023 17:21:18</t>
  </si>
  <si>
    <t>20.11.2023 18:59:26</t>
  </si>
  <si>
    <t>20.11.2023 08:17:56</t>
  </si>
  <si>
    <t>20.11.2023 08:20:06</t>
  </si>
  <si>
    <t>KOYUNDERE TR-14 35-28-M00153_953383329_953383329</t>
  </si>
  <si>
    <t>20.11.2023 12:25:03</t>
  </si>
  <si>
    <t>20.11.2023 17:44:39</t>
  </si>
  <si>
    <t>M-2353 35-03-M02353_D_65514160_65514160</t>
  </si>
  <si>
    <t>20.11.2023 17:52:19</t>
  </si>
  <si>
    <t>20.11.2023 19:14:25</t>
  </si>
  <si>
    <t>20.11.2023 18:23:36</t>
  </si>
  <si>
    <t>20.11.2023 19:58:49</t>
  </si>
  <si>
    <t>K-4013 35-04-K04013_99576539_99576539</t>
  </si>
  <si>
    <t>20.11.2023 18:39:14</t>
  </si>
  <si>
    <t>20.11.2023 21:10:08</t>
  </si>
  <si>
    <t>M-1053 35-02-M01053_A_56365916_56365916</t>
  </si>
  <si>
    <t>20.11.2023 14:10:16</t>
  </si>
  <si>
    <t>20.11.2023 17:00:55</t>
  </si>
  <si>
    <t>KARABURUN TR-4/1 35-21-L00129_953359916_953359916</t>
  </si>
  <si>
    <t>20.11.2023 08:37:58</t>
  </si>
  <si>
    <t>20.11.2023 11:15:35</t>
  </si>
  <si>
    <t>M-2456 35-02-M02456__78540078_78540078</t>
  </si>
  <si>
    <t>20.11.2023 13:39:48</t>
  </si>
  <si>
    <t>20.11.2023 18:21:25</t>
  </si>
  <si>
    <t>M-1189 35-03-M01189_910817773_910817773</t>
  </si>
  <si>
    <t>20.11.2023 13:16:57</t>
  </si>
  <si>
    <t>20.11.2023 18:57:21</t>
  </si>
  <si>
    <t>20.11.2023 05:04:41</t>
  </si>
  <si>
    <t>20.11.2023 05:58:45</t>
  </si>
  <si>
    <t>L-288 MENDERES MAH. 35-18-L00288_L-287 L01_72109339</t>
  </si>
  <si>
    <t>20.11.2023 09:23:35</t>
  </si>
  <si>
    <t>20.11.2023 13:10:00</t>
  </si>
  <si>
    <t>DM-1/51-A 35-29-M00466_76300607 _76300585</t>
  </si>
  <si>
    <t>20.11.2023 09:16:30</t>
  </si>
  <si>
    <t>20.11.2023 12:11:03</t>
  </si>
  <si>
    <t>ASARLIK TR-4 35-28-M00179_953369579_953369579</t>
  </si>
  <si>
    <t>20.11.2023 10:46:31</t>
  </si>
  <si>
    <t>20.11.2023 16:47:59</t>
  </si>
  <si>
    <t>SANAYİ SİTESİ TR-6 (DM-10/14) 35-17-M00501_35-17-M00501_66285267</t>
  </si>
  <si>
    <t>20.11.2023 13:27:01</t>
  </si>
  <si>
    <t>M-988 35-03-M00988_910323758_910323758</t>
  </si>
  <si>
    <t>20.11.2023 14:53:02</t>
  </si>
  <si>
    <t>20.11.2023 19:53:43</t>
  </si>
  <si>
    <t>20.11.2023 10:05:37</t>
  </si>
  <si>
    <t>20.11.2023 12:14:43</t>
  </si>
  <si>
    <t>M-1426 35-04-M01426_TRAFO-1 M03_2069361</t>
  </si>
  <si>
    <t>20.11.2023 13:38:52</t>
  </si>
  <si>
    <t>20.11.2023 14:07:21</t>
  </si>
  <si>
    <t>DM-14/3C 45-71-M02285_45-71-M02285_73387789</t>
  </si>
  <si>
    <t>20.11.2023 19:06:41</t>
  </si>
  <si>
    <t>20.11.2023 22:10:07</t>
  </si>
  <si>
    <t>KULA İM 45-77-A00001_KONURCA M01_2308471</t>
  </si>
  <si>
    <t>20.11.2023 10:04:05</t>
  </si>
  <si>
    <t>20.11.2023 12:09:00</t>
  </si>
  <si>
    <t>K-4361 35-02-K04361_910303198_910303198</t>
  </si>
  <si>
    <t>20.11.2023 13:32:28</t>
  </si>
  <si>
    <t>20.11.2023 15:08:16</t>
  </si>
  <si>
    <t>MURADİYE DM-4/2 KÖK 45-71-M00230_DM-5/11 M06_2333668</t>
  </si>
  <si>
    <t>20.11.2023 09:20:00</t>
  </si>
  <si>
    <t>20.11.2023 10:10:18</t>
  </si>
  <si>
    <t>L-37 YAT LİMANI 35-14-L00037_C C04_5850195</t>
  </si>
  <si>
    <t>20.11.2023 10:52:50</t>
  </si>
  <si>
    <t>20.11.2023 13:14:56</t>
  </si>
  <si>
    <t>CELENGÖZ MAH. TR 45-77-L00221_A_56387438_56387438</t>
  </si>
  <si>
    <t>20.11.2023 09:00:16</t>
  </si>
  <si>
    <t>20.11.2023 17:58:16</t>
  </si>
  <si>
    <t>TR-1/64 DM 45-72-M00064_956497449_956497449</t>
  </si>
  <si>
    <t>20.11.2023 20:21:44</t>
  </si>
  <si>
    <t>20.11.2023 21:49:31</t>
  </si>
  <si>
    <t>ÇINAROBA KÖYÜ TR-2 45-80-M00078_A_56385514_56385514</t>
  </si>
  <si>
    <t>20.11.2023 21:31:19</t>
  </si>
  <si>
    <t>20.11.2023 21:55:14</t>
  </si>
  <si>
    <t>GÖÇBEYLİ DM 35-16-M00139_GÖÇBEYLİ TARIMSAL SULAMA M02_72044679</t>
  </si>
  <si>
    <t>20.11.2023 10:11:00</t>
  </si>
  <si>
    <t>20.11.2023 11:13:21</t>
  </si>
  <si>
    <t>TR-9 35-15-M00009_950382931_950382931</t>
  </si>
  <si>
    <t>20.11.2023 07:40:19</t>
  </si>
  <si>
    <t>20.11.2023 15:54:30</t>
  </si>
  <si>
    <t>SARIGÖL TR-45 45-79-M00045_C_56384103_56384103</t>
  </si>
  <si>
    <t>20.11.2023 17:11:16</t>
  </si>
  <si>
    <t>20.11.2023 18:37:42</t>
  </si>
  <si>
    <t>K-884 35-01-K00884_911827893_911827893</t>
  </si>
  <si>
    <t>20.11.2023 18:29:57</t>
  </si>
  <si>
    <t>20.11.2023 20:23:06</t>
  </si>
  <si>
    <t>TR-73 YAŞAR KAHRAMAN GRB. 35-15-M00073_A_91242417_91242417</t>
  </si>
  <si>
    <t>20.11.2023 12:36:50</t>
  </si>
  <si>
    <t>20.11.2023 15:23:47</t>
  </si>
  <si>
    <t>20.11.2023 16:29:35</t>
  </si>
  <si>
    <t>20.11.2023 16:40:13</t>
  </si>
  <si>
    <t>20.11.2023 11:56:15</t>
  </si>
  <si>
    <t>20.11.2023 16:10:39</t>
  </si>
  <si>
    <t>L-197/1 35-18-L00629_950460633_950460633</t>
  </si>
  <si>
    <t>20.11.2023 18:26:00</t>
  </si>
  <si>
    <t>20.11.2023 21:32:02</t>
  </si>
  <si>
    <t>20.11.2023 09:04:20</t>
  </si>
  <si>
    <t>20.11.2023 09:25:28</t>
  </si>
  <si>
    <t>TR-95 35-15-M00095_35-15-M00095_2364919</t>
  </si>
  <si>
    <t>20.11.2023 10:35:05</t>
  </si>
  <si>
    <t>20.11.2023 18:16:34</t>
  </si>
  <si>
    <t>DURASILLI TR-22 45-78-M01136_49274253_56384645_56384645</t>
  </si>
  <si>
    <t>20.11.2023 19:02:45</t>
  </si>
  <si>
    <t>20.11.2023 20:15:43</t>
  </si>
  <si>
    <t>TR-58 45-78-M00058_953256392_953256392</t>
  </si>
  <si>
    <t>20.11.2023 17:59:12</t>
  </si>
  <si>
    <t>20.11.2023 18:48:43</t>
  </si>
  <si>
    <t>20.11.2023 08:54:13</t>
  </si>
  <si>
    <t>20.11.2023 13:09:56</t>
  </si>
  <si>
    <t>20.11.2023 16:30:39</t>
  </si>
  <si>
    <t>20.11.2023 12:16:44</t>
  </si>
  <si>
    <t>20.11.2023 14:51:59</t>
  </si>
  <si>
    <t>TR-2/8 45-72-L00008_45-72-L00008_66444764</t>
  </si>
  <si>
    <t>20.11.2023 10:25:37</t>
  </si>
  <si>
    <t>20.11.2023 12:50:49</t>
  </si>
  <si>
    <t>BÖLCEK MEZARLIK-4 TR 35-16-M00266_35-16-M00266_2351787</t>
  </si>
  <si>
    <t>20.11.2023 09:56:46</t>
  </si>
  <si>
    <t>20.11.2023 10:21:42</t>
  </si>
  <si>
    <t>20.11.2023 08:29:25</t>
  </si>
  <si>
    <t>20.11.2023 09:26:01</t>
  </si>
  <si>
    <t>20.11.2023 17:31:06</t>
  </si>
  <si>
    <t>20.11.2023 19:04:55</t>
  </si>
  <si>
    <t>BAŞARAN TR-4 35-31-L00073_B_91025656_91025656</t>
  </si>
  <si>
    <t>20.11.2023 20:47:49</t>
  </si>
  <si>
    <t>20.11.2023 22:42:01</t>
  </si>
  <si>
    <t>SARUHANLI TR-24 45-80-M00024_95001427930_95001427930</t>
  </si>
  <si>
    <t>20.11.2023 07:55:54</t>
  </si>
  <si>
    <t>20.11.2023 08:41:45</t>
  </si>
  <si>
    <t>MURADİYE TR-5 (ESKİ MEZARLIK YANI) 45-71-M00204_HatBaşıAyırıcı_53135867 M02_53135867</t>
  </si>
  <si>
    <t>20.11.2023 16:18:10</t>
  </si>
  <si>
    <t>20.11.2023 20:52:07</t>
  </si>
  <si>
    <t>BEYOBA TR-1 45-72-M00417_B_56393594_56393594</t>
  </si>
  <si>
    <t>20.11.2023 22:42:34</t>
  </si>
  <si>
    <t>21.11.2023 02:08:56</t>
  </si>
  <si>
    <t>20.11.2023 12:36:02</t>
  </si>
  <si>
    <t>20.11.2023 18:38:52</t>
  </si>
  <si>
    <t>M-1426 35-04-M01426_35-04-M01426_2349359</t>
  </si>
  <si>
    <t>20.11.2023 18:22:29</t>
  </si>
  <si>
    <t>20.11.2023 22:03:59</t>
  </si>
  <si>
    <t>GÜLBAHÇE TR-1 45-71-M00184_ÜÇPINAR DM M02_72255574</t>
  </si>
  <si>
    <t>20.11.2023 10:40:57</t>
  </si>
  <si>
    <t>20.11.2023 13:44:12</t>
  </si>
  <si>
    <t>M-531 KAVAKLIDERE KÖK 35-02-M00531_M-528 M10_72200022</t>
  </si>
  <si>
    <t>20.11.2023 08:22:33</t>
  </si>
  <si>
    <t>20.11.2023 08:31:44</t>
  </si>
  <si>
    <t>TR-322 35-19-M00521_966536842_966536842</t>
  </si>
  <si>
    <t>20.11.2023 10:10:11</t>
  </si>
  <si>
    <t>20.11.2023 13:55:39</t>
  </si>
  <si>
    <t>K-3212 35-01-K03212_912432215_912432215</t>
  </si>
  <si>
    <t>20.11.2023 13:48:36</t>
  </si>
  <si>
    <t>20.11.2023 16:18:23</t>
  </si>
  <si>
    <t>L-430 35-18-L00430_950452345_950452345</t>
  </si>
  <si>
    <t>20.11.2023 20:54:46</t>
  </si>
  <si>
    <t>20.11.2023 23:44:25</t>
  </si>
  <si>
    <t>TR-57 BAKSAN 35-19-L00057_956664020_956664020</t>
  </si>
  <si>
    <t>20.11.2023 14:26:06</t>
  </si>
  <si>
    <t>20.11.2023 15:45:31</t>
  </si>
  <si>
    <t>ULUKENT DM-1/16 35-28-M00069_ESKİ KARŞIYAKA M06_66552813</t>
  </si>
  <si>
    <t>20.11.2023 14:09:03</t>
  </si>
  <si>
    <t>20.11.2023 14:18:36</t>
  </si>
  <si>
    <t>BAĞARASI TR-11 35-23-M00180_C_56358290_56358290</t>
  </si>
  <si>
    <t>20.11.2023 19:50:20</t>
  </si>
  <si>
    <t>20.11.2023 20:36:33</t>
  </si>
  <si>
    <t>ALAŞEHİR TR-16 45-73-M00016_945673427_945673427</t>
  </si>
  <si>
    <t>20.11.2023 11:43:06</t>
  </si>
  <si>
    <t>20.11.2023 15:03:28</t>
  </si>
  <si>
    <t>TR-98 45-78-L00098_49361377_56391062_56391062</t>
  </si>
  <si>
    <t>20.11.2023 19:47:26</t>
  </si>
  <si>
    <t>20.11.2023 20:33:37</t>
  </si>
  <si>
    <t>BAĞARASI TR-3 35-23-M00172_A_91412622_91412622</t>
  </si>
  <si>
    <t>20.11.2023 09:30:14</t>
  </si>
  <si>
    <t>20.11.2023 16:31:03</t>
  </si>
  <si>
    <t>K-1624 35-04-K01624_913332246_913332246</t>
  </si>
  <si>
    <t>20.11.2023 13:19:30</t>
  </si>
  <si>
    <t>20.11.2023 18:04:47</t>
  </si>
  <si>
    <t>M-540 35-09-M00540_TRF-1 M04_47723386</t>
  </si>
  <si>
    <t>20.11.2023 16:55:43</t>
  </si>
  <si>
    <t>20.11.2023 20:42:37</t>
  </si>
  <si>
    <t>K-243 35-04-K00243_99610413_99610413</t>
  </si>
  <si>
    <t>20.11.2023 15:40:08</t>
  </si>
  <si>
    <t>20.11.2023 16:51:05</t>
  </si>
  <si>
    <t>M-1148 35-09-M01148_M-540 M01_47617282</t>
  </si>
  <si>
    <t>20.11.2023 10:47:35</t>
  </si>
  <si>
    <t>20.11.2023 10:56:46</t>
  </si>
  <si>
    <t>20.11.2023 19:16:24</t>
  </si>
  <si>
    <t>20.11.2023 23:02:00</t>
  </si>
  <si>
    <t>ÇAYBAŞI YOLU TR-2 35-26-M01195_956604283_956604283</t>
  </si>
  <si>
    <t>20.11.2023 15:50:03</t>
  </si>
  <si>
    <t>20.11.2023 18:20:17</t>
  </si>
  <si>
    <t>ÇAĞLAYAN TR-1 45-73-M00173_945663853_945663853</t>
  </si>
  <si>
    <t>20.11.2023 18:46:27</t>
  </si>
  <si>
    <t>20.11.2023 23:44:41</t>
  </si>
  <si>
    <t>DM-09/13-A 45-71-M00382_45-71-M00382_2355307</t>
  </si>
  <si>
    <t>20.11.2023 13:58:45</t>
  </si>
  <si>
    <t>20.11.2023 15:40:10</t>
  </si>
  <si>
    <t>ESBAŞ İM 35-08-A00001_ESBAŞ-10 K05_2307188</t>
  </si>
  <si>
    <t>20.11.2023 09:14:28</t>
  </si>
  <si>
    <t>20.11.2023 12:51:21</t>
  </si>
  <si>
    <t>20.11.2023 09:42:28</t>
  </si>
  <si>
    <t>20.11.2023 13:42:17</t>
  </si>
  <si>
    <t>TR-1/79 45-72-M00079_956504868_956504868</t>
  </si>
  <si>
    <t>20.11.2023 14:36:35</t>
  </si>
  <si>
    <t>20.11.2023 19:27:31</t>
  </si>
  <si>
    <t>SELENDİ TR-5 45-81-M00005_945633147_945633147</t>
  </si>
  <si>
    <t>20.11.2023 11:21:43</t>
  </si>
  <si>
    <t>20.11.2023 20:09:13</t>
  </si>
  <si>
    <t>KÖREZ MAH. TR-1 45-73-M00533_945652863_945652863</t>
  </si>
  <si>
    <t>20.11.2023 20:21:39</t>
  </si>
  <si>
    <t>20.11.2023 23:20:24</t>
  </si>
  <si>
    <t>YAYAKENT DM 35-24-M00209_HatBaşıAyırıcı_97479747 M05_97479747</t>
  </si>
  <si>
    <t>20.11.2023 11:27:21</t>
  </si>
  <si>
    <t>20.11.2023 12:59:00</t>
  </si>
  <si>
    <t>20.11.2023 21:30:09</t>
  </si>
  <si>
    <t>20.11.2023 10:15:11</t>
  </si>
  <si>
    <t>20.11.2023 17:17:23</t>
  </si>
  <si>
    <t>20.11.2023 10:26:19</t>
  </si>
  <si>
    <t>20.11.2023 13:53:17</t>
  </si>
  <si>
    <t>M-2125 35-03-M02125_35-03-M02125_2367258</t>
  </si>
  <si>
    <t>20.11.2023 16:13:05</t>
  </si>
  <si>
    <t>20.11.2023 17:29:13</t>
  </si>
  <si>
    <t>SOMA TR-20 45-82-M00020_45-82-M00020_83358698</t>
  </si>
  <si>
    <t>20.11.2023 03:23:25</t>
  </si>
  <si>
    <t>20.11.2023 04:15:13</t>
  </si>
  <si>
    <t>DM-4/81 (MANİSA İTFAİYESİ) 45-71-M00278_953218215_953218215</t>
  </si>
  <si>
    <t>20.11.2023 12:26:00</t>
  </si>
  <si>
    <t>20.11.2023 16:42:22</t>
  </si>
  <si>
    <t>TR-1/20B 45-72-M00104_956480120_956480120</t>
  </si>
  <si>
    <t>20.11.2023 11:01:21</t>
  </si>
  <si>
    <t>20.11.2023 15:07:05</t>
  </si>
  <si>
    <t>M-1148 35-09-M01148_M-540 M01_47617192</t>
  </si>
  <si>
    <t>20.11.2023 12:47:01</t>
  </si>
  <si>
    <t>DEMİRTAŞ KÖK 35-30-M00149_35-30-M00149_72078659</t>
  </si>
  <si>
    <t>20.11.2023 09:29:00</t>
  </si>
  <si>
    <t>20.11.2023 17:12:11</t>
  </si>
  <si>
    <t>M-1541 35-01-M01541_912900851_912900851</t>
  </si>
  <si>
    <t>20.11.2023 10:13:13</t>
  </si>
  <si>
    <t>20.11.2023 13:12:59</t>
  </si>
  <si>
    <t>20.11.2023 16:33:09</t>
  </si>
  <si>
    <t>20.11.2023 18:55:50</t>
  </si>
  <si>
    <t>AKYURT TR-1 35-29-L00624_DIREK TIPI TRAFO HUCRESI H01_2097646</t>
  </si>
  <si>
    <t>20.11.2023 12:38:20</t>
  </si>
  <si>
    <t>20.11.2023 13:45:58</t>
  </si>
  <si>
    <t>KIZILÜZÜM TR-1 35-27-M00080_B_91282982_91282982</t>
  </si>
  <si>
    <t>20.11.2023 20:24:08</t>
  </si>
  <si>
    <t>20.11.2023 22:39:03</t>
  </si>
  <si>
    <t>SARUHANLI TR-16 45-80-M00016_D_56384209_56384209</t>
  </si>
  <si>
    <t>20.11.2023 00:17:39</t>
  </si>
  <si>
    <t>20.11.2023 01:20:13</t>
  </si>
  <si>
    <t>SELENDİ TR-15 45-81-M00015_A_56386840_56386840</t>
  </si>
  <si>
    <t>20.11.2023 14:44:19</t>
  </si>
  <si>
    <t>20.11.2023 19:51:31</t>
  </si>
  <si>
    <t>KIRANKÖY ALANYAKA TR-1 45-75-M00189_B_56385893_56385893</t>
  </si>
  <si>
    <t>20.11.2023 10:53:29</t>
  </si>
  <si>
    <t>20.11.2023 13:19:58</t>
  </si>
  <si>
    <t>ÜÇPINAR DM 45-71-M00183_AVDAL M02_72249224</t>
  </si>
  <si>
    <t>20.11.2023 13:20:44</t>
  </si>
  <si>
    <t>20.11.2023 15:50:35</t>
  </si>
  <si>
    <t>ESBAŞ İM 35-08-A00001_OPTİMUM-1 M17_2307529</t>
  </si>
  <si>
    <t>20.11.2023 14:02:00</t>
  </si>
  <si>
    <t>20.11.2023 14:10:00</t>
  </si>
  <si>
    <t>DURASILLI TR-22 45-78-M01136_49274256_56384931_56384931</t>
  </si>
  <si>
    <t>20.11.2023 07:32:27</t>
  </si>
  <si>
    <t>20.11.2023 10:42:16</t>
  </si>
  <si>
    <t>DM-2/4 35-26-M00826_956632179_956632179</t>
  </si>
  <si>
    <t>20.11.2023 15:20:13</t>
  </si>
  <si>
    <t>20.11.2023 16:52:19</t>
  </si>
  <si>
    <t>TR-36 35-16-L00036_C_56353688_56353688</t>
  </si>
  <si>
    <t>20.11.2023 21:08:37</t>
  </si>
  <si>
    <t>20.11.2023 23:37:26</t>
  </si>
  <si>
    <t>ARTICAK TR-1 35-15-L00344_35-15-L00344_2365331</t>
  </si>
  <si>
    <t>20.11.2023 18:19:52</t>
  </si>
  <si>
    <t>20.11.2023 13:50:48</t>
  </si>
  <si>
    <t>20.11.2023 14:24:19</t>
  </si>
  <si>
    <t>20.11.2023 13:59:11</t>
  </si>
  <si>
    <t>20.11.2023 14:29:54</t>
  </si>
  <si>
    <t>PİRAHMET KÖK 45-82-M00580_HatBaşıAyırıcı_97454435 M03_97454435</t>
  </si>
  <si>
    <t>20.11.2023 13:47:45</t>
  </si>
  <si>
    <t>20.11.2023 15:31:31</t>
  </si>
  <si>
    <t>20.11.2023 09:16:57</t>
  </si>
  <si>
    <t>20.11.2023 18:02:18</t>
  </si>
  <si>
    <t>DEĞİRMENDERE TR-7 35-22-M00199_A_56367595_56367595</t>
  </si>
  <si>
    <t>20.11.2023 11:26:05</t>
  </si>
  <si>
    <t>20.11.2023 12:29:32</t>
  </si>
  <si>
    <t>20.11.2023 09:45:20</t>
  </si>
  <si>
    <t>20.11.2023 11:06:31</t>
  </si>
  <si>
    <t>BOSTANLI KÜME EVLERİ TR-3 45-83-M00692_45-83-M00692_48420428</t>
  </si>
  <si>
    <t>20.11.2023 08:10:10</t>
  </si>
  <si>
    <t>20.11.2023 10:09:11</t>
  </si>
  <si>
    <t>KULA İM 45-77-A00001_KULA-1 (ŞEHİR-1) L12_2308475</t>
  </si>
  <si>
    <t>20.11.2023 10:06:59</t>
  </si>
  <si>
    <t>20.11.2023 11:52:11</t>
  </si>
  <si>
    <t>20.11.2023 13:23:55</t>
  </si>
  <si>
    <t>20.11.2023 15:28:15</t>
  </si>
  <si>
    <t>TR-1/47 45-72-M00047_TR-1/46 M011_92369776</t>
  </si>
  <si>
    <t>20.11.2023 15:05:20</t>
  </si>
  <si>
    <t>20.11.2023 17:23:04</t>
  </si>
  <si>
    <t>M-2367 35-02-M02367_DAĞITIM TRAFOSU M03_75480482</t>
  </si>
  <si>
    <t>20.11.2023 07:13:41</t>
  </si>
  <si>
    <t>20.11.2023 10:21:24</t>
  </si>
  <si>
    <t>DM-1/53 35-29-M00053_35-29-M00053_72184753</t>
  </si>
  <si>
    <t>20.11.2023 12:16:24</t>
  </si>
  <si>
    <t>20.11.2023 17:03:06</t>
  </si>
  <si>
    <t>SARIGÖL TR-54 45-79-M00054_45-79-M00054_2361117</t>
  </si>
  <si>
    <t>20.11.2023 09:24:37</t>
  </si>
  <si>
    <t>20.11.2023 14:36:29</t>
  </si>
  <si>
    <t>DM-14/3A 45-71-M02249_953184121_953184121</t>
  </si>
  <si>
    <t>20.11.2023 16:57:36</t>
  </si>
  <si>
    <t>20.11.2023 17:43:37</t>
  </si>
  <si>
    <t>20.11.2023 09:55:01</t>
  </si>
  <si>
    <t>20.11.2023 10:06:00</t>
  </si>
  <si>
    <t>SELENDİ TR-12 45-81-M00012__72372741_72372741</t>
  </si>
  <si>
    <t>20.11.2023 22:03:31</t>
  </si>
  <si>
    <t>L-110 BEYLER KÖYÜ 35-14-L00110_956661861_956661861</t>
  </si>
  <si>
    <t>20.11.2023 19:59:21</t>
  </si>
  <si>
    <t>20.11.2023 22:36:07</t>
  </si>
  <si>
    <t>YENİPAZAR TR-1 45-78-M00686_DIREK TIPI TRAFO HUCRESI H01_2111693</t>
  </si>
  <si>
    <t>20.11.2023 10:50:05</t>
  </si>
  <si>
    <t>20.11.2023 15:37:41</t>
  </si>
  <si>
    <t>20.11.2023 19:17:12</t>
  </si>
  <si>
    <t>20.11.2023 22:23:53</t>
  </si>
  <si>
    <t>MAHMUTLAR TR-1 35-29-L00118_A_56361323_56361323</t>
  </si>
  <si>
    <t>20.11.2023 09:31:14</t>
  </si>
  <si>
    <t>20.11.2023 17:44:18</t>
  </si>
  <si>
    <t>20.11.2023 13:48:51</t>
  </si>
  <si>
    <t>20.11.2023 16:08:46</t>
  </si>
  <si>
    <t>K-1225 35-02-K01225_913031993_913031993</t>
  </si>
  <si>
    <t>20.11.2023 09:17:57</t>
  </si>
  <si>
    <t>20.11.2023 11:23:03</t>
  </si>
  <si>
    <t>20.11.2023 18:35:16</t>
  </si>
  <si>
    <t>20.11.2023 21:31:31</t>
  </si>
  <si>
    <t>KÜÇÜKKALE TR-1 35-29-L00651_35-29-L00651_2376590</t>
  </si>
  <si>
    <t>20.11.2023 09:26:46</t>
  </si>
  <si>
    <t>20.11.2023 10:07:12</t>
  </si>
  <si>
    <t>M-1426 35-04-M01426_915174060_915174060</t>
  </si>
  <si>
    <t>20.11.2023 10:30:15</t>
  </si>
  <si>
    <t>20.11.2023 13:37:32</t>
  </si>
  <si>
    <t>20.11.2023 01:17:25</t>
  </si>
  <si>
    <t>20.11.2023 02:36:29</t>
  </si>
  <si>
    <t>YEŞİLOVA TR-2 45-78-M01059_953283442_953283442</t>
  </si>
  <si>
    <t>20.11.2023 09:02:16</t>
  </si>
  <si>
    <t>20.11.2023 16:01:55</t>
  </si>
  <si>
    <t>YENİ ŞAKRAN TR-6 35-17-M00206_35-17-M00206_66297279</t>
  </si>
  <si>
    <t>20.11.2023 18:31:21</t>
  </si>
  <si>
    <t>20.11.2023 19:07:43</t>
  </si>
  <si>
    <t>BAŞARAN TR-4 35-31-L00073_35-31-L00073_2351193</t>
  </si>
  <si>
    <t>20.11.2023 23:18:51</t>
  </si>
  <si>
    <t>ARMUTLU DM-02/TR-25 35-27-L00415_914006845_914006845</t>
  </si>
  <si>
    <t>20.11.2023 11:49:04</t>
  </si>
  <si>
    <t>20.11.2023 13:51:08</t>
  </si>
  <si>
    <t>K-1862 35-09-K01862_D d1b_5874123</t>
  </si>
  <si>
    <t>20.11.2023 13:24:52</t>
  </si>
  <si>
    <t>20.11.2023 14:11:25</t>
  </si>
  <si>
    <t>ESBAŞ İM 35-08-A00001_IRMAK M10_2321228</t>
  </si>
  <si>
    <t>K-1862 35-09-K01862_915142082_915142082</t>
  </si>
  <si>
    <t>20.11.2023 11:29:16</t>
  </si>
  <si>
    <t>20.11.2023 14:03:02</t>
  </si>
  <si>
    <t>YAKAPINAR TR-3 35-20-L00153_955194074_955194074</t>
  </si>
  <si>
    <t>20.11.2023 19:05:24</t>
  </si>
  <si>
    <t>20.11.2023 20:17:27</t>
  </si>
  <si>
    <t>K-1725 35-07-K01725_D_56353042_56353042</t>
  </si>
  <si>
    <t>20.11.2023 09:37:12</t>
  </si>
  <si>
    <t>20.11.2023 10:16:47</t>
  </si>
  <si>
    <t>M-67 ELMASTAŞ 35-14-M00067__79282730_79282730</t>
  </si>
  <si>
    <t>20.11.2023 15:48:28</t>
  </si>
  <si>
    <t>20.11.2023 17:33:40</t>
  </si>
  <si>
    <t>YAKACIK TR-1 35-20-L00232_955207702_955207702</t>
  </si>
  <si>
    <t>20.11.2023 13:52:24</t>
  </si>
  <si>
    <t>20.11.2023 15:46:21</t>
  </si>
  <si>
    <t>TİRE İM-DM-1 35-29-A00001_TR-1 15.8 L06_2059650</t>
  </si>
  <si>
    <t>20.11.2023 13:02:01</t>
  </si>
  <si>
    <t>20.11.2023 13:05:00</t>
  </si>
  <si>
    <t>K-938 35-02-K00938_910098877_910098877</t>
  </si>
  <si>
    <t>20.11.2023 14:47:29</t>
  </si>
  <si>
    <t>20.11.2023 16:22:10</t>
  </si>
  <si>
    <t>YAKAKÖY KÖK 45-75-M00067_HatBaşıAyırıcı_53135485 M02_53135485</t>
  </si>
  <si>
    <t>20.11.2023 09:46:51</t>
  </si>
  <si>
    <t>20.11.2023 12:28:35</t>
  </si>
  <si>
    <t>20.11.2023 08:30:01</t>
  </si>
  <si>
    <t>20.11.2023 09:39:00</t>
  </si>
  <si>
    <t>DURASILLI TR-22 45-78-M01136_45-78-M01136_2353114</t>
  </si>
  <si>
    <t>20.11.2023 18:04:57</t>
  </si>
  <si>
    <t>K-270 35-01-K00270_D D1_5804041</t>
  </si>
  <si>
    <t>20.11.2023 03:25:59</t>
  </si>
  <si>
    <t>20.11.2023 05:27:17</t>
  </si>
  <si>
    <t>BEYOBA TR-1 45-72-M00417_45-72-M00417_66572241</t>
  </si>
  <si>
    <t>20.11.2023 22:37:50</t>
  </si>
  <si>
    <t>20.11.2023 18:30:35</t>
  </si>
  <si>
    <t>20.11.2023 20:28:36</t>
  </si>
  <si>
    <t>20.11.2023 16:25:40</t>
  </si>
  <si>
    <t>20.11.2023 17:59:01</t>
  </si>
  <si>
    <t>20.11.2023 09:11:40</t>
  </si>
  <si>
    <t>20.11.2023 09:59:32</t>
  </si>
  <si>
    <t>20.11.2023 12:02:31</t>
  </si>
  <si>
    <t>20.11.2023 19:10:12</t>
  </si>
  <si>
    <t>20.11.2023 12:36:06</t>
  </si>
  <si>
    <t>20.11.2023 14:11:34</t>
  </si>
  <si>
    <t>L-439 35-18-L00439_95000491942_95000491942</t>
  </si>
  <si>
    <t>20.11.2023 17:17:11</t>
  </si>
  <si>
    <t>20.11.2023 18:43:26</t>
  </si>
  <si>
    <t>M-2825 35-03-M02825_915945074_915945074</t>
  </si>
  <si>
    <t>20.11.2023 19:07:01</t>
  </si>
  <si>
    <t>20.11.2023 20:46:49</t>
  </si>
  <si>
    <t>ALAŞEHİR TR-4 45-73-M00004__72372308_72372308</t>
  </si>
  <si>
    <t>20.11.2023 19:45:00</t>
  </si>
  <si>
    <t>20.11.2023 20:40:16</t>
  </si>
  <si>
    <t>İCİKLER TR-4 45-74-M00252_İCİKLER TR-3 M01_72233665</t>
  </si>
  <si>
    <t>20.11.2023 09:39:56</t>
  </si>
  <si>
    <t>20.11.2023 10:00:54</t>
  </si>
  <si>
    <t>SOMA KÖYLER DM-2 45-82-M00125_KÖYLER 34.5 M08_2304026</t>
  </si>
  <si>
    <t>20.11.2023 11:07:14</t>
  </si>
  <si>
    <t>20.11.2023 17:10:41</t>
  </si>
  <si>
    <t>20.11.2023 13:45:48</t>
  </si>
  <si>
    <t>20.11.2023 15:35:04</t>
  </si>
  <si>
    <t>ULUKENT DM-1 35-28-M00001_953382456_953382456</t>
  </si>
  <si>
    <t>20.11.2023 11:35:11</t>
  </si>
  <si>
    <t>20.11.2023 16:30:47</t>
  </si>
  <si>
    <t>20.11.2023 09:10:21</t>
  </si>
  <si>
    <t>20.11.2023 11:40:21</t>
  </si>
  <si>
    <t>K-445 35-02-K00445_965432766_965432766</t>
  </si>
  <si>
    <t>20.11.2023 12:17:44</t>
  </si>
  <si>
    <t>20.11.2023 14:20:15</t>
  </si>
  <si>
    <t>KULA İM 45-77-A00001_BAŞI BÜYÜK L14_2308473</t>
  </si>
  <si>
    <t>20.11.2023 10:17:58</t>
  </si>
  <si>
    <t>20.11.2023 10:34:16</t>
  </si>
  <si>
    <t>20.11.2023 14:19:07</t>
  </si>
  <si>
    <t>20.11.2023 16:06:21</t>
  </si>
  <si>
    <t>POYRAZ KÖK 45-78-M00651_POYRAZ MERKEZ-BOZAĞAÇ M03_2307304</t>
  </si>
  <si>
    <t>20.11.2023 10:13:42</t>
  </si>
  <si>
    <t>20.11.2023 11:35:13</t>
  </si>
  <si>
    <t>AKSELENDİ İM 45-72-A00004_MORALILAR ÇIKIŞ L22_2326923</t>
  </si>
  <si>
    <t>20.11.2023 10:28:31</t>
  </si>
  <si>
    <t>20.11.2023 14:58:15</t>
  </si>
  <si>
    <t>M-1426 35-04-M01426_6335750 _5798625</t>
  </si>
  <si>
    <t>20.11.2023 15:18:34</t>
  </si>
  <si>
    <t>20.11.2023 17:10:53</t>
  </si>
  <si>
    <t>DM-14/08-A (TR-13/2) ÇETAŞ MOTOR A.Ş. 45-71-M00558Ö_45-71-M00558Ö_2355842</t>
  </si>
  <si>
    <t>20.11.2023 18:06:47</t>
  </si>
  <si>
    <t>K-1088 35-04-K01088_C C4B_5837336</t>
  </si>
  <si>
    <t>20.11.2023 07:41:13</t>
  </si>
  <si>
    <t>20.11.2023 12:06:08</t>
  </si>
  <si>
    <t>MURADİYE DM-9/3 KÖK 45-71-M00642_DM-5/6-A M09_72106201</t>
  </si>
  <si>
    <t>20.11.2023 02:29:11</t>
  </si>
  <si>
    <t>20.11.2023 04:05:10</t>
  </si>
  <si>
    <t>20.11.2023 08:18:51</t>
  </si>
  <si>
    <t>20.11.2023 09:26:04</t>
  </si>
  <si>
    <t>DM-9/TR-1 45-72-M00628_TR-1/21 M012_92389072</t>
  </si>
  <si>
    <t>20.11.2023 12:00:26</t>
  </si>
  <si>
    <t>20.11.2023 13:27:00</t>
  </si>
  <si>
    <t>_956506728_956506728</t>
  </si>
  <si>
    <t>20.11.2023 16:56:03</t>
  </si>
  <si>
    <t>GÜLENYAKA TURCUK TR-1 45-73-M00517_A_91051371_91051371</t>
  </si>
  <si>
    <t>20.11.2023 11:48:42</t>
  </si>
  <si>
    <t>20.11.2023 12:16:45</t>
  </si>
  <si>
    <t>TR-2/115 45-83-L00115_45-83-L00115_2356785</t>
  </si>
  <si>
    <t>20.11.2023 00:33:55</t>
  </si>
  <si>
    <t>20.11.2023 01:06:12</t>
  </si>
  <si>
    <t>20.11.2023 22:32:34</t>
  </si>
  <si>
    <t>20.11.2023 23:48:08</t>
  </si>
  <si>
    <t>EMİRLİ TR-3 35-15-L00859_A_91272622_91272622</t>
  </si>
  <si>
    <t>20.11.2023 09:49:01</t>
  </si>
  <si>
    <t>20.11.2023 12:29:25</t>
  </si>
  <si>
    <t>ARMUTLU TR-3 35-27-L00003_35-27-L00003_2365492</t>
  </si>
  <si>
    <t>20.11.2023 14:47:09</t>
  </si>
  <si>
    <t>TR-2/23 45-83-L00023_95001300347_95001300347</t>
  </si>
  <si>
    <t>20.11.2023 10:13:40</t>
  </si>
  <si>
    <t>20.11.2023 15:36:07</t>
  </si>
  <si>
    <t>DM-16 45-71-M00309_C_60984319_60984319</t>
  </si>
  <si>
    <t>20.11.2023 11:34:26</t>
  </si>
  <si>
    <t>20.11.2023 13:29:56</t>
  </si>
  <si>
    <t>SUBAŞI İM 35-26-A00002_NAİME L03_2035579</t>
  </si>
  <si>
    <t>20.11.2023 21:03:51</t>
  </si>
  <si>
    <t>20.11.2023 22:05:22</t>
  </si>
  <si>
    <t>HALIKÖY OVACIK MAH. TR-4 35-32-L00125_B_56368021_56368021</t>
  </si>
  <si>
    <t>20.11.2023 09:24:16</t>
  </si>
  <si>
    <t>20.11.2023 10:44:26</t>
  </si>
  <si>
    <t>DM-2/TR-21 35-26-M01622_95001246097_95001246097</t>
  </si>
  <si>
    <t>20.11.2023 15:51:52</t>
  </si>
  <si>
    <t>20.11.2023 18:43:36</t>
  </si>
  <si>
    <t>YEŞİLDERE SAPADERESİ TR-1 35-31-L00160_C_91219341_91219341</t>
  </si>
  <si>
    <t>20.11.2023 11:09:54</t>
  </si>
  <si>
    <t>20.11.2023 15:22:51</t>
  </si>
  <si>
    <t>SASKO SİTESİ TR-1 35-21-L00211_35-21-L00211_2350039</t>
  </si>
  <si>
    <t>20.11.2023 09:16:23</t>
  </si>
  <si>
    <t>20.11.2023 14:44:36</t>
  </si>
  <si>
    <t>ÖZDERE M-34 35-25-M00104_B_91348477_91348477</t>
  </si>
  <si>
    <t>20.11.2023 09:31:23</t>
  </si>
  <si>
    <t>20.11.2023 15:18:39</t>
  </si>
  <si>
    <t>20.11.2023 10:50:38</t>
  </si>
  <si>
    <t>MENEMEN TR-73 35-28-L00073_B_56377534_56377534</t>
  </si>
  <si>
    <t>20.11.2023 16:34:08</t>
  </si>
  <si>
    <t>20.11.2023 18:57:14</t>
  </si>
  <si>
    <t>M-2353 35-03-M02353_35-03-M02353_55019299</t>
  </si>
  <si>
    <t>20.11.2023 20:07:17</t>
  </si>
  <si>
    <t>M-2017 35-01-M02017_910627346_910627346</t>
  </si>
  <si>
    <t>20.11.2023 08:10:29</t>
  </si>
  <si>
    <t>20.11.2023 08:34:06</t>
  </si>
  <si>
    <t>ESBAŞ İM 35-08-A00001_ESBAS-8 K15_2307179</t>
  </si>
  <si>
    <t>20.11.2023 13:27:31</t>
  </si>
  <si>
    <t>20.11.2023 14:52:34</t>
  </si>
  <si>
    <t>20.11.2023 21:08:54</t>
  </si>
  <si>
    <t>K-656 35-02-K00656_C_56363414_56363414</t>
  </si>
  <si>
    <t>20.11.2023 09:55:09</t>
  </si>
  <si>
    <t>20.11.2023 15:27:18</t>
  </si>
  <si>
    <t>ÇATALOLUK DM 45-74-M00227_HatBaşıAyırıcı_84185794 M05_84185794</t>
  </si>
  <si>
    <t>20.11.2023 20:14:01</t>
  </si>
  <si>
    <t>20.11.2023 20:36:05</t>
  </si>
  <si>
    <t>MIDIKLI KÖK 45-81-M00043_KINIK M03_2328723</t>
  </si>
  <si>
    <t>20.11.2023 10:17:51</t>
  </si>
  <si>
    <t>20.11.2023 12:59:15</t>
  </si>
  <si>
    <t>K-656 35-02-K00656_B_56363412_56363412</t>
  </si>
  <si>
    <t>20.11.2023 10:04:14</t>
  </si>
  <si>
    <t>20.11.2023 15:29:50</t>
  </si>
  <si>
    <t>K-144 35-02-K00144_35-02-K00144_2366138</t>
  </si>
  <si>
    <t>20.11.2023 12:07:35</t>
  </si>
  <si>
    <t>20.11.2023 15:09:27</t>
  </si>
  <si>
    <t>20.11.2023 12:07:21</t>
  </si>
  <si>
    <t>20.11.2023 12:26:31</t>
  </si>
  <si>
    <t>İSMAİL ÖZGEN SULAMA GRUBU 35-29-M00327_A_91379164_91379164</t>
  </si>
  <si>
    <t>20.11.2023 13:12:56</t>
  </si>
  <si>
    <t>20.11.2023 14:51:02</t>
  </si>
  <si>
    <t>TR-170 35-26-M01191__72410796_72410796</t>
  </si>
  <si>
    <t>20.11.2023 19:51:16</t>
  </si>
  <si>
    <t>20.11.2023 22:31:31</t>
  </si>
  <si>
    <t>ULUCAK TM 35-28-A00002_HatBaşıAyırıcı_53133528 M13_53133528</t>
  </si>
  <si>
    <t>20.11.2023 09:22:52</t>
  </si>
  <si>
    <t>20.11.2023 14:02:49</t>
  </si>
  <si>
    <t>20.11.2023 08:41:13</t>
  </si>
  <si>
    <t>20.11.2023 15:33:51</t>
  </si>
  <si>
    <t>DİNDARLI KÖK TR-3 KAKLIK 45-79-M00395_HatBaşıAyırıcı_64287769 M03_64287769</t>
  </si>
  <si>
    <t>20.11.2023 15:27:26</t>
  </si>
  <si>
    <t>20.11.2023 18:03:29</t>
  </si>
  <si>
    <t>20.11.2023 05:07:36</t>
  </si>
  <si>
    <t>20.11.2023 05:29:55</t>
  </si>
  <si>
    <t>M-3471(YATIRIM REZERVE) 35-02-M03471_35-02-M03471_88371015</t>
  </si>
  <si>
    <t>20.11.2023 09:03:13</t>
  </si>
  <si>
    <t>20.11.2023 16:06:36</t>
  </si>
  <si>
    <t>SARIKAYA TR-1 35-31-L00282_B_91218673_91218673</t>
  </si>
  <si>
    <t>20.11.2023 15:53:19</t>
  </si>
  <si>
    <t>20.11.2023 11:09:32</t>
  </si>
  <si>
    <t>20.11.2023 11:41:05</t>
  </si>
  <si>
    <t>BOZÇATLI TR-1 45-74-M00248_DIREK TIPI TRAFO HUCRESI H01_2054732</t>
  </si>
  <si>
    <t>20.11.2023 19:55:03</t>
  </si>
  <si>
    <t>SAÇLI TR-4 35-31-L00157_C_91219137_91219137</t>
  </si>
  <si>
    <t>20.11.2023 18:37:50</t>
  </si>
  <si>
    <t>20.11.2023 20:55:40</t>
  </si>
  <si>
    <t>TR-67 35-30-L00067_35-30-L00067_2360426</t>
  </si>
  <si>
    <t>20.11.2023 19:01:06</t>
  </si>
  <si>
    <t>20.11.2023 19:42:28</t>
  </si>
  <si>
    <t>20.11.2023 11:51:59</t>
  </si>
  <si>
    <t>20.11.2023 17:44:05</t>
  </si>
  <si>
    <t>20.11.2023 14:01:05</t>
  </si>
  <si>
    <t>20.11.2023 14:38:24</t>
  </si>
  <si>
    <t>K-1208 35-01-K01208_35-01-K01208_48413335</t>
  </si>
  <si>
    <t>20.11.2023 09:16:05</t>
  </si>
  <si>
    <t>20.11.2023 11:40:59</t>
  </si>
  <si>
    <t>TR-8 35-15-L00008_950358785_950358785</t>
  </si>
  <si>
    <t>20.11.2023 18:16:57</t>
  </si>
  <si>
    <t>20.11.2023 23:21:02</t>
  </si>
  <si>
    <t>YENİFOÇA TR-53 35-23-M00053_YENİFOÇA TR-51 M01_72156625</t>
  </si>
  <si>
    <t>20.11.2023 15:48:01</t>
  </si>
  <si>
    <t>20.11.2023 16:55:19</t>
  </si>
  <si>
    <t>DM12/TR03 45-73-M00096_ALAŞEHİR İLÇE SAĞLIK MÜDÜRLÜĞÜ ÖZEL TR M04_89935728</t>
  </si>
  <si>
    <t>20.11.2023 10:19:40</t>
  </si>
  <si>
    <t>20.11.2023 11:40:54</t>
  </si>
  <si>
    <t>BALABANLI TR-2 35-15-L00968_A_91065401_91065401</t>
  </si>
  <si>
    <t>20.11.2023 15:04:27</t>
  </si>
  <si>
    <t>20.11.2023 18:50:48</t>
  </si>
  <si>
    <t>L-15 35-18-L00015_L-14 SEVTUR L05_2085248</t>
  </si>
  <si>
    <t>20.11.2023 10:38:30</t>
  </si>
  <si>
    <t>20.11.2023 12:14:31</t>
  </si>
  <si>
    <t>L-158 ONTUR 35-18-L00158_10346145 sdp6_5777136</t>
  </si>
  <si>
    <t>20.11.2023 12:58:00</t>
  </si>
  <si>
    <t>20.11.2023 19:23:13</t>
  </si>
  <si>
    <t>MENEMEN TR-66 35-28-L00066_953379875_953379875</t>
  </si>
  <si>
    <t>20.11.2023 17:58:10</t>
  </si>
  <si>
    <t>20.11.2023 21:32:28</t>
  </si>
  <si>
    <t>PEYNİRÇUKURU TR-4 45-73-M01225_C_81363454_81363454</t>
  </si>
  <si>
    <t>20.11.2023 16:43:29</t>
  </si>
  <si>
    <t>20.11.2023 18:16:40</t>
  </si>
  <si>
    <t>TR-11 45-77-L00011_TR-37 L06_72203743</t>
  </si>
  <si>
    <t>20.11.2023 11:40:51</t>
  </si>
  <si>
    <t>20.11.2023 16:46:47</t>
  </si>
  <si>
    <t>K-11 35-01-K00011_911304809_911304809</t>
  </si>
  <si>
    <t>20.11.2023 12:16:16</t>
  </si>
  <si>
    <t>20.11.2023 17:24:42</t>
  </si>
  <si>
    <t>MURADİYE DM-5/6-B KÖK 45-71-M00632_LENİS GLOBAL M04_2320237</t>
  </si>
  <si>
    <t>20.11.2023 07:21:47</t>
  </si>
  <si>
    <t>20.11.2023 11:23:49</t>
  </si>
  <si>
    <t>TR-1-3/2 ESKİ ARIZA KABİN 35-20-L00017_955199520_955199520</t>
  </si>
  <si>
    <t>20.11.2023 21:22:21</t>
  </si>
  <si>
    <t>20.11.2023 23:44:47</t>
  </si>
  <si>
    <t>TR-1/47 45-72-M00047_TR-1/48 M014_92369779</t>
  </si>
  <si>
    <t>20.11.2023 10:24:50</t>
  </si>
  <si>
    <t>20.11.2023 14:55:31</t>
  </si>
  <si>
    <t>L-438 35-18-L00438_950448968_950448968</t>
  </si>
  <si>
    <t>20.11.2023 17:10:25</t>
  </si>
  <si>
    <t>20.11.2023 23:13:06</t>
  </si>
  <si>
    <t>ÇAPAKLI KÖK 45-78-M01161_HatBaşıAyırıcı_53139964 M04_53139964</t>
  </si>
  <si>
    <t>20.11.2023 09:42:39</t>
  </si>
  <si>
    <t>DM-12/07 45-71-M00459_953199915_953199915</t>
  </si>
  <si>
    <t>20.11.2023 16:38:18</t>
  </si>
  <si>
    <t>20.11.2023 18:24:29</t>
  </si>
  <si>
    <t>20.11.2023 09:34:20</t>
  </si>
  <si>
    <t>20.11.2023 17:00:21</t>
  </si>
  <si>
    <t>M-328 35-03-M00328_B_56379839_56379839</t>
  </si>
  <si>
    <t>20.11.2023 14:51:44</t>
  </si>
  <si>
    <t>20.11.2023 21:50:22</t>
  </si>
  <si>
    <t>20.11.2023 10:40:06</t>
  </si>
  <si>
    <t>20.11.2023 11:49:45</t>
  </si>
  <si>
    <t>KARAKURT TR-4 45-76-M00088_A_56402324_56402324</t>
  </si>
  <si>
    <t>20.11.2023 08:19:17</t>
  </si>
  <si>
    <t>20.11.2023 10:10:55</t>
  </si>
  <si>
    <t>MENEMEN TR-11 35-28-L00011_MENEMEN TR-14 L05_66579835</t>
  </si>
  <si>
    <t>20.11.2023 18:48:01</t>
  </si>
  <si>
    <t>20.11.2023 19:12:29</t>
  </si>
  <si>
    <t>GÖRDES TR-17 45-75-M00408_945604868_945604868</t>
  </si>
  <si>
    <t>20.11.2023 08:58:27</t>
  </si>
  <si>
    <t>20.11.2023 10:07:24</t>
  </si>
  <si>
    <t>ÇUKURALTI M-53 35-25-M00088_955268002_955268002</t>
  </si>
  <si>
    <t>20.11.2023 13:34:53</t>
  </si>
  <si>
    <t>20.11.2023 14:58:41</t>
  </si>
  <si>
    <t>KAREL KÖK 35-18-L00528_ L03_72061145</t>
  </si>
  <si>
    <t>20.11.2023 10:56:18</t>
  </si>
  <si>
    <t>20.11.2023 12:24:49</t>
  </si>
  <si>
    <t>20.11.2023 10:36:41</t>
  </si>
  <si>
    <t>20.11.2023 15:06:16</t>
  </si>
  <si>
    <t>20.11.2023 16:12:13</t>
  </si>
  <si>
    <t>KARAGÖZLER TR-5 45-72-M00601_A_66338598_66338598</t>
  </si>
  <si>
    <t>20.11.2023 11:13:39</t>
  </si>
  <si>
    <t>20.11.2023 12:12:38</t>
  </si>
  <si>
    <t>20.11.2023 09:19:36</t>
  </si>
  <si>
    <t>20.11.2023 10:16:52</t>
  </si>
  <si>
    <t>20.11.2023 10:22:00</t>
  </si>
  <si>
    <t>20.11.2023 12:21:22</t>
  </si>
  <si>
    <t>TR-6 45-78-L00802__81571213_81571213</t>
  </si>
  <si>
    <t>20.11.2023 11:30:53</t>
  </si>
  <si>
    <t>20.11.2023 13:39:33</t>
  </si>
  <si>
    <t>20.11.2023 07:39:06</t>
  </si>
  <si>
    <t>20.11.2023 08:48:45</t>
  </si>
  <si>
    <t>ZEYTİNDAĞ TR-2 35-16-M00004_A_56395401_56395401</t>
  </si>
  <si>
    <t>20.11.2023 19:30:33</t>
  </si>
  <si>
    <t>20.11.2023 21:40:55</t>
  </si>
  <si>
    <t>ÜNİVERSİTE TM 35-02-A00008_ÜNİVERSİTE-15 K39_2314408</t>
  </si>
  <si>
    <t>20.11.2023 09:31:27</t>
  </si>
  <si>
    <t>20.11.2023 14:01:15</t>
  </si>
  <si>
    <t>DM-3/1 35-26-M00769__56360931_56360931</t>
  </si>
  <si>
    <t>20.11.2023 09:02:20</t>
  </si>
  <si>
    <t>20.11.2023 15:25:00</t>
  </si>
  <si>
    <t>20.11.2023 12:41:35</t>
  </si>
  <si>
    <t>20.11.2023 17:24:57</t>
  </si>
  <si>
    <t>20.11.2023 11:27:27</t>
  </si>
  <si>
    <t>20.11.2023 13:45:42</t>
  </si>
  <si>
    <t>M-1161 35-01-M01161_M-1691 TOKİ-1 M12_42444555</t>
  </si>
  <si>
    <t>20.11.2023 14:02:42</t>
  </si>
  <si>
    <t>KOZBEYLİ TR-1 35-23-M00070_A_91356008_91356008</t>
  </si>
  <si>
    <t>20.11.2023 17:28:30</t>
  </si>
  <si>
    <t>20.11.2023 18:01:04</t>
  </si>
  <si>
    <t>TR-146 35-15-M00146_48885437_56367497_56367497</t>
  </si>
  <si>
    <t>20.11.2023 18:26:31</t>
  </si>
  <si>
    <t>20.11.2023 20:48:24</t>
  </si>
  <si>
    <t>DM-12/TR-1 45-72-L00062_956499758_956499758</t>
  </si>
  <si>
    <t>21.11.2023 16:52:36</t>
  </si>
  <si>
    <t>21.11.2023 19:04:01</t>
  </si>
  <si>
    <t>M-3175(YATIRIM REZERVE) 35-03-M03175_910211234_910211234</t>
  </si>
  <si>
    <t>21.11.2023 11:12:00</t>
  </si>
  <si>
    <t>21.11.2023 14:07:26</t>
  </si>
  <si>
    <t>21.11.2023 09:37:39</t>
  </si>
  <si>
    <t>21.11.2023 11:09:57</t>
  </si>
  <si>
    <t>M-13 GERMİYAN 35-18-M00184_C_76954012_76954012</t>
  </si>
  <si>
    <t>21.11.2023 20:38:22</t>
  </si>
  <si>
    <t>22.11.2023 00:15:31</t>
  </si>
  <si>
    <t>M-33 CUMHURİYET 35-25-M00102_DIREK TIPI TRAFO HUCRESI H01_2126963</t>
  </si>
  <si>
    <t>21.11.2023 09:22:10</t>
  </si>
  <si>
    <t>21.11.2023 16:05:03</t>
  </si>
  <si>
    <t>K-2576 35-01-K02576_913490811_913490811</t>
  </si>
  <si>
    <t>21.11.2023 17:07:21</t>
  </si>
  <si>
    <t>21.11.2023 22:26:08</t>
  </si>
  <si>
    <t>L-31 35-14-L00031_95002656676_95002656676</t>
  </si>
  <si>
    <t>21.11.2023 08:39:57</t>
  </si>
  <si>
    <t>21.11.2023 12:36:02</t>
  </si>
  <si>
    <t>ÖDEMİŞ İM 35-15-A00001_ÖDEMİŞ-2 M07_2310692</t>
  </si>
  <si>
    <t>21.11.2023 18:45:45</t>
  </si>
  <si>
    <t>21.11.2023 20:46:00</t>
  </si>
  <si>
    <t>TR-29 35-17-M00029_D_72297106_72297106</t>
  </si>
  <si>
    <t>21.11.2023 17:59:19</t>
  </si>
  <si>
    <t>22.11.2023 01:34:59</t>
  </si>
  <si>
    <t>BULGURCA TR-2 35-22-M00251_955271125_955271125</t>
  </si>
  <si>
    <t>21.11.2023 13:46:49</t>
  </si>
  <si>
    <t>21.11.2023 15:29:21</t>
  </si>
  <si>
    <t>KONAKLI ZEKİ KUTLU SULAMA GRB TR-24 35-15-M00151_B_91350101_91350101</t>
  </si>
  <si>
    <t>21.11.2023 15:43:14</t>
  </si>
  <si>
    <t>21.11.2023 23:50:47</t>
  </si>
  <si>
    <t>TOYGAR KÖK 45-73-M00166_TOYGAR ÇIKIŞ M01_66715044</t>
  </si>
  <si>
    <t>21.11.2023 15:29:35</t>
  </si>
  <si>
    <t>21.11.2023 16:54:08</t>
  </si>
  <si>
    <t>21.11.2023 18:28:45</t>
  </si>
  <si>
    <t>21.11.2023 20:44:17</t>
  </si>
  <si>
    <t>21.11.2023 12:06:18</t>
  </si>
  <si>
    <t>21.11.2023 14:05:00</t>
  </si>
  <si>
    <t>21.11.2023 12:40:51</t>
  </si>
  <si>
    <t>21.11.2023 12:57:35</t>
  </si>
  <si>
    <t>OZANCA GES DM 45-85-M00080_GÖLMARMARA-2 ÇIKIŞ M02_64012670</t>
  </si>
  <si>
    <t>21.11.2023 09:40:23</t>
  </si>
  <si>
    <t>21.11.2023 17:08:57</t>
  </si>
  <si>
    <t>DM-8/10C 45-71-M02000_B_56354250_56354250</t>
  </si>
  <si>
    <t>21.11.2023 17:56:20</t>
  </si>
  <si>
    <t>21.11.2023 18:45:26</t>
  </si>
  <si>
    <t>SARUHANLI TR-25 45-80-M00025_TR-135 PAĞMAT ÖZEL M03_72203476</t>
  </si>
  <si>
    <t>21.11.2023 08:11:47</t>
  </si>
  <si>
    <t>21.11.2023 08:29:45</t>
  </si>
  <si>
    <t>HECİZ KÖK 45-82-M00485_ENİ TAŞ OCAĞI M04_66191067</t>
  </si>
  <si>
    <t>21.11.2023 15:41:23</t>
  </si>
  <si>
    <t>21.11.2023 16:27:03</t>
  </si>
  <si>
    <t>GÖKEYÜP TR-1 KÖK 45-78-M00798_HatBaşıAyırıcı_81593344 M04_81593344</t>
  </si>
  <si>
    <t>21.11.2023 21:25:51</t>
  </si>
  <si>
    <t>21.11.2023 21:50:16</t>
  </si>
  <si>
    <t>K-339 35-02-K00339_C_56372292_56372292</t>
  </si>
  <si>
    <t>21.11.2023 14:20:07</t>
  </si>
  <si>
    <t>21.11.2023 14:48:34</t>
  </si>
  <si>
    <t>TR-1/56 45-72-M00640_DM-2/TR-22 M03_79594167</t>
  </si>
  <si>
    <t>21.11.2023 14:06:25</t>
  </si>
  <si>
    <t>21.11.2023 15:16:48</t>
  </si>
  <si>
    <t>BEBEKLİ SARIALİLER TR-3 45-77-L00483_A_84123523_84123523</t>
  </si>
  <si>
    <t>21.11.2023 21:16:16</t>
  </si>
  <si>
    <t>21.11.2023 22:42:43</t>
  </si>
  <si>
    <t>21.11.2023 10:51:00</t>
  </si>
  <si>
    <t>21.11.2023 18:19:56</t>
  </si>
  <si>
    <t>ZİHNİ ÖNEM SULAMA GRUBU 35-29-M00332_B_56370613_56370613</t>
  </si>
  <si>
    <t>21.11.2023 08:28:28</t>
  </si>
  <si>
    <t>21.11.2023 10:59:31</t>
  </si>
  <si>
    <t>_2305888_2305888</t>
  </si>
  <si>
    <t>21.11.2023 18:02:54</t>
  </si>
  <si>
    <t>21.11.2023 18:20:59</t>
  </si>
  <si>
    <t>TR-100 ZEYTİNALANI 35-19-L00100_956668344_956668344</t>
  </si>
  <si>
    <t>21.11.2023 19:50:07</t>
  </si>
  <si>
    <t>21.11.2023 20:51:56</t>
  </si>
  <si>
    <t>GÖLMARMARA TM 45-85-A00002_MARMARA-1 M04_2324243</t>
  </si>
  <si>
    <t>21.11.2023 09:09:57</t>
  </si>
  <si>
    <t>21.11.2023 09:14:59</t>
  </si>
  <si>
    <t>21.11.2023 15:20:01</t>
  </si>
  <si>
    <t>21.11.2023 16:31:11</t>
  </si>
  <si>
    <t>L-430 35-18-L00430_950453112_950453112</t>
  </si>
  <si>
    <t>21.11.2023 10:30:03</t>
  </si>
  <si>
    <t>21.11.2023 13:50:58</t>
  </si>
  <si>
    <t>TR-4 (M-704) 35-30-M00704_955297990_955297990</t>
  </si>
  <si>
    <t>21.11.2023 15:09:52</t>
  </si>
  <si>
    <t>21.11.2023 20:04:27</t>
  </si>
  <si>
    <t>K-3073 35-04-K03073_914577582_914577582</t>
  </si>
  <si>
    <t>21.11.2023 14:17:43</t>
  </si>
  <si>
    <t>21.11.2023 18:13:50</t>
  </si>
  <si>
    <t>AŞAĞIÇOBANİSA TR-24 45-71-M00098_TRAFO M06_2075125</t>
  </si>
  <si>
    <t>21.11.2023 11:50:00</t>
  </si>
  <si>
    <t>21.11.2023 12:55:00</t>
  </si>
  <si>
    <t>KARAHALİLLİ KÖK 35-20-L00087_TOKATBAŞI L05_66504217</t>
  </si>
  <si>
    <t>21.11.2023 14:32:31</t>
  </si>
  <si>
    <t>21.11.2023 14:35:07</t>
  </si>
  <si>
    <t>21.11.2023 18:06:42</t>
  </si>
  <si>
    <t>21.11.2023 19:25:45</t>
  </si>
  <si>
    <t>SARIDERE TR-2 45-72-M00573_A_91448429_91448429</t>
  </si>
  <si>
    <t>21.11.2023 15:30:24</t>
  </si>
  <si>
    <t>21.11.2023 21:06:36</t>
  </si>
  <si>
    <t>DM-3/17 35-19-M00017_DM-3/20 M01_72123551</t>
  </si>
  <si>
    <t>21.11.2023 21:17:14</t>
  </si>
  <si>
    <t>21.11.2023 22:29:40</t>
  </si>
  <si>
    <t>TR-23 45-77-L00023_945505843_945505843</t>
  </si>
  <si>
    <t>21.11.2023 14:08:34</t>
  </si>
  <si>
    <t>21.11.2023 14:59:47</t>
  </si>
  <si>
    <t>21.11.2023 09:03:49</t>
  </si>
  <si>
    <t>21.11.2023 09:28:37</t>
  </si>
  <si>
    <t>21.11.2023 09:33:04</t>
  </si>
  <si>
    <t>21.11.2023 18:19:42</t>
  </si>
  <si>
    <t>L-115 OVACIK 35-18-L00115_950199328_950199328</t>
  </si>
  <si>
    <t>21.11.2023 17:58:49</t>
  </si>
  <si>
    <t>21.11.2023 21:01:32</t>
  </si>
  <si>
    <t>TR-109 35-15-M00109_TR-37 M02_66578477</t>
  </si>
  <si>
    <t>21.11.2023 23:29:07</t>
  </si>
  <si>
    <t>21.11.2023 23:41:54</t>
  </si>
  <si>
    <t>TAŞLIYATAK CEBECİLER TR-4 35-31-L00367_A_91440600_91440600</t>
  </si>
  <si>
    <t>21.11.2023 09:36:11</t>
  </si>
  <si>
    <t>21.11.2023 14:52:07</t>
  </si>
  <si>
    <t>ÖZBEY İM 35-26-A00005_AHMETLİ L09_2066118</t>
  </si>
  <si>
    <t>21.11.2023 15:50:07</t>
  </si>
  <si>
    <t>21.11.2023 15:58:51</t>
  </si>
  <si>
    <t>21.11.2023 23:05:27</t>
  </si>
  <si>
    <t>21.11.2023 23:09:38</t>
  </si>
  <si>
    <t>L-25 35-14-L00025_B_91341828_91341828</t>
  </si>
  <si>
    <t>21.11.2023 20:31:44</t>
  </si>
  <si>
    <t>21.11.2023 22:04:38</t>
  </si>
  <si>
    <t>HAMZABEYLİ KÖK 45-71-M00071_GİRİŞ M05_2318888</t>
  </si>
  <si>
    <t>21.11.2023 12:53:25</t>
  </si>
  <si>
    <t>21.11.2023 15:23:29</t>
  </si>
  <si>
    <t>21.11.2023 08:21:16</t>
  </si>
  <si>
    <t>21.11.2023 17:12:39</t>
  </si>
  <si>
    <t>ÇAMLICA KÖK 45-81-M00048_ÇANSA M01_71996142</t>
  </si>
  <si>
    <t>21.11.2023 08:47:17</t>
  </si>
  <si>
    <t>21.11.2023 09:38:15</t>
  </si>
  <si>
    <t>YEŞİLKÖY TR-1 45-71-M01821_DIREK TIPI TRAFO HUCRESI H01_2092741</t>
  </si>
  <si>
    <t>21.11.2023 11:30:12</t>
  </si>
  <si>
    <t>21.11.2023 17:24:55</t>
  </si>
  <si>
    <t>TR-17 35-16-L00017_953318176_953318176</t>
  </si>
  <si>
    <t>21.11.2023 20:56:56</t>
  </si>
  <si>
    <t>21.11.2023 21:35:40</t>
  </si>
  <si>
    <t>L-470 KÖK 35-18-L00470_A_56357366_56357366</t>
  </si>
  <si>
    <t>21.11.2023 13:34:15</t>
  </si>
  <si>
    <t>21.11.2023 16:50:31</t>
  </si>
  <si>
    <t>SEYİRDİM ÇALTILIÇUKUR TR-1 45-72-L00717_45-72-L00717_79237755</t>
  </si>
  <si>
    <t>21.11.2023 17:29:16</t>
  </si>
  <si>
    <t>21.11.2023 19:33:13</t>
  </si>
  <si>
    <t>21.11.2023 09:34:22</t>
  </si>
  <si>
    <t>21.11.2023 18:26:56</t>
  </si>
  <si>
    <t>TR-26 45-77-L00026_945508152_945508152</t>
  </si>
  <si>
    <t>21.11.2023 20:40:49</t>
  </si>
  <si>
    <t>22.11.2023 00:57:58</t>
  </si>
  <si>
    <t>21.11.2023 09:55:01</t>
  </si>
  <si>
    <t>21.11.2023 17:12:35</t>
  </si>
  <si>
    <t>K-1064 35-04-K01064_99568901_99568901</t>
  </si>
  <si>
    <t>21.11.2023 10:10:14</t>
  </si>
  <si>
    <t>21.11.2023 12:08:24</t>
  </si>
  <si>
    <t>M-2416 (YATIRIM REZERVE) 35-02-M02416_35-02-M02416_42033627</t>
  </si>
  <si>
    <t>21.11.2023 11:58:23</t>
  </si>
  <si>
    <t>21.11.2023 13:21:57</t>
  </si>
  <si>
    <t>21.11.2023 07:19:16</t>
  </si>
  <si>
    <t>21.11.2023 08:40:41</t>
  </si>
  <si>
    <t>K-2896 35-04-K02896_D_56371871_56371871</t>
  </si>
  <si>
    <t>21.11.2023 09:23:06</t>
  </si>
  <si>
    <t>21.11.2023 10:45:13</t>
  </si>
  <si>
    <t>TİLKİKÖY TR-1 45-71-M01271_45-71-M01271_2349263</t>
  </si>
  <si>
    <t>21.11.2023 14:35:43</t>
  </si>
  <si>
    <t>21.11.2023 20:18:43</t>
  </si>
  <si>
    <t>21.11.2023 10:41:02</t>
  </si>
  <si>
    <t>21.11.2023 13:49:54</t>
  </si>
  <si>
    <t>L-469 35-18-L00469_11133609_56357314_56357314</t>
  </si>
  <si>
    <t>21.11.2023 17:08:59</t>
  </si>
  <si>
    <t>21.11.2023 22:49:17</t>
  </si>
  <si>
    <t>21.11.2023 13:45:03</t>
  </si>
  <si>
    <t>21.11.2023 14:48:23</t>
  </si>
  <si>
    <t>K-3294 35-10-K03294_97865693_97865693</t>
  </si>
  <si>
    <t>21.11.2023 19:41:01</t>
  </si>
  <si>
    <t>21.11.2023 22:44:34</t>
  </si>
  <si>
    <t>SARAÇLAR KÖK 45-77-L00104_HatBaşıAyırıcı_89227444 L05_89227444</t>
  </si>
  <si>
    <t>21.11.2023 09:25:37</t>
  </si>
  <si>
    <t>21.11.2023 09:25:45</t>
  </si>
  <si>
    <t>21.11.2023 08:32:31</t>
  </si>
  <si>
    <t>21.11.2023 10:21:02</t>
  </si>
  <si>
    <t>21.11.2023 10:17:37</t>
  </si>
  <si>
    <t>21.11.2023 16:49:32</t>
  </si>
  <si>
    <t>SUCAHLI TR-1 35-24-M00103_DIREK TIPI TRAFO HUCRESI H01_2035638</t>
  </si>
  <si>
    <t>21.11.2023 09:06:13</t>
  </si>
  <si>
    <t>21.11.2023 15:36:23</t>
  </si>
  <si>
    <t>YENİKÖY TR-1 45-73-M00252_B_56393409_56393409</t>
  </si>
  <si>
    <t>21.11.2023 16:18:00</t>
  </si>
  <si>
    <t>21.11.2023 17:29:05</t>
  </si>
  <si>
    <t>ÇANDARLI TATİL KÖYÜ KÖK-12 35-30-M00087_AYYILDIZ M04_2334667</t>
  </si>
  <si>
    <t>21.11.2023 16:53:55</t>
  </si>
  <si>
    <t>21.11.2023 17:46:51</t>
  </si>
  <si>
    <t>SARUHANLI TR-23 45-80-M00023_956563943_956563943</t>
  </si>
  <si>
    <t>21.11.2023 08:37:28</t>
  </si>
  <si>
    <t>21.11.2023 09:19:11</t>
  </si>
  <si>
    <t>DM02/TR19 BİNA ALTI TR 45-73-M00010_945671621_945671621</t>
  </si>
  <si>
    <t>21.11.2023 12:01:35</t>
  </si>
  <si>
    <t>21.11.2023 15:05:24</t>
  </si>
  <si>
    <t>MEHMET KARAMAN SULAMA GRUBU TR 35-27-M00191_A_56355915_56355915</t>
  </si>
  <si>
    <t>21.11.2023 08:34:17</t>
  </si>
  <si>
    <t>21.11.2023 09:37:16</t>
  </si>
  <si>
    <t>K-290 35-01-K00290_910799799_910799799</t>
  </si>
  <si>
    <t>21.11.2023 11:46:28</t>
  </si>
  <si>
    <t>21.11.2023 16:26:30</t>
  </si>
  <si>
    <t>VİLLAKENT TR-3 35-28-M00389_J j3b_5918817</t>
  </si>
  <si>
    <t>21.11.2023 11:20:59</t>
  </si>
  <si>
    <t>21.11.2023 12:26:16</t>
  </si>
  <si>
    <t>SELENDİ TR-4 45-81-M00004_945633732_945633732</t>
  </si>
  <si>
    <t>21.11.2023 11:41:54</t>
  </si>
  <si>
    <t>21.11.2023 14:03:54</t>
  </si>
  <si>
    <t>M-52 ALAÇATI 35-18-M00052_7371122 A03_5920312</t>
  </si>
  <si>
    <t>21.11.2023 18:19:23</t>
  </si>
  <si>
    <t>22.11.2023 00:02:42</t>
  </si>
  <si>
    <t>21.11.2023 17:13:45</t>
  </si>
  <si>
    <t>21.11.2023 17:16:57</t>
  </si>
  <si>
    <t>KIRKÖY NECİPFAZIL CAD. TR-12 35-31-L00474_A_72252920_72252920</t>
  </si>
  <si>
    <t>21.11.2023 17:38:22</t>
  </si>
  <si>
    <t>21.11.2023 20:41:03</t>
  </si>
  <si>
    <t>K-1024 35-01-K01024_K-2572 K01_61260270</t>
  </si>
  <si>
    <t>21.11.2023 13:04:10</t>
  </si>
  <si>
    <t>21.11.2023 16:21:29</t>
  </si>
  <si>
    <t>HATUNDERE TR-4 35-28-M00468_35-28-M00468_2351711</t>
  </si>
  <si>
    <t>21.11.2023 14:35:41</t>
  </si>
  <si>
    <t>21.11.2023 17:53:27</t>
  </si>
  <si>
    <t>K-891 35-02-K00891_99402755_99402755</t>
  </si>
  <si>
    <t>21.11.2023 08:03:29</t>
  </si>
  <si>
    <t>21.11.2023 10:33:11</t>
  </si>
  <si>
    <t>M-531 KAVAKLIDERE KÖK 35-02-M00531_NATO M04_72200004</t>
  </si>
  <si>
    <t>21.11.2023 11:03:55</t>
  </si>
  <si>
    <t>21.11.2023 12:26:38</t>
  </si>
  <si>
    <t>KÖPRÜBAŞI TR-10 45-86-M00010_KÖPRÜBAŞI TR-36 M06_72221050</t>
  </si>
  <si>
    <t>21.11.2023 15:41:05</t>
  </si>
  <si>
    <t>21.11.2023 15:44:01</t>
  </si>
  <si>
    <t>KAYAKÖY DM 35-15-L00866_İLKKURŞUN L05_72307163</t>
  </si>
  <si>
    <t>21.11.2023 11:33:31</t>
  </si>
  <si>
    <t>21.11.2023 12:51:45</t>
  </si>
  <si>
    <t>K-840 35-01-K00840_A A1_5924141</t>
  </si>
  <si>
    <t>21.11.2023 19:47:02</t>
  </si>
  <si>
    <t>21.11.2023 21:28:59</t>
  </si>
  <si>
    <t>AVŞAR İM 45-83-A00002_E KOLU L02_81661009</t>
  </si>
  <si>
    <t>21.11.2023 08:40:01</t>
  </si>
  <si>
    <t>21.11.2023 08:52:18</t>
  </si>
  <si>
    <t>TR-70 KALABAK 35-19-L00070_95000023266_95000023266</t>
  </si>
  <si>
    <t>21.11.2023 19:23:13</t>
  </si>
  <si>
    <t>21.11.2023 20:21:28</t>
  </si>
  <si>
    <t>21.11.2023 15:54:22</t>
  </si>
  <si>
    <t>21.11.2023 18:25:42</t>
  </si>
  <si>
    <t>K-1984 35-02-K01984_910110911_910110911</t>
  </si>
  <si>
    <t>21.11.2023 10:30:12</t>
  </si>
  <si>
    <t>21.11.2023 11:49:50</t>
  </si>
  <si>
    <t>M-1027 35-04-M01027_99852902_99852902</t>
  </si>
  <si>
    <t>21.11.2023 15:20:30</t>
  </si>
  <si>
    <t>21.11.2023 21:22:26</t>
  </si>
  <si>
    <t>GÖZTEPE İM 35-01-A00004_DONANIMLI YEDEK M11_2337298</t>
  </si>
  <si>
    <t>21.11.2023 03:01:41</t>
  </si>
  <si>
    <t>21.11.2023 03:15:37</t>
  </si>
  <si>
    <t>21.11.2023 15:30:10</t>
  </si>
  <si>
    <t>21.11.2023 16:55:19</t>
  </si>
  <si>
    <t>EMİNBEY TR-1 45-78-M00853_953276998_953276998</t>
  </si>
  <si>
    <t>21.11.2023 11:28:29</t>
  </si>
  <si>
    <t>21.11.2023 13:49:00</t>
  </si>
  <si>
    <t>21.11.2023 14:42:10</t>
  </si>
  <si>
    <t>21.11.2023 15:20:27</t>
  </si>
  <si>
    <t>M-3121 35-10-M03121_97890940_97890940</t>
  </si>
  <si>
    <t>21.11.2023 16:57:25</t>
  </si>
  <si>
    <t>21.11.2023 21:57:47</t>
  </si>
  <si>
    <t>21.11.2023 15:24:01</t>
  </si>
  <si>
    <t>21.11.2023 16:31:23</t>
  </si>
  <si>
    <t>K-2854 35-01-K02854_C_56374766_56374766</t>
  </si>
  <si>
    <t>21.11.2023 11:30:36</t>
  </si>
  <si>
    <t>21.11.2023 14:54:51</t>
  </si>
  <si>
    <t>ILIPINAR KÖK 35-23-M00154_HatBaşıAyırıcı_92684741 M08_92684741</t>
  </si>
  <si>
    <t>OG Parafudr Patlaması</t>
  </si>
  <si>
    <t>21.11.2023 18:20:39</t>
  </si>
  <si>
    <t>21.11.2023 22:11:30</t>
  </si>
  <si>
    <t>DEREÇİFTLİK ESENÇAY 45-75-M00234_B_56394377_56394377</t>
  </si>
  <si>
    <t>21.11.2023 09:28:27</t>
  </si>
  <si>
    <t>21.11.2023 12:35:58</t>
  </si>
  <si>
    <t>KARABAĞLAR TM 35-01-A00012_KARABAĞLAR-18 K43_2310626</t>
  </si>
  <si>
    <t>21.11.2023 09:01:54</t>
  </si>
  <si>
    <t>21.11.2023 12:56:50</t>
  </si>
  <si>
    <t>21.11.2023 19:52:53</t>
  </si>
  <si>
    <t>21.11.2023 20:27:45</t>
  </si>
  <si>
    <t>MORALILAR İM 45-72-A00002_MORALILAR TARIMSAL SULAMA L04_2097902</t>
  </si>
  <si>
    <t>21.11.2023 09:10:02</t>
  </si>
  <si>
    <t>21.11.2023 09:13:01</t>
  </si>
  <si>
    <t>21.11.2023 09:58:24</t>
  </si>
  <si>
    <t>21.11.2023 17:29:43</t>
  </si>
  <si>
    <t>CENKYERİ TR-5 45-82-M00253_D_91260568_91260568</t>
  </si>
  <si>
    <t>21.11.2023 11:07:46</t>
  </si>
  <si>
    <t>21.11.2023 15:31:56</t>
  </si>
  <si>
    <t>K-4627 35-04-K04627_B_56369906_56369906</t>
  </si>
  <si>
    <t>21.11.2023 15:10:12</t>
  </si>
  <si>
    <t>22.11.2023 00:30:08</t>
  </si>
  <si>
    <t>21.11.2023 22:47:31</t>
  </si>
  <si>
    <t>22.11.2023 01:13:14</t>
  </si>
  <si>
    <t>DM-2/23 35-26-M01626_A A01b_100695291</t>
  </si>
  <si>
    <t>21.11.2023 10:31:28</t>
  </si>
  <si>
    <t>21.11.2023 13:17:02</t>
  </si>
  <si>
    <t>21.11.2023 09:21:50</t>
  </si>
  <si>
    <t>21.11.2023 13:08:46</t>
  </si>
  <si>
    <t>21.11.2023 20:04:32</t>
  </si>
  <si>
    <t>21.11.2023 22:17:01</t>
  </si>
  <si>
    <t>21.11.2023 08:40:44</t>
  </si>
  <si>
    <t>21.11.2023 10:15:42</t>
  </si>
  <si>
    <t>EĞRİLİMAN TR-1 35-21-L00098_B_56366474_56366474</t>
  </si>
  <si>
    <t>21.11.2023 10:14:09</t>
  </si>
  <si>
    <t>21.11.2023 11:27:42</t>
  </si>
  <si>
    <t>KEMALİYE DM (TR-1) 45-73-M00150_HatBaşıAyırıcı_53135964 M02_53135964</t>
  </si>
  <si>
    <t>21.11.2023 19:33:12</t>
  </si>
  <si>
    <t>21.11.2023 22:56:08</t>
  </si>
  <si>
    <t>21.11.2023 15:41:06</t>
  </si>
  <si>
    <t>21.11.2023 16:53:13</t>
  </si>
  <si>
    <t>K-2342 35-03-K02342_K-592 K02_41976133</t>
  </si>
  <si>
    <t>21.11.2023 13:12:11</t>
  </si>
  <si>
    <t>21.11.2023 13:44:37</t>
  </si>
  <si>
    <t>M-234 35-02-M00234_966864903_966864903</t>
  </si>
  <si>
    <t>21.11.2023 14:59:26</t>
  </si>
  <si>
    <t>21.11.2023 19:11:19</t>
  </si>
  <si>
    <t>21.11.2023 09:43:00</t>
  </si>
  <si>
    <t>21.11.2023 16:40:05</t>
  </si>
  <si>
    <t>YAĞCILAR TR-5 45-71-M02186__72055930_72055930</t>
  </si>
  <si>
    <t>21.11.2023 21:15:57</t>
  </si>
  <si>
    <t>22.11.2023 02:36:19</t>
  </si>
  <si>
    <t>21.11.2023 16:30:22</t>
  </si>
  <si>
    <t>21.11.2023 18:43:59</t>
  </si>
  <si>
    <t>GÖLMARMARA TR-7 45-85-L00007_45-85-L00007_2356775</t>
  </si>
  <si>
    <t>21.11.2023 10:17:35</t>
  </si>
  <si>
    <t>21.11.2023 11:43:44</t>
  </si>
  <si>
    <t>21.11.2023 08:14:21</t>
  </si>
  <si>
    <t>21.11.2023 08:54:08</t>
  </si>
  <si>
    <t>TEKKEDERE DM 35-16-M00137_ZEYTİNDAĞ SULAMA M13_2118600</t>
  </si>
  <si>
    <t>21.11.2023 14:05:11</t>
  </si>
  <si>
    <t>21.11.2023 14:45:08</t>
  </si>
  <si>
    <t>KARABAĞLAR TM 35-01-A00012_ÖZGÜR M11_2310486</t>
  </si>
  <si>
    <t>21.11.2023 09:41:42</t>
  </si>
  <si>
    <t>21.11.2023 14:27:13</t>
  </si>
  <si>
    <t>ÖDEMİŞ İM 35-15-A00001_CUMHURİYET M12_2060983</t>
  </si>
  <si>
    <t>21.11.2023 18:15:19</t>
  </si>
  <si>
    <t>21.11.2023 18:44:09</t>
  </si>
  <si>
    <t>K-112 35-01-K00112_911405906_911405906</t>
  </si>
  <si>
    <t>21.11.2023 19:55:38</t>
  </si>
  <si>
    <t>22.11.2023 00:45:50</t>
  </si>
  <si>
    <t>K-3608 35-01-K03608_B_56376036_56376036</t>
  </si>
  <si>
    <t>21.11.2023 09:05:50</t>
  </si>
  <si>
    <t>21.11.2023 09:40:41</t>
  </si>
  <si>
    <t>OZANCA GES DM 45-85-M00080_GÖLMARMARA-1 ÇIKIŞ M07_64012666</t>
  </si>
  <si>
    <t>21.11.2023 09:33:00</t>
  </si>
  <si>
    <t>21.11.2023 17:06:00</t>
  </si>
  <si>
    <t>TAYTAN OFİS KÖK 45-78-M00314_HatBaşıAyırıcı_84997887 M06_84997887</t>
  </si>
  <si>
    <t>21.11.2023 10:38:29</t>
  </si>
  <si>
    <t>21.11.2023 14:59:12</t>
  </si>
  <si>
    <t>21.11.2023 10:35:25</t>
  </si>
  <si>
    <t>21.11.2023 11:01:09</t>
  </si>
  <si>
    <t>M-1383 35-09-M01383_A A2b_5880723</t>
  </si>
  <si>
    <t>21.11.2023 08:18:41</t>
  </si>
  <si>
    <t>21.11.2023 09:40:07</t>
  </si>
  <si>
    <t>21.11.2023 10:58:48</t>
  </si>
  <si>
    <t>21.11.2023 11:16:10</t>
  </si>
  <si>
    <t>L-470 KÖK 35-18-L00470_L-310 L03_72090132</t>
  </si>
  <si>
    <t>21.11.2023 13:04:14</t>
  </si>
  <si>
    <t>21.11.2023 15:50:33</t>
  </si>
  <si>
    <t>M-1983 35-09-M01983_97728564_97728564</t>
  </si>
  <si>
    <t>21.11.2023 00:39:37</t>
  </si>
  <si>
    <t>21.11.2023 01:23:10</t>
  </si>
  <si>
    <t>K-4772 35-04-K04772_99582354_99582354</t>
  </si>
  <si>
    <t>21.11.2023 10:27:27</t>
  </si>
  <si>
    <t>21.11.2023 20:15:14</t>
  </si>
  <si>
    <t>K-2380 35-08-K02380_B_56372000_56372000</t>
  </si>
  <si>
    <t>21.11.2023 10:05:43</t>
  </si>
  <si>
    <t>21.11.2023 16:52:57</t>
  </si>
  <si>
    <t>ÇEBİTAŞ DM 35-17-M00266_ÖZKAN-1 ÇIKIŞ M10_66424800</t>
  </si>
  <si>
    <t>21.11.2023 15:38:05</t>
  </si>
  <si>
    <t>21.11.2023 16:00:02</t>
  </si>
  <si>
    <t>ÜRKMEZ M-3 35-25-M00139_35-25-M00139_72079086</t>
  </si>
  <si>
    <t>21.11.2023 23:01:24</t>
  </si>
  <si>
    <t>21.11.2023 23:40:03</t>
  </si>
  <si>
    <t>K-4759 35-01-K04759_912201946_912201946</t>
  </si>
  <si>
    <t>21.11.2023 10:20:17</t>
  </si>
  <si>
    <t>21.11.2023 11:26:20</t>
  </si>
  <si>
    <t>M-46 35-02-M00046_99593945_99593945</t>
  </si>
  <si>
    <t>21.11.2023 10:46:29</t>
  </si>
  <si>
    <t>21.11.2023 13:43:34</t>
  </si>
  <si>
    <t>MALTEPE TR-4 35-28-M00447_35-28-M00447_2350570</t>
  </si>
  <si>
    <t>21.11.2023 12:55:27</t>
  </si>
  <si>
    <t>21.11.2023 13:44:23</t>
  </si>
  <si>
    <t>SARUHANLI TR-6/A 45-80-M01200_95002656601_95002656601</t>
  </si>
  <si>
    <t>21.11.2023 08:35:33</t>
  </si>
  <si>
    <t>21.11.2023 09:08:21</t>
  </si>
  <si>
    <t>ILIPINAR KÖK 35-23-M00154_ILIPINAR SULAMA ÇIKIŞI M08_67163398</t>
  </si>
  <si>
    <t>21.11.2023 09:44:56</t>
  </si>
  <si>
    <t>21.11.2023 15:27:30</t>
  </si>
  <si>
    <t>MURADİYE DM-5/10 45-71-M00775_DM-5/10C M03_2306993</t>
  </si>
  <si>
    <t>21.11.2023 18:35:31</t>
  </si>
  <si>
    <t>21.11.2023 19:07:58</t>
  </si>
  <si>
    <t>K-879 35-01-K00879_912440223_912440223</t>
  </si>
  <si>
    <t>21.11.2023 14:35:21</t>
  </si>
  <si>
    <t>21.11.2023 19:26:09</t>
  </si>
  <si>
    <t>21.11.2023 12:48:32</t>
  </si>
  <si>
    <t>21.11.2023 13:52:06</t>
  </si>
  <si>
    <t>TİRE İM-DM-1 35-29-A00001_BOYNUYOĞUN L04_2059646</t>
  </si>
  <si>
    <t>21.11.2023 17:12:31</t>
  </si>
  <si>
    <t>21.11.2023 20:00:25</t>
  </si>
  <si>
    <t>ÖDEMİŞ İM 35-15-A00001_CUMHURİYET M12_2309865</t>
  </si>
  <si>
    <t>21.11.2023 11:20:05</t>
  </si>
  <si>
    <t>21.11.2023 17:31:17</t>
  </si>
  <si>
    <t>21.11.2023 15:42:51</t>
  </si>
  <si>
    <t>21.11.2023 16:11:43</t>
  </si>
  <si>
    <t>21.11.2023 19:43:46</t>
  </si>
  <si>
    <t>21.11.2023 19:45:28</t>
  </si>
  <si>
    <t>21.11.2023 09:27:00</t>
  </si>
  <si>
    <t>21.11.2023 10:05:40</t>
  </si>
  <si>
    <t>YEŞİLKÖY TR-2 45-71-M01822_43139103_56394346_56394346</t>
  </si>
  <si>
    <t>21.11.2023 18:06:59</t>
  </si>
  <si>
    <t>21.11.2023 23:39:04</t>
  </si>
  <si>
    <t>K-1913 35-10-K01913_A a1_5889706</t>
  </si>
  <si>
    <t>21.11.2023 13:18:28</t>
  </si>
  <si>
    <t>21.11.2023 14:59:31</t>
  </si>
  <si>
    <t>_B_56393626_56393626</t>
  </si>
  <si>
    <t>21.11.2023 15:34:59</t>
  </si>
  <si>
    <t>21.11.2023 17:25:34</t>
  </si>
  <si>
    <t>21.11.2023 21:41:18</t>
  </si>
  <si>
    <t>21.11.2023 21:44:14</t>
  </si>
  <si>
    <t>21.11.2023 09:48:36</t>
  </si>
  <si>
    <t>K-840 35-01-K00840_966305145_966305145</t>
  </si>
  <si>
    <t>21.11.2023 08:38:48</t>
  </si>
  <si>
    <t>21.11.2023 09:50:16</t>
  </si>
  <si>
    <t>TR-42 35-15-M00042_TR-134 M02_66581726</t>
  </si>
  <si>
    <t>21.11.2023 23:58:27</t>
  </si>
  <si>
    <t>SARUHANLI TR-24 45-80-M00024_956564000_956564000</t>
  </si>
  <si>
    <t>21.11.2023 16:50:23</t>
  </si>
  <si>
    <t>21.11.2023 20:09:09</t>
  </si>
  <si>
    <t>TR-50 35-16-L00050_35-16-L00050_2346609</t>
  </si>
  <si>
    <t>21.11.2023 10:43:25</t>
  </si>
  <si>
    <t>21.11.2023 13:10:22</t>
  </si>
  <si>
    <t>TURGUTALP KÖK 45-71-M00260_KOOPERATİF M04_72233757</t>
  </si>
  <si>
    <t>21.11.2023 23:05:24</t>
  </si>
  <si>
    <t>21.11.2023 23:10:08</t>
  </si>
  <si>
    <t>M-2145 35-07-M02145_97525905_97525905</t>
  </si>
  <si>
    <t>21.11.2023 15:13:36</t>
  </si>
  <si>
    <t>21.11.2023 18:23:18</t>
  </si>
  <si>
    <t>M-487 35-17-M00487__92435800_92435800</t>
  </si>
  <si>
    <t>21.11.2023 17:10:53</t>
  </si>
  <si>
    <t>21.11.2023 17:50:46</t>
  </si>
  <si>
    <t>KESİKKÖY TR-1 35-28-M00335__75604516_75604516</t>
  </si>
  <si>
    <t>21.11.2023 11:16:56</t>
  </si>
  <si>
    <t>21.11.2023 12:26:25</t>
  </si>
  <si>
    <t>M-932 35-09-M00932_TRAFO M03_47556324</t>
  </si>
  <si>
    <t>21.11.2023 08:49:07</t>
  </si>
  <si>
    <t>21.11.2023 14:20:18</t>
  </si>
  <si>
    <t>KAHRAMANDERE İM 35-10-A00002_GÖNEN M09_2310125</t>
  </si>
  <si>
    <t>21.11.2023 14:58:00</t>
  </si>
  <si>
    <t>21.11.2023 16:18:09</t>
  </si>
  <si>
    <t>K-339 35-02-K00339_35-02-K00339_2374822</t>
  </si>
  <si>
    <t>21.11.2023 14:18:01</t>
  </si>
  <si>
    <t>K-1360 35-04-K01360_99038966_99038966</t>
  </si>
  <si>
    <t>21.11.2023 17:06:57</t>
  </si>
  <si>
    <t>21.11.2023 19:27:53</t>
  </si>
  <si>
    <t>KIRKAĞAÇ TR-11 45-76-M00011_955231017_955231017</t>
  </si>
  <si>
    <t>21.11.2023 09:23:04</t>
  </si>
  <si>
    <t>21.11.2023 10:09:01</t>
  </si>
  <si>
    <t>MENEMEN TR-80 35-28-M00680_C C01_92479082</t>
  </si>
  <si>
    <t>21.11.2023 13:14:34</t>
  </si>
  <si>
    <t>21.11.2023 14:39:22</t>
  </si>
  <si>
    <t>ORTA MAHALLE M-4 35-25-M00118_35-25-M00118_2374712</t>
  </si>
  <si>
    <t>21.11.2023 10:07:05</t>
  </si>
  <si>
    <t>21.11.2023 11:27:01</t>
  </si>
  <si>
    <t>ZEYTİNELİ TR-3 35-19-M00210_956699548_956699548</t>
  </si>
  <si>
    <t>21.11.2023 19:39:17</t>
  </si>
  <si>
    <t>21.11.2023 22:26:33</t>
  </si>
  <si>
    <t>21.11.2023 16:16:04</t>
  </si>
  <si>
    <t>YENİKÖY TR-1 45-73-M00252_45-73-M00252_2368256</t>
  </si>
  <si>
    <t>21.11.2023 18:01:04</t>
  </si>
  <si>
    <t>21.11.2023 11:01:07</t>
  </si>
  <si>
    <t>21.11.2023 11:16:11</t>
  </si>
  <si>
    <t>TR-106 35-26-M00106__56359835_56359835</t>
  </si>
  <si>
    <t>21.11.2023 13:58:36</t>
  </si>
  <si>
    <t>21.11.2023 18:15:01</t>
  </si>
  <si>
    <t>21.11.2023 09:09:35</t>
  </si>
  <si>
    <t>21.11.2023 09:41:22</t>
  </si>
  <si>
    <t>MENEMEN TR-66 35-28-L00066_953379885_953379885</t>
  </si>
  <si>
    <t>21.11.2023 13:22:54</t>
  </si>
  <si>
    <t>21.11.2023 14:53:35</t>
  </si>
  <si>
    <t>OĞLANANASI TR-5 KÖK 35-22-M00092_OĞLANANASI TR-7 M07_89600659</t>
  </si>
  <si>
    <t>21.11.2023 16:21:17</t>
  </si>
  <si>
    <t>21.11.2023 17:40:05</t>
  </si>
  <si>
    <t>21.11.2023 10:57:31</t>
  </si>
  <si>
    <t>21.11.2023 12:53:55</t>
  </si>
  <si>
    <t>21.11.2023 07:56:48</t>
  </si>
  <si>
    <t>21.11.2023 11:16:58</t>
  </si>
  <si>
    <t>21.11.2023 17:16:11</t>
  </si>
  <si>
    <t>21.11.2023 19:05:03</t>
  </si>
  <si>
    <t>DM-18/07 45-71-M02377_TURGUTALP M03_83785518</t>
  </si>
  <si>
    <t>21.11.2023 13:25:27</t>
  </si>
  <si>
    <t>21.11.2023 23:04:34</t>
  </si>
  <si>
    <t>L-293 YENİ MECİDİYE 35-18-L00293_DAĞITIM TRAFO L-293 YENİ MECİDİYE L01_72064746</t>
  </si>
  <si>
    <t>21.11.2023 15:21:55</t>
  </si>
  <si>
    <t>21.11.2023 17:12:00</t>
  </si>
  <si>
    <t>EVCİLER KARAKEÇİLİ TR-2 45-77-L00410_A_90958386_90958386</t>
  </si>
  <si>
    <t>21.11.2023 09:18:42</t>
  </si>
  <si>
    <t>21.11.2023 10:18:09</t>
  </si>
  <si>
    <t>21.11.2023 14:18:42</t>
  </si>
  <si>
    <t>21.11.2023 21:06:33</t>
  </si>
  <si>
    <t>ÖDEMİŞ İM 35-15-A00001_ŞEHİR-3 M17_2309746</t>
  </si>
  <si>
    <t>21.11.2023 18:06:47</t>
  </si>
  <si>
    <t>21.11.2023 22:22:22</t>
  </si>
  <si>
    <t>DM-4/18 35-26-M00803__56360972_56360972</t>
  </si>
  <si>
    <t>21.11.2023 04:39:06</t>
  </si>
  <si>
    <t>21.11.2023 05:30:15</t>
  </si>
  <si>
    <t>BAĞARASI TR-12 35-23-M00181_E_91357738_91357738</t>
  </si>
  <si>
    <t>21.11.2023 17:15:10</t>
  </si>
  <si>
    <t>21.11.2023 17:39:22</t>
  </si>
  <si>
    <t>21.11.2023 09:07:19</t>
  </si>
  <si>
    <t>21.11.2023 13:06:38</t>
  </si>
  <si>
    <t>M-488 35-02-M00488_A_56357039_56357039</t>
  </si>
  <si>
    <t>21.11.2023 15:37:20</t>
  </si>
  <si>
    <t>21.11.2023 18:14:09</t>
  </si>
  <si>
    <t>21.11.2023 12:21:21</t>
  </si>
  <si>
    <t>21.11.2023 12:33:00</t>
  </si>
  <si>
    <t>K-1624 35-04-K01624_912487742_912487742</t>
  </si>
  <si>
    <t>21.11.2023 11:20:46</t>
  </si>
  <si>
    <t>21.11.2023 17:16:15</t>
  </si>
  <si>
    <t>DUALAR KÖK 45-82-M00126_DUALAR M02_72193854</t>
  </si>
  <si>
    <t>21.11.2023 11:24:54</t>
  </si>
  <si>
    <t>21.11.2023 15:13:57</t>
  </si>
  <si>
    <t>21.11.2023 17:09:07</t>
  </si>
  <si>
    <t>21.11.2023 17:18:25</t>
  </si>
  <si>
    <t>SIRIMLI DERE MAH. TR-3 35-31-L00194_35-31-L00194_2364434</t>
  </si>
  <si>
    <t>21.11.2023 11:05:02</t>
  </si>
  <si>
    <t>21.11.2023 11:51:43</t>
  </si>
  <si>
    <t>CENKYERİ TR-5 45-82-M00253_45-82-M00253_2372060</t>
  </si>
  <si>
    <t>21.11.2023 10:29:26</t>
  </si>
  <si>
    <t>21.11.2023 11:03:25</t>
  </si>
  <si>
    <t>K-652 35-01-K00652_911605602_911605602</t>
  </si>
  <si>
    <t>21.11.2023 08:52:12</t>
  </si>
  <si>
    <t>21.11.2023 11:48:54</t>
  </si>
  <si>
    <t>GÖZTEPE İM 35-01-A00004_DONANIMLI YEDEK K17_2337297</t>
  </si>
  <si>
    <t>21.11.2023 03:01:22</t>
  </si>
  <si>
    <t>21.11.2023 03:17:19</t>
  </si>
  <si>
    <t>ÖDEMİŞ TM-2 35-15-A00005_ÖDEMİŞ-1 M20_2334265</t>
  </si>
  <si>
    <t>21.11.2023 18:52:45</t>
  </si>
  <si>
    <t>21.11.2023 08:43:38</t>
  </si>
  <si>
    <t>21.11.2023 09:25:08</t>
  </si>
  <si>
    <t>DM-2/8 BAŞKENT TR 35-18-L00588_950454851_950454851</t>
  </si>
  <si>
    <t>21.11.2023 10:32:48</t>
  </si>
  <si>
    <t>21.11.2023 11:54:35</t>
  </si>
  <si>
    <t>M-52 ALAÇATI 35-18-M00052_7573187 E01_5920352</t>
  </si>
  <si>
    <t>21.11.2023 13:43:09</t>
  </si>
  <si>
    <t>21.11.2023 18:27:07</t>
  </si>
  <si>
    <t>TR-322 35-19-M00521_A_80491827_80491827</t>
  </si>
  <si>
    <t>21.11.2023 14:20:15</t>
  </si>
  <si>
    <t>21.11.2023 15:32:34</t>
  </si>
  <si>
    <t>21.11.2023 09:16:59</t>
  </si>
  <si>
    <t>21.11.2023 17:53:15</t>
  </si>
  <si>
    <t>ÖDEMİŞ İM 35-15-A00001_ŞEHİR-3 M17_2060974</t>
  </si>
  <si>
    <t>21.11.2023 15:59:53</t>
  </si>
  <si>
    <t>21.11.2023 16:13:08</t>
  </si>
  <si>
    <t>21.11.2023 09:49:35</t>
  </si>
  <si>
    <t>21.11.2023 10:52:44</t>
  </si>
  <si>
    <t>MENEMEN TR-80 35-28-M00680_953374494_953374494</t>
  </si>
  <si>
    <t>21.11.2023 11:44:22</t>
  </si>
  <si>
    <t>ÖDEMİŞ İM 35-15-A00001_TR-110 M04_2058913</t>
  </si>
  <si>
    <t>21.11.2023 18:14:42</t>
  </si>
  <si>
    <t>21.11.2023 18:45:00</t>
  </si>
  <si>
    <t>DİKİLİ TR-5 (M-705) 35-30-M00705_A_65514212_65514212</t>
  </si>
  <si>
    <t>21.11.2023 13:59:51</t>
  </si>
  <si>
    <t>21.11.2023 14:52:48</t>
  </si>
  <si>
    <t>ÇAMLICA TR-11 45-86-M00198_45-86-M00198_2361483</t>
  </si>
  <si>
    <t>21.11.2023 10:11:13</t>
  </si>
  <si>
    <t>21.11.2023 15:53:17</t>
  </si>
  <si>
    <t>L-404 35-18-L00404_DAĞITIM TRAFO L-404 L01_72058919</t>
  </si>
  <si>
    <t>21.11.2023 15:11:00</t>
  </si>
  <si>
    <t>21.11.2023 23:09:12</t>
  </si>
  <si>
    <t>21.11.2023 09:22:48</t>
  </si>
  <si>
    <t>21.11.2023 17:26:05</t>
  </si>
  <si>
    <t>ELDELEK TR-2 45-78-L00601_45-78-L00601_2352798</t>
  </si>
  <si>
    <t>21.11.2023 00:51:37</t>
  </si>
  <si>
    <t>21.11.2023 01:23:13</t>
  </si>
  <si>
    <t>SARIGÖL TR-30 45-79-M00030_45-79-M00030_2358201</t>
  </si>
  <si>
    <t>21.11.2023 09:12:44</t>
  </si>
  <si>
    <t>21.11.2023 10:38:51</t>
  </si>
  <si>
    <t>L-112 OVACIK 35-18-L00112_950439379_950439379</t>
  </si>
  <si>
    <t>21.11.2023 19:10:36</t>
  </si>
  <si>
    <t>21.11.2023 20:18:29</t>
  </si>
  <si>
    <t>DM-2/TR-13 MENDERES 35-22-M00822_955264230_955264230</t>
  </si>
  <si>
    <t>21.11.2023 20:25:36</t>
  </si>
  <si>
    <t>21.11.2023 21:36:44</t>
  </si>
  <si>
    <t>21.11.2023 15:10:48</t>
  </si>
  <si>
    <t>21.11.2023 17:19:32</t>
  </si>
  <si>
    <t>21.11.2023 10:40:55</t>
  </si>
  <si>
    <t>21.11.2023 12:06:54</t>
  </si>
  <si>
    <t>K-1658 35-03-K01658__79364665_79364665</t>
  </si>
  <si>
    <t>21.11.2023 16:26:05</t>
  </si>
  <si>
    <t>21.11.2023 20:54:05</t>
  </si>
  <si>
    <t>AŞAĞIÇOBANİSA TR-12 45-71-M00097_TR-23 M02_60972113</t>
  </si>
  <si>
    <t>21.11.2023 15:11:05</t>
  </si>
  <si>
    <t>SOMA KÖYLER DM-2 45-82-M00125_SAVAŞTEPE 34.5 M09_2035838</t>
  </si>
  <si>
    <t>21.11.2023 15:44:29</t>
  </si>
  <si>
    <t>21.11.2023 16:32:59</t>
  </si>
  <si>
    <t>K-4741 35-07-K04741_B B2_5789447</t>
  </si>
  <si>
    <t>21.11.2023 11:25:17</t>
  </si>
  <si>
    <t>21.11.2023 16:27:47</t>
  </si>
  <si>
    <t>21.11.2023 09:02:09</t>
  </si>
  <si>
    <t>21.11.2023 09:23:41</t>
  </si>
  <si>
    <t>L-290 35-18-L00290_DAĞITIM TRAFO L-290 L01_72106129</t>
  </si>
  <si>
    <t>21.11.2023 09:25:36</t>
  </si>
  <si>
    <t>21.11.2023 10:56:12</t>
  </si>
  <si>
    <t>İĞDELİ TR-2 35-31-L00301_B_91227483_91227483</t>
  </si>
  <si>
    <t>21.11.2023 12:16:03</t>
  </si>
  <si>
    <t>21.11.2023 13:46:18</t>
  </si>
  <si>
    <t>K-69 35-01-K00069_C C1_5924061</t>
  </si>
  <si>
    <t>21.11.2023 14:49:24</t>
  </si>
  <si>
    <t>21.11.2023 15:32:06</t>
  </si>
  <si>
    <t>BERGAMA TM 35-16-A00004_HatBaşıAyırıcı_92368592 M13_92368592</t>
  </si>
  <si>
    <t>21.11.2023 17:39:42</t>
  </si>
  <si>
    <t>21.11.2023 21:49:30</t>
  </si>
  <si>
    <t>DÜNDARLI KÖK 35-29-L00053_SOMAK - MUSALAR L05_72215898</t>
  </si>
  <si>
    <t>21.11.2023 17:30:17</t>
  </si>
  <si>
    <t>21.11.2023 19:16:28</t>
  </si>
  <si>
    <t>TR-1/77 45-72-M00077_TR-1/77A M05_83461225</t>
  </si>
  <si>
    <t>21.11.2023 09:19:37</t>
  </si>
  <si>
    <t>21.11.2023 09:49:53</t>
  </si>
  <si>
    <t>TR-17 35-16-L00017_47588711_56353488_56353488</t>
  </si>
  <si>
    <t>21.11.2023 22:46:22</t>
  </si>
  <si>
    <t>ARSLANLAR TM 35-26-A00004_KÖYLER-2 L43_2305570</t>
  </si>
  <si>
    <t>21.11.2023 09:59:12</t>
  </si>
  <si>
    <t>21.11.2023 10:06:01</t>
  </si>
  <si>
    <t>TR-167 35-15-M00167_TR-108 M01_66902295</t>
  </si>
  <si>
    <t>21.11.2023 20:05:47</t>
  </si>
  <si>
    <t>21.11.2023 21:57:17</t>
  </si>
  <si>
    <t>YUKARIKIZILCA ÇAMLIK TR 35-27-L00389_95000466735_95000466735</t>
  </si>
  <si>
    <t>21.11.2023 15:42:29</t>
  </si>
  <si>
    <t>21.11.2023 17:36:09</t>
  </si>
  <si>
    <t>TR-2/15 45-72-L00015_962041102_962041102</t>
  </si>
  <si>
    <t>21.11.2023 18:51:57</t>
  </si>
  <si>
    <t>21.11.2023 19:48:54</t>
  </si>
  <si>
    <t>YUKARI KIZILCA TR-6 35-27-L00342_35-27-L00342_2372919</t>
  </si>
  <si>
    <t>21.11.2023 15:32:27</t>
  </si>
  <si>
    <t>21.11.2023 18:45:30</t>
  </si>
  <si>
    <t>DM-7/TR-2 35-22-M00053_955289968_955289968</t>
  </si>
  <si>
    <t>21.11.2023 14:05:08</t>
  </si>
  <si>
    <t>21.11.2023 16:28:03</t>
  </si>
  <si>
    <t>GÜZELBAHÇE İM 35-10-A00001_KAHRAMANDERE HAT-1 M01_77678757</t>
  </si>
  <si>
    <t>21.11.2023 14:41:51</t>
  </si>
  <si>
    <t>AVŞAR İM 45-83-A00002_G KOLU L09_81661206</t>
  </si>
  <si>
    <t>21.11.2023 18:47:04</t>
  </si>
  <si>
    <t>21.11.2023 19:09:52</t>
  </si>
  <si>
    <t>TR-1/56 45-72-M00640_DM-2/TR-12 M04_79594168</t>
  </si>
  <si>
    <t>21.11.2023 10:29:34</t>
  </si>
  <si>
    <t>21.11.2023 14:05:14</t>
  </si>
  <si>
    <t>M-1017 35-03-M01017_35-03-M01017_41947628</t>
  </si>
  <si>
    <t>21.11.2023 10:09:21</t>
  </si>
  <si>
    <t>21.11.2023 13:38:24</t>
  </si>
  <si>
    <t>K-1708 35-01-K01708_E A1_45348377</t>
  </si>
  <si>
    <t>21.11.2023 11:22:55</t>
  </si>
  <si>
    <t>21.11.2023 16:06:40</t>
  </si>
  <si>
    <t>ÇIRPI İM 35-20-A00002_ÇIRPI SULAMA M09_2056272</t>
  </si>
  <si>
    <t>21.11.2023 08:54:11</t>
  </si>
  <si>
    <t>21.11.2023 14:16:17</t>
  </si>
  <si>
    <t>TR-49 35-26-M00049__65499050_65499050</t>
  </si>
  <si>
    <t>21.11.2023 10:44:08</t>
  </si>
  <si>
    <t>21.11.2023 12:19:22</t>
  </si>
  <si>
    <t>SELENDİ TR-19 45-81-M00019_F F01_66020642</t>
  </si>
  <si>
    <t>21.11.2023 09:12:45</t>
  </si>
  <si>
    <t>21.11.2023 12:29:54</t>
  </si>
  <si>
    <t>M-3098 35-02-M03098_913493368_913493368</t>
  </si>
  <si>
    <t>21.11.2023 20:10:34</t>
  </si>
  <si>
    <t>21.11.2023 21:15:32</t>
  </si>
  <si>
    <t>M-2557 35-01-M02557_910585131_910585131</t>
  </si>
  <si>
    <t>21.11.2023 15:26:13</t>
  </si>
  <si>
    <t>21.11.2023 18:34:12</t>
  </si>
  <si>
    <t>ASARLIK TR-8 35-28-M00182_7331411_56374161_56374161</t>
  </si>
  <si>
    <t>21.11.2023 18:10:47</t>
  </si>
  <si>
    <t>K-4518 35-01-K04518_910579546_910579546</t>
  </si>
  <si>
    <t>21.11.2023 14:36:33</t>
  </si>
  <si>
    <t>21.11.2023 17:20:13</t>
  </si>
  <si>
    <t>TR-143 35-15-M00143_TR-195 - TR-147 M02_66582751</t>
  </si>
  <si>
    <t>21.11.2023 20:42:09</t>
  </si>
  <si>
    <t>22.11.2023 01:01:58</t>
  </si>
  <si>
    <t>ARSLANLAR TM 35-26-A00004_DAĞKIZILCA-1 M32_2307566</t>
  </si>
  <si>
    <t>21.11.2023 15:01:02</t>
  </si>
  <si>
    <t>21.11.2023 15:41:09</t>
  </si>
  <si>
    <t>K-2940 35-04-K02940_C C02b_78917565</t>
  </si>
  <si>
    <t>21.11.2023 09:06:01</t>
  </si>
  <si>
    <t>21.11.2023 09:54:30</t>
  </si>
  <si>
    <t>21.11.2023 09:14:27</t>
  </si>
  <si>
    <t>21.11.2023 12:03:34</t>
  </si>
  <si>
    <t>21.11.2023 23:11:34</t>
  </si>
  <si>
    <t>21.11.2023 23:11:51</t>
  </si>
  <si>
    <t>M-2846 35-03-M02846_DEMİRCİ KÖK M02_82471945</t>
  </si>
  <si>
    <t>21.11.2023 15:29:17</t>
  </si>
  <si>
    <t>21.11.2023 19:02:59</t>
  </si>
  <si>
    <t>ALANLAR TR-2 35-24-M00066_DIREK TIPI TRAFO HUCRESI H01_2039560</t>
  </si>
  <si>
    <t>21.11.2023 10:27:17</t>
  </si>
  <si>
    <t>21.11.2023 16:49:24</t>
  </si>
  <si>
    <t>KARAKUYU KÖK 35-22-M00091_KARAKUYU ENH M05_72111622</t>
  </si>
  <si>
    <t>21.11.2023 12:56:05</t>
  </si>
  <si>
    <t>21.11.2023 13:32:32</t>
  </si>
  <si>
    <t>SEYREK TR-9 35-28-M00766_A A01_79678375</t>
  </si>
  <si>
    <t>21.11.2023 12:25:03</t>
  </si>
  <si>
    <t>21.11.2023 17:02:56</t>
  </si>
  <si>
    <t>K-2450 35-01-K02450_D_56375260_56375260</t>
  </si>
  <si>
    <t>21.11.2023 08:53:50</t>
  </si>
  <si>
    <t>21.11.2023 10:49:34</t>
  </si>
  <si>
    <t>TR-27(M-727) 35-30-M00727_955300228_955300228</t>
  </si>
  <si>
    <t>21.11.2023 10:05:54</t>
  </si>
  <si>
    <t>21.11.2023 11:38:27</t>
  </si>
  <si>
    <t>L-430 35-18-L00430_950452472_950452472</t>
  </si>
  <si>
    <t>21.11.2023 21:49:55</t>
  </si>
  <si>
    <t>22.11.2023 02:24:16</t>
  </si>
  <si>
    <t>M-1950 35-09-M01950_98323635_98323635</t>
  </si>
  <si>
    <t>22.11.2023 18:32:57</t>
  </si>
  <si>
    <t>22.11.2023 20:03:48</t>
  </si>
  <si>
    <t>22.11.2023 09:35:28</t>
  </si>
  <si>
    <t>22.11.2023 11:16:32</t>
  </si>
  <si>
    <t>SALİHLİ BİOKÜTLE YAKITLI ENERJİ SANTRALİ KÖK 45-78-M01333_HatBaşıAyırıcı_53139838 M06_53139838</t>
  </si>
  <si>
    <t>22.11.2023 07:55:09</t>
  </si>
  <si>
    <t>22.11.2023 09:41:34</t>
  </si>
  <si>
    <t>K-3184 35-04-K03184_99526558_99526558</t>
  </si>
  <si>
    <t>22.11.2023 16:06:51</t>
  </si>
  <si>
    <t>22.11.2023 17:40:11</t>
  </si>
  <si>
    <t>22.11.2023 09:26:01</t>
  </si>
  <si>
    <t>22.11.2023 10:21:37</t>
  </si>
  <si>
    <t>BAĞARASI TR-6 35-23-M00122__92435808_92435808</t>
  </si>
  <si>
    <t>22.11.2023 17:52:13</t>
  </si>
  <si>
    <t>22.11.2023 18:25:08</t>
  </si>
  <si>
    <t>K-812 35-03-K00812_A_56401680_56401680</t>
  </si>
  <si>
    <t>22.11.2023 10:46:07</t>
  </si>
  <si>
    <t>22.11.2023 15:59:41</t>
  </si>
  <si>
    <t>22.11.2023 10:43:36</t>
  </si>
  <si>
    <t>22.11.2023 16:19:59</t>
  </si>
  <si>
    <t>22.11.2023 12:58:01</t>
  </si>
  <si>
    <t>22.11.2023 15:17:31</t>
  </si>
  <si>
    <t>ÖDEMİŞ TM-2 35-15-A00005_YOLÜSTÜ M18_2334263</t>
  </si>
  <si>
    <t>22.11.2023 11:59:23</t>
  </si>
  <si>
    <t>22.11.2023 18:50:22</t>
  </si>
  <si>
    <t>22.11.2023 15:34:28</t>
  </si>
  <si>
    <t>22.11.2023 15:34:58</t>
  </si>
  <si>
    <t>22.11.2023 01:25:12</t>
  </si>
  <si>
    <t>22.11.2023 02:02:09</t>
  </si>
  <si>
    <t>ESKİ RAHMANLAR TR-3 45-81-M00110_DIREK TIPI TRAFO HUCRESI H01_2058292</t>
  </si>
  <si>
    <t>22.11.2023 12:31:37</t>
  </si>
  <si>
    <t>22.11.2023 13:56:30</t>
  </si>
  <si>
    <t>22.11.2023 09:19:26</t>
  </si>
  <si>
    <t>22.11.2023 13:25:52</t>
  </si>
  <si>
    <t>YOLÜSTÜ İM 35-15-A00002_ERTUĞRUL KÖYÜ L15_2076427</t>
  </si>
  <si>
    <t>22.11.2023 08:58:35</t>
  </si>
  <si>
    <t>22.11.2023 09:55:54</t>
  </si>
  <si>
    <t>DAMLACIK TR 1 35-27-M00346_914598517_914598517</t>
  </si>
  <si>
    <t>22.11.2023 15:27:57</t>
  </si>
  <si>
    <t>22.11.2023 18:12:18</t>
  </si>
  <si>
    <t>22.11.2023 18:02:16</t>
  </si>
  <si>
    <t>22.11.2023 18:32:10</t>
  </si>
  <si>
    <t>22.11.2023 16:45:34</t>
  </si>
  <si>
    <t>22.11.2023 17:50:32</t>
  </si>
  <si>
    <t>L-296 35-18-L00296_DAĞITIM TRAFO L-296 L01_72059735</t>
  </si>
  <si>
    <t>22.11.2023 09:31:24</t>
  </si>
  <si>
    <t>22.11.2023 10:45:44</t>
  </si>
  <si>
    <t>AVŞAR TR-1 45-83-L00340_TR-5 L03_72154013</t>
  </si>
  <si>
    <t>22.11.2023 13:58:49</t>
  </si>
  <si>
    <t>22.11.2023 14:29:30</t>
  </si>
  <si>
    <t>YENİOBA KÖK 35-29-M00125_HatBaşıAyırıcı_53138530 M013_53138530</t>
  </si>
  <si>
    <t>22.11.2023 08:33:34</t>
  </si>
  <si>
    <t>22.11.2023 11:13:39</t>
  </si>
  <si>
    <t>M-52 ALAÇATI 35-18-M00052_7573187 E02_5920392</t>
  </si>
  <si>
    <t>22.11.2023 08:01:59</t>
  </si>
  <si>
    <t>22.11.2023 14:25:17</t>
  </si>
  <si>
    <t>M-18 SENEMKENT TR 35-18-M00018_ M01_2098999</t>
  </si>
  <si>
    <t>22.11.2023 22:26:58</t>
  </si>
  <si>
    <t>22.11.2023 23:26:10</t>
  </si>
  <si>
    <t>L-296 35-18-L00296_6179941 B01_5937846</t>
  </si>
  <si>
    <t>22.11.2023 11:25:37</t>
  </si>
  <si>
    <t>22.11.2023 20:25:17</t>
  </si>
  <si>
    <t>M-36 TR1 DERYA SİTESİ 35-25-M00292_8477721 _48526155</t>
  </si>
  <si>
    <t>22.11.2023 20:21:36</t>
  </si>
  <si>
    <t>22.11.2023 21:08:25</t>
  </si>
  <si>
    <t>22.11.2023 08:40:11</t>
  </si>
  <si>
    <t>22.11.2023 09:28:39</t>
  </si>
  <si>
    <t>DM-22 45-71-M01177_953242676_953242676</t>
  </si>
  <si>
    <t>22.11.2023 21:00:48</t>
  </si>
  <si>
    <t>22.11.2023 22:12:48</t>
  </si>
  <si>
    <t>22.11.2023 12:43:52</t>
  </si>
  <si>
    <t>22.11.2023 13:00:01</t>
  </si>
  <si>
    <t>HANIMO TR-1 45-74-M00101_B_56406383_56406383</t>
  </si>
  <si>
    <t>22.11.2023 17:43:24</t>
  </si>
  <si>
    <t>22.11.2023 20:15:51</t>
  </si>
  <si>
    <t>K-915 35-01-K00915_910537244_910537244</t>
  </si>
  <si>
    <t>22.11.2023 15:06:15</t>
  </si>
  <si>
    <t>22.11.2023 17:24:20</t>
  </si>
  <si>
    <t>22.11.2023 01:18:50</t>
  </si>
  <si>
    <t>22.11.2023 01:27:06</t>
  </si>
  <si>
    <t>K-4778 35-04-K04778_99684852_99684852</t>
  </si>
  <si>
    <t>22.11.2023 16:09:08</t>
  </si>
  <si>
    <t>22.11.2023 17:05:35</t>
  </si>
  <si>
    <t>HALİLBEYLİ TR-1 KÖK 35-27-M01057_BAĞYURDU İSKİMAETİ HALİLBEYLİ TR-2/TR-3 M03_61283863</t>
  </si>
  <si>
    <t>22.11.2023 14:12:51</t>
  </si>
  <si>
    <t>22.11.2023 15:39:06</t>
  </si>
  <si>
    <t>DM-2/14 (MURADİYE CAMİİ) 45-71-M00075_H_60983889_60983889</t>
  </si>
  <si>
    <t>22.11.2023 14:15:03</t>
  </si>
  <si>
    <t>22.11.2023 14:44:38</t>
  </si>
  <si>
    <t>22.11.2023 19:44:53</t>
  </si>
  <si>
    <t>23.11.2023 00:04:56</t>
  </si>
  <si>
    <t>22.11.2023 22:57:51</t>
  </si>
  <si>
    <t>22.11.2023 23:08:54</t>
  </si>
  <si>
    <t>GÖCEK TR-1 45-72-M00239_B_79214916_79214916</t>
  </si>
  <si>
    <t>22.11.2023 17:58:29</t>
  </si>
  <si>
    <t>22.11.2023 19:20:14</t>
  </si>
  <si>
    <t>22.11.2023 15:54:34</t>
  </si>
  <si>
    <t>22.11.2023 17:10:45</t>
  </si>
  <si>
    <t>BERGAMA TM 35-16-A00004_KOZAK M10_2057050</t>
  </si>
  <si>
    <t>22.11.2023 02:59:54</t>
  </si>
  <si>
    <t>22.11.2023 04:57:31</t>
  </si>
  <si>
    <t>22.11.2023 23:16:18</t>
  </si>
  <si>
    <t>23.11.2023 00:08:20</t>
  </si>
  <si>
    <t>YENİOBA KÖK 35-29-M00125_ÇIRPI M06_72191063</t>
  </si>
  <si>
    <t>22.11.2023 15:44:15</t>
  </si>
  <si>
    <t>22.11.2023 17:08:43</t>
  </si>
  <si>
    <t>22.11.2023 16:37:44</t>
  </si>
  <si>
    <t>22.11.2023 16:50:41</t>
  </si>
  <si>
    <t>22.11.2023 06:17:24</t>
  </si>
  <si>
    <t>22.11.2023 06:29:27</t>
  </si>
  <si>
    <t>KAPAKLI TR-2 45-72-M00315_956490530_956490530</t>
  </si>
  <si>
    <t>22.11.2023 09:55:49</t>
  </si>
  <si>
    <t>22.11.2023 13:53:57</t>
  </si>
  <si>
    <t>HATAY TM 35-01-A00009_HATAY-11 K18_2313685</t>
  </si>
  <si>
    <t>22.11.2023 10:38:15</t>
  </si>
  <si>
    <t>22.11.2023 10:41:45</t>
  </si>
  <si>
    <t>GÜZELYALI TM 35-01-A00008_GÜZELYALI-9 K16_2058241</t>
  </si>
  <si>
    <t>22.11.2023 09:08:04</t>
  </si>
  <si>
    <t>22.11.2023 10:58:52</t>
  </si>
  <si>
    <t>YENİBAĞARASI TR-2 35-23-M00208_35-23-M00208_59843531</t>
  </si>
  <si>
    <t>22.11.2023 11:20:35</t>
  </si>
  <si>
    <t>22.11.2023 12:35:23</t>
  </si>
  <si>
    <t>22.11.2023 11:42:11</t>
  </si>
  <si>
    <t>22.11.2023 12:34:29</t>
  </si>
  <si>
    <t>22.11.2023 06:49:05</t>
  </si>
  <si>
    <t>22.11.2023 11:17:34</t>
  </si>
  <si>
    <t>OĞLANANASI TR-3 35-22-M00257_A_91127845_91127845</t>
  </si>
  <si>
    <t>22.11.2023 16:58:34</t>
  </si>
  <si>
    <t>22.11.2023 19:01:16</t>
  </si>
  <si>
    <t>LALELİK TR-1 45-75-M00192_B_91039685_91039685</t>
  </si>
  <si>
    <t>22.11.2023 12:16:59</t>
  </si>
  <si>
    <t>22.11.2023 15:35:01</t>
  </si>
  <si>
    <t>TR-1/64 DM 45-72-M00064_DM-04/TR-2 M17_66485104</t>
  </si>
  <si>
    <t>22.11.2023 14:14:41</t>
  </si>
  <si>
    <t>22.11.2023 15:38:34</t>
  </si>
  <si>
    <t>22.11.2023 09:58:54</t>
  </si>
  <si>
    <t>22.11.2023 10:29:24</t>
  </si>
  <si>
    <t>K-4328 35-04-K04328_35-04-K04328_2356546</t>
  </si>
  <si>
    <t>22.11.2023 09:41:01</t>
  </si>
  <si>
    <t>22.11.2023 10:07:52</t>
  </si>
  <si>
    <t>TR-1/126 (ESKİ 17) 45-83-M00126__95858812_95858812</t>
  </si>
  <si>
    <t>22.11.2023 18:23:56</t>
  </si>
  <si>
    <t>22.11.2023 20:21:53</t>
  </si>
  <si>
    <t>22.11.2023 16:53:58</t>
  </si>
  <si>
    <t>22.11.2023 16:54:14</t>
  </si>
  <si>
    <t>HATAY TM 35-01-A00009_HATAY-4 K04_2313680</t>
  </si>
  <si>
    <t>22.11.2023 12:03:14</t>
  </si>
  <si>
    <t>22.11.2023 12:54:33</t>
  </si>
  <si>
    <t>MESCİTLİ S. KASAP GRB. TR-5 35-15-L01011_35-15-L01011_2364778</t>
  </si>
  <si>
    <t>22.11.2023 08:15:22</t>
  </si>
  <si>
    <t>22.11.2023 11:25:57</t>
  </si>
  <si>
    <t>GÜMÜLDÜR M-61 35-25-M00365_C_89227404_89227404</t>
  </si>
  <si>
    <t>22.11.2023 09:24:07</t>
  </si>
  <si>
    <t>22.11.2023 12:07:14</t>
  </si>
  <si>
    <t>22.11.2023 00:52:43</t>
  </si>
  <si>
    <t>22.11.2023 01:21:04</t>
  </si>
  <si>
    <t>BATI BASMA KÖK 35-26-M00235_ M01_2038647</t>
  </si>
  <si>
    <t>22.11.2023 21:13:14</t>
  </si>
  <si>
    <t>22.11.2023 21:42:06</t>
  </si>
  <si>
    <t>M-3462 (YATIRIM REZERVE) 35-02-M03462_35-02-M03462_96951928</t>
  </si>
  <si>
    <t>22.11.2023 09:10:26</t>
  </si>
  <si>
    <t>22.11.2023 14:49:00</t>
  </si>
  <si>
    <t>MURADİYE DM 45-71-M00006_DM-4 KÜÇÜK ÖLÇEKLİ SAN. SİTESİ M03_2076873</t>
  </si>
  <si>
    <t>22.11.2023 09:34:12</t>
  </si>
  <si>
    <t>22.11.2023 10:01:57</t>
  </si>
  <si>
    <t>K-1683 35-01-K01683_910458225_910458225</t>
  </si>
  <si>
    <t>22.11.2023 11:23:53</t>
  </si>
  <si>
    <t>22.11.2023 13:17:33</t>
  </si>
  <si>
    <t>K-4014 35-02-K04014_913198559_913198559</t>
  </si>
  <si>
    <t>22.11.2023 16:08:10</t>
  </si>
  <si>
    <t>22.11.2023 17:08:50</t>
  </si>
  <si>
    <t>TR-2/22 45-72-L00022_DIREK TIPI TRAFO HUCRESI H01_2107010</t>
  </si>
  <si>
    <t>22.11.2023 18:29:54</t>
  </si>
  <si>
    <t>22.11.2023 19:25:54</t>
  </si>
  <si>
    <t>L-201 METAŞ 35-18-L00201_D D01b_78775492</t>
  </si>
  <si>
    <t>22.11.2023 10:22:24</t>
  </si>
  <si>
    <t>22.11.2023 19:48:48</t>
  </si>
  <si>
    <t>TR-63 35-19-L00063_C c18b_5929649</t>
  </si>
  <si>
    <t>22.11.2023 07:00:44</t>
  </si>
  <si>
    <t>22.11.2023 09:37:25</t>
  </si>
  <si>
    <t>M-347 35-09-M00347_M-1391 M03_47620367</t>
  </si>
  <si>
    <t>22.11.2023 21:42:22</t>
  </si>
  <si>
    <t>22.11.2023 21:55:11</t>
  </si>
  <si>
    <t>L-236 35-18-L00236_6207176_56362683_56362683</t>
  </si>
  <si>
    <t>22.11.2023 18:30:54</t>
  </si>
  <si>
    <t>23.11.2023 01:35:48</t>
  </si>
  <si>
    <t>K-3267 35-08-K03267_99097439_99097439</t>
  </si>
  <si>
    <t>22.11.2023 18:49:11</t>
  </si>
  <si>
    <t>22.11.2023 20:19:39</t>
  </si>
  <si>
    <t>22.11.2023 02:55:01</t>
  </si>
  <si>
    <t>22.11.2023 02:59:27</t>
  </si>
  <si>
    <t>M-1 35-02-M00001_M-1269 M12_78582489</t>
  </si>
  <si>
    <t>21.11.2023 09:14:45</t>
  </si>
  <si>
    <t>21.11.2023 09:27:10</t>
  </si>
  <si>
    <t>21.11.2023 19:38:27</t>
  </si>
  <si>
    <t>L-158 ONTUR 35-18-L00158_11513016 a2_5776996</t>
  </si>
  <si>
    <t>21.11.2023 13:35:05</t>
  </si>
  <si>
    <t>21.11.2023 19:42:38</t>
  </si>
  <si>
    <t>TR-240 35-19-L00240_956697206_956697206</t>
  </si>
  <si>
    <t>21.11.2023 15:06:46</t>
  </si>
  <si>
    <t>21.11.2023 17:41:38</t>
  </si>
  <si>
    <t>21.11.2023 16:44:30</t>
  </si>
  <si>
    <t>21.11.2023 19:33:51</t>
  </si>
  <si>
    <t>K-1064 35-04-K01064_C C3B_5816452</t>
  </si>
  <si>
    <t>21.11.2023 13:12:02</t>
  </si>
  <si>
    <t>BUCA TM 35-03-A00003_Buca-8 K10_2311888</t>
  </si>
  <si>
    <t>21.11.2023 11:43:34</t>
  </si>
  <si>
    <t>MEHMET ZİNCİRCİ SULAMA GRUBU 35-29-L00275_35-29-L00275_2363350</t>
  </si>
  <si>
    <t>21.11.2023 17:14:58</t>
  </si>
  <si>
    <t>21.11.2023 19:01:21</t>
  </si>
  <si>
    <t>21.11.2023 14:40:33</t>
  </si>
  <si>
    <t>21.11.2023 14:49:39</t>
  </si>
  <si>
    <t>DM-12/TR-12 45-72-L00940__72373010_72373010</t>
  </si>
  <si>
    <t>21.11.2023 12:33:06</t>
  </si>
  <si>
    <t>21.11.2023 13:11:51</t>
  </si>
  <si>
    <t>21.11.2023 15:03:22</t>
  </si>
  <si>
    <t>21.11.2023 16:34:59</t>
  </si>
  <si>
    <t>SOMA TR-44 45-82-M00044_KIRKAĞAÇ YOLU TR M04_2091601</t>
  </si>
  <si>
    <t>21.11.2023 05:20:25</t>
  </si>
  <si>
    <t>21.11.2023 09:47:32</t>
  </si>
  <si>
    <t>21.11.2023 16:08:41</t>
  </si>
  <si>
    <t>21.11.2023 22:08:36</t>
  </si>
  <si>
    <t>22.11.2023 14:09:20</t>
  </si>
  <si>
    <t>22.11.2023 14:49:18</t>
  </si>
  <si>
    <t>22.11.2023 20:50:34</t>
  </si>
  <si>
    <t>22.11.2023 12:57:14</t>
  </si>
  <si>
    <t>22.11.2023 13:20:52</t>
  </si>
  <si>
    <t>L-368 KÖRFEZ SİTESİ 35-18-L00368_ L01_2322921</t>
  </si>
  <si>
    <t>22.11.2023 18:50:29</t>
  </si>
  <si>
    <t>K-4328 35-04-K04328_A_56380422_56380422</t>
  </si>
  <si>
    <t>22.11.2023 07:10:01</t>
  </si>
  <si>
    <t>DM-7/1A 45-71-M02005_45-71-M02005_72082720</t>
  </si>
  <si>
    <t>22.11.2023 17:08:12</t>
  </si>
  <si>
    <t>22.11.2023 19:01:38</t>
  </si>
  <si>
    <t>TR-51 45-77-L00051_45-77-L00051_72401686</t>
  </si>
  <si>
    <t>22.11.2023 16:55:48</t>
  </si>
  <si>
    <t>22.11.2023 18:30:05</t>
  </si>
  <si>
    <t>KARABÖRKLÜ TR-5 45-72-M00641_45-72-M00641_79700306</t>
  </si>
  <si>
    <t>22.11.2023 17:22:00</t>
  </si>
  <si>
    <t>22.11.2023 17:29:51</t>
  </si>
  <si>
    <t>22.11.2023 08:26:58</t>
  </si>
  <si>
    <t>22.11.2023 17:12:54</t>
  </si>
  <si>
    <t>22.11.2023 14:57:43</t>
  </si>
  <si>
    <t>22.11.2023 15:46:10</t>
  </si>
  <si>
    <t>DİKİLİ İM 35-30-A00001_CUMHURİYET (DİKİLİ TM) M01_72356798</t>
  </si>
  <si>
    <t>22.11.2023 17:33:08</t>
  </si>
  <si>
    <t>22.11.2023 17:40:57</t>
  </si>
  <si>
    <t>SARIGÖL TR-30 45-79-M00030_B_56396236_56396236</t>
  </si>
  <si>
    <t>22.11.2023 23:53:08</t>
  </si>
  <si>
    <t>23.11.2023 00:53:41</t>
  </si>
  <si>
    <t>M-991 35-03-M00991_G_56368815_56368815</t>
  </si>
  <si>
    <t>22.11.2023 17:59:23</t>
  </si>
  <si>
    <t>22.11.2023 19:18:53</t>
  </si>
  <si>
    <t>TR-33 35-13-L00033_A_56369118_56369118</t>
  </si>
  <si>
    <t>22.11.2023 12:06:31</t>
  </si>
  <si>
    <t>22.11.2023 15:36:35</t>
  </si>
  <si>
    <t>MENDERES DM-4/TR-1 35-22-M00004_DM-4/TR-12 M14_2330245</t>
  </si>
  <si>
    <t>22.11.2023 18:55:26</t>
  </si>
  <si>
    <t>22.11.2023 19:25:47</t>
  </si>
  <si>
    <t>22.11.2023 09:22:52</t>
  </si>
  <si>
    <t>22.11.2023 11:18:20</t>
  </si>
  <si>
    <t>GÖKGEDİK TR-1 45-83-L00255_95002661076_95002661076</t>
  </si>
  <si>
    <t>22.11.2023 11:52:00</t>
  </si>
  <si>
    <t>22.11.2023 13:26:40</t>
  </si>
  <si>
    <t>K-607 35-01-K00607_ K02_2071269</t>
  </si>
  <si>
    <t>22.11.2023 11:58:27</t>
  </si>
  <si>
    <t>DM-1/11A 35-19-M00011_DM-1/3 GÜNEŞOKULU M04_2333599</t>
  </si>
  <si>
    <t>22.11.2023 11:30:38</t>
  </si>
  <si>
    <t>22.11.2023 14:57:17</t>
  </si>
  <si>
    <t>22.11.2023 16:03:28</t>
  </si>
  <si>
    <t>TR-1/10 45-72-M00010_TR-1/11 M05_85209825</t>
  </si>
  <si>
    <t>22.11.2023 10:40:11</t>
  </si>
  <si>
    <t>22.11.2023 11:31:13</t>
  </si>
  <si>
    <t>ÇAPAKLI TR-3 45-78-M00447_953273464_953273464</t>
  </si>
  <si>
    <t>22.11.2023 09:56:27</t>
  </si>
  <si>
    <t>22.11.2023 11:37:32</t>
  </si>
  <si>
    <t>HATAY TM 35-01-A00009_HATAY-5 K05_2313679</t>
  </si>
  <si>
    <t>22.11.2023 13:03:25</t>
  </si>
  <si>
    <t>22.11.2023 13:39:23</t>
  </si>
  <si>
    <t>22.11.2023 11:02:27</t>
  </si>
  <si>
    <t>22.11.2023 13:12:31</t>
  </si>
  <si>
    <t>22.11.2023 17:10:20</t>
  </si>
  <si>
    <t>22.11.2023 18:01:07</t>
  </si>
  <si>
    <t>DM-7/TR-5 35-22-M00076_955291895_955291895</t>
  </si>
  <si>
    <t>22.11.2023 07:07:54</t>
  </si>
  <si>
    <t>22.11.2023 14:24:32</t>
  </si>
  <si>
    <t>EĞRECİ TR-2 35-26-L00168_B_90996015_90996015</t>
  </si>
  <si>
    <t>22.11.2023 16:07:36</t>
  </si>
  <si>
    <t>22.11.2023 17:04:54</t>
  </si>
  <si>
    <t>YENİOBA KÖK 35-29-M00125_YENİOBA M013_72190947</t>
  </si>
  <si>
    <t>22.11.2023 07:38:14</t>
  </si>
  <si>
    <t>22.11.2023 07:40:04</t>
  </si>
  <si>
    <t>L-309 35-18-L00309_950458820_950458820</t>
  </si>
  <si>
    <t>22.11.2023 17:47:54</t>
  </si>
  <si>
    <t>22.11.2023 19:47:27</t>
  </si>
  <si>
    <t>22.11.2023 16:54:43</t>
  </si>
  <si>
    <t>22.11.2023 17:09:22</t>
  </si>
  <si>
    <t>22.11.2023 14:24:14</t>
  </si>
  <si>
    <t>22.11.2023 14:41:34</t>
  </si>
  <si>
    <t>DERBENT TR-5 45-83-L00410_45-83-L00410_2371922</t>
  </si>
  <si>
    <t>22.11.2023 18:51:11</t>
  </si>
  <si>
    <t>22.11.2023 19:39:30</t>
  </si>
  <si>
    <t>CAFER BAĞCI 35-26-L00083_A_91044554_91044554</t>
  </si>
  <si>
    <t>22.11.2023 10:55:34</t>
  </si>
  <si>
    <t>22.11.2023 11:53:17</t>
  </si>
  <si>
    <t>ERTUĞRUL TR-2 35-15-L00677_DIREK TIPI TRAFO HUCRESI H01_2047920</t>
  </si>
  <si>
    <t>22.11.2023 02:24:17</t>
  </si>
  <si>
    <t>22.11.2023 06:22:23</t>
  </si>
  <si>
    <t>KULALAR TR-1 45-74-M00208_DIREK TIPI TRAFO HUCRESI H01_2108116</t>
  </si>
  <si>
    <t>22.11.2023 17:29:50</t>
  </si>
  <si>
    <t>22.11.2023 17:57:04</t>
  </si>
  <si>
    <t>GÜMÜLDÜR DM-6 (M-17) 35-25-M00017_ÖZDERE ORTA MAH.DM(M-1) M02_72088151</t>
  </si>
  <si>
    <t>22.11.2023 15:38:47</t>
  </si>
  <si>
    <t>22.11.2023 16:04:00</t>
  </si>
  <si>
    <t>K-855 35-01-K00855_910687710_910687710</t>
  </si>
  <si>
    <t>22.11.2023 20:47:31</t>
  </si>
  <si>
    <t>22.11.2023 22:08:08</t>
  </si>
  <si>
    <t>ULUCAK DM 35-27-M00792_ESKİ ÇAMBEL M16_2311044</t>
  </si>
  <si>
    <t>22.11.2023 13:39:58</t>
  </si>
  <si>
    <t>22.11.2023 14:08:25</t>
  </si>
  <si>
    <t>ULUKENT DM-3/6 35-28-M00068_A a1_5842256</t>
  </si>
  <si>
    <t>22.11.2023 08:17:34</t>
  </si>
  <si>
    <t>22.11.2023 09:53:26</t>
  </si>
  <si>
    <t>22.11.2023 10:25:47</t>
  </si>
  <si>
    <t>22.11.2023 15:07:23</t>
  </si>
  <si>
    <t>KARAKOVA TR-1 35-24-M00031_35-24-M00031_2373814</t>
  </si>
  <si>
    <t>22.11.2023 12:36:03</t>
  </si>
  <si>
    <t>22.11.2023 14:38:46</t>
  </si>
  <si>
    <t>L-308 35-18-L00308_950456736_950456736</t>
  </si>
  <si>
    <t>22.11.2023 17:57:13</t>
  </si>
  <si>
    <t>22.11.2023 22:09:53</t>
  </si>
  <si>
    <t>22.11.2023 12:10:39</t>
  </si>
  <si>
    <t>22.11.2023 13:34:55</t>
  </si>
  <si>
    <t>22.11.2023 09:24:49</t>
  </si>
  <si>
    <t>22.11.2023 10:11:08</t>
  </si>
  <si>
    <t>22.11.2023 03:56:05</t>
  </si>
  <si>
    <t>METİN SILAY SULAMA GRUBU 35-29-M00269_A_56386946_56386946</t>
  </si>
  <si>
    <t>22.11.2023 09:38:06</t>
  </si>
  <si>
    <t>22.11.2023 12:17:02</t>
  </si>
  <si>
    <t>KARABURUN TR-4/6 35-21-L00030_35-21-L00030_72175729</t>
  </si>
  <si>
    <t>22.11.2023 18:33:19</t>
  </si>
  <si>
    <t>22.11.2023 19:42:26</t>
  </si>
  <si>
    <t>22.11.2023 09:34:13</t>
  </si>
  <si>
    <t>22.11.2023 10:46:35</t>
  </si>
  <si>
    <t>BEYLİKLİ TR-2 45-78-M00728_953280590_953280590</t>
  </si>
  <si>
    <t>22.11.2023 17:40:51</t>
  </si>
  <si>
    <t>22.11.2023 20:28:32</t>
  </si>
  <si>
    <t>HATAY TM 35-01-A00009_HATAY-2 K02_2313682</t>
  </si>
  <si>
    <t>22.11.2023 10:05:18</t>
  </si>
  <si>
    <t>22.11.2023 10:42:54</t>
  </si>
  <si>
    <t>22.11.2023 09:41:13</t>
  </si>
  <si>
    <t>22.11.2023 12:13:54</t>
  </si>
  <si>
    <t>DAZYURT TR-1 45-71-M01738_45-71-M01738_2371335</t>
  </si>
  <si>
    <t>22.11.2023 22:38:42</t>
  </si>
  <si>
    <t>22.11.2023 17:22:14</t>
  </si>
  <si>
    <t>22.11.2023 17:24:44</t>
  </si>
  <si>
    <t>22.11.2023 16:40:00</t>
  </si>
  <si>
    <t>22.11.2023 17:06:34</t>
  </si>
  <si>
    <t>GÜZELYALI TM 35-01-A00008_GÜZELYALI-4 K04_2313697</t>
  </si>
  <si>
    <t>22.11.2023 12:00:19</t>
  </si>
  <si>
    <t>22.11.2023 13:59:15</t>
  </si>
  <si>
    <t>M-2738 35-02-M02738_99551649_99551649</t>
  </si>
  <si>
    <t>22.11.2023 22:53:26</t>
  </si>
  <si>
    <t>23.11.2023 01:01:30</t>
  </si>
  <si>
    <t>TROPİKAL DM 35-27-L00056_Recloser L04_75843334</t>
  </si>
  <si>
    <t>22.11.2023 09:36:48</t>
  </si>
  <si>
    <t>22.11.2023 13:28:47</t>
  </si>
  <si>
    <t>22.11.2023 19:40:27</t>
  </si>
  <si>
    <t>22.11.2023 20:24:31</t>
  </si>
  <si>
    <t>22.11.2023 18:17:53</t>
  </si>
  <si>
    <t>M-1743 35-04-M01743_C_56382098_56382098</t>
  </si>
  <si>
    <t>22.11.2023 10:51:21</t>
  </si>
  <si>
    <t>22.11.2023 14:56:56</t>
  </si>
  <si>
    <t>K-3842 35-07-K03842_K-337 K02_48422781</t>
  </si>
  <si>
    <t>22.11.2023 14:14:13</t>
  </si>
  <si>
    <t>22.11.2023 15:59:59</t>
  </si>
  <si>
    <t>K-823 35-03-K00823_A_56377648_56377648</t>
  </si>
  <si>
    <t>22.11.2023 22:20:46</t>
  </si>
  <si>
    <t>23.11.2023 00:59:25</t>
  </si>
  <si>
    <t>DAZYURT TR-1 45-71-M01738_B_91405555_91405555</t>
  </si>
  <si>
    <t>22.11.2023 16:53:45</t>
  </si>
  <si>
    <t>22.11.2023 22:32:31</t>
  </si>
  <si>
    <t>TAŞLIYATAK TR-7 35-31-L00341_47890219_56380198_56380198</t>
  </si>
  <si>
    <t>22.11.2023 09:19:28</t>
  </si>
  <si>
    <t>22.11.2023 12:06:05</t>
  </si>
  <si>
    <t>TR-147 35-15-M00147_48885589_56379895_56379895</t>
  </si>
  <si>
    <t>22.11.2023 00:54:58</t>
  </si>
  <si>
    <t>22.11.2023 02:52:34</t>
  </si>
  <si>
    <t>M-326 35-03-M00326_910320644_910320644</t>
  </si>
  <si>
    <t>22.11.2023 14:51:21</t>
  </si>
  <si>
    <t>22.11.2023 19:58:49</t>
  </si>
  <si>
    <t>22.11.2023 23:05:24</t>
  </si>
  <si>
    <t>23.11.2023 01:05:37</t>
  </si>
  <si>
    <t>PAZARKÖY TR-1 45-78-L00699_B_91063631_91063631</t>
  </si>
  <si>
    <t>22.11.2023 18:13:57</t>
  </si>
  <si>
    <t>22.11.2023 21:11:17</t>
  </si>
  <si>
    <t>MURADİYE DM-5/11 45-71-M00232_AKARLAR M13_72091335</t>
  </si>
  <si>
    <t>22.11.2023 01:25:07</t>
  </si>
  <si>
    <t>22.11.2023 01:59:46</t>
  </si>
  <si>
    <t>L-296 35-18-L00296_6631736 C01_5943092</t>
  </si>
  <si>
    <t>22.11.2023 20:48:39</t>
  </si>
  <si>
    <t>23.11.2023 03:05:33</t>
  </si>
  <si>
    <t>DM-1/4 35-18-L00579_DAĞITIM TRAFO DM-1/4 L03_72046683</t>
  </si>
  <si>
    <t>22.11.2023 08:16:38</t>
  </si>
  <si>
    <t>K-1222 35-01-K01222_35-01-K01222_66517028</t>
  </si>
  <si>
    <t>22.11.2023 15:49:48</t>
  </si>
  <si>
    <t>22.11.2023 16:19:31</t>
  </si>
  <si>
    <t>ALANYOLU TR-1 45-86-M00112_A_56394253_56394253</t>
  </si>
  <si>
    <t>22.11.2023 17:16:26</t>
  </si>
  <si>
    <t>22.11.2023 17:51:03</t>
  </si>
  <si>
    <t>CANPAŞA KÖK 45-71-M00140_SEMİH BİLGE ÖZEL TR M05_72246775</t>
  </si>
  <si>
    <t>22.11.2023 19:00:03</t>
  </si>
  <si>
    <t>23.11.2023 01:47:15</t>
  </si>
  <si>
    <t>AHMETLİ TR-13 MANDIRA 45-84-L00013_B_56384886_56384886</t>
  </si>
  <si>
    <t>22.11.2023 13:54:54</t>
  </si>
  <si>
    <t>22.11.2023 14:52:47</t>
  </si>
  <si>
    <t>SAZOBA DM 45-72-M00413_BEYOBA ÇIKIŞ M05_2102709</t>
  </si>
  <si>
    <t>22.11.2023 09:53:40</t>
  </si>
  <si>
    <t>22.11.2023 10:23:10</t>
  </si>
  <si>
    <t>22.11.2023 10:09:50</t>
  </si>
  <si>
    <t>22.11.2023 11:02:07</t>
  </si>
  <si>
    <t>TAŞTEPE TR-2 35-29-L00396_B_56360397_56360397</t>
  </si>
  <si>
    <t>22.11.2023 12:39:49</t>
  </si>
  <si>
    <t>22.11.2023 14:38:01</t>
  </si>
  <si>
    <t>22.11.2023 09:05:26</t>
  </si>
  <si>
    <t>22.11.2023 16:41:33</t>
  </si>
  <si>
    <t>22.11.2023 14:11:58</t>
  </si>
  <si>
    <t>22.11.2023 14:15:58</t>
  </si>
  <si>
    <t>K-4244 35-01-K04244_35-01-K04244_65791325</t>
  </si>
  <si>
    <t>22.11.2023 18:28:50</t>
  </si>
  <si>
    <t>22.11.2023 21:52:09</t>
  </si>
  <si>
    <t>22.11.2023 16:16:04</t>
  </si>
  <si>
    <t>22.11.2023 16:32:41</t>
  </si>
  <si>
    <t>22.11.2023 16:58:32</t>
  </si>
  <si>
    <t>22.11.2023 18:40:12</t>
  </si>
  <si>
    <t>K-480 35-03-K00480_35-03-K00480_2372699</t>
  </si>
  <si>
    <t>22.11.2023 09:27:12</t>
  </si>
  <si>
    <t>22.11.2023 16:27:38</t>
  </si>
  <si>
    <t>K-3618 35-01-K03618_910370175_910370175</t>
  </si>
  <si>
    <t>22.11.2023 13:10:49</t>
  </si>
  <si>
    <t>22.11.2023 14:41:45</t>
  </si>
  <si>
    <t>ÇEŞME İM 35-18-A00001_MARİNA M01_2052589</t>
  </si>
  <si>
    <t>22.11.2023 05:43:31</t>
  </si>
  <si>
    <t>22.11.2023 05:52:44</t>
  </si>
  <si>
    <t>DM-1/42 45-71-M00025_953205912_953205912</t>
  </si>
  <si>
    <t>22.11.2023 01:37:58</t>
  </si>
  <si>
    <t>22.11.2023 02:13:42</t>
  </si>
  <si>
    <t>22.11.2023 12:52:44</t>
  </si>
  <si>
    <t>22.11.2023 13:39:48</t>
  </si>
  <si>
    <t>M-1482 35-02-M01482_95002439756_95002439756</t>
  </si>
  <si>
    <t>22.11.2023 19:01:03</t>
  </si>
  <si>
    <t>22.11.2023 20:40:27</t>
  </si>
  <si>
    <t>DURASILLI TR-22 45-78-M01136_953262296_953262296</t>
  </si>
  <si>
    <t>22.11.2023 16:13:51</t>
  </si>
  <si>
    <t>22.11.2023 18:18:55</t>
  </si>
  <si>
    <t>22.11.2023 18:12:11</t>
  </si>
  <si>
    <t>İKİZTEPE KÖK 45-78-M00258_HatBaşıAyırıcı_53140258 M03_53140258</t>
  </si>
  <si>
    <t>22.11.2023 15:31:26</t>
  </si>
  <si>
    <t>22.11.2023 17:58:22</t>
  </si>
  <si>
    <t>22.11.2023 07:31:29</t>
  </si>
  <si>
    <t>22.11.2023 10:43:02</t>
  </si>
  <si>
    <t>BAĞARASI TR-8 35-23-M00177_DIREK TIPI TRAFO HUCRESI H01_2057830</t>
  </si>
  <si>
    <t>22.11.2023 14:19:00</t>
  </si>
  <si>
    <t>22.11.2023 15:56:11</t>
  </si>
  <si>
    <t>DM-2/TR-12 35-16-M00833__79530027_79530027</t>
  </si>
  <si>
    <t>22.11.2023 22:43:41</t>
  </si>
  <si>
    <t>22.11.2023 23:31:02</t>
  </si>
  <si>
    <t>L-306 35-18-L00306_950446768_950446768</t>
  </si>
  <si>
    <t>22.11.2023 17:43:04</t>
  </si>
  <si>
    <t>22.11.2023 21:48:26</t>
  </si>
  <si>
    <t>HATAY TM 35-01-A00009_HATAY-1 K01_2313683</t>
  </si>
  <si>
    <t>22.11.2023 09:07:01</t>
  </si>
  <si>
    <t>22.11.2023 09:39:49</t>
  </si>
  <si>
    <t>22.11.2023 13:34:54</t>
  </si>
  <si>
    <t>22.11.2023 14:05:57</t>
  </si>
  <si>
    <t>22.11.2023 09:20:44</t>
  </si>
  <si>
    <t>22.11.2023 13:30:50</t>
  </si>
  <si>
    <t>M-67 ELMASTAŞ 35-14-M00067_7064536_56376535_56376535</t>
  </si>
  <si>
    <t>22.11.2023 00:20:18</t>
  </si>
  <si>
    <t>22.11.2023 01:25:38</t>
  </si>
  <si>
    <t>ALPHARD AVM TR 45-83-M00724_D D02b_66246101</t>
  </si>
  <si>
    <t>22.11.2023 17:44:01</t>
  </si>
  <si>
    <t>22.11.2023 19:08:55</t>
  </si>
  <si>
    <t>22.11.2023 17:30:29</t>
  </si>
  <si>
    <t>L-455 35-18-L00455_DAĞITIM TRAFO L-455 L03_72057481</t>
  </si>
  <si>
    <t>22.11.2023 15:07:11</t>
  </si>
  <si>
    <t>22.11.2023 15:28:00</t>
  </si>
  <si>
    <t>MAHMUTLAR KÖK 45-74-M00354_DEMİRKÖPRÜ M08_79385666</t>
  </si>
  <si>
    <t>22.11.2023 17:00:41</t>
  </si>
  <si>
    <t>22.11.2023 17:17:40</t>
  </si>
  <si>
    <t>22.11.2023 10:01:18</t>
  </si>
  <si>
    <t>22.11.2023 14:53:33</t>
  </si>
  <si>
    <t>TR-56 CEPHANELİK 35-19-L00056_966460820_966460820</t>
  </si>
  <si>
    <t>22.11.2023 15:18:51</t>
  </si>
  <si>
    <t>22.11.2023 18:05:48</t>
  </si>
  <si>
    <t>K-352 ER EĞİTİM KOMUTANLIĞI 35-01-K00352Ö_ K02_2046016</t>
  </si>
  <si>
    <t>22.11.2023 16:52:28</t>
  </si>
  <si>
    <t>22.11.2023 17:55:00</t>
  </si>
  <si>
    <t>22.11.2023 02:13:21</t>
  </si>
  <si>
    <t>22.11.2023 02:39:21</t>
  </si>
  <si>
    <t>22.11.2023 09:43:37</t>
  </si>
  <si>
    <t>22.11.2023 16:43:23</t>
  </si>
  <si>
    <t>DEMİRTAŞ TR-1 35-30-M00150_D_91238636_91238636</t>
  </si>
  <si>
    <t>22.11.2023 10:15:56</t>
  </si>
  <si>
    <t>22.11.2023 17:22:36</t>
  </si>
  <si>
    <t>M-2010 35-01-M02010_911153830_911153830</t>
  </si>
  <si>
    <t>22.11.2023 10:25:39</t>
  </si>
  <si>
    <t>22.11.2023 16:18:46</t>
  </si>
  <si>
    <t>ALİAĞA GIS TM 35-17-A00014_EGE GÜBRE-1 (2H06) M019_66128139</t>
  </si>
  <si>
    <t>22.11.2023 09:22:58</t>
  </si>
  <si>
    <t>22.11.2023 10:14:18</t>
  </si>
  <si>
    <t>METAL İŞLERİ TR-2 35-22-M00102_955291964_955291964</t>
  </si>
  <si>
    <t>22.11.2023 22:45:34</t>
  </si>
  <si>
    <t>23.11.2023 00:28:25</t>
  </si>
  <si>
    <t>L-366 ILDIR KÖY 35-18-L00366_B_91249954_91249954</t>
  </si>
  <si>
    <t>22.11.2023 17:21:05</t>
  </si>
  <si>
    <t>22.11.2023 21:48:30</t>
  </si>
  <si>
    <t>L-298 35-18-L00298_DAĞITIM TRAFO L-298 L04_72102686</t>
  </si>
  <si>
    <t>22.11.2023 10:33:48</t>
  </si>
  <si>
    <t>22.11.2023 12:01:00</t>
  </si>
  <si>
    <t>22.11.2023 09:56:06</t>
  </si>
  <si>
    <t>22.11.2023 17:05:40</t>
  </si>
  <si>
    <t>K-3555 35-01-K03555_35-01-K03555_2368886</t>
  </si>
  <si>
    <t>22.11.2023 06:41:11</t>
  </si>
  <si>
    <t>22.11.2023 07:58:25</t>
  </si>
  <si>
    <t>SART TR-14 45-78-M00170_95002771656_95002771656</t>
  </si>
  <si>
    <t>22.11.2023 19:25:27</t>
  </si>
  <si>
    <t>22.11.2023 22:01:44</t>
  </si>
  <si>
    <t>DM-10/TR-27 (M-1879) 35-22-M00148_DAĞITIM TRAFO DM-10/TR-27 (M-1879) M03_72140620</t>
  </si>
  <si>
    <t>22.11.2023 15:17:07</t>
  </si>
  <si>
    <t>MURADİYE DM-4 45-71-M00190_B_56389334_56389334</t>
  </si>
  <si>
    <t>22.11.2023 17:32:42</t>
  </si>
  <si>
    <t>22.11.2023 18:29:34</t>
  </si>
  <si>
    <t>L-295 35-18-L00295_DIREK TIPI TRAFO HUCRESI H01_2099652</t>
  </si>
  <si>
    <t>22.11.2023 16:27:19</t>
  </si>
  <si>
    <t>HACIHALİLLER TR-1 KÖK 45-71-M00066_HACIHALİLLER DM M05_72238384</t>
  </si>
  <si>
    <t>22.11.2023 17:12:04</t>
  </si>
  <si>
    <t>22.11.2023 19:04:00</t>
  </si>
  <si>
    <t>22.11.2023 15:03:11</t>
  </si>
  <si>
    <t>22.11.2023 15:38:26</t>
  </si>
  <si>
    <t>K-849 35-04-K00849_98917545_98917545</t>
  </si>
  <si>
    <t>22.11.2023 17:29:58</t>
  </si>
  <si>
    <t>22.11.2023 18:03:56</t>
  </si>
  <si>
    <t>HATAY TM 35-01-A00009_HATAY-3 K03_2313681</t>
  </si>
  <si>
    <t>22.11.2023 11:03:44</t>
  </si>
  <si>
    <t>22.11.2023 11:38:00</t>
  </si>
  <si>
    <t>22.11.2023 12:17:38</t>
  </si>
  <si>
    <t>22.11.2023 14:30:23</t>
  </si>
  <si>
    <t>22.11.2023 12:05:11</t>
  </si>
  <si>
    <t>22.11.2023 12:05:31</t>
  </si>
  <si>
    <t>22.11.2023 02:55:04</t>
  </si>
  <si>
    <t>TR-1/64 DM 45-72-M00064_TR-1/67 M010_66484386</t>
  </si>
  <si>
    <t>22.11.2023 12:15:32</t>
  </si>
  <si>
    <t>22.11.2023 13:21:55</t>
  </si>
  <si>
    <t>22.11.2023 09:34:52</t>
  </si>
  <si>
    <t>22.11.2023 10:28:13</t>
  </si>
  <si>
    <t>22.11.2023 10:04:31</t>
  </si>
  <si>
    <t>22.11.2023 10:31:25</t>
  </si>
  <si>
    <t>ALİAĞA TR-43 DM 35-17-M00043_HatBaşıAyırıcı_72823532 M13_72823532</t>
  </si>
  <si>
    <t>22.11.2023 14:27:26</t>
  </si>
  <si>
    <t>YALLIOĞLU KÖK 35-15-L00361_YENİKÖY L02_66935979</t>
  </si>
  <si>
    <t>22.11.2023 16:56:54</t>
  </si>
  <si>
    <t>22.11.2023 17:18:09</t>
  </si>
  <si>
    <t>22.11.2023 13:16:05</t>
  </si>
  <si>
    <t>22.11.2023 14:36:48</t>
  </si>
  <si>
    <t>L-336 REİSDERE 35-18-L00336_950461662_950461662</t>
  </si>
  <si>
    <t>22.11.2023 08:48:40</t>
  </si>
  <si>
    <t>22.11.2023 17:21:19</t>
  </si>
  <si>
    <t>22.11.2023 14:33:14</t>
  </si>
  <si>
    <t>22.11.2023 14:49:57</t>
  </si>
  <si>
    <t>22.11.2023 19:40:48</t>
  </si>
  <si>
    <t>22.11.2023 22:45:21</t>
  </si>
  <si>
    <t>22.11.2023 13:41:12</t>
  </si>
  <si>
    <t>22.11.2023 14:51:04</t>
  </si>
  <si>
    <t>22.11.2023 07:32:01</t>
  </si>
  <si>
    <t>22.11.2023 07:45:03</t>
  </si>
  <si>
    <t>22.11.2023 17:09:20</t>
  </si>
  <si>
    <t>22.11.2023 17:31:06</t>
  </si>
  <si>
    <t>HACIRAHMANLI TR-8 45-80-M00085_45-80-M00085_72198172</t>
  </si>
  <si>
    <t>22.11.2023 16:33:21</t>
  </si>
  <si>
    <t>22.11.2023 16:56:21</t>
  </si>
  <si>
    <t>İZZETTİN KÖK 45-83-M00132_ŞİRVAN M03_2327934</t>
  </si>
  <si>
    <t>22.11.2023 14:16:39</t>
  </si>
  <si>
    <t>22.11.2023 18:17:51</t>
  </si>
  <si>
    <t>AKÖREN TR-19 KÖK 45-78-M00974_ALAŞEHİR M04_66244830</t>
  </si>
  <si>
    <t>22.11.2023 10:11:07</t>
  </si>
  <si>
    <t>22.11.2023 22:48:40</t>
  </si>
  <si>
    <t>22.11.2023 23:16:48</t>
  </si>
  <si>
    <t>22.11.2023 17:25:34</t>
  </si>
  <si>
    <t>22.11.2023 17:25:51</t>
  </si>
  <si>
    <t>BERGAMA TM 35-16-A00004_HatBaşıAyırıcı_53140630 M08_53140630</t>
  </si>
  <si>
    <t>22.11.2023 18:02:46</t>
  </si>
  <si>
    <t>22.11.2023 21:35:04</t>
  </si>
  <si>
    <t>ALAŞEHİR TR-16 45-73-M00016_A_56405046_56405046</t>
  </si>
  <si>
    <t>22.11.2023 18:26:27</t>
  </si>
  <si>
    <t>22.11.2023 19:18:12</t>
  </si>
  <si>
    <t>SOMA OTOYOL HİZMET TESİSİ DM 45-76-M00245_OTOYOL MUSAHOCA M04_72281127</t>
  </si>
  <si>
    <t>22.11.2023 11:17:20</t>
  </si>
  <si>
    <t>22.11.2023 14:58:36</t>
  </si>
  <si>
    <t>NİLSAN KÖK 35-26-M00725_HatBaşıAyırıcı_53134169 M02_53134169</t>
  </si>
  <si>
    <t>22.11.2023 13:58:12</t>
  </si>
  <si>
    <t>TAYTAN OFİS KÖK 45-78-M00314_HatBaşıAyırıcı_89696999 M06_89696999</t>
  </si>
  <si>
    <t>22.11.2023 13:23:21</t>
  </si>
  <si>
    <t>AHMETBEYLER DM 35-16-M00154_TIRMANLAR M04_82985717</t>
  </si>
  <si>
    <t>22.11.2023 17:08:21</t>
  </si>
  <si>
    <t>22.11.2023 18:09:44</t>
  </si>
  <si>
    <t>K-3 35-01-K00003_910867675_910867675</t>
  </si>
  <si>
    <t>22.11.2023 17:50:42</t>
  </si>
  <si>
    <t>22.11.2023 19:44:29</t>
  </si>
  <si>
    <t>K-1676 35-01-K01676_F_56358296_56358296</t>
  </si>
  <si>
    <t>22.11.2023 10:41:34</t>
  </si>
  <si>
    <t>22.11.2023 11:51:33</t>
  </si>
  <si>
    <t>KOCAOBA TR-1 35-30-L00210_955326945_955326945</t>
  </si>
  <si>
    <t>22.11.2023 21:21:01</t>
  </si>
  <si>
    <t>22.11.2023 23:12:38</t>
  </si>
  <si>
    <t>PANCAR KÖK 35-26-M00891_PANCAR SANAYİ ÇIKIŞ M04_2302869</t>
  </si>
  <si>
    <t>22.11.2023 14:00:22</t>
  </si>
  <si>
    <t>22.11.2023 15:33:48</t>
  </si>
  <si>
    <t>22.11.2023 20:54:11</t>
  </si>
  <si>
    <t>22.11.2023 20:54:34</t>
  </si>
  <si>
    <t>22.11.2023 14:36:34</t>
  </si>
  <si>
    <t>22.11.2023 14:38:11</t>
  </si>
  <si>
    <t>TR-2/18 (YAYLAKAPI) 45-83-M00824__95879969_95879969</t>
  </si>
  <si>
    <t>22.11.2023 17:08:58</t>
  </si>
  <si>
    <t>22.11.2023 19:29:14</t>
  </si>
  <si>
    <t>AŞAĞIGÜLLÜCE TR-1 45-81-M00169_B_91843744_91843744</t>
  </si>
  <si>
    <t>22.11.2023 17:17:26</t>
  </si>
  <si>
    <t>22.11.2023 21:44:08</t>
  </si>
  <si>
    <t>ZEYTİNLER TR-2 35-19-M00401_DIREK TIPI TRAFO HUCRESI H01_2126589</t>
  </si>
  <si>
    <t>22.11.2023 13:34:56</t>
  </si>
  <si>
    <t>22.11.2023 20:11:42</t>
  </si>
  <si>
    <t>AĞAÇ İŞLERİ KÖK-2 (M-703) 35-22-M00125_AĞAÇ SANAYİ TR-3/TR-4/TR-5/TR-6 M04_72110740</t>
  </si>
  <si>
    <t>22.11.2023 13:53:25</t>
  </si>
  <si>
    <t>22.11.2023 14:40:56</t>
  </si>
  <si>
    <t>L-14 SEVTUR 35-18-L00014_A_90952795_90952795</t>
  </si>
  <si>
    <t>22.11.2023 16:30:26</t>
  </si>
  <si>
    <t>22.11.2023 21:09:04</t>
  </si>
  <si>
    <t>K-1797 35-02-K01797_A_56364483_56364483</t>
  </si>
  <si>
    <t>22.11.2023 16:14:03</t>
  </si>
  <si>
    <t>22.11.2023 16:38:41</t>
  </si>
  <si>
    <t>22.11.2023 09:35:35</t>
  </si>
  <si>
    <t>22.11.2023 10:56:07</t>
  </si>
  <si>
    <t>YENİFOÇA TR-3 35-23-M00003_A_56366090_56366090</t>
  </si>
  <si>
    <t>22.11.2023 19:35:33</t>
  </si>
  <si>
    <t>22.11.2023 20:19:56</t>
  </si>
  <si>
    <t>ALAŞEHİR TR-7 45-73-M00007_945670492_945670492</t>
  </si>
  <si>
    <t>22.11.2023 12:30:39</t>
  </si>
  <si>
    <t>22.11.2023 13:45:20</t>
  </si>
  <si>
    <t>22.11.2023 10:09:11</t>
  </si>
  <si>
    <t>22.11.2023 12:20:54</t>
  </si>
  <si>
    <t>ALAŞEHİR TR-7 45-73-M00007_945670411_945670411</t>
  </si>
  <si>
    <t>22.11.2023 17:50:07</t>
  </si>
  <si>
    <t>22.11.2023 18:43:37</t>
  </si>
  <si>
    <t>İSMETİYE TR-1 45-73-M00994_45-73-M00994_2351977</t>
  </si>
  <si>
    <t>22.11.2023 12:18:48</t>
  </si>
  <si>
    <t>22.11.2023 13:57:10</t>
  </si>
  <si>
    <t>TR-31 35-16-L00031_953334365_953334365</t>
  </si>
  <si>
    <t>22.11.2023 10:48:08</t>
  </si>
  <si>
    <t>22.11.2023 11:42:40</t>
  </si>
  <si>
    <t>L-119 OVACIK 35-18-L00119_95000526819_95000526819</t>
  </si>
  <si>
    <t>22.11.2023 11:31:28</t>
  </si>
  <si>
    <t>22.11.2023 19:17:30</t>
  </si>
  <si>
    <t>ULUKENT DM-1 35-28-M00001_35-28-M00001_66562060</t>
  </si>
  <si>
    <t>22.11.2023 17:56:11</t>
  </si>
  <si>
    <t>22.11.2023 20:29:21</t>
  </si>
  <si>
    <t>22.11.2023 08:53:40</t>
  </si>
  <si>
    <t>22.11.2023 09:59:08</t>
  </si>
  <si>
    <t>SELENDİ TR-6 45-81-M00006_945633044_945633044</t>
  </si>
  <si>
    <t>22.11.2023 17:08:05</t>
  </si>
  <si>
    <t>22.11.2023 19:21:14</t>
  </si>
  <si>
    <t>GÜNKENT TR-1 35-18-M00096_GÜNKENT TR-2 M01_72091750</t>
  </si>
  <si>
    <t>22.11.2023 20:59:24</t>
  </si>
  <si>
    <t>22.11.2023 21:54:59</t>
  </si>
  <si>
    <t>22.11.2023 15:46:14</t>
  </si>
  <si>
    <t>22.11.2023 16:25:48</t>
  </si>
  <si>
    <t>22.11.2023 08:35:44</t>
  </si>
  <si>
    <t>22.11.2023 09:20:38</t>
  </si>
  <si>
    <t>KAPAKLI DM 45-72-M00309_RAHMİYE-2 TARIMSAL SULAMA M03_2099571</t>
  </si>
  <si>
    <t>22.11.2023 07:51:42</t>
  </si>
  <si>
    <t>22.11.2023 08:38:58</t>
  </si>
  <si>
    <t>M-1871 35-01-M01871_912880884_912880884</t>
  </si>
  <si>
    <t>22.11.2023 22:51:43</t>
  </si>
  <si>
    <t>23.11.2023 00:14:18</t>
  </si>
  <si>
    <t>DM-2/TR-19 45-72-L00019_TR-2/21 L03_61368780</t>
  </si>
  <si>
    <t>22.11.2023 19:44:45</t>
  </si>
  <si>
    <t>KARAOĞLANLI TR-4 45-71-M00093_45-71-M00093_2353705</t>
  </si>
  <si>
    <t>22.11.2023 10:13:14</t>
  </si>
  <si>
    <t>22.11.2023 10:43:01</t>
  </si>
  <si>
    <t>M-624 35-02-M00624_910049894_910049894</t>
  </si>
  <si>
    <t>22.11.2023 18:56:28</t>
  </si>
  <si>
    <t>22.11.2023 20:33:03</t>
  </si>
  <si>
    <t>L-309 35-18-L00309_ TR TABAN_72136794</t>
  </si>
  <si>
    <t>22.11.2023 15:34:41</t>
  </si>
  <si>
    <t>22.11.2023 15:55:29</t>
  </si>
  <si>
    <t>22.11.2023 18:36:31</t>
  </si>
  <si>
    <t>22.11.2023 20:54:04</t>
  </si>
  <si>
    <t>22.11.2023 10:30:29</t>
  </si>
  <si>
    <t>22.11.2023 12:15:04</t>
  </si>
  <si>
    <t>22.11.2023 15:33:57</t>
  </si>
  <si>
    <t>TR-12 (M-712) 35-30-M00712_D D02_83646838</t>
  </si>
  <si>
    <t>22.11.2023 11:34:12</t>
  </si>
  <si>
    <t>22.11.2023 15:10:51</t>
  </si>
  <si>
    <t>22.11.2023 14:13:35</t>
  </si>
  <si>
    <t>22.11.2023 14:44:43</t>
  </si>
  <si>
    <t>22.11.2023 16:03:15</t>
  </si>
  <si>
    <t>22.11.2023 16:20:13</t>
  </si>
  <si>
    <t>ALAŞEHİR TR-81 45-73-M00081_B_91089344_91089344</t>
  </si>
  <si>
    <t>22.11.2023 15:06:22</t>
  </si>
  <si>
    <t>22.11.2023 15:42:30</t>
  </si>
  <si>
    <t>MAHMUTLAR KÖK 45-74-M00354_HatBaşıAyırıcı_84165252 M09_84165252</t>
  </si>
  <si>
    <t>22.11.2023 17:40:27</t>
  </si>
  <si>
    <t>22.11.2023 19:25:45</t>
  </si>
  <si>
    <t>22.11.2023 18:50:58</t>
  </si>
  <si>
    <t>22.11.2023 19:12:30</t>
  </si>
  <si>
    <t>L-347 MASİSA BURCU SİTESİ-2 35-18-L00347_950441881_950441881</t>
  </si>
  <si>
    <t>22.11.2023 15:50:54</t>
  </si>
  <si>
    <t>22.11.2023 17:47:12</t>
  </si>
  <si>
    <t>İMCELER YENİ MAH. TR-1 45-74-M00146_A_91248433_91248433</t>
  </si>
  <si>
    <t>22.11.2023 18:21:20</t>
  </si>
  <si>
    <t>22.11.2023 21:29:38</t>
  </si>
  <si>
    <t>22.11.2023 01:52:10</t>
  </si>
  <si>
    <t>22.11.2023 04:47:22</t>
  </si>
  <si>
    <t>22.11.2023 03:00:11</t>
  </si>
  <si>
    <t>22.11.2023 03:23:16</t>
  </si>
  <si>
    <t>K-1624 35-04-K01624_99368353_99368353</t>
  </si>
  <si>
    <t>22.11.2023 10:13:11</t>
  </si>
  <si>
    <t>22.11.2023 11:28:50</t>
  </si>
  <si>
    <t>EĞLENHOCA DM 35-21-M00013_ALAÇATI-3 (KARABURUN GIS TM) M09_72178840</t>
  </si>
  <si>
    <t>22.11.2023 17:24:39</t>
  </si>
  <si>
    <t>22.11.2023 17:27:00</t>
  </si>
  <si>
    <t>KARABURUN TR-4/6 35-21-L00030_A_56357200_56357200</t>
  </si>
  <si>
    <t>22.11.2023 17:22:33</t>
  </si>
  <si>
    <t>22.11.2023 10:25:17</t>
  </si>
  <si>
    <t>22.11.2023 12:34:33</t>
  </si>
  <si>
    <t>22.11.2023 13:27:44</t>
  </si>
  <si>
    <t>22.11.2023 14:01:06</t>
  </si>
  <si>
    <t>22.11.2023 13:57:21</t>
  </si>
  <si>
    <t>22.11.2023 15:33:56</t>
  </si>
  <si>
    <t>TR-44 (DM-5/TR-12) ALPKENT 35-26-M00044_956614351_956614351</t>
  </si>
  <si>
    <t>22.11.2023 20:18:55</t>
  </si>
  <si>
    <t>22.11.2023 22:51:15</t>
  </si>
  <si>
    <t>AŞAĞICUMA DM 35-16-M00103_TERZİHALİLLER M03_72040415</t>
  </si>
  <si>
    <t>22.11.2023 10:37:53</t>
  </si>
  <si>
    <t>22.11.2023 11:10:35</t>
  </si>
  <si>
    <t>TR-133 35-15-M00133_48878065_56368389_56368389</t>
  </si>
  <si>
    <t>22.11.2023 08:33:22</t>
  </si>
  <si>
    <t>22.11.2023 12:36:44</t>
  </si>
  <si>
    <t>22.11.2023 12:43:04</t>
  </si>
  <si>
    <t>ÇEŞNELİ TR-439 TARIMSAL SULAMA 45-73-M00945_B_56397568_56397568</t>
  </si>
  <si>
    <t>22.11.2023 10:47:33</t>
  </si>
  <si>
    <t>22.11.2023 09:33:48</t>
  </si>
  <si>
    <t>22.11.2023 10:18:56</t>
  </si>
  <si>
    <t>PAYAMLI M-1 KÖK 35-25-M00175_SEFEERİHİSAR ENH M13_72057874</t>
  </si>
  <si>
    <t>22.11.2023 15:40:01</t>
  </si>
  <si>
    <t>22.11.2023 16:39:51</t>
  </si>
  <si>
    <t>KAZANLI TR-1 35-15-L00964_A_56368291_56368291</t>
  </si>
  <si>
    <t>22.11.2023 06:53:19</t>
  </si>
  <si>
    <t>22.11.2023 11:57:27</t>
  </si>
  <si>
    <t>K-3770 35-01-K03770_35-01-K03770_65816209</t>
  </si>
  <si>
    <t>22.11.2023 12:25:14</t>
  </si>
  <si>
    <t>22.11.2023 12:57:51</t>
  </si>
  <si>
    <t>22.11.2023 11:58:56</t>
  </si>
  <si>
    <t>22.11.2023 18:28:55</t>
  </si>
  <si>
    <t>TEKELİ TR-5 35-22-M00235_DIREK TIPI TRAFO HUCRESI H01_2125277</t>
  </si>
  <si>
    <t>22.11.2023 01:31:07</t>
  </si>
  <si>
    <t>22.11.2023 02:43:10</t>
  </si>
  <si>
    <t>22.11.2023 05:11:41</t>
  </si>
  <si>
    <t>22.11.2023 06:27:59</t>
  </si>
  <si>
    <t>HALİLLER KÖK 35-31-L00228_HatBaşıAyırıcı_97422132 L02_97422132</t>
  </si>
  <si>
    <t>22.11.2023 09:16:21</t>
  </si>
  <si>
    <t>22.11.2023 17:42:06</t>
  </si>
  <si>
    <t>TOKMAKLI KÖYÜ TR-1 45-86-M00190_45-86-M00190_2360505</t>
  </si>
  <si>
    <t>22.11.2023 23:11:14</t>
  </si>
  <si>
    <t>22.11.2023 23:47:11</t>
  </si>
  <si>
    <t>BOZDAĞ TR-9 35-15-L00293_35-15-L00293_2365131</t>
  </si>
  <si>
    <t>22.11.2023 08:59:46</t>
  </si>
  <si>
    <t>22.11.2023 15:05:36</t>
  </si>
  <si>
    <t>22.11.2023 15:45:41</t>
  </si>
  <si>
    <t>22.11.2023 18:53:14</t>
  </si>
  <si>
    <t>22.11.2023 18:02:10</t>
  </si>
  <si>
    <t>LOKMANKUYU KÖK 35-15-L00903_ERKEKLİ L05_67112586</t>
  </si>
  <si>
    <t>22.11.2023 10:21:51</t>
  </si>
  <si>
    <t>22.11.2023 17:51:35</t>
  </si>
  <si>
    <t>22.11.2023 11:11:33</t>
  </si>
  <si>
    <t>22.11.2023 11:20:00</t>
  </si>
  <si>
    <t>TR-1/126 (ESKİ 17) 45-83-M00126_45-83-M00126_95294830</t>
  </si>
  <si>
    <t>22.11.2023 21:26:47</t>
  </si>
  <si>
    <t>DM-2/TR-13 MENDERES 35-22-M00822_A H04_57816096</t>
  </si>
  <si>
    <t>22.11.2023 08:50:10</t>
  </si>
  <si>
    <t>22.11.2023 17:34:17</t>
  </si>
  <si>
    <t>UZUNDERE TM 35-01-A00013_LİMONTEPE M20_2302929</t>
  </si>
  <si>
    <t>22.11.2023 09:37:03</t>
  </si>
  <si>
    <t>22.11.2023 14:00:09</t>
  </si>
  <si>
    <t>YENİOBA KÖK 35-29-M00125_İBRAHİM SEZEN M015_72191053</t>
  </si>
  <si>
    <t>22.11.2023 10:36:31</t>
  </si>
  <si>
    <t>22.11.2023 15:04:31</t>
  </si>
  <si>
    <t>22.11.2023 09:00:49</t>
  </si>
  <si>
    <t>22.11.2023 12:39:47</t>
  </si>
  <si>
    <t>22.11.2023 08:40:00</t>
  </si>
  <si>
    <t>22.11.2023 09:51:06</t>
  </si>
  <si>
    <t>K-1222 35-01-K01222__83870553_83870553</t>
  </si>
  <si>
    <t>22.11.2023 12:35:34</t>
  </si>
  <si>
    <t>KAYALIOĞLU TR-1 45-72-L00071_966112818_966112818</t>
  </si>
  <si>
    <t>22.11.2023 16:15:03</t>
  </si>
  <si>
    <t>22.11.2023 18:28:19</t>
  </si>
  <si>
    <t>BOZALAN TR-1 35-28-M00281_A_56379551_56379551</t>
  </si>
  <si>
    <t>22.11.2023 17:34:06</t>
  </si>
  <si>
    <t>22.11.2023 21:55:01</t>
  </si>
  <si>
    <t>ULUKENT DM-4/14 35-28-M00033_953382765_953382765</t>
  </si>
  <si>
    <t>22.11.2023 11:43:16</t>
  </si>
  <si>
    <t>22.11.2023 18:24:10</t>
  </si>
  <si>
    <t>M-3121 35-10-M03121_98140156_98140156</t>
  </si>
  <si>
    <t>22.11.2023 16:59:34</t>
  </si>
  <si>
    <t>22.11.2023 18:29:07</t>
  </si>
  <si>
    <t>DM-2/3 ESKİ ANIT YANI 35-18-L00581_950457956_950457956</t>
  </si>
  <si>
    <t>23.11.2023 11:18:29</t>
  </si>
  <si>
    <t>23.11.2023 13:02:33</t>
  </si>
  <si>
    <t>23.11.2023 10:39:31</t>
  </si>
  <si>
    <t>23.11.2023 13:25:37</t>
  </si>
  <si>
    <t>23.11.2023 17:19:36</t>
  </si>
  <si>
    <t>23.11.2023 19:37:06</t>
  </si>
  <si>
    <t>ULUKENT DM-3/13 TR-2 35-28-M00066_35-28-M00066_66554164</t>
  </si>
  <si>
    <t>23.11.2023 13:52:44</t>
  </si>
  <si>
    <t>23.11.2023 14:14:58</t>
  </si>
  <si>
    <t>TR-9 35-15-M00009_950382792_950382792</t>
  </si>
  <si>
    <t>23.11.2023 14:36:43</t>
  </si>
  <si>
    <t>23.11.2023 18:12:57</t>
  </si>
  <si>
    <t>ÖZBEY İM 35-26-A00005_ÖZBEY YENİKÖY L02_2064118</t>
  </si>
  <si>
    <t>23.11.2023 12:46:28</t>
  </si>
  <si>
    <t>23.11.2023 13:36:06</t>
  </si>
  <si>
    <t>M-1499 35-02-M01499_TRAFO M03_2068923</t>
  </si>
  <si>
    <t>23.11.2023 09:21:23</t>
  </si>
  <si>
    <t>23.11.2023 14:27:24</t>
  </si>
  <si>
    <t>KUŞÇULAR TR-14 35-19-M00259_D_91311717_91311717</t>
  </si>
  <si>
    <t>23.11.2023 10:54:41</t>
  </si>
  <si>
    <t>23.11.2023 13:52:19</t>
  </si>
  <si>
    <t>K-4439 35-02-K04439_35-02-K04439_2374929</t>
  </si>
  <si>
    <t>23.11.2023 12:52:54</t>
  </si>
  <si>
    <t>23.11.2023 14:56:08</t>
  </si>
  <si>
    <t>HILAL GIS TM 35-01-A00010_HİLAL-2 K16_2313220</t>
  </si>
  <si>
    <t>23.11.2023 03:01:02</t>
  </si>
  <si>
    <t>23.11.2023 03:10:44</t>
  </si>
  <si>
    <t>K-4226 35-08-K04226_99797161_99797161</t>
  </si>
  <si>
    <t>23.11.2023 15:29:18</t>
  </si>
  <si>
    <t>23.11.2023 16:50:48</t>
  </si>
  <si>
    <t>İZZETTİN KÖK 45-83-M00132_SİNİRLİ M02_2107098</t>
  </si>
  <si>
    <t>23.11.2023 16:04:50</t>
  </si>
  <si>
    <t>23.11.2023 17:28:15</t>
  </si>
  <si>
    <t>23.11.2023 14:13:18</t>
  </si>
  <si>
    <t>23.11.2023 20:40:01</t>
  </si>
  <si>
    <t>23.11.2023 09:11:03</t>
  </si>
  <si>
    <t>23.11.2023 15:30:55</t>
  </si>
  <si>
    <t>HANIMO TR-1 45-74-M00101_A_91343204_91343204</t>
  </si>
  <si>
    <t>23.11.2023 13:05:39</t>
  </si>
  <si>
    <t>23.11.2023 13:58:05</t>
  </si>
  <si>
    <t>23.11.2023 08:57:00</t>
  </si>
  <si>
    <t>23.11.2023 14:00:07</t>
  </si>
  <si>
    <t>K-4042 35-02-K04042_910236083_910236083</t>
  </si>
  <si>
    <t>23.11.2023 08:21:06</t>
  </si>
  <si>
    <t>23.11.2023 10:38:26</t>
  </si>
  <si>
    <t>23.11.2023 10:23:16</t>
  </si>
  <si>
    <t>23.11.2023 10:32:30</t>
  </si>
  <si>
    <t>KARGIN KÖK 45-71-M00095_HatBaşıAyırıcı_53137176 M04_53137176</t>
  </si>
  <si>
    <t>23.11.2023 09:04:33</t>
  </si>
  <si>
    <t>23.11.2023 13:34:04</t>
  </si>
  <si>
    <t>M-3462 (YATIRIM REZERVE) 35-02-M03462_A_56378159_56378159</t>
  </si>
  <si>
    <t>23.11.2023 14:11:49</t>
  </si>
  <si>
    <t>23.11.2023 18:22:35</t>
  </si>
  <si>
    <t>23.11.2023 09:20:34</t>
  </si>
  <si>
    <t>23.11.2023 10:34:06</t>
  </si>
  <si>
    <t>ALSANCAK TM 35-01-A00005_MESUDİYE K02_2308861</t>
  </si>
  <si>
    <t>23.11.2023 12:02:21</t>
  </si>
  <si>
    <t>23.11.2023 13:30:00</t>
  </si>
  <si>
    <t>K-3734 35-04-K03734_99287356_99287356</t>
  </si>
  <si>
    <t>23.11.2023 19:32:52</t>
  </si>
  <si>
    <t>23.11.2023 20:56:45</t>
  </si>
  <si>
    <t>K-3847 35-04-K03847_913551086_913551086</t>
  </si>
  <si>
    <t>23.11.2023 09:08:53</t>
  </si>
  <si>
    <t>23.11.2023 12:59:41</t>
  </si>
  <si>
    <t>İSTASYONALTI KÖK 45-83-M00131_CELALETTİN AŞKIN M08_2101366</t>
  </si>
  <si>
    <t>23.11.2023 15:39:44</t>
  </si>
  <si>
    <t>23.11.2023 17:10:09</t>
  </si>
  <si>
    <t>23.11.2023 12:54:21</t>
  </si>
  <si>
    <t>23.11.2023 16:03:20</t>
  </si>
  <si>
    <t>23.11.2023 14:38:59</t>
  </si>
  <si>
    <t>23.11.2023 14:57:45</t>
  </si>
  <si>
    <t>TR-1/70 45-72-M00070_TR-1/71 M03_83462654</t>
  </si>
  <si>
    <t>23.11.2023 08:46:44</t>
  </si>
  <si>
    <t>23.11.2023 09:15:50</t>
  </si>
  <si>
    <t>M-3309(YATIRIM REZERVE) 35-07-M03309_99377364_99377364</t>
  </si>
  <si>
    <t>23.11.2023 18:14:28</t>
  </si>
  <si>
    <t>23.11.2023 21:12:37</t>
  </si>
  <si>
    <t>ALAŞEHİR TM 45-73-A00001_YEŞİLYURT M06_2312672</t>
  </si>
  <si>
    <t>23.11.2023 10:06:18</t>
  </si>
  <si>
    <t>23.11.2023 16:42:09</t>
  </si>
  <si>
    <t>HILAL GIS TM 35-01-A00010_HİLAL-9 K02_2313229</t>
  </si>
  <si>
    <t>23.11.2023 03:01:47</t>
  </si>
  <si>
    <t>23.11.2023 03:09:29</t>
  </si>
  <si>
    <t>M-2980 35-02-M02980_M-2981 M02_95541145</t>
  </si>
  <si>
    <t>23.11.2023 19:22:37</t>
  </si>
  <si>
    <t>23.11.2023 19:47:55</t>
  </si>
  <si>
    <t>K-652 35-01-K00652_F_56358156_56358156</t>
  </si>
  <si>
    <t>23.11.2023 21:16:19</t>
  </si>
  <si>
    <t>23.11.2023 22:10:55</t>
  </si>
  <si>
    <t>23.11.2023 07:10:07</t>
  </si>
  <si>
    <t>23.11.2023 11:27:43</t>
  </si>
  <si>
    <t>23.11.2023 18:42:22</t>
  </si>
  <si>
    <t>23.11.2023 19:31:26</t>
  </si>
  <si>
    <t>23.11.2023 12:34:49</t>
  </si>
  <si>
    <t>23.11.2023 12:40:00</t>
  </si>
  <si>
    <t>MENEMEN İM 35-28-A00001_ASARLIK-2 M09_2307681</t>
  </si>
  <si>
    <t>23.11.2023 09:00:26</t>
  </si>
  <si>
    <t>23.11.2023 13:56:33</t>
  </si>
  <si>
    <t>HATAY TM 35-01-A00009_HATAY-9 K16_2313671</t>
  </si>
  <si>
    <t>23.11.2023 12:27:54</t>
  </si>
  <si>
    <t>23.11.2023 13:22:38</t>
  </si>
  <si>
    <t>TAYTAN OFİS KÖK 45-78-M00314_DEMİRKÖPRÜ DM-2 ÇIKIŞI (DEMİRKÖPRÜ-2) M06_60669745</t>
  </si>
  <si>
    <t>23.11.2023 10:26:18</t>
  </si>
  <si>
    <t>23.11.2023 10:52:55</t>
  </si>
  <si>
    <t>BAĞARASI TR-3 35-23-M00172_950426204_950426204</t>
  </si>
  <si>
    <t>23.11.2023 23:43:11</t>
  </si>
  <si>
    <t>24.11.2023 02:05:28</t>
  </si>
  <si>
    <t>K-1410 35-07-K01410_A_56379012_56379012</t>
  </si>
  <si>
    <t>23.11.2023 15:11:52</t>
  </si>
  <si>
    <t>23.11.2023 18:02:46</t>
  </si>
  <si>
    <t>AKHİSAR TM 45-72-A00006_KAPAKLI-1 M16_2313111</t>
  </si>
  <si>
    <t>23.11.2023 08:55:49</t>
  </si>
  <si>
    <t>23.11.2023 16:51:53</t>
  </si>
  <si>
    <t>K-4532 35-01-K04532_35-01-K04532_65806799</t>
  </si>
  <si>
    <t>23.11.2023 14:45:06</t>
  </si>
  <si>
    <t>23.11.2023 16:07:57</t>
  </si>
  <si>
    <t>KÜÇÜKBÖLCEK DM 35-24-M00210_KÜÇÜK BÖLCEK M01_72093075</t>
  </si>
  <si>
    <t>23.11.2023 14:21:13</t>
  </si>
  <si>
    <t>23.11.2023 15:05:38</t>
  </si>
  <si>
    <t>ÖZBEY İM 35-26-A00005_HatBaşıAyırıcı_53132915 L02_53132915</t>
  </si>
  <si>
    <t>23.11.2023 11:29:19</t>
  </si>
  <si>
    <t>K-732 35-01-K00732_911243762_911243762</t>
  </si>
  <si>
    <t>23.11.2023 14:26:30</t>
  </si>
  <si>
    <t>23.11.2023 16:46:16</t>
  </si>
  <si>
    <t>23.11.2023 03:49:14</t>
  </si>
  <si>
    <t>23.11.2023 05:15:34</t>
  </si>
  <si>
    <t>PİYALE TM 35-02-A00007_PİYALE-31 K42_2310563</t>
  </si>
  <si>
    <t>23.11.2023 12:57:51</t>
  </si>
  <si>
    <t>23.11.2023 16:32:09</t>
  </si>
  <si>
    <t>AKHİSAR TM 45-72-A00006_KAPAKLI-2 M17_2313110</t>
  </si>
  <si>
    <t>23.11.2023 09:26:23</t>
  </si>
  <si>
    <t>23.11.2023 10:25:29</t>
  </si>
  <si>
    <t>L-427 35-18-L00427_950467713_950467713</t>
  </si>
  <si>
    <t>23.11.2023 13:37:36</t>
  </si>
  <si>
    <t>23.11.2023 18:46:23</t>
  </si>
  <si>
    <t>HILAL GIS TM 35-01-A00010_HİLAL-8 K03_2313228</t>
  </si>
  <si>
    <t>23.11.2023 03:01:44</t>
  </si>
  <si>
    <t>23.11.2023 03:09:58</t>
  </si>
  <si>
    <t>23.11.2023 17:31:12</t>
  </si>
  <si>
    <t>23.11.2023 19:05:10</t>
  </si>
  <si>
    <t>M-2705 35-01-M02705_E e1_5895625</t>
  </si>
  <si>
    <t>23.11.2023 07:32:23</t>
  </si>
  <si>
    <t>23.11.2023 14:52:03</t>
  </si>
  <si>
    <t>23.11.2023 10:31:59</t>
  </si>
  <si>
    <t>23.11.2023 11:47:21</t>
  </si>
  <si>
    <t>M-465 35-02-M00465_D_56362754_56362754</t>
  </si>
  <si>
    <t>23.11.2023 23:06:59</t>
  </si>
  <si>
    <t>24.11.2023 01:12:24</t>
  </si>
  <si>
    <t>K-15 35-02-K00015_K-1103 K03_2065999</t>
  </si>
  <si>
    <t>23.11.2023 09:03:18</t>
  </si>
  <si>
    <t>23.11.2023 11:03:05</t>
  </si>
  <si>
    <t>23.11.2023 15:18:29</t>
  </si>
  <si>
    <t>23.11.2023 15:58:00</t>
  </si>
  <si>
    <t>GÖKEYÜP ALANBAŞI TR-1 45-78-M00801_45-78-M00801_2372356</t>
  </si>
  <si>
    <t>23.11.2023 23:02:24</t>
  </si>
  <si>
    <t>23.11.2023 23:24:23</t>
  </si>
  <si>
    <t>DÜNDARLI KÖK 35-29-L00053_DÜNDARLI L04_72215844</t>
  </si>
  <si>
    <t>23.11.2023 09:41:37</t>
  </si>
  <si>
    <t>23.11.2023 14:31:25</t>
  </si>
  <si>
    <t>23.11.2023 19:50:58</t>
  </si>
  <si>
    <t>23.11.2023 23:28:51</t>
  </si>
  <si>
    <t>K-4466 35-01-K04466_K-1794 K02_2113600</t>
  </si>
  <si>
    <t>23.11.2023 01:32:18</t>
  </si>
  <si>
    <t>23.11.2023 01:32:44</t>
  </si>
  <si>
    <t>23.11.2023 09:35:23</t>
  </si>
  <si>
    <t>23.11.2023 10:27:33</t>
  </si>
  <si>
    <t>M-639 OLDURUK KÖK 35-03-M00639_M-1810 M02_42868422</t>
  </si>
  <si>
    <t>23.11.2023 18:23:37</t>
  </si>
  <si>
    <t>23.11.2023 18:36:24</t>
  </si>
  <si>
    <t>23.11.2023 14:28:06</t>
  </si>
  <si>
    <t>23.11.2023 17:07:19</t>
  </si>
  <si>
    <t>TR-40 35-17-M00040_950301686_950301686</t>
  </si>
  <si>
    <t>23.11.2023 21:42:26</t>
  </si>
  <si>
    <t>24.11.2023 00:13:25</t>
  </si>
  <si>
    <t>DURASILLI TR-1 KÖK 45-78-M01114_DAĞITIM TRAFOSU DURASILLI  TR-1 KÖK M06_2106681</t>
  </si>
  <si>
    <t>23.11.2023 11:33:31</t>
  </si>
  <si>
    <t>23.11.2023 10:18:04</t>
  </si>
  <si>
    <t>23.11.2023 14:27:23</t>
  </si>
  <si>
    <t>23.11.2023 17:03:13</t>
  </si>
  <si>
    <t>23.11.2023 18:13:11</t>
  </si>
  <si>
    <t>PAMUCAK KÖK 35-13-L00400_SELÇUK İ.M L03_2095827</t>
  </si>
  <si>
    <t>23.11.2023 22:53:39</t>
  </si>
  <si>
    <t>23.11.2023 23:04:06</t>
  </si>
  <si>
    <t>23.11.2023 13:58:59</t>
  </si>
  <si>
    <t>23.11.2023 18:02:53</t>
  </si>
  <si>
    <t>GÜMÜLDÜR M-61 35-25-M00365_B_89227405_89227405</t>
  </si>
  <si>
    <t>23.11.2023 10:13:31</t>
  </si>
  <si>
    <t>23.11.2023 15:22:31</t>
  </si>
  <si>
    <t>23.11.2023 12:20:18</t>
  </si>
  <si>
    <t>23.11.2023 07:39:20</t>
  </si>
  <si>
    <t>23.11.2023 12:57:13</t>
  </si>
  <si>
    <t>23.11.2023 09:08:22</t>
  </si>
  <si>
    <t>23.11.2023 17:49:38</t>
  </si>
  <si>
    <t>K-53 35-04-K00053_C_56383143_56383143</t>
  </si>
  <si>
    <t>23.11.2023 11:16:29</t>
  </si>
  <si>
    <t>23.11.2023 12:11:25</t>
  </si>
  <si>
    <t>NOHUTALAN TR-1 (TR-205) 35-19-M00257_35-19-M00257_77619310</t>
  </si>
  <si>
    <t>23.11.2023 10:13:04</t>
  </si>
  <si>
    <t>23.11.2023 10:38:12</t>
  </si>
  <si>
    <t>K-177 35-07-K00177_35-07-K00177_85404622</t>
  </si>
  <si>
    <t>23.11.2023 15:48:13</t>
  </si>
  <si>
    <t>23.11.2023 16:35:07</t>
  </si>
  <si>
    <t>YENİFOÇA TR-39 35-23-M00039_C_56376166_56376166</t>
  </si>
  <si>
    <t>23.11.2023 17:19:02</t>
  </si>
  <si>
    <t>23.11.2023 18:50:36</t>
  </si>
  <si>
    <t>DEVELİ TR-42 35-22-M00042_35-22-M00042_2357594</t>
  </si>
  <si>
    <t>23.11.2023 09:19:25</t>
  </si>
  <si>
    <t>23.11.2023 17:13:10</t>
  </si>
  <si>
    <t>SOMA B SANTRALİ TM 45-82-A00004_SOMA KÖYLER DM-2 FİDER-2 (2H08) M019_66326547</t>
  </si>
  <si>
    <t>23.11.2023 19:57:21</t>
  </si>
  <si>
    <t>23.11.2023 20:27:51</t>
  </si>
  <si>
    <t>M-3462 (YATIRIM REZERVE) 35-02-M03462_98245019_98245019</t>
  </si>
  <si>
    <t>23.11.2023 09:25:16</t>
  </si>
  <si>
    <t>23.11.2023 11:05:05</t>
  </si>
  <si>
    <t>K-2417 35-01-K02417_35-01-K02417_2365118</t>
  </si>
  <si>
    <t>23.11.2023 13:44:01</t>
  </si>
  <si>
    <t>23.11.2023 14:42:52</t>
  </si>
  <si>
    <t>23.11.2023 06:07:40</t>
  </si>
  <si>
    <t>23.11.2023 07:30:29</t>
  </si>
  <si>
    <t>23.11.2023 09:15:00</t>
  </si>
  <si>
    <t>23.11.2023 15:55:55</t>
  </si>
  <si>
    <t>23.11.2023 11:36:43</t>
  </si>
  <si>
    <t>23.11.2023 17:40:38</t>
  </si>
  <si>
    <t>KARAKURT TR-1 45-76-M00091_45-76-M00091_2375355</t>
  </si>
  <si>
    <t>23.11.2023 14:34:49</t>
  </si>
  <si>
    <t>23.11.2023 15:06:15</t>
  </si>
  <si>
    <t>K-1410 35-07-K01410_35-07-K01410_48414392</t>
  </si>
  <si>
    <t>23.11.2023 18:05:02</t>
  </si>
  <si>
    <t>23.11.2023 18:08:27</t>
  </si>
  <si>
    <t>TR-20 35-17-M00020_B_91108972_91108972</t>
  </si>
  <si>
    <t>23.11.2023 09:31:29</t>
  </si>
  <si>
    <t>23.11.2023 10:04:58</t>
  </si>
  <si>
    <t>EVRENOS TR-3 45-71-M01411_95000151271_95000151271</t>
  </si>
  <si>
    <t>23.11.2023 19:23:40</t>
  </si>
  <si>
    <t>23.11.2023 21:39:06</t>
  </si>
  <si>
    <t>23.11.2023 08:58:42</t>
  </si>
  <si>
    <t>23.11.2023 16:52:44</t>
  </si>
  <si>
    <t>23.11.2023 13:25:12</t>
  </si>
  <si>
    <t>23.11.2023 13:42:49</t>
  </si>
  <si>
    <t>23.11.2023 09:46:00</t>
  </si>
  <si>
    <t>23.11.2023 14:10:36</t>
  </si>
  <si>
    <t>K-3743 35-01-K03743_K-3683 K02_65815416</t>
  </si>
  <si>
    <t>23.11.2023 13:45:00</t>
  </si>
  <si>
    <t>23.11.2023 15:12:00</t>
  </si>
  <si>
    <t>AYRANCILAR DM-3 35-26-M00795_956628176_956628176</t>
  </si>
  <si>
    <t>23.11.2023 15:50:56</t>
  </si>
  <si>
    <t>23.11.2023 19:21:04</t>
  </si>
  <si>
    <t>K-83 35-03-K00083_97461606_97461606</t>
  </si>
  <si>
    <t>23.11.2023 13:40:12</t>
  </si>
  <si>
    <t>23.11.2023 14:52:38</t>
  </si>
  <si>
    <t>AKÇAPINAR TR-2 45-83-L00439_45-83-L00439_2370205</t>
  </si>
  <si>
    <t>23.11.2023 11:08:58</t>
  </si>
  <si>
    <t>23.11.2023 11:33:08</t>
  </si>
  <si>
    <t>AHMETBEYLİ MAYDANOZ M-7 35-22-M00245_955256318_955256318</t>
  </si>
  <si>
    <t>23.11.2023 13:14:28</t>
  </si>
  <si>
    <t>23.11.2023 15:25:56</t>
  </si>
  <si>
    <t>HATAY TM 35-01-A00009_HATAY-10 K17_2313670</t>
  </si>
  <si>
    <t>23.11.2023 13:03:58</t>
  </si>
  <si>
    <t>23.11.2023 13:58:09</t>
  </si>
  <si>
    <t>K-847 35-01-K00847_911057238_911057238</t>
  </si>
  <si>
    <t>23.11.2023 12:48:29</t>
  </si>
  <si>
    <t>23.11.2023 13:47:05</t>
  </si>
  <si>
    <t>SELİMİYE TR-1 45-79-M00315_945569326_945569326</t>
  </si>
  <si>
    <t>23.11.2023 19:53:46</t>
  </si>
  <si>
    <t>23.11.2023 21:13:25</t>
  </si>
  <si>
    <t>GÜNEY TR-1 35-29-L00502_950384456_950384456</t>
  </si>
  <si>
    <t>23.11.2023 10:37:05</t>
  </si>
  <si>
    <t>23.11.2023 13:38:22</t>
  </si>
  <si>
    <t>TOYGAR KÖK 45-73-M00166_TOYGAR ÇIKIŞ M01_66715060</t>
  </si>
  <si>
    <t>23.11.2023 11:53:24</t>
  </si>
  <si>
    <t>23.11.2023 12:42:00</t>
  </si>
  <si>
    <t>23.11.2023 17:14:51</t>
  </si>
  <si>
    <t>23.11.2023 17:49:07</t>
  </si>
  <si>
    <t>ZEYTİNKÖY KÖK 35-13-L00065_YONCAKÖY L05_2328209</t>
  </si>
  <si>
    <t>23.11.2023 22:06:22</t>
  </si>
  <si>
    <t>23.11.2023 23:03:41</t>
  </si>
  <si>
    <t>HATAY TM 35-01-A00009_HATAY-7 K14_2313673</t>
  </si>
  <si>
    <t>23.11.2023 10:03:45</t>
  </si>
  <si>
    <t>23.11.2023 10:53:32</t>
  </si>
  <si>
    <t>M-1060 35-02-M01060_910068630_910068630</t>
  </si>
  <si>
    <t>23.11.2023 14:05:12</t>
  </si>
  <si>
    <t>23.11.2023 17:37:56</t>
  </si>
  <si>
    <t>K-3648 35-01-K03648_K-3656 K01_41905173</t>
  </si>
  <si>
    <t>DEMİRCİLİ DM 35-15-L00895_SEYREKLİ L012_85268690</t>
  </si>
  <si>
    <t>23.11.2023 11:35:58</t>
  </si>
  <si>
    <t>23.11.2023 16:55:50</t>
  </si>
  <si>
    <t>MURADİYE TR-4/1 45-71-M02426_953221423_953221423</t>
  </si>
  <si>
    <t>23.11.2023 09:46:49</t>
  </si>
  <si>
    <t>23.11.2023 14:42:04</t>
  </si>
  <si>
    <t>TR-36 35-15-M00036_950365631_950365631</t>
  </si>
  <si>
    <t>23.11.2023 18:37:36</t>
  </si>
  <si>
    <t>23.11.2023 22:16:00</t>
  </si>
  <si>
    <t>M-2981 35-02-M02981_35-02-M02981_94842550</t>
  </si>
  <si>
    <t>23.11.2023 19:12:18</t>
  </si>
  <si>
    <t>TR-97 45-78-L00097_953257505_953257505</t>
  </si>
  <si>
    <t>23.11.2023 10:22:14</t>
  </si>
  <si>
    <t>23.11.2023 13:34:02</t>
  </si>
  <si>
    <t>TR-2/32 45-83-L00167_TR-2/2 L02_2045156</t>
  </si>
  <si>
    <t>23.11.2023 12:24:48</t>
  </si>
  <si>
    <t>23.11.2023 13:03:49</t>
  </si>
  <si>
    <t>MENEMEN TR-32 35-28-L00032_A_90997214_90997214</t>
  </si>
  <si>
    <t>23.11.2023 23:08:02</t>
  </si>
  <si>
    <t>24.11.2023 00:19:50</t>
  </si>
  <si>
    <t>NOHUTALAN TR-1 (TR-205) 35-19-M00257_A_77619318_77619318</t>
  </si>
  <si>
    <t>23.11.2023 08:56:20</t>
  </si>
  <si>
    <t>23.11.2023 01:58:38</t>
  </si>
  <si>
    <t>23.11.2023 02:15:13</t>
  </si>
  <si>
    <t>23.11.2023 09:43:38</t>
  </si>
  <si>
    <t>23.11.2023 11:12:42</t>
  </si>
  <si>
    <t>GÖKEYÜP TR-1 KÖK 45-78-M00798_DEMİRKÖPRÜ TM M05_2106979</t>
  </si>
  <si>
    <t>23.11.2023 23:49:59</t>
  </si>
  <si>
    <t>23.11.2023 23:51:00</t>
  </si>
  <si>
    <t>TR-67 45-77-L00067_45-77-L00067_72215703</t>
  </si>
  <si>
    <t>23.11.2023 08:07:34</t>
  </si>
  <si>
    <t>23.11.2023 08:45:54</t>
  </si>
  <si>
    <t>23.11.2023 14:21:48</t>
  </si>
  <si>
    <t>23.11.2023 15:18:41</t>
  </si>
  <si>
    <t>SELENDİ DM 45-81-M00001_ESKİ SELENDİ M16_2321602</t>
  </si>
  <si>
    <t>23.11.2023 14:48:54</t>
  </si>
  <si>
    <t>23.11.2023 15:20:24</t>
  </si>
  <si>
    <t>ELİT SİTELERİ 45-78-L00713_953274523_953274523</t>
  </si>
  <si>
    <t>23.11.2023 18:18:56</t>
  </si>
  <si>
    <t>23.11.2023 20:25:38</t>
  </si>
  <si>
    <t>BELEVİ İM 35-13-A00002_BELEVİ OTOBAN SULAMA L01_2064123</t>
  </si>
  <si>
    <t>23.11.2023 11:26:54</t>
  </si>
  <si>
    <t>23.11.2023 12:01:54</t>
  </si>
  <si>
    <t>L-306 35-18-L00306_950446524_950446524</t>
  </si>
  <si>
    <t>23.11.2023 13:19:52</t>
  </si>
  <si>
    <t>23.11.2023 21:30:03</t>
  </si>
  <si>
    <t>23.11.2023 13:52:08</t>
  </si>
  <si>
    <t>23.11.2023 14:55:50</t>
  </si>
  <si>
    <t>PAYAMLI M-27 (SAKIZAĞACI KÖK) 35-25-M00188_M-26/M-28/DERYA SİTESİ M02_72070651</t>
  </si>
  <si>
    <t>23.11.2023 14:40:11</t>
  </si>
  <si>
    <t>23.11.2023 14:57:44</t>
  </si>
  <si>
    <t>23.11.2023 16:12:32</t>
  </si>
  <si>
    <t>23.11.2023 16:43:34</t>
  </si>
  <si>
    <t>HILAL GIS TM 35-01-A00010_HİLAL-6 K05_2313226</t>
  </si>
  <si>
    <t>23.11.2023 03:01:38</t>
  </si>
  <si>
    <t>23.11.2023 03:10:07</t>
  </si>
  <si>
    <t>EVRENOS TR-3 45-71-M01411_C_56392054_56392054</t>
  </si>
  <si>
    <t>23.11.2023 21:55:15</t>
  </si>
  <si>
    <t>M-1123 35-02-M01123_95001220112_95001220112</t>
  </si>
  <si>
    <t>23.11.2023 16:49:27</t>
  </si>
  <si>
    <t>23.11.2023 20:47:53</t>
  </si>
  <si>
    <t>SARUHANLI TR-22 45-80-M00022_956559313_956559313</t>
  </si>
  <si>
    <t>23.11.2023 08:30:13</t>
  </si>
  <si>
    <t>23.11.2023 10:28:28</t>
  </si>
  <si>
    <t>DM-4/TR-13 45-72-M00620__81571435_81571435</t>
  </si>
  <si>
    <t>23.11.2023 17:32:11</t>
  </si>
  <si>
    <t>23.11.2023 17:58:57</t>
  </si>
  <si>
    <t>TAVUK ÇUKURU TR-1 35-16-M00043_953324447_953324447</t>
  </si>
  <si>
    <t>23.11.2023 12:58:46</t>
  </si>
  <si>
    <t>23.11.2023 14:23:33</t>
  </si>
  <si>
    <t>SARUHANLI TR-37 45-80-M02889_B B01b_60232897</t>
  </si>
  <si>
    <t>23.11.2023 10:25:42</t>
  </si>
  <si>
    <t>23.11.2023 15:03:45</t>
  </si>
  <si>
    <t>MURADİYE TR-5 (ESKİ MEZARLIK YANI) 45-71-M00204_EVRENOS M04_2312807</t>
  </si>
  <si>
    <t>23.11.2023 09:08:30</t>
  </si>
  <si>
    <t>23.11.2023 16:44:37</t>
  </si>
  <si>
    <t>K-2550 35-01-K02550_912253828_912253828</t>
  </si>
  <si>
    <t>23.11.2023 17:19:42</t>
  </si>
  <si>
    <t>23.11.2023 18:42:17</t>
  </si>
  <si>
    <t>YARBASAN KÖK 45-74-M00119_MİNNETLER M03_72246697</t>
  </si>
  <si>
    <t>23.11.2023 08:50:08</t>
  </si>
  <si>
    <t>23.11.2023 10:10:19</t>
  </si>
  <si>
    <t>MENDERES DM-4/TR-1 35-22-M00004__81571059_81571059</t>
  </si>
  <si>
    <t>23.11.2023 10:00:43</t>
  </si>
  <si>
    <t>23.11.2023 16:22:02</t>
  </si>
  <si>
    <t>ÖRNEKKÖY TR-2 45-73-M00260_945662973_945662973</t>
  </si>
  <si>
    <t>23.11.2023 14:38:14</t>
  </si>
  <si>
    <t>23.11.2023 18:24:30</t>
  </si>
  <si>
    <t>K-308 35-04-K00308_E E1B_5816592</t>
  </si>
  <si>
    <t>23.11.2023 09:22:10</t>
  </si>
  <si>
    <t>23.11.2023 15:36:56</t>
  </si>
  <si>
    <t>23.11.2023 10:55:17</t>
  </si>
  <si>
    <t>23.11.2023 13:35:27</t>
  </si>
  <si>
    <t>23.11.2023 09:37:48</t>
  </si>
  <si>
    <t>23.11.2023 12:09:55</t>
  </si>
  <si>
    <t>23.11.2023 19:53:09</t>
  </si>
  <si>
    <t>M-1009 35-03-M01009_35-03-M01009_41953542</t>
  </si>
  <si>
    <t>23.11.2023 00:03:11</t>
  </si>
  <si>
    <t>23.11.2023 01:04:58</t>
  </si>
  <si>
    <t>TR-72 35-17-M00072_11057349 c3_5800802</t>
  </si>
  <si>
    <t>23.11.2023 16:55:19</t>
  </si>
  <si>
    <t>23.11.2023 17:45:08</t>
  </si>
  <si>
    <t>SOMA TR-44/4 45-82-M00078_45-82-M00078_2355142</t>
  </si>
  <si>
    <t>23.11.2023 22:43:59</t>
  </si>
  <si>
    <t>23.11.2023 23:44:05</t>
  </si>
  <si>
    <t>HILAL GIS TM 35-01-A00010_HİLAL-5 K13_2313223</t>
  </si>
  <si>
    <t>23.11.2023 03:01:20</t>
  </si>
  <si>
    <t>23.11.2023 03:10:18</t>
  </si>
  <si>
    <t>23.11.2023 10:11:33</t>
  </si>
  <si>
    <t>23.11.2023 17:47:51</t>
  </si>
  <si>
    <t>YAĞCILAR KÖK 45-71-M00179_HatBaşıAyırıcı_53135772 M02_53135772</t>
  </si>
  <si>
    <t>23.11.2023 11:57:31</t>
  </si>
  <si>
    <t>23.11.2023 15:16:42</t>
  </si>
  <si>
    <t>OVAKENT TR-1 35-15-L00631_35-15-L00631_79917064</t>
  </si>
  <si>
    <t>23.11.2023 15:18:48</t>
  </si>
  <si>
    <t>23.11.2023 15:49:22</t>
  </si>
  <si>
    <t>L-430 35-18-L00430_6837302_56354603_56354603</t>
  </si>
  <si>
    <t>23.11.2023 09:31:09</t>
  </si>
  <si>
    <t>23.11.2023 16:35:24</t>
  </si>
  <si>
    <t>23.11.2023 20:24:50</t>
  </si>
  <si>
    <t>23.11.2023 20:51:00</t>
  </si>
  <si>
    <t>AKSELENDİ İM 45-72-A00004_ILCAKSU L23_2095817</t>
  </si>
  <si>
    <t>23.11.2023 15:09:50</t>
  </si>
  <si>
    <t>23.11.2023 17:51:43</t>
  </si>
  <si>
    <t>K-215 35-04-K00215_35-04-K00215_2372147</t>
  </si>
  <si>
    <t>23.11.2023 09:10:51</t>
  </si>
  <si>
    <t>23.11.2023 10:10:02</t>
  </si>
  <si>
    <t>SOMA TR-16/4 45-82-M00096_45-82-M00096_72189696</t>
  </si>
  <si>
    <t>23.11.2023 20:47:52</t>
  </si>
  <si>
    <t>23.11.2023 22:50:21</t>
  </si>
  <si>
    <t>24.11.2023 00:21:26</t>
  </si>
  <si>
    <t>23.11.2023 15:20:52</t>
  </si>
  <si>
    <t>23.11.2023 18:37:15</t>
  </si>
  <si>
    <t>M-465 35-02-M00465_35-02-M00465_2353879</t>
  </si>
  <si>
    <t>23.11.2023 20:28:21</t>
  </si>
  <si>
    <t>YENİCE TR1 35-30-L00269_35-30-L00269_2347400</t>
  </si>
  <si>
    <t>23.11.2023 10:40:28</t>
  </si>
  <si>
    <t>23.11.2023 11:16:47</t>
  </si>
  <si>
    <t>23.11.2023 09:31:28</t>
  </si>
  <si>
    <t>23.11.2023 10:47:26</t>
  </si>
  <si>
    <t>M-3476(YATIRIM REZERVE) 35-02-M03476_D_56368160_56368160</t>
  </si>
  <si>
    <t>23.11.2023 10:27:14</t>
  </si>
  <si>
    <t>23.11.2023 11:34:38</t>
  </si>
  <si>
    <t>CICIKLI DM 45-86-M00418_GÖKEYÜP TR-1 KÖK M03_91817629</t>
  </si>
  <si>
    <t>23.11.2023 09:11:08</t>
  </si>
  <si>
    <t>23.11.2023 09:12:09</t>
  </si>
  <si>
    <t>ZEYTİNKÖY KÖK 35-13-L00065_ZEYTİNKÖY L07_2328202</t>
  </si>
  <si>
    <t>23.11.2023 16:21:47</t>
  </si>
  <si>
    <t>23.11.2023 17:39:10</t>
  </si>
  <si>
    <t>K-4385 35-03-K04385_B_56364281_56364281</t>
  </si>
  <si>
    <t>23.11.2023 11:47:30</t>
  </si>
  <si>
    <t>23.11.2023 12:57:06</t>
  </si>
  <si>
    <t>23.11.2023 09:45:07</t>
  </si>
  <si>
    <t>23.11.2023 17:07:21</t>
  </si>
  <si>
    <t>ZEYTİNBURNU TR-1 45-86-M00196_45-86-M00196_2361481</t>
  </si>
  <si>
    <t>23.11.2023 13:23:35</t>
  </si>
  <si>
    <t>23.11.2023 15:02:20</t>
  </si>
  <si>
    <t>SOMA KÖYLER DM-2 45-82-M00125_DM-2 FİDER-2 (SOMA-B) M06_2035833</t>
  </si>
  <si>
    <t>23.11.2023 15:49:44</t>
  </si>
  <si>
    <t>23.11.2023 16:07:04</t>
  </si>
  <si>
    <t>M-1888 35-02-M01888_99872498_99872498</t>
  </si>
  <si>
    <t>23.11.2023 12:35:26</t>
  </si>
  <si>
    <t>23.11.2023 13:06:27</t>
  </si>
  <si>
    <t>23.11.2023 15:41:10</t>
  </si>
  <si>
    <t>23.11.2023 16:23:32</t>
  </si>
  <si>
    <t>23.11.2023 21:25:53</t>
  </si>
  <si>
    <t>GÜLBAHÇE TR-4 35-19-L00144_C_91019934_91019934</t>
  </si>
  <si>
    <t>23.11.2023 09:27:52</t>
  </si>
  <si>
    <t>23.11.2023 17:49:05</t>
  </si>
  <si>
    <t>KINIK ORGANİZE DM 35-24-M00208_HatBaşıAyırıcı_53133660 M15_53133660</t>
  </si>
  <si>
    <t>23.11.2023 13:32:15</t>
  </si>
  <si>
    <t>23.11.2023 14:32:21</t>
  </si>
  <si>
    <t>KULAKSIZLAR KÖK 45-72-L00839_AKÇEŞME L03_66574895</t>
  </si>
  <si>
    <t>23.11.2023 11:29:51</t>
  </si>
  <si>
    <t>23.11.2023 14:33:20</t>
  </si>
  <si>
    <t>K-3961 GEÇİT 35-02-K03961_K-3272 K03_66577843</t>
  </si>
  <si>
    <t>23.11.2023 17:09:24</t>
  </si>
  <si>
    <t>23.11.2023 17:20:06</t>
  </si>
  <si>
    <t>L-307 35-18-L00307_950446915_950446915</t>
  </si>
  <si>
    <t>23.11.2023 11:16:21</t>
  </si>
  <si>
    <t>23.11.2023 15:56:14</t>
  </si>
  <si>
    <t>AKHİSAR İM 45-72-A00001_ESKİ ZEYTİN OVA L06_2308263</t>
  </si>
  <si>
    <t>23.11.2023 10:52:28</t>
  </si>
  <si>
    <t>23.11.2023 11:19:27</t>
  </si>
  <si>
    <t>23.11.2023 08:53:35</t>
  </si>
  <si>
    <t>23.11.2023 10:22:26</t>
  </si>
  <si>
    <t>ÇARDAKLI TR-1 45-74-M00186_A_56353269_56353269</t>
  </si>
  <si>
    <t>23.11.2023 19:11:55</t>
  </si>
  <si>
    <t>23.11.2023 20:20:37</t>
  </si>
  <si>
    <t>BAŞIBÜYÜK KIRLILAR TR-2 45-77-L00481_ H_83841084</t>
  </si>
  <si>
    <t>23.11.2023 12:40:41</t>
  </si>
  <si>
    <t>23.11.2023 13:10:07</t>
  </si>
  <si>
    <t>AKHİSAR İM 45-72-A00001_HatBaşıAyırıcı_92031781 L06_92031781</t>
  </si>
  <si>
    <t>23.11.2023 09:26:12</t>
  </si>
  <si>
    <t>K-15 35-02-K00015_K-2479 K01_2065998</t>
  </si>
  <si>
    <t>23.11.2023 11:32:48</t>
  </si>
  <si>
    <t>23.11.2023 12:35:09</t>
  </si>
  <si>
    <t>OVAKENT TR-1 35-15-L00631_950386730_950386730</t>
  </si>
  <si>
    <t>23.11.2023 13:07:58</t>
  </si>
  <si>
    <t>UZUNALAN TR-1 45-72-M00212_45-72-M00212_2372502</t>
  </si>
  <si>
    <t>23.11.2023 09:40:37</t>
  </si>
  <si>
    <t>23.11.2023 12:35:16</t>
  </si>
  <si>
    <t>K-652 35-01-K00652_35-01-K00652_2356576</t>
  </si>
  <si>
    <t>23.11.2023 22:34:20</t>
  </si>
  <si>
    <t>L-385 MELTEM SİTESİ 35-18-L00385_950438084_950438084</t>
  </si>
  <si>
    <t>23.11.2023 11:38:02</t>
  </si>
  <si>
    <t>23.11.2023 19:10:23</t>
  </si>
  <si>
    <t>23.11.2023 13:26:24</t>
  </si>
  <si>
    <t>23.11.2023 14:17:40</t>
  </si>
  <si>
    <t>K-4052 35-01-K04052_911836945_911836945</t>
  </si>
  <si>
    <t>23.11.2023 06:52:22</t>
  </si>
  <si>
    <t>23.11.2023 11:12:17</t>
  </si>
  <si>
    <t>KIZILAVLU SÖNMEZLER MAH.TR 45-78-M00830_49235381_56389153_56389153</t>
  </si>
  <si>
    <t>23.11.2023 12:47:59</t>
  </si>
  <si>
    <t>23.11.2023 18:18:42</t>
  </si>
  <si>
    <t>M-3461(YATIRIM REZERVE) 35-02-M03461_35-02-M03461_97457807</t>
  </si>
  <si>
    <t>23.11.2023 09:57:17</t>
  </si>
  <si>
    <t>23.11.2023 16:05:40</t>
  </si>
  <si>
    <t>DEMİRCİLİ SEYREKLİ TR-15 35-15-L00144_35-15-L00144_2346738</t>
  </si>
  <si>
    <t>23.11.2023 09:39:31</t>
  </si>
  <si>
    <t>23.11.2023 10:54:35</t>
  </si>
  <si>
    <t>AHMETLİ DM 45-77-M00187_ESKİ SELENDİ M08_80367321</t>
  </si>
  <si>
    <t>23.11.2023 11:40:18</t>
  </si>
  <si>
    <t>23.11.2023 11:40:44</t>
  </si>
  <si>
    <t>23.11.2023 19:57:24</t>
  </si>
  <si>
    <t>23.11.2023 22:04:17</t>
  </si>
  <si>
    <t>23.11.2023 03:01:09</t>
  </si>
  <si>
    <t>23.11.2023 03:10:31</t>
  </si>
  <si>
    <t>23.11.2023 12:01:56</t>
  </si>
  <si>
    <t>23.11.2023 12:53:43</t>
  </si>
  <si>
    <t>K-622 35-01-K00622_910907052_910907052</t>
  </si>
  <si>
    <t>23.11.2023 21:15:20</t>
  </si>
  <si>
    <t>23.11.2023 22:33:53</t>
  </si>
  <si>
    <t>23.11.2023 08:56:49</t>
  </si>
  <si>
    <t>23.11.2023 13:23:23</t>
  </si>
  <si>
    <t>23.11.2023 02:11:08</t>
  </si>
  <si>
    <t>23.11.2023 02:56:07</t>
  </si>
  <si>
    <t>BÖLCEK DM 35-16-M00153_KÜÇÜK BÖLCEK M04_82962825</t>
  </si>
  <si>
    <t>23.11.2023 16:29:57</t>
  </si>
  <si>
    <t>23.11.2023 19:59:37</t>
  </si>
  <si>
    <t>L-336 REİSDERE 35-18-L00336_95001208040_95001208040</t>
  </si>
  <si>
    <t>23.11.2023 12:49:34</t>
  </si>
  <si>
    <t>23.11.2023 22:08:58</t>
  </si>
  <si>
    <t>23.11.2023 16:45:31</t>
  </si>
  <si>
    <t>23.11.2023 17:14:57</t>
  </si>
  <si>
    <t>YENİ ŞAKRAN TR-6 35-17-M00206_950309222_950309222</t>
  </si>
  <si>
    <t>23.11.2023 15:30:54</t>
  </si>
  <si>
    <t>23.11.2023 17:30:17</t>
  </si>
  <si>
    <t>23.11.2023 09:20:23</t>
  </si>
  <si>
    <t>23.11.2023 17:23:56</t>
  </si>
  <si>
    <t>23.11.2023 12:43:30</t>
  </si>
  <si>
    <t>23.11.2023 17:40:36</t>
  </si>
  <si>
    <t>M-2823 35-10-M02823_967142565_967142565</t>
  </si>
  <si>
    <t>23.11.2023 18:04:24</t>
  </si>
  <si>
    <t>23.11.2023 22:53:44</t>
  </si>
  <si>
    <t>HILAL GIS TM 35-01-A00010_HİLAL-10 K01_2313230</t>
  </si>
  <si>
    <t>23.11.2023 02:58:56</t>
  </si>
  <si>
    <t>23.11.2023 03:10:53</t>
  </si>
  <si>
    <t>BAŞARAN TR-6 35-31-L00075_B_91006589_91006589</t>
  </si>
  <si>
    <t>23.11.2023 21:22:38</t>
  </si>
  <si>
    <t>23.11.2023 23:11:10</t>
  </si>
  <si>
    <t>23.11.2023 09:56:35</t>
  </si>
  <si>
    <t>23.11.2023 16:59:13</t>
  </si>
  <si>
    <t>GÜMÜLDÜR M-3 35-25-M00003_35-25-M00003_72097215</t>
  </si>
  <si>
    <t>23.11.2023 09:08:54</t>
  </si>
  <si>
    <t>23.11.2023 15:52:47</t>
  </si>
  <si>
    <t>K-344 35-01-K00344_910937558_910937558</t>
  </si>
  <si>
    <t>23.11.2023 09:47:12</t>
  </si>
  <si>
    <t>23.11.2023 11:49:22</t>
  </si>
  <si>
    <t>ULUKENT DM-3/34 35-28-M00034_953386396_953386396</t>
  </si>
  <si>
    <t>23.11.2023 20:56:30</t>
  </si>
  <si>
    <t>23.11.2023 22:02:01</t>
  </si>
  <si>
    <t>L-456 35-18-L00456_950459934_950459934</t>
  </si>
  <si>
    <t>23.11.2023 08:20:03</t>
  </si>
  <si>
    <t>23.11.2023 15:08:21</t>
  </si>
  <si>
    <t>ARMUTLU DM 35-27-M00879_EGERES ENH GİRİŞ-1 M14_2104526</t>
  </si>
  <si>
    <t>23.11.2023 14:12:27</t>
  </si>
  <si>
    <t>23.11.2023 14:36:07</t>
  </si>
  <si>
    <t>HATAY TM 35-01-A00009_HATAY-6 K13_2313674</t>
  </si>
  <si>
    <t>23.11.2023 09:03:57</t>
  </si>
  <si>
    <t>23.11.2023 09:40:44</t>
  </si>
  <si>
    <t>K-2488 35-02-K02488_913117456_913117456</t>
  </si>
  <si>
    <t>23.11.2023 23:18:41</t>
  </si>
  <si>
    <t>24.11.2023 01:34:49</t>
  </si>
  <si>
    <t>K-3872 35-04-K03872_B_56379153_56379153</t>
  </si>
  <si>
    <t>23.11.2023 10:23:03</t>
  </si>
  <si>
    <t>23.11.2023 10:49:13</t>
  </si>
  <si>
    <t>YENİ ŞAKRAN TR-8 35-17-M00208_A_91183296_91183296</t>
  </si>
  <si>
    <t>23.11.2023 18:22:42</t>
  </si>
  <si>
    <t>23.11.2023 20:33:00</t>
  </si>
  <si>
    <t>ZEYTİNKÖY KÖK 35-13-L00065_DÖŞEME MAHALLESİ L04_2328210</t>
  </si>
  <si>
    <t>23.11.2023 14:42:28</t>
  </si>
  <si>
    <t>23.11.2023 17:28:09</t>
  </si>
  <si>
    <t>YENİ ŞAKRAN KÖK 35-17-M00174_YENİ ŞAKRAN M03_66296488</t>
  </si>
  <si>
    <t>23.11.2023 14:25:04</t>
  </si>
  <si>
    <t>23.11.2023 14:52:40</t>
  </si>
  <si>
    <t>M-3048 35-04-M03048_912477824_912477824</t>
  </si>
  <si>
    <t>23.11.2023 15:42:49</t>
  </si>
  <si>
    <t>23.11.2023 18:41:16</t>
  </si>
  <si>
    <t>SELENDİ TR-33 (KASAP HÜSEYİN) 45-81-M00033_B_56387191_56387191</t>
  </si>
  <si>
    <t>23.11.2023 09:22:53</t>
  </si>
  <si>
    <t>23.11.2023 10:44:04</t>
  </si>
  <si>
    <t>23.11.2023 11:34:54</t>
  </si>
  <si>
    <t>23.11.2023 13:45:26</t>
  </si>
  <si>
    <t>K-126 35-01-K00126_35-01-K00126_2348348</t>
  </si>
  <si>
    <t>23.11.2023 15:37:42</t>
  </si>
  <si>
    <t>23.11.2023 17:49:48</t>
  </si>
  <si>
    <t>M-2846 35-03-M02846_DEMİRCİ KÖK M02_82471950</t>
  </si>
  <si>
    <t>23.11.2023 08:35:24</t>
  </si>
  <si>
    <t>23.11.2023 09:33:55</t>
  </si>
  <si>
    <t>K-4410 35-01-K04410_910806375_910806375</t>
  </si>
  <si>
    <t>23.11.2023 21:31:40</t>
  </si>
  <si>
    <t>24.11.2023 00:00:51</t>
  </si>
  <si>
    <t>İSMAİL ŞİMŞEK SULAMA GRUBU 35-29-L00149_35-29-L00149_2353550</t>
  </si>
  <si>
    <t>23.11.2023 08:25:54</t>
  </si>
  <si>
    <t>23.11.2023 10:08:30</t>
  </si>
  <si>
    <t>TR-118 35-15-M00118_H H3_94864769</t>
  </si>
  <si>
    <t>23.11.2023 19:32:27</t>
  </si>
  <si>
    <t>23.11.2023 22:44:42</t>
  </si>
  <si>
    <t>23.11.2023 13:58:03</t>
  </si>
  <si>
    <t>23.11.2023 11:49:50</t>
  </si>
  <si>
    <t>K-136 35-01-K00136_911468535_911468535</t>
  </si>
  <si>
    <t>23.11.2023 01:15:56</t>
  </si>
  <si>
    <t>23.11.2023 02:03:55</t>
  </si>
  <si>
    <t>23.11.2023 11:43:08</t>
  </si>
  <si>
    <t>23.11.2023 12:28:02</t>
  </si>
  <si>
    <t>BARIŞ TİREBOLU MAH.TR-1 45-78-L00489_45-78-L00489_2375409</t>
  </si>
  <si>
    <t>23.11.2023 14:22:14</t>
  </si>
  <si>
    <t>23.11.2023 14:25:21</t>
  </si>
  <si>
    <t>K-2550 35-01-K02550_35-01-K02550_2348600</t>
  </si>
  <si>
    <t>23.11.2023 09:58:22</t>
  </si>
  <si>
    <t>23.11.2023 13:28:16</t>
  </si>
  <si>
    <t>23.11.2023 13:28:07</t>
  </si>
  <si>
    <t>L-431 HAPPY PARK 35-18-L00431_950459687_950459687</t>
  </si>
  <si>
    <t>23.11.2023 09:19:50</t>
  </si>
  <si>
    <t>23.11.2023 14:14:42</t>
  </si>
  <si>
    <t>M-33 CUMHURİYET 35-25-M00102_955254213_955254213</t>
  </si>
  <si>
    <t>23.11.2023 07:32:15</t>
  </si>
  <si>
    <t>23.11.2023 10:58:48</t>
  </si>
  <si>
    <t>HILAL GIS TM 35-01-A00010_HİLAL-7 K04_2313227</t>
  </si>
  <si>
    <t>23.11.2023 03:01:41</t>
  </si>
  <si>
    <t>23.11.2023 03:09:40</t>
  </si>
  <si>
    <t>23.11.2023 22:57:24</t>
  </si>
  <si>
    <t>23.11.2023 23:00:39</t>
  </si>
  <si>
    <t>23.11.2023 17:33:56</t>
  </si>
  <si>
    <t>23.11.2023 18:28:33</t>
  </si>
  <si>
    <t>23.11.2023 10:11:21</t>
  </si>
  <si>
    <t>23.11.2023 17:31:20</t>
  </si>
  <si>
    <t>23.11.2023 16:11:20</t>
  </si>
  <si>
    <t>TR-113 45-78-L00113_A_56405788_56405788</t>
  </si>
  <si>
    <t>23.11.2023 00:45:47</t>
  </si>
  <si>
    <t>23.11.2023 02:28:16</t>
  </si>
  <si>
    <t>23.11.2023 09:09:11</t>
  </si>
  <si>
    <t>23.11.2023 17:58:35</t>
  </si>
  <si>
    <t>TR-96 35-16-L00096_95002514400_95002514400</t>
  </si>
  <si>
    <t>23.11.2023 14:02:54</t>
  </si>
  <si>
    <t>23.11.2023 15:42:37</t>
  </si>
  <si>
    <t>OVAKENT İM 35-15-A00003_KONAKLI-3/0 L02_100777368</t>
  </si>
  <si>
    <t>23.11.2023 12:21:32</t>
  </si>
  <si>
    <t>23.11.2023 12:52:22</t>
  </si>
  <si>
    <t>MENEMEN TR-67 35-28-L00067_953379789_953379789</t>
  </si>
  <si>
    <t>23.11.2023 14:57:51</t>
  </si>
  <si>
    <t>23.11.2023 18:54:48</t>
  </si>
  <si>
    <t>TR-163 45-78-M00163_953248787_953248787</t>
  </si>
  <si>
    <t>23.11.2023 13:42:00</t>
  </si>
  <si>
    <t>23.11.2023 23:00:55</t>
  </si>
  <si>
    <t>L-493 (BALANBAKA-2) 35-18-L00493_965789885_965789885</t>
  </si>
  <si>
    <t>23.11.2023 14:28:58</t>
  </si>
  <si>
    <t>23.11.2023 17:47:38</t>
  </si>
  <si>
    <t>GÜNEY TR-1 35-29-L00502_35-29-L00502_2373759</t>
  </si>
  <si>
    <t>23.11.2023 14:01:28</t>
  </si>
  <si>
    <t>23.11.2023 18:04:02</t>
  </si>
  <si>
    <t>23.11.2023 18:33:15</t>
  </si>
  <si>
    <t>KABAAĞAÇ TR-1 35-20-L00108_955209070_955209070</t>
  </si>
  <si>
    <t>23.11.2023 09:37:46</t>
  </si>
  <si>
    <t>23.11.2023 12:38:03</t>
  </si>
  <si>
    <t>TR-1/61 45-72-M00061_956509753_956509753</t>
  </si>
  <si>
    <t>23.11.2023 19:11:30</t>
  </si>
  <si>
    <t>23.11.2023 20:11:13</t>
  </si>
  <si>
    <t>ÇATALOLUK DM 45-74-M00227_AYVAALAN M03_2115039</t>
  </si>
  <si>
    <t>23.11.2023 09:17:54</t>
  </si>
  <si>
    <t>23.11.2023 09:33:05</t>
  </si>
  <si>
    <t>EVRENOS TR-3 45-71-M01411_A_56392055_56392055</t>
  </si>
  <si>
    <t>23.11.2023 14:54:29</t>
  </si>
  <si>
    <t>23.11.2023 21:33:06</t>
  </si>
  <si>
    <t>MEDİ KÖK 35-27-M00425_AKALAN M01_72165947</t>
  </si>
  <si>
    <t>23.11.2023 09:12:48</t>
  </si>
  <si>
    <t>23.11.2023 09:38:10</t>
  </si>
  <si>
    <t>23.11.2023 08:58:50</t>
  </si>
  <si>
    <t>23.11.2023 14:35:12</t>
  </si>
  <si>
    <t>TR-297 SAYDAM SİTESİ 35-19-M00121_35-19-M00121_2358137</t>
  </si>
  <si>
    <t>23.11.2023 09:38:32</t>
  </si>
  <si>
    <t>23.11.2023 11:09:21</t>
  </si>
  <si>
    <t>23.11.2023 08:34:07</t>
  </si>
  <si>
    <t>TR-70 35-30-L00070_43006571_56401119_56401119</t>
  </si>
  <si>
    <t>23.11.2023 17:42:19</t>
  </si>
  <si>
    <t>23.11.2023 18:03:22</t>
  </si>
  <si>
    <t>MENEMEN DM-4/7 35-28-M00846_953372778_953372778</t>
  </si>
  <si>
    <t>23.11.2023 10:00:49</t>
  </si>
  <si>
    <t>23.11.2023 11:23:12</t>
  </si>
  <si>
    <t>23.11.2023 12:56:54</t>
  </si>
  <si>
    <t>23.11.2023 14:13:50</t>
  </si>
  <si>
    <t>23.11.2023 06:16:44</t>
  </si>
  <si>
    <t>23.11.2023 06:19:36</t>
  </si>
  <si>
    <t>23.11.2023 12:42:11</t>
  </si>
  <si>
    <t>23.11.2023 12:58:09</t>
  </si>
  <si>
    <t>ILGIN HATBAŞI KÖK 45-73-M01292_HatBaşıAyırıcı_98603721 M01_98603721</t>
  </si>
  <si>
    <t>23.11.2023 15:48:54</t>
  </si>
  <si>
    <t>23.11.2023 15:49:11</t>
  </si>
  <si>
    <t>SELENDİ TR-33 (KASAP HÜSEYİN) 45-81-M00033_45-81-M00033_2376275</t>
  </si>
  <si>
    <t>23.11.2023 11:03:16</t>
  </si>
  <si>
    <t>23.11.2023 19:54:09</t>
  </si>
  <si>
    <t>23.11.2023 20:10:06</t>
  </si>
  <si>
    <t>SULTAN YAYLASI TR-2 45-71-M01767_A_56384244_56384244</t>
  </si>
  <si>
    <t>23.11.2023 12:21:44</t>
  </si>
  <si>
    <t>23.11.2023 17:18:45</t>
  </si>
  <si>
    <t>23.11.2023 01:35:41</t>
  </si>
  <si>
    <t>23.11.2023 02:10:15</t>
  </si>
  <si>
    <t>L-76 DEPREM KONUTLARI-1 35-14-L00076_6196726 l76 e1b_5950166</t>
  </si>
  <si>
    <t>23.11.2023 11:11:24</t>
  </si>
  <si>
    <t>23.11.2023 16:07:06</t>
  </si>
  <si>
    <t>TİRE TR-8 35-29-L00008_F F01b_91772129</t>
  </si>
  <si>
    <t>23.11.2023 21:50:49</t>
  </si>
  <si>
    <t>23.11.2023 23:09:37</t>
  </si>
  <si>
    <t>M-32 CUMHURİYET 35-25-M00103_955253964_955253964</t>
  </si>
  <si>
    <t>23.11.2023 15:29:23</t>
  </si>
  <si>
    <t>23.11.2023 16:46:42</t>
  </si>
  <si>
    <t>TR-131 35-19-L00131_A_56391416_56391416</t>
  </si>
  <si>
    <t>23.11.2023 13:40:09</t>
  </si>
  <si>
    <t>23.11.2023 17:20:42</t>
  </si>
  <si>
    <t>K-1904 35-10-K01904_D_56380507_56380507</t>
  </si>
  <si>
    <t>23.11.2023 09:30:47</t>
  </si>
  <si>
    <t>23.11.2023 12:38:22</t>
  </si>
  <si>
    <t>ÇUKURALTI M-26 35-25-M00074_955293099_955293099</t>
  </si>
  <si>
    <t>23.11.2023 17:11:28</t>
  </si>
  <si>
    <t>23.11.2023 18:14:59</t>
  </si>
  <si>
    <t>23.11.2023 18:06:03</t>
  </si>
  <si>
    <t>23.11.2023 20:41:07</t>
  </si>
  <si>
    <t>URGANLI TR-1 KÖK 45-83-M00129_TR-9 M01_2331300</t>
  </si>
  <si>
    <t>23.11.2023 08:40:44</t>
  </si>
  <si>
    <t>23.11.2023 09:27:09</t>
  </si>
  <si>
    <t>HATAY TM 35-01-A00009_HATAY-8 K15_2313672</t>
  </si>
  <si>
    <t>23.11.2023 11:03:41</t>
  </si>
  <si>
    <t>23.11.2023 12:24:18</t>
  </si>
  <si>
    <t>BAĞARASI TR-9 35-23-M00178_35-23-M00178_2370139</t>
  </si>
  <si>
    <t>23.11.2023 09:14:12</t>
  </si>
  <si>
    <t>23.11.2023 10:11:31</t>
  </si>
  <si>
    <t>23.11.2023 10:11:27</t>
  </si>
  <si>
    <t>BOYNUYOĞUN KÖK 35-29-L00051_HatBaşıAyırıcı_72130390 L03_72130390</t>
  </si>
  <si>
    <t>23.11.2023 02:17:44</t>
  </si>
  <si>
    <t>23.11.2023 02:18:01</t>
  </si>
  <si>
    <t>23.11.2023 07:56:22</t>
  </si>
  <si>
    <t>23.11.2023 10:47:19</t>
  </si>
  <si>
    <t>TR-29 (M-729) 35-30-M00729_D a2_43010696</t>
  </si>
  <si>
    <t>23.11.2023 10:13:51</t>
  </si>
  <si>
    <t>23.11.2023 13:04:51</t>
  </si>
  <si>
    <t>GÜZELHİSAR TR-1 35-17-M00167_A_91419107_91419107</t>
  </si>
  <si>
    <t>23.11.2023 23:05:27</t>
  </si>
  <si>
    <t>23.11.2023 23:48:42</t>
  </si>
  <si>
    <t>CICIKLI DM 45-86-M00418_GÖKEYÜP KÖK M01_91817627</t>
  </si>
  <si>
    <t>24.11.2023 15:07:03</t>
  </si>
  <si>
    <t>24.11.2023 16:26:31</t>
  </si>
  <si>
    <t>SUDELİĞİ KÖK 45-72-L00111_SELCİKLİ ÇIKIŞI L04_66544620</t>
  </si>
  <si>
    <t>24.11.2023 12:11:29</t>
  </si>
  <si>
    <t>24.11.2023 12:46:07</t>
  </si>
  <si>
    <t>24.11.2023 11:55:04</t>
  </si>
  <si>
    <t>24.11.2023 12:57:40</t>
  </si>
  <si>
    <t>24.11.2023 12:33:58</t>
  </si>
  <si>
    <t>24.11.2023 13:45:42</t>
  </si>
  <si>
    <t>GÜRES KÖK 45-80-M00053_KOLDERE-GÜMÜRCELİ-MTV M01_72195951</t>
  </si>
  <si>
    <t>24.11.2023 10:25:48</t>
  </si>
  <si>
    <t>24.11.2023 17:07:29</t>
  </si>
  <si>
    <t>TABAKLAR TR-1 45-75-M00336_A_56398597_56398597</t>
  </si>
  <si>
    <t>24.11.2023 08:37:23</t>
  </si>
  <si>
    <t>24.11.2023 11:41:59</t>
  </si>
  <si>
    <t>24.11.2023 03:17:19</t>
  </si>
  <si>
    <t>24.11.2023 03:30:30</t>
  </si>
  <si>
    <t>24.11.2023 01:29:25</t>
  </si>
  <si>
    <t>24.11.2023 02:02:08</t>
  </si>
  <si>
    <t>24.11.2023 17:13:43</t>
  </si>
  <si>
    <t>24.11.2023 18:03:34</t>
  </si>
  <si>
    <t>OĞLANANASI TR-13 35-22-M00296_B_56357768_56357768</t>
  </si>
  <si>
    <t>24.11.2023 11:33:50</t>
  </si>
  <si>
    <t>24.11.2023 14:49:29</t>
  </si>
  <si>
    <t>M-1293 35-02-M01293_H Hb_5845430</t>
  </si>
  <si>
    <t>24.11.2023 20:18:52</t>
  </si>
  <si>
    <t>24.11.2023 23:04:57</t>
  </si>
  <si>
    <t>24.11.2023 14:08:44</t>
  </si>
  <si>
    <t>24.11.2023 14:29:50</t>
  </si>
  <si>
    <t>DİKİLİ İM 35-30-A00001_DİKİLİ-(DİKİLİ TM) M13_72356813</t>
  </si>
  <si>
    <t>24.11.2023 08:35:29</t>
  </si>
  <si>
    <t>24.11.2023 08:41:39</t>
  </si>
  <si>
    <t>24.11.2023 08:56:13</t>
  </si>
  <si>
    <t>24.11.2023 09:52:53</t>
  </si>
  <si>
    <t>HAMZALI SÜLEYMANİYE TR-3 35-16-M00830_35-16-M00830_83183292</t>
  </si>
  <si>
    <t>24.11.2023 12:51:24</t>
  </si>
  <si>
    <t>24.11.2023 15:34:10</t>
  </si>
  <si>
    <t>HALİTPAŞA DM 45-80-M00060_HALİTPAŞA TARIMSAL SULAMA-1 M06_72188715</t>
  </si>
  <si>
    <t>24.11.2023 06:56:57</t>
  </si>
  <si>
    <t>24.11.2023 07:27:12</t>
  </si>
  <si>
    <t>24.11.2023 09:29:40</t>
  </si>
  <si>
    <t>ULUCAK DM-2/15 35-27-M00334_914004289_914004289</t>
  </si>
  <si>
    <t>24.11.2023 14:59:05</t>
  </si>
  <si>
    <t>24.11.2023 15:58:36</t>
  </si>
  <si>
    <t>K-4602 35-02-K04602_913362701_913362701</t>
  </si>
  <si>
    <t>24.11.2023 02:01:15</t>
  </si>
  <si>
    <t>24.11.2023 03:34:25</t>
  </si>
  <si>
    <t>24.11.2023 12:19:14</t>
  </si>
  <si>
    <t>24.11.2023 15:46:12</t>
  </si>
  <si>
    <t>HELVACI DM-2 35-17-M00359_AVEA MOBİL M02_66476611</t>
  </si>
  <si>
    <t>24.11.2023 08:43:07</t>
  </si>
  <si>
    <t>24.11.2023 10:15:41</t>
  </si>
  <si>
    <t>24.11.2023 18:42:55</t>
  </si>
  <si>
    <t>24.11.2023 19:35:11</t>
  </si>
  <si>
    <t>GELENBE İM 45-76-A00001_HatBaşıAyırıcı_53135055 L02_53135055</t>
  </si>
  <si>
    <t>24.11.2023 14:42:03</t>
  </si>
  <si>
    <t>24.11.2023 15:11:57</t>
  </si>
  <si>
    <t>BİLİŞİM VADİSİ DM 35-19-M00565_ALAÇATI-1(TATAR DM ) M07_92755520</t>
  </si>
  <si>
    <t>24.11.2023 09:26:14</t>
  </si>
  <si>
    <t>24.11.2023 13:12:01</t>
  </si>
  <si>
    <t>24.11.2023 11:51:36</t>
  </si>
  <si>
    <t>24.11.2023 16:48:12</t>
  </si>
  <si>
    <t>TR-97 45-78-L00097_B B02_65778366</t>
  </si>
  <si>
    <t>24.11.2023 10:13:35</t>
  </si>
  <si>
    <t>24.11.2023 12:33:31</t>
  </si>
  <si>
    <t>M-2071 35-03-M02071_915081889_915081889</t>
  </si>
  <si>
    <t>24.11.2023 13:39:01</t>
  </si>
  <si>
    <t>24.11.2023 21:49:29</t>
  </si>
  <si>
    <t>M-3175(YATIRIM REZERVE) 35-03-M03175_35-03-M03175_88064334</t>
  </si>
  <si>
    <t>24.11.2023 09:38:19</t>
  </si>
  <si>
    <t>24.11.2023 10:20:39</t>
  </si>
  <si>
    <t>24.11.2023 15:31:31</t>
  </si>
  <si>
    <t>24.11.2023 16:55:18</t>
  </si>
  <si>
    <t>SELENDİ TR-19 45-81-M00019_945633547_945633547</t>
  </si>
  <si>
    <t>24.11.2023 09:30:35</t>
  </si>
  <si>
    <t>24.11.2023 12:50:06</t>
  </si>
  <si>
    <t>DM02/TR20 KAYMAKAMLIK YANI 45-73-M00011_DM-2/19A M02_66809297</t>
  </si>
  <si>
    <t>24.11.2023 16:15:14</t>
  </si>
  <si>
    <t>24.11.2023 16:43:02</t>
  </si>
  <si>
    <t>24.11.2023 09:00:29</t>
  </si>
  <si>
    <t>24.11.2023 09:28:56</t>
  </si>
  <si>
    <t>24.11.2023 08:40:02</t>
  </si>
  <si>
    <t>24.11.2023 15:40:23</t>
  </si>
  <si>
    <t>HÜSEYİN PEKCAN TR 35-27-L00071_A_91391390_91391390</t>
  </si>
  <si>
    <t>24.11.2023 11:42:03</t>
  </si>
  <si>
    <t>24.11.2023 15:11:31</t>
  </si>
  <si>
    <t>SEYREK TR-9 35-28-M00766_95000002710_95000002710</t>
  </si>
  <si>
    <t>24.11.2023 09:30:21</t>
  </si>
  <si>
    <t>24.11.2023 11:06:36</t>
  </si>
  <si>
    <t>TR-16 45-77-L00016_945505517_945505517</t>
  </si>
  <si>
    <t>24.11.2023 09:01:36</t>
  </si>
  <si>
    <t>24.11.2023 11:17:41</t>
  </si>
  <si>
    <t>24.11.2023 10:47:36</t>
  </si>
  <si>
    <t>24.11.2023 15:26:33</t>
  </si>
  <si>
    <t>24.11.2023 09:12:24</t>
  </si>
  <si>
    <t>24.11.2023 17:17:47</t>
  </si>
  <si>
    <t>L-243 35-18-L00243_TM1-(38-38A-38B-38C) L02_2324491</t>
  </si>
  <si>
    <t>24.11.2023 14:47:09</t>
  </si>
  <si>
    <t>24.11.2023 16:16:09</t>
  </si>
  <si>
    <t>24.11.2023 17:01:14</t>
  </si>
  <si>
    <t>24.11.2023 20:42:10</t>
  </si>
  <si>
    <t>L-105 35-18-L00105_OVACIK KÖYÜ VE VERİCİLER L02_2095909</t>
  </si>
  <si>
    <t>24.11.2023 12:14:14</t>
  </si>
  <si>
    <t>24.11.2023 12:59:44</t>
  </si>
  <si>
    <t>L-240 PTT TRAFO 35-18-L00240_6348110 c3b_5958396</t>
  </si>
  <si>
    <t>24.11.2023 08:43:08</t>
  </si>
  <si>
    <t>24.11.2023 10:08:46</t>
  </si>
  <si>
    <t>YENİ FOÇA TR-26 35-23-M00026_A_56364372_56364372</t>
  </si>
  <si>
    <t>24.11.2023 05:04:32</t>
  </si>
  <si>
    <t>24.11.2023 10:04:18</t>
  </si>
  <si>
    <t>24.11.2023 09:36:50</t>
  </si>
  <si>
    <t>24.11.2023 17:09:32</t>
  </si>
  <si>
    <t>HELVACI TR-1 35-17-M00361_950309602_950309602</t>
  </si>
  <si>
    <t>24.11.2023 22:43:51</t>
  </si>
  <si>
    <t>25.11.2023 03:18:41</t>
  </si>
  <si>
    <t>AĞAÇ İŞLERİ KÖK-2 (M-703) 35-22-M00125_KISIKKÖY(KARTAL) M02_72110798</t>
  </si>
  <si>
    <t>24.11.2023 18:03:21</t>
  </si>
  <si>
    <t>24.11.2023 18:26:36</t>
  </si>
  <si>
    <t>24.11.2023 15:20:36</t>
  </si>
  <si>
    <t>24.11.2023 15:44:36</t>
  </si>
  <si>
    <t>24.11.2023 12:29:17</t>
  </si>
  <si>
    <t>24.11.2023 14:34:25</t>
  </si>
  <si>
    <t>K-768 35-01-K00768__95666184_95666184</t>
  </si>
  <si>
    <t>24.11.2023 10:06:55</t>
  </si>
  <si>
    <t>24.11.2023 15:54:30</t>
  </si>
  <si>
    <t>MORALILAR İM 45-72-A00002_MORALILAR TARIMSAL SULAMA L04_2330484</t>
  </si>
  <si>
    <t>24.11.2023 11:15:14</t>
  </si>
  <si>
    <t>24.11.2023 11:32:33</t>
  </si>
  <si>
    <t>KEMİKLİDERE KÖK 45-80-M00108_KEMİKLİDERE KÖY M02_2322669</t>
  </si>
  <si>
    <t>24.11.2023 10:30:42</t>
  </si>
  <si>
    <t>24.11.2023 11:59:35</t>
  </si>
  <si>
    <t>GÖÇBEYLİ DM 35-16-M00139_GÖÇBEYLİ M01_72044612</t>
  </si>
  <si>
    <t>24.11.2023 15:35:09</t>
  </si>
  <si>
    <t>24.11.2023 15:58:12</t>
  </si>
  <si>
    <t>24.11.2023 09:10:46</t>
  </si>
  <si>
    <t>24.11.2023 10:29:17</t>
  </si>
  <si>
    <t>KULA İM 45-77-A00001_HatBaşıAyırıcı_89716731 M03_89716731</t>
  </si>
  <si>
    <t>24.11.2023 11:00:04</t>
  </si>
  <si>
    <t>24.11.2023 12:13:59</t>
  </si>
  <si>
    <t>TR-90 35-17-M00090__56373508_56373508</t>
  </si>
  <si>
    <t>24.11.2023 18:19:55</t>
  </si>
  <si>
    <t>24.11.2023 19:59:02</t>
  </si>
  <si>
    <t>TABAKLAR TR-1 45-75-M00336_45-75-M00336_2364569</t>
  </si>
  <si>
    <t>24.11.2023 11:58:32</t>
  </si>
  <si>
    <t>ALAŞEHİR PTT TRAFO 45-73-M00040_45-73-M00040_66931490</t>
  </si>
  <si>
    <t>24.11.2023 17:02:08</t>
  </si>
  <si>
    <t>24.11.2023 17:49:15</t>
  </si>
  <si>
    <t>HELVACI DM-2 35-17-M00359_ŞEHİT KEMAL M05_66476670</t>
  </si>
  <si>
    <t>24.11.2023 13:53:21</t>
  </si>
  <si>
    <t>24.11.2023 14:30:40</t>
  </si>
  <si>
    <t>SARUHANLI TR-5 45-80-M02888_TR-22 ÇIKIŞI M02_60966097</t>
  </si>
  <si>
    <t>24.11.2023 08:49:21</t>
  </si>
  <si>
    <t>24.11.2023 08:55:00</t>
  </si>
  <si>
    <t>CABBAR DM 45-73-M00100_DSİ ÇIKIŞ M03_2057597</t>
  </si>
  <si>
    <t>24.11.2023 18:09:17</t>
  </si>
  <si>
    <t>24.11.2023 18:20:45</t>
  </si>
  <si>
    <t>24.11.2023 14:49:01</t>
  </si>
  <si>
    <t>24.11.2023 17:58:09</t>
  </si>
  <si>
    <t>TR-37/A 45-77-L00095_45-77-L00095_72210809</t>
  </si>
  <si>
    <t>24.11.2023 03:54:03</t>
  </si>
  <si>
    <t>24.11.2023 06:08:18</t>
  </si>
  <si>
    <t>24.11.2023 14:26:32</t>
  </si>
  <si>
    <t>24.11.2023 14:50:05</t>
  </si>
  <si>
    <t>TIRMANLAR DM 35-16-M00171_DEREKÖY M04_72041585</t>
  </si>
  <si>
    <t>24.11.2023 09:24:12</t>
  </si>
  <si>
    <t>24.11.2023 12:49:58</t>
  </si>
  <si>
    <t>AŞAĞIKIRIKLAR DM 35-16-M00448_BERGAMA TM-1 GİRİŞ M02_2336317</t>
  </si>
  <si>
    <t>24.11.2023 08:24:59</t>
  </si>
  <si>
    <t>24.11.2023 08:49:00</t>
  </si>
  <si>
    <t>M-1285 35-02-M01285_99726352_99726352</t>
  </si>
  <si>
    <t>24.11.2023 19:07:48</t>
  </si>
  <si>
    <t>24.11.2023 19:38:48</t>
  </si>
  <si>
    <t>EĞLENHOCA DM 35-21-M00013_ALAÇATI-3 (KARABURUN GIS TM) M09_72178742</t>
  </si>
  <si>
    <t>24.11.2023 12:37:59</t>
  </si>
  <si>
    <t>24.11.2023 12:39:15</t>
  </si>
  <si>
    <t>24.11.2023 16:32:08</t>
  </si>
  <si>
    <t>24.11.2023 22:49:13</t>
  </si>
  <si>
    <t>K-1495 35-04-K01495_963046724_963046724</t>
  </si>
  <si>
    <t>24.11.2023 18:50:04</t>
  </si>
  <si>
    <t>24.11.2023 20:50:34</t>
  </si>
  <si>
    <t>24.11.2023 12:00:48</t>
  </si>
  <si>
    <t>24.11.2023 13:55:51</t>
  </si>
  <si>
    <t>BULGURCA TR-2 35-22-M00251_35-22-M00251_2349153</t>
  </si>
  <si>
    <t>24.11.2023 09:41:01</t>
  </si>
  <si>
    <t>24.11.2023 16:24:44</t>
  </si>
  <si>
    <t>L-428 35-18-L00428_950459948_950459948</t>
  </si>
  <si>
    <t>24.11.2023 23:46:51</t>
  </si>
  <si>
    <t>25.11.2023 03:22:44</t>
  </si>
  <si>
    <t>24.11.2023 09:28:36</t>
  </si>
  <si>
    <t>24.11.2023 17:09:50</t>
  </si>
  <si>
    <t>ULUCAK DM-2/15 35-27-M00334_95002616575_95002616575</t>
  </si>
  <si>
    <t>24.11.2023 11:22:17</t>
  </si>
  <si>
    <t>24.11.2023 12:56:27</t>
  </si>
  <si>
    <t>24.11.2023 12:22:36</t>
  </si>
  <si>
    <t>24.11.2023 12:54:19</t>
  </si>
  <si>
    <t>TR-318 ZEYTİNALANI 35-19-L00366_956677486_956677486</t>
  </si>
  <si>
    <t>24.11.2023 08:47:36</t>
  </si>
  <si>
    <t>24.11.2023 09:49:49</t>
  </si>
  <si>
    <t>K-1740 35-01-K01740_911413182_911413182</t>
  </si>
  <si>
    <t>24.11.2023 16:09:36</t>
  </si>
  <si>
    <t>24.11.2023 17:28:53</t>
  </si>
  <si>
    <t>24.11.2023 10:11:27</t>
  </si>
  <si>
    <t>24.11.2023 16:49:13</t>
  </si>
  <si>
    <t>MAVİKENT TR-1 35-30-M00132_ÇANDARLI DM GİRİŞ M01_72041260</t>
  </si>
  <si>
    <t>24.11.2023 08:52:25</t>
  </si>
  <si>
    <t>24.11.2023 10:25:06</t>
  </si>
  <si>
    <t>24.11.2023 08:34:49</t>
  </si>
  <si>
    <t>24.11.2023 09:28:58</t>
  </si>
  <si>
    <t>K-4607 35-02-K04607_99720659_99720659</t>
  </si>
  <si>
    <t>24.11.2023 15:39:52</t>
  </si>
  <si>
    <t>24.11.2023 16:58:11</t>
  </si>
  <si>
    <t>24.11.2023 09:04:56</t>
  </si>
  <si>
    <t>24.11.2023 16:15:20</t>
  </si>
  <si>
    <t>TR-97 45-78-L00097__72410945_72410945</t>
  </si>
  <si>
    <t>24.11.2023 17:49:25</t>
  </si>
  <si>
    <t>24.11.2023 18:36:58</t>
  </si>
  <si>
    <t>24.11.2023 13:34:39</t>
  </si>
  <si>
    <t>24.11.2023 19:38:26</t>
  </si>
  <si>
    <t>24.11.2023 09:37:59</t>
  </si>
  <si>
    <t>ÇUKURALTI M-24 35-25-M00072_C_56354864_56354864</t>
  </si>
  <si>
    <t>24.11.2023 09:57:52</t>
  </si>
  <si>
    <t>24.11.2023 11:58:03</t>
  </si>
  <si>
    <t>24.11.2023 10:51:37</t>
  </si>
  <si>
    <t>24.11.2023 14:17:31</t>
  </si>
  <si>
    <t>M-657 35-17-M00657_HELVACI DM-2 M05_66304277</t>
  </si>
  <si>
    <t>24.11.2023 08:44:21</t>
  </si>
  <si>
    <t>24.11.2023 10:02:44</t>
  </si>
  <si>
    <t>L-372 35-18-L00372_954913277_954913277</t>
  </si>
  <si>
    <t>24.11.2023 14:33:16</t>
  </si>
  <si>
    <t>24.11.2023 20:29:20</t>
  </si>
  <si>
    <t>SOMA DM-1 45-82-M00050_TR-7/2 M11_60207425</t>
  </si>
  <si>
    <t>24.11.2023 15:23:27</t>
  </si>
  <si>
    <t>24.11.2023 15:42:09</t>
  </si>
  <si>
    <t>24.11.2023 20:21:46</t>
  </si>
  <si>
    <t>24.11.2023 21:56:00</t>
  </si>
  <si>
    <t>YENİKÖY MERKEZ TR-1 35-31-L00183_956586157_956586157</t>
  </si>
  <si>
    <t>24.11.2023 08:28:13</t>
  </si>
  <si>
    <t>24.11.2023 11:09:51</t>
  </si>
  <si>
    <t>24.11.2023 08:54:27</t>
  </si>
  <si>
    <t>24.11.2023 09:49:40</t>
  </si>
  <si>
    <t>PAŞATIMARI TR-1 45-83-M00811_PAŞATIMARI-2 KÖK M02_89801508</t>
  </si>
  <si>
    <t>24.11.2023 10:42:29</t>
  </si>
  <si>
    <t>24.11.2023 11:38:55</t>
  </si>
  <si>
    <t>GÖLCÜK DM 35-15-L01153_Recloser L04_100709535</t>
  </si>
  <si>
    <t>24.11.2023 09:52:54</t>
  </si>
  <si>
    <t>24.11.2023 10:07:34</t>
  </si>
  <si>
    <t>TR-156 45-78-L00487_49385398_56387045_56387045</t>
  </si>
  <si>
    <t>24.11.2023 21:21:23</t>
  </si>
  <si>
    <t>24.11.2023 22:34:40</t>
  </si>
  <si>
    <t>KISIKKÖY YENİ MAH. TR-1 35-22-M00137_DIREK TIPI TRAFO HUCRESI H01_2035392</t>
  </si>
  <si>
    <t>24.11.2023 15:30:57</t>
  </si>
  <si>
    <t>M-236 35-02-M00236_913655485_913655485</t>
  </si>
  <si>
    <t>24.11.2023 07:53:35</t>
  </si>
  <si>
    <t>24.11.2023 10:25:07</t>
  </si>
  <si>
    <t>GÖÇBEYLİ DM 35-16-M00139_GÖÇBEYLİ TARIMSAL SULAMA M02_72044615</t>
  </si>
  <si>
    <t>24.11.2023 18:12:35</t>
  </si>
  <si>
    <t>24.11.2023 19:33:07</t>
  </si>
  <si>
    <t>YENİKÖY TR-1 45-73-M00252_945668686_945668686</t>
  </si>
  <si>
    <t>24.11.2023 19:31:04</t>
  </si>
  <si>
    <t>24.11.2023 20:47:41</t>
  </si>
  <si>
    <t>ASSTAR KÖK 45-73-M00134_HatBaşıAyırıcı_53136579 M02_53136579</t>
  </si>
  <si>
    <t>24.11.2023 14:58:42</t>
  </si>
  <si>
    <t>24.11.2023 17:26:15</t>
  </si>
  <si>
    <t>GEREN TR-1 45-83-M00765_45-83-M00765_81542197</t>
  </si>
  <si>
    <t>24.11.2023 14:17:12</t>
  </si>
  <si>
    <t>24.11.2023 18:41:15</t>
  </si>
  <si>
    <t>24.11.2023 11:01:01</t>
  </si>
  <si>
    <t>24.11.2023 11:21:46</t>
  </si>
  <si>
    <t>24.11.2023 03:24:25</t>
  </si>
  <si>
    <t>24.11.2023 04:28:19</t>
  </si>
  <si>
    <t>L-307 35-18-L00307_950447046_950447046</t>
  </si>
  <si>
    <t>24.11.2023 10:14:53</t>
  </si>
  <si>
    <t>24.11.2023 12:31:54</t>
  </si>
  <si>
    <t>24.11.2023 11:33:56</t>
  </si>
  <si>
    <t>24.11.2023 13:38:57</t>
  </si>
  <si>
    <t>EŞREFPAŞA İM 35-01-A00002_ESKİ İZMİR K06_2045905</t>
  </si>
  <si>
    <t>24.11.2023 02:13:51</t>
  </si>
  <si>
    <t>24.11.2023 02:18:00</t>
  </si>
  <si>
    <t>YENİOBA KÖK 35-29-M00125_YENİOBA M013_72191054</t>
  </si>
  <si>
    <t>24.11.2023 15:32:39</t>
  </si>
  <si>
    <t>24.11.2023 15:58:45</t>
  </si>
  <si>
    <t>24.11.2023 14:26:37</t>
  </si>
  <si>
    <t>24.11.2023 14:57:02</t>
  </si>
  <si>
    <t>K-1485 35-08-K01485_35-08-K01485_2367788</t>
  </si>
  <si>
    <t>24.11.2023 09:24:48</t>
  </si>
  <si>
    <t>24.11.2023 11:55:41</t>
  </si>
  <si>
    <t>24.11.2023 20:30:14</t>
  </si>
  <si>
    <t>25.11.2023 00:58:12</t>
  </si>
  <si>
    <t>24.11.2023 09:00:44</t>
  </si>
  <si>
    <t>24.11.2023 15:25:01</t>
  </si>
  <si>
    <t>GÜLKENT TR-4 35-30-M00227_B_91096991_91096991</t>
  </si>
  <si>
    <t>24.11.2023 15:41:55</t>
  </si>
  <si>
    <t>24.11.2023 18:42:09</t>
  </si>
  <si>
    <t>SOMA DM-1 45-82-M00050_TR-41 M06_60207301</t>
  </si>
  <si>
    <t>24.11.2023 10:16:00</t>
  </si>
  <si>
    <t>24.11.2023 12:38:36</t>
  </si>
  <si>
    <t>KAYAKÖY TR-2 35-15-L00522_35-15-L00522_2364691</t>
  </si>
  <si>
    <t>24.11.2023 10:01:50</t>
  </si>
  <si>
    <t>24.11.2023 17:01:09</t>
  </si>
  <si>
    <t>24.11.2023 21:54:00</t>
  </si>
  <si>
    <t>24.11.2023 23:54:01</t>
  </si>
  <si>
    <t>24.11.2023 09:12:33</t>
  </si>
  <si>
    <t>24.11.2023 17:37:30</t>
  </si>
  <si>
    <t>ÇINARLIKUYU TR-2 45-71-M02165_45-71-M02165_65985551</t>
  </si>
  <si>
    <t>24.11.2023 17:16:25</t>
  </si>
  <si>
    <t>24.11.2023 17:50:44</t>
  </si>
  <si>
    <t>BEYKÖY TR-1 35-28-M00258_C_56373977_56373977</t>
  </si>
  <si>
    <t>24.11.2023 10:57:52</t>
  </si>
  <si>
    <t>24.11.2023 14:24:00</t>
  </si>
  <si>
    <t>DM-3/1 35-26-M00769__56360962_56360962</t>
  </si>
  <si>
    <t>24.11.2023 18:15:27</t>
  </si>
  <si>
    <t>24.11.2023 19:16:39</t>
  </si>
  <si>
    <t>BAĞARASI TR-8 35-23-M00177_B_56357166_56357166</t>
  </si>
  <si>
    <t>24.11.2023 09:20:14</t>
  </si>
  <si>
    <t>24.11.2023 18:47:41</t>
  </si>
  <si>
    <t>24.11.2023 03:19:19</t>
  </si>
  <si>
    <t>24.11.2023 04:19:51</t>
  </si>
  <si>
    <t>TR-163 45-78-M00163_953248551_953248551</t>
  </si>
  <si>
    <t>24.11.2023 09:46:45</t>
  </si>
  <si>
    <t>24.11.2023 13:54:35</t>
  </si>
  <si>
    <t>24.11.2023 11:39:42</t>
  </si>
  <si>
    <t>24.11.2023 18:47:21</t>
  </si>
  <si>
    <t>ALİBEYLİ DM 45-80-M00064_ALİBEYLİ ŞEHİR-1 M07_72190762</t>
  </si>
  <si>
    <t>24.11.2023 09:08:51</t>
  </si>
  <si>
    <t>24.11.2023 10:57:43</t>
  </si>
  <si>
    <t>24.11.2023 10:44:44</t>
  </si>
  <si>
    <t>24.11.2023 15:21:45</t>
  </si>
  <si>
    <t>ALMAK TM 35-17-A00003_YENİFOÇA-1 M27_2307151</t>
  </si>
  <si>
    <t>24.11.2023 14:08:38</t>
  </si>
  <si>
    <t>24.11.2023 14:25:25</t>
  </si>
  <si>
    <t>PAZARKÖY YENİ MAH TR-4 45-78-L00655_49253348_56391442_56391442</t>
  </si>
  <si>
    <t>24.11.2023 21:46:39</t>
  </si>
  <si>
    <t>24.11.2023 22:12:22</t>
  </si>
  <si>
    <t>K-1343 35-01-K01343_B_56358983_56358983</t>
  </si>
  <si>
    <t>24.11.2023 14:19:58</t>
  </si>
  <si>
    <t>24.11.2023 17:09:52</t>
  </si>
  <si>
    <t>DM-11/9-A 45-71-M01855_45-71-M01855_2370184</t>
  </si>
  <si>
    <t>24.11.2023 08:57:51</t>
  </si>
  <si>
    <t>24.11.2023 09:46:29</t>
  </si>
  <si>
    <t>TR-2/124 45-83-M00667_955145200_955145200</t>
  </si>
  <si>
    <t>24.11.2023 14:46:52</t>
  </si>
  <si>
    <t>24.11.2023 18:35:07</t>
  </si>
  <si>
    <t>ÇETMEN DM 35-26-M00924_SELAMPEN M03_2307170</t>
  </si>
  <si>
    <t>24.11.2023 14:49:59</t>
  </si>
  <si>
    <t>24.11.2023 17:21:00</t>
  </si>
  <si>
    <t>24.11.2023 11:10:13</t>
  </si>
  <si>
    <t>24.11.2023 17:49:06</t>
  </si>
  <si>
    <t>BEYAZITLAR TR-1 35-15-L00792_B_83026737_83026737</t>
  </si>
  <si>
    <t>24.11.2023 09:47:25</t>
  </si>
  <si>
    <t>24.11.2023 15:42:15</t>
  </si>
  <si>
    <t>DM-3/TR-21 (ESKİ TR-29) 35-26-M01364_956625570_956625570</t>
  </si>
  <si>
    <t>24.11.2023 09:24:56</t>
  </si>
  <si>
    <t>24.11.2023 10:14:10</t>
  </si>
  <si>
    <t>K-1027 35-01-K01027_912207755_912207755</t>
  </si>
  <si>
    <t>24.11.2023 11:57:18</t>
  </si>
  <si>
    <t>24.11.2023 12:44:20</t>
  </si>
  <si>
    <t>YENİFOÇA TR-45 35-23-M00045_HatBaşıAyırıcı_88019230 M01_88019230</t>
  </si>
  <si>
    <t>24.11.2023 13:27:44</t>
  </si>
  <si>
    <t>24.11.2023 18:44:10</t>
  </si>
  <si>
    <t>K-1797 35-02-K01797_B_56358540_56358540</t>
  </si>
  <si>
    <t>24.11.2023 16:36:28</t>
  </si>
  <si>
    <t>24.11.2023 17:03:25</t>
  </si>
  <si>
    <t>M-329 35-03-M00329_967125601_967125601</t>
  </si>
  <si>
    <t>24.11.2023 11:00:18</t>
  </si>
  <si>
    <t>24.11.2023 18:57:51</t>
  </si>
  <si>
    <t>M-2705 35-01-M02705_35-01-M02705_81341565</t>
  </si>
  <si>
    <t>24.11.2023 10:42:11</t>
  </si>
  <si>
    <t>24.11.2023 11:36:53</t>
  </si>
  <si>
    <t>24.11.2023 10:33:34</t>
  </si>
  <si>
    <t>24.11.2023 12:10:43</t>
  </si>
  <si>
    <t>24.11.2023 08:11:52</t>
  </si>
  <si>
    <t>24.11.2023 15:25:16</t>
  </si>
  <si>
    <t>24.11.2023 13:16:41</t>
  </si>
  <si>
    <t>24.11.2023 13:44:37</t>
  </si>
  <si>
    <t>L-207 MERKEZTUR 35-18-L00207_950458195_950458195</t>
  </si>
  <si>
    <t>24.11.2023 08:46:26</t>
  </si>
  <si>
    <t>24.11.2023 10:44:57</t>
  </si>
  <si>
    <t>K-2312 35-03-K02312_N_56358536_56358536</t>
  </si>
  <si>
    <t>24.11.2023 01:16:48</t>
  </si>
  <si>
    <t>24.11.2023 03:01:18</t>
  </si>
  <si>
    <t>MENEMEN DM-4 35-28-M00733_35-28-M00733_2363376</t>
  </si>
  <si>
    <t>24.11.2023 10:16:54</t>
  </si>
  <si>
    <t>24.11.2023 10:27:49</t>
  </si>
  <si>
    <t>24.11.2023 09:53:58</t>
  </si>
  <si>
    <t>VEZİRKÖPRÜ İM 35-03-A00002_FİDANLIK K17_2308922</t>
  </si>
  <si>
    <t>24.11.2023 09:33:44</t>
  </si>
  <si>
    <t>24.11.2023 15:05:24</t>
  </si>
  <si>
    <t>M-1230 35-01-M01230_E_56355717_56355717</t>
  </si>
  <si>
    <t>24.11.2023 22:57:21</t>
  </si>
  <si>
    <t>24.11.2023 23:53:22</t>
  </si>
  <si>
    <t>SÖĞÜTÖREN TR-1 35-20-L00347_955193077_955193077</t>
  </si>
  <si>
    <t>24.11.2023 18:05:54</t>
  </si>
  <si>
    <t>24.11.2023 21:07:35</t>
  </si>
  <si>
    <t>AŞAĞIKIRIKLAR DM 35-16-M00448_TOPÇAM M05_2115968</t>
  </si>
  <si>
    <t>24.11.2023 08:23:43</t>
  </si>
  <si>
    <t>24.11.2023 14:54:11</t>
  </si>
  <si>
    <t>24.11.2023 12:35:53</t>
  </si>
  <si>
    <t>24.11.2023 14:09:26</t>
  </si>
  <si>
    <t>24.11.2023 16:34:58</t>
  </si>
  <si>
    <t>İZZETTİN KÖK 45-83-M00132_ARPALIK M04_2327938</t>
  </si>
  <si>
    <t>24.11.2023 10:48:04</t>
  </si>
  <si>
    <t>24.11.2023 12:55:03</t>
  </si>
  <si>
    <t>24.11.2023 21:23:42</t>
  </si>
  <si>
    <t>24.11.2023 22:02:58</t>
  </si>
  <si>
    <t>24.11.2023 09:11:33</t>
  </si>
  <si>
    <t>24.11.2023 10:08:13</t>
  </si>
  <si>
    <t>M-1524 ÇİNÇİN MEVKİİ 35-03-M01524_35-03-M01524_2375780</t>
  </si>
  <si>
    <t>24.11.2023 13:32:09</t>
  </si>
  <si>
    <t>GAZİLER TR-1 35-20-L00282_955209485_955209485</t>
  </si>
  <si>
    <t>24.11.2023 20:50:57</t>
  </si>
  <si>
    <t>24.11.2023 23:45:45</t>
  </si>
  <si>
    <t>TR-11/9B 45-71-M01981_A_91141762_91141762</t>
  </si>
  <si>
    <t>24.11.2023 10:49:52</t>
  </si>
  <si>
    <t>24.11.2023 11:01:02</t>
  </si>
  <si>
    <t>L-301 ÇARK 35-18-L00301_DIREK TIPI TRAFO HUCRESI H01_2099788</t>
  </si>
  <si>
    <t>24.11.2023 08:52:19</t>
  </si>
  <si>
    <t>24.11.2023 12:01:11</t>
  </si>
  <si>
    <t>KARAHIDIRLI TR-1 35-16-M00048_35-16-M00048_2357414</t>
  </si>
  <si>
    <t>24.11.2023 12:17:24</t>
  </si>
  <si>
    <t>24.11.2023 12:29:47</t>
  </si>
  <si>
    <t>K-845 35-01-K00845_911968121_911968121</t>
  </si>
  <si>
    <t>24.11.2023 14:29:36</t>
  </si>
  <si>
    <t>24.11.2023 16:05:07</t>
  </si>
  <si>
    <t>DM-7/1A 45-71-M02005_DAĞITIM TRAFOSU M03_72082695</t>
  </si>
  <si>
    <t>24.11.2023 18:21:06</t>
  </si>
  <si>
    <t>24.11.2023 20:22:41</t>
  </si>
  <si>
    <t>M-1292 35-02-M01292_D_56365864_56365864</t>
  </si>
  <si>
    <t>24.11.2023 09:37:12</t>
  </si>
  <si>
    <t>24.11.2023 16:16:20</t>
  </si>
  <si>
    <t>KARGIN KÖK 45-71-M00095_ESKİ KARAOĞLANLI (BAYIRLAR PETROL) M02_2076274</t>
  </si>
  <si>
    <t>24.11.2023 17:24:33</t>
  </si>
  <si>
    <t>24.11.2023 19:14:05</t>
  </si>
  <si>
    <t>K-734 35-01-K00734_K-1579 K03_47314190</t>
  </si>
  <si>
    <t>24.11.2023 01:00:25</t>
  </si>
  <si>
    <t>24.11.2023 05:51:33</t>
  </si>
  <si>
    <t>K-4366 35-01-K04366_911851970_911851970</t>
  </si>
  <si>
    <t>24.11.2023 12:36:47</t>
  </si>
  <si>
    <t>24.11.2023 14:32:57</t>
  </si>
  <si>
    <t>24.11.2023 10:35:22</t>
  </si>
  <si>
    <t>24.11.2023 10:58:34</t>
  </si>
  <si>
    <t>24.11.2023 10:07:43</t>
  </si>
  <si>
    <t>24.11.2023 10:21:44</t>
  </si>
  <si>
    <t>DM-25/17 45-71-M00049_B_56396831_56396831</t>
  </si>
  <si>
    <t>24.11.2023 14:02:27</t>
  </si>
  <si>
    <t>24.11.2023 15:48:38</t>
  </si>
  <si>
    <t>ÇETMEN DM 35-26-M00924_PANCAR-5 (YAZIBAŞI-3) M11_2307163</t>
  </si>
  <si>
    <t>24.11.2023 14:39:19</t>
  </si>
  <si>
    <t>24.11.2023 15:30:54</t>
  </si>
  <si>
    <t>M-1209 35-01-M01209_A_56377789_56377789</t>
  </si>
  <si>
    <t>24.11.2023 10:02:35</t>
  </si>
  <si>
    <t>24.11.2023 12:06:46</t>
  </si>
  <si>
    <t>ILIPINAR GES KÖK 35-23-M00348_HatBaşıAyırıcı_83291065 M04_83291065</t>
  </si>
  <si>
    <t>24.11.2023 12:07:23</t>
  </si>
  <si>
    <t>24.11.2023 17:07:30</t>
  </si>
  <si>
    <t>K-2802 35-01-K02802_913413464_913413464</t>
  </si>
  <si>
    <t>24.11.2023 09:57:48</t>
  </si>
  <si>
    <t>24.11.2023 12:14:20</t>
  </si>
  <si>
    <t>M-1291 35-02-M01291_35-02-M01291_2351174</t>
  </si>
  <si>
    <t>24.11.2023 10:13:46</t>
  </si>
  <si>
    <t>24.11.2023 12:28:50</t>
  </si>
  <si>
    <t>TIRMANLAR DM 35-16-M00171_YOĞURTANLI M01_72041584</t>
  </si>
  <si>
    <t>24.11.2023 10:51:54</t>
  </si>
  <si>
    <t>24.11.2023 12:44:04</t>
  </si>
  <si>
    <t>ÇAVUŞOĞLU TR-1 45-71-M01820_953193863_953193863</t>
  </si>
  <si>
    <t>24.11.2023 18:12:06</t>
  </si>
  <si>
    <t>24.11.2023 21:40:41</t>
  </si>
  <si>
    <t>TUZÇULLU TR-1 35-28-M00420_35-28-M00420_92412030</t>
  </si>
  <si>
    <t>24.11.2023 13:11:20</t>
  </si>
  <si>
    <t>24.11.2023 15:59:05</t>
  </si>
  <si>
    <t>TR-1/4 45-72-M00004_956494210_956494210</t>
  </si>
  <si>
    <t>24.11.2023 09:16:55</t>
  </si>
  <si>
    <t>24.11.2023 09:35:45</t>
  </si>
  <si>
    <t>SARUHANLI TR-25 45-80-M00025_TR-135 PAĞMAT ÖZEL M03_72203485</t>
  </si>
  <si>
    <t>24.11.2023 10:15:33</t>
  </si>
  <si>
    <t>24.11.2023 15:53:28</t>
  </si>
  <si>
    <t>24.11.2023 16:50:31</t>
  </si>
  <si>
    <t>TIRMANLAR DM 35-16-M00171_TIRMANLAR M03_72041537</t>
  </si>
  <si>
    <t>24.11.2023 10:42:48</t>
  </si>
  <si>
    <t>24.11.2023 12:47:45</t>
  </si>
  <si>
    <t>24.11.2023 22:23:03</t>
  </si>
  <si>
    <t>ARPALIK KÖK 45-83-M00137_ARPALIK KÖK-2 M08_2329851</t>
  </si>
  <si>
    <t>24.11.2023 05:43:48</t>
  </si>
  <si>
    <t>24.11.2023 10:09:35</t>
  </si>
  <si>
    <t>24.11.2023 19:28:11</t>
  </si>
  <si>
    <t>25.11.2023 00:41:04</t>
  </si>
  <si>
    <t>TEPEKÖY TR-2 45-73-M00788_945660450_945660450</t>
  </si>
  <si>
    <t>24.11.2023 15:45:31</t>
  </si>
  <si>
    <t>24.11.2023 18:12:25</t>
  </si>
  <si>
    <t>L-300 DM 35-18-L00300_PETEK L11_2332977</t>
  </si>
  <si>
    <t>24.11.2023 12:07:39</t>
  </si>
  <si>
    <t>24.11.2023 12:56:57</t>
  </si>
  <si>
    <t>24.11.2023 09:06:29</t>
  </si>
  <si>
    <t>24.11.2023 09:06:49</t>
  </si>
  <si>
    <t>24.11.2023 11:57:39</t>
  </si>
  <si>
    <t>24.11.2023 16:05:23</t>
  </si>
  <si>
    <t>24.11.2023 12:47:53</t>
  </si>
  <si>
    <t>24.11.2023 14:22:09</t>
  </si>
  <si>
    <t>L-109 (AKARCA TR-2) 35-18-L00109_DIREK TIPI TRAFO HUCRESI H01_2096494</t>
  </si>
  <si>
    <t>24.11.2023 09:23:18</t>
  </si>
  <si>
    <t>DM-4/2 45-72-M00614_956508229_956508229</t>
  </si>
  <si>
    <t>24.11.2023 14:13:49</t>
  </si>
  <si>
    <t>24.11.2023 15:49:26</t>
  </si>
  <si>
    <t>TR-114 35-26-M00114_HatBaşıAyırıcı_53133721 M01_53133721</t>
  </si>
  <si>
    <t>24.11.2023 08:38:37</t>
  </si>
  <si>
    <t>24.11.2023 10:20:16</t>
  </si>
  <si>
    <t>24.11.2023 13:15:25</t>
  </si>
  <si>
    <t>24.11.2023 13:39:59</t>
  </si>
  <si>
    <t>24.11.2023 15:16:02</t>
  </si>
  <si>
    <t>LA ŞARAPÇILIK KÖK 35-26-M00322_BAĞLAR M02_65912786</t>
  </si>
  <si>
    <t>24.11.2023 18:50:44</t>
  </si>
  <si>
    <t>24.11.2023 19:54:51</t>
  </si>
  <si>
    <t>M-3070(YATIRIM REZERVE) 35-01-M03070_913151887_913151887</t>
  </si>
  <si>
    <t>24.11.2023 20:05:22</t>
  </si>
  <si>
    <t>24.11.2023 22:30:54</t>
  </si>
  <si>
    <t>TR-1/59 45-72-M00059_956509039_956509039</t>
  </si>
  <si>
    <t>24.11.2023 09:19:15</t>
  </si>
  <si>
    <t>24.11.2023 11:31:21</t>
  </si>
  <si>
    <t>ALAŞEHİR PTT TRAFO 45-73-M00040_D d1_45157374</t>
  </si>
  <si>
    <t>24.11.2023 11:03:11</t>
  </si>
  <si>
    <t>K-3 35-01-K00003_910931987_910931987</t>
  </si>
  <si>
    <t>24.11.2023 13:23:15</t>
  </si>
  <si>
    <t>24.11.2023 14:48:15</t>
  </si>
  <si>
    <t>M-1230 35-01-M01230_35-01-M01230_2353092</t>
  </si>
  <si>
    <t>25.11.2023 00:43:04</t>
  </si>
  <si>
    <t>K-278 35-01-K00278_912319614_912319614</t>
  </si>
  <si>
    <t>24.11.2023 15:44:54</t>
  </si>
  <si>
    <t>24.11.2023 16:49:54</t>
  </si>
  <si>
    <t>DM-3/10 35-29-M00483_35-29-M00483_82450572</t>
  </si>
  <si>
    <t>24.11.2023 12:26:58</t>
  </si>
  <si>
    <t>24.11.2023 16:36:30</t>
  </si>
  <si>
    <t>K-2802 35-01-K02802_B_56352622_56352622</t>
  </si>
  <si>
    <t>24.11.2023 13:10:14</t>
  </si>
  <si>
    <t>TURGUTALP TR-1 45-82-M00051_TURGUTALP TOKİ AŞAĞI TR-1 M02_85188554</t>
  </si>
  <si>
    <t>24.11.2023 11:15:24</t>
  </si>
  <si>
    <t>24.11.2023 14:56:27</t>
  </si>
  <si>
    <t>SOMA DM-1 45-82-M00050_TR-1 M12_60207426</t>
  </si>
  <si>
    <t>24.11.2023 15:25:49</t>
  </si>
  <si>
    <t>24.11.2023 16:05:00</t>
  </si>
  <si>
    <t>GÜMÜLDÜR M-23 35-25-M00023_D_56355105_56355105</t>
  </si>
  <si>
    <t>24.11.2023 09:22:52</t>
  </si>
  <si>
    <t>24.11.2023 10:07:49</t>
  </si>
  <si>
    <t>24.11.2023 13:44:59</t>
  </si>
  <si>
    <t>24.11.2023 14:20:15</t>
  </si>
  <si>
    <t>İM-1/DM-1/A 35-14-M00313_956643111_956643111</t>
  </si>
  <si>
    <t>24.11.2023 22:51:16</t>
  </si>
  <si>
    <t>24.11.2023 23:58:31</t>
  </si>
  <si>
    <t>24.11.2023 09:37:18</t>
  </si>
  <si>
    <t>24.11.2023 15:46:29</t>
  </si>
  <si>
    <t>MEDAR TR-5 45-72-L00288_45-72-L00288_2361114</t>
  </si>
  <si>
    <t>24.11.2023 14:26:08</t>
  </si>
  <si>
    <t>24.11.2023 15:22:16</t>
  </si>
  <si>
    <t>24.11.2023 16:32:20</t>
  </si>
  <si>
    <t>24.11.2023 17:13:13</t>
  </si>
  <si>
    <t>24.11.2023 12:37:31</t>
  </si>
  <si>
    <t>24.11.2023 13:08:35</t>
  </si>
  <si>
    <t>LOKMANKUYU KÖK 35-15-L00903_ÖZEL MÜŞTERİLER L03_67112627</t>
  </si>
  <si>
    <t>24.11.2023 08:20:01</t>
  </si>
  <si>
    <t>24.11.2023 09:28:38</t>
  </si>
  <si>
    <t>VİLLAKENT DM 35-28-M00381_KÖK-24(SEYREK) M03_66521617</t>
  </si>
  <si>
    <t>24.11.2023 11:59:54</t>
  </si>
  <si>
    <t>24.11.2023 12:52:18</t>
  </si>
  <si>
    <t>YAŞAR TEKİN TR 45-78-M00218_45-78-M00218_2348403</t>
  </si>
  <si>
    <t>24.11.2023 13:12:46</t>
  </si>
  <si>
    <t>24.11.2023 14:34:36</t>
  </si>
  <si>
    <t>M-3312(YATIRIM REZERVE) 35-07-M03312_97508050_97508050</t>
  </si>
  <si>
    <t>24.11.2023 20:53:03</t>
  </si>
  <si>
    <t>24.11.2023 22:37:04</t>
  </si>
  <si>
    <t>24.11.2023 10:27:39</t>
  </si>
  <si>
    <t>24.11.2023 10:30:54</t>
  </si>
  <si>
    <t>24.11.2023 15:36:59</t>
  </si>
  <si>
    <t>24.11.2023 15:45:00</t>
  </si>
  <si>
    <t>M-850 KARAÇAM KÖK 35-02-M00850_HatBaşıAyırıcı_53137544 M05_53137544</t>
  </si>
  <si>
    <t>24.11.2023 10:24:01</t>
  </si>
  <si>
    <t>TR-67 35-19-L00067_35-19-L00067_2376837</t>
  </si>
  <si>
    <t>24.11.2023 03:38:19</t>
  </si>
  <si>
    <t>24.11.2023 04:10:24</t>
  </si>
  <si>
    <t>ESKİOBA KÖK 35-29-L00037_HatBaşıAyırıcı_66174955 L02_66174955</t>
  </si>
  <si>
    <t>24.11.2023 12:01:54</t>
  </si>
  <si>
    <t>24.11.2023 13:15:21</t>
  </si>
  <si>
    <t>TURGUTLAR TR-1 35-28-M00285_DIREK TIPI TRAFO HUCRESI H01_2108157</t>
  </si>
  <si>
    <t>24.11.2023 10:19:22</t>
  </si>
  <si>
    <t>24.11.2023 17:50:41</t>
  </si>
  <si>
    <t>K-1206 35-01-K01206_TRAFO K01_2320157</t>
  </si>
  <si>
    <t>24.11.2023 02:16:54</t>
  </si>
  <si>
    <t>24.11.2023 02:21:00</t>
  </si>
  <si>
    <t>24.11.2023 11:40:54</t>
  </si>
  <si>
    <t>24.11.2023 11:57:09</t>
  </si>
  <si>
    <t>DEREKÖY KÖK 45-72-L00458_TARIMSAL SULAMA ÇIKIŞI L04_2330809</t>
  </si>
  <si>
    <t>24.11.2023 11:11:05</t>
  </si>
  <si>
    <t>24.11.2023 18:27:30</t>
  </si>
  <si>
    <t>K-632 35-02-K00632_913403185_913403185</t>
  </si>
  <si>
    <t>24.11.2023 09:48:50</t>
  </si>
  <si>
    <t>24.11.2023 11:47:13</t>
  </si>
  <si>
    <t>24.11.2023 14:25:27</t>
  </si>
  <si>
    <t>24.11.2023 15:42:59</t>
  </si>
  <si>
    <t>ÇAMLIK DM 35-17-M00173_HatBaşıAyırıcı_65358229 M08_65358229</t>
  </si>
  <si>
    <t>24.11.2023 20:35:34</t>
  </si>
  <si>
    <t>24.11.2023 22:23:55</t>
  </si>
  <si>
    <t>24.11.2023 09:25:13</t>
  </si>
  <si>
    <t>24.11.2023 15:56:12</t>
  </si>
  <si>
    <t>SELENDİ TR-30 (HÜKÜMET KONAĞI) 45-81-M00030_945633752_945633752</t>
  </si>
  <si>
    <t>24.11.2023 00:47:33</t>
  </si>
  <si>
    <t>24.11.2023 02:44:39</t>
  </si>
  <si>
    <t>BAKIR TR-6 45-76-M00072_955249015_955249015</t>
  </si>
  <si>
    <t>24.11.2023 17:58:50</t>
  </si>
  <si>
    <t>24.11.2023 21:20:57</t>
  </si>
  <si>
    <t>GÖKEYÜP TR-1 KÖK 45-78-M00798_HatBaşıAyırıcı_53139955 M04_53139955</t>
  </si>
  <si>
    <t>24.11.2023 00:19:27</t>
  </si>
  <si>
    <t>24.11.2023 00:20:26</t>
  </si>
  <si>
    <t>24.11.2023 09:02:38</t>
  </si>
  <si>
    <t>24.11.2023 16:38:52</t>
  </si>
  <si>
    <t>K-4171 35-04-K04171_913664775_913664775</t>
  </si>
  <si>
    <t>24.11.2023 10:23:36</t>
  </si>
  <si>
    <t>24.11.2023 16:10:55</t>
  </si>
  <si>
    <t>24.11.2023 11:58:50</t>
  </si>
  <si>
    <t>24.11.2023 12:12:46</t>
  </si>
  <si>
    <t>MORDOĞAN İM 35-21-A00002_GÜLBAHÇE L04_2314079</t>
  </si>
  <si>
    <t>24.11.2023 10:05:12</t>
  </si>
  <si>
    <t>24.11.2023 16:03:47</t>
  </si>
  <si>
    <t>24.11.2023 08:03:53</t>
  </si>
  <si>
    <t>24.11.2023 08:19:02</t>
  </si>
  <si>
    <t>24.11.2023 02:25:37</t>
  </si>
  <si>
    <t>L-297 35-18-L00297_L-298 L01_72058209</t>
  </si>
  <si>
    <t>24.11.2023 12:07:49</t>
  </si>
  <si>
    <t>24.11.2023 12:59:18</t>
  </si>
  <si>
    <t>GÖKEYÜP TR-1 KÖK 45-78-M00798_GÖKEYÜP MERKEZ M03_2328537</t>
  </si>
  <si>
    <t>24.11.2023 13:15:41</t>
  </si>
  <si>
    <t>24.11.2023 09:37:46</t>
  </si>
  <si>
    <t>24.11.2023 13:04:17</t>
  </si>
  <si>
    <t>ÇEŞMEBAŞI YAĞCILAR TR-2 45-71-M02315_45-71-M02315_73314745</t>
  </si>
  <si>
    <t>24.11.2023 20:05:08</t>
  </si>
  <si>
    <t>24.11.2023 20:38:22</t>
  </si>
  <si>
    <t>K-2802 35-01-K02802_35-01-K02802_2360398</t>
  </si>
  <si>
    <t>24.11.2023 13:21:59</t>
  </si>
  <si>
    <t>KAPANCI KÖK 45-78-L00229_HatBaşıAyırıcı_53140495 L02_53140495</t>
  </si>
  <si>
    <t>24.11.2023 12:05:49</t>
  </si>
  <si>
    <t>24.11.2023 13:42:59</t>
  </si>
  <si>
    <t>AYHAN GÜLCÜOGLU-1 SULAMA  GRUBU 35-29-M00343_35-29-M00343_2370923</t>
  </si>
  <si>
    <t>24.11.2023 12:00:25</t>
  </si>
  <si>
    <t>24.11.2023 14:45:31</t>
  </si>
  <si>
    <t>K-1222 35-01-K01222_913460413_913460413</t>
  </si>
  <si>
    <t>24.11.2023 14:32:23</t>
  </si>
  <si>
    <t>24.11.2023 21:14:06</t>
  </si>
  <si>
    <t>_A_56393623_56393623</t>
  </si>
  <si>
    <t>24.11.2023 14:51:28</t>
  </si>
  <si>
    <t>24.11.2023 17:33:45</t>
  </si>
  <si>
    <t>TR-40 35-17-M00040_95000135904_95000135904</t>
  </si>
  <si>
    <t>24.11.2023 08:40:37</t>
  </si>
  <si>
    <t>24.11.2023 11:04:31</t>
  </si>
  <si>
    <t>24.11.2023 17:24:55</t>
  </si>
  <si>
    <t>24.11.2023 19:00:16</t>
  </si>
  <si>
    <t>24.11.2023 09:51:57</t>
  </si>
  <si>
    <t>24.11.2023 16:23:07</t>
  </si>
  <si>
    <t>EYNEZ TR-1 45-82-M00295_A_56401125_56401125</t>
  </si>
  <si>
    <t>24.11.2023 08:29:25</t>
  </si>
  <si>
    <t>24.11.2023 09:39:30</t>
  </si>
  <si>
    <t>24.11.2023 10:08:14</t>
  </si>
  <si>
    <t>24.11.2023 15:26:09</t>
  </si>
  <si>
    <t>24.11.2023 10:25:30</t>
  </si>
  <si>
    <t>SOMA TR-21/2 45-82-M00116_45-82-M00116_2369944</t>
  </si>
  <si>
    <t>24.11.2023 09:05:59</t>
  </si>
  <si>
    <t>24.11.2023 13:16:38</t>
  </si>
  <si>
    <t>24.11.2023 21:16:09</t>
  </si>
  <si>
    <t>24.11.2023 22:10:01</t>
  </si>
  <si>
    <t>DAĞDERE DM 45-72-M00097_HatBaşıAyırıcı_92580500 M06_92580500</t>
  </si>
  <si>
    <t>24.11.2023 17:12:02</t>
  </si>
  <si>
    <t>24.11.2023 22:01:13</t>
  </si>
  <si>
    <t>24.11.2023 10:07:47</t>
  </si>
  <si>
    <t>24.11.2023 09:58:48</t>
  </si>
  <si>
    <t>24.11.2023 10:25:12</t>
  </si>
  <si>
    <t>KARAHIDIRLI TR-1 35-16-M00048_B_91125433_91125433</t>
  </si>
  <si>
    <t>24.11.2023 08:47:59</t>
  </si>
  <si>
    <t>KARAHIDIRLI TR-1 35-16-M00048_A_56396057_56396057</t>
  </si>
  <si>
    <t>24.11.2023 18:08:09</t>
  </si>
  <si>
    <t>24.11.2023 20:09:19</t>
  </si>
  <si>
    <t>BÖLCEK-1 TR 35-16-M00022_35-16-M00022_2365368</t>
  </si>
  <si>
    <t>24.11.2023 01:21:29</t>
  </si>
  <si>
    <t>24.11.2023 01:52:58</t>
  </si>
  <si>
    <t>FOÇA CEZA İNFAZ KURUMU KÖK 35-23-M00302_HatBaşıAyırıcı_88020580 M03_88020580</t>
  </si>
  <si>
    <t>24.11.2023 14:27:17</t>
  </si>
  <si>
    <t>24.11.2023 20:37:11</t>
  </si>
  <si>
    <t>24.11.2023 11:11:15</t>
  </si>
  <si>
    <t>K-1721 35-01-K01721_A_56378353_56378353</t>
  </si>
  <si>
    <t>24.11.2023 10:10:13</t>
  </si>
  <si>
    <t>24.11.2023 11:21:41</t>
  </si>
  <si>
    <t>K-1756 35-04-K01756_D_56362988_56362988</t>
  </si>
  <si>
    <t>24.11.2023 10:23:04</t>
  </si>
  <si>
    <t>24.11.2023 15:49:13</t>
  </si>
  <si>
    <t>ÇAYAĞZI ÇELEBİLER TR-14 35-31-L00277_DIREK TIPI TRAFO HUCRESI H01_2050615</t>
  </si>
  <si>
    <t>24.11.2023 18:11:00</t>
  </si>
  <si>
    <t>25.11.2023 00:42:00</t>
  </si>
  <si>
    <t>24.11.2023 04:29:31</t>
  </si>
  <si>
    <t>24.11.2023 05:24:17</t>
  </si>
  <si>
    <t>24.11.2023 18:28:57</t>
  </si>
  <si>
    <t>24.11.2023 18:52:16</t>
  </si>
  <si>
    <t>24.11.2023 08:43:48</t>
  </si>
  <si>
    <t>AHMETBEYLİ MAYDANOZ M-7 35-22-M00245_A_56354583_56354583</t>
  </si>
  <si>
    <t>24.11.2023 14:16:06</t>
  </si>
  <si>
    <t>24.11.2023 15:31:45</t>
  </si>
  <si>
    <t>24.11.2023 12:39:01</t>
  </si>
  <si>
    <t>24.11.2023 12:40:16</t>
  </si>
  <si>
    <t>KINIK TR-26 35-24-L00217_DAĞITIM TRAFOSU TR-26 L03_2098142</t>
  </si>
  <si>
    <t>24.11.2023 14:58:01</t>
  </si>
  <si>
    <t>24.11.2023 15:57:08</t>
  </si>
  <si>
    <t>K-1472 35-08-K01472_35-08-K01472_42036548</t>
  </si>
  <si>
    <t>24.11.2023 09:04:28</t>
  </si>
  <si>
    <t>24.11.2023 16:43:27</t>
  </si>
  <si>
    <t>DM-9 45-71-M00386_DM-11 F TURGUT ÖZAL-2 M08_66182331</t>
  </si>
  <si>
    <t>25.11.2023 13:11:15</t>
  </si>
  <si>
    <t>25.11.2023 14:30:25</t>
  </si>
  <si>
    <t>25.11.2023 09:27:09</t>
  </si>
  <si>
    <t>25.11.2023 09:36:27</t>
  </si>
  <si>
    <t>AKHİSAR TM 45-72-A00006_SARUHANLI-2 M09_2313115</t>
  </si>
  <si>
    <t>25.11.2023 02:50:36</t>
  </si>
  <si>
    <t>25.11.2023 08:46:58</t>
  </si>
  <si>
    <t>SARIGÖL TR-51 45-79-M00051_945560427_945560427</t>
  </si>
  <si>
    <t>25.11.2023 15:31:34</t>
  </si>
  <si>
    <t>25.11.2023 17:59:04</t>
  </si>
  <si>
    <t>KOLDERE KÖK 45-80-M00051_ÇAVUŞOĞLU TST M06_73403318</t>
  </si>
  <si>
    <t>25.11.2023 05:22:41</t>
  </si>
  <si>
    <t>25.11.2023 07:17:11</t>
  </si>
  <si>
    <t>PINARBAŞI TR-1 45-80-M00182_45-80-M00182_73432060</t>
  </si>
  <si>
    <t>25.11.2023 13:42:20</t>
  </si>
  <si>
    <t>25.11.2023 14:03:06</t>
  </si>
  <si>
    <t>L-177 35-18-L00177_35-18-L00177_2357006</t>
  </si>
  <si>
    <t>25.11.2023 23:17:01</t>
  </si>
  <si>
    <t>26.11.2023 02:30:22</t>
  </si>
  <si>
    <t>TR-106 35-26-M00106_35-26-M00106_65926870</t>
  </si>
  <si>
    <t>25.11.2023 13:54:50</t>
  </si>
  <si>
    <t>25.11.2023 17:53:55</t>
  </si>
  <si>
    <t>ÖDEMİŞ İM 35-15-A00001_YENİ KENT L16_2062383</t>
  </si>
  <si>
    <t>25.11.2023 07:30:02</t>
  </si>
  <si>
    <t>25.11.2023 07:43:37</t>
  </si>
  <si>
    <t>TR-69 35-19-L00069_956667673_956667673</t>
  </si>
  <si>
    <t>25.11.2023 23:25:16</t>
  </si>
  <si>
    <t>26.11.2023 01:53:38</t>
  </si>
  <si>
    <t>25.11.2023 09:11:13</t>
  </si>
  <si>
    <t>25.11.2023 10:35:00</t>
  </si>
  <si>
    <t>25.11.2023 13:24:30</t>
  </si>
  <si>
    <t>25.11.2023 15:56:33</t>
  </si>
  <si>
    <t>25.11.2023 22:26:40</t>
  </si>
  <si>
    <t>26.11.2023 05:21:15</t>
  </si>
  <si>
    <t>SUBAŞI İM 35-26-A00002_KIRBAŞ L01_2304031</t>
  </si>
  <si>
    <t>25.11.2023 03:58:21</t>
  </si>
  <si>
    <t>25.11.2023 04:24:24</t>
  </si>
  <si>
    <t>25.11.2023 22:59:56</t>
  </si>
  <si>
    <t>25.11.2023 23:12:00</t>
  </si>
  <si>
    <t>VELİLER KÖK 35-31-L00116_YEŞİLDERE L01_2119154</t>
  </si>
  <si>
    <t>25.11.2023 13:39:50</t>
  </si>
  <si>
    <t>25.11.2023 13:49:10</t>
  </si>
  <si>
    <t>25.11.2023 14:52:51</t>
  </si>
  <si>
    <t>25.11.2023 16:48:48</t>
  </si>
  <si>
    <t>L-5 35-18-L00005_950440050_950440050</t>
  </si>
  <si>
    <t>25.11.2023 10:44:22</t>
  </si>
  <si>
    <t>25.11.2023 17:09:03</t>
  </si>
  <si>
    <t>25.11.2023 10:12:00</t>
  </si>
  <si>
    <t>25.11.2023 10:28:35</t>
  </si>
  <si>
    <t>YENİÇİFTLİK KÖK 35-20-L00373_ASIM HASKÖY-HÜSAMETTİN AKARÇAY SULAMA L02_92839179</t>
  </si>
  <si>
    <t>25.11.2023 11:25:23</t>
  </si>
  <si>
    <t>25.11.2023 15:08:21</t>
  </si>
  <si>
    <t>TR-87 MENTEŞ KAVŞAĞI 35-19-L00087_5848562_56394183_56394183</t>
  </si>
  <si>
    <t>25.11.2023 10:16:48</t>
  </si>
  <si>
    <t>25.11.2023 17:31:57</t>
  </si>
  <si>
    <t>25.11.2023 10:43:50</t>
  </si>
  <si>
    <t>25.11.2023 11:01:21</t>
  </si>
  <si>
    <t>L-38 35-18-L00038__72410341_72410341</t>
  </si>
  <si>
    <t>25.11.2023 10:06:03</t>
  </si>
  <si>
    <t>25.11.2023 15:42:59</t>
  </si>
  <si>
    <t>ÖZBEY TR-3 35-26-L00415_E_56359522_56359522</t>
  </si>
  <si>
    <t>25.11.2023 09:24:13</t>
  </si>
  <si>
    <t>25.11.2023 18:50:46</t>
  </si>
  <si>
    <t>EROĞLU TR-1 45-77-L00213_DIREK TIPI TRAFO HUCRESI H01_2055388</t>
  </si>
  <si>
    <t>25.11.2023 21:23:34</t>
  </si>
  <si>
    <t>26.11.2023 01:27:00</t>
  </si>
  <si>
    <t>K-162 35-01-K00162_910720748_910720748</t>
  </si>
  <si>
    <t>25.11.2023 18:39:37</t>
  </si>
  <si>
    <t>25.11.2023 20:43:34</t>
  </si>
  <si>
    <t>ÜNİVERSİTE TM 35-02-A00008_ÜNİVERSİTE-2 K30_2310273</t>
  </si>
  <si>
    <t>25.11.2023 03:32:42</t>
  </si>
  <si>
    <t>25.11.2023 03:49:37</t>
  </si>
  <si>
    <t>SARICALAR TR-1 45-78-M00493_49422362_65508807_65508807</t>
  </si>
  <si>
    <t>25.11.2023 12:23:07</t>
  </si>
  <si>
    <t>25.11.2023 14:28:16</t>
  </si>
  <si>
    <t>M-1871 35-01-M01871_911712046_911712046</t>
  </si>
  <si>
    <t>25.11.2023 11:48:39</t>
  </si>
  <si>
    <t>25.11.2023 12:50:49</t>
  </si>
  <si>
    <t>ÖDEMİŞ İM 35-15-A00001_ÖDEMİŞ-2 M07_2062392</t>
  </si>
  <si>
    <t>25.11.2023 09:38:50</t>
  </si>
  <si>
    <t>25.11.2023 09:51:50</t>
  </si>
  <si>
    <t>YENİ ŞAKRAN TR-9 35-17-M00209_35-17-M00209_2361999</t>
  </si>
  <si>
    <t>25.11.2023 20:56:43</t>
  </si>
  <si>
    <t>26.11.2023 01:39:46</t>
  </si>
  <si>
    <t>25.11.2023 12:21:37</t>
  </si>
  <si>
    <t>25.11.2023 12:42:24</t>
  </si>
  <si>
    <t>PAYAMLI M-27 (SAKIZAĞACI KÖK) 35-25-M00188_M-26/M-28/DERYA SİTESİ M02_72070682</t>
  </si>
  <si>
    <t>25.11.2023 17:01:33</t>
  </si>
  <si>
    <t>25.11.2023 17:34:03</t>
  </si>
  <si>
    <t>25.11.2023 10:07:44</t>
  </si>
  <si>
    <t>25.11.2023 12:04:19</t>
  </si>
  <si>
    <t>PANAZTEPE DM 35-28-M00732_KESİKKÖY-1 GİRİŞ M07_2114179</t>
  </si>
  <si>
    <t>25.11.2023 11:30:16</t>
  </si>
  <si>
    <t>25.11.2023 11:58:50</t>
  </si>
  <si>
    <t>GÜMÜŞÇAY KÖK 45-73-M00477_GÜMÜŞÇAY M03_2309299</t>
  </si>
  <si>
    <t>25.11.2023 10:58:00</t>
  </si>
  <si>
    <t>25.11.2023 11:43:59</t>
  </si>
  <si>
    <t>AHMETLİ İM 45-84-A00001_ŞEHİR-2 L15_2120375</t>
  </si>
  <si>
    <t>25.11.2023 00:27:41</t>
  </si>
  <si>
    <t>25.11.2023 01:56:14</t>
  </si>
  <si>
    <t>KABAYER TR 35-17-M00432_35-17-M00432_66290024</t>
  </si>
  <si>
    <t>25.11.2023 11:20:52</t>
  </si>
  <si>
    <t>25.11.2023 13:57:25</t>
  </si>
  <si>
    <t>ÇAMKÖY TR-1 45-85-L00177_45-85-L00177_66339107</t>
  </si>
  <si>
    <t>25.11.2023 20:42:00</t>
  </si>
  <si>
    <t>26.11.2023 03:15:10</t>
  </si>
  <si>
    <t>DİKİLİ İM 35-30-A00001_DEMİRTAŞ M02_72356797</t>
  </si>
  <si>
    <t>25.11.2023 11:05:56</t>
  </si>
  <si>
    <t>25.11.2023 11:22:04</t>
  </si>
  <si>
    <t>25.11.2023 23:21:10</t>
  </si>
  <si>
    <t>25.11.2023 23:29:00</t>
  </si>
  <si>
    <t>ZEYTİNLİOVA TR-3 45-72-L00417_45-72-L00417_2372828</t>
  </si>
  <si>
    <t>25.11.2023 11:49:28</t>
  </si>
  <si>
    <t>25.11.2023 17:40:35</t>
  </si>
  <si>
    <t>25.11.2023 17:08:56</t>
  </si>
  <si>
    <t>25.11.2023 21:50:02</t>
  </si>
  <si>
    <t>KEMALİYE TR-10 45-73-M00156_45-73-M00156_2354014</t>
  </si>
  <si>
    <t>25.11.2023 13:46:50</t>
  </si>
  <si>
    <t>25.11.2023 14:00:56</t>
  </si>
  <si>
    <t>25.11.2023 23:10:43</t>
  </si>
  <si>
    <t>25.11.2023 23:17:00</t>
  </si>
  <si>
    <t>ÇAMLIBEL TR-2 35-20-L00430_C_65512304_65512304</t>
  </si>
  <si>
    <t>25.11.2023 06:52:51</t>
  </si>
  <si>
    <t>25.11.2023 09:46:13</t>
  </si>
  <si>
    <t>SOMA TR-3 45-82-M00003_945541582_945541582</t>
  </si>
  <si>
    <t>25.11.2023 17:22:55</t>
  </si>
  <si>
    <t>25.11.2023 19:52:49</t>
  </si>
  <si>
    <t>ÜNİVERSİTE TM 35-02-A00008_ÜNİVERSİTE-1 K29_2310272</t>
  </si>
  <si>
    <t>25.11.2023 09:03:07</t>
  </si>
  <si>
    <t>25.11.2023 13:28:16</t>
  </si>
  <si>
    <t>YAZIBAŞI TOKİ TR-1 35-26-M00767_YAZIBAŞI TOKİ TR-2 M02_65957527</t>
  </si>
  <si>
    <t>25.11.2023 10:26:24</t>
  </si>
  <si>
    <t>25.11.2023 11:48:41</t>
  </si>
  <si>
    <t>K-978 35-07-K00978_99195384_99195384</t>
  </si>
  <si>
    <t>25.11.2023 18:58:38</t>
  </si>
  <si>
    <t>25.11.2023 20:59:01</t>
  </si>
  <si>
    <t>25.11.2023 09:25:21</t>
  </si>
  <si>
    <t>25.11.2023 09:41:09</t>
  </si>
  <si>
    <t>25.11.2023 13:11:40</t>
  </si>
  <si>
    <t>25.11.2023 13:32:19</t>
  </si>
  <si>
    <t>25.11.2023 10:19:03</t>
  </si>
  <si>
    <t>25.11.2023 10:42:08</t>
  </si>
  <si>
    <t>25.11.2023 09:39:36</t>
  </si>
  <si>
    <t>25.11.2023 10:08:23</t>
  </si>
  <si>
    <t>ÇİLE DM 35-22-M00086_AHMETBEYLİ M06_50064044</t>
  </si>
  <si>
    <t>25.11.2023 13:24:15</t>
  </si>
  <si>
    <t>25.11.2023 15:30:06</t>
  </si>
  <si>
    <t>ÜNİVERSİTE TM 35-02-A00008_ÜNİVERSİTE-16 K40_2314409</t>
  </si>
  <si>
    <t>25.11.2023 03:36:38</t>
  </si>
  <si>
    <t>25.11.2023 03:56:43</t>
  </si>
  <si>
    <t>DEMİRCİLİ DM 35-15-L00895_ÜZÜMLÜ L06_85268577</t>
  </si>
  <si>
    <t>25.11.2023 12:55:00</t>
  </si>
  <si>
    <t>25.11.2023 13:09:50</t>
  </si>
  <si>
    <t>25.11.2023 14:34:43</t>
  </si>
  <si>
    <t>25.11.2023 14:49:20</t>
  </si>
  <si>
    <t>TR-63 35-26-M00063_6017676_56359248_56359248</t>
  </si>
  <si>
    <t>25.11.2023 17:12:42</t>
  </si>
  <si>
    <t>25.11.2023 23:26:29</t>
  </si>
  <si>
    <t>25.11.2023 10:59:47</t>
  </si>
  <si>
    <t>25.11.2023 11:39:35</t>
  </si>
  <si>
    <t>AKKOYUNLU ATATÜRK MAH.TR-1 35-29-L00117_35-29-L00117_2346487</t>
  </si>
  <si>
    <t>25.11.2023 21:27:23</t>
  </si>
  <si>
    <t>25.11.2023 21:59:17</t>
  </si>
  <si>
    <t>ALANKÖY TR-1 35-20-L00288_955209938_955209938</t>
  </si>
  <si>
    <t>25.11.2023 09:28:36</t>
  </si>
  <si>
    <t>25.11.2023 12:15:04</t>
  </si>
  <si>
    <t>ARDIÇ TR-8 35-21-L00131_953362007_953362007</t>
  </si>
  <si>
    <t>25.11.2023 02:04:20</t>
  </si>
  <si>
    <t>25.11.2023 03:38:49</t>
  </si>
  <si>
    <t>25.11.2023 20:22:03</t>
  </si>
  <si>
    <t>25.11.2023 21:10:45</t>
  </si>
  <si>
    <t>SEKİ KÖYÜ KÜSTÜK TR-7 35-15-L00138_950381846_950381846</t>
  </si>
  <si>
    <t>25.11.2023 08:27:27</t>
  </si>
  <si>
    <t>25.11.2023 10:15:13</t>
  </si>
  <si>
    <t>ARSLANLAR TM 35-26-A00004_ÖZBEY M15_2057972</t>
  </si>
  <si>
    <t>25.11.2023 11:23:00</t>
  </si>
  <si>
    <t>25.11.2023 11:58:14</t>
  </si>
  <si>
    <t>TR-46 35-30-L00046_B_56398324_56398324</t>
  </si>
  <si>
    <t>25.11.2023 02:17:57</t>
  </si>
  <si>
    <t>25.11.2023 02:36:37</t>
  </si>
  <si>
    <t>YOLÜSTÜ İM 35-15-A00002_KÜÇÜKAVULCUK L05_2074342</t>
  </si>
  <si>
    <t>25.11.2023 06:12:32</t>
  </si>
  <si>
    <t>25.11.2023 06:39:21</t>
  </si>
  <si>
    <t>25.11.2023 17:03:40</t>
  </si>
  <si>
    <t>25.11.2023 18:05:53</t>
  </si>
  <si>
    <t>GÜMÜLDÜR M-23 35-25-M00023_35-25-M00023_72085515</t>
  </si>
  <si>
    <t>25.11.2023 19:15:01</t>
  </si>
  <si>
    <t>25.11.2023 19:26:30</t>
  </si>
  <si>
    <t>25.11.2023 16:48:36</t>
  </si>
  <si>
    <t>25.11.2023 16:51:06</t>
  </si>
  <si>
    <t>25.11.2023 13:07:03</t>
  </si>
  <si>
    <t>25.11.2023 13:26:59</t>
  </si>
  <si>
    <t>L-231 35-18-L00231_35-18-L00231_72078122</t>
  </si>
  <si>
    <t>25.11.2023 09:57:24</t>
  </si>
  <si>
    <t>25.11.2023 10:49:47</t>
  </si>
  <si>
    <t>EĞLENHOCA DM 35-21-M00013_KARABURUN-1 M05_72178729</t>
  </si>
  <si>
    <t>25.11.2023 09:24:04</t>
  </si>
  <si>
    <t>25.11.2023 10:42:13</t>
  </si>
  <si>
    <t>25.11.2023 11:12:00</t>
  </si>
  <si>
    <t>25.11.2023 11:33:34</t>
  </si>
  <si>
    <t>25.11.2023 07:45:21</t>
  </si>
  <si>
    <t>25.11.2023 15:01:41</t>
  </si>
  <si>
    <t>25.11.2023 15:28:50</t>
  </si>
  <si>
    <t>25.11.2023 20:05:22</t>
  </si>
  <si>
    <t>M-3049(YATIRIM REZERVE) 35-03-M03049_M-3 M03_80786115</t>
  </si>
  <si>
    <t>25.11.2023 13:46:37</t>
  </si>
  <si>
    <t>25.11.2023 17:11:53</t>
  </si>
  <si>
    <t>MENEMEN İM 35-28-A00001_KESİKKÖY-2 M02_2054311</t>
  </si>
  <si>
    <t>25.11.2023 09:42:42</t>
  </si>
  <si>
    <t>25.11.2023 09:52:33</t>
  </si>
  <si>
    <t>L-251 35-18-L00251_35-18-L00251_72126364</t>
  </si>
  <si>
    <t>25.11.2023 21:00:11</t>
  </si>
  <si>
    <t>25.11.2023 21:21:55</t>
  </si>
  <si>
    <t>25.11.2023 16:31:03</t>
  </si>
  <si>
    <t>25.11.2023 16:34:46</t>
  </si>
  <si>
    <t>GÖLCÜK TR-3 35-15-L00318_GÖLCÜK DM L03_2333472</t>
  </si>
  <si>
    <t>25.11.2023 13:15:00</t>
  </si>
  <si>
    <t>25.11.2023 15:50:09</t>
  </si>
  <si>
    <t>25.11.2023 12:11:13</t>
  </si>
  <si>
    <t>AHMETLİ İM 45-84-A00001_ŞEHİR-2 L15_2314539</t>
  </si>
  <si>
    <t>25.11.2023 03:28:44</t>
  </si>
  <si>
    <t>25.11.2023 05:41:54</t>
  </si>
  <si>
    <t>ÇAKIRBEYLİ TR-1 35-26-M00486_A_56358893_56358893</t>
  </si>
  <si>
    <t>25.11.2023 09:03:59</t>
  </si>
  <si>
    <t>25.11.2023 14:36:42</t>
  </si>
  <si>
    <t>M-271 KARAKAYALAR DM 35-14-M00271_BADEMLER 477 SOL DEVRE M10_2097313</t>
  </si>
  <si>
    <t>25.11.2023 10:08:54</t>
  </si>
  <si>
    <t>25.11.2023 10:13:00</t>
  </si>
  <si>
    <t>DM-3/19 35-19-M00019_956695873_956695873</t>
  </si>
  <si>
    <t>25.11.2023 20:49:36</t>
  </si>
  <si>
    <t>25.11.2023 22:24:55</t>
  </si>
  <si>
    <t>TR-144 35-19-M00144_5856944 A44B_5935269</t>
  </si>
  <si>
    <t>25.11.2023 12:20:52</t>
  </si>
  <si>
    <t>25.11.2023 17:06:28</t>
  </si>
  <si>
    <t>M-1814 KISIK DM-1 35-22-M00095_MENDERES-2 M06_72099732</t>
  </si>
  <si>
    <t>25.11.2023 01:50:25</t>
  </si>
  <si>
    <t>25.11.2023 01:54:20</t>
  </si>
  <si>
    <t>M-668 GÖKDERE TR-1 35-02-M00668_99688652_99688652</t>
  </si>
  <si>
    <t>25.11.2023 21:28:30</t>
  </si>
  <si>
    <t>25.11.2023 23:01:02</t>
  </si>
  <si>
    <t>25.11.2023 09:37:33</t>
  </si>
  <si>
    <t>25.11.2023 09:40:13</t>
  </si>
  <si>
    <t>25.11.2023 04:22:40</t>
  </si>
  <si>
    <t>25.11.2023 05:15:03</t>
  </si>
  <si>
    <t>25.11.2023 22:32:00</t>
  </si>
  <si>
    <t>25.11.2023 22:37:01</t>
  </si>
  <si>
    <t>SEYREK TR-7 KÖK 35-28-M00379_HatBaşıAyırıcı_53133679 M05_53133679</t>
  </si>
  <si>
    <t>25.11.2023 09:14:51</t>
  </si>
  <si>
    <t>25.11.2023 19:00:56</t>
  </si>
  <si>
    <t>25.11.2023 04:45:30</t>
  </si>
  <si>
    <t>25.11.2023 18:48:04</t>
  </si>
  <si>
    <t>25.11.2023 11:20:30</t>
  </si>
  <si>
    <t>25.11.2023 11:49:59</t>
  </si>
  <si>
    <t>GÜLBAHÇE TR-8 35-19-L00268_956677735_956677735</t>
  </si>
  <si>
    <t>25.11.2023 15:41:58</t>
  </si>
  <si>
    <t>25.11.2023 20:03:46</t>
  </si>
  <si>
    <t>ULUKENT DM-2/12 35-28-M00582_5764440 d1b_5822943</t>
  </si>
  <si>
    <t>25.11.2023 11:00:02</t>
  </si>
  <si>
    <t>25.11.2023 17:36:44</t>
  </si>
  <si>
    <t>25.11.2023 23:40:51</t>
  </si>
  <si>
    <t>26.11.2023 01:43:28</t>
  </si>
  <si>
    <t>BEYLER KÖK 45-85-L00034_YENİKÖY L02_72102936</t>
  </si>
  <si>
    <t>25.11.2023 07:19:40</t>
  </si>
  <si>
    <t>25.11.2023 09:54:38</t>
  </si>
  <si>
    <t>25.11.2023 11:55:26</t>
  </si>
  <si>
    <t>25.11.2023 13:08:41</t>
  </si>
  <si>
    <t>25.11.2023 09:51:00</t>
  </si>
  <si>
    <t>25.11.2023 15:18:38</t>
  </si>
  <si>
    <t>25.11.2023 12:38:33</t>
  </si>
  <si>
    <t>25.11.2023 14:27:31</t>
  </si>
  <si>
    <t>25.11.2023 18:26:01</t>
  </si>
  <si>
    <t>25.11.2023 21:57:50</t>
  </si>
  <si>
    <t>ÜÇPINAR DM 45-71-M00183_ÜÇPINAR M08_72249133</t>
  </si>
  <si>
    <t>25.11.2023 16:06:37</t>
  </si>
  <si>
    <t>25.11.2023 16:22:49</t>
  </si>
  <si>
    <t>TR-74 ( M-774) 35-30-M00774_955299339_955299339</t>
  </si>
  <si>
    <t>25.11.2023 23:58:26</t>
  </si>
  <si>
    <t>26.11.2023 01:27:39</t>
  </si>
  <si>
    <t>25.11.2023 08:53:31</t>
  </si>
  <si>
    <t>25.11.2023 09:22:03</t>
  </si>
  <si>
    <t>BOYABAĞ TR-1 35-21-L00113_A_56376280_56376280</t>
  </si>
  <si>
    <t>25.11.2023 17:17:14</t>
  </si>
  <si>
    <t>25.11.2023 22:43:25</t>
  </si>
  <si>
    <t>25.11.2023 09:51:19</t>
  </si>
  <si>
    <t>25.11.2023 11:18:45</t>
  </si>
  <si>
    <t>HELVACI KÖK-1 35-17-M00360_HatBaşıAyırıcı_98604286 M01_98604286</t>
  </si>
  <si>
    <t>25.11.2023 15:17:00</t>
  </si>
  <si>
    <t>25.11.2023 22:53:33</t>
  </si>
  <si>
    <t>DERBENT İM-DM 45-83-A00004_B.BELEN M14_2331773</t>
  </si>
  <si>
    <t>25.11.2023 11:34:40</t>
  </si>
  <si>
    <t>25.11.2023 12:54:45</t>
  </si>
  <si>
    <t>KEMALİYE TR-10 45-73-M00156_A_56384393_56384393</t>
  </si>
  <si>
    <t>25.11.2023 10:48:34</t>
  </si>
  <si>
    <t>25.11.2023 13:51:04</t>
  </si>
  <si>
    <t>25.11.2023 08:48:37</t>
  </si>
  <si>
    <t>25.11.2023 12:06:11</t>
  </si>
  <si>
    <t>ÇANDARLI TR-35 SAHİL ÖZLEM SİTESİ 35-30-M00035_BİMEYKO KÖK M02_92110750</t>
  </si>
  <si>
    <t>25.11.2023 11:10:30</t>
  </si>
  <si>
    <t>25.11.2023 12:07:00</t>
  </si>
  <si>
    <t>LEZİTA DM 35-27-M00950_AYDINLAR M09_61314260</t>
  </si>
  <si>
    <t>25.11.2023 17:08:40</t>
  </si>
  <si>
    <t>25.11.2023 17:45:43</t>
  </si>
  <si>
    <t>25.11.2023 20:05:42</t>
  </si>
  <si>
    <t>25.11.2023 21:12:32</t>
  </si>
  <si>
    <t>25.11.2023 06:17:54</t>
  </si>
  <si>
    <t>25.11.2023 07:39:30</t>
  </si>
  <si>
    <t>M-2913 (YATIRIM REZERVE) 35-01-M02913_35-01-M02913_73633534</t>
  </si>
  <si>
    <t>25.11.2023 18:08:24</t>
  </si>
  <si>
    <t>25.11.2023 22:34:08</t>
  </si>
  <si>
    <t>ÖRENCİK TR-1 45-71-M01564_45-71-M01564_82386920</t>
  </si>
  <si>
    <t>25.11.2023 11:11:00</t>
  </si>
  <si>
    <t>25.11.2023 18:17:17</t>
  </si>
  <si>
    <t>25.11.2023 13:30:10</t>
  </si>
  <si>
    <t>25.11.2023 15:45:56</t>
  </si>
  <si>
    <t>SALİHLİ TM 45-78-A00004_ÇAPAKLI M14_2054902</t>
  </si>
  <si>
    <t>25.11.2023 06:54:21</t>
  </si>
  <si>
    <t>25.11.2023 12:02:52</t>
  </si>
  <si>
    <t>YUSUFLU KÖK 35-20-L00077_ERGENLİ L01_66527971</t>
  </si>
  <si>
    <t>25.11.2023 09:25:00</t>
  </si>
  <si>
    <t>25.11.2023 12:17:50</t>
  </si>
  <si>
    <t>SELÇUK İM/DM 35-13-A00004_SELÇUK ZİRAİ SULAMA L05_65986069</t>
  </si>
  <si>
    <t>25.11.2023 22:05:04</t>
  </si>
  <si>
    <t>25.11.2023 23:08:00</t>
  </si>
  <si>
    <t>DİKİLİ İM 35-30-A00001_KABAKUM L09_72356770</t>
  </si>
  <si>
    <t>25.11.2023 13:52:23</t>
  </si>
  <si>
    <t>25.11.2023 14:05:20</t>
  </si>
  <si>
    <t>M-2455 35-02-M02455_966519458_966519458</t>
  </si>
  <si>
    <t>25.11.2023 13:46:07</t>
  </si>
  <si>
    <t>25.11.2023 17:14:37</t>
  </si>
  <si>
    <t>25.11.2023 17:51:20</t>
  </si>
  <si>
    <t>25.11.2023 18:02:36</t>
  </si>
  <si>
    <t>25.11.2023 14:48:46</t>
  </si>
  <si>
    <t>25.11.2023 15:33:13</t>
  </si>
  <si>
    <t>25.11.2023 11:39:08</t>
  </si>
  <si>
    <t>25.11.2023 13:22:22</t>
  </si>
  <si>
    <t>25.11.2023 04:17:00</t>
  </si>
  <si>
    <t>25.11.2023 04:18:06</t>
  </si>
  <si>
    <t>TİRE DM2/6 35-29-L00025_48395175_56353719_56353719</t>
  </si>
  <si>
    <t>25.11.2023 17:34:00</t>
  </si>
  <si>
    <t>25.11.2023 20:06:37</t>
  </si>
  <si>
    <t>25.11.2023 10:16:31</t>
  </si>
  <si>
    <t>25.11.2023 09:59:38</t>
  </si>
  <si>
    <t>25.11.2023 10:18:06</t>
  </si>
  <si>
    <t>TR-26 35-16-L00026_A_56397115_56397115</t>
  </si>
  <si>
    <t>25.11.2023 16:12:53</t>
  </si>
  <si>
    <t>25.11.2023 19:03:42</t>
  </si>
  <si>
    <t>25.11.2023 09:22:15</t>
  </si>
  <si>
    <t>25.11.2023 10:17:41</t>
  </si>
  <si>
    <t>DM-11/05 (TR-39) 45-71-M00283_ŞİRİN SOKAK (TR-40) M04_66372597</t>
  </si>
  <si>
    <t>25.11.2023 23:57:33</t>
  </si>
  <si>
    <t>26.11.2023 00:43:07</t>
  </si>
  <si>
    <t>KARABURUN İM 35-21-A00001_HatBaşıAyırıcı_53138222 L05_53138222</t>
  </si>
  <si>
    <t>25.11.2023 15:35:22</t>
  </si>
  <si>
    <t>25.11.2023 16:47:48</t>
  </si>
  <si>
    <t>KFC KÖK 35-28-M00534_ M01_2329272</t>
  </si>
  <si>
    <t>25.11.2023 13:55:47</t>
  </si>
  <si>
    <t>25.11.2023 14:27:19</t>
  </si>
  <si>
    <t>ALEMŞAHLI TR-5 ÇÖLDERE 45-79-M00457_45-79-M00457_2358438</t>
  </si>
  <si>
    <t>25.11.2023 20:53:00</t>
  </si>
  <si>
    <t>26.11.2023 09:02:00</t>
  </si>
  <si>
    <t>25.11.2023 10:53:46</t>
  </si>
  <si>
    <t>25.11.2023 12:08:42</t>
  </si>
  <si>
    <t>L-266 35-18-L00266_SA A1_97466872</t>
  </si>
  <si>
    <t>25.11.2023 17:56:15</t>
  </si>
  <si>
    <t>25.11.2023 23:24:47</t>
  </si>
  <si>
    <t>25.11.2023 09:05:40</t>
  </si>
  <si>
    <t>25.11.2023 09:35:44</t>
  </si>
  <si>
    <t>25.11.2023 10:40:40</t>
  </si>
  <si>
    <t>25.11.2023 11:26:11</t>
  </si>
  <si>
    <t>ARMUTLU İM 35-27-A00001_KIZILCA TOPRAKSU L01_2050857</t>
  </si>
  <si>
    <t>25.11.2023 22:53:20</t>
  </si>
  <si>
    <t>25.11.2023 23:41:53</t>
  </si>
  <si>
    <t>DM-2/TR-20 35-22-M00853_TR-51 (ALTINTEPE) M01_66057503</t>
  </si>
  <si>
    <t>25.11.2023 10:45:10</t>
  </si>
  <si>
    <t>25.11.2023 11:33:30</t>
  </si>
  <si>
    <t>KARADAĞ OLUKÇUKUR MEVKİİ TR-1 45-73-M00289_45-73-M00289_2368535</t>
  </si>
  <si>
    <t>25.11.2023 13:38:03</t>
  </si>
  <si>
    <t>25.11.2023 18:30:08</t>
  </si>
  <si>
    <t>M-2703 35-01-M02703_912080491_912080491</t>
  </si>
  <si>
    <t>25.11.2023 11:03:06</t>
  </si>
  <si>
    <t>25.11.2023 11:56:58</t>
  </si>
  <si>
    <t>TR-48 35-22-M00048_35-22-M00048_42451550</t>
  </si>
  <si>
    <t>25.11.2023 07:17:37</t>
  </si>
  <si>
    <t>25.11.2023 10:12:40</t>
  </si>
  <si>
    <t>25.11.2023 14:35:36</t>
  </si>
  <si>
    <t>25.11.2023 15:22:43</t>
  </si>
  <si>
    <t>25.11.2023 09:34:50</t>
  </si>
  <si>
    <t>25.11.2023 11:36:53</t>
  </si>
  <si>
    <t>25.11.2023 21:18:50</t>
  </si>
  <si>
    <t>25.11.2023 23:31:05</t>
  </si>
  <si>
    <t>25.11.2023 15:58:24</t>
  </si>
  <si>
    <t>25.11.2023 17:52:03</t>
  </si>
  <si>
    <t>GERMİYAN İM 35-18-A00004_ILDIR-1 L02_2064606</t>
  </si>
  <si>
    <t>25.11.2023 22:35:52</t>
  </si>
  <si>
    <t>25.11.2023 22:55:56</t>
  </si>
  <si>
    <t>IŞIKLAR KÖK 45-73-M00467_HatBaşıAyırıcı_53135047 M09_53135047</t>
  </si>
  <si>
    <t>25.11.2023 13:12:10</t>
  </si>
  <si>
    <t>25.11.2023 15:08:40</t>
  </si>
  <si>
    <t>25.11.2023 19:36:33</t>
  </si>
  <si>
    <t>25.11.2023 21:15:54</t>
  </si>
  <si>
    <t>25.11.2023 16:42:53</t>
  </si>
  <si>
    <t>25.11.2023 17:43:09</t>
  </si>
  <si>
    <t>KARŞIYAKA GIS TM 35-04-A00002_Karşıyaka-15 K24_2309962</t>
  </si>
  <si>
    <t>25.11.2023 10:03:00</t>
  </si>
  <si>
    <t>25.11.2023 14:42:54</t>
  </si>
  <si>
    <t>25.11.2023 14:40:40</t>
  </si>
  <si>
    <t>25.11.2023 16:35:05</t>
  </si>
  <si>
    <t>SUBAŞI İM 35-26-A00002_SUBAŞI/TAMSA M01_2035577</t>
  </si>
  <si>
    <t>25.11.2023 10:12:30</t>
  </si>
  <si>
    <t>25.11.2023 10:28:10</t>
  </si>
  <si>
    <t>ÇİFTÇİGEDİĞİ SULAMA TR-2 35-20-L00181_A_91198161_91198161</t>
  </si>
  <si>
    <t>25.11.2023 15:07:22</t>
  </si>
  <si>
    <t>25.11.2023 23:46:23</t>
  </si>
  <si>
    <t>25.11.2023 12:37:19</t>
  </si>
  <si>
    <t>25.11.2023 12:41:44</t>
  </si>
  <si>
    <t>25.11.2023 12:52:14</t>
  </si>
  <si>
    <t>25.11.2023 17:14:04</t>
  </si>
  <si>
    <t>DEVELİ TR-1 35-22-M00279_DIREK TIPI TRAFO HUCRESI H01_2111395</t>
  </si>
  <si>
    <t>25.11.2023 14:16:53</t>
  </si>
  <si>
    <t>25.11.2023 18:30:37</t>
  </si>
  <si>
    <t>25.11.2023 10:31:12</t>
  </si>
  <si>
    <t>25.11.2023 16:24:22</t>
  </si>
  <si>
    <t>YENİCEKÖY TR3 35-15-L00427_B_91232864_91232864</t>
  </si>
  <si>
    <t>25.11.2023 18:06:51</t>
  </si>
  <si>
    <t>25.11.2023 21:33:20</t>
  </si>
  <si>
    <t>25.11.2023 06:00:11</t>
  </si>
  <si>
    <t>25.11.2023 06:51:21</t>
  </si>
  <si>
    <t>YAĞCILLI TR-3 45-82-M00329_45-82-M00329_2373185</t>
  </si>
  <si>
    <t>25.11.2023 23:01:10</t>
  </si>
  <si>
    <t>25.11.2023 23:50:18</t>
  </si>
  <si>
    <t>ÖZBEY İM 35-26-A00005_CEZA EVİ L12_2066112</t>
  </si>
  <si>
    <t>25.11.2023 11:20:14</t>
  </si>
  <si>
    <t>25.11.2023 11:55:58</t>
  </si>
  <si>
    <t>25.11.2023 13:00:20</t>
  </si>
  <si>
    <t>25.11.2023 13:07:19</t>
  </si>
  <si>
    <t>25.11.2023 09:45:16</t>
  </si>
  <si>
    <t>25.11.2023 11:11:40</t>
  </si>
  <si>
    <t>25.11.2023 09:45:27</t>
  </si>
  <si>
    <t>25.11.2023 10:14:47</t>
  </si>
  <si>
    <t>TR-9 45-78-L00009__56407751_56407751</t>
  </si>
  <si>
    <t>25.11.2023 10:03:43</t>
  </si>
  <si>
    <t>25.11.2023 12:41:56</t>
  </si>
  <si>
    <t>25.11.2023 08:01:50</t>
  </si>
  <si>
    <t>25.11.2023 08:02:08</t>
  </si>
  <si>
    <t>KARAKUYU KÖK 35-22-M00091_PANCAR M06_72111628</t>
  </si>
  <si>
    <t>25.11.2023 10:17:15</t>
  </si>
  <si>
    <t>25.11.2023 11:26:22</t>
  </si>
  <si>
    <t>AHMETLİ İM 45-84-A00001_GÖKKAYA L16_2067187</t>
  </si>
  <si>
    <t>25.11.2023 11:41:31</t>
  </si>
  <si>
    <t>25.11.2023 12:11:16</t>
  </si>
  <si>
    <t>25.11.2023 00:06:16</t>
  </si>
  <si>
    <t>25.11.2023 00:18:46</t>
  </si>
  <si>
    <t>KUŞÇULAR DM-2 35-19-M00515_TR-319 M05_80470369</t>
  </si>
  <si>
    <t>25.11.2023 10:20:30</t>
  </si>
  <si>
    <t>25.11.2023 12:58:58</t>
  </si>
  <si>
    <t>TR-67 YENİKENT-2 35-15-L00067_35-15-L00067_2361312</t>
  </si>
  <si>
    <t>25.11.2023 18:39:53</t>
  </si>
  <si>
    <t>25.11.2023 19:13:21</t>
  </si>
  <si>
    <t>25.11.2023 09:50:55</t>
  </si>
  <si>
    <t>25.11.2023 09:57:53</t>
  </si>
  <si>
    <t>L-354 ADALILAR SİTESİ 35-18-L00354_35-18-L00354_2367466</t>
  </si>
  <si>
    <t>25.11.2023 23:04:00</t>
  </si>
  <si>
    <t>26.11.2023 00:51:41</t>
  </si>
  <si>
    <t>25.11.2023 12:08:23</t>
  </si>
  <si>
    <t>25.11.2023 17:37:51</t>
  </si>
  <si>
    <t>TAŞKESİK TR-1 35-26-L00218_A_91394820_91394820</t>
  </si>
  <si>
    <t>25.11.2023 22:30:57</t>
  </si>
  <si>
    <t>26.11.2023 02:40:32</t>
  </si>
  <si>
    <t>KARAHALİLLİ KÖK 35-20-L00087_TOKATBAŞI L05_66504267</t>
  </si>
  <si>
    <t>25.11.2023 04:17:10</t>
  </si>
  <si>
    <t>25.11.2023 04:55:16</t>
  </si>
  <si>
    <t>YAZIBAŞI DM-6 35-26-M00634_DM-7/15 M02_2116914</t>
  </si>
  <si>
    <t>25.11.2023 20:18:00</t>
  </si>
  <si>
    <t>25.11.2023 20:18:20</t>
  </si>
  <si>
    <t>BİRGİ DM 35-15-L01013_KEMER L06_67562405</t>
  </si>
  <si>
    <t>25.11.2023 17:57:00</t>
  </si>
  <si>
    <t>25.11.2023 18:03:52</t>
  </si>
  <si>
    <t>25.11.2023 09:05:53</t>
  </si>
  <si>
    <t>25.11.2023 10:08:32</t>
  </si>
  <si>
    <t>MURADİYE DM 45-71-M00006_KENT ENERJİ M17_72258321</t>
  </si>
  <si>
    <t>25.11.2023 10:59:46</t>
  </si>
  <si>
    <t>25.11.2023 11:29:47</t>
  </si>
  <si>
    <t>KORDON KÖK 45-78-M00730_HatBaşıAyırıcı_53139020 M02_53139020</t>
  </si>
  <si>
    <t>25.11.2023 09:11:56</t>
  </si>
  <si>
    <t>25.11.2023 12:29:14</t>
  </si>
  <si>
    <t>ÖDEMİŞ İM 35-15-A00001_HatBaşıAyırıcı_72212684 L15_72212684</t>
  </si>
  <si>
    <t>25.11.2023 08:00:43</t>
  </si>
  <si>
    <t>25.11.2023 18:08:00</t>
  </si>
  <si>
    <t>25.11.2023 18:07:04</t>
  </si>
  <si>
    <t>25.11.2023 21:57:21</t>
  </si>
  <si>
    <t>KABAKUM KÖK-9 35-30-L00126_SALİHLER- BAHÇELİ L07_72067144</t>
  </si>
  <si>
    <t>25.11.2023 13:11:50</t>
  </si>
  <si>
    <t>25.11.2023 14:00:00</t>
  </si>
  <si>
    <t>25.11.2023 10:17:33</t>
  </si>
  <si>
    <t>25.11.2023 11:38:57</t>
  </si>
  <si>
    <t>KARAHALİLLİ KÖK 35-20-L00087_SÖĞÜTÖREN DAĞLAR GRUBU L02_66504213</t>
  </si>
  <si>
    <t>25.11.2023 16:03:33</t>
  </si>
  <si>
    <t>25.11.2023 16:13:10</t>
  </si>
  <si>
    <t>25.11.2023 01:46:06</t>
  </si>
  <si>
    <t>25.11.2023 02:10:32</t>
  </si>
  <si>
    <t>DM-8/10C 45-71-M02000_D_56396864_56396864</t>
  </si>
  <si>
    <t>25.11.2023 21:28:23</t>
  </si>
  <si>
    <t>25.11.2023 22:02:39</t>
  </si>
  <si>
    <t>CUMHURİYET SİTESİ TR 35-30-M00280_A_91044444_91044444</t>
  </si>
  <si>
    <t>25.11.2023 09:51:21</t>
  </si>
  <si>
    <t>25.11.2023 18:03:28</t>
  </si>
  <si>
    <t>L-140 35-18-L00140_L-139 - L-138 - L-137 L09_2092537</t>
  </si>
  <si>
    <t>25.11.2023 12:38:21</t>
  </si>
  <si>
    <t>25.11.2023 16:14:43</t>
  </si>
  <si>
    <t>25.11.2023 10:06:32</t>
  </si>
  <si>
    <t>25.11.2023 12:53:25</t>
  </si>
  <si>
    <t>TEKELİ DM 35-22-M00088_DEVELİ (KÖYLER-1) M09_48495818</t>
  </si>
  <si>
    <t>25.11.2023 17:33:55</t>
  </si>
  <si>
    <t>25.11.2023 18:37:49</t>
  </si>
  <si>
    <t>ÇAYAĞZI KÖK 35-31-L00259_KARABURÇ L02_2113761</t>
  </si>
  <si>
    <t>25.11.2023 20:33:50</t>
  </si>
  <si>
    <t>25.11.2023 21:17:15</t>
  </si>
  <si>
    <t>GÜLBAHÇE İM 35-19-A00006_TRAFO L01_72213800</t>
  </si>
  <si>
    <t>25.11.2023 09:37:20</t>
  </si>
  <si>
    <t>25.11.2023 10:26:00</t>
  </si>
  <si>
    <t>ÇOBANKÖY KÖK 35-29-L00066_YİĞENLİ KÖK L03_72212368</t>
  </si>
  <si>
    <t>25.11.2023 07:19:30</t>
  </si>
  <si>
    <t>25.11.2023 07:50:04</t>
  </si>
  <si>
    <t>GÖKÇEN DM 35-29-M00123_GÖKÇEN İM ÇIKIŞ M06_2104362</t>
  </si>
  <si>
    <t>25.11.2023 06:16:59</t>
  </si>
  <si>
    <t>25.11.2023 06:29:32</t>
  </si>
  <si>
    <t>25.11.2023 13:42:50</t>
  </si>
  <si>
    <t>25.11.2023 17:37:45</t>
  </si>
  <si>
    <t>25.11.2023 13:35:20</t>
  </si>
  <si>
    <t>25.11.2023 15:16:00</t>
  </si>
  <si>
    <t>25.11.2023 10:02:06</t>
  </si>
  <si>
    <t>25.11.2023 10:29:40</t>
  </si>
  <si>
    <t>BOYNUYOĞUN KÖK 35-29-L00051_ESKİBOYNUYOĞUN L02_72215451</t>
  </si>
  <si>
    <t>25.11.2023 16:24:40</t>
  </si>
  <si>
    <t>25.11.2023 16:55:23</t>
  </si>
  <si>
    <t>YENİÇİFTLİK KÖK 35-20-L00373__93861477_93861477</t>
  </si>
  <si>
    <t>25.11.2023 16:04:24</t>
  </si>
  <si>
    <t>25.11.2023 19:52:39</t>
  </si>
  <si>
    <t>25.11.2023 18:15:29</t>
  </si>
  <si>
    <t>25.11.2023 18:18:53</t>
  </si>
  <si>
    <t>GÖÇBEYLİ DM 35-16-M00139_GÖÇBEYLİ M01_72044683</t>
  </si>
  <si>
    <t>25.11.2023 11:21:38</t>
  </si>
  <si>
    <t>25.11.2023 12:53:21</t>
  </si>
  <si>
    <t>25.11.2023 09:00:01</t>
  </si>
  <si>
    <t>25.11.2023 09:32:39</t>
  </si>
  <si>
    <t>M-2151 35-07-M02151_97568408_97568408</t>
  </si>
  <si>
    <t>25.11.2023 19:42:50</t>
  </si>
  <si>
    <t>25.11.2023 21:33:16</t>
  </si>
  <si>
    <t>ULUCAK DM-2/1 35-27-M00335_98913970_98913970</t>
  </si>
  <si>
    <t>25.11.2023 17:33:09</t>
  </si>
  <si>
    <t>25.11.2023 21:11:21</t>
  </si>
  <si>
    <t>BELEVİ İM 35-13-A00002_BELEVİ OTOBAN SULAMA L01_2064124</t>
  </si>
  <si>
    <t>25.11.2023 13:51:50</t>
  </si>
  <si>
    <t>25.11.2023 23:26:58</t>
  </si>
  <si>
    <t>MENEMEN İM 35-28-A00001_KESİKKÖY-1 M17_2053664</t>
  </si>
  <si>
    <t>25.11.2023 09:59:42</t>
  </si>
  <si>
    <t>AYASKENT DM-2 (TR-1) 35-16-M00011_KADIKÖY M04_72045937</t>
  </si>
  <si>
    <t>25.11.2023 11:32:03</t>
  </si>
  <si>
    <t>25.11.2023 13:56:38</t>
  </si>
  <si>
    <t>DİNDARLI KÖK TR-3 KAKLIK 45-79-M00395_ALEMŞAHLI M05_72035370</t>
  </si>
  <si>
    <t>25.11.2023 20:10:20</t>
  </si>
  <si>
    <t>25.11.2023 21:09:23</t>
  </si>
  <si>
    <t>ÇAVULLAR TR-1 45-86-M00403_B_86397197_86397197</t>
  </si>
  <si>
    <t>25.11.2023 12:56:17</t>
  </si>
  <si>
    <t>25.11.2023 15:26:26</t>
  </si>
  <si>
    <t>ZEYTİNKÖY KÖK 35-13-L00065_BARUTÇU L08_2328211</t>
  </si>
  <si>
    <t>25.11.2023 20:56:00</t>
  </si>
  <si>
    <t>25.11.2023 22:34:52</t>
  </si>
  <si>
    <t>25.11.2023 09:22:49</t>
  </si>
  <si>
    <t>25.11.2023 14:23:00</t>
  </si>
  <si>
    <t>25.11.2023 09:52:10</t>
  </si>
  <si>
    <t>25.11.2023 11:47:03</t>
  </si>
  <si>
    <t>25.11.2023 10:39:40</t>
  </si>
  <si>
    <t>TEKKEDERE DM 35-16-M00137_HatBaşıAyırıcı_53132989 M03_53132989</t>
  </si>
  <si>
    <t>25.11.2023 17:15:56</t>
  </si>
  <si>
    <t>25.11.2023 19:03:17</t>
  </si>
  <si>
    <t>EGE İM 35-02-A00003_VETERİNERLİK K05_2053339</t>
  </si>
  <si>
    <t>25.11.2023 02:53:50</t>
  </si>
  <si>
    <t>25.11.2023 03:20:17</t>
  </si>
  <si>
    <t>25.11.2023 04:03:11</t>
  </si>
  <si>
    <t>25.11.2023 04:45:41</t>
  </si>
  <si>
    <t>25.11.2023 11:47:00</t>
  </si>
  <si>
    <t>25.11.2023 18:06:36</t>
  </si>
  <si>
    <t>KAVŞAK DM TR-154 35-16-L00154_BENZİNLİK ÇIKIŞI/ETÇİLER L03_66050251</t>
  </si>
  <si>
    <t>25.11.2023 09:56:47</t>
  </si>
  <si>
    <t>25.11.2023 10:24:00</t>
  </si>
  <si>
    <t>YİĞİTLER TR-4 35-27-L00226_35-27-L00226_2369112</t>
  </si>
  <si>
    <t>25.11.2023 14:43:13</t>
  </si>
  <si>
    <t>25.11.2023 15:10:50</t>
  </si>
  <si>
    <t>25.11.2023 14:22:50</t>
  </si>
  <si>
    <t>25.11.2023 14:31:54</t>
  </si>
  <si>
    <t>KAYIŞLAR KÖK 45-80-M00183_DİLEK M03_72195716</t>
  </si>
  <si>
    <t>25.11.2023 08:07:20</t>
  </si>
  <si>
    <t>25.11.2023 09:04:17</t>
  </si>
  <si>
    <t>25.11.2023 15:03:06</t>
  </si>
  <si>
    <t>İZZETTİN KÖK 45-83-M00132_HatBaşıAyırıcı_53137087 M02_53137087</t>
  </si>
  <si>
    <t>25.11.2023 19:00:26</t>
  </si>
  <si>
    <t>25.11.2023 20:16:00</t>
  </si>
  <si>
    <t>BAŞKÖY MAŞAT TR-2 35-29-L00193_A_56395321_56395321</t>
  </si>
  <si>
    <t>25.11.2023 22:30:27</t>
  </si>
  <si>
    <t>26.11.2023 03:07:43</t>
  </si>
  <si>
    <t>K-3080 35-01-K03080_913437991_913437991</t>
  </si>
  <si>
    <t>25.11.2023 12:20:54</t>
  </si>
  <si>
    <t>25.11.2023 13:11:20</t>
  </si>
  <si>
    <t>M-3461(YATIRIM REZERVE) 35-02-M03461_D_56369517_56369517</t>
  </si>
  <si>
    <t>25.11.2023 09:35:48</t>
  </si>
  <si>
    <t>25.11.2023 12:59:18</t>
  </si>
  <si>
    <t>25.11.2023 22:53:00</t>
  </si>
  <si>
    <t>25.11.2023 23:00:10</t>
  </si>
  <si>
    <t>25.11.2023 13:55:58</t>
  </si>
  <si>
    <t>25.11.2023 15:37:59</t>
  </si>
  <si>
    <t>HALİL KUMPAS VE ARK. T-SULAMA GRB. 35-13-L00122_B_56364931_56364931</t>
  </si>
  <si>
    <t>25.11.2023 17:55:24</t>
  </si>
  <si>
    <t>25.11.2023 21:06:19</t>
  </si>
  <si>
    <t>YOLÜSTÜ İM 35-15-A00002_ERTUĞRUL KÖYÜ L15_2076426</t>
  </si>
  <si>
    <t>25.11.2023 18:51:28</t>
  </si>
  <si>
    <t>25.11.2023 18:53:30</t>
  </si>
  <si>
    <t>ÇAMLIBEL TR-5 35-20-L00352_B_91015713_91015713</t>
  </si>
  <si>
    <t>25.11.2023 14:34:57</t>
  </si>
  <si>
    <t>25.11.2023 16:20:29</t>
  </si>
  <si>
    <t>25.11.2023 08:22:32</t>
  </si>
  <si>
    <t>25.11.2023 08:27:58</t>
  </si>
  <si>
    <t>25.11.2023 19:34:44</t>
  </si>
  <si>
    <t>26.11.2023 00:32:23</t>
  </si>
  <si>
    <t>AKÇAALAN KÖYÜ TR-1 45-86-M00152_A_56405281_56405281</t>
  </si>
  <si>
    <t>25.11.2023 12:47:39</t>
  </si>
  <si>
    <t>25.11.2023 19:25:50</t>
  </si>
  <si>
    <t>ÇEŞME İM 35-18-A00001_ALTINYUNUS L10_2053074</t>
  </si>
  <si>
    <t>25.11.2023 09:11:27</t>
  </si>
  <si>
    <t>25.11.2023 09:16:19</t>
  </si>
  <si>
    <t>25.11.2023 10:46:20</t>
  </si>
  <si>
    <t>25.11.2023 11:34:14</t>
  </si>
  <si>
    <t>DUALAR KÖK 45-82-M00126_HatBaşıAyırıcı_53136086 M02_53136086</t>
  </si>
  <si>
    <t>25.11.2023 15:41:33</t>
  </si>
  <si>
    <t>25.11.2023 16:39:59</t>
  </si>
  <si>
    <t>BEYLER KÖK 45-85-L00034_TAŞKUYUCAK L03_85678555</t>
  </si>
  <si>
    <t>25.11.2023 11:41:30</t>
  </si>
  <si>
    <t>25.11.2023 12:53:30</t>
  </si>
  <si>
    <t>URLA İM 35-19-A00001_YASEMİN KÖK M03_100779984</t>
  </si>
  <si>
    <t>25.11.2023 09:23:50</t>
  </si>
  <si>
    <t>SUDELİĞİ KÖK 45-72-L00111_YENİÇEKÖY ÇIKIŞI L01_66544613</t>
  </si>
  <si>
    <t>25.11.2023 10:38:30</t>
  </si>
  <si>
    <t>25.11.2023 12:06:18</t>
  </si>
  <si>
    <t>TR-114 35-26-M00114_CANET/TORBALI DEVLET HASTANESİ M01_65974760</t>
  </si>
  <si>
    <t>25.11.2023 17:50:06</t>
  </si>
  <si>
    <t>26.11.2023 01:57:54</t>
  </si>
  <si>
    <t>TEKELİ ARITMA KÖK 35-22-M00090_İTOP M04_2127061</t>
  </si>
  <si>
    <t>25.11.2023 13:15:30</t>
  </si>
  <si>
    <t>25.11.2023 13:25:23</t>
  </si>
  <si>
    <t>L-400 35-18-L00400_EMNİYET L10_2094152</t>
  </si>
  <si>
    <t>25.11.2023 10:11:16</t>
  </si>
  <si>
    <t>25.11.2023 11:34:38</t>
  </si>
  <si>
    <t>AKDERE TR-1 45-74-M00161_DIREK TIPI TRAFO HUCRESI H01_2054878</t>
  </si>
  <si>
    <t>25.11.2023 16:19:46</t>
  </si>
  <si>
    <t>25.11.2023 17:25:00</t>
  </si>
  <si>
    <t>GÜLBAHÇE TR-21 (TR-280) 35-19-L00280_956664856_956664856</t>
  </si>
  <si>
    <t>25.11.2023 10:44:11</t>
  </si>
  <si>
    <t>25.11.2023 19:08:20</t>
  </si>
  <si>
    <t>TR-32 35-13-L00032_C_56356276_56356276</t>
  </si>
  <si>
    <t>25.11.2023 13:48:56</t>
  </si>
  <si>
    <t>25.11.2023 21:14:07</t>
  </si>
  <si>
    <t>EKREM YALÇIN GRB 35-20-M00016_35-20-M00016_2376717</t>
  </si>
  <si>
    <t>25.11.2023 09:25:33</t>
  </si>
  <si>
    <t>25.11.2023 10:56:58</t>
  </si>
  <si>
    <t>25.11.2023 13:55:30</t>
  </si>
  <si>
    <t>25.11.2023 14:28:41</t>
  </si>
  <si>
    <t>UZUNKÖY TR-3 35-31-L00145_DIREK TIPI TRAFO HUCRESI H01_2050115</t>
  </si>
  <si>
    <t>25.11.2023 08:56:27</t>
  </si>
  <si>
    <t>25.11.2023 14:44:40</t>
  </si>
  <si>
    <t>25.11.2023 14:57:21</t>
  </si>
  <si>
    <t>25.11.2023 15:09:51</t>
  </si>
  <si>
    <t>25.11.2023 10:24:03</t>
  </si>
  <si>
    <t>25.11.2023 14:39:57</t>
  </si>
  <si>
    <t>SUBAŞI İM 35-26-A00002_PAMUKYAZI L04_2035578</t>
  </si>
  <si>
    <t>25.11.2023 10:30:00</t>
  </si>
  <si>
    <t>25.11.2023 15:22:25</t>
  </si>
  <si>
    <t>25.11.2023 22:08:44</t>
  </si>
  <si>
    <t>26.11.2023 00:27:21</t>
  </si>
  <si>
    <t>GÜMÜLDÜR DM 35-25-M00100_SULTAN M04_2054409</t>
  </si>
  <si>
    <t>25.11.2023 10:08:43</t>
  </si>
  <si>
    <t>25.11.2023 10:21:40</t>
  </si>
  <si>
    <t>ABDİ GÜLTEN SULAMA GRB 35-26-M00944_35-26-M00944_2373304</t>
  </si>
  <si>
    <t>25.11.2023 17:43:31</t>
  </si>
  <si>
    <t>25.11.2023 19:00:42</t>
  </si>
  <si>
    <t>K-3488 35-04-K03488_K-244 K02_2117582</t>
  </si>
  <si>
    <t>25.11.2023 00:02:19</t>
  </si>
  <si>
    <t>25.11.2023 00:07:40</t>
  </si>
  <si>
    <t>TR-48 35-26-M00048_965434732_965434732</t>
  </si>
  <si>
    <t>25.11.2023 07:55:57</t>
  </si>
  <si>
    <t>25.11.2023 10:06:35</t>
  </si>
  <si>
    <t>25.11.2023 09:46:06</t>
  </si>
  <si>
    <t>25.11.2023 09:24:53</t>
  </si>
  <si>
    <t>25.11.2023 12:36:14</t>
  </si>
  <si>
    <t>KABAKUM KÖK-9 35-30-L00126_İSLAMLAR L02_72067139</t>
  </si>
  <si>
    <t>25.11.2023 13:08:40</t>
  </si>
  <si>
    <t>25.11.2023 15:40:30</t>
  </si>
  <si>
    <t>25.11.2023 10:50:18</t>
  </si>
  <si>
    <t>25.11.2023 02:48:48</t>
  </si>
  <si>
    <t>25.11.2023 02:55:18</t>
  </si>
  <si>
    <t>TR-1-1/3 MEZARLIK KABİN 35-20-L00003_955202365_955202365</t>
  </si>
  <si>
    <t>25.11.2023 21:46:01</t>
  </si>
  <si>
    <t>25.11.2023 23:55:15</t>
  </si>
  <si>
    <t>25.11.2023 08:08:21</t>
  </si>
  <si>
    <t>25.11.2023 09:57:54</t>
  </si>
  <si>
    <t>M-531 KAVAKLIDERE KÖK 35-02-M00531_M-530 / M529 M11_72200151</t>
  </si>
  <si>
    <t>25.11.2023 10:00:27</t>
  </si>
  <si>
    <t>25.11.2023 10:18:31</t>
  </si>
  <si>
    <t>25.11.2023 22:55:57</t>
  </si>
  <si>
    <t>26.11.2023 06:01:49</t>
  </si>
  <si>
    <t>25.11.2023 22:25:10</t>
  </si>
  <si>
    <t>25.11.2023 23:20:00</t>
  </si>
  <si>
    <t>25.11.2023 10:00:10</t>
  </si>
  <si>
    <t>25.11.2023 13:24:57</t>
  </si>
  <si>
    <t>25.11.2023 13:32:44</t>
  </si>
  <si>
    <t>ARPALIK KÖK 45-83-M00137_İZZETTİN KÖK M03_2096507</t>
  </si>
  <si>
    <t>25.11.2023 15:53:31</t>
  </si>
  <si>
    <t>25.11.2023 18:54:53</t>
  </si>
  <si>
    <t>25.11.2023 09:31:50</t>
  </si>
  <si>
    <t>25.11.2023 09:42:32</t>
  </si>
  <si>
    <t>ÇINARDİBİ KÖK 35-20-M00069_DERNEKLİ-BALCILAR-OSMANLAR-BAYRAMLAR-KAMBERLER M04_66050707</t>
  </si>
  <si>
    <t>25.11.2023 14:06:50</t>
  </si>
  <si>
    <t>25.11.2023 14:07:10</t>
  </si>
  <si>
    <t>TR-1/91 45-72-M00091_B_56390617_56390617</t>
  </si>
  <si>
    <t>25.11.2023 11:20:20</t>
  </si>
  <si>
    <t>25.11.2023 12:45:13</t>
  </si>
  <si>
    <t>25.11.2023 10:49:50</t>
  </si>
  <si>
    <t>25.11.2023 11:09:21</t>
  </si>
  <si>
    <t>DM-3 (TR-16) 35-15-M00016_TR-48 SANAYİ M03_67054181</t>
  </si>
  <si>
    <t>25.11.2023 12:29:47</t>
  </si>
  <si>
    <t>25.11.2023 12:51:38</t>
  </si>
  <si>
    <t>DM-1/14-A (POSTANE TR) 45-71-M00036_C_56403337_56403337</t>
  </si>
  <si>
    <t>25.11.2023 12:18:48</t>
  </si>
  <si>
    <t>25.11.2023 13:39:36</t>
  </si>
  <si>
    <t>YILMAZ TR-7 45-78-L00207__56389059_56389059</t>
  </si>
  <si>
    <t>25.11.2023 18:08:18</t>
  </si>
  <si>
    <t>25.11.2023 21:00:57</t>
  </si>
  <si>
    <t>KODUKBURUN TR-1 35-24-M00102_DIREK TIPI TRAFO HUCRESI H01_2035990</t>
  </si>
  <si>
    <t>25.11.2023 20:58:03</t>
  </si>
  <si>
    <t>25.11.2023 23:39:51</t>
  </si>
  <si>
    <t>VİLLAKENT DM 35-28-M00381_DERSAN-1 M01_66521604</t>
  </si>
  <si>
    <t>25.11.2023 09:33:33</t>
  </si>
  <si>
    <t>KOCAÖMERLİ TR-1 35-24-M00074_35-24-M00074_2359401</t>
  </si>
  <si>
    <t>25.11.2023 10:16:20</t>
  </si>
  <si>
    <t>25.11.2023 15:54:22</t>
  </si>
  <si>
    <t>25.11.2023 09:50:53</t>
  </si>
  <si>
    <t>TR-95 45-78-L00095__72410949_72410949</t>
  </si>
  <si>
    <t>25.11.2023 18:08:05</t>
  </si>
  <si>
    <t>25.11.2023 21:51:09</t>
  </si>
  <si>
    <t>HAMZABÜKÜ TR-1 35-21-L00069_953357795_953357795</t>
  </si>
  <si>
    <t>25.11.2023 20:42:03</t>
  </si>
  <si>
    <t>26.11.2023 04:55:30</t>
  </si>
  <si>
    <t>EVRENLİ KÖK 45-73-M00139_BAHADIR ÇIKIŞ M02_2055359</t>
  </si>
  <si>
    <t>25.11.2023 19:21:58</t>
  </si>
  <si>
    <t>25.11.2023 20:16:41</t>
  </si>
  <si>
    <t>M-531 KAVAKLIDERE KÖK 35-02-M00531_M-530 / M529 M11_72200023</t>
  </si>
  <si>
    <t>25.11.2023 12:03:25</t>
  </si>
  <si>
    <t>25.11.2023 12:22:12</t>
  </si>
  <si>
    <t>ASARLIK TR-25 35-28-M00185__91293689_91293689</t>
  </si>
  <si>
    <t>25.11.2023 10:09:43</t>
  </si>
  <si>
    <t>25.11.2023 11:16:07</t>
  </si>
  <si>
    <t>SOMA A SANTRALİ İM/DM 45-82-A00001_HatBaşıAyırıcı_53136169 L14_53136169</t>
  </si>
  <si>
    <t>25.11.2023 12:36:56</t>
  </si>
  <si>
    <t>25.11.2023 18:15:07</t>
  </si>
  <si>
    <t>ÜNİVERSİTE TM 35-02-A00008_ÜNİVERSİTE-18 K42_2314411</t>
  </si>
  <si>
    <t>25.11.2023 03:36:20</t>
  </si>
  <si>
    <t>25.11.2023 03:57:19</t>
  </si>
  <si>
    <t>25.11.2023 05:15:30</t>
  </si>
  <si>
    <t>25.11.2023 06:13:19</t>
  </si>
  <si>
    <t>ESKİBOYNUYOĞUN KÖK 35-29-L00052_ESKİBOYNUYOĞUN L01_72215247</t>
  </si>
  <si>
    <t>25.11.2023 13:33:14</t>
  </si>
  <si>
    <t>25.11.2023 15:54:13</t>
  </si>
  <si>
    <t>25.11.2023 09:25:30</t>
  </si>
  <si>
    <t>25.11.2023 09:43:20</t>
  </si>
  <si>
    <t>TR-1-3/2 ESKİ ARIZA KABİN 35-20-L00017_955198532_955198532</t>
  </si>
  <si>
    <t>25.11.2023 11:06:26</t>
  </si>
  <si>
    <t>25.11.2023 13:29:50</t>
  </si>
  <si>
    <t>ESKİOBA KÖK 35-29-L00037_MAHMUTLAR L02_2093166</t>
  </si>
  <si>
    <t>25.11.2023 13:17:56</t>
  </si>
  <si>
    <t>25.11.2023 14:25:22</t>
  </si>
  <si>
    <t>ÇUKURALTI M-23 KÖK 35-25-M00071_ÇUKURALTI M-22/ÇUKURALTI M-43 M02_72117745</t>
  </si>
  <si>
    <t>25.11.2023 17:14:42</t>
  </si>
  <si>
    <t>25.11.2023 19:52:50</t>
  </si>
  <si>
    <t>AHMETBEYLİ MAYDANOZ M-7 35-22-M00245_DIREK TIPI TRAFO HUCRESI H01_2125287</t>
  </si>
  <si>
    <t>25.11.2023 16:20:24</t>
  </si>
  <si>
    <t>25.11.2023 21:54:01</t>
  </si>
  <si>
    <t>25.11.2023 10:12:19</t>
  </si>
  <si>
    <t>25.11.2023 11:42:20</t>
  </si>
  <si>
    <t>BAHÇECİK CAMİLİ TR-6 45-78-L00769_A_81386718_81386718</t>
  </si>
  <si>
    <t>25.11.2023 12:58:12</t>
  </si>
  <si>
    <t>25.11.2023 15:16:38</t>
  </si>
  <si>
    <t>25.11.2023 10:24:54</t>
  </si>
  <si>
    <t>25.11.2023 11:45:06</t>
  </si>
  <si>
    <t>25.11.2023 22:28:40</t>
  </si>
  <si>
    <t>26.11.2023 03:04:44</t>
  </si>
  <si>
    <t>BALIKLIOVA DM 35-19-L00270_GÜLBAHÇE GİRİŞ L01_2047255</t>
  </si>
  <si>
    <t>25.11.2023 09:00:32</t>
  </si>
  <si>
    <t>25.11.2023 09:29:50</t>
  </si>
  <si>
    <t>DM-11C (TOKİ-3C) 45-71-M00372_DAĞITIM TRAFO DM-11C (TOKİ-3C) M03_66145515</t>
  </si>
  <si>
    <t>25.11.2023 14:48:49</t>
  </si>
  <si>
    <t>25.11.2023 15:19:44</t>
  </si>
  <si>
    <t>DM-8/24 45-71-M00296_953202722_953202722</t>
  </si>
  <si>
    <t>25.11.2023 14:51:50</t>
  </si>
  <si>
    <t>25.11.2023 02:46:51</t>
  </si>
  <si>
    <t>25.11.2023 02:57:12</t>
  </si>
  <si>
    <t>ULUCAK TM 35-28-A00002_MENEMEN-2 M11_2313463</t>
  </si>
  <si>
    <t>25.11.2023 18:03:13</t>
  </si>
  <si>
    <t>25.11.2023 18:16:10</t>
  </si>
  <si>
    <t>ARDIÇ TR-8 35-21-L00131_953366498_953366498</t>
  </si>
  <si>
    <t>25.11.2023 16:02:37</t>
  </si>
  <si>
    <t>25.11.2023 18:45:36</t>
  </si>
  <si>
    <t>KIRKAĞAÇ TR-11 45-76-M00011_95000134772_95000134772</t>
  </si>
  <si>
    <t>25.11.2023 12:49:50</t>
  </si>
  <si>
    <t>25.11.2023 15:11:23</t>
  </si>
  <si>
    <t>PARLAK TR-1 35-21-L00074_953358213_953358213</t>
  </si>
  <si>
    <t>25.11.2023 17:36:53</t>
  </si>
  <si>
    <t>26.11.2023 02:08:27</t>
  </si>
  <si>
    <t>YUSUFLU TR-7 35-20-L00358_955212124_955212124</t>
  </si>
  <si>
    <t>25.11.2023 13:43:33</t>
  </si>
  <si>
    <t>25.11.2023 21:33:00</t>
  </si>
  <si>
    <t>ÇAMBEL TR-2 35-27-M00857_912464990_912464990</t>
  </si>
  <si>
    <t>25.11.2023 18:13:44</t>
  </si>
  <si>
    <t>25.11.2023 22:32:53</t>
  </si>
  <si>
    <t>URLA TM-2 35-19-A00005_TR-1 M03_2313774</t>
  </si>
  <si>
    <t>25.11.2023 09:17:10</t>
  </si>
  <si>
    <t>25.11.2023 10:22:30</t>
  </si>
  <si>
    <t>K-2732 35-04-K02732_E_56394825_56394825</t>
  </si>
  <si>
    <t>25.11.2023 13:38:23</t>
  </si>
  <si>
    <t>25.11.2023 16:09:14</t>
  </si>
  <si>
    <t>ARSLANLAR TM 35-26-A00004_SANAYİ-2 M11_2305578</t>
  </si>
  <si>
    <t>25.11.2023 18:45:40</t>
  </si>
  <si>
    <t>25.11.2023 19:26:52</t>
  </si>
  <si>
    <t>AVŞAR TR-4 45-83-L00350_A_56386259_56386259</t>
  </si>
  <si>
    <t>25.11.2023 23:40:56</t>
  </si>
  <si>
    <t>26.11.2023 01:15:31</t>
  </si>
  <si>
    <t>BOZYAKA TM 35-01-A00007_BOZYAKA-2 K14_2314207</t>
  </si>
  <si>
    <t>25.11.2023 10:57:33</t>
  </si>
  <si>
    <t>25.11.2023 12:21:39</t>
  </si>
  <si>
    <t>25.11.2023 11:55:53</t>
  </si>
  <si>
    <t>25.11.2023 13:42:10</t>
  </si>
  <si>
    <t>K-641 35-08-K00641_97530074_97530074</t>
  </si>
  <si>
    <t>25.11.2023 01:48:57</t>
  </si>
  <si>
    <t>25.11.2023 04:04:07</t>
  </si>
  <si>
    <t>25.11.2023 13:52:31</t>
  </si>
  <si>
    <t>25.11.2023 14:11:09</t>
  </si>
  <si>
    <t>M-531 KAVAKLIDERE KÖK 35-02-M00531_HatBaşıAyırıcı_53137591 M10_53137591</t>
  </si>
  <si>
    <t>25.11.2023 09:03:06</t>
  </si>
  <si>
    <t>25.11.2023 04:54:30</t>
  </si>
  <si>
    <t>25.11.2023 05:07:00</t>
  </si>
  <si>
    <t>ÜRKMEZ M-3 35-25-M00139_7133171 e1b_5912386</t>
  </si>
  <si>
    <t>25.11.2023 00:17:00</t>
  </si>
  <si>
    <t>25.11.2023 03:34:44</t>
  </si>
  <si>
    <t>25.11.2023 03:52:17</t>
  </si>
  <si>
    <t>TR-23 35-30-L00023_955318136_955318136</t>
  </si>
  <si>
    <t>25.11.2023 20:36:21</t>
  </si>
  <si>
    <t>25.11.2023 22:24:00</t>
  </si>
  <si>
    <t>KADIDAĞ TR-2 45-72-L00123_45-72-L00123_2361446</t>
  </si>
  <si>
    <t>25.11.2023 09:12:00</t>
  </si>
  <si>
    <t>25.11.2023 18:07:00</t>
  </si>
  <si>
    <t>YAZIBAŞI DM-5 35-26-M00550_BATI BGETON/KUŞÇUBURUN TR-1 TR-2 TR-3 M16_2085661</t>
  </si>
  <si>
    <t>25.11.2023 10:52:10</t>
  </si>
  <si>
    <t>25.11.2023 11:08:20</t>
  </si>
  <si>
    <t>SİYEKLİ KÖK 45-71-M00185_BORNOVA GES KÖK M01_72257553</t>
  </si>
  <si>
    <t>25.11.2023 09:50:40</t>
  </si>
  <si>
    <t>25.11.2023 11:20:00</t>
  </si>
  <si>
    <t>TR-90 35-15-M00359_SD A2_94864791</t>
  </si>
  <si>
    <t>25.11.2023 11:02:09</t>
  </si>
  <si>
    <t>25.11.2023 11:49:36</t>
  </si>
  <si>
    <t>K-77 35-01-K00077_F_56378296_56378296</t>
  </si>
  <si>
    <t>25.11.2023 17:03:35</t>
  </si>
  <si>
    <t>25.11.2023 22:34:58</t>
  </si>
  <si>
    <t>25.11.2023 09:37:42</t>
  </si>
  <si>
    <t>25.11.2023 16:01:01</t>
  </si>
  <si>
    <t>TOYGAR KÖK 45-73-M00166_TOYGAR ÇIKIŞ M01_66715045</t>
  </si>
  <si>
    <t>25.11.2023 19:23:20</t>
  </si>
  <si>
    <t>25.11.2023 20:49:12</t>
  </si>
  <si>
    <t>K-4689 35-04-K04689_99341484_99341484</t>
  </si>
  <si>
    <t>25.11.2023 09:58:35</t>
  </si>
  <si>
    <t>25.11.2023 11:47:33</t>
  </si>
  <si>
    <t>MEDAR TR-11 45-72-M00276_B_91186609_91186609</t>
  </si>
  <si>
    <t>25.11.2023 11:17:11</t>
  </si>
  <si>
    <t>25.11.2023 14:19:22</t>
  </si>
  <si>
    <t>KIZILCAAĞAÇ TR-1 35-20-L00354_A_72377438_72377438</t>
  </si>
  <si>
    <t>25.11.2023 11:13:13</t>
  </si>
  <si>
    <t>25.11.2023 14:42:07</t>
  </si>
  <si>
    <t>EGE İM 35-02-A00003_GENÇLİK K11_2310920</t>
  </si>
  <si>
    <t>25.11.2023 03:23:04</t>
  </si>
  <si>
    <t>25.11.2023 03:32:29</t>
  </si>
  <si>
    <t>25.11.2023 23:22:03</t>
  </si>
  <si>
    <t>25.11.2023 23:25:00</t>
  </si>
  <si>
    <t>KARAHIDIRLI KÖK 35-16-M00718_HatBaşıAyırıcı_52991895 M4_52991895</t>
  </si>
  <si>
    <t>25.11.2023 15:41:32</t>
  </si>
  <si>
    <t>25.11.2023 18:19:01</t>
  </si>
  <si>
    <t>AKKOYUNLU ATATÜRK MAH.TR-1 35-29-L00117_B_56360575_56360575</t>
  </si>
  <si>
    <t>25.11.2023 19:02:20</t>
  </si>
  <si>
    <t>25.11.2023 21:45:18</t>
  </si>
  <si>
    <t>KARMEZ DM 35-27-M00657_EGE ÇİMENTO AYDINLAR MADEN-1 M02_72158824</t>
  </si>
  <si>
    <t>25.11.2023 18:11:49</t>
  </si>
  <si>
    <t>25.11.2023 20:58:07</t>
  </si>
  <si>
    <t>25.11.2023 09:24:12</t>
  </si>
  <si>
    <t>25.11.2023 09:38:37</t>
  </si>
  <si>
    <t>L-233 AKARCA KÖK 35-14-L00233_L-47 DENİZKENT SİTESİ L02_72202702</t>
  </si>
  <si>
    <t>25.11.2023 13:59:25</t>
  </si>
  <si>
    <t>25.11.2023 15:25:14</t>
  </si>
  <si>
    <t>25.11.2023 13:48:44</t>
  </si>
  <si>
    <t>25.11.2023 18:19:44</t>
  </si>
  <si>
    <t>DM-1/TR-17 SEFERİHİSAR 35-14-M00329_956634194_956634194</t>
  </si>
  <si>
    <t>25.11.2023 06:55:24</t>
  </si>
  <si>
    <t>25.11.2023 08:04:09</t>
  </si>
  <si>
    <t>25.11.2023 16:55:16</t>
  </si>
  <si>
    <t>25.11.2023 16:57:56</t>
  </si>
  <si>
    <t>25.11.2023 05:58:56</t>
  </si>
  <si>
    <t>25.11.2023 06:24:53</t>
  </si>
  <si>
    <t>25.11.2023 12:02:48</t>
  </si>
  <si>
    <t>25.11.2023 15:08:37</t>
  </si>
  <si>
    <t>25.11.2023 15:14:41</t>
  </si>
  <si>
    <t>25.11.2023 09:17:38</t>
  </si>
  <si>
    <t>25.11.2023 09:30:17</t>
  </si>
  <si>
    <t>KARAOĞLANLI TR-1 KÖK 45-71-M00091_KARAOĞLANLI TR-2 ŞEHİR İÇİ ÇIKIŞ M02_61195478</t>
  </si>
  <si>
    <t>25.11.2023 12:26:31</t>
  </si>
  <si>
    <t>25.11.2023 13:02:38</t>
  </si>
  <si>
    <t>K-2664 35-02-K02664_K-1547 K02_2120294</t>
  </si>
  <si>
    <t>25.11.2023 09:04:20</t>
  </si>
  <si>
    <t>25.11.2023 12:04:23</t>
  </si>
  <si>
    <t>CENKYERİ TR-4 45-82-M00252_C_91295727_91295727</t>
  </si>
  <si>
    <t>25.11.2023 09:57:32</t>
  </si>
  <si>
    <t>25.11.2023 17:11:20</t>
  </si>
  <si>
    <t>25.11.2023 14:23:57</t>
  </si>
  <si>
    <t>25.11.2023 14:38:27</t>
  </si>
  <si>
    <t>PANCAR TR-2 35-26-M00893_ H_66213176</t>
  </si>
  <si>
    <t>25.11.2023 15:25:38</t>
  </si>
  <si>
    <t>25.11.2023 19:25:00</t>
  </si>
  <si>
    <t>FUAR İM 35-01-A00003_BORSA K20_2090719</t>
  </si>
  <si>
    <t>25.11.2023 01:04:50</t>
  </si>
  <si>
    <t>25.11.2023 01:40:37</t>
  </si>
  <si>
    <t>OĞLANANASI TR-6 35-22-M00259_955281445_955281445</t>
  </si>
  <si>
    <t>25.11.2023 09:27:52</t>
  </si>
  <si>
    <t>25.11.2023 11:07:26</t>
  </si>
  <si>
    <t>ARSLANLAR TM 35-26-A00004_KÖYLER-1 L42_2305571</t>
  </si>
  <si>
    <t>25.11.2023 13:05:16</t>
  </si>
  <si>
    <t>25.11.2023 13:13:31</t>
  </si>
  <si>
    <t>M-998 35-03-M00998_35-03-M00998_41946318</t>
  </si>
  <si>
    <t>25.11.2023 09:40:58</t>
  </si>
  <si>
    <t>25.11.2023 10:38:42</t>
  </si>
  <si>
    <t>25.11.2023 15:45:49</t>
  </si>
  <si>
    <t>25.11.2023 20:44:05</t>
  </si>
  <si>
    <t>25.11.2023 21:46:26</t>
  </si>
  <si>
    <t>25.11.2023 22:24:09</t>
  </si>
  <si>
    <t>25.11.2023 08:06:37</t>
  </si>
  <si>
    <t>25.11.2023 08:20:18</t>
  </si>
  <si>
    <t>EMİRHACILI TR-2 45-78-L00606_45-78-L00606_2351950</t>
  </si>
  <si>
    <t>25.11.2023 10:59:37</t>
  </si>
  <si>
    <t>25.11.2023 13:04:15</t>
  </si>
  <si>
    <t>PAMUCAK KÖK 35-13-L00400_ZEYTİNKÖY KÖK L04_2326927</t>
  </si>
  <si>
    <t>25.11.2023 05:11:04</t>
  </si>
  <si>
    <t>25.11.2023 06:05:45</t>
  </si>
  <si>
    <t>ÇIRPI İM 35-20-A00002_KANDAK(ÇIRPI-3) M02_2055128</t>
  </si>
  <si>
    <t>25.11.2023 11:27:19</t>
  </si>
  <si>
    <t>25.11.2023 11:44:26</t>
  </si>
  <si>
    <t>GÖLCÜK DM 35-15-L01153_SUBATAN L04_67177011</t>
  </si>
  <si>
    <t>25.11.2023 15:28:53</t>
  </si>
  <si>
    <t>TR-77 ÇEŞMEALTI KÖK 35-19-M00077_956695824_956695824</t>
  </si>
  <si>
    <t>25.11.2023 23:20:16</t>
  </si>
  <si>
    <t>26.11.2023 00:54:47</t>
  </si>
  <si>
    <t>K-2375 35-04-K02375_F_56364258_56364258</t>
  </si>
  <si>
    <t>25.11.2023 12:34:41</t>
  </si>
  <si>
    <t>25.11.2023 14:37:25</t>
  </si>
  <si>
    <t>DOĞANKAYA OVA MAH.TR-1 45-72-L00190_A_56390168_56390168</t>
  </si>
  <si>
    <t>25.11.2023 13:41:17</t>
  </si>
  <si>
    <t>25.11.2023 19:41:00</t>
  </si>
  <si>
    <t>25.11.2023 20:40:13</t>
  </si>
  <si>
    <t>25.11.2023 21:29:00</t>
  </si>
  <si>
    <t>TEPECİK KÖPRÜ DM 35-14-M00332_TEPECİK ÇIKIŞI (M-78) M04_49833812</t>
  </si>
  <si>
    <t>25.11.2023 20:12:31</t>
  </si>
  <si>
    <t>25.11.2023 21:31:00</t>
  </si>
  <si>
    <t>SELENDİ DM 45-81-M00001_ESKİ SELENDİ M16_2079218</t>
  </si>
  <si>
    <t>25.11.2023 19:21:20</t>
  </si>
  <si>
    <t>25.11.2023 19:44:22</t>
  </si>
  <si>
    <t>25.11.2023 23:15:14</t>
  </si>
  <si>
    <t>25.11.2023 23:21:14</t>
  </si>
  <si>
    <t>25.11.2023 19:48:21</t>
  </si>
  <si>
    <t>25.11.2023 20:12:15</t>
  </si>
  <si>
    <t>TAT DM 35-26-M00070_TAMSA M12_100681117</t>
  </si>
  <si>
    <t>25.11.2023 10:29:00</t>
  </si>
  <si>
    <t>TR-8 35-16-L00008_953320339_953320339</t>
  </si>
  <si>
    <t>25.11.2023 05:03:38</t>
  </si>
  <si>
    <t>25.11.2023 07:51:14</t>
  </si>
  <si>
    <t>K-1721 35-01-K01721_912539976_912539976</t>
  </si>
  <si>
    <t>25.11.2023 10:59:19</t>
  </si>
  <si>
    <t>25.11.2023 12:27:52</t>
  </si>
  <si>
    <t>ÜNİVERSİTE TM 35-02-A00008_ÜNİVERSİTE-3 K31_2310274</t>
  </si>
  <si>
    <t>25.11.2023 03:34:50</t>
  </si>
  <si>
    <t>25.11.2023 03:54:29</t>
  </si>
  <si>
    <t>25.11.2023 10:51:38</t>
  </si>
  <si>
    <t>ÖDEMİŞ İM 35-15-A00001_ESKİ OVAKENT L15_2062381</t>
  </si>
  <si>
    <t>25.11.2023 18:00:50</t>
  </si>
  <si>
    <t>25.11.2023 19:09:34</t>
  </si>
  <si>
    <t>25.11.2023 17:40:50</t>
  </si>
  <si>
    <t>25.11.2023 18:02:40</t>
  </si>
  <si>
    <t>K-1293 35-04-K01293_D AYD_5851603</t>
  </si>
  <si>
    <t>25.11.2023 11:56:55</t>
  </si>
  <si>
    <t>25.11.2023 16:27:34</t>
  </si>
  <si>
    <t>25.11.2023 15:05:20</t>
  </si>
  <si>
    <t>25.11.2023 16:44:28</t>
  </si>
  <si>
    <t>KIZILÇUKUR TR-5 KESKİN 45-79-M00469_45-79-M00469_2358806</t>
  </si>
  <si>
    <t>25.11.2023 22:04:48</t>
  </si>
  <si>
    <t>26.11.2023 02:03:07</t>
  </si>
  <si>
    <t>25.11.2023 15:35:30</t>
  </si>
  <si>
    <t>25.11.2023 06:03:15</t>
  </si>
  <si>
    <t>25.11.2023 06:21:16</t>
  </si>
  <si>
    <t>25.11.2023 10:53:59</t>
  </si>
  <si>
    <t>25.11.2023 12:04:03</t>
  </si>
  <si>
    <t>25.11.2023 20:53:30</t>
  </si>
  <si>
    <t>25.11.2023 22:58:48</t>
  </si>
  <si>
    <t>KAYIŞLAR KÖK 45-80-M00183_YENİOSMANİYE M04_72195774</t>
  </si>
  <si>
    <t>25.11.2023 17:38:53</t>
  </si>
  <si>
    <t>25.11.2023 18:45:28</t>
  </si>
  <si>
    <t>25.11.2023 15:12:36</t>
  </si>
  <si>
    <t>25.11.2023 15:15:14</t>
  </si>
  <si>
    <t>25.11.2023 12:14:53</t>
  </si>
  <si>
    <t>25.11.2023 13:40:21</t>
  </si>
  <si>
    <t>M-1149 35-09-M01149_M-539 M04_47615663</t>
  </si>
  <si>
    <t>25.11.2023 15:47:42</t>
  </si>
  <si>
    <t>25.11.2023 15:56:41</t>
  </si>
  <si>
    <t>25.11.2023 19:09:10</t>
  </si>
  <si>
    <t>25.11.2023 19:11:00</t>
  </si>
  <si>
    <t>L-181 TAN SİTESİ 35-18-L00181_950437581_950437581</t>
  </si>
  <si>
    <t>25.11.2023 16:39:09</t>
  </si>
  <si>
    <t>25.11.2023 19:19:13</t>
  </si>
  <si>
    <t>25.11.2023 13:57:28</t>
  </si>
  <si>
    <t>25.11.2023 14:14:40</t>
  </si>
  <si>
    <t>DİBEKÇİ TR-2 35-29-L00329_35-29-L00329_2347066</t>
  </si>
  <si>
    <t>25.11.2023 07:33:50</t>
  </si>
  <si>
    <t>25.11.2023 08:38:11</t>
  </si>
  <si>
    <t>25.11.2023 21:40:36</t>
  </si>
  <si>
    <t>26.11.2023 02:02:34</t>
  </si>
  <si>
    <t>BADINCA TR-6 45-73-M00417_45-73-M00417_2354259</t>
  </si>
  <si>
    <t>25.11.2023 17:15:03</t>
  </si>
  <si>
    <t>25.11.2023 20:11:58</t>
  </si>
  <si>
    <t>25.11.2023 08:11:01</t>
  </si>
  <si>
    <t>25.11.2023 14:52:11</t>
  </si>
  <si>
    <t>KARAPINAR İM 45-78-A00002_HatBaşıAyırıcı_53139751 M06_53139751</t>
  </si>
  <si>
    <t>25.11.2023 12:49:44</t>
  </si>
  <si>
    <t>25.11.2023 15:25:34</t>
  </si>
  <si>
    <t>KARABURÇ ÇAMGEÇİDİ TR-14 35-31-L00272_35-31-L00272_2355661</t>
  </si>
  <si>
    <t>25.11.2023 16:06:49</t>
  </si>
  <si>
    <t>25.11.2023 20:10:32</t>
  </si>
  <si>
    <t>25.11.2023 21:14:57</t>
  </si>
  <si>
    <t>PERLİT KÖK 35-22-M00094_YENİKÖY TR-1/TR-2/TR-3 M02_72139643</t>
  </si>
  <si>
    <t>25.11.2023 10:11:00</t>
  </si>
  <si>
    <t>ÇIRPI MEKTEP MAH. TR 35-20-M00005_10898408 3-3C3b_5920049</t>
  </si>
  <si>
    <t>25.11.2023 22:58:06</t>
  </si>
  <si>
    <t>26.11.2023 01:44:39</t>
  </si>
  <si>
    <t>PAZARKÖY KÖK 45-78-L00700_HatBaşıAyırıcı_53140399 L05_53140399</t>
  </si>
  <si>
    <t>25.11.2023 20:01:14</t>
  </si>
  <si>
    <t>TR-142 YAĞCILAR KÖK 35-19-M00142_YAĞCILAR M01_72114524</t>
  </si>
  <si>
    <t>25.11.2023 09:52:26</t>
  </si>
  <si>
    <t>25.11.2023 10:16:00</t>
  </si>
  <si>
    <t>25.11.2023 19:07:43</t>
  </si>
  <si>
    <t>25.11.2023 22:22:21</t>
  </si>
  <si>
    <t>GEDİK TR-1 35-31-L00135_ H_95977375</t>
  </si>
  <si>
    <t>25.11.2023 09:37:31</t>
  </si>
  <si>
    <t>25.11.2023 13:11:03</t>
  </si>
  <si>
    <t>25.11.2023 08:29:50</t>
  </si>
  <si>
    <t>25.11.2023 10:35:02</t>
  </si>
  <si>
    <t>M-2703 35-01-M02703__83841826_83841826</t>
  </si>
  <si>
    <t>25.11.2023 12:43:22</t>
  </si>
  <si>
    <t>DEMİRCİ KÖK 35-26-M00779_HatBaşıAyırıcı_52993244 M06_52993244</t>
  </si>
  <si>
    <t>25.11.2023 06:58:04</t>
  </si>
  <si>
    <t>25.11.2023 09:05:37</t>
  </si>
  <si>
    <t>M-2639 35-03-M02639_910428309_910428309</t>
  </si>
  <si>
    <t>25.11.2023 22:28:25</t>
  </si>
  <si>
    <t>25.11.2023 17:26:00</t>
  </si>
  <si>
    <t>25.11.2023 17:27:09</t>
  </si>
  <si>
    <t>ARSLANLAR TM 35-26-A00004_YAZIBAŞI-2 M17_2058477</t>
  </si>
  <si>
    <t>25.11.2023 11:50:49</t>
  </si>
  <si>
    <t>TEKKEDERE DM 35-16-M00137_HatBaşıAyırıcı_75293611 M03_75293611</t>
  </si>
  <si>
    <t>25.11.2023 14:41:03</t>
  </si>
  <si>
    <t>25.11.2023 14:46:13</t>
  </si>
  <si>
    <t>ÜNİVERSİTE TM 35-02-A00008_ÜNİVERSİTE-4 K32_2310275</t>
  </si>
  <si>
    <t>25.11.2023 03:34:21</t>
  </si>
  <si>
    <t>25.11.2023 03:50:18</t>
  </si>
  <si>
    <t>GÜMÜLDÜR M-33 35-25-M00033_955263041_955263041</t>
  </si>
  <si>
    <t>25.11.2023 15:52:25</t>
  </si>
  <si>
    <t>25.11.2023 21:39:50</t>
  </si>
  <si>
    <t>TR-34 35-13-M00052_TR-47 MERYEMANA L04_76785316</t>
  </si>
  <si>
    <t>25.11.2023 04:49:20</t>
  </si>
  <si>
    <t>25.11.2023 05:45:54</t>
  </si>
  <si>
    <t>BADEMLİ TR-18 35-15-L01033_B_56361627_56361627</t>
  </si>
  <si>
    <t>25.11.2023 17:36:41</t>
  </si>
  <si>
    <t>25.11.2023 19:17:49</t>
  </si>
  <si>
    <t>25.11.2023 10:00:30</t>
  </si>
  <si>
    <t>25.11.2023 08:01:00</t>
  </si>
  <si>
    <t>25.11.2023 15:58:00</t>
  </si>
  <si>
    <t>25.11.2023 09:40:49</t>
  </si>
  <si>
    <t>25.11.2023 10:33:00</t>
  </si>
  <si>
    <t>SEYREK TR-7 KÖK 35-28-M00379_GÜNERLİ M05_2329493</t>
  </si>
  <si>
    <t>25.11.2023 13:32:50</t>
  </si>
  <si>
    <t>25.11.2023 18:55:05</t>
  </si>
  <si>
    <t>BAĞARASI TR-10 KÖK 35-23-M00179_HatBaşıAyırıcı_88018339 M02_88018339</t>
  </si>
  <si>
    <t>25.11.2023 20:10:29</t>
  </si>
  <si>
    <t>25.11.2023 22:02:56</t>
  </si>
  <si>
    <t>25.11.2023 16:46:01</t>
  </si>
  <si>
    <t>25.11.2023 16:54:40</t>
  </si>
  <si>
    <t>ÇİLE DM 35-22-M00086_GÖLOVA M07_50064045</t>
  </si>
  <si>
    <t>25.11.2023 02:38:56</t>
  </si>
  <si>
    <t>25.11.2023 05:08:38</t>
  </si>
  <si>
    <t>25.11.2023 00:34:19</t>
  </si>
  <si>
    <t>25.11.2023 00:58:05</t>
  </si>
  <si>
    <t>25.11.2023 14:09:59</t>
  </si>
  <si>
    <t>25.11.2023 14:27:30</t>
  </si>
  <si>
    <t>25.11.2023 09:00:22</t>
  </si>
  <si>
    <t>25.11.2023 11:44:22</t>
  </si>
  <si>
    <t>25.11.2023 11:13:20</t>
  </si>
  <si>
    <t>25.11.2023 16:14:56</t>
  </si>
  <si>
    <t>YOLÜSTÜ İM 35-15-A00002_YOLÜSTÜ SULAMA L07_2074338</t>
  </si>
  <si>
    <t>25.11.2023 09:32:15</t>
  </si>
  <si>
    <t>25.11.2023 09:24:20</t>
  </si>
  <si>
    <t>25.11.2023 09:27:30</t>
  </si>
  <si>
    <t>GÜMÜLDÜR M-23 35-25-M00023_C m23/c2b_5781772</t>
  </si>
  <si>
    <t>25.11.2023 18:28:00</t>
  </si>
  <si>
    <t>25.11.2023 22:55:19</t>
  </si>
  <si>
    <t>25.11.2023 12:51:24</t>
  </si>
  <si>
    <t>25.11.2023 15:40:37</t>
  </si>
  <si>
    <t>TR-93 35-26-M00093_TR-94 M03_65977744</t>
  </si>
  <si>
    <t>25.11.2023 13:06:12</t>
  </si>
  <si>
    <t>25.11.2023 17:15:02</t>
  </si>
  <si>
    <t>EGE İM 35-02-A00003_ZAFER K02_2053529</t>
  </si>
  <si>
    <t>25.11.2023 02:53:59</t>
  </si>
  <si>
    <t>25.11.2023 03:15:37</t>
  </si>
  <si>
    <t>BAYINDIR İM 35-20-A00001_ZEYTİNOVA-2 L02_2058792</t>
  </si>
  <si>
    <t>25.11.2023 17:31:09</t>
  </si>
  <si>
    <t>25.11.2023 18:02:30</t>
  </si>
  <si>
    <t>SONİŞ TR 35-26-M01125_DAĞITIM TRAFO SONİŞ TR M01_66056321</t>
  </si>
  <si>
    <t>25.11.2023 07:02:37</t>
  </si>
  <si>
    <t>25.11.2023 09:02:50</t>
  </si>
  <si>
    <t>25.11.2023 14:34:20</t>
  </si>
  <si>
    <t>25.11.2023 15:28:13</t>
  </si>
  <si>
    <t>25.11.2023 09:54:00</t>
  </si>
  <si>
    <t>TR-72 45-78-M00072_95000652335_95000652335</t>
  </si>
  <si>
    <t>25.11.2023 20:13:42</t>
  </si>
  <si>
    <t>25.11.2023 23:43:25</t>
  </si>
  <si>
    <t>25.11.2023 15:59:33</t>
  </si>
  <si>
    <t>25.11.2023 18:33:30</t>
  </si>
  <si>
    <t>PELİTALAN TR-2 45-71-M01571_45-71-M01571_2371456</t>
  </si>
  <si>
    <t>25.11.2023 13:12:26</t>
  </si>
  <si>
    <t>25.11.2023 17:57:30</t>
  </si>
  <si>
    <t>ÜNİVERSİTE TM 35-02-A00008_ÜNİVERSİTE-5 K35_2310276</t>
  </si>
  <si>
    <t>25.11.2023 02:08:20</t>
  </si>
  <si>
    <t>25.11.2023 02:11:18</t>
  </si>
  <si>
    <t>25.11.2023 09:55:20</t>
  </si>
  <si>
    <t>25.11.2023 09:56:21</t>
  </si>
  <si>
    <t>25.11.2023 18:46:12</t>
  </si>
  <si>
    <t>25.11.2023 19:59:47</t>
  </si>
  <si>
    <t>GÖKÇEALAN VERİCİLER KÖK 35-13-L00500_GÖKÇEALAN KÖY L02_76583383</t>
  </si>
  <si>
    <t>25.11.2023 16:54:25</t>
  </si>
  <si>
    <t>25.11.2023 19:59:05</t>
  </si>
  <si>
    <t>25.11.2023 09:35:11</t>
  </si>
  <si>
    <t>25.11.2023 11:12:12</t>
  </si>
  <si>
    <t>25.11.2023 11:09:29</t>
  </si>
  <si>
    <t>25.11.2023 12:58:35</t>
  </si>
  <si>
    <t>25.11.2023 19:41:32</t>
  </si>
  <si>
    <t>25.11.2023 22:21:03</t>
  </si>
  <si>
    <t>25.11.2023 04:41:30</t>
  </si>
  <si>
    <t>25.11.2023 06:29:00</t>
  </si>
  <si>
    <t>25.11.2023 10:14:33</t>
  </si>
  <si>
    <t>25.11.2023 10:43:40</t>
  </si>
  <si>
    <t>25.11.2023 12:16:35</t>
  </si>
  <si>
    <t>25.11.2023 13:40:18</t>
  </si>
  <si>
    <t>KARABURUN TR-56 35-21-L00217_A_77288362_77288362</t>
  </si>
  <si>
    <t>25.11.2023 15:18:48</t>
  </si>
  <si>
    <t>25.11.2023 23:42:04</t>
  </si>
  <si>
    <t>TR-29 45-78-L00029__56407810_56407810</t>
  </si>
  <si>
    <t>25.11.2023 19:39:00</t>
  </si>
  <si>
    <t>25.11.2023 09:11:03</t>
  </si>
  <si>
    <t>25.11.2023 09:55:00</t>
  </si>
  <si>
    <t>25.11.2023 09:23:14</t>
  </si>
  <si>
    <t>25.11.2023 09:26:13</t>
  </si>
  <si>
    <t>SABRİOĞLU TARIM PETROL ÖZEL TR 45-84-L00178Ö_ H_50184656</t>
  </si>
  <si>
    <t>25.11.2023 02:17:20</t>
  </si>
  <si>
    <t>MURADİYE TR 2/A 45-71-M00201_953220939_953220939</t>
  </si>
  <si>
    <t>25.11.2023 10:33:05</t>
  </si>
  <si>
    <t>25.11.2023 17:11:11</t>
  </si>
  <si>
    <t>L-251 35-18-L00251_C C1_5956396</t>
  </si>
  <si>
    <t>25.11.2023 16:18:03</t>
  </si>
  <si>
    <t>25.11.2023 09:37:00</t>
  </si>
  <si>
    <t>25.11.2023 13:21:44</t>
  </si>
  <si>
    <t>SALMAN KÖYÜ TR-1 35-21-L00076_B_93882157_93882157</t>
  </si>
  <si>
    <t>25.11.2023 11:43:05</t>
  </si>
  <si>
    <t>25.11.2023 13:33:09</t>
  </si>
  <si>
    <t>25.11.2023 19:29:00</t>
  </si>
  <si>
    <t>25.11.2023 20:59:31</t>
  </si>
  <si>
    <t>25.11.2023 07:43:13</t>
  </si>
  <si>
    <t>25.11.2023 07:54:40</t>
  </si>
  <si>
    <t>TR-87 MENTEŞ KAVŞAĞI 35-19-L00087_MENTEŞ ÖZEL TR L01_2116375</t>
  </si>
  <si>
    <t>25.11.2023 17:46:21</t>
  </si>
  <si>
    <t>25.11.2023 19:43:18</t>
  </si>
  <si>
    <t>25.11.2023 11:37:10</t>
  </si>
  <si>
    <t>25.11.2023 11:42:30</t>
  </si>
  <si>
    <t>25.11.2023 12:05:13</t>
  </si>
  <si>
    <t>25.11.2023 14:43:06</t>
  </si>
  <si>
    <t>25.11.2023 10:47:07</t>
  </si>
  <si>
    <t>25.11.2023 12:56:34</t>
  </si>
  <si>
    <t>MENEMEN İM 35-28-A00001_ASARLIK-2 M09_2052840</t>
  </si>
  <si>
    <t>25.11.2023 19:05:58</t>
  </si>
  <si>
    <t>25.11.2023 19:47:37</t>
  </si>
  <si>
    <t>SELÇUK İM/DM 35-13-A00004_ŞİRİNCE L04_65986299</t>
  </si>
  <si>
    <t>25.11.2023 03:29:34</t>
  </si>
  <si>
    <t>25.11.2023 04:00:42</t>
  </si>
  <si>
    <t>25.11.2023 14:15:23</t>
  </si>
  <si>
    <t>25.11.2023 14:17:50</t>
  </si>
  <si>
    <t>M-1402 35-01-M01402_E E1_53131662</t>
  </si>
  <si>
    <t>25.11.2023 20:46:19</t>
  </si>
  <si>
    <t>26.11.2023 00:22:13</t>
  </si>
  <si>
    <t>YOLÜSTÜ İM 35-15-A00002_EURO GIDA L02_2074346</t>
  </si>
  <si>
    <t>25.11.2023 06:35:34</t>
  </si>
  <si>
    <t>BAYINDIR İM 35-20-A00001_CANLI L09_2058779</t>
  </si>
  <si>
    <t>25.11.2023 12:11:24</t>
  </si>
  <si>
    <t>25.11.2023 12:14:33</t>
  </si>
  <si>
    <t>BAŞPINAR KÖK 45-76-L00001_BAŞPINAR TR-1 L03_72214045</t>
  </si>
  <si>
    <t>25.11.2023 15:39:23</t>
  </si>
  <si>
    <t>25.11.2023 18:21:46</t>
  </si>
  <si>
    <t>SOMA TR-21/2 45-82-M00116_A_91419713_91419713</t>
  </si>
  <si>
    <t>25.11.2023 18:30:26</t>
  </si>
  <si>
    <t>25.11.2023 23:40:04</t>
  </si>
  <si>
    <t>25.11.2023 17:11:50</t>
  </si>
  <si>
    <t>25.11.2023 18:11:17</t>
  </si>
  <si>
    <t>25.11.2023 09:48:30</t>
  </si>
  <si>
    <t>25.11.2023 10:33:11</t>
  </si>
  <si>
    <t>25.11.2023 09:38:44</t>
  </si>
  <si>
    <t>25.11.2023 11:04:00</t>
  </si>
  <si>
    <t>25.11.2023 10:07:39</t>
  </si>
  <si>
    <t>25.11.2023 12:08:20</t>
  </si>
  <si>
    <t>UMMANDERESİ TR-1 45-75-M00075_B_56397907_56397907</t>
  </si>
  <si>
    <t>25.11.2023 16:54:06</t>
  </si>
  <si>
    <t>25.11.2023 17:46:04</t>
  </si>
  <si>
    <t>25.11.2023 13:25:01</t>
  </si>
  <si>
    <t>25.11.2023 13:59:41</t>
  </si>
  <si>
    <t>ARSLANLAR TM 35-26-A00004_KUTLUTAŞ M29_2307568</t>
  </si>
  <si>
    <t>25.11.2023 03:39:00</t>
  </si>
  <si>
    <t>25.11.2023 03:58:02</t>
  </si>
  <si>
    <t>K-3124 LAKA TR-1 35-02-K03124_99653304_99653304</t>
  </si>
  <si>
    <t>25.11.2023 23:46:46</t>
  </si>
  <si>
    <t>26.11.2023 01:59:56</t>
  </si>
  <si>
    <t>25.11.2023 14:07:21</t>
  </si>
  <si>
    <t>25.11.2023 14:30:20</t>
  </si>
  <si>
    <t>AKHİSAR TM 45-72-A00006_SARUHANLI-1 M10_2313114</t>
  </si>
  <si>
    <t>25.11.2023 02:50:24</t>
  </si>
  <si>
    <t>25.11.2023 08:46:28</t>
  </si>
  <si>
    <t>VELİLER DM 35-15-L00840_BÜLBÜLLER-KERPİÇLİK L01_66945989</t>
  </si>
  <si>
    <t>25.11.2023 04:28:30</t>
  </si>
  <si>
    <t>25.11.2023 05:35:25</t>
  </si>
  <si>
    <t>ÇAMLICA TR-1 35-26-M00454_5670840_56358492_56358492</t>
  </si>
  <si>
    <t>25.11.2023 15:52:07</t>
  </si>
  <si>
    <t>25.11.2023 23:06:41</t>
  </si>
  <si>
    <t>YENİFOÇA TR-1 DM 35-23-M00001_FOTAŞ-2   SELİM DM M10_83359157</t>
  </si>
  <si>
    <t>25.11.2023 09:32:55</t>
  </si>
  <si>
    <t>25.11.2023 10:15:42</t>
  </si>
  <si>
    <t>POYRAZDAMLARI TR-1 KÖK 45-78-M00571_YAĞBASAN-KARASAVCI ÇIKIŞI M06_66671035</t>
  </si>
  <si>
    <t>25.11.2023 14:42:50</t>
  </si>
  <si>
    <t>25.11.2023 19:15:36</t>
  </si>
  <si>
    <t>25.11.2023 09:06:20</t>
  </si>
  <si>
    <t>25.11.2023 09:29:01</t>
  </si>
  <si>
    <t>DEMİRTAŞ TR-1 35-30-M00150_B_56359786_56359786</t>
  </si>
  <si>
    <t>25.11.2023 17:26:26</t>
  </si>
  <si>
    <t>25.11.2023 11:00:22</t>
  </si>
  <si>
    <t>25.11.2023 12:42:41</t>
  </si>
  <si>
    <t>TR-1/79 45-72-M00079_956504867_956504867</t>
  </si>
  <si>
    <t>25.11.2023 11:09:36</t>
  </si>
  <si>
    <t>25.11.2023 13:21:34</t>
  </si>
  <si>
    <t>BEYOBA TR-11 45-72-M00426_DIREK TIPI TRAFO HUCRESI H01_2111048</t>
  </si>
  <si>
    <t>25.11.2023 08:14:56</t>
  </si>
  <si>
    <t>25.11.2023 10:49:12</t>
  </si>
  <si>
    <t>İSTASYONALTI KÖK 45-83-M00131_ARPALIK KÖK-1 M03_2329934</t>
  </si>
  <si>
    <t>25.11.2023 07:12:59</t>
  </si>
  <si>
    <t>25.11.2023 11:00:12</t>
  </si>
  <si>
    <t>AKSELENDİ TR-7 45-72-L00837_E_56357191_56357191</t>
  </si>
  <si>
    <t>25.11.2023 11:57:10</t>
  </si>
  <si>
    <t>25.11.2023 13:56:53</t>
  </si>
  <si>
    <t>25.11.2023 13:16:32</t>
  </si>
  <si>
    <t>25.11.2023 15:28:04</t>
  </si>
  <si>
    <t>25.11.2023 18:03:50</t>
  </si>
  <si>
    <t>25.11.2023 18:18:23</t>
  </si>
  <si>
    <t>ALMAK TM 35-17-A00003_YENİFOÇA-2 M28_2055978</t>
  </si>
  <si>
    <t>25.11.2023 05:57:50</t>
  </si>
  <si>
    <t>25.11.2023 06:54:04</t>
  </si>
  <si>
    <t>25.11.2023 13:01:01</t>
  </si>
  <si>
    <t>25.11.2023 16:33:13</t>
  </si>
  <si>
    <t>PANCAR OSB DM-1 35-26-M00869_TAHTALI-1 M36_2124342</t>
  </si>
  <si>
    <t>25.11.2023 10:46:10</t>
  </si>
  <si>
    <t>25.11.2023 10:53:18</t>
  </si>
  <si>
    <t>M-2896(YATIRIM REZERVE) 35-01-M02896_911520785_911520785</t>
  </si>
  <si>
    <t>25.11.2023 20:10:12</t>
  </si>
  <si>
    <t>25.11.2023 21:26:57</t>
  </si>
  <si>
    <t>25.11.2023 18:37:27</t>
  </si>
  <si>
    <t>25.11.2023 18:59:16</t>
  </si>
  <si>
    <t>MAVİKÖŞE TR-2 35-17-M00225_35-17-M00225_2375596</t>
  </si>
  <si>
    <t>25.11.2023 12:42:22</t>
  </si>
  <si>
    <t>25.11.2023 16:46:56</t>
  </si>
  <si>
    <t>GERMİYAN İM 35-18-A00004_HatBaşıAyırıcı_53138488 L02_53138488</t>
  </si>
  <si>
    <t>25.11.2023 10:49:23</t>
  </si>
  <si>
    <t>25.11.2023 14:23:03</t>
  </si>
  <si>
    <t>ÜÇPINAR DM 45-71-M00183_HatBaşıAyırıcı_74252552 M03_74252552</t>
  </si>
  <si>
    <t>25.11.2023 17:47:13</t>
  </si>
  <si>
    <t>25.11.2023 17:56:28</t>
  </si>
  <si>
    <t>L-428 35-18-L00428_950453037_950453037</t>
  </si>
  <si>
    <t>25.11.2023 18:32:51</t>
  </si>
  <si>
    <t>26.11.2023 01:15:04</t>
  </si>
  <si>
    <t>DERBENT İM-DM 45-83-A00004_SARIBEY-2 L07_54875609</t>
  </si>
  <si>
    <t>25.11.2023 14:20:20</t>
  </si>
  <si>
    <t>25.11.2023 16:01:53</t>
  </si>
  <si>
    <t>GÜLKENT KÖK-3 35-30-M00219_ALTINOVA-1 ÇIKIŞ M05_84885056</t>
  </si>
  <si>
    <t>25.11.2023 13:49:20</t>
  </si>
  <si>
    <t>25.11.2023 16:06:39</t>
  </si>
  <si>
    <t>HIRKALI TR-1 45-74-M00229_945581971_945581971</t>
  </si>
  <si>
    <t>25.11.2023 12:35:24</t>
  </si>
  <si>
    <t>25.11.2023 14:00:58</t>
  </si>
  <si>
    <t>25.11.2023 10:23:15</t>
  </si>
  <si>
    <t>25.11.2023 13:11:59</t>
  </si>
  <si>
    <t>SULTAN DM 35-25-M00121_İZSU ARITMA M04_72117223</t>
  </si>
  <si>
    <t>25.11.2023 11:38:31</t>
  </si>
  <si>
    <t>25.11.2023 11:48:23</t>
  </si>
  <si>
    <t>25.11.2023 11:18:19</t>
  </si>
  <si>
    <t>25.11.2023 12:45:01</t>
  </si>
  <si>
    <t>25.11.2023 23:10:53</t>
  </si>
  <si>
    <t>26.11.2023 00:16:09</t>
  </si>
  <si>
    <t>25.11.2023 10:05:24</t>
  </si>
  <si>
    <t>25.11.2023 10:30:15</t>
  </si>
  <si>
    <t>25.11.2023 20:03:00</t>
  </si>
  <si>
    <t>25.11.2023 20:05:24</t>
  </si>
  <si>
    <t>25.11.2023 09:05:30</t>
  </si>
  <si>
    <t>SOMA KÖYLER DM-2 45-82-M00125_BERGAMA M02_2035737</t>
  </si>
  <si>
    <t>25.11.2023 13:32:20</t>
  </si>
  <si>
    <t>25.11.2023 13:16:57</t>
  </si>
  <si>
    <t>DEREKÖY KÖK-2 45-82-M00205_IŞIKLAR-4 M010_82862634</t>
  </si>
  <si>
    <t>25.11.2023 10:24:31</t>
  </si>
  <si>
    <t>25.11.2023 13:21:39</t>
  </si>
  <si>
    <t>25.11.2023 12:24:30</t>
  </si>
  <si>
    <t>25.11.2023 13:53:52</t>
  </si>
  <si>
    <t>K-3184 35-04-K03184_99526508_99526508</t>
  </si>
  <si>
    <t>25.11.2023 13:59:35</t>
  </si>
  <si>
    <t>25.11.2023 16:32:27</t>
  </si>
  <si>
    <t>HELVACI KÖK-1 35-17-M00360_HatBaşıAyırıcı_53132697 M03_53132697</t>
  </si>
  <si>
    <t>25.11.2023 15:21:36</t>
  </si>
  <si>
    <t>25.11.2023 22:06:49</t>
  </si>
  <si>
    <t>25.11.2023 05:27:10</t>
  </si>
  <si>
    <t>25.11.2023 08:42:41</t>
  </si>
  <si>
    <t>YAMANDERE TR-2 35-29-L00312_35-29-L00312_2374212</t>
  </si>
  <si>
    <t>25.11.2023 23:24:34</t>
  </si>
  <si>
    <t>25.11.2023 09:33:01</t>
  </si>
  <si>
    <t>KAPAKLI İM 45-72-A00003_ESKİ MECİDİYE L04_2107704</t>
  </si>
  <si>
    <t>25.11.2023 11:55:35</t>
  </si>
  <si>
    <t>25.11.2023 13:19:48</t>
  </si>
  <si>
    <t>25.11.2023 11:24:20</t>
  </si>
  <si>
    <t>25.11.2023 12:49:31</t>
  </si>
  <si>
    <t>25.11.2023 16:20:57</t>
  </si>
  <si>
    <t>26.11.2023 00:08:17</t>
  </si>
  <si>
    <t>K-3012 35-04-K03012_954708002_954708002</t>
  </si>
  <si>
    <t>25.11.2023 08:17:19</t>
  </si>
  <si>
    <t>25.11.2023 10:41:54</t>
  </si>
  <si>
    <t>25.11.2023 02:01:20</t>
  </si>
  <si>
    <t>25.11.2023 02:20:58</t>
  </si>
  <si>
    <t>ÇIRPI MEKTEP MAH. TR 35-20-M00005_35-20-M00005_66530864</t>
  </si>
  <si>
    <t>25.11.2023 14:37:46</t>
  </si>
  <si>
    <t>25.11.2023 19:37:25</t>
  </si>
  <si>
    <t>YILMAZ İM 45-78-A00003_HatBaşıAyırıcı_53140496 L01_53140496</t>
  </si>
  <si>
    <t>25.11.2023 11:25:00</t>
  </si>
  <si>
    <t>25.11.2023 16:11:22</t>
  </si>
  <si>
    <t>YENİ FOÇA TR-26 35-23-M00026_DAĞITIM TRAFO YENİFOÇA TR-26 M04_2329484</t>
  </si>
  <si>
    <t>25.11.2023 13:10:12</t>
  </si>
  <si>
    <t>25.11.2023 15:32:59</t>
  </si>
  <si>
    <t>M-530 35-02-M00530_915020677_915020677</t>
  </si>
  <si>
    <t>25.11.2023 09:10:32</t>
  </si>
  <si>
    <t>TİRE İM-DM-1 35-29-A00001_DEREBAŞI M25_2313894</t>
  </si>
  <si>
    <t>25.11.2023 12:37:10</t>
  </si>
  <si>
    <t>25.11.2023 12:59:37</t>
  </si>
  <si>
    <t>ÇAKIRBEYLİ TR-5 35-26-M01421_35-26-M01421_76954331</t>
  </si>
  <si>
    <t>25.11.2023 15:36:54</t>
  </si>
  <si>
    <t>25.11.2023 22:20:53</t>
  </si>
  <si>
    <t>25.11.2023 17:23:42</t>
  </si>
  <si>
    <t>25.11.2023 17:37:10</t>
  </si>
  <si>
    <t>25.11.2023 09:45:28</t>
  </si>
  <si>
    <t>25.11.2023 10:37:14</t>
  </si>
  <si>
    <t>MENEMEN TR-46 35-28-L00046_MENEMEN TR-45 L03_66723955</t>
  </si>
  <si>
    <t>25.11.2023 16:18:20</t>
  </si>
  <si>
    <t>25.11.2023 16:51:14</t>
  </si>
  <si>
    <t>25.11.2023 11:36:30</t>
  </si>
  <si>
    <t>25.11.2023 11:45:30</t>
  </si>
  <si>
    <t>SART TR-23 45-78-M00181_953252338_953252338</t>
  </si>
  <si>
    <t>25.11.2023 18:08:49</t>
  </si>
  <si>
    <t>25.11.2023 20:29:43</t>
  </si>
  <si>
    <t>KAYACIK KÖK 45-75-M00065_SARIALİLER M03_84267114</t>
  </si>
  <si>
    <t>25.11.2023 06:20:20</t>
  </si>
  <si>
    <t>25.11.2023 06:21:38</t>
  </si>
  <si>
    <t>25.11.2023 18:07:42</t>
  </si>
  <si>
    <t>25.11.2023 18:52:48</t>
  </si>
  <si>
    <t>PAŞATIMARI TR-1 45-83-M00811_PAŞATIMARI-2 KÖK M02_89801451</t>
  </si>
  <si>
    <t>25.11.2023 11:44:50</t>
  </si>
  <si>
    <t>25.11.2023 12:26:35</t>
  </si>
  <si>
    <t>25.11.2023 16:28:50</t>
  </si>
  <si>
    <t>25.11.2023 18:48:13</t>
  </si>
  <si>
    <t>GÜLKENT TR-6 35-30-M00229_B_56404760_56404760</t>
  </si>
  <si>
    <t>25.11.2023 23:48:56</t>
  </si>
  <si>
    <t>26.11.2023 02:19:00</t>
  </si>
  <si>
    <t>25.11.2023 09:18:32</t>
  </si>
  <si>
    <t>25.11.2023 13:25:11</t>
  </si>
  <si>
    <t>GÜNEY DM 45-83-L00130_ÇATAL L05_2331074</t>
  </si>
  <si>
    <t>25.11.2023 14:19:00</t>
  </si>
  <si>
    <t>25.11.2023 15:34:41</t>
  </si>
  <si>
    <t>BALIKLIOVA DM 35-19-L00270_HatBaşıAyırıcı_53137323 L06_53137323</t>
  </si>
  <si>
    <t>25.11.2023 09:01:02</t>
  </si>
  <si>
    <t>TİRE İM-DM-1 35-29-A00001_GÖKÇEN-1 M07_2059508</t>
  </si>
  <si>
    <t>25.11.2023 13:23:16</t>
  </si>
  <si>
    <t>YOLÜSTÜ İM 35-15-A00002_BİRGİ-2 L11_2076433</t>
  </si>
  <si>
    <t>25.11.2023 06:30:05</t>
  </si>
  <si>
    <t>ÇIRPI TR-1-2/3 35-20-M00008_KANDAK M08_92842099</t>
  </si>
  <si>
    <t>25.11.2023 12:08:24</t>
  </si>
  <si>
    <t>25.11.2023 15:47:52</t>
  </si>
  <si>
    <t>AKHİSAR İM 45-72-A00001_HatBaşıAyırıcı_53139881 L03_53139881</t>
  </si>
  <si>
    <t>25.11.2023 10:54:18</t>
  </si>
  <si>
    <t>TR-51 45-78-L00051_A a3_49409559</t>
  </si>
  <si>
    <t>26.11.2023 00:43:49</t>
  </si>
  <si>
    <t>25.11.2023 13:51:55</t>
  </si>
  <si>
    <t>25.11.2023 15:14:42</t>
  </si>
  <si>
    <t>ARSLANLAR TM 35-26-A00004_KÖYLER-3 L45_2057976</t>
  </si>
  <si>
    <t>25.11.2023 13:46:20</t>
  </si>
  <si>
    <t>25.11.2023 14:46:44</t>
  </si>
  <si>
    <t>TR-47 35-16-L00047_35-16-L00047_71976765</t>
  </si>
  <si>
    <t>25.11.2023 19:56:10</t>
  </si>
  <si>
    <t>25.11.2023 20:46:49</t>
  </si>
  <si>
    <t>K-824 35-08-K00824_35-08-K00824_95433394</t>
  </si>
  <si>
    <t>25.11.2023 13:39:39</t>
  </si>
  <si>
    <t>25.11.2023 14:32:50</t>
  </si>
  <si>
    <t>AŞAĞIKIRIKLAR DM 35-16-M00448_ÇANDARLI-1 ÇIKIŞ M07_2115972</t>
  </si>
  <si>
    <t>25.11.2023 09:46:18</t>
  </si>
  <si>
    <t>25.11.2023 10:40:43</t>
  </si>
  <si>
    <t>YAYLA KÖYÜ TR-1 35-21-L00093_35-21-L00093_2376073</t>
  </si>
  <si>
    <t>25.11.2023 17:37:04</t>
  </si>
  <si>
    <t>26.11.2023 00:23:24</t>
  </si>
  <si>
    <t>KARABULU KÖK 35-31-L00227_UMURLU L05_2119138</t>
  </si>
  <si>
    <t>25.11.2023 16:43:28</t>
  </si>
  <si>
    <t>25.11.2023 17:07:11</t>
  </si>
  <si>
    <t>POYRACIK TR-3 35-24-L00026_35-24-L00026_72093983</t>
  </si>
  <si>
    <t>25.11.2023 20:47:43</t>
  </si>
  <si>
    <t>25.11.2023 22:33:22</t>
  </si>
  <si>
    <t>K-734 35-01-K00734_K-1996 K06_47314192</t>
  </si>
  <si>
    <t>25.11.2023 01:08:30</t>
  </si>
  <si>
    <t>25.11.2023 07:00:55</t>
  </si>
  <si>
    <t>ELMABAĞ DM 35-15-L00317_GERİLİM-ÖLÇÜ - ÖDEMİŞ İM L03_66822220</t>
  </si>
  <si>
    <t>25.11.2023 15:54:50</t>
  </si>
  <si>
    <t>25.11.2023 15:57:40</t>
  </si>
  <si>
    <t>ÇAMLICA KÖK 45-81-M00048_ÇERİPAŞA M02_71996149</t>
  </si>
  <si>
    <t>25.11.2023 05:26:10</t>
  </si>
  <si>
    <t>25.11.2023 09:50:48</t>
  </si>
  <si>
    <t>K-1625 35-07-K01625_99009627_99009627</t>
  </si>
  <si>
    <t>25.11.2023 18:14:05</t>
  </si>
  <si>
    <t>25.11.2023 20:14:12</t>
  </si>
  <si>
    <t>25.11.2023 09:32:34</t>
  </si>
  <si>
    <t>25.11.2023 10:26:35</t>
  </si>
  <si>
    <t>25.11.2023 11:20:31</t>
  </si>
  <si>
    <t>25.11.2023 11:54:15</t>
  </si>
  <si>
    <t>KOZLUCA TR-2 (KAPLAN ÇUKURU) 45-73-M01111_C_91456747_91456747</t>
  </si>
  <si>
    <t>25.11.2023 18:43:53</t>
  </si>
  <si>
    <t>26.11.2023 01:27:47</t>
  </si>
  <si>
    <t>25.11.2023 04:18:32</t>
  </si>
  <si>
    <t>25.11.2023 04:38:54</t>
  </si>
  <si>
    <t>25.11.2023 16:55:21</t>
  </si>
  <si>
    <t>25.11.2023 16:57:30</t>
  </si>
  <si>
    <t>TR-67 35-30-L00067_A_91162434_91162434</t>
  </si>
  <si>
    <t>25.11.2023 01:30:27</t>
  </si>
  <si>
    <t>25.11.2023 01:56:22</t>
  </si>
  <si>
    <t>25.11.2023 07:07:00</t>
  </si>
  <si>
    <t>25.11.2023 07:33:08</t>
  </si>
  <si>
    <t>HANPAŞA AKYOL TR-1 45-72-M00186_B_56406229_56406229</t>
  </si>
  <si>
    <t>25.11.2023 11:04:49</t>
  </si>
  <si>
    <t>25.11.2023 20:46:57</t>
  </si>
  <si>
    <t>SART TR-10 45-78-M00183_953252157_953252157</t>
  </si>
  <si>
    <t>25.11.2023 10:57:44</t>
  </si>
  <si>
    <t>25.11.2023 17:14:07</t>
  </si>
  <si>
    <t>25.11.2023 17:59:50</t>
  </si>
  <si>
    <t>25.11.2023 18:36:49</t>
  </si>
  <si>
    <t>L-401 ALTINYUNUS DM 35-18-L00401_ALTINYUNUS-OTEL L05_2092204</t>
  </si>
  <si>
    <t>25.11.2023 10:03:16</t>
  </si>
  <si>
    <t>25.11.2023 11:38:09</t>
  </si>
  <si>
    <t>25.11.2023 13:00:43</t>
  </si>
  <si>
    <t>25.11.2023 13:20:53</t>
  </si>
  <si>
    <t>25.11.2023 12:39:30</t>
  </si>
  <si>
    <t>25.11.2023 12:39:49</t>
  </si>
  <si>
    <t>25.11.2023 11:48:34</t>
  </si>
  <si>
    <t>25.11.2023 15:56:06</t>
  </si>
  <si>
    <t>ÜNİVERSİTE TM 35-02-A00008_ÜNİVERSİTE-6 K36_2310278</t>
  </si>
  <si>
    <t>25.11.2023 03:34:29</t>
  </si>
  <si>
    <t>25.11.2023 03:46:10</t>
  </si>
  <si>
    <t>ÇALTIDERE KÖK 35-17-M00231_HatBaşıAyırıcı_65313818 M03_65313818</t>
  </si>
  <si>
    <t>25.11.2023 16:58:09</t>
  </si>
  <si>
    <t>25.11.2023 19:48:52</t>
  </si>
  <si>
    <t>KARAPINAR İM 45-78-A00002_ERDELEK M02_66243663</t>
  </si>
  <si>
    <t>25.11.2023 21:41:48</t>
  </si>
  <si>
    <t>25.11.2023 22:46:00</t>
  </si>
  <si>
    <t>PANCAR OSB DM-1 35-26-M00869_AYRANCILAR DM-5 M37_2122984</t>
  </si>
  <si>
    <t>25.11.2023 10:25:56</t>
  </si>
  <si>
    <t>25.11.2023 10:53:38</t>
  </si>
  <si>
    <t>KAYAKÖY TR-3 35-15-L00523_48613172_56369976_56369976</t>
  </si>
  <si>
    <t>25.11.2023 21:08:26</t>
  </si>
  <si>
    <t>25.11.2023 23:03:52</t>
  </si>
  <si>
    <t>YEŞİLYURT DM 45-73-M00476_SOBRAN M02_2086185</t>
  </si>
  <si>
    <t>25.11.2023 19:13:03</t>
  </si>
  <si>
    <t>25.11.2023 19:49:42</t>
  </si>
  <si>
    <t>CABARLAR KÖK 45-75-M00053_HatBaşıAyırıcı_53135602 M02_53135602</t>
  </si>
  <si>
    <t>25.11.2023 09:18:24</t>
  </si>
  <si>
    <t>25.11.2023 10:46:36</t>
  </si>
  <si>
    <t>AKPINAR TR-2 45-75-M00080_B_56397906_56397906</t>
  </si>
  <si>
    <t>25.11.2023 12:05:46</t>
  </si>
  <si>
    <t>25.11.2023 15:53:16</t>
  </si>
  <si>
    <t>25.11.2023 10:51:54</t>
  </si>
  <si>
    <t>25.11.2023 16:54:56</t>
  </si>
  <si>
    <t>K-4755 35-01-K04755_35-01-K04755_42467853</t>
  </si>
  <si>
    <t>25.11.2023 23:46:17</t>
  </si>
  <si>
    <t>26.11.2023 01:46:53</t>
  </si>
  <si>
    <t>25.11.2023 14:17:59</t>
  </si>
  <si>
    <t>25.11.2023 17:14:44</t>
  </si>
  <si>
    <t>AKHİSAR TM 45-72-A00006_AKHİSAR ŞEHİR-1 M11_2313113</t>
  </si>
  <si>
    <t>25.11.2023 07:42:09</t>
  </si>
  <si>
    <t>25.11.2023 08:12:35</t>
  </si>
  <si>
    <t>VİLLAKENT TR-4 35-28-M00388_953371871_953371871</t>
  </si>
  <si>
    <t>25.11.2023 17:45:34</t>
  </si>
  <si>
    <t>26.11.2023 02:34:08</t>
  </si>
  <si>
    <t>AKHİSAR TM 45-72-A00006_AKHİSAR ŞEHİR-1 M11_2055439</t>
  </si>
  <si>
    <t>25.11.2023 00:14:20</t>
  </si>
  <si>
    <t>25.11.2023 00:30:10</t>
  </si>
  <si>
    <t>BAHARLAR TR-2 45-79-M00162_945552395_945552395</t>
  </si>
  <si>
    <t>25.11.2023 11:13:42</t>
  </si>
  <si>
    <t>25.11.2023 14:35:32</t>
  </si>
  <si>
    <t>25.11.2023 08:52:18</t>
  </si>
  <si>
    <t>25.11.2023 09:10:45</t>
  </si>
  <si>
    <t>DM-7/15 35-26-M00635__56359844_56359844</t>
  </si>
  <si>
    <t>25.11.2023 14:57:44</t>
  </si>
  <si>
    <t>25.11.2023 20:25:09</t>
  </si>
  <si>
    <t>25.11.2023 04:07:26</t>
  </si>
  <si>
    <t>25.11.2023 04:36:26</t>
  </si>
  <si>
    <t>25.11.2023 09:53:47</t>
  </si>
  <si>
    <t>25.11.2023 09:57:59</t>
  </si>
  <si>
    <t>25.11.2023 13:39:28</t>
  </si>
  <si>
    <t>25.11.2023 17:39:27</t>
  </si>
  <si>
    <t>25.11.2023 16:14:36</t>
  </si>
  <si>
    <t>25.11.2023 16:17:00</t>
  </si>
  <si>
    <t>25.11.2023 09:48:50</t>
  </si>
  <si>
    <t>25.11.2023 10:33:38</t>
  </si>
  <si>
    <t>DM-1/59 45-71-M00020_KUŞLUBAHÇE M02_66398583</t>
  </si>
  <si>
    <t>25.11.2023 09:18:50</t>
  </si>
  <si>
    <t>25.11.2023 10:25:15</t>
  </si>
  <si>
    <t>KIRKAĞAÇ TR-13 45-76-M00013_95001343678_95001343678</t>
  </si>
  <si>
    <t>25.11.2023 14:54:01</t>
  </si>
  <si>
    <t>25.11.2023 15:36:09</t>
  </si>
  <si>
    <t>DM-12/TR-1 45-73-M00067_AKKEÇİLİ M03_65918029</t>
  </si>
  <si>
    <t>25.11.2023 08:32:40</t>
  </si>
  <si>
    <t>25.11.2023 09:08:24</t>
  </si>
  <si>
    <t>POYRACIK TR-3 35-24-L00026_A_56369443_56369443</t>
  </si>
  <si>
    <t>25.11.2023 23:29:25</t>
  </si>
  <si>
    <t>26.11.2023 00:12:20</t>
  </si>
  <si>
    <t>25.11.2023 07:31:07</t>
  </si>
  <si>
    <t>25.11.2023 07:53:23</t>
  </si>
  <si>
    <t>KARABURUN İM 35-21-A00001_KÜÇÜKBAHÇE L05_2314244</t>
  </si>
  <si>
    <t>25.11.2023 15:30:51</t>
  </si>
  <si>
    <t>25.11.2023 16:31:20</t>
  </si>
  <si>
    <t>M-1536 35-01-M01536_911434431_911434431</t>
  </si>
  <si>
    <t>25.11.2023 14:45:53</t>
  </si>
  <si>
    <t>AKHİSAR İM 45-72-A00001_CAMÖNÜ L03_2308693</t>
  </si>
  <si>
    <t>25.11.2023 12:45:16</t>
  </si>
  <si>
    <t>25.11.2023 17:41:40</t>
  </si>
  <si>
    <t>25.11.2023 19:33:42</t>
  </si>
  <si>
    <t>ÇAMLIBEL TR-5 35-20-L00352_B_65499094_65499094</t>
  </si>
  <si>
    <t>25.11.2023 20:15:50</t>
  </si>
  <si>
    <t>25.11.2023 21:57:55</t>
  </si>
  <si>
    <t>25.11.2023 10:44:49</t>
  </si>
  <si>
    <t>25.11.2023 11:37:00</t>
  </si>
  <si>
    <t>ÖZBEK TR-9 35-19-M00090_DIREK TIPI TRAFO HUCRESI H01_2057111</t>
  </si>
  <si>
    <t>25.11.2023 11:12:23</t>
  </si>
  <si>
    <t>25.11.2023 19:09:41</t>
  </si>
  <si>
    <t>TURAN KÖYÜ TR-1 35-20-L00070_35-20-L00070_49168578</t>
  </si>
  <si>
    <t>25.11.2023 13:26:01</t>
  </si>
  <si>
    <t>25.11.2023 18:47:58</t>
  </si>
  <si>
    <t>25.11.2023 19:45:24</t>
  </si>
  <si>
    <t>25.11.2023 20:40:09</t>
  </si>
  <si>
    <t>VİLLAKENT TR-3 35-28-M00389_VİLLAKENT TR-2 M03_66513356</t>
  </si>
  <si>
    <t>25.11.2023 11:04:20</t>
  </si>
  <si>
    <t>25.11.2023 11:48:51</t>
  </si>
  <si>
    <t>25.11.2023 23:35:55</t>
  </si>
  <si>
    <t>26.11.2023 11:32:00</t>
  </si>
  <si>
    <t>SAZOBA DM 45-72-M00413_SAZOBA TARIMSAL SULAMA M08_2331531</t>
  </si>
  <si>
    <t>25.11.2023 04:48:07</t>
  </si>
  <si>
    <t>25.11.2023 11:03:44</t>
  </si>
  <si>
    <t>25.11.2023 11:19:07</t>
  </si>
  <si>
    <t>25.11.2023 12:08:51</t>
  </si>
  <si>
    <t>YUKARI AKTEPE PALAMUTÇUK MAH. TR-3 35-32-L00074_DIREK TIPI TRAFO HUCRESI H01_2044869</t>
  </si>
  <si>
    <t>25.11.2023 20:09:23</t>
  </si>
  <si>
    <t>25.11.2023 22:28:50</t>
  </si>
  <si>
    <t>KARAOĞLANLI TR-3 45-71-M00567_DIREK TIPI TRAFO HUCRESI H01_2078516</t>
  </si>
  <si>
    <t>25.11.2023 10:11:25</t>
  </si>
  <si>
    <t>25.11.2023 17:09:28</t>
  </si>
  <si>
    <t>25.11.2023 16:09:44</t>
  </si>
  <si>
    <t>25.11.2023 17:35:40</t>
  </si>
  <si>
    <t>POYRAZDAMLARI TR-11 45-78-M00576_HatBaşıAyırıcı_53138974 M05_53138974</t>
  </si>
  <si>
    <t>25.11.2023 12:27:51</t>
  </si>
  <si>
    <t>25.11.2023 18:08:06</t>
  </si>
  <si>
    <t>25.11.2023 13:36:41</t>
  </si>
  <si>
    <t>25.11.2023 15:52:22</t>
  </si>
  <si>
    <t>25.11.2023 11:10:23</t>
  </si>
  <si>
    <t>25.11.2023 11:56:20</t>
  </si>
  <si>
    <t>SARUHANLI DM 45-80-M00001_BELEN HALİTPAŞA M10_2324162</t>
  </si>
  <si>
    <t>25.11.2023 10:21:16</t>
  </si>
  <si>
    <t>25.11.2023 15:50:56</t>
  </si>
  <si>
    <t>25.11.2023 10:01:36</t>
  </si>
  <si>
    <t>25.11.2023 11:13:35</t>
  </si>
  <si>
    <t>AHMETBEYLİ MAYDANOZ M-8 35-22-M00246_35-22-M00246_2362652</t>
  </si>
  <si>
    <t>25.11.2023 22:11:10</t>
  </si>
  <si>
    <t>25.11.2023 22:35:44</t>
  </si>
  <si>
    <t>KINIK İM 35-24-A00001_HatBaşıAyırıcı_79434880 M09_79434880</t>
  </si>
  <si>
    <t>25.11.2023 10:55:37</t>
  </si>
  <si>
    <t>K-342 35-02-K00342_912566827_912566827</t>
  </si>
  <si>
    <t>25.11.2023 02:31:02</t>
  </si>
  <si>
    <t>25.11.2023 03:54:53</t>
  </si>
  <si>
    <t>BAHÇECİK TR-1 35-22-M00264_DIREK TIPI TRAFO HUCRESI H01_2112511</t>
  </si>
  <si>
    <t>25.11.2023 11:51:11</t>
  </si>
  <si>
    <t>25.11.2023 15:55:14</t>
  </si>
  <si>
    <t>25.11.2023 18:56:42</t>
  </si>
  <si>
    <t>25.11.2023 21:31:27</t>
  </si>
  <si>
    <t>TR-296 35-19-L00354_956693811_956693811</t>
  </si>
  <si>
    <t>25.11.2023 20:44:17</t>
  </si>
  <si>
    <t>25.11.2023 23:00:59</t>
  </si>
  <si>
    <t>25.11.2023 13:54:44</t>
  </si>
  <si>
    <t>25.11.2023 18:41:10</t>
  </si>
  <si>
    <t>25.11.2023 08:42:46</t>
  </si>
  <si>
    <t>25.11.2023 10:39:15</t>
  </si>
  <si>
    <t>TR-82 35-16-L00082_953319141_953319141</t>
  </si>
  <si>
    <t>25.11.2023 12:09:52</t>
  </si>
  <si>
    <t>25.11.2023 16:16:48</t>
  </si>
  <si>
    <t>FOÇA JANDARMA ALAYI KÖK 35-23-M00240_YENİFOÇA 7.JANDARMA ÖZEL M02_72144150</t>
  </si>
  <si>
    <t>25.11.2023 16:36:31</t>
  </si>
  <si>
    <t>25.11.2023 19:47:01</t>
  </si>
  <si>
    <t>DM-2/4 35-18-L00590_950453664_950453664</t>
  </si>
  <si>
    <t>25.11.2023 13:27:00</t>
  </si>
  <si>
    <t>25.11.2023 18:05:23</t>
  </si>
  <si>
    <t>25.11.2023 10:06:30</t>
  </si>
  <si>
    <t>25.11.2023 10:07:00</t>
  </si>
  <si>
    <t>ÖMÜR BELDESİ TR 35-14-M00120_HatBaşıAyırıcı_53138408 M01_53138408</t>
  </si>
  <si>
    <t>25.11.2023 09:19:40</t>
  </si>
  <si>
    <t>25.11.2023 09:51:30</t>
  </si>
  <si>
    <t>25.11.2023 15:32:00</t>
  </si>
  <si>
    <t>YAKAKÖY KÖK 45-75-M00067_HatBaşıAyırıcı_53136512 M03_53136512</t>
  </si>
  <si>
    <t>25.11.2023 19:33:30</t>
  </si>
  <si>
    <t>25.11.2023 19:36:30</t>
  </si>
  <si>
    <t>25.11.2023 09:26:30</t>
  </si>
  <si>
    <t>25.11.2023 10:25:00</t>
  </si>
  <si>
    <t>KINIK TR-8 35-24-L00008_60455231_60984201_60984201</t>
  </si>
  <si>
    <t>25.11.2023 07:35:43</t>
  </si>
  <si>
    <t>25.11.2023 09:02:14</t>
  </si>
  <si>
    <t>BARUTÇU TR-1 35-13-L00070_946424065_946424065</t>
  </si>
  <si>
    <t>25.11.2023 18:08:17</t>
  </si>
  <si>
    <t>25.11.2023 19:34:36</t>
  </si>
  <si>
    <t>TR-21 35-13-L00021_C_56356122_56356122</t>
  </si>
  <si>
    <t>25.11.2023 15:43:26</t>
  </si>
  <si>
    <t>25.11.2023 21:25:00</t>
  </si>
  <si>
    <t>YEŞİLYURT DM 45-73-M00476_HatBaşıAyırıcı_53136116 M02_53136116</t>
  </si>
  <si>
    <t>25.11.2023 09:57:25</t>
  </si>
  <si>
    <t>25.11.2023 10:59:03</t>
  </si>
  <si>
    <t>TR-1/50 45-83-M00050_A_91094894_91094894</t>
  </si>
  <si>
    <t>25.11.2023 23:03:39</t>
  </si>
  <si>
    <t>25.11.2023 23:53:46</t>
  </si>
  <si>
    <t>PAMUCAK KÖK 35-13-L00400_ESKİ PAMUCAK (HAVAALANI) L09_2097128</t>
  </si>
  <si>
    <t>25.11.2023 10:44:01</t>
  </si>
  <si>
    <t>25.11.2023 12:32:10</t>
  </si>
  <si>
    <t>25.11.2023 14:33:47</t>
  </si>
  <si>
    <t>25.11.2023 06:01:40</t>
  </si>
  <si>
    <t>25.11.2023 06:20:51</t>
  </si>
  <si>
    <t>MÜBECCEL TARIMSAL SULAMA 35-16-M00689_HAMZALI SÜLEYMANİYE TR-2 M03_83181159</t>
  </si>
  <si>
    <t>25.11.2023 16:09:06</t>
  </si>
  <si>
    <t>25.11.2023 18:03:47</t>
  </si>
  <si>
    <t>L-245 35-18-L00245_L-251 L02_2324476</t>
  </si>
  <si>
    <t>25.11.2023 21:41:19</t>
  </si>
  <si>
    <t>25.11.2023 22:17:11</t>
  </si>
  <si>
    <t>ALÇUK TM 35-17-A00001_MENEMEN-1 M30_2055291</t>
  </si>
  <si>
    <t>25.11.2023 09:47:00</t>
  </si>
  <si>
    <t>25.11.2023 11:42:00</t>
  </si>
  <si>
    <t>25.11.2023 05:11:00</t>
  </si>
  <si>
    <t>25.11.2023 09:54:55</t>
  </si>
  <si>
    <t>KARABURUN İM 35-21-A00001_HatBaşıAyırıcı_53138202 L03_53138202</t>
  </si>
  <si>
    <t>25.11.2023 22:19:28</t>
  </si>
  <si>
    <t>26.11.2023 00:45:15</t>
  </si>
  <si>
    <t>M-2913 35-01-M02913_E_56374603_56374603</t>
  </si>
  <si>
    <t>25.11.2023 14:24:40</t>
  </si>
  <si>
    <t>25.11.2023 16:43:58</t>
  </si>
  <si>
    <t>TR-337 35-19-L00371_A_56389713_56389713</t>
  </si>
  <si>
    <t>25.11.2023 11:17:33</t>
  </si>
  <si>
    <t>25.11.2023 16:28:54</t>
  </si>
  <si>
    <t>TIRAZLI KÖK 45-79-M00079_HatBaşıAyırıcı_72341684 M06_72341684</t>
  </si>
  <si>
    <t>25.11.2023 15:08:52</t>
  </si>
  <si>
    <t>25.11.2023 19:31:41</t>
  </si>
  <si>
    <t>BİMEYKO TR-2 35-30-M00049_35-30-M00049_2351731</t>
  </si>
  <si>
    <t>25.11.2023 23:32:19</t>
  </si>
  <si>
    <t>26.11.2023 06:31:58</t>
  </si>
  <si>
    <t>BEYDAĞ İM 35-32-A00001_MUTAFLAR L14_2049959</t>
  </si>
  <si>
    <t>25.11.2023 18:44:19</t>
  </si>
  <si>
    <t>25.11.2023 18:48:11</t>
  </si>
  <si>
    <t>TİRE İM-DM-1 35-29-A00001_GÖKÇEN SULAMA M26_2059027</t>
  </si>
  <si>
    <t>25.11.2023 08:29:10</t>
  </si>
  <si>
    <t>25.11.2023 08:36:10</t>
  </si>
  <si>
    <t>SELÇUK İM/DM 35-13-A00004_ZEYTİNKÖY  KÖYLER-2 L12_65986291</t>
  </si>
  <si>
    <t>25.11.2023 04:41:40</t>
  </si>
  <si>
    <t>25.11.2023 05:18:04</t>
  </si>
  <si>
    <t>25.11.2023 09:54:31</t>
  </si>
  <si>
    <t>25.11.2023 10:12:43</t>
  </si>
  <si>
    <t>HÜSEYİN ACAR SULAMA GRUBU 35-29-L00608_35-29-L00608_2351652</t>
  </si>
  <si>
    <t>25.11.2023 07:54:10</t>
  </si>
  <si>
    <t>25.11.2023 09:43:36</t>
  </si>
  <si>
    <t>25.11.2023 12:00:25</t>
  </si>
  <si>
    <t>25.11.2023 15:53:51</t>
  </si>
  <si>
    <t>25.11.2023 10:15:03</t>
  </si>
  <si>
    <t>25.11.2023 11:04:11</t>
  </si>
  <si>
    <t>TR-137 35-15-M00137_95002453957_95002453957</t>
  </si>
  <si>
    <t>25.11.2023 20:31:21</t>
  </si>
  <si>
    <t>26.11.2023 02:58:35</t>
  </si>
  <si>
    <t>25.11.2023 19:03:43</t>
  </si>
  <si>
    <t>25.11.2023 21:53:19</t>
  </si>
  <si>
    <t>25.11.2023 09:23:17</t>
  </si>
  <si>
    <t>ÜÇYOL KÖK 45-82-M00128_HatBaşıAyırıcı_97454409 M04_97454409</t>
  </si>
  <si>
    <t>25.11.2023 13:30:09</t>
  </si>
  <si>
    <t>25.11.2023 15:37:06</t>
  </si>
  <si>
    <t>25.11.2023 09:41:29</t>
  </si>
  <si>
    <t>25.11.2023 13:53:37</t>
  </si>
  <si>
    <t>KINIK TR 22 35-24-L00022_955227436_955227436</t>
  </si>
  <si>
    <t>25.11.2023 19:47:27</t>
  </si>
  <si>
    <t>25.11.2023 21:27:44</t>
  </si>
  <si>
    <t>EGE İM 35-02-A00003_ZİRAAT-KAPASİTÖR K06_2089705</t>
  </si>
  <si>
    <t>25.11.2023 02:30:46</t>
  </si>
  <si>
    <t>25.11.2023 02:37:32</t>
  </si>
  <si>
    <t>KARABURUN TR-56 35-21-L00217_35-21-L00217_77288354</t>
  </si>
  <si>
    <t>25.11.2023 23:15:20</t>
  </si>
  <si>
    <t>25.11.2023 23:57:04</t>
  </si>
  <si>
    <t>25.11.2023 11:03:00</t>
  </si>
  <si>
    <t>25.11.2023 13:53:53</t>
  </si>
  <si>
    <t>25.11.2023 13:14:06</t>
  </si>
  <si>
    <t>25.11.2023 17:03:44</t>
  </si>
  <si>
    <t>TR-99 ZEYTİNALANI 35-19-L00099_915131665_915131665</t>
  </si>
  <si>
    <t>25.11.2023 00:22:38</t>
  </si>
  <si>
    <t>25.11.2023 01:11:38</t>
  </si>
  <si>
    <t>TR-2/14-A 45-72-L00068_B_90947076_90947076</t>
  </si>
  <si>
    <t>26.11.2023 04:31:17</t>
  </si>
  <si>
    <t>26.11.2023 04:59:43</t>
  </si>
  <si>
    <t>ÇİÇEKLİ TR-1 45-75-M00308_B_56401098_56401098</t>
  </si>
  <si>
    <t>26.11.2023 20:44:00</t>
  </si>
  <si>
    <t>26.11.2023 21:30:13</t>
  </si>
  <si>
    <t>26.11.2023 03:30:36</t>
  </si>
  <si>
    <t>26.11.2023 04:03:55</t>
  </si>
  <si>
    <t>KÖREKE TR-1 45-75-M00135_B_56386004_56386004</t>
  </si>
  <si>
    <t>26.11.2023 13:44:07</t>
  </si>
  <si>
    <t>26.11.2023 22:03:04</t>
  </si>
  <si>
    <t>ÇAYLI TR-9 35-15-L00202_A_56369646_56369646</t>
  </si>
  <si>
    <t>26.11.2023 16:01:42</t>
  </si>
  <si>
    <t>26.11.2023 21:10:20</t>
  </si>
  <si>
    <t>26.11.2023 09:44:51</t>
  </si>
  <si>
    <t>26.11.2023 11:24:03</t>
  </si>
  <si>
    <t>ALSANCAK TM 35-01-A00005_ALSANCAK K13_2308517</t>
  </si>
  <si>
    <t>26.11.2023 06:29:13</t>
  </si>
  <si>
    <t>26.11.2023 08:04:41</t>
  </si>
  <si>
    <t>HALİLLER KÖK 35-31-L00228_HatBaşıAyırıcı_66346626 L011_66346626</t>
  </si>
  <si>
    <t>26.11.2023 07:56:38</t>
  </si>
  <si>
    <t>26.11.2023 13:05:24</t>
  </si>
  <si>
    <t>CEVİZALAN TR-4 35-15-L00122_950402219_950402219</t>
  </si>
  <si>
    <t>26.11.2023 14:57:47</t>
  </si>
  <si>
    <t>27.11.2023 00:25:10</t>
  </si>
  <si>
    <t>26.11.2023 02:54:10</t>
  </si>
  <si>
    <t>26.11.2023 02:54:28</t>
  </si>
  <si>
    <t>GÖKKÖY TR-2 45-78-L00273_49308339_56391379_56391379</t>
  </si>
  <si>
    <t>26.11.2023 09:11:56</t>
  </si>
  <si>
    <t>26.11.2023 11:19:22</t>
  </si>
  <si>
    <t>DM-4/TR-17A 45-72-M00622_956519818_956519818</t>
  </si>
  <si>
    <t>26.11.2023 12:54:07</t>
  </si>
  <si>
    <t>26.11.2023 17:15:17</t>
  </si>
  <si>
    <t>26.11.2023 09:06:26</t>
  </si>
  <si>
    <t>26.11.2023 12:54:00</t>
  </si>
  <si>
    <t>K-4153 35-01-K04153_913063248_913063248</t>
  </si>
  <si>
    <t>26.11.2023 22:18:43</t>
  </si>
  <si>
    <t>27.11.2023 05:04:01</t>
  </si>
  <si>
    <t>TOPARLAR KARŞI MAH.TR-2 35-29-L00324_B_56395291_56395291</t>
  </si>
  <si>
    <t>26.11.2023 09:14:58</t>
  </si>
  <si>
    <t>26.11.2023 16:13:48</t>
  </si>
  <si>
    <t>26.11.2023 02:09:59</t>
  </si>
  <si>
    <t>26.11.2023 02:37:00</t>
  </si>
  <si>
    <t>BADEMLİ TR-1 DM 35-15-L01010_KETENDERESİ (HACI MUSA) L11_67544161</t>
  </si>
  <si>
    <t>26.11.2023 09:52:56</t>
  </si>
  <si>
    <t>26.11.2023 13:13:06</t>
  </si>
  <si>
    <t>26.11.2023 04:08:48</t>
  </si>
  <si>
    <t>26.11.2023 06:24:45</t>
  </si>
  <si>
    <t>TURGUTLU TR-1/1 DM 45-83-M00001_BLOKSAN M03_72159583</t>
  </si>
  <si>
    <t>26.11.2023 20:22:15</t>
  </si>
  <si>
    <t>26.11.2023 21:17:36</t>
  </si>
  <si>
    <t>KARAKURT TR-2 45-76-M00090_D_56388859_56388859</t>
  </si>
  <si>
    <t>26.11.2023 09:52:27</t>
  </si>
  <si>
    <t>26.11.2023 18:28:51</t>
  </si>
  <si>
    <t>BEYDERE KÖK 45-71-M00128_HatBaşıAyırıcı_53135264 M07_53135264</t>
  </si>
  <si>
    <t>26.11.2023 19:15:45</t>
  </si>
  <si>
    <t>27.11.2023 00:55:00</t>
  </si>
  <si>
    <t>26.11.2023 13:56:14</t>
  </si>
  <si>
    <t>26.11.2023 22:48:15</t>
  </si>
  <si>
    <t>26.11.2023 03:46:50</t>
  </si>
  <si>
    <t>26.11.2023 06:33:31</t>
  </si>
  <si>
    <t>ERENKÖY TR-1 45-73-M00450_C_56395898_56395898</t>
  </si>
  <si>
    <t>26.11.2023 12:53:23</t>
  </si>
  <si>
    <t>26.11.2023 18:03:15</t>
  </si>
  <si>
    <t>26.11.2023 09:28:51</t>
  </si>
  <si>
    <t>26.11.2023 09:32:11</t>
  </si>
  <si>
    <t>26.11.2023 18:50:03</t>
  </si>
  <si>
    <t>26.11.2023 21:10:21</t>
  </si>
  <si>
    <t>TR-2/96 45-83-M00783__72372917_72372917</t>
  </si>
  <si>
    <t>26.11.2023 15:52:48</t>
  </si>
  <si>
    <t>26.11.2023 17:23:09</t>
  </si>
  <si>
    <t>AŞAĞIÇOBANİSA KÖK 45-71-M00096_AŞAĞIÇOBANİSA TR-3 M06_2321776</t>
  </si>
  <si>
    <t>26.11.2023 02:57:40</t>
  </si>
  <si>
    <t>26.11.2023 05:43:22</t>
  </si>
  <si>
    <t>SARIKAYA KÖK 35-31-L00284_İĞDELİ L01_2337273</t>
  </si>
  <si>
    <t>26.11.2023 01:09:53</t>
  </si>
  <si>
    <t>26.11.2023 01:33:30</t>
  </si>
  <si>
    <t>26.11.2023 02:39:01</t>
  </si>
  <si>
    <t>26.11.2023 04:27:41</t>
  </si>
  <si>
    <t>DİNDARLI TR-2 YEŞİLOVA 45-79-M00427_B_56385421_56385421</t>
  </si>
  <si>
    <t>26.11.2023 08:35:11</t>
  </si>
  <si>
    <t>26.11.2023 12:41:59</t>
  </si>
  <si>
    <t>SEFERİHİSAR İM 35-14-A00002_SEFERİHİSAR ŞEHİR-2 L04_72378352</t>
  </si>
  <si>
    <t>26.11.2023 04:32:43</t>
  </si>
  <si>
    <t>26.11.2023 04:39:59</t>
  </si>
  <si>
    <t>TR-29 45-78-L00029_953258861_953258861</t>
  </si>
  <si>
    <t>26.11.2023 16:58:29</t>
  </si>
  <si>
    <t>26.11.2023 22:18:17</t>
  </si>
  <si>
    <t>TR-1-5/7 35-20-L00065_35-20-L00065_72368180</t>
  </si>
  <si>
    <t>26.11.2023 07:56:41</t>
  </si>
  <si>
    <t>26.11.2023 09:19:15</t>
  </si>
  <si>
    <t>26.11.2023 09:22:22</t>
  </si>
  <si>
    <t>26.11.2023 17:23:31</t>
  </si>
  <si>
    <t>MADIR FAKRA TR-1 45-81-M00232_B_56399516_56399516</t>
  </si>
  <si>
    <t>26.11.2023 20:40:48</t>
  </si>
  <si>
    <t>27.11.2023 00:54:17</t>
  </si>
  <si>
    <t>26.11.2023 11:06:29</t>
  </si>
  <si>
    <t>26.11.2023 11:34:13</t>
  </si>
  <si>
    <t>YENİ BAĞARASI TR-1 35-23-M00207_35-23-M00207_2361193</t>
  </si>
  <si>
    <t>26.11.2023 19:03:50</t>
  </si>
  <si>
    <t>26.11.2023 20:13:42</t>
  </si>
  <si>
    <t>TR-150 45-78-M00150_D_56385376_56385376</t>
  </si>
  <si>
    <t>26.11.2023 11:13:27</t>
  </si>
  <si>
    <t>26.11.2023 17:42:31</t>
  </si>
  <si>
    <t>TR-71 SEDAT IRMAK GRB. 35-15-M00071_35-15-M00071_2365301</t>
  </si>
  <si>
    <t>26.11.2023 06:37:43</t>
  </si>
  <si>
    <t>26.11.2023 09:24:02</t>
  </si>
  <si>
    <t>26.11.2023 03:54:33</t>
  </si>
  <si>
    <t>26.11.2023 06:59:23</t>
  </si>
  <si>
    <t>TR-111 45-78-L00111__56384692_56384692</t>
  </si>
  <si>
    <t>26.11.2023 14:56:55</t>
  </si>
  <si>
    <t>26.11.2023 17:30:25</t>
  </si>
  <si>
    <t>26.11.2023 01:26:42</t>
  </si>
  <si>
    <t>26.11.2023 01:41:55</t>
  </si>
  <si>
    <t>ÇAMLIK KÖYÜ TR-1 35-32-L00066_946415387_946415387</t>
  </si>
  <si>
    <t>26.11.2023 07:55:43</t>
  </si>
  <si>
    <t>26.11.2023 10:18:59</t>
  </si>
  <si>
    <t>26.11.2023 02:42:03</t>
  </si>
  <si>
    <t>26.11.2023 05:59:06</t>
  </si>
  <si>
    <t>URLA İM 35-19-A00001_TR-55(ESKİ UZUNADA) M11_100779832</t>
  </si>
  <si>
    <t>26.11.2023 08:40:18</t>
  </si>
  <si>
    <t>26.11.2023 13:03:01</t>
  </si>
  <si>
    <t>26.11.2023 03:32:10</t>
  </si>
  <si>
    <t>26.11.2023 16:53:37</t>
  </si>
  <si>
    <t>M-2518 35-02-M02518_99879734_99879734</t>
  </si>
  <si>
    <t>26.11.2023 08:26:32</t>
  </si>
  <si>
    <t>26.11.2023 09:32:51</t>
  </si>
  <si>
    <t>26.11.2023 07:10:16</t>
  </si>
  <si>
    <t>26.11.2023 07:41:24</t>
  </si>
  <si>
    <t>AHMETLİ TR-52 45-84-L00052_A_56404941_56404941</t>
  </si>
  <si>
    <t>26.11.2023 10:19:32</t>
  </si>
  <si>
    <t>26.11.2023 13:21:18</t>
  </si>
  <si>
    <t>GRUPKENT TR-1 35-30-M00203_C_91062389_91062389</t>
  </si>
  <si>
    <t>26.11.2023 23:15:02</t>
  </si>
  <si>
    <t>27.11.2023 02:21:52</t>
  </si>
  <si>
    <t>ÇOMAKLAR KÖYÜ TR-1 35-32-L00077_C_56357604_56357604</t>
  </si>
  <si>
    <t>26.11.2023 08:13:56</t>
  </si>
  <si>
    <t>26.11.2023 09:55:49</t>
  </si>
  <si>
    <t>GERENKÖY KÖK 35-23-M00156_GERENKÖY M01_72155600</t>
  </si>
  <si>
    <t>26.11.2023 01:12:56</t>
  </si>
  <si>
    <t>26.11.2023 01:30:57</t>
  </si>
  <si>
    <t>BADEMLİ TR-16 35-15-L01032_48663736_56361711_56361711</t>
  </si>
  <si>
    <t>26.11.2023 22:39:15</t>
  </si>
  <si>
    <t>27.11.2023 00:50:25</t>
  </si>
  <si>
    <t>M-2911 35-01-M02911_910603717_910603717</t>
  </si>
  <si>
    <t>26.11.2023 17:04:58</t>
  </si>
  <si>
    <t>27.11.2023 03:05:40</t>
  </si>
  <si>
    <t>KOLDERE KÖK 45-80-M00051_TR-11 M07_73403978</t>
  </si>
  <si>
    <t>26.11.2023 07:56:51</t>
  </si>
  <si>
    <t>26.11.2023 08:38:27</t>
  </si>
  <si>
    <t>YAĞCILAR TR-5 45-71-M02186_ H_72055926</t>
  </si>
  <si>
    <t>26.11.2023 08:11:08</t>
  </si>
  <si>
    <t>26.11.2023 17:16:16</t>
  </si>
  <si>
    <t>M-1335 KAYADİBİ KÖK 35-02-M01335_BORNOVA 380 GİS TM M06_2118910</t>
  </si>
  <si>
    <t>26.11.2023 07:30:32</t>
  </si>
  <si>
    <t>26.11.2023 07:55:53</t>
  </si>
  <si>
    <t>TAYTAN OFİS KÖK 45-78-M00314_ÜLKÜ FABRİKALAR M014_60669844</t>
  </si>
  <si>
    <t>26.11.2023 16:27:02</t>
  </si>
  <si>
    <t>26.11.2023 20:04:28</t>
  </si>
  <si>
    <t>GÖLMARMARA TR-17 45-85-L00017_C_56404619_56404619</t>
  </si>
  <si>
    <t>26.11.2023 12:20:42</t>
  </si>
  <si>
    <t>26.11.2023 16:19:01</t>
  </si>
  <si>
    <t>26.11.2023 03:01:40</t>
  </si>
  <si>
    <t>26.11.2023 03:03:00</t>
  </si>
  <si>
    <t>26.11.2023 08:55:35</t>
  </si>
  <si>
    <t>26.11.2023 08:59:25</t>
  </si>
  <si>
    <t>26.11.2023 10:47:42</t>
  </si>
  <si>
    <t>26.11.2023 11:36:31</t>
  </si>
  <si>
    <t>26.11.2023 01:45:30</t>
  </si>
  <si>
    <t>26.11.2023 03:28:13</t>
  </si>
  <si>
    <t>BAĞLARBAŞI TR-4 35-15-L00881_A_91445742_91445742</t>
  </si>
  <si>
    <t>26.11.2023 10:01:42</t>
  </si>
  <si>
    <t>26.11.2023 15:50:39</t>
  </si>
  <si>
    <t>M-1817 35-01-M01817_E 1E_5869694</t>
  </si>
  <si>
    <t>26.11.2023 04:30:09</t>
  </si>
  <si>
    <t>26.11.2023 05:38:27</t>
  </si>
  <si>
    <t>26.11.2023 16:50:19</t>
  </si>
  <si>
    <t>26.11.2023 21:31:44</t>
  </si>
  <si>
    <t>K-3628 35-01-K03628_35-01-K03628_2348599</t>
  </si>
  <si>
    <t>26.11.2023 12:14:04</t>
  </si>
  <si>
    <t>26.11.2023 12:42:09</t>
  </si>
  <si>
    <t>26.11.2023 02:11:11</t>
  </si>
  <si>
    <t>26.11.2023 07:05:03</t>
  </si>
  <si>
    <t>BAŞIBÜYÜK KÖK 45-77-L00158_HatBaşıAyırıcı_53135720 L06_53135720</t>
  </si>
  <si>
    <t>26.11.2023 10:33:31</t>
  </si>
  <si>
    <t>26.11.2023 15:14:10</t>
  </si>
  <si>
    <t>26.11.2023 05:33:05</t>
  </si>
  <si>
    <t>26.11.2023 06:50:23</t>
  </si>
  <si>
    <t>26.11.2023 10:41:41</t>
  </si>
  <si>
    <t>26.11.2023 10:45:55</t>
  </si>
  <si>
    <t>25.11.2023 13:04:50</t>
  </si>
  <si>
    <t>25.11.2023 13:34:43</t>
  </si>
  <si>
    <t>VELİLER KÖK 35-31-L00116_GEDİK L05_2337021</t>
  </si>
  <si>
    <t>25.11.2023 11:33:09</t>
  </si>
  <si>
    <t>25.11.2023 12:49:36</t>
  </si>
  <si>
    <t>25.11.2023 10:19:52</t>
  </si>
  <si>
    <t>25.11.2023 11:12:25</t>
  </si>
  <si>
    <t>25.11.2023 16:32:00</t>
  </si>
  <si>
    <t>25.11.2023 16:35:23</t>
  </si>
  <si>
    <t>HACIEMİNLER ÇAVLU TR 45-78-M00226_49263088_56391394_56391394</t>
  </si>
  <si>
    <t>25.11.2023 11:12:55</t>
  </si>
  <si>
    <t>DM-1/38 45-71-M00050_953195616_953195616</t>
  </si>
  <si>
    <t>25.11.2023 06:03:05</t>
  </si>
  <si>
    <t>25.11.2023 07:42:58</t>
  </si>
  <si>
    <t>25.11.2023 08:44:47</t>
  </si>
  <si>
    <t>25.11.2023 08:49:52</t>
  </si>
  <si>
    <t>ÖDEMİŞ TM-2 35-15-A00005_OSMANTEPE M19_2334264</t>
  </si>
  <si>
    <t>25.11.2023 09:41:27</t>
  </si>
  <si>
    <t>25.11.2023 12:56:50</t>
  </si>
  <si>
    <t>25.11.2023 09:25:44</t>
  </si>
  <si>
    <t>25.11.2023 09:51:12</t>
  </si>
  <si>
    <t>KARABURUN İM 35-21-A00001_HatBaşıAyırıcı_82610889 L05_82610889</t>
  </si>
  <si>
    <t>25.11.2023 10:05:33</t>
  </si>
  <si>
    <t>25.11.2023 15:15:33</t>
  </si>
  <si>
    <t>CENKYERİ TR-4 45-82-M00252_45-82-M00252_2370792</t>
  </si>
  <si>
    <t>25.11.2023 09:43:04</t>
  </si>
  <si>
    <t>25.11.2023 10:26:48</t>
  </si>
  <si>
    <t>DURASILLI TR-5 45-78-M01116_953261989_953261989</t>
  </si>
  <si>
    <t>25.11.2023 21:56:57</t>
  </si>
  <si>
    <t>25.11.2023 23:57:51</t>
  </si>
  <si>
    <t>26.11.2023 09:11:23</t>
  </si>
  <si>
    <t>26.11.2023 11:34:58</t>
  </si>
  <si>
    <t>K-3388 35-04-K03388_H SDP1_5820614</t>
  </si>
  <si>
    <t>26.11.2023 14:20:41</t>
  </si>
  <si>
    <t>26.11.2023 21:20:48</t>
  </si>
  <si>
    <t>26.11.2023 09:06:24</t>
  </si>
  <si>
    <t>26.11.2023 09:09:33</t>
  </si>
  <si>
    <t>M-1089 35-09-M01089_913435732_913435732</t>
  </si>
  <si>
    <t>26.11.2023 14:10:18</t>
  </si>
  <si>
    <t>26.11.2023 23:09:38</t>
  </si>
  <si>
    <t>26.11.2023 07:44:11</t>
  </si>
  <si>
    <t>26.11.2023 07:45:35</t>
  </si>
  <si>
    <t>KULA İM 45-77-A00001_HatBaşıAyırıcı_89227433 M03_89227433</t>
  </si>
  <si>
    <t>26.11.2023 11:59:04</t>
  </si>
  <si>
    <t>26.11.2023 19:52:41</t>
  </si>
  <si>
    <t>L-346 MANİSA BURCU SİTESİ 35-18-L00346_11655193_56357301_56357301</t>
  </si>
  <si>
    <t>26.11.2023 12:54:39</t>
  </si>
  <si>
    <t>26.11.2023 21:07:18</t>
  </si>
  <si>
    <t>26.11.2023 00:45:10</t>
  </si>
  <si>
    <t>26.11.2023 01:15:33</t>
  </si>
  <si>
    <t>M-3312(YATIRIM REZERVE) 35-07-M03312_C_56375849_56375849</t>
  </si>
  <si>
    <t>26.11.2023 08:48:38</t>
  </si>
  <si>
    <t>26.11.2023 11:53:23</t>
  </si>
  <si>
    <t>26.11.2023 07:24:14</t>
  </si>
  <si>
    <t>26.11.2023 08:37:45</t>
  </si>
  <si>
    <t>KAHRAMANDERE İM 35-10-A00002_GÜZELBAHÇE İM-2 M01_2090870</t>
  </si>
  <si>
    <t>26.11.2023 09:43:23</t>
  </si>
  <si>
    <t>26.11.2023 09:43:52</t>
  </si>
  <si>
    <t>26.11.2023 04:49:10</t>
  </si>
  <si>
    <t>26.11.2023 21:24:00</t>
  </si>
  <si>
    <t>YAYLAKÖY TR-1 35-24-M00088_A_56354015_56354015</t>
  </si>
  <si>
    <t>26.11.2023 15:04:20</t>
  </si>
  <si>
    <t>26.11.2023 20:48:20</t>
  </si>
  <si>
    <t>AVDAN TR-5 KÖK 45-82-M00130_CENKYERİ M02_72194308</t>
  </si>
  <si>
    <t>26.11.2023 02:19:50</t>
  </si>
  <si>
    <t>26.11.2023 02:42:16</t>
  </si>
  <si>
    <t>M-36 DOĞALKENT 35-23-M00036_C tr1c1_42106682</t>
  </si>
  <si>
    <t>26.11.2023 09:38:28</t>
  </si>
  <si>
    <t>26.11.2023 16:42:44</t>
  </si>
  <si>
    <t>26.11.2023 15:25:18</t>
  </si>
  <si>
    <t>26.11.2023 19:24:43</t>
  </si>
  <si>
    <t>26.11.2023 03:53:45</t>
  </si>
  <si>
    <t>26.11.2023 04:32:18</t>
  </si>
  <si>
    <t>DEREKÖY TR-1 35-27-M00966_B_56382332_56382332</t>
  </si>
  <si>
    <t>26.11.2023 11:52:47</t>
  </si>
  <si>
    <t>26.11.2023 15:45:06</t>
  </si>
  <si>
    <t>26.11.2023 03:00:00</t>
  </si>
  <si>
    <t>26.11.2023 06:52:10</t>
  </si>
  <si>
    <t>26.11.2023 01:29:03</t>
  </si>
  <si>
    <t>26.11.2023 02:36:22</t>
  </si>
  <si>
    <t>26.11.2023 05:58:51</t>
  </si>
  <si>
    <t>26.11.2023 07:14:54</t>
  </si>
  <si>
    <t>26.11.2023 10:47:31</t>
  </si>
  <si>
    <t>26.11.2023 10:48:01</t>
  </si>
  <si>
    <t>26.11.2023 01:58:10</t>
  </si>
  <si>
    <t>26.11.2023 02:24:10</t>
  </si>
  <si>
    <t>26.11.2023 09:54:46</t>
  </si>
  <si>
    <t>26.11.2023 17:21:44</t>
  </si>
  <si>
    <t>26.11.2023 03:25:23</t>
  </si>
  <si>
    <t>26.11.2023 05:10:14</t>
  </si>
  <si>
    <t>BAHÇELİ TR-2 45-73-M00433_B_56403637_56403637</t>
  </si>
  <si>
    <t>26.11.2023 05:07:40</t>
  </si>
  <si>
    <t>26.11.2023 15:22:07</t>
  </si>
  <si>
    <t>KORDON KÖK 45-78-M00730_HatBaşıAyırıcı_89483870 M03_89483870</t>
  </si>
  <si>
    <t>26.11.2023 09:21:10</t>
  </si>
  <si>
    <t>26.11.2023 21:25:19</t>
  </si>
  <si>
    <t>KALEMOĞLU KÖK 45-75-M00069_HatBaşıAyırıcı_53134975 M04_53134975</t>
  </si>
  <si>
    <t>26.11.2023 17:22:41</t>
  </si>
  <si>
    <t>27.11.2023 01:47:14</t>
  </si>
  <si>
    <t>26.11.2023 13:06:44</t>
  </si>
  <si>
    <t>26.11.2023 22:49:41</t>
  </si>
  <si>
    <t>SELÇUK İM/DM 35-13-A00004_BELEVİ (ARSLANLAR-2) M13_65986024</t>
  </si>
  <si>
    <t>26.11.2023 10:07:16</t>
  </si>
  <si>
    <t>26.11.2023 10:18:29</t>
  </si>
  <si>
    <t>26.11.2023 04:19:52</t>
  </si>
  <si>
    <t>26.11.2023 05:50:22</t>
  </si>
  <si>
    <t>FOÇA TR-14 35-23-L00014_950425567_950425567</t>
  </si>
  <si>
    <t>26.11.2023 19:54:03</t>
  </si>
  <si>
    <t>27.11.2023 03:29:19</t>
  </si>
  <si>
    <t>BAHÇELİ TR-1 35-30-L00147_B_56401846_56401846</t>
  </si>
  <si>
    <t>26.11.2023 08:29:52</t>
  </si>
  <si>
    <t>26.11.2023 14:48:21</t>
  </si>
  <si>
    <t>ÇATALARMUT TR-1 45-75-M00148_DIREK TIPI TRAFO HUCRESI H01_81491946</t>
  </si>
  <si>
    <t>26.11.2023 07:30:54</t>
  </si>
  <si>
    <t>26.11.2023 09:55:37</t>
  </si>
  <si>
    <t>26.11.2023 10:05:13</t>
  </si>
  <si>
    <t>26.11.2023 10:19:00</t>
  </si>
  <si>
    <t>K-1231 35-03-K01231_A A1b_5807914</t>
  </si>
  <si>
    <t>26.11.2023 18:58:02</t>
  </si>
  <si>
    <t>27.11.2023 00:45:22</t>
  </si>
  <si>
    <t>YENİÇİFTLİK KÖK 35-20-L00373_ATALAN KÖK L01_92839180</t>
  </si>
  <si>
    <t>26.11.2023 09:34:40</t>
  </si>
  <si>
    <t>26.11.2023 16:11:40</t>
  </si>
  <si>
    <t>26.11.2023 02:23:00</t>
  </si>
  <si>
    <t>26.11.2023 11:07:56</t>
  </si>
  <si>
    <t>26.11.2023 09:05:21</t>
  </si>
  <si>
    <t>26.11.2023 09:43:47</t>
  </si>
  <si>
    <t>26.11.2023 04:57:00</t>
  </si>
  <si>
    <t>26.11.2023 05:58:11</t>
  </si>
  <si>
    <t>YUKARI KIZILCA TR-3 35-27-L00053_A_56405960_56405960</t>
  </si>
  <si>
    <t>26.11.2023 22:38:40</t>
  </si>
  <si>
    <t>27.11.2023 01:29:28</t>
  </si>
  <si>
    <t>HALİLLER KÖK 35-31-L00228_HatBaşıAyırıcı_66319634 L011_66319634</t>
  </si>
  <si>
    <t>26.11.2023 23:17:20</t>
  </si>
  <si>
    <t>27.11.2023 00:23:37</t>
  </si>
  <si>
    <t>M-271 KARAKAYALAR DM 35-14-M00271_BADEMLER 477 SAĞ DEVRE M07_2097310</t>
  </si>
  <si>
    <t>26.11.2023 00:33:00</t>
  </si>
  <si>
    <t>26.11.2023 01:01:03</t>
  </si>
  <si>
    <t>26.11.2023 11:38:56</t>
  </si>
  <si>
    <t>26.11.2023 13:09:00</t>
  </si>
  <si>
    <t>TR-11 45-78-L00828_B_95467543_95467543</t>
  </si>
  <si>
    <t>26.11.2023 19:24:30</t>
  </si>
  <si>
    <t>27.11.2023 01:20:05</t>
  </si>
  <si>
    <t>KIRKAĞAÇ TR-15 45-76-M00015_45-76-M00015_2370868</t>
  </si>
  <si>
    <t>26.11.2023 08:26:21</t>
  </si>
  <si>
    <t>26.11.2023 09:21:02</t>
  </si>
  <si>
    <t>CENKYERİ TR-2 45-82-M00257_A_56405463_56405463</t>
  </si>
  <si>
    <t>26.11.2023 10:35:32</t>
  </si>
  <si>
    <t>26.11.2023 11:49:59</t>
  </si>
  <si>
    <t>DİKİLİ İM 35-30-A00001_ŞEHİR-1 L03_72357041</t>
  </si>
  <si>
    <t>26.11.2023 03:27:50</t>
  </si>
  <si>
    <t>26.11.2023 03:52:30</t>
  </si>
  <si>
    <t>YUKARI GÜLLÜCE TR-1 45-81-M00167_45-81-M00167_91843441</t>
  </si>
  <si>
    <t>26.11.2023 12:11:52</t>
  </si>
  <si>
    <t>26.11.2023 22:19:22</t>
  </si>
  <si>
    <t>26.11.2023 04:32:00</t>
  </si>
  <si>
    <t>26.11.2023 05:58:20</t>
  </si>
  <si>
    <t>TURGUTALP KÖK 45-71-M00260_SULTANYAYLASI M03_72233805</t>
  </si>
  <si>
    <t>26.11.2023 10:36:54</t>
  </si>
  <si>
    <t>26.11.2023 21:36:15</t>
  </si>
  <si>
    <t>YAYLA KÖYÜ TR-1 35-21-L00093_95002352347_95002352347</t>
  </si>
  <si>
    <t>26.11.2023 17:43:18</t>
  </si>
  <si>
    <t>27.11.2023 01:22:04</t>
  </si>
  <si>
    <t>L-45 JANDARMA SİTESİ 35-14-L00045_DIREK TIPI TRAFO HUCRESI H01_2099542</t>
  </si>
  <si>
    <t>26.11.2023 00:50:00</t>
  </si>
  <si>
    <t>26.11.2023 16:22:00</t>
  </si>
  <si>
    <t>K-1321 35-09-K01321_913258248_913258248</t>
  </si>
  <si>
    <t>26.11.2023 15:57:11</t>
  </si>
  <si>
    <t>27.11.2023 01:09:12</t>
  </si>
  <si>
    <t>M-147 SAKIZLIKOY 35-18-M00147__56368076_56368076</t>
  </si>
  <si>
    <t>26.11.2023 06:13:11</t>
  </si>
  <si>
    <t>26.11.2023 15:21:11</t>
  </si>
  <si>
    <t>FOÇA TR-55 35-23-L00055_950422664_950422664</t>
  </si>
  <si>
    <t>26.11.2023 20:16:14</t>
  </si>
  <si>
    <t>26.11.2023 23:46:16</t>
  </si>
  <si>
    <t>TATAR DM 35-19-M00256_HatBaşıAyırıcı_53137440 M12_53137440</t>
  </si>
  <si>
    <t>26.11.2023 03:17:56</t>
  </si>
  <si>
    <t>KIZILÇUKUR TR-2 45-79-M00472_B_56387430_56387430</t>
  </si>
  <si>
    <t>26.11.2023 09:54:17</t>
  </si>
  <si>
    <t>26.11.2023 15:22:28</t>
  </si>
  <si>
    <t>26.11.2023 03:56:12</t>
  </si>
  <si>
    <t>26.11.2023 06:13:00</t>
  </si>
  <si>
    <t>26.11.2023 03:44:00</t>
  </si>
  <si>
    <t>26.11.2023 03:53:00</t>
  </si>
  <si>
    <t>HALİLBEYLİ TR-3 35-27-M01052_C_56356627_56356627</t>
  </si>
  <si>
    <t>26.11.2023 08:53:26</t>
  </si>
  <si>
    <t>26.11.2023 11:09:27</t>
  </si>
  <si>
    <t>ELEK TR-1 45-74-M00133_45-74-M00133_2353834</t>
  </si>
  <si>
    <t>26.11.2023 04:17:01</t>
  </si>
  <si>
    <t>26.11.2023 06:20:32</t>
  </si>
  <si>
    <t>26.11.2023 10:37:40</t>
  </si>
  <si>
    <t>26.11.2023 14:00:13</t>
  </si>
  <si>
    <t>EĞLENHOCA TR-3 35-21-L00120_B_56376552_56376552</t>
  </si>
  <si>
    <t>26.11.2023 10:09:01</t>
  </si>
  <si>
    <t>26.11.2023 16:35:01</t>
  </si>
  <si>
    <t>K-1662 35-01-K01662_912292343_912292343</t>
  </si>
  <si>
    <t>26.11.2023 14:19:48</t>
  </si>
  <si>
    <t>26.11.2023 17:45:36</t>
  </si>
  <si>
    <t>26.11.2023 02:38:06</t>
  </si>
  <si>
    <t>26.11.2023 03:00:09</t>
  </si>
  <si>
    <t>HASAN KÜÇÜK SULAMA GRUBU 35-29-L00298_A_56406001_56406001</t>
  </si>
  <si>
    <t>26.11.2023 08:08:23</t>
  </si>
  <si>
    <t>26.11.2023 14:53:41</t>
  </si>
  <si>
    <t>26.11.2023 05:00:00</t>
  </si>
  <si>
    <t>26.11.2023 09:08:21</t>
  </si>
  <si>
    <t>26.11.2023 18:11:34</t>
  </si>
  <si>
    <t>26.11.2023 18:43:30</t>
  </si>
  <si>
    <t>DM-2/19 35-29-M00019_48397900 c1b_48400131</t>
  </si>
  <si>
    <t>26.11.2023 09:30:39</t>
  </si>
  <si>
    <t>26.11.2023 17:01:32</t>
  </si>
  <si>
    <t>K-921 35-01-K00921_TRAFO K03_2071333</t>
  </si>
  <si>
    <t>26.11.2023 12:39:56</t>
  </si>
  <si>
    <t>27.11.2023 02:30:16</t>
  </si>
  <si>
    <t>DERİCİ KÖK 45-84-M00003_HatBaşıAyırıcı_53134414 M02_53134414</t>
  </si>
  <si>
    <t>26.11.2023 08:39:26</t>
  </si>
  <si>
    <t>26.11.2023 12:11:11</t>
  </si>
  <si>
    <t>26.11.2023 13:26:48</t>
  </si>
  <si>
    <t>26.11.2023 13:38:44</t>
  </si>
  <si>
    <t>ÇİFTLİK İM 35-18-A00003_GOLF-1 L12_2054623</t>
  </si>
  <si>
    <t>26.11.2023 19:26:19</t>
  </si>
  <si>
    <t>26.11.2023 19:40:53</t>
  </si>
  <si>
    <t>26.11.2023 13:52:28</t>
  </si>
  <si>
    <t>26.11.2023 18:29:52</t>
  </si>
  <si>
    <t>26.11.2023 04:56:20</t>
  </si>
  <si>
    <t>26.11.2023 06:28:34</t>
  </si>
  <si>
    <t>BÜYÜKKEMERDERE TR-1 35-29-L00303_947227782_947227782</t>
  </si>
  <si>
    <t>26.11.2023 14:09:55</t>
  </si>
  <si>
    <t>26.11.2023 20:05:41</t>
  </si>
  <si>
    <t>26.11.2023 09:04:43</t>
  </si>
  <si>
    <t>26.11.2023 09:16:44</t>
  </si>
  <si>
    <t>AHMETLİ TR-11 45-84-L00011_955179221_955179221</t>
  </si>
  <si>
    <t>26.11.2023 12:50:52</t>
  </si>
  <si>
    <t>26.11.2023 14:10:53</t>
  </si>
  <si>
    <t>KAPANCI KÖK 45-78-L00229_HASALAN L02_2108490</t>
  </si>
  <si>
    <t>26.11.2023 04:03:51</t>
  </si>
  <si>
    <t>26.11.2023 05:02:28</t>
  </si>
  <si>
    <t>YUSUFLU TR-5 35-20-L00236_943078721_943078721</t>
  </si>
  <si>
    <t>26.11.2023 11:28:20</t>
  </si>
  <si>
    <t>26.11.2023 15:47:38</t>
  </si>
  <si>
    <t>DM-14/11 45-71-M00561_B_56397625_56397625</t>
  </si>
  <si>
    <t>26.11.2023 20:43:29</t>
  </si>
  <si>
    <t>GÜMÜLDÜR DM 35-25-M00100_CİVAR M07_2054414</t>
  </si>
  <si>
    <t>26.11.2023 03:24:07</t>
  </si>
  <si>
    <t>26.11.2023 05:48:20</t>
  </si>
  <si>
    <t>K-1772 35-01-K01772_912158937_912158937</t>
  </si>
  <si>
    <t>26.11.2023 09:10:59</t>
  </si>
  <si>
    <t>26.11.2023 11:52:54</t>
  </si>
  <si>
    <t>26.11.2023 07:37:14</t>
  </si>
  <si>
    <t>26.11.2023 07:51:32</t>
  </si>
  <si>
    <t>ÇAMLIK DM 35-17-M00173_HatBaşıAyırıcı_65358276 M08_65358276</t>
  </si>
  <si>
    <t>26.11.2023 18:01:25</t>
  </si>
  <si>
    <t>27.11.2023 00:21:40</t>
  </si>
  <si>
    <t>26.11.2023 17:50:31</t>
  </si>
  <si>
    <t>26.11.2023 18:19:48</t>
  </si>
  <si>
    <t>26.11.2023 09:42:55</t>
  </si>
  <si>
    <t>26.11.2023 09:44:59</t>
  </si>
  <si>
    <t>26.11.2023 03:11:23</t>
  </si>
  <si>
    <t>26.11.2023 03:54:21</t>
  </si>
  <si>
    <t>AKPINAR TR-2 45-75-M00080_B_91063958_91063958</t>
  </si>
  <si>
    <t>26.11.2023 13:22:40</t>
  </si>
  <si>
    <t>26.11.2023 15:00:51</t>
  </si>
  <si>
    <t>SERKELE TR-2 45-72-M00208_45-72-M00208_2370810</t>
  </si>
  <si>
    <t>26.11.2023 08:45:24</t>
  </si>
  <si>
    <t>26.11.2023 21:53:05</t>
  </si>
  <si>
    <t>TR-55 35-30-L00055_TR-56 L03_2321012</t>
  </si>
  <si>
    <t>26.11.2023 07:49:21</t>
  </si>
  <si>
    <t>26.11.2023 11:30:21</t>
  </si>
  <si>
    <t>26.11.2023 04:18:00</t>
  </si>
  <si>
    <t>26.11.2023 05:01:14</t>
  </si>
  <si>
    <t>L-233 AKARCA KÖK 35-14-L00233_L-58 HAVACILAR SİTESİ L03_72202703</t>
  </si>
  <si>
    <t>26.11.2023 11:36:12</t>
  </si>
  <si>
    <t>26.11.2023 17:15:02</t>
  </si>
  <si>
    <t>KINIK TR-1 45-76-L00085_A_56388535_56388535</t>
  </si>
  <si>
    <t>26.11.2023 09:29:47</t>
  </si>
  <si>
    <t>26.11.2023 19:13:53</t>
  </si>
  <si>
    <t>26.11.2023 02:31:31</t>
  </si>
  <si>
    <t>26.11.2023 04:25:01</t>
  </si>
  <si>
    <t>ADEM AS SULAMA GRUBU 35-29-L00471_A_56360983_56360983</t>
  </si>
  <si>
    <t>26.11.2023 12:53:59</t>
  </si>
  <si>
    <t>26.11.2023 19:34:35</t>
  </si>
  <si>
    <t>TR-16 35-31-L00016_35-31-L00016_2350087</t>
  </si>
  <si>
    <t>26.11.2023 07:40:42</t>
  </si>
  <si>
    <t>26.11.2023 10:03:33</t>
  </si>
  <si>
    <t>K-49 35-01-K00049_TRAFO-3 K04_42446458</t>
  </si>
  <si>
    <t>26.11.2023 12:43:16</t>
  </si>
  <si>
    <t>26.11.2023 23:03:46</t>
  </si>
  <si>
    <t>26.11.2023 07:26:32</t>
  </si>
  <si>
    <t>26.11.2023 07:35:18</t>
  </si>
  <si>
    <t>26.11.2023 04:35:22</t>
  </si>
  <si>
    <t>26.11.2023 05:12:50</t>
  </si>
  <si>
    <t>26.11.2023 07:03:10</t>
  </si>
  <si>
    <t>26.11.2023 10:31:00</t>
  </si>
  <si>
    <t>MORDOĞAN TR-25 35-21-L00153_B_91303984_91303984</t>
  </si>
  <si>
    <t>26.11.2023 04:57:56</t>
  </si>
  <si>
    <t>26.11.2023 06:20:57</t>
  </si>
  <si>
    <t>TR-37 35-30-L00037_B_60985048_60985048</t>
  </si>
  <si>
    <t>26.11.2023 17:43:50</t>
  </si>
  <si>
    <t>26.11.2023 21:29:27</t>
  </si>
  <si>
    <t>K-126 35-01-K00126_K-4723 K02_2315472</t>
  </si>
  <si>
    <t>26.11.2023 17:55:50</t>
  </si>
  <si>
    <t>26.11.2023 18:23:04</t>
  </si>
  <si>
    <t>26.11.2023 00:58:00</t>
  </si>
  <si>
    <t>26.11.2023 14:04:19</t>
  </si>
  <si>
    <t>K-575 35-01-K00575_B B1_5916530</t>
  </si>
  <si>
    <t>26.11.2023 17:22:00</t>
  </si>
  <si>
    <t>27.11.2023 04:42:22</t>
  </si>
  <si>
    <t>GELENBE TR-3 45-76-L00062_B_56385956_56385956</t>
  </si>
  <si>
    <t>26.11.2023 14:09:46</t>
  </si>
  <si>
    <t>26.11.2023 16:10:48</t>
  </si>
  <si>
    <t>GÖRDES TR-10 45-75-M00010_945606097_945606097</t>
  </si>
  <si>
    <t>26.11.2023 08:53:19</t>
  </si>
  <si>
    <t>26.11.2023 14:11:18</t>
  </si>
  <si>
    <t>K-3 35-01-K00003_B B1_5860247</t>
  </si>
  <si>
    <t>26.11.2023 18:22:26</t>
  </si>
  <si>
    <t>26.11.2023 21:02:35</t>
  </si>
  <si>
    <t>DAYIOĞLU TR-1 45-72-L00339_A_56389979_56389979</t>
  </si>
  <si>
    <t>26.11.2023 03:54:43</t>
  </si>
  <si>
    <t>26.11.2023 10:53:50</t>
  </si>
  <si>
    <t>ÇARIKKARALAR TR-1 45-73-M01075_A_56404488_56404488</t>
  </si>
  <si>
    <t>26.11.2023 16:24:46</t>
  </si>
  <si>
    <t>27.11.2023 01:16:33</t>
  </si>
  <si>
    <t>26.11.2023 01:43:47</t>
  </si>
  <si>
    <t>26.11.2023 02:19:23</t>
  </si>
  <si>
    <t>TR-41 35-30-L00041_35-30-L00041_2356396</t>
  </si>
  <si>
    <t>26.11.2023 09:47:49</t>
  </si>
  <si>
    <t>26.11.2023 18:05:50</t>
  </si>
  <si>
    <t>SÖĞÜTÇÜK MAH. TR-2 45-74-M00289_C_56353822_56353822</t>
  </si>
  <si>
    <t>26.11.2023 10:35:01</t>
  </si>
  <si>
    <t>26.11.2023 12:37:11</t>
  </si>
  <si>
    <t>26.11.2023 16:44:58</t>
  </si>
  <si>
    <t>26.11.2023 18:58:57</t>
  </si>
  <si>
    <t>GÜNERLİ TR-2 35-28-M00416_35-28-M00416_2371080</t>
  </si>
  <si>
    <t>26.11.2023 18:37:31</t>
  </si>
  <si>
    <t>26.11.2023 20:49:48</t>
  </si>
  <si>
    <t>PAMUCAK KÖK 35-13-L00400_ESKİ PAMUCAK (HAVAALANI) L09_2326932</t>
  </si>
  <si>
    <t>26.11.2023 03:22:30</t>
  </si>
  <si>
    <t>26.11.2023 04:06:04</t>
  </si>
  <si>
    <t>K-1677 35-01-K01677_915153517_915153517</t>
  </si>
  <si>
    <t>26.11.2023 09:43:25</t>
  </si>
  <si>
    <t>26.11.2023 11:41:18</t>
  </si>
  <si>
    <t>GÜNEŞLİ KÖK 45-75-M00056_HatBaşıAyırıcı_53135488 M01_53135488</t>
  </si>
  <si>
    <t>26.11.2023 10:12:37</t>
  </si>
  <si>
    <t>26.11.2023 19:19:45</t>
  </si>
  <si>
    <t>UMURLU TR-3 35-31-L00357_47788309_56352035_56352035</t>
  </si>
  <si>
    <t>26.11.2023 11:07:52</t>
  </si>
  <si>
    <t>26.11.2023 17:58:29</t>
  </si>
  <si>
    <t>PANCAR KÖK 35-26-M00891_KARAKUYU M02_2302862</t>
  </si>
  <si>
    <t>26.11.2023 04:12:00</t>
  </si>
  <si>
    <t>26.11.2023 09:57:00</t>
  </si>
  <si>
    <t>K-821 35-03-K00821_910795432_910795432</t>
  </si>
  <si>
    <t>26.11.2023 13:55:25</t>
  </si>
  <si>
    <t>26.11.2023 17:53:04</t>
  </si>
  <si>
    <t>K-575 35-01-K00575_F F1_5864918</t>
  </si>
  <si>
    <t>27.11.2023 04:35:33</t>
  </si>
  <si>
    <t>AHMETBEYLİ MAYDANOZ M-8 35-22-M00246__83112672_83112672</t>
  </si>
  <si>
    <t>26.11.2023 10:14:44</t>
  </si>
  <si>
    <t>26.11.2023 11:29:42</t>
  </si>
  <si>
    <t>26.11.2023 00:12:13</t>
  </si>
  <si>
    <t>26.11.2023 00:35:40</t>
  </si>
  <si>
    <t>26.11.2023 16:08:24</t>
  </si>
  <si>
    <t>26.11.2023 18:53:26</t>
  </si>
  <si>
    <t>MURADİYE TR-6 45-71-M01473_A_56393370_56393370</t>
  </si>
  <si>
    <t>26.11.2023 08:47:29</t>
  </si>
  <si>
    <t>26.11.2023 14:31:41</t>
  </si>
  <si>
    <t>26.11.2023 02:12:00</t>
  </si>
  <si>
    <t>26.11.2023 20:42:00</t>
  </si>
  <si>
    <t>DM-14/10 45-71-M00559_C_56406869_56406869</t>
  </si>
  <si>
    <t>26.11.2023 03:28:09</t>
  </si>
  <si>
    <t>26.11.2023 09:02:49</t>
  </si>
  <si>
    <t>ÇOBANLAR TR-1 45-76-M00150_955236056_955236056</t>
  </si>
  <si>
    <t>26.11.2023 14:23:48</t>
  </si>
  <si>
    <t>26.11.2023 23:32:29</t>
  </si>
  <si>
    <t>26.11.2023 04:56:37</t>
  </si>
  <si>
    <t>26.11.2023 06:56:12</t>
  </si>
  <si>
    <t>L-510 REİSDERE 35-18-L00510_B_91231454_91231454</t>
  </si>
  <si>
    <t>26.11.2023 14:32:07</t>
  </si>
  <si>
    <t>26.11.2023 23:55:16</t>
  </si>
  <si>
    <t>KAVAKLIDERE TR-9 45-73-M00143_HatBaşıAyırıcı_82001746 M03_82001746</t>
  </si>
  <si>
    <t>26.11.2023 00:20:17</t>
  </si>
  <si>
    <t>26.11.2023 02:14:03</t>
  </si>
  <si>
    <t>K-1088 35-04-K01088_35-04-K01088_2351495</t>
  </si>
  <si>
    <t>26.11.2023 09:06:00</t>
  </si>
  <si>
    <t>26.11.2023 13:35:32</t>
  </si>
  <si>
    <t>K-49 35-01-K00049_TRAFO-2 K02_42446456</t>
  </si>
  <si>
    <t>26.11.2023 12:42:59</t>
  </si>
  <si>
    <t>26.11.2023 23:09:04</t>
  </si>
  <si>
    <t>ULUCAK DM-2/18 35-27-M00943_DM-2/13 M02_61239187</t>
  </si>
  <si>
    <t>26.11.2023 02:17:30</t>
  </si>
  <si>
    <t>26.11.2023 05:47:16</t>
  </si>
  <si>
    <t>26.11.2023 12:20:52</t>
  </si>
  <si>
    <t>26.11.2023 22:30:50</t>
  </si>
  <si>
    <t>ÇAMLICA TR-1 35-26-M00454_35-26-M00454_2364458</t>
  </si>
  <si>
    <t>26.11.2023 09:09:13</t>
  </si>
  <si>
    <t>26.11.2023 13:54:44</t>
  </si>
  <si>
    <t>26.11.2023 09:42:51</t>
  </si>
  <si>
    <t>26.11.2023 17:09:47</t>
  </si>
  <si>
    <t>M. ALİ ÇETİN SULAMA GRUBU 35-27-M00172_A_91389044_91389044</t>
  </si>
  <si>
    <t>26.11.2023 15:00:06</t>
  </si>
  <si>
    <t>26.11.2023 21:19:18</t>
  </si>
  <si>
    <t>26.11.2023 06:07:25</t>
  </si>
  <si>
    <t>26.11.2023 09:38:53</t>
  </si>
  <si>
    <t>BEYLİKLİ TR-1 45-78-M00727_B_56392076_56392076</t>
  </si>
  <si>
    <t>26.11.2023 09:34:54</t>
  </si>
  <si>
    <t>26.11.2023 12:40:34</t>
  </si>
  <si>
    <t>DM-14/05 (TR-14/19) 45-71-M00547_A_91092662_91092662</t>
  </si>
  <si>
    <t>26.11.2023 08:43:52</t>
  </si>
  <si>
    <t>26.11.2023 09:19:30</t>
  </si>
  <si>
    <t>26.11.2023 00:19:00</t>
  </si>
  <si>
    <t>26.11.2023 01:23:42</t>
  </si>
  <si>
    <t>SAĞLIKÇILAR DM 35-18-L00544_ALTINYUNUS DM L01_2094908</t>
  </si>
  <si>
    <t>26.11.2023 00:07:33</t>
  </si>
  <si>
    <t>26.11.2023 00:16:33</t>
  </si>
  <si>
    <t>DM02/TR03 ŞEYH CAMİİ 45-73-M00021_DM-2 M01_66926176</t>
  </si>
  <si>
    <t>26.11.2023 09:54:01</t>
  </si>
  <si>
    <t>26.11.2023 11:30:41</t>
  </si>
  <si>
    <t>BERGAMA İM-2 35-16-A00002_KÖYLER(ÇAMKÖY) L12_2055212</t>
  </si>
  <si>
    <t>26.11.2023 03:37:38</t>
  </si>
  <si>
    <t>26.11.2023 08:05:19</t>
  </si>
  <si>
    <t>26.11.2023 13:52:04</t>
  </si>
  <si>
    <t>26.11.2023 14:16:44</t>
  </si>
  <si>
    <t>BEBEKLİ AHMETAĞA TR-2 45-77-L00488_45-77-L00488_85952975</t>
  </si>
  <si>
    <t>26.11.2023 15:23:16</t>
  </si>
  <si>
    <t>26.11.2023 20:03:12</t>
  </si>
  <si>
    <t>HILAL GIS TM 35-01-A00010_HİLAL-4 K14_2313222</t>
  </si>
  <si>
    <t>26.11.2023 08:10:31</t>
  </si>
  <si>
    <t>26.11.2023 08:13:28</t>
  </si>
  <si>
    <t>NECMETTİN AKTÜRK ÖZEL KÖK 45-76-M00045Ö_HALİL ÇOK M02_2326049</t>
  </si>
  <si>
    <t>26.11.2023 16:46:18</t>
  </si>
  <si>
    <t>26.11.2023 19:55:32</t>
  </si>
  <si>
    <t>26.11.2023 09:14:37</t>
  </si>
  <si>
    <t>TR-1/40 KÖK 45-72-M00040_H H2_66603942</t>
  </si>
  <si>
    <t>26.11.2023 08:22:42</t>
  </si>
  <si>
    <t>26.11.2023 14:26:33</t>
  </si>
  <si>
    <t>26.11.2023 20:13:56</t>
  </si>
  <si>
    <t>K-49 35-01-K00049_B 1B_5865678</t>
  </si>
  <si>
    <t>26.11.2023 23:03:08</t>
  </si>
  <si>
    <t>30.11.2023 05:59:32</t>
  </si>
  <si>
    <t>K-235 35-01-K00235_35-01-K00235_83668189</t>
  </si>
  <si>
    <t>26.11.2023 04:50:33</t>
  </si>
  <si>
    <t>26.11.2023 12:09:39</t>
  </si>
  <si>
    <t>26.11.2023 15:36:05</t>
  </si>
  <si>
    <t>KARAAĞAÇLI TR-1 45-71-M01904_45-71-M01904_2376747</t>
  </si>
  <si>
    <t>26.11.2023 11:24:09</t>
  </si>
  <si>
    <t>26.11.2023 19:22:27</t>
  </si>
  <si>
    <t>KABAZLI TR-2 45-78-M00679_B_90999600_90999600</t>
  </si>
  <si>
    <t>26.11.2023 14:29:38</t>
  </si>
  <si>
    <t>26.11.2023 23:28:13</t>
  </si>
  <si>
    <t>FIRDAMLAR TR-1 45-76-M00164_A_56388167_56388167</t>
  </si>
  <si>
    <t>26.11.2023 15:39:17</t>
  </si>
  <si>
    <t>26.11.2023 18:20:30</t>
  </si>
  <si>
    <t>MALTEPE TR-3 35-28-M00446_B_91251286_91251286</t>
  </si>
  <si>
    <t>26.11.2023 04:37:31</t>
  </si>
  <si>
    <t>26.11.2023 14:52:42</t>
  </si>
  <si>
    <t>AHMETBEYLER DM 35-16-M00154_HatBaşıAyırıcı_74604399 M08_74604399</t>
  </si>
  <si>
    <t>26.11.2023 16:21:42</t>
  </si>
  <si>
    <t>27.11.2023 00:48:26</t>
  </si>
  <si>
    <t>SUBAŞI İM 35-26-A00002_PAMUKYAZI L04_2035585</t>
  </si>
  <si>
    <t>26.11.2023 10:03:53</t>
  </si>
  <si>
    <t>26.11.2023 10:34:11</t>
  </si>
  <si>
    <t>SOMA MERKEZ DM-2 45-82-M00070_TR-44 M07_2092859</t>
  </si>
  <si>
    <t>26.11.2023 04:13:25</t>
  </si>
  <si>
    <t>26.11.2023 04:42:25</t>
  </si>
  <si>
    <t>SUBATAN TR-6 35-15-L00341_A_56367912_56367912</t>
  </si>
  <si>
    <t>26.11.2023 07:11:19</t>
  </si>
  <si>
    <t>26.11.2023 10:34:52</t>
  </si>
  <si>
    <t>KIZILDAĞ TR-1 45-73-M00454_45-73-M00454_2353843</t>
  </si>
  <si>
    <t>26.11.2023 10:07:41</t>
  </si>
  <si>
    <t>26.11.2023 22:33:57</t>
  </si>
  <si>
    <t>TR-80 35-19-L00080_9588267_60983793_60983793</t>
  </si>
  <si>
    <t>26.11.2023 05:18:09</t>
  </si>
  <si>
    <t>26.11.2023 13:21:08</t>
  </si>
  <si>
    <t>26.11.2023 05:14:14</t>
  </si>
  <si>
    <t>26.11.2023 14:25:00</t>
  </si>
  <si>
    <t>GÜNEY TR-1 45-83-L00269_A_56407854_56407854</t>
  </si>
  <si>
    <t>26.11.2023 08:27:30</t>
  </si>
  <si>
    <t>26.11.2023 10:02:13</t>
  </si>
  <si>
    <t>K-1027 35-01-K01027_D 1D_5861134</t>
  </si>
  <si>
    <t>26.11.2023 17:08:14</t>
  </si>
  <si>
    <t>27.11.2023 06:36:41</t>
  </si>
  <si>
    <t>TAŞLIYATAK CEBECİLER TR-4 35-31-L00367_47791966_56352036_56352036</t>
  </si>
  <si>
    <t>26.11.2023 13:34:05</t>
  </si>
  <si>
    <t>26.11.2023 16:57:48</t>
  </si>
  <si>
    <t>26.11.2023 08:09:55</t>
  </si>
  <si>
    <t>26.11.2023 14:22:51</t>
  </si>
  <si>
    <t>SANCAKLI BOZKÖY TR-4 45-71-M00564_45-71-M00564_2354349</t>
  </si>
  <si>
    <t>26.11.2023 21:27:45</t>
  </si>
  <si>
    <t>26.11.2023 21:52:26</t>
  </si>
  <si>
    <t>SUDELİĞİ KÖK 45-72-L00111_SELCİKLİ ÇIKIŞI L04_66544654</t>
  </si>
  <si>
    <t>26.11.2023 09:05:31</t>
  </si>
  <si>
    <t>26.11.2023 09:40:00</t>
  </si>
  <si>
    <t>KURUCUOVA TR-8 35-15-L00249_C_56361948_56361948</t>
  </si>
  <si>
    <t>26.11.2023 14:08:17</t>
  </si>
  <si>
    <t>26.11.2023 15:26:50</t>
  </si>
  <si>
    <t>26.11.2023 09:14:33</t>
  </si>
  <si>
    <t>26.11.2023 12:19:03</t>
  </si>
  <si>
    <t>26.11.2023 02:25:42</t>
  </si>
  <si>
    <t>26.11.2023 02:46:38</t>
  </si>
  <si>
    <t>M-2793 35-01-M02793_910669092_910669092</t>
  </si>
  <si>
    <t>26.11.2023 15:01:27</t>
  </si>
  <si>
    <t>26.11.2023 20:25:17</t>
  </si>
  <si>
    <t>KERPİÇLİK KÖYÜ TR-2 35-15-L00547_B_56362072_56362072</t>
  </si>
  <si>
    <t>26.11.2023 09:20:57</t>
  </si>
  <si>
    <t>26.11.2023 15:50:34</t>
  </si>
  <si>
    <t>ELMABAĞ DM 35-15-L00317_ÇAYIR TELEFİRİK L04_66822224</t>
  </si>
  <si>
    <t>26.11.2023 09:05:45</t>
  </si>
  <si>
    <t>26.11.2023 14:17:29</t>
  </si>
  <si>
    <t>26.11.2023 01:54:50</t>
  </si>
  <si>
    <t>26.11.2023 02:22:23</t>
  </si>
  <si>
    <t>TİRE İM-DM-1 35-29-A00001_HatBaşıAyırıcı_53138527 M03_53138527</t>
  </si>
  <si>
    <t>26.11.2023 12:18:54</t>
  </si>
  <si>
    <t>26.11.2023 18:09:52</t>
  </si>
  <si>
    <t>ÖRENCİK TR-1 45-71-M01564_B_82386927_82386927</t>
  </si>
  <si>
    <t>26.11.2023 00:16:04</t>
  </si>
  <si>
    <t>26.11.2023 09:49:01</t>
  </si>
  <si>
    <t>KIRKAĞAÇ TR-1/8 45-76-M00249_42854070_56386325_56386325</t>
  </si>
  <si>
    <t>26.11.2023 06:50:12</t>
  </si>
  <si>
    <t>26.11.2023 16:19:55</t>
  </si>
  <si>
    <t>26.11.2023 08:32:45</t>
  </si>
  <si>
    <t>26.11.2023 10:24:51</t>
  </si>
  <si>
    <t>26.11.2023 07:42:03</t>
  </si>
  <si>
    <t>26.11.2023 13:04:00</t>
  </si>
  <si>
    <t>K-4486 35-01-K04486_912109006_912109006</t>
  </si>
  <si>
    <t>26.11.2023 10:39:30</t>
  </si>
  <si>
    <t>26.11.2023 13:40:28</t>
  </si>
  <si>
    <t>26.11.2023 03:45:53</t>
  </si>
  <si>
    <t>26.11.2023 06:51:42</t>
  </si>
  <si>
    <t>27.11.2023 18:53:44</t>
  </si>
  <si>
    <t>K-127 35-04-K00127_K-4303 K06_41912104</t>
  </si>
  <si>
    <t>26.11.2023 03:40:10</t>
  </si>
  <si>
    <t>26.11.2023 05:55:17</t>
  </si>
  <si>
    <t>ÇAMAVLU TR-2 35-16-M00124_A_91031212_91031212</t>
  </si>
  <si>
    <t>26.11.2023 15:44:47</t>
  </si>
  <si>
    <t>26.11.2023 18:43:25</t>
  </si>
  <si>
    <t>TULUM TR-2 35-26-L00354_35-26-L00354_2352772</t>
  </si>
  <si>
    <t>26.11.2023 09:35:29</t>
  </si>
  <si>
    <t>26.11.2023 13:23:20</t>
  </si>
  <si>
    <t>HALİLAĞALAR TR-1 35-16-M00088_A_56399021_56399021</t>
  </si>
  <si>
    <t>26.11.2023 11:27:16</t>
  </si>
  <si>
    <t>26.11.2023 14:43:09</t>
  </si>
  <si>
    <t>SELİMŞAHLAR TR-2 45-71-M00137_45-71-M00137_2356110</t>
  </si>
  <si>
    <t>26.11.2023 03:20:10</t>
  </si>
  <si>
    <t>26.11.2023 06:31:19</t>
  </si>
  <si>
    <t>26.11.2023 15:06:00</t>
  </si>
  <si>
    <t>ÇALTILI TR-2 45-78-L00367_49333504_56407775_56407775</t>
  </si>
  <si>
    <t>26.11.2023 08:37:26</t>
  </si>
  <si>
    <t>26.11.2023 10:53:36</t>
  </si>
  <si>
    <t>YENİ ŞAKRAN TR-19 35-17-M00216_A_83693660_83693660</t>
  </si>
  <si>
    <t>26.11.2023 03:28:32</t>
  </si>
  <si>
    <t>26.11.2023 04:02:56</t>
  </si>
  <si>
    <t>TR-175 45-78-L00175_B_91319351_91319351</t>
  </si>
  <si>
    <t>26.11.2023 17:47:54</t>
  </si>
  <si>
    <t>27.11.2023 02:13:11</t>
  </si>
  <si>
    <t>26.11.2023 10:41:12</t>
  </si>
  <si>
    <t>26.11.2023 10:54:00</t>
  </si>
  <si>
    <t>AKÇAPINAR KÖK 45-83-L00131_AKÇAPINAR L06_72176518</t>
  </si>
  <si>
    <t>26.11.2023 01:57:00</t>
  </si>
  <si>
    <t>26.11.2023 04:19:22</t>
  </si>
  <si>
    <t>TR-12 HÜKÜMET KONAĞI 35-19-M00012_956668690_956668690</t>
  </si>
  <si>
    <t>26.11.2023 08:28:15</t>
  </si>
  <si>
    <t>26.11.2023 19:16:44</t>
  </si>
  <si>
    <t>26.11.2023 04:47:21</t>
  </si>
  <si>
    <t>26.11.2023 07:18:22</t>
  </si>
  <si>
    <t>26.11.2023 11:12:50</t>
  </si>
  <si>
    <t>26.11.2023 11:42:59</t>
  </si>
  <si>
    <t>26.11.2023 14:46:34</t>
  </si>
  <si>
    <t>27.11.2023 01:57:25</t>
  </si>
  <si>
    <t>K-16 35-04-K00016_K-116 K06_2324420</t>
  </si>
  <si>
    <t>26.11.2023 07:05:06</t>
  </si>
  <si>
    <t>26.11.2023 12:35:25</t>
  </si>
  <si>
    <t>K-3 35-01-K00003_DAĞITIM TRAFO-3 K04_42444973</t>
  </si>
  <si>
    <t>26.11.2023 12:41:24</t>
  </si>
  <si>
    <t>SOMA TR-15 45-82-M00525__82105647_82105647</t>
  </si>
  <si>
    <t>26.11.2023 08:29:10</t>
  </si>
  <si>
    <t>26.11.2023 12:45:38</t>
  </si>
  <si>
    <t>HACIBAŞTANLAR TR-1 45-85-L00193_A_56403215_56403215</t>
  </si>
  <si>
    <t>26.11.2023 16:18:54</t>
  </si>
  <si>
    <t>26.11.2023 16:58:01</t>
  </si>
  <si>
    <t>26.11.2023 10:46:55</t>
  </si>
  <si>
    <t>26.11.2023 19:17:53</t>
  </si>
  <si>
    <t>26.11.2023 04:24:02</t>
  </si>
  <si>
    <t>26.11.2023 04:48:37</t>
  </si>
  <si>
    <t>26.11.2023 08:36:18</t>
  </si>
  <si>
    <t>26.11.2023 10:25:50</t>
  </si>
  <si>
    <t>26.11.2023 02:32:54</t>
  </si>
  <si>
    <t>26.11.2023 12:26:39</t>
  </si>
  <si>
    <t>26.11.2023 18:43:19</t>
  </si>
  <si>
    <t>K-488 35-04-K00488_35-04-K00488_2375563</t>
  </si>
  <si>
    <t>26.11.2023 19:37:50</t>
  </si>
  <si>
    <t>27.11.2023 03:54:12</t>
  </si>
  <si>
    <t>26.11.2023 09:58:44</t>
  </si>
  <si>
    <t>26.11.2023 21:01:53</t>
  </si>
  <si>
    <t>AKARCA DM (M-233) 35-14-M00233_HatBaşıAyırıcı_53133203 L02_53133203</t>
  </si>
  <si>
    <t>26.11.2023 16:26:49</t>
  </si>
  <si>
    <t>26.11.2023 18:58:27</t>
  </si>
  <si>
    <t>MENEMEN İM 35-28-A00001_KOYUNDERE M15_2107890</t>
  </si>
  <si>
    <t>26.11.2023 11:50:01</t>
  </si>
  <si>
    <t>26.11.2023 12:04:22</t>
  </si>
  <si>
    <t>26.11.2023 14:49:54</t>
  </si>
  <si>
    <t>26.11.2023 18:19:17</t>
  </si>
  <si>
    <t>26.11.2023 15:33:13</t>
  </si>
  <si>
    <t>26.11.2023 21:22:53</t>
  </si>
  <si>
    <t>L-357 EGEM SAHİL SİT. 35-18-L00357_6559615_56356668_56356668</t>
  </si>
  <si>
    <t>27.11.2023 00:52:30</t>
  </si>
  <si>
    <t>L-633 35-18-L00633_A_91415124_91415124</t>
  </si>
  <si>
    <t>26.11.2023 14:55:03</t>
  </si>
  <si>
    <t>27.11.2023 00:00:14</t>
  </si>
  <si>
    <t>K-1573 SAHİL GÜVENLİK EGE DENİZ BÖLGE KOMUTANLIĞI ÖZEL 35-04-K01573Ö_ K02_2065173</t>
  </si>
  <si>
    <t>26.11.2023 06:02:25</t>
  </si>
  <si>
    <t>26.11.2023 10:19:41</t>
  </si>
  <si>
    <t>26.11.2023 13:47:37</t>
  </si>
  <si>
    <t>K-622 35-01-K00622_A_56359279_56359279</t>
  </si>
  <si>
    <t>26.11.2023 06:46:42</t>
  </si>
  <si>
    <t>26.11.2023 11:38:48</t>
  </si>
  <si>
    <t>ÇOBANLAR SUBATAN TR-1 35-15-L00358_950353380_950353380</t>
  </si>
  <si>
    <t>26.11.2023 19:42:06</t>
  </si>
  <si>
    <t>27.11.2023 05:03:08</t>
  </si>
  <si>
    <t>DM-20/16 45-71-M00600_45-71-M00600_2355070</t>
  </si>
  <si>
    <t>26.11.2023 05:00:28</t>
  </si>
  <si>
    <t>26.11.2023 09:34:42</t>
  </si>
  <si>
    <t>M-2388 35-02-M02388_910190053_910190053</t>
  </si>
  <si>
    <t>26.11.2023 21:44:15</t>
  </si>
  <si>
    <t>26.11.2023 23:31:08</t>
  </si>
  <si>
    <t>26.11.2023 03:30:54</t>
  </si>
  <si>
    <t>26.11.2023 03:34:14</t>
  </si>
  <si>
    <t>ARPASEKİ TR-1 35-24-M00092_955226448_955226448</t>
  </si>
  <si>
    <t>26.11.2023 13:48:53</t>
  </si>
  <si>
    <t>26.11.2023 16:44:24</t>
  </si>
  <si>
    <t>K-270 35-01-K00270_910978409_910978409</t>
  </si>
  <si>
    <t>26.11.2023 09:25:33</t>
  </si>
  <si>
    <t>26.11.2023 11:20:11</t>
  </si>
  <si>
    <t>K-132 35-01-K00132_C C3_5867158</t>
  </si>
  <si>
    <t>26.11.2023 15:16:55</t>
  </si>
  <si>
    <t>26.11.2023 21:12:50</t>
  </si>
  <si>
    <t>GÜNEŞLİ KÖK 45-75-M00056_KÖSELER - ULGAR M01_67577915</t>
  </si>
  <si>
    <t>26.11.2023 04:35:00</t>
  </si>
  <si>
    <t>26.11.2023 04:36:50</t>
  </si>
  <si>
    <t>K-1480 35-09-K01480_97712515_97712515</t>
  </si>
  <si>
    <t>26.11.2023 22:26:22</t>
  </si>
  <si>
    <t>27.11.2023 02:34:42</t>
  </si>
  <si>
    <t>26.11.2023 04:09:04</t>
  </si>
  <si>
    <t>26.11.2023 05:33:59</t>
  </si>
  <si>
    <t>26.11.2023 18:30:00</t>
  </si>
  <si>
    <t>27.11.2023 04:17:32</t>
  </si>
  <si>
    <t>SARIPINAR KÖK 45-73-M01357_SARIPINAR M02_95477866</t>
  </si>
  <si>
    <t>26.11.2023 03:58:53</t>
  </si>
  <si>
    <t>26.11.2023 04:53:49</t>
  </si>
  <si>
    <t>TR-113 ZEYTİNALANI 35-19-L00113_B_56372540_56372540</t>
  </si>
  <si>
    <t>26.11.2023 16:02:36</t>
  </si>
  <si>
    <t>26.11.2023 21:26:30</t>
  </si>
  <si>
    <t>26.11.2023 09:38:29</t>
  </si>
  <si>
    <t>26.11.2023 11:30:01</t>
  </si>
  <si>
    <t>MENEMEN DM-4/12 (KÖK-16) 35-28-M00016_HatBaşıAyırıcı_53133692 M01_53133692</t>
  </si>
  <si>
    <t>26.11.2023 14:22:53</t>
  </si>
  <si>
    <t>26.11.2023 19:41:07</t>
  </si>
  <si>
    <t>26.11.2023 00:26:12</t>
  </si>
  <si>
    <t>26.11.2023 00:49:20</t>
  </si>
  <si>
    <t>26.11.2023 15:00:27</t>
  </si>
  <si>
    <t>26.11.2023 19:32:48</t>
  </si>
  <si>
    <t>URGANLI TR-2 45-83-M00570__72410390_72410390</t>
  </si>
  <si>
    <t>26.11.2023 09:53:33</t>
  </si>
  <si>
    <t>26.11.2023 12:50:38</t>
  </si>
  <si>
    <t>M-657 35-17-M00657_M-449 M03_66304239</t>
  </si>
  <si>
    <t>26.11.2023 04:46:43</t>
  </si>
  <si>
    <t>26.11.2023 05:38:34</t>
  </si>
  <si>
    <t>KAYMAKÇI İM 35-15-A00004_ORHANGAZİ L08_2333300</t>
  </si>
  <si>
    <t>26.11.2023 11:21:31</t>
  </si>
  <si>
    <t>26.11.2023 14:32:05</t>
  </si>
  <si>
    <t>EMENLER TR-2 35-31-L00138_35-31-L00138_2364260</t>
  </si>
  <si>
    <t>26.11.2023 05:15:31</t>
  </si>
  <si>
    <t>26.11.2023 10:29:01</t>
  </si>
  <si>
    <t>26.11.2023 11:50:00</t>
  </si>
  <si>
    <t>ULDERBENT  HAYITLIDERE MAH.TR 45-73-M00550_45-73-M00550_2353603</t>
  </si>
  <si>
    <t>26.11.2023 14:46:27</t>
  </si>
  <si>
    <t>26.11.2023 20:43:10</t>
  </si>
  <si>
    <t>GÜMÜLDÜR M-57 35-25-M00357_955260178_955260178</t>
  </si>
  <si>
    <t>26.11.2023 16:43:36</t>
  </si>
  <si>
    <t>26.11.2023 17:26:43</t>
  </si>
  <si>
    <t>L-356 BAŞKENT SİTESİ 35-18-L00356_11656121_56357635_56357635</t>
  </si>
  <si>
    <t>26.11.2023 04:20:21</t>
  </si>
  <si>
    <t>26.11.2023 12:34:18</t>
  </si>
  <si>
    <t>KAPAKLI TR-6 45-72-M00316_A_56394720_56394720</t>
  </si>
  <si>
    <t>26.11.2023 16:42:21</t>
  </si>
  <si>
    <t>26.11.2023 19:55:16</t>
  </si>
  <si>
    <t>26.11.2023 01:52:00</t>
  </si>
  <si>
    <t>26.11.2023 21:25:10</t>
  </si>
  <si>
    <t>AŞAĞIKIRIKLAR DM 35-16-M00448_TOPÇAM M05_2334650</t>
  </si>
  <si>
    <t>26.11.2023 12:06:49</t>
  </si>
  <si>
    <t>26.11.2023 17:51:01</t>
  </si>
  <si>
    <t>26.11.2023 09:59:38</t>
  </si>
  <si>
    <t>26.11.2023 20:44:56</t>
  </si>
  <si>
    <t>K-2423 35-04-K02423_35-04-K02423_2353007</t>
  </si>
  <si>
    <t>26.11.2023 21:42:28</t>
  </si>
  <si>
    <t>27.11.2023 04:30:24</t>
  </si>
  <si>
    <t>ŞEBNEM SİTESİ TR 35-30-M00304_35-30-M00304_2364240</t>
  </si>
  <si>
    <t>26.11.2023 13:14:48</t>
  </si>
  <si>
    <t>26.11.2023 19:55:07</t>
  </si>
  <si>
    <t>26.11.2023 00:06:00</t>
  </si>
  <si>
    <t>26.11.2023 00:39:01</t>
  </si>
  <si>
    <t>AHMETLER TR-1 45-74-M00240_C_56352169_56352169</t>
  </si>
  <si>
    <t>26.11.2023 09:15:40</t>
  </si>
  <si>
    <t>26.11.2023 12:01:23</t>
  </si>
  <si>
    <t>TR-56 35-30-L00056_955333138_955333138</t>
  </si>
  <si>
    <t>26.11.2023 22:55:07</t>
  </si>
  <si>
    <t>27.11.2023 01:43:45</t>
  </si>
  <si>
    <t>26.11.2023 08:07:43</t>
  </si>
  <si>
    <t>26.11.2023 08:46:04</t>
  </si>
  <si>
    <t>26.11.2023 09:02:39</t>
  </si>
  <si>
    <t>26.11.2023 12:00:42</t>
  </si>
  <si>
    <t>K-2967 35-02-K02967_912405030_912405030</t>
  </si>
  <si>
    <t>26.11.2023 15:24:00</t>
  </si>
  <si>
    <t>26.11.2023 16:23:52</t>
  </si>
  <si>
    <t>26.11.2023 05:48:10</t>
  </si>
  <si>
    <t>26.11.2023 06:38:35</t>
  </si>
  <si>
    <t>26.11.2023 04:03:44</t>
  </si>
  <si>
    <t>26.11.2023 04:20:00</t>
  </si>
  <si>
    <t>26.11.2023 01:04:13</t>
  </si>
  <si>
    <t>26.11.2023 04:27:02</t>
  </si>
  <si>
    <t>TABAKLAR TR-1 45-75-M00336_B_56398224_56398224</t>
  </si>
  <si>
    <t>26.11.2023 14:05:24</t>
  </si>
  <si>
    <t>26.11.2023 22:12:05</t>
  </si>
  <si>
    <t>26.11.2023 01:15:40</t>
  </si>
  <si>
    <t>26.11.2023 10:03:03</t>
  </si>
  <si>
    <t>SOMA TR-38 45-82-M00038_A_56387331_56387331</t>
  </si>
  <si>
    <t>26.11.2023 07:34:22</t>
  </si>
  <si>
    <t>26.11.2023 10:15:36</t>
  </si>
  <si>
    <t>KIRKAĞAÇ TR-7 45-76-M00007_A_91191564_91191564</t>
  </si>
  <si>
    <t>26.11.2023 14:42:10</t>
  </si>
  <si>
    <t>26.11.2023 19:49:34</t>
  </si>
  <si>
    <t>SEYREKLİ TR-14 35-15-L00437_B_91233050_91233050</t>
  </si>
  <si>
    <t>26.11.2023 09:11:11</t>
  </si>
  <si>
    <t>26.11.2023 17:40:05</t>
  </si>
  <si>
    <t>K-3 35-01-K00003_E E1_5860407</t>
  </si>
  <si>
    <t>30.11.2023 03:50:56</t>
  </si>
  <si>
    <t>SELENDİ TR-19 45-81-M00019_945625502_945625502</t>
  </si>
  <si>
    <t>26.11.2023 17:38:57</t>
  </si>
  <si>
    <t>26.11.2023 23:14:13</t>
  </si>
  <si>
    <t>M-1528 35-03-M01528_910521780_910521780</t>
  </si>
  <si>
    <t>26.11.2023 08:26:08</t>
  </si>
  <si>
    <t>26.11.2023 09:28:37</t>
  </si>
  <si>
    <t>L-126 35-18-L00126_6497245_60982883_60982883</t>
  </si>
  <si>
    <t>26.11.2023 08:25:20</t>
  </si>
  <si>
    <t>26.11.2023 18:00:40</t>
  </si>
  <si>
    <t>UMMANDERESİ TR-1 45-75-M00075_A_56397911_56397911</t>
  </si>
  <si>
    <t>26.11.2023 15:02:03</t>
  </si>
  <si>
    <t>27.11.2023 00:15:09</t>
  </si>
  <si>
    <t>DURASILLI TR-1 45-71-M01708_DIREK TIPI TRAFO HUCRESI H01_2085584</t>
  </si>
  <si>
    <t>26.11.2023 12:01:37</t>
  </si>
  <si>
    <t>26.11.2023 16:11:04</t>
  </si>
  <si>
    <t>DAĞISTAN TR-1 35-16-M00129_B_90949971_90949971</t>
  </si>
  <si>
    <t>26.11.2023 12:54:16</t>
  </si>
  <si>
    <t>26.11.2023 18:20:45</t>
  </si>
  <si>
    <t>BİMEYKO TR-5 35-30-M00052_C_56352805_56352805</t>
  </si>
  <si>
    <t>26.11.2023 18:15:13</t>
  </si>
  <si>
    <t>26.11.2023 19:28:13</t>
  </si>
  <si>
    <t>26.11.2023 10:04:21</t>
  </si>
  <si>
    <t>26.11.2023 13:46:08</t>
  </si>
  <si>
    <t>K-3169 35-04-K03169_K-2618 K02_2064258</t>
  </si>
  <si>
    <t>26.11.2023 05:15:00</t>
  </si>
  <si>
    <t>26.11.2023 10:50:48</t>
  </si>
  <si>
    <t>TR-53 45-77-L00053_B_56403884_56403884</t>
  </si>
  <si>
    <t>26.11.2023 10:35:55</t>
  </si>
  <si>
    <t>26.11.2023 15:23:09</t>
  </si>
  <si>
    <t>M-2792 35-01-M02792_910631557_910631557</t>
  </si>
  <si>
    <t>26.11.2023 16:21:30</t>
  </si>
  <si>
    <t>27.11.2023 06:44:23</t>
  </si>
  <si>
    <t>K-681 35-04-K00681_D K681D3_5837264</t>
  </si>
  <si>
    <t>26.11.2023 13:03:18</t>
  </si>
  <si>
    <t>27.11.2023 16:38:34</t>
  </si>
  <si>
    <t>K-921 35-01-K00921_TRAFO K03_2318784</t>
  </si>
  <si>
    <t>26.11.2023 21:59:18</t>
  </si>
  <si>
    <t>26.11.2023 17:41:36</t>
  </si>
  <si>
    <t>26.11.2023 21:53:56</t>
  </si>
  <si>
    <t>DM-5/TR-10 (ESKİ TR-41) 35-26-M01361_956620567_956620567</t>
  </si>
  <si>
    <t>26.11.2023 06:42:41</t>
  </si>
  <si>
    <t>26.11.2023 15:23:10</t>
  </si>
  <si>
    <t>26.11.2023 10:40:49</t>
  </si>
  <si>
    <t>26.11.2023 18:18:58</t>
  </si>
  <si>
    <t>K-3874 35-01-K03874_A_56369116_56369116</t>
  </si>
  <si>
    <t>26.11.2023 02:39:08</t>
  </si>
  <si>
    <t>26.11.2023 03:26:52</t>
  </si>
  <si>
    <t>27.11.2023 00:41:00</t>
  </si>
  <si>
    <t>26.11.2023 08:49:21</t>
  </si>
  <si>
    <t>26.11.2023 10:19:11</t>
  </si>
  <si>
    <t>BIÇAKÇI OVACIK TR-4 35-15-L00083_A_91224724_91224724</t>
  </si>
  <si>
    <t>26.11.2023 16:43:53</t>
  </si>
  <si>
    <t>26.11.2023 17:33:49</t>
  </si>
  <si>
    <t>L-12 BALLI KUYU 35-14-L00012_L-15 L-16 L-17 L02_72221743</t>
  </si>
  <si>
    <t>26.11.2023 00:20:40</t>
  </si>
  <si>
    <t>26.11.2023 02:11:10</t>
  </si>
  <si>
    <t>AYASKENT DM-1 35-16-M00009_BÖLCEK M010_82964187</t>
  </si>
  <si>
    <t>26.11.2023 03:19:40</t>
  </si>
  <si>
    <t>26.11.2023 07:00:00</t>
  </si>
  <si>
    <t>26.11.2023 17:46:25</t>
  </si>
  <si>
    <t>26.11.2023 21:53:38</t>
  </si>
  <si>
    <t>K-16 35-04-K00016_K-466 K07_2324422</t>
  </si>
  <si>
    <t>26.11.2023 05:18:56</t>
  </si>
  <si>
    <t>TR-60 ADAYOLU 35-19-L00060_956667212_956667212</t>
  </si>
  <si>
    <t>26.11.2023 14:58:19</t>
  </si>
  <si>
    <t>27.11.2023 01:02:09</t>
  </si>
  <si>
    <t>TR-57 35-30-L00057__85485526_85485526</t>
  </si>
  <si>
    <t>26.11.2023 18:10:50</t>
  </si>
  <si>
    <t>26.11.2023 20:21:12</t>
  </si>
  <si>
    <t>L-27 35-14-L00027_L-38 AKKUM L01_72206828</t>
  </si>
  <si>
    <t>26.11.2023 01:12:40</t>
  </si>
  <si>
    <t>26.11.2023 01:29:41</t>
  </si>
  <si>
    <t>GÜMÜLDÜR DM 35-25-M00100_TAHTALI-3 M06_2309334</t>
  </si>
  <si>
    <t>26.11.2023 01:32:01</t>
  </si>
  <si>
    <t>KIRKAĞAÇ TR-22 45-76-M00022_45-76-M00022_2375170</t>
  </si>
  <si>
    <t>26.11.2023 08:26:11</t>
  </si>
  <si>
    <t>26.11.2023 09:19:14</t>
  </si>
  <si>
    <t>TR-98 45-78-L00098_A_91100553_91100553</t>
  </si>
  <si>
    <t>26.11.2023 13:21:04</t>
  </si>
  <si>
    <t>26.11.2023 21:11:50</t>
  </si>
  <si>
    <t>SELİMŞAHLAR TR-2 45-71-M00137_A_56352410_56352410</t>
  </si>
  <si>
    <t>26.11.2023 08:19:06</t>
  </si>
  <si>
    <t>26.11.2023 09:48:07</t>
  </si>
  <si>
    <t>EVRENLİ KÖK 45-73-M00139_EVRENLİ OSMANİYE KOZLUCA M03_2309340</t>
  </si>
  <si>
    <t>26.11.2023 05:38:53</t>
  </si>
  <si>
    <t>26.11.2023 08:17:06</t>
  </si>
  <si>
    <t>M-1 35-17-M00001_M-2 M05_66461795</t>
  </si>
  <si>
    <t>26.11.2023 08:00:52</t>
  </si>
  <si>
    <t>26.11.2023 13:39:22</t>
  </si>
  <si>
    <t>26.11.2023 02:19:20</t>
  </si>
  <si>
    <t>26.11.2023 09:03:21</t>
  </si>
  <si>
    <t>KOCAKAĞAN ELDİZEN TR-1 45-72-L00222_A_56406194_56406194</t>
  </si>
  <si>
    <t>26.11.2023 12:29:15</t>
  </si>
  <si>
    <t>26.11.2023 21:11:48</t>
  </si>
  <si>
    <t>26.11.2023 03:05:49</t>
  </si>
  <si>
    <t>26.11.2023 08:11:02</t>
  </si>
  <si>
    <t>BOZKÖY-1 35-26-M00480_5672384_56358412_56358412</t>
  </si>
  <si>
    <t>26.11.2023 08:09:00</t>
  </si>
  <si>
    <t>26.11.2023 13:45:48</t>
  </si>
  <si>
    <t>K-60 35-01-K00060_DAĞITIM TRAFOSU K-60 K04_2068891</t>
  </si>
  <si>
    <t>28.11.2023 03:23:00</t>
  </si>
  <si>
    <t>L-25 35-14-L00025_6014730_56357445_56357445</t>
  </si>
  <si>
    <t>26.11.2023 11:15:00</t>
  </si>
  <si>
    <t>26.11.2023 18:53:27</t>
  </si>
  <si>
    <t>26.11.2023 01:46:00</t>
  </si>
  <si>
    <t>26.11.2023 05:50:20</t>
  </si>
  <si>
    <t>26.11.2023 19:40:34</t>
  </si>
  <si>
    <t>26.11.2023 20:33:20</t>
  </si>
  <si>
    <t>TR-116 35-16-L00116_35-16-L00116_2346931</t>
  </si>
  <si>
    <t>26.11.2023 09:08:51</t>
  </si>
  <si>
    <t>26.11.2023 10:20:30</t>
  </si>
  <si>
    <t>DM-13/13 45-71-M00319_45-71-M00319_72095038</t>
  </si>
  <si>
    <t>26.11.2023 02:34:40</t>
  </si>
  <si>
    <t>26.11.2023 03:42:47</t>
  </si>
  <si>
    <t>26.11.2023 17:22:58</t>
  </si>
  <si>
    <t>26.11.2023 22:02:15</t>
  </si>
  <si>
    <t>K-681 35-04-K00681_F F2B_5824406</t>
  </si>
  <si>
    <t>26.11.2023 13:20:45</t>
  </si>
  <si>
    <t>27.11.2023 16:34:31</t>
  </si>
  <si>
    <t>MALTEPE TR-3 35-28-M00446_35-28-M00446_2374950</t>
  </si>
  <si>
    <t>26.11.2023 17:11:30</t>
  </si>
  <si>
    <t>26.11.2023 18:37:52</t>
  </si>
  <si>
    <t>YAYLA KÖYÜ TR-1 35-21-L00093_B_91303932_91303932</t>
  </si>
  <si>
    <t>26.11.2023 00:24:29</t>
  </si>
  <si>
    <t>26.11.2023 06:57:32</t>
  </si>
  <si>
    <t>TR-164 45-78-L00164_B_90990282_90990282</t>
  </si>
  <si>
    <t>26.11.2023 12:49:57</t>
  </si>
  <si>
    <t>26.11.2023 19:14:47</t>
  </si>
  <si>
    <t>YENMİŞ KÖK 35-27-M00366_YUKARI YENMİŞ M05_72163656</t>
  </si>
  <si>
    <t>26.11.2023 07:04:17</t>
  </si>
  <si>
    <t>26.11.2023 12:03:11</t>
  </si>
  <si>
    <t>ULUDERBENT TR-4 45-73-M00541_B_56385009_56385009</t>
  </si>
  <si>
    <t>26.11.2023 03:38:23</t>
  </si>
  <si>
    <t>26.11.2023 05:09:44</t>
  </si>
  <si>
    <t>26.11.2023 02:02:52</t>
  </si>
  <si>
    <t>26.11.2023 02:29:19</t>
  </si>
  <si>
    <t>26.11.2023 12:32:31</t>
  </si>
  <si>
    <t>KAPIKAYA TR-1 35-17-M00185_A_56355432_56355432</t>
  </si>
  <si>
    <t>26.11.2023 12:35:38</t>
  </si>
  <si>
    <t>26.11.2023 15:46:58</t>
  </si>
  <si>
    <t>K-2 35-01-K00002_DAĞITIM TRF-1 K-2 K07_2119374</t>
  </si>
  <si>
    <t>26.11.2023 17:44:03</t>
  </si>
  <si>
    <t>26.11.2023 18:43:53</t>
  </si>
  <si>
    <t>CENKYERİ TR-3 45-82-M00251_B_56404415_56404415</t>
  </si>
  <si>
    <t>26.11.2023 05:27:37</t>
  </si>
  <si>
    <t>26.11.2023 06:48:52</t>
  </si>
  <si>
    <t>YENİKÖY TR-2 45-78-L00305_A_56406038_56406038</t>
  </si>
  <si>
    <t>26.11.2023 11:33:40</t>
  </si>
  <si>
    <t>26.11.2023 13:14:11</t>
  </si>
  <si>
    <t>26.11.2023 05:14:53</t>
  </si>
  <si>
    <t>DEMİRTAŞ TR-2 35-30-M00151_A_56354294_56354294</t>
  </si>
  <si>
    <t>26.11.2023 12:01:15</t>
  </si>
  <si>
    <t>26.11.2023 14:28:30</t>
  </si>
  <si>
    <t>EFENDİLİ TR-1 45-75-M00182__84452627_84452627</t>
  </si>
  <si>
    <t>26.11.2023 12:19:15</t>
  </si>
  <si>
    <t>26.11.2023 18:05:59</t>
  </si>
  <si>
    <t>27.11.2023 00:32:46</t>
  </si>
  <si>
    <t>ERİKLİ KÖYÜ TR-1 35-32-L00029_35-32-L00029_2348279</t>
  </si>
  <si>
    <t>26.11.2023 07:58:17</t>
  </si>
  <si>
    <t>26.11.2023 09:36:43</t>
  </si>
  <si>
    <t>K-665 35-04-K00665_B K665B1_5827532</t>
  </si>
  <si>
    <t>26.11.2023 19:38:47</t>
  </si>
  <si>
    <t>27.11.2023 04:07:27</t>
  </si>
  <si>
    <t>K-681 35-04-K00681_947294465_947294465</t>
  </si>
  <si>
    <t>26.11.2023 13:59:39</t>
  </si>
  <si>
    <t>27.11.2023 16:45:20</t>
  </si>
  <si>
    <t>KARAALİ TR-1 45-71-M01470_A_91235728_91235728</t>
  </si>
  <si>
    <t>26.11.2023 08:19:03</t>
  </si>
  <si>
    <t>26.11.2023 15:58:43</t>
  </si>
  <si>
    <t>DM-3/TR-25 35-22-M00069_955260517_955260517</t>
  </si>
  <si>
    <t>26.11.2023 14:39:27</t>
  </si>
  <si>
    <t>26.11.2023 20:37:11</t>
  </si>
  <si>
    <t>K-4631 35-02-K04631_913854485_913854485</t>
  </si>
  <si>
    <t>26.11.2023 14:30:12</t>
  </si>
  <si>
    <t>26.11.2023 16:17:08</t>
  </si>
  <si>
    <t>26.11.2023 09:15:31</t>
  </si>
  <si>
    <t>26.11.2023 10:39:00</t>
  </si>
  <si>
    <t>26.11.2023 13:58:07</t>
  </si>
  <si>
    <t>27.11.2023 05:32:25</t>
  </si>
  <si>
    <t>26.11.2023 00:59:21</t>
  </si>
  <si>
    <t>26.11.2023 02:59:14</t>
  </si>
  <si>
    <t>26.11.2023 03:58:59</t>
  </si>
  <si>
    <t>26.11.2023 05:49:15</t>
  </si>
  <si>
    <t>SALİHLERALTI TANSAŞ KÖK 35-30-M00670_GÜLKENT-4 M02_72071642</t>
  </si>
  <si>
    <t>26.11.2023 02:11:57</t>
  </si>
  <si>
    <t>26.11.2023 04:34:50</t>
  </si>
  <si>
    <t>26.11.2023 17:31:00</t>
  </si>
  <si>
    <t>26.11.2023 19:41:25</t>
  </si>
  <si>
    <t>GÜZELBAHÇE İM 35-10-A00001_KAHRAMANDERE HAT-2 M10_77678573</t>
  </si>
  <si>
    <t>26.11.2023 00:42:16</t>
  </si>
  <si>
    <t>26.11.2023 00:55:03</t>
  </si>
  <si>
    <t>26.11.2023 17:54:43</t>
  </si>
  <si>
    <t>26.11.2023 18:05:04</t>
  </si>
  <si>
    <t>NİLSAN KÖK 35-26-M00725_ANADOLU YEM M04_65911138</t>
  </si>
  <si>
    <t>26.11.2023 02:34:10</t>
  </si>
  <si>
    <t>26.11.2023 06:31:09</t>
  </si>
  <si>
    <t>26.11.2023 00:48:50</t>
  </si>
  <si>
    <t>26.11.2023 00:51:00</t>
  </si>
  <si>
    <t>HELVACI KÖK-1 35-17-M00360_HELVACI DM-2 M03_66443930</t>
  </si>
  <si>
    <t>26.11.2023 02:39:21</t>
  </si>
  <si>
    <t>26.11.2023 04:12:47</t>
  </si>
  <si>
    <t>K-1153 35-03-K01153_915159508_915159508</t>
  </si>
  <si>
    <t>26.11.2023 09:55:44</t>
  </si>
  <si>
    <t>26.11.2023 12:30:05</t>
  </si>
  <si>
    <t>26.11.2023 15:08:02</t>
  </si>
  <si>
    <t>26.11.2023 21:45:45</t>
  </si>
  <si>
    <t>SIĞIRTMAÇLI TR-1 45-79-M00097_945552825_945552825</t>
  </si>
  <si>
    <t>26.11.2023 22:14:04</t>
  </si>
  <si>
    <t>27.11.2023 00:09:31</t>
  </si>
  <si>
    <t>EYKO TR-7 35-30-M00033_C_56402192_56402192</t>
  </si>
  <si>
    <t>26.11.2023 10:46:18</t>
  </si>
  <si>
    <t>26.11.2023 18:05:10</t>
  </si>
  <si>
    <t>26.11.2023 10:53:21</t>
  </si>
  <si>
    <t>26.11.2023 15:53:23</t>
  </si>
  <si>
    <t>M-4 35-02-M00004_99927716_99927716</t>
  </si>
  <si>
    <t>26.11.2023 19:22:37</t>
  </si>
  <si>
    <t>26.11.2023 22:00:36</t>
  </si>
  <si>
    <t>K-1878 35-09-K01878_97782978_97782978</t>
  </si>
  <si>
    <t>26.11.2023 01:03:19</t>
  </si>
  <si>
    <t>26.11.2023 01:23:52</t>
  </si>
  <si>
    <t>ÇAYLI KARŞIYAKA TR-14 35-32-L00041_A_91163812_91163812</t>
  </si>
  <si>
    <t>26.11.2023 10:37:13</t>
  </si>
  <si>
    <t>26.11.2023 12:28:03</t>
  </si>
  <si>
    <t>26.11.2023 07:54:13</t>
  </si>
  <si>
    <t>L-401 ALTINYUNUS DM 35-18-L00401_L-215 L09_2092212</t>
  </si>
  <si>
    <t>26.11.2023 14:58:20</t>
  </si>
  <si>
    <t>26.11.2023 18:24:20</t>
  </si>
  <si>
    <t>KARGIN KÖK 45-71-M00095_HatBaşıAyırıcı_53134218 M07_53134218</t>
  </si>
  <si>
    <t>26.11.2023 10:08:17</t>
  </si>
  <si>
    <t>26.11.2023 17:27:11</t>
  </si>
  <si>
    <t>ESENYURT TR-1 45-74-M00111_C_56356611_56356611</t>
  </si>
  <si>
    <t>26.11.2023 08:34:38</t>
  </si>
  <si>
    <t>26.11.2023 11:25:31</t>
  </si>
  <si>
    <t>TR-114 35-26-M00114_ARSLANLAR SANAYİ-2/TR-106 M03_65974716</t>
  </si>
  <si>
    <t>26.11.2023 09:58:01</t>
  </si>
  <si>
    <t>26.11.2023 19:41:17</t>
  </si>
  <si>
    <t>26.11.2023 04:29:40</t>
  </si>
  <si>
    <t>26.11.2023 04:32:50</t>
  </si>
  <si>
    <t>EBSO TM 35-09-A00001_KUŞ CENNETİ M22_2314258</t>
  </si>
  <si>
    <t>26.11.2023 01:45:20</t>
  </si>
  <si>
    <t>26.11.2023 03:34:48</t>
  </si>
  <si>
    <t>K-808 35-01-K00808_911978901_911978901</t>
  </si>
  <si>
    <t>26.11.2023 14:19:51</t>
  </si>
  <si>
    <t>26.11.2023 19:28:08</t>
  </si>
  <si>
    <t>POYRAZDAMLARI TR-14 45-78-M00579_B_91236523_91236523</t>
  </si>
  <si>
    <t>26.11.2023 09:44:25</t>
  </si>
  <si>
    <t>26.11.2023 10:16:02</t>
  </si>
  <si>
    <t>K-3385 35-04-K03385_35-04-K03385_2373953</t>
  </si>
  <si>
    <t>26.11.2023 14:41:52</t>
  </si>
  <si>
    <t>27.11.2023 03:46:37</t>
  </si>
  <si>
    <t>FOÇA TR-15 35-23-L00015_35-23-L00015_72148408</t>
  </si>
  <si>
    <t>26.11.2023 09:13:50</t>
  </si>
  <si>
    <t>26.11.2023 10:19:39</t>
  </si>
  <si>
    <t>26.11.2023 00:43:43</t>
  </si>
  <si>
    <t>26.11.2023 02:04:39</t>
  </si>
  <si>
    <t>ASMACIK TR-1 45-71-M01697_A_91097573_91097573</t>
  </si>
  <si>
    <t>26.11.2023 07:06:13</t>
  </si>
  <si>
    <t>26.11.2023 14:15:17</t>
  </si>
  <si>
    <t>26.11.2023 13:58:44</t>
  </si>
  <si>
    <t>26.11.2023 22:16:53</t>
  </si>
  <si>
    <t>GÜMÜLDÜR DM-6 (M-17) 35-25-M00017_DM-6/12 (GÜMÜLDÜR M-16) M06_72088155</t>
  </si>
  <si>
    <t>26.11.2023 06:13:20</t>
  </si>
  <si>
    <t>26.11.2023 06:22:13</t>
  </si>
  <si>
    <t>SEYİT EFE SLM TR 35-26-L00374_DIREK TIPI TRAFO HUCRESI H01_2040533</t>
  </si>
  <si>
    <t>26.11.2023 02:52:38</t>
  </si>
  <si>
    <t>26.11.2023 10:37:10</t>
  </si>
  <si>
    <t>26.11.2023 01:16:51</t>
  </si>
  <si>
    <t>26.11.2023 02:29:00</t>
  </si>
  <si>
    <t>26.11.2023 07:54:43</t>
  </si>
  <si>
    <t>26.11.2023 07:57:00</t>
  </si>
  <si>
    <t>YILMAZ İM 45-78-A00003_ÇAMURHAMAMI L09_2103971</t>
  </si>
  <si>
    <t>26.11.2023 04:17:30</t>
  </si>
  <si>
    <t>26.11.2023 04:29:02</t>
  </si>
  <si>
    <t>26.11.2023 09:25:19</t>
  </si>
  <si>
    <t>26.11.2023 20:29:29</t>
  </si>
  <si>
    <t>YUKARI EMLAKDERE TR-1 45-71-M01032_45-71-M01032_2369053</t>
  </si>
  <si>
    <t>26.11.2023 15:10:09</t>
  </si>
  <si>
    <t>26.11.2023 19:55:35</t>
  </si>
  <si>
    <t>BİMEYKO KÖK-10 35-30-M00048_ÇANDARLI DM M02_2107756</t>
  </si>
  <si>
    <t>26.11.2023 02:42:31</t>
  </si>
  <si>
    <t>26.11.2023 07:39:35</t>
  </si>
  <si>
    <t>K-111 35-04-K00111_99782932_99782932</t>
  </si>
  <si>
    <t>26.11.2023 12:23:37</t>
  </si>
  <si>
    <t>26.11.2023 19:51:04</t>
  </si>
  <si>
    <t>TR-25 35-32-L00025_A_91040345_91040345</t>
  </si>
  <si>
    <t>26.11.2023 07:25:06</t>
  </si>
  <si>
    <t>26.11.2023 10:49:36</t>
  </si>
  <si>
    <t>K-3628 35-01-K03628_A_56375712_56375712</t>
  </si>
  <si>
    <t>26.11.2023 11:02:59</t>
  </si>
  <si>
    <t>AVŞAR TR-5 45-83-L00353_45-83-L00353_2354510</t>
  </si>
  <si>
    <t>26.11.2023 10:44:11</t>
  </si>
  <si>
    <t>26.11.2023 13:34:59</t>
  </si>
  <si>
    <t>26.11.2023 12:52:00</t>
  </si>
  <si>
    <t>27.11.2023 07:28:08</t>
  </si>
  <si>
    <t>TR-2/14-A 45-72-L00068_B_56404535_56404535</t>
  </si>
  <si>
    <t>26.11.2023 17:39:12</t>
  </si>
  <si>
    <t>26.11.2023 23:14:32</t>
  </si>
  <si>
    <t>TR-1/84 (ERBİLLER) 45-83-M00084_TR-1/89 M03_2331806</t>
  </si>
  <si>
    <t>26.11.2023 21:36:22</t>
  </si>
  <si>
    <t>26.11.2023 22:13:26</t>
  </si>
  <si>
    <t>26.11.2023 08:52:31</t>
  </si>
  <si>
    <t>26.11.2023 09:58:40</t>
  </si>
  <si>
    <t>BAKTIRLI TR-1 45-83-L00426_C_56400818_56400818</t>
  </si>
  <si>
    <t>26.11.2023 09:07:08</t>
  </si>
  <si>
    <t>26.11.2023 11:29:36</t>
  </si>
  <si>
    <t>YUKARIAKTEPE DERELİLER TR-4 35-32-L00075_A_91171541_91171541</t>
  </si>
  <si>
    <t>26.11.2023 07:32:54</t>
  </si>
  <si>
    <t>26.11.2023 09:17:15</t>
  </si>
  <si>
    <t>DM-05/02 45-71-M00048_DM-5/3 M04_66503090</t>
  </si>
  <si>
    <t>26.11.2023 19:10:36</t>
  </si>
  <si>
    <t>26.11.2023 22:44:31</t>
  </si>
  <si>
    <t>26.11.2023 08:12:05</t>
  </si>
  <si>
    <t>26.11.2023 13:15:08</t>
  </si>
  <si>
    <t>YAĞCILAR TR-2 35-19-M00227_A_91005949_91005949</t>
  </si>
  <si>
    <t>26.11.2023 00:05:30</t>
  </si>
  <si>
    <t>26.11.2023 01:19:37</t>
  </si>
  <si>
    <t>KIZILAVLU TR-1 45-78-M00838_B_91288288_91288288</t>
  </si>
  <si>
    <t>26.11.2023 13:05:14</t>
  </si>
  <si>
    <t>26.11.2023 22:57:06</t>
  </si>
  <si>
    <t>26.11.2023 16:30:42</t>
  </si>
  <si>
    <t>26.11.2023 22:16:38</t>
  </si>
  <si>
    <t>L-111 OVACIK 35-18-L00111_6708367_56355068_56355068</t>
  </si>
  <si>
    <t>26.11.2023 20:47:00</t>
  </si>
  <si>
    <t>26.11.2023 21:50:21</t>
  </si>
  <si>
    <t>26.11.2023 16:21:05</t>
  </si>
  <si>
    <t>29.11.2023 07:11:40</t>
  </si>
  <si>
    <t>ILGIN HATBAŞI KÖK 45-73-M01292_KİLLİK M04_83838187</t>
  </si>
  <si>
    <t>26.11.2023 10:19:31</t>
  </si>
  <si>
    <t>26.11.2023 17:25:11</t>
  </si>
  <si>
    <t>26.11.2023 11:10:55</t>
  </si>
  <si>
    <t>26.11.2023 12:14:39</t>
  </si>
  <si>
    <t>ÇUKURALTI M-54 35-25-M00089_C_56355292_56355292</t>
  </si>
  <si>
    <t>26.11.2023 11:20:39</t>
  </si>
  <si>
    <t>26.11.2023 12:11:21</t>
  </si>
  <si>
    <t>AKKEÇİLİ KÖK 45-73-M00239_HatBaşıAyırıcı_100772997 M03_100772997</t>
  </si>
  <si>
    <t>26.11.2023 06:10:53</t>
  </si>
  <si>
    <t>26.11.2023 09:22:55</t>
  </si>
  <si>
    <t>26.11.2023 00:19:27</t>
  </si>
  <si>
    <t>26.11.2023 00:32:57</t>
  </si>
  <si>
    <t>26.11.2023 03:55:20</t>
  </si>
  <si>
    <t>26.11.2023 13:07:58</t>
  </si>
  <si>
    <t>26.11.2023 14:02:45</t>
  </si>
  <si>
    <t>KÖSELER TR-1 35-15-L00471_A_56371435_56371435</t>
  </si>
  <si>
    <t>26.11.2023 07:55:40</t>
  </si>
  <si>
    <t>26.11.2023 11:55:17</t>
  </si>
  <si>
    <t>L-245 35-18-L00245_35-18-L00245_2371958</t>
  </si>
  <si>
    <t>26.11.2023 12:31:05</t>
  </si>
  <si>
    <t>26.11.2023 17:02:40</t>
  </si>
  <si>
    <t>K-4332 35-07-K04332_954859590_954859590</t>
  </si>
  <si>
    <t>26.11.2023 15:37:46</t>
  </si>
  <si>
    <t>26.11.2023 19:10:37</t>
  </si>
  <si>
    <t>26.11.2023 17:22:43</t>
  </si>
  <si>
    <t>26.11.2023 01:25:40</t>
  </si>
  <si>
    <t>26.11.2023 01:28:00</t>
  </si>
  <si>
    <t>26.11.2023 18:44:13</t>
  </si>
  <si>
    <t>26.11.2023 01:48:29</t>
  </si>
  <si>
    <t>26.11.2023 02:41:20</t>
  </si>
  <si>
    <t>26.11.2023 09:30:30</t>
  </si>
  <si>
    <t>26.11.2023 10:18:14</t>
  </si>
  <si>
    <t>DİNDARLI KÖK TR-3 KAKLIK 45-79-M00395_HatBaşıAyırıcı_80387349 M06_80387349</t>
  </si>
  <si>
    <t>26.11.2023 04:59:13</t>
  </si>
  <si>
    <t>26.11.2023 10:49:07</t>
  </si>
  <si>
    <t>26.11.2023 08:37:41</t>
  </si>
  <si>
    <t>26.11.2023 12:05:33</t>
  </si>
  <si>
    <t>26.11.2023 04:34:42</t>
  </si>
  <si>
    <t>26.11.2023 11:57:59</t>
  </si>
  <si>
    <t>K-2679 35-08-K02679_F_56384036_56384036</t>
  </si>
  <si>
    <t>26.11.2023 00:13:07</t>
  </si>
  <si>
    <t>26.11.2023 03:11:50</t>
  </si>
  <si>
    <t>K-1990 35-04-K01990_35-04-K01990_2359025</t>
  </si>
  <si>
    <t>26.11.2023 13:09:17</t>
  </si>
  <si>
    <t>26.11.2023 23:27:51</t>
  </si>
  <si>
    <t>26.11.2023 15:57:48</t>
  </si>
  <si>
    <t>26.11.2023 18:31:33</t>
  </si>
  <si>
    <t>26.11.2023 03:35:34</t>
  </si>
  <si>
    <t>26.11.2023 03:59:45</t>
  </si>
  <si>
    <t>ORTAKÖY CAMİLİ MAHALLE TR-1 45-78-M00790_A_91259522_91259522</t>
  </si>
  <si>
    <t>26.11.2023 09:19:26</t>
  </si>
  <si>
    <t>26.11.2023 10:20:15</t>
  </si>
  <si>
    <t>26.11.2023 22:37:35</t>
  </si>
  <si>
    <t>ULUCAK DM-2/16 35-27-M00858_35-27-M00858_2363133</t>
  </si>
  <si>
    <t>26.11.2023 17:58:53</t>
  </si>
  <si>
    <t>26.11.2023 20:23:13</t>
  </si>
  <si>
    <t>K-1875 35-09-K01875_97800658_97800658</t>
  </si>
  <si>
    <t>26.11.2023 12:27:23</t>
  </si>
  <si>
    <t>26.11.2023 20:58:40</t>
  </si>
  <si>
    <t>AHMETBEYLİ MAYDANOZ M-7 35-22-M00245_35-22-M00245_2361454</t>
  </si>
  <si>
    <t>26.11.2023 19:08:02</t>
  </si>
  <si>
    <t>26.11.2023 23:26:13</t>
  </si>
  <si>
    <t>26.11.2023 05:46:50</t>
  </si>
  <si>
    <t>26.11.2023 09:04:14</t>
  </si>
  <si>
    <t>MÜTEVELLİ TR-4 45-80-M00103_45-80-M00103_2376623</t>
  </si>
  <si>
    <t>26.11.2023 13:58:56</t>
  </si>
  <si>
    <t>ALSANCAK TM 35-01-A00005_YÜZBAŞI ŞERAFETTİN BEY K06_2308857</t>
  </si>
  <si>
    <t>26.11.2023 05:11:23</t>
  </si>
  <si>
    <t>26.11.2023 00:40:03</t>
  </si>
  <si>
    <t>26.11.2023 00:55:42</t>
  </si>
  <si>
    <t>BADEMLİ HACIMUSA MEV. TR-32 35-15-L01052_DIREK TIPI TRAFO HUCRESI H01_2049030</t>
  </si>
  <si>
    <t>26.11.2023 15:14:19</t>
  </si>
  <si>
    <t>26.11.2023 20:39:25</t>
  </si>
  <si>
    <t>M-3033 35-09-M03033_C_56382217_56382217</t>
  </si>
  <si>
    <t>26.11.2023 07:00:48</t>
  </si>
  <si>
    <t>26.11.2023 13:20:37</t>
  </si>
  <si>
    <t>26.11.2023 10:59:52</t>
  </si>
  <si>
    <t>26.11.2023 12:05:07</t>
  </si>
  <si>
    <t>TİRE DM2/6 35-29-L00025_48395158_56354341_56354341</t>
  </si>
  <si>
    <t>26.11.2023 08:18:46</t>
  </si>
  <si>
    <t>URGANLI TR-4 45-83-M00554_48025146_56353959_56353959</t>
  </si>
  <si>
    <t>26.11.2023 21:16:21</t>
  </si>
  <si>
    <t>27.11.2023 00:10:09</t>
  </si>
  <si>
    <t>GÜMÜLDÜR M-7 35-25-M00007_GÜMÜLDÜR M-3 M04_72092646</t>
  </si>
  <si>
    <t>26.11.2023 06:14:30</t>
  </si>
  <si>
    <t>26.11.2023 06:22:30</t>
  </si>
  <si>
    <t>26.11.2023 12:30:50</t>
  </si>
  <si>
    <t>26.11.2023 17:11:34</t>
  </si>
  <si>
    <t>26.11.2023 02:02:10</t>
  </si>
  <si>
    <t>26.11.2023 04:40:42</t>
  </si>
  <si>
    <t>26.11.2023 09:27:21</t>
  </si>
  <si>
    <t>TR-83 45-78-L00083_C_56387386_56387386</t>
  </si>
  <si>
    <t>26.11.2023 14:28:50</t>
  </si>
  <si>
    <t>27.11.2023 03:05:25</t>
  </si>
  <si>
    <t>BOYNUYOĞUN KÖK 35-29-L00051_ÖDEMİŞ KAVAĞI L04_72215449</t>
  </si>
  <si>
    <t>26.11.2023 01:32:50</t>
  </si>
  <si>
    <t>26.11.2023 01:47:20</t>
  </si>
  <si>
    <t>26.11.2023 13:46:34</t>
  </si>
  <si>
    <t>26.11.2023 17:48:30</t>
  </si>
  <si>
    <t>L-470 KÖK 35-18-L00470_C_56357367_56357367</t>
  </si>
  <si>
    <t>26.11.2023 14:39:03</t>
  </si>
  <si>
    <t>26.11.2023 23:37:59</t>
  </si>
  <si>
    <t>KIRKAĞAÇ TR-8/A 45-76-M00229_A_91463685_91463685</t>
  </si>
  <si>
    <t>26.11.2023 20:45:26</t>
  </si>
  <si>
    <t>27.11.2023 00:40:07</t>
  </si>
  <si>
    <t>GÖKKAYA TR-3 45-84-L00020_B_91260409_91260409</t>
  </si>
  <si>
    <t>26.11.2023 08:37:02</t>
  </si>
  <si>
    <t>26.11.2023 10:20:40</t>
  </si>
  <si>
    <t>26.11.2023 01:39:33</t>
  </si>
  <si>
    <t>26.11.2023 08:53:31</t>
  </si>
  <si>
    <t>ÇAMURHAMAMI KÖK 45-78-L00230_GÖKKÖY L04_2327768</t>
  </si>
  <si>
    <t>26.11.2023 06:04:49</t>
  </si>
  <si>
    <t>26.11.2023 06:56:26</t>
  </si>
  <si>
    <t>M-3412(YATIRIM REZERVE) 35-03-M03412_35-03-M03412_88064706</t>
  </si>
  <si>
    <t>26.11.2023 13:24:23</t>
  </si>
  <si>
    <t>26.11.2023 15:33:37</t>
  </si>
  <si>
    <t>ULUKENT DM-2/12 35-28-M00582_10481361 a1_5822929</t>
  </si>
  <si>
    <t>26.11.2023 09:25:47</t>
  </si>
  <si>
    <t>MEYDANCIK MAH. TR-1 45-74-M00261_45-74-M00261_2358213</t>
  </si>
  <si>
    <t>26.11.2023 08:11:40</t>
  </si>
  <si>
    <t>26.11.2023 10:59:40</t>
  </si>
  <si>
    <t>26.11.2023 03:37:51</t>
  </si>
  <si>
    <t>26.11.2023 03:40:00</t>
  </si>
  <si>
    <t>YUKARI KIZILCA TR-5 35-27-L00341_98994669_98994669</t>
  </si>
  <si>
    <t>26.11.2023 18:41:22</t>
  </si>
  <si>
    <t>26.11.2023 21:47:20</t>
  </si>
  <si>
    <t>26.11.2023 10:14:33</t>
  </si>
  <si>
    <t>26.11.2023 10:24:30</t>
  </si>
  <si>
    <t>26.11.2023 10:20:36</t>
  </si>
  <si>
    <t>26.11.2023 17:02:17</t>
  </si>
  <si>
    <t>26.11.2023 22:04:52</t>
  </si>
  <si>
    <t>26.11.2023 23:54:54</t>
  </si>
  <si>
    <t>YAKACIK TR-3 35-20-L00240_955215607_955215607</t>
  </si>
  <si>
    <t>26.11.2023 18:03:20</t>
  </si>
  <si>
    <t>26.11.2023 20:37:54</t>
  </si>
  <si>
    <t>K-2898 GEÇİT 35-01-K02898_ K02_2066764</t>
  </si>
  <si>
    <t>26.11.2023 04:23:06</t>
  </si>
  <si>
    <t>26.11.2023 04:57:10</t>
  </si>
  <si>
    <t>DM-2/TR-6 (TR-125) 35-26-M00125_A A01b_66405951</t>
  </si>
  <si>
    <t>27.11.2023 03:08:02</t>
  </si>
  <si>
    <t>GÜVENDİK TR-1 45-76-L00086_955237544_955237544</t>
  </si>
  <si>
    <t>26.11.2023 17:26:20</t>
  </si>
  <si>
    <t>26.11.2023 23:04:16</t>
  </si>
  <si>
    <t>BURUNCUK TR-5 35-20-L00305_A_91399522_91399522</t>
  </si>
  <si>
    <t>26.11.2023 07:11:38</t>
  </si>
  <si>
    <t>26.11.2023 10:44:09</t>
  </si>
  <si>
    <t>DUTLUCA TR-1 45-75-M00282_A_56404018_56404018</t>
  </si>
  <si>
    <t>26.11.2023 17:35:40</t>
  </si>
  <si>
    <t>27.11.2023 00:25:58</t>
  </si>
  <si>
    <t>26.11.2023 10:32:09</t>
  </si>
  <si>
    <t>26.11.2023 11:37:55</t>
  </si>
  <si>
    <t>KOYUNDERE TR-5 35-28-M00137_35-28-M00137_66564582</t>
  </si>
  <si>
    <t>26.11.2023 15:09:16</t>
  </si>
  <si>
    <t>26.11.2023 18:37:22</t>
  </si>
  <si>
    <t>M-313 35-02-M00313_M-624 M04_2095510</t>
  </si>
  <si>
    <t>26.11.2023 08:44:31</t>
  </si>
  <si>
    <t>26.11.2023 11:13:33</t>
  </si>
  <si>
    <t>L-4 TEKKE 35-18-L00004_35-18-L00004_72053995</t>
  </si>
  <si>
    <t>26.11.2023 17:08:10</t>
  </si>
  <si>
    <t>26.11.2023 23:08:50</t>
  </si>
  <si>
    <t>KURUDERE TR-4 35-32-L00081_946407929_946407929</t>
  </si>
  <si>
    <t>26.11.2023 09:14:59</t>
  </si>
  <si>
    <t>KINIK TR-1 45-76-L00085_955234541_955234541</t>
  </si>
  <si>
    <t>26.11.2023 21:16:19</t>
  </si>
  <si>
    <t>26.11.2023 23:56:48</t>
  </si>
  <si>
    <t>DM-18/07 45-71-M02377_TURGUTALP M03_83785517</t>
  </si>
  <si>
    <t>26.11.2023 03:21:10</t>
  </si>
  <si>
    <t>26.11.2023 08:06:45</t>
  </si>
  <si>
    <t>26.11.2023 14:23:56</t>
  </si>
  <si>
    <t>26.11.2023 16:19:36</t>
  </si>
  <si>
    <t>BİRGİ TR-3 (TR-283) 35-19-M00283_947741662_947741662</t>
  </si>
  <si>
    <t>26.11.2023 14:07:39</t>
  </si>
  <si>
    <t>26.11.2023 22:35:43</t>
  </si>
  <si>
    <t>TAŞTEPE TR-3 35-29-L00400_B_91333946_91333946</t>
  </si>
  <si>
    <t>26.11.2023 08:22:48</t>
  </si>
  <si>
    <t>26.11.2023 15:25:17</t>
  </si>
  <si>
    <t>26.11.2023 00:12:24</t>
  </si>
  <si>
    <t>26.11.2023 03:22:39</t>
  </si>
  <si>
    <t>26.11.2023 05:16:14</t>
  </si>
  <si>
    <t>26.11.2023 12:34:51</t>
  </si>
  <si>
    <t>26.11.2023 02:06:12</t>
  </si>
  <si>
    <t>26.11.2023 02:56:02</t>
  </si>
  <si>
    <t>26.11.2023 15:27:44</t>
  </si>
  <si>
    <t>26.11.2023 10:11:29</t>
  </si>
  <si>
    <t>26.11.2023 17:48:31</t>
  </si>
  <si>
    <t>K-3 35-01-K00003_Z 1Z_5860303</t>
  </si>
  <si>
    <t>27.11.2023 21:21:58</t>
  </si>
  <si>
    <t>ZEYTİNKÖY KÖK 35-13-L00065_YONCAKÖY L05_2126549</t>
  </si>
  <si>
    <t>26.11.2023 08:00:55</t>
  </si>
  <si>
    <t>26.11.2023 12:37:03</t>
  </si>
  <si>
    <t>DM-8/3 45-71-M00538_F f2b_45193472</t>
  </si>
  <si>
    <t>26.11.2023 12:16:18</t>
  </si>
  <si>
    <t>26.11.2023 19:25:46</t>
  </si>
  <si>
    <t>26.11.2023 08:13:18</t>
  </si>
  <si>
    <t>26.11.2023 12:00:34</t>
  </si>
  <si>
    <t>KIZILCAAVLU TR-3 35-15-L00182_35-15-L00182_2365344</t>
  </si>
  <si>
    <t>26.11.2023 12:00:49</t>
  </si>
  <si>
    <t>26.11.2023 20:58:26</t>
  </si>
  <si>
    <t>26.11.2023 12:27:02</t>
  </si>
  <si>
    <t>26.11.2023 14:41:30</t>
  </si>
  <si>
    <t>26.11.2023 08:24:46</t>
  </si>
  <si>
    <t>26.11.2023 12:17:56</t>
  </si>
  <si>
    <t>BOYNUYOĞUN KÖK 35-29-L00051_HatBaşıAyırıcı_53138631 L05_53138631</t>
  </si>
  <si>
    <t>26.11.2023 09:25:52</t>
  </si>
  <si>
    <t>26.11.2023 09:41:31</t>
  </si>
  <si>
    <t>26.11.2023 01:32:20</t>
  </si>
  <si>
    <t>26.11.2023 03:46:05</t>
  </si>
  <si>
    <t>ÖZBEK DM (TR-315) 35-19-M00044_HatBaşıAyırıcı_53137511 M06_53137511</t>
  </si>
  <si>
    <t>26.11.2023 07:29:23</t>
  </si>
  <si>
    <t>DM-03/01 45-71-M00003_TR-3/8 M05_2051770</t>
  </si>
  <si>
    <t>26.11.2023 00:38:52</t>
  </si>
  <si>
    <t>26.11.2023 02:28:08</t>
  </si>
  <si>
    <t>İKİZTEPE KÖK 45-78-M00258_İKİZTEPE M03_66251182</t>
  </si>
  <si>
    <t>26.11.2023 10:59:31</t>
  </si>
  <si>
    <t>K-681 35-04-K00681_99373482_99373482</t>
  </si>
  <si>
    <t>26.11.2023 13:14:04</t>
  </si>
  <si>
    <t>28.11.2023 11:28:00</t>
  </si>
  <si>
    <t>K-3 35-01-K00003_DAĞITIM TRAFO-1 K06_42444975</t>
  </si>
  <si>
    <t>26.11.2023 12:40:20</t>
  </si>
  <si>
    <t>26.11.2023 20:00:33</t>
  </si>
  <si>
    <t>26.11.2023 09:16:12</t>
  </si>
  <si>
    <t>26.11.2023 09:43:00</t>
  </si>
  <si>
    <t>26.11.2023 02:24:21</t>
  </si>
  <si>
    <t>26.11.2023 06:56:33</t>
  </si>
  <si>
    <t>L-427 35-18-L00427_L-430 L04_72112019</t>
  </si>
  <si>
    <t>26.11.2023 06:09:32</t>
  </si>
  <si>
    <t>26.11.2023 11:47:20</t>
  </si>
  <si>
    <t>M-1914 35-01-M01914_E E1_5871772</t>
  </si>
  <si>
    <t>26.11.2023 15:33:17</t>
  </si>
  <si>
    <t>29.11.2023 04:38:23</t>
  </si>
  <si>
    <t>26.11.2023 03:23:22</t>
  </si>
  <si>
    <t>26.11.2023 04:39:34</t>
  </si>
  <si>
    <t>26.11.2023 02:36:20</t>
  </si>
  <si>
    <t>26.11.2023 02:39:00</t>
  </si>
  <si>
    <t>ÇAMLICA TR-2 35-29-L00481_A_56373109_56373109</t>
  </si>
  <si>
    <t>26.11.2023 12:17:34</t>
  </si>
  <si>
    <t>26.11.2023 18:39:10</t>
  </si>
  <si>
    <t>DOMİNOS KÖK 35-26-M00208_BEŞİKÇİOĞLU M03_65962998</t>
  </si>
  <si>
    <t>26.11.2023 15:46:24</t>
  </si>
  <si>
    <t>26.11.2023 23:24:20</t>
  </si>
  <si>
    <t>ÇAYIR TR-2 35-29-L00767_35-29-L00767_59841595</t>
  </si>
  <si>
    <t>26.11.2023 11:03:01</t>
  </si>
  <si>
    <t>26.11.2023 17:26:13</t>
  </si>
  <si>
    <t>26.11.2023 04:30:26</t>
  </si>
  <si>
    <t>26.11.2023 11:32:49</t>
  </si>
  <si>
    <t>TR-1/14-C 45-72-M00100_956478037_956478037</t>
  </si>
  <si>
    <t>26.11.2023 09:58:19</t>
  </si>
  <si>
    <t>26.11.2023 16:48:41</t>
  </si>
  <si>
    <t>TR-37 45-78-L00037_TR-41 L04_65896285</t>
  </si>
  <si>
    <t>26.11.2023 12:47:39</t>
  </si>
  <si>
    <t>26.11.2023 15:36:50</t>
  </si>
  <si>
    <t>K-2423 35-04-K02423_A A01B_92432617</t>
  </si>
  <si>
    <t>26.11.2023 17:32:27</t>
  </si>
  <si>
    <t>AHMETLİ İM 45-84-A00001_AN GIDA M01_2067937</t>
  </si>
  <si>
    <t>26.11.2023 11:41:00</t>
  </si>
  <si>
    <t>26.11.2023 14:37:18</t>
  </si>
  <si>
    <t>26.11.2023 16:13:43</t>
  </si>
  <si>
    <t>BAHADIR TR-4 45-73-M01211_A_81256505_81256505</t>
  </si>
  <si>
    <t>26.11.2023 08:28:37</t>
  </si>
  <si>
    <t>26.11.2023 06:07:16</t>
  </si>
  <si>
    <t>26.11.2023 06:22:43</t>
  </si>
  <si>
    <t>SUBAŞI TR-6 35-26-L00473_35-26-L00473_90369227</t>
  </si>
  <si>
    <t>26.11.2023 11:26:04</t>
  </si>
  <si>
    <t>26.11.2023 12:14:45</t>
  </si>
  <si>
    <t>BULGURCA TR-1 35-22-M00252_A_56389488_56389488</t>
  </si>
  <si>
    <t>26.11.2023 18:11:42</t>
  </si>
  <si>
    <t>26.11.2023 21:37:57</t>
  </si>
  <si>
    <t>DM-3/10 35-29-M00483__83161729_83161729</t>
  </si>
  <si>
    <t>26.11.2023 12:03:29</t>
  </si>
  <si>
    <t>26.11.2023 19:47:28</t>
  </si>
  <si>
    <t>KÜÇÜKKEMERDERE KÜPALAN 35-29-L00308_950331437_950331437</t>
  </si>
  <si>
    <t>26.11.2023 18:25:40</t>
  </si>
  <si>
    <t>26.11.2023 20:07:51</t>
  </si>
  <si>
    <t>26.11.2023 09:46:08</t>
  </si>
  <si>
    <t>26.11.2023 11:56:39</t>
  </si>
  <si>
    <t>KOZLUCA TR-5 (M. ÇOKALLI MAHALLESİ TR-2) 45-73-M01110_45-73-M01110_61297878</t>
  </si>
  <si>
    <t>26.11.2023 12:42:05</t>
  </si>
  <si>
    <t>26.11.2023 23:02:45</t>
  </si>
  <si>
    <t>TR-102 ZEYTİNALANI 35-19-L00102_35-19-L00102_2376433</t>
  </si>
  <si>
    <t>26.11.2023 13:12:55</t>
  </si>
  <si>
    <t>26.11.2023 22:21:38</t>
  </si>
  <si>
    <t>26.11.2023 16:22:26</t>
  </si>
  <si>
    <t>26.11.2023 08:39:58</t>
  </si>
  <si>
    <t>26.11.2023 11:34:23</t>
  </si>
  <si>
    <t>K-1091 35-04-K01091_B B1B_5781672</t>
  </si>
  <si>
    <t>26.11.2023 18:02:33</t>
  </si>
  <si>
    <t>27.11.2023 01:23:29</t>
  </si>
  <si>
    <t>TR-2/14-A 45-72-L00068_45-72-L00068_2347067</t>
  </si>
  <si>
    <t>26.11.2023 07:14:23</t>
  </si>
  <si>
    <t>KABAZLI KÖK 45-78-M00675_TAYTAN OFİS ESKİ GİRİŞ M04_65971402</t>
  </si>
  <si>
    <t>26.11.2023 14:16:27</t>
  </si>
  <si>
    <t>26.11.2023 21:34:37</t>
  </si>
  <si>
    <t>GÜMÜLDÜR DM 35-25-M00100_CİVAR M07_2309335</t>
  </si>
  <si>
    <t>26.11.2023 09:11:04</t>
  </si>
  <si>
    <t>26.11.2023 16:57:37</t>
  </si>
  <si>
    <t>26.11.2023 04:03:03</t>
  </si>
  <si>
    <t>26.11.2023 06:47:14</t>
  </si>
  <si>
    <t>ALİ ERİSEV GRB 35-20-L00059_A_91027985_91027985</t>
  </si>
  <si>
    <t>26.11.2023 07:30:01</t>
  </si>
  <si>
    <t>26.11.2023 10:12:41</t>
  </si>
  <si>
    <t>26.11.2023 02:20:10</t>
  </si>
  <si>
    <t>K-1511 TRT BÖLGE MÜDÜRLÜĞÜ 35-01-K01511Ö_ K02_2316191</t>
  </si>
  <si>
    <t>26.11.2023 14:53:58</t>
  </si>
  <si>
    <t>26.11.2023 15:08:50</t>
  </si>
  <si>
    <t>ÇİFTLİK İM 35-18-A00003_DM-1 L02_2326727</t>
  </si>
  <si>
    <t>26.11.2023 08:59:32</t>
  </si>
  <si>
    <t>26.11.2023 09:11:32</t>
  </si>
  <si>
    <t>TIRAZLAR TR-2 45-79-M00077_B_56396606_56396606</t>
  </si>
  <si>
    <t>26.11.2023 09:33:35</t>
  </si>
  <si>
    <t>26.11.2023 17:30:47</t>
  </si>
  <si>
    <t>AŞAĞIŞAKRAN TR-1 35-17-M00223_D_91231389_91231389</t>
  </si>
  <si>
    <t>26.11.2023 08:51:31</t>
  </si>
  <si>
    <t>26.11.2023 15:33:20</t>
  </si>
  <si>
    <t>26.11.2023 15:04:46</t>
  </si>
  <si>
    <t>26.11.2023 20:35:11</t>
  </si>
  <si>
    <t>ULUDERBENT TR-4 45-73-M00541_A_56403336_56403336</t>
  </si>
  <si>
    <t>26.11.2023 08:24:21</t>
  </si>
  <si>
    <t>26.11.2023 19:30:23</t>
  </si>
  <si>
    <t>HELİMLER MAH. TR-1 45-76-M00158_A_91122628_91122628</t>
  </si>
  <si>
    <t>26.11.2023 10:11:54</t>
  </si>
  <si>
    <t>26.11.2023 17:18:39</t>
  </si>
  <si>
    <t>26.11.2023 23:37:57</t>
  </si>
  <si>
    <t>27.11.2023 05:39:28</t>
  </si>
  <si>
    <t>ÖRENCİK TR-3 45-73-M00553_C_56401331_56401331</t>
  </si>
  <si>
    <t>26.11.2023 20:16:49</t>
  </si>
  <si>
    <t>TR-15 45-78-L00015_A_91317761_91317761</t>
  </si>
  <si>
    <t>26.11.2023 12:38:22</t>
  </si>
  <si>
    <t>26.11.2023 16:42:45</t>
  </si>
  <si>
    <t>YENİ ŞAKRAN TR-13 35-17-M00213_DAĞITIM TRAFO YENİ ŞAKRAN TR-13 M03_66301822</t>
  </si>
  <si>
    <t>26.11.2023 04:44:52</t>
  </si>
  <si>
    <t>26.11.2023 12:06:39</t>
  </si>
  <si>
    <t>PANCAR KÖK 35-26-M00891_KARAKUYU M02_2123365</t>
  </si>
  <si>
    <t>26.11.2023 10:17:04</t>
  </si>
  <si>
    <t>26.11.2023 08:38:02</t>
  </si>
  <si>
    <t>26.11.2023 09:33:06</t>
  </si>
  <si>
    <t>26.11.2023 05:18:32</t>
  </si>
  <si>
    <t>26.11.2023 05:19:40</t>
  </si>
  <si>
    <t>26.11.2023 04:11:03</t>
  </si>
  <si>
    <t>AHMETLİ TR-11 45-84-L00011__72374289_72374289</t>
  </si>
  <si>
    <t>26.11.2023 03:46:48</t>
  </si>
  <si>
    <t>26.11.2023 09:54:10</t>
  </si>
  <si>
    <t>26.11.2023 02:04:10</t>
  </si>
  <si>
    <t>26.11.2023 02:09:30</t>
  </si>
  <si>
    <t>BOZDAĞ TR-17 (KÜÇÜK ÇAVDAR) 35-15-L00307_950407772_950407772</t>
  </si>
  <si>
    <t>26.11.2023 22:22:26</t>
  </si>
  <si>
    <t>27.11.2023 04:38:12</t>
  </si>
  <si>
    <t>YUKARIKEMER NARLI MAHALLESİ TR 45-78-M00634_C_91057902_91057902</t>
  </si>
  <si>
    <t>26.11.2023 10:04:03</t>
  </si>
  <si>
    <t>26.11.2023 14:26:19</t>
  </si>
  <si>
    <t>TR-42 35-17-M00042_10631765 c/7_5947934</t>
  </si>
  <si>
    <t>26.11.2023 07:51:22</t>
  </si>
  <si>
    <t>26.11.2023 14:51:47</t>
  </si>
  <si>
    <t>MUSACALI TR-1 45-83-M00402_45-83-M00402_2357266</t>
  </si>
  <si>
    <t>26.11.2023 18:11:56</t>
  </si>
  <si>
    <t>26.11.2023 21:00:19</t>
  </si>
  <si>
    <t>26.11.2023 06:00:21</t>
  </si>
  <si>
    <t>26.11.2023 09:20:42</t>
  </si>
  <si>
    <t>YUKARIKEMER NARLI MAHALLESİ TR 45-78-M00634_49214091_56391226_56391226</t>
  </si>
  <si>
    <t>26.11.2023 09:23:37</t>
  </si>
  <si>
    <t>26.11.2023 10:45:24</t>
  </si>
  <si>
    <t>ÇALTIDERE TR-5 35-17-M00235_C_91189471_91189471</t>
  </si>
  <si>
    <t>26.11.2023 19:45:13</t>
  </si>
  <si>
    <t>26.11.2023 22:00:33</t>
  </si>
  <si>
    <t>26.11.2023 14:41:17</t>
  </si>
  <si>
    <t>26.11.2023 16:07:53</t>
  </si>
  <si>
    <t>26.11.2023 04:26:43</t>
  </si>
  <si>
    <t>26.11.2023 08:48:31</t>
  </si>
  <si>
    <t>MURADİYE DM-4/12 45-71-M00214_DM-4 M02_55013394</t>
  </si>
  <si>
    <t>26.11.2023 00:40:00</t>
  </si>
  <si>
    <t>26.11.2023 02:50:00</t>
  </si>
  <si>
    <t>SOMA TR-6/2 45-82-M00537_945538227_945538227</t>
  </si>
  <si>
    <t>26.11.2023 04:59:10</t>
  </si>
  <si>
    <t>26.11.2023 06:02:43</t>
  </si>
  <si>
    <t>ÇUKURKÖY TR-1 35-29-L00213_A_91026753_91026753</t>
  </si>
  <si>
    <t>26.11.2023 09:19:04</t>
  </si>
  <si>
    <t>26.11.2023 12:56:41</t>
  </si>
  <si>
    <t>26.11.2023 02:18:00</t>
  </si>
  <si>
    <t>26.11.2023 09:53:16</t>
  </si>
  <si>
    <t>SİNDEL TR-1 45-75-M00331_C_56389895_56389895</t>
  </si>
  <si>
    <t>26.11.2023 09:26:29</t>
  </si>
  <si>
    <t>26.11.2023 20:41:12</t>
  </si>
  <si>
    <t>DM-3/TR-34 35-22-M00073_TR-52 M04_80832609</t>
  </si>
  <si>
    <t>26.11.2023 01:45:44</t>
  </si>
  <si>
    <t>26.11.2023 03:24:50</t>
  </si>
  <si>
    <t>M-982 35-03-M00982_944466391_944466391</t>
  </si>
  <si>
    <t>26.11.2023 23:45:41</t>
  </si>
  <si>
    <t>27.11.2023 03:10:49</t>
  </si>
  <si>
    <t>KİBAR KÖYÜ TR-2 35-31-L00313_956572267_956572267</t>
  </si>
  <si>
    <t>26.11.2023 12:27:33</t>
  </si>
  <si>
    <t>26.11.2023 15:45:05</t>
  </si>
  <si>
    <t>ÇIRPI MEKTEP MAH. TR 35-20-M00005_966077874_966077874</t>
  </si>
  <si>
    <t>26.11.2023 15:51:23</t>
  </si>
  <si>
    <t>26.11.2023 18:18:04</t>
  </si>
  <si>
    <t>26.11.2023 14:22:18</t>
  </si>
  <si>
    <t>26.11.2023 15:29:24</t>
  </si>
  <si>
    <t>DM-4/TR-20 35-22-M00084_ M02_2103139</t>
  </si>
  <si>
    <t>26.11.2023 04:49:53</t>
  </si>
  <si>
    <t>26.11.2023 05:51:44</t>
  </si>
  <si>
    <t>K-3830 35-03-K03830_915117820_915117820</t>
  </si>
  <si>
    <t>26.11.2023 16:34:55</t>
  </si>
  <si>
    <t>26.11.2023 08:36:13</t>
  </si>
  <si>
    <t>26.11.2023 15:59:43</t>
  </si>
  <si>
    <t>MENEMEN İM 35-28-A00001_ULUCAK-1 M03_2311530</t>
  </si>
  <si>
    <t>26.11.2023 02:10:56</t>
  </si>
  <si>
    <t>26.11.2023 02:47:00</t>
  </si>
  <si>
    <t>TOKMAKLI KÖK 45-86-M00047_BORLU TR-3 M06_72227673</t>
  </si>
  <si>
    <t>26.11.2023 10:22:42</t>
  </si>
  <si>
    <t>26.11.2023 16:03:22</t>
  </si>
  <si>
    <t>KİRAZ İM 35-31-A00001_ŞEHİR-3 M01_87380553</t>
  </si>
  <si>
    <t>26.11.2023 04:38:04</t>
  </si>
  <si>
    <t>26.11.2023 04:41:33</t>
  </si>
  <si>
    <t>TR-106 ZEYTİNALANI 35-19-L00106_B_56390015_56390015</t>
  </si>
  <si>
    <t>26.11.2023 05:16:53</t>
  </si>
  <si>
    <t>26.11.2023 10:00:01</t>
  </si>
  <si>
    <t>YUKARIKEMER TR-1 45-78-M00621_953288431_953288431</t>
  </si>
  <si>
    <t>26.11.2023 15:32:22</t>
  </si>
  <si>
    <t>26.11.2023 23:44:52</t>
  </si>
  <si>
    <t>26.11.2023 04:11:07</t>
  </si>
  <si>
    <t>26.11.2023 04:32:26</t>
  </si>
  <si>
    <t>26.11.2023 03:19:36</t>
  </si>
  <si>
    <t>26.11.2023 05:32:14</t>
  </si>
  <si>
    <t>İCİKLER TR-3 45-74-M00253_B_56406379_56406379</t>
  </si>
  <si>
    <t>26.11.2023 13:31:36</t>
  </si>
  <si>
    <t>26.11.2023 15:12:29</t>
  </si>
  <si>
    <t>UMURLU TR-4 35-31-L00359_A_91362991_91362991</t>
  </si>
  <si>
    <t>26.11.2023 16:46:55</t>
  </si>
  <si>
    <t>26.11.2023 18:41:52</t>
  </si>
  <si>
    <t>26.11.2023 08:52:36</t>
  </si>
  <si>
    <t>KAVAKDERE DM 35-14-M00339_ORHANLI M10_94924132</t>
  </si>
  <si>
    <t>26.11.2023 14:06:30</t>
  </si>
  <si>
    <t>26.11.2023 19:47:43</t>
  </si>
  <si>
    <t>K-3766 35-04-K03766_C_56381376_56381376</t>
  </si>
  <si>
    <t>26.11.2023 09:41:32</t>
  </si>
  <si>
    <t>26.11.2023 19:42:43</t>
  </si>
  <si>
    <t>TR-1/8 45-72-M00008_45-72-M00008_2366529</t>
  </si>
  <si>
    <t>26.11.2023 03:45:20</t>
  </si>
  <si>
    <t>26.11.2023 05:27:40</t>
  </si>
  <si>
    <t>26.11.2023 15:06:31</t>
  </si>
  <si>
    <t>27.11.2023 00:39:41</t>
  </si>
  <si>
    <t>26.11.2023 13:57:00</t>
  </si>
  <si>
    <t>ÜZÜMLÜ AYSAN BEY TR-3 45-73-M00605_A_56394376_56394376</t>
  </si>
  <si>
    <t>26.11.2023 09:19:45</t>
  </si>
  <si>
    <t>26.11.2023 16:36:27</t>
  </si>
  <si>
    <t>26.11.2023 10:05:21</t>
  </si>
  <si>
    <t>26.11.2023 10:46:52</t>
  </si>
  <si>
    <t>26.11.2023 14:58:42</t>
  </si>
  <si>
    <t>27.11.2023 04:31:00</t>
  </si>
  <si>
    <t>26.11.2023 02:09:50</t>
  </si>
  <si>
    <t>26.11.2023 02:16:16</t>
  </si>
  <si>
    <t>26.11.2023 02:24:00</t>
  </si>
  <si>
    <t>26.11.2023 02:30:00</t>
  </si>
  <si>
    <t>26.11.2023 00:41:00</t>
  </si>
  <si>
    <t>26.11.2023 02:21:40</t>
  </si>
  <si>
    <t>26.11.2023 15:17:55</t>
  </si>
  <si>
    <t>26.11.2023 04:05:20</t>
  </si>
  <si>
    <t>26.11.2023 19:40:00</t>
  </si>
  <si>
    <t>KARAKEÇİLİ TOZLU TR-1 45-75-M00104_A_56390446_56390446</t>
  </si>
  <si>
    <t>26.11.2023 14:07:05</t>
  </si>
  <si>
    <t>26.11.2023 23:36:53</t>
  </si>
  <si>
    <t>26.11.2023 08:13:51</t>
  </si>
  <si>
    <t>26.11.2023 09:07:51</t>
  </si>
  <si>
    <t>26.11.2023 10:21:36</t>
  </si>
  <si>
    <t>26.11.2023 17:11:42</t>
  </si>
  <si>
    <t>M-36 TR1 DERYA SİTESİ 35-25-M00292_956646550_956646550</t>
  </si>
  <si>
    <t>26.11.2023 11:49:16</t>
  </si>
  <si>
    <t>26.11.2023 13:42:13</t>
  </si>
  <si>
    <t>HORZUM TR-7 35-15-L01071_950398268_950398268</t>
  </si>
  <si>
    <t>26.11.2023 20:43:07</t>
  </si>
  <si>
    <t>27.11.2023 00:04:19</t>
  </si>
  <si>
    <t>M-1954 35-01-M01954_K K1b_5873756</t>
  </si>
  <si>
    <t>26.11.2023 15:55:22</t>
  </si>
  <si>
    <t>27.11.2023 04:38:49</t>
  </si>
  <si>
    <t>TR-11 45-78-L00828_A_95467544_95467544</t>
  </si>
  <si>
    <t>26.11.2023 17:40:29</t>
  </si>
  <si>
    <t>27.11.2023 00:45:30</t>
  </si>
  <si>
    <t>26.11.2023 05:09:32</t>
  </si>
  <si>
    <t>26.11.2023 09:30:40</t>
  </si>
  <si>
    <t>AKÇAPINAR TR-1 45-83-L00438_A_56400138_56400138</t>
  </si>
  <si>
    <t>26.11.2023 11:53:28</t>
  </si>
  <si>
    <t>26.11.2023 16:02:39</t>
  </si>
  <si>
    <t>KIRKAĞAÇ TR-2 45-76-M00002_45-76-M00002_2354574</t>
  </si>
  <si>
    <t>26.11.2023 11:44:19</t>
  </si>
  <si>
    <t>26.11.2023 12:06:47</t>
  </si>
  <si>
    <t>HATUNDERE TR-3 35-28-M00568_DIREK TIPI TRAFO HUCRESI H01_2107794</t>
  </si>
  <si>
    <t>26.11.2023 17:47:42</t>
  </si>
  <si>
    <t>26.11.2023 22:15:55</t>
  </si>
  <si>
    <t>AKSELENDİ İM 45-72-A00004_TR-A ÇIKIŞ M07_2327917</t>
  </si>
  <si>
    <t>26.11.2023 10:41:00</t>
  </si>
  <si>
    <t>26.11.2023 14:53:37</t>
  </si>
  <si>
    <t>MENEMEN İM 35-28-A00001_ŞEHİR-3 L06_88107330</t>
  </si>
  <si>
    <t>26.11.2023 10:25:57</t>
  </si>
  <si>
    <t>26.11.2023 10:54:40</t>
  </si>
  <si>
    <t>K-3 35-01-K00003_DAĞITIM TRAFO-2 K05_42444974</t>
  </si>
  <si>
    <t>26.11.2023 12:41:10</t>
  </si>
  <si>
    <t>26.11.2023 20:04:06</t>
  </si>
  <si>
    <t>26.11.2023 07:56:34</t>
  </si>
  <si>
    <t>26.11.2023 10:20:41</t>
  </si>
  <si>
    <t>BAŞIBÜYÜK KÖK 45-77-L00158_HatBaşıAyırıcı_76564804 L03_76564804</t>
  </si>
  <si>
    <t>26.11.2023 05:15:33</t>
  </si>
  <si>
    <t>26.11.2023 10:04:13</t>
  </si>
  <si>
    <t>AYYILDIZ SİTESİ TR 35-30-M00122_C p9_43037131</t>
  </si>
  <si>
    <t>26.11.2023 14:13:39</t>
  </si>
  <si>
    <t>26.11.2023 17:36:24</t>
  </si>
  <si>
    <t>26.11.2023 04:18:08</t>
  </si>
  <si>
    <t>26.11.2023 04:34:28</t>
  </si>
  <si>
    <t>ULUKENT DM-2/12 35-28-M00582_35-28-M00582_66549470</t>
  </si>
  <si>
    <t>26.11.2023 15:38:33</t>
  </si>
  <si>
    <t>26.11.2023 23:16:48</t>
  </si>
  <si>
    <t>DİKİLİ İM 35-30-A00001_DEMİRTAŞ M02_72357031</t>
  </si>
  <si>
    <t>26.11.2023 10:13:21</t>
  </si>
  <si>
    <t>26.11.2023 12:12:39</t>
  </si>
  <si>
    <t>SAĞRAKÇI TR-1 45-72-L00219_45-72-L00219_2372404</t>
  </si>
  <si>
    <t>26.11.2023 17:03:24</t>
  </si>
  <si>
    <t>26.11.2023 19:09:00</t>
  </si>
  <si>
    <t>26.11.2023 01:23:10</t>
  </si>
  <si>
    <t>26.11.2023 05:07:03</t>
  </si>
  <si>
    <t>26.11.2023 04:28:50</t>
  </si>
  <si>
    <t>26.11.2023 05:25:19</t>
  </si>
  <si>
    <t>L-3 TEKEL 35-18-L00003_8634475 h8b_5946030</t>
  </si>
  <si>
    <t>26.11.2023 10:20:07</t>
  </si>
  <si>
    <t>26.11.2023 15:51:10</t>
  </si>
  <si>
    <t>K-1036 35-01-K01036_35-01-K01036_64698660</t>
  </si>
  <si>
    <t>26.11.2023 13:57:18</t>
  </si>
  <si>
    <t>26.11.2023 14:50:50</t>
  </si>
  <si>
    <t>TR-13 BEYKÖY 35-32-L00013_946416382_946416382</t>
  </si>
  <si>
    <t>26.11.2023 11:01:41</t>
  </si>
  <si>
    <t>26.11.2023 18:19:34</t>
  </si>
  <si>
    <t>TR-107 ZEYTİNALANI 35-19-L00107_956669227_956669227</t>
  </si>
  <si>
    <t>26.11.2023 12:23:07</t>
  </si>
  <si>
    <t>26.11.2023 21:47:30</t>
  </si>
  <si>
    <t>TR-2 35-19-L00002_HatBaşıAyırıcı_53133992 L03_53133992</t>
  </si>
  <si>
    <t>26.11.2023 14:57:16</t>
  </si>
  <si>
    <t>27.11.2023 01:33:52</t>
  </si>
  <si>
    <t>26.11.2023 09:35:00</t>
  </si>
  <si>
    <t>26.11.2023 12:48:41</t>
  </si>
  <si>
    <t>26.11.2023 07:43:30</t>
  </si>
  <si>
    <t>26.11.2023 10:51:03</t>
  </si>
  <si>
    <t>26.11.2023 09:34:56</t>
  </si>
  <si>
    <t>26.11.2023 09:43:51</t>
  </si>
  <si>
    <t>SEFERİHİSAR İM 35-14-A00002_KÖYLER L09_72378551</t>
  </si>
  <si>
    <t>26.11.2023 16:10:00</t>
  </si>
  <si>
    <t>26.11.2023 22:37:34</t>
  </si>
  <si>
    <t>L-15 35-18-L00015_L-14 SEVTUR L05_2323391</t>
  </si>
  <si>
    <t>26.11.2023 20:34:54</t>
  </si>
  <si>
    <t>26.11.2023 22:02:43</t>
  </si>
  <si>
    <t>ÇAMLIK DM 35-17-M00173_HatBaşıAyırıcı_65357338 M08_65357338</t>
  </si>
  <si>
    <t>26.11.2023 13:23:42</t>
  </si>
  <si>
    <t>26.11.2023 17:18:14</t>
  </si>
  <si>
    <t>EVRENLİ KÖK 45-73-M00139_HatBaşıAyırıcı_81540623 M02_81540623</t>
  </si>
  <si>
    <t>26.11.2023 09:19:51</t>
  </si>
  <si>
    <t>26.11.2023 14:49:09</t>
  </si>
  <si>
    <t>MENDERES DM-4/TR-1 35-22-M00004_DM-4/TR-20 M09_2331513</t>
  </si>
  <si>
    <t>26.11.2023 06:31:06</t>
  </si>
  <si>
    <t>26.11.2023 11:13:22</t>
  </si>
  <si>
    <t>KAPAKLI İM 45-72-A00003_RAHMİYE (ESKİ BEYOBA) L06_2107700</t>
  </si>
  <si>
    <t>26.11.2023 05:29:18</t>
  </si>
  <si>
    <t>26.11.2023 07:24:20</t>
  </si>
  <si>
    <t>L-113 OVACIK 35-18-L00113_950439284_950439284</t>
  </si>
  <si>
    <t>26.11.2023 14:35:10</t>
  </si>
  <si>
    <t>26.11.2023 19:50:39</t>
  </si>
  <si>
    <t>KAYALIOĞLU TR-1 45-72-L00071_45-72-L00071_66526864</t>
  </si>
  <si>
    <t>26.11.2023 08:40:17</t>
  </si>
  <si>
    <t>26.11.2023 14:47:24</t>
  </si>
  <si>
    <t>TR-24 35-32-L00024_A_56393103_56393103</t>
  </si>
  <si>
    <t>26.11.2023 11:22:37</t>
  </si>
  <si>
    <t>26.11.2023 13:58:48</t>
  </si>
  <si>
    <t>PEŞREFLİ  TR-1 35-29-L00450_A_90960562_90960562</t>
  </si>
  <si>
    <t>26.11.2023 16:20:14</t>
  </si>
  <si>
    <t>26.11.2023 20:08:02</t>
  </si>
  <si>
    <t>DM-14/22 45-71-M00545_A_91408748_91408748</t>
  </si>
  <si>
    <t>26.11.2023 04:53:44</t>
  </si>
  <si>
    <t>26.11.2023 14:59:39</t>
  </si>
  <si>
    <t>KIZLARALANI KÖK 45-72-L00698_KIZLARALANI ÇIKIŞ L02_66587063</t>
  </si>
  <si>
    <t>26.11.2023 05:10:50</t>
  </si>
  <si>
    <t>26.11.2023 05:10:57</t>
  </si>
  <si>
    <t>MURADİYE DM-4 45-71-M00190_953207539_953207539</t>
  </si>
  <si>
    <t>26.11.2023 16:09:32</t>
  </si>
  <si>
    <t>26.11.2023 18:15:19</t>
  </si>
  <si>
    <t>M-980 35-03-M00980_910258491_910258491</t>
  </si>
  <si>
    <t>26.11.2023 23:55:47</t>
  </si>
  <si>
    <t>27.11.2023 02:16:05</t>
  </si>
  <si>
    <t>KÜÇÜKKEMERDERE TR-2 35-29-L00304_35-29-L00304_2361739</t>
  </si>
  <si>
    <t>26.11.2023 12:44:54</t>
  </si>
  <si>
    <t>26.11.2023 10:46:03</t>
  </si>
  <si>
    <t>26.11.2023 12:14:55</t>
  </si>
  <si>
    <t>26.11.2023 09:22:42</t>
  </si>
  <si>
    <t>26.11.2023 17:33:06</t>
  </si>
  <si>
    <t>26.11.2023 14:12:57</t>
  </si>
  <si>
    <t>26.11.2023 17:11:07</t>
  </si>
  <si>
    <t>26.11.2023 12:04:52</t>
  </si>
  <si>
    <t>TR-1-2/3 ÖĞRETMEN EVİ KABİN 35-20-L00011_955203644_955203644</t>
  </si>
  <si>
    <t>26.11.2023 06:56:38</t>
  </si>
  <si>
    <t>26.11.2023 09:24:36</t>
  </si>
  <si>
    <t>26.11.2023 20:18:31</t>
  </si>
  <si>
    <t>26.11.2023 23:50:30</t>
  </si>
  <si>
    <t>KAVACIK TR-1 45-77-M00001_945507066_945507066</t>
  </si>
  <si>
    <t>26.11.2023 06:59:40</t>
  </si>
  <si>
    <t>26.11.2023 11:26:01</t>
  </si>
  <si>
    <t>İNECİK TR-1 35-21-L00121_953360312_953360312</t>
  </si>
  <si>
    <t>26.11.2023 11:42:50</t>
  </si>
  <si>
    <t>26.11.2023 18:11:04</t>
  </si>
  <si>
    <t>ÇIRPI MEKTEP MAH. TR 35-20-M00005_8414471_56381182_56381182</t>
  </si>
  <si>
    <t>26.11.2023 07:23:45</t>
  </si>
  <si>
    <t>26.11.2023 13:26:40</t>
  </si>
  <si>
    <t>K-3071 35-03-K03071_911203194_911203194</t>
  </si>
  <si>
    <t>26.11.2023 18:56:50</t>
  </si>
  <si>
    <t>26.11.2023 20:29:08</t>
  </si>
  <si>
    <t>26.11.2023 08:13:25</t>
  </si>
  <si>
    <t>26.11.2023 18:49:51</t>
  </si>
  <si>
    <t>ÇANDARLI TR-16 35-30-M00016_C_56366915_56366915</t>
  </si>
  <si>
    <t>26.11.2023 08:32:06</t>
  </si>
  <si>
    <t>26.11.2023 10:12:51</t>
  </si>
  <si>
    <t>DM-14/24-A 45-71-M02217_953243692_953243692</t>
  </si>
  <si>
    <t>26.11.2023 00:28:38</t>
  </si>
  <si>
    <t>26.11.2023 02:21:00</t>
  </si>
  <si>
    <t>KOYUNDERE DM 35-28-M00165_TR-5 M02_66524412</t>
  </si>
  <si>
    <t>26.11.2023 15:04:52</t>
  </si>
  <si>
    <t>26.11.2023 19:23:36</t>
  </si>
  <si>
    <t>27.11.2023 00:26:37</t>
  </si>
  <si>
    <t>BAHÇECİK TR-7 45-78-L00775_A_81386535_81386535</t>
  </si>
  <si>
    <t>26.11.2023 19:38:30</t>
  </si>
  <si>
    <t>27.11.2023 02:15:56</t>
  </si>
  <si>
    <t>26.11.2023 17:54:29</t>
  </si>
  <si>
    <t>26.11.2023 18:57:21</t>
  </si>
  <si>
    <t>26.11.2023 11:22:17</t>
  </si>
  <si>
    <t>26.11.2023 17:38:29</t>
  </si>
  <si>
    <t>26.11.2023 02:49:06</t>
  </si>
  <si>
    <t>26.11.2023 06:57:25</t>
  </si>
  <si>
    <t>TR-2/85 45-83-L00085_B_90999084_90999084</t>
  </si>
  <si>
    <t>26.11.2023 04:55:57</t>
  </si>
  <si>
    <t>26.11.2023 07:09:58</t>
  </si>
  <si>
    <t>DALLIK TR-1 35-29-L00305_B_56406117_56406117</t>
  </si>
  <si>
    <t>AG Travers Arızası</t>
  </si>
  <si>
    <t>26.11.2023 08:27:04</t>
  </si>
  <si>
    <t>26.11.2023 11:05:01</t>
  </si>
  <si>
    <t>DAĞHACIYUSUF TR-3 45-73-M01227_A_80760463_80760463</t>
  </si>
  <si>
    <t>26.11.2023 16:31:27</t>
  </si>
  <si>
    <t>27.11.2023 01:07:11</t>
  </si>
  <si>
    <t>26.11.2023 00:07:50</t>
  </si>
  <si>
    <t>26.11.2023 01:19:00</t>
  </si>
  <si>
    <t>26.11.2023 10:46:41</t>
  </si>
  <si>
    <t>26.11.2023 14:24:20</t>
  </si>
  <si>
    <t>DOMİNOS KÖK 35-26-M00208_BEŞİKÇİOĞLU M03_65962967</t>
  </si>
  <si>
    <t>26.11.2023 04:27:40</t>
  </si>
  <si>
    <t>26.11.2023 11:19:23</t>
  </si>
  <si>
    <t>K-3944 35-07-K03944_C C1B_5844543</t>
  </si>
  <si>
    <t>26.11.2023 01:00:17</t>
  </si>
  <si>
    <t>26.11.2023 01:53:03</t>
  </si>
  <si>
    <t>26.11.2023 01:40:40</t>
  </si>
  <si>
    <t>26.11.2023 07:33:09</t>
  </si>
  <si>
    <t>TURGUTLU İM 45-83-A00001_KURTULUŞ KABİN M04_42295747</t>
  </si>
  <si>
    <t>26.11.2023 09:16:56</t>
  </si>
  <si>
    <t>26.11.2023 01:50:00</t>
  </si>
  <si>
    <t>26.11.2023 05:26:20</t>
  </si>
  <si>
    <t>26.11.2023 11:36:22</t>
  </si>
  <si>
    <t>26.11.2023 11:53:14</t>
  </si>
  <si>
    <t>TR-19 35-27-M00019__56371242_56371242</t>
  </si>
  <si>
    <t>26.11.2023 16:08:41</t>
  </si>
  <si>
    <t>26.11.2023 17:12:21</t>
  </si>
  <si>
    <t>26.11.2023 09:03:01</t>
  </si>
  <si>
    <t>26.11.2023 16:50:24</t>
  </si>
  <si>
    <t>26.11.2023 05:33:20</t>
  </si>
  <si>
    <t>26.11.2023 07:24:40</t>
  </si>
  <si>
    <t>M-2922 35-04-M02922__83759648_83759648</t>
  </si>
  <si>
    <t>26.11.2023 15:56:46</t>
  </si>
  <si>
    <t>27.11.2023 02:56:41</t>
  </si>
  <si>
    <t>K-1463 35-01-K01463_D_56362728_56362728</t>
  </si>
  <si>
    <t>26.11.2023 11:23:50</t>
  </si>
  <si>
    <t>26.11.2023 14:25:46</t>
  </si>
  <si>
    <t>PANCAR KÖK 35-26-M00891_PANCAR ŞEHİR M01_2302861</t>
  </si>
  <si>
    <t>26.11.2023 19:38:10</t>
  </si>
  <si>
    <t>26.11.2023 21:01:07</t>
  </si>
  <si>
    <t>TR-51 45-78-L00051_C c1b_49409579</t>
  </si>
  <si>
    <t>26.11.2023 04:30:11</t>
  </si>
  <si>
    <t>26.11.2023 08:02:42</t>
  </si>
  <si>
    <t>AVDAN TR-5 KÖK 45-82-M00130_HatBaşıAyırıcı_53135909 M02_53135909</t>
  </si>
  <si>
    <t>26.11.2023 08:03:49</t>
  </si>
  <si>
    <t>26.11.2023 11:43:56</t>
  </si>
  <si>
    <t>BEYLER KÖK 45-85-L00034_HatBaşıAyırıcı_66364368 L03_66364368</t>
  </si>
  <si>
    <t>26.11.2023 08:25:48</t>
  </si>
  <si>
    <t>26.11.2023 11:11:01</t>
  </si>
  <si>
    <t>26.11.2023 18:44:55</t>
  </si>
  <si>
    <t>26.11.2023 19:44:48</t>
  </si>
  <si>
    <t>MADEN KÖK 45-83-M00128_İZZETTİN M03_47316729</t>
  </si>
  <si>
    <t>26.11.2023 06:00:53</t>
  </si>
  <si>
    <t>YILMAZ TR-5 45-78-L00205_TR-6 L03_2328840</t>
  </si>
  <si>
    <t>26.11.2023 08:10:55</t>
  </si>
  <si>
    <t>26.11.2023 13:22:05</t>
  </si>
  <si>
    <t>YENİ FOÇA TR-26 35-23-M00026_C_56365413_56365413</t>
  </si>
  <si>
    <t>26.11.2023 15:24:18</t>
  </si>
  <si>
    <t>26.11.2023 23:56:39</t>
  </si>
  <si>
    <t>26.11.2023 18:03:56</t>
  </si>
  <si>
    <t>L-130 35-18-L00130_6497245_60982647_60982647</t>
  </si>
  <si>
    <t>26.11.2023 14:24:09</t>
  </si>
  <si>
    <t>27.11.2023 02:10:44</t>
  </si>
  <si>
    <t>26.11.2023 19:05:34</t>
  </si>
  <si>
    <t>27.11.2023 03:09:46</t>
  </si>
  <si>
    <t>TROPİKAL DM 35-27-L00056_ÖRNEKKÖY L04_72201722</t>
  </si>
  <si>
    <t>26.11.2023 02:03:58</t>
  </si>
  <si>
    <t>26.11.2023 03:11:00</t>
  </si>
  <si>
    <t>K-49 35-01-K00049_TRAFO-1 K06_42446460</t>
  </si>
  <si>
    <t>26.11.2023 12:42:01</t>
  </si>
  <si>
    <t>26.11.2023 23:10:53</t>
  </si>
  <si>
    <t>PAZARKÖY KÖK 45-78-L00700_HatBaşıAyırıcı_53140408 L05_53140408</t>
  </si>
  <si>
    <t>26.11.2023 11:57:53</t>
  </si>
  <si>
    <t>26.11.2023 18:21:47</t>
  </si>
  <si>
    <t>KAYAPINAR KÖK 45-71-M02146_MORSAN TM GİRİŞ M02_60777332</t>
  </si>
  <si>
    <t>26.11.2023 01:56:30</t>
  </si>
  <si>
    <t>26.11.2023 03:37:54</t>
  </si>
  <si>
    <t>ARMUTLU DM 35-27-M00879_KEMALPAŞA TMDEN ARMUTLU-1 M17_2104520</t>
  </si>
  <si>
    <t>26.11.2023 00:31:10</t>
  </si>
  <si>
    <t>26.11.2023 00:38:00</t>
  </si>
  <si>
    <t>K-3 35-01-K00003_L L1_49073004</t>
  </si>
  <si>
    <t>29.11.2023 03:59:14</t>
  </si>
  <si>
    <t>OVACIK TR-2 35-31-L00150_47822297_56352612_56352612</t>
  </si>
  <si>
    <t>26.11.2023 08:36:02</t>
  </si>
  <si>
    <t>26.11.2023 18:18:19</t>
  </si>
  <si>
    <t>26.11.2023 12:44:05</t>
  </si>
  <si>
    <t>26.11.2023 19:36:00</t>
  </si>
  <si>
    <t>GÖLLÜCE TR-2 35-26-L00457_956609281_956609281</t>
  </si>
  <si>
    <t>26.11.2023 16:24:48</t>
  </si>
  <si>
    <t>26.11.2023 20:45:13</t>
  </si>
  <si>
    <t>DM-14/24-A 45-71-M02217__73560696_73560696</t>
  </si>
  <si>
    <t>26.11.2023 13:33:50</t>
  </si>
  <si>
    <t>26.11.2023 15:59:10</t>
  </si>
  <si>
    <t>KOLDERE TR-11 45-80-M00056_TR-92 TST M03_84186843</t>
  </si>
  <si>
    <t>26.11.2023 12:23:34</t>
  </si>
  <si>
    <t>26.11.2023 13:52:44</t>
  </si>
  <si>
    <t>TURGUTLU İM 45-83-A00001_ŞEHİR-5 L14_42295572</t>
  </si>
  <si>
    <t>26.11.2023 09:18:48</t>
  </si>
  <si>
    <t>26.11.2023 15:47:44</t>
  </si>
  <si>
    <t>BADEMLER TR-6 35-19-L00296_DIREK TIPI TRAFO HUCRESI H01_2078291</t>
  </si>
  <si>
    <t>26.11.2023 16:12:29</t>
  </si>
  <si>
    <t>26.11.2023 23:46:21</t>
  </si>
  <si>
    <t>26.11.2023 05:42:14</t>
  </si>
  <si>
    <t>26.11.2023 07:22:51</t>
  </si>
  <si>
    <t>ZEYTİNLİBAĞ TR-1 45-72-L00200_A_72372138_72372138</t>
  </si>
  <si>
    <t>26.11.2023 15:34:26</t>
  </si>
  <si>
    <t>27.11.2023 01:56:05</t>
  </si>
  <si>
    <t>K-1024 35-01-K01024_K-813 K05_61260264</t>
  </si>
  <si>
    <t>26.11.2023 01:17:10</t>
  </si>
  <si>
    <t>KAPANCI TR-1 45-78-L00380_A_90961887_90961887</t>
  </si>
  <si>
    <t>26.11.2023 09:01:50</t>
  </si>
  <si>
    <t>26.11.2023 10:34:02</t>
  </si>
  <si>
    <t>TR-46 45-78-L00046__56388093_56388093</t>
  </si>
  <si>
    <t>26.11.2023 01:30:44</t>
  </si>
  <si>
    <t>26.11.2023 04:05:16</t>
  </si>
  <si>
    <t>26.11.2023 01:48:49</t>
  </si>
  <si>
    <t>26.11.2023 03:23:00</t>
  </si>
  <si>
    <t>TOPARLAR TR-1 35-29-L00323_DIREK TIPI TRAFO HUCRESI H01_2095008</t>
  </si>
  <si>
    <t>26.11.2023 04:36:00</t>
  </si>
  <si>
    <t>26.11.2023 16:05:00</t>
  </si>
  <si>
    <t>M-278 35-02-M00278_DIREK TIPI TRAFO HUCRESI H01_2047259</t>
  </si>
  <si>
    <t>26.11.2023 14:05:10</t>
  </si>
  <si>
    <t>KÖSEDERE TR-2 35-21-L00125_A_56376251_56376251</t>
  </si>
  <si>
    <t>26.11.2023 09:19:34</t>
  </si>
  <si>
    <t>26.11.2023 10:31:52</t>
  </si>
  <si>
    <t>26.11.2023 03:56:50</t>
  </si>
  <si>
    <t>26.11.2023 04:40:00</t>
  </si>
  <si>
    <t>ERENKÖY TR-2 45-73-M00449_B_56381615_56381615</t>
  </si>
  <si>
    <t>26.11.2023 13:56:13</t>
  </si>
  <si>
    <t>27.11.2023 00:03:23</t>
  </si>
  <si>
    <t>L-329 35-18-L00329_A A01b_78518233</t>
  </si>
  <si>
    <t>26.11.2023 07:14:33</t>
  </si>
  <si>
    <t>26.11.2023 14:44:55</t>
  </si>
  <si>
    <t>SOMA KÖYLER DM-2 45-82-M00125_HatBaşıAyırıcı_53135526 M08_53135526</t>
  </si>
  <si>
    <t>26.11.2023 08:32:51</t>
  </si>
  <si>
    <t>26.11.2023 15:42:26</t>
  </si>
  <si>
    <t>TEKELİ TR-4 35-22-M00234_B_56372444_56372444</t>
  </si>
  <si>
    <t>26.11.2023 06:34:30</t>
  </si>
  <si>
    <t>26.11.2023 18:06:17</t>
  </si>
  <si>
    <t>K-914 35-01-K00914_35-01-K00914_2372418</t>
  </si>
  <si>
    <t>26.11.2023 09:20:21</t>
  </si>
  <si>
    <t>26.11.2023 10:13:23</t>
  </si>
  <si>
    <t>SEYREK TR-6 35-28-M00910_KÖK-24 M01_78031975</t>
  </si>
  <si>
    <t>26.11.2023 08:21:03</t>
  </si>
  <si>
    <t>26.11.2023 11:39:34</t>
  </si>
  <si>
    <t>ZEYTİNOVA TR-3 35-20-L00309_955202725_955202725</t>
  </si>
  <si>
    <t>26.11.2023 12:03:53</t>
  </si>
  <si>
    <t>26.11.2023 17:09:55</t>
  </si>
  <si>
    <t>ZEYTİNKÖY KÖK 35-13-L00065_ZEYTİNKÖY L07_2126553</t>
  </si>
  <si>
    <t>26.11.2023 03:12:40</t>
  </si>
  <si>
    <t>26.11.2023 03:27:00</t>
  </si>
  <si>
    <t>26.11.2023 05:17:30</t>
  </si>
  <si>
    <t>26.11.2023 09:04:00</t>
  </si>
  <si>
    <t>AKARCA DM (M-233) 35-14-M00233_HatBaşıAyırıcı_53133211 L02_53133211</t>
  </si>
  <si>
    <t>26.11.2023 11:12:29</t>
  </si>
  <si>
    <t>26.11.2023 17:58:30</t>
  </si>
  <si>
    <t>KALEMOĞLU KÖK 45-75-M00069_KALEMOĞLU KÖYÜ M05_2328715</t>
  </si>
  <si>
    <t>26.11.2023 12:33:37</t>
  </si>
  <si>
    <t>26.11.2023 18:04:19</t>
  </si>
  <si>
    <t>L-261 SİTESPOR 35-18-L00261__72373432_72373432</t>
  </si>
  <si>
    <t>26.11.2023 19:45:21</t>
  </si>
  <si>
    <t>27.11.2023 01:49:15</t>
  </si>
  <si>
    <t>K-2656 35-01-K02656_A_56357143_56357143</t>
  </si>
  <si>
    <t>26.11.2023 10:37:45</t>
  </si>
  <si>
    <t>26.11.2023 12:36:13</t>
  </si>
  <si>
    <t>26.11.2023 08:51:21</t>
  </si>
  <si>
    <t>26.11.2023 09:13:21</t>
  </si>
  <si>
    <t>K-819 35-01-K00819_910990504_910990504</t>
  </si>
  <si>
    <t>26.11.2023 00:33:53</t>
  </si>
  <si>
    <t>26.11.2023 01:55:22</t>
  </si>
  <si>
    <t>DOĞANCI HACILAR TR-10 35-31-L00330_B_91238256_91238256</t>
  </si>
  <si>
    <t>26.11.2023 17:30:17</t>
  </si>
  <si>
    <t>26.11.2023 22:19:54</t>
  </si>
  <si>
    <t>SARNINÇ MAHALLESİ TR-1 35-24-M00082_A_56353066_56353066</t>
  </si>
  <si>
    <t>26.11.2023 08:37:18</t>
  </si>
  <si>
    <t>26.11.2023 14:08:07</t>
  </si>
  <si>
    <t>K-1406 35-01-K01406_911868018_911868018</t>
  </si>
  <si>
    <t>26.11.2023 14:58:17</t>
  </si>
  <si>
    <t>26.11.2023 18:27:14</t>
  </si>
  <si>
    <t>TR-142 YAĞCILAR KÖK 35-19-M00142_HatBaşıAyırıcı_53137458 M01_53137458</t>
  </si>
  <si>
    <t>26.11.2023 04:57:15</t>
  </si>
  <si>
    <t>26.11.2023 10:45:37</t>
  </si>
  <si>
    <t>YENİKÖY TR-3 45-71-M01044_A_56352443_56352443</t>
  </si>
  <si>
    <t>26.11.2023 03:56:03</t>
  </si>
  <si>
    <t>26.11.2023 09:33:14</t>
  </si>
  <si>
    <t>ZEYTİNALAN İM 35-19-A00002_HatBaşıAyırıcı_100780003 M10_100780003</t>
  </si>
  <si>
    <t>26.11.2023 08:59:18</t>
  </si>
  <si>
    <t>BELEVİ TR-5 35-13-L00064_B_56355986_56355986</t>
  </si>
  <si>
    <t>26.11.2023 13:47:01</t>
  </si>
  <si>
    <t>26.11.2023 17:04:54</t>
  </si>
  <si>
    <t>M-3438(YATIRIM REZERVE) 35-03-M03438_910571166_910571166</t>
  </si>
  <si>
    <t>26.11.2023 09:30:32</t>
  </si>
  <si>
    <t>26.11.2023 10:47:37</t>
  </si>
  <si>
    <t>TEOMAN AVCIOĞLU SLM GRB TR 35-27-M00549_A_56363844_56363844</t>
  </si>
  <si>
    <t>26.11.2023 15:22:20</t>
  </si>
  <si>
    <t>26.11.2023 18:36:32</t>
  </si>
  <si>
    <t>26.11.2023 09:39:21</t>
  </si>
  <si>
    <t>26.11.2023 10:11:51</t>
  </si>
  <si>
    <t>26.11.2023 02:10:10</t>
  </si>
  <si>
    <t>26.11.2023 03:37:16</t>
  </si>
  <si>
    <t>26.11.2023 09:28:20</t>
  </si>
  <si>
    <t>26.11.2023 10:51:47</t>
  </si>
  <si>
    <t>26.11.2023 04:27:32</t>
  </si>
  <si>
    <t>KIRKAĞAÇ TR-10 45-76-M00010_KIRKAĞAÇ TR-25/TR-22/TR-15/TR-17 M02_72217301</t>
  </si>
  <si>
    <t>26.11.2023 11:00:01</t>
  </si>
  <si>
    <t>26.11.2023 14:27:30</t>
  </si>
  <si>
    <t>TIRMANLAR DM 35-16-M00171_HatBaşıAyırıcı_53138909 M03_53138909</t>
  </si>
  <si>
    <t>26.11.2023 15:11:32</t>
  </si>
  <si>
    <t>26.11.2023 23:00:41</t>
  </si>
  <si>
    <t>KAYACIK DEREMAHALLE TR-1 45-75-M00214_A_56387764_56387764</t>
  </si>
  <si>
    <t>26.11.2023 09:40:07</t>
  </si>
  <si>
    <t>26.11.2023 20:07:10</t>
  </si>
  <si>
    <t>KAVAKDERE DM 35-14-M00339_DOĞANBEY-2 (TAŞKENT DM) M07_65666753</t>
  </si>
  <si>
    <t>26.11.2023 02:02:50</t>
  </si>
  <si>
    <t>26.11.2023 03:59:20</t>
  </si>
  <si>
    <t>L-142 TEOS EVLERİ 35-14-L00142_35-14-L00142_72211253</t>
  </si>
  <si>
    <t>26.11.2023 17:08:05</t>
  </si>
  <si>
    <t>26.11.2023 19:23:35</t>
  </si>
  <si>
    <t>26.11.2023 11:56:49</t>
  </si>
  <si>
    <t>26.11.2023 15:23:00</t>
  </si>
  <si>
    <t>KUŞLUK TR-1 45-75-M00181_B_56392364_56392364</t>
  </si>
  <si>
    <t>26.11.2023 09:35:11</t>
  </si>
  <si>
    <t>26.11.2023 17:17:32</t>
  </si>
  <si>
    <t>K-491 35-04-K00491_TRAFO K03_2118345</t>
  </si>
  <si>
    <t>26.11.2023 19:25:52</t>
  </si>
  <si>
    <t>27.11.2023 03:52:34</t>
  </si>
  <si>
    <t>26.11.2023 03:33:30</t>
  </si>
  <si>
    <t>26.11.2023 03:48:30</t>
  </si>
  <si>
    <t>L-91 ULAMIŞ TEPE KAHVE 35-14-L00091_956646008_956646008</t>
  </si>
  <si>
    <t>26.11.2023 12:54:54</t>
  </si>
  <si>
    <t>26.11.2023 21:03:18</t>
  </si>
  <si>
    <t>ÇAKMAKLI TR-2 35-17-M00346_A_83714176_83714176</t>
  </si>
  <si>
    <t>26.11.2023 12:40:53</t>
  </si>
  <si>
    <t>26.11.2023 17:22:39</t>
  </si>
  <si>
    <t>YAHŞELLİ KÖK 35-28-M00293_HAYKIRAN M01_66582619</t>
  </si>
  <si>
    <t>26.11.2023 02:59:33</t>
  </si>
  <si>
    <t>26.11.2023 13:57:25</t>
  </si>
  <si>
    <t>26.11.2023 07:29:27</t>
  </si>
  <si>
    <t>26.11.2023 08:20:12</t>
  </si>
  <si>
    <t>26.11.2023 01:00:00</t>
  </si>
  <si>
    <t>26.11.2023 03:05:25</t>
  </si>
  <si>
    <t>DM-13/18 45-71-M00329__72410958_72410958</t>
  </si>
  <si>
    <t>26.11.2023 09:13:25</t>
  </si>
  <si>
    <t>26.11.2023 18:39:28</t>
  </si>
  <si>
    <t>ERGENEKON TR-9 45-83-M00621_48087178_56387566_56387566</t>
  </si>
  <si>
    <t>26.11.2023 06:04:46</t>
  </si>
  <si>
    <t>26.11.2023 11:55:53</t>
  </si>
  <si>
    <t>TR-124 ZEYTİNALANI 35-19-L00124_35-19-L00124_72150539</t>
  </si>
  <si>
    <t>26.11.2023 14:24:42</t>
  </si>
  <si>
    <t>26.11.2023 23:04:36</t>
  </si>
  <si>
    <t>26.11.2023 19:34:00</t>
  </si>
  <si>
    <t>YUNTDAĞIKÖSELER KÖYÜ TR-1 45-71-M01748_DIREK TIPI TRAFO HUCRESI H01_2095410</t>
  </si>
  <si>
    <t>26.11.2023 08:51:52</t>
  </si>
  <si>
    <t>26.11.2023 18:06:23</t>
  </si>
  <si>
    <t>26.11.2023 00:33:41</t>
  </si>
  <si>
    <t>26.11.2023 00:36:10</t>
  </si>
  <si>
    <t>AHMETLİ TR-77 TARİŞ 45-84-L00077_A_56401061_56401061</t>
  </si>
  <si>
    <t>26.11.2023 16:23:08</t>
  </si>
  <si>
    <t>26.11.2023 18:13:46</t>
  </si>
  <si>
    <t>26.11.2023 03:59:30</t>
  </si>
  <si>
    <t>26.11.2023 04:00:20</t>
  </si>
  <si>
    <t>26.11.2023 01:44:00</t>
  </si>
  <si>
    <t>26.11.2023 07:14:00</t>
  </si>
  <si>
    <t>K-1695 35-04-K01695_K-488 K02_2065061</t>
  </si>
  <si>
    <t>26.11.2023 05:01:40</t>
  </si>
  <si>
    <t>26.11.2023 10:25:28</t>
  </si>
  <si>
    <t>26.11.2023 10:01:15</t>
  </si>
  <si>
    <t>26.11.2023 17:52:31</t>
  </si>
  <si>
    <t>DM-3/TR-21 (ESKİ TR-29) 35-26-M01364_E E03_57783097</t>
  </si>
  <si>
    <t>26.11.2023 18:39:26</t>
  </si>
  <si>
    <t>27.11.2023 02:51:27</t>
  </si>
  <si>
    <t>K-2322 35-01-K02322_911371942_911371942</t>
  </si>
  <si>
    <t>26.11.2023 14:05:22</t>
  </si>
  <si>
    <t>SARIKAYA KÖK 35-31-L00284_ALTINOLUK L05_2337274</t>
  </si>
  <si>
    <t>26.11.2023 11:56:10</t>
  </si>
  <si>
    <t>26.11.2023 15:22:08</t>
  </si>
  <si>
    <t>ALİBEYLİ DM 45-80-M00064_ALİBEYLİ TARIMSAL SULAMA M02_72190764</t>
  </si>
  <si>
    <t>26.11.2023 09:40:21</t>
  </si>
  <si>
    <t>26.11.2023 12:23:16</t>
  </si>
  <si>
    <t>TİRE İM-DM-1 35-29-A00001_DOYRANLI L11_2312354</t>
  </si>
  <si>
    <t>26.11.2023 16:57:39</t>
  </si>
  <si>
    <t>26.11.2023 18:19:52</t>
  </si>
  <si>
    <t>ÇAMÖNÜ TR-4 35-22-M00169_A_56353854_56353854</t>
  </si>
  <si>
    <t>26.11.2023 16:35:57</t>
  </si>
  <si>
    <t>26.11.2023 20:18:20</t>
  </si>
  <si>
    <t>26.11.2023 09:52:50</t>
  </si>
  <si>
    <t>26.11.2023 10:47:05</t>
  </si>
  <si>
    <t>TEKBIÇAKLAR TR-3 35-31-L00241_A_91241972_91241972</t>
  </si>
  <si>
    <t>26.11.2023 11:08:07</t>
  </si>
  <si>
    <t>26.11.2023 12:22:09</t>
  </si>
  <si>
    <t>26.11.2023 12:32:57</t>
  </si>
  <si>
    <t>26.11.2023 20:58:28</t>
  </si>
  <si>
    <t>26.11.2023 01:27:58</t>
  </si>
  <si>
    <t>26.11.2023 02:02:29</t>
  </si>
  <si>
    <t>DOĞANCI TR-8 35-31-L00333_956572057_956572057</t>
  </si>
  <si>
    <t>26.11.2023 13:35:12</t>
  </si>
  <si>
    <t>26.11.2023 16:20:54</t>
  </si>
  <si>
    <t>YENİ ŞAKRAN TR-19 35-17-M00216_35-17-M00216_66296981</t>
  </si>
  <si>
    <t>26.11.2023 04:08:10</t>
  </si>
  <si>
    <t>26.11.2023 04:22:05</t>
  </si>
  <si>
    <t>HALİL SOLAR SULAMA GRUBU 35-29-M00150_A_56395645_56395645</t>
  </si>
  <si>
    <t>26.11.2023 14:12:07</t>
  </si>
  <si>
    <t>26.11.2023 17:41:16</t>
  </si>
  <si>
    <t>MEDAR TR-10 45-72-L00292_B_91345053_91345053</t>
  </si>
  <si>
    <t>26.11.2023 08:41:41</t>
  </si>
  <si>
    <t>26.11.2023 11:22:30</t>
  </si>
  <si>
    <t>26.11.2023 03:51:09</t>
  </si>
  <si>
    <t>26.11.2023 03:52:24</t>
  </si>
  <si>
    <t>SOMA TR-44 45-82-M00044_KIRKAĞAÇ YOLU TR M04_2091602</t>
  </si>
  <si>
    <t>26.11.2023 08:48:51</t>
  </si>
  <si>
    <t>26.11.2023 10:26:52</t>
  </si>
  <si>
    <t>26.11.2023 01:56:50</t>
  </si>
  <si>
    <t>26.11.2023 08:44:01</t>
  </si>
  <si>
    <t>POLYAK TR-2 35-30-L00133_B_56403848_56403848</t>
  </si>
  <si>
    <t>26.11.2023 12:03:59</t>
  </si>
  <si>
    <t>26.11.2023 16:47:30</t>
  </si>
  <si>
    <t>26.11.2023 09:32:41</t>
  </si>
  <si>
    <t>26.11.2023 09:36:21</t>
  </si>
  <si>
    <t>TR-28 45-78-L00028_953259006_953259006</t>
  </si>
  <si>
    <t>26.11.2023 23:14:42</t>
  </si>
  <si>
    <t>27.11.2023 01:46:03</t>
  </si>
  <si>
    <t>26.11.2023 00:44:01</t>
  </si>
  <si>
    <t>26.11.2023 01:13:28</t>
  </si>
  <si>
    <t>26.11.2023 14:20:11</t>
  </si>
  <si>
    <t>26.11.2023 17:58:00</t>
  </si>
  <si>
    <t>DİNDARLI KÖK TR-3 KAKLIK 45-79-M00395_HatBaşıAyırıcı_53134482 M05_53134482</t>
  </si>
  <si>
    <t>26.11.2023 08:41:25</t>
  </si>
  <si>
    <t>26.11.2023 13:58:59</t>
  </si>
  <si>
    <t>KIZILAVLU TR-1 45-78-M00838_C_91288289_91288289</t>
  </si>
  <si>
    <t>26.11.2023 07:30:46</t>
  </si>
  <si>
    <t>26.11.2023 09:32:26</t>
  </si>
  <si>
    <t>AHMETBEYLİ TR-3 35-22-M00241_35-22-M00241_2362248</t>
  </si>
  <si>
    <t>26.11.2023 00:47:01</t>
  </si>
  <si>
    <t>26.11.2023 05:15:21</t>
  </si>
  <si>
    <t>AHMETLİ TR-31 45-84-L00031_A_56403122_56403122</t>
  </si>
  <si>
    <t>26.11.2023 07:59:13</t>
  </si>
  <si>
    <t>26.11.2023 09:34:57</t>
  </si>
  <si>
    <t>GÜMÜLDÜR M-5 35-25-M00005_35-25-M00005_72095782</t>
  </si>
  <si>
    <t>26.11.2023 00:53:30</t>
  </si>
  <si>
    <t>26.11.2023 05:30:44</t>
  </si>
  <si>
    <t>26.11.2023 05:37:50</t>
  </si>
  <si>
    <t>26.11.2023 09:30:54</t>
  </si>
  <si>
    <t>K-1153 35-03-K01153_915159516_915159516</t>
  </si>
  <si>
    <t>26.11.2023 20:49:24</t>
  </si>
  <si>
    <t>27.11.2023 01:03:37</t>
  </si>
  <si>
    <t>TR-142 YAĞCILAR KÖK 35-19-M00142_B_56376311_56376311</t>
  </si>
  <si>
    <t>26.11.2023 09:57:55</t>
  </si>
  <si>
    <t>26.11.2023 19:38:25</t>
  </si>
  <si>
    <t>EMCELLİ TR-4 KARAOĞLANLAR 45-79-M00371_A_56386133_56386133</t>
  </si>
  <si>
    <t>26.11.2023 15:56:13</t>
  </si>
  <si>
    <t>26.11.2023 23:54:10</t>
  </si>
  <si>
    <t>GÖKEYÜP TR-6(DEMİRTEPE) 45-78-M00800_A_91262620_91262620</t>
  </si>
  <si>
    <t>26.11.2023 11:19:41</t>
  </si>
  <si>
    <t>26.11.2023 15:42:05</t>
  </si>
  <si>
    <t>YAYLAKÖY KÖYÜ TR-1 45-71-M01710_DIREK TIPI TRAFO HUCRESI H01_2085585</t>
  </si>
  <si>
    <t>27.11.2023 00:23:57</t>
  </si>
  <si>
    <t>SALİHLERALTI MİGROS TR 35-30-M00669_HatBaşıAyırıcı_66082491 M02_66082491</t>
  </si>
  <si>
    <t>26.11.2023 12:00:29</t>
  </si>
  <si>
    <t>26.11.2023 17:03:31</t>
  </si>
  <si>
    <t>26.11.2023 02:43:46</t>
  </si>
  <si>
    <t>26.11.2023 03:36:59</t>
  </si>
  <si>
    <t>ARDIÇ MAHALLESİ TR-52 35-21-L00132_A_56376558_56376558</t>
  </si>
  <si>
    <t>26.11.2023 08:20:01</t>
  </si>
  <si>
    <t>26.11.2023 14:07:21</t>
  </si>
  <si>
    <t>OVACIK TR-1 35-31-L00151_47821936_56352459_56352459</t>
  </si>
  <si>
    <t>26.11.2023 10:52:27</t>
  </si>
  <si>
    <t>26.11.2023 18:16:25</t>
  </si>
  <si>
    <t>L-105 35-18-L00105_7422403_56377179_56377179</t>
  </si>
  <si>
    <t>26.11.2023 05:57:06</t>
  </si>
  <si>
    <t>26.11.2023 09:36:27</t>
  </si>
  <si>
    <t>AYHAN BEZİRGENOGLU SULAMA GRUBU 35-29-L00346_A_56395624_56395624</t>
  </si>
  <si>
    <t>26.11.2023 09:15:35</t>
  </si>
  <si>
    <t>26.11.2023 17:37:00</t>
  </si>
  <si>
    <t>26.11.2023 06:16:50</t>
  </si>
  <si>
    <t>26.11.2023 08:33:48</t>
  </si>
  <si>
    <t>26.11.2023 11:58:43</t>
  </si>
  <si>
    <t>26.11.2023 12:35:22</t>
  </si>
  <si>
    <t>26.11.2023 02:20:01</t>
  </si>
  <si>
    <t>26.11.2023 02:55:27</t>
  </si>
  <si>
    <t>TR-93 35-16-L00093_47592327_56353647_56353647</t>
  </si>
  <si>
    <t>26.11.2023 17:55:17</t>
  </si>
  <si>
    <t>27.11.2023 00:51:17</t>
  </si>
  <si>
    <t>K-550 35-01-K00550_911540815_911540815</t>
  </si>
  <si>
    <t>26.11.2023 11:42:01</t>
  </si>
  <si>
    <t>26.11.2023 12:15:35</t>
  </si>
  <si>
    <t>BADEMLİ TR-5 35-30-L00102_B_56353293_56353293</t>
  </si>
  <si>
    <t>26.11.2023 13:08:49</t>
  </si>
  <si>
    <t>26.11.2023 18:25:39</t>
  </si>
  <si>
    <t>TR-1/3 45-83-M00003_45-83-M00003_2348167</t>
  </si>
  <si>
    <t>26.11.2023 09:45:04</t>
  </si>
  <si>
    <t>26.11.2023 16:57:29</t>
  </si>
  <si>
    <t>26.11.2023 22:11:10</t>
  </si>
  <si>
    <t>26.11.2023 23:27:41</t>
  </si>
  <si>
    <t>YAMANDERE TR-2 35-29-L00312_A_91337418_91337418</t>
  </si>
  <si>
    <t>26.11.2023 08:20:28</t>
  </si>
  <si>
    <t>26.11.2023 11:26:36</t>
  </si>
  <si>
    <t>SİYEKLİ KÖK 45-71-M00185_DAĞYENİCE M07_72256931</t>
  </si>
  <si>
    <t>26.11.2023 21:22:22</t>
  </si>
  <si>
    <t>26.11.2023 22:22:04</t>
  </si>
  <si>
    <t>K-1091 35-04-K01091_35-04-K01091_2377295</t>
  </si>
  <si>
    <t>26.11.2023 14:49:22</t>
  </si>
  <si>
    <t>26.11.2023 15:51:18</t>
  </si>
  <si>
    <t>26.11.2023 10:16:19</t>
  </si>
  <si>
    <t>26.11.2023 11:44:33</t>
  </si>
  <si>
    <t>26.11.2023 03:45:51</t>
  </si>
  <si>
    <t>26.11.2023 09:36:20</t>
  </si>
  <si>
    <t>26.11.2023 04:58:21</t>
  </si>
  <si>
    <t>26.11.2023 05:18:24</t>
  </si>
  <si>
    <t>26.11.2023 10:06:33</t>
  </si>
  <si>
    <t>26.11.2023 10:26:32</t>
  </si>
  <si>
    <t>FIRDANLAR KÖK 45-76-M00257_DEMİRTAŞ M03_96531659</t>
  </si>
  <si>
    <t>26.11.2023 05:15:13</t>
  </si>
  <si>
    <t>26.11.2023 07:25:33</t>
  </si>
  <si>
    <t>26.11.2023 04:38:13</t>
  </si>
  <si>
    <t>26.11.2023 06:29:27</t>
  </si>
  <si>
    <t>YUKARIKIRIKLAR TR-1 35-16-M00063_C_91042144_91042144</t>
  </si>
  <si>
    <t>26.11.2023 11:37:24</t>
  </si>
  <si>
    <t>26.11.2023 15:26:52</t>
  </si>
  <si>
    <t>26.11.2023 11:46:59</t>
  </si>
  <si>
    <t>26.11.2023 12:40:03</t>
  </si>
  <si>
    <t>KUŞÇUBURUN-3 35-26-M00538_956603474_956603474</t>
  </si>
  <si>
    <t>26.11.2023 23:23:09</t>
  </si>
  <si>
    <t>27.11.2023 01:35:26</t>
  </si>
  <si>
    <t>TÜRKELLİ DM (TR-4) 35-28-M00368_ALÇUK-2 M03_56299106</t>
  </si>
  <si>
    <t>26.11.2023 05:11:00</t>
  </si>
  <si>
    <t>26.11.2023 14:46:00</t>
  </si>
  <si>
    <t>DM-2/TR-7 45-83-M00766_DM-2/TR-8 M02_81543875</t>
  </si>
  <si>
    <t>26.11.2023 10:36:24</t>
  </si>
  <si>
    <t>26.11.2023 14:05:02</t>
  </si>
  <si>
    <t>26.11.2023 00:58:16</t>
  </si>
  <si>
    <t>26.11.2023 01:04:30</t>
  </si>
  <si>
    <t>PİYALE TM 35-02-A00007_PİYALE-19 K25_2310582</t>
  </si>
  <si>
    <t>26.11.2023 03:30:13</t>
  </si>
  <si>
    <t>26.11.2023 14:10:00</t>
  </si>
  <si>
    <t>26.11.2023 15:43:18</t>
  </si>
  <si>
    <t>TR-69 35-19-L00069_6450329_56378430_56378430</t>
  </si>
  <si>
    <t>26.11.2023 09:13:24</t>
  </si>
  <si>
    <t>26.11.2023 18:41:04</t>
  </si>
  <si>
    <t>DUALAR TR-1 45-76-M00248_ H_79282033</t>
  </si>
  <si>
    <t>26.11.2023 10:16:35</t>
  </si>
  <si>
    <t>26.11.2023 17:22:11</t>
  </si>
  <si>
    <t>26.11.2023 00:16:01</t>
  </si>
  <si>
    <t>26.11.2023 02:20:33</t>
  </si>
  <si>
    <t>MÜTEVELLİ TR-4 45-80-M00103_B_56385169_56385169</t>
  </si>
  <si>
    <t>26.11.2023 14:39:26</t>
  </si>
  <si>
    <t>26.11.2023 17:09:28</t>
  </si>
  <si>
    <t>MESCİTLİ TR-1 35-15-L00095_A_56361577_56361577</t>
  </si>
  <si>
    <t>26.11.2023 09:19:36</t>
  </si>
  <si>
    <t>26.11.2023 14:26:29</t>
  </si>
  <si>
    <t>NARINCALISÜLEYMAN TR 45-77-L00209_A_56402988_56402988</t>
  </si>
  <si>
    <t>26.11.2023 11:23:51</t>
  </si>
  <si>
    <t>26.11.2023 21:26:20</t>
  </si>
  <si>
    <t>HASALAN TR-2 45-78-L00384_45-78-L00384_2350567</t>
  </si>
  <si>
    <t>26.11.2023 07:27:51</t>
  </si>
  <si>
    <t>26.11.2023 10:58:17</t>
  </si>
  <si>
    <t>26.11.2023 16:30:24</t>
  </si>
  <si>
    <t>26.11.2023 22:32:29</t>
  </si>
  <si>
    <t>K-2979 35-02-K02979_B_56375083_56375083</t>
  </si>
  <si>
    <t>26.11.2023 08:54:41</t>
  </si>
  <si>
    <t>26.11.2023 14:03:59</t>
  </si>
  <si>
    <t>TR-2/69 (15,8) 45-83-L00069_955150736_955150736</t>
  </si>
  <si>
    <t>26.11.2023 17:26:30</t>
  </si>
  <si>
    <t>26.11.2023 19:55:34</t>
  </si>
  <si>
    <t>ATAKÖY OVA TR-1 35-22-M00182_35-22-M00182_2362558</t>
  </si>
  <si>
    <t>26.11.2023 14:53:19</t>
  </si>
  <si>
    <t>26.11.2023 23:14:05</t>
  </si>
  <si>
    <t>OVAKENT TR-12 35-15-L00634_48656304_56397734_56397734</t>
  </si>
  <si>
    <t>26.11.2023 15:02:05</t>
  </si>
  <si>
    <t>26.11.2023 23:18:40</t>
  </si>
  <si>
    <t>26.11.2023 07:24:21</t>
  </si>
  <si>
    <t>26.11.2023 06:39:30</t>
  </si>
  <si>
    <t>26.11.2023 12:16:05</t>
  </si>
  <si>
    <t>ÇOBANKÖY KÖK 35-29-L00066_HAMAMKÖY FİDERİ L05_72212373</t>
  </si>
  <si>
    <t>26.11.2023 04:08:30</t>
  </si>
  <si>
    <t>26.11.2023 06:40:51</t>
  </si>
  <si>
    <t>ÇAPAKLI TR-1 45-78-M00445_49250532_56402337_56402337</t>
  </si>
  <si>
    <t>26.11.2023 10:26:37</t>
  </si>
  <si>
    <t>26.11.2023 13:05:51</t>
  </si>
  <si>
    <t>26.11.2023 05:43:03</t>
  </si>
  <si>
    <t>26.11.2023 06:06:11</t>
  </si>
  <si>
    <t>M-36 ZİNDANCIK KÖK 35-25-M00106_TURAÇLAR EFES ROYAL ÖZEL-KORUKENT TATİL SİTESİ M03_72118681</t>
  </si>
  <si>
    <t>26.11.2023 15:36:12</t>
  </si>
  <si>
    <t>26.11.2023 16:13:49</t>
  </si>
  <si>
    <t>26.11.2023 07:47:51</t>
  </si>
  <si>
    <t>26.11.2023 08:28:11</t>
  </si>
  <si>
    <t>26.11.2023 04:14:40</t>
  </si>
  <si>
    <t>26.11.2023 06:42:30</t>
  </si>
  <si>
    <t>MENDERES TR-1 35-32-M00001_B_91225297_91225297</t>
  </si>
  <si>
    <t>26.11.2023 07:04:01</t>
  </si>
  <si>
    <t>26.11.2023 08:59:15</t>
  </si>
  <si>
    <t>26.11.2023 23:03:00</t>
  </si>
  <si>
    <t>27.11.2023 16:55:40</t>
  </si>
  <si>
    <t>KIRKAĞAÇ TR-3 45-76-M00003_B_91072983_91072983</t>
  </si>
  <si>
    <t>26.11.2023 10:26:45</t>
  </si>
  <si>
    <t>26.11.2023 11:28:40</t>
  </si>
  <si>
    <t>26.11.2023 04:38:30</t>
  </si>
  <si>
    <t>26.11.2023 14:05:06</t>
  </si>
  <si>
    <t>AHMETLER TR-1 45-74-M00240_45-74-M00240_2369999</t>
  </si>
  <si>
    <t>26.11.2023 11:48:09</t>
  </si>
  <si>
    <t>26.11.2023 12:06:22</t>
  </si>
  <si>
    <t>YAKUP TEKİN SULAMA GRUBU  TR 35-27-M00271_A_91117944_91117944</t>
  </si>
  <si>
    <t>26.11.2023 12:29:51</t>
  </si>
  <si>
    <t>26.11.2023 18:16:49</t>
  </si>
  <si>
    <t>TR-51 45-78-L00051_A a1_49409562</t>
  </si>
  <si>
    <t>26.11.2023 08:23:46</t>
  </si>
  <si>
    <t>26.11.2023 15:12:27</t>
  </si>
  <si>
    <t>26.11.2023 09:23:16</t>
  </si>
  <si>
    <t>26.11.2023 06:52:50</t>
  </si>
  <si>
    <t>26.11.2023 07:06:33</t>
  </si>
  <si>
    <t>26.11.2023 13:27:17</t>
  </si>
  <si>
    <t>26.11.2023 22:41:00</t>
  </si>
  <si>
    <t>TR-2/36 45-72-L00036_A_56394469_56394469</t>
  </si>
  <si>
    <t>26.11.2023 20:28:06</t>
  </si>
  <si>
    <t>27.11.2023 00:13:48</t>
  </si>
  <si>
    <t>26.11.2023 10:40:45</t>
  </si>
  <si>
    <t>26.11.2023 20:36:00</t>
  </si>
  <si>
    <t>KAZANLI TR-1 35-15-L00964_A_56369358_56369358</t>
  </si>
  <si>
    <t>26.11.2023 09:08:02</t>
  </si>
  <si>
    <t>26.11.2023 10:59:18</t>
  </si>
  <si>
    <t>26.11.2023 01:33:59</t>
  </si>
  <si>
    <t>26.11.2023 01:47:41</t>
  </si>
  <si>
    <t>26.11.2023 14:32:43</t>
  </si>
  <si>
    <t>26.11.2023 19:40:23</t>
  </si>
  <si>
    <t>KARMEZ DM 35-27-M00657_İLHAN ADAŞ M03_72158825</t>
  </si>
  <si>
    <t>26.11.2023 09:05:50</t>
  </si>
  <si>
    <t>26.11.2023 14:11:07</t>
  </si>
  <si>
    <t>26.11.2023 16:51:49</t>
  </si>
  <si>
    <t>26.11.2023 19:51:55</t>
  </si>
  <si>
    <t>K-1386 35-01-K01386_910948857_910948857</t>
  </si>
  <si>
    <t>26.11.2023 13:21:00</t>
  </si>
  <si>
    <t>01.12.2023 03:27:11</t>
  </si>
  <si>
    <t>26.11.2023 09:53:21</t>
  </si>
  <si>
    <t>26.11.2023 10:36:05</t>
  </si>
  <si>
    <t>YILMAZ TR-15 45-78-M01380_TR-28 TR-29 TR-30 M03_82103784</t>
  </si>
  <si>
    <t>26.11.2023 04:01:50</t>
  </si>
  <si>
    <t>26.11.2023 04:48:53</t>
  </si>
  <si>
    <t>ÇOBANKÖY KÖK 35-29-L00066_HAMAMKÖY FİDERİ L05_72212362</t>
  </si>
  <si>
    <t>26.11.2023 00:49:40</t>
  </si>
  <si>
    <t>26.11.2023 02:42:27</t>
  </si>
  <si>
    <t>IŞIKLAR KÖK 45-73-M00467_ALAŞEHİR TM M012_85123074</t>
  </si>
  <si>
    <t>26.11.2023 10:10:55</t>
  </si>
  <si>
    <t>26.11.2023 17:29:20</t>
  </si>
  <si>
    <t>SIĞACIK DM (L-35) 35-14-M00425_A_56354115_56354115</t>
  </si>
  <si>
    <t>26.11.2023 14:20:39</t>
  </si>
  <si>
    <t>26.11.2023 19:02:11</t>
  </si>
  <si>
    <t>YEŞİLYURT TR-2 35-27-M01023_A_91453348_91453348</t>
  </si>
  <si>
    <t>26.11.2023 09:06:17</t>
  </si>
  <si>
    <t>26.11.2023 13:04:46</t>
  </si>
  <si>
    <t>26.11.2023 15:48:18</t>
  </si>
  <si>
    <t>27.11.2023 03:07:30</t>
  </si>
  <si>
    <t>26.11.2023 04:25:20</t>
  </si>
  <si>
    <t>26.11.2023 03:16:58</t>
  </si>
  <si>
    <t>26.11.2023 04:13:17</t>
  </si>
  <si>
    <t>ÇİFTLİK İM 35-18-A00003_HatBaşıAyırıcı_53138383 L12_53138383</t>
  </si>
  <si>
    <t>26.11.2023 09:43:22</t>
  </si>
  <si>
    <t>26.11.2023 19:34:22</t>
  </si>
  <si>
    <t>K-525 35-04-K00525_35-04-K00525_2373747</t>
  </si>
  <si>
    <t>26.11.2023 20:15:40</t>
  </si>
  <si>
    <t>27.11.2023 03:51:01</t>
  </si>
  <si>
    <t>26.11.2023 01:14:15</t>
  </si>
  <si>
    <t>26.11.2023 11:59:21</t>
  </si>
  <si>
    <t>OVACIK TR-2 35-31-L00150_B_91207605_91207605</t>
  </si>
  <si>
    <t>26.11.2023 19:35:36</t>
  </si>
  <si>
    <t>26.11.2023 22:50:26</t>
  </si>
  <si>
    <t>K-849 35-04-K00849_99900803_99900803</t>
  </si>
  <si>
    <t>26.11.2023 11:41:50</t>
  </si>
  <si>
    <t>26.11.2023 19:30:35</t>
  </si>
  <si>
    <t>KIRKAĞAÇ TR-3 45-76-M00003_45-76-M00003_2354351</t>
  </si>
  <si>
    <t>26.11.2023 05:59:10</t>
  </si>
  <si>
    <t>26.11.2023 06:27:01</t>
  </si>
  <si>
    <t>26.11.2023 07:49:23</t>
  </si>
  <si>
    <t>26.11.2023 09:14:13</t>
  </si>
  <si>
    <t>TR-23 35-30-L00023_TR-25 L05_2333620</t>
  </si>
  <si>
    <t>26.11.2023 03:53:11</t>
  </si>
  <si>
    <t>26.11.2023 01:53:30</t>
  </si>
  <si>
    <t>26.11.2023 04:19:56</t>
  </si>
  <si>
    <t>SOLAKLAR TR-3 (RECEPLER) 35-31-L00251_A_91455167_91455167</t>
  </si>
  <si>
    <t>26.11.2023 08:30:55</t>
  </si>
  <si>
    <t>26.11.2023 18:02:59</t>
  </si>
  <si>
    <t>26.11.2023 00:29:53</t>
  </si>
  <si>
    <t>26.11.2023 04:02:31</t>
  </si>
  <si>
    <t>K-1403 35-01-K01403_A_56381097_56381097</t>
  </si>
  <si>
    <t>26.11.2023 02:45:57</t>
  </si>
  <si>
    <t>26.11.2023 03:59:35</t>
  </si>
  <si>
    <t>BÜYÜKKÖMÜRCÜ TR-1 35-29-L00335_C_56399857_56399857</t>
  </si>
  <si>
    <t>26.11.2023 08:06:44</t>
  </si>
  <si>
    <t>26.11.2023 13:26:56</t>
  </si>
  <si>
    <t>K-1314 35-03-K01314_910997295_910997295</t>
  </si>
  <si>
    <t>26.11.2023 16:11:25</t>
  </si>
  <si>
    <t>26.11.2023 20:00:34</t>
  </si>
  <si>
    <t>TR-2/14-B 45-72-L00069_45-72-L00069_2347065</t>
  </si>
  <si>
    <t>26.11.2023 05:40:30</t>
  </si>
  <si>
    <t>26.11.2023 07:19:39</t>
  </si>
  <si>
    <t>26.11.2023 16:53:40</t>
  </si>
  <si>
    <t>26.11.2023 17:29:23</t>
  </si>
  <si>
    <t>K-3189 35-01-K03189_C_91164653_91164653</t>
  </si>
  <si>
    <t>26.11.2023 11:48:05</t>
  </si>
  <si>
    <t>26.11.2023 13:13:42</t>
  </si>
  <si>
    <t>DM-14/24-A 45-71-M02217_C C01b_95255988</t>
  </si>
  <si>
    <t>26.11.2023 21:49:22</t>
  </si>
  <si>
    <t>26.11.2023 23:36:50</t>
  </si>
  <si>
    <t>MENEMEN TR-52 35-28-L00052_DAĞITIM TRAFO MENEMEN TR-52 L06_66732143</t>
  </si>
  <si>
    <t>26.11.2023 01:03:18</t>
  </si>
  <si>
    <t>26.11.2023 04:05:03</t>
  </si>
  <si>
    <t>26.11.2023 01:00:39</t>
  </si>
  <si>
    <t>26.11.2023 02:03:39</t>
  </si>
  <si>
    <t>BOYNUYOĞUN KÖK 35-29-L00051_KİRELLİ L05_72215448</t>
  </si>
  <si>
    <t>26.11.2023 01:15:23</t>
  </si>
  <si>
    <t>26.11.2023 01:47:30</t>
  </si>
  <si>
    <t>KIRKAĞAÇ TR-2 45-76-M00002_42853740_56389218_56389218</t>
  </si>
  <si>
    <t>26.11.2023 11:22:14</t>
  </si>
  <si>
    <t>ÖRNEKKÖY TR6 35-27-L00131_B_56381794_56381794</t>
  </si>
  <si>
    <t>26.11.2023 07:30:16</t>
  </si>
  <si>
    <t>27.11.2023 11:52:02</t>
  </si>
  <si>
    <t>KAPAKLI DM 45-72-M00309_ZER SALÇA M05_2311315</t>
  </si>
  <si>
    <t>26.11.2023 11:34:03</t>
  </si>
  <si>
    <t>26.11.2023 16:58:51</t>
  </si>
  <si>
    <t>26.11.2023 10:56:31</t>
  </si>
  <si>
    <t>26.11.2023 11:35:31</t>
  </si>
  <si>
    <t>MURADİYE DM-7/1 45-71-M01854_DM-5/7 KÖK M01_2125935</t>
  </si>
  <si>
    <t>26.11.2023 10:21:41</t>
  </si>
  <si>
    <t>26.11.2023 11:30:44</t>
  </si>
  <si>
    <t>K-4903 35-01-K04903_TRAFO K03_61474475</t>
  </si>
  <si>
    <t>26.11.2023 06:28:58</t>
  </si>
  <si>
    <t>26.11.2023 15:10:58</t>
  </si>
  <si>
    <t>26.11.2023 11:12:08</t>
  </si>
  <si>
    <t>26.11.2023 11:49:42</t>
  </si>
  <si>
    <t>M-2967 35-02-M02967__93723082_93723082</t>
  </si>
  <si>
    <t>26.11.2023 16:02:11</t>
  </si>
  <si>
    <t>26.11.2023 18:03:57</t>
  </si>
  <si>
    <t>26.11.2023 08:04:24</t>
  </si>
  <si>
    <t>26.11.2023 10:05:53</t>
  </si>
  <si>
    <t>26.11.2023 01:56:53</t>
  </si>
  <si>
    <t>26.11.2023 02:17:27</t>
  </si>
  <si>
    <t>ADALET DM 35-17-M00169_CEZAEVİ ÇIKIŞ M01_47289816</t>
  </si>
  <si>
    <t>26.11.2023 10:54:26</t>
  </si>
  <si>
    <t>26.11.2023 12:57:22</t>
  </si>
  <si>
    <t>26.11.2023 04:47:00</t>
  </si>
  <si>
    <t>26.11.2023 05:14:36</t>
  </si>
  <si>
    <t>TR-2/49 45-72-L00049_956480794_956480794</t>
  </si>
  <si>
    <t>26.11.2023 16:47:57</t>
  </si>
  <si>
    <t>26.11.2023 20:19:13</t>
  </si>
  <si>
    <t>26.11.2023 07:54:10</t>
  </si>
  <si>
    <t>26.11.2023 09:20:01</t>
  </si>
  <si>
    <t>DM-13/13 45-71-M00319_953207951_953207951</t>
  </si>
  <si>
    <t>26.11.2023 05:17:43</t>
  </si>
  <si>
    <t>26.11.2023 10:18:13</t>
  </si>
  <si>
    <t>TEKNOPET KÖK-2 35-27-M00593_ARMUTLU TR-21/TR-22/A.CANCAN SULAMA GRUBU M02_72162501</t>
  </si>
  <si>
    <t>26.11.2023 01:50:46</t>
  </si>
  <si>
    <t>26.11.2023 02:35:04</t>
  </si>
  <si>
    <t>26.11.2023 09:38:42</t>
  </si>
  <si>
    <t>26.11.2023 18:35:47</t>
  </si>
  <si>
    <t>26.11.2023 02:23:53</t>
  </si>
  <si>
    <t>26.11.2023 03:17:04</t>
  </si>
  <si>
    <t>26.11.2023 12:57:31</t>
  </si>
  <si>
    <t>GERENKÖY TR-5 35-23-M00151_DAĞITIM TRAFO GERENKÖY TR-5 M04_72154518</t>
  </si>
  <si>
    <t>26.11.2023 01:53:49</t>
  </si>
  <si>
    <t>26.11.2023 06:21:36</t>
  </si>
  <si>
    <t>TR-1/10 45-72-M00010_TR-1/12 M02_85209828</t>
  </si>
  <si>
    <t>26.11.2023 05:47:48</t>
  </si>
  <si>
    <t>26.11.2023 07:56:43</t>
  </si>
  <si>
    <t>26.11.2023 09:03:26</t>
  </si>
  <si>
    <t>26.11.2023 17:45:07</t>
  </si>
  <si>
    <t>K-3 35-01-K00003_M 3M1_5860383</t>
  </si>
  <si>
    <t>29.11.2023 06:37:51</t>
  </si>
  <si>
    <t>ALİAĞA TR-43 DM 35-17-M00043_M-54 ÇIKIŞI M13_2315084</t>
  </si>
  <si>
    <t>26.11.2023 05:04:39</t>
  </si>
  <si>
    <t>26.11.2023 05:12:01</t>
  </si>
  <si>
    <t>K-49 35-01-K00049_F 1F_5865670</t>
  </si>
  <si>
    <t>30.11.2023 05:44:35</t>
  </si>
  <si>
    <t>SAZOBA TR-5 45-72-M00458_45-72-M00458_2361871</t>
  </si>
  <si>
    <t>26.11.2023 08:37:21</t>
  </si>
  <si>
    <t>26.11.2023 11:54:26</t>
  </si>
  <si>
    <t>ALAÇATI İM 35-18-A00002_TR-1 34500 M05_2052581</t>
  </si>
  <si>
    <t>26.11.2023 01:22:13</t>
  </si>
  <si>
    <t>26.11.2023 03:36:25</t>
  </si>
  <si>
    <t>26.11.2023 03:40:01</t>
  </si>
  <si>
    <t>26.11.2023 13:48:07</t>
  </si>
  <si>
    <t>26.11.2023 18:44:59</t>
  </si>
  <si>
    <t>26.11.2023 10:39:45</t>
  </si>
  <si>
    <t>26.11.2023 17:20:24</t>
  </si>
  <si>
    <t>UZUNKÖY TR-1 35-31-L00144_A_72255945_72255945</t>
  </si>
  <si>
    <t>26.11.2023 13:15:18</t>
  </si>
  <si>
    <t>26.11.2023 15:58:44</t>
  </si>
  <si>
    <t>26.11.2023 04:05:01</t>
  </si>
  <si>
    <t>26.11.2023 04:23:58</t>
  </si>
  <si>
    <t>DENİZGİREN TR-3 35-21-L00206_A_56355091_56355091</t>
  </si>
  <si>
    <t>26.11.2023 16:16:56</t>
  </si>
  <si>
    <t>27.11.2023 00:14:20</t>
  </si>
  <si>
    <t>YENİKÖY TR-1 45-79-M00223_B_56387293_56387293</t>
  </si>
  <si>
    <t>26.11.2023 10:21:08</t>
  </si>
  <si>
    <t>26.11.2023 19:17:11</t>
  </si>
  <si>
    <t>26.11.2023 18:27:05</t>
  </si>
  <si>
    <t>26.11.2023 21:54:51</t>
  </si>
  <si>
    <t>26.11.2023 17:45:49</t>
  </si>
  <si>
    <t>26.11.2023 21:22:39</t>
  </si>
  <si>
    <t>L-308 35-18-L00308_950447509_950447509</t>
  </si>
  <si>
    <t>26.11.2023 11:01:20</t>
  </si>
  <si>
    <t>26.11.2023 19:41:19</t>
  </si>
  <si>
    <t>ALİAĞA GIS TM 35-17-A00014_BELEDİYE-2 (2H05) M018_66128140</t>
  </si>
  <si>
    <t>26.11.2023 07:07:31</t>
  </si>
  <si>
    <t>26.11.2023 07:54:17</t>
  </si>
  <si>
    <t>26.11.2023 14:33:09</t>
  </si>
  <si>
    <t>26.11.2023 15:34:08</t>
  </si>
  <si>
    <t>DEREBAŞI TR-3 35-29-L00261_950348177_950348177</t>
  </si>
  <si>
    <t>26.11.2023 11:01:01</t>
  </si>
  <si>
    <t>26.11.2023 15:00:33</t>
  </si>
  <si>
    <t>YÜCELER TR-1 45-81-M00197_A_56399543_56399543</t>
  </si>
  <si>
    <t>26.11.2023 15:40:22</t>
  </si>
  <si>
    <t>K-3189 35-01-K03189_35-01-K03189_2359776</t>
  </si>
  <si>
    <t>26.11.2023 06:50:24</t>
  </si>
  <si>
    <t>26.11.2023 08:34:55</t>
  </si>
  <si>
    <t>26.11.2023 03:55:10</t>
  </si>
  <si>
    <t>26.11.2023 04:29:08</t>
  </si>
  <si>
    <t>OVACIK TR-3 35-31-L00152_35-31-L00152_2364357</t>
  </si>
  <si>
    <t>26.11.2023 10:01:21</t>
  </si>
  <si>
    <t>26.11.2023 16:49:48</t>
  </si>
  <si>
    <t>26.11.2023 17:56:33</t>
  </si>
  <si>
    <t>ÇAMLIBEL TR-1 45-73-M00559_A_80680443_80680443</t>
  </si>
  <si>
    <t>26.11.2023 10:45:35</t>
  </si>
  <si>
    <t>26.11.2023 22:45:14</t>
  </si>
  <si>
    <t>ÇALTICAK TR-1 45-76-L00012_ H_57993409</t>
  </si>
  <si>
    <t>26.11.2023 09:54:21</t>
  </si>
  <si>
    <t>26.11.2023 17:15:14</t>
  </si>
  <si>
    <t>BOYNUYOĞUN KÖK 35-29-L00051_DM-1 L07_72215396</t>
  </si>
  <si>
    <t>26.11.2023 09:44:23</t>
  </si>
  <si>
    <t>26.11.2023 10:52:33</t>
  </si>
  <si>
    <t>A. CANCAN SLM GRB TR-5 35-27-M01173_ H_82841562</t>
  </si>
  <si>
    <t>26.11.2023 19:34:01</t>
  </si>
  <si>
    <t>26.11.2023 22:41:52</t>
  </si>
  <si>
    <t>M-1 35-02-M00001_KEMALPAŞA-2 ÇIKIŞ M13_78582491</t>
  </si>
  <si>
    <t>26.11.2023 02:37:21</t>
  </si>
  <si>
    <t>26.11.2023 02:47:31</t>
  </si>
  <si>
    <t>L-430 35-18-L00430_10691333_56354605_56354605</t>
  </si>
  <si>
    <t>26.11.2023 12:55:17</t>
  </si>
  <si>
    <t>26.11.2023 22:15:35</t>
  </si>
  <si>
    <t>K-255 35-02-K00255_35-02-K00255_2372557</t>
  </si>
  <si>
    <t>26.11.2023 09:46:41</t>
  </si>
  <si>
    <t>K-914 35-01-K00914_C_56375717_56375717</t>
  </si>
  <si>
    <t>26.11.2023 08:07:27</t>
  </si>
  <si>
    <t>26.11.2023 09:47:55</t>
  </si>
  <si>
    <t>26.11.2023 10:01:00</t>
  </si>
  <si>
    <t>26.11.2023 09:33:36</t>
  </si>
  <si>
    <t>26.11.2023 09:57:01</t>
  </si>
  <si>
    <t>26.11.2023 14:07:14</t>
  </si>
  <si>
    <t>26.11.2023 15:42:58</t>
  </si>
  <si>
    <t>26.11.2023 01:13:56</t>
  </si>
  <si>
    <t>26.11.2023 03:28:37</t>
  </si>
  <si>
    <t>KULA İM 45-77-A00001_BAŞI BÜYÜK L14_2049995</t>
  </si>
  <si>
    <t>26.11.2023 08:32:29</t>
  </si>
  <si>
    <t>26.11.2023 09:06:56</t>
  </si>
  <si>
    <t>KÖPRÜBAŞI TR-10 45-86-M00010_KÖPRÜBAŞI TR-36 M06_72221045</t>
  </si>
  <si>
    <t>26.11.2023 18:44:00</t>
  </si>
  <si>
    <t>26.11.2023 20:30:00</t>
  </si>
  <si>
    <t>HALIKÖY TR-2 35-32-L00133_DIREK TIPI TRAFO HUCRESI H01_2124743</t>
  </si>
  <si>
    <t>26.11.2023 12:19:02</t>
  </si>
  <si>
    <t>26.11.2023 16:23:32</t>
  </si>
  <si>
    <t>DEVELİ TR-2 45-80-M00073_A_56386193_56386193</t>
  </si>
  <si>
    <t>26.11.2023 13:16:43</t>
  </si>
  <si>
    <t>26.11.2023 17:01:26</t>
  </si>
  <si>
    <t>26.11.2023 05:33:50</t>
  </si>
  <si>
    <t>SARPINCIK TR-1 35-21-L00070_35-21-L00070_2347972</t>
  </si>
  <si>
    <t>26.11.2023 08:17:42</t>
  </si>
  <si>
    <t>26.11.2023 14:36:52</t>
  </si>
  <si>
    <t>SARUHANLI TR-17/1 45-80-M03029_D_92412105_92412105</t>
  </si>
  <si>
    <t>26.11.2023 19:22:25</t>
  </si>
  <si>
    <t>26.11.2023 20:53:51</t>
  </si>
  <si>
    <t>K-493 35-01-K00493_K-1386 K03_42783832</t>
  </si>
  <si>
    <t>26.11.2023 23:30:47</t>
  </si>
  <si>
    <t>K-1608 35-04-K01608_99585819_99585819</t>
  </si>
  <si>
    <t>26.11.2023 08:57:19</t>
  </si>
  <si>
    <t>26.11.2023 12:58:23</t>
  </si>
  <si>
    <t>26.11.2023 04:27:49</t>
  </si>
  <si>
    <t>26.11.2023 05:41:47</t>
  </si>
  <si>
    <t>26.11.2023 02:16:08</t>
  </si>
  <si>
    <t>26.11.2023 02:36:03</t>
  </si>
  <si>
    <t>M-1860 35-09-M01860_95001439812_95001439812</t>
  </si>
  <si>
    <t>26.11.2023 03:30:09</t>
  </si>
  <si>
    <t>26.11.2023 05:54:33</t>
  </si>
  <si>
    <t>26.11.2023 02:44:03</t>
  </si>
  <si>
    <t>26.11.2023 15:52:00</t>
  </si>
  <si>
    <t>SALİHLİ İM 45-78-A00001_TRF-C M02_48928840</t>
  </si>
  <si>
    <t>26.11.2023 03:09:48</t>
  </si>
  <si>
    <t>26.11.2023 03:42:00</t>
  </si>
  <si>
    <t>DEMİRCİ DM 45-74-M00347_BENZİNLİK M05_84598224</t>
  </si>
  <si>
    <t>26.11.2023 19:56:23</t>
  </si>
  <si>
    <t>27.11.2023 00:02:37</t>
  </si>
  <si>
    <t>26.11.2023 12:35:53</t>
  </si>
  <si>
    <t>26.11.2023 14:59:35</t>
  </si>
  <si>
    <t>DEREKÖY MANAKLAR TR 45-77-L00305_C_56384857_56384857</t>
  </si>
  <si>
    <t>26.11.2023 08:28:18</t>
  </si>
  <si>
    <t>26.11.2023 12:47:48</t>
  </si>
  <si>
    <t>26.11.2023 17:40:39</t>
  </si>
  <si>
    <t>26.11.2023 18:01:34</t>
  </si>
  <si>
    <t>26.11.2023 10:12:03</t>
  </si>
  <si>
    <t>26.11.2023 11:21:41</t>
  </si>
  <si>
    <t>BÖLCEK-2 TR 35-16-M00023_47439552_56399999_56399999</t>
  </si>
  <si>
    <t>26.11.2023 14:25:24</t>
  </si>
  <si>
    <t>26.11.2023 19:53:30</t>
  </si>
  <si>
    <t>TR-32 35-30-L00032_35-30-L00032_2348391</t>
  </si>
  <si>
    <t>26.11.2023 14:08:31</t>
  </si>
  <si>
    <t>26.11.2023 19:41:54</t>
  </si>
  <si>
    <t>26.11.2023 03:22:03</t>
  </si>
  <si>
    <t>26.11.2023 04:00:42</t>
  </si>
  <si>
    <t>TR-38 35-30-L00038_F F01_66177360</t>
  </si>
  <si>
    <t>27.11.2023 11:26:40</t>
  </si>
  <si>
    <t>27.11.2023 14:26:54</t>
  </si>
  <si>
    <t>27.11.2023 10:55:47</t>
  </si>
  <si>
    <t>27.11.2023 16:10:55</t>
  </si>
  <si>
    <t>27.11.2023 08:20:18</t>
  </si>
  <si>
    <t>27.11.2023 13:14:06</t>
  </si>
  <si>
    <t>MENEMEN TR-18 35-28-L00018_A_90990221_90990221</t>
  </si>
  <si>
    <t>27.11.2023 19:35:39</t>
  </si>
  <si>
    <t>27.11.2023 21:01:39</t>
  </si>
  <si>
    <t>27.11.2023 08:44:51</t>
  </si>
  <si>
    <t>27.11.2023 10:36:58</t>
  </si>
  <si>
    <t>27.11.2023 19:31:42</t>
  </si>
  <si>
    <t>28.11.2023 07:01:18</t>
  </si>
  <si>
    <t>DİNDARLI TR-8 45-79-M00430_A_91209883_91209883</t>
  </si>
  <si>
    <t>27.11.2023 09:47:26</t>
  </si>
  <si>
    <t>27.11.2023 15:23:13</t>
  </si>
  <si>
    <t>SANCAKLI BOZKÖY TR-8 45-71-M00501_43130615_56401304_56401304</t>
  </si>
  <si>
    <t>27.11.2023 16:17:57</t>
  </si>
  <si>
    <t>27.11.2023 21:41:15</t>
  </si>
  <si>
    <t>27.11.2023 18:06:19</t>
  </si>
  <si>
    <t>27.11.2023 20:02:19</t>
  </si>
  <si>
    <t>CENKYERİ TR-3 45-82-M00251_45-82-M00251_2359207</t>
  </si>
  <si>
    <t>27.11.2023 22:29:21</t>
  </si>
  <si>
    <t>27.11.2023 23:38:54</t>
  </si>
  <si>
    <t>BADEMLİ TR-37 35-15-L01053_950407159_950407159</t>
  </si>
  <si>
    <t>27.11.2023 08:23:23</t>
  </si>
  <si>
    <t>27.11.2023 16:06:26</t>
  </si>
  <si>
    <t>K-786 35-01-K00786_911722231_911722231</t>
  </si>
  <si>
    <t>27.11.2023 21:36:28</t>
  </si>
  <si>
    <t>28.11.2023 03:58:10</t>
  </si>
  <si>
    <t>K-921 35-01-K00921_D D2_5871724</t>
  </si>
  <si>
    <t>27.11.2023 08:06:18</t>
  </si>
  <si>
    <t>28.11.2023 03:28:13</t>
  </si>
  <si>
    <t>K-910 35-07-K00910_A_95441145_95441145</t>
  </si>
  <si>
    <t>27.11.2023 10:59:18</t>
  </si>
  <si>
    <t>27.11.2023 15:30:10</t>
  </si>
  <si>
    <t>SARICAOĞLU TR-1 35-16-M00099_953352746_953352746</t>
  </si>
  <si>
    <t>27.11.2023 15:23:44</t>
  </si>
  <si>
    <t>27.11.2023 21:03:14</t>
  </si>
  <si>
    <t>27.11.2023 13:05:25</t>
  </si>
  <si>
    <t>27.11.2023 14:30:44</t>
  </si>
  <si>
    <t>M-442 35-02-M00442_M-48 M04_2323989</t>
  </si>
  <si>
    <t>27.11.2023 08:31:03</t>
  </si>
  <si>
    <t>27.11.2023 11:29:12</t>
  </si>
  <si>
    <t>27.11.2023 14:23:03</t>
  </si>
  <si>
    <t>27.11.2023 14:52:16</t>
  </si>
  <si>
    <t>K-3656 35-01-K03656_TRAFO-1 K03_42444257</t>
  </si>
  <si>
    <t>27.11.2023 08:38:53</t>
  </si>
  <si>
    <t>29.11.2023 03:23:51</t>
  </si>
  <si>
    <t>TR-67 45-77-L00067_945490989_945490989</t>
  </si>
  <si>
    <t>27.11.2023 08:01:21</t>
  </si>
  <si>
    <t>27.11.2023 09:15:05</t>
  </si>
  <si>
    <t>DM-03/05(TR-4/06) 45-71-M00117_C c1b_45134618</t>
  </si>
  <si>
    <t>27.11.2023 20:24:28</t>
  </si>
  <si>
    <t>28.11.2023 01:55:17</t>
  </si>
  <si>
    <t>TR-122 ZEYTİNALANI 35-19-L00122_35-19-L00122_2376434</t>
  </si>
  <si>
    <t>27.11.2023 23:00:12</t>
  </si>
  <si>
    <t>27.11.2023 23:28:15</t>
  </si>
  <si>
    <t>L-45 JANDARMA SİTESİ 35-14-L00045_956645841_956645841</t>
  </si>
  <si>
    <t>27.11.2023 16:03:44</t>
  </si>
  <si>
    <t>27.11.2023 17:21:44</t>
  </si>
  <si>
    <t>27.11.2023 09:38:54</t>
  </si>
  <si>
    <t>27.11.2023 16:27:41</t>
  </si>
  <si>
    <t>TR-18 35-17-M00018_11573043_56390752_56390752</t>
  </si>
  <si>
    <t>27.11.2023 18:10:16</t>
  </si>
  <si>
    <t>27.11.2023 21:15:23</t>
  </si>
  <si>
    <t>K-3278 35-01-K03278_912867451_912867451</t>
  </si>
  <si>
    <t>28.11.2023 15:54:48</t>
  </si>
  <si>
    <t>29.11.2023 04:45:50</t>
  </si>
  <si>
    <t>BÜYÜKKENT SİTESİ TR 35-21-L00028__95777927_95777927</t>
  </si>
  <si>
    <t>28.11.2023 07:41:18</t>
  </si>
  <si>
    <t>28.11.2023 09:47:33</t>
  </si>
  <si>
    <t>KELLETEPE KÖK 35-31-L00035_YENİŞEHİR L04_72230902</t>
  </si>
  <si>
    <t>28.11.2023 13:15:12</t>
  </si>
  <si>
    <t>28.11.2023 13:21:11</t>
  </si>
  <si>
    <t>28.11.2023 23:55:47</t>
  </si>
  <si>
    <t>29.11.2023 03:24:30</t>
  </si>
  <si>
    <t>SAİP KÖYÜ TR-1 35-21-L00102_A_90962168_90962168</t>
  </si>
  <si>
    <t>28.11.2023 21:54:59</t>
  </si>
  <si>
    <t>28.11.2023 23:01:18</t>
  </si>
  <si>
    <t>K-1162 35-01-K01162_910686577_910686577</t>
  </si>
  <si>
    <t>28.11.2023 13:05:11</t>
  </si>
  <si>
    <t>28.11.2023 20:34:41</t>
  </si>
  <si>
    <t>BİMEYKO TR-5 35-30-M00052_B_90998080_90998080</t>
  </si>
  <si>
    <t>28.11.2023 14:15:01</t>
  </si>
  <si>
    <t>28.11.2023 18:47:49</t>
  </si>
  <si>
    <t>28.11.2023 22:12:41</t>
  </si>
  <si>
    <t>29.11.2023 00:57:20</t>
  </si>
  <si>
    <t>28.11.2023 19:30:31</t>
  </si>
  <si>
    <t>28.11.2023 20:51:00</t>
  </si>
  <si>
    <t>28.11.2023 14:58:29</t>
  </si>
  <si>
    <t>28.11.2023 22:42:14</t>
  </si>
  <si>
    <t>K-2423 35-04-K02423_TRAFO K03_2333355</t>
  </si>
  <si>
    <t>28.11.2023 18:38:41</t>
  </si>
  <si>
    <t>28.11.2023 23:19:58</t>
  </si>
  <si>
    <t>M-1873 35-04-M01873_DAĞITIM TRAFOSU M01_88868277</t>
  </si>
  <si>
    <t>28.11.2023 09:18:01</t>
  </si>
  <si>
    <t>28.11.2023 13:06:43</t>
  </si>
  <si>
    <t>LÜTFİYE KÖK 45-80-M02970_TST-2 M04_84270462</t>
  </si>
  <si>
    <t>28.11.2023 12:32:06</t>
  </si>
  <si>
    <t>28.11.2023 13:05:41</t>
  </si>
  <si>
    <t>DM-1/TR-9 URLA 35-19-M00467_956669075_956669075</t>
  </si>
  <si>
    <t>28.11.2023 09:41:23</t>
  </si>
  <si>
    <t>28.11.2023 11:38:45</t>
  </si>
  <si>
    <t>28.11.2023 21:13:57</t>
  </si>
  <si>
    <t>PAŞAKÖY KÖK 45-80-M00052_TAŞDİBİ ÇIKIŞI M010_72063787</t>
  </si>
  <si>
    <t>28.11.2023 23:52:13</t>
  </si>
  <si>
    <t>29.11.2023 00:27:39</t>
  </si>
  <si>
    <t>28.11.2023 19:02:36</t>
  </si>
  <si>
    <t>28.11.2023 20:47:00</t>
  </si>
  <si>
    <t>28.11.2023 17:55:00</t>
  </si>
  <si>
    <t>28.11.2023 19:05:33</t>
  </si>
  <si>
    <t>L-444 35-18-L00444_950446542_950446542</t>
  </si>
  <si>
    <t>28.11.2023 18:43:47</t>
  </si>
  <si>
    <t>28.11.2023 23:23:30</t>
  </si>
  <si>
    <t>BALABAN TR-1 35-16-M00034_953321364_953321364</t>
  </si>
  <si>
    <t>28.11.2023 08:43:25</t>
  </si>
  <si>
    <t>28.11.2023 13:32:54</t>
  </si>
  <si>
    <t>ÇINARLIKUYU KÖK 45-71-M00188_ÇINARLIKUYU TR-1 M02_72248739</t>
  </si>
  <si>
    <t>28.11.2023 10:05:33</t>
  </si>
  <si>
    <t>28.11.2023 11:34:51</t>
  </si>
  <si>
    <t>K-337 35-07-K00337_35-07-K00337_48414908</t>
  </si>
  <si>
    <t>28.11.2023 17:07:11</t>
  </si>
  <si>
    <t>28.11.2023 18:18:11</t>
  </si>
  <si>
    <t>ÇİFTLİK İM 35-18-A00003_GOLF-2 L13_2307809</t>
  </si>
  <si>
    <t>28.11.2023 17:59:41</t>
  </si>
  <si>
    <t>28.11.2023 09:11:28</t>
  </si>
  <si>
    <t>28.11.2023 10:37:14</t>
  </si>
  <si>
    <t>KAZIKLI SÜTÇÜLER TR-1 45-81-M00201_A_56402229_56402229</t>
  </si>
  <si>
    <t>28.11.2023 14:26:40</t>
  </si>
  <si>
    <t>28.11.2023 15:28:54</t>
  </si>
  <si>
    <t>ÇAPAK TR-2 35-26-M00426_956612868_956612868</t>
  </si>
  <si>
    <t>28.11.2023 08:27:04</t>
  </si>
  <si>
    <t>28.11.2023 10:56:05</t>
  </si>
  <si>
    <t>KABAZLI KÖK 45-78-M00675_HatBaşıAyırıcı_97482501 M03_97482501</t>
  </si>
  <si>
    <t>28.11.2023 01:57:31</t>
  </si>
  <si>
    <t>28.11.2023 01:58:00</t>
  </si>
  <si>
    <t>K-1027 35-01-K01027_911648145_911648145</t>
  </si>
  <si>
    <t>28.11.2023 12:43:51</t>
  </si>
  <si>
    <t>28.11.2023 22:19:41</t>
  </si>
  <si>
    <t>DAĞYENİKÖY TR-1 45-83-L00272_C_56399120_56399120</t>
  </si>
  <si>
    <t>28.11.2023 21:56:14</t>
  </si>
  <si>
    <t>28.11.2023 22:50:59</t>
  </si>
  <si>
    <t>KÜÇÜKKALE KÖK 35-29-L00036_MEHMETLER L02_2327050</t>
  </si>
  <si>
    <t>28.11.2023 18:30:11</t>
  </si>
  <si>
    <t>28.11.2023 18:55:00</t>
  </si>
  <si>
    <t>KARAOĞLANLI TR-1 45-78-M00350_45-78-M00350_2360358</t>
  </si>
  <si>
    <t>28.11.2023 19:42:38</t>
  </si>
  <si>
    <t>28.11.2023 21:11:30</t>
  </si>
  <si>
    <t>28.11.2023 19:44:40</t>
  </si>
  <si>
    <t>28.11.2023 19:49:00</t>
  </si>
  <si>
    <t>28.11.2023 22:45:18</t>
  </si>
  <si>
    <t>28.11.2023 22:56:00</t>
  </si>
  <si>
    <t>L-109 BEYLER KÖYÜ 35-14-L00109_35-14-L00109_2368280</t>
  </si>
  <si>
    <t>28.11.2023 16:49:44</t>
  </si>
  <si>
    <t>28.11.2023 20:25:16</t>
  </si>
  <si>
    <t>TR-1/90 45-72-M00090_A_56394571_56394571</t>
  </si>
  <si>
    <t>28.11.2023 09:31:07</t>
  </si>
  <si>
    <t>SANCAKLI TR-4 35-22-M00156_966543479_966543479</t>
  </si>
  <si>
    <t>28.11.2023 23:24:34</t>
  </si>
  <si>
    <t>29.11.2023 00:58:18</t>
  </si>
  <si>
    <t>28.11.2023 20:34:09</t>
  </si>
  <si>
    <t>28.11.2023 21:46:43</t>
  </si>
  <si>
    <t>28.11.2023 11:24:37</t>
  </si>
  <si>
    <t>28.11.2023 13:39:52</t>
  </si>
  <si>
    <t>28.11.2023 12:44:29</t>
  </si>
  <si>
    <t>28.11.2023 22:16:16</t>
  </si>
  <si>
    <t>28.11.2023 22:19:00</t>
  </si>
  <si>
    <t>SEKİKÖY TR-1 35-15-L00551_A_56398755_56398755</t>
  </si>
  <si>
    <t>28.11.2023 21:56:06</t>
  </si>
  <si>
    <t>29.11.2023 01:56:13</t>
  </si>
  <si>
    <t>M-1578 GEÇİT 35-02-M01578_M-1705 M03_2113285</t>
  </si>
  <si>
    <t>28.11.2023 14:06:01</t>
  </si>
  <si>
    <t>28.11.2023 13:08:18</t>
  </si>
  <si>
    <t>28.11.2023 15:25:38</t>
  </si>
  <si>
    <t>TR-69 35-19-L00069_TR-70 L03_2115679</t>
  </si>
  <si>
    <t>28.11.2023 09:21:51</t>
  </si>
  <si>
    <t>28.11.2023 10:15:18</t>
  </si>
  <si>
    <t>28.11.2023 20:43:41</t>
  </si>
  <si>
    <t>29.11.2023 01:37:32</t>
  </si>
  <si>
    <t>K-4627 35-04-K04627_95001209241_95001209241</t>
  </si>
  <si>
    <t>28.11.2023 13:59:06</t>
  </si>
  <si>
    <t>28.11.2023 18:00:21</t>
  </si>
  <si>
    <t>28.11.2023 20:11:46</t>
  </si>
  <si>
    <t>26.11.2023 04:51:20</t>
  </si>
  <si>
    <t>26.11.2023 11:28:01</t>
  </si>
  <si>
    <t>MEHMET KARABIYIK TR-1 35-27-M00261_35-27-M00261_72383657</t>
  </si>
  <si>
    <t>26.11.2023 10:32:11</t>
  </si>
  <si>
    <t>26.11.2023 18:45:35</t>
  </si>
  <si>
    <t>ABDÜL ÖZTÜRK TEDAŞ 35-26-L00055_DIREK TIPI TRAFO HUCRESI H01_2041735</t>
  </si>
  <si>
    <t>26.11.2023 14:08:47</t>
  </si>
  <si>
    <t>GÜRÇEŞME TR-1 45-74-M00143_45-74-M00143_2352597</t>
  </si>
  <si>
    <t>26.11.2023 04:38:03</t>
  </si>
  <si>
    <t>26.11.2023 08:18:10</t>
  </si>
  <si>
    <t>TR-60 35-30-L00060_TR-61 L02_2332423</t>
  </si>
  <si>
    <t>26.11.2023 12:53:46</t>
  </si>
  <si>
    <t>26.11.2023 17:11:00</t>
  </si>
  <si>
    <t>26.11.2023 03:42:22</t>
  </si>
  <si>
    <t>26.11.2023 06:04:32</t>
  </si>
  <si>
    <t>26.11.2023 02:04:30</t>
  </si>
  <si>
    <t>26.11.2023 03:03:30</t>
  </si>
  <si>
    <t>26.11.2023 05:05:53</t>
  </si>
  <si>
    <t>KUŞÇUBURUN-3 35-26-M00538_35-26-M00538_2359656</t>
  </si>
  <si>
    <t>26.11.2023 14:26:02</t>
  </si>
  <si>
    <t>26.11.2023 22:37:20</t>
  </si>
  <si>
    <t>26.11.2023 04:14:51</t>
  </si>
  <si>
    <t>26.11.2023 06:01:00</t>
  </si>
  <si>
    <t>27.11.2023 12:39:01</t>
  </si>
  <si>
    <t>27.11.2023 13:20:08</t>
  </si>
  <si>
    <t>DEREKÖY KÖK 45-77-L00290_HatBaşıAyırıcı_89227634 L05_89227634</t>
  </si>
  <si>
    <t>27.11.2023 12:20:53</t>
  </si>
  <si>
    <t>27.11.2023 13:52:39</t>
  </si>
  <si>
    <t>27.11.2023 17:17:33</t>
  </si>
  <si>
    <t>27.11.2023 18:54:43</t>
  </si>
  <si>
    <t>BAHÇECİK TR-7 45-78-L00775_C_81386533_81386533</t>
  </si>
  <si>
    <t>27.11.2023 09:19:16</t>
  </si>
  <si>
    <t>27.11.2023 17:35:15</t>
  </si>
  <si>
    <t>27.11.2023 10:39:37</t>
  </si>
  <si>
    <t>27.11.2023 16:40:15</t>
  </si>
  <si>
    <t>27.11.2023 21:20:39</t>
  </si>
  <si>
    <t>28.11.2023 00:37:28</t>
  </si>
  <si>
    <t>SARUHANLI TR-22 45-80-M00022_SARUHANLI TR-28 M02_72201452</t>
  </si>
  <si>
    <t>27.11.2023 11:52:31</t>
  </si>
  <si>
    <t>27.11.2023 12:31:24</t>
  </si>
  <si>
    <t>27.11.2023 08:19:14</t>
  </si>
  <si>
    <t>27.11.2023 09:14:29</t>
  </si>
  <si>
    <t>YAYAKENT TR-2 35-24-M00002__91794887_91794887</t>
  </si>
  <si>
    <t>27.11.2023 04:55:22</t>
  </si>
  <si>
    <t>27.11.2023 09:34:02</t>
  </si>
  <si>
    <t>K-2550 35-01-K02550__79863911_79863911</t>
  </si>
  <si>
    <t>27.11.2023 21:07:59</t>
  </si>
  <si>
    <t>28.11.2023 00:22:47</t>
  </si>
  <si>
    <t>K-3385 35-04-K03385_B K3385B1B_5817425</t>
  </si>
  <si>
    <t>27.11.2023 08:34:07</t>
  </si>
  <si>
    <t>27.11.2023 17:19:35</t>
  </si>
  <si>
    <t>BEYDERE KÖK 45-71-M00128_ESKİ KARAAĞAÇLI M07_50217231</t>
  </si>
  <si>
    <t>27.11.2023 01:01:02</t>
  </si>
  <si>
    <t>FOÇA CEZA İNFAZ KURUMU KÖK 35-23-M00302_OPET ÇIKIŞ M04_67574172</t>
  </si>
  <si>
    <t>27.11.2023 10:05:30</t>
  </si>
  <si>
    <t>27.11.2023 15:19:50</t>
  </si>
  <si>
    <t>YAKAKÖY ULUBEY TR-3 45-75-M00222_C_56393747_56393747</t>
  </si>
  <si>
    <t>27.11.2023 11:16:15</t>
  </si>
  <si>
    <t>27.11.2023 21:13:01</t>
  </si>
  <si>
    <t>ZEYTİNALAN İM 35-19-A00002_TR-98 L14_2308006</t>
  </si>
  <si>
    <t>27.11.2023 03:36:16</t>
  </si>
  <si>
    <t>27.11.2023 04:27:15</t>
  </si>
  <si>
    <t>YILMAZ TR-29 45-78-M00189_A_91015938_91015938</t>
  </si>
  <si>
    <t>27.11.2023 11:31:02</t>
  </si>
  <si>
    <t>27.11.2023 17:30:55</t>
  </si>
  <si>
    <t>M-2917 35-01-M02917_95000594048_95000594048</t>
  </si>
  <si>
    <t>27.11.2023 16:01:55</t>
  </si>
  <si>
    <t>28.11.2023 00:03:32</t>
  </si>
  <si>
    <t>TR-86 LÜTFÜ UYAN GRB. 35-15-M00086_35-15-M00086_2364838</t>
  </si>
  <si>
    <t>27.11.2023 18:43:48</t>
  </si>
  <si>
    <t>27.11.2023 19:50:25</t>
  </si>
  <si>
    <t>27.11.2023 08:26:36</t>
  </si>
  <si>
    <t>27.11.2023 08:37:49</t>
  </si>
  <si>
    <t>27.11.2023 15:50:50</t>
  </si>
  <si>
    <t>27.11.2023 16:37:36</t>
  </si>
  <si>
    <t>K-1654 35-07-K01654_912498369_912498369</t>
  </si>
  <si>
    <t>27.11.2023 23:29:44</t>
  </si>
  <si>
    <t>28.11.2023 00:28:46</t>
  </si>
  <si>
    <t>K-872 35-04-K00872_99521396_99521396</t>
  </si>
  <si>
    <t>27.11.2023 07:18:59</t>
  </si>
  <si>
    <t>27.11.2023 16:51:49</t>
  </si>
  <si>
    <t>TR-35 35-30-L00035_955317865_955317865</t>
  </si>
  <si>
    <t>27.11.2023 01:59:48</t>
  </si>
  <si>
    <t>27.11.2023 02:59:40</t>
  </si>
  <si>
    <t>TR-6 35-26-M00006_A_91011522_91011522</t>
  </si>
  <si>
    <t>27.11.2023 09:14:52</t>
  </si>
  <si>
    <t>27.11.2023 16:26:17</t>
  </si>
  <si>
    <t>TR-8 35-16-L00008_D_56353446_56353446</t>
  </si>
  <si>
    <t>27.11.2023 12:53:43</t>
  </si>
  <si>
    <t>27.11.2023 16:51:00</t>
  </si>
  <si>
    <t>K-3278 35-01-K03278_A 1A_5861438</t>
  </si>
  <si>
    <t>27.11.2023 08:40:11</t>
  </si>
  <si>
    <t>28.11.2023 01:58:48</t>
  </si>
  <si>
    <t>PİYADELER KÖK 45-73-M00136_KEMALİYE DM M011_95408240</t>
  </si>
  <si>
    <t>27.11.2023 10:15:21</t>
  </si>
  <si>
    <t>27.11.2023 16:59:24</t>
  </si>
  <si>
    <t>CANYURT SİTESİ 35-30-M00289_D_91347699_91347699</t>
  </si>
  <si>
    <t>27.11.2023 14:29:10</t>
  </si>
  <si>
    <t>27.11.2023 20:13:49</t>
  </si>
  <si>
    <t>TEPEKÖY TR-3 45-73-M00784_945665127_945665127</t>
  </si>
  <si>
    <t>27.11.2023 17:33:19</t>
  </si>
  <si>
    <t>27.11.2023 19:09:51</t>
  </si>
  <si>
    <t>MUŞTULLAR TR-2 45-72-L00221_A_56392209_56392209</t>
  </si>
  <si>
    <t>27.11.2023 12:20:50</t>
  </si>
  <si>
    <t>27.11.2023 21:24:19</t>
  </si>
  <si>
    <t>27.11.2023 10:46:16</t>
  </si>
  <si>
    <t>27.11.2023 16:04:44</t>
  </si>
  <si>
    <t>27.11.2023 07:13:45</t>
  </si>
  <si>
    <t>28.11.2023 02:38:25</t>
  </si>
  <si>
    <t>ÇİÇEKLİ ELMA ÇUKURU TR-1 45-75-M00312_B_56403999_56403999</t>
  </si>
  <si>
    <t>27.11.2023 13:04:09</t>
  </si>
  <si>
    <t>27.11.2023 15:14:26</t>
  </si>
  <si>
    <t>YAKACIK TR-1 35-20-L00232_35-20-L00232_2376783</t>
  </si>
  <si>
    <t>27.11.2023 14:18:04</t>
  </si>
  <si>
    <t>27.11.2023 15:55:52</t>
  </si>
  <si>
    <t>27.11.2023 07:44:48</t>
  </si>
  <si>
    <t>27.11.2023 21:11:44</t>
  </si>
  <si>
    <t>ESENDERE TR-1 35-21-L00108_D_82668927_82668927</t>
  </si>
  <si>
    <t>27.11.2023 09:05:00</t>
  </si>
  <si>
    <t>27.11.2023 11:28:53</t>
  </si>
  <si>
    <t>L-101 ÇELEBİ 35-18-L00101_950440430_950440430</t>
  </si>
  <si>
    <t>27.11.2023 08:13:16</t>
  </si>
  <si>
    <t>27.11.2023 14:51:19</t>
  </si>
  <si>
    <t>27.11.2023 11:17:34</t>
  </si>
  <si>
    <t>27.11.2023 18:53:47</t>
  </si>
  <si>
    <t>ALAÇATI TM 35-18-A00005_TR-B M06_2311006</t>
  </si>
  <si>
    <t>27.11.2023 00:07:48</t>
  </si>
  <si>
    <t>27.11.2023 04:32:00</t>
  </si>
  <si>
    <t>KARAKILIÇLI TR-1 45-71-M01555_953212734_953212734</t>
  </si>
  <si>
    <t>27.11.2023 11:06:31</t>
  </si>
  <si>
    <t>27.11.2023 18:37:41</t>
  </si>
  <si>
    <t>MECİDİYE TR-4 45-72-L00577_A_56392173_56392173</t>
  </si>
  <si>
    <t>27.11.2023 09:41:13</t>
  </si>
  <si>
    <t>27.11.2023 15:33:31</t>
  </si>
  <si>
    <t>GÜMÜLDÜR M-23 35-25-M00023_955262101_955262101</t>
  </si>
  <si>
    <t>27.11.2023 16:04:24</t>
  </si>
  <si>
    <t>27.11.2023 19:35:47</t>
  </si>
  <si>
    <t>ÇİFTÇİGEDİĞİ TR-1 35-20-L00169_B_91270970_91270970</t>
  </si>
  <si>
    <t>27.11.2023 16:20:46</t>
  </si>
  <si>
    <t>27.11.2023 17:32:05</t>
  </si>
  <si>
    <t>KARABURUN İM 35-21-A00001_MORDOĞAN KÖYLER L02_2062910</t>
  </si>
  <si>
    <t>27.11.2023 00:45:50</t>
  </si>
  <si>
    <t>27.11.2023 05:05:27</t>
  </si>
  <si>
    <t>M-1303 35-03-M01303_DIREK TIPI TRAFO HUCRESI H01_2069736</t>
  </si>
  <si>
    <t>27.11.2023 11:07:42</t>
  </si>
  <si>
    <t>27.11.2023 11:42:30</t>
  </si>
  <si>
    <t>28.11.2023 20:40:16</t>
  </si>
  <si>
    <t>K-530 35-01-K00530_911683938_911683938</t>
  </si>
  <si>
    <t>27.11.2023 13:08:06</t>
  </si>
  <si>
    <t>27.11.2023 20:04:11</t>
  </si>
  <si>
    <t>TR-2/84 45-83-L00084_955155897_955155897</t>
  </si>
  <si>
    <t>27.11.2023 03:58:32</t>
  </si>
  <si>
    <t>27.11.2023 04:26:26</t>
  </si>
  <si>
    <t>DM-2/TR-16 35-26-M00143_G G01b_100689351</t>
  </si>
  <si>
    <t>27.11.2023 15:54:15</t>
  </si>
  <si>
    <t>28.11.2023 00:45:59</t>
  </si>
  <si>
    <t>PINARLI TR-10 35-20-M00095_950065102_950065102</t>
  </si>
  <si>
    <t>27.11.2023 08:34:25</t>
  </si>
  <si>
    <t>27.11.2023 10:15:28</t>
  </si>
  <si>
    <t>ÇUKURALTI M-37 35-25-M00078_955284681_955284681</t>
  </si>
  <si>
    <t>27.11.2023 17:54:04</t>
  </si>
  <si>
    <t>27.11.2023 20:01:28</t>
  </si>
  <si>
    <t>TAŞLIYATAK TR-6 35-31-L00342_35-31-L00342_2365271</t>
  </si>
  <si>
    <t>27.11.2023 13:58:03</t>
  </si>
  <si>
    <t>27.11.2023 15:35:35</t>
  </si>
  <si>
    <t>TEKELİ TR-4 35-22-M00234_955253921_955253921</t>
  </si>
  <si>
    <t>27.11.2023 04:59:19</t>
  </si>
  <si>
    <t>27.11.2023 06:34:45</t>
  </si>
  <si>
    <t>TR-1/83 KAPTANOĞLU DM 45-83-M00083_ERBİLLER M03_61292035</t>
  </si>
  <si>
    <t>27.11.2023 08:52:23</t>
  </si>
  <si>
    <t>27.11.2023 09:24:41</t>
  </si>
  <si>
    <t>K-1027 35-01-K01027_B 1B_5873788</t>
  </si>
  <si>
    <t>27.11.2023 07:03:54</t>
  </si>
  <si>
    <t>27.11.2023 15:13:00</t>
  </si>
  <si>
    <t>BELENYAKA TR-1 45-73-M00713_A_91087175_91087175</t>
  </si>
  <si>
    <t>27.11.2023 17:17:32</t>
  </si>
  <si>
    <t>27.11.2023 18:58:05</t>
  </si>
  <si>
    <t>27.11.2023 08:03:08</t>
  </si>
  <si>
    <t>27.11.2023 09:49:11</t>
  </si>
  <si>
    <t>M-1871 35-01-M01871_910678710_910678710</t>
  </si>
  <si>
    <t>27.11.2023 09:30:03</t>
  </si>
  <si>
    <t>27.11.2023 19:36:20</t>
  </si>
  <si>
    <t>DM-2/20 35-26-M00824__56368044_56368044</t>
  </si>
  <si>
    <t>27.11.2023 22:47:49</t>
  </si>
  <si>
    <t>28.11.2023 03:22:16</t>
  </si>
  <si>
    <t>27.11.2023 15:57:29</t>
  </si>
  <si>
    <t>27.11.2023 20:33:56</t>
  </si>
  <si>
    <t>ORTA MAH. TRP 35-20-L00029_955197466_955197466</t>
  </si>
  <si>
    <t>27.11.2023 13:24:15</t>
  </si>
  <si>
    <t>27.11.2023 16:59:46</t>
  </si>
  <si>
    <t>BADEMLİ TR-6 35-30-L00103_C_56353369_56353369</t>
  </si>
  <si>
    <t>27.11.2023 09:42:11</t>
  </si>
  <si>
    <t>27.11.2023 11:57:30</t>
  </si>
  <si>
    <t>DM-01/51 45-71-M00320_45-71-M00320_2358107</t>
  </si>
  <si>
    <t>27.11.2023 10:01:18</t>
  </si>
  <si>
    <t>27.11.2023 12:17:21</t>
  </si>
  <si>
    <t>27.11.2023 11:24:35</t>
  </si>
  <si>
    <t>27.11.2023 18:53:10</t>
  </si>
  <si>
    <t>27.11.2023 16:09:23</t>
  </si>
  <si>
    <t>27.11.2023 17:40:11</t>
  </si>
  <si>
    <t>TR-175 45-78-L00175_45-78-L00175_2376999</t>
  </si>
  <si>
    <t>27.11.2023 19:44:34</t>
  </si>
  <si>
    <t>27.11.2023 22:06:34</t>
  </si>
  <si>
    <t>27.11.2023 07:47:56</t>
  </si>
  <si>
    <t>28.11.2023 02:22:14</t>
  </si>
  <si>
    <t>27.11.2023 10:30:27</t>
  </si>
  <si>
    <t>27.11.2023 11:52:22</t>
  </si>
  <si>
    <t>27.11.2023 18:24:51</t>
  </si>
  <si>
    <t>27.11.2023 19:14:07</t>
  </si>
  <si>
    <t>ÜRKMEZ DM-4 (ÜRKMEZ M-21) 35-25-M00155_HatBaşıAyırıcı_72065278 M03_72065278</t>
  </si>
  <si>
    <t>27.11.2023 01:05:53</t>
  </si>
  <si>
    <t>27.11.2023 01:22:42</t>
  </si>
  <si>
    <t>HANPAŞA TR-1 45-72-M00205_ H_61412315</t>
  </si>
  <si>
    <t>27.11.2023 09:42:48</t>
  </si>
  <si>
    <t>27.11.2023 13:47:41</t>
  </si>
  <si>
    <t>TR-97/A(GÜMÜŞÇAY) 45-78-L00740__97478155_97478155</t>
  </si>
  <si>
    <t>27.11.2023 09:00:58</t>
  </si>
  <si>
    <t>27.11.2023 10:39:44</t>
  </si>
  <si>
    <t>K-3010 35-04-K03010_915123528_915123528</t>
  </si>
  <si>
    <t>27.11.2023 07:04:04</t>
  </si>
  <si>
    <t>27.11.2023 11:20:25</t>
  </si>
  <si>
    <t>K-822 35-01-K00822_35-01-K00822_2348207</t>
  </si>
  <si>
    <t>27.11.2023 18:37:01</t>
  </si>
  <si>
    <t>28.11.2023 01:05:01</t>
  </si>
  <si>
    <t>KARAVELİLER TR-1 35-16-M00126_A_91142151_91142151</t>
  </si>
  <si>
    <t>27.11.2023 17:33:40</t>
  </si>
  <si>
    <t>28.11.2023 03:14:23</t>
  </si>
  <si>
    <t>27.11.2023 15:55:57</t>
  </si>
  <si>
    <t>27.11.2023 18:43:59</t>
  </si>
  <si>
    <t>K-3388 35-04-K03388_H H-4_5901635</t>
  </si>
  <si>
    <t>27.11.2023 23:37:08</t>
  </si>
  <si>
    <t>28.11.2023 12:50:21</t>
  </si>
  <si>
    <t>27.11.2023 08:09:16</t>
  </si>
  <si>
    <t>27.11.2023 12:30:52</t>
  </si>
  <si>
    <t>27.11.2023 00:18:54</t>
  </si>
  <si>
    <t>27.11.2023 01:43:36</t>
  </si>
  <si>
    <t>K-914 35-01-K00914_912906086_912906086</t>
  </si>
  <si>
    <t>27.11.2023 17:59:43</t>
  </si>
  <si>
    <t>28.11.2023 03:29:59</t>
  </si>
  <si>
    <t>L-169 35-18-L00169_95001239546_95001239546</t>
  </si>
  <si>
    <t>27.11.2023 20:06:35</t>
  </si>
  <si>
    <t>28.11.2023 02:20:50</t>
  </si>
  <si>
    <t>DM-3/19 35-19-M00019_7424602_56375067_56375067</t>
  </si>
  <si>
    <t>27.11.2023 08:22:21</t>
  </si>
  <si>
    <t>27.11.2023 11:50:27</t>
  </si>
  <si>
    <t>K-132 35-01-K00132_A 1A_5870836</t>
  </si>
  <si>
    <t>27.11.2023 10:00:32</t>
  </si>
  <si>
    <t>27.11.2023 20:46:16</t>
  </si>
  <si>
    <t>DM-1/70 35-29-M00070_48363880_56361418_56361418</t>
  </si>
  <si>
    <t>27.11.2023 21:29:38</t>
  </si>
  <si>
    <t>27.11.2023 22:41:24</t>
  </si>
  <si>
    <t>K-4052 35-01-K04052_911515824_911515824</t>
  </si>
  <si>
    <t>27.11.2023 10:50:29</t>
  </si>
  <si>
    <t>27.11.2023 17:43:25</t>
  </si>
  <si>
    <t>M-922 35-02-M00922_35-02-M00922_2367958</t>
  </si>
  <si>
    <t>27.11.2023 08:15:08</t>
  </si>
  <si>
    <t>27.11.2023 10:18:43</t>
  </si>
  <si>
    <t>M-1455 35-03-M01455_35-03-M01455_41929614</t>
  </si>
  <si>
    <t>27.11.2023 07:58:22</t>
  </si>
  <si>
    <t>27.11.2023 11:47:07</t>
  </si>
  <si>
    <t>27.11.2023 09:43:56</t>
  </si>
  <si>
    <t>27.11.2023 11:07:12</t>
  </si>
  <si>
    <t>EMİRALEM TR-17 35-28-M00233_A_56358368_56358368</t>
  </si>
  <si>
    <t>27.11.2023 18:12:53</t>
  </si>
  <si>
    <t>27.11.2023 19:00:54</t>
  </si>
  <si>
    <t>27.11.2023 12:08:51</t>
  </si>
  <si>
    <t>27.11.2023 18:21:02</t>
  </si>
  <si>
    <t>M-639 OLDURUK KÖK 35-03-M00639_M-1929 M04_42868424</t>
  </si>
  <si>
    <t>27.11.2023 10:01:33</t>
  </si>
  <si>
    <t>TR-26 45-74-M00026_TR-27 M03_72234371</t>
  </si>
  <si>
    <t>27.11.2023 12:25:16</t>
  </si>
  <si>
    <t>27.11.2023 12:43:15</t>
  </si>
  <si>
    <t>NURİYE DM 45-80-M00090_NURİYE ŞEHİR M11_72194607</t>
  </si>
  <si>
    <t>27.11.2023 14:01:42</t>
  </si>
  <si>
    <t>27.11.2023 14:32:36</t>
  </si>
  <si>
    <t>L-311 35-18-L00311_35-18-L00311_72186695</t>
  </si>
  <si>
    <t>27.11.2023 15:02:39</t>
  </si>
  <si>
    <t>27.11.2023 18:01:11</t>
  </si>
  <si>
    <t>L-236 35-18-L00236_10007187_56362682_56362682</t>
  </si>
  <si>
    <t>27.11.2023 08:23:36</t>
  </si>
  <si>
    <t>27.11.2023 16:20:02</t>
  </si>
  <si>
    <t>DM-4/TR-17A 45-72-M00622_956519583_956519583</t>
  </si>
  <si>
    <t>27.11.2023 13:12:00</t>
  </si>
  <si>
    <t>27.11.2023 13:49:17</t>
  </si>
  <si>
    <t>YENİ LİMAN TR-1 35-21-L00050_A_56406702_56406702</t>
  </si>
  <si>
    <t>27.11.2023 08:29:19</t>
  </si>
  <si>
    <t>27.11.2023 10:12:18</t>
  </si>
  <si>
    <t>HASAN KÜÇÜK SULAMA GRUBU 35-29-L00298_E_56360696_56360696</t>
  </si>
  <si>
    <t>27.11.2023 04:07:48</t>
  </si>
  <si>
    <t>27.11.2023 05:07:59</t>
  </si>
  <si>
    <t>KABAZLI KÖK 45-78-M00675_HatBaşıAyırıcı_53140106 M02_53140106</t>
  </si>
  <si>
    <t>27.11.2023 10:05:38</t>
  </si>
  <si>
    <t>27.11.2023 17:51:53</t>
  </si>
  <si>
    <t>DM-01/TR-91 45-71-M01856_A A32_44959854</t>
  </si>
  <si>
    <t>27.11.2023 14:19:33</t>
  </si>
  <si>
    <t>27.11.2023 21:16:43</t>
  </si>
  <si>
    <t>27.11.2023 07:12:09</t>
  </si>
  <si>
    <t>27.11.2023 19:47:57</t>
  </si>
  <si>
    <t>K-1958 35-09-K01958_35-09-K01958_45186137</t>
  </si>
  <si>
    <t>27.11.2023 09:07:48</t>
  </si>
  <si>
    <t>27.11.2023 15:37:30</t>
  </si>
  <si>
    <t>K-3385 35-04-K03385_D D4B_5819474</t>
  </si>
  <si>
    <t>27.11.2023 17:32:57</t>
  </si>
  <si>
    <t>27.11.2023 23:19:07</t>
  </si>
  <si>
    <t>ŞİRİNCE TR 1 35-13-L00075_SULAMA L03_66480007</t>
  </si>
  <si>
    <t>27.11.2023 19:33:38</t>
  </si>
  <si>
    <t>27.11.2023 19:52:15</t>
  </si>
  <si>
    <t>27.11.2023 09:53:20</t>
  </si>
  <si>
    <t>27.11.2023 14:31:42</t>
  </si>
  <si>
    <t>KURTTUTAN TR-1 45-78-M01152_953286645_953286645</t>
  </si>
  <si>
    <t>27.11.2023 12:10:35</t>
  </si>
  <si>
    <t>27.11.2023 14:59:38</t>
  </si>
  <si>
    <t>HORZUM ALAYAKA DEDEKAVAK TR-2 45-73-M00292_A_56389559_56389559</t>
  </si>
  <si>
    <t>27.11.2023 08:13:32</t>
  </si>
  <si>
    <t>27.11.2023 13:44:50</t>
  </si>
  <si>
    <t>27.11.2023 05:20:34</t>
  </si>
  <si>
    <t>27.11.2023 06:49:54</t>
  </si>
  <si>
    <t>TOKİ TR-1 35-29-M00132_950340899_950340899</t>
  </si>
  <si>
    <t>27.11.2023 20:10:56</t>
  </si>
  <si>
    <t>27.11.2023 23:54:29</t>
  </si>
  <si>
    <t>27.11.2023 17:30:45</t>
  </si>
  <si>
    <t>27.11.2023 22:28:09</t>
  </si>
  <si>
    <t>27.11.2023 03:12:39</t>
  </si>
  <si>
    <t>27.11.2023 03:21:37</t>
  </si>
  <si>
    <t>27.11.2023 13:25:41</t>
  </si>
  <si>
    <t>27.11.2023 14:01:03</t>
  </si>
  <si>
    <t>27.11.2023 03:14:12</t>
  </si>
  <si>
    <t>27.11.2023 03:27:51</t>
  </si>
  <si>
    <t>TR-2/21 45-83-L00021_D_91003146_91003146</t>
  </si>
  <si>
    <t>27.11.2023 20:36:00</t>
  </si>
  <si>
    <t>27.11.2023 21:48:48</t>
  </si>
  <si>
    <t>27.11.2023 10:23:26</t>
  </si>
  <si>
    <t>27.11.2023 14:06:00</t>
  </si>
  <si>
    <t>27.11.2023 13:07:47</t>
  </si>
  <si>
    <t>27.11.2023 14:33:52</t>
  </si>
  <si>
    <t>27.11.2023 11:26:28</t>
  </si>
  <si>
    <t>27.11.2023 12:29:17</t>
  </si>
  <si>
    <t>K-337 35-07-K00337_912400897_912400897</t>
  </si>
  <si>
    <t>27.11.2023 10:56:46</t>
  </si>
  <si>
    <t>27.11.2023 14:25:54</t>
  </si>
  <si>
    <t>K-569 35-02-K00569_99218046_99218046</t>
  </si>
  <si>
    <t>27.11.2023 19:19:35</t>
  </si>
  <si>
    <t>28.11.2023 00:22:36</t>
  </si>
  <si>
    <t>ALAŞEHİR TR-27 45-73-M00027_945687631_945687631</t>
  </si>
  <si>
    <t>27.11.2023 22:25:16</t>
  </si>
  <si>
    <t>27.11.2023 23:49:07</t>
  </si>
  <si>
    <t>M-36 GÖKÇE ÇİÇEK SİTESİ 35-18-M00036_ M01_2099635</t>
  </si>
  <si>
    <t>27.11.2023 08:42:45</t>
  </si>
  <si>
    <t>27.11.2023 14:31:30</t>
  </si>
  <si>
    <t>ÖZBEY İM 35-26-A00005_AHMETLİ L09_2314090</t>
  </si>
  <si>
    <t>27.11.2023 17:38:48</t>
  </si>
  <si>
    <t>27.11.2023 18:41:35</t>
  </si>
  <si>
    <t>TR-122 ZEYTİNALANI 35-19-L00122_7424610_60983465_60983465</t>
  </si>
  <si>
    <t>27.11.2023 10:03:10</t>
  </si>
  <si>
    <t>27.11.2023 19:04:03</t>
  </si>
  <si>
    <t>L-96 TURGUT KÖYÜ 35-14-L00096_6775815_56356377_56356377</t>
  </si>
  <si>
    <t>27.11.2023 20:15:29</t>
  </si>
  <si>
    <t>27.11.2023 22:18:11</t>
  </si>
  <si>
    <t>27.11.2023 07:51:34</t>
  </si>
  <si>
    <t>27.11.2023 09:31:01</t>
  </si>
  <si>
    <t>K-3278 35-01-K03278_912705539_912705539</t>
  </si>
  <si>
    <t>27.11.2023 07:20:06</t>
  </si>
  <si>
    <t>27.11.2023 09:01:54</t>
  </si>
  <si>
    <t>27.11.2023 09:27:40</t>
  </si>
  <si>
    <t>27.11.2023 18:10:46</t>
  </si>
  <si>
    <t>EGE GÜBRE DM 35-17-M00326_LİMANLAR ENH M08_66450262</t>
  </si>
  <si>
    <t>27.11.2023 01:42:59</t>
  </si>
  <si>
    <t>27.11.2023 09:44:20</t>
  </si>
  <si>
    <t>DEMİRTAŞ TR-1 35-30-M00150_35-30-M00150_2365758</t>
  </si>
  <si>
    <t>27.11.2023 16:20:03</t>
  </si>
  <si>
    <t>27.11.2023 08:05:06</t>
  </si>
  <si>
    <t>27.11.2023 21:17:20</t>
  </si>
  <si>
    <t>L-283 35-18-L00283_10346640_56372628_56372628</t>
  </si>
  <si>
    <t>27.11.2023 06:41:26</t>
  </si>
  <si>
    <t>27.11.2023 10:22:49</t>
  </si>
  <si>
    <t>K-235 35-01-K00235_E 1E_5856865</t>
  </si>
  <si>
    <t>27.11.2023 08:29:18</t>
  </si>
  <si>
    <t>28.11.2023 03:54:42</t>
  </si>
  <si>
    <t>TIRAZLI KÖK 45-79-M00079_BAHARLAR M06_72036238</t>
  </si>
  <si>
    <t>27.11.2023 22:49:41</t>
  </si>
  <si>
    <t>27.11.2023 23:09:09</t>
  </si>
  <si>
    <t>27.11.2023 19:57:06</t>
  </si>
  <si>
    <t>27.11.2023 22:30:31</t>
  </si>
  <si>
    <t>HALİLBEYLİ DM 35-27-M00620_KARMEZ-2 M09_2306332</t>
  </si>
  <si>
    <t>27.11.2023 12:15:09</t>
  </si>
  <si>
    <t>27.11.2023 13:21:31</t>
  </si>
  <si>
    <t>ÖZBEY TR-1 35-26-L00137_964661044_964661044</t>
  </si>
  <si>
    <t>27.11.2023 08:35:13</t>
  </si>
  <si>
    <t>27.11.2023 17:23:26</t>
  </si>
  <si>
    <t>K-1472 35-08-K01472_913023335_913023335</t>
  </si>
  <si>
    <t>27.11.2023 18:21:35</t>
  </si>
  <si>
    <t>28.11.2023 01:31:24</t>
  </si>
  <si>
    <t>K-847 35-01-K00847_912942014_912942014</t>
  </si>
  <si>
    <t>27.11.2023 17:45:08</t>
  </si>
  <si>
    <t>28.11.2023 01:00:46</t>
  </si>
  <si>
    <t>ASARLIK TR-4 35-28-M00179_953383638_953383638</t>
  </si>
  <si>
    <t>27.11.2023 13:24:07</t>
  </si>
  <si>
    <t>27.11.2023 18:12:14</t>
  </si>
  <si>
    <t>K-1088 35-04-K01088_99417926_99417926</t>
  </si>
  <si>
    <t>27.11.2023 13:53:15</t>
  </si>
  <si>
    <t>28.11.2023 14:43:00</t>
  </si>
  <si>
    <t>DM-1/7 45-71-M00535_E E4_45143050</t>
  </si>
  <si>
    <t>27.11.2023 11:46:15</t>
  </si>
  <si>
    <t>27.11.2023 21:47:09</t>
  </si>
  <si>
    <t>CEVİZLİ GARAJ TR-2 35-16-M00132_47492378_56395427_56395427</t>
  </si>
  <si>
    <t>27.11.2023 10:03:03</t>
  </si>
  <si>
    <t>27.11.2023 14:26:18</t>
  </si>
  <si>
    <t>K-665 35-04-K00665_B K665B2_5827539</t>
  </si>
  <si>
    <t>27.11.2023 14:16:49</t>
  </si>
  <si>
    <t>27.11.2023 22:54:04</t>
  </si>
  <si>
    <t>TR-122 ZEYTİNALANI 35-19-L00122_956676064_956676064</t>
  </si>
  <si>
    <t>27.11.2023 19:17:30</t>
  </si>
  <si>
    <t>27.11.2023 22:01:26</t>
  </si>
  <si>
    <t>28.11.2023 02:50:55</t>
  </si>
  <si>
    <t>L-142 MAVİ BESTE SİTESİ 35-18-L00142_950443487_950443487</t>
  </si>
  <si>
    <t>27.11.2023 10:45:40</t>
  </si>
  <si>
    <t>27.11.2023 13:51:11</t>
  </si>
  <si>
    <t>VEYSEL GÖKSEL VE ARK. T-SULAMA GRB. 35-13-L00091_DIREK TIPI TRAFO HUCRESI H01_2038347</t>
  </si>
  <si>
    <t>27.11.2023 14:49:38</t>
  </si>
  <si>
    <t>27.11.2023 19:49:07</t>
  </si>
  <si>
    <t>KIRCALAR DM 35-16-M00261_TIRMANLAR DM M04_72041788</t>
  </si>
  <si>
    <t>27.11.2023 11:21:31</t>
  </si>
  <si>
    <t>27.11.2023 11:31:06</t>
  </si>
  <si>
    <t>TR-2/82 BARIŞ MANÇO KÖK 45-83-L00082_TR-2/83 L03_61336406</t>
  </si>
  <si>
    <t>27.11.2023 18:33:43</t>
  </si>
  <si>
    <t>27.11.2023 18:51:22</t>
  </si>
  <si>
    <t>27.11.2023 10:55:23</t>
  </si>
  <si>
    <t>27.11.2023 14:57:26</t>
  </si>
  <si>
    <t>SARIAHMETLİ TR-1 45-71-M01701_43176097_56385330_56385330</t>
  </si>
  <si>
    <t>27.11.2023 13:04:33</t>
  </si>
  <si>
    <t>27.11.2023 19:22:19</t>
  </si>
  <si>
    <t>27.11.2023 09:43:03</t>
  </si>
  <si>
    <t>27.11.2023 09:55:51</t>
  </si>
  <si>
    <t>EĞRİDERE KOKARCA TR-3 35-32-L00047_C_56377353_56377353</t>
  </si>
  <si>
    <t>27.11.2023 18:09:13</t>
  </si>
  <si>
    <t>27.11.2023 19:24:30</t>
  </si>
  <si>
    <t>YILMAZ TR-6 45-78-L00206__56389098_56389098</t>
  </si>
  <si>
    <t>27.11.2023 00:38:28</t>
  </si>
  <si>
    <t>27.11.2023 02:49:32</t>
  </si>
  <si>
    <t>UÇAK KARDEŞLER KÖK 45-73-M00296_MODERN BETON M03_66733918</t>
  </si>
  <si>
    <t>27.11.2023 03:20:31</t>
  </si>
  <si>
    <t>27.11.2023 08:50:45</t>
  </si>
  <si>
    <t>27.11.2023 07:36:24</t>
  </si>
  <si>
    <t>27.11.2023 20:44:16</t>
  </si>
  <si>
    <t>KARAOĞLANLI TR-1 KÖK 45-71-M00091_60805831_65498115_65498115</t>
  </si>
  <si>
    <t>27.11.2023 09:29:55</t>
  </si>
  <si>
    <t>27.11.2023 14:18:40</t>
  </si>
  <si>
    <t>K-1074 35-01-K01074_912372650_912372650</t>
  </si>
  <si>
    <t>27.11.2023 17:13:31</t>
  </si>
  <si>
    <t>28.11.2023 01:29:20</t>
  </si>
  <si>
    <t>27.11.2023 14:16:13</t>
  </si>
  <si>
    <t>27.11.2023 22:27:47</t>
  </si>
  <si>
    <t>K-1191 35-04-K01191_B B1B_5837208</t>
  </si>
  <si>
    <t>27.11.2023 08:24:10</t>
  </si>
  <si>
    <t>27.11.2023 15:35:20</t>
  </si>
  <si>
    <t>27.11.2023 21:45:24</t>
  </si>
  <si>
    <t>28.11.2023 00:46:48</t>
  </si>
  <si>
    <t>DM-20/TR09-A 45-71-M02372_F F03b_84573733</t>
  </si>
  <si>
    <t>27.11.2023 14:31:45</t>
  </si>
  <si>
    <t>27.11.2023 21:59:17</t>
  </si>
  <si>
    <t>TR-6 35-26-M00006_B_91011521_91011521</t>
  </si>
  <si>
    <t>27.11.2023 23:08:30</t>
  </si>
  <si>
    <t>28.11.2023 00:29:21</t>
  </si>
  <si>
    <t>GÖKEYÜP TR-2 45-78-M00815_A_91262764_91262764</t>
  </si>
  <si>
    <t>27.11.2023 12:55:31</t>
  </si>
  <si>
    <t>27.11.2023 13:49:03</t>
  </si>
  <si>
    <t>AVŞAR TR-1 45-83-L00340_45-83-L00340_72154067</t>
  </si>
  <si>
    <t>27.11.2023 14:51:33</t>
  </si>
  <si>
    <t>27.11.2023 16:20:16</t>
  </si>
  <si>
    <t>27.11.2023 17:10:29</t>
  </si>
  <si>
    <t>27.11.2023 17:46:29</t>
  </si>
  <si>
    <t>K-49 35-01-K00049_M M3_61338553</t>
  </si>
  <si>
    <t>27.11.2023 07:03:45</t>
  </si>
  <si>
    <t>27.11.2023 20:03:23</t>
  </si>
  <si>
    <t>27.11.2023 10:18:01</t>
  </si>
  <si>
    <t>27.11.2023 11:48:41</t>
  </si>
  <si>
    <t>27.11.2023 09:14:15</t>
  </si>
  <si>
    <t>27.11.2023 10:16:08</t>
  </si>
  <si>
    <t>ERGENLİ TR-1 35-20-L00250_955207985_955207985</t>
  </si>
  <si>
    <t>27.11.2023 19:16:45</t>
  </si>
  <si>
    <t>27.11.2023 22:15:47</t>
  </si>
  <si>
    <t>27.11.2023 09:32:52</t>
  </si>
  <si>
    <t>27.11.2023 17:13:37</t>
  </si>
  <si>
    <t>ÜNİVERSİTE TM 35-02-A00008_ÜNİVERSİTE-17 K41_2314410</t>
  </si>
  <si>
    <t>27.11.2023 03:13:50</t>
  </si>
  <si>
    <t>27.11.2023 03:26:43</t>
  </si>
  <si>
    <t>YUKARIKEMER TR-1 45-78-M00621_45-78-M00621_2348468</t>
  </si>
  <si>
    <t>27.11.2023 08:15:20</t>
  </si>
  <si>
    <t>27.11.2023 12:19:17</t>
  </si>
  <si>
    <t>M-3198 (YATIRIM REZERVE) 35-01-M03198_B_56378742_56378742</t>
  </si>
  <si>
    <t>27.11.2023 21:07:58</t>
  </si>
  <si>
    <t>28.11.2023 01:40:35</t>
  </si>
  <si>
    <t>27.11.2023 09:03:22</t>
  </si>
  <si>
    <t>27.11.2023 10:08:22</t>
  </si>
  <si>
    <t>27.11.2023 10:39:26</t>
  </si>
  <si>
    <t>27.11.2023 11:02:54</t>
  </si>
  <si>
    <t>M-1474 35-02-M01474_E_56383851_56383851</t>
  </si>
  <si>
    <t>27.11.2023 10:57:23</t>
  </si>
  <si>
    <t>27.11.2023 12:22:33</t>
  </si>
  <si>
    <t>SAZOBA DM 45-72-M00413_BEYOBA ÇIKIŞ M05_2331529</t>
  </si>
  <si>
    <t>27.11.2023 12:31:58</t>
  </si>
  <si>
    <t>27.11.2023 19:48:01</t>
  </si>
  <si>
    <t>K-997 35-07-K00997_97592618_97592618</t>
  </si>
  <si>
    <t>27.11.2023 00:40:24</t>
  </si>
  <si>
    <t>27.11.2023 05:21:44</t>
  </si>
  <si>
    <t>27.11.2023 17:50:00</t>
  </si>
  <si>
    <t>27.11.2023 20:01:17</t>
  </si>
  <si>
    <t>ÇAMLI KÖYÜ TR-1 35-10-L00024_35-10-L00024_2351573</t>
  </si>
  <si>
    <t>27.11.2023 09:50:21</t>
  </si>
  <si>
    <t>27.11.2023 14:42:08</t>
  </si>
  <si>
    <t>K-3185 35-04-K03185_99284274_99284274</t>
  </si>
  <si>
    <t>27.11.2023 13:00:05</t>
  </si>
  <si>
    <t>27.11.2023 22:45:31</t>
  </si>
  <si>
    <t>TR-20 45-78-L00020__56407824_56407824</t>
  </si>
  <si>
    <t>27.11.2023 09:31:57</t>
  </si>
  <si>
    <t>27.11.2023 12:31:30</t>
  </si>
  <si>
    <t>27.11.2023 09:32:00</t>
  </si>
  <si>
    <t>27.11.2023 15:29:18</t>
  </si>
  <si>
    <t>SOMA DM-3 45-82-M00025__81571303_81571303</t>
  </si>
  <si>
    <t>27.11.2023 13:34:48</t>
  </si>
  <si>
    <t>27.11.2023 15:29:59</t>
  </si>
  <si>
    <t>HAMZABEYLİ KÖK 45-71-M00071_FABRİKALAR M02_2076264</t>
  </si>
  <si>
    <t>27.11.2023 08:23:01</t>
  </si>
  <si>
    <t>27.11.2023 13:54:57</t>
  </si>
  <si>
    <t>KÖSELER DAMDERESİ TR-1 45-75-M00173_A_91062000_91062000</t>
  </si>
  <si>
    <t>27.11.2023 08:32:28</t>
  </si>
  <si>
    <t>27.11.2023 10:43:08</t>
  </si>
  <si>
    <t>M-22 HASTANE ÖNÜ 35-14-M00022_C_91295200_91295200</t>
  </si>
  <si>
    <t>27.11.2023 08:43:00</t>
  </si>
  <si>
    <t>27.11.2023 11:59:32</t>
  </si>
  <si>
    <t>TR-2/51 45-83-L00051__72410333_72410333</t>
  </si>
  <si>
    <t>27.11.2023 16:06:53</t>
  </si>
  <si>
    <t>27.11.2023 19:45:28</t>
  </si>
  <si>
    <t>K-3569 35-02-K03569_913227672_913227672</t>
  </si>
  <si>
    <t>27.11.2023 10:48:04</t>
  </si>
  <si>
    <t>27.11.2023 13:45:26</t>
  </si>
  <si>
    <t>ÇATAK TR-1 35-31-L00165_A_91219547_91219547</t>
  </si>
  <si>
    <t>27.11.2023 08:54:11</t>
  </si>
  <si>
    <t>27.11.2023 11:52:43</t>
  </si>
  <si>
    <t>K-575 35-01-K00575_G G1_5864958</t>
  </si>
  <si>
    <t>27.11.2023 06:57:50</t>
  </si>
  <si>
    <t>27.11.2023 21:53:03</t>
  </si>
  <si>
    <t>K-1036 35-01-K01036_A 1A_5871452</t>
  </si>
  <si>
    <t>27.11.2023 07:57:06</t>
  </si>
  <si>
    <t>27.11.2023 10:47:52</t>
  </si>
  <si>
    <t>K-4152 35-01-K04152_B_56377574_56377574</t>
  </si>
  <si>
    <t>27.11.2023 20:04:03</t>
  </si>
  <si>
    <t>28.11.2023 02:13:44</t>
  </si>
  <si>
    <t>GÖLMARMARA İM 45-85-A00001_HACIVELİLER L18_2113845</t>
  </si>
  <si>
    <t>27.11.2023 09:13:01</t>
  </si>
  <si>
    <t>27.11.2023 09:40:51</t>
  </si>
  <si>
    <t>KARABAĞLAR TM 35-01-A00012_KARABAĞLAR-18 K43_2053347</t>
  </si>
  <si>
    <t>27.11.2023 12:55:20</t>
  </si>
  <si>
    <t>27.11.2023 14:10:39</t>
  </si>
  <si>
    <t>DM-1/55 35-29-M00055_950338425_950338425</t>
  </si>
  <si>
    <t>27.11.2023 23:01:45</t>
  </si>
  <si>
    <t>28.11.2023 02:08:08</t>
  </si>
  <si>
    <t>27.11.2023 16:15:22</t>
  </si>
  <si>
    <t>ALİZE KÖK 35-18-M00059_TATAR DM (İYTE)-1 M09_72185029</t>
  </si>
  <si>
    <t>27.11.2023 09:58:25</t>
  </si>
  <si>
    <t>27.11.2023 15:09:50</t>
  </si>
  <si>
    <t>İZCİ TARIMSAL SULAMA TR-2 45-71-M01121_ H_74719646</t>
  </si>
  <si>
    <t>27.11.2023 12:39:29</t>
  </si>
  <si>
    <t>27.11.2023 20:39:07</t>
  </si>
  <si>
    <t>HELVACI DM-2 35-17-M00359_HELVACI M04_66476620</t>
  </si>
  <si>
    <t>27.11.2023 00:12:22</t>
  </si>
  <si>
    <t>27.11.2023 09:14:31</t>
  </si>
  <si>
    <t>MENEMEN TR-66 35-28-L00066_953379908_953379908</t>
  </si>
  <si>
    <t>27.11.2023 09:54:24</t>
  </si>
  <si>
    <t>27.11.2023 17:42:37</t>
  </si>
  <si>
    <t>M-22 HASTANE ÖNÜ 35-14-M00022_956652548_956652548</t>
  </si>
  <si>
    <t>27.11.2023 13:01:29</t>
  </si>
  <si>
    <t>27.11.2023 13:54:19</t>
  </si>
  <si>
    <t>BEYOBA TR-3 45-72-M00420_TR-5  -  TR-6 M04_2329702</t>
  </si>
  <si>
    <t>27.11.2023 22:43:49</t>
  </si>
  <si>
    <t>27.11.2023 23:23:05</t>
  </si>
  <si>
    <t>TR-81 35-30-L00081_F_56397646_56397646</t>
  </si>
  <si>
    <t>27.11.2023 12:25:44</t>
  </si>
  <si>
    <t>27.11.2023 15:55:47</t>
  </si>
  <si>
    <t>27.11.2023 22:44:14</t>
  </si>
  <si>
    <t>27.11.2023 23:20:52</t>
  </si>
  <si>
    <t>27.11.2023 09:08:27</t>
  </si>
  <si>
    <t>27.11.2023 09:34:15</t>
  </si>
  <si>
    <t>TR-12 (M-712) 35-30-M00712_955297022_955297022</t>
  </si>
  <si>
    <t>27.11.2023 16:09:48</t>
  </si>
  <si>
    <t>27.11.2023 17:57:35</t>
  </si>
  <si>
    <t>27.11.2023 08:14:05</t>
  </si>
  <si>
    <t>27.11.2023 09:36:26</t>
  </si>
  <si>
    <t>27.11.2023 10:16:56</t>
  </si>
  <si>
    <t>27.11.2023 16:19:01</t>
  </si>
  <si>
    <t>27.11.2023 03:48:55</t>
  </si>
  <si>
    <t>27.11.2023 04:47:32</t>
  </si>
  <si>
    <t>TR-35 35-30-L00035_C_56405300_56405300</t>
  </si>
  <si>
    <t>27.11.2023 16:35:24</t>
  </si>
  <si>
    <t>27.11.2023 22:44:07</t>
  </si>
  <si>
    <t>DEVELİ TR-2 35-22-M00284_DIREK TIPI TRAFO HUCRESI H01_2035389</t>
  </si>
  <si>
    <t>27.11.2023 07:46:50</t>
  </si>
  <si>
    <t>27.11.2023 13:16:20</t>
  </si>
  <si>
    <t>TR-58 45-78-M00058__72374191_72374191</t>
  </si>
  <si>
    <t>27.11.2023 08:36:32</t>
  </si>
  <si>
    <t>27.11.2023 11:29:09</t>
  </si>
  <si>
    <t>27.11.2023 22:39:22</t>
  </si>
  <si>
    <t>27.11.2023 23:23:52</t>
  </si>
  <si>
    <t>DM-14/3 45-71-M00387_953197431_953197431</t>
  </si>
  <si>
    <t>27.11.2023 14:54:32</t>
  </si>
  <si>
    <t>27.11.2023 19:20:24</t>
  </si>
  <si>
    <t>ÇAPAK ORTA KÖY 35-26-M00412_11137510_56358882_56358882</t>
  </si>
  <si>
    <t>27.11.2023 08:13:57</t>
  </si>
  <si>
    <t>27.11.2023 17:32:56</t>
  </si>
  <si>
    <t>27.11.2023 13:18:05</t>
  </si>
  <si>
    <t>27.11.2023 19:14:47</t>
  </si>
  <si>
    <t>TR-26 35-27-M00026_B_56364579_56364579</t>
  </si>
  <si>
    <t>27.11.2023 00:56:07</t>
  </si>
  <si>
    <t>27.11.2023 03:57:04</t>
  </si>
  <si>
    <t>27.11.2023 11:20:51</t>
  </si>
  <si>
    <t>27.11.2023 11:56:39</t>
  </si>
  <si>
    <t>M-1088 35-09-M01088_35-09-M01088_100686508</t>
  </si>
  <si>
    <t>27.11.2023 05:19:21</t>
  </si>
  <si>
    <t>ARAPBAŞI TR-1 35-20-L00082_C_56360851_56360851</t>
  </si>
  <si>
    <t>27.11.2023 18:44:14</t>
  </si>
  <si>
    <t>DM-2 35-17-M00002_DOLUM TESİSİ M23_2321736</t>
  </si>
  <si>
    <t>27.11.2023 17:17:30</t>
  </si>
  <si>
    <t>27.11.2023 20:33:33</t>
  </si>
  <si>
    <t>27.11.2023 10:07:01</t>
  </si>
  <si>
    <t>27.11.2023 14:04:41</t>
  </si>
  <si>
    <t>PINAR YAPI SİTESİ 35-30-M00346_955309227_955309227</t>
  </si>
  <si>
    <t>27.11.2023 13:45:51</t>
  </si>
  <si>
    <t>27.11.2023 19:51:10</t>
  </si>
  <si>
    <t>ULUKENT DM-1/5 35-28-M00575_953375398_953375398</t>
  </si>
  <si>
    <t>27.11.2023 14:38:25</t>
  </si>
  <si>
    <t>27.11.2023 21:14:40</t>
  </si>
  <si>
    <t>M-257 35-09-M00257_912382149_912382149</t>
  </si>
  <si>
    <t>27.11.2023 19:56:14</t>
  </si>
  <si>
    <t>28.11.2023 00:31:25</t>
  </si>
  <si>
    <t>K-1037 35-01-K01037_912357979_912357979</t>
  </si>
  <si>
    <t>27.11.2023 08:27:20</t>
  </si>
  <si>
    <t>28.11.2023 02:31:35</t>
  </si>
  <si>
    <t>TR-43 35-16-L00043_953334139_953334139</t>
  </si>
  <si>
    <t>27.11.2023 15:35:15</t>
  </si>
  <si>
    <t>L-437 ŞEHİTLİK 35-18-L00437_6197188 C03_5962419</t>
  </si>
  <si>
    <t>27.11.2023 14:32:38</t>
  </si>
  <si>
    <t>27.11.2023 22:27:57</t>
  </si>
  <si>
    <t>DİNDARLI KÖK TR-3 KAKLIK 45-79-M00395_HatBaşıAyırıcı_64291096 M06_64291096</t>
  </si>
  <si>
    <t>27.11.2023 15:56:54</t>
  </si>
  <si>
    <t>27.11.2023 16:26:13</t>
  </si>
  <si>
    <t>TR-157 35-19-M00157_A_91406058_91406058</t>
  </si>
  <si>
    <t>27.11.2023 08:05:39</t>
  </si>
  <si>
    <t>27.11.2023 10:03:56</t>
  </si>
  <si>
    <t>BOĞAZİÇİ İM 35-01-A00001_TR-2 K09_2043027</t>
  </si>
  <si>
    <t>27.11.2023 02:13:05</t>
  </si>
  <si>
    <t>27.11.2023 02:20:05</t>
  </si>
  <si>
    <t>TR-9 ( EŞREF ATMACA SULAMA GRUBU ) 35-27-M00009_98889264_98889264</t>
  </si>
  <si>
    <t>27.11.2023 08:25:45</t>
  </si>
  <si>
    <t>27.11.2023 12:05:00</t>
  </si>
  <si>
    <t>TR-163 45-78-M00163_953248332_953248332</t>
  </si>
  <si>
    <t>27.11.2023 19:05:32</t>
  </si>
  <si>
    <t>27.11.2023 21:34:42</t>
  </si>
  <si>
    <t>ÇANAKÇI KÖK 45-79-M00194_HatBaşıAyırıcı_53134191 M01_53134191</t>
  </si>
  <si>
    <t>27.11.2023 01:21:17</t>
  </si>
  <si>
    <t>27.11.2023 02:45:38</t>
  </si>
  <si>
    <t>GÜMÜLDÜR M-33 35-25-M00033_35-25-M00033_72081983</t>
  </si>
  <si>
    <t>27.11.2023 09:26:35</t>
  </si>
  <si>
    <t>27.11.2023 15:43:57</t>
  </si>
  <si>
    <t>27.11.2023 03:13:15</t>
  </si>
  <si>
    <t>27.11.2023 03:24:31</t>
  </si>
  <si>
    <t>İĞDECİK TR-2 45-71-M00081_43125642_56403744_56403744</t>
  </si>
  <si>
    <t>27.11.2023 09:42:10</t>
  </si>
  <si>
    <t>27.11.2023 14:59:08</t>
  </si>
  <si>
    <t>SULTAN DM 35-25-M00121_M-36 ZİNDANCIK KÖK M12_72117324</t>
  </si>
  <si>
    <t>27.11.2023 00:21:18</t>
  </si>
  <si>
    <t>27.11.2023 01:18:01</t>
  </si>
  <si>
    <t>DM-3/10 35-29-M00483_950327355_950327355</t>
  </si>
  <si>
    <t>27.11.2023 11:11:39</t>
  </si>
  <si>
    <t>27.11.2023 13:18:06</t>
  </si>
  <si>
    <t>ZEYTİNLİOVA TR-17 45-72-L00410_956486440_956486440</t>
  </si>
  <si>
    <t>27.11.2023 10:57:07</t>
  </si>
  <si>
    <t>27.11.2023 21:27:01</t>
  </si>
  <si>
    <t>27.11.2023 13:31:17</t>
  </si>
  <si>
    <t>27.11.2023 16:48:03</t>
  </si>
  <si>
    <t>27.11.2023 17:09:46</t>
  </si>
  <si>
    <t>27.11.2023 22:21:54</t>
  </si>
  <si>
    <t>ÇİLE DM 35-22-M00086_HatBaşıAyırıcı_53132163 M06_53132163</t>
  </si>
  <si>
    <t>27.11.2023 09:28:21</t>
  </si>
  <si>
    <t>27.11.2023 11:17:21</t>
  </si>
  <si>
    <t>K-1222 35-01-K01222_911825868_911825868</t>
  </si>
  <si>
    <t>27.11.2023 14:58:18</t>
  </si>
  <si>
    <t>27.11.2023 21:15:05</t>
  </si>
  <si>
    <t>TR-52 45-77-L00052_YURTBAŞI L02_72209733</t>
  </si>
  <si>
    <t>27.11.2023 10:36:03</t>
  </si>
  <si>
    <t>27.11.2023 11:14:58</t>
  </si>
  <si>
    <t>MADEN KÖK 45-83-M00128_İZZETTİN M03_47316670</t>
  </si>
  <si>
    <t>27.11.2023 10:22:23</t>
  </si>
  <si>
    <t>27.11.2023 10:44:36</t>
  </si>
  <si>
    <t>27.11.2023 12:50:45</t>
  </si>
  <si>
    <t>27.11.2023 13:27:15</t>
  </si>
  <si>
    <t>K-3551 35-03-K03551_D_56369226_56369226</t>
  </si>
  <si>
    <t>27.11.2023 12:58:39</t>
  </si>
  <si>
    <t>27.11.2023 13:49:11</t>
  </si>
  <si>
    <t>TR-4 35-31-M00004_956595368_956595368</t>
  </si>
  <si>
    <t>27.11.2023 09:09:14</t>
  </si>
  <si>
    <t>27.11.2023 10:52:13</t>
  </si>
  <si>
    <t>YILMAZ TR-7 45-78-L00207__56389097_56389097</t>
  </si>
  <si>
    <t>27.11.2023 07:50:15</t>
  </si>
  <si>
    <t>KALEMOĞLU KÖK 45-75-M00069_SALUR KÖK M04_2328714</t>
  </si>
  <si>
    <t>27.11.2023 16:43:13</t>
  </si>
  <si>
    <t>27.11.2023 20:17:18</t>
  </si>
  <si>
    <t>M-922 35-02-M00922_B_56378674_56378674</t>
  </si>
  <si>
    <t>27.11.2023 11:04:16</t>
  </si>
  <si>
    <t>27.11.2023 09:35:23</t>
  </si>
  <si>
    <t>27.11.2023 18:14:39</t>
  </si>
  <si>
    <t>M-3078 35-02-M03078_A A02b_95298798</t>
  </si>
  <si>
    <t>27.11.2023 18:02:27</t>
  </si>
  <si>
    <t>27.11.2023 21:18:21</t>
  </si>
  <si>
    <t>K-3224 35-04-K03224_912530583_912530583</t>
  </si>
  <si>
    <t>27.11.2023 06:37:35</t>
  </si>
  <si>
    <t>27.11.2023 10:16:10</t>
  </si>
  <si>
    <t>ARAPBAŞI TR-1 35-20-L00082_A_56360874_56360874</t>
  </si>
  <si>
    <t>27.11.2023 23:48:22</t>
  </si>
  <si>
    <t>28.11.2023 01:30:50</t>
  </si>
  <si>
    <t>YUKARI ÇOBANİSA TR-1 45-71-M00626_A_91075761_91075761</t>
  </si>
  <si>
    <t>27.11.2023 16:46:31</t>
  </si>
  <si>
    <t>27.11.2023 23:10:20</t>
  </si>
  <si>
    <t>27.11.2023 10:02:31</t>
  </si>
  <si>
    <t>27.11.2023 11:15:27</t>
  </si>
  <si>
    <t>27.11.2023 13:05:06</t>
  </si>
  <si>
    <t>27.11.2023 13:29:22</t>
  </si>
  <si>
    <t>K-940 35-02-K00940_99836896_99836896</t>
  </si>
  <si>
    <t>27.11.2023 10:05:44</t>
  </si>
  <si>
    <t>27.11.2023 11:14:39</t>
  </si>
  <si>
    <t>DERELİ TR-1 35-29-L00461_B_72349515_72349515</t>
  </si>
  <si>
    <t>27.11.2023 11:10:14</t>
  </si>
  <si>
    <t>27.11.2023 15:56:33</t>
  </si>
  <si>
    <t>27.11.2023 00:33:36</t>
  </si>
  <si>
    <t>27.11.2023 02:08:03</t>
  </si>
  <si>
    <t>KARAMAN TR-4 MERKEZ 35-31-L00051_A_91364339_91364339</t>
  </si>
  <si>
    <t>27.11.2023 19:06:45</t>
  </si>
  <si>
    <t>27.11.2023 21:30:23</t>
  </si>
  <si>
    <t>27.11.2023 09:25:16</t>
  </si>
  <si>
    <t>27.11.2023 16:36:03</t>
  </si>
  <si>
    <t>27.11.2023 04:09:24</t>
  </si>
  <si>
    <t>27.11.2023 11:58:35</t>
  </si>
  <si>
    <t>27.11.2023 14:12:32</t>
  </si>
  <si>
    <t>27.11.2023 16:27:12</t>
  </si>
  <si>
    <t>K-218 35-01-K00218_35-01-K00218_2352054</t>
  </si>
  <si>
    <t>27.11.2023 07:18:12</t>
  </si>
  <si>
    <t>28.11.2023 03:49:53</t>
  </si>
  <si>
    <t>K-3385 35-04-K03385_99361524_99361524</t>
  </si>
  <si>
    <t>27.11.2023 14:21:58</t>
  </si>
  <si>
    <t>27.11.2023 18:21:24</t>
  </si>
  <si>
    <t>TAŞLIYATAK TR-2 35-31-L00365_B_91440505_91440505</t>
  </si>
  <si>
    <t>27.11.2023 00:37:16</t>
  </si>
  <si>
    <t>27.11.2023 02:33:34</t>
  </si>
  <si>
    <t>HÜSEYİN ÇETİNKAYA SULAMA GRUBU 35-29-M00368_B_56371602_56371602</t>
  </si>
  <si>
    <t>27.11.2023 08:22:19</t>
  </si>
  <si>
    <t>27.11.2023 09:41:33</t>
  </si>
  <si>
    <t>ULUKENT DM-2/12 35-28-M00582_953393184_953393184</t>
  </si>
  <si>
    <t>27.11.2023 17:15:53</t>
  </si>
  <si>
    <t>27.11.2023 21:20:14</t>
  </si>
  <si>
    <t>KIZILOBA KIRKPINAR TR-1 35-20-L00437__91340625_91340625</t>
  </si>
  <si>
    <t>27.11.2023 15:26:52</t>
  </si>
  <si>
    <t>27.11.2023 19:20:43</t>
  </si>
  <si>
    <t>TR-35 35-30-L00035_B_90973383_90973383</t>
  </si>
  <si>
    <t>27.11.2023 06:32:17</t>
  </si>
  <si>
    <t>27.11.2023 09:59:21</t>
  </si>
  <si>
    <t>K-3713 35-01-K03713_B_56375253_56375253</t>
  </si>
  <si>
    <t>27.11.2023 20:17:59</t>
  </si>
  <si>
    <t>28.11.2023 01:35:03</t>
  </si>
  <si>
    <t>TR-33 35-19-M00033_6979224 _5935493</t>
  </si>
  <si>
    <t>27.11.2023 09:45:35</t>
  </si>
  <si>
    <t>27.11.2023 15:17:25</t>
  </si>
  <si>
    <t>DM-4/18 35-26-M00803__56360973_56360973</t>
  </si>
  <si>
    <t>27.11.2023 16:41:41</t>
  </si>
  <si>
    <t>27.11.2023 22:07:07</t>
  </si>
  <si>
    <t>TR-20 45-77-L00020_945486783_945486783</t>
  </si>
  <si>
    <t>27.11.2023 17:47:30</t>
  </si>
  <si>
    <t>27.11.2023 22:08:15</t>
  </si>
  <si>
    <t>TEKELİ TR-4 35-22-M00234_A_91031116_91031116</t>
  </si>
  <si>
    <t>27.11.2023 07:01:44</t>
  </si>
  <si>
    <t>27.11.2023 09:42:01</t>
  </si>
  <si>
    <t>CENKYERİ TR-4 45-82-M00252_E_56401519_56401519</t>
  </si>
  <si>
    <t>27.11.2023 09:43:00</t>
  </si>
  <si>
    <t>27.11.2023 16:10:53</t>
  </si>
  <si>
    <t>AKPINAR GÖKSU MAH. TR-1 45-75-M00077_A_56388072_56388072</t>
  </si>
  <si>
    <t>27.11.2023 11:32:16</t>
  </si>
  <si>
    <t>27.11.2023 12:14:14</t>
  </si>
  <si>
    <t>HALİL KUMPAS VE ARK. T-SULAMA GRB. 35-13-L00122_A_56364200_56364200</t>
  </si>
  <si>
    <t>27.11.2023 10:04:47</t>
  </si>
  <si>
    <t>27.11.2023 14:49:00</t>
  </si>
  <si>
    <t>L-430 35-18-L00430_6706715_56354602_56354602</t>
  </si>
  <si>
    <t>27.11.2023 09:03:32</t>
  </si>
  <si>
    <t>27.11.2023 16:57:15</t>
  </si>
  <si>
    <t>ÇİLEME KÖK 35-22-M00900_ÇİLEME KÖY M03_100801135</t>
  </si>
  <si>
    <t>27.11.2023 10:48:15</t>
  </si>
  <si>
    <t>27.11.2023 12:21:02</t>
  </si>
  <si>
    <t>ABDİ KARATEKE ÖZEL TR 35-26-L00114Ö_DIREK TIPI TRAFO HUCRESI H01_2045741</t>
  </si>
  <si>
    <t>27.11.2023 10:53:33</t>
  </si>
  <si>
    <t>TR-175 45-78-L00175_C_91319347_91319347</t>
  </si>
  <si>
    <t>27.11.2023 06:49:24</t>
  </si>
  <si>
    <t>27.11.2023 15:31:36</t>
  </si>
  <si>
    <t>27.11.2023 18:16:54</t>
  </si>
  <si>
    <t>27.11.2023 21:02:39</t>
  </si>
  <si>
    <t>27.11.2023 22:52:42</t>
  </si>
  <si>
    <t>YAĞLAR YAYLA TR-3 35-31-L00040_48580921_56371036_56371036</t>
  </si>
  <si>
    <t>27.11.2023 19:08:35</t>
  </si>
  <si>
    <t>28.11.2023 01:50:07</t>
  </si>
  <si>
    <t>SAYIK TR-1 45-74-M00217_A_56352388_56352388</t>
  </si>
  <si>
    <t>27.11.2023 11:39:31</t>
  </si>
  <si>
    <t>27.11.2023 13:50:01</t>
  </si>
  <si>
    <t>27.11.2023 23:48:09</t>
  </si>
  <si>
    <t>28.11.2023 01:02:39</t>
  </si>
  <si>
    <t>TR-93 MELTEM SİTESİ 35-19-L00093_956664957_956664957</t>
  </si>
  <si>
    <t>27.11.2023 09:12:15</t>
  </si>
  <si>
    <t>27.11.2023 13:50:12</t>
  </si>
  <si>
    <t>TR-1/90 45-72-M00090_A_91361491_91361491</t>
  </si>
  <si>
    <t>27.11.2023 09:09:00</t>
  </si>
  <si>
    <t>27.11.2023 10:30:05</t>
  </si>
  <si>
    <t>K-2312 35-03-K02312_910936130_910936130</t>
  </si>
  <si>
    <t>27.11.2023 09:33:53</t>
  </si>
  <si>
    <t>27.11.2023 14:07:34</t>
  </si>
  <si>
    <t>27.11.2023 04:52:24</t>
  </si>
  <si>
    <t>27.11.2023 07:22:12</t>
  </si>
  <si>
    <t>KISIK TR-1 (M-135) 35-22-M00135_B_56354284_56354284</t>
  </si>
  <si>
    <t>27.11.2023 14:47:51</t>
  </si>
  <si>
    <t>27.11.2023 19:32:34</t>
  </si>
  <si>
    <t>27.11.2023 07:41:33</t>
  </si>
  <si>
    <t>28.11.2023 03:11:29</t>
  </si>
  <si>
    <t>27.11.2023 22:25:00</t>
  </si>
  <si>
    <t>28.11.2023 01:39:45</t>
  </si>
  <si>
    <t>KIZILÇUKUR TR-2 45-79-M00472_B_91127466_91127466</t>
  </si>
  <si>
    <t>27.11.2023 09:05:29</t>
  </si>
  <si>
    <t>27.11.2023 12:12:26</t>
  </si>
  <si>
    <t>ÇAMÖNÜ TR-1 45-72-L00271_DIREK TIPI TRAFO HUCRESI H01_2108939</t>
  </si>
  <si>
    <t>27.11.2023 03:30:00</t>
  </si>
  <si>
    <t>27.11.2023 21:14:00</t>
  </si>
  <si>
    <t>BALABANLI TR-1 35-15-L00965_B_56368955_56368955</t>
  </si>
  <si>
    <t>27.11.2023 16:15:04</t>
  </si>
  <si>
    <t>27.11.2023 19:50:29</t>
  </si>
  <si>
    <t>SABİHA KURUÜZÜM TR 35-30-M00294_A_56378231_56378231</t>
  </si>
  <si>
    <t>27.11.2023 07:36:31</t>
  </si>
  <si>
    <t>27.11.2023 10:58:49</t>
  </si>
  <si>
    <t>27.11.2023 00:14:33</t>
  </si>
  <si>
    <t>27.11.2023 11:05:38</t>
  </si>
  <si>
    <t>27.11.2023 09:39:31</t>
  </si>
  <si>
    <t>27.11.2023 13:59:20</t>
  </si>
  <si>
    <t>TEKELİ DM 35-22-M00088_DEVELİ (KÖYLER-1) M09_48495872</t>
  </si>
  <si>
    <t>27.11.2023 13:37:00</t>
  </si>
  <si>
    <t>İM-2/TR-22 SIĞACIK 35-14-L00302_95002633980_95002633980</t>
  </si>
  <si>
    <t>27.11.2023 15:52:37</t>
  </si>
  <si>
    <t>27.11.2023 22:25:50</t>
  </si>
  <si>
    <t>NARINCALISÜLEYMAN COGGALLAR TR 45-77-L00210_A_56385089_56385089</t>
  </si>
  <si>
    <t>27.11.2023 13:02:36</t>
  </si>
  <si>
    <t>27.11.2023 15:28:53</t>
  </si>
  <si>
    <t>TR-18 35-17-M00018_950303089_950303089</t>
  </si>
  <si>
    <t>27.11.2023 22:57:24</t>
  </si>
  <si>
    <t>M-1458 35-09-M01458_913180927_913180927</t>
  </si>
  <si>
    <t>27.11.2023 03:09:33</t>
  </si>
  <si>
    <t>27.11.2023 05:16:00</t>
  </si>
  <si>
    <t>PANCAR KÖK 35-26-M00891_KARAKUYU M02_2123366</t>
  </si>
  <si>
    <t>27.11.2023 10:24:31</t>
  </si>
  <si>
    <t>27.11.2023 10:49:34</t>
  </si>
  <si>
    <t>TR-77 45-78-L00077_953271017_953271017</t>
  </si>
  <si>
    <t>27.11.2023 10:55:07</t>
  </si>
  <si>
    <t>27.11.2023 11:59:05</t>
  </si>
  <si>
    <t>K-4123 35-09-K04123_913657690_913657690</t>
  </si>
  <si>
    <t>27.11.2023 21:47:13</t>
  </si>
  <si>
    <t>28.11.2023 01:14:49</t>
  </si>
  <si>
    <t>ORTA MAHALLE M-9 35-25-M00117_ÇUKURALTI M-13 ÇAMLIK KÖK M01_72126294</t>
  </si>
  <si>
    <t>27.11.2023 09:57:01</t>
  </si>
  <si>
    <t>27.11.2023 10:21:01</t>
  </si>
  <si>
    <t>27.11.2023 11:09:29</t>
  </si>
  <si>
    <t>27.11.2023 11:36:10</t>
  </si>
  <si>
    <t>L-201 GÜZELÇİFTLİK 35-14-L00201_8971383_56357222_56357222</t>
  </si>
  <si>
    <t>27.11.2023 18:13:04</t>
  </si>
  <si>
    <t>27.11.2023 22:05:51</t>
  </si>
  <si>
    <t>K-1710 35-02-K01710_97494404_97494404</t>
  </si>
  <si>
    <t>27.11.2023 06:34:37</t>
  </si>
  <si>
    <t>27.11.2023 08:57:57</t>
  </si>
  <si>
    <t>K-834 35-01-K00834_911453677_911453677</t>
  </si>
  <si>
    <t>27.11.2023 12:52:07</t>
  </si>
  <si>
    <t>27.11.2023 13:54:20</t>
  </si>
  <si>
    <t>ILICA GIS TM 35-07-A00002_ILICA-4 K04_2056199</t>
  </si>
  <si>
    <t>27.11.2023 08:49:51</t>
  </si>
  <si>
    <t>27.11.2023 11:02:12</t>
  </si>
  <si>
    <t>BODAMAS TR-3 45-75-M00299_C_91369519_91369519</t>
  </si>
  <si>
    <t>27.11.2023 12:43:11</t>
  </si>
  <si>
    <t>27.11.2023 14:32:32</t>
  </si>
  <si>
    <t>27.11.2023 11:04:51</t>
  </si>
  <si>
    <t>27.11.2023 12:39:10</t>
  </si>
  <si>
    <t>L-115 OVACIK 35-18-L00115_35-18-L00115_49093121</t>
  </si>
  <si>
    <t>27.11.2023 09:36:31</t>
  </si>
  <si>
    <t>27.11.2023 15:53:28</t>
  </si>
  <si>
    <t>27.11.2023 21:18:56</t>
  </si>
  <si>
    <t>TR-26 35-19-L00026_956664720_956664720</t>
  </si>
  <si>
    <t>27.11.2023 11:31:11</t>
  </si>
  <si>
    <t>27.11.2023 19:47:15</t>
  </si>
  <si>
    <t>MUSACALI TR-2 45-83-M00403_45-83-M00403_83787748</t>
  </si>
  <si>
    <t>27.11.2023 18:44:51</t>
  </si>
  <si>
    <t>27.11.2023 19:57:05</t>
  </si>
  <si>
    <t>YEŞİLYURT TR-4 45-73-M00801_945640273_945640273</t>
  </si>
  <si>
    <t>27.11.2023 10:19:59</t>
  </si>
  <si>
    <t>27.11.2023 13:22:36</t>
  </si>
  <si>
    <t>K-914 35-01-K00914_911859142_911859142</t>
  </si>
  <si>
    <t>27.11.2023 11:54:17</t>
  </si>
  <si>
    <t>27.11.2023 20:49:09</t>
  </si>
  <si>
    <t>27.11.2023 09:03:08</t>
  </si>
  <si>
    <t>27.11.2023 09:59:46</t>
  </si>
  <si>
    <t>27.11.2023 13:18:50</t>
  </si>
  <si>
    <t>27.11.2023 13:45:35</t>
  </si>
  <si>
    <t>27.11.2023 10:07:07</t>
  </si>
  <si>
    <t>27.11.2023 17:35:49</t>
  </si>
  <si>
    <t>27.11.2023 09:57:19</t>
  </si>
  <si>
    <t>27.11.2023 12:52:04</t>
  </si>
  <si>
    <t>GÖRDES TR-33 45-75-M00033_945605004_945605004</t>
  </si>
  <si>
    <t>27.11.2023 08:54:10</t>
  </si>
  <si>
    <t>27.11.2023 09:52:11</t>
  </si>
  <si>
    <t>L-306 35-18-L00306_10346453 A3/1_5948982</t>
  </si>
  <si>
    <t>27.11.2023 16:24:24</t>
  </si>
  <si>
    <t>27.11.2023 23:43:31</t>
  </si>
  <si>
    <t>K-575 35-01-K00575_K 1K_5861238</t>
  </si>
  <si>
    <t>27.11.2023 07:52:12</t>
  </si>
  <si>
    <t>27.11.2023 21:13:46</t>
  </si>
  <si>
    <t>ÇANDARLI DM-TR-20 35-30-M00020_BERGAMA-1 M11_72352831</t>
  </si>
  <si>
    <t>27.11.2023 05:09:34</t>
  </si>
  <si>
    <t>27.11.2023 05:42:27</t>
  </si>
  <si>
    <t>K-1433 35-04-K01433_35-04-K01433_2358184</t>
  </si>
  <si>
    <t>27.11.2023 16:57:14</t>
  </si>
  <si>
    <t>27.11.2023 20:56:34</t>
  </si>
  <si>
    <t>L-4 TEKKE 35-18-L00004_10583769 d1_5944676</t>
  </si>
  <si>
    <t>27.11.2023 07:16:28</t>
  </si>
  <si>
    <t>27.11.2023 14:38:46</t>
  </si>
  <si>
    <t>27.11.2023 22:07:11</t>
  </si>
  <si>
    <t>27.11.2023 08:18:53</t>
  </si>
  <si>
    <t>27.11.2023 11:41:25</t>
  </si>
  <si>
    <t>27.11.2023 19:59:08</t>
  </si>
  <si>
    <t>28.11.2023 00:19:14</t>
  </si>
  <si>
    <t>27.11.2023 11:36:26</t>
  </si>
  <si>
    <t>27.11.2023 11:54:00</t>
  </si>
  <si>
    <t>L-225 35-18-L00225_A_65507630_65507630</t>
  </si>
  <si>
    <t>27.11.2023 09:04:35</t>
  </si>
  <si>
    <t>27.11.2023 11:58:53</t>
  </si>
  <si>
    <t>TR-32 35-30-L00032_G_56397997_56397997</t>
  </si>
  <si>
    <t>27.11.2023 17:30:19</t>
  </si>
  <si>
    <t>M-2826 35-02-M02826_99737701_99737701</t>
  </si>
  <si>
    <t>27.11.2023 15:12:22</t>
  </si>
  <si>
    <t>27.11.2023 18:35:50</t>
  </si>
  <si>
    <t>TR-55 35-26-M00055_35-26-M00055_83027123</t>
  </si>
  <si>
    <t>27.11.2023 10:03:54</t>
  </si>
  <si>
    <t>27.11.2023 19:18:22</t>
  </si>
  <si>
    <t>27.11.2023 11:35:01</t>
  </si>
  <si>
    <t>27.11.2023 15:41:04</t>
  </si>
  <si>
    <t>27.11.2023 20:12:15</t>
  </si>
  <si>
    <t>27.11.2023 21:38:40</t>
  </si>
  <si>
    <t>TR-9 35-17-M00009_DAĞITIM TRAFO TR-9 M03_66378174</t>
  </si>
  <si>
    <t>27.11.2023 09:18:11</t>
  </si>
  <si>
    <t>27.11.2023 11:22:42</t>
  </si>
  <si>
    <t>KOZLUCA TR-3 (NARLI MAHALLESİ) 45-73-M01108_945688564_945688564</t>
  </si>
  <si>
    <t>27.11.2023 12:18:28</t>
  </si>
  <si>
    <t>27.11.2023 17:41:33</t>
  </si>
  <si>
    <t>ASARLIK TR-9 35-28-M00590_B_91326874_91326874</t>
  </si>
  <si>
    <t>27.11.2023 18:04:30</t>
  </si>
  <si>
    <t>27.11.2023 19:28:37</t>
  </si>
  <si>
    <t>ZEYTİNDAĞ TR-5 35-16-M00007_B_90938439_90938439</t>
  </si>
  <si>
    <t>27.11.2023 00:17:14</t>
  </si>
  <si>
    <t>27.11.2023 10:15:30</t>
  </si>
  <si>
    <t>K-49 35-01-K00049_C C1_5917394</t>
  </si>
  <si>
    <t>27.11.2023 07:50:50</t>
  </si>
  <si>
    <t>27.11.2023 11:59:27</t>
  </si>
  <si>
    <t>PAYAMLI M-27 (SAKIZAĞACI KÖK) 35-25-M00188_M-25/M-22/M-23/M-24/İZSU M03_72070653</t>
  </si>
  <si>
    <t>27.11.2023 11:03:21</t>
  </si>
  <si>
    <t>27.11.2023 12:35:15</t>
  </si>
  <si>
    <t>K-1878 35-09-K01878_912764522_912764522</t>
  </si>
  <si>
    <t>27.11.2023 15:32:21</t>
  </si>
  <si>
    <t>27.11.2023 19:45:59</t>
  </si>
  <si>
    <t>K-3743 35-01-K03743_A A1b_5869238</t>
  </si>
  <si>
    <t>27.11.2023 08:10:52</t>
  </si>
  <si>
    <t>28.11.2023 02:41:52</t>
  </si>
  <si>
    <t>27.11.2023 13:51:10</t>
  </si>
  <si>
    <t>27.11.2023 17:46:19</t>
  </si>
  <si>
    <t>K-3 35-01-K00003_K K3_5839502</t>
  </si>
  <si>
    <t>27.11.2023 11:42:18</t>
  </si>
  <si>
    <t>27.11.2023 20:59:30</t>
  </si>
  <si>
    <t>TR-140 35-26-M00140_11827934 B1B_5901387</t>
  </si>
  <si>
    <t>27.11.2023 08:34:00</t>
  </si>
  <si>
    <t>27.11.2023 10:42:30</t>
  </si>
  <si>
    <t>K-4759 35-01-K04759_911438309_911438309</t>
  </si>
  <si>
    <t>27.11.2023 16:19:07</t>
  </si>
  <si>
    <t>28.11.2023 00:59:26</t>
  </si>
  <si>
    <t>TIRAZLI KÖK 45-79-M00079_HatBaşıAyırıcı_53134238 M06_53134238</t>
  </si>
  <si>
    <t>27.11.2023 17:17:36</t>
  </si>
  <si>
    <t>27.11.2023 21:00:53</t>
  </si>
  <si>
    <t>K-2438 35-01-K02438_912407526_912407526</t>
  </si>
  <si>
    <t>27.11.2023 14:30:19</t>
  </si>
  <si>
    <t>27.11.2023 21:48:04</t>
  </si>
  <si>
    <t>BADEMLER TR-6 35-19-L00296_956646028_956646028</t>
  </si>
  <si>
    <t>27.11.2023 08:10:58</t>
  </si>
  <si>
    <t>27.11.2023 09:55:39</t>
  </si>
  <si>
    <t>27.11.2023 15:01:19</t>
  </si>
  <si>
    <t>27.11.2023 17:59:28</t>
  </si>
  <si>
    <t>TR-45 DEREKÖY 35-22-M00065_949168691_949168691</t>
  </si>
  <si>
    <t>27.11.2023 15:18:06</t>
  </si>
  <si>
    <t>27.11.2023 18:34:30</t>
  </si>
  <si>
    <t>SOMA TR-21/2 45-82-M00116_945524196_945524196</t>
  </si>
  <si>
    <t>27.11.2023 16:29:18</t>
  </si>
  <si>
    <t>27.11.2023 19:25:02</t>
  </si>
  <si>
    <t>CABERBURHAN TR-1 45-73-M00869_D_56404347_56404347</t>
  </si>
  <si>
    <t>27.11.2023 10:36:55</t>
  </si>
  <si>
    <t>27.11.2023 14:16:45</t>
  </si>
  <si>
    <t>M-2346 35-03-M02346_910967307_910967307</t>
  </si>
  <si>
    <t>27.11.2023 02:54:21</t>
  </si>
  <si>
    <t>27.11.2023 09:57:11</t>
  </si>
  <si>
    <t>27.11.2023 08:19:12</t>
  </si>
  <si>
    <t>27.11.2023 13:50:22</t>
  </si>
  <si>
    <t>TR-5 35-26-M00005_TR-4/TR-5-1 M04_72401112</t>
  </si>
  <si>
    <t>27.11.2023 11:44:41</t>
  </si>
  <si>
    <t>27.11.2023 16:06:27</t>
  </si>
  <si>
    <t>KAZANLI TR-2 35-15-L00976_B_56368292_56368292</t>
  </si>
  <si>
    <t>27.11.2023 09:34:40</t>
  </si>
  <si>
    <t>27.11.2023 15:03:42</t>
  </si>
  <si>
    <t>27.11.2023 17:46:02</t>
  </si>
  <si>
    <t>27.11.2023 19:43:50</t>
  </si>
  <si>
    <t>TR-97 45-78-L00097_953257509_953257509</t>
  </si>
  <si>
    <t>27.11.2023 13:18:47</t>
  </si>
  <si>
    <t>27.11.2023 14:28:21</t>
  </si>
  <si>
    <t>27.11.2023 03:09:25</t>
  </si>
  <si>
    <t>27.11.2023 03:23:33</t>
  </si>
  <si>
    <t>KORDON KÖK 45-78-M00730_ÇAKALDOĞAN M03_2327657</t>
  </si>
  <si>
    <t>27.11.2023 00:04:32</t>
  </si>
  <si>
    <t>27.11.2023 00:55:02</t>
  </si>
  <si>
    <t>OSMANCALI KÖYÜ TR-1 45-71-M01720_95002602766_95002602766</t>
  </si>
  <si>
    <t>27.11.2023 12:40:31</t>
  </si>
  <si>
    <t>27.11.2023 17:06:09</t>
  </si>
  <si>
    <t>27.11.2023 18:07:36</t>
  </si>
  <si>
    <t>27.11.2023 18:59:24</t>
  </si>
  <si>
    <t>TEKELİ TR-4 35-22-M00234_35-22-M00234_2350448</t>
  </si>
  <si>
    <t>27.11.2023 10:43:14</t>
  </si>
  <si>
    <t>FOÇA M-259 BAĞARASI 35-23-M00259_35-23-M00259_2348506</t>
  </si>
  <si>
    <t>27.11.2023 01:04:39</t>
  </si>
  <si>
    <t>27.11.2023 04:36:04</t>
  </si>
  <si>
    <t>AĞAÇ İŞLERİ TR-1 35-22-M00139__91184883_91184883</t>
  </si>
  <si>
    <t>27.11.2023 10:40:00</t>
  </si>
  <si>
    <t>27.11.2023 11:40:26</t>
  </si>
  <si>
    <t>K-1386 35-01-K01386_910816586_910816586</t>
  </si>
  <si>
    <t>27.11.2023 04:06:49</t>
  </si>
  <si>
    <t>27.11.2023 06:30:05</t>
  </si>
  <si>
    <t>K-3683 35-01-K03683_E 1E_5873987</t>
  </si>
  <si>
    <t>27.11.2023 07:32:37</t>
  </si>
  <si>
    <t>28.11.2023 22:42:16</t>
  </si>
  <si>
    <t>K-2985 35-01-K02985_911892923_911892923</t>
  </si>
  <si>
    <t>27.11.2023 10:41:07</t>
  </si>
  <si>
    <t>27.11.2023 16:21:59</t>
  </si>
  <si>
    <t>ÇIRPI MEKTEP MAH. TR 35-20-M00005_955192728_955192728</t>
  </si>
  <si>
    <t>27.11.2023 14:05:19</t>
  </si>
  <si>
    <t>27.11.2023 18:00:34</t>
  </si>
  <si>
    <t>27.11.2023 11:26:54</t>
  </si>
  <si>
    <t>27.11.2023 11:47:03</t>
  </si>
  <si>
    <t>ARİF KAYAALP VE ARK.ÖZEL TR 45-71-M01227Ö_DIREK TIPI TRAFO HUCRESI H01_2096258</t>
  </si>
  <si>
    <t>27.11.2023 16:11:21</t>
  </si>
  <si>
    <t>27.11.2023 23:15:54</t>
  </si>
  <si>
    <t>27.11.2023 14:56:16</t>
  </si>
  <si>
    <t>27.11.2023 17:04:24</t>
  </si>
  <si>
    <t>27.11.2023 09:10:38</t>
  </si>
  <si>
    <t>ULUCAK DM-2/16 35-27-M00858_DIREK TIPI TRAFO HUCRESI H01_2073178</t>
  </si>
  <si>
    <t>27.11.2023 20:57:07</t>
  </si>
  <si>
    <t>27.11.2023 23:49:40</t>
  </si>
  <si>
    <t>27.11.2023 10:19:13</t>
  </si>
  <si>
    <t>27.11.2023 16:23:51</t>
  </si>
  <si>
    <t>27.11.2023 17:03:24</t>
  </si>
  <si>
    <t>27.11.2023 18:18:58</t>
  </si>
  <si>
    <t>TR-102 45-78-L00102_49354986_56404052_56404052</t>
  </si>
  <si>
    <t>27.11.2023 09:02:13</t>
  </si>
  <si>
    <t>27.11.2023 10:27:55</t>
  </si>
  <si>
    <t>ADEM AS SULAMA GRUBU 35-29-L00471_35-29-L00471_2373700</t>
  </si>
  <si>
    <t>27.11.2023 07:20:34</t>
  </si>
  <si>
    <t>27.11.2023 10:24:32</t>
  </si>
  <si>
    <t>BATI BASMA KÖK 35-26-M00235_HatBaşıAyırıcı_80660881 M01_80660881</t>
  </si>
  <si>
    <t>27.11.2023 09:11:51</t>
  </si>
  <si>
    <t>27.11.2023 12:08:50</t>
  </si>
  <si>
    <t>L-36 35-18-L00036_35-18-L00036_49905104</t>
  </si>
  <si>
    <t>27.11.2023 02:37:01</t>
  </si>
  <si>
    <t>27.11.2023 03:07:39</t>
  </si>
  <si>
    <t>L-259 35-14-L00259_95000083609_95000083609</t>
  </si>
  <si>
    <t>27.11.2023 14:14:11</t>
  </si>
  <si>
    <t>27.11.2023 15:04:46</t>
  </si>
  <si>
    <t>BADEMLİ TR-39 35-15-L01056_B_56362249_56362249</t>
  </si>
  <si>
    <t>27.11.2023 09:35:47</t>
  </si>
  <si>
    <t>27.11.2023 18:17:36</t>
  </si>
  <si>
    <t>PANCAR TR-8 35-26-M00898__72372970_72372970</t>
  </si>
  <si>
    <t>27.11.2023 08:22:50</t>
  </si>
  <si>
    <t>27.11.2023 10:39:59</t>
  </si>
  <si>
    <t>YILMAZ TR-7 45-78-L00207__60983954_60983954</t>
  </si>
  <si>
    <t>27.11.2023 08:50:19</t>
  </si>
  <si>
    <t>27.11.2023 19:52:54</t>
  </si>
  <si>
    <t>K-4310 35-07-K04310_K-1611 K04_48272009</t>
  </si>
  <si>
    <t>27.11.2023 10:17:21</t>
  </si>
  <si>
    <t>27.11.2023 15:53:02</t>
  </si>
  <si>
    <t>K-610 35-02-K00610_99934614_99934614</t>
  </si>
  <si>
    <t>27.11.2023 11:33:42</t>
  </si>
  <si>
    <t>27.11.2023 14:52:41</t>
  </si>
  <si>
    <t>27.11.2023 18:17:28</t>
  </si>
  <si>
    <t>27.11.2023 23:42:47</t>
  </si>
  <si>
    <t>TR-10 35-22-M00010_95002733003_95002733003</t>
  </si>
  <si>
    <t>27.11.2023 08:57:36</t>
  </si>
  <si>
    <t>27.11.2023 18:27:13</t>
  </si>
  <si>
    <t>MAVİDERE TR-2 35-31-L00211_B_91201369_91201369</t>
  </si>
  <si>
    <t>27.11.2023 12:25:49</t>
  </si>
  <si>
    <t>27.11.2023 09:09:11</t>
  </si>
  <si>
    <t>27.11.2023 12:25:51</t>
  </si>
  <si>
    <t>K-277 35-04-K00277_912722605_912722605</t>
  </si>
  <si>
    <t>27.11.2023 04:42:55</t>
  </si>
  <si>
    <t>27.11.2023 09:41:53</t>
  </si>
  <si>
    <t>K-4370 35-03-K04370_910223721_910223721</t>
  </si>
  <si>
    <t>27.11.2023 18:04:34</t>
  </si>
  <si>
    <t>27.11.2023 20:43:08</t>
  </si>
  <si>
    <t>İSMAİLLİ KÖK 35-16-M00045_KOYUNELİ M04_72049231</t>
  </si>
  <si>
    <t>27.11.2023 09:18:21</t>
  </si>
  <si>
    <t>27.11.2023 11:43:23</t>
  </si>
  <si>
    <t>27.11.2023 03:13:36</t>
  </si>
  <si>
    <t>27.11.2023 03:25:52</t>
  </si>
  <si>
    <t>27.11.2023 11:51:14</t>
  </si>
  <si>
    <t>27.11.2023 13:21:43</t>
  </si>
  <si>
    <t>K-569 35-02-K00569__79769343_79769343</t>
  </si>
  <si>
    <t>27.11.2023 14:40:41</t>
  </si>
  <si>
    <t>27.11.2023 19:01:17</t>
  </si>
  <si>
    <t>27.11.2023 07:33:45</t>
  </si>
  <si>
    <t>27.11.2023 07:49:24</t>
  </si>
  <si>
    <t>27.11.2023 23:49:41</t>
  </si>
  <si>
    <t>28.11.2023 02:23:32</t>
  </si>
  <si>
    <t>UĞURLU KÖK 45-86-M00045_GÜNDOĞDU UĞURLU M02_72226019</t>
  </si>
  <si>
    <t>27.11.2023 15:29:29</t>
  </si>
  <si>
    <t>27.11.2023 15:57:32</t>
  </si>
  <si>
    <t>27.11.2023 08:18:42</t>
  </si>
  <si>
    <t>27.11.2023 08:40:39</t>
  </si>
  <si>
    <t>CENKYERİ TR-1 45-82-M00131_AVDAN TR-5 M09_72194965</t>
  </si>
  <si>
    <t>27.11.2023 10:22:28</t>
  </si>
  <si>
    <t>TR-34 35-30-L00034_A_56397973_56397973</t>
  </si>
  <si>
    <t>27.11.2023 12:28:34</t>
  </si>
  <si>
    <t>27.11.2023 15:17:52</t>
  </si>
  <si>
    <t>27.11.2023 18:34:40</t>
  </si>
  <si>
    <t>27.11.2023 19:46:11</t>
  </si>
  <si>
    <t>L-372 35-18-L00372_49992244_56352500_56352500</t>
  </si>
  <si>
    <t>27.11.2023 08:37:37</t>
  </si>
  <si>
    <t>27.11.2023 18:26:41</t>
  </si>
  <si>
    <t>MESİNDERE TR-4 45-78-L00474_953302579_953302579</t>
  </si>
  <si>
    <t>27.11.2023 00:49:29</t>
  </si>
  <si>
    <t>27.11.2023 03:04:01</t>
  </si>
  <si>
    <t>KOYUNELİ TR1 35-16-M00035__90092080_90092080</t>
  </si>
  <si>
    <t>27.11.2023 18:14:48</t>
  </si>
  <si>
    <t>28.11.2023 00:18:51</t>
  </si>
  <si>
    <t>MURADİYE SULAMA TR 45-71-M01392__77066227_77066227</t>
  </si>
  <si>
    <t>27.11.2023 13:32:30</t>
  </si>
  <si>
    <t>27.11.2023 22:19:53</t>
  </si>
  <si>
    <t>L-120 OVACIK 35-18-L00120_9631383_56353977_56353977</t>
  </si>
  <si>
    <t>27.11.2023 15:44:56</t>
  </si>
  <si>
    <t>27.11.2023 17:50:08</t>
  </si>
  <si>
    <t>EĞRİDERE KOKARCA TR-3 35-32-L00047_A_91438759_91438759</t>
  </si>
  <si>
    <t>27.11.2023 08:15:54</t>
  </si>
  <si>
    <t>27.11.2023 10:51:29</t>
  </si>
  <si>
    <t>27.11.2023 01:30:17</t>
  </si>
  <si>
    <t>27.11.2023 02:08:22</t>
  </si>
  <si>
    <t>28.11.2023 18:49:31</t>
  </si>
  <si>
    <t>28.11.2023 19:24:24</t>
  </si>
  <si>
    <t>MURADİYE TR-6 45-71-M01473_45-71-M01473_2371344</t>
  </si>
  <si>
    <t>28.11.2023 21:46:34</t>
  </si>
  <si>
    <t>29.11.2023 00:11:48</t>
  </si>
  <si>
    <t>TR-64 45-78-M00064_95000126873_95000126873</t>
  </si>
  <si>
    <t>28.11.2023 11:10:43</t>
  </si>
  <si>
    <t>28.11.2023 12:41:35</t>
  </si>
  <si>
    <t>M-2313Ö DSİ SÜZBEYLİ ÖZEL KÖK 35-09-M02313Ö_HatBaşıAyırıcı_53133632 M01_53133632</t>
  </si>
  <si>
    <t>28.11.2023 08:02:34</t>
  </si>
  <si>
    <t>28.11.2023 09:57:21</t>
  </si>
  <si>
    <t>28.11.2023 14:24:11</t>
  </si>
  <si>
    <t>28.11.2023 14:54:09</t>
  </si>
  <si>
    <t>KARAKEÇİLİ TAVŞANTAŞI TR-1 45-75-M00110__91063280_91063280</t>
  </si>
  <si>
    <t>28.11.2023 17:14:09</t>
  </si>
  <si>
    <t>28.11.2023 19:19:47</t>
  </si>
  <si>
    <t>28.11.2023 08:28:42</t>
  </si>
  <si>
    <t>28.11.2023 15:53:15</t>
  </si>
  <si>
    <t>28.11.2023 14:46:25</t>
  </si>
  <si>
    <t>28.11.2023 19:03:29</t>
  </si>
  <si>
    <t>28.11.2023 20:42:47</t>
  </si>
  <si>
    <t>28.11.2023 20:55:01</t>
  </si>
  <si>
    <t>GÖKKÖY TR-2 45-78-L00273_DIREK TIPI TRAFO HUCRESI H01_2108084</t>
  </si>
  <si>
    <t>28.11.2023 10:32:15</t>
  </si>
  <si>
    <t>28.11.2023 12:12:21</t>
  </si>
  <si>
    <t>28.11.2023 08:34:55</t>
  </si>
  <si>
    <t>28.11.2023 12:20:17</t>
  </si>
  <si>
    <t>28.11.2023 22:52:39</t>
  </si>
  <si>
    <t>28.11.2023 23:00:00</t>
  </si>
  <si>
    <t>K-3558 35-02-K03558_35-02-K03558_2357396</t>
  </si>
  <si>
    <t>28.11.2023 09:09:59</t>
  </si>
  <si>
    <t>28.11.2023 10:18:23</t>
  </si>
  <si>
    <t>K-337 35-07-K00337_D_56383021_56383021</t>
  </si>
  <si>
    <t>28.11.2023 16:53:36</t>
  </si>
  <si>
    <t>DM-22 45-71-M01177_953242675_953242675</t>
  </si>
  <si>
    <t>28.11.2023 20:59:24</t>
  </si>
  <si>
    <t>28.11.2023 22:38:46</t>
  </si>
  <si>
    <t>K-4625 35-03-K04625_35-03-K04625_41922103</t>
  </si>
  <si>
    <t>28.11.2023 10:49:22</t>
  </si>
  <si>
    <t>28.11.2023 16:14:48</t>
  </si>
  <si>
    <t>28.11.2023 16:23:28</t>
  </si>
  <si>
    <t>EMİRALEM TR-11 35-28-M00236_B_56353498_56353498</t>
  </si>
  <si>
    <t>28.11.2023 17:54:04</t>
  </si>
  <si>
    <t>28.11.2023 20:22:51</t>
  </si>
  <si>
    <t>K-2495 35-02-K02495_95001261694_95001261694</t>
  </si>
  <si>
    <t>28.11.2023 10:09:22</t>
  </si>
  <si>
    <t>28.11.2023 11:04:04</t>
  </si>
  <si>
    <t>M-1611 35-02-M01611_M-1433 M04_2054556</t>
  </si>
  <si>
    <t>28.11.2023 15:32:08</t>
  </si>
  <si>
    <t>KAYAPINAR KÖK 45-71-M02146_ M05_60777385</t>
  </si>
  <si>
    <t>28.11.2023 00:59:13</t>
  </si>
  <si>
    <t>28.11.2023 01:46:51</t>
  </si>
  <si>
    <t>SALİHLİ TM 45-78-A00004_HatBaşıAyırıcı_53132890 M08_53132890</t>
  </si>
  <si>
    <t>28.11.2023 21:08:44</t>
  </si>
  <si>
    <t>28.11.2023 21:45:04</t>
  </si>
  <si>
    <t>K-2550 35-01-K02550_A_56365477_56365477</t>
  </si>
  <si>
    <t>28.11.2023 16:53:46</t>
  </si>
  <si>
    <t>28.11.2023 17:43:52</t>
  </si>
  <si>
    <t>K-218 35-01-K00218_912657181_912657181</t>
  </si>
  <si>
    <t>28.11.2023 09:40:31</t>
  </si>
  <si>
    <t>29.11.2023 05:12:29</t>
  </si>
  <si>
    <t>28.11.2023 16:39:10</t>
  </si>
  <si>
    <t>28.11.2023 17:43:42</t>
  </si>
  <si>
    <t>K-132 35-01-K00132_910795948_910795948</t>
  </si>
  <si>
    <t>28.11.2023 15:58:11</t>
  </si>
  <si>
    <t>28.11.2023 20:52:28</t>
  </si>
  <si>
    <t>M-417 35-02-M00417_962686677_962686677</t>
  </si>
  <si>
    <t>28.11.2023 08:11:27</t>
  </si>
  <si>
    <t>28.11.2023 09:37:47</t>
  </si>
  <si>
    <t>K-49 35-01-K00049_P 2P_5869638</t>
  </si>
  <si>
    <t>28.11.2023 07:49:15</t>
  </si>
  <si>
    <t>28.11.2023 15:46:55</t>
  </si>
  <si>
    <t>28.11.2023 12:25:23</t>
  </si>
  <si>
    <t>28.11.2023 17:39:52</t>
  </si>
  <si>
    <t>K-493 35-01-K00493_G 1G_5856314</t>
  </si>
  <si>
    <t>28.11.2023 10:46:56</t>
  </si>
  <si>
    <t>29.11.2023 06:51:37</t>
  </si>
  <si>
    <t>MENEMEN TR-69 35-28-L00069_953375482_953375482</t>
  </si>
  <si>
    <t>28.11.2023 22:59:49</t>
  </si>
  <si>
    <t>29.11.2023 00:56:13</t>
  </si>
  <si>
    <t>K-49 35-01-K00049_911577313_911577313</t>
  </si>
  <si>
    <t>28.11.2023 08:48:28</t>
  </si>
  <si>
    <t>28.11.2023 13:27:55</t>
  </si>
  <si>
    <t>K-1296 35-01-K01296_911097899_911097899</t>
  </si>
  <si>
    <t>28.11.2023 06:10:12</t>
  </si>
  <si>
    <t>28.11.2023 07:07:34</t>
  </si>
  <si>
    <t>28.11.2023 15:50:33</t>
  </si>
  <si>
    <t>28.11.2023 16:43:33</t>
  </si>
  <si>
    <t>K-1027 35-01-K01027_912886351_912886351</t>
  </si>
  <si>
    <t>28.11.2023 17:04:20</t>
  </si>
  <si>
    <t>29.11.2023 03:29:11</t>
  </si>
  <si>
    <t>BADEMLİ TR-1 DM 35-15-L01010_KETENDERESİ (HACI MUSA) L11_67544173</t>
  </si>
  <si>
    <t>28.11.2023 10:05:01</t>
  </si>
  <si>
    <t>28.11.2023 16:01:42</t>
  </si>
  <si>
    <t>KARABURUN TR-14 35-21-L00003_A_56357324_56357324</t>
  </si>
  <si>
    <t>28.11.2023 15:59:51</t>
  </si>
  <si>
    <t>28.11.2023 23:00:22</t>
  </si>
  <si>
    <t>K-1534 35-01-K01534_910787909_910787909</t>
  </si>
  <si>
    <t>28.11.2023 07:58:32</t>
  </si>
  <si>
    <t>28.11.2023 21:39:32</t>
  </si>
  <si>
    <t>DİKİLİ İM 35-30-A00001_KABAKUM L09_72357046</t>
  </si>
  <si>
    <t>28.11.2023 10:41:58</t>
  </si>
  <si>
    <t>TR-140 35-16-L00140_D_56397818_56397818</t>
  </si>
  <si>
    <t>28.11.2023 21:05:34</t>
  </si>
  <si>
    <t>29.11.2023 10:45:50</t>
  </si>
  <si>
    <t>28.11.2023 19:52:51</t>
  </si>
  <si>
    <t>29.11.2023 01:21:09</t>
  </si>
  <si>
    <t>KOYUNDERE TR-15 35-28-M00159_A_60983100_60983100</t>
  </si>
  <si>
    <t>28.11.2023 15:59:41</t>
  </si>
  <si>
    <t>28.11.2023 19:33:35</t>
  </si>
  <si>
    <t>SARUHANLI TR-6 45-80-M00006_SARUHANLI TR-7 M04_72202979</t>
  </si>
  <si>
    <t>28.11.2023 09:42:16</t>
  </si>
  <si>
    <t>28.11.2023 14:15:14</t>
  </si>
  <si>
    <t>28.11.2023 22:38:50</t>
  </si>
  <si>
    <t>28.11.2023 22:47:18</t>
  </si>
  <si>
    <t>DÜNDARLI AKKAVAK TR-3 35-29-L00333_A_56399844_56399844</t>
  </si>
  <si>
    <t>28.11.2023 19:39:52</t>
  </si>
  <si>
    <t>29.11.2023 00:58:40</t>
  </si>
  <si>
    <t>M-257 35-09-M00257_A_91082451_91082451</t>
  </si>
  <si>
    <t>28.11.2023 18:00:56</t>
  </si>
  <si>
    <t>28.11.2023 20:15:08</t>
  </si>
  <si>
    <t>28.11.2023 20:21:18</t>
  </si>
  <si>
    <t>28.11.2023 20:52:20</t>
  </si>
  <si>
    <t>ERZE AMBALAJ KÖK 35-27-M00086_TR-32(DM03-TR-01) M04_72177640</t>
  </si>
  <si>
    <t>28.11.2023 20:24:53</t>
  </si>
  <si>
    <t>28.11.2023 21:47:00</t>
  </si>
  <si>
    <t>28.11.2023 09:02:05</t>
  </si>
  <si>
    <t>28.11.2023 09:22:49</t>
  </si>
  <si>
    <t>K-575 35-01-K00575_913646874_913646874</t>
  </si>
  <si>
    <t>28.11.2023 09:35:40</t>
  </si>
  <si>
    <t>28.11.2023 14:30:48</t>
  </si>
  <si>
    <t>ÇÜRÜKBAĞ TR-1 35-16-M00082_35-16-M00082_2360631</t>
  </si>
  <si>
    <t>28.11.2023 16:05:40</t>
  </si>
  <si>
    <t>28.11.2023 22:53:39</t>
  </si>
  <si>
    <t>KARABURUN MERKEZ DM 35-21-L00002_HatBaşıAyırıcı_53138248 L04_53138248</t>
  </si>
  <si>
    <t>28.11.2023 22:32:03</t>
  </si>
  <si>
    <t>29.11.2023 02:09:12</t>
  </si>
  <si>
    <t>DM-1/47 45-71-M00149_B_91433430_91433430</t>
  </si>
  <si>
    <t>28.11.2023 23:04:37</t>
  </si>
  <si>
    <t>29.11.2023 03:23:32</t>
  </si>
  <si>
    <t>28.11.2023 22:58:11</t>
  </si>
  <si>
    <t>28.11.2023 23:34:45</t>
  </si>
  <si>
    <t>PİYADELER KÖK 45-73-M00136_HatBaşıAyırıcı_100775875 M05_100775875</t>
  </si>
  <si>
    <t>28.11.2023 16:23:41</t>
  </si>
  <si>
    <t>28.11.2023 18:19:27</t>
  </si>
  <si>
    <t>KÖSEDERE TR-2 35-21-L00125_B_56376252_56376252</t>
  </si>
  <si>
    <t>28.11.2023 19:07:32</t>
  </si>
  <si>
    <t>29.11.2023 01:05:46</t>
  </si>
  <si>
    <t>28.11.2023 15:08:18</t>
  </si>
  <si>
    <t>28.11.2023 17:23:36</t>
  </si>
  <si>
    <t>K-339 35-02-K00339_98947194_98947194</t>
  </si>
  <si>
    <t>28.11.2023 09:10:02</t>
  </si>
  <si>
    <t>28.11.2023 10:33:59</t>
  </si>
  <si>
    <t>K-3525 35-01-K03525_911751349_911751349</t>
  </si>
  <si>
    <t>28.11.2023 09:09:57</t>
  </si>
  <si>
    <t>28.11.2023 13:48:10</t>
  </si>
  <si>
    <t>28.11.2023 22:21:14</t>
  </si>
  <si>
    <t>28.11.2023 22:45:00</t>
  </si>
  <si>
    <t>28.11.2023 21:51:46</t>
  </si>
  <si>
    <t>28.11.2023 21:57:00</t>
  </si>
  <si>
    <t>ÇAMLIK KÖYÜ TR-1 35-13-L00081_A_91048178_91048178</t>
  </si>
  <si>
    <t>28.11.2023 09:15:07</t>
  </si>
  <si>
    <t>28.11.2023 15:26:41</t>
  </si>
  <si>
    <t>28.11.2023 20:10:47</t>
  </si>
  <si>
    <t>28.11.2023 17:44:11</t>
  </si>
  <si>
    <t>28.11.2023 20:20:07</t>
  </si>
  <si>
    <t>28.11.2023 17:44:56</t>
  </si>
  <si>
    <t>28.11.2023 22:29:10</t>
  </si>
  <si>
    <t>AVLAŞA ARAPLAR 45-81-M00159_A_91371308_91371308</t>
  </si>
  <si>
    <t>28.11.2023 16:24:41</t>
  </si>
  <si>
    <t>28.11.2023 18:47:50</t>
  </si>
  <si>
    <t>28.11.2023 21:04:23</t>
  </si>
  <si>
    <t>DM-2/9 SEPETÇİK 35-18-L00589_7002663_56389472_56389472</t>
  </si>
  <si>
    <t>28.11.2023 15:58:01</t>
  </si>
  <si>
    <t>29.11.2023 01:35:49</t>
  </si>
  <si>
    <t>28.11.2023 07:56:20</t>
  </si>
  <si>
    <t>28.11.2023 12:51:33</t>
  </si>
  <si>
    <t>SOMA KÖYLER DM-2 45-82-M00125_BERGAMA M02_2303940</t>
  </si>
  <si>
    <t>28.11.2023 19:05:43</t>
  </si>
  <si>
    <t>28.11.2023 21:25:36</t>
  </si>
  <si>
    <t>M-2735 35-02-M02735_35-02-M02735_79552616</t>
  </si>
  <si>
    <t>28.11.2023 18:12:12</t>
  </si>
  <si>
    <t>28.11.2023 22:37:36</t>
  </si>
  <si>
    <t>M-1433 35-02-M01433_YILMAZ DÖKÜM M01_2311487</t>
  </si>
  <si>
    <t>28.11.2023 18:44:12</t>
  </si>
  <si>
    <t>TR-21 (M-721) 35-30-M00721_955326948_955326948</t>
  </si>
  <si>
    <t>08.11.2023 13:18:51</t>
  </si>
  <si>
    <t>08.11.2023 17:44:59</t>
  </si>
  <si>
    <t>KIRKAĞAÇ TR-1/8 45-76-M00249_TR-13 TR-14 M02_79675671</t>
  </si>
  <si>
    <t>08.11.2023 07:37:29</t>
  </si>
  <si>
    <t>08.11.2023 07:57:29</t>
  </si>
  <si>
    <t>08.11.2023 03:59:34</t>
  </si>
  <si>
    <t>08.11.2023 04:11:06</t>
  </si>
  <si>
    <t>M-2038 35-07-M02038_D D3_61161384</t>
  </si>
  <si>
    <t>08.11.2023 14:37:45</t>
  </si>
  <si>
    <t>08.11.2023 21:30:41</t>
  </si>
  <si>
    <t>ÇAMLIK KÖYÜ TR-5 35-13-L00415_946419880_946419880</t>
  </si>
  <si>
    <t>08.11.2023 17:09:02</t>
  </si>
  <si>
    <t>08.11.2023 18:16:50</t>
  </si>
  <si>
    <t>YUKARI EMLAKDERE TR-1 45-71-M01032_A_56384515_56384515</t>
  </si>
  <si>
    <t>08.11.2023 18:48:51</t>
  </si>
  <si>
    <t>08.11.2023 19:09:10</t>
  </si>
  <si>
    <t>K-873 35-01-K00873_C C3_5900315</t>
  </si>
  <si>
    <t>08.11.2023 10:09:52</t>
  </si>
  <si>
    <t>08.11.2023 11:09:43</t>
  </si>
  <si>
    <t>ÜÇPINAR TR-4 45-71-M01541_45-71-M01541_2366432</t>
  </si>
  <si>
    <t>08.11.2023 19:15:49</t>
  </si>
  <si>
    <t>08.11.2023 19:46:37</t>
  </si>
  <si>
    <t>08.11.2023 09:04:13</t>
  </si>
  <si>
    <t>08.11.2023 09:09:01</t>
  </si>
  <si>
    <t>08.11.2023 11:29:18</t>
  </si>
  <si>
    <t>08.11.2023 13:08:38</t>
  </si>
  <si>
    <t>08.11.2023 09:24:32</t>
  </si>
  <si>
    <t>08.11.2023 17:36:08</t>
  </si>
  <si>
    <t>08.11.2023 08:36:39</t>
  </si>
  <si>
    <t>08.11.2023 09:26:19</t>
  </si>
  <si>
    <t>08.11.2023 16:47:19</t>
  </si>
  <si>
    <t>08.11.2023 18:28:36</t>
  </si>
  <si>
    <t>KIZILAVLU KÖK 45-78-M00837_DELİBAŞLI GRUBU M02_66247846</t>
  </si>
  <si>
    <t>08.11.2023 14:33:54</t>
  </si>
  <si>
    <t>08.11.2023 14:57:11</t>
  </si>
  <si>
    <t>AHMETBEYLER DM 35-16-M00154_ÇİTKÖY SULAMA M09_82965075</t>
  </si>
  <si>
    <t>08.11.2023 11:10:25</t>
  </si>
  <si>
    <t>08.11.2023 11:28:55</t>
  </si>
  <si>
    <t>K-873 35-01-K00873_C C1_5903403</t>
  </si>
  <si>
    <t>08.11.2023 07:05:51</t>
  </si>
  <si>
    <t>08.11.2023 08:59:49</t>
  </si>
  <si>
    <t>ÖDEMİŞ TM-2 35-15-A00005_TRF-A M05_2122068</t>
  </si>
  <si>
    <t>08.11.2023 03:01:53</t>
  </si>
  <si>
    <t>08.11.2023 03:16:49</t>
  </si>
  <si>
    <t>K-873 35-01-K00873_911340588_911340588</t>
  </si>
  <si>
    <t>08.11.2023 12:37:11</t>
  </si>
  <si>
    <t>08.11.2023 14:14:41</t>
  </si>
  <si>
    <t>08.11.2023 13:25:49</t>
  </si>
  <si>
    <t>08.11.2023 13:27:19</t>
  </si>
  <si>
    <t>ALAÇATI TM 35-18-A00005_ÇEŞME-1 M18_2308550</t>
  </si>
  <si>
    <t>08.11.2023 07:28:11</t>
  </si>
  <si>
    <t>08.11.2023 07:48:49</t>
  </si>
  <si>
    <t>TR-45 35-26-M00045_A_91178852_91178852</t>
  </si>
  <si>
    <t>08.11.2023 09:46:42</t>
  </si>
  <si>
    <t>08.11.2023 10:36:18</t>
  </si>
  <si>
    <t>TR-1-4/6 KARASELVİ KABİN 35-20-L00030_955195361_955195361</t>
  </si>
  <si>
    <t>08.11.2023 10:47:51</t>
  </si>
  <si>
    <t>08.11.2023 13:27:59</t>
  </si>
  <si>
    <t>TR-16 45-77-L00016_TR-17 L03_2107662</t>
  </si>
  <si>
    <t>08.11.2023 10:12:03</t>
  </si>
  <si>
    <t>08.11.2023 16:35:50</t>
  </si>
  <si>
    <t>L-5 35-18-L00005_950439824_950439824</t>
  </si>
  <si>
    <t>08.11.2023 12:57:41</t>
  </si>
  <si>
    <t>08.11.2023 21:31:53</t>
  </si>
  <si>
    <t>KARABAĞLAR TM 35-01-A00012_KARABAĞLAR-11 K31_2310504</t>
  </si>
  <si>
    <t>08.11.2023 09:30:32</t>
  </si>
  <si>
    <t>08.11.2023 14:14:13</t>
  </si>
  <si>
    <t>L-286 35-18-L00286_950452961_950452961</t>
  </si>
  <si>
    <t>08.11.2023 08:35:26</t>
  </si>
  <si>
    <t>08.11.2023 17:45:27</t>
  </si>
  <si>
    <t>08.11.2023 10:55:49</t>
  </si>
  <si>
    <t>08.11.2023 13:42:35</t>
  </si>
  <si>
    <t>08.11.2023 09:09:09</t>
  </si>
  <si>
    <t>08.11.2023 09:27:53</t>
  </si>
  <si>
    <t>K-1020 35-01-K01020_D 1D_5919465</t>
  </si>
  <si>
    <t>08.11.2023 08:30:00</t>
  </si>
  <si>
    <t>08.11.2023 19:51:37</t>
  </si>
  <si>
    <t>08.11.2023 11:32:33</t>
  </si>
  <si>
    <t>08.11.2023 13:28:19</t>
  </si>
  <si>
    <t>DM-1/28 45-71-M00010_953198509_953198509</t>
  </si>
  <si>
    <t>08.11.2023 19:17:44</t>
  </si>
  <si>
    <t>08.11.2023 22:34:32</t>
  </si>
  <si>
    <t>SARIPINAR KÖK 45-73-M01357_ALAÇATI M04_95477818</t>
  </si>
  <si>
    <t>08.11.2023 08:39:49</t>
  </si>
  <si>
    <t>08.11.2023 08:40:23</t>
  </si>
  <si>
    <t>M-315 35-02-M00315_T T11B_5821880</t>
  </si>
  <si>
    <t>08.11.2023 15:23:02</t>
  </si>
  <si>
    <t>08.11.2023 17:48:28</t>
  </si>
  <si>
    <t>K-847 35-01-K00847_912421838_912421838</t>
  </si>
  <si>
    <t>08.11.2023 18:54:47</t>
  </si>
  <si>
    <t>08.11.2023 21:05:59</t>
  </si>
  <si>
    <t>URGANLI TR-7 45-83-M00550_TR-9 M02_72145618</t>
  </si>
  <si>
    <t>08.11.2023 08:45:15</t>
  </si>
  <si>
    <t>08.11.2023 10:21:09</t>
  </si>
  <si>
    <t>L-113 OVACIK 35-18-L00113_950439309_950439309</t>
  </si>
  <si>
    <t>08.11.2023 14:19:25</t>
  </si>
  <si>
    <t>08.11.2023 21:19:34</t>
  </si>
  <si>
    <t>TR-96 35-16-L00096_C_90947244_90947244</t>
  </si>
  <si>
    <t>08.11.2023 08:23:16</t>
  </si>
  <si>
    <t>08.11.2023 09:32:52</t>
  </si>
  <si>
    <t>AKGEDİK TR-1 45-71-M01047_A_90947934_90947934</t>
  </si>
  <si>
    <t>08.11.2023 09:35:39</t>
  </si>
  <si>
    <t>08.11.2023 11:03:56</t>
  </si>
  <si>
    <t>08.11.2023 10:20:49</t>
  </si>
  <si>
    <t>08.11.2023 10:22:09</t>
  </si>
  <si>
    <t>08.11.2023 16:51:26</t>
  </si>
  <si>
    <t>08.11.2023 20:32:56</t>
  </si>
  <si>
    <t>K-192 35-01-K00192_C 1C_5867278</t>
  </si>
  <si>
    <t>08.11.2023 20:40:01</t>
  </si>
  <si>
    <t>08.11.2023 21:48:18</t>
  </si>
  <si>
    <t>CABBAR DM 45-73-M00100_DSİ ÇIKIŞ M03_2307311</t>
  </si>
  <si>
    <t>08.11.2023 09:02:24</t>
  </si>
  <si>
    <t>08.11.2023 15:12:23</t>
  </si>
  <si>
    <t>08.11.2023 12:10:08</t>
  </si>
  <si>
    <t>08.11.2023 12:16:25</t>
  </si>
  <si>
    <t>DEREKÖY KÖK 45-82-M00153_IŞIKLAR-2 GİRİŞ M09_73816058</t>
  </si>
  <si>
    <t>08.11.2023 09:22:19</t>
  </si>
  <si>
    <t>08.11.2023 10:43:49</t>
  </si>
  <si>
    <t>08.11.2023 07:08:19</t>
  </si>
  <si>
    <t>08.11.2023 09:07:41</t>
  </si>
  <si>
    <t>08.11.2023 09:56:59</t>
  </si>
  <si>
    <t>08.11.2023 16:37:53</t>
  </si>
  <si>
    <t>M-3278(YATIRIM REZERVE) 35-03-M03278_35-03-M03278_85484333</t>
  </si>
  <si>
    <t>08.11.2023 10:30:06</t>
  </si>
  <si>
    <t>08.11.2023 14:41:12</t>
  </si>
  <si>
    <t>SOMA DM-4/TR10 45-82-M00010_TR-11 M05_60208852</t>
  </si>
  <si>
    <t>08.11.2023 22:31:06</t>
  </si>
  <si>
    <t>08.11.2023 23:06:49</t>
  </si>
  <si>
    <t>08.11.2023 11:16:58</t>
  </si>
  <si>
    <t>08.11.2023 12:42:35</t>
  </si>
  <si>
    <t>MURADİYE SAĞLAM YAPI TR 45-71-M00215_C C2b_44453763</t>
  </si>
  <si>
    <t>08.11.2023 19:08:34</t>
  </si>
  <si>
    <t>08.11.2023 19:56:36</t>
  </si>
  <si>
    <t>08.11.2023 15:20:18</t>
  </si>
  <si>
    <t>08.11.2023 18:12:44</t>
  </si>
  <si>
    <t>08.11.2023 11:06:03</t>
  </si>
  <si>
    <t>08.11.2023 12:01:53</t>
  </si>
  <si>
    <t>K-4607 35-02-K04607_912820892_912820892</t>
  </si>
  <si>
    <t>08.11.2023 09:01:07</t>
  </si>
  <si>
    <t>08.11.2023 10:11:23</t>
  </si>
  <si>
    <t>08.11.2023 17:21:39</t>
  </si>
  <si>
    <t>08.11.2023 18:10:59</t>
  </si>
  <si>
    <t>YAYAKENT DM 35-24-M00209_HatBaşıAyırıcı_80599677 M05_80599677</t>
  </si>
  <si>
    <t>08.11.2023 10:45:10</t>
  </si>
  <si>
    <t>08.11.2023 11:53:53</t>
  </si>
  <si>
    <t>08.11.2023 16:16:19</t>
  </si>
  <si>
    <t>08.11.2023 19:34:17</t>
  </si>
  <si>
    <t>08.11.2023 00:59:44</t>
  </si>
  <si>
    <t>08.11.2023 01:29:09</t>
  </si>
  <si>
    <t>K-2537 35-09-K02537_B B1_5898972</t>
  </si>
  <si>
    <t>08.11.2023 12:20:00</t>
  </si>
  <si>
    <t>08.11.2023 13:21:19</t>
  </si>
  <si>
    <t>08.11.2023 09:53:15</t>
  </si>
  <si>
    <t>08.11.2023 10:22:48</t>
  </si>
  <si>
    <t>KARADOĞAN DİKİLİ TAŞ TR-5 35-15-L00387_A_56368597_56368597</t>
  </si>
  <si>
    <t>08.11.2023 12:01:17</t>
  </si>
  <si>
    <t>08.11.2023 14:59:43</t>
  </si>
  <si>
    <t>08.11.2023 15:56:09</t>
  </si>
  <si>
    <t>08.11.2023 16:09:15</t>
  </si>
  <si>
    <t>PANAZTEPE DM 35-28-M00732_KESİKKÖY-1 GİRİŞ M07_2114180</t>
  </si>
  <si>
    <t>08.11.2023 09:40:59</t>
  </si>
  <si>
    <t>08.11.2023 09:46:29</t>
  </si>
  <si>
    <t>GÖRDES TR-16 45-75-M00016_ H_84041601</t>
  </si>
  <si>
    <t>08.11.2023 12:32:19</t>
  </si>
  <si>
    <t>08.11.2023 13:47:59</t>
  </si>
  <si>
    <t>08.11.2023 13:46:53</t>
  </si>
  <si>
    <t>08.11.2023 15:53:49</t>
  </si>
  <si>
    <t>08.11.2023 17:26:39</t>
  </si>
  <si>
    <t>08.11.2023 17:59:23</t>
  </si>
  <si>
    <t>KINIK TR-7 35-24-L00007_955218567_955218567</t>
  </si>
  <si>
    <t>08.11.2023 02:07:27</t>
  </si>
  <si>
    <t>08.11.2023 03:20:45</t>
  </si>
  <si>
    <t>08.11.2023 18:35:41</t>
  </si>
  <si>
    <t>08.11.2023 19:43:58</t>
  </si>
  <si>
    <t>BİÇEROVA KÖK 35-17-M00514_M-503 M02_66286734</t>
  </si>
  <si>
    <t>08.11.2023 08:34:23</t>
  </si>
  <si>
    <t>08.11.2023 08:45:00</t>
  </si>
  <si>
    <t>SELENDİ TR-6 45-81-M00006_HatBaşıAyırıcı_96264380 M04_96264380</t>
  </si>
  <si>
    <t>08.11.2023 09:09:16</t>
  </si>
  <si>
    <t>08.11.2023 10:59:03</t>
  </si>
  <si>
    <t>08.11.2023 21:53:12</t>
  </si>
  <si>
    <t>08.11.2023 22:35:52</t>
  </si>
  <si>
    <t>KARADOĞAN DİKİLİ TAŞ TR-5 35-15-L00387_35-15-L00387_2365581</t>
  </si>
  <si>
    <t>08.11.2023 14:39:59</t>
  </si>
  <si>
    <t>08.11.2023 15:24:39</t>
  </si>
  <si>
    <t>L-193 ESENEVLER 35-18-L00193_950443177_950443177</t>
  </si>
  <si>
    <t>08.11.2023 08:29:10</t>
  </si>
  <si>
    <t>08.11.2023 12:11:17</t>
  </si>
  <si>
    <t>DM-13/02 45-71-M00330_953223529_953223529</t>
  </si>
  <si>
    <t>08.11.2023 06:46:46</t>
  </si>
  <si>
    <t>08.11.2023 07:41:09</t>
  </si>
  <si>
    <t>08.11.2023 11:42:50</t>
  </si>
  <si>
    <t>08.11.2023 13:22:12</t>
  </si>
  <si>
    <t>08.11.2023 23:09:37</t>
  </si>
  <si>
    <t>08.11.2023 23:27:40</t>
  </si>
  <si>
    <t>08.11.2023 11:42:39</t>
  </si>
  <si>
    <t>08.11.2023 17:27:00</t>
  </si>
  <si>
    <t>MAVİKÖŞE TR-4 35-17-M00228_C_56356556_56356556</t>
  </si>
  <si>
    <t>08.11.2023 02:50:40</t>
  </si>
  <si>
    <t>08.11.2023 04:04:23</t>
  </si>
  <si>
    <t>KESİKKÖY DM 35-28-M00309_HatBaşıAyırıcı_53133554 M14_53133554</t>
  </si>
  <si>
    <t>08.11.2023 16:33:14</t>
  </si>
  <si>
    <t>08.11.2023 21:52:49</t>
  </si>
  <si>
    <t>TR-1/59 45-72-M00059_95002474502_95002474502</t>
  </si>
  <si>
    <t>08.11.2023 20:16:04</t>
  </si>
  <si>
    <t>08.11.2023 22:49:02</t>
  </si>
  <si>
    <t>ALÇUK TM 35-17-A00001_FOÇA-1 M32_2055296</t>
  </si>
  <si>
    <t>08.11.2023 10:11:58</t>
  </si>
  <si>
    <t>08.11.2023 17:09:20</t>
  </si>
  <si>
    <t>DEREKÖY KÖK 45-82-M00153_IŞIKLAR-1 GİRİŞ M03_72197871</t>
  </si>
  <si>
    <t>08.11.2023 09:05:32</t>
  </si>
  <si>
    <t>08.11.2023 10:55:25</t>
  </si>
  <si>
    <t>08.11.2023 09:37:33</t>
  </si>
  <si>
    <t>08.11.2023 10:01:39</t>
  </si>
  <si>
    <t>M-3425(YATIRIM REZERVE) 35-03-M03425_35-03-M03425_88207036</t>
  </si>
  <si>
    <t>08.11.2023 09:44:01</t>
  </si>
  <si>
    <t>08.11.2023 10:40:20</t>
  </si>
  <si>
    <t>08.11.2023 15:06:24</t>
  </si>
  <si>
    <t>08.11.2023 15:26:34</t>
  </si>
  <si>
    <t>M-3311(YATIRIM REZERVE) 35-07-M03311_95000000750_95000000750</t>
  </si>
  <si>
    <t>08.11.2023 17:55:36</t>
  </si>
  <si>
    <t>08.11.2023 20:37:27</t>
  </si>
  <si>
    <t>SOMA TR-40/2 45-82-M00074_A_56389290_56389290</t>
  </si>
  <si>
    <t>08.11.2023 14:17:02</t>
  </si>
  <si>
    <t>08.11.2023 15:38:00</t>
  </si>
  <si>
    <t>TR-60 35-30-L00060_TR-65 L03_2304638</t>
  </si>
  <si>
    <t>08.11.2023 10:47:29</t>
  </si>
  <si>
    <t>08.11.2023 12:21:10</t>
  </si>
  <si>
    <t>BOSTANLI GIS TM 35-04-A00001_Bostanlı-10 K17_2053443</t>
  </si>
  <si>
    <t>08.11.2023 09:02:33</t>
  </si>
  <si>
    <t>08.11.2023 12:24:59</t>
  </si>
  <si>
    <t>YENİKÖY TR-1 35-23-M00085_C_56399572_56399572</t>
  </si>
  <si>
    <t>08.11.2023 19:10:59</t>
  </si>
  <si>
    <t>08.11.2023 19:38:18</t>
  </si>
  <si>
    <t>M-3468(YATIRIM REZERVE) 35-02-M03468_35-02-M03468_97132453</t>
  </si>
  <si>
    <t>08.11.2023 09:16:42</t>
  </si>
  <si>
    <t>08.11.2023 16:34:00</t>
  </si>
  <si>
    <t>K-1320 35-09-K01320_35-09-K01320_47238874</t>
  </si>
  <si>
    <t>08.11.2023 14:18:20</t>
  </si>
  <si>
    <t>08.11.2023 21:00:34</t>
  </si>
  <si>
    <t>ÖDEMİŞ TM-2 35-15-A00005_TRF-B M15_2334260</t>
  </si>
  <si>
    <t>08.11.2023 03:15:24</t>
  </si>
  <si>
    <t>08.11.2023 03:56:45</t>
  </si>
  <si>
    <t>ÖZBEK DM (TR-315) 35-19-M00044_AKKUM M06_72140344</t>
  </si>
  <si>
    <t>08.11.2023 09:46:40</t>
  </si>
  <si>
    <t>08.11.2023 15:52:29</t>
  </si>
  <si>
    <t>08.11.2023 16:52:29</t>
  </si>
  <si>
    <t>TR-1/20B 45-72-M00104_956503125_956503125</t>
  </si>
  <si>
    <t>08.11.2023 17:10:39</t>
  </si>
  <si>
    <t>08.11.2023 19:01:38</t>
  </si>
  <si>
    <t>SEYREK TR-7 KÖK 35-28-M00379_953393143_953393143</t>
  </si>
  <si>
    <t>08.11.2023 15:12:32</t>
  </si>
  <si>
    <t>08.11.2023 20:41:51</t>
  </si>
  <si>
    <t>EĞLENHOCA TR-3 35-21-L00120_953360879_953360879</t>
  </si>
  <si>
    <t>08.11.2023 18:57:12</t>
  </si>
  <si>
    <t>08.11.2023 21:32:48</t>
  </si>
  <si>
    <t>ALAŞEHİR TM 45-73-A00001_TR-A M05_2312671</t>
  </si>
  <si>
    <t>08.11.2023 01:04:26</t>
  </si>
  <si>
    <t>08.11.2023 01:10:13</t>
  </si>
  <si>
    <t>DM02/TR18 BELEDİYE ÖNÜ 45-73-M00012_945671214_945671214</t>
  </si>
  <si>
    <t>08.11.2023 09:27:44</t>
  </si>
  <si>
    <t>08.11.2023 17:29:15</t>
  </si>
  <si>
    <t>ILIPINAR KÖK 35-23-M00154_HatBaşıAyırıcı_90912701 M08_90912701</t>
  </si>
  <si>
    <t>08.11.2023 15:05:27</t>
  </si>
  <si>
    <t>08.11.2023 18:52:13</t>
  </si>
  <si>
    <t>08.11.2023 10:06:59</t>
  </si>
  <si>
    <t>08.11.2023 12:56:25</t>
  </si>
  <si>
    <t>08.11.2023 11:09:50</t>
  </si>
  <si>
    <t>08.11.2023 11:19:19</t>
  </si>
  <si>
    <t>MÜTEVELLİ TR-8 45-80-M02954_TR-5 M01_84186201</t>
  </si>
  <si>
    <t>08.11.2023 09:14:29</t>
  </si>
  <si>
    <t>08.11.2023 09:56:29</t>
  </si>
  <si>
    <t>ILGIN HATBAŞI KÖK 45-73-M01292_KİLLİK M04_83838134</t>
  </si>
  <si>
    <t>08.11.2023 16:44:15</t>
  </si>
  <si>
    <t>08.11.2023 17:06:24</t>
  </si>
  <si>
    <t>08.11.2023 08:38:50</t>
  </si>
  <si>
    <t>08.11.2023 14:27:15</t>
  </si>
  <si>
    <t>L-140 35-18-L00140_L-139 - L-138 - L-137 L09_2325378</t>
  </si>
  <si>
    <t>08.11.2023 15:21:39</t>
  </si>
  <si>
    <t>K-4414 35-08-K04414__72410871_72410871</t>
  </si>
  <si>
    <t>08.11.2023 15:36:19</t>
  </si>
  <si>
    <t>08.11.2023 16:37:32</t>
  </si>
  <si>
    <t>M-1524 ÇİNÇİN MEVKİİ 35-03-M01524_DIREK TIPI TRAFO HUCRESI H01_2064205</t>
  </si>
  <si>
    <t>08.11.2023 07:25:10</t>
  </si>
  <si>
    <t>08.11.2023 10:17:49</t>
  </si>
  <si>
    <t>L-356 BAŞKENT SİTESİ 35-18-L00356_950455421_950455421</t>
  </si>
  <si>
    <t>08.11.2023 13:56:16</t>
  </si>
  <si>
    <t>08.11.2023 18:48:16</t>
  </si>
  <si>
    <t>08.11.2023 20:48:18</t>
  </si>
  <si>
    <t>08.11.2023 21:16:27</t>
  </si>
  <si>
    <t>K-4030 35-01-K04030_D_56358111_56358111</t>
  </si>
  <si>
    <t>08.11.2023 10:54:00</t>
  </si>
  <si>
    <t>08.11.2023 17:10:00</t>
  </si>
  <si>
    <t>08.11.2023 08:59:31</t>
  </si>
  <si>
    <t>08.11.2023 10:11:20</t>
  </si>
  <si>
    <t>TR-143 35-15-M00143_TR-195 - TR-147 M02_66582754</t>
  </si>
  <si>
    <t>08.11.2023 12:07:14</t>
  </si>
  <si>
    <t>08.11.2023 12:20:37</t>
  </si>
  <si>
    <t>ALAÇATI TM 35-18-A00005_HatBaşıAyırıcı_53132619 M09_53132619</t>
  </si>
  <si>
    <t>08.11.2023 08:28:57</t>
  </si>
  <si>
    <t>08.11.2023 15:53:39</t>
  </si>
  <si>
    <t>DM02/TR28 MİLLİ EGEMENLİK 45-73-M00013_E e1_45157563</t>
  </si>
  <si>
    <t>08.11.2023 19:35:44</t>
  </si>
  <si>
    <t>08.11.2023 21:48:30</t>
  </si>
  <si>
    <t>ALÇUK TM 35-17-A00001_HABAŞ-1 M31_2307956</t>
  </si>
  <si>
    <t>08.11.2023 11:11:14</t>
  </si>
  <si>
    <t>08.11.2023 17:34:29</t>
  </si>
  <si>
    <t>MORDOĞAN TR-2 35-21-L00140_MORDOĞAN TR-3 L02_72183035</t>
  </si>
  <si>
    <t>08.11.2023 10:05:47</t>
  </si>
  <si>
    <t>08.11.2023 13:03:20</t>
  </si>
  <si>
    <t>PAŞATIMARI TARIMSAL SULAMA TR-4 45-83-M00246_48140663_56396290_56396290</t>
  </si>
  <si>
    <t>08.11.2023 19:04:25</t>
  </si>
  <si>
    <t>08.11.2023 21:53:45</t>
  </si>
  <si>
    <t>K-4030 35-01-K04030_35-01-K04030_2359003</t>
  </si>
  <si>
    <t>08.11.2023 10:34:05</t>
  </si>
  <si>
    <t>08.11.2023 17:05:09</t>
  </si>
  <si>
    <t>AYRANCILAR DM-5/TR-22 35-26-M01289_956628936_956628936</t>
  </si>
  <si>
    <t>08.11.2023 21:29:39</t>
  </si>
  <si>
    <t>08.11.2023 22:38:47</t>
  </si>
  <si>
    <t>TR-56 35-16-L00056_A_90947878_90947878</t>
  </si>
  <si>
    <t>08.11.2023 18:23:11</t>
  </si>
  <si>
    <t>08.11.2023 18:56:00</t>
  </si>
  <si>
    <t>08.11.2023 16:28:20</t>
  </si>
  <si>
    <t>08.11.2023 17:24:29</t>
  </si>
  <si>
    <t>TR-153 (DM-2/43) 35-16-L00153_35-16-L00153_60225155</t>
  </si>
  <si>
    <t>08.11.2023 20:11:22</t>
  </si>
  <si>
    <t>08.11.2023 20:57:51</t>
  </si>
  <si>
    <t>DM-4/76 (AMBER SOKAK) 45-71-M00217_C c2b_45101357</t>
  </si>
  <si>
    <t>08.11.2023 15:56:26</t>
  </si>
  <si>
    <t>08.11.2023 20:02:20</t>
  </si>
  <si>
    <t>ÇAPAK TR-1 35-26-M00425_956612645_956612645</t>
  </si>
  <si>
    <t>08.11.2023 12:27:46</t>
  </si>
  <si>
    <t>08.11.2023 13:25:38</t>
  </si>
  <si>
    <t>08.11.2023 02:00:16</t>
  </si>
  <si>
    <t>08.11.2023 02:44:31</t>
  </si>
  <si>
    <t>M-3302 (YATIRIM REZERVE) 35-07-M03302_B_56374337_56374337</t>
  </si>
  <si>
    <t>08.11.2023 09:34:03</t>
  </si>
  <si>
    <t>08.11.2023 17:27:09</t>
  </si>
  <si>
    <t>08.11.2023 17:23:12</t>
  </si>
  <si>
    <t>08.11.2023 19:35:22</t>
  </si>
  <si>
    <t>DM02/TR28 MİLLİ EGEMENLİK 45-73-M00013_45-73-M00013_66890609</t>
  </si>
  <si>
    <t>08.11.2023 13:50:05</t>
  </si>
  <si>
    <t>08.11.2023 16:24:13</t>
  </si>
  <si>
    <t>M-1302 35-09-M01302_913624382_913624382</t>
  </si>
  <si>
    <t>08.11.2023 12:18:23</t>
  </si>
  <si>
    <t>08.11.2023 14:47:32</t>
  </si>
  <si>
    <t>08.11.2023 10:08:03</t>
  </si>
  <si>
    <t>08.11.2023 17:12:04</t>
  </si>
  <si>
    <t>08.11.2023 07:40:23</t>
  </si>
  <si>
    <t>08.11.2023 08:18:59</t>
  </si>
  <si>
    <t>M-2561 35-02-M02561_DAĞITIM TRAFOSU M04_75312033</t>
  </si>
  <si>
    <t>08.11.2023 09:59:16</t>
  </si>
  <si>
    <t>08.11.2023 12:16:50</t>
  </si>
  <si>
    <t>K-425 35-04-K00425_99334521_99334521</t>
  </si>
  <si>
    <t>08.11.2023 23:01:35</t>
  </si>
  <si>
    <t>09.11.2023 00:51:03</t>
  </si>
  <si>
    <t>M-531 KAVAKLIDERE KÖK 35-02-M00531__76654977_76654977</t>
  </si>
  <si>
    <t>08.11.2023 11:20:21</t>
  </si>
  <si>
    <t>08.11.2023 14:19:48</t>
  </si>
  <si>
    <t>ÇAKMAKLI TR-2 35-17-M00346_C_83714175_83714175</t>
  </si>
  <si>
    <t>08.11.2023 16:57:36</t>
  </si>
  <si>
    <t>08.11.2023 20:14:42</t>
  </si>
  <si>
    <t>L-145 DALYAN DM 35-18-L00145_HAVACILAR L03_72052182</t>
  </si>
  <si>
    <t>08.11.2023 09:17:42</t>
  </si>
  <si>
    <t>08.11.2023 14:45:09</t>
  </si>
  <si>
    <t>GÖRDES DM 45-75-M00050_KÜREKÇİ M09_2322179</t>
  </si>
  <si>
    <t>08.11.2023 11:14:29</t>
  </si>
  <si>
    <t>08.11.2023 17:37:00</t>
  </si>
  <si>
    <t>SOMA TR-11/1 45-82-M00034_45-82-M00034_2369178</t>
  </si>
  <si>
    <t>08.11.2023 21:03:09</t>
  </si>
  <si>
    <t>08.11.2023 23:21:02</t>
  </si>
  <si>
    <t>İMBAT DM 35-17-M00260_İGSAŞ DM M13_2320872</t>
  </si>
  <si>
    <t>08.11.2023 08:34:30</t>
  </si>
  <si>
    <t>08.11.2023 09:03:49</t>
  </si>
  <si>
    <t>08.11.2023 18:28:10</t>
  </si>
  <si>
    <t>08.11.2023 18:47:19</t>
  </si>
  <si>
    <t>08.11.2023 01:39:12</t>
  </si>
  <si>
    <t>08.11.2023 02:44:27</t>
  </si>
  <si>
    <t>DM-13/02 45-71-M00330_A A2_44925036</t>
  </si>
  <si>
    <t>08.11.2023 07:52:08</t>
  </si>
  <si>
    <t>08.11.2023 09:33:22</t>
  </si>
  <si>
    <t>SOMA MERKEZ DM-2 45-82-M00070_TR-38 M06_2092857</t>
  </si>
  <si>
    <t>08.11.2023 10:08:10</t>
  </si>
  <si>
    <t>08.11.2023 10:57:59</t>
  </si>
  <si>
    <t>ZEYTİNELİ TR-2 35-19-M00209_9590129_56390392_56390392</t>
  </si>
  <si>
    <t>08.11.2023 22:34:46</t>
  </si>
  <si>
    <t>09.11.2023 02:38:54</t>
  </si>
  <si>
    <t>08.11.2023 09:16:20</t>
  </si>
  <si>
    <t>08.11.2023 15:58:33</t>
  </si>
  <si>
    <t>SANAYİ TR-4 35-14-M00307_956659907_956659907</t>
  </si>
  <si>
    <t>08.11.2023 11:14:40</t>
  </si>
  <si>
    <t>08.11.2023 13:01:43</t>
  </si>
  <si>
    <t>L-437 ŞEHİTLİK 35-18-L00437_950449164_950449164</t>
  </si>
  <si>
    <t>08.11.2023 13:54:38</t>
  </si>
  <si>
    <t>08.11.2023 20:16:08</t>
  </si>
  <si>
    <t>ÇUKURKÖY TR-2 35-28-M00211_D_56375337_56375337</t>
  </si>
  <si>
    <t>08.11.2023 16:40:00</t>
  </si>
  <si>
    <t>08.11.2023 23:19:45</t>
  </si>
  <si>
    <t>08.11.2023 09:06:02</t>
  </si>
  <si>
    <t>08.11.2023 17:06:39</t>
  </si>
  <si>
    <t>YONCAKÖY TR-1 35-13-L00071_955272412_955272412</t>
  </si>
  <si>
    <t>08.11.2023 19:47:26</t>
  </si>
  <si>
    <t>08.11.2023 20:46:23</t>
  </si>
  <si>
    <t>KIZILAVLU KÖK 45-78-M00837_HatBaşıAyırıcı_53137221 M02_53137221</t>
  </si>
  <si>
    <t>08.11.2023 09:45:11</t>
  </si>
  <si>
    <t>L-288 MENDERES MAH. 35-18-L00288_950447665_950447665</t>
  </si>
  <si>
    <t>08.11.2023 10:48:29</t>
  </si>
  <si>
    <t>08.11.2023 19:50:59</t>
  </si>
  <si>
    <t>TR-111 ZEYTİNALANI 35-19-L00111_TR-113 L02_2333958</t>
  </si>
  <si>
    <t>08.11.2023 00:37:49</t>
  </si>
  <si>
    <t>08.11.2023 01:42:50</t>
  </si>
  <si>
    <t>08.11.2023 10:12:07</t>
  </si>
  <si>
    <t>08.11.2023 12:01:12</t>
  </si>
  <si>
    <t>08.11.2023 08:28:37</t>
  </si>
  <si>
    <t>TR-45 35-26-M00045_11138590_56358944_56358944</t>
  </si>
  <si>
    <t>08.11.2023 11:02:30</t>
  </si>
  <si>
    <t>08.11.2023 12:41:26</t>
  </si>
  <si>
    <t>TR-65 45-77-L00065_945490361_945490361</t>
  </si>
  <si>
    <t>08.11.2023 12:06:37</t>
  </si>
  <si>
    <t>08.11.2023 14:29:55</t>
  </si>
  <si>
    <t>08.11.2023 10:26:40</t>
  </si>
  <si>
    <t>08.11.2023 14:51:17</t>
  </si>
  <si>
    <t>SEYREK TR-2/1 35-28-M00378_953379142_953379142</t>
  </si>
  <si>
    <t>08.11.2023 15:35:41</t>
  </si>
  <si>
    <t>08.11.2023 19:44:58</t>
  </si>
  <si>
    <t>DM-25/2 45-71-M00056_949660965_949660965</t>
  </si>
  <si>
    <t>08.11.2023 19:20:40</t>
  </si>
  <si>
    <t>08.11.2023 22:52:59</t>
  </si>
  <si>
    <t>K-210 35-07-K00210_97537310_97537310</t>
  </si>
  <si>
    <t>08.11.2023 10:01:22</t>
  </si>
  <si>
    <t>08.11.2023 17:41:02</t>
  </si>
  <si>
    <t>BOSTANLI GIS TM 35-04-A00001_Bostanlı-9 K16_2053438</t>
  </si>
  <si>
    <t>08.11.2023 03:34:33</t>
  </si>
  <si>
    <t>08.11.2023 03:57:19</t>
  </si>
  <si>
    <t>HÜSEYİN ÇETİNKAYA SULAMA GRUBU 35-29-M00368_35-29-M00368_2361992</t>
  </si>
  <si>
    <t>08.11.2023 17:35:16</t>
  </si>
  <si>
    <t>08.11.2023 18:57:44</t>
  </si>
  <si>
    <t>08.11.2023 22:11:02</t>
  </si>
  <si>
    <t>08.11.2023 16:03:59</t>
  </si>
  <si>
    <t>08.11.2023 16:42:43</t>
  </si>
  <si>
    <t>08.11.2023 17:29:23</t>
  </si>
  <si>
    <t>08.11.2023 18:03:41</t>
  </si>
  <si>
    <t>M-1188 35-04-M01188_35-04-M01188_2371308</t>
  </si>
  <si>
    <t>08.11.2023 10:15:22</t>
  </si>
  <si>
    <t>08.11.2023 11:26:45</t>
  </si>
  <si>
    <t>08.11.2023 18:40:47</t>
  </si>
  <si>
    <t>08.11.2023 19:24:19</t>
  </si>
  <si>
    <t>08.11.2023 19:05:07</t>
  </si>
  <si>
    <t>08.11.2023 20:50:50</t>
  </si>
  <si>
    <t>TR-19 35-30-M00019_C C02_92113214</t>
  </si>
  <si>
    <t>08.11.2023 14:15:23</t>
  </si>
  <si>
    <t>08.11.2023 16:20:55</t>
  </si>
  <si>
    <t>SOMA TR-11 45-82-M00011_TR-11/3 M02_92756023</t>
  </si>
  <si>
    <t>08.11.2023 22:02:23</t>
  </si>
  <si>
    <t>08.11.2023 22:11:53</t>
  </si>
  <si>
    <t>08.11.2023 10:27:00</t>
  </si>
  <si>
    <t>08.11.2023 16:06:13</t>
  </si>
  <si>
    <t>09.11.2023 14:40:01</t>
  </si>
  <si>
    <t>09.11.2023 16:19:43</t>
  </si>
  <si>
    <t>09.11.2023 08:10:39</t>
  </si>
  <si>
    <t>09.11.2023 12:07:40</t>
  </si>
  <si>
    <t>HACIVELİLER TR-1 45-85-L00083_45-85-L00083_2357209</t>
  </si>
  <si>
    <t>09.11.2023 13:53:39</t>
  </si>
  <si>
    <t>09.11.2023 14:32:34</t>
  </si>
  <si>
    <t>K-4795 35-02-K04795_A_72410997_72410997</t>
  </si>
  <si>
    <t>09.11.2023 10:03:31</t>
  </si>
  <si>
    <t>09.11.2023 12:00:02</t>
  </si>
  <si>
    <t>09.11.2023 07:42:59</t>
  </si>
  <si>
    <t>09.11.2023 09:47:50</t>
  </si>
  <si>
    <t>TR-118 35-16-L00118__72374463_72374463</t>
  </si>
  <si>
    <t>09.11.2023 19:21:03</t>
  </si>
  <si>
    <t>09.11.2023 20:31:07</t>
  </si>
  <si>
    <t>K-1295 35-01-K01295_TRAFO K04_2071654</t>
  </si>
  <si>
    <t>09.11.2023 16:07:48</t>
  </si>
  <si>
    <t>09.11.2023 18:38:01</t>
  </si>
  <si>
    <t>K-1411 35-04-K01411_K-3038 K02_2113900</t>
  </si>
  <si>
    <t>09.11.2023 01:11:13</t>
  </si>
  <si>
    <t>09.11.2023 01:11:39</t>
  </si>
  <si>
    <t>TR-8 35-16-L00008_953320227_953320227</t>
  </si>
  <si>
    <t>09.11.2023 23:24:14</t>
  </si>
  <si>
    <t>10.11.2023 03:20:39</t>
  </si>
  <si>
    <t>09.11.2023 11:07:25</t>
  </si>
  <si>
    <t>09.11.2023 11:45:14</t>
  </si>
  <si>
    <t>K-4721 35-04-K04721_95000071726_95000071726</t>
  </si>
  <si>
    <t>09.11.2023 16:23:17</t>
  </si>
  <si>
    <t>09.11.2023 19:25:44</t>
  </si>
  <si>
    <t>09.11.2023 13:06:41</t>
  </si>
  <si>
    <t>09.11.2023 14:14:05</t>
  </si>
  <si>
    <t>IŞIKLAR KÖK 45-73-M00467_BAKLACI M06_83813303</t>
  </si>
  <si>
    <t>09.11.2023 15:40:40</t>
  </si>
  <si>
    <t>09.11.2023 15:41:46</t>
  </si>
  <si>
    <t>09.11.2023 12:04:25</t>
  </si>
  <si>
    <t>09.11.2023 12:18:59</t>
  </si>
  <si>
    <t>BALIKLIOVA TR-2 35-19-L00272_35-19-L00272_81734356</t>
  </si>
  <si>
    <t>09.11.2023 18:40:21</t>
  </si>
  <si>
    <t>09.11.2023 19:02:02</t>
  </si>
  <si>
    <t>09.11.2023 08:38:29</t>
  </si>
  <si>
    <t>09.11.2023 08:51:35</t>
  </si>
  <si>
    <t>DİKİLİ İM 35-30-A00001_DİKİLİ-(DİKİLİ TM) M13_72357036</t>
  </si>
  <si>
    <t>09.11.2023 08:39:39</t>
  </si>
  <si>
    <t>09.11.2023 08:44:00</t>
  </si>
  <si>
    <t>K-3733 35-02-K03733_D D1B_5848483</t>
  </si>
  <si>
    <t>09.11.2023 14:11:46</t>
  </si>
  <si>
    <t>09.11.2023 14:53:53</t>
  </si>
  <si>
    <t>09.11.2023 13:20:14</t>
  </si>
  <si>
    <t>09.11.2023 14:22:20</t>
  </si>
  <si>
    <t>K-338 35-01-K00338_911395452_911395452</t>
  </si>
  <si>
    <t>09.11.2023 10:39:47</t>
  </si>
  <si>
    <t>09.11.2023 11:41:27</t>
  </si>
  <si>
    <t>K-3319 35-09-K03319_B_56381036_56381036</t>
  </si>
  <si>
    <t>09.11.2023 10:05:16</t>
  </si>
  <si>
    <t>09.11.2023 11:37:56</t>
  </si>
  <si>
    <t>EŞREFPAŞA İM 35-01-A00002_ESKİ İZMİR K06_2309515</t>
  </si>
  <si>
    <t>09.11.2023 12:31:22</t>
  </si>
  <si>
    <t>09.11.2023 16:05:29</t>
  </si>
  <si>
    <t>SAĞANCI TR-1 35-16-L00264_A_90936554_90936554</t>
  </si>
  <si>
    <t>09.11.2023 22:08:28</t>
  </si>
  <si>
    <t>09.11.2023 22:34:47</t>
  </si>
  <si>
    <t>ARMUTLU İM 35-27-A00001_ARMUTLU-1 M10_2050871</t>
  </si>
  <si>
    <t>09.11.2023 12:34:04</t>
  </si>
  <si>
    <t>09.11.2023 13:06:04</t>
  </si>
  <si>
    <t>ÇAMLIK KÖYÜ TR-5 35-13-L00415_946420319_946420319</t>
  </si>
  <si>
    <t>09.11.2023 09:14:37</t>
  </si>
  <si>
    <t>09.11.2023 10:23:02</t>
  </si>
  <si>
    <t>DM-14/11 (DM-23/2-B) 45-71-M01944_D D03b_42991551</t>
  </si>
  <si>
    <t>09.11.2023 09:22:46</t>
  </si>
  <si>
    <t>09.11.2023 16:33:55</t>
  </si>
  <si>
    <t>AĞAÇ İŞLERİ TR-9 35-22-M00109_9691698 TR9/A1_5928108</t>
  </si>
  <si>
    <t>09.11.2023 11:51:37</t>
  </si>
  <si>
    <t>09.11.2023 13:04:57</t>
  </si>
  <si>
    <t>KARABAĞLAR TM 35-01-A00012_KARABAĞLAR-7 K27_2310500</t>
  </si>
  <si>
    <t>09.11.2023 15:36:00</t>
  </si>
  <si>
    <t>09.11.2023 17:45:30</t>
  </si>
  <si>
    <t>K-1862 35-09-K01862_C c3b_5874099</t>
  </si>
  <si>
    <t>09.11.2023 10:13:59</t>
  </si>
  <si>
    <t>09.11.2023 18:14:56</t>
  </si>
  <si>
    <t>09.11.2023 13:14:39</t>
  </si>
  <si>
    <t>09.11.2023 18:14:55</t>
  </si>
  <si>
    <t>KARABURÇ KÖK 35-31-L00253_KARABURÇ OVA L04_2337265</t>
  </si>
  <si>
    <t>09.11.2023 11:11:39</t>
  </si>
  <si>
    <t>09.11.2023 12:00:40</t>
  </si>
  <si>
    <t>SAĞANCI TR-1 35-16-L00264_953331089_953331089</t>
  </si>
  <si>
    <t>09.11.2023 18:44:48</t>
  </si>
  <si>
    <t>09.11.2023 14:51:24</t>
  </si>
  <si>
    <t>09.11.2023 17:13:55</t>
  </si>
  <si>
    <t>ZEYTİNLİPARK DM (M-400) 35-17-M00400_M-91 M03_66434702</t>
  </si>
  <si>
    <t>09.11.2023 15:26:34</t>
  </si>
  <si>
    <t>09.11.2023 15:49:06</t>
  </si>
  <si>
    <t>09.11.2023 15:50:31</t>
  </si>
  <si>
    <t>09.11.2023 18:31:35</t>
  </si>
  <si>
    <t>09.11.2023 11:01:12</t>
  </si>
  <si>
    <t>09.11.2023 12:11:28</t>
  </si>
  <si>
    <t>SANCAKLI BOZKÖY KÖK 45-71-M00087_İĞDECİK M01_61320768</t>
  </si>
  <si>
    <t>09.11.2023 17:15:59</t>
  </si>
  <si>
    <t>09.11.2023 19:43:31</t>
  </si>
  <si>
    <t>KULA İM 45-77-A00001_HatBaşıAyırıcı_53135910 M03_53135910</t>
  </si>
  <si>
    <t>09.11.2023 09:27:49</t>
  </si>
  <si>
    <t>09.11.2023 10:52:49</t>
  </si>
  <si>
    <t>09.11.2023 09:03:02</t>
  </si>
  <si>
    <t>09.11.2023 13:09:12</t>
  </si>
  <si>
    <t>09.11.2023 01:47:39</t>
  </si>
  <si>
    <t>09.11.2023 02:15:21</t>
  </si>
  <si>
    <t>TR-106 35-15-M00106_950358570_950358570</t>
  </si>
  <si>
    <t>09.11.2023 14:00:07</t>
  </si>
  <si>
    <t>09.11.2023 16:58:55</t>
  </si>
  <si>
    <t>KOLDERE KÖK 45-80-M00051_GÜMÜLCELİ M011_73403248</t>
  </si>
  <si>
    <t>09.11.2023 17:53:59</t>
  </si>
  <si>
    <t>09.11.2023 18:27:14</t>
  </si>
  <si>
    <t>K-3319 35-09-K03319_D_56380272_56380272</t>
  </si>
  <si>
    <t>09.11.2023 09:58:16</t>
  </si>
  <si>
    <t>09.11.2023 11:33:21</t>
  </si>
  <si>
    <t>KARAKUYU KÖK 35-26-M00437_TR-2/TR-3/TR-4/TARİŞ/ŞİNASİ ERTAN İÇE SUYU M12_66057220</t>
  </si>
  <si>
    <t>09.11.2023 12:40:30</t>
  </si>
  <si>
    <t>09.11.2023 13:14:28</t>
  </si>
  <si>
    <t>K-816 35-04-K00816_D_56379976_56379976</t>
  </si>
  <si>
    <t>09.11.2023 08:51:32</t>
  </si>
  <si>
    <t>09.11.2023 09:41:46</t>
  </si>
  <si>
    <t>M-1834 35-04-M01834_DAĞITIM TRAFOSU M03_72078326</t>
  </si>
  <si>
    <t>09.11.2023 10:10:59</t>
  </si>
  <si>
    <t>09.11.2023 13:16:44</t>
  </si>
  <si>
    <t>09.11.2023 05:16:19</t>
  </si>
  <si>
    <t>09.11.2023 05:20:59</t>
  </si>
  <si>
    <t>K-3323 35-09-K03323_B_56383748_56383748</t>
  </si>
  <si>
    <t>09.11.2023 09:44:22</t>
  </si>
  <si>
    <t>09.11.2023 11:41:00</t>
  </si>
  <si>
    <t>K-2772 35-01-K02772_912018818_912018818</t>
  </si>
  <si>
    <t>09.11.2023 20:45:45</t>
  </si>
  <si>
    <t>09.11.2023 22:52:55</t>
  </si>
  <si>
    <t>ÜÇPINAR TR-5 45-71-M01536_45-71-M01536_2366428</t>
  </si>
  <si>
    <t>09.11.2023 09:01:52</t>
  </si>
  <si>
    <t>09.11.2023 16:09:27</t>
  </si>
  <si>
    <t>TR-1/28 45-72-M00028_TR-1/29 YENİ TARİŞ VE ARITMA TESİSLERİ M02_66492589</t>
  </si>
  <si>
    <t>09.11.2023 11:59:30</t>
  </si>
  <si>
    <t>09.11.2023 13:33:29</t>
  </si>
  <si>
    <t>M-991 35-03-M00991_910694429_910694429</t>
  </si>
  <si>
    <t>09.11.2023 22:44:14</t>
  </si>
  <si>
    <t>10.11.2023 02:42:26</t>
  </si>
  <si>
    <t>CİRİT SAHASI TR-1 45-81-M00067_945636591_945636591</t>
  </si>
  <si>
    <t>09.11.2023 19:39:33</t>
  </si>
  <si>
    <t>09.11.2023 21:18:20</t>
  </si>
  <si>
    <t>09.11.2023 17:10:41</t>
  </si>
  <si>
    <t>09.11.2023 17:45:40</t>
  </si>
  <si>
    <t>DM-11/05 (TR-39) 45-71-M00283_DM-10 M01_66372594</t>
  </si>
  <si>
    <t>09.11.2023 09:55:48</t>
  </si>
  <si>
    <t>09.11.2023 13:49:15</t>
  </si>
  <si>
    <t>09.11.2023 10:08:28</t>
  </si>
  <si>
    <t>09.11.2023 10:12:44</t>
  </si>
  <si>
    <t>ARMUTLU TR-4 35-27-L00004_97489047_97489047</t>
  </si>
  <si>
    <t>09.11.2023 13:25:28</t>
  </si>
  <si>
    <t>09.11.2023 15:40:23</t>
  </si>
  <si>
    <t>YAHŞELLİ KÖK 35-28-M00293_HatBaşıAyırıcı_53133933 M01_53133933</t>
  </si>
  <si>
    <t>09.11.2023 08:29:36</t>
  </si>
  <si>
    <t>09.11.2023 11:39:05</t>
  </si>
  <si>
    <t>K-3323 35-09-K03323_C_56383749_56383749</t>
  </si>
  <si>
    <t>09.11.2023 09:45:41</t>
  </si>
  <si>
    <t>09.11.2023 11:39:26</t>
  </si>
  <si>
    <t>ARAPLIOVASI GES DM 35-16-M00811_95001353078_95001353078</t>
  </si>
  <si>
    <t>09.11.2023 17:19:55</t>
  </si>
  <si>
    <t>09.11.2023 18:23:06</t>
  </si>
  <si>
    <t>TR-2/23 45-83-L00023_48136909_56388923_56388923</t>
  </si>
  <si>
    <t>09.11.2023 23:00:08</t>
  </si>
  <si>
    <t>10.11.2023 01:50:01</t>
  </si>
  <si>
    <t>09.11.2023 12:53:44</t>
  </si>
  <si>
    <t>09.11.2023 12:54:50</t>
  </si>
  <si>
    <t>09.11.2023 03:04:22</t>
  </si>
  <si>
    <t>09.11.2023 03:26:19</t>
  </si>
  <si>
    <t>KUMKUYUCAK KÖK 45-80-M00093_ÇİFTLİK M04_72193246</t>
  </si>
  <si>
    <t>09.11.2023 14:10:54</t>
  </si>
  <si>
    <t>09.11.2023 14:45:05</t>
  </si>
  <si>
    <t>09.11.2023 16:24:29</t>
  </si>
  <si>
    <t>09.11.2023 17:12:05</t>
  </si>
  <si>
    <t>ŞİNASİ ERTAN ÖZEL TR 35-26-M00205Ö_DIREK TIPI TRAFO HUCRESI H01_2034439</t>
  </si>
  <si>
    <t>09.11.2023 09:33:57</t>
  </si>
  <si>
    <t>09.11.2023 10:13:09</t>
  </si>
  <si>
    <t>BOZYAKA TM 35-01-A00007_GÜRÇEŞME-1 M11_2312203</t>
  </si>
  <si>
    <t>09.11.2023 22:55:08</t>
  </si>
  <si>
    <t>09.11.2023 23:37:45</t>
  </si>
  <si>
    <t>GÖRDES TR-1 45-75-M00001__72373535_72373535</t>
  </si>
  <si>
    <t>09.11.2023 11:34:48</t>
  </si>
  <si>
    <t>09.11.2023 12:21:18</t>
  </si>
  <si>
    <t>TR-35 35-30-L00035_DIREK TIPI TRAFO HUCRESI H01_2041378</t>
  </si>
  <si>
    <t>09.11.2023 11:21:06</t>
  </si>
  <si>
    <t>09.11.2023 11:55:08</t>
  </si>
  <si>
    <t>09.11.2023 14:20:21</t>
  </si>
  <si>
    <t>09.11.2023 15:52:30</t>
  </si>
  <si>
    <t>İĞDECİK KÖK 45-71-M00077_ŞEHİR-1 M03_72234119</t>
  </si>
  <si>
    <t>09.11.2023 20:29:21</t>
  </si>
  <si>
    <t>09.11.2023 20:49:15</t>
  </si>
  <si>
    <t>M-486 35-17-M00486__92435812_92435812</t>
  </si>
  <si>
    <t>09.11.2023 19:13:08</t>
  </si>
  <si>
    <t>09.11.2023 19:28:38</t>
  </si>
  <si>
    <t>DENİZKÖY TR-1 35-30-M00594_955329516_955329516</t>
  </si>
  <si>
    <t>09.11.2023 11:44:26</t>
  </si>
  <si>
    <t>09.11.2023 15:50:13</t>
  </si>
  <si>
    <t>YOLÜSTÜ İM 35-15-A00002_YOLÜSTÜ MERKEZ L08_2074337</t>
  </si>
  <si>
    <t>09.11.2023 09:14:59</t>
  </si>
  <si>
    <t>09.11.2023 09:27:04</t>
  </si>
  <si>
    <t>09.11.2023 09:09:17</t>
  </si>
  <si>
    <t>09.11.2023 09:15:39</t>
  </si>
  <si>
    <t>09.11.2023 10:41:54</t>
  </si>
  <si>
    <t>09.11.2023 10:42:29</t>
  </si>
  <si>
    <t>09.11.2023 09:20:17</t>
  </si>
  <si>
    <t>09.11.2023 11:04:04</t>
  </si>
  <si>
    <t>DİKİLİ TR-20 35-30-M00620_A_72341806_72341806</t>
  </si>
  <si>
    <t>09.11.2023 21:49:43</t>
  </si>
  <si>
    <t>09.11.2023 22:24:30</t>
  </si>
  <si>
    <t>L-146 YEŞİLIRMAK SİTESİ 35-18-L00146_35-18-L00146_72114310</t>
  </si>
  <si>
    <t>09.11.2023 13:28:21</t>
  </si>
  <si>
    <t>09.11.2023 15:41:53</t>
  </si>
  <si>
    <t>TR-162 35-19-L00162_956675324_956675324</t>
  </si>
  <si>
    <t>09.11.2023 09:18:13</t>
  </si>
  <si>
    <t>09.11.2023 14:35:22</t>
  </si>
  <si>
    <t>YAKAKÖY KÖK 45-75-M00067_HatBaşıAyırıcı_53134697 M05_53134697</t>
  </si>
  <si>
    <t>09.11.2023 18:32:45</t>
  </si>
  <si>
    <t>09.11.2023 20:14:03</t>
  </si>
  <si>
    <t>YENİKÖY AKTAŞ MAH. TR-6 35-15-L00368_C_56369996_56369996</t>
  </si>
  <si>
    <t>09.11.2023 12:02:46</t>
  </si>
  <si>
    <t>09.11.2023 15:44:20</t>
  </si>
  <si>
    <t>L-332 SERKANKENT 35-18-L00332_11657273_56358036_56358036</t>
  </si>
  <si>
    <t>09.11.2023 08:35:56</t>
  </si>
  <si>
    <t>09.11.2023 13:54:53</t>
  </si>
  <si>
    <t>09.11.2023 09:49:12</t>
  </si>
  <si>
    <t>09.11.2023 16:46:56</t>
  </si>
  <si>
    <t>ÇEŞME İM 35-18-A00001_ÇEŞME-1 M04_2307669</t>
  </si>
  <si>
    <t>09.11.2023 06:48:14</t>
  </si>
  <si>
    <t>09.11.2023 06:59:09</t>
  </si>
  <si>
    <t>M-2425 35-04-M02425_DAĞITIM TRAFOSU-1 M03_75722612</t>
  </si>
  <si>
    <t>09.11.2023 13:01:18</t>
  </si>
  <si>
    <t>09.11.2023 14:42:31</t>
  </si>
  <si>
    <t>KARABAĞLAR TM 35-01-A00012_OTOKENT M06_2310483</t>
  </si>
  <si>
    <t>09.11.2023 03:02:20</t>
  </si>
  <si>
    <t>09.11.2023 03:05:03</t>
  </si>
  <si>
    <t>M-3404(YATIRIM REZERVE) 35-03-M03404_912995899_912995899</t>
  </si>
  <si>
    <t>09.11.2023 21:29:18</t>
  </si>
  <si>
    <t>10.11.2023 03:03:59</t>
  </si>
  <si>
    <t>KULA İM 45-77-A00001_HatBaşıAyırıcı_62938295 L12_62938295</t>
  </si>
  <si>
    <t>09.11.2023 16:39:36</t>
  </si>
  <si>
    <t>09.11.2023 17:38:55</t>
  </si>
  <si>
    <t>ÇANDARLI TR-3 35-30-M00003_955323966_955323966</t>
  </si>
  <si>
    <t>09.11.2023 16:22:23</t>
  </si>
  <si>
    <t>09.11.2023 17:47:39</t>
  </si>
  <si>
    <t>09.11.2023 09:31:41</t>
  </si>
  <si>
    <t>09.11.2023 16:24:42</t>
  </si>
  <si>
    <t>L-301 ÇARK 35-18-L00301_95001277688_95001277688</t>
  </si>
  <si>
    <t>09.11.2023 10:43:10</t>
  </si>
  <si>
    <t>09.11.2023 15:03:12</t>
  </si>
  <si>
    <t>TR-12 45-78-L00012_953265006_953265006</t>
  </si>
  <si>
    <t>09.11.2023 14:09:14</t>
  </si>
  <si>
    <t>09.11.2023 17:34:24</t>
  </si>
  <si>
    <t>GÜMÜŞÇAY KÖK 45-73-M00477_HatBaşıAyırıcı_53136498 M05_53136498</t>
  </si>
  <si>
    <t>09.11.2023 10:02:02</t>
  </si>
  <si>
    <t>09.11.2023 11:35:07</t>
  </si>
  <si>
    <t>K-4453 35-10-K04453_TRAFO K03_47743255</t>
  </si>
  <si>
    <t>09.11.2023 11:05:39</t>
  </si>
  <si>
    <t>09.11.2023 13:03:43</t>
  </si>
  <si>
    <t>KAHRAMAN YAVUZLAR SULAMA GRUBU 35-29-M00268_35-29-M00268_2351202</t>
  </si>
  <si>
    <t>09.11.2023 12:19:25</t>
  </si>
  <si>
    <t>09.11.2023 13:46:07</t>
  </si>
  <si>
    <t>EŞREFPAŞA İM 35-01-A00002_TINAZTEPE K26_2309533</t>
  </si>
  <si>
    <t>09.11.2023 08:53:55</t>
  </si>
  <si>
    <t>09.11.2023 12:27:43</t>
  </si>
  <si>
    <t>M-271 KARAKAYALAR DM 35-14-M00271__81570004_81570004</t>
  </si>
  <si>
    <t>09.11.2023 18:00:59</t>
  </si>
  <si>
    <t>09.11.2023 20:56:28</t>
  </si>
  <si>
    <t>L-371 35-18-L00371_8098550_60982543_60982543</t>
  </si>
  <si>
    <t>09.11.2023 10:12:37</t>
  </si>
  <si>
    <t>09.11.2023 13:46:17</t>
  </si>
  <si>
    <t>YAKAKÖY KÖK 45-75-M00067_KAYACIK ESKİ SARIALİLER M05_2092145</t>
  </si>
  <si>
    <t>09.11.2023 08:33:52</t>
  </si>
  <si>
    <t>09.11.2023 08:40:21</t>
  </si>
  <si>
    <t>SARNIÇ İM 35-08-A00005_SARNIÇ-6 K06_2049281</t>
  </si>
  <si>
    <t>09.11.2023 05:39:59</t>
  </si>
  <si>
    <t>09.11.2023 06:58:21</t>
  </si>
  <si>
    <t>K-3569 35-02-K03569_B_56365633_56365633</t>
  </si>
  <si>
    <t>09.11.2023 09:50:07</t>
  </si>
  <si>
    <t>09.11.2023 11:39:46</t>
  </si>
  <si>
    <t>09.11.2023 14:42:59</t>
  </si>
  <si>
    <t>09.11.2023 17:13:23</t>
  </si>
  <si>
    <t>K-4566 35-02-K04566__72410569_72410569</t>
  </si>
  <si>
    <t>09.11.2023 09:02:38</t>
  </si>
  <si>
    <t>09.11.2023 16:39:08</t>
  </si>
  <si>
    <t>TOKİ DM 35-27-M00810_95001235181_95001235181</t>
  </si>
  <si>
    <t>09.11.2023 14:16:16</t>
  </si>
  <si>
    <t>09.11.2023 15:39:18</t>
  </si>
  <si>
    <t>KÖSEALİ TR-1 45-78-M00781_C_56391059_56391059</t>
  </si>
  <si>
    <t>09.11.2023 17:40:51</t>
  </si>
  <si>
    <t>09.11.2023 18:43:04</t>
  </si>
  <si>
    <t>DEMİRCİLİ DM 35-15-L00895_KARAKOVA DM L013_85268691</t>
  </si>
  <si>
    <t>09.11.2023 10:06:36</t>
  </si>
  <si>
    <t>09.11.2023 11:45:10</t>
  </si>
  <si>
    <t>ASARLIK TR-3 35-28-M00183_953376732_953376732</t>
  </si>
  <si>
    <t>09.11.2023 15:12:41</t>
  </si>
  <si>
    <t>09.11.2023 15:43:30</t>
  </si>
  <si>
    <t>09.11.2023 10:59:08</t>
  </si>
  <si>
    <t>09.11.2023 14:18:37</t>
  </si>
  <si>
    <t>M-2451 35-03-M02451_915157492_915157492</t>
  </si>
  <si>
    <t>09.11.2023 09:56:06</t>
  </si>
  <si>
    <t>09.11.2023 16:23:08</t>
  </si>
  <si>
    <t>DAĞARLAR TR-4 45-73-M00599_945654787_945654787</t>
  </si>
  <si>
    <t>09.11.2023 11:52:46</t>
  </si>
  <si>
    <t>09.11.2023 15:17:00</t>
  </si>
  <si>
    <t>ALAÇATI TM 35-18-A00005_ÇEŞME-2 M10_2311011</t>
  </si>
  <si>
    <t>09.11.2023 07:13:29</t>
  </si>
  <si>
    <t>09.11.2023 07:30:49</t>
  </si>
  <si>
    <t>OVACIK TR-1 35-19-L00305_C_91089949_91089949</t>
  </si>
  <si>
    <t>09.11.2023 09:39:19</t>
  </si>
  <si>
    <t>09.11.2023 11:55:51</t>
  </si>
  <si>
    <t>DM-5/TR-22 35-26-M01405_956624589_956624589</t>
  </si>
  <si>
    <t>09.11.2023 14:19:48</t>
  </si>
  <si>
    <t>09.11.2023 20:29:15</t>
  </si>
  <si>
    <t>09.11.2023 04:37:22</t>
  </si>
  <si>
    <t>09.11.2023 15:51:00</t>
  </si>
  <si>
    <t>09.11.2023 13:17:20</t>
  </si>
  <si>
    <t>09.11.2023 13:46:12</t>
  </si>
  <si>
    <t>09.11.2023 09:16:59</t>
  </si>
  <si>
    <t>09.11.2023 11:53:50</t>
  </si>
  <si>
    <t>09.11.2023 10:19:54</t>
  </si>
  <si>
    <t>09.11.2023 13:10:42</t>
  </si>
  <si>
    <t>09.11.2023 15:45:41</t>
  </si>
  <si>
    <t>09.11.2023 16:22:40</t>
  </si>
  <si>
    <t>HACI HALİLLER TR-3 45-71-M00067_ M02_2074153</t>
  </si>
  <si>
    <t>09.11.2023 14:41:09</t>
  </si>
  <si>
    <t>YAHŞELLİ DM-5 35-28-M00882_EMİRALEM SULAMA M10_66811687</t>
  </si>
  <si>
    <t>09.11.2023 08:27:53</t>
  </si>
  <si>
    <t>09.11.2023 01:52:07</t>
  </si>
  <si>
    <t>09.11.2023 02:53:33</t>
  </si>
  <si>
    <t>MUSALAR TR-1 35-29-L00322_35-29-L00322_2367814</t>
  </si>
  <si>
    <t>09.11.2023 19:32:02</t>
  </si>
  <si>
    <t>09.11.2023 20:04:23</t>
  </si>
  <si>
    <t>09.11.2023 20:38:56</t>
  </si>
  <si>
    <t>09.11.2023 21:30:02</t>
  </si>
  <si>
    <t>K-488 35-04-K00488_TRAFO K02_2054088</t>
  </si>
  <si>
    <t>09.11.2023 01:14:19</t>
  </si>
  <si>
    <t>09.11.2023 01:20:40</t>
  </si>
  <si>
    <t>09.11.2023 10:07:49</t>
  </si>
  <si>
    <t>09.11.2023 16:33:16</t>
  </si>
  <si>
    <t>GÜRÇEŞME İM 35-03-A00001_LALELİ M03_2308211</t>
  </si>
  <si>
    <t>10.11.2023 00:00:36</t>
  </si>
  <si>
    <t>09.11.2023 09:55:19</t>
  </si>
  <si>
    <t>09.11.2023 10:29:04</t>
  </si>
  <si>
    <t>09.11.2023 09:20:19</t>
  </si>
  <si>
    <t>09.11.2023 18:19:48</t>
  </si>
  <si>
    <t>MAVİKENT TR-1 35-30-M00132_MAVİKENT TR-3 ÇIKIŞ M02_72041293</t>
  </si>
  <si>
    <t>09.11.2023 11:41:19</t>
  </si>
  <si>
    <t>09.11.2023 14:22:37</t>
  </si>
  <si>
    <t>09.11.2023 11:15:59</t>
  </si>
  <si>
    <t>09.11.2023 14:18:59</t>
  </si>
  <si>
    <t>09.11.2023 18:35:26</t>
  </si>
  <si>
    <t>09.11.2023 22:45:57</t>
  </si>
  <si>
    <t>YILMAZ DM 45-80-M02976_TR-20 M03_78582776</t>
  </si>
  <si>
    <t>09.11.2023 16:34:44</t>
  </si>
  <si>
    <t>09.11.2023 18:23:59</t>
  </si>
  <si>
    <t>09.11.2023 20:05:49</t>
  </si>
  <si>
    <t>09.11.2023 20:25:10</t>
  </si>
  <si>
    <t>DM-2/19 35-27-M01091_95001213250_95001213250</t>
  </si>
  <si>
    <t>09.11.2023 15:42:40</t>
  </si>
  <si>
    <t>09.11.2023 20:48:00</t>
  </si>
  <si>
    <t>09.11.2023 09:06:04</t>
  </si>
  <si>
    <t>09.11.2023 09:12:05</t>
  </si>
  <si>
    <t>MENEMEN İM 35-28-A00001_ŞEHİR-1 L04_88107208</t>
  </si>
  <si>
    <t>09.11.2023 11:26:24</t>
  </si>
  <si>
    <t>09.11.2023 13:14:33</t>
  </si>
  <si>
    <t>M-271 KARAKAYALAR DM 35-14-M00271_956661228_956661228</t>
  </si>
  <si>
    <t>09.11.2023 17:13:26</t>
  </si>
  <si>
    <t>K-4543 35-01-K04543_35-01-K04543_2349732</t>
  </si>
  <si>
    <t>09.11.2023 10:02:13</t>
  </si>
  <si>
    <t>09.11.2023 14:45:48</t>
  </si>
  <si>
    <t>GÜNEŞLİ TR-19 45-75-M00059_45-75-M00059_72016947</t>
  </si>
  <si>
    <t>09.11.2023 01:43:09</t>
  </si>
  <si>
    <t>09.11.2023 02:18:50</t>
  </si>
  <si>
    <t>TR-24 35-30-L00024_B_56363357_56363357</t>
  </si>
  <si>
    <t>09.11.2023 17:30:15</t>
  </si>
  <si>
    <t>09.11.2023 17:52:53</t>
  </si>
  <si>
    <t>09.11.2023 13:27:49</t>
  </si>
  <si>
    <t>09.11.2023 15:30:20</t>
  </si>
  <si>
    <t>09.11.2023 10:39:09</t>
  </si>
  <si>
    <t>09.11.2023 13:20:49</t>
  </si>
  <si>
    <t>ARMUTLU DM-2/TR-28 (ESKİ TR-2) 35-27-L00002_B B04_64979699</t>
  </si>
  <si>
    <t>09.11.2023 18:26:00</t>
  </si>
  <si>
    <t>09.11.2023 21:27:14</t>
  </si>
  <si>
    <t>09.11.2023 09:18:27</t>
  </si>
  <si>
    <t>09.11.2023 09:52:59</t>
  </si>
  <si>
    <t>_2305887_2305887</t>
  </si>
  <si>
    <t>09.11.2023 05:11:00</t>
  </si>
  <si>
    <t>09.11.2023 08:10:30</t>
  </si>
  <si>
    <t>09.11.2023 14:23:41</t>
  </si>
  <si>
    <t>09.11.2023 15:42:07</t>
  </si>
  <si>
    <t>09.11.2023 09:46:25</t>
  </si>
  <si>
    <t>09.11.2023 16:42:00</t>
  </si>
  <si>
    <t>K-873 35-01-K00873_911355707_911355707</t>
  </si>
  <si>
    <t>09.11.2023 12:13:51</t>
  </si>
  <si>
    <t>09.11.2023 13:14:49</t>
  </si>
  <si>
    <t>BAKIR KÖK 45-76-M00047_BAKIR KASABA M07_72212643</t>
  </si>
  <si>
    <t>09.11.2023 15:28:14</t>
  </si>
  <si>
    <t>09.11.2023 15:49:58</t>
  </si>
  <si>
    <t>TR-5 35-16-L00005_953333929_953333929</t>
  </si>
  <si>
    <t>09.11.2023 15:50:15</t>
  </si>
  <si>
    <t>09.11.2023 17:33:53</t>
  </si>
  <si>
    <t>SEYREK TR-5/2 35-28-M00911_E E03_79702107</t>
  </si>
  <si>
    <t>09.11.2023 17:17:54</t>
  </si>
  <si>
    <t>09.11.2023 20:24:34</t>
  </si>
  <si>
    <t>CEVİZALAN TR-3 35-15-L01018_C_56407198_56407198</t>
  </si>
  <si>
    <t>09.11.2023 10:59:16</t>
  </si>
  <si>
    <t>09.11.2023 18:30:57</t>
  </si>
  <si>
    <t>K-1988 35-08-K01988_35-08-K01988_42036908</t>
  </si>
  <si>
    <t>09.11.2023 10:01:14</t>
  </si>
  <si>
    <t>09.11.2023 13:18:40</t>
  </si>
  <si>
    <t>ÇANDARLI TR-21 35-30-M00021_HatBaşıAyırıcı_53139109 M02_53139109</t>
  </si>
  <si>
    <t>09.11.2023 17:56:33</t>
  </si>
  <si>
    <t>09.11.2023 18:36:29</t>
  </si>
  <si>
    <t>KOCAOBA KÖK-11 35-30-L00201_KOCOBA KÖK L03_72060491</t>
  </si>
  <si>
    <t>09.11.2023 14:27:30</t>
  </si>
  <si>
    <t>09.11.2023 15:26:00</t>
  </si>
  <si>
    <t>TR-7 35-27-M00007_98707419_98707419</t>
  </si>
  <si>
    <t>09.11.2023 18:24:56</t>
  </si>
  <si>
    <t>09.11.2023 21:23:36</t>
  </si>
  <si>
    <t>09.11.2023 11:21:04</t>
  </si>
  <si>
    <t>M-49 SAYKOP 35-14-M00049_956635458_956635458</t>
  </si>
  <si>
    <t>09.11.2023 12:36:49</t>
  </si>
  <si>
    <t>09.11.2023 15:56:36</t>
  </si>
  <si>
    <t>09.11.2023 08:53:07</t>
  </si>
  <si>
    <t>09.11.2023 10:33:21</t>
  </si>
  <si>
    <t>09.11.2023 09:19:29</t>
  </si>
  <si>
    <t>09.11.2023 09:58:02</t>
  </si>
  <si>
    <t>TR-105 35-15-M00105_35-15-M00105_66875012</t>
  </si>
  <si>
    <t>09.11.2023 11:17:22</t>
  </si>
  <si>
    <t>09.11.2023 12:20:55</t>
  </si>
  <si>
    <t>K-3628 35-01-K03628_911859520_911859520</t>
  </si>
  <si>
    <t>09.11.2023 14:22:02</t>
  </si>
  <si>
    <t>09.11.2023 16:38:00</t>
  </si>
  <si>
    <t>09.11.2023 17:31:46</t>
  </si>
  <si>
    <t>09.11.2023 18:59:45</t>
  </si>
  <si>
    <t>ARMUTLU TR-9 35-27-M00566_ARMUTLU TR-14 M03_72163310</t>
  </si>
  <si>
    <t>09.11.2023 13:41:55</t>
  </si>
  <si>
    <t>09.11.2023 14:27:21</t>
  </si>
  <si>
    <t>ALAÇATI TR-3 (DÜDÜKÇÜ GEDİĞİ) 45-73-M01125__72374532_72374532</t>
  </si>
  <si>
    <t>09.11.2023 23:51:47</t>
  </si>
  <si>
    <t>10.11.2023 01:22:52</t>
  </si>
  <si>
    <t>DİKİLİ İM 35-30-A00001_KOCAOBA L12_72356773</t>
  </si>
  <si>
    <t>09.11.2023 14:15:35</t>
  </si>
  <si>
    <t>09.11.2023 14:28:19</t>
  </si>
  <si>
    <t>09.11.2023 17:23:09</t>
  </si>
  <si>
    <t>09.11.2023 19:42:40</t>
  </si>
  <si>
    <t>M-285 35-14-M00305_B B2_66553323</t>
  </si>
  <si>
    <t>09.11.2023 16:51:25</t>
  </si>
  <si>
    <t>09.11.2023 21:54:46</t>
  </si>
  <si>
    <t>09.11.2023 10:45:41</t>
  </si>
  <si>
    <t>09.11.2023 15:38:06</t>
  </si>
  <si>
    <t>K-845 35-01-K00845_K-4531 K03_2117706</t>
  </si>
  <si>
    <t>09.11.2023 09:31:56</t>
  </si>
  <si>
    <t>09.11.2023 12:20:30</t>
  </si>
  <si>
    <t>M-2325 35-03-M02325_910481737_910481737</t>
  </si>
  <si>
    <t>09.11.2023 11:36:58</t>
  </si>
  <si>
    <t>09.11.2023 18:02:26</t>
  </si>
  <si>
    <t>DEVELİ TR-2 45-80-M00073_45-80-M00073_2374061</t>
  </si>
  <si>
    <t>09.11.2023 12:25:54</t>
  </si>
  <si>
    <t>09.11.2023 13:04:42</t>
  </si>
  <si>
    <t>09.11.2023 09:08:54</t>
  </si>
  <si>
    <t>09.11.2023 14:12:01</t>
  </si>
  <si>
    <t>K-4335 35-02-K04335_K-1286 K01_42301933</t>
  </si>
  <si>
    <t>09.11.2023 08:54:03</t>
  </si>
  <si>
    <t>09.11.2023 10:39:23</t>
  </si>
  <si>
    <t>09.11.2023 09:22:11</t>
  </si>
  <si>
    <t>09.11.2023 10:00:39</t>
  </si>
  <si>
    <t>ARAPBAŞI TR-3 35-20-M00033_9860591_56360635_56360635</t>
  </si>
  <si>
    <t>09.11.2023 19:05:29</t>
  </si>
  <si>
    <t>09.11.2023 21:19:08</t>
  </si>
  <si>
    <t>ÖDEMİŞ TM-2 35-15-A00005_TRF-B M15_2119694</t>
  </si>
  <si>
    <t>09.11.2023 03:13:42</t>
  </si>
  <si>
    <t>09.11.2023 04:00:10</t>
  </si>
  <si>
    <t>MIDIKLI KÖK 45-81-M00043_HatBaşıAyırıcı_53135508 M03_53135508</t>
  </si>
  <si>
    <t>09.11.2023 09:48:56</t>
  </si>
  <si>
    <t>09.11.2023 11:25:00</t>
  </si>
  <si>
    <t>UZUNKUYU TR-1 35-19-M00203_DIREK TIPI TRAFO HUCRESI H01_2057013</t>
  </si>
  <si>
    <t>09.11.2023 05:51:33</t>
  </si>
  <si>
    <t>09.11.2023 09:17:00</t>
  </si>
  <si>
    <t>KABAZLI KÖK 45-78-M00675_KABAZLI M03_65971403</t>
  </si>
  <si>
    <t>09.11.2023 11:09:00</t>
  </si>
  <si>
    <t>09.11.2023 12:00:00</t>
  </si>
  <si>
    <t>09.11.2023 03:56:48</t>
  </si>
  <si>
    <t>09.11.2023 20:10:58</t>
  </si>
  <si>
    <t>09.11.2023 20:16:58</t>
  </si>
  <si>
    <t>09.11.2023 10:42:13</t>
  </si>
  <si>
    <t>09.11.2023 11:11:09</t>
  </si>
  <si>
    <t>TR-96 35-16-L00096_953346777_953346777</t>
  </si>
  <si>
    <t>09.11.2023 07:27:08</t>
  </si>
  <si>
    <t>09.11.2023 13:56:21</t>
  </si>
  <si>
    <t>09.11.2023 09:00:20</t>
  </si>
  <si>
    <t>09.11.2023 15:11:56</t>
  </si>
  <si>
    <t>SAĞLIKÇILAR DM 35-18-L00544_L-71 YUVAMKENT - L-72 OVAKENT L06_2325542</t>
  </si>
  <si>
    <t>09.11.2023 11:22:25</t>
  </si>
  <si>
    <t>09.11.2023 18:25:30</t>
  </si>
  <si>
    <t>M-1637 35-01-M01637_911840812_911840812</t>
  </si>
  <si>
    <t>09.11.2023 21:46:37</t>
  </si>
  <si>
    <t>09.11.2023 22:42:01</t>
  </si>
  <si>
    <t>09.11.2023 12:04:19</t>
  </si>
  <si>
    <t>09.11.2023 12:26:55</t>
  </si>
  <si>
    <t>TR-40 45-77-L00040_945487830_945487830</t>
  </si>
  <si>
    <t>09.11.2023 13:03:49</t>
  </si>
  <si>
    <t>09.11.2023 14:00:22</t>
  </si>
  <si>
    <t>TR-17 45-77-L00017_945505410_945505410</t>
  </si>
  <si>
    <t>09.11.2023 18:36:30</t>
  </si>
  <si>
    <t>09.11.2023 19:13:26</t>
  </si>
  <si>
    <t>L-321 35-18-L00321_95001419349_95001419349</t>
  </si>
  <si>
    <t>09.11.2023 08:38:08</t>
  </si>
  <si>
    <t>09.11.2023 10:24:07</t>
  </si>
  <si>
    <t>09.11.2023 16:15:29</t>
  </si>
  <si>
    <t>09.11.2023 16:45:10</t>
  </si>
  <si>
    <t>09.11.2023 15:22:09</t>
  </si>
  <si>
    <t>09.11.2023 17:34:06</t>
  </si>
  <si>
    <t>KARABEL KÖK(VİŞNELİ KÖK) 35-26-M01207_DEREKÖY CUMALI M05_66051329</t>
  </si>
  <si>
    <t>09.11.2023 08:33:54</t>
  </si>
  <si>
    <t>09.11.2023 11:19:00</t>
  </si>
  <si>
    <t>YAYAKENT DM 35-24-M00209_YAYLAKENT-1 M03_72093615</t>
  </si>
  <si>
    <t>09.11.2023 16:07:19</t>
  </si>
  <si>
    <t>09.11.2023 17:15:55</t>
  </si>
  <si>
    <t>GÖKYAKA TR-1 35-27-M00978_35-27-M00978_2368078</t>
  </si>
  <si>
    <t>09.11.2023 22:26:08</t>
  </si>
  <si>
    <t>09.11.2023 22:52:13</t>
  </si>
  <si>
    <t>09.11.2023 01:51:48</t>
  </si>
  <si>
    <t>09.11.2023 03:25:50</t>
  </si>
  <si>
    <t>SAĞANCI İM 35-16-A00003_YAVAŞÇA L06_2073457</t>
  </si>
  <si>
    <t>09.11.2023 10:53:34</t>
  </si>
  <si>
    <t>09.11.2023 10:57:10</t>
  </si>
  <si>
    <t>DERBENT TM 45-83-A00003_GÖLMARMARA-2 M19_2312524</t>
  </si>
  <si>
    <t>09.11.2023 11:28:44</t>
  </si>
  <si>
    <t>09.11.2023 17:02:27</t>
  </si>
  <si>
    <t>M-271 KARAKAYALAR DM 35-14-M00271_962637445_962637445</t>
  </si>
  <si>
    <t>09.11.2023 21:58:09</t>
  </si>
  <si>
    <t>09.11.2023 23:55:30</t>
  </si>
  <si>
    <t>DM-8/5 45-71-M02257_953183910_953183910</t>
  </si>
  <si>
    <t>09.11.2023 13:17:42</t>
  </si>
  <si>
    <t>09.11.2023 15:51:02</t>
  </si>
  <si>
    <t>ÇATALOLUK DM 45-74-M00227_HatBaşıAyırıcı_77952856 M07_77952856</t>
  </si>
  <si>
    <t>09.11.2023 08:15:45</t>
  </si>
  <si>
    <t>09.11.2023 09:37:54</t>
  </si>
  <si>
    <t>AŞAĞIŞAKRAN TR-1 35-17-M00223_C_60982715_60982715</t>
  </si>
  <si>
    <t>09.11.2023 10:08:19</t>
  </si>
  <si>
    <t>09.11.2023 10:40:00</t>
  </si>
  <si>
    <t>MIDIKLI KÖK 45-81-M00043_KINIK M03_2101974</t>
  </si>
  <si>
    <t>09.11.2023 09:39:59</t>
  </si>
  <si>
    <t>09.11.2023 09:40:34</t>
  </si>
  <si>
    <t>09.11.2023 15:43:49</t>
  </si>
  <si>
    <t>09.11.2023 20:34:22</t>
  </si>
  <si>
    <t>09.11.2023 20:40:41</t>
  </si>
  <si>
    <t>10.11.2023 03:33:44</t>
  </si>
  <si>
    <t>09.11.2023 11:12:04</t>
  </si>
  <si>
    <t>SOMA TR-6 45-82-M00006_TR-7/1 M03_83357861</t>
  </si>
  <si>
    <t>09.11.2023 18:14:32</t>
  </si>
  <si>
    <t>09.11.2023 18:42:06</t>
  </si>
  <si>
    <t>GÖKÇEN DM 35-29-M00123_HatBaşıAyırıcı_53138561 M03_53138561</t>
  </si>
  <si>
    <t>09.11.2023 14:46:58</t>
  </si>
  <si>
    <t>09.11.2023 18:10:50</t>
  </si>
  <si>
    <t>KORDON TR-2 45-78-M00760_45-78-M00760_2373334</t>
  </si>
  <si>
    <t>09.11.2023 14:14:25</t>
  </si>
  <si>
    <t>09.11.2023 16:43:48</t>
  </si>
  <si>
    <t>NARLIGEÇİT KÖK(TR-32) 35-24-M00205_NARLIGEÇİT SULAMA M3_2320089</t>
  </si>
  <si>
    <t>09.11.2023 08:04:44</t>
  </si>
  <si>
    <t>09.11.2023 08:35:03</t>
  </si>
  <si>
    <t>09.11.2023 18:12:49</t>
  </si>
  <si>
    <t>09.11.2023 21:24:41</t>
  </si>
  <si>
    <t>ÇAKALDOĞAN TR-1 45-78-M00737_A_91009208_91009208</t>
  </si>
  <si>
    <t>09.11.2023 09:27:12</t>
  </si>
  <si>
    <t>09.11.2023 10:14:52</t>
  </si>
  <si>
    <t>09.11.2023 10:59:49</t>
  </si>
  <si>
    <t>09.11.2023 18:18:31</t>
  </si>
  <si>
    <t>ULUKENT DM-1/5 35-28-M00575_C c1b_5827965</t>
  </si>
  <si>
    <t>09.11.2023 17:45:52</t>
  </si>
  <si>
    <t>K-201 35-02-K00201_961273652_961273652</t>
  </si>
  <si>
    <t>09.11.2023 15:18:12</t>
  </si>
  <si>
    <t>09.11.2023 17:46:59</t>
  </si>
  <si>
    <t>ÇUKURALTI M-25 35-25-M00073_35-25-M00073_2376688</t>
  </si>
  <si>
    <t>09.11.2023 10:07:08</t>
  </si>
  <si>
    <t>09.11.2023 15:01:12</t>
  </si>
  <si>
    <t>K-1020 35-01-K01020_912067400_912067400</t>
  </si>
  <si>
    <t>09.11.2023 19:51:09</t>
  </si>
  <si>
    <t>09.11.2023 21:33:12</t>
  </si>
  <si>
    <t>09.11.2023 11:30:59</t>
  </si>
  <si>
    <t>09.11.2023 18:16:00</t>
  </si>
  <si>
    <t>YENİFOÇA TR-18 35-23-M00018_C_90938668_90938668</t>
  </si>
  <si>
    <t>09.11.2023 03:35:23</t>
  </si>
  <si>
    <t>09.11.2023 04:16:33</t>
  </si>
  <si>
    <t>K-1020 35-01-K01020_B B1_5919505</t>
  </si>
  <si>
    <t>09.11.2023 09:56:01</t>
  </si>
  <si>
    <t>09.11.2023 10:58:32</t>
  </si>
  <si>
    <t>K-3323 35-09-K03323_D_56380664_56380664</t>
  </si>
  <si>
    <t>09.11.2023 09:42:20</t>
  </si>
  <si>
    <t>09.11.2023 11:37:38</t>
  </si>
  <si>
    <t>M-2425 35-04-M02425_DAĞITIM TRAFOSU-2 M04_75722836</t>
  </si>
  <si>
    <t>09.11.2023 13:17:30</t>
  </si>
  <si>
    <t>09.11.2023 14:57:31</t>
  </si>
  <si>
    <t>K-270 35-01-K00270_E_56365819_56365819</t>
  </si>
  <si>
    <t>09.11.2023 09:16:56</t>
  </si>
  <si>
    <t>09.11.2023 09:48:45</t>
  </si>
  <si>
    <t>09.11.2023 06:21:39</t>
  </si>
  <si>
    <t>09.11.2023 07:21:44</t>
  </si>
  <si>
    <t>SARIÇALI TR-1 35-27-M01050_99084656_99084656</t>
  </si>
  <si>
    <t>09.11.2023 12:56:22</t>
  </si>
  <si>
    <t>09.11.2023 17:30:21</t>
  </si>
  <si>
    <t>TR-157 35-19-M00157_DIREK TIPI TRAFO HUCRESI H01_2062089</t>
  </si>
  <si>
    <t>09.11.2023 14:37:33</t>
  </si>
  <si>
    <t>SARUHANLI TR-16 45-80-M00016_45-80-M00016_2355925</t>
  </si>
  <si>
    <t>09.11.2023 17:04:26</t>
  </si>
  <si>
    <t>09.11.2023 09:03:48</t>
  </si>
  <si>
    <t>09.11.2023 10:45:36</t>
  </si>
  <si>
    <t>09.11.2023 09:59:32</t>
  </si>
  <si>
    <t>09.11.2023 10:55:31</t>
  </si>
  <si>
    <t>BOĞAZİÇİ İM 35-01-A00001_HALKAPINAR K16_2043017</t>
  </si>
  <si>
    <t>09.11.2023 07:20:38</t>
  </si>
  <si>
    <t>ÇANDARLI TR-22 KÖRFEZ 35-30-M00022_955319838_955319838</t>
  </si>
  <si>
    <t>09.11.2023 15:11:30</t>
  </si>
  <si>
    <t>09.11.2023 17:18:45</t>
  </si>
  <si>
    <t>TR-134 35-19-L00134_956673634_956673634</t>
  </si>
  <si>
    <t>09.11.2023 10:37:16</t>
  </si>
  <si>
    <t>09.11.2023 13:27:44</t>
  </si>
  <si>
    <t>M-283 35-14-M00283_95001218825_95001218825</t>
  </si>
  <si>
    <t>09.11.2023 10:04:44</t>
  </si>
  <si>
    <t>09.11.2023 11:36:25</t>
  </si>
  <si>
    <t>09.11.2023 09:13:09</t>
  </si>
  <si>
    <t>09.11.2023 09:40:20</t>
  </si>
  <si>
    <t>09.11.2023 16:39:06</t>
  </si>
  <si>
    <t>09.11.2023 16:45:00</t>
  </si>
  <si>
    <t>ZAFER YILMAZ GRUBU 35-26-M01142_B_91189158_91189158</t>
  </si>
  <si>
    <t>09.11.2023 15:26:35</t>
  </si>
  <si>
    <t>09.11.2023 22:27:01</t>
  </si>
  <si>
    <t>ÇAPAK KÖK 35-26-M00435_KARAKUYU M02_66033218</t>
  </si>
  <si>
    <t>09.11.2023 08:33:50</t>
  </si>
  <si>
    <t>09.11.2023 09:08:24</t>
  </si>
  <si>
    <t>TR-1-1/3 MEZARLIK KABİN 35-20-L00003_TR-1-1/4 ( KAVAK TR) L02_92864350</t>
  </si>
  <si>
    <t>OG Hatta Ağaç Kesimi</t>
  </si>
  <si>
    <t>09.11.2023 09:44:02</t>
  </si>
  <si>
    <t>09.11.2023 11:00:24</t>
  </si>
  <si>
    <t>TOKATBAŞI TR-3 35-20-L00103_A_91275048_91275048</t>
  </si>
  <si>
    <t>09.11.2023 14:20:00</t>
  </si>
  <si>
    <t>09.11.2023 15:31:11</t>
  </si>
  <si>
    <t>09.11.2023 09:29:29</t>
  </si>
  <si>
    <t>09.11.2023 11:00:38</t>
  </si>
  <si>
    <t>RAHMANLAR KÖK 45-81-M00327_RAHMANLAR KÖY M04_90848800</t>
  </si>
  <si>
    <t>09.11.2023 15:50:24</t>
  </si>
  <si>
    <t>09.11.2023 17:17:21</t>
  </si>
  <si>
    <t>YAYAKIRILDIK TR-1 45-72-M00241_B_56406411_56406411</t>
  </si>
  <si>
    <t>09.11.2023 12:16:03</t>
  </si>
  <si>
    <t>09.11.2023 13:05:34</t>
  </si>
  <si>
    <t>M-2546 35-02-M02546_99491737_99491737</t>
  </si>
  <si>
    <t>09.11.2023 18:56:30</t>
  </si>
  <si>
    <t>09.11.2023 20:27:46</t>
  </si>
  <si>
    <t>ZEYTİNKÖY TR-5 DÖŞEME MAH. 35-13-L00069_946417186_946417186</t>
  </si>
  <si>
    <t>09.11.2023 14:10:05</t>
  </si>
  <si>
    <t>09.11.2023 17:19:51</t>
  </si>
  <si>
    <t>09.11.2023 09:33:17</t>
  </si>
  <si>
    <t>09.11.2023 15:47:19</t>
  </si>
  <si>
    <t>M-1702 35-01-M01702_912351327_912351327</t>
  </si>
  <si>
    <t>09.11.2023 15:56:03</t>
  </si>
  <si>
    <t>09.11.2023 19:00:37</t>
  </si>
  <si>
    <t>09.11.2023 18:18:41</t>
  </si>
  <si>
    <t>09.11.2023 15:01:39</t>
  </si>
  <si>
    <t>09.11.2023 18:58:23</t>
  </si>
  <si>
    <t>AĞAÇ İŞLERİ TR-9 35-22-M00109_DAĞITIM TRAFO AĞAÇ İŞLERİ TR-9 M03_72104296</t>
  </si>
  <si>
    <t>09.11.2023 17:30:46</t>
  </si>
  <si>
    <t>09.11.2023 19:05:15</t>
  </si>
  <si>
    <t>TR-134 35-19-L00134_B_91454179_91454179</t>
  </si>
  <si>
    <t>09.11.2023 14:03:43</t>
  </si>
  <si>
    <t>09.11.2023 15:31:31</t>
  </si>
  <si>
    <t>09.11.2023 15:52:27</t>
  </si>
  <si>
    <t>ÇUKURALTI M-52 35-25-M00087_ÇUKURALTI M-23 KÖK M04_72113751</t>
  </si>
  <si>
    <t>09.11.2023 09:26:29</t>
  </si>
  <si>
    <t>09.11.2023 11:14:29</t>
  </si>
  <si>
    <t>09.11.2023 05:13:03</t>
  </si>
  <si>
    <t>09.11.2023 08:43:20</t>
  </si>
  <si>
    <t>TR-2 DM (M-702) 35-30-M00702_955299901_955299901</t>
  </si>
  <si>
    <t>10.11.2023 17:32:12</t>
  </si>
  <si>
    <t>10.11.2023 19:31:40</t>
  </si>
  <si>
    <t>TR-27(M-727) 35-30-M00727_E e1_43010617</t>
  </si>
  <si>
    <t>10.11.2023 16:26:19</t>
  </si>
  <si>
    <t>10.11.2023 17:28:20</t>
  </si>
  <si>
    <t>YAĞCILAR KÖK 45-71-M00179_HatBaşıAyırıcı_53135756 M02_53135756</t>
  </si>
  <si>
    <t>10.11.2023 12:46:34</t>
  </si>
  <si>
    <t>10.11.2023 20:10:49</t>
  </si>
  <si>
    <t>M-1950 35-09-M01950_35-09-M01950_47230895</t>
  </si>
  <si>
    <t>10.11.2023 14:16:32</t>
  </si>
  <si>
    <t>10.11.2023 16:43:22</t>
  </si>
  <si>
    <t>10.11.2023 19:29:56</t>
  </si>
  <si>
    <t>10.11.2023 23:12:08</t>
  </si>
  <si>
    <t>10.11.2023 23:57:19</t>
  </si>
  <si>
    <t>10.11.2023 23:41:38</t>
  </si>
  <si>
    <t>11.11.2023 01:35:09</t>
  </si>
  <si>
    <t>10.11.2023 14:55:54</t>
  </si>
  <si>
    <t>10.11.2023 18:57:32</t>
  </si>
  <si>
    <t>M-3434(YATIRIM REZERVE) 35-03-M03434_913135789_913135789</t>
  </si>
  <si>
    <t>10.11.2023 07:57:36</t>
  </si>
  <si>
    <t>10.11.2023 11:09:08</t>
  </si>
  <si>
    <t>10.11.2023 01:35:38</t>
  </si>
  <si>
    <t>10.11.2023 01:40:28</t>
  </si>
  <si>
    <t>10.11.2023 18:07:07</t>
  </si>
  <si>
    <t>10.11.2023 20:50:48</t>
  </si>
  <si>
    <t>SARIGÖL DM 45-79-M00069_TIRAZLAR M09_2318423</t>
  </si>
  <si>
    <t>10.11.2023 09:30:31</t>
  </si>
  <si>
    <t>10.11.2023 13:14:36</t>
  </si>
  <si>
    <t>GÜLBAHÇE TR-1 45-71-M00184_45-71-M00184_72255610</t>
  </si>
  <si>
    <t>10.11.2023 09:22:03</t>
  </si>
  <si>
    <t>10.11.2023 12:26:39</t>
  </si>
  <si>
    <t>10.11.2023 11:35:12</t>
  </si>
  <si>
    <t>10.11.2023 14:06:50</t>
  </si>
  <si>
    <t>10.11.2023 08:59:32</t>
  </si>
  <si>
    <t>10.11.2023 09:49:04</t>
  </si>
  <si>
    <t>TR-11 E TURGUT ÖZAL-1 45-71-M00389__56403603_56403603</t>
  </si>
  <si>
    <t>10.11.2023 22:04:54</t>
  </si>
  <si>
    <t>10.11.2023 23:27:23</t>
  </si>
  <si>
    <t>K-324 35-01-K00324_TRAFO-1 K04_2063549</t>
  </si>
  <si>
    <t>10.11.2023 02:02:29</t>
  </si>
  <si>
    <t>10.11.2023 04:54:20</t>
  </si>
  <si>
    <t>10.11.2023 10:32:11</t>
  </si>
  <si>
    <t>10.11.2023 10:40:01</t>
  </si>
  <si>
    <t>10.11.2023 17:13:55</t>
  </si>
  <si>
    <t>10.11.2023 17:51:45</t>
  </si>
  <si>
    <t>L-401 ALTINYUNUS DM 35-18-L00401_9478075_56377519_56377519</t>
  </si>
  <si>
    <t>10.11.2023 14:12:27</t>
  </si>
  <si>
    <t>10.11.2023 16:05:04</t>
  </si>
  <si>
    <t>YAKAKÖY KÖK 45-75-M00067_KAYACIK ESKİ SARIALİLER M05_2324690</t>
  </si>
  <si>
    <t>10.11.2023 11:27:51</t>
  </si>
  <si>
    <t>10.11.2023 17:24:22</t>
  </si>
  <si>
    <t>SIĞIRTMAÇLI TR-1 45-79-M00097_B_56388021_56388021</t>
  </si>
  <si>
    <t>10.11.2023 15:58:34</t>
  </si>
  <si>
    <t>10.11.2023 17:02:26</t>
  </si>
  <si>
    <t>TR-27(M-727) 35-30-M00727_E tr27e9_43010569</t>
  </si>
  <si>
    <t>10.11.2023 18:42:50</t>
  </si>
  <si>
    <t>10.11.2023 20:21:11</t>
  </si>
  <si>
    <t>10.11.2023 20:23:51</t>
  </si>
  <si>
    <t>10.11.2023 21:12:37</t>
  </si>
  <si>
    <t>K-1116 35-04-K01116_F F1B_5821062</t>
  </si>
  <si>
    <t>10.11.2023 09:20:19</t>
  </si>
  <si>
    <t>10.11.2023 11:16:43</t>
  </si>
  <si>
    <t>TR-17 45-77-L00017_A_56403924_56403924</t>
  </si>
  <si>
    <t>10.11.2023 10:43:25</t>
  </si>
  <si>
    <t>10.11.2023 11:30:19</t>
  </si>
  <si>
    <t>KAYIŞLAR TR-4 45-80-M00135_45-80-M00135_2369268</t>
  </si>
  <si>
    <t>10.11.2023 09:45:28</t>
  </si>
  <si>
    <t>10.11.2023 10:08:39</t>
  </si>
  <si>
    <t>EVRENLİ KAYADİBİ TR-1 45-73-M00497_A_91055603_91055603</t>
  </si>
  <si>
    <t>10.11.2023 22:16:03</t>
  </si>
  <si>
    <t>10.11.2023 23:28:05</t>
  </si>
  <si>
    <t>HACIKÖSELİ TR-1 45-83-L00427_48140030_56402528_56402528</t>
  </si>
  <si>
    <t>10.11.2023 18:16:19</t>
  </si>
  <si>
    <t>10.11.2023 20:38:04</t>
  </si>
  <si>
    <t>10.11.2023 13:22:52</t>
  </si>
  <si>
    <t>10.11.2023 13:35:40</t>
  </si>
  <si>
    <t>ZEKERİYA TUNCAY GRUBU 35-30-M00152_DIREK TIPI TRAFO HUCRESI H01_2041679</t>
  </si>
  <si>
    <t>10.11.2023 14:24:28</t>
  </si>
  <si>
    <t>10.11.2023 18:46:15</t>
  </si>
  <si>
    <t>TR-99 45-78-L00099_B_56402395_56402395</t>
  </si>
  <si>
    <t>10.11.2023 14:49:22</t>
  </si>
  <si>
    <t>10.11.2023 15:21:16</t>
  </si>
  <si>
    <t>KEMHALLI KÖK 45-86-M00044_HatBaşıAyırıcı_85992566 M03_85992566</t>
  </si>
  <si>
    <t>10.11.2023 10:51:29</t>
  </si>
  <si>
    <t>M-1823 35-01-M01823_C_56394669_56394669</t>
  </si>
  <si>
    <t>10.11.2023 17:31:28</t>
  </si>
  <si>
    <t>10.11.2023 18:39:36</t>
  </si>
  <si>
    <t>HABAŞ TM 35-17-A00008_ÖZKAN-2 M18_2333331</t>
  </si>
  <si>
    <t>10.11.2023 08:29:56</t>
  </si>
  <si>
    <t>10.11.2023 08:40:15</t>
  </si>
  <si>
    <t>SEYREK TR-7 KÖK 35-28-M00379_HatBaşıAyırıcı_64536215 M04_64536215</t>
  </si>
  <si>
    <t>10.11.2023 12:57:15</t>
  </si>
  <si>
    <t>10.11.2023 15:15:11</t>
  </si>
  <si>
    <t>10.11.2023 23:05:11</t>
  </si>
  <si>
    <t>GÜMÜLDÜR M-1 35-25-M00001_C_56367661_56367661</t>
  </si>
  <si>
    <t>10.11.2023 09:50:47</t>
  </si>
  <si>
    <t>10.11.2023 10:33:37</t>
  </si>
  <si>
    <t>EYKO TR-1 35-30-M00027_A_56378877_56378877</t>
  </si>
  <si>
    <t>10.11.2023 21:38:01</t>
  </si>
  <si>
    <t>10.11.2023 22:38:48</t>
  </si>
  <si>
    <t>ÇÖMLEKÇİ TR-7 ARABACILAR 35-31-L00094_35-31-L00094_61233538</t>
  </si>
  <si>
    <t>10.11.2023 03:22:38</t>
  </si>
  <si>
    <t>10.11.2023 04:03:20</t>
  </si>
  <si>
    <t>10.11.2023 21:09:12</t>
  </si>
  <si>
    <t>10.11.2023 23:51:17</t>
  </si>
  <si>
    <t>L-266 35-18-L00266_C c1b_5951821</t>
  </si>
  <si>
    <t>10.11.2023 21:54:36</t>
  </si>
  <si>
    <t>11.11.2023 00:05:58</t>
  </si>
  <si>
    <t>10.11.2023 19:58:48</t>
  </si>
  <si>
    <t>10.11.2023 20:17:36</t>
  </si>
  <si>
    <t>10.11.2023 09:00:00</t>
  </si>
  <si>
    <t>10.11.2023 09:04:31</t>
  </si>
  <si>
    <t>10.11.2023 19:03:04</t>
  </si>
  <si>
    <t>10.11.2023 19:53:17</t>
  </si>
  <si>
    <t>10.11.2023 17:51:51</t>
  </si>
  <si>
    <t>MAHMUTLAR KÖK 45-74-M00354_MAHMUTLAR ESKİ HAT M04_79385781</t>
  </si>
  <si>
    <t>10.11.2023 15:27:48</t>
  </si>
  <si>
    <t>10.11.2023 16:25:57</t>
  </si>
  <si>
    <t>K-1418 35-01-K01418_912127778_912127778</t>
  </si>
  <si>
    <t>10.11.2023 12:41:19</t>
  </si>
  <si>
    <t>10.11.2023 15:54:30</t>
  </si>
  <si>
    <t>KALEMOĞLU KÖK 45-75-M00069_ÇİÇEKLİ KÖK M02_2328712</t>
  </si>
  <si>
    <t>10.11.2023 08:41:33</t>
  </si>
  <si>
    <t>10.11.2023 09:26:39</t>
  </si>
  <si>
    <t>10.11.2023 10:35:18</t>
  </si>
  <si>
    <t>10.11.2023 10:36:29</t>
  </si>
  <si>
    <t>GÜRÇEŞME İM 35-03-A00001_LALELİ M03_2051098</t>
  </si>
  <si>
    <t>10.11.2023 08:28:30</t>
  </si>
  <si>
    <t>10.11.2023 09:16:45</t>
  </si>
  <si>
    <t>10.11.2023 19:00:43</t>
  </si>
  <si>
    <t>11.11.2023 01:34:15</t>
  </si>
  <si>
    <t>DUMANLAR KÖK 45-81-M00044_KARABEYLER M02_72038345</t>
  </si>
  <si>
    <t>10.11.2023 11:55:38</t>
  </si>
  <si>
    <t>10.11.2023 18:24:40</t>
  </si>
  <si>
    <t>M-970 35-03-M00970_M-1822 M04_41917707</t>
  </si>
  <si>
    <t>10.11.2023 02:14:53</t>
  </si>
  <si>
    <t>M-11 GERMİYAN 35-18-M00011_B_76953661_76953661</t>
  </si>
  <si>
    <t>10.11.2023 09:53:57</t>
  </si>
  <si>
    <t>10.11.2023 13:19:51</t>
  </si>
  <si>
    <t>10.11.2023 08:59:02</t>
  </si>
  <si>
    <t>10.11.2023 09:03:45</t>
  </si>
  <si>
    <t>10.11.2023 11:35:37</t>
  </si>
  <si>
    <t>K-1996 35-01-K01996_911908494_911908494</t>
  </si>
  <si>
    <t>10.11.2023 15:34:17</t>
  </si>
  <si>
    <t>10.11.2023 19:36:27</t>
  </si>
  <si>
    <t>L-145 DALYAN DM 35-18-L00145_L-140 L01_72052140</t>
  </si>
  <si>
    <t>10.11.2023 16:55:38</t>
  </si>
  <si>
    <t>10.11.2023 17:15:01</t>
  </si>
  <si>
    <t>ŞEMİKLER TM 35-04-A00003_ŞEMİKLER-13 K43_2053429</t>
  </si>
  <si>
    <t>10.11.2023 10:04:12</t>
  </si>
  <si>
    <t>10.11.2023 13:32:51</t>
  </si>
  <si>
    <t>10.11.2023 21:17:50</t>
  </si>
  <si>
    <t>10.11.2023 21:30:59</t>
  </si>
  <si>
    <t>10.11.2023 20:11:10</t>
  </si>
  <si>
    <t>10.11.2023 21:00:45</t>
  </si>
  <si>
    <t>VİLLAKENT TR-4 35-28-M00388_35-28-M00388_66512989</t>
  </si>
  <si>
    <t>10.11.2023 12:46:22</t>
  </si>
  <si>
    <t>10.11.2023 16:04:59</t>
  </si>
  <si>
    <t>TR-96 35-16-L00096_953346779_953346779</t>
  </si>
  <si>
    <t>10.11.2023 14:52:49</t>
  </si>
  <si>
    <t>10.11.2023 15:43:44</t>
  </si>
  <si>
    <t>10.11.2023 17:41:19</t>
  </si>
  <si>
    <t>10.11.2023 18:21:47</t>
  </si>
  <si>
    <t>_HatBaşıAyırıcı_53133075 _53133075</t>
  </si>
  <si>
    <t>10.11.2023 12:08:22</t>
  </si>
  <si>
    <t>10.11.2023 12:57:48</t>
  </si>
  <si>
    <t>DM-8 45-72-L00980_956499361_956499361</t>
  </si>
  <si>
    <t>10.11.2023 11:16:18</t>
  </si>
  <si>
    <t>10.11.2023 14:09:21</t>
  </si>
  <si>
    <t>PAYAMLI M-22 35-25-M00192_35-25-M00192_2376789</t>
  </si>
  <si>
    <t>10.11.2023 01:24:18</t>
  </si>
  <si>
    <t>10.11.2023 01:50:46</t>
  </si>
  <si>
    <t>TR-24 35-17-M00024__72374173_72374173</t>
  </si>
  <si>
    <t>10.11.2023 09:26:25</t>
  </si>
  <si>
    <t>10.11.2023 10:52:55</t>
  </si>
  <si>
    <t>KÜÇÜKKALE KÖK 35-29-L00036_BÜYÜKKALE L07_2327049</t>
  </si>
  <si>
    <t>10.11.2023 17:36:22</t>
  </si>
  <si>
    <t>10.11.2023 19:05:58</t>
  </si>
  <si>
    <t>KIRKAĞAÇ TR-25 45-76-M00025_45-76-M00025_2370967</t>
  </si>
  <si>
    <t>10.11.2023 14:27:57</t>
  </si>
  <si>
    <t>10.11.2023 15:19:59</t>
  </si>
  <si>
    <t>KAVAKLIDERE TR-12 45-73-M00145_TR-17 M01_2093006</t>
  </si>
  <si>
    <t>10.11.2023 09:17:02</t>
  </si>
  <si>
    <t>10.11.2023 09:58:52</t>
  </si>
  <si>
    <t>10.11.2023 20:04:52</t>
  </si>
  <si>
    <t>10.11.2023 21:05:14</t>
  </si>
  <si>
    <t>10.11.2023 12:04:57</t>
  </si>
  <si>
    <t>10.11.2023 12:22:56</t>
  </si>
  <si>
    <t>TAYTAN TR-1 KÖK 45-78-M00305_OFİS KÖK GİRİŞ/DEMİRKÖPRÜ-1 ÇIKIŞ M02_65650969</t>
  </si>
  <si>
    <t>10.11.2023 15:48:28</t>
  </si>
  <si>
    <t>10.11.2023 16:19:38</t>
  </si>
  <si>
    <t>ALAŞARLI TR-2 35-15-L00194_35-15-L00194_2365418</t>
  </si>
  <si>
    <t>10.11.2023 12:41:02</t>
  </si>
  <si>
    <t>10.11.2023 14:02:36</t>
  </si>
  <si>
    <t>10.11.2023 16:26:16</t>
  </si>
  <si>
    <t>10.11.2023 18:34:58</t>
  </si>
  <si>
    <t>10.11.2023 19:46:18</t>
  </si>
  <si>
    <t>TR-2/11-A 45-83-L00156_A_56388934_56388934</t>
  </si>
  <si>
    <t>10.11.2023 16:54:05</t>
  </si>
  <si>
    <t>10.11.2023 18:35:19</t>
  </si>
  <si>
    <t>ÇIRPI İM 35-20-A00002_ÇIPPI TİRE SULAMA M10_2307616</t>
  </si>
  <si>
    <t>10.11.2023 11:01:32</t>
  </si>
  <si>
    <t>10.11.2023 14:15:58</t>
  </si>
  <si>
    <t>IŞIKLAR KÖK 45-73-M00467_HatBaşıAyırıcı_97453147 M05_97453147</t>
  </si>
  <si>
    <t>10.11.2023 22:54:46</t>
  </si>
  <si>
    <t>11.11.2023 00:15:43</t>
  </si>
  <si>
    <t>ADİLOBA TR-2 45-80-M00157_D_93585543_93585543</t>
  </si>
  <si>
    <t>10.11.2023 14:11:01</t>
  </si>
  <si>
    <t>10.11.2023 14:24:33</t>
  </si>
  <si>
    <t>10.11.2023 10:16:22</t>
  </si>
  <si>
    <t>10.11.2023 16:07:03</t>
  </si>
  <si>
    <t>YOLÜSTÜ İM 35-15-A00002_EURO GIDA L02_2314561</t>
  </si>
  <si>
    <t>10.11.2023 14:09:42</t>
  </si>
  <si>
    <t>10.11.2023 14:37:56</t>
  </si>
  <si>
    <t>GÖLMARMARA TR-17 45-85-L00017_TR-19 L01_72105616</t>
  </si>
  <si>
    <t>10.11.2023 23:20:08</t>
  </si>
  <si>
    <t>10.11.2023 23:59:25</t>
  </si>
  <si>
    <t>10.11.2023 10:01:58</t>
  </si>
  <si>
    <t>10.11.2023 10:03:29</t>
  </si>
  <si>
    <t>L-10 KARADAĞ DM 35-18-L00010_TOTAL ÇIKIŞ L03_72054773</t>
  </si>
  <si>
    <t>10.11.2023 03:41:08</t>
  </si>
  <si>
    <t>10.11.2023 04:24:22</t>
  </si>
  <si>
    <t>DURASILLI TR-24 45-78-M01138_TR-25 M03_2328805</t>
  </si>
  <si>
    <t>10.11.2023 11:27:39</t>
  </si>
  <si>
    <t>10.11.2023 11:56:50</t>
  </si>
  <si>
    <t>URGANLIYENİKÖY TR-2 45-83-M00116_45-83-M00116_75310546</t>
  </si>
  <si>
    <t>10.11.2023 11:00:38</t>
  </si>
  <si>
    <t>10.11.2023 11:27:33</t>
  </si>
  <si>
    <t>BAKIR KÖK 45-76-M00047_BAKIR KASABA M07_72212578</t>
  </si>
  <si>
    <t>10.11.2023 08:44:18</t>
  </si>
  <si>
    <t>10.11.2023 09:13:28</t>
  </si>
  <si>
    <t>M-1974 35-09-M01974_D d1b_5859663</t>
  </si>
  <si>
    <t>10.11.2023 20:26:24</t>
  </si>
  <si>
    <t>TR-155 35-15-L00155_35-15-L00155_2348830</t>
  </si>
  <si>
    <t>10.11.2023 14:31:24</t>
  </si>
  <si>
    <t>10.11.2023 16:00:00</t>
  </si>
  <si>
    <t>K-4614 35-10-K04614_98141500_98141500</t>
  </si>
  <si>
    <t>10.11.2023 18:10:18</t>
  </si>
  <si>
    <t>10.11.2023 22:22:31</t>
  </si>
  <si>
    <t>10.11.2023 08:27:29</t>
  </si>
  <si>
    <t>10.11.2023 09:18:51</t>
  </si>
  <si>
    <t>IŞIKLAR RAHMANLAR TR-1 35-29-M00274_DIREK TIPI TRAFO HUCRESI H01_2095317</t>
  </si>
  <si>
    <t>10.11.2023 23:24:19</t>
  </si>
  <si>
    <t>10.11.2023 12:50:00</t>
  </si>
  <si>
    <t>10.11.2023 13:07:42</t>
  </si>
  <si>
    <t>ÇAKMAKLI TR-2 35-17-M00346_B_56364773_56364773</t>
  </si>
  <si>
    <t>10.11.2023 02:01:25</t>
  </si>
  <si>
    <t>10.11.2023 03:25:11</t>
  </si>
  <si>
    <t>K-936 35-02-K00936_99880679_99880679</t>
  </si>
  <si>
    <t>10.11.2023 22:09:14</t>
  </si>
  <si>
    <t>11.11.2023 00:51:35</t>
  </si>
  <si>
    <t>10.11.2023 10:31:52</t>
  </si>
  <si>
    <t>10.11.2023 19:08:00</t>
  </si>
  <si>
    <t>10.11.2023 10:49:59</t>
  </si>
  <si>
    <t>10.11.2023 17:40:38</t>
  </si>
  <si>
    <t>10.11.2023 17:00:30</t>
  </si>
  <si>
    <t>10.11.2023 17:26:25</t>
  </si>
  <si>
    <t>BELEVİ İM 35-13-A00002_HatBaşıAyırıcı_53134057 L01_53134057</t>
  </si>
  <si>
    <t>10.11.2023 07:43:38</t>
  </si>
  <si>
    <t>10.11.2023 08:33:16</t>
  </si>
  <si>
    <t>10.11.2023 10:26:28</t>
  </si>
  <si>
    <t>ÇAKIRBEYLİ TR-1 35-26-M00486_95002563457_95002563457</t>
  </si>
  <si>
    <t>10.11.2023 17:45:59</t>
  </si>
  <si>
    <t>11.11.2023 00:04:22</t>
  </si>
  <si>
    <t>DM-2 45-71-M00002_95002522462_95002522462</t>
  </si>
  <si>
    <t>10.11.2023 15:16:16</t>
  </si>
  <si>
    <t>10.11.2023 17:11:17</t>
  </si>
  <si>
    <t>K-1144 35-04-K01144_K-2435 K02_2320264</t>
  </si>
  <si>
    <t>10.11.2023 12:55:42</t>
  </si>
  <si>
    <t>10.11.2023 16:58:36</t>
  </si>
  <si>
    <t>10.11.2023 10:06:22</t>
  </si>
  <si>
    <t>10.11.2023 19:13:00</t>
  </si>
  <si>
    <t>GÜNEŞLİ KÖK 45-75-M00056_HatBaşıAyırıcı_75670663 M01_75670663</t>
  </si>
  <si>
    <t>10.11.2023 20:34:55</t>
  </si>
  <si>
    <t>10.11.2023 21:11:24</t>
  </si>
  <si>
    <t>KIRKAĞAÇ TR-6 45-76-M00006_TR-7 M03_58212164</t>
  </si>
  <si>
    <t>10.11.2023 17:03:38</t>
  </si>
  <si>
    <t>10.11.2023 17:26:36</t>
  </si>
  <si>
    <t>MÜTEVELLİ TR-5 45-80-M00106_45-80-M00106_2376624</t>
  </si>
  <si>
    <t>10.11.2023 14:43:08</t>
  </si>
  <si>
    <t>10.11.2023 15:05:12</t>
  </si>
  <si>
    <t>M-2007 35-02-M02007_35-02-M02007_45136823</t>
  </si>
  <si>
    <t>10.11.2023 11:55:13</t>
  </si>
  <si>
    <t>10.11.2023 14:14:59</t>
  </si>
  <si>
    <t>TR-140 35-19-L00140_956690167_956690167</t>
  </si>
  <si>
    <t>10.11.2023 18:17:12</t>
  </si>
  <si>
    <t>10.11.2023 21:14:51</t>
  </si>
  <si>
    <t>MENEMEN TR-49 35-28-L00049_A_56393150_56393150</t>
  </si>
  <si>
    <t>10.11.2023 17:49:29</t>
  </si>
  <si>
    <t>10.11.2023 18:56:46</t>
  </si>
  <si>
    <t>L-283 35-18-L00283_DIREK TIPI TRAFO HUCRESI H01_2097588</t>
  </si>
  <si>
    <t>10.11.2023 10:32:54</t>
  </si>
  <si>
    <t>10.11.2023 16:52:26</t>
  </si>
  <si>
    <t>YENİ BAĞARASI TR-4 35-23-M00210_D_91182143_91182143</t>
  </si>
  <si>
    <t>10.11.2023 18:19:41</t>
  </si>
  <si>
    <t>10.11.2023 18:40:43</t>
  </si>
  <si>
    <t>DADAĞLI TR-3 OVA 45-79-M00402_45-79-M00402_2363386</t>
  </si>
  <si>
    <t>10.11.2023 14:12:38</t>
  </si>
  <si>
    <t>10.11.2023 15:33:15</t>
  </si>
  <si>
    <t>L-105 35-18-L00105_OVACIK KÖYÜ AZMAK MEVKİ L03_2324753</t>
  </si>
  <si>
    <t>10.11.2023 11:55:32</t>
  </si>
  <si>
    <t>10.11.2023 16:46:37</t>
  </si>
  <si>
    <t>KUŞÇULAR TR-9 35-19-M00221_956690902_956690902</t>
  </si>
  <si>
    <t>10.11.2023 21:22:12</t>
  </si>
  <si>
    <t>11.11.2023 00:57:29</t>
  </si>
  <si>
    <t>UMURLU TR-5 35-31-L00358_47784496_56352975_56352975</t>
  </si>
  <si>
    <t>10.11.2023 23:44:18</t>
  </si>
  <si>
    <t>11.11.2023 02:05:29</t>
  </si>
  <si>
    <t>10.11.2023 07:59:52</t>
  </si>
  <si>
    <t>10.11.2023 08:09:03</t>
  </si>
  <si>
    <t>M-1229 35-01-M01229_C_56358767_56358767</t>
  </si>
  <si>
    <t>10.11.2023 15:01:19</t>
  </si>
  <si>
    <t>10.11.2023 16:58:23</t>
  </si>
  <si>
    <t>M-1538 35-01-M01538_910545098_910545098</t>
  </si>
  <si>
    <t>10.11.2023 15:09:01</t>
  </si>
  <si>
    <t>10.11.2023 17:06:13</t>
  </si>
  <si>
    <t>10.11.2023 09:52:18</t>
  </si>
  <si>
    <t>10.11.2023 10:09:25</t>
  </si>
  <si>
    <t>10.11.2023 08:52:25</t>
  </si>
  <si>
    <t>10.11.2023 09:57:25</t>
  </si>
  <si>
    <t>10.11.2023 09:31:42</t>
  </si>
  <si>
    <t>10.11.2023 15:24:46</t>
  </si>
  <si>
    <t>M-2461 35-02-M02461_35-02-M02461_66419706</t>
  </si>
  <si>
    <t>10.11.2023 15:57:39</t>
  </si>
  <si>
    <t>10.11.2023 16:53:30</t>
  </si>
  <si>
    <t>M-46 35-02-M00046_99571440_99571440</t>
  </si>
  <si>
    <t>10.11.2023 18:18:20</t>
  </si>
  <si>
    <t>10.11.2023 19:53:04</t>
  </si>
  <si>
    <t>TR-1/103 45-71-M00942_45-71-M00942_66501713</t>
  </si>
  <si>
    <t>10.11.2023 09:06:57</t>
  </si>
  <si>
    <t>10.11.2023 12:59:00</t>
  </si>
  <si>
    <t>TR-137 35-16-L00137_35-16-L00137_66051505</t>
  </si>
  <si>
    <t>10.11.2023 12:39:12</t>
  </si>
  <si>
    <t>10.11.2023 13:06:16</t>
  </si>
  <si>
    <t>DM-8/10 45-71-M00287_DİREK TİPİ ÇIKIŞLAR M05_2075155</t>
  </si>
  <si>
    <t>10.11.2023 19:06:35</t>
  </si>
  <si>
    <t>10.11.2023 19:43:41</t>
  </si>
  <si>
    <t>10.11.2023 11:42:48</t>
  </si>
  <si>
    <t>10.11.2023 11:44:21</t>
  </si>
  <si>
    <t>TR-50 45-78-L00050_953255865_953255865</t>
  </si>
  <si>
    <t>10.11.2023 15:28:28</t>
  </si>
  <si>
    <t>10.11.2023 18:08:06</t>
  </si>
  <si>
    <t>ALAŞARLI TR-2 35-15-L00194_D_56373061_56373061</t>
  </si>
  <si>
    <t>10.11.2023 08:42:13</t>
  </si>
  <si>
    <t>DM-09/12 (KÖMÜRCÜLER SİTESİ) 45-71-M00378__60985034_60985034</t>
  </si>
  <si>
    <t>10.11.2023 23:54:05</t>
  </si>
  <si>
    <t>11.11.2023 01:39:28</t>
  </si>
  <si>
    <t>TR-28 45-78-L00028_C C01b_81898988</t>
  </si>
  <si>
    <t>10.11.2023 11:13:48</t>
  </si>
  <si>
    <t>10.11.2023 12:06:46</t>
  </si>
  <si>
    <t>10.11.2023 17:35:38</t>
  </si>
  <si>
    <t>10.11.2023 18:07:22</t>
  </si>
  <si>
    <t>EĞLENHOCA DM 35-21-M00013_EĞLENHOCA-1  (KARAREİS KÖK) M06_72178833</t>
  </si>
  <si>
    <t>10.11.2023 10:39:00</t>
  </si>
  <si>
    <t>10.11.2023 19:11:00</t>
  </si>
  <si>
    <t>10.11.2023 09:54:25</t>
  </si>
  <si>
    <t>10.11.2023 17:44:18</t>
  </si>
  <si>
    <t>K-655 35-01-K00655_911987273_911987273</t>
  </si>
  <si>
    <t>10.11.2023 22:37:20</t>
  </si>
  <si>
    <t>11.11.2023 00:52:39</t>
  </si>
  <si>
    <t>BAĞARASI TR-10 KÖK 35-23-M00179_35-23-M00179_72143184</t>
  </si>
  <si>
    <t>10.11.2023 10:10:06</t>
  </si>
  <si>
    <t>10.11.2023 10:59:47</t>
  </si>
  <si>
    <t>10.11.2023 16:14:12</t>
  </si>
  <si>
    <t>10.11.2023 16:16:16</t>
  </si>
  <si>
    <t>10.11.2023 17:09:42</t>
  </si>
  <si>
    <t>10.11.2023 17:33:24</t>
  </si>
  <si>
    <t>M-1992 35-09-M01992_35-09-M01992_2368973</t>
  </si>
  <si>
    <t>10.11.2023 10:02:12</t>
  </si>
  <si>
    <t>10.11.2023 13:12:58</t>
  </si>
  <si>
    <t>10.11.2023 09:55:59</t>
  </si>
  <si>
    <t>10.11.2023 13:18:26</t>
  </si>
  <si>
    <t>10.11.2023 16:50:48</t>
  </si>
  <si>
    <t>10.11.2023 17:08:06</t>
  </si>
  <si>
    <t>ÇİÇEKLİ KÖK 45-75-M00070_META ÖZEL M07_2308352</t>
  </si>
  <si>
    <t>10.11.2023 09:23:34</t>
  </si>
  <si>
    <t>10.11.2023 09:49:57</t>
  </si>
  <si>
    <t>TR-142 YAĞCILAR KÖK 35-19-M00142_OTOBAN GİŞELER M02_72114550</t>
  </si>
  <si>
    <t>10.11.2023 20:41:51</t>
  </si>
  <si>
    <t>10.11.2023 23:37:10</t>
  </si>
  <si>
    <t>KESİKKÖY DM 35-28-M00309_SEYREK M12_96738825</t>
  </si>
  <si>
    <t>10.11.2023 14:08:01</t>
  </si>
  <si>
    <t>10.11.2023 14:11:32</t>
  </si>
  <si>
    <t>02.11.2023 11:34:08</t>
  </si>
  <si>
    <t>02.11.2023 12:18:48</t>
  </si>
  <si>
    <t>VİLLAKENT TR-4 35-28-M00388_DAĞITIM TRAFO VİLLAKENT TR-4 M03_66512934</t>
  </si>
  <si>
    <t>02.11.2023 09:53:38</t>
  </si>
  <si>
    <t>02.11.2023 11:25:32</t>
  </si>
  <si>
    <t>02.11.2023 04:49:19</t>
  </si>
  <si>
    <t>02.11.2023 05:19:27</t>
  </si>
  <si>
    <t>KAYMAKÇI İM 35-15-A00004_TR-A M07_2121954</t>
  </si>
  <si>
    <t>02.11.2023 18:37:19</t>
  </si>
  <si>
    <t>02.11.2023 19:26:18</t>
  </si>
  <si>
    <t>SANCAKLI BOZKÖY KÖK 45-71-M00087_TRAFO KORUMA M07_61320778</t>
  </si>
  <si>
    <t>02.11.2023 10:12:18</t>
  </si>
  <si>
    <t>02.11.2023 13:15:38</t>
  </si>
  <si>
    <t>M-1644 35-02-M01644_M-2272 M04_76914696</t>
  </si>
  <si>
    <t>02.11.2023 13:52:21</t>
  </si>
  <si>
    <t>02.11.2023 16:24:21</t>
  </si>
  <si>
    <t>02.11.2023 16:08:26</t>
  </si>
  <si>
    <t>KOYUNDERE DM 35-28-M00165_KOYUNDERE TR-3 M04_66524414</t>
  </si>
  <si>
    <t>02.11.2023 12:51:48</t>
  </si>
  <si>
    <t>02.11.2023 13:21:51</t>
  </si>
  <si>
    <t>KURŞUNLU KAYALI TR-1 45-81-M00185__91385406_91385406</t>
  </si>
  <si>
    <t>02.11.2023 18:42:06</t>
  </si>
  <si>
    <t>02.11.2023 19:58:12</t>
  </si>
  <si>
    <t>KAYMAKÇI TR-35 35-15-L00229_35-15-L00229_2364794</t>
  </si>
  <si>
    <t>02.11.2023 14:37:15</t>
  </si>
  <si>
    <t>02.11.2023 18:13:15</t>
  </si>
  <si>
    <t>ÇALIKLI TR-1 45-81-M00174_DIREK TIPI TRAFO HUCRESI H01_2054916</t>
  </si>
  <si>
    <t>02.11.2023 09:55:43</t>
  </si>
  <si>
    <t>02.11.2023 10:19:21</t>
  </si>
  <si>
    <t>DM-5/TR-8 (ESKİ TR-40) 35-26-M01360_943097091_943097091</t>
  </si>
  <si>
    <t>02.11.2023 08:26:15</t>
  </si>
  <si>
    <t>02.11.2023 12:33:43</t>
  </si>
  <si>
    <t>02.11.2023 17:20:40</t>
  </si>
  <si>
    <t>02.11.2023 18:45:49</t>
  </si>
  <si>
    <t>OTOYOL DM 45-80-M02917_HatBaşıAyırıcı_93645362 M01_93645362</t>
  </si>
  <si>
    <t>02.11.2023 17:15:17</t>
  </si>
  <si>
    <t>02.11.2023 16:07:38</t>
  </si>
  <si>
    <t>02.11.2023 16:59:29</t>
  </si>
  <si>
    <t>TR-123 35-16-L00123_TR-124 L02_72037651</t>
  </si>
  <si>
    <t>02.11.2023 18:12:39</t>
  </si>
  <si>
    <t>02.11.2023 18:27:41</t>
  </si>
  <si>
    <t>KIZILOBA TR-1 35-20-L00257_95000501985_95000501985</t>
  </si>
  <si>
    <t>02.11.2023 16:19:41</t>
  </si>
  <si>
    <t>02.11.2023 18:57:15</t>
  </si>
  <si>
    <t>KINIK TM 35-24-A00004_EYNEZ-1 M018_76822106</t>
  </si>
  <si>
    <t>02.11.2023 14:56:58</t>
  </si>
  <si>
    <t>02.11.2023 16:52:42</t>
  </si>
  <si>
    <t>02.11.2023 20:53:24</t>
  </si>
  <si>
    <t>02.11.2023 21:38:32</t>
  </si>
  <si>
    <t>ÇAPAKLI KÖK 45-78-M01161_HatBaşıAyırıcı_53139969 M05_53139969</t>
  </si>
  <si>
    <t>02.11.2023 09:21:04</t>
  </si>
  <si>
    <t>02.11.2023 17:37:31</t>
  </si>
  <si>
    <t>ASARLIK TR-13 35-28-M00180_953377716_953377716</t>
  </si>
  <si>
    <t>02.11.2023 10:04:36</t>
  </si>
  <si>
    <t>02.11.2023 12:09:38</t>
  </si>
  <si>
    <t>02.11.2023 18:17:06</t>
  </si>
  <si>
    <t>02.11.2023 21:02:39</t>
  </si>
  <si>
    <t>02.11.2023 14:30:32</t>
  </si>
  <si>
    <t>02.11.2023 15:45:08</t>
  </si>
  <si>
    <t>K-4215 35-02-K04215_35-02-K04215_2374433</t>
  </si>
  <si>
    <t>02.11.2023 14:21:28</t>
  </si>
  <si>
    <t>02.11.2023 14:32:28</t>
  </si>
  <si>
    <t>02.11.2023 10:38:48</t>
  </si>
  <si>
    <t>02.11.2023 10:57:38</t>
  </si>
  <si>
    <t>02.11.2023 09:01:06</t>
  </si>
  <si>
    <t>02.11.2023 16:17:47</t>
  </si>
  <si>
    <t>TR-15 ( M-715) 35-30-M00715_955299791_955299791</t>
  </si>
  <si>
    <t>02.11.2023 17:38:36</t>
  </si>
  <si>
    <t>02.11.2023 19:29:12</t>
  </si>
  <si>
    <t>BAHARLAR TR-1 45-79-M00161_45-79-M00161_2350146</t>
  </si>
  <si>
    <t>02.11.2023 19:01:39</t>
  </si>
  <si>
    <t>02.11.2023 22:46:11</t>
  </si>
  <si>
    <t>M-2901 35-02-M02901_IŞIKLAR TM M02_73229754</t>
  </si>
  <si>
    <t>02.11.2023 15:31:10</t>
  </si>
  <si>
    <t>02.11.2023 19:49:35</t>
  </si>
  <si>
    <t>02.11.2023 13:57:28</t>
  </si>
  <si>
    <t>02.11.2023 15:45:18</t>
  </si>
  <si>
    <t>AVDAN TR-1 45-82-M00230_45-82-M00230_2370777</t>
  </si>
  <si>
    <t>02.11.2023 13:20:58</t>
  </si>
  <si>
    <t>02.11.2023 13:46:49</t>
  </si>
  <si>
    <t>02.11.2023 05:54:21</t>
  </si>
  <si>
    <t>02.11.2023 05:57:23</t>
  </si>
  <si>
    <t>TR-112 45-78-L00112__56389661_56389661</t>
  </si>
  <si>
    <t>02.11.2023 10:55:44</t>
  </si>
  <si>
    <t>02.11.2023 11:57:48</t>
  </si>
  <si>
    <t>02.11.2023 14:53:38</t>
  </si>
  <si>
    <t>02.11.2023 17:57:19</t>
  </si>
  <si>
    <t>ÇATALOLUK DM 45-74-M00227_HatBaşıAyırıcı_77952822 M03_77952822</t>
  </si>
  <si>
    <t>02.11.2023 16:51:49</t>
  </si>
  <si>
    <t>DM-12/TR-12 45-72-L00940__72373011_72373011</t>
  </si>
  <si>
    <t>02.11.2023 09:10:01</t>
  </si>
  <si>
    <t>02.11.2023 11:29:35</t>
  </si>
  <si>
    <t>M-2846 35-03-M02846_KARACAAĞAÇ M01_82471956</t>
  </si>
  <si>
    <t>02.11.2023 17:45:12</t>
  </si>
  <si>
    <t>02.11.2023 21:04:09</t>
  </si>
  <si>
    <t>M-1304 35-09-M01304_914533651_914533651</t>
  </si>
  <si>
    <t>02.11.2023 11:50:10</t>
  </si>
  <si>
    <t>02.11.2023 14:18:01</t>
  </si>
  <si>
    <t>EĞLENHOCA DM 35-21-M00013_KARABURUN-1 M05_72178832</t>
  </si>
  <si>
    <t>02.11.2023 10:20:44</t>
  </si>
  <si>
    <t>02.11.2023 19:57:04</t>
  </si>
  <si>
    <t>02.11.2023 12:32:48</t>
  </si>
  <si>
    <t>L-371 35-18-L00371_950438095_950438095</t>
  </si>
  <si>
    <t>02.11.2023 18:47:32</t>
  </si>
  <si>
    <t>02.11.2023 22:12:11</t>
  </si>
  <si>
    <t>02.11.2023 16:21:14</t>
  </si>
  <si>
    <t>02.11.2023 17:42:29</t>
  </si>
  <si>
    <t>02.11.2023 11:55:28</t>
  </si>
  <si>
    <t>02.11.2023 12:32:33</t>
  </si>
  <si>
    <t>BORNOVA TM 35-02-A00005_SİRGELİ K08_2308108</t>
  </si>
  <si>
    <t>02.11.2023 09:41:15</t>
  </si>
  <si>
    <t>02.11.2023 10:15:30</t>
  </si>
  <si>
    <t>KIZILÇUKUR TR-5 KESKİN 45-79-M00469_B_56400539_56400539</t>
  </si>
  <si>
    <t>02.11.2023 18:14:13</t>
  </si>
  <si>
    <t>02.11.2023 21:26:04</t>
  </si>
  <si>
    <t>KAYMAKÇI İM 35-15-A00004_ORHANGAZİ L08_2121826</t>
  </si>
  <si>
    <t>02.11.2023 20:54:49</t>
  </si>
  <si>
    <t>02.11.2023 20:58:33</t>
  </si>
  <si>
    <t>TR-2 GÖLCÜKLER 35-22-M00002_A_56354006_56354006</t>
  </si>
  <si>
    <t>02.11.2023 13:26:22</t>
  </si>
  <si>
    <t>02.11.2023 14:46:48</t>
  </si>
  <si>
    <t>KAYRAK TR-1 45-83-L00256_D_91170176_91170176</t>
  </si>
  <si>
    <t>02.11.2023 16:23:43</t>
  </si>
  <si>
    <t>02.11.2023 18:40:37</t>
  </si>
  <si>
    <t>02.11.2023 06:37:23</t>
  </si>
  <si>
    <t>02.11.2023 09:00:01</t>
  </si>
  <si>
    <t>GÖLCÜK TR-3 35-15-L00318_35-15-L00318_2364796</t>
  </si>
  <si>
    <t>02.11.2023 22:58:09</t>
  </si>
  <si>
    <t>03.11.2023 00:00:39</t>
  </si>
  <si>
    <t>02.11.2023 09:01:31</t>
  </si>
  <si>
    <t>02.11.2023 09:30:38</t>
  </si>
  <si>
    <t>02.11.2023 15:53:41</t>
  </si>
  <si>
    <t>02.11.2023 17:28:31</t>
  </si>
  <si>
    <t>02.11.2023 20:54:09</t>
  </si>
  <si>
    <t>02.11.2023 21:58:46</t>
  </si>
  <si>
    <t>BADEMLER DM 35-19-M00443_URLA-1 YELKİ GİRİŞ M15_72218959</t>
  </si>
  <si>
    <t>02.11.2023 12:44:08</t>
  </si>
  <si>
    <t>02.11.2023 13:08:07</t>
  </si>
  <si>
    <t>TR-1/40-E (ONTAN KONUTLARI-2) 45-72-M00106_TR-1/40-D M02_61320321</t>
  </si>
  <si>
    <t>02.11.2023 10:32:49</t>
  </si>
  <si>
    <t>02.11.2023 14:44:16</t>
  </si>
  <si>
    <t>02.11.2023 16:40:53</t>
  </si>
  <si>
    <t>KÖPRÜBAŞI TR-19 45-86-M00019_KÖPRÜBAŞI TR-20 M01_72222842</t>
  </si>
  <si>
    <t>02.11.2023 09:12:48</t>
  </si>
  <si>
    <t>02.11.2023 09:21:01</t>
  </si>
  <si>
    <t>KARGIN KÖK 45-71-M00095_HatBaşıAyırıcı_53135149 M07_53135149</t>
  </si>
  <si>
    <t>02.11.2023 11:08:22</t>
  </si>
  <si>
    <t>02.11.2023 14:34:06</t>
  </si>
  <si>
    <t>DM-1/58 35-29-M00058_A_91259733_91259733</t>
  </si>
  <si>
    <t>02.11.2023 15:17:42</t>
  </si>
  <si>
    <t>02.11.2023 15:34:14</t>
  </si>
  <si>
    <t>SELENDİ TR-12 45-81-M00012_BELEDİYE HİZMET BİNASI M03_2077947</t>
  </si>
  <si>
    <t>02.11.2023 10:28:22</t>
  </si>
  <si>
    <t>02.11.2023 11:17:59</t>
  </si>
  <si>
    <t>K-1936 35-09-K01936_913266745_913266745</t>
  </si>
  <si>
    <t>02.11.2023 16:53:29</t>
  </si>
  <si>
    <t>K-587 35-04-K00587_99180312_99180312</t>
  </si>
  <si>
    <t>02.11.2023 13:09:09</t>
  </si>
  <si>
    <t>02.11.2023 18:47:24</t>
  </si>
  <si>
    <t>ANADOLU İM 35-02-A00001_OTOGAR K14_2308895</t>
  </si>
  <si>
    <t>02.11.2023 09:06:56</t>
  </si>
  <si>
    <t>02.11.2023 11:14:18</t>
  </si>
  <si>
    <t>02.11.2023 15:29:58</t>
  </si>
  <si>
    <t>02.11.2023 17:30:39</t>
  </si>
  <si>
    <t>02.11.2023 15:16:21</t>
  </si>
  <si>
    <t>02.11.2023 15:39:29</t>
  </si>
  <si>
    <t>02.11.2023 21:03:00</t>
  </si>
  <si>
    <t>KAYMAKÇI İM 35-15-A00004_KAYMAKÇI-1 M01_2121834</t>
  </si>
  <si>
    <t>02.11.2023 16:13:58</t>
  </si>
  <si>
    <t>02.11.2023 17:42:38</t>
  </si>
  <si>
    <t>TR-52 35-27-M00052_DAĞITIM TRAFO TR-52 M03_72176401</t>
  </si>
  <si>
    <t>02.11.2023 10:02:03</t>
  </si>
  <si>
    <t>02.11.2023 17:20:09</t>
  </si>
  <si>
    <t>HACIHIDIR TR-1 45-78-M00673_49423718_56407534_56407534</t>
  </si>
  <si>
    <t>02.11.2023 10:45:36</t>
  </si>
  <si>
    <t>02.11.2023 12:11:23</t>
  </si>
  <si>
    <t>02.11.2023 09:28:18</t>
  </si>
  <si>
    <t>02.11.2023 09:35:48</t>
  </si>
  <si>
    <t>02.11.2023 12:06:12</t>
  </si>
  <si>
    <t>02.11.2023 18:48:39</t>
  </si>
  <si>
    <t>02.11.2023 16:33:51</t>
  </si>
  <si>
    <t>02.11.2023 16:34:08</t>
  </si>
  <si>
    <t>02.11.2023 15:51:37</t>
  </si>
  <si>
    <t>02.11.2023 18:30:55</t>
  </si>
  <si>
    <t>02.11.2023 20:53:45</t>
  </si>
  <si>
    <t>03.11.2023 04:25:54</t>
  </si>
  <si>
    <t>02.11.2023 14:31:32</t>
  </si>
  <si>
    <t>02.11.2023 15:16:37</t>
  </si>
  <si>
    <t>DÜNDARLI TR-3 35-24-M00306_B_82838878_82838878</t>
  </si>
  <si>
    <t>02.11.2023 09:05:28</t>
  </si>
  <si>
    <t>02.11.2023 14:54:07</t>
  </si>
  <si>
    <t>K-4325 35-04-K04325_K-3965 K01_2113113</t>
  </si>
  <si>
    <t>02.11.2023 16:26:29</t>
  </si>
  <si>
    <t>02.11.2023 20:35:00</t>
  </si>
  <si>
    <t>KARABULU KÖK 35-31-L00227_UMURLU L05_2337017</t>
  </si>
  <si>
    <t>02.11.2023 17:33:05</t>
  </si>
  <si>
    <t>02.11.2023 17:53:09</t>
  </si>
  <si>
    <t>02.11.2023 11:17:38</t>
  </si>
  <si>
    <t>02.11.2023 13:06:38</t>
  </si>
  <si>
    <t>K-1039 35-01-K01039_C C1_5915186</t>
  </si>
  <si>
    <t>02.11.2023 21:51:53</t>
  </si>
  <si>
    <t>02.11.2023 22:41:03</t>
  </si>
  <si>
    <t>02.11.2023 15:15:30</t>
  </si>
  <si>
    <t>02.11.2023 16:57:59</t>
  </si>
  <si>
    <t>K-1854 35-07-K01854_35-07-K01854_65925246</t>
  </si>
  <si>
    <t>02.11.2023 10:20:08</t>
  </si>
  <si>
    <t>02.11.2023 18:26:37</t>
  </si>
  <si>
    <t>02.11.2023 14:24:45</t>
  </si>
  <si>
    <t>02.11.2023 15:13:28</t>
  </si>
  <si>
    <t>02.11.2023 17:12:28</t>
  </si>
  <si>
    <t>02.11.2023 18:01:51</t>
  </si>
  <si>
    <t>K-3711 35-03-K03711_910205888_910205888</t>
  </si>
  <si>
    <t>02.11.2023 08:36:49</t>
  </si>
  <si>
    <t>02.11.2023 10:24:33</t>
  </si>
  <si>
    <t>02.11.2023 14:43:03</t>
  </si>
  <si>
    <t>02.11.2023 14:54:02</t>
  </si>
  <si>
    <t>ÇAVDAR TR-1 45-82-L00057_45-82-L00057_79724729</t>
  </si>
  <si>
    <t>02.11.2023 13:01:36</t>
  </si>
  <si>
    <t>02.11.2023 16:47:35</t>
  </si>
  <si>
    <t>SOMA KÖYLER DM-2 45-82-M00125_HatBaşıAyırıcı_94949020 M08_94949020</t>
  </si>
  <si>
    <t>02.11.2023 16:49:15</t>
  </si>
  <si>
    <t>02.11.2023 18:01:59</t>
  </si>
  <si>
    <t>02.11.2023 10:07:56</t>
  </si>
  <si>
    <t>02.11.2023 11:38:45</t>
  </si>
  <si>
    <t>MENEMEN TR-82 35-28-M00682_DAĞITIM TRAFO MENEMEN TR-82 M01_92272372</t>
  </si>
  <si>
    <t>02.11.2023 01:55:21</t>
  </si>
  <si>
    <t>02.11.2023 12:10:11</t>
  </si>
  <si>
    <t>02.11.2023 13:37:13</t>
  </si>
  <si>
    <t>02.11.2023 18:27:45</t>
  </si>
  <si>
    <t>DEMİRCİLİ DM 35-15-L00895_ÜZÜMLÜ L06_85268684</t>
  </si>
  <si>
    <t>02.11.2023 15:55:58</t>
  </si>
  <si>
    <t>02.11.2023 15:56:03</t>
  </si>
  <si>
    <t>02.11.2023 09:02:40</t>
  </si>
  <si>
    <t>02.11.2023 12:44:11</t>
  </si>
  <si>
    <t>KAYMAKÇI DM-2 35-15-M00309_BEYDAĞ M02_66415306</t>
  </si>
  <si>
    <t>02.11.2023 16:16:48</t>
  </si>
  <si>
    <t>02.11.2023 20:55:32</t>
  </si>
  <si>
    <t>L-513 REİSDERE 35-18-L00513_950462624_950462624</t>
  </si>
  <si>
    <t>02.11.2023 12:44:10</t>
  </si>
  <si>
    <t>02.11.2023 14:32:52</t>
  </si>
  <si>
    <t>SOMA A SANTRALİ İM/DM 45-82-A00001_DENİŞ-1 M11_2324953</t>
  </si>
  <si>
    <t>02.11.2023 14:45:28</t>
  </si>
  <si>
    <t>02.11.2023 15:44:24</t>
  </si>
  <si>
    <t>MENDERES DM-2/TR-1 35-22-M00300_ARITMA-2 M16_2095711</t>
  </si>
  <si>
    <t>02.11.2023 14:34:18</t>
  </si>
  <si>
    <t>02.11.2023 14:38:33</t>
  </si>
  <si>
    <t>GELENBE İM 45-76-A00001_SAKARLI M03_2089839</t>
  </si>
  <si>
    <t>02.11.2023 13:28:33</t>
  </si>
  <si>
    <t>02.11.2023 13:42:18</t>
  </si>
  <si>
    <t>AKPINAR TR-2 45-75-M00080_DIREK TIPI TRAFO HUCRESI H01_2084777</t>
  </si>
  <si>
    <t>02.11.2023 23:18:09</t>
  </si>
  <si>
    <t>03.11.2023 05:32:46</t>
  </si>
  <si>
    <t>MANİSA TM-1 45-71-A00001_TURGUTLU-2 M18_2309133</t>
  </si>
  <si>
    <t>02.11.2023 16:05:32</t>
  </si>
  <si>
    <t>TR-44 35-16-L00044_35-16-L00044_2346999</t>
  </si>
  <si>
    <t>02.11.2023 10:12:49</t>
  </si>
  <si>
    <t>02.11.2023 17:37:43</t>
  </si>
  <si>
    <t>DM-2/38 ÜÇPINARLAR 35-26-M00849_35-26-M00849_65870066</t>
  </si>
  <si>
    <t>02.11.2023 09:08:48</t>
  </si>
  <si>
    <t>02.11.2023 10:52:48</t>
  </si>
  <si>
    <t>AHMETBEYLER DM 35-16-M00154_HatBaşıAyırıcı_72293594 M05_72293594</t>
  </si>
  <si>
    <t>02.11.2023 18:41:03</t>
  </si>
  <si>
    <t>02.11.2023 21:50:48</t>
  </si>
  <si>
    <t>SARIGÖL TR-4 45-79-M00004_945557240_945557240</t>
  </si>
  <si>
    <t>02.11.2023 09:52:47</t>
  </si>
  <si>
    <t>02.11.2023 10:39:56</t>
  </si>
  <si>
    <t>AYHAN BEZİRGENOGLU SULAMA GRUBU 35-29-L00346_B_56396697_56396697</t>
  </si>
  <si>
    <t>02.11.2023 10:45:25</t>
  </si>
  <si>
    <t>02.11.2023 11:18:01</t>
  </si>
  <si>
    <t>02.11.2023 08:03:59</t>
  </si>
  <si>
    <t>02.11.2023 08:26:00</t>
  </si>
  <si>
    <t>02.11.2023 10:29:44</t>
  </si>
  <si>
    <t>02.11.2023 17:16:59</t>
  </si>
  <si>
    <t>YENİŞEHİR TR-2 35-31-L00378_C_91432867_91432867</t>
  </si>
  <si>
    <t>02.11.2023 16:46:20</t>
  </si>
  <si>
    <t>03.11.2023 01:05:18</t>
  </si>
  <si>
    <t>02.11.2023 08:57:48</t>
  </si>
  <si>
    <t>02.11.2023 16:50:19</t>
  </si>
  <si>
    <t>ÇAPAKLI KÖK 45-78-M01161_GÖKÇEKÖY M05_78225753</t>
  </si>
  <si>
    <t>02.11.2023 18:13:49</t>
  </si>
  <si>
    <t>02.11.2023 09:08:55</t>
  </si>
  <si>
    <t>02.11.2023 16:21:28</t>
  </si>
  <si>
    <t>DM-2 45-71-M00002_TR-94 ÇIKIŞI ŞEHİTLER KAB M23_2048818</t>
  </si>
  <si>
    <t>02.11.2023 10:11:10</t>
  </si>
  <si>
    <t>02.11.2023 11:09:45</t>
  </si>
  <si>
    <t>02.11.2023 17:08:11</t>
  </si>
  <si>
    <t>02.11.2023 17:39:46</t>
  </si>
  <si>
    <t>M-239 35-02-M00239_97456978_97456978</t>
  </si>
  <si>
    <t>02.11.2023 19:23:45</t>
  </si>
  <si>
    <t>02.11.2023 20:23:41</t>
  </si>
  <si>
    <t>CERİTLER SÜLÜKLÜYOLU TR-2 35-31-L00120_B_72253500_72253500</t>
  </si>
  <si>
    <t>02.11.2023 09:33:12</t>
  </si>
  <si>
    <t>02.11.2023 17:01:21</t>
  </si>
  <si>
    <t>ÖDEMİŞ İM 35-15-A00001_MURSALLI SULAMA L14_2062380</t>
  </si>
  <si>
    <t>02.11.2023 16:03:29</t>
  </si>
  <si>
    <t>02.11.2023 16:13:38</t>
  </si>
  <si>
    <t>02.11.2023 15:16:36</t>
  </si>
  <si>
    <t>02.11.2023 18:30:32</t>
  </si>
  <si>
    <t>KARAMAN TR-1 35-31-L00049_47864375_56390329_56390329</t>
  </si>
  <si>
    <t>02.11.2023 18:20:55</t>
  </si>
  <si>
    <t>02.11.2023 22:01:13</t>
  </si>
  <si>
    <t>02.11.2023 10:53:55</t>
  </si>
  <si>
    <t>M-2846 35-03-M02846_HatBaşıAyırıcı_95517470 M02_95517470</t>
  </si>
  <si>
    <t>02.11.2023 21:27:47</t>
  </si>
  <si>
    <t>02.11.2023 22:35:59</t>
  </si>
  <si>
    <t>ASARLIK TR-13 35-28-M00180_D_91416856_91416856</t>
  </si>
  <si>
    <t>02.11.2023 12:44:33</t>
  </si>
  <si>
    <t>02.11.2023 14:43:24</t>
  </si>
  <si>
    <t>KIRANÇİFTLİK TR-1 45-71-M01489_44437827_56366538_56366538</t>
  </si>
  <si>
    <t>02.11.2023 18:36:52</t>
  </si>
  <si>
    <t>02.11.2023 19:30:28</t>
  </si>
  <si>
    <t>YAYAKENT DM 35-24-M00209_IŞIKLAR M02_72093560</t>
  </si>
  <si>
    <t>02.11.2023 16:18:06</t>
  </si>
  <si>
    <t>02.11.2023 17:01:07</t>
  </si>
  <si>
    <t>M-749 KIRIKLAR CEZAEVİ KÖK 35-03-M00749_M-750 CEZAEVİ M01_49932292</t>
  </si>
  <si>
    <t>02.11.2023 14:43:31</t>
  </si>
  <si>
    <t>02.11.2023 17:38:09</t>
  </si>
  <si>
    <t>MEHMET İNCE SULAMA GRUBU 35-27-M00174_35-27-M00174_2368514</t>
  </si>
  <si>
    <t>02.11.2023 16:00:53</t>
  </si>
  <si>
    <t>02.11.2023 22:05:01</t>
  </si>
  <si>
    <t>KAYMAKÇI İM 35-15-A00004_ÇAYLI L04_2315166</t>
  </si>
  <si>
    <t>02.11.2023 19:14:41</t>
  </si>
  <si>
    <t>02.11.2023 19:36:47</t>
  </si>
  <si>
    <t>02.11.2023 12:43:51</t>
  </si>
  <si>
    <t>02.11.2023 13:01:37</t>
  </si>
  <si>
    <t>HÜSEYİN ÇETİNKAYA SULAMA GRUBU 35-29-M00368_A_91180222_91180222</t>
  </si>
  <si>
    <t>02.11.2023 16:37:47</t>
  </si>
  <si>
    <t>02.11.2023 19:34:33</t>
  </si>
  <si>
    <t>MAVİDERE TR-3 35-31-L00212_C_91201274_91201274</t>
  </si>
  <si>
    <t>02.11.2023 17:04:23</t>
  </si>
  <si>
    <t>02.11.2023 21:52:34</t>
  </si>
  <si>
    <t>02.11.2023 14:04:17</t>
  </si>
  <si>
    <t>02.11.2023 14:11:30</t>
  </si>
  <si>
    <t>K-191 35-04-K00191_962687770_962687770</t>
  </si>
  <si>
    <t>02.11.2023 07:30:06</t>
  </si>
  <si>
    <t>02.11.2023 08:35:45</t>
  </si>
  <si>
    <t>02.11.2023 19:45:40</t>
  </si>
  <si>
    <t>02.11.2023 21:13:14</t>
  </si>
  <si>
    <t>02.11.2023 15:31:48</t>
  </si>
  <si>
    <t>02.11.2023 16:07:58</t>
  </si>
  <si>
    <t>TR-8 35-15-L00008_A A1b_48898312</t>
  </si>
  <si>
    <t>02.11.2023 18:59:14</t>
  </si>
  <si>
    <t>02.11.2023 22:14:52</t>
  </si>
  <si>
    <t>DİNDARLI KÖK TR-3 KAKLIK 45-79-M00395_HatBaşıAyırıcı_53134195 M01_53134195</t>
  </si>
  <si>
    <t>02.11.2023 18:11:10</t>
  </si>
  <si>
    <t>02.11.2023 20:14:12</t>
  </si>
  <si>
    <t>02.11.2023 17:47:53</t>
  </si>
  <si>
    <t>02.11.2023 21:48:43</t>
  </si>
  <si>
    <t>TR-63 GERENLİKUYU MEVKİİ 35-15-L00063_A_56370678_56370678</t>
  </si>
  <si>
    <t>02.11.2023 16:51:07</t>
  </si>
  <si>
    <t>02.11.2023 20:55:56</t>
  </si>
  <si>
    <t>İBRAHİMAĞA TR-1 45-77-M00059_A_91047560_91047560</t>
  </si>
  <si>
    <t>02.11.2023 10:30:51</t>
  </si>
  <si>
    <t>02.11.2023 11:36:15</t>
  </si>
  <si>
    <t>SOMA TR-17/2 45-82-M00110_945524936_945524936</t>
  </si>
  <si>
    <t>02.11.2023 20:40:59</t>
  </si>
  <si>
    <t>02.11.2023 21:54:34</t>
  </si>
  <si>
    <t>L-393 YENİ OKUL 35-18-L00393_B b1_5945188</t>
  </si>
  <si>
    <t>02.11.2023 09:06:11</t>
  </si>
  <si>
    <t>02.11.2023 13:09:16</t>
  </si>
  <si>
    <t>02.11.2023 04:20:27</t>
  </si>
  <si>
    <t>02.11.2023 04:31:49</t>
  </si>
  <si>
    <t>POYRAZ TR-2 45-78-M00654_B_83789273_83789273</t>
  </si>
  <si>
    <t>02.11.2023 09:31:35</t>
  </si>
  <si>
    <t>02.11.2023 10:18:26</t>
  </si>
  <si>
    <t>K-704 35-01-K00704_911503424_911503424</t>
  </si>
  <si>
    <t>02.11.2023 14:55:18</t>
  </si>
  <si>
    <t>02.11.2023 19:06:19</t>
  </si>
  <si>
    <t>02.11.2023 16:10:31</t>
  </si>
  <si>
    <t>02.11.2023 17:38:30</t>
  </si>
  <si>
    <t>SOMA TR-1 45-82-M00001_945536502_945536502</t>
  </si>
  <si>
    <t>02.11.2023 18:22:20</t>
  </si>
  <si>
    <t>02.11.2023 23:35:51</t>
  </si>
  <si>
    <t>02.11.2023 10:08:11</t>
  </si>
  <si>
    <t>02.11.2023 11:25:58</t>
  </si>
  <si>
    <t>MERSİNLİDERE TR-8 (KIRKIOÇLAR) 35-31-L00488_C_90965822_90965822</t>
  </si>
  <si>
    <t>02.11.2023 13:00:25</t>
  </si>
  <si>
    <t>02.11.2023 20:00:26</t>
  </si>
  <si>
    <t>TR-40 35-22-M00040_DIREK TIPI TRAFO HUCRESI H01_2046530</t>
  </si>
  <si>
    <t>02.11.2023 09:51:58</t>
  </si>
  <si>
    <t>02.11.2023 18:00:59</t>
  </si>
  <si>
    <t>02.11.2023 18:16:08</t>
  </si>
  <si>
    <t>02.11.2023 23:14:11</t>
  </si>
  <si>
    <t>METAL İŞLERİ TR-16 35-22-M00116_5841690 TR16/G1_5914683</t>
  </si>
  <si>
    <t>02.11.2023 09:42:33</t>
  </si>
  <si>
    <t>02.11.2023 13:59:06</t>
  </si>
  <si>
    <t>02.11.2023 09:27:15</t>
  </si>
  <si>
    <t>02.11.2023 16:31:20</t>
  </si>
  <si>
    <t>02.11.2023 14:56:48</t>
  </si>
  <si>
    <t>02.11.2023 15:07:11</t>
  </si>
  <si>
    <t>YUSUFLU TR-6 35-20-L00359_955212846_955212846</t>
  </si>
  <si>
    <t>02.11.2023 13:26:00</t>
  </si>
  <si>
    <t>02.11.2023 15:46:56</t>
  </si>
  <si>
    <t>GÜNEY DM 45-83-L00130_AYVACIK L06_2096781</t>
  </si>
  <si>
    <t>02.11.2023 15:41:28</t>
  </si>
  <si>
    <t>02.11.2023 17:14:19</t>
  </si>
  <si>
    <t>02.11.2023 22:59:53</t>
  </si>
  <si>
    <t>M-103 35-09-M00103_B_60983510_60983510</t>
  </si>
  <si>
    <t>02.11.2023 10:37:45</t>
  </si>
  <si>
    <t>02.11.2023 14:50:24</t>
  </si>
  <si>
    <t>K-2503 35-02-K02503_K-3202 K03_41960880</t>
  </si>
  <si>
    <t>02.11.2023 15:13:23</t>
  </si>
  <si>
    <t>02.11.2023 17:24:29</t>
  </si>
  <si>
    <t>ÇANDARLI TR-15 (SANAYİ) 35-30-M00015_35-30-M00015_72082001</t>
  </si>
  <si>
    <t>02.11.2023 20:33:56</t>
  </si>
  <si>
    <t>02.11.2023 21:17:50</t>
  </si>
  <si>
    <t>ÖREN TR-3 35-27-L00218_35-27-L00218_72160004</t>
  </si>
  <si>
    <t>02.11.2023 15:06:43</t>
  </si>
  <si>
    <t>OĞLANANASI TR-19 35-22-M00525_95002640254_95002640254</t>
  </si>
  <si>
    <t>02.11.2023 12:49:14</t>
  </si>
  <si>
    <t>02.11.2023 18:13:20</t>
  </si>
  <si>
    <t>KEMHALLI KÖK 45-86-M00044_UĞURLU KÖK M03_72224712</t>
  </si>
  <si>
    <t>02.11.2023 10:20:48</t>
  </si>
  <si>
    <t>02.11.2023 10:31:58</t>
  </si>
  <si>
    <t>02.11.2023 15:04:28</t>
  </si>
  <si>
    <t>02.11.2023 15:05:55</t>
  </si>
  <si>
    <t>ALAŞARLI H.ALİ ÇİFTÇİ GRUBU TR-4 35-15-L00222_35-15-L00222_2364793</t>
  </si>
  <si>
    <t>02.11.2023 17:59:37</t>
  </si>
  <si>
    <t>02.11.2023 20:19:27</t>
  </si>
  <si>
    <t>ÇANŞA KÖK 45-81-M00047_ M03_2317361</t>
  </si>
  <si>
    <t>02.11.2023 08:38:18</t>
  </si>
  <si>
    <t>02.11.2023 09:34:28</t>
  </si>
  <si>
    <t>02.11.2023 16:09:15</t>
  </si>
  <si>
    <t>02.11.2023 16:45:35</t>
  </si>
  <si>
    <t>ÖDEMİŞ İM 35-15-A00001_CUMHURİYET M12_2060984</t>
  </si>
  <si>
    <t>02.11.2023 09:10:45</t>
  </si>
  <si>
    <t>02.11.2023 17:48:09</t>
  </si>
  <si>
    <t>K-3961 GEÇİT 35-02-K03961_K-3569 K01_66577840</t>
  </si>
  <si>
    <t>02.11.2023 09:58:01</t>
  </si>
  <si>
    <t>02.11.2023 18:43:55</t>
  </si>
  <si>
    <t>ORTA MAHALLE M-55 (ARTIMA) KÖK 35-25-M00055_ÖZDERE HAVACILAR KAMPI ÖZEL M04_72124311</t>
  </si>
  <si>
    <t>02.11.2023 03:17:23</t>
  </si>
  <si>
    <t>02.11.2023 04:16:35</t>
  </si>
  <si>
    <t>02.11.2023 11:55:57</t>
  </si>
  <si>
    <t>02.11.2023 14:21:19</t>
  </si>
  <si>
    <t>K-1734 35-03-K01734_A_56367512_56367512</t>
  </si>
  <si>
    <t>02.11.2023 18:31:02</t>
  </si>
  <si>
    <t>BALIKLIOVA TR-4 35-19-L00274__72374222_72374222</t>
  </si>
  <si>
    <t>02.11.2023 16:33:06</t>
  </si>
  <si>
    <t>02.11.2023 17:21:40</t>
  </si>
  <si>
    <t>K-4105 35-08-K04105_97592251_97592251</t>
  </si>
  <si>
    <t>02.11.2023 09:41:04</t>
  </si>
  <si>
    <t>02.11.2023 13:09:55</t>
  </si>
  <si>
    <t>K-311 35-01-K00311__72410580_72410580</t>
  </si>
  <si>
    <t>02.11.2023 09:24:58</t>
  </si>
  <si>
    <t>02.11.2023 12:26:05</t>
  </si>
  <si>
    <t>ÖDEMİŞ İM 35-15-A00001_MURSALLI SULAMA L14_2062379</t>
  </si>
  <si>
    <t>02.11.2023 17:06:16</t>
  </si>
  <si>
    <t>02.11.2023 17:28:16</t>
  </si>
  <si>
    <t>02.11.2023 09:01:14</t>
  </si>
  <si>
    <t>02.11.2023 18:16:39</t>
  </si>
  <si>
    <t>DM-1/28 35-29-M00028_48367119_56362263_56362263</t>
  </si>
  <si>
    <t>02.11.2023 15:50:59</t>
  </si>
  <si>
    <t>02.11.2023 17:40:58</t>
  </si>
  <si>
    <t>DM-1/TR-9 URLA 35-19-M00467_956695552_956695552</t>
  </si>
  <si>
    <t>02.11.2023 10:39:30</t>
  </si>
  <si>
    <t>02.11.2023 17:38:15</t>
  </si>
  <si>
    <t>02.11.2023 17:39:21</t>
  </si>
  <si>
    <t>02.11.2023 17:54:59</t>
  </si>
  <si>
    <t>ÇAVLU TR-3 45-78-L00626_A_91114214_91114214</t>
  </si>
  <si>
    <t>02.11.2023 22:05:28</t>
  </si>
  <si>
    <t>02.11.2023 22:44:45</t>
  </si>
  <si>
    <t>02.11.2023 16:17:18</t>
  </si>
  <si>
    <t>02.11.2023 22:36:29</t>
  </si>
  <si>
    <t>SAİPLER TR-1 35-26-M00479_956621580_956621580</t>
  </si>
  <si>
    <t>02.11.2023 21:01:40</t>
  </si>
  <si>
    <t>03.11.2023 01:55:33</t>
  </si>
  <si>
    <t>02.11.2023 12:01:49</t>
  </si>
  <si>
    <t>02.11.2023 12:01:53</t>
  </si>
  <si>
    <t>02.11.2023 21:49:19</t>
  </si>
  <si>
    <t>03.11.2023 04:51:43</t>
  </si>
  <si>
    <t>K-3881 35-01-K03881_913520703_913520703</t>
  </si>
  <si>
    <t>02.11.2023 17:25:44</t>
  </si>
  <si>
    <t>02.11.2023 21:02:30</t>
  </si>
  <si>
    <t>TİRE İM-DM-1 35-29-A00001_DM-1/51 M17_2312219</t>
  </si>
  <si>
    <t>02.11.2023 18:09:49</t>
  </si>
  <si>
    <t>02.11.2023 18:27:44</t>
  </si>
  <si>
    <t>CABBAR KAMARA TR-2 45-73-M00858_DIREK TIPI TRAFO HUCRESI H01_2058069</t>
  </si>
  <si>
    <t>02.11.2023 11:10:36</t>
  </si>
  <si>
    <t>EYKO TR-3 35-30-M00029_35-30-M00029_2371480</t>
  </si>
  <si>
    <t>02.11.2023 18:38:02</t>
  </si>
  <si>
    <t>02.11.2023 19:24:37</t>
  </si>
  <si>
    <t>ÖREN TR-3 35-27-L00218_A_56364271_56364271</t>
  </si>
  <si>
    <t>02.11.2023 09:43:26</t>
  </si>
  <si>
    <t>M-1644 35-02-M01644_M-2272 M04_66885990</t>
  </si>
  <si>
    <t>02.11.2023 17:10:10</t>
  </si>
  <si>
    <t>02.11.2023 22:34:19</t>
  </si>
  <si>
    <t>TR-1/71 45-72-M00071_956505962_956505962</t>
  </si>
  <si>
    <t>02.11.2023 19:28:39</t>
  </si>
  <si>
    <t>02.11.2023 20:04:01</t>
  </si>
  <si>
    <t>ERTUĞRUL TR-2 35-15-L00677_B_91358711_91358711</t>
  </si>
  <si>
    <t>02.11.2023 13:46:29</t>
  </si>
  <si>
    <t>02.11.2023 15:12:47</t>
  </si>
  <si>
    <t>02.11.2023 04:11:14</t>
  </si>
  <si>
    <t>02.11.2023 04:23:19</t>
  </si>
  <si>
    <t>ÇAYLI TR-10 35-15-L00203_DIREK TIPI TRAFO HUCRESI H01_2046447</t>
  </si>
  <si>
    <t>02.11.2023 17:45:01</t>
  </si>
  <si>
    <t>YAĞCILAR KÖK 45-71-M00179_HatBaşıAyırıcı_53135847 M04_53135847</t>
  </si>
  <si>
    <t>02.11.2023 10:30:16</t>
  </si>
  <si>
    <t>TR-111 ZEYTİNALANI 35-19-L00111__72410553_72410553</t>
  </si>
  <si>
    <t>02.11.2023 08:44:38</t>
  </si>
  <si>
    <t>02.11.2023 11:22:52</t>
  </si>
  <si>
    <t>TAYTAN TR-1 KÖK 45-78-M00305_TAYTAN MERKEZ ÇIKIŞ M01_65651002</t>
  </si>
  <si>
    <t>02.11.2023 12:40:31</t>
  </si>
  <si>
    <t>02.11.2023 13:03:28</t>
  </si>
  <si>
    <t>K-3881 35-01-K03881_35-01-K03881_65818547</t>
  </si>
  <si>
    <t>02.11.2023 10:02:46</t>
  </si>
  <si>
    <t>02.11.2023 16:29:11</t>
  </si>
  <si>
    <t>SAĞRAKÇI TR-1 45-72-L00219_A_91255777_91255777</t>
  </si>
  <si>
    <t>02.11.2023 19:39:08</t>
  </si>
  <si>
    <t>02.11.2023 22:55:58</t>
  </si>
  <si>
    <t>HATIPLAR TR-1 45-80-M00164_C_56392846_56392846</t>
  </si>
  <si>
    <t>02.11.2023 17:42:42</t>
  </si>
  <si>
    <t>02.11.2023 18:58:52</t>
  </si>
  <si>
    <t>02.11.2023 18:19:36</t>
  </si>
  <si>
    <t>02.11.2023 19:15:02</t>
  </si>
  <si>
    <t>K-142 35-02-K00142_EGE İM K04_2068244</t>
  </si>
  <si>
    <t>02.11.2023 09:31:45</t>
  </si>
  <si>
    <t>02.11.2023 14:22:58</t>
  </si>
  <si>
    <t>DM-3 (TR-16) 35-15-M00016_35-15-M00016_67054331</t>
  </si>
  <si>
    <t>02.11.2023 20:34:39</t>
  </si>
  <si>
    <t>02.11.2023 20:50:59</t>
  </si>
  <si>
    <t>02.11.2023 14:59:42</t>
  </si>
  <si>
    <t>02.11.2023 15:15:24</t>
  </si>
  <si>
    <t>TR-56 45-77-L00056_D_56395504_56395504</t>
  </si>
  <si>
    <t>02.11.2023 12:03:32</t>
  </si>
  <si>
    <t>02.11.2023 13:07:09</t>
  </si>
  <si>
    <t>BURHAN TR-2 45-78-M00742_B_91297214_91297214</t>
  </si>
  <si>
    <t>02.11.2023 20:56:47</t>
  </si>
  <si>
    <t>02.11.2023 21:38:42</t>
  </si>
  <si>
    <t>ÖDEMİŞ İM 35-15-A00001_YENİ KENT L16_2062384</t>
  </si>
  <si>
    <t>02.11.2023 16:03:08</t>
  </si>
  <si>
    <t>02.11.2023 15:21:00</t>
  </si>
  <si>
    <t>02.11.2023 16:56:49</t>
  </si>
  <si>
    <t>PINARKÖY TR-1 35-16-L00265_C_56398094_56398094</t>
  </si>
  <si>
    <t>02.11.2023 16:14:55</t>
  </si>
  <si>
    <t>02.11.2023 20:07:20</t>
  </si>
  <si>
    <t>02.11.2023 17:57:41</t>
  </si>
  <si>
    <t>L-101 ÇELEBİ 35-18-L00101_954898942_954898942</t>
  </si>
  <si>
    <t>02.11.2023 15:14:06</t>
  </si>
  <si>
    <t>02.11.2023 17:39:33</t>
  </si>
  <si>
    <t>MEHMET ZİNCİRCİ SULAMA GRUBU 35-29-L00275_B_65511475_65511475</t>
  </si>
  <si>
    <t>02.11.2023 07:59:50</t>
  </si>
  <si>
    <t>02.11.2023 10:02:43</t>
  </si>
  <si>
    <t>K-4105 35-08-K04105_35-08-K04105_42010091</t>
  </si>
  <si>
    <t>02.11.2023 13:38:28</t>
  </si>
  <si>
    <t>02.11.2023 09:07:56</t>
  </si>
  <si>
    <t>02.11.2023 09:31:24</t>
  </si>
  <si>
    <t>DM-1/51 35-29-M00051_DIREK TIPI TRAFO HUCRESI H01_2095264</t>
  </si>
  <si>
    <t>02.11.2023 17:28:33</t>
  </si>
  <si>
    <t>ÜRKMEZ DM-4 (ÜRKMEZ M-21) 35-25-M00155_ÜRKMEZ M-20 M04_72072949</t>
  </si>
  <si>
    <t>02.11.2023 10:29:01</t>
  </si>
  <si>
    <t>02.11.2023 17:36:51</t>
  </si>
  <si>
    <t>GÖRDES TR-16 45-75-M00016__84624730_84624730</t>
  </si>
  <si>
    <t>02.11.2023 17:07:28</t>
  </si>
  <si>
    <t>02.11.2023 20:26:04</t>
  </si>
  <si>
    <t>NECMETTİN AKTÜRK ÖZEL KÖK 45-76-M00045Ö_HALİL ÇOK M02_2087949</t>
  </si>
  <si>
    <t>02.11.2023 16:26:47</t>
  </si>
  <si>
    <t>02.11.2023 23:02:02</t>
  </si>
  <si>
    <t>L-95 ULAMIŞ OVA SULAMA 35-14-L00095_A_91302465_91302465</t>
  </si>
  <si>
    <t>02.11.2023 14:08:31</t>
  </si>
  <si>
    <t>02.11.2023 15:10:22</t>
  </si>
  <si>
    <t>02.11.2023 04:34:13</t>
  </si>
  <si>
    <t>02.11.2023 04:39:58</t>
  </si>
  <si>
    <t>02.11.2023 23:08:59</t>
  </si>
  <si>
    <t>02.11.2023 23:14:41</t>
  </si>
  <si>
    <t>TR-130 35-26-M00130_95000592954_95000592954</t>
  </si>
  <si>
    <t>02.11.2023 13:49:31</t>
  </si>
  <si>
    <t>02.11.2023 15:34:17</t>
  </si>
  <si>
    <t>TR-1/73 45-72-M00073_945120651_945120651</t>
  </si>
  <si>
    <t>02.11.2023 13:42:48</t>
  </si>
  <si>
    <t>02.11.2023 15:51:04</t>
  </si>
  <si>
    <t>03.11.2023 10:14:26</t>
  </si>
  <si>
    <t>03.11.2023 18:32:29</t>
  </si>
  <si>
    <t>03.11.2023 09:38:38</t>
  </si>
  <si>
    <t>03.11.2023 13:58:40</t>
  </si>
  <si>
    <t>03.11.2023 08:15:15</t>
  </si>
  <si>
    <t>03.11.2023 10:16:59</t>
  </si>
  <si>
    <t>İLYASLAR KÖK 45-76-M00048_HatBaşıAyırıcı_53135514 M02_53135514</t>
  </si>
  <si>
    <t>03.11.2023 09:55:46</t>
  </si>
  <si>
    <t>03.11.2023 10:50:52</t>
  </si>
  <si>
    <t>OKLUİSA KÖK 45-81-M00046_HatBaşıAyırıcı_66089137 M05_66089137</t>
  </si>
  <si>
    <t>03.11.2023 17:43:33</t>
  </si>
  <si>
    <t>03.11.2023 19:53:54</t>
  </si>
  <si>
    <t>TİRE TM 35-29-A00003_TR-B M12_2313878</t>
  </si>
  <si>
    <t>03.11.2023 03:01:10</t>
  </si>
  <si>
    <t>03.11.2023 03:05:51</t>
  </si>
  <si>
    <t>K-4441 35-10-K04441_913651563_913651563</t>
  </si>
  <si>
    <t>03.11.2023 11:31:02</t>
  </si>
  <si>
    <t>03.11.2023 12:59:13</t>
  </si>
  <si>
    <t>M-2501 ÇAMLI TR-4 35-10-M02501_915067596_915067596</t>
  </si>
  <si>
    <t>03.11.2023 16:09:32</t>
  </si>
  <si>
    <t>03.11.2023 21:48:55</t>
  </si>
  <si>
    <t>L-240 PTT TRAFO 35-18-L00240_11512936 a3b_5958452</t>
  </si>
  <si>
    <t>03.11.2023 17:54:46</t>
  </si>
  <si>
    <t>03.11.2023 20:04:19</t>
  </si>
  <si>
    <t>SÜZBEYLİ TR-1 35-28-M00421_953373400_953373400</t>
  </si>
  <si>
    <t>03.11.2023 12:23:59</t>
  </si>
  <si>
    <t>03.11.2023 14:44:09</t>
  </si>
  <si>
    <t>K-2456 35-04-K02456_K-2618 K01_49901849</t>
  </si>
  <si>
    <t>03.11.2023 08:59:14</t>
  </si>
  <si>
    <t>03.11.2023 11:25:29</t>
  </si>
  <si>
    <t>MURADİYE DM-11/10-A KÖK 45-71-M00800_İDEAL METAL M07_72116378</t>
  </si>
  <si>
    <t>03.11.2023 08:36:58</t>
  </si>
  <si>
    <t>03.11.2023 10:43:58</t>
  </si>
  <si>
    <t>İHSAN GÖREN SLM GRB TR 35-27-M00715_DIREK TIPI TRAFO HUCRESI H01_2049315</t>
  </si>
  <si>
    <t>03.11.2023 16:03:31</t>
  </si>
  <si>
    <t>03.11.2023 18:45:44</t>
  </si>
  <si>
    <t>DM-3 (TR-16) 35-15-M00016_TÜRBE M12_67054199</t>
  </si>
  <si>
    <t>03.11.2023 09:28:34</t>
  </si>
  <si>
    <t>03.11.2023 09:35:20</t>
  </si>
  <si>
    <t>ÇUKURALTI M-21 35-25-M00069_955276999_955276999</t>
  </si>
  <si>
    <t>03.11.2023 13:18:38</t>
  </si>
  <si>
    <t>03.11.2023 14:16:35</t>
  </si>
  <si>
    <t>KARADOĞAN TR-1 35-15-L00469_B_91227150_91227150</t>
  </si>
  <si>
    <t>03.11.2023 11:16:01</t>
  </si>
  <si>
    <t>03.11.2023 16:25:06</t>
  </si>
  <si>
    <t>03.11.2023 08:38:09</t>
  </si>
  <si>
    <t>03.11.2023 08:47:59</t>
  </si>
  <si>
    <t>K-4469 35-01-K04469_35-01-K04469_2375112</t>
  </si>
  <si>
    <t>03.11.2023 18:53:49</t>
  </si>
  <si>
    <t>03.11.2023 19:50:38</t>
  </si>
  <si>
    <t>KARAYENİCE KÖK (YATIRIM REZERVE) 45-71-M02611_KARAYENİCE KÖYÜ M04_97585784</t>
  </si>
  <si>
    <t>03.11.2023 09:30:41</t>
  </si>
  <si>
    <t>03.11.2023 10:07:51</t>
  </si>
  <si>
    <t>03.11.2023 10:11:58</t>
  </si>
  <si>
    <t>03.11.2023 13:22:11</t>
  </si>
  <si>
    <t>YENİ FOÇA TR-19 35-23-M00019_A_56366088_56366088</t>
  </si>
  <si>
    <t>03.11.2023 14:27:27</t>
  </si>
  <si>
    <t>03.11.2023 16:49:21</t>
  </si>
  <si>
    <t>SAİP TR-2 35-21-L00103_B_56394901_56394901</t>
  </si>
  <si>
    <t>03.11.2023 13:18:53</t>
  </si>
  <si>
    <t>03.11.2023 14:57:42</t>
  </si>
  <si>
    <t>03.11.2023 09:23:59</t>
  </si>
  <si>
    <t>03.11.2023 10:01:49</t>
  </si>
  <si>
    <t>TR-14 35-15-M00014_48910048_60983084_60983084</t>
  </si>
  <si>
    <t>03.11.2023 08:11:22</t>
  </si>
  <si>
    <t>03.11.2023 10:16:49</t>
  </si>
  <si>
    <t>TAT DM 35-26-M00070_SEPİCİ GES M012_64662313</t>
  </si>
  <si>
    <t>03.11.2023 10:35:13</t>
  </si>
  <si>
    <t>03.11.2023 13:15:44</t>
  </si>
  <si>
    <t>03.11.2023 12:25:46</t>
  </si>
  <si>
    <t>03.11.2023 17:39:41</t>
  </si>
  <si>
    <t>TR-2/36 45-72-L00036_45-72-L00036_2348224</t>
  </si>
  <si>
    <t>03.11.2023 10:31:31</t>
  </si>
  <si>
    <t>03.11.2023 11:10:59</t>
  </si>
  <si>
    <t>03.11.2023 10:44:09</t>
  </si>
  <si>
    <t>03.11.2023 11:33:11</t>
  </si>
  <si>
    <t>03.11.2023 11:02:56</t>
  </si>
  <si>
    <t>03.11.2023 13:21:55</t>
  </si>
  <si>
    <t>MORDOĞAN TR-34 35-21-L00148_A_56375044_56375044</t>
  </si>
  <si>
    <t>03.11.2023 17:23:08</t>
  </si>
  <si>
    <t>03.11.2023 21:50:16</t>
  </si>
  <si>
    <t>ASARLIK TR-6 35-28-M00177_A_91324737_91324737</t>
  </si>
  <si>
    <t>03.11.2023 09:37:09</t>
  </si>
  <si>
    <t>03.11.2023 12:21:24</t>
  </si>
  <si>
    <t>K-511 35-01-K00511_912136241_912136241</t>
  </si>
  <si>
    <t>03.11.2023 23:18:24</t>
  </si>
  <si>
    <t>04.11.2023 04:32:39</t>
  </si>
  <si>
    <t>DEREBETON ÖZEL TR 35-18-M00080Ö_ M01_2109099</t>
  </si>
  <si>
    <t>03.11.2023 07:19:54</t>
  </si>
  <si>
    <t>03.11.2023 10:46:27</t>
  </si>
  <si>
    <t>TR-61 HALİM AVCI GRB. 35-15-L00061_C_56407038_56407038</t>
  </si>
  <si>
    <t>03.11.2023 08:37:42</t>
  </si>
  <si>
    <t>03.11.2023 09:51:57</t>
  </si>
  <si>
    <t>YENİ FOÇA TR-2 35-23-M00002_TR-9 M01_66039430</t>
  </si>
  <si>
    <t>03.11.2023 10:23:49</t>
  </si>
  <si>
    <t>03.11.2023 11:00:41</t>
  </si>
  <si>
    <t>GÖRDES TR-20 45-75-M00020_DIREK TIPI TRAFO HUCRESI H01_2089292</t>
  </si>
  <si>
    <t>03.11.2023 12:59:25</t>
  </si>
  <si>
    <t>03.11.2023 13:53:01</t>
  </si>
  <si>
    <t>DİNDARLI KÖK TR-3 KAKLIK 45-79-M00395_HatBaşıAyırıcı_53134327 M06_53134327</t>
  </si>
  <si>
    <t>03.11.2023 14:15:53</t>
  </si>
  <si>
    <t>03.11.2023 14:53:19</t>
  </si>
  <si>
    <t>03.11.2023 10:43:08</t>
  </si>
  <si>
    <t>03.11.2023 10:58:35</t>
  </si>
  <si>
    <t>M-2745 35-01-M02745_910778779_910778779</t>
  </si>
  <si>
    <t>03.11.2023 15:40:37</t>
  </si>
  <si>
    <t>03.11.2023 17:02:48</t>
  </si>
  <si>
    <t>03.11.2023 11:09:12</t>
  </si>
  <si>
    <t>03.11.2023 14:31:40</t>
  </si>
  <si>
    <t>M-3307(YATIRIM REZERVE) 35-07-M03307__79892026_79892026</t>
  </si>
  <si>
    <t>03.11.2023 10:27:31</t>
  </si>
  <si>
    <t>03.11.2023 17:30:00</t>
  </si>
  <si>
    <t>TR-2/34 45-83-L00034_45-83-L00034_2347541</t>
  </si>
  <si>
    <t>03.11.2023 19:07:05</t>
  </si>
  <si>
    <t>03.11.2023 21:27:23</t>
  </si>
  <si>
    <t>SEYREK TR-2 35-28-M00909_953377103_953377103</t>
  </si>
  <si>
    <t>03.11.2023 12:07:22</t>
  </si>
  <si>
    <t>03.11.2023 16:42:33</t>
  </si>
  <si>
    <t>KARAYAHŞİ TR-1 45-78-L00424_A_65508856_65508856</t>
  </si>
  <si>
    <t>03.11.2023 00:55:18</t>
  </si>
  <si>
    <t>03.11.2023 01:22:38</t>
  </si>
  <si>
    <t>TİRE TR-6 35-29-L00006_950336781_950336781</t>
  </si>
  <si>
    <t>03.11.2023 14:02:23</t>
  </si>
  <si>
    <t>03.11.2023 16:45:31</t>
  </si>
  <si>
    <t>ÇUKURKÖY KÖK 35-29-L00034_ATEŞ TİCARET L01_2327033</t>
  </si>
  <si>
    <t>03.11.2023 10:02:04</t>
  </si>
  <si>
    <t>03.11.2023 11:09:09</t>
  </si>
  <si>
    <t>TR-30 35-16-L00030_35-16-L00030_2347343</t>
  </si>
  <si>
    <t>03.11.2023 14:07:38</t>
  </si>
  <si>
    <t>03.11.2023 15:17:51</t>
  </si>
  <si>
    <t>L-310 35-18-L00310_950438028_950438028</t>
  </si>
  <si>
    <t>03.11.2023 12:40:49</t>
  </si>
  <si>
    <t>03.11.2023 14:37:33</t>
  </si>
  <si>
    <t>TR-156 35-15-L00156_35-15-L00156_2357964</t>
  </si>
  <si>
    <t>03.11.2023 09:17:34</t>
  </si>
  <si>
    <t>03.11.2023 09:44:42</t>
  </si>
  <si>
    <t>03.11.2023 20:58:39</t>
  </si>
  <si>
    <t>03.11.2023 22:52:51</t>
  </si>
  <si>
    <t>SARILAR KÖYÜ TR-2 35-27-L00264_A_91364897_91364897</t>
  </si>
  <si>
    <t>03.11.2023 13:24:30</t>
  </si>
  <si>
    <t>03.11.2023 15:43:11</t>
  </si>
  <si>
    <t>TR-1/42-B 45-72-M00110_45-72-M00110_2354978</t>
  </si>
  <si>
    <t>03.11.2023 13:46:32</t>
  </si>
  <si>
    <t>03.11.2023 14:20:09</t>
  </si>
  <si>
    <t>M-1291 35-02-M01291_A_56370963_56370963</t>
  </si>
  <si>
    <t>03.11.2023 09:46:40</t>
  </si>
  <si>
    <t>03.11.2023 11:10:08</t>
  </si>
  <si>
    <t>03.11.2023 09:12:02</t>
  </si>
  <si>
    <t>03.11.2023 17:04:10</t>
  </si>
  <si>
    <t>TR-2/79 45-83-L00079_48125342_56395635_56395635</t>
  </si>
  <si>
    <t>03.11.2023 08:44:04</t>
  </si>
  <si>
    <t>03.11.2023 10:07:49</t>
  </si>
  <si>
    <t>03.11.2023 13:53:19</t>
  </si>
  <si>
    <t>03.11.2023 15:08:56</t>
  </si>
  <si>
    <t>TR-93 MELTEM SİTESİ 35-19-L00093_956666559_956666559</t>
  </si>
  <si>
    <t>03.11.2023 21:03:45</t>
  </si>
  <si>
    <t>03.11.2023 22:59:25</t>
  </si>
  <si>
    <t>K-859 35-01-K00859_912123035_912123035</t>
  </si>
  <si>
    <t>03.11.2023 09:57:48</t>
  </si>
  <si>
    <t>03.11.2023 14:37:26</t>
  </si>
  <si>
    <t>DURASILLI TR-7 45-78-M01118_TR-8 M05_2105388</t>
  </si>
  <si>
    <t>03.11.2023 08:19:49</t>
  </si>
  <si>
    <t>03.11.2023 09:08:19</t>
  </si>
  <si>
    <t>03.11.2023 18:59:42</t>
  </si>
  <si>
    <t>03.11.2023 19:43:27</t>
  </si>
  <si>
    <t>GÜMÜLDÜR DM-2 (M-6) 35-25-M00006_955263066_955263066</t>
  </si>
  <si>
    <t>03.11.2023 08:42:29</t>
  </si>
  <si>
    <t>03.11.2023 09:58:00</t>
  </si>
  <si>
    <t>03.11.2023 07:54:10</t>
  </si>
  <si>
    <t>03.11.2023 09:52:49</t>
  </si>
  <si>
    <t>03.11.2023 10:38:42</t>
  </si>
  <si>
    <t>03.11.2023 18:50:19</t>
  </si>
  <si>
    <t>03.11.2023 18:16:29</t>
  </si>
  <si>
    <t>03.11.2023 18:49:49</t>
  </si>
  <si>
    <t>SAAT TAŞI GRB. 35-30-M00086_DIREK TIPI TRAFO HUCRESI H01_2041817</t>
  </si>
  <si>
    <t>03.11.2023 17:39:04</t>
  </si>
  <si>
    <t>03.11.2023 19:24:33</t>
  </si>
  <si>
    <t>K-300 35-01-K00300_F F1_5873620</t>
  </si>
  <si>
    <t>03.11.2023 23:57:52</t>
  </si>
  <si>
    <t>04.11.2023 02:53:52</t>
  </si>
  <si>
    <t>ÇELİKLİ TR-3 OKULLU 45-78-M00751_A_56391724_56391724</t>
  </si>
  <si>
    <t>03.11.2023 09:27:14</t>
  </si>
  <si>
    <t>03.11.2023 10:41:48</t>
  </si>
  <si>
    <t>TR-14 35-15-M00014_TR-15 M02_67059521</t>
  </si>
  <si>
    <t>03.11.2023 10:01:11</t>
  </si>
  <si>
    <t>03.11.2023 10:03:11</t>
  </si>
  <si>
    <t>03.11.2023 03:51:59</t>
  </si>
  <si>
    <t>03.11.2023 04:15:11</t>
  </si>
  <si>
    <t>03.11.2023 05:33:20</t>
  </si>
  <si>
    <t>03.11.2023 10:50:13</t>
  </si>
  <si>
    <t>03.11.2023 09:33:39</t>
  </si>
  <si>
    <t>03.11.2023 09:34:49</t>
  </si>
  <si>
    <t>03.11.2023 17:41:19</t>
  </si>
  <si>
    <t>03.11.2023 19:02:24</t>
  </si>
  <si>
    <t>KAYALIOĞLU TR-8 45-72-L00073_45-72-L00073_2352549</t>
  </si>
  <si>
    <t>03.11.2023 22:43:40</t>
  </si>
  <si>
    <t>03.11.2023 23:42:52</t>
  </si>
  <si>
    <t>ABDULLAH AKBAŞ ÖZEL TR 35-22-M00850Ö_ H_57795851</t>
  </si>
  <si>
    <t>03.11.2023 09:19:39</t>
  </si>
  <si>
    <t>03.11.2023 11:45:16</t>
  </si>
  <si>
    <t>M-1000 35-03-M01000_912910486_912910486</t>
  </si>
  <si>
    <t>03.11.2023 15:51:19</t>
  </si>
  <si>
    <t>03.11.2023 19:37:16</t>
  </si>
  <si>
    <t>ALAÇATI TM 35-18-A00005_URLA-1 M09_2311010</t>
  </si>
  <si>
    <t>03.11.2023 09:30:56</t>
  </si>
  <si>
    <t>03.11.2023 10:29:29</t>
  </si>
  <si>
    <t>YENİFOÇA TR-54 35-23-M00054_950421096_950421096</t>
  </si>
  <si>
    <t>03.11.2023 12:17:47</t>
  </si>
  <si>
    <t>03.11.2023 13:41:03</t>
  </si>
  <si>
    <t>03.11.2023 11:23:17</t>
  </si>
  <si>
    <t>03.11.2023 13:56:14</t>
  </si>
  <si>
    <t>YAĞCILAR KÖK 45-71-M00179_SULAMALAR-AT ÇİFTLİĞİ M02_72258016</t>
  </si>
  <si>
    <t>03.11.2023 08:03:49</t>
  </si>
  <si>
    <t>03.11.2023 09:10:39</t>
  </si>
  <si>
    <t>TIRAZLI KÖK 45-79-M00079_HatBaşıAyırıcı_72341667 M06_72341667</t>
  </si>
  <si>
    <t>03.11.2023 08:05:48</t>
  </si>
  <si>
    <t>03.11.2023 09:43:59</t>
  </si>
  <si>
    <t>M-1178 35-04-M01178_99237451_99237451</t>
  </si>
  <si>
    <t>03.11.2023 13:59:58</t>
  </si>
  <si>
    <t>03.11.2023 18:46:12</t>
  </si>
  <si>
    <t>TR-2/38 45-72-L00038_956497197_956497197</t>
  </si>
  <si>
    <t>03.11.2023 19:20:01</t>
  </si>
  <si>
    <t>03.11.2023 21:03:10</t>
  </si>
  <si>
    <t>M-1060 35-02-M01060_TRAFO M02_2307920</t>
  </si>
  <si>
    <t>03.11.2023 10:19:18</t>
  </si>
  <si>
    <t>03.11.2023 13:32:49</t>
  </si>
  <si>
    <t>M-180 DALYAN ARITMA DM 35-18-M00180_L-192 L05_66030458</t>
  </si>
  <si>
    <t>03.11.2023 15:09:37</t>
  </si>
  <si>
    <t>03.11.2023 15:28:23</t>
  </si>
  <si>
    <t>ÇİÇEKLİ KÖK 45-75-M00070_HatBaşıAyırıcı_53135614 M03_53135614</t>
  </si>
  <si>
    <t>03.11.2023 10:32:00</t>
  </si>
  <si>
    <t>03.11.2023 12:16:39</t>
  </si>
  <si>
    <t>03.11.2023 20:23:10</t>
  </si>
  <si>
    <t>03.11.2023 21:34:01</t>
  </si>
  <si>
    <t>TR-33 35-16-L00033_DAĞITIM TRAFO TR-33 L04_67585209</t>
  </si>
  <si>
    <t>03.11.2023 09:05:55</t>
  </si>
  <si>
    <t>03.11.2023 12:16:41</t>
  </si>
  <si>
    <t>AHMETBEYLER DM 35-16-M00154_HatBaşıAyırıcı_90589544 M09_90589544</t>
  </si>
  <si>
    <t>03.11.2023 16:26:46</t>
  </si>
  <si>
    <t>03.11.2023 19:09:47</t>
  </si>
  <si>
    <t>M-3307(YATIRIM REZERVE) 35-07-M03307_99205495_99205495</t>
  </si>
  <si>
    <t>03.11.2023 18:51:09</t>
  </si>
  <si>
    <t>03.11.2023 20:45:58</t>
  </si>
  <si>
    <t>03.11.2023 10:21:09</t>
  </si>
  <si>
    <t>03.11.2023 10:50:51</t>
  </si>
  <si>
    <t>03.11.2023 14:16:39</t>
  </si>
  <si>
    <t>03.11.2023 14:35:29</t>
  </si>
  <si>
    <t>L-347 MASİSA BURCU SİTESİ-2 35-18-L00347_950441897_950441897</t>
  </si>
  <si>
    <t>03.11.2023 11:45:25</t>
  </si>
  <si>
    <t>03.11.2023 13:35:36</t>
  </si>
  <si>
    <t>PAZARKÖY KÖK 45-78-L00700_ÇÖKELEK GERİ DÖNÜŞ L05_2106228</t>
  </si>
  <si>
    <t>03.11.2023 09:11:01</t>
  </si>
  <si>
    <t>03.11.2023 09:56:38</t>
  </si>
  <si>
    <t>03.11.2023 11:10:48</t>
  </si>
  <si>
    <t>03.11.2023 13:03:51</t>
  </si>
  <si>
    <t>AKKEÇİLİ KÖK 45-73-M00239_HatBaşıAyırıcı_53136436 M02_53136436</t>
  </si>
  <si>
    <t>03.11.2023 16:18:57</t>
  </si>
  <si>
    <t>03.11.2023 18:01:49</t>
  </si>
  <si>
    <t>ŞEMİKLER TM 35-04-A00003_ŞEMİKLER-5 K29_2311173</t>
  </si>
  <si>
    <t>03.11.2023 09:31:56</t>
  </si>
  <si>
    <t>03.11.2023 15:59:19</t>
  </si>
  <si>
    <t>TR-53 TARIMSAL SULAMA 45-80-M01053_45-80-M01053_2375768</t>
  </si>
  <si>
    <t>03.11.2023 12:08:37</t>
  </si>
  <si>
    <t>03.11.2023 17:40:02</t>
  </si>
  <si>
    <t>03.11.2023 14:00:36</t>
  </si>
  <si>
    <t>03.11.2023 15:11:54</t>
  </si>
  <si>
    <t>KEMHALLI KÖK 45-86-M00044_UĞURLU KÖK M03_72224709</t>
  </si>
  <si>
    <t>03.11.2023 10:19:39</t>
  </si>
  <si>
    <t>03.11.2023 10:42:11</t>
  </si>
  <si>
    <t>03.11.2023 15:06:08</t>
  </si>
  <si>
    <t>03.11.2023 15:14:11</t>
  </si>
  <si>
    <t>03.11.2023 13:34:15</t>
  </si>
  <si>
    <t>03.11.2023 17:39:58</t>
  </si>
  <si>
    <t>K-1764 35-01-K01764_B_56378542_56378542</t>
  </si>
  <si>
    <t>03.11.2023 13:13:11</t>
  </si>
  <si>
    <t>03.11.2023 13:53:27</t>
  </si>
  <si>
    <t>K-1657 35-02-K01657_E_56379659_56379659</t>
  </si>
  <si>
    <t>03.11.2023 13:49:14</t>
  </si>
  <si>
    <t>03.11.2023 16:05:55</t>
  </si>
  <si>
    <t>L-372 35-18-L00372_95000456496_95000456496</t>
  </si>
  <si>
    <t>03.11.2023 17:50:31</t>
  </si>
  <si>
    <t>03.11.2023 19:21:14</t>
  </si>
  <si>
    <t>YENİ FOÇA TR-9 35-23-M00009_A_56366124_56366124</t>
  </si>
  <si>
    <t>03.11.2023 11:39:36</t>
  </si>
  <si>
    <t>03.11.2023 13:20:16</t>
  </si>
  <si>
    <t>DM-2/4 35-26-M00826_956632171_956632171</t>
  </si>
  <si>
    <t>03.11.2023 11:11:06</t>
  </si>
  <si>
    <t>03.11.2023 18:41:17</t>
  </si>
  <si>
    <t>03.11.2023 01:01:09</t>
  </si>
  <si>
    <t>03.11.2023 02:30:02</t>
  </si>
  <si>
    <t>BADEMLİ TR-37 35-15-L01053_35-15-L01053_2361268</t>
  </si>
  <si>
    <t>03.11.2023 08:29:17</t>
  </si>
  <si>
    <t>03.11.2023 11:46:01</t>
  </si>
  <si>
    <t>03.11.2023 08:38:43</t>
  </si>
  <si>
    <t>03.11.2023 14:45:10</t>
  </si>
  <si>
    <t>03.11.2023 10:26:18</t>
  </si>
  <si>
    <t>03.11.2023 17:31:00</t>
  </si>
  <si>
    <t>03.11.2023 08:40:01</t>
  </si>
  <si>
    <t>03.11.2023 15:53:39</t>
  </si>
  <si>
    <t>M-1543 35-01-M01543_911356829_911356829</t>
  </si>
  <si>
    <t>03.11.2023 03:36:58</t>
  </si>
  <si>
    <t>03.11.2023 04:24:02</t>
  </si>
  <si>
    <t>SOMA TR-40/2 45-82-M00074_C_56394295_56394295</t>
  </si>
  <si>
    <t>03.11.2023 18:29:43</t>
  </si>
  <si>
    <t>03.11.2023 20:01:13</t>
  </si>
  <si>
    <t>SOMA DM-5/17 45-82-M00421_DM-2 GİRİŞ M06_2035031</t>
  </si>
  <si>
    <t>03.11.2023 15:40:19</t>
  </si>
  <si>
    <t>03.11.2023 15:40:39</t>
  </si>
  <si>
    <t>K-1809 35-01-K01809_C 2C_5868126</t>
  </si>
  <si>
    <t>03.11.2023 07:24:42</t>
  </si>
  <si>
    <t>03.11.2023 08:48:14</t>
  </si>
  <si>
    <t>GERELİ KÖYÜ EKREM DİNÇER SULAMA GRB TR-10 35-15-M00321_A_65499208_65499208</t>
  </si>
  <si>
    <t>03.11.2023 07:17:45</t>
  </si>
  <si>
    <t>03.11.2023 10:08:30</t>
  </si>
  <si>
    <t>03.11.2023 10:10:55</t>
  </si>
  <si>
    <t>03.11.2023 11:50:35</t>
  </si>
  <si>
    <t>03.11.2023 09:01:20</t>
  </si>
  <si>
    <t>03.11.2023 09:26:34</t>
  </si>
  <si>
    <t>DM-3 (TR-16) 35-15-M00016_HASTANE DM M16_67054207</t>
  </si>
  <si>
    <t>03.11.2023 09:39:09</t>
  </si>
  <si>
    <t>03.11.2023 08:15:48</t>
  </si>
  <si>
    <t>03.11.2023 08:29:38</t>
  </si>
  <si>
    <t>DALLIK TR-1 35-29-L00305_DIREK TIPI TRAFO HUCRESI H01_2048493</t>
  </si>
  <si>
    <t>03.11.2023 00:03:49</t>
  </si>
  <si>
    <t>03.11.2023 00:12:29</t>
  </si>
  <si>
    <t>M-2370 35-01-M02370_910853945_910853945</t>
  </si>
  <si>
    <t>03.11.2023 12:25:29</t>
  </si>
  <si>
    <t>03.11.2023 19:15:46</t>
  </si>
  <si>
    <t>03.11.2023 10:36:08</t>
  </si>
  <si>
    <t>03.11.2023 17:52:41</t>
  </si>
  <si>
    <t>TR-96 35-16-L00096_95000535440_95000535440</t>
  </si>
  <si>
    <t>03.11.2023 10:40:35</t>
  </si>
  <si>
    <t>03.11.2023 12:48:46</t>
  </si>
  <si>
    <t>İTOB DM 35-22-M00089_PANCAR-2 GİRİŞ M13_2116061</t>
  </si>
  <si>
    <t>03.11.2023 16:33:39</t>
  </si>
  <si>
    <t>03.11.2023 17:03:19</t>
  </si>
  <si>
    <t>03.11.2023 16:17:39</t>
  </si>
  <si>
    <t>03.11.2023 21:06:52</t>
  </si>
  <si>
    <t>TR-153 (DM-2/43) 35-16-L00153_B_65513471_65513471</t>
  </si>
  <si>
    <t>03.11.2023 13:50:43</t>
  </si>
  <si>
    <t>03.11.2023 17:10:08</t>
  </si>
  <si>
    <t>03.11.2023 15:33:58</t>
  </si>
  <si>
    <t>03.11.2023 15:36:00</t>
  </si>
  <si>
    <t>03.11.2023 14:53:09</t>
  </si>
  <si>
    <t>03.11.2023 15:13:43</t>
  </si>
  <si>
    <t>K-1039 35-01-K01039_911790258_911790258</t>
  </si>
  <si>
    <t>03.11.2023 11:04:47</t>
  </si>
  <si>
    <t>03.11.2023 17:04:36</t>
  </si>
  <si>
    <t>K-3706 35-09-K03706_B_56365233_56365233</t>
  </si>
  <si>
    <t>03.11.2023 17:25:37</t>
  </si>
  <si>
    <t>03.11.2023 18:35:38</t>
  </si>
  <si>
    <t>SANAYİ TR-1 35-26-M01616__98597097_98597097</t>
  </si>
  <si>
    <t>03.11.2023 11:48:22</t>
  </si>
  <si>
    <t>03.11.2023 14:24:36</t>
  </si>
  <si>
    <t>03.11.2023 08:41:19</t>
  </si>
  <si>
    <t>03.11.2023 08:55:59</t>
  </si>
  <si>
    <t>K-2974 35-02-K02974_35-02-K02974_2365799</t>
  </si>
  <si>
    <t>03.11.2023 10:01:29</t>
  </si>
  <si>
    <t>ÖRENCİK TR-2 45-73-M00552_B_91008739_91008739</t>
  </si>
  <si>
    <t>03.11.2023 19:49:54</t>
  </si>
  <si>
    <t>03.11.2023 20:59:29</t>
  </si>
  <si>
    <t>İCİKLER TR-3 45-74-M00253_İCİKLER TR-4 M01_72233351</t>
  </si>
  <si>
    <t>03.11.2023 08:19:59</t>
  </si>
  <si>
    <t>03.11.2023 09:43:19</t>
  </si>
  <si>
    <t>SARUHANLI DM 45-80-M00001_KOLDERE M11_84122769</t>
  </si>
  <si>
    <t>03.11.2023 15:35:00</t>
  </si>
  <si>
    <t>AZMAK TR-1 35-21-L00046_35-21-L00046_2357388</t>
  </si>
  <si>
    <t>03.11.2023 09:39:39</t>
  </si>
  <si>
    <t>03.11.2023 17:49:59</t>
  </si>
  <si>
    <t>K-493 35-01-K00493_911020770_911020770</t>
  </si>
  <si>
    <t>03.11.2023 18:22:34</t>
  </si>
  <si>
    <t>03.11.2023 22:13:48</t>
  </si>
  <si>
    <t>03.11.2023 07:32:12</t>
  </si>
  <si>
    <t>03.11.2023 12:03:49</t>
  </si>
  <si>
    <t>ELİFLİ TR-1 35-20-L00107_DIREK TIPI TRAFO HUCRESI H01_2100791</t>
  </si>
  <si>
    <t>03.11.2023 12:33:01</t>
  </si>
  <si>
    <t>03.11.2023 20:25:19</t>
  </si>
  <si>
    <t>YELKİ TR-3 (M-2344) 35-10-M02344_97939349_97939349</t>
  </si>
  <si>
    <t>03.11.2023 00:23:01</t>
  </si>
  <si>
    <t>03.11.2023 01:42:30</t>
  </si>
  <si>
    <t>SARIKAYA MERGE TR-5 35-31-L00427_A_91442439_91442439</t>
  </si>
  <si>
    <t>03.11.2023 13:14:31</t>
  </si>
  <si>
    <t>03.11.2023 15:40:46</t>
  </si>
  <si>
    <t>İLYASLAR KÖK 45-76-M00048_İLYASLAR M02_72213069</t>
  </si>
  <si>
    <t>03.11.2023 21:49:20</t>
  </si>
  <si>
    <t>03.11.2023 22:42:59</t>
  </si>
  <si>
    <t>03.11.2023 10:30:31</t>
  </si>
  <si>
    <t>03.11.2023 14:05:40</t>
  </si>
  <si>
    <t>03.11.2023 14:42:26</t>
  </si>
  <si>
    <t>HACIRAHMANLAR TARIMSAL SULAMA ÖZEL KÖK 45-80-M02000Ö_HACIRAHMANLI TST-1 M02_2323505</t>
  </si>
  <si>
    <t>03.11.2023 21:44:29</t>
  </si>
  <si>
    <t>03.11.2023 22:11:09</t>
  </si>
  <si>
    <t>DEMİRCİ TM 45-74-A00001_HatBaşıAyırıcı_53135307 M15_53135307</t>
  </si>
  <si>
    <t>03.11.2023 16:58:11</t>
  </si>
  <si>
    <t>03.11.2023 20:29:41</t>
  </si>
  <si>
    <t>K-3569 35-02-K03569_35-02-K03569_2377087</t>
  </si>
  <si>
    <t>03.11.2023 09:41:48</t>
  </si>
  <si>
    <t>03.11.2023 16:57:18</t>
  </si>
  <si>
    <t>YENİFOÇA TR-54 35-23-M00054_C_56399234_56399234</t>
  </si>
  <si>
    <t>03.11.2023 14:15:17</t>
  </si>
  <si>
    <t>KIZILCAAVLU TR-1 35-15-L00180_A_56371094_56371094</t>
  </si>
  <si>
    <t>03.11.2023 08:38:02</t>
  </si>
  <si>
    <t>03.11.2023 12:07:59</t>
  </si>
  <si>
    <t>KEMİKLİDERE KÖK 45-80-M00108_KEMİKLİDERE KÖY M02_2086360</t>
  </si>
  <si>
    <t>03.11.2023 20:38:59</t>
  </si>
  <si>
    <t>03.11.2023 21:02:46</t>
  </si>
  <si>
    <t>03.11.2023 13:03:21</t>
  </si>
  <si>
    <t>03.11.2023 13:34:41</t>
  </si>
  <si>
    <t>PAZARKÖY KÖK 45-78-L00700_HatBaşıAyırıcı_53139539 L01_53139539</t>
  </si>
  <si>
    <t>03.11.2023 17:38:21</t>
  </si>
  <si>
    <t>03.11.2023 18:42:19</t>
  </si>
  <si>
    <t>M-1539 35-01-M01539_B_60984067_60984067</t>
  </si>
  <si>
    <t>03.11.2023 09:11:59</t>
  </si>
  <si>
    <t>03.11.2023 10:55:51</t>
  </si>
  <si>
    <t>TR-322 35-19-M00521_B_80491826_80491826</t>
  </si>
  <si>
    <t>03.11.2023 21:05:40</t>
  </si>
  <si>
    <t>03.11.2023 22:30:15</t>
  </si>
  <si>
    <t>K-2435 35-04-K02435_35-04-K02435_2347823</t>
  </si>
  <si>
    <t>03.11.2023 09:22:09</t>
  </si>
  <si>
    <t>03.11.2023 13:04:59</t>
  </si>
  <si>
    <t>K-4876 35-07-K04876__72410765_72410765</t>
  </si>
  <si>
    <t>03.11.2023 16:13:23</t>
  </si>
  <si>
    <t>03.11.2023 16:35:13</t>
  </si>
  <si>
    <t>M-1055 35-02-M01055_913103434_913103434</t>
  </si>
  <si>
    <t>03.11.2023 10:42:01</t>
  </si>
  <si>
    <t>03.11.2023 11:51:35</t>
  </si>
  <si>
    <t>GERELİ KÖYÜ İBRAHİM KAYALI SULAMA GRB TR-12 35-15-M00311_35-15-M00311_2365565</t>
  </si>
  <si>
    <t>03.11.2023 17:03:26</t>
  </si>
  <si>
    <t>03.11.2023 18:15:42</t>
  </si>
  <si>
    <t>DOĞANCI TR-2 35-31-L00335_35-31-L00335_2365264</t>
  </si>
  <si>
    <t>03.11.2023 10:16:43</t>
  </si>
  <si>
    <t>03.11.2023 15:14:48</t>
  </si>
  <si>
    <t>SARIGÖL TR-15 KÖK 45-79-M00015_45-79-M00015_61362389</t>
  </si>
  <si>
    <t>03.11.2023 08:43:09</t>
  </si>
  <si>
    <t>03.11.2023 08:54:23</t>
  </si>
  <si>
    <t>DM-12/TR-1 45-72-L00062_956497800_956497800</t>
  </si>
  <si>
    <t>03.11.2023 19:51:51</t>
  </si>
  <si>
    <t>03.11.2023 23:05:14</t>
  </si>
  <si>
    <t>M-1439 35-01-M01439_35-01-M01439_2369924</t>
  </si>
  <si>
    <t>03.11.2023 18:03:29</t>
  </si>
  <si>
    <t>03.11.2023 18:41:29</t>
  </si>
  <si>
    <t>SARIGÖL TR-15 KÖK 45-79-M00015_B_56396615_56396615</t>
  </si>
  <si>
    <t>03.11.2023 07:50:09</t>
  </si>
  <si>
    <t>K-4024 35-01-K04024_911652369_911652369</t>
  </si>
  <si>
    <t>03.11.2023 00:42:16</t>
  </si>
  <si>
    <t>03.11.2023 02:14:54</t>
  </si>
  <si>
    <t>KAYMAKÇI İM 35-15-A00004_TR-B M03_2121830</t>
  </si>
  <si>
    <t>03.11.2023 15:06:12</t>
  </si>
  <si>
    <t>03.11.2023 15:10:34</t>
  </si>
  <si>
    <t>03.11.2023 10:18:45</t>
  </si>
  <si>
    <t>03.11.2023 15:00:13</t>
  </si>
  <si>
    <t>03.11.2023 17:49:38</t>
  </si>
  <si>
    <t>03.11.2023 18:05:06</t>
  </si>
  <si>
    <t>BAĞYURDU TR-9 35-27-L00243_DIREK TIPI TRAFO HUCRESI H01_2054931</t>
  </si>
  <si>
    <t>03.11.2023 08:30:39</t>
  </si>
  <si>
    <t>03.11.2023 11:27:09</t>
  </si>
  <si>
    <t>ALİZE KÖK 35-18-M00059_CANTÜRK MADEN M11_72185136</t>
  </si>
  <si>
    <t>03.11.2023 16:23:49</t>
  </si>
  <si>
    <t>03.11.2023 16:55:10</t>
  </si>
  <si>
    <t>03.11.2023 18:35:52</t>
  </si>
  <si>
    <t>03.11.2023 19:08:01</t>
  </si>
  <si>
    <t>HAMZABÜKÜ TR-1 35-21-L00069_A_56357903_56357903</t>
  </si>
  <si>
    <t>03.11.2023 16:16:34</t>
  </si>
  <si>
    <t>03.11.2023 19:55:12</t>
  </si>
  <si>
    <t>03.11.2023 16:40:29</t>
  </si>
  <si>
    <t>03.11.2023 18:27:09</t>
  </si>
  <si>
    <t>03.11.2023 10:42:57</t>
  </si>
  <si>
    <t>03.11.2023 11:45:10</t>
  </si>
  <si>
    <t>TR-34 35-16-L00034_35-16-L00034_67582604</t>
  </si>
  <si>
    <t>03.11.2023 15:43:05</t>
  </si>
  <si>
    <t>03.11.2023 17:24:37</t>
  </si>
  <si>
    <t>SARUHANLI TR-14 45-80-M00014_A_91142447_91142447</t>
  </si>
  <si>
    <t>03.11.2023 09:01:25</t>
  </si>
  <si>
    <t>03.11.2023 10:07:42</t>
  </si>
  <si>
    <t>TR-2/8 45-83-L00008_955148535_955148535</t>
  </si>
  <si>
    <t>03.11.2023 20:58:38</t>
  </si>
  <si>
    <t>03.11.2023 21:56:21</t>
  </si>
  <si>
    <t>OVAKENT TR-10 35-15-L00630_A_91230085_91230085</t>
  </si>
  <si>
    <t>03.11.2023 08:41:54</t>
  </si>
  <si>
    <t>03.11.2023 11:59:57</t>
  </si>
  <si>
    <t>TR-80 45-78-L00080_49364946_56384693_56384693</t>
  </si>
  <si>
    <t>03.11.2023 14:22:21</t>
  </si>
  <si>
    <t>03.11.2023 17:16:59</t>
  </si>
  <si>
    <t>SANDAL TR-3 45-77-M00010_C_56385275_56385275</t>
  </si>
  <si>
    <t>03.11.2023 09:31:11</t>
  </si>
  <si>
    <t>03.11.2023 10:33:23</t>
  </si>
  <si>
    <t>SELENDİ TR-13 45-81-M00013_945634139_945634139</t>
  </si>
  <si>
    <t>03.11.2023 18:58:07</t>
  </si>
  <si>
    <t>03.11.2023 20:57:43</t>
  </si>
  <si>
    <t>03.11.2023 01:52:39</t>
  </si>
  <si>
    <t>03.11.2023 03:00:21</t>
  </si>
  <si>
    <t>03.11.2023 13:57:06</t>
  </si>
  <si>
    <t>03.11.2023 14:45:18</t>
  </si>
  <si>
    <t>M-3198 (YATIRIM REZERVE) 35-01-M03198_910754908_910754908</t>
  </si>
  <si>
    <t>03.11.2023 08:01:10</t>
  </si>
  <si>
    <t>03.11.2023 10:31:57</t>
  </si>
  <si>
    <t>03.11.2023 12:42:54</t>
  </si>
  <si>
    <t>03.11.2023 16:40:49</t>
  </si>
  <si>
    <t>TR-43 35-16-L00043_915958150_915958150</t>
  </si>
  <si>
    <t>03.11.2023 14:35:07</t>
  </si>
  <si>
    <t>03.11.2023 18:06:10</t>
  </si>
  <si>
    <t>YENİŞEHİR TR-2 35-31-L00378_35-31-L00378_2365605</t>
  </si>
  <si>
    <t>03.11.2023 03:27:30</t>
  </si>
  <si>
    <t>03.11.2023 10:31:58</t>
  </si>
  <si>
    <t>03.11.2023 17:44:34</t>
  </si>
  <si>
    <t>KOYUNDERE TR-1 35-28-M00154_D_56367126_56367126</t>
  </si>
  <si>
    <t>03.11.2023 09:21:11</t>
  </si>
  <si>
    <t>03.11.2023 13:18:03</t>
  </si>
  <si>
    <t>TR-47 35-16-L00047_47569376_56352667_56352667</t>
  </si>
  <si>
    <t>03.11.2023 20:23:42</t>
  </si>
  <si>
    <t>03.11.2023 21:25:52</t>
  </si>
  <si>
    <t>K-1708 35-01-K01708_C_56373641_56373641</t>
  </si>
  <si>
    <t>03.11.2023 11:06:49</t>
  </si>
  <si>
    <t>03.11.2023 11:45:41</t>
  </si>
  <si>
    <t>YİĞİTLER KÖK 35-27-M00707_BAĞYURDU TOPRAKSU-1 M05_72159087</t>
  </si>
  <si>
    <t>03.11.2023 19:44:52</t>
  </si>
  <si>
    <t>K-244 35-04-K00244_99596934_99596934</t>
  </si>
  <si>
    <t>03.11.2023 16:17:07</t>
  </si>
  <si>
    <t>BAYINDIR İM 35-20-A00001_YANIK KAVAK L04_2058789</t>
  </si>
  <si>
    <t>03.11.2023 03:09:39</t>
  </si>
  <si>
    <t>03.11.2023 03:37:39</t>
  </si>
  <si>
    <t>03.11.2023 11:38:00</t>
  </si>
  <si>
    <t>03.11.2023 12:03:00</t>
  </si>
  <si>
    <t>TR-2/3 45-83-L00003_955177277_955177277</t>
  </si>
  <si>
    <t>03.11.2023 17:54:53</t>
  </si>
  <si>
    <t>03.11.2023 12:21:38</t>
  </si>
  <si>
    <t>03.11.2023 10:25:44</t>
  </si>
  <si>
    <t>AKARCA DM (M-233) 35-14-M00233_HatBaşıAyırıcı_53138745 L03_53138745</t>
  </si>
  <si>
    <t>03.11.2023 15:31:52</t>
  </si>
  <si>
    <t>CİRİT SAHASI (KIBRISLI) 45-81-M00151_945636177_945636177</t>
  </si>
  <si>
    <t>03.11.2023 11:03:59</t>
  </si>
  <si>
    <t>03.11.2023 14:36:59</t>
  </si>
  <si>
    <t>M-1638 35-01-M01638_35-01-M01638_67115150</t>
  </si>
  <si>
    <t>03.11.2023 11:11:28</t>
  </si>
  <si>
    <t>03.11.2023 16:52:19</t>
  </si>
  <si>
    <t>K-1433 35-04-K01433_913826434_913826434</t>
  </si>
  <si>
    <t>03.11.2023 15:15:38</t>
  </si>
  <si>
    <t>03.11.2023 18:07:59</t>
  </si>
  <si>
    <t>KEMİKLİDERE TR-2 45-80-M00133_ H_73431976</t>
  </si>
  <si>
    <t>03.11.2023 18:11:15</t>
  </si>
  <si>
    <t>K-3760 35-02-K03760_99542079_99542079</t>
  </si>
  <si>
    <t>03.11.2023 21:26:28</t>
  </si>
  <si>
    <t>03.11.2023 22:09:54</t>
  </si>
  <si>
    <t>TAŞLIYOL KÖK 35-27-M00495_TAŞLIYOL M03_72168905</t>
  </si>
  <si>
    <t>03.11.2023 08:30:59</t>
  </si>
  <si>
    <t>03.11.2023 11:48:33</t>
  </si>
  <si>
    <t>K-4806 35-01-K04806_911963236_911963236</t>
  </si>
  <si>
    <t>03.11.2023 19:31:54</t>
  </si>
  <si>
    <t>03.11.2023 22:35:15</t>
  </si>
  <si>
    <t>03.11.2023 08:52:45</t>
  </si>
  <si>
    <t>03.11.2023 16:28:06</t>
  </si>
  <si>
    <t>DOĞANCI TR-3 35-31-L00336_35-31-L00336_2365265</t>
  </si>
  <si>
    <t>03.11.2023 10:55:06</t>
  </si>
  <si>
    <t>03.11.2023 15:29:59</t>
  </si>
  <si>
    <t>KAYRAK TR-1 45-83-L00256_48007001_56379501_56379501</t>
  </si>
  <si>
    <t>03.11.2023 15:02:48</t>
  </si>
  <si>
    <t>03.11.2023 17:30:50</t>
  </si>
  <si>
    <t>TR-156 35-15-L00156_B_56372048_56372048</t>
  </si>
  <si>
    <t>03.11.2023 07:00:51</t>
  </si>
  <si>
    <t>TR-136 35-26-M00136_C_56358693_56358693</t>
  </si>
  <si>
    <t>03.11.2023 16:29:34</t>
  </si>
  <si>
    <t>03.11.2023 17:19:51</t>
  </si>
  <si>
    <t>K-4363 35-02-K04363_C_56381826_56381826</t>
  </si>
  <si>
    <t>03.11.2023 09:07:44</t>
  </si>
  <si>
    <t>03.11.2023 11:52:40</t>
  </si>
  <si>
    <t>03.11.2023 09:24:53</t>
  </si>
  <si>
    <t>03.11.2023 13:41:13</t>
  </si>
  <si>
    <t>03.11.2023 18:20:35</t>
  </si>
  <si>
    <t>03.11.2023 18:33:49</t>
  </si>
  <si>
    <t>BADEMLİ KARAHAYIT MEV. TR-28 35-15-L01041_A_56362153_56362153</t>
  </si>
  <si>
    <t>03.11.2023 07:24:53</t>
  </si>
  <si>
    <t>03.11.2023 12:15:36</t>
  </si>
  <si>
    <t>03.11.2023 09:06:12</t>
  </si>
  <si>
    <t>03.11.2023 09:09:37</t>
  </si>
  <si>
    <t>SELENDİ TR-19 45-81-M00019_945633568_945633568</t>
  </si>
  <si>
    <t>03.11.2023 09:32:22</t>
  </si>
  <si>
    <t>03.11.2023 11:39:59</t>
  </si>
  <si>
    <t>03.11.2023 02:24:13</t>
  </si>
  <si>
    <t>03.11.2023 04:05:24</t>
  </si>
  <si>
    <t>M-3121 35-10-M03121_98054000_98054000</t>
  </si>
  <si>
    <t>03.11.2023 10:03:55</t>
  </si>
  <si>
    <t>03.11.2023 11:25:19</t>
  </si>
  <si>
    <t>03.11.2023 08:57:35</t>
  </si>
  <si>
    <t>03.11.2023 09:01:38</t>
  </si>
  <si>
    <t>ALSANCAK TM 35-01-A00005_MERSİNLİ K11_2308519</t>
  </si>
  <si>
    <t>03.11.2023 08:58:19</t>
  </si>
  <si>
    <t>03.11.2023 09:52:54</t>
  </si>
  <si>
    <t>ASARLIK TR-6 35-28-M00177_35-28-M00177_2377229</t>
  </si>
  <si>
    <t>03.11.2023 13:14:55</t>
  </si>
  <si>
    <t>03.11.2023 10:28:59</t>
  </si>
  <si>
    <t>03.11.2023 10:45:51</t>
  </si>
  <si>
    <t>GÖKÇEKÖY TURGUTREİS TR-1 45-80-L00180_DIREK TIPI TRAFO HUCRESI H01_2085187</t>
  </si>
  <si>
    <t>03.11.2023 13:38:21</t>
  </si>
  <si>
    <t>03.11.2023 16:03:21</t>
  </si>
  <si>
    <t>ALMAK TM 35-17-A00003_HatBaşıAyırıcı_95936379 M28_95936379</t>
  </si>
  <si>
    <t>03.11.2023 10:49:39</t>
  </si>
  <si>
    <t>03.11.2023 15:22:48</t>
  </si>
  <si>
    <t>03.11.2023 16:26:59</t>
  </si>
  <si>
    <t>03.11.2023 16:51:31</t>
  </si>
  <si>
    <t>K-476 35-04-K00476_K-277 K04_2113389</t>
  </si>
  <si>
    <t>03.11.2023 11:52:30</t>
  </si>
  <si>
    <t>03.11.2023 15:11:39</t>
  </si>
  <si>
    <t>03.11.2023 10:16:27</t>
  </si>
  <si>
    <t>03.11.2023 13:21:17</t>
  </si>
  <si>
    <t>M-2370 35-01-M02370_912358875_912358875</t>
  </si>
  <si>
    <t>03.11.2023 19:50:18</t>
  </si>
  <si>
    <t>03.11.2023 21:20:24</t>
  </si>
  <si>
    <t>K-2980 35-01-K02980_B_56374630_56374630</t>
  </si>
  <si>
    <t>03.11.2023 09:57:54</t>
  </si>
  <si>
    <t>03.11.2023 14:32:39</t>
  </si>
  <si>
    <t>03.11.2023 18:59:16</t>
  </si>
  <si>
    <t>03.11.2023 21:04:34</t>
  </si>
  <si>
    <t>HALİLLER KÖK 35-31-L00228_KALEKÖY L02_72238617</t>
  </si>
  <si>
    <t>03.11.2023 08:20:39</t>
  </si>
  <si>
    <t>03.11.2023 08:59:09</t>
  </si>
  <si>
    <t>TR-9 35-15-M00009_950352640_950352640</t>
  </si>
  <si>
    <t>03.11.2023 11:17:30</t>
  </si>
  <si>
    <t>03.11.2023 12:11:40</t>
  </si>
  <si>
    <t>DM-18 (UNCU BOZKÖY) 45-71-M00213_953222680_953222680</t>
  </si>
  <si>
    <t>03.11.2023 13:57:12</t>
  </si>
  <si>
    <t>03.11.2023 14:32:42</t>
  </si>
  <si>
    <t>M-612 (DM-4/22) 35-17-M00612_95000591270_95000591270</t>
  </si>
  <si>
    <t>03.11.2023 10:37:18</t>
  </si>
  <si>
    <t>03.11.2023 12:39:08</t>
  </si>
  <si>
    <t>03.11.2023 00:44:41</t>
  </si>
  <si>
    <t>03.11.2023 04:24:49</t>
  </si>
  <si>
    <t>03.11.2023 11:19:12</t>
  </si>
  <si>
    <t>03.11.2023 12:19:23</t>
  </si>
  <si>
    <t>TR-137 35-15-M00137_TR-7 ANADOLU CADDESİ M01_66742361</t>
  </si>
  <si>
    <t>03.11.2023 09:29:39</t>
  </si>
  <si>
    <t>03.11.2023 09:35:51</t>
  </si>
  <si>
    <t>MURADİYE TR-3 45-71-M02147_45-71-M02147_65989245</t>
  </si>
  <si>
    <t>03.11.2023 10:15:43</t>
  </si>
  <si>
    <t>03.11.2023 15:46:00</t>
  </si>
  <si>
    <t>L-33 35-14-L00033_956636198_956636198</t>
  </si>
  <si>
    <t>03.11.2023 18:31:27</t>
  </si>
  <si>
    <t>03.11.2023 21:45:35</t>
  </si>
  <si>
    <t>TR-114 35-26-M00114_CANET/TORBALI DEVLET HASTANESİ M01_65974713</t>
  </si>
  <si>
    <t>03.11.2023 08:42:08</t>
  </si>
  <si>
    <t>03.11.2023 09:23:19</t>
  </si>
  <si>
    <t>03.11.2023 07:35:49</t>
  </si>
  <si>
    <t>TR-156 35-15-L00156_D_56372049_56372049</t>
  </si>
  <si>
    <t>03.11.2023 10:14:14</t>
  </si>
  <si>
    <t>PAZARKÖY KÖK 45-78-L00700_HatBaşıAyırıcı_53139282 L02_53139282</t>
  </si>
  <si>
    <t>03.11.2023 10:41:40</t>
  </si>
  <si>
    <t>YUKARI ÇAMKÖY TR-1 45-71-M01487_45-71-M01487_2369772</t>
  </si>
  <si>
    <t>03.11.2023 17:29:19</t>
  </si>
  <si>
    <t>03.11.2023 21:05:09</t>
  </si>
  <si>
    <t>ULUCAK DM-2/12 35-27-M00320_913408891_913408891</t>
  </si>
  <si>
    <t>03.11.2023 13:26:09</t>
  </si>
  <si>
    <t>03.11.2023 16:33:21</t>
  </si>
  <si>
    <t>03.11.2023 10:07:16</t>
  </si>
  <si>
    <t>03.11.2023 15:58:30</t>
  </si>
  <si>
    <t>03.11.2023 10:43:01</t>
  </si>
  <si>
    <t>03.11.2023 10:51:14</t>
  </si>
  <si>
    <t>03.11.2023 07:46:11</t>
  </si>
  <si>
    <t>03.11.2023 08:35:19</t>
  </si>
  <si>
    <t>03.11.2023 08:16:29</t>
  </si>
  <si>
    <t>03.11.2023 09:20:59</t>
  </si>
  <si>
    <t>İBRAHİMKUYU DM 35-15-M00286_ARITMA M10_67554489</t>
  </si>
  <si>
    <t>03.11.2023 16:12:47</t>
  </si>
  <si>
    <t>03.11.2023 16:34:04</t>
  </si>
  <si>
    <t>ULUCAK DM 35-27-M00792_HatBaşıAyırıcı_53137780 M18_53137780</t>
  </si>
  <si>
    <t>03.11.2023 21:46:29</t>
  </si>
  <si>
    <t>03.11.2023 09:47:39</t>
  </si>
  <si>
    <t>03.11.2023 16:50:29</t>
  </si>
  <si>
    <t>K-344 35-01-K00344_35-01-K00344_61209569</t>
  </si>
  <si>
    <t>03.11.2023 09:28:36</t>
  </si>
  <si>
    <t>03.11.2023 09:53:29</t>
  </si>
  <si>
    <t>AHMETBEYLER TR-1 35-16-M00061_C_91167243_91167243</t>
  </si>
  <si>
    <t>03.11.2023 09:03:35</t>
  </si>
  <si>
    <t>03.11.2023 16:05:06</t>
  </si>
  <si>
    <t>K-3382 35-10-K03382_K-3382 ÖZEL K02_49850013</t>
  </si>
  <si>
    <t>03.11.2023 15:32:39</t>
  </si>
  <si>
    <t>KARAAĞAÇLI TR-13 45-71-M01075_KARAAĞAÇLI TR-2 M06_2320971</t>
  </si>
  <si>
    <t>03.11.2023 13:33:46</t>
  </si>
  <si>
    <t>03.11.2023 13:46:09</t>
  </si>
  <si>
    <t>K-4469 35-01-K04469_B_56354876_56354876</t>
  </si>
  <si>
    <t>03.11.2023 18:04:08</t>
  </si>
  <si>
    <t>03.11.2023 09:11:30</t>
  </si>
  <si>
    <t>03.11.2023 09:32:39</t>
  </si>
  <si>
    <t>03.11.2023 16:29:59</t>
  </si>
  <si>
    <t>03.11.2023 19:41:09</t>
  </si>
  <si>
    <t>03.11.2023 13:08:23</t>
  </si>
  <si>
    <t>03.11.2023 15:18:49</t>
  </si>
  <si>
    <t>03.11.2023 09:16:09</t>
  </si>
  <si>
    <t>03.11.2023 09:50:29</t>
  </si>
  <si>
    <t>03.11.2023 04:20:57</t>
  </si>
  <si>
    <t>03.11.2023 08:18:39</t>
  </si>
  <si>
    <t>03.11.2023 13:42:02</t>
  </si>
  <si>
    <t>03.11.2023 18:03:59</t>
  </si>
  <si>
    <t>UĞURLU KÖK 45-86-M00045_HatBaşıAyırıcı_53135437 M04_53135437</t>
  </si>
  <si>
    <t>03.11.2023 09:41:01</t>
  </si>
  <si>
    <t>03.11.2023 10:43:36</t>
  </si>
  <si>
    <t>SÜLEYMANLI TR-1 35-28-M00292_A_56354291_56354291</t>
  </si>
  <si>
    <t>03.11.2023 20:53:16</t>
  </si>
  <si>
    <t>03.11.2023 21:40:05</t>
  </si>
  <si>
    <t>03.11.2023 11:11:00</t>
  </si>
  <si>
    <t>YENİKÖY TR-1 45-75-M00272_B_56390218_56390218</t>
  </si>
  <si>
    <t>03.11.2023 09:21:49</t>
  </si>
  <si>
    <t>03.11.2023 09:52:30</t>
  </si>
  <si>
    <t>HACITUFAN ALAKAVAK-YEŞİLYAYLA TR-2 45-77-L00359_B_91078116_91078116</t>
  </si>
  <si>
    <t>03.11.2023 22:47:58</t>
  </si>
  <si>
    <t>04.11.2023 00:09:37</t>
  </si>
  <si>
    <t>03.11.2023 07:59:17</t>
  </si>
  <si>
    <t>03.11.2023 09:22:10</t>
  </si>
  <si>
    <t>03.11.2023 00:50:00</t>
  </si>
  <si>
    <t>03.11.2023 05:14:00</t>
  </si>
  <si>
    <t>03.11.2023 12:10:29</t>
  </si>
  <si>
    <t>03.11.2023 14:08:06</t>
  </si>
  <si>
    <t>03.11.2023 14:24:21</t>
  </si>
  <si>
    <t>03.11.2023 15:01:26</t>
  </si>
  <si>
    <t>03.11.2023 18:19:47</t>
  </si>
  <si>
    <t>K-1545 35-02-K01545_D D1B_5849363</t>
  </si>
  <si>
    <t>03.11.2023 15:59:37</t>
  </si>
  <si>
    <t>03.11.2023 18:41:26</t>
  </si>
  <si>
    <t>DAĞISTAN KÖK 35-16-M00186_HatBaşıAyırıcı_53138903 M03_53138903</t>
  </si>
  <si>
    <t>03.11.2023 19:23:49</t>
  </si>
  <si>
    <t>03.11.2023 19:35:29</t>
  </si>
  <si>
    <t>03.11.2023 11:47:26</t>
  </si>
  <si>
    <t>TR-17 45-78-L00017_A_56384650_56384650</t>
  </si>
  <si>
    <t>03.11.2023 20:25:53</t>
  </si>
  <si>
    <t>03.11.2023 21:02:10</t>
  </si>
  <si>
    <t>UMURLU KAHVEÖNÜ TR-8 35-31-L00372_956599356_956599356</t>
  </si>
  <si>
    <t>03.11.2023 10:10:54</t>
  </si>
  <si>
    <t>03.11.2023 14:51:15</t>
  </si>
  <si>
    <t>K-4039 35-03-K04039_E_56363606_56363606</t>
  </si>
  <si>
    <t>03.11.2023 05:19:44</t>
  </si>
  <si>
    <t>03.11.2023 08:54:47</t>
  </si>
  <si>
    <t>K-277 35-04-K00277_K-476 K04_2118748</t>
  </si>
  <si>
    <t>03.11.2023 15:29:46</t>
  </si>
  <si>
    <t>03.11.2023 17:49:29</t>
  </si>
  <si>
    <t>M-3474(YATIRIM REZERVE) 35-02-M03474_35-02-M03474_97482741</t>
  </si>
  <si>
    <t>03.11.2023 02:09:28</t>
  </si>
  <si>
    <t>03.11.2023 03:09:29</t>
  </si>
  <si>
    <t>03.11.2023 09:04:49</t>
  </si>
  <si>
    <t>03.11.2023 09:09:15</t>
  </si>
  <si>
    <t>DOĞANCI TR-1 35-31-L00334_35-31-L00334_2365002</t>
  </si>
  <si>
    <t>03.11.2023 10:31:14</t>
  </si>
  <si>
    <t>03.11.2023 15:19:49</t>
  </si>
  <si>
    <t>K-2796 35-08-K02796_D d1b_5840948</t>
  </si>
  <si>
    <t>03.11.2023 21:28:50</t>
  </si>
  <si>
    <t>03.11.2023 21:59:21</t>
  </si>
  <si>
    <t>DM-23 45-71-M00500_DM-23/03 M08_2317996</t>
  </si>
  <si>
    <t>03.11.2023 09:49:39</t>
  </si>
  <si>
    <t>03.11.2023 12:14:29</t>
  </si>
  <si>
    <t>M-10 35-02-M00010_99831246_99831246</t>
  </si>
  <si>
    <t>03.11.2023 08:02:38</t>
  </si>
  <si>
    <t>03.11.2023 11:58:47</t>
  </si>
  <si>
    <t>ZEYTİNOVA SULAMA TR-2 35-20-L00278_ H_93564174</t>
  </si>
  <si>
    <t>03.11.2023 17:54:04</t>
  </si>
  <si>
    <t>ILGIN HATBAŞI KÖK 45-73-M01292_ÇAKIRCAALİ M02_83838128</t>
  </si>
  <si>
    <t>03.11.2023 15:07:49</t>
  </si>
  <si>
    <t>03.11.2023 15:33:36</t>
  </si>
  <si>
    <t>DÜBEKALAN TR-2 45-72-M00197_B_91187588_91187588</t>
  </si>
  <si>
    <t>03.11.2023 08:05:00</t>
  </si>
  <si>
    <t>03.11.2023 12:14:05</t>
  </si>
  <si>
    <t>ALAÇATI TM 35-18-A00005_KARABURUN-3 M08_2311008</t>
  </si>
  <si>
    <t>03.11.2023 05:47:31</t>
  </si>
  <si>
    <t>03.11.2023 05:59:31</t>
  </si>
  <si>
    <t>YELKİ TR-6 (M-2343) 35-10-M02343_915014205_915014205</t>
  </si>
  <si>
    <t>03.11.2023 18:02:45</t>
  </si>
  <si>
    <t>03.11.2023 22:27:27</t>
  </si>
  <si>
    <t>UMURLU KAHVEÖNÜ TR-8 35-31-L00372_35-31-L00372_2365710</t>
  </si>
  <si>
    <t>03.11.2023 14:57:59</t>
  </si>
  <si>
    <t>03.11.2023 10:01:42</t>
  </si>
  <si>
    <t>03.11.2023 15:53:51</t>
  </si>
  <si>
    <t>KOCAKAĞAN HANAY DAMLARI TR-1 45-72-L00233_B_56406416_56406416</t>
  </si>
  <si>
    <t>03.11.2023 10:15:05</t>
  </si>
  <si>
    <t>03.11.2023 15:13:45</t>
  </si>
  <si>
    <t>03.11.2023 14:39:55</t>
  </si>
  <si>
    <t>03.11.2023 16:02:53</t>
  </si>
  <si>
    <t>03.11.2023 13:39:19</t>
  </si>
  <si>
    <t>03.11.2023 14:07:59</t>
  </si>
  <si>
    <t>SANCAKLI BOZKÖY KÖK 45-71-M00087_KÖY İÇİ RİNG-2 M04_61320834</t>
  </si>
  <si>
    <t>03.11.2023 11:23:09</t>
  </si>
  <si>
    <t>SARIGÖL TR-53 45-79-M00053_B_56401928_56401928</t>
  </si>
  <si>
    <t>03.11.2023 16:25:51</t>
  </si>
  <si>
    <t>03.11.2023 17:29:07</t>
  </si>
  <si>
    <t>K-270 35-01-K00270_911095724_911095724</t>
  </si>
  <si>
    <t>03.11.2023 13:47:24</t>
  </si>
  <si>
    <t>03.11.2023 16:26:42</t>
  </si>
  <si>
    <t>TR-2/3 45-83-L00003_955176858_955176858</t>
  </si>
  <si>
    <t>04.11.2023 13:49:24</t>
  </si>
  <si>
    <t>04.11.2023 15:46:36</t>
  </si>
  <si>
    <t>DEREKÖY OVA MAH.TR-1 45-72-L00535_A_56394241_56394241</t>
  </si>
  <si>
    <t>04.11.2023 17:18:27</t>
  </si>
  <si>
    <t>04.11.2023 23:05:35</t>
  </si>
  <si>
    <t>M-1535 35-01-M01535_910992038_910992038</t>
  </si>
  <si>
    <t>04.11.2023 23:58:12</t>
  </si>
  <si>
    <t>05.11.2023 02:04:54</t>
  </si>
  <si>
    <t>DAĞDERE DM 45-72-M00097_DAĞDERE MERKEZ M04_2106084</t>
  </si>
  <si>
    <t>04.11.2023 15:32:25</t>
  </si>
  <si>
    <t>04.11.2023 18:20:58</t>
  </si>
  <si>
    <t>M-1538 35-01-M01538_E_56373745_56373745</t>
  </si>
  <si>
    <t>04.11.2023 13:46:21</t>
  </si>
  <si>
    <t>04.11.2023 17:12:12</t>
  </si>
  <si>
    <t>04.11.2023 14:13:21</t>
  </si>
  <si>
    <t>04.11.2023 15:38:27</t>
  </si>
  <si>
    <t>KEMALİYE TR-3 45-73-M00151_45-73-M00151_66721484</t>
  </si>
  <si>
    <t>04.11.2023 15:00:25</t>
  </si>
  <si>
    <t>04.11.2023 18:29:01</t>
  </si>
  <si>
    <t>BOYALI TR-1 45-75-M00266_B_56391022_56391022</t>
  </si>
  <si>
    <t>04.11.2023 17:56:45</t>
  </si>
  <si>
    <t>04.11.2023 19:33:16</t>
  </si>
  <si>
    <t>AZİZTEPE MEZARÖNÜ TR-3 45-73-M00222_A_91038080_91038080</t>
  </si>
  <si>
    <t>04.11.2023 09:06:41</t>
  </si>
  <si>
    <t>04.11.2023 11:48:39</t>
  </si>
  <si>
    <t>04.11.2023 14:48:00</t>
  </si>
  <si>
    <t>04.11.2023 20:11:20</t>
  </si>
  <si>
    <t>04.11.2023 18:42:34</t>
  </si>
  <si>
    <t>04.11.2023 22:48:35</t>
  </si>
  <si>
    <t>TR-24A 45-74-M00048_A_56397826_56397826</t>
  </si>
  <si>
    <t>04.11.2023 21:26:30</t>
  </si>
  <si>
    <t>04.11.2023 22:31:04</t>
  </si>
  <si>
    <t>04.11.2023 23:55:47</t>
  </si>
  <si>
    <t>05.11.2023 01:32:32</t>
  </si>
  <si>
    <t>HACIRAHMANLI TR-18 45-80-M00082_HACIRAHMANLI TR-19/HACIRAHMANLI TR-20 M02_72199274</t>
  </si>
  <si>
    <t>04.11.2023 23:37:30</t>
  </si>
  <si>
    <t>05.11.2023 01:15:13</t>
  </si>
  <si>
    <t>ZEYTİNALANI TR-101 35-19-L00101_35-19-L00101_2346585</t>
  </si>
  <si>
    <t>04.11.2023 22:08:54</t>
  </si>
  <si>
    <t>04.11.2023 23:46:47</t>
  </si>
  <si>
    <t>DM-14 45-71-M00361_TR-14/16 M06_72258991</t>
  </si>
  <si>
    <t>04.11.2023 13:10:28</t>
  </si>
  <si>
    <t>04.11.2023 15:32:43</t>
  </si>
  <si>
    <t>K-1635 35-02-K01635_D_56379628_56379628</t>
  </si>
  <si>
    <t>04.11.2023 20:19:19</t>
  </si>
  <si>
    <t>04.11.2023 22:06:32</t>
  </si>
  <si>
    <t>04.11.2023 10:39:34</t>
  </si>
  <si>
    <t>04.11.2023 13:12:25</t>
  </si>
  <si>
    <t>PAŞAKÖY TR-3 45-80-M00058_PAŞAKÖY TR-4/TR-5/TR-6 M05_72199601</t>
  </si>
  <si>
    <t>04.11.2023 23:39:50</t>
  </si>
  <si>
    <t>04.11.2023 23:49:40</t>
  </si>
  <si>
    <t>04.11.2023 09:01:10</t>
  </si>
  <si>
    <t>04.11.2023 09:22:18</t>
  </si>
  <si>
    <t>DM-1/4 35-18-L00579_35-18-L00579_72046708</t>
  </si>
  <si>
    <t>04.11.2023 09:43:57</t>
  </si>
  <si>
    <t>04.11.2023 10:33:14</t>
  </si>
  <si>
    <t>K-217 35-01-K00217_35-01-K00217_2347911</t>
  </si>
  <si>
    <t>04.11.2023 18:33:47</t>
  </si>
  <si>
    <t>04.11.2023 19:03:49</t>
  </si>
  <si>
    <t>K-2599 35-04-K02599_BOSTANLI TM K01_65778526</t>
  </si>
  <si>
    <t>04.11.2023 09:24:27</t>
  </si>
  <si>
    <t>04.11.2023 14:08:30</t>
  </si>
  <si>
    <t>04.11.2023 09:47:10</t>
  </si>
  <si>
    <t>04.11.2023 09:47:40</t>
  </si>
  <si>
    <t>04.11.2023 14:51:40</t>
  </si>
  <si>
    <t>04.11.2023 14:56:10</t>
  </si>
  <si>
    <t>ANADOLU İM 35-02-A00001_ÇOCUK HASTANESİ-1 M24_2318285</t>
  </si>
  <si>
    <t>04.11.2023 09:05:21</t>
  </si>
  <si>
    <t>04.11.2023 13:11:36</t>
  </si>
  <si>
    <t>BUCAK TR-3 35-15-L01148_ H_72256782</t>
  </si>
  <si>
    <t>04.11.2023 18:45:59</t>
  </si>
  <si>
    <t>05.11.2023 00:40:00</t>
  </si>
  <si>
    <t>MÜTEVELLİ TR-2 45-80-M00101_A_56389044_56389044</t>
  </si>
  <si>
    <t>04.11.2023 13:06:36</t>
  </si>
  <si>
    <t>04.11.2023 14:42:24</t>
  </si>
  <si>
    <t>TR-17 45-77-L00017_TR-18 L03_2330218</t>
  </si>
  <si>
    <t>04.11.2023 10:03:22</t>
  </si>
  <si>
    <t>04.11.2023 11:39:20</t>
  </si>
  <si>
    <t>04.11.2023 17:00:47</t>
  </si>
  <si>
    <t>04.11.2023 17:39:08</t>
  </si>
  <si>
    <t>04.11.2023 19:30:50</t>
  </si>
  <si>
    <t>04.11.2023 19:41:10</t>
  </si>
  <si>
    <t>ASARLIK TR-17 35-28-M00173_A TR17-A1b_5798576</t>
  </si>
  <si>
    <t>04.11.2023 23:55:12</t>
  </si>
  <si>
    <t>05.11.2023 02:47:06</t>
  </si>
  <si>
    <t>L-321 35-18-L00321_L-317 - L-319 BAHÇELİEVLER L04_72091107</t>
  </si>
  <si>
    <t>04.11.2023 11:24:20</t>
  </si>
  <si>
    <t>04.11.2023 16:34:00</t>
  </si>
  <si>
    <t>BÜYÜKKALE TR-3 35-29-L00667_C_56402450_56402450</t>
  </si>
  <si>
    <t>04.11.2023 15:40:41</t>
  </si>
  <si>
    <t>04.11.2023 18:35:08</t>
  </si>
  <si>
    <t>L-240 PTT TRAFO 35-18-L00240_950440555_950440555</t>
  </si>
  <si>
    <t>04.11.2023 14:00:54</t>
  </si>
  <si>
    <t>04.11.2023 19:48:30</t>
  </si>
  <si>
    <t>04.11.2023 22:58:00</t>
  </si>
  <si>
    <t>05.11.2023 01:47:38</t>
  </si>
  <si>
    <t>DM-19/02A 45-71-M02184_HatBaşıAyırıcı_53134618 M07_53134618</t>
  </si>
  <si>
    <t>04.11.2023 19:39:21</t>
  </si>
  <si>
    <t>04.11.2023 21:12:00</t>
  </si>
  <si>
    <t>TR-48 35-30-L00048_D_56363353_56363353</t>
  </si>
  <si>
    <t>04.11.2023 12:17:54</t>
  </si>
  <si>
    <t>04.11.2023 15:41:29</t>
  </si>
  <si>
    <t>04.11.2023 02:51:30</t>
  </si>
  <si>
    <t>04.11.2023 03:26:50</t>
  </si>
  <si>
    <t>L-26 35-14-L00026_L-20 DÖRT YOL KAVŞAĞI L01_72205589</t>
  </si>
  <si>
    <t>04.11.2023 15:20:33</t>
  </si>
  <si>
    <t>04.11.2023 22:28:33</t>
  </si>
  <si>
    <t>PİYALE TM 35-02-A00007_PİYALE-25 K36_2063608</t>
  </si>
  <si>
    <t>04.11.2023 01:29:20</t>
  </si>
  <si>
    <t>04.11.2023 01:39:14</t>
  </si>
  <si>
    <t>K-1971 35-10-K01971_B_56376911_56376911</t>
  </si>
  <si>
    <t>04.11.2023 10:15:21</t>
  </si>
  <si>
    <t>04.11.2023 12:33:08</t>
  </si>
  <si>
    <t>TR-92 35-19-L00092_C_91253331_91253331</t>
  </si>
  <si>
    <t>04.11.2023 13:41:11</t>
  </si>
  <si>
    <t>04.11.2023 16:16:32</t>
  </si>
  <si>
    <t>04.11.2023 07:59:35</t>
  </si>
  <si>
    <t>04.11.2023 10:19:04</t>
  </si>
  <si>
    <t>K-1108 35-01-K01108_911194045_911194045</t>
  </si>
  <si>
    <t>04.11.2023 10:53:03</t>
  </si>
  <si>
    <t>04.11.2023 11:59:46</t>
  </si>
  <si>
    <t>04.11.2023 20:21:41</t>
  </si>
  <si>
    <t>05.11.2023 02:48:16</t>
  </si>
  <si>
    <t>SOMA MERKEZ DM-2 45-82-M00070_TR-40 M05_2322046</t>
  </si>
  <si>
    <t>04.11.2023 19:34:00</t>
  </si>
  <si>
    <t>04.11.2023 21:46:00</t>
  </si>
  <si>
    <t>MENEMEN TR-74 35-28-L00074_C_56377537_56377537</t>
  </si>
  <si>
    <t>04.11.2023 13:05:35</t>
  </si>
  <si>
    <t>04.11.2023 13:50:54</t>
  </si>
  <si>
    <t>04.11.2023 18:40:00</t>
  </si>
  <si>
    <t>04.11.2023 19:50:17</t>
  </si>
  <si>
    <t>K-2316 35-04-K02316_F_56366545_56366545</t>
  </si>
  <si>
    <t>04.11.2023 15:26:23</t>
  </si>
  <si>
    <t>04.11.2023 15:59:36</t>
  </si>
  <si>
    <t>04.11.2023 09:23:31</t>
  </si>
  <si>
    <t>04.11.2023 16:56:01</t>
  </si>
  <si>
    <t>TR-127 DAVUT BABA 35-19-L00127_10152999_56376313_56376313</t>
  </si>
  <si>
    <t>04.11.2023 14:51:13</t>
  </si>
  <si>
    <t>04.11.2023 18:05:49</t>
  </si>
  <si>
    <t>DM-19/02A 45-71-M02184_KARİPÇİNLER MAKİNA O-13 DİREK M07_65995469</t>
  </si>
  <si>
    <t>04.11.2023 21:43:50</t>
  </si>
  <si>
    <t>04.11.2023 23:18:10</t>
  </si>
  <si>
    <t>04.11.2023 23:57:30</t>
  </si>
  <si>
    <t>GÜLKENT KÖK-3 35-30-M00219_GÜLKENT M02_84885342</t>
  </si>
  <si>
    <t>04.11.2023 22:38:30</t>
  </si>
  <si>
    <t>04.11.2023 23:17:05</t>
  </si>
  <si>
    <t>K-734 35-01-K00734_B B1_5919473</t>
  </si>
  <si>
    <t>04.11.2023 00:09:03</t>
  </si>
  <si>
    <t>04.11.2023 06:06:41</t>
  </si>
  <si>
    <t>04.11.2023 21:49:39</t>
  </si>
  <si>
    <t>04.11.2023 22:28:17</t>
  </si>
  <si>
    <t>04.11.2023 15:33:10</t>
  </si>
  <si>
    <t>04.11.2023 15:40:53</t>
  </si>
  <si>
    <t>04.11.2023 23:47:30</t>
  </si>
  <si>
    <t>05.11.2023 00:23:13</t>
  </si>
  <si>
    <t>ESENYURT TR-1 45-74-M00111_A_56356827_56356827</t>
  </si>
  <si>
    <t>04.11.2023 10:25:00</t>
  </si>
  <si>
    <t>04.11.2023 15:58:01</t>
  </si>
  <si>
    <t>SARIAHMETLER MAHALLESİ TR-1 35-24-M00081_B_56352635_56352635</t>
  </si>
  <si>
    <t>04.11.2023 23:47:55</t>
  </si>
  <si>
    <t>05.11.2023 01:09:43</t>
  </si>
  <si>
    <t>TR-32 35-30-L00032_C_56397996_56397996</t>
  </si>
  <si>
    <t>04.11.2023 15:04:19</t>
  </si>
  <si>
    <t>04.11.2023 17:18:31</t>
  </si>
  <si>
    <t>KAYRAKALTI TR-1 45-82-M00353_A_56400548_56400548</t>
  </si>
  <si>
    <t>04.11.2023 19:16:32</t>
  </si>
  <si>
    <t>05.11.2023 04:04:45</t>
  </si>
  <si>
    <t>TR-38 35-15-M00038_35-15-M00038_2365880</t>
  </si>
  <si>
    <t>04.11.2023 10:06:36</t>
  </si>
  <si>
    <t>04.11.2023 11:32:01</t>
  </si>
  <si>
    <t>04.11.2023 13:09:20</t>
  </si>
  <si>
    <t>04.11.2023 13:14:30</t>
  </si>
  <si>
    <t>M-906 35-03-M00906_C_56366083_56366083</t>
  </si>
  <si>
    <t>04.11.2023 12:01:20</t>
  </si>
  <si>
    <t>04.11.2023 17:39:13</t>
  </si>
  <si>
    <t>L-356 BAŞKENT SİTESİ 35-18-L00356_6560084_56357636_56357636</t>
  </si>
  <si>
    <t>04.11.2023 17:13:25</t>
  </si>
  <si>
    <t>04.11.2023 23:20:59</t>
  </si>
  <si>
    <t>04.11.2023 22:49:30</t>
  </si>
  <si>
    <t>04.11.2023 22:52:10</t>
  </si>
  <si>
    <t>K-24 35-01-K00024_10139625 K1_5861605</t>
  </si>
  <si>
    <t>04.11.2023 23:56:21</t>
  </si>
  <si>
    <t>05.11.2023 03:07:53</t>
  </si>
  <si>
    <t>BİRGİ DM 35-15-L01013_CEVİZALAN L05_67562276</t>
  </si>
  <si>
    <t>04.11.2023 15:43:35</t>
  </si>
  <si>
    <t>04.11.2023 16:40:25</t>
  </si>
  <si>
    <t>L-36 35-18-L00036_C_91450771_91450771</t>
  </si>
  <si>
    <t>04.11.2023 08:13:24</t>
  </si>
  <si>
    <t>04.11.2023 10:17:03</t>
  </si>
  <si>
    <t>K-593 35-01-K00593_912934029_912934029</t>
  </si>
  <si>
    <t>04.11.2023 08:33:06</t>
  </si>
  <si>
    <t>04.11.2023 09:26:36</t>
  </si>
  <si>
    <t>04.11.2023 22:10:50</t>
  </si>
  <si>
    <t>04.11.2023 23:08:50</t>
  </si>
  <si>
    <t>TR-21 (M-721) 35-30-M00721_H H03_83689083</t>
  </si>
  <si>
    <t>04.11.2023 13:15:07</t>
  </si>
  <si>
    <t>04.11.2023 16:20:09</t>
  </si>
  <si>
    <t>04.11.2023 20:35:24</t>
  </si>
  <si>
    <t>04.11.2023 20:37:35</t>
  </si>
  <si>
    <t>04.11.2023 23:33:38</t>
  </si>
  <si>
    <t>05.11.2023 04:23:53</t>
  </si>
  <si>
    <t>MAVİKENT TR-4 35-30-M00134_A_56404597_56404597</t>
  </si>
  <si>
    <t>04.11.2023 16:29:48</t>
  </si>
  <si>
    <t>04.11.2023 17:55:40</t>
  </si>
  <si>
    <t>K-3415 35-08-K03415_35-08-K03415_42031405</t>
  </si>
  <si>
    <t>04.11.2023 09:32:46</t>
  </si>
  <si>
    <t>04.11.2023 11:37:50</t>
  </si>
  <si>
    <t>SART TR-4 45-78-M00176_B_56406029_56406029</t>
  </si>
  <si>
    <t>04.11.2023 23:21:59</t>
  </si>
  <si>
    <t>05.11.2023 06:20:27</t>
  </si>
  <si>
    <t>04.11.2023 23:35:56</t>
  </si>
  <si>
    <t>05.11.2023 01:22:24</t>
  </si>
  <si>
    <t>TR-34 35-13-M00052_FABERCE EFES L05_76785428</t>
  </si>
  <si>
    <t>04.11.2023 14:09:33</t>
  </si>
  <si>
    <t>04.11.2023 18:15:44</t>
  </si>
  <si>
    <t>04.11.2023 09:13:12</t>
  </si>
  <si>
    <t>04.11.2023 16:21:28</t>
  </si>
  <si>
    <t>04.11.2023 18:28:44</t>
  </si>
  <si>
    <t>04.11.2023 19:16:46</t>
  </si>
  <si>
    <t>04.11.2023 21:44:07</t>
  </si>
  <si>
    <t>04.11.2023 21:49:00</t>
  </si>
  <si>
    <t>BADEMLİ ÜÇCEVİZLER MEV. KEMENLER KÖPRÜSÜ YANI TR-24 35-15-L01037_35-15-L01037_2366119</t>
  </si>
  <si>
    <t>04.11.2023 23:03:40</t>
  </si>
  <si>
    <t>05.11.2023 03:11:31</t>
  </si>
  <si>
    <t>L-325 (ALBAYRAK) 35-18-L00325_C_56357515_56357515</t>
  </si>
  <si>
    <t>04.11.2023 21:22:50</t>
  </si>
  <si>
    <t>04.11.2023 23:07:25</t>
  </si>
  <si>
    <t>TR-55 35-16-L00055_47551972_56397108_56397108</t>
  </si>
  <si>
    <t>04.11.2023 22:45:23</t>
  </si>
  <si>
    <t>05.11.2023 00:10:10</t>
  </si>
  <si>
    <t>04.11.2023 21:50:20</t>
  </si>
  <si>
    <t>05.11.2023 06:28:41</t>
  </si>
  <si>
    <t>04.11.2023 10:14:44</t>
  </si>
  <si>
    <t>04.11.2023 11:34:04</t>
  </si>
  <si>
    <t>K-1635 35-02-K01635_HatBaşıAyırıcı_80471577 K04_80471577</t>
  </si>
  <si>
    <t>04.11.2023 14:04:00</t>
  </si>
  <si>
    <t>04.11.2023 14:44:35</t>
  </si>
  <si>
    <t>BADEMLER TR-2 35-19-L00297_947243847_947243847</t>
  </si>
  <si>
    <t>04.11.2023 08:59:57</t>
  </si>
  <si>
    <t>04.11.2023 10:19:22</t>
  </si>
  <si>
    <t>ÖZBEK TR-9 35-19-M00090_35-19-M00090_2353314</t>
  </si>
  <si>
    <t>04.11.2023 12:50:28</t>
  </si>
  <si>
    <t>04.11.2023 14:46:14</t>
  </si>
  <si>
    <t>04.11.2023 09:00:28</t>
  </si>
  <si>
    <t>04.11.2023 18:37:58</t>
  </si>
  <si>
    <t>YAKAKÖY KÖK 45-75-M00067_HatBaşıAyırıcı_84886738 M05_84886738</t>
  </si>
  <si>
    <t>04.11.2023 16:35:06</t>
  </si>
  <si>
    <t>04.11.2023 20:51:13</t>
  </si>
  <si>
    <t>K-3975 35-04-K03975_99518556_99518556</t>
  </si>
  <si>
    <t>04.11.2023 14:00:02</t>
  </si>
  <si>
    <t>04.11.2023 16:37:44</t>
  </si>
  <si>
    <t>04.11.2023 13:33:12</t>
  </si>
  <si>
    <t>04.11.2023 22:52:31</t>
  </si>
  <si>
    <t>05.11.2023 01:20:55</t>
  </si>
  <si>
    <t>L-325 (ALBAYRAK) 35-18-L00325_DIREK TIPI TRAFO HUCRESI H01_2106924</t>
  </si>
  <si>
    <t>04.11.2023 17:19:10</t>
  </si>
  <si>
    <t>04.11.2023 19:55:21</t>
  </si>
  <si>
    <t>TR-55 35-30-L00055_TR-58 L01_2306808</t>
  </si>
  <si>
    <t>04.11.2023 17:40:07</t>
  </si>
  <si>
    <t>04.11.2023 22:16:26</t>
  </si>
  <si>
    <t>K-1108 35-01-K01108_E E2_60879333</t>
  </si>
  <si>
    <t>04.11.2023 07:02:31</t>
  </si>
  <si>
    <t>04.11.2023 08:58:43</t>
  </si>
  <si>
    <t>KİRAZ İM 35-31-A00001_HALİLLER L13_2328565</t>
  </si>
  <si>
    <t>04.11.2023 15:59:50</t>
  </si>
  <si>
    <t>04.11.2023 16:45:00</t>
  </si>
  <si>
    <t>04.11.2023 15:44:40</t>
  </si>
  <si>
    <t>04.11.2023 16:31:10</t>
  </si>
  <si>
    <t>04.11.2023 09:14:19</t>
  </si>
  <si>
    <t>04.11.2023 11:57:30</t>
  </si>
  <si>
    <t>04.11.2023 19:49:12</t>
  </si>
  <si>
    <t>05.11.2023 02:00:42</t>
  </si>
  <si>
    <t>K-662 35-01-K00662_A_56373967_56373967</t>
  </si>
  <si>
    <t>04.11.2023 23:54:18</t>
  </si>
  <si>
    <t>05.11.2023 03:48:43</t>
  </si>
  <si>
    <t>04.11.2023 18:48:06</t>
  </si>
  <si>
    <t>04.11.2023 20:09:50</t>
  </si>
  <si>
    <t>KIZILCAAVLU TR-3 35-15-L00182_B_56407165_56407165</t>
  </si>
  <si>
    <t>04.11.2023 10:07:33</t>
  </si>
  <si>
    <t>04.11.2023 10:49:49</t>
  </si>
  <si>
    <t>04.11.2023 23:57:50</t>
  </si>
  <si>
    <t>05.11.2023 03:19:37</t>
  </si>
  <si>
    <t>GÜLKENT KÖK-4 35-30-M00223_RÜYAKENT M02_72112422</t>
  </si>
  <si>
    <t>04.11.2023 23:34:51</t>
  </si>
  <si>
    <t>05.11.2023 00:48:09</t>
  </si>
  <si>
    <t>M-358 35-14-M00358_35-14-M00358_81702665</t>
  </si>
  <si>
    <t>04.11.2023 20:42:24</t>
  </si>
  <si>
    <t>04.11.2023 23:30:12</t>
  </si>
  <si>
    <t>04.11.2023 15:34:58</t>
  </si>
  <si>
    <t>04.11.2023 17:20:58</t>
  </si>
  <si>
    <t>TR-10 BABACAN 35-19-L00010_956691666_956691666</t>
  </si>
  <si>
    <t>04.11.2023 10:44:10</t>
  </si>
  <si>
    <t>04.11.2023 13:45:19</t>
  </si>
  <si>
    <t>04.11.2023 13:11:17</t>
  </si>
  <si>
    <t>04.11.2023 18:36:01</t>
  </si>
  <si>
    <t>SUCAHLI TR-1 35-24-M00103_A_56352401_56352401</t>
  </si>
  <si>
    <t>04.11.2023 20:32:20</t>
  </si>
  <si>
    <t>04.11.2023 22:15:53</t>
  </si>
  <si>
    <t>L-317 BAHÇELİEVLER-1 35-18-L00317_DIREK TIPI TRAFO HUCRESI H01_2106926</t>
  </si>
  <si>
    <t>04.11.2023 17:00:22</t>
  </si>
  <si>
    <t>04.11.2023 18:37:38</t>
  </si>
  <si>
    <t>04.11.2023 10:44:44</t>
  </si>
  <si>
    <t>04.11.2023 13:48:48</t>
  </si>
  <si>
    <t>04.11.2023 18:14:25</t>
  </si>
  <si>
    <t>04.11.2023 18:32:40</t>
  </si>
  <si>
    <t>K-4624 35-03-K04624_35-03-K04624_41921148</t>
  </si>
  <si>
    <t>04.11.2023 09:32:03</t>
  </si>
  <si>
    <t>04.11.2023 13:56:00</t>
  </si>
  <si>
    <t>BORNOVA 380 GIS TM 35-02-A00015_WESTPARK M09_73019608</t>
  </si>
  <si>
    <t>04.11.2023 16:24:27</t>
  </si>
  <si>
    <t>04.11.2023 16:39:00</t>
  </si>
  <si>
    <t>04.11.2023 18:47:20</t>
  </si>
  <si>
    <t>04.11.2023 19:40:20</t>
  </si>
  <si>
    <t>M-2044 35-08-M02044_MENDERES M01_42967512</t>
  </si>
  <si>
    <t>04.11.2023 21:22:00</t>
  </si>
  <si>
    <t>K-983 35-07-K00983_954754307_954754307</t>
  </si>
  <si>
    <t>04.11.2023 17:30:05</t>
  </si>
  <si>
    <t>04.11.2023 18:47:15</t>
  </si>
  <si>
    <t>04.11.2023 22:03:50</t>
  </si>
  <si>
    <t>04.11.2023 22:13:10</t>
  </si>
  <si>
    <t>MAVİDERE TR-1 35-31-L00209_47875133_56379513_56379513</t>
  </si>
  <si>
    <t>04.11.2023 09:48:08</t>
  </si>
  <si>
    <t>04.11.2023 11:20:22</t>
  </si>
  <si>
    <t>04.11.2023 11:59:24</t>
  </si>
  <si>
    <t>04.11.2023 13:21:34</t>
  </si>
  <si>
    <t>04.11.2023 21:43:05</t>
  </si>
  <si>
    <t>05.11.2023 00:01:14</t>
  </si>
  <si>
    <t>04.11.2023 11:37:38</t>
  </si>
  <si>
    <t>04.11.2023 11:58:26</t>
  </si>
  <si>
    <t>EFEMÇUKURU TR-1 35-22-L00001_10692453_56354138_56354138</t>
  </si>
  <si>
    <t>04.11.2023 18:27:33</t>
  </si>
  <si>
    <t>04.11.2023 21:27:45</t>
  </si>
  <si>
    <t>TR-36 45-78-L00036_A_91062221_91062221</t>
  </si>
  <si>
    <t>04.11.2023 22:21:37</t>
  </si>
  <si>
    <t>04.11.2023 23:23:59</t>
  </si>
  <si>
    <t>DURASILLI TR-8 45-78-M01119_DAĞITIM TRAFOSU TR-8 - TR-20 M04_66108887</t>
  </si>
  <si>
    <t>04.11.2023 16:36:47</t>
  </si>
  <si>
    <t>04.11.2023 17:43:40</t>
  </si>
  <si>
    <t>IŞIKLAR TM 35-02-A00006_ESHOT-2 M49_2309160</t>
  </si>
  <si>
    <t>04.11.2023 23:21:41</t>
  </si>
  <si>
    <t>04.11.2023 23:46:17</t>
  </si>
  <si>
    <t>K-1938 35-09-K01938_C_56378678_56378678</t>
  </si>
  <si>
    <t>04.11.2023 19:12:56</t>
  </si>
  <si>
    <t>04.11.2023 20:49:49</t>
  </si>
  <si>
    <t>ÖZLEMTUR SAHİL SİTESİ 35-21-L00084_35-21-L00084_72176570</t>
  </si>
  <si>
    <t>04.11.2023 20:58:50</t>
  </si>
  <si>
    <t>04.11.2023 21:46:44</t>
  </si>
  <si>
    <t>M-2501 ÇAMLI TR-4 35-10-M02501_913421369_913421369</t>
  </si>
  <si>
    <t>04.11.2023 11:39:28</t>
  </si>
  <si>
    <t>04.11.2023 14:25:39</t>
  </si>
  <si>
    <t>KUŞLUK ÇAMKÖY TR-1 45-75-M00144_B_91121546_91121546</t>
  </si>
  <si>
    <t>04.11.2023 16:22:50</t>
  </si>
  <si>
    <t>04.11.2023 18:15:28</t>
  </si>
  <si>
    <t>TİRKEŞ TR-1 45-80-M00125_A_91100429_91100429</t>
  </si>
  <si>
    <t>04.11.2023 18:51:43</t>
  </si>
  <si>
    <t>04.11.2023 21:22:43</t>
  </si>
  <si>
    <t>TAYTAN BEZİRGANLI TR-1 45-78-M00271__83975756_83975756</t>
  </si>
  <si>
    <t>04.11.2023 18:37:24</t>
  </si>
  <si>
    <t>04.11.2023 19:41:43</t>
  </si>
  <si>
    <t>04.11.2023 09:07:10</t>
  </si>
  <si>
    <t>04.11.2023 18:54:31</t>
  </si>
  <si>
    <t>04.11.2023 08:26:10</t>
  </si>
  <si>
    <t>04.11.2023 09:30:50</t>
  </si>
  <si>
    <t>04.11.2023 15:02:30</t>
  </si>
  <si>
    <t>04.11.2023 18:09:10</t>
  </si>
  <si>
    <t>KARAKUYU KÖK 35-22-M00091_A_56374352_56374352</t>
  </si>
  <si>
    <t>04.11.2023 14:49:29</t>
  </si>
  <si>
    <t>04.11.2023 17:58:52</t>
  </si>
  <si>
    <t>YAHŞELLİ TR-2 35-28-M00188__72538692_72538692</t>
  </si>
  <si>
    <t>04.11.2023 23:55:41</t>
  </si>
  <si>
    <t>05.11.2023 03:35:10</t>
  </si>
  <si>
    <t>04.11.2023 20:42:00</t>
  </si>
  <si>
    <t>04.11.2023 20:56:30</t>
  </si>
  <si>
    <t>04.11.2023 16:05:55</t>
  </si>
  <si>
    <t>04.11.2023 18:23:40</t>
  </si>
  <si>
    <t>L-261 SİTESPOR 35-18-L00261_35-18-L00261_72080932</t>
  </si>
  <si>
    <t>04.11.2023 11:26:15</t>
  </si>
  <si>
    <t>04.11.2023 16:56:08</t>
  </si>
  <si>
    <t>KÖSEDERE TR-1 35-21-L00124_A_91011770_91011770</t>
  </si>
  <si>
    <t>04.11.2023 14:36:39</t>
  </si>
  <si>
    <t>04.11.2023 16:59:33</t>
  </si>
  <si>
    <t>CENNET MAHALLESİ TR-1 35-16-M00134_35-16-M00134_2346493</t>
  </si>
  <si>
    <t>04.11.2023 10:03:40</t>
  </si>
  <si>
    <t>04.11.2023 10:30:46</t>
  </si>
  <si>
    <t>04.11.2023 13:59:50</t>
  </si>
  <si>
    <t>04.11.2023 14:48:30</t>
  </si>
  <si>
    <t>04.11.2023 13:19:01</t>
  </si>
  <si>
    <t>04.11.2023 13:54:33</t>
  </si>
  <si>
    <t>M-2212 DOĞANCILAR TR-1 35-03-M02212_C_56371889_56371889</t>
  </si>
  <si>
    <t>04.11.2023 17:49:33</t>
  </si>
  <si>
    <t>04.11.2023 19:54:39</t>
  </si>
  <si>
    <t>04.11.2023 03:02:20</t>
  </si>
  <si>
    <t>04.11.2023 03:27:43</t>
  </si>
  <si>
    <t>04.11.2023 13:43:10</t>
  </si>
  <si>
    <t>04.11.2023 14:39:30</t>
  </si>
  <si>
    <t>ÇAVUŞOĞLU TR-1 45-71-M01820_DIREK TIPI TRAFO HUCRESI H01_2094690</t>
  </si>
  <si>
    <t>04.11.2023 18:04:56</t>
  </si>
  <si>
    <t>05.11.2023 01:04:03</t>
  </si>
  <si>
    <t>MURADİYE DM-4 45-71-M00190_44445844_60983965_60983965</t>
  </si>
  <si>
    <t>04.11.2023 18:23:59</t>
  </si>
  <si>
    <t>04.11.2023 22:20:58</t>
  </si>
  <si>
    <t>04.11.2023 23:20:00</t>
  </si>
  <si>
    <t>05.11.2023 00:33:10</t>
  </si>
  <si>
    <t>M-954 35-02-M00954_99775471_99775471</t>
  </si>
  <si>
    <t>04.11.2023 16:24:23</t>
  </si>
  <si>
    <t>04.11.2023 17:28:42</t>
  </si>
  <si>
    <t>YAYLA KÖYÜ TR-1 35-21-L00093_C_56369185_56369185</t>
  </si>
  <si>
    <t>04.11.2023 20:00:22</t>
  </si>
  <si>
    <t>04.11.2023 22:42:23</t>
  </si>
  <si>
    <t>K-4294 35-02-K04294_K-1797 K02_2083683</t>
  </si>
  <si>
    <t>04.11.2023 15:49:33</t>
  </si>
  <si>
    <t>04.11.2023 16:15:01</t>
  </si>
  <si>
    <t>M-3247 35-02-M03247_M-3248 M02_84294029</t>
  </si>
  <si>
    <t>04.11.2023 19:54:00</t>
  </si>
  <si>
    <t>05.11.2023 02:22:09</t>
  </si>
  <si>
    <t>L-336 REİSDERE 35-18-L00336_35-18-L00336_2367888</t>
  </si>
  <si>
    <t>04.11.2023 16:38:18</t>
  </si>
  <si>
    <t>04.11.2023 22:19:36</t>
  </si>
  <si>
    <t>L-145 DALYAN DM 35-18-L00145_8634283_56370519_56370519</t>
  </si>
  <si>
    <t>04.11.2023 21:13:48</t>
  </si>
  <si>
    <t>04.11.2023 23:59:43</t>
  </si>
  <si>
    <t>TR-1/126-1 (KEMALPAŞA SOKAK TRF) 45-83-M00270_45-83-M00270_2354073</t>
  </si>
  <si>
    <t>04.11.2023 13:35:40</t>
  </si>
  <si>
    <t>04.11.2023 15:12:40</t>
  </si>
  <si>
    <t>MESCİTLİ DM 35-15-L00904_TURŞU L03_72320952</t>
  </si>
  <si>
    <t>04.11.2023 17:19:40</t>
  </si>
  <si>
    <t>04.11.2023 17:20:10</t>
  </si>
  <si>
    <t>04.11.2023 08:26:32</t>
  </si>
  <si>
    <t>04.11.2023 08:38:59</t>
  </si>
  <si>
    <t>AŞAĞICUMA TR-3 35-16-M00102_35-16-M00102_2347830</t>
  </si>
  <si>
    <t>04.11.2023 21:18:00</t>
  </si>
  <si>
    <t>04.11.2023 23:19:10</t>
  </si>
  <si>
    <t>04.11.2023 18:07:45</t>
  </si>
  <si>
    <t>04.11.2023 22:53:14</t>
  </si>
  <si>
    <t>04.11.2023 19:31:00</t>
  </si>
  <si>
    <t>04.11.2023 23:34:00</t>
  </si>
  <si>
    <t>CENNET MAHALLESİ TR-1 35-16-M00134_953336361_953336361</t>
  </si>
  <si>
    <t>04.11.2023 08:57:51</t>
  </si>
  <si>
    <t>04.11.2023 18:25:36</t>
  </si>
  <si>
    <t>04.11.2023 20:50:16</t>
  </si>
  <si>
    <t>M-1298 35-03-M01298_35-03-M01298_41971481</t>
  </si>
  <si>
    <t>04.11.2023 09:11:10</t>
  </si>
  <si>
    <t>04.11.2023 10:51:50</t>
  </si>
  <si>
    <t>CENNET MAHALLESİ TR-3 35-16-M00136_35-16-M00136_2347745</t>
  </si>
  <si>
    <t>04.11.2023 20:55:50</t>
  </si>
  <si>
    <t>04.11.2023 21:47:18</t>
  </si>
  <si>
    <t>04.11.2023 10:55:21</t>
  </si>
  <si>
    <t>04.11.2023 12:11:45</t>
  </si>
  <si>
    <t>04.11.2023 22:34:03</t>
  </si>
  <si>
    <t>04.11.2023 22:39:12</t>
  </si>
  <si>
    <t>ÇUKURALAN TR-1 35-30-L00138_A_56401472_56401472</t>
  </si>
  <si>
    <t>04.11.2023 18:38:55</t>
  </si>
  <si>
    <t>04.11.2023 23:11:54</t>
  </si>
  <si>
    <t>04.11.2023 09:50:51</t>
  </si>
  <si>
    <t>04.11.2023 10:29:20</t>
  </si>
  <si>
    <t>04.11.2023 11:03:04</t>
  </si>
  <si>
    <t>04.11.2023 11:43:21</t>
  </si>
  <si>
    <t>K-945 35-02-K00945_C C1B_5840110</t>
  </si>
  <si>
    <t>04.11.2023 23:40:16</t>
  </si>
  <si>
    <t>05.11.2023 01:04:31</t>
  </si>
  <si>
    <t>TR-45 DEREKÖY 35-22-M00065_955279635_955279635</t>
  </si>
  <si>
    <t>04.11.2023 21:51:28</t>
  </si>
  <si>
    <t>04.11.2023 23:00:18</t>
  </si>
  <si>
    <t>GÖRDES TR-16 45-75-M00016__84624731_84624731</t>
  </si>
  <si>
    <t>04.11.2023 16:24:39</t>
  </si>
  <si>
    <t>04.11.2023 18:55:57</t>
  </si>
  <si>
    <t>ÇAMLICA KÖK 45-81-M00048_HatBaşıAyırıcı_53134908 M03_53134908</t>
  </si>
  <si>
    <t>04.11.2023 18:04:33</t>
  </si>
  <si>
    <t>04.11.2023 21:15:30</t>
  </si>
  <si>
    <t>04.11.2023 20:01:40</t>
  </si>
  <si>
    <t>04.11.2023 20:06:43</t>
  </si>
  <si>
    <t>M-1141 35-22-M00147_B_56403869_56403869</t>
  </si>
  <si>
    <t>04.11.2023 15:54:10</t>
  </si>
  <si>
    <t>04.11.2023 18:25:32</t>
  </si>
  <si>
    <t>ALAATTİN SÜBEROĞLU ÖZEL TR 35-30-L00172Ö_DIREK TIPI TRAFO HUCRESI H01_2044364</t>
  </si>
  <si>
    <t>04.11.2023 10:22:22</t>
  </si>
  <si>
    <t>04.11.2023 11:34:20</t>
  </si>
  <si>
    <t>DUMANLAR KÖK 45-81-M00044_HatBaşıAyırıcı_53136065 M03_53136065</t>
  </si>
  <si>
    <t>04.11.2023 12:34:10</t>
  </si>
  <si>
    <t>04.11.2023 13:49:30</t>
  </si>
  <si>
    <t>DM-2 35-28-M00700_DM-6 M04_83507071</t>
  </si>
  <si>
    <t>04.11.2023 22:24:50</t>
  </si>
  <si>
    <t>04.11.2023 22:59:21</t>
  </si>
  <si>
    <t>DM-1/1 35-18-L00580_955036140_955036140</t>
  </si>
  <si>
    <t>04.11.2023 22:24:29</t>
  </si>
  <si>
    <t>05.11.2023 01:50:52</t>
  </si>
  <si>
    <t>BADINCA TR-2 45-73-M00374_945648030_945648030</t>
  </si>
  <si>
    <t>04.11.2023 15:26:24</t>
  </si>
  <si>
    <t>04.11.2023 17:03:25</t>
  </si>
  <si>
    <t>MAVİDERE TR-1 35-31-L00209_A_91201416_91201416</t>
  </si>
  <si>
    <t>04.11.2023 21:36:13</t>
  </si>
  <si>
    <t>05.11.2023 01:49:14</t>
  </si>
  <si>
    <t>04.11.2023 02:53:20</t>
  </si>
  <si>
    <t>04.11.2023 03:04:30</t>
  </si>
  <si>
    <t>TR-39 35-30-L00039_E_56402557_56402557</t>
  </si>
  <si>
    <t>04.11.2023 22:57:56</t>
  </si>
  <si>
    <t>05.11.2023 01:53:09</t>
  </si>
  <si>
    <t>L-245 35-18-L00245_B_56377237_56377237</t>
  </si>
  <si>
    <t>04.11.2023 14:06:30</t>
  </si>
  <si>
    <t>04.11.2023 21:13:43</t>
  </si>
  <si>
    <t>IŞIKLAR TM 35-02-A00006_CUMAOVASI-1 M06_2307647</t>
  </si>
  <si>
    <t>04.11.2023 23:33:11</t>
  </si>
  <si>
    <t>04.11.2023 23:49:30</t>
  </si>
  <si>
    <t>CABBAR DM 45-73-M00100_HatBaşıAyırıcı_53136462 M03_53136462</t>
  </si>
  <si>
    <t>04.11.2023 12:16:33</t>
  </si>
  <si>
    <t>04.11.2023 14:49:50</t>
  </si>
  <si>
    <t>L-266 35-18-L00266_35-18-L00266_97466115</t>
  </si>
  <si>
    <t>04.11.2023 18:28:04</t>
  </si>
  <si>
    <t>04.11.2023 23:30:14</t>
  </si>
  <si>
    <t>04.11.2023 16:31:33</t>
  </si>
  <si>
    <t>04.11.2023 16:39:12</t>
  </si>
  <si>
    <t>YAĞCILAR TR-2 45-71-M01441_45-71-M01441_2358106</t>
  </si>
  <si>
    <t>04.11.2023 18:07:04</t>
  </si>
  <si>
    <t>04.11.2023 23:45:40</t>
  </si>
  <si>
    <t>04.11.2023 23:06:21</t>
  </si>
  <si>
    <t>05.11.2023 00:29:16</t>
  </si>
  <si>
    <t>ÇOMAKLIYAYLA TR-1 45-75-M00096_A_56393781_56393781</t>
  </si>
  <si>
    <t>04.11.2023 21:12:42</t>
  </si>
  <si>
    <t>04.11.2023 22:56:53</t>
  </si>
  <si>
    <t>DAĞDERE DM 45-72-M00097_ÇITAK M05_2329940</t>
  </si>
  <si>
    <t>04.11.2023 09:07:31</t>
  </si>
  <si>
    <t>04.11.2023 18:32:22</t>
  </si>
  <si>
    <t>TORBALI İM 35-26-A00001_TR-63/1 M02_65950418</t>
  </si>
  <si>
    <t>04.11.2023 14:48:20</t>
  </si>
  <si>
    <t>04.11.2023 15:32:00</t>
  </si>
  <si>
    <t>K-4532 35-01-K04532_A a1_5900875</t>
  </si>
  <si>
    <t>04.11.2023 11:51:24</t>
  </si>
  <si>
    <t>04.11.2023 12:33:54</t>
  </si>
  <si>
    <t>CEVİZLİ ASKERLER TR-4 35-31-L00323_A_91234156_91234156</t>
  </si>
  <si>
    <t>04.11.2023 14:26:49</t>
  </si>
  <si>
    <t>04.11.2023 15:32:48</t>
  </si>
  <si>
    <t>TR-1 35-16-L00001_B_56353495_56353495</t>
  </si>
  <si>
    <t>04.11.2023 09:46:44</t>
  </si>
  <si>
    <t>04.11.2023 11:05:42</t>
  </si>
  <si>
    <t>04.11.2023 08:46:50</t>
  </si>
  <si>
    <t>04.11.2023 09:44:41</t>
  </si>
  <si>
    <t>M-1303 35-03-M01303_A_60984247_60984247</t>
  </si>
  <si>
    <t>04.11.2023 15:50:06</t>
  </si>
  <si>
    <t>04.11.2023 16:33:11</t>
  </si>
  <si>
    <t>DM-2/8 BAŞKENT TR 35-18-L00588_11056145_56377459_56377459</t>
  </si>
  <si>
    <t>04.11.2023 12:49:12</t>
  </si>
  <si>
    <t>04.11.2023 21:40:38</t>
  </si>
  <si>
    <t>04.11.2023 08:36:00</t>
  </si>
  <si>
    <t>04.11.2023 09:10:40</t>
  </si>
  <si>
    <t>HACIALİLER OKUL YANI 45-73-M00734_D_56403955_56403955</t>
  </si>
  <si>
    <t>04.11.2023 06:39:59</t>
  </si>
  <si>
    <t>04.11.2023 07:51:58</t>
  </si>
  <si>
    <t>04.11.2023 18:03:11</t>
  </si>
  <si>
    <t>04.11.2023 18:38:31</t>
  </si>
  <si>
    <t>04.11.2023 17:43:47</t>
  </si>
  <si>
    <t>04.11.2023 19:13:20</t>
  </si>
  <si>
    <t>K-4130 35-04-K04130_A_91194346_91194346</t>
  </si>
  <si>
    <t>04.11.2023 23:19:23</t>
  </si>
  <si>
    <t>05.11.2023 00:47:43</t>
  </si>
  <si>
    <t>04.11.2023 17:26:59</t>
  </si>
  <si>
    <t>04.11.2023 18:19:44</t>
  </si>
  <si>
    <t>L-25 35-14-L00025_A_91341829_91341829</t>
  </si>
  <si>
    <t>04.11.2023 12:06:12</t>
  </si>
  <si>
    <t>04.11.2023 18:16:41</t>
  </si>
  <si>
    <t>04.11.2023 09:14:51</t>
  </si>
  <si>
    <t>04.11.2023 11:07:35</t>
  </si>
  <si>
    <t>M-3421(YATIRIM REZERVE) 35-03-M03421_35-03-M03421_100683408</t>
  </si>
  <si>
    <t>04.11.2023 23:53:34</t>
  </si>
  <si>
    <t>05.11.2023 02:20:15</t>
  </si>
  <si>
    <t>FOÇA CEZA İNFAZ KURUMU KÖK 35-23-M00302_CEZAEVİ ÇIKIŞ M07_72019950</t>
  </si>
  <si>
    <t>04.11.2023 10:40:01</t>
  </si>
  <si>
    <t>04.11.2023 12:21:22</t>
  </si>
  <si>
    <t>04.11.2023 17:00:45</t>
  </si>
  <si>
    <t>04.11.2023 17:43:39</t>
  </si>
  <si>
    <t>DM-14/24 45-71-M00365_DM-14/01 M01_72052028</t>
  </si>
  <si>
    <t>04.11.2023 11:57:00</t>
  </si>
  <si>
    <t>04.11.2023 12:01:50</t>
  </si>
  <si>
    <t>TR-1/47 45-72-M00047__93585757_93585757</t>
  </si>
  <si>
    <t>04.11.2023 19:33:59</t>
  </si>
  <si>
    <t>04.11.2023 20:48:15</t>
  </si>
  <si>
    <t>K-2541 35-02-K02541_910663685_910663685</t>
  </si>
  <si>
    <t>04.11.2023 15:01:48</t>
  </si>
  <si>
    <t>04.11.2023 18:28:01</t>
  </si>
  <si>
    <t>04.11.2023 17:51:00</t>
  </si>
  <si>
    <t>M-10 35-02-M00010_35-02-M00010_2365279</t>
  </si>
  <si>
    <t>04.11.2023 09:36:07</t>
  </si>
  <si>
    <t>04.11.2023 11:01:30</t>
  </si>
  <si>
    <t>PİYALE TM 35-02-A00007_PİYALE-21 K27_2310403</t>
  </si>
  <si>
    <t>04.11.2023 01:22:10</t>
  </si>
  <si>
    <t>04.11.2023 01:23:10</t>
  </si>
  <si>
    <t>04.11.2023 11:57:49</t>
  </si>
  <si>
    <t>PAŞAKÖY KÖK 45-80-M00052_TARIMSAL SULAMA M011_72063858</t>
  </si>
  <si>
    <t>04.11.2023 09:58:53</t>
  </si>
  <si>
    <t>04.11.2023 12:50:36</t>
  </si>
  <si>
    <t>DÜNDARLI KÖK 35-29-L00053_DALLIK GRB. ENH. L02_72215840</t>
  </si>
  <si>
    <t>04.11.2023 18:55:10</t>
  </si>
  <si>
    <t>04.11.2023 18:59:30</t>
  </si>
  <si>
    <t>04.11.2023 10:14:07</t>
  </si>
  <si>
    <t>04.11.2023 12:52:40</t>
  </si>
  <si>
    <t>ERHAN UĞURERİ SULAMA GRUBU TR-1 35-27-L00136_ H_82842465</t>
  </si>
  <si>
    <t>04.11.2023 10:30:31</t>
  </si>
  <si>
    <t>04.11.2023 14:02:33</t>
  </si>
  <si>
    <t>SARUHANLI TR-19 45-80-M00019_B_56405143_56405143</t>
  </si>
  <si>
    <t>04.11.2023 19:21:16</t>
  </si>
  <si>
    <t>04.11.2023 22:25:02</t>
  </si>
  <si>
    <t>TR-74 35-19-L00074_6450805_56377012_56377012</t>
  </si>
  <si>
    <t>04.11.2023 12:54:50</t>
  </si>
  <si>
    <t>04.11.2023 17:13:57</t>
  </si>
  <si>
    <t>BAĞARASI TR-4 35-23-M00173_42067446_56358329_56358329</t>
  </si>
  <si>
    <t>04.11.2023 19:03:48</t>
  </si>
  <si>
    <t>04.11.2023 22:23:44</t>
  </si>
  <si>
    <t>BAĞARASI TR-4 35-23-M00173_35-23-M00173_2367836</t>
  </si>
  <si>
    <t>04.11.2023 22:37:25</t>
  </si>
  <si>
    <t>TR-26 45-77-L00026_945505617_945505617</t>
  </si>
  <si>
    <t>04.11.2023 11:38:23</t>
  </si>
  <si>
    <t>04.11.2023 12:47:24</t>
  </si>
  <si>
    <t>TİRE TR-13 35-29-L00013_A_91250770_91250770</t>
  </si>
  <si>
    <t>04.11.2023 13:29:27</t>
  </si>
  <si>
    <t>04.11.2023 17:01:56</t>
  </si>
  <si>
    <t>M-2703 35-01-M02703_911584337_911584337</t>
  </si>
  <si>
    <t>04.11.2023 17:44:54</t>
  </si>
  <si>
    <t>04.11.2023 20:50:51</t>
  </si>
  <si>
    <t>KAYMAKÇI DM 35-15-M00254_KAYMAKÇI ŞEHİR M04_66813613</t>
  </si>
  <si>
    <t>04.11.2023 08:47:40</t>
  </si>
  <si>
    <t>04.11.2023 09:23:20</t>
  </si>
  <si>
    <t>04.11.2023 11:43:50</t>
  </si>
  <si>
    <t>K-4325 35-04-K04325_D_56371203_56371203</t>
  </si>
  <si>
    <t>04.11.2023 19:05:09</t>
  </si>
  <si>
    <t>04.11.2023 20:34:44</t>
  </si>
  <si>
    <t>04.11.2023 09:37:18</t>
  </si>
  <si>
    <t>04.11.2023 11:24:58</t>
  </si>
  <si>
    <t>BAĞARASI TR-4 35-23-M00173_42066451_56357186_56357186</t>
  </si>
  <si>
    <t>04.11.2023 15:50:59</t>
  </si>
  <si>
    <t>04.11.2023 17:39:24</t>
  </si>
  <si>
    <t>CABBAR DM 45-73-M00100_HatBaşıAyırıcı_53136380 M03_53136380</t>
  </si>
  <si>
    <t>04.11.2023 15:25:17</t>
  </si>
  <si>
    <t>04.11.2023 16:00:24</t>
  </si>
  <si>
    <t>04.11.2023 16:22:26</t>
  </si>
  <si>
    <t>04.11.2023 16:45:35</t>
  </si>
  <si>
    <t>M-999 35-09-M00999_E_56362515_56362515</t>
  </si>
  <si>
    <t>04.11.2023 21:29:09</t>
  </si>
  <si>
    <t>04.11.2023 22:59:04</t>
  </si>
  <si>
    <t>M-3180(YATIRIM REZERVE) 35-03-M03180_35-03-M03180_82569521</t>
  </si>
  <si>
    <t>04.11.2023 13:55:25</t>
  </si>
  <si>
    <t>04.11.2023 18:35:50</t>
  </si>
  <si>
    <t>04.11.2023 20:12:00</t>
  </si>
  <si>
    <t>SARUHANLI TR-26 45-80-M00026_45-80-M00026_2371905</t>
  </si>
  <si>
    <t>04.11.2023 14:35:10</t>
  </si>
  <si>
    <t>04.11.2023 15:49:10</t>
  </si>
  <si>
    <t>04.11.2023 17:02:40</t>
  </si>
  <si>
    <t>04.11.2023 17:25:50</t>
  </si>
  <si>
    <t>SULUDERE TR-2 ESKİ OKUL ÜSTÜ 35-31-L00058_A_91364497_91364497</t>
  </si>
  <si>
    <t>04.11.2023 09:26:04</t>
  </si>
  <si>
    <t>04.11.2023 17:14:02</t>
  </si>
  <si>
    <t>TOYGAR GES ÖZEL TR 35-23-M00339Ö_ M01_47236037</t>
  </si>
  <si>
    <t>04.11.2023 18:16:04</t>
  </si>
  <si>
    <t>04.11.2023 21:58:30</t>
  </si>
  <si>
    <t>04.11.2023 18:02:47</t>
  </si>
  <si>
    <t>04.11.2023 19:24:33</t>
  </si>
  <si>
    <t>04.11.2023 07:36:50</t>
  </si>
  <si>
    <t>04.11.2023 08:37:01</t>
  </si>
  <si>
    <t>UMMANDERESİ TR-1 45-75-M00075_C_91376542_91376542</t>
  </si>
  <si>
    <t>04.11.2023 14:45:31</t>
  </si>
  <si>
    <t>04.11.2023 19:22:22</t>
  </si>
  <si>
    <t>04.11.2023 19:36:40</t>
  </si>
  <si>
    <t>04.11.2023 20:05:50</t>
  </si>
  <si>
    <t>K-4709 35-04-K04709_A_60982310_60982310</t>
  </si>
  <si>
    <t>04.11.2023 15:09:14</t>
  </si>
  <si>
    <t>04.11.2023 15:54:42</t>
  </si>
  <si>
    <t>04.11.2023 10:04:03</t>
  </si>
  <si>
    <t>04.11.2023 11:22:37</t>
  </si>
  <si>
    <t>DM-2/2 ESKİ KUYUYANI 35-18-L00583_F_56389458_56389458</t>
  </si>
  <si>
    <t>04.11.2023 10:49:14</t>
  </si>
  <si>
    <t>04.11.2023 11:45:02</t>
  </si>
  <si>
    <t>KÜREKÇİ KARADİKEN TR-1 45-75-M00100_45-75-M00100_2352044</t>
  </si>
  <si>
    <t>04.11.2023 15:32:10</t>
  </si>
  <si>
    <t>04.11.2023 19:39:20</t>
  </si>
  <si>
    <t>TAYTAN TR-1 KÖK 45-78-M00305__56385744_56385744</t>
  </si>
  <si>
    <t>04.11.2023 20:43:56</t>
  </si>
  <si>
    <t>05.11.2023 00:13:04</t>
  </si>
  <si>
    <t>K-3212 35-01-K03212_35-01-K03212_2374808</t>
  </si>
  <si>
    <t>04.11.2023 01:57:40</t>
  </si>
  <si>
    <t>04.11.2023 02:16:30</t>
  </si>
  <si>
    <t>L-309 35-18-L00309_7043867_56372503_56372503</t>
  </si>
  <si>
    <t>04.11.2023 17:26:20</t>
  </si>
  <si>
    <t>04.11.2023 21:11:35</t>
  </si>
  <si>
    <t>DEREKÖY TR-1 35-27-M00966_A_56382284_56382284</t>
  </si>
  <si>
    <t>04.11.2023 18:46:56</t>
  </si>
  <si>
    <t>04.11.2023 22:02:15</t>
  </si>
  <si>
    <t>04.11.2023 09:17:10</t>
  </si>
  <si>
    <t>04.11.2023 16:36:30</t>
  </si>
  <si>
    <t>HALİLLER TR-6 SIRIMLI YOLU 35-31-L00233_35-31-L00233_2365447</t>
  </si>
  <si>
    <t>04.11.2023 17:00:30</t>
  </si>
  <si>
    <t>04.11.2023 18:08:12</t>
  </si>
  <si>
    <t>K-3319 35-09-K03319_K-1873 K02_45351243</t>
  </si>
  <si>
    <t>04.11.2023 14:46:08</t>
  </si>
  <si>
    <t>04.11.2023 14:41:30</t>
  </si>
  <si>
    <t>04.11.2023 21:26:20</t>
  </si>
  <si>
    <t>EVREN EVRENOSOĞLU ÖZEL TR 35-30-L00287Ö_DIREK TIPI TRAFO HUCRESI H01_2054607</t>
  </si>
  <si>
    <t>04.11.2023 13:00:23</t>
  </si>
  <si>
    <t>04.11.2023 17:48:09</t>
  </si>
  <si>
    <t>04.11.2023 18:44:11</t>
  </si>
  <si>
    <t>04.11.2023 14:30:00</t>
  </si>
  <si>
    <t>04.11.2023 18:00:32</t>
  </si>
  <si>
    <t>ULUCAK TM 35-28-A00002_ÇİĞLİ-1 M04_2313767</t>
  </si>
  <si>
    <t>04.11.2023 22:24:45</t>
  </si>
  <si>
    <t>04.11.2023 22:56:10</t>
  </si>
  <si>
    <t>TR-168 35-26-M00168_35-26-M00168_65984579</t>
  </si>
  <si>
    <t>04.11.2023 20:17:00</t>
  </si>
  <si>
    <t>04.11.2023 20:39:00</t>
  </si>
  <si>
    <t>EBSO TM 35-09-A00001_EBSO-10 K36_2312290</t>
  </si>
  <si>
    <t>04.11.2023 12:34:24</t>
  </si>
  <si>
    <t>04.11.2023 14:43:40</t>
  </si>
  <si>
    <t>04.11.2023 18:04:20</t>
  </si>
  <si>
    <t>04.11.2023 19:44:30</t>
  </si>
  <si>
    <t>SART TR-4 45-78-M00176_45-78-M00176_2355405</t>
  </si>
  <si>
    <t>04.11.2023 22:09:50</t>
  </si>
  <si>
    <t>04.11.2023 23:05:40</t>
  </si>
  <si>
    <t>04.11.2023 23:08:49</t>
  </si>
  <si>
    <t>05.11.2023 03:10:43</t>
  </si>
  <si>
    <t>04.11.2023 00:10:13</t>
  </si>
  <si>
    <t>04.11.2023 03:46:38</t>
  </si>
  <si>
    <t>L-177 35-18-L00177_C_56372502_56372502</t>
  </si>
  <si>
    <t>04.11.2023 20:00:55</t>
  </si>
  <si>
    <t>04.11.2023 21:04:38</t>
  </si>
  <si>
    <t>M-286 35-02-M00286_35-02-M00286_2363969</t>
  </si>
  <si>
    <t>04.11.2023 11:29:10</t>
  </si>
  <si>
    <t>04.11.2023 13:02:43</t>
  </si>
  <si>
    <t>04.11.2023 19:01:07</t>
  </si>
  <si>
    <t>04.11.2023 23:42:57</t>
  </si>
  <si>
    <t>DM-21 45-78-L00186_45-78-L00186_65868244</t>
  </si>
  <si>
    <t>04.11.2023 21:14:23</t>
  </si>
  <si>
    <t>04.11.2023 22:11:55</t>
  </si>
  <si>
    <t>AVDAN TR-5 KÖK 45-82-M00130_AVDAN TR-3 M04_72194257</t>
  </si>
  <si>
    <t>04.11.2023 17:19:30</t>
  </si>
  <si>
    <t>04.11.2023 18:02:01</t>
  </si>
  <si>
    <t>OSMANGAZİ İM 35-02-A00004_FATİH K20_2327841</t>
  </si>
  <si>
    <t>04.11.2023 14:23:50</t>
  </si>
  <si>
    <t>YAHŞELLİ KÖK 35-28-M00293_HatBaşıAyırıcı_53133929 M01_53133929</t>
  </si>
  <si>
    <t>04.11.2023 22:31:24</t>
  </si>
  <si>
    <t>05.11.2023 02:26:37</t>
  </si>
  <si>
    <t>MALAZ TR-1 45-75-M00290_B_56398894_56398894</t>
  </si>
  <si>
    <t>04.11.2023 15:53:02</t>
  </si>
  <si>
    <t>04.11.2023 18:05:40</t>
  </si>
  <si>
    <t>04.11.2023 09:43:43</t>
  </si>
  <si>
    <t>04.11.2023 17:07:36</t>
  </si>
  <si>
    <t>DM-3/TR-21 45-83-L00485__82025109_82025109</t>
  </si>
  <si>
    <t>04.11.2023 13:33:52</t>
  </si>
  <si>
    <t>04.11.2023 14:56:52</t>
  </si>
  <si>
    <t>K-60 35-01-K00060_911293913_911293913</t>
  </si>
  <si>
    <t>04.11.2023 11:45:27</t>
  </si>
  <si>
    <t>04.11.2023 13:52:10</t>
  </si>
  <si>
    <t>04.11.2023 19:09:10</t>
  </si>
  <si>
    <t>04.11.2023 21:00:50</t>
  </si>
  <si>
    <t>ELİFLİ TR-5 35-20-L00113_A_56361044_56361044</t>
  </si>
  <si>
    <t>04.11.2023 17:22:20</t>
  </si>
  <si>
    <t>04.11.2023 18:52:53</t>
  </si>
  <si>
    <t>04.11.2023 22:08:51</t>
  </si>
  <si>
    <t>04.11.2023 23:19:27</t>
  </si>
  <si>
    <t>K-3761 35-02-K03761_A_56364218_56364218</t>
  </si>
  <si>
    <t>04.11.2023 12:40:06</t>
  </si>
  <si>
    <t>04.11.2023 14:59:15</t>
  </si>
  <si>
    <t>HALİLLER DAVULCULAR TR-5 35-31-L00191_A_91213221_91213221</t>
  </si>
  <si>
    <t>04.11.2023 22:09:35</t>
  </si>
  <si>
    <t>05.11.2023 01:09:39</t>
  </si>
  <si>
    <t>04.11.2023 22:27:58</t>
  </si>
  <si>
    <t>04.11.2023 23:16:34</t>
  </si>
  <si>
    <t>TR-32 35-30-L00032_95002405089_95002405089</t>
  </si>
  <si>
    <t>04.11.2023 17:35:57</t>
  </si>
  <si>
    <t>04.11.2023 22:33:48</t>
  </si>
  <si>
    <t>MENDERES DM-2/TR-1 35-22-M00300_ARITMA-1 M03_2095183</t>
  </si>
  <si>
    <t>04.11.2023 23:52:00</t>
  </si>
  <si>
    <t>04.11.2023 23:53:30</t>
  </si>
  <si>
    <t>04.11.2023 15:11:50</t>
  </si>
  <si>
    <t>04.11.2023 17:18:20</t>
  </si>
  <si>
    <t>GRUPKENT TR-1 35-30-M00203_C_56362655_56362655</t>
  </si>
  <si>
    <t>04.11.2023 16:46:17</t>
  </si>
  <si>
    <t>04.11.2023 19:57:05</t>
  </si>
  <si>
    <t>MERSİNLİ TR-2 45-78-M00936_45-78-M00936_2348481</t>
  </si>
  <si>
    <t>04.11.2023 02:38:11</t>
  </si>
  <si>
    <t>04.11.2023 03:06:20</t>
  </si>
  <si>
    <t>BEYDERE KÖK 45-71-M00128_IŞIKAL MOBİLYA M01_50217150</t>
  </si>
  <si>
    <t>04.11.2023 14:42:51</t>
  </si>
  <si>
    <t>04.11.2023 14:47:30</t>
  </si>
  <si>
    <t>04.11.2023 15:44:11</t>
  </si>
  <si>
    <t>04.11.2023 16:36:49</t>
  </si>
  <si>
    <t>04.11.2023 23:25:41</t>
  </si>
  <si>
    <t>05.11.2023 02:10:20</t>
  </si>
  <si>
    <t>KİRAZ İM 35-31-A00001_TR-1 (15.8) L10_2094978</t>
  </si>
  <si>
    <t>04.11.2023 15:07:00</t>
  </si>
  <si>
    <t>04.11.2023 15:07:50</t>
  </si>
  <si>
    <t>04.11.2023 19:45:40</t>
  </si>
  <si>
    <t>04.11.2023 21:16:31</t>
  </si>
  <si>
    <t>04.11.2023 18:09:30</t>
  </si>
  <si>
    <t>04.11.2023 18:22:50</t>
  </si>
  <si>
    <t>MEDAR TR-3 45-72-L00286_45-72-L00286_66526025</t>
  </si>
  <si>
    <t>04.11.2023 10:42:54</t>
  </si>
  <si>
    <t>04.11.2023 11:15:10</t>
  </si>
  <si>
    <t>L-177 35-18-L00177_A_56372871_56372871</t>
  </si>
  <si>
    <t>04.11.2023 12:16:21</t>
  </si>
  <si>
    <t>04.11.2023 19:28:30</t>
  </si>
  <si>
    <t>04.11.2023 18:51:42</t>
  </si>
  <si>
    <t>04.11.2023 20:44:20</t>
  </si>
  <si>
    <t>TAŞLIYATAK TR-1 35-31-L00366_35-31-L00366_2365636</t>
  </si>
  <si>
    <t>04.11.2023 10:00:00</t>
  </si>
  <si>
    <t>04.11.2023 12:43:50</t>
  </si>
  <si>
    <t>04.11.2023 16:58:40</t>
  </si>
  <si>
    <t>04.11.2023 23:40:00</t>
  </si>
  <si>
    <t>K-4161 35-02-K04161_35-02-K04161_42302251</t>
  </si>
  <si>
    <t>04.11.2023 14:45:48</t>
  </si>
  <si>
    <t>04.11.2023 14:53:24</t>
  </si>
  <si>
    <t>K-4624 35-03-K04624_910649230_910649230</t>
  </si>
  <si>
    <t>04.11.2023 18:44:37</t>
  </si>
  <si>
    <t>04.11.2023 19:56:42</t>
  </si>
  <si>
    <t>K-1636 35-01-K01636_911646849_911646849</t>
  </si>
  <si>
    <t>04.11.2023 16:29:18</t>
  </si>
  <si>
    <t>04.11.2023 17:46:23</t>
  </si>
  <si>
    <t>M-3463(YATIRIM REZERVE) 35-02-M03463_ M01_88370371</t>
  </si>
  <si>
    <t>04.11.2023 19:43:00</t>
  </si>
  <si>
    <t>RADAR KÖK 35-21-M00006_RADAR M02_72199790</t>
  </si>
  <si>
    <t>04.11.2023 21:53:43</t>
  </si>
  <si>
    <t>04.11.2023 23:36:56</t>
  </si>
  <si>
    <t>BÜYÜKKÖMÜRCÜ TR-1 35-29-L00335_A_56399858_56399858</t>
  </si>
  <si>
    <t>04.11.2023 17:30:04</t>
  </si>
  <si>
    <t>04.11.2023 19:03:34</t>
  </si>
  <si>
    <t>SULUDERE TR-7 KOCAHASANLAR 35-31-L00059_B_91364554_91364554</t>
  </si>
  <si>
    <t>04.11.2023 09:31:24</t>
  </si>
  <si>
    <t>04.11.2023 17:26:11</t>
  </si>
  <si>
    <t>AŞAĞIBEY-1 35-16-M00114_35-16-M00114_2349450</t>
  </si>
  <si>
    <t>04.11.2023 11:57:40</t>
  </si>
  <si>
    <t>04.11.2023 17:13:21</t>
  </si>
  <si>
    <t>04.11.2023 23:36:19</t>
  </si>
  <si>
    <t>04.11.2023 23:40:59</t>
  </si>
  <si>
    <t>05.11.2023 03:11:51</t>
  </si>
  <si>
    <t>AGROMARİN KÖK 35-26-M00584_BAMBİ MOBİLYA ÖZEL M07_66547630</t>
  </si>
  <si>
    <t>04.11.2023 09:54:27</t>
  </si>
  <si>
    <t>04.11.2023 10:49:33</t>
  </si>
  <si>
    <t>M-516 METAŞ KÖK 35-02-M00516_M-1151 M04_72046090</t>
  </si>
  <si>
    <t>04.11.2023 23:22:52</t>
  </si>
  <si>
    <t>04.11.2023 23:31:49</t>
  </si>
  <si>
    <t>ULUCAK DM 35-27-M00792_EĞRİDERE-2 M18_2052606</t>
  </si>
  <si>
    <t>04.11.2023 20:07:18</t>
  </si>
  <si>
    <t>04.11.2023 20:35:05</t>
  </si>
  <si>
    <t>04.11.2023 15:20:52</t>
  </si>
  <si>
    <t>04.11.2023 15:32:08</t>
  </si>
  <si>
    <t>MANİSA TM-1 45-71-A00001_TURGUTLU-1 M09_2309462</t>
  </si>
  <si>
    <t>04.11.2023 09:02:46</t>
  </si>
  <si>
    <t>04.11.2023 17:30:30</t>
  </si>
  <si>
    <t>HASAN ÇETİN SULAMA GRUBU TR 35-22-M00209_A_91373894_91373894</t>
  </si>
  <si>
    <t>04.11.2023 12:59:54</t>
  </si>
  <si>
    <t>04.11.2023 16:12:01</t>
  </si>
  <si>
    <t>L-232 BİTLİSLİLER 35-14-L00232_35-14-L00232_2376096</t>
  </si>
  <si>
    <t>04.11.2023 12:46:31</t>
  </si>
  <si>
    <t>04.11.2023 19:38:04</t>
  </si>
  <si>
    <t>EBSO TM 35-09-A00001_EBSO-11 K40_2312295</t>
  </si>
  <si>
    <t>04.11.2023 08:58:54</t>
  </si>
  <si>
    <t>04.11.2023 12:06:10</t>
  </si>
  <si>
    <t>M-13 HIDIRLIK 35-14-M00013_956639777_956639777</t>
  </si>
  <si>
    <t>04.11.2023 11:03:44</t>
  </si>
  <si>
    <t>04.11.2023 11:52:26</t>
  </si>
  <si>
    <t>04.11.2023 21:06:10</t>
  </si>
  <si>
    <t>04.11.2023 22:25:10</t>
  </si>
  <si>
    <t>04.11.2023 14:15:48</t>
  </si>
  <si>
    <t>04.11.2023 15:05:11</t>
  </si>
  <si>
    <t>04.11.2023 22:32:39</t>
  </si>
  <si>
    <t>04.11.2023 22:51:17</t>
  </si>
  <si>
    <t>TR-44 SAKIZLI 35-19-L00044_A_91185761_91185761</t>
  </si>
  <si>
    <t>04.11.2023 13:52:38</t>
  </si>
  <si>
    <t>04.11.2023 19:08:51</t>
  </si>
  <si>
    <t>04.11.2023 15:27:21</t>
  </si>
  <si>
    <t>04.11.2023 16:47:21</t>
  </si>
  <si>
    <t>04.11.2023 15:48:00</t>
  </si>
  <si>
    <t>04.11.2023 15:48:20</t>
  </si>
  <si>
    <t>04.11.2023 23:14:30</t>
  </si>
  <si>
    <t>05.11.2023 02:26:22</t>
  </si>
  <si>
    <t>ÇANDARLI TR-1 35-30-M00001_B_56367285_56367285</t>
  </si>
  <si>
    <t>04.11.2023 17:25:10</t>
  </si>
  <si>
    <t>04.11.2023 19:00:41</t>
  </si>
  <si>
    <t>PİYALE TM 35-02-A00007_PİYALE-32 K43_2310564</t>
  </si>
  <si>
    <t>04.11.2023 01:04:48</t>
  </si>
  <si>
    <t>04.11.2023 01:12:17</t>
  </si>
  <si>
    <t>04.11.2023 12:18:30</t>
  </si>
  <si>
    <t>04.11.2023 19:01:30</t>
  </si>
  <si>
    <t>04.11.2023 16:53:00</t>
  </si>
  <si>
    <t>04.11.2023 18:14:10</t>
  </si>
  <si>
    <t>M-236 35-02-M00236_960441393_960441393</t>
  </si>
  <si>
    <t>04.11.2023 16:09:08</t>
  </si>
  <si>
    <t>04.11.2023 18:02:18</t>
  </si>
  <si>
    <t>BAĞARASI TR-10 KÖK 35-23-M00179_CEZAEVİ M03_72143181</t>
  </si>
  <si>
    <t>04.11.2023 23:57:53</t>
  </si>
  <si>
    <t>05.11.2023 00:38:21</t>
  </si>
  <si>
    <t>04.11.2023 14:42:52</t>
  </si>
  <si>
    <t>04.11.2023 15:32:56</t>
  </si>
  <si>
    <t>EVRENOS TR-2 45-71-M01405_45-71-M01405_2366556</t>
  </si>
  <si>
    <t>04.11.2023 22:13:00</t>
  </si>
  <si>
    <t>04.11.2023 22:35:50</t>
  </si>
  <si>
    <t>ÇAMLICA KÖK 45-81-M00048_ÇANŞA ÇIKIŞ M03_71996151</t>
  </si>
  <si>
    <t>04.11.2023 14:58:00</t>
  </si>
  <si>
    <t>04.11.2023 16:51:10</t>
  </si>
  <si>
    <t>DM-7/21 35-28-M00966_B B1_5762333</t>
  </si>
  <si>
    <t>04.11.2023 11:55:28</t>
  </si>
  <si>
    <t>04.11.2023 13:18:02</t>
  </si>
  <si>
    <t>ZEYTİNALANI TR-101 35-19-L00101_B_56354892_56354892</t>
  </si>
  <si>
    <t>04.11.2023 09:34:58</t>
  </si>
  <si>
    <t>04.11.2023 12:19:17</t>
  </si>
  <si>
    <t>IŞIKLAR TM 35-02-A00006_ÇİMENTAŞ-1 M52_2307641</t>
  </si>
  <si>
    <t>04.11.2023 23:22:29</t>
  </si>
  <si>
    <t>04.11.2023 23:47:08</t>
  </si>
  <si>
    <t>KÜÇÜKKALE YEŞİLKENT TR-2 35-29-L00268_A_91386624_91386624</t>
  </si>
  <si>
    <t>04.11.2023 18:27:26</t>
  </si>
  <si>
    <t>04.11.2023 20:40:03</t>
  </si>
  <si>
    <t>04.11.2023 16:55:57</t>
  </si>
  <si>
    <t>04.11.2023 20:16:26</t>
  </si>
  <si>
    <t>L-36 35-18-L00036_950460538_950460538</t>
  </si>
  <si>
    <t>04.11.2023 12:26:26</t>
  </si>
  <si>
    <t>04.11.2023 20:30:11</t>
  </si>
  <si>
    <t>04.11.2023 01:18:54</t>
  </si>
  <si>
    <t>04.11.2023 01:21:20</t>
  </si>
  <si>
    <t>04.11.2023 15:58:14</t>
  </si>
  <si>
    <t>04.11.2023 17:03:31</t>
  </si>
  <si>
    <t>ÇİTKÖY TR-1 35-16-M00062_C_91167289_91167289</t>
  </si>
  <si>
    <t>04.11.2023 09:00:17</t>
  </si>
  <si>
    <t>04.11.2023 17:31:10</t>
  </si>
  <si>
    <t>TR-53 35-19-L00053_956678934_956678934</t>
  </si>
  <si>
    <t>04.11.2023 10:57:29</t>
  </si>
  <si>
    <t>04.11.2023 16:55:07</t>
  </si>
  <si>
    <t>04.11.2023 16:31:45</t>
  </si>
  <si>
    <t>04.11.2023 17:45:40</t>
  </si>
  <si>
    <t>04.11.2023 19:38:51</t>
  </si>
  <si>
    <t>04.11.2023 11:09:20</t>
  </si>
  <si>
    <t>04.11.2023 11:09:25</t>
  </si>
  <si>
    <t>DM-2/15 35-26-M00823_35-26-M00823_65895238</t>
  </si>
  <si>
    <t>04.11.2023 17:55:17</t>
  </si>
  <si>
    <t>04.11.2023 17:59:05</t>
  </si>
  <si>
    <t>04.11.2023 14:21:10</t>
  </si>
  <si>
    <t>04.11.2023 16:48:10</t>
  </si>
  <si>
    <t>04.11.2023 18:33:08</t>
  </si>
  <si>
    <t>04.11.2023 21:58:33</t>
  </si>
  <si>
    <t>SARIGÖL TR-45 45-79-M00045_945555149_945555149</t>
  </si>
  <si>
    <t>04.11.2023 15:55:30</t>
  </si>
  <si>
    <t>04.11.2023 17:12:23</t>
  </si>
  <si>
    <t>TR-49 35-26-M00049_TR-50 M01_65984232</t>
  </si>
  <si>
    <t>04.11.2023 15:41:26</t>
  </si>
  <si>
    <t>04.11.2023 16:14:03</t>
  </si>
  <si>
    <t>DM06/TR08 45-73-M00036_945672472_945672472</t>
  </si>
  <si>
    <t>04.11.2023 18:06:34</t>
  </si>
  <si>
    <t>04.11.2023 19:25:18</t>
  </si>
  <si>
    <t>04.11.2023 12:07:30</t>
  </si>
  <si>
    <t>04.11.2023 12:24:30</t>
  </si>
  <si>
    <t>K-76 35-08-K00076_35-08-K00076_42035083</t>
  </si>
  <si>
    <t>04.11.2023 10:02:46</t>
  </si>
  <si>
    <t>04.11.2023 11:54:50</t>
  </si>
  <si>
    <t>K-4355 35-02-K04355_99942387_99942387</t>
  </si>
  <si>
    <t>04.11.2023 15:06:41</t>
  </si>
  <si>
    <t>04.11.2023 16:11:04</t>
  </si>
  <si>
    <t>04.11.2023 18:51:19</t>
  </si>
  <si>
    <t>04.11.2023 20:34:01</t>
  </si>
  <si>
    <t>DM-4/TR-2 35-13-L00057_946423615_946423615</t>
  </si>
  <si>
    <t>04.11.2023 15:34:20</t>
  </si>
  <si>
    <t>04.11.2023 18:56:53</t>
  </si>
  <si>
    <t>04.11.2023 14:04:16</t>
  </si>
  <si>
    <t>04.11.2023 18:59:45</t>
  </si>
  <si>
    <t>KOYUNDERE TR-8 35-28-M00163_9005325_56367164_56367164</t>
  </si>
  <si>
    <t>04.11.2023 17:17:18</t>
  </si>
  <si>
    <t>SARNIÇ KÜÇÜKALAN TR-1 45-72-L00262_B_91166816_91166816</t>
  </si>
  <si>
    <t>04.11.2023 10:14:25</t>
  </si>
  <si>
    <t>04.11.2023 12:47:44</t>
  </si>
  <si>
    <t>BİRGİ TR-1 (TR-201) 35-19-M00201_956698738_956698738</t>
  </si>
  <si>
    <t>04.11.2023 03:15:28</t>
  </si>
  <si>
    <t>04.11.2023 06:39:46</t>
  </si>
  <si>
    <t>04.11.2023 13:05:00</t>
  </si>
  <si>
    <t>04.11.2023 13:38:30</t>
  </si>
  <si>
    <t>K-879 35-01-K00879_912049815_912049815</t>
  </si>
  <si>
    <t>04.11.2023 22:15:33</t>
  </si>
  <si>
    <t>05.11.2023 00:44:07</t>
  </si>
  <si>
    <t>GENCERLER TR-1 35-20-L00425_955213069_955213069</t>
  </si>
  <si>
    <t>04.11.2023 10:30:42</t>
  </si>
  <si>
    <t>04.11.2023 14:16:06</t>
  </si>
  <si>
    <t>KONAKLI DM 35-15-L00898_KONAKLI TR-12 L04_67094796</t>
  </si>
  <si>
    <t>04.11.2023 20:46:58</t>
  </si>
  <si>
    <t>04.11.2023 20:53:53</t>
  </si>
  <si>
    <t>04.11.2023 20:11:05</t>
  </si>
  <si>
    <t>04.11.2023 20:15:10</t>
  </si>
  <si>
    <t>04.11.2023 17:55:13</t>
  </si>
  <si>
    <t>04.11.2023 18:33:20</t>
  </si>
  <si>
    <t>04.11.2023 22:23:05</t>
  </si>
  <si>
    <t>04.11.2023 23:50:18</t>
  </si>
  <si>
    <t>04.11.2023 17:37:40</t>
  </si>
  <si>
    <t>04.11.2023 21:31:51</t>
  </si>
  <si>
    <t>PİYALE TM 35-02-A00007_PİYALE-26 K37_2310411</t>
  </si>
  <si>
    <t>04.11.2023 03:01:10</t>
  </si>
  <si>
    <t>04.11.2023 03:03:28</t>
  </si>
  <si>
    <t>GÜVENDİK TR-1 45-76-L00086_955238277_955238277</t>
  </si>
  <si>
    <t>04.11.2023 13:03:07</t>
  </si>
  <si>
    <t>04.11.2023 15:20:53</t>
  </si>
  <si>
    <t>04.11.2023 22:34:10</t>
  </si>
  <si>
    <t>04.11.2023 23:45:38</t>
  </si>
  <si>
    <t>TAŞDİBİ TR-2 45-80-M02931_45-80-M02931_73432670</t>
  </si>
  <si>
    <t>04.11.2023 23:41:50</t>
  </si>
  <si>
    <t>05.11.2023 00:42:13</t>
  </si>
  <si>
    <t>TR-2/28 45-83-L00028_45-83-L00028_2371445</t>
  </si>
  <si>
    <t>04.11.2023 17:59:04</t>
  </si>
  <si>
    <t>04.11.2023 19:48:51</t>
  </si>
  <si>
    <t>K-869 35-04-K00869_99688822_99688822</t>
  </si>
  <si>
    <t>04.11.2023 15:15:06</t>
  </si>
  <si>
    <t>04.11.2023 16:31:18</t>
  </si>
  <si>
    <t>04.11.2023 09:29:18</t>
  </si>
  <si>
    <t>04.11.2023 15:56:30</t>
  </si>
  <si>
    <t>04.11.2023 14:44:30</t>
  </si>
  <si>
    <t>04.11.2023 18:18:19</t>
  </si>
  <si>
    <t>04.11.2023 08:58:20</t>
  </si>
  <si>
    <t>04.11.2023 17:08:29</t>
  </si>
  <si>
    <t>04.11.2023 23:04:20</t>
  </si>
  <si>
    <t>05.11.2023 01:46:03</t>
  </si>
  <si>
    <t>KAYMAKÇI TR-5 35-15-M00246_B_56361992_56361992</t>
  </si>
  <si>
    <t>04.11.2023 11:33:05</t>
  </si>
  <si>
    <t>04.11.2023 12:41:57</t>
  </si>
  <si>
    <t>K-3192 35-03-K03192_K-1648 K03_41933768</t>
  </si>
  <si>
    <t>04.11.2023 09:11:39</t>
  </si>
  <si>
    <t>04.11.2023 17:35:50</t>
  </si>
  <si>
    <t>L-218 SANAYİ SİTESİ 35-18-L00218_B_91126105_91126105</t>
  </si>
  <si>
    <t>04.11.2023 10:53:02</t>
  </si>
  <si>
    <t>04.11.2023 15:34:38</t>
  </si>
  <si>
    <t>TR-24/1 35-13-M00032_35-13-M00032_2376127</t>
  </si>
  <si>
    <t>04.11.2023 13:47:14</t>
  </si>
  <si>
    <t>04.11.2023 16:05:23</t>
  </si>
  <si>
    <t>YEŞİLOVA KÖK 45-78-M01393_KISMET KİREMİT FAB M04_83810707</t>
  </si>
  <si>
    <t>04.11.2023 21:20:43</t>
  </si>
  <si>
    <t>04.11.2023 21:25:52</t>
  </si>
  <si>
    <t>04.11.2023 20:58:41</t>
  </si>
  <si>
    <t>04.11.2023 21:11:00</t>
  </si>
  <si>
    <t>K-3649 35-02-K03649_A_56372249_56372249</t>
  </si>
  <si>
    <t>04.11.2023 15:18:28</t>
  </si>
  <si>
    <t>04.11.2023 17:15:23</t>
  </si>
  <si>
    <t>KUŞÇULAR TR-9 35-19-M00221_D_90965272_90965272</t>
  </si>
  <si>
    <t>04.11.2023 16:29:45</t>
  </si>
  <si>
    <t>04.11.2023 17:28:37</t>
  </si>
  <si>
    <t>L-356 BAŞKENT SİTESİ 35-18-L00356_35-18-L00356_72187177</t>
  </si>
  <si>
    <t>05.11.2023 02:16:13</t>
  </si>
  <si>
    <t>AVLAŞA FİRDANLARI TR-1 45-81-M00164_B_91083159_91083159</t>
  </si>
  <si>
    <t>04.11.2023 18:32:38</t>
  </si>
  <si>
    <t>04.11.2023 22:36:28</t>
  </si>
  <si>
    <t>AVDAL TR-1 45-71-M01588_B_56366895_56366895</t>
  </si>
  <si>
    <t>04.11.2023 17:42:18</t>
  </si>
  <si>
    <t>04.11.2023 21:29:42</t>
  </si>
  <si>
    <t>M-286 35-02-M00286_D_56355844_56355844</t>
  </si>
  <si>
    <t>04.11.2023 11:01:19</t>
  </si>
  <si>
    <t>04.11.2023 15:41:00</t>
  </si>
  <si>
    <t>04.11.2023 16:49:42</t>
  </si>
  <si>
    <t>04.11.2023 14:54:10</t>
  </si>
  <si>
    <t>04.11.2023 15:08:00</t>
  </si>
  <si>
    <t>BAŞKÖY MAŞAT TR-1 35-29-L00192_B_56400177_56400177</t>
  </si>
  <si>
    <t>04.11.2023 22:47:20</t>
  </si>
  <si>
    <t>05.11.2023 01:15:29</t>
  </si>
  <si>
    <t>MURADİYE HASTANE TR-1 45-71-M00193_A A01_60700513</t>
  </si>
  <si>
    <t>04.11.2023 17:10:37</t>
  </si>
  <si>
    <t>04.11.2023 22:51:24</t>
  </si>
  <si>
    <t>K-493 35-01-K00493_K K2_5838496</t>
  </si>
  <si>
    <t>04.11.2023 14:21:26</t>
  </si>
  <si>
    <t>04.11.2023 16:30:11</t>
  </si>
  <si>
    <t>04.11.2023 18:35:20</t>
  </si>
  <si>
    <t>04.11.2023 20:26:20</t>
  </si>
  <si>
    <t>04.11.2023 07:22:54</t>
  </si>
  <si>
    <t>04.11.2023 07:23:55</t>
  </si>
  <si>
    <t>K-217 35-01-K00217_E_56376755_56376755</t>
  </si>
  <si>
    <t>04.11.2023 16:44:19</t>
  </si>
  <si>
    <t>04.11.2023 18:56:20</t>
  </si>
  <si>
    <t>AKTEPE TR-1 35-32-L00115_A_56392141_56392141</t>
  </si>
  <si>
    <t>04.11.2023 14:32:45</t>
  </si>
  <si>
    <t>04.11.2023 15:59:22</t>
  </si>
  <si>
    <t>K-4023 35-01-K04023_911463043_911463043</t>
  </si>
  <si>
    <t>04.11.2023 23:12:05</t>
  </si>
  <si>
    <t>05.11.2023 01:02:37</t>
  </si>
  <si>
    <t>DM-2/15 35-26-M00823__60982600_60982600</t>
  </si>
  <si>
    <t>04.11.2023 15:26:11</t>
  </si>
  <si>
    <t>04.11.2023 18:43:38</t>
  </si>
  <si>
    <t>04.11.2023 21:25:22</t>
  </si>
  <si>
    <t>SOMA TR-6 45-82-M00006_B_56387542_56387542</t>
  </si>
  <si>
    <t>04.11.2023 21:26:00</t>
  </si>
  <si>
    <t>05.11.2023 02:36:56</t>
  </si>
  <si>
    <t>M-114 KAVAKLIDERE CAMİİ 35-14-M00114_D_60984994_60984994</t>
  </si>
  <si>
    <t>04.11.2023 14:00:35</t>
  </si>
  <si>
    <t>04.11.2023 22:33:46</t>
  </si>
  <si>
    <t>PİYALE TM 35-02-A00007_PİYALE-29 K40_2310560</t>
  </si>
  <si>
    <t>04.11.2023 01:38:28</t>
  </si>
  <si>
    <t>04.11.2023 01:42:44</t>
  </si>
  <si>
    <t>04.11.2023 17:00:38</t>
  </si>
  <si>
    <t>04.11.2023 17:13:09</t>
  </si>
  <si>
    <t>04.11.2023 08:52:54</t>
  </si>
  <si>
    <t>04.11.2023 13:34:00</t>
  </si>
  <si>
    <t>04.11.2023 23:50:23</t>
  </si>
  <si>
    <t>04.11.2023 23:53:09</t>
  </si>
  <si>
    <t>ULUKENT DM-4/10 35-28-M00032_A_60984339_60984339</t>
  </si>
  <si>
    <t>04.11.2023 17:31:51</t>
  </si>
  <si>
    <t>05.11.2023 00:41:49</t>
  </si>
  <si>
    <t>UMURLU TR-1 35-31-L00356_A_91360907_91360907</t>
  </si>
  <si>
    <t>04.11.2023 13:17:54</t>
  </si>
  <si>
    <t>04.11.2023 19:59:38</t>
  </si>
  <si>
    <t>K-859 35-01-K00859_A_56369720_56369720</t>
  </si>
  <si>
    <t>04.11.2023 10:11:15</t>
  </si>
  <si>
    <t>04.11.2023 11:14:36</t>
  </si>
  <si>
    <t>GÜLBAHÇE TR-1 45-71-M00184_BAĞYOLU TR-1 M03_72255608</t>
  </si>
  <si>
    <t>04.11.2023 19:30:40</t>
  </si>
  <si>
    <t>04.11.2023 20:27:20</t>
  </si>
  <si>
    <t>DM-13/22 (ÇİMENLİ SOKAK) 45-71-M00059_A A03b_95261757</t>
  </si>
  <si>
    <t>04.11.2023 22:15:11</t>
  </si>
  <si>
    <t>05.11.2023 01:29:07</t>
  </si>
  <si>
    <t>L-470 KÖK 35-18-L00470_L-325 ALBAYRAK L02_72090180</t>
  </si>
  <si>
    <t>04.11.2023 20:25:14</t>
  </si>
  <si>
    <t>K-3480 35-02-K03480_913154707_913154707</t>
  </si>
  <si>
    <t>04.11.2023 10:20:27</t>
  </si>
  <si>
    <t>04.11.2023 13:57:10</t>
  </si>
  <si>
    <t>DAĞISTAN TR-2 35-16-M00130_953349311_953349311</t>
  </si>
  <si>
    <t>04.11.2023 16:36:37</t>
  </si>
  <si>
    <t>04.11.2023 11:37:00</t>
  </si>
  <si>
    <t>04.11.2023 13:44:10</t>
  </si>
  <si>
    <t>ULUKENT DM-3 35-28-M00003_ULUKENT DM-2 M08_2312317</t>
  </si>
  <si>
    <t>04.11.2023 22:25:00</t>
  </si>
  <si>
    <t>04.11.2023 22:38:17</t>
  </si>
  <si>
    <t>GÜLBAHÇE TR-2 45-71-M01600_A_56391730_56391730</t>
  </si>
  <si>
    <t>04.11.2023 17:18:33</t>
  </si>
  <si>
    <t>04.11.2023 20:50:59</t>
  </si>
  <si>
    <t>SOMA TR-26/2 45-82-M00119_C_56388272_56388272</t>
  </si>
  <si>
    <t>04.11.2023 22:51:57</t>
  </si>
  <si>
    <t>05.11.2023 03:13:17</t>
  </si>
  <si>
    <t>SÜZBEYLİ TR-1 35-28-M00421_35-28-M00421_2372795</t>
  </si>
  <si>
    <t>04.11.2023 09:04:43</t>
  </si>
  <si>
    <t>04.11.2023 17:15:44</t>
  </si>
  <si>
    <t>04.11.2023 08:39:09</t>
  </si>
  <si>
    <t>04.11.2023 08:57:59</t>
  </si>
  <si>
    <t>EVRENLİ İNCELER MAH TR-1 45-73-M00496_B_56401997_56401997</t>
  </si>
  <si>
    <t>04.11.2023 13:48:10</t>
  </si>
  <si>
    <t>04.11.2023 18:47:35</t>
  </si>
  <si>
    <t>04.11.2023 23:25:00</t>
  </si>
  <si>
    <t>04.11.2023 23:27:00</t>
  </si>
  <si>
    <t>04.11.2023 15:46:20</t>
  </si>
  <si>
    <t>04.11.2023 17:12:10</t>
  </si>
  <si>
    <t>TR-33 35-16-L00033_47578115_56355243_56355243</t>
  </si>
  <si>
    <t>04.11.2023 14:33:33</t>
  </si>
  <si>
    <t>04.11.2023 15:35:37</t>
  </si>
  <si>
    <t>04.11.2023 16:15:45</t>
  </si>
  <si>
    <t>04.11.2023 19:41:00</t>
  </si>
  <si>
    <t>04.11.2023 18:04:04</t>
  </si>
  <si>
    <t>04.11.2023 21:08:57</t>
  </si>
  <si>
    <t>04.11.2023 07:41:09</t>
  </si>
  <si>
    <t>04.11.2023 07:48:55</t>
  </si>
  <si>
    <t>YENİKÖY TR-2 35-22-M00277_C_90206834_90206834</t>
  </si>
  <si>
    <t>04.11.2023 12:05:45</t>
  </si>
  <si>
    <t>04.11.2023 14:18:46</t>
  </si>
  <si>
    <t>M-954 35-02-M00954_35-02-M00954_2353444</t>
  </si>
  <si>
    <t>04.11.2023 17:45:50</t>
  </si>
  <si>
    <t>04.11.2023 13:09:22</t>
  </si>
  <si>
    <t>04.11.2023 15:04:30</t>
  </si>
  <si>
    <t>04.11.2023 22:04:00</t>
  </si>
  <si>
    <t>04.11.2023 22:29:00</t>
  </si>
  <si>
    <t>04.11.2023 17:05:11</t>
  </si>
  <si>
    <t>K-2322 35-01-K02322_D_56369380_56369380</t>
  </si>
  <si>
    <t>04.11.2023 11:23:20</t>
  </si>
  <si>
    <t>04.11.2023 12:01:28</t>
  </si>
  <si>
    <t>PİYALE TM 35-02-A00007_PİYALE-20 K26_2310402</t>
  </si>
  <si>
    <t>04.11.2023 01:15:46</t>
  </si>
  <si>
    <t>04.11.2023 01:18:19</t>
  </si>
  <si>
    <t>YAYAKENT TR-3 35-24-M00003_35-24-M00003_2377342</t>
  </si>
  <si>
    <t>04.11.2023 16:14:24</t>
  </si>
  <si>
    <t>04.11.2023 17:32:40</t>
  </si>
  <si>
    <t>04.11.2023 18:45:30</t>
  </si>
  <si>
    <t>04.11.2023 19:45:21</t>
  </si>
  <si>
    <t>04.11.2023 22:51:08</t>
  </si>
  <si>
    <t>05.11.2023 02:54:25</t>
  </si>
  <si>
    <t>04.11.2023 12:27:56</t>
  </si>
  <si>
    <t>04.11.2023 13:45:31</t>
  </si>
  <si>
    <t>MURADİYE DM-7/1 45-71-M01854_DM-5/7 KÖK M01_2328818</t>
  </si>
  <si>
    <t>04.11.2023 09:52:00</t>
  </si>
  <si>
    <t>04.11.2023 12:01:33</t>
  </si>
  <si>
    <t>04.11.2023 19:53:42</t>
  </si>
  <si>
    <t>04.11.2023 23:57:49</t>
  </si>
  <si>
    <t>K-1578 35-02-K01578_D_56379420_56379420</t>
  </si>
  <si>
    <t>04.11.2023 17:32:13</t>
  </si>
  <si>
    <t>04.11.2023 19:33:43</t>
  </si>
  <si>
    <t>04.11.2023 19:32:46</t>
  </si>
  <si>
    <t>04.11.2023 20:55:03</t>
  </si>
  <si>
    <t>04.11.2023 01:23:01</t>
  </si>
  <si>
    <t>04.11.2023 02:12:40</t>
  </si>
  <si>
    <t>04.11.2023 23:30:41</t>
  </si>
  <si>
    <t>04.11.2023 23:48:20</t>
  </si>
  <si>
    <t>CAMBAZLI KÖK 45-84-M00005_MADEN KÖK M03_50241502</t>
  </si>
  <si>
    <t>04.11.2023 14:58:27</t>
  </si>
  <si>
    <t>04.11.2023 16:40:56</t>
  </si>
  <si>
    <t>ÇİFTLİK İM 35-18-A00003_HatBaşıAyırıcı_53138321 L14_53138321</t>
  </si>
  <si>
    <t>04.11.2023 13:02:20</t>
  </si>
  <si>
    <t>04.11.2023 21:12:08</t>
  </si>
  <si>
    <t>04.11.2023 17:44:50</t>
  </si>
  <si>
    <t>04.11.2023 19:02:51</t>
  </si>
  <si>
    <t>ÖZLEMTUR SAHİL SİTESİ 35-21-L00084_A_56379859_56379859</t>
  </si>
  <si>
    <t>04.11.2023 19:03:40</t>
  </si>
  <si>
    <t>ULUCAK DM 35-27-M00792_EĞRİDERE-1 M06_2310311</t>
  </si>
  <si>
    <t>04.11.2023 19:38:25</t>
  </si>
  <si>
    <t>04.11.2023 21:20:51</t>
  </si>
  <si>
    <t>04.11.2023 23:51:30</t>
  </si>
  <si>
    <t>05.11.2023 00:02:00</t>
  </si>
  <si>
    <t>KİRELLİ KÖK 35-29-L00809_GÖKÇEN L07_74719103</t>
  </si>
  <si>
    <t>04.11.2023 09:36:11</t>
  </si>
  <si>
    <t>04.11.2023 09:37:00</t>
  </si>
  <si>
    <t>TR-23 35-17-M00023_F_56392839_56392839</t>
  </si>
  <si>
    <t>04.11.2023 20:03:32</t>
  </si>
  <si>
    <t>05.11.2023 00:05:59</t>
  </si>
  <si>
    <t>04.11.2023 16:33:55</t>
  </si>
  <si>
    <t>04.11.2023 20:00:10</t>
  </si>
  <si>
    <t>04.11.2023 13:34:43</t>
  </si>
  <si>
    <t>04.11.2023 15:04:32</t>
  </si>
  <si>
    <t>04.11.2023 09:01:00</t>
  </si>
  <si>
    <t>04.11.2023 09:18:30</t>
  </si>
  <si>
    <t>M-2389 35-02-M02389_M-3467 M02_66106959</t>
  </si>
  <si>
    <t>04.11.2023 00:03:21</t>
  </si>
  <si>
    <t>04.11.2023 01:11:54</t>
  </si>
  <si>
    <t>M-271 KARAKAYALAR DM 35-14-M00271_TEPECİK DM (DİREKT GİDEN) M11_2097315</t>
  </si>
  <si>
    <t>04.11.2023 23:31:43</t>
  </si>
  <si>
    <t>04.11.2023 19:13:22</t>
  </si>
  <si>
    <t>04.11.2023 19:35:03</t>
  </si>
  <si>
    <t>TR-11/9B 45-71-M01981_C_56365195_56365195</t>
  </si>
  <si>
    <t>05.11.2023 02:07:34</t>
  </si>
  <si>
    <t>TR-37 35-30-L00037_DAĞITIM TRAFOSU L01_72089887</t>
  </si>
  <si>
    <t>04.11.2023 23:52:50</t>
  </si>
  <si>
    <t>05.11.2023 03:20:46</t>
  </si>
  <si>
    <t>K-1708 35-01-K01708_E A3_45348375</t>
  </si>
  <si>
    <t>04.11.2023 17:08:02</t>
  </si>
  <si>
    <t>04.11.2023 18:19:42</t>
  </si>
  <si>
    <t>M-3426(YATIRIM REZERVE) 35-03-M03426_T_56365190_56365190</t>
  </si>
  <si>
    <t>04.11.2023 23:52:02</t>
  </si>
  <si>
    <t>05.11.2023 00:56:40</t>
  </si>
  <si>
    <t>TR-53 35-19-L00053_A_91185981_91185981</t>
  </si>
  <si>
    <t>04.11.2023 18:56:12</t>
  </si>
  <si>
    <t>04.11.2023 20:38:23</t>
  </si>
  <si>
    <t>IŞIKLAR TM 35-02-A00006_CUMAOVASI-2 M05_2307646</t>
  </si>
  <si>
    <t>04.11.2023 23:33:09</t>
  </si>
  <si>
    <t>04.11.2023 23:49:31</t>
  </si>
  <si>
    <t>04.11.2023 17:39:04</t>
  </si>
  <si>
    <t>04.11.2023 18:30:36</t>
  </si>
  <si>
    <t>TEPEBAŞI TR-2 45-75-L00003_A_56387416_56387416</t>
  </si>
  <si>
    <t>04.11.2023 15:06:37</t>
  </si>
  <si>
    <t>04.11.2023 18:43:46</t>
  </si>
  <si>
    <t>04.11.2023 16:07:18</t>
  </si>
  <si>
    <t>04.11.2023 19:18:54</t>
  </si>
  <si>
    <t>ÖZDERE ORTA MAHALLE DM (M-1) 35-25-M00120_ORTA MAHALLE M-46 M04_72127258</t>
  </si>
  <si>
    <t>04.11.2023 23:56:50</t>
  </si>
  <si>
    <t>05.11.2023 01:10:12</t>
  </si>
  <si>
    <t>ALİAĞA TR-43 DM 35-17-M00043_HatBaşıAyırıcı_53134056 M12_53134056</t>
  </si>
  <si>
    <t>04.11.2023 17:05:45</t>
  </si>
  <si>
    <t>04.11.2023 18:03:10</t>
  </si>
  <si>
    <t>SOMA TR-1 45-82-M00001_945536541_945536541</t>
  </si>
  <si>
    <t>04.11.2023 12:14:09</t>
  </si>
  <si>
    <t>04.11.2023 13:46:09</t>
  </si>
  <si>
    <t>M-70 BELEDİYE PARK 35-14-M00070_35-14-M00070_72209132</t>
  </si>
  <si>
    <t>04.11.2023 14:05:43</t>
  </si>
  <si>
    <t>04.11.2023 21:59:57</t>
  </si>
  <si>
    <t>04.11.2023 22:57:59</t>
  </si>
  <si>
    <t>05.11.2023 00:19:48</t>
  </si>
  <si>
    <t>ÇAYLI TR-10 35-15-L00203_A_56371159_56371159</t>
  </si>
  <si>
    <t>04.11.2023 19:35:36</t>
  </si>
  <si>
    <t>05.11.2023 00:16:19</t>
  </si>
  <si>
    <t>04.11.2023 14:41:40</t>
  </si>
  <si>
    <t>04.11.2023 16:13:50</t>
  </si>
  <si>
    <t>04.11.2023 23:37:40</t>
  </si>
  <si>
    <t>05.11.2023 00:08:55</t>
  </si>
  <si>
    <t>04.11.2023 13:42:50</t>
  </si>
  <si>
    <t>TİRE TR-11 35-29-L00011_48352170_56361538_56361538</t>
  </si>
  <si>
    <t>04.11.2023 22:31:29</t>
  </si>
  <si>
    <t>05.11.2023 01:30:26</t>
  </si>
  <si>
    <t>DM-8 35-17-M00700_C_83714371_83714371</t>
  </si>
  <si>
    <t>04.11.2023 18:26:55</t>
  </si>
  <si>
    <t>04.11.2023 19:46:09</t>
  </si>
  <si>
    <t>ULARCA TR-1 45-82-M00174_A_83359679_83359679</t>
  </si>
  <si>
    <t>04.11.2023 18:04:51</t>
  </si>
  <si>
    <t>04.11.2023 22:59:17</t>
  </si>
  <si>
    <t>KİLLİK TR-11 45-73-M00852_945642646_945642646</t>
  </si>
  <si>
    <t>04.11.2023 14:05:40</t>
  </si>
  <si>
    <t>04.11.2023 17:30:19</t>
  </si>
  <si>
    <t>04.11.2023 10:47:51</t>
  </si>
  <si>
    <t>04.11.2023 14:35:38</t>
  </si>
  <si>
    <t>GÖLCÜK TR-3 35-15-L00318_GÖLCÜK TR-24/GÖLCÜK TR-25 L04_2333473</t>
  </si>
  <si>
    <t>04.11.2023 08:05:40</t>
  </si>
  <si>
    <t>04.11.2023 10:48:00</t>
  </si>
  <si>
    <t>04.11.2023 22:28:57</t>
  </si>
  <si>
    <t>05.11.2023 00:06:32</t>
  </si>
  <si>
    <t>TR-138 35-19-L00138_A_56390427_56390427</t>
  </si>
  <si>
    <t>04.11.2023 11:32:41</t>
  </si>
  <si>
    <t>04.11.2023 14:14:04</t>
  </si>
  <si>
    <t>04.11.2023 13:06:40</t>
  </si>
  <si>
    <t>04.11.2023 13:10:30</t>
  </si>
  <si>
    <t>04.11.2023 11:18:20</t>
  </si>
  <si>
    <t>04.11.2023 11:33:00</t>
  </si>
  <si>
    <t>04.11.2023 10:24:30</t>
  </si>
  <si>
    <t>04.11.2023 16:21:58</t>
  </si>
  <si>
    <t>HALITLI TR-1 45-71-M01263_45-71-M01263_2358161</t>
  </si>
  <si>
    <t>04.11.2023 17:20:53</t>
  </si>
  <si>
    <t>04.11.2023 18:02:00</t>
  </si>
  <si>
    <t>04.11.2023 19:08:38</t>
  </si>
  <si>
    <t>05.11.2023 02:22:29</t>
  </si>
  <si>
    <t>K-1924 35-10-K01924_E e1_5885344</t>
  </si>
  <si>
    <t>04.11.2023 11:50:14</t>
  </si>
  <si>
    <t>04.11.2023 15:53:13</t>
  </si>
  <si>
    <t>04.11.2023 23:55:38</t>
  </si>
  <si>
    <t>05.11.2023 02:20:19</t>
  </si>
  <si>
    <t>M-1827 35-01-M01827_M-2356 M01_2046459</t>
  </si>
  <si>
    <t>04.11.2023 23:21:40</t>
  </si>
  <si>
    <t>BOZARMUT TR-1 45-82-M00350_45-82-M00350_2363586</t>
  </si>
  <si>
    <t>04.11.2023 23:15:40</t>
  </si>
  <si>
    <t>05.11.2023 03:23:00</t>
  </si>
  <si>
    <t>BADEMLER TR-2 35-19-L00297_A_91145734_91145734</t>
  </si>
  <si>
    <t>04.11.2023 15:32:26</t>
  </si>
  <si>
    <t>04.11.2023 19:11:20</t>
  </si>
  <si>
    <t>04.11.2023 19:18:24</t>
  </si>
  <si>
    <t>SELİMŞAHLAR TR-2 45-71-M00137_HatBaşıAyırıcı_53135222 M03_53135222</t>
  </si>
  <si>
    <t>04.11.2023 11:44:07</t>
  </si>
  <si>
    <t>ALKAN KÖYÜ TR-1 45-73-M00204_B_91069147_91069147</t>
  </si>
  <si>
    <t>04.11.2023 12:07:20</t>
  </si>
  <si>
    <t>04.11.2023 15:50:09</t>
  </si>
  <si>
    <t>KARAHALİLLİ TR-2 35-20-L00089_D_56360253_56360253</t>
  </si>
  <si>
    <t>04.11.2023 16:48:02</t>
  </si>
  <si>
    <t>04.11.2023 17:43:43</t>
  </si>
  <si>
    <t>L-470 KÖK 35-18-L00470_HatBaşıAyırıcı_53138288 L03_53138288</t>
  </si>
  <si>
    <t>04.11.2023 17:08:28</t>
  </si>
  <si>
    <t>04.11.2023 22:40:25</t>
  </si>
  <si>
    <t>TR-96 35-26-M00096_B_90968681_90968681</t>
  </si>
  <si>
    <t>04.11.2023 17:20:29</t>
  </si>
  <si>
    <t>04.11.2023 18:48:24</t>
  </si>
  <si>
    <t>K-4161 35-02-K04161_B_56364797_56364797</t>
  </si>
  <si>
    <t>04.11.2023 13:12:47</t>
  </si>
  <si>
    <t>AVDAN TR-1 45-82-M00230_A_56402344_56402344</t>
  </si>
  <si>
    <t>04.11.2023 15:04:24</t>
  </si>
  <si>
    <t>04.11.2023 18:14:55</t>
  </si>
  <si>
    <t>04.11.2023 21:52:10</t>
  </si>
  <si>
    <t>04.11.2023 22:36:21</t>
  </si>
  <si>
    <t>TR-39 35-13-L00039_35-13-L00039_2351262</t>
  </si>
  <si>
    <t>04.11.2023 18:53:32</t>
  </si>
  <si>
    <t>04.11.2023 21:14:15</t>
  </si>
  <si>
    <t>04.11.2023 19:11:34</t>
  </si>
  <si>
    <t>K-997 35-07-K00997_35-07-K00997_88868804</t>
  </si>
  <si>
    <t>04.11.2023 09:19:00</t>
  </si>
  <si>
    <t>04.11.2023 16:05:10</t>
  </si>
  <si>
    <t>04.11.2023 15:31:30</t>
  </si>
  <si>
    <t>04.11.2023 18:06:02</t>
  </si>
  <si>
    <t>04.11.2023 20:33:27</t>
  </si>
  <si>
    <t>K-3584 35-01-K03584_A_56378184_56378184</t>
  </si>
  <si>
    <t>04.11.2023 23:51:31</t>
  </si>
  <si>
    <t>05.11.2023 02:49:52</t>
  </si>
  <si>
    <t>04.11.2023 11:25:50</t>
  </si>
  <si>
    <t>04.11.2023 11:46:20</t>
  </si>
  <si>
    <t>KİRELLİ KÖK 35-29-L00809_HatBaşıAyırıcı_72438383 L02_72438383</t>
  </si>
  <si>
    <t>04.11.2023 16:01:36</t>
  </si>
  <si>
    <t>04.11.2023 20:05:15</t>
  </si>
  <si>
    <t>ÇORUK TR-1 45-72-L00724_45-72-L00724_2372878</t>
  </si>
  <si>
    <t>04.11.2023 14:39:05</t>
  </si>
  <si>
    <t>04.11.2023 22:04:39</t>
  </si>
  <si>
    <t>KARABURUN TR-11 35-21-L00010_B_56354141_56354141</t>
  </si>
  <si>
    <t>04.11.2023 02:11:17</t>
  </si>
  <si>
    <t>04.11.2023 03:02:43</t>
  </si>
  <si>
    <t>SEKİ KÖY TR-4 35-15-L00134_C_56397692_56397692</t>
  </si>
  <si>
    <t>04.11.2023 17:32:12</t>
  </si>
  <si>
    <t>05.11.2023 01:09:54</t>
  </si>
  <si>
    <t>TR-2/98 45-83-M00780_TR-2/100 M01_81593426</t>
  </si>
  <si>
    <t>04.11.2023 17:45:30</t>
  </si>
  <si>
    <t>04.11.2023 18:35:17</t>
  </si>
  <si>
    <t>TEPEKÖY TR-3 45-73-M00784_DIREK TIPI TRAFO HUCRESI H01_2092227</t>
  </si>
  <si>
    <t>04.11.2023 08:07:31</t>
  </si>
  <si>
    <t>04.11.2023 08:58:01</t>
  </si>
  <si>
    <t>04.11.2023 14:41:10</t>
  </si>
  <si>
    <t>04.11.2023 13:45:12</t>
  </si>
  <si>
    <t>04.11.2023 14:38:31</t>
  </si>
  <si>
    <t>SEFERİHİSAR İM 35-14-A00002_TEPECİK DM M04_72378330</t>
  </si>
  <si>
    <t>04.11.2023 23:33:00</t>
  </si>
  <si>
    <t>DM-21 45-78-L00186__56407496_56407496</t>
  </si>
  <si>
    <t>04.11.2023 20:17:50</t>
  </si>
  <si>
    <t>04.11.2023 20:58:35</t>
  </si>
  <si>
    <t>04.11.2023 21:27:50</t>
  </si>
  <si>
    <t>L-96 TURGUT KÖYÜ 35-14-L00096_35-14-L00096_2375565</t>
  </si>
  <si>
    <t>04.11.2023 20:46:01</t>
  </si>
  <si>
    <t>04.11.2023 23:32:59</t>
  </si>
  <si>
    <t>04.11.2023 09:41:00</t>
  </si>
  <si>
    <t>TUMBULLAR TR-1 35-31-L00362_47897399_56392353_56392353</t>
  </si>
  <si>
    <t>04.11.2023 21:17:14</t>
  </si>
  <si>
    <t>04.11.2023 23:30:08</t>
  </si>
  <si>
    <t>TR-39 35-13-L00039_A_91026439_91026439</t>
  </si>
  <si>
    <t>04.11.2023 21:45:38</t>
  </si>
  <si>
    <t>05.11.2023 01:45:02</t>
  </si>
  <si>
    <t>MORDOĞAN TR-29 35-21-L00157_35-21-L00157_72196007</t>
  </si>
  <si>
    <t>04.11.2023 13:24:09</t>
  </si>
  <si>
    <t>04.11.2023 19:10:50</t>
  </si>
  <si>
    <t>K-734 35-01-K00734_D 1D_5923118</t>
  </si>
  <si>
    <t>04.11.2023 00:09:00</t>
  </si>
  <si>
    <t>04.11.2023 05:43:00</t>
  </si>
  <si>
    <t>TR-152 GÜN SİTESİ 35-15-M00152_48874696_56366437_56366437</t>
  </si>
  <si>
    <t>04.11.2023 14:23:02</t>
  </si>
  <si>
    <t>04.11.2023 15:50:10</t>
  </si>
  <si>
    <t>ULUCAK TM 35-28-A00002_TR-A M02_2313765</t>
  </si>
  <si>
    <t>04.11.2023 03:01:51</t>
  </si>
  <si>
    <t>04.11.2023 03:07:00</t>
  </si>
  <si>
    <t>TR-79 DEREKENARI 35-19-L00079_956682994_956682994</t>
  </si>
  <si>
    <t>04.11.2023 15:40:32</t>
  </si>
  <si>
    <t>04.11.2023 20:04:54</t>
  </si>
  <si>
    <t>IŞIKLAR TM 35-02-A00006_ESHOT-1 M22_2308411</t>
  </si>
  <si>
    <t>04.11.2023 23:20:46</t>
  </si>
  <si>
    <t>04.11.2023 23:44:33</t>
  </si>
  <si>
    <t>TR-1/40-B 45-72-M00107_D_56407074_56407074</t>
  </si>
  <si>
    <t>05.11.2023 15:01:07</t>
  </si>
  <si>
    <t>05.11.2023 17:41:34</t>
  </si>
  <si>
    <t>05.11.2023 07:21:13</t>
  </si>
  <si>
    <t>05.11.2023 09:58:01</t>
  </si>
  <si>
    <t>05.11.2023 11:06:14</t>
  </si>
  <si>
    <t>05.11.2023 11:09:53</t>
  </si>
  <si>
    <t>05.11.2023 10:24:52</t>
  </si>
  <si>
    <t>05.11.2023 17:21:20</t>
  </si>
  <si>
    <t>TR-248 AMERİKAN KÜLTÜR KOLEJİ 35-28-M00533_6414168_56358613_56358613</t>
  </si>
  <si>
    <t>05.11.2023 10:36:29</t>
  </si>
  <si>
    <t>05.11.2023 13:05:23</t>
  </si>
  <si>
    <t>05.11.2023 04:30:00</t>
  </si>
  <si>
    <t>05.11.2023 14:06:00</t>
  </si>
  <si>
    <t>BOSTANLI KÜME EVLERİ TR-3 45-83-M00692_B_91065660_91065660</t>
  </si>
  <si>
    <t>05.11.2023 12:22:29</t>
  </si>
  <si>
    <t>05.11.2023 16:09:54</t>
  </si>
  <si>
    <t>05.11.2023 00:19:40</t>
  </si>
  <si>
    <t>05.11.2023 02:36:12</t>
  </si>
  <si>
    <t>05.11.2023 12:12:53</t>
  </si>
  <si>
    <t>05.11.2023 15:16:40</t>
  </si>
  <si>
    <t>BÜYÜKKALE TR-1 35-29-L00668_A_91210268_91210268</t>
  </si>
  <si>
    <t>05.11.2023 11:11:27</t>
  </si>
  <si>
    <t>05.11.2023 12:10:17</t>
  </si>
  <si>
    <t>05.11.2023 15:49:30</t>
  </si>
  <si>
    <t>05.11.2023 16:19:10</t>
  </si>
  <si>
    <t>05.11.2023 16:24:43</t>
  </si>
  <si>
    <t>05.11.2023 18:59:52</t>
  </si>
  <si>
    <t>GÖRECE M-356 35-22-M00356_955270197_955270197</t>
  </si>
  <si>
    <t>05.11.2023 08:22:44</t>
  </si>
  <si>
    <t>05.11.2023 15:29:07</t>
  </si>
  <si>
    <t>05.11.2023 12:42:12</t>
  </si>
  <si>
    <t>05.11.2023 20:57:01</t>
  </si>
  <si>
    <t>SETÜSTÜ TR-1 45-83-M00133_SETÜSTÜ TR-2 M01_2331665</t>
  </si>
  <si>
    <t>05.11.2023 20:01:50</t>
  </si>
  <si>
    <t>05.11.2023 20:33:40</t>
  </si>
  <si>
    <t>M-2139 35-07-M02139_99223150_99223150</t>
  </si>
  <si>
    <t>05.11.2023 09:26:29</t>
  </si>
  <si>
    <t>05.11.2023 13:10:28</t>
  </si>
  <si>
    <t>TORBALI DM-5/TR-1 (TR-101) 35-26-M00101_HatBaşıAyırıcı_53132399 M07_53132399</t>
  </si>
  <si>
    <t>05.11.2023 00:30:36</t>
  </si>
  <si>
    <t>05.11.2023 01:24:50</t>
  </si>
  <si>
    <t>ALAŞEHİR TR-82 45-73-M00082_B B1_45157502</t>
  </si>
  <si>
    <t>05.11.2023 16:32:56</t>
  </si>
  <si>
    <t>05.11.2023 19:24:30</t>
  </si>
  <si>
    <t>K-1865 35-09-K01865_35-09-K01865_45352170</t>
  </si>
  <si>
    <t>05.11.2023 10:04:30</t>
  </si>
  <si>
    <t>05.11.2023 10:36:58</t>
  </si>
  <si>
    <t>KEMALİYE DM (TR-1) 45-73-M00150_HatBaşıAyırıcı_53135121 M01_53135121</t>
  </si>
  <si>
    <t>05.11.2023 07:56:21</t>
  </si>
  <si>
    <t>05.11.2023 09:51:33</t>
  </si>
  <si>
    <t>KESTELLİ TR-1 45-84-L00036_45-84-L00036_2350229</t>
  </si>
  <si>
    <t>05.11.2023 09:36:49</t>
  </si>
  <si>
    <t>05.11.2023 10:24:30</t>
  </si>
  <si>
    <t>DEĞİRMENCİ AHMET TR 35-16-M00172_DIREK TIPI TRAFO HUCRESI H01_2041181</t>
  </si>
  <si>
    <t>05.11.2023 14:10:34</t>
  </si>
  <si>
    <t>05.11.2023 15:39:36</t>
  </si>
  <si>
    <t>05.11.2023 08:36:16</t>
  </si>
  <si>
    <t>05.11.2023 10:03:18</t>
  </si>
  <si>
    <t>05.11.2023 03:10:15</t>
  </si>
  <si>
    <t>05.11.2023 08:14:16</t>
  </si>
  <si>
    <t>KINIK ORGANİZE DM 35-24-M00208_HatBaşıAyırıcı_78438798 M15_78438798</t>
  </si>
  <si>
    <t>05.11.2023 18:52:33</t>
  </si>
  <si>
    <t>05.11.2023 19:45:52</t>
  </si>
  <si>
    <t>TR-23 35-27-M00023_A A2_93671555</t>
  </si>
  <si>
    <t>05.11.2023 17:15:36</t>
  </si>
  <si>
    <t>05.11.2023 22:24:17</t>
  </si>
  <si>
    <t>L-260 35-18-L00260_915114608_915114608</t>
  </si>
  <si>
    <t>05.11.2023 13:03:51</t>
  </si>
  <si>
    <t>05.11.2023 19:16:08</t>
  </si>
  <si>
    <t>YAYLA KÖYÜ TR-1 35-21-L00093_953364692_953364692</t>
  </si>
  <si>
    <t>05.11.2023 09:31:54</t>
  </si>
  <si>
    <t>05.11.2023 12:20:26</t>
  </si>
  <si>
    <t>GÜZELHİSAR TR-1 35-17-M00167_B_91419106_91419106</t>
  </si>
  <si>
    <t>05.11.2023 13:50:39</t>
  </si>
  <si>
    <t>05.11.2023 14:34:17</t>
  </si>
  <si>
    <t>BAŞIBÜYÜK KÖK 45-77-L00158_HatBaşıAyırıcı_76564793 L03_76564793</t>
  </si>
  <si>
    <t>05.11.2023 18:14:50</t>
  </si>
  <si>
    <t>05.11.2023 18:29:00</t>
  </si>
  <si>
    <t>05.11.2023 11:48:10</t>
  </si>
  <si>
    <t>05.11.2023 12:02:00</t>
  </si>
  <si>
    <t>M-1637 35-01-M01637_967028578_967028578</t>
  </si>
  <si>
    <t>05.11.2023 20:34:33</t>
  </si>
  <si>
    <t>05.11.2023 22:27:22</t>
  </si>
  <si>
    <t>M-2071 35-03-M02071_35-03-M02071_55019714</t>
  </si>
  <si>
    <t>05.11.2023 23:48:24</t>
  </si>
  <si>
    <t>06.11.2023 00:20:43</t>
  </si>
  <si>
    <t>L-43 AKARCA 35-14-L00043_11053065_56375172_56375172</t>
  </si>
  <si>
    <t>05.11.2023 08:06:33</t>
  </si>
  <si>
    <t>05.11.2023 14:52:18</t>
  </si>
  <si>
    <t>BORLU TR-3 45-86-M00048_A_56405231_56405231</t>
  </si>
  <si>
    <t>05.11.2023 13:02:13</t>
  </si>
  <si>
    <t>05.11.2023 14:07:52</t>
  </si>
  <si>
    <t>05.11.2023 00:29:00</t>
  </si>
  <si>
    <t>05.11.2023 02:00:30</t>
  </si>
  <si>
    <t>M-1686 35-02-M01686_TRAFO M03_2035219</t>
  </si>
  <si>
    <t>05.11.2023 18:14:39</t>
  </si>
  <si>
    <t>05.11.2023 19:21:29</t>
  </si>
  <si>
    <t>05.11.2023 10:18:40</t>
  </si>
  <si>
    <t>05.11.2023 13:31:50</t>
  </si>
  <si>
    <t>KARAKUYU-9 35-26-M00223_DIREK TIPI TRAFO HUCRESI H01_2040276</t>
  </si>
  <si>
    <t>05.11.2023 11:55:09</t>
  </si>
  <si>
    <t>05.11.2023 14:05:31</t>
  </si>
  <si>
    <t>K-1081 35-02-K01081_913113763_913113763</t>
  </si>
  <si>
    <t>05.11.2023 11:13:29</t>
  </si>
  <si>
    <t>05.11.2023 12:56:30</t>
  </si>
  <si>
    <t>05.11.2023 14:28:00</t>
  </si>
  <si>
    <t>05.11.2023 14:28:10</t>
  </si>
  <si>
    <t>TR-70 35-30-L00070_B_60984782_60984782</t>
  </si>
  <si>
    <t>05.11.2023 04:43:41</t>
  </si>
  <si>
    <t>05.11.2023 05:41:45</t>
  </si>
  <si>
    <t>05.11.2023 02:57:51</t>
  </si>
  <si>
    <t>05.11.2023 03:17:47</t>
  </si>
  <si>
    <t>KIRKAĞAÇ TR-8 45-76-M00008_D_60984719_60984719</t>
  </si>
  <si>
    <t>05.11.2023 12:23:16</t>
  </si>
  <si>
    <t>05.11.2023 13:43:16</t>
  </si>
  <si>
    <t>AKHİSAR TM 45-72-A00006_TR-D M14_2313123</t>
  </si>
  <si>
    <t>05.11.2023 00:24:34</t>
  </si>
  <si>
    <t>05.11.2023 09:57:00</t>
  </si>
  <si>
    <t>ABDİ GÜLTEN SULAMA GRB 35-26-M00944_11153724_56368689_56368689</t>
  </si>
  <si>
    <t>05.11.2023 12:03:18</t>
  </si>
  <si>
    <t>05.11.2023 12:58:53</t>
  </si>
  <si>
    <t>TR-37 35-30-L00037_C_56401459_56401459</t>
  </si>
  <si>
    <t>05.11.2023 06:01:26</t>
  </si>
  <si>
    <t>05.11.2023 06:25:40</t>
  </si>
  <si>
    <t>05.11.2023 08:12:23</t>
  </si>
  <si>
    <t>05.11.2023 09:51:30</t>
  </si>
  <si>
    <t>K-278 35-01-K00278_910810131_910810131</t>
  </si>
  <si>
    <t>05.11.2023 21:53:50</t>
  </si>
  <si>
    <t>05.11.2023 23:51:08</t>
  </si>
  <si>
    <t>KURUCUOVA TR-8 35-15-L00249_B_91242684_91242684</t>
  </si>
  <si>
    <t>05.11.2023 07:44:09</t>
  </si>
  <si>
    <t>05.11.2023 10:07:37</t>
  </si>
  <si>
    <t>L-33 35-14-L00033_956660127_956660127</t>
  </si>
  <si>
    <t>05.11.2023 16:18:18</t>
  </si>
  <si>
    <t>05.11.2023 22:29:21</t>
  </si>
  <si>
    <t>OĞLANANASI TR-13 35-22-M00296_35-22-M00296_2350530</t>
  </si>
  <si>
    <t>05.11.2023 13:32:32</t>
  </si>
  <si>
    <t>05.11.2023 13:56:33</t>
  </si>
  <si>
    <t>05.11.2023 09:58:10</t>
  </si>
  <si>
    <t>05.11.2023 09:58:40</t>
  </si>
  <si>
    <t>AYKO YAPI SİTESİ TR 35-30-M00351_A_56405414_56405414</t>
  </si>
  <si>
    <t>05.11.2023 20:06:14</t>
  </si>
  <si>
    <t>05.11.2023 21:49:24</t>
  </si>
  <si>
    <t>ORMANKÖY 35-26-M00466_95001416354_95001416354</t>
  </si>
  <si>
    <t>05.11.2023 20:16:14</t>
  </si>
  <si>
    <t>05.11.2023 22:39:53</t>
  </si>
  <si>
    <t>MURADİYE DM-11/10 KÖK 45-71-M00782_DHL M08_50185244</t>
  </si>
  <si>
    <t>05.11.2023 16:30:46</t>
  </si>
  <si>
    <t>05.11.2023 20:19:04</t>
  </si>
  <si>
    <t>05.11.2023 14:05:57</t>
  </si>
  <si>
    <t>05.11.2023 15:21:43</t>
  </si>
  <si>
    <t>KARABURÇ SAMANPAZARI ALTI TR-17 35-31-L00477_ H_72250426</t>
  </si>
  <si>
    <t>05.11.2023 19:23:12</t>
  </si>
  <si>
    <t>05.11.2023 19:51:10</t>
  </si>
  <si>
    <t>05.11.2023 17:20:10</t>
  </si>
  <si>
    <t>05.11.2023 17:49:51</t>
  </si>
  <si>
    <t>L-31 BİZBİZE SİTESİ 35-18-L00031_950446306_950446306</t>
  </si>
  <si>
    <t>05.11.2023 08:04:27</t>
  </si>
  <si>
    <t>05.11.2023 13:59:49</t>
  </si>
  <si>
    <t>K-1191 35-04-K01191_915146730_915146730</t>
  </si>
  <si>
    <t>05.11.2023 11:44:35</t>
  </si>
  <si>
    <t>05.11.2023 13:55:23</t>
  </si>
  <si>
    <t>TR-41 35-30-L00041_948070066_948070066</t>
  </si>
  <si>
    <t>05.11.2023 11:19:40</t>
  </si>
  <si>
    <t>05.11.2023 14:36:52</t>
  </si>
  <si>
    <t>KABAZLI KÖK 45-78-M00675_KABAZLI M03_65971365</t>
  </si>
  <si>
    <t>05.11.2023 10:09:00</t>
  </si>
  <si>
    <t>05.11.2023 10:09:10</t>
  </si>
  <si>
    <t>YAĞLAR AZMAK TARIMSAL SULAMA GRUBU 35-31-L00048_B_91002165_91002165</t>
  </si>
  <si>
    <t>05.11.2023 08:51:43</t>
  </si>
  <si>
    <t>05.11.2023 10:31:52</t>
  </si>
  <si>
    <t>05.11.2023 08:47:44</t>
  </si>
  <si>
    <t>05.11.2023 11:23:32</t>
  </si>
  <si>
    <t>EMİRLİ TR-7 35-15-L00636_B_56369761_56369761</t>
  </si>
  <si>
    <t>05.11.2023 09:07:39</t>
  </si>
  <si>
    <t>05.11.2023 15:32:15</t>
  </si>
  <si>
    <t>YENİKÖY MERKEZ TR-1 35-31-L00183_C_72247287_72247287</t>
  </si>
  <si>
    <t>05.11.2023 13:17:00</t>
  </si>
  <si>
    <t>05.11.2023 15:21:29</t>
  </si>
  <si>
    <t>M-3426(YATIRIM REZERVE) 35-03-M03426_C k1503c1b_5791437</t>
  </si>
  <si>
    <t>05.11.2023 01:04:13</t>
  </si>
  <si>
    <t>05.11.2023 01:46:41</t>
  </si>
  <si>
    <t>05.11.2023 12:56:31</t>
  </si>
  <si>
    <t>05.11.2023 18:16:19</t>
  </si>
  <si>
    <t>MESCİTLİ S. KASAP GRB. TR-5 35-15-L01011_D_91243558_91243558</t>
  </si>
  <si>
    <t>05.11.2023 10:09:45</t>
  </si>
  <si>
    <t>05.11.2023 14:42:39</t>
  </si>
  <si>
    <t>05.11.2023 15:04:10</t>
  </si>
  <si>
    <t>05.11.2023 15:23:50</t>
  </si>
  <si>
    <t>KORUKÖY KÖYÜ TR-1 45-71-M01683_953211083_953211083</t>
  </si>
  <si>
    <t>05.11.2023 02:23:28</t>
  </si>
  <si>
    <t>05.11.2023 04:24:11</t>
  </si>
  <si>
    <t>AKHİSAR TM 45-72-A00006_AKHİSAR ŞEHİR-1 M11_2055315</t>
  </si>
  <si>
    <t>05.11.2023 00:14:10</t>
  </si>
  <si>
    <t>05.11.2023 08:42:58</t>
  </si>
  <si>
    <t>05.11.2023 09:19:45</t>
  </si>
  <si>
    <t>05.11.2023 14:23:07</t>
  </si>
  <si>
    <t>05.11.2023 11:34:49</t>
  </si>
  <si>
    <t>05.11.2023 12:29:45</t>
  </si>
  <si>
    <t>POYRAZDAMLARI TR-3 45-78-M00574__56407797_56407797</t>
  </si>
  <si>
    <t>05.11.2023 12:40:47</t>
  </si>
  <si>
    <t>05.11.2023 14:06:49</t>
  </si>
  <si>
    <t>EKOTEN KÖK 35-26-M00380_TEDAŞ ÇIKIŞI M02_2125712</t>
  </si>
  <si>
    <t>05.11.2023 09:53:06</t>
  </si>
  <si>
    <t>05.11.2023 13:47:28</t>
  </si>
  <si>
    <t>05.11.2023 14:16:25</t>
  </si>
  <si>
    <t>05.11.2023 14:46:33</t>
  </si>
  <si>
    <t>M-1570 35-02-M01570_M-1054 M04_88751031</t>
  </si>
  <si>
    <t>05.11.2023 10:39:57</t>
  </si>
  <si>
    <t>05.11.2023 13:53:37</t>
  </si>
  <si>
    <t>M-2728 35-04-M02728__79069855_79069855</t>
  </si>
  <si>
    <t>05.11.2023 14:34:46</t>
  </si>
  <si>
    <t>05.11.2023 16:25:01</t>
  </si>
  <si>
    <t>BAŞKÖY MAŞAT TR-1 35-29-L00192_35-29-L00192_2347751</t>
  </si>
  <si>
    <t>05.11.2023 10:33:20</t>
  </si>
  <si>
    <t>05.11.2023 10:49:38</t>
  </si>
  <si>
    <t>M-1664 ESHOT GARAJ 35-03-M01664Ö_ M01_2314896</t>
  </si>
  <si>
    <t>05.11.2023 05:25:11</t>
  </si>
  <si>
    <t>05.11.2023 08:52:30</t>
  </si>
  <si>
    <t>05.11.2023 10:42:54</t>
  </si>
  <si>
    <t>05.11.2023 10:49:46</t>
  </si>
  <si>
    <t>YENİPAZAR TR-4 45-78-M00688_953293400_953293400</t>
  </si>
  <si>
    <t>05.11.2023 14:34:26</t>
  </si>
  <si>
    <t>05.11.2023 23:04:06</t>
  </si>
  <si>
    <t>05.11.2023 09:19:00</t>
  </si>
  <si>
    <t>K-826 35-03-K00826_912970316_912970316</t>
  </si>
  <si>
    <t>05.11.2023 06:51:09</t>
  </si>
  <si>
    <t>05.11.2023 08:07:53</t>
  </si>
  <si>
    <t>GÖKÇELER (YAYLACIK MAH.) TR-1 45-71-M00999_C_91092562_91092562</t>
  </si>
  <si>
    <t>05.11.2023 21:06:02</t>
  </si>
  <si>
    <t>06.11.2023 02:55:54</t>
  </si>
  <si>
    <t>K-1081 35-02-K01081_35-02-K01081_2373050</t>
  </si>
  <si>
    <t>05.11.2023 10:20:30</t>
  </si>
  <si>
    <t>05.11.2023 11:24:06</t>
  </si>
  <si>
    <t>AŞAĞICUMA DM 35-16-M00103_HatBaşıAyırıcı_53140597 M03_53140597</t>
  </si>
  <si>
    <t>05.11.2023 15:32:18</t>
  </si>
  <si>
    <t>05.11.2023 15:53:49</t>
  </si>
  <si>
    <t>DM-1/53-A 45-71-M00941_953239547_953239547</t>
  </si>
  <si>
    <t>05.11.2023 17:53:27</t>
  </si>
  <si>
    <t>05.11.2023 20:27:21</t>
  </si>
  <si>
    <t>YUKARIKIRIKLAR TR-1 35-16-M00063_DIREK TIPI TRAFO HUCRESI H01_2044127</t>
  </si>
  <si>
    <t>05.11.2023 14:39:28</t>
  </si>
  <si>
    <t>05.11.2023 18:31:49</t>
  </si>
  <si>
    <t>M-3184 35-02-M03184_910014947_910014947</t>
  </si>
  <si>
    <t>05.11.2023 11:23:35</t>
  </si>
  <si>
    <t>05.11.2023 17:17:13</t>
  </si>
  <si>
    <t>K-920 35-01-K00920_D_60984629_60984629</t>
  </si>
  <si>
    <t>05.11.2023 08:48:04</t>
  </si>
  <si>
    <t>05.11.2023 10:49:08</t>
  </si>
  <si>
    <t>HASKÖY TR-1 35-20-L00206_955196153_955196153</t>
  </si>
  <si>
    <t>05.11.2023 13:59:25</t>
  </si>
  <si>
    <t>05.11.2023 15:49:48</t>
  </si>
  <si>
    <t>ALEMŞAHLI TR-1 45-79-M00448_B_56384538_56384538</t>
  </si>
  <si>
    <t>05.11.2023 13:29:42</t>
  </si>
  <si>
    <t>05.11.2023 18:03:04</t>
  </si>
  <si>
    <t>05.11.2023 16:24:21</t>
  </si>
  <si>
    <t>05.11.2023 16:43:26</t>
  </si>
  <si>
    <t>05.11.2023 00:42:12</t>
  </si>
  <si>
    <t>05.11.2023 00:46:25</t>
  </si>
  <si>
    <t>ÇAYLI TR-10 35-15-L00203_C_56371158_56371158</t>
  </si>
  <si>
    <t>05.11.2023 16:19:59</t>
  </si>
  <si>
    <t>05.11.2023 19:52:37</t>
  </si>
  <si>
    <t>TR-2/115 45-83-L00115__91121443_91121443</t>
  </si>
  <si>
    <t>05.11.2023 13:09:29</t>
  </si>
  <si>
    <t>05.11.2023 17:46:45</t>
  </si>
  <si>
    <t>05.11.2023 09:52:14</t>
  </si>
  <si>
    <t>05.11.2023 13:16:10</t>
  </si>
  <si>
    <t>K-945 35-02-K00945_F F1B_5840086</t>
  </si>
  <si>
    <t>05.11.2023 08:55:52</t>
  </si>
  <si>
    <t>05.11.2023 17:16:52</t>
  </si>
  <si>
    <t>05.11.2023 10:36:04</t>
  </si>
  <si>
    <t>05.11.2023 12:46:10</t>
  </si>
  <si>
    <t>M-1445 EFRAHİM KOHEN 35-02-M01445Ö_ M02_2308359</t>
  </si>
  <si>
    <t>05.11.2023 09:04:40</t>
  </si>
  <si>
    <t>05.11.2023 12:53:31</t>
  </si>
  <si>
    <t>TUMBULLAR TR-2 35-31-L00369_35-31-L00369_2365639</t>
  </si>
  <si>
    <t>05.11.2023 13:37:42</t>
  </si>
  <si>
    <t>05.11.2023 14:30:36</t>
  </si>
  <si>
    <t>05.11.2023 07:55:46</t>
  </si>
  <si>
    <t>05.11.2023 08:35:32</t>
  </si>
  <si>
    <t>L-215 35-18-L00215_35-18-L00215_2373066</t>
  </si>
  <si>
    <t>05.11.2023 19:39:24</t>
  </si>
  <si>
    <t>05.11.2023 20:02:50</t>
  </si>
  <si>
    <t>M-2589 35-01-M02589_911874864_911874864</t>
  </si>
  <si>
    <t>05.11.2023 21:32:04</t>
  </si>
  <si>
    <t>06.11.2023 00:44:29</t>
  </si>
  <si>
    <t>GÖRDES DM 45-75-M00050_KÜREKÇİ M09_2083715</t>
  </si>
  <si>
    <t>05.11.2023 09:32:50</t>
  </si>
  <si>
    <t>05.11.2023 09:33:00</t>
  </si>
  <si>
    <t>05.11.2023 11:37:37</t>
  </si>
  <si>
    <t>05.11.2023 12:18:47</t>
  </si>
  <si>
    <t>BÜYÜKSÜMBÜLLER TR-1 45-71-M00818_953244577_953244577</t>
  </si>
  <si>
    <t>05.11.2023 18:40:01</t>
  </si>
  <si>
    <t>06.11.2023 00:11:53</t>
  </si>
  <si>
    <t>TR-10/C 45-74-M00317_B_91452958_91452958</t>
  </si>
  <si>
    <t>05.11.2023 17:32:16</t>
  </si>
  <si>
    <t>05.11.2023 18:24:35</t>
  </si>
  <si>
    <t>M-1303 35-03-M01303_35-03-M01303_2356562</t>
  </si>
  <si>
    <t>05.11.2023 08:57:46</t>
  </si>
  <si>
    <t>05.11.2023 14:05:19</t>
  </si>
  <si>
    <t>05.11.2023 00:05:28</t>
  </si>
  <si>
    <t>05.11.2023 00:20:15</t>
  </si>
  <si>
    <t>K-4152 35-01-K04152_910440132_910440132</t>
  </si>
  <si>
    <t>05.11.2023 00:02:42</t>
  </si>
  <si>
    <t>05.11.2023 03:51:49</t>
  </si>
  <si>
    <t>05.11.2023 15:09:53</t>
  </si>
  <si>
    <t>05.11.2023 10:40:56</t>
  </si>
  <si>
    <t>05.11.2023 11:13:40</t>
  </si>
  <si>
    <t>TR-52 35-30-L00052_A_56397945_56397945</t>
  </si>
  <si>
    <t>05.11.2023 05:30:37</t>
  </si>
  <si>
    <t>05.11.2023 06:12:47</t>
  </si>
  <si>
    <t>PİYALE TM 35-02-A00007_TR-A K31_2310407</t>
  </si>
  <si>
    <t>05.11.2023 03:10:02</t>
  </si>
  <si>
    <t>05.11.2023 03:31:41</t>
  </si>
  <si>
    <t>DM-2/32 (İŞKUR) 45-71-M00134_953244472_953244472</t>
  </si>
  <si>
    <t>05.11.2023 15:11:46</t>
  </si>
  <si>
    <t>05.11.2023 17:18:09</t>
  </si>
  <si>
    <t>ALMAK TM 35-17-A00003_MKE M29_2307153</t>
  </si>
  <si>
    <t>05.11.2023 09:34:58</t>
  </si>
  <si>
    <t>05.11.2023 13:04:57</t>
  </si>
  <si>
    <t>05.11.2023 14:30:29</t>
  </si>
  <si>
    <t>05.11.2023 18:36:20</t>
  </si>
  <si>
    <t>BURHAN AŞIKTEPE TR-1 45-78-M00744_953277805_953277805</t>
  </si>
  <si>
    <t>05.11.2023 08:26:53</t>
  </si>
  <si>
    <t>05.11.2023 14:22:50</t>
  </si>
  <si>
    <t>TR-40 35-22-M00040_A_91212086_91212086</t>
  </si>
  <si>
    <t>05.11.2023 06:50:58</t>
  </si>
  <si>
    <t>05.11.2023 10:50:45</t>
  </si>
  <si>
    <t>SOMA A SANTRALİ İM/DM 45-82-A00001_HatBaşıAyırıcı_53137200 L14_53137200</t>
  </si>
  <si>
    <t>05.11.2023 13:58:20</t>
  </si>
  <si>
    <t>05.11.2023 14:02:10</t>
  </si>
  <si>
    <t>L-20 DÖRT YOL KAVŞAĞI 35-14-L00020_48774348 _48774345</t>
  </si>
  <si>
    <t>05.11.2023 18:15:54</t>
  </si>
  <si>
    <t>05.11.2023 21:45:29</t>
  </si>
  <si>
    <t>TR-1-5/13 35-20-L00060_A_91385834_91385834</t>
  </si>
  <si>
    <t>05.11.2023 15:30:12</t>
  </si>
  <si>
    <t>05.11.2023 16:47:30</t>
  </si>
  <si>
    <t>05.11.2023 09:59:58</t>
  </si>
  <si>
    <t>05.11.2023 11:01:50</t>
  </si>
  <si>
    <t>BAHADIR KÖYÜ TR-1 45-80-M00159_45-80-M00159_93644398</t>
  </si>
  <si>
    <t>05.11.2023 10:38:03</t>
  </si>
  <si>
    <t>05.11.2023 14:41:24</t>
  </si>
  <si>
    <t>KEMALPAŞA TM 35-27-A00002_YENMİŞ M08_2306688</t>
  </si>
  <si>
    <t>05.11.2023 11:55:20</t>
  </si>
  <si>
    <t>05.11.2023 12:01:37</t>
  </si>
  <si>
    <t>SETÜSTÜ TR-2 45-83-M00134_TR-1/77 M01_2082212</t>
  </si>
  <si>
    <t>05.11.2023 17:15:20</t>
  </si>
  <si>
    <t>05.11.2023 17:24:20</t>
  </si>
  <si>
    <t>SARAYCIK MAH. TR-1 45-86-M00257_B_56402500_56402500</t>
  </si>
  <si>
    <t>05.11.2023 08:07:10</t>
  </si>
  <si>
    <t>05.11.2023 09:59:35</t>
  </si>
  <si>
    <t>KARAPINAR İM 45-78-A00002_HatBaşıAyırıcı_53140487 M02_53140487</t>
  </si>
  <si>
    <t>05.11.2023 03:26:18</t>
  </si>
  <si>
    <t>ÇİLE TR-5 35-22-M00247_C_56372695_56372695</t>
  </si>
  <si>
    <t>05.11.2023 10:15:54</t>
  </si>
  <si>
    <t>05.11.2023 15:04:43</t>
  </si>
  <si>
    <t>KÖPRÜBAŞI TR-20 45-86-M00020_TR-19 M01_84553504</t>
  </si>
  <si>
    <t>05.11.2023 01:39:09</t>
  </si>
  <si>
    <t>05.11.2023 03:14:16</t>
  </si>
  <si>
    <t>KARAKUYU TR-4 35-26-M00441_DIREK TIPI TRAFO HUCRESI H01_2046399</t>
  </si>
  <si>
    <t>05.11.2023 14:41:19</t>
  </si>
  <si>
    <t>05.11.2023 18:24:17</t>
  </si>
  <si>
    <t>OĞLANANASI TR-13 35-22-M00296_A_91032402_91032402</t>
  </si>
  <si>
    <t>05.11.2023 10:37:08</t>
  </si>
  <si>
    <t>MENEMEN GÖRECE TR-3 35-28-M00505_35-28-M00505_2365315</t>
  </si>
  <si>
    <t>05.11.2023 14:16:52</t>
  </si>
  <si>
    <t>05.11.2023 14:59:42</t>
  </si>
  <si>
    <t>M-1268 35-04-M01268_D_56383738_56383738</t>
  </si>
  <si>
    <t>05.11.2023 21:38:39</t>
  </si>
  <si>
    <t>05.11.2023 22:46:29</t>
  </si>
  <si>
    <t>05.11.2023 11:44:40</t>
  </si>
  <si>
    <t>05.11.2023 12:15:40</t>
  </si>
  <si>
    <t>05.11.2023 00:08:14</t>
  </si>
  <si>
    <t>05.11.2023 00:26:03</t>
  </si>
  <si>
    <t>05.11.2023 12:03:50</t>
  </si>
  <si>
    <t>05.11.2023 12:36:40</t>
  </si>
  <si>
    <t>DOMİNOS KÖK 35-26-M00208_BEŞİKÇİOĞLU M03_65962966</t>
  </si>
  <si>
    <t>05.11.2023 14:25:56</t>
  </si>
  <si>
    <t>K-434 35-02-K00434_913144207_913144207</t>
  </si>
  <si>
    <t>05.11.2023 19:57:18</t>
  </si>
  <si>
    <t>05.11.2023 21:43:04</t>
  </si>
  <si>
    <t>05.11.2023 12:10:44</t>
  </si>
  <si>
    <t>05.11.2023 15:56:50</t>
  </si>
  <si>
    <t>05.11.2023 08:31:43</t>
  </si>
  <si>
    <t>05.11.2023 10:56:36</t>
  </si>
  <si>
    <t>BAHÇELİ TR-2 45-73-M00433_A_56400897_56400897</t>
  </si>
  <si>
    <t>05.11.2023 11:27:12</t>
  </si>
  <si>
    <t>05.11.2023 13:45:45</t>
  </si>
  <si>
    <t>05.11.2023 16:45:50</t>
  </si>
  <si>
    <t>05.11.2023 17:04:00</t>
  </si>
  <si>
    <t>M-1019 35-03-M01019_D_56383872_56383872</t>
  </si>
  <si>
    <t>05.11.2023 07:38:19</t>
  </si>
  <si>
    <t>05.11.2023 10:10:43</t>
  </si>
  <si>
    <t>05.11.2023 14:52:40</t>
  </si>
  <si>
    <t>05.11.2023 15:48:50</t>
  </si>
  <si>
    <t>05.11.2023 08:58:40</t>
  </si>
  <si>
    <t>05.11.2023 09:28:10</t>
  </si>
  <si>
    <t>GÖLMARMARA TR-19 45-85-L00019_TR-17 L03_72105875</t>
  </si>
  <si>
    <t>05.11.2023 15:00:00</t>
  </si>
  <si>
    <t>05.11.2023 15:20:00</t>
  </si>
  <si>
    <t>M-1763 35-02-M01763_M-591 M02_2113004</t>
  </si>
  <si>
    <t>05.11.2023 09:37:24</t>
  </si>
  <si>
    <t>05.11.2023 11:52:11</t>
  </si>
  <si>
    <t>05.11.2023 12:44:15</t>
  </si>
  <si>
    <t>05.11.2023 15:42:55</t>
  </si>
  <si>
    <t>05.11.2023 13:10:26</t>
  </si>
  <si>
    <t>05.11.2023 21:36:22</t>
  </si>
  <si>
    <t>05.11.2023 01:24:43</t>
  </si>
  <si>
    <t>05.11.2023 01:32:31</t>
  </si>
  <si>
    <t>ALİM AKAN SULAMA TR 45-71-M01324_DIREK TIPI TRAFO HUCRESI H01_2091077</t>
  </si>
  <si>
    <t>05.11.2023 19:13:40</t>
  </si>
  <si>
    <t>05.11.2023 22:49:29</t>
  </si>
  <si>
    <t>05.11.2023 11:00:09</t>
  </si>
  <si>
    <t>05.11.2023 15:45:53</t>
  </si>
  <si>
    <t>05.11.2023 11:01:15</t>
  </si>
  <si>
    <t>05.11.2023 11:10:42</t>
  </si>
  <si>
    <t>05.11.2023 18:51:45</t>
  </si>
  <si>
    <t>05.11.2023 22:44:45</t>
  </si>
  <si>
    <t>05.11.2023 09:48:50</t>
  </si>
  <si>
    <t>05.11.2023 10:03:20</t>
  </si>
  <si>
    <t>05.11.2023 16:19:50</t>
  </si>
  <si>
    <t>05.11.2023 20:18:59</t>
  </si>
  <si>
    <t>HACIHAMZALAR TR-1 35-16-M00104_B_90993467_90993467</t>
  </si>
  <si>
    <t>05.11.2023 09:10:00</t>
  </si>
  <si>
    <t>05.11.2023 13:18:18</t>
  </si>
  <si>
    <t>KUŞÇULAR DM-2 35-19-M00515_YASEMİN DM M03_80470366</t>
  </si>
  <si>
    <t>05.11.2023 09:46:10</t>
  </si>
  <si>
    <t>05.11.2023 10:48:30</t>
  </si>
  <si>
    <t>05.11.2023 00:31:50</t>
  </si>
  <si>
    <t>05.11.2023 01:08:09</t>
  </si>
  <si>
    <t>05.11.2023 12:32:56</t>
  </si>
  <si>
    <t>05.11.2023 16:05:00</t>
  </si>
  <si>
    <t>TR-39 35-27-M00039_A_91180394_91180394</t>
  </si>
  <si>
    <t>05.11.2023 07:01:25</t>
  </si>
  <si>
    <t>05.11.2023 11:06:52</t>
  </si>
  <si>
    <t>OVAKENT İM 35-15-A00003_ÇATAL ARMUT L05_2057870</t>
  </si>
  <si>
    <t>05.11.2023 10:06:29</t>
  </si>
  <si>
    <t>05.11.2023 17:38:55</t>
  </si>
  <si>
    <t>05.11.2023 17:10:26</t>
  </si>
  <si>
    <t>05.11.2023 19:35:18</t>
  </si>
  <si>
    <t>KEPENEKLİ TR-1 45-80-M00036_45-80-M00036_76265073</t>
  </si>
  <si>
    <t>05.11.2023 11:27:54</t>
  </si>
  <si>
    <t>05.11.2023 13:42:29</t>
  </si>
  <si>
    <t>TR-50 35-27-M00050_98942827_98942827</t>
  </si>
  <si>
    <t>05.11.2023 08:20:43</t>
  </si>
  <si>
    <t>05.11.2023 11:48:49</t>
  </si>
  <si>
    <t>CAMBAZLI KÖK 45-84-M00005_KARGIN M04_50241540</t>
  </si>
  <si>
    <t>05.11.2023 00:37:50</t>
  </si>
  <si>
    <t>05.11.2023 09:15:25</t>
  </si>
  <si>
    <t>YUKARI AKTEPE KÖYÜ TR-6 35-32-L00155_946414614_946414614</t>
  </si>
  <si>
    <t>05.11.2023 10:22:07</t>
  </si>
  <si>
    <t>05.11.2023 14:25:19</t>
  </si>
  <si>
    <t>05.11.2023 00:55:27</t>
  </si>
  <si>
    <t>05.11.2023 03:03:16</t>
  </si>
  <si>
    <t>L-36 35-14-L00036_95002549312_95002549312</t>
  </si>
  <si>
    <t>05.11.2023 22:44:03</t>
  </si>
  <si>
    <t>05.11.2023 23:50:13</t>
  </si>
  <si>
    <t>05.11.2023 00:10:30</t>
  </si>
  <si>
    <t>05.11.2023 01:31:56</t>
  </si>
  <si>
    <t>K-716 35-02-K00716_910098426_910098426</t>
  </si>
  <si>
    <t>05.11.2023 13:40:56</t>
  </si>
  <si>
    <t>05.11.2023 14:08:14</t>
  </si>
  <si>
    <t>TR-1-5/13 35-20-L00060_35-20-L00060_2371312</t>
  </si>
  <si>
    <t>05.11.2023 17:30:45</t>
  </si>
  <si>
    <t>05.11.2023 08:27:55</t>
  </si>
  <si>
    <t>05.11.2023 13:03:09</t>
  </si>
  <si>
    <t>MURADİYE DM 45-71-M00006_DM-02 ÜÇTEPELER RİNG M09_2322532</t>
  </si>
  <si>
    <t>05.11.2023 05:59:55</t>
  </si>
  <si>
    <t>05.11.2023 09:39:41</t>
  </si>
  <si>
    <t>K-1361 35-02-K01361_99449587_99449587</t>
  </si>
  <si>
    <t>05.11.2023 09:46:28</t>
  </si>
  <si>
    <t>05.11.2023 10:56:50</t>
  </si>
  <si>
    <t>05.11.2023 09:00:41</t>
  </si>
  <si>
    <t>05.11.2023 10:18:10</t>
  </si>
  <si>
    <t>05.11.2023 14:56:40</t>
  </si>
  <si>
    <t>05.11.2023 17:18:36</t>
  </si>
  <si>
    <t>M-1664 35-03-M01664_M-1664 ÖZEL M04_66736873</t>
  </si>
  <si>
    <t>05.11.2023 19:52:04</t>
  </si>
  <si>
    <t>05.11.2023 20:57:11</t>
  </si>
  <si>
    <t>05.11.2023 00:35:46</t>
  </si>
  <si>
    <t>05.11.2023 01:34:22</t>
  </si>
  <si>
    <t>05.11.2023 11:11:06</t>
  </si>
  <si>
    <t>05.11.2023 11:26:54</t>
  </si>
  <si>
    <t>05.11.2023 07:02:53</t>
  </si>
  <si>
    <t>05.11.2023 15:02:14</t>
  </si>
  <si>
    <t>05.11.2023 16:14:13</t>
  </si>
  <si>
    <t>05.11.2023 17:32:18</t>
  </si>
  <si>
    <t>M-1799 35-02-M01799_910579095_910579095</t>
  </si>
  <si>
    <t>05.11.2023 10:54:36</t>
  </si>
  <si>
    <t>05.11.2023 14:56:32</t>
  </si>
  <si>
    <t>KUŞÇULAR DM-2 35-19-M00515_YASEMİN DM M03_80470428</t>
  </si>
  <si>
    <t>05.11.2023 01:11:07</t>
  </si>
  <si>
    <t>05.11.2023 01:50:07</t>
  </si>
  <si>
    <t>GÖLMARMARA TR-16 45-85-L00016_TR-12 L02_61350100</t>
  </si>
  <si>
    <t>05.11.2023 09:11:02</t>
  </si>
  <si>
    <t>05.11.2023 15:19:50</t>
  </si>
  <si>
    <t>K-1081 35-02-K01081_F F1B_5853968</t>
  </si>
  <si>
    <t>05.11.2023 08:15:29</t>
  </si>
  <si>
    <t>TR-39 35-27-M00039_D_56382627_56382627</t>
  </si>
  <si>
    <t>05.11.2023 19:03:21</t>
  </si>
  <si>
    <t>05.11.2023 21:34:44</t>
  </si>
  <si>
    <t>SARILAR KÖYÜ TR-2 35-27-L00264_35-27-L00264_2368006</t>
  </si>
  <si>
    <t>05.11.2023 18:10:50</t>
  </si>
  <si>
    <t>05.11.2023 18:18:25</t>
  </si>
  <si>
    <t>SEYREK TR-1 35-28-M00371_95001237994_95001237994</t>
  </si>
  <si>
    <t>05.11.2023 14:35:27</t>
  </si>
  <si>
    <t>05.11.2023 17:41:17</t>
  </si>
  <si>
    <t>KARAKURT TR-2 45-76-M00090_A_56388125_56388125</t>
  </si>
  <si>
    <t>05.11.2023 07:06:25</t>
  </si>
  <si>
    <t>05.11.2023 08:44:11</t>
  </si>
  <si>
    <t>05.11.2023 00:38:47</t>
  </si>
  <si>
    <t>05.11.2023 02:40:20</t>
  </si>
  <si>
    <t>AVDAN TR-2 45-82-M00232_45-82-M00232_2351301</t>
  </si>
  <si>
    <t>05.11.2023 18:31:38</t>
  </si>
  <si>
    <t>05.11.2023 19:43:00</t>
  </si>
  <si>
    <t>05.11.2023 14:32:21</t>
  </si>
  <si>
    <t>İBRAHİMAĞA TR-1 45-77-M00059_B_56387135_56387135</t>
  </si>
  <si>
    <t>05.11.2023 18:59:39</t>
  </si>
  <si>
    <t>05.11.2023 20:14:45</t>
  </si>
  <si>
    <t>BADEMLİ KELTEPE MEV. TR-30 35-15-L01054_B_91246904_91246904</t>
  </si>
  <si>
    <t>05.11.2023 07:23:56</t>
  </si>
  <si>
    <t>05.11.2023 12:26:22</t>
  </si>
  <si>
    <t>05.11.2023 14:48:49</t>
  </si>
  <si>
    <t>05.11.2023 21:08:14</t>
  </si>
  <si>
    <t>KERPİÇLİK KÖYÜ TR-2 35-15-L00547_35-15-L00547_2364702</t>
  </si>
  <si>
    <t>05.11.2023 12:23:24</t>
  </si>
  <si>
    <t>05.11.2023 12:54:35</t>
  </si>
  <si>
    <t>05.11.2023 00:29:50</t>
  </si>
  <si>
    <t>05.11.2023 02:27:10</t>
  </si>
  <si>
    <t>ABDÜL ÖZTÜRK TEDAŞ 35-26-L00055_35-26-L00055_2373109</t>
  </si>
  <si>
    <t>05.11.2023 04:42:55</t>
  </si>
  <si>
    <t>05.11.2023 11:16:08</t>
  </si>
  <si>
    <t>KİRAZ TR-1 45-82-M00187_45-82-M00187_2353581</t>
  </si>
  <si>
    <t>05.11.2023 14:26:40</t>
  </si>
  <si>
    <t>05.11.2023 17:51:40</t>
  </si>
  <si>
    <t>05.11.2023 00:53:47</t>
  </si>
  <si>
    <t>05.11.2023 00:57:10</t>
  </si>
  <si>
    <t>TR-56 35-30-L00056_C_56405295_56405295</t>
  </si>
  <si>
    <t>05.11.2023 09:49:14</t>
  </si>
  <si>
    <t>05.11.2023 13:24:08</t>
  </si>
  <si>
    <t>TURPÇU TR-1 45-81-M00179_C_91457035_91457035</t>
  </si>
  <si>
    <t>05.11.2023 07:37:59</t>
  </si>
  <si>
    <t>05.11.2023 09:27:40</t>
  </si>
  <si>
    <t>EMENLER TR-2 35-31-L00138_A_91212442_91212442</t>
  </si>
  <si>
    <t>05.11.2023 10:39:56</t>
  </si>
  <si>
    <t>05.11.2023 13:11:43</t>
  </si>
  <si>
    <t>05.11.2023 09:27:19</t>
  </si>
  <si>
    <t>05.11.2023 22:01:29</t>
  </si>
  <si>
    <t>05.11.2023 23:48:00</t>
  </si>
  <si>
    <t>K-2 35-01-K00002_911082679_911082679</t>
  </si>
  <si>
    <t>05.11.2023 13:48:07</t>
  </si>
  <si>
    <t>05.11.2023 17:17:23</t>
  </si>
  <si>
    <t>ALAÇATI TM 35-18-A00005_HatBaşıAyırıcı_53138303 M09_53138303</t>
  </si>
  <si>
    <t>05.11.2023 02:16:23</t>
  </si>
  <si>
    <t>05.11.2023 04:57:08</t>
  </si>
  <si>
    <t>M-1019 35-03-M01019_910386925_910386925</t>
  </si>
  <si>
    <t>05.11.2023 08:42:04</t>
  </si>
  <si>
    <t>05.11.2023 16:32:58</t>
  </si>
  <si>
    <t>L-105 35-18-L00105_35-18-L00105_2358321</t>
  </si>
  <si>
    <t>05.11.2023 09:55:04</t>
  </si>
  <si>
    <t>05.11.2023 17:21:59</t>
  </si>
  <si>
    <t>DÜDÜKÇÜ GEDİĞİ TR-2 45-73-M00597_A_56402081_56402081</t>
  </si>
  <si>
    <t>05.11.2023 22:13:59</t>
  </si>
  <si>
    <t>06.11.2023 00:27:09</t>
  </si>
  <si>
    <t>TR-2/20 45-83-L00020_955175117_955175117</t>
  </si>
  <si>
    <t>05.11.2023 00:44:53</t>
  </si>
  <si>
    <t>05.11.2023 05:24:45</t>
  </si>
  <si>
    <t>L-309 35-18-L00309_950447335_950447335</t>
  </si>
  <si>
    <t>05.11.2023 09:58:42</t>
  </si>
  <si>
    <t>05.11.2023 18:14:40</t>
  </si>
  <si>
    <t>KUYUCAK DM 35-27-M00273_HatBaşıAyırıcı_72552199 M02_72552199</t>
  </si>
  <si>
    <t>05.11.2023 08:53:26</t>
  </si>
  <si>
    <t>05.11.2023 14:41:44</t>
  </si>
  <si>
    <t>M-2038 35-07-M02038_99274867_99274867</t>
  </si>
  <si>
    <t>05.11.2023 02:57:56</t>
  </si>
  <si>
    <t>05.11.2023 03:48:42</t>
  </si>
  <si>
    <t>KÖPRÜBAŞI TR-31 45-86-M00031_B_91138373_91138373</t>
  </si>
  <si>
    <t>05.11.2023 09:07:21</t>
  </si>
  <si>
    <t>05.11.2023 11:53:45</t>
  </si>
  <si>
    <t>YİĞİTLER TR-2 35-27-L00224_C_91222139_91222139</t>
  </si>
  <si>
    <t>05.11.2023 11:23:04</t>
  </si>
  <si>
    <t>05.11.2023 13:07:50</t>
  </si>
  <si>
    <t>PAMUKYAZI-2 35-26-L00381_B_91148947_91148947</t>
  </si>
  <si>
    <t>05.11.2023 01:33:09</t>
  </si>
  <si>
    <t>05.11.2023 04:31:16</t>
  </si>
  <si>
    <t>M-319 35-02-M00319_99674802_99674802</t>
  </si>
  <si>
    <t>05.11.2023 11:00:51</t>
  </si>
  <si>
    <t>05.11.2023 11:57:46</t>
  </si>
  <si>
    <t>DELEMENLER KÖK 45-73-M00490_HACIALİLER M03_2081976</t>
  </si>
  <si>
    <t>05.11.2023 10:38:10</t>
  </si>
  <si>
    <t>05.11.2023 10:38:40</t>
  </si>
  <si>
    <t>05.11.2023 06:28:01</t>
  </si>
  <si>
    <t>05.11.2023 07:25:13</t>
  </si>
  <si>
    <t>BAHÇELİ KÖK-5 35-30-M00232_TR-1 -2 -3 M01_72078206</t>
  </si>
  <si>
    <t>05.11.2023 07:23:01</t>
  </si>
  <si>
    <t>05.11.2023 10:42:40</t>
  </si>
  <si>
    <t>05.11.2023 12:51:19</t>
  </si>
  <si>
    <t>05.11.2023 14:50:06</t>
  </si>
  <si>
    <t>YENİKÖY MERKEZ TR-1 35-31-L00183_D_72247286_72247286</t>
  </si>
  <si>
    <t>05.11.2023 04:40:49</t>
  </si>
  <si>
    <t>05.11.2023 09:50:22</t>
  </si>
  <si>
    <t>05.11.2023 07:42:47</t>
  </si>
  <si>
    <t>05.11.2023 15:54:05</t>
  </si>
  <si>
    <t>05.11.2023 16:05:40</t>
  </si>
  <si>
    <t>M-2987 35-02-M02987_913425202_913425202</t>
  </si>
  <si>
    <t>05.11.2023 17:44:46</t>
  </si>
  <si>
    <t>05.11.2023 18:57:51</t>
  </si>
  <si>
    <t>K-4012 35-04-K04012_99698671_99698671</t>
  </si>
  <si>
    <t>05.11.2023 19:32:42</t>
  </si>
  <si>
    <t>05.11.2023 21:14:41</t>
  </si>
  <si>
    <t>05.11.2023 16:13:10</t>
  </si>
  <si>
    <t>05.11.2023 18:51:15</t>
  </si>
  <si>
    <t>05.11.2023 10:05:20</t>
  </si>
  <si>
    <t>05.11.2023 11:36:39</t>
  </si>
  <si>
    <t>05.11.2023 17:22:46</t>
  </si>
  <si>
    <t>05.11.2023 09:01:32</t>
  </si>
  <si>
    <t>05.11.2023 12:17:45</t>
  </si>
  <si>
    <t>RUHBANLAR TR-1 45-81-M00105_B_91328746_91328746</t>
  </si>
  <si>
    <t>05.11.2023 18:26:47</t>
  </si>
  <si>
    <t>05.11.2023 21:50:03</t>
  </si>
  <si>
    <t>K-3603 35-01-K03603_911826963_911826963</t>
  </si>
  <si>
    <t>05.11.2023 18:37:53</t>
  </si>
  <si>
    <t>05.11.2023 20:07:33</t>
  </si>
  <si>
    <t>K-492 35-01-K00492_911187670_911187670</t>
  </si>
  <si>
    <t>05.11.2023 22:04:44</t>
  </si>
  <si>
    <t>06.11.2023 00:57:39</t>
  </si>
  <si>
    <t>IŞIKLAR TM 35-02-A00006_BOĞAZİÇİ-1 M04_2307645</t>
  </si>
  <si>
    <t>05.11.2023 13:35:16</t>
  </si>
  <si>
    <t>05.11.2023 17:09:00</t>
  </si>
  <si>
    <t>SELENDİ TR-16 45-81-M00016_TR-15 M02_71987620</t>
  </si>
  <si>
    <t>05.11.2023 08:32:46</t>
  </si>
  <si>
    <t>05.11.2023 10:54:50</t>
  </si>
  <si>
    <t>ÇUKURKÖY SULAMA TR-3 35-28-M00878_ H_66428455</t>
  </si>
  <si>
    <t>05.11.2023 16:49:53</t>
  </si>
  <si>
    <t>05.11.2023 21:47:33</t>
  </si>
  <si>
    <t>ÖZBEY İM 35-26-A00005_KAPLANCIK L03_2314109</t>
  </si>
  <si>
    <t>05.11.2023 00:03:10</t>
  </si>
  <si>
    <t>05.11.2023 00:31:00</t>
  </si>
  <si>
    <t>TR-15 35-15-M00015_950383108_950383108</t>
  </si>
  <si>
    <t>05.11.2023 10:20:36</t>
  </si>
  <si>
    <t>05.11.2023 14:02:11</t>
  </si>
  <si>
    <t>05.11.2023 16:31:34</t>
  </si>
  <si>
    <t>05.11.2023 20:37:37</t>
  </si>
  <si>
    <t>05.11.2023 02:05:50</t>
  </si>
  <si>
    <t>05.11.2023 02:45:57</t>
  </si>
  <si>
    <t>GÜMÜLDÜR M-33 35-25-M00033__72374047_72374047</t>
  </si>
  <si>
    <t>05.11.2023 08:03:28</t>
  </si>
  <si>
    <t>05.11.2023 09:35:04</t>
  </si>
  <si>
    <t>MENTEŞE TR-1 45-82-M00182_945549487_945549487</t>
  </si>
  <si>
    <t>05.11.2023 14:35:46</t>
  </si>
  <si>
    <t>05.11.2023 19:13:52</t>
  </si>
  <si>
    <t>05.11.2023 04:05:26</t>
  </si>
  <si>
    <t>TR-2/20 45-83-L00020_45-83-L00020_72169497</t>
  </si>
  <si>
    <t>05.11.2023 09:45:11</t>
  </si>
  <si>
    <t>05.11.2023 16:04:55</t>
  </si>
  <si>
    <t>05.11.2023 08:34:53</t>
  </si>
  <si>
    <t>05.11.2023 12:04:04</t>
  </si>
  <si>
    <t>SEYREK TR-7 KÖK 35-28-M00379_SÜZBEYLİ-TUZCULU M04_2303511</t>
  </si>
  <si>
    <t>05.11.2023 10:17:53</t>
  </si>
  <si>
    <t>05.11.2023 13:35:50</t>
  </si>
  <si>
    <t>05.11.2023 16:22:18</t>
  </si>
  <si>
    <t>05.11.2023 18:30:51</t>
  </si>
  <si>
    <t>05.11.2023 13:09:59</t>
  </si>
  <si>
    <t>05.11.2023 15:50:20</t>
  </si>
  <si>
    <t>K-1772 35-01-K01772_D_56383206_56383206</t>
  </si>
  <si>
    <t>05.11.2023 20:52:51</t>
  </si>
  <si>
    <t>05.11.2023 21:34:19</t>
  </si>
  <si>
    <t>SOMA DM-5/17 45-82-M00421_A_56388584_56388584</t>
  </si>
  <si>
    <t>05.11.2023 18:16:17</t>
  </si>
  <si>
    <t>05.11.2023 19:12:04</t>
  </si>
  <si>
    <t>DM-25 (ÇAĞLAYAN DM) 45-71-M00060_A a6b_45127698</t>
  </si>
  <si>
    <t>05.11.2023 00:05:25</t>
  </si>
  <si>
    <t>05.11.2023 04:19:33</t>
  </si>
  <si>
    <t>SELENDİ TR-7 SANAYİ 45-81-M00007_B_56389187_56389187</t>
  </si>
  <si>
    <t>05.11.2023 10:20:32</t>
  </si>
  <si>
    <t>05.11.2023 01:31:50</t>
  </si>
  <si>
    <t>05.11.2023 03:11:11</t>
  </si>
  <si>
    <t>TIRAZLI KÖK 45-79-M00079_BAHARLAR M06_72036244</t>
  </si>
  <si>
    <t>05.11.2023 09:14:00</t>
  </si>
  <si>
    <t>05.11.2023 09:15:00</t>
  </si>
  <si>
    <t>05.11.2023 08:02:07</t>
  </si>
  <si>
    <t>05.11.2023 10:46:42</t>
  </si>
  <si>
    <t>05.11.2023 00:49:40</t>
  </si>
  <si>
    <t>05.11.2023 01:14:08</t>
  </si>
  <si>
    <t>BOSTANLIK TARIMSAL SULAMA TR 45-83-M00327_45-83-M00327_2357920</t>
  </si>
  <si>
    <t>05.11.2023 16:42:53</t>
  </si>
  <si>
    <t>05.11.2023 19:37:20</t>
  </si>
  <si>
    <t>ÇAPAK KÖK 35-26-M00435_KARAKUYU M02_66033275</t>
  </si>
  <si>
    <t>05.11.2023 08:25:49</t>
  </si>
  <si>
    <t>05.11.2023 09:39:08</t>
  </si>
  <si>
    <t>BÖLCEK-1 TR 35-16-M00022_A_91364057_91364057</t>
  </si>
  <si>
    <t>05.11.2023 01:36:09</t>
  </si>
  <si>
    <t>05.11.2023 02:26:26</t>
  </si>
  <si>
    <t>ARMUTLU İM 35-27-A00001_KIZILCA TOPRAKSU L01_2307411</t>
  </si>
  <si>
    <t>05.11.2023 02:42:48</t>
  </si>
  <si>
    <t>05.11.2023 04:13:50</t>
  </si>
  <si>
    <t>ŞEYHDAVUTLAR TR-4 KEMİKLİ 45-79-M00121_B_56401843_56401843</t>
  </si>
  <si>
    <t>05.11.2023 20:25:55</t>
  </si>
  <si>
    <t>05.11.2023 23:11:44</t>
  </si>
  <si>
    <t>K-1772 35-01-K01772_35-01-K01772_65790504</t>
  </si>
  <si>
    <t>05.11.2023 21:57:05</t>
  </si>
  <si>
    <t>05.11.2023 00:47:13</t>
  </si>
  <si>
    <t>05.11.2023 10:35:34</t>
  </si>
  <si>
    <t>05.11.2023 13:20:23</t>
  </si>
  <si>
    <t>05.11.2023 14:22:49</t>
  </si>
  <si>
    <t>DM-2/15 35-26-M00823__60982603_60982603</t>
  </si>
  <si>
    <t>05.11.2023 00:01:22</t>
  </si>
  <si>
    <t>05.11.2023 05:52:38</t>
  </si>
  <si>
    <t>K-2985 35-01-K02985_911752713_911752713</t>
  </si>
  <si>
    <t>05.11.2023 09:32:42</t>
  </si>
  <si>
    <t>05.11.2023 10:29:46</t>
  </si>
  <si>
    <t>05.11.2023 14:18:30</t>
  </si>
  <si>
    <t>05.11.2023 14:34:30</t>
  </si>
  <si>
    <t>05.11.2023 11:07:53</t>
  </si>
  <si>
    <t>05.11.2023 18:10:40</t>
  </si>
  <si>
    <t>TOKMAKLI KÖK 45-86-M00047_HatBaşıAyırıcı_53137217 M05_53137217</t>
  </si>
  <si>
    <t>05.11.2023 01:29:00</t>
  </si>
  <si>
    <t>05.11.2023 20:15:58</t>
  </si>
  <si>
    <t>DM-1/53-A 45-71-M00941_45-71-M00941_72055132</t>
  </si>
  <si>
    <t>05.11.2023 19:49:50</t>
  </si>
  <si>
    <t>05.11.2023 20:16:20</t>
  </si>
  <si>
    <t>TOKMAKLI KÖK 45-86-M00047_TOKMAKLI M05_72227762</t>
  </si>
  <si>
    <t>05.11.2023 01:48:39</t>
  </si>
  <si>
    <t>05.11.2023 06:17:46</t>
  </si>
  <si>
    <t>05.11.2023 15:25:44</t>
  </si>
  <si>
    <t>EYNEZ KÖK 45-82-M00158_EYNEZ M04_72199497</t>
  </si>
  <si>
    <t>05.11.2023 15:06:08</t>
  </si>
  <si>
    <t>05.11.2023 15:38:53</t>
  </si>
  <si>
    <t>05.11.2023 09:05:21</t>
  </si>
  <si>
    <t>05.11.2023 18:14:33</t>
  </si>
  <si>
    <t>05.11.2023 09:21:00</t>
  </si>
  <si>
    <t>05.11.2023 11:01:00</t>
  </si>
  <si>
    <t>TR-2/20 45-83-L00020_48136737_56384783_56384783</t>
  </si>
  <si>
    <t>05.11.2023 06:44:58</t>
  </si>
  <si>
    <t>05.11.2023 09:33:10</t>
  </si>
  <si>
    <t>K-1870 35-09-K01870_97827695_97827695</t>
  </si>
  <si>
    <t>05.11.2023 10:34:28</t>
  </si>
  <si>
    <t>05.11.2023 16:21:25</t>
  </si>
  <si>
    <t>05.11.2023 18:14:25</t>
  </si>
  <si>
    <t>06.11.2023 02:35:03</t>
  </si>
  <si>
    <t>05.11.2023 18:20:58</t>
  </si>
  <si>
    <t>05.11.2023 12:57:41</t>
  </si>
  <si>
    <t>05.11.2023 14:16:29</t>
  </si>
  <si>
    <t>M-2038 35-07-M02038_99085338_99085338</t>
  </si>
  <si>
    <t>05.11.2023 00:44:37</t>
  </si>
  <si>
    <t>05.11.2023 01:51:16</t>
  </si>
  <si>
    <t>ALİAĞA TR-43 DM 35-17-M00043_HatBaşıAyırıcı_76300661 M13_76300661</t>
  </si>
  <si>
    <t>05.11.2023 00:30:20</t>
  </si>
  <si>
    <t>05.11.2023 01:06:31</t>
  </si>
  <si>
    <t>05.11.2023 07:59:33</t>
  </si>
  <si>
    <t>05.11.2023 12:19:07</t>
  </si>
  <si>
    <t>05.11.2023 08:48:19</t>
  </si>
  <si>
    <t>05.11.2023 18:30:34</t>
  </si>
  <si>
    <t>HASAN VARLIK 35-26-M00535_A_91427164_91427164</t>
  </si>
  <si>
    <t>05.11.2023 00:04:34</t>
  </si>
  <si>
    <t>05.11.2023 08:53:32</t>
  </si>
  <si>
    <t>L-108 (AKARCA TR-1) 35-18-L00108_35-18-L00108_2359868</t>
  </si>
  <si>
    <t>05.11.2023 16:45:12</t>
  </si>
  <si>
    <t>05.11.2023 19:01:32</t>
  </si>
  <si>
    <t>05.11.2023 06:51:33</t>
  </si>
  <si>
    <t>05.11.2023 09:00:00</t>
  </si>
  <si>
    <t>05.11.2023 15:15:40</t>
  </si>
  <si>
    <t>05.11.2023 17:19:50</t>
  </si>
  <si>
    <t>05.11.2023 15:33:38</t>
  </si>
  <si>
    <t>05.11.2023 19:02:41</t>
  </si>
  <si>
    <t>ULUCAK DM-2/5-A 35-27-M00338_98898328_98898328</t>
  </si>
  <si>
    <t>05.11.2023 12:21:01</t>
  </si>
  <si>
    <t>HACIHALİLLER TR-1 KÖK 45-71-M00066_TARIMSAL SULAMA M03_72238376</t>
  </si>
  <si>
    <t>05.11.2023 18:25:38</t>
  </si>
  <si>
    <t>05.11.2023 20:48:13</t>
  </si>
  <si>
    <t>AHMETLİ TR-3 45-84-L00003_955181780_955181780</t>
  </si>
  <si>
    <t>05.11.2023 17:24:17</t>
  </si>
  <si>
    <t>05.11.2023 19:23:16</t>
  </si>
  <si>
    <t>K-3683 35-01-K03683_97813785_97813785</t>
  </si>
  <si>
    <t>05.11.2023 09:22:50</t>
  </si>
  <si>
    <t>05.11.2023 17:15:57</t>
  </si>
  <si>
    <t>L-134 AYARASANDA 35-18-L00134_A_56368087_56368087</t>
  </si>
  <si>
    <t>05.11.2023 15:01:35</t>
  </si>
  <si>
    <t>05.11.2023 23:54:09</t>
  </si>
  <si>
    <t>05.11.2023 16:13:30</t>
  </si>
  <si>
    <t>05.11.2023 20:26:24</t>
  </si>
  <si>
    <t>05.11.2023 20:38:18</t>
  </si>
  <si>
    <t>05.11.2023 01:13:02</t>
  </si>
  <si>
    <t>05.11.2023 04:01:18</t>
  </si>
  <si>
    <t>05.11.2023 19:09:05</t>
  </si>
  <si>
    <t>05.11.2023 19:24:21</t>
  </si>
  <si>
    <t>05.11.2023 16:27:20</t>
  </si>
  <si>
    <t>05.11.2023 17:58:50</t>
  </si>
  <si>
    <t>M-878 35-02-M00878_C_56377642_56377642</t>
  </si>
  <si>
    <t>05.11.2023 09:08:50</t>
  </si>
  <si>
    <t>05.11.2023 16:10:31</t>
  </si>
  <si>
    <t>ULUCAK TM 35-28-A00002_EGEKENT-2 M15_2313762</t>
  </si>
  <si>
    <t>05.11.2023 03:22:38</t>
  </si>
  <si>
    <t>05.11.2023 03:32:06</t>
  </si>
  <si>
    <t>ALİBEYLİ TR-5 45-80-M00087_45-80-M00087_2368320</t>
  </si>
  <si>
    <t>05.11.2023 15:29:00</t>
  </si>
  <si>
    <t>05.11.2023 15:50:00</t>
  </si>
  <si>
    <t>KARAKURT TR-2 45-76-M00090_955239019_955239019</t>
  </si>
  <si>
    <t>05.11.2023 11:53:24</t>
  </si>
  <si>
    <t>05.11.2023 14:52:56</t>
  </si>
  <si>
    <t>URLA İM 35-19-A00001_BİN KONUTLAR L03_2048625</t>
  </si>
  <si>
    <t>05.11.2023 08:48:12</t>
  </si>
  <si>
    <t>05.11.2023 11:59:20</t>
  </si>
  <si>
    <t>05.11.2023 17:17:21</t>
  </si>
  <si>
    <t>05.11.2023 18:39:20</t>
  </si>
  <si>
    <t>05.11.2023 08:48:15</t>
  </si>
  <si>
    <t>05.11.2023 10:29:16</t>
  </si>
  <si>
    <t>M-3390(YATIRIM REZERVE) 35-03-M03390_99972257_99972257</t>
  </si>
  <si>
    <t>05.11.2023 04:37:27</t>
  </si>
  <si>
    <t>05.11.2023 08:26:04</t>
  </si>
  <si>
    <t>HÜSEYİN ALTIPARMAK GRUBU 35-30-L00150_955328494_955328494</t>
  </si>
  <si>
    <t>05.11.2023 14:25:02</t>
  </si>
  <si>
    <t>05.11.2023 18:10:47</t>
  </si>
  <si>
    <t>DEVELİ TR-2 35-22-M00284_C_56356977_56356977</t>
  </si>
  <si>
    <t>05.11.2023 12:29:51</t>
  </si>
  <si>
    <t>05.11.2023 19:01:20</t>
  </si>
  <si>
    <t>TERZİHALİLLER-1 35-16-M00105_DIREK TIPI TRAFO HUCRESI H01_2043062</t>
  </si>
  <si>
    <t>05.11.2023 12:15:13</t>
  </si>
  <si>
    <t>05.11.2023 13:55:34</t>
  </si>
  <si>
    <t>DALBAHÇE TR-1 45-83-L00187_955160970_955160970</t>
  </si>
  <si>
    <t>05.11.2023 10:48:41</t>
  </si>
  <si>
    <t>05.11.2023 13:11:35</t>
  </si>
  <si>
    <t>05.11.2023 07:33:34</t>
  </si>
  <si>
    <t>05.11.2023 17:22:00</t>
  </si>
  <si>
    <t>AYRANCILAR DM-2 35-26-M00825_956627035_956627035</t>
  </si>
  <si>
    <t>05.11.2023 15:46:38</t>
  </si>
  <si>
    <t>05.11.2023 17:17:08</t>
  </si>
  <si>
    <t>M-2224 KIRIKLAR TR-1 35-03-M02224_95002745878_95002745878</t>
  </si>
  <si>
    <t>05.11.2023 15:07:18</t>
  </si>
  <si>
    <t>05.11.2023 20:21:00</t>
  </si>
  <si>
    <t>GÖKEYÜP SARISU TR-5 45-78-M00805_49194180_56392944_56392944</t>
  </si>
  <si>
    <t>05.11.2023 21:52:17</t>
  </si>
  <si>
    <t>05.11.2023 22:41:34</t>
  </si>
  <si>
    <t>05.11.2023 00:51:20</t>
  </si>
  <si>
    <t>05.11.2023 00:51:40</t>
  </si>
  <si>
    <t>05.11.2023 18:30:58</t>
  </si>
  <si>
    <t>05.11.2023 19:32:53</t>
  </si>
  <si>
    <t>ŞATIRLAR TR-1 45-80-L00208_C_56393919_56393919</t>
  </si>
  <si>
    <t>05.11.2023 10:16:35</t>
  </si>
  <si>
    <t>05.11.2023 18:46:16</t>
  </si>
  <si>
    <t>05.11.2023 13:03:45</t>
  </si>
  <si>
    <t>05.11.2023 14:31:24</t>
  </si>
  <si>
    <t>05.11.2023 17:35:36</t>
  </si>
  <si>
    <t>05.11.2023 20:31:37</t>
  </si>
  <si>
    <t>05.11.2023 09:48:20</t>
  </si>
  <si>
    <t>05.11.2023 17:24:40</t>
  </si>
  <si>
    <t>05.11.2023 16:15:40</t>
  </si>
  <si>
    <t>05.11.2023 16:46:00</t>
  </si>
  <si>
    <t>05.11.2023 10:59:53</t>
  </si>
  <si>
    <t>05.11.2023 11:50:30</t>
  </si>
  <si>
    <t>SARIGÖL DM 45-79-M00069_HatBaşıAyırıcı_82145657 M18_82145657</t>
  </si>
  <si>
    <t>05.11.2023 09:29:51</t>
  </si>
  <si>
    <t>05.11.2023 13:21:14</t>
  </si>
  <si>
    <t>05.11.2023 01:42:06</t>
  </si>
  <si>
    <t>K-3506 35-01-K03506_911244242_911244242</t>
  </si>
  <si>
    <t>05.11.2023 14:39:36</t>
  </si>
  <si>
    <t>M-114 KAVAKLIDERE CAMİİ 35-14-M00114_B_60984988_60984988</t>
  </si>
  <si>
    <t>05.11.2023 10:04:50</t>
  </si>
  <si>
    <t>05.11.2023 18:12:50</t>
  </si>
  <si>
    <t>KARASELENDİ TR-1 45-81-M00055_B_56399833_56399833</t>
  </si>
  <si>
    <t>05.11.2023 07:08:24</t>
  </si>
  <si>
    <t>05.11.2023 08:51:23</t>
  </si>
  <si>
    <t>M-713 KEMAL KAYAN 35-08-M00713Ö_ M03_2334628</t>
  </si>
  <si>
    <t>05.11.2023 22:00:53</t>
  </si>
  <si>
    <t>05.11.2023 04:26:08</t>
  </si>
  <si>
    <t>05.11.2023 05:29:38</t>
  </si>
  <si>
    <t>05.11.2023 10:17:45</t>
  </si>
  <si>
    <t>05.11.2023 10:30:23</t>
  </si>
  <si>
    <t>K-3634 35-02-K03634_C_56366175_56366175</t>
  </si>
  <si>
    <t>05.11.2023 22:53:58</t>
  </si>
  <si>
    <t>06.11.2023 00:22:22</t>
  </si>
  <si>
    <t>YENİCEKÖY BEYLER TR-1 45-72-L00274_A_72372266_72372266</t>
  </si>
  <si>
    <t>05.11.2023 11:50:39</t>
  </si>
  <si>
    <t>05.11.2023 13:05:28</t>
  </si>
  <si>
    <t>05.11.2023 00:16:02</t>
  </si>
  <si>
    <t>05.11.2023 02:24:37</t>
  </si>
  <si>
    <t>K-434 35-02-K00434_D_56366700_56366700</t>
  </si>
  <si>
    <t>05.11.2023 22:00:52</t>
  </si>
  <si>
    <t>06.11.2023 00:51:51</t>
  </si>
  <si>
    <t>M-2774 35-02-M02774_913654828_913654828</t>
  </si>
  <si>
    <t>05.11.2023 14:06:12</t>
  </si>
  <si>
    <t>05.11.2023 17:32:19</t>
  </si>
  <si>
    <t>GÖZLET TR-1 45-80-M00129_ H_93645934</t>
  </si>
  <si>
    <t>05.11.2023 00:12:40</t>
  </si>
  <si>
    <t>05.11.2023 09:59:20</t>
  </si>
  <si>
    <t>ADALA DM 45-78-M00827_ADALA TR-1 M08_66127489</t>
  </si>
  <si>
    <t>05.11.2023 02:01:19</t>
  </si>
  <si>
    <t>05.11.2023 03:37:50</t>
  </si>
  <si>
    <t>SELENDİ DM 45-81-M00001_HatBaşıAyırıcı_53135493 M16_53135493</t>
  </si>
  <si>
    <t>05.11.2023 11:26:35</t>
  </si>
  <si>
    <t>05.11.2023 18:11:10</t>
  </si>
  <si>
    <t>POYRAZDAMLARI TR-11 45-78-M00576_KURTTUTAN GES M02_2328101</t>
  </si>
  <si>
    <t>05.11.2023 08:21:55</t>
  </si>
  <si>
    <t>05.11.2023 09:18:29</t>
  </si>
  <si>
    <t>TERZİLER TR-1 45-81-M00237_B_56388261_56388261</t>
  </si>
  <si>
    <t>05.11.2023 19:59:27</t>
  </si>
  <si>
    <t>05.11.2023 23:31:32</t>
  </si>
  <si>
    <t>05.11.2023 15:42:20</t>
  </si>
  <si>
    <t>05.11.2023 15:59:00</t>
  </si>
  <si>
    <t>CENNET MAHALLESİ TR-3 35-16-M00136_953349564_953349564</t>
  </si>
  <si>
    <t>05.11.2023 09:00:12</t>
  </si>
  <si>
    <t>05.11.2023 15:21:35</t>
  </si>
  <si>
    <t>YEŞİLKÖY-2 35-26-M00791_956621871_956621871</t>
  </si>
  <si>
    <t>05.11.2023 17:41:51</t>
  </si>
  <si>
    <t>05.11.2023 20:12:02</t>
  </si>
  <si>
    <t>ŞİRVAN TARIMSAL SULAMA TR-1 45-83-M00488_45-83-M00488_2369647</t>
  </si>
  <si>
    <t>05.11.2023 13:02:08</t>
  </si>
  <si>
    <t>05.11.2023 14:45:44</t>
  </si>
  <si>
    <t>SARIYURT TR-1 35-20-L00259_35-20-L00259_2371388</t>
  </si>
  <si>
    <t>05.11.2023 01:26:38</t>
  </si>
  <si>
    <t>05.11.2023 04:32:30</t>
  </si>
  <si>
    <t>MEDAR TR-7 45-72-L00277_956518464_956518464</t>
  </si>
  <si>
    <t>05.11.2023 19:19:52</t>
  </si>
  <si>
    <t>05.11.2023 20:20:08</t>
  </si>
  <si>
    <t>SAĞANCI İM 35-16-A00003_HatBaşıAyırıcı_53139271 L03_53139271</t>
  </si>
  <si>
    <t>05.11.2023 14:07:40</t>
  </si>
  <si>
    <t>05.11.2023 18:48:46</t>
  </si>
  <si>
    <t>K-1870 35-09-K01870_A a1_5881346</t>
  </si>
  <si>
    <t>05.11.2023 16:38:09</t>
  </si>
  <si>
    <t>KASAR KÖYÜ TR-1 45-86-M00098_45-86-M00098_2358775</t>
  </si>
  <si>
    <t>05.11.2023 07:37:15</t>
  </si>
  <si>
    <t>05.11.2023 09:02:41</t>
  </si>
  <si>
    <t>L-108 GÖDENCE 35-14-L00108_35-14-L00108_2376302</t>
  </si>
  <si>
    <t>05.11.2023 18:49:40</t>
  </si>
  <si>
    <t>05.11.2023 19:06:00</t>
  </si>
  <si>
    <t>HALİLBEYLİ DM 35-27-M00620_KARMEZ-1 M04_2052969</t>
  </si>
  <si>
    <t>05.11.2023 11:03:19</t>
  </si>
  <si>
    <t>05.11.2023 11:08:36</t>
  </si>
  <si>
    <t>K-983 35-07-K00983_C_65501461_65501461</t>
  </si>
  <si>
    <t>05.11.2023 08:35:49</t>
  </si>
  <si>
    <t>05.11.2023 10:26:24</t>
  </si>
  <si>
    <t>05.11.2023 17:05:24</t>
  </si>
  <si>
    <t>L-201 METAŞ 35-18-L00201_950458306_950458306</t>
  </si>
  <si>
    <t>05.11.2023 20:53:13</t>
  </si>
  <si>
    <t>05.11.2023 22:25:04</t>
  </si>
  <si>
    <t>05.11.2023 12:33:11</t>
  </si>
  <si>
    <t>05.11.2023 12:44:40</t>
  </si>
  <si>
    <t>05.11.2023 13:45:35</t>
  </si>
  <si>
    <t>05.11.2023 16:39:18</t>
  </si>
  <si>
    <t>BORLU TR-3 45-86-M00048_ÇAMLICA TR-9/ÇAMLICA TR-12 M04_72228502</t>
  </si>
  <si>
    <t>05.11.2023 18:13:30</t>
  </si>
  <si>
    <t>05.11.2023 18:31:30</t>
  </si>
  <si>
    <t>05.11.2023 09:41:13</t>
  </si>
  <si>
    <t>05.11.2023 11:08:59</t>
  </si>
  <si>
    <t>05.11.2023 23:41:00</t>
  </si>
  <si>
    <t>05.11.2023 23:50:20</t>
  </si>
  <si>
    <t>ÇAMÖNÜ TR-2 35-22-M00166_A_91329954_91329954</t>
  </si>
  <si>
    <t>05.11.2023 07:04:36</t>
  </si>
  <si>
    <t>05.11.2023 14:10:52</t>
  </si>
  <si>
    <t>L-108 GÖDENCE 35-14-L00108_956640835_956640835</t>
  </si>
  <si>
    <t>05.11.2023 15:17:15</t>
  </si>
  <si>
    <t>05.11.2023 20:11:43</t>
  </si>
  <si>
    <t>TR-27 35-19-L00027_956677464_956677464</t>
  </si>
  <si>
    <t>05.11.2023 16:25:02</t>
  </si>
  <si>
    <t>05.11.2023 20:50:24</t>
  </si>
  <si>
    <t>05.11.2023 17:19:15</t>
  </si>
  <si>
    <t>K-1904 35-10-K01904_97874624_97874624</t>
  </si>
  <si>
    <t>05.11.2023 07:13:19</t>
  </si>
  <si>
    <t>05.11.2023 10:17:25</t>
  </si>
  <si>
    <t>YASEMİN DM 35-19-M00002_HatBaşıAyırıcı_66084748 M02_66084748</t>
  </si>
  <si>
    <t>05.11.2023 00:57:48</t>
  </si>
  <si>
    <t>K-1865 35-09-K01865_H h1b_5883529</t>
  </si>
  <si>
    <t>05.11.2023 06:39:39</t>
  </si>
  <si>
    <t>M-1289 35-02-M01289_910528718_910528718</t>
  </si>
  <si>
    <t>05.11.2023 00:34:05</t>
  </si>
  <si>
    <t>05.11.2023 02:52:15</t>
  </si>
  <si>
    <t>ULUCAK DM 35-27-M00792_ESKİ ÇAMBEL M16_2052603</t>
  </si>
  <si>
    <t>05.11.2023 12:53:11</t>
  </si>
  <si>
    <t>05.11.2023 13:04:40</t>
  </si>
  <si>
    <t>05.11.2023 11:42:16</t>
  </si>
  <si>
    <t>05.11.2023 14:02:42</t>
  </si>
  <si>
    <t>L-108 (AKARCA TR-1) 35-18-L00108_6672778_56377177_56377177</t>
  </si>
  <si>
    <t>05.11.2023 09:25:39</t>
  </si>
  <si>
    <t>05.11.2023 12:08:03</t>
  </si>
  <si>
    <t>05.11.2023 14:19:35</t>
  </si>
  <si>
    <t>TEKELİ TR-9 35-22-M00690_955255075_955255075</t>
  </si>
  <si>
    <t>05.11.2023 17:41:39</t>
  </si>
  <si>
    <t>05.11.2023 19:51:27</t>
  </si>
  <si>
    <t>K-1662 35-01-K01662_A_56370061_56370061</t>
  </si>
  <si>
    <t>05.11.2023 13:37:03</t>
  </si>
  <si>
    <t>05.11.2023 16:32:55</t>
  </si>
  <si>
    <t>05.11.2023 09:51:40</t>
  </si>
  <si>
    <t>05.11.2023 10:20:20</t>
  </si>
  <si>
    <t>05.11.2023 02:18:45</t>
  </si>
  <si>
    <t>05.11.2023 04:53:15</t>
  </si>
  <si>
    <t>ORHANLI ORTA M-90 35-14-M00090_B_91262959_91262959</t>
  </si>
  <si>
    <t>05.11.2023 14:32:07</t>
  </si>
  <si>
    <t>05.11.2023 20:28:39</t>
  </si>
  <si>
    <t>PAŞAKÖY KÖK 45-80-M00052_AYDINLAR ÇIKIŞI M06_72063784</t>
  </si>
  <si>
    <t>05.11.2023 17:05:19</t>
  </si>
  <si>
    <t>05.11.2023 18:52:16</t>
  </si>
  <si>
    <t>L-335 35-18-L00335_L-470 L01_2086124</t>
  </si>
  <si>
    <t>05.11.2023 14:11:50</t>
  </si>
  <si>
    <t>05.11.2023 15:57:00</t>
  </si>
  <si>
    <t>05.11.2023 00:02:50</t>
  </si>
  <si>
    <t>05.11.2023 01:39:10</t>
  </si>
  <si>
    <t>DERNEKLİ TR-1 35-20-M00039_35-20-M00039_82732237</t>
  </si>
  <si>
    <t>05.11.2023 10:14:08</t>
  </si>
  <si>
    <t>05.11.2023 12:11:55</t>
  </si>
  <si>
    <t>05.11.2023 03:07:09</t>
  </si>
  <si>
    <t>05.11.2023 03:48:22</t>
  </si>
  <si>
    <t>05.11.2023 14:28:11</t>
  </si>
  <si>
    <t>05.11.2023 20:38:39</t>
  </si>
  <si>
    <t>05.11.2023 17:23:10</t>
  </si>
  <si>
    <t>K-569 35-02-K00569_99298087_99298087</t>
  </si>
  <si>
    <t>05.11.2023 20:13:38</t>
  </si>
  <si>
    <t>05.11.2023 22:04:56</t>
  </si>
  <si>
    <t>TR-39 35-30-L00039_B_56402554_56402554</t>
  </si>
  <si>
    <t>05.11.2023 16:22:38</t>
  </si>
  <si>
    <t>05.11.2023 18:32:06</t>
  </si>
  <si>
    <t>05.11.2023 08:41:44</t>
  </si>
  <si>
    <t>05.11.2023 09:47:26</t>
  </si>
  <si>
    <t>05.11.2023 11:54:14</t>
  </si>
  <si>
    <t>05.11.2023 13:11:12</t>
  </si>
  <si>
    <t>KARYAĞDI KÖYÜ TR-1 45-86-M00185_915856336_915856336</t>
  </si>
  <si>
    <t>05.11.2023 08:03:09</t>
  </si>
  <si>
    <t>05.11.2023 10:29:53</t>
  </si>
  <si>
    <t>05.11.2023 07:07:51</t>
  </si>
  <si>
    <t>CEVİZLİ GARAJ TR-2 35-16-M00132_A_90945813_90945813</t>
  </si>
  <si>
    <t>05.11.2023 01:26:44</t>
  </si>
  <si>
    <t>05.11.2023 01:58:00</t>
  </si>
  <si>
    <t>05.11.2023 13:11:14</t>
  </si>
  <si>
    <t>05.11.2023 17:22:05</t>
  </si>
  <si>
    <t>KARAKEÇİLİ TAVŞANTAŞI TR-1 45-75-M00110_DIREK TIPI TRAFO HUCRESI H01_2087760</t>
  </si>
  <si>
    <t>05.11.2023 07:17:02</t>
  </si>
  <si>
    <t>05.11.2023 09:35:29</t>
  </si>
  <si>
    <t>DOMİNOS KÖK 35-26-M00208_ÖZEGE KÖK M01_65962970</t>
  </si>
  <si>
    <t>05.11.2023 00:12:30</t>
  </si>
  <si>
    <t>05.11.2023 01:46:35</t>
  </si>
  <si>
    <t>AVŞAR İM 45-83-A00002_ERGENEKON M02_81661194</t>
  </si>
  <si>
    <t>05.11.2023 00:31:40</t>
  </si>
  <si>
    <t>05.11.2023 03:33:43</t>
  </si>
  <si>
    <t>05.11.2023 00:43:02</t>
  </si>
  <si>
    <t>05.11.2023 01:42:03</t>
  </si>
  <si>
    <t>ÜÇYOL KÖK 45-82-M00128_HatBaşıAyırıcı_53136034 M06_53136034</t>
  </si>
  <si>
    <t>05.11.2023 11:25:31</t>
  </si>
  <si>
    <t>05.11.2023 11:38:10</t>
  </si>
  <si>
    <t>05.11.2023 04:49:00</t>
  </si>
  <si>
    <t>05.11.2023 09:33:30</t>
  </si>
  <si>
    <t>K-1020 35-01-K01020_912439170_912439170</t>
  </si>
  <si>
    <t>05.11.2023 09:47:29</t>
  </si>
  <si>
    <t>05.11.2023 13:16:02</t>
  </si>
  <si>
    <t>M-1885 35-02-M01885_TRAFO M03_2113023</t>
  </si>
  <si>
    <t>05.11.2023 12:09:05</t>
  </si>
  <si>
    <t>05.11.2023 13:44:19</t>
  </si>
  <si>
    <t>HAMZAHOCALI TR2 35-24-M00090_10317193_56352398_56352398</t>
  </si>
  <si>
    <t>05.11.2023 07:49:55</t>
  </si>
  <si>
    <t>05.11.2023 09:33:59</t>
  </si>
  <si>
    <t>SOMA TR-14 45-82-M00014_A A1b_5982828</t>
  </si>
  <si>
    <t>05.11.2023 00:19:04</t>
  </si>
  <si>
    <t>05.11.2023 03:55:05</t>
  </si>
  <si>
    <t>05.11.2023 02:12:55</t>
  </si>
  <si>
    <t>05.11.2023 02:50:07</t>
  </si>
  <si>
    <t>M-1871 35-01-M01871_910964534_910964534</t>
  </si>
  <si>
    <t>05.11.2023 10:39:48</t>
  </si>
  <si>
    <t>05.11.2023 13:49:08</t>
  </si>
  <si>
    <t>05.11.2023 18:41:50</t>
  </si>
  <si>
    <t>SELENDİ TR-19 45-81-M00019_SELENDİ TR-13 M03_2320779</t>
  </si>
  <si>
    <t>05.11.2023 10:33:16</t>
  </si>
  <si>
    <t>05.11.2023 18:46:42</t>
  </si>
  <si>
    <t>05.11.2023 22:15:10</t>
  </si>
  <si>
    <t>05.11.2023 22:41:00</t>
  </si>
  <si>
    <t>HİSARLIK TR-4 35-29-L00803_C_83136854_83136854</t>
  </si>
  <si>
    <t>05.11.2023 21:01:51</t>
  </si>
  <si>
    <t>05.11.2023 21:59:10</t>
  </si>
  <si>
    <t>M-2878 35-10-M02878_954766484_954766484</t>
  </si>
  <si>
    <t>05.11.2023 03:17:56</t>
  </si>
  <si>
    <t>05.11.2023 04:19:45</t>
  </si>
  <si>
    <t>ÜÇYOL KÖK 45-82-M00128_HatBaşıAyırıcı_83506529 M06_83506529</t>
  </si>
  <si>
    <t>05.11.2023 10:09:04</t>
  </si>
  <si>
    <t>05.11.2023 13:07:06</t>
  </si>
  <si>
    <t>ALİBEYLİ TR-2 45-80-M00065_45-80-M00065_72191468</t>
  </si>
  <si>
    <t>05.11.2023 14:31:50</t>
  </si>
  <si>
    <t>05.11.2023 15:59:20</t>
  </si>
  <si>
    <t>05.11.2023 16:56:10</t>
  </si>
  <si>
    <t>05.11.2023 17:57:51</t>
  </si>
  <si>
    <t>05.11.2023 10:05:43</t>
  </si>
  <si>
    <t>05.11.2023 17:56:19</t>
  </si>
  <si>
    <t>SEFERİHİSAR İM 35-14-A00002_961345559_961345559</t>
  </si>
  <si>
    <t>05.11.2023 08:05:25</t>
  </si>
  <si>
    <t>05.11.2023 11:21:25</t>
  </si>
  <si>
    <t>05.11.2023 11:16:45</t>
  </si>
  <si>
    <t>05.11.2023 15:21:41</t>
  </si>
  <si>
    <t>05.11.2023 01:26:27</t>
  </si>
  <si>
    <t>05.11.2023 01:49:22</t>
  </si>
  <si>
    <t>ÇAKIRCA ALİ TR-1 45-73-M00557_945647257_945647257</t>
  </si>
  <si>
    <t>05.11.2023 11:45:42</t>
  </si>
  <si>
    <t>05.11.2023 15:34:56</t>
  </si>
  <si>
    <t>05.11.2023 09:46:11</t>
  </si>
  <si>
    <t>05.11.2023 10:47:46</t>
  </si>
  <si>
    <t>BUCAK TR-1 35-15-L00117_B_72256740_72256740</t>
  </si>
  <si>
    <t>05.11.2023 16:17:19</t>
  </si>
  <si>
    <t>05.11.2023 20:16:02</t>
  </si>
  <si>
    <t>KOCAİSKAN TR-1 45-76-M00179_955245410_955245410</t>
  </si>
  <si>
    <t>05.11.2023 11:03:22</t>
  </si>
  <si>
    <t>05.11.2023 16:35:48</t>
  </si>
  <si>
    <t>05.11.2023 08:25:13</t>
  </si>
  <si>
    <t>05.11.2023 11:30:31</t>
  </si>
  <si>
    <t>KAP MUTFAK ÖZEL 35-26-M00544Ö_ M01_2111237</t>
  </si>
  <si>
    <t>05.11.2023 14:22:23</t>
  </si>
  <si>
    <t>05.11.2023 14:48:32</t>
  </si>
  <si>
    <t>L-37 YAT LİMANI 35-14-L00037_B B01_5846699</t>
  </si>
  <si>
    <t>05.11.2023 00:21:36</t>
  </si>
  <si>
    <t>05.11.2023 04:34:04</t>
  </si>
  <si>
    <t>05.11.2023 12:01:41</t>
  </si>
  <si>
    <t>05.11.2023 12:12:42</t>
  </si>
  <si>
    <t>YENİ FOÇA TR-26 35-23-M00026_YENİFOÇA TR-25 M01_2094608</t>
  </si>
  <si>
    <t>05.11.2023 14:29:50</t>
  </si>
  <si>
    <t>KARAPINAR İM 45-78-A00002_GERİ DÖNÜŞ FİDERİ M05_66243668</t>
  </si>
  <si>
    <t>05.11.2023 10:34:50</t>
  </si>
  <si>
    <t>05.11.2023 15:27:50</t>
  </si>
  <si>
    <t>05.11.2023 21:32:19</t>
  </si>
  <si>
    <t>06.11.2023 00:24:38</t>
  </si>
  <si>
    <t>05.11.2023 02:39:13</t>
  </si>
  <si>
    <t>05.11.2023 03:03:59</t>
  </si>
  <si>
    <t>05.11.2023 10:12:10</t>
  </si>
  <si>
    <t>05.11.2023 13:07:08</t>
  </si>
  <si>
    <t>ÇOBANLAR SUBATAN TR-3 35-15-L00671_B_90943612_90943612</t>
  </si>
  <si>
    <t>05.11.2023 13:27:27</t>
  </si>
  <si>
    <t>05.11.2023 16:22:46</t>
  </si>
  <si>
    <t>L-218 SANAYİ SİTESİ 35-18-L00218_A_91126106_91126106</t>
  </si>
  <si>
    <t>05.11.2023 11:53:12</t>
  </si>
  <si>
    <t>05.11.2023 20:55:06</t>
  </si>
  <si>
    <t>HACIVELİLER KÖK 45-85-L00035_DAĞITIM TRAFOSU L05_2086014</t>
  </si>
  <si>
    <t>05.11.2023 00:47:40</t>
  </si>
  <si>
    <t>05.11.2023 07:25:26</t>
  </si>
  <si>
    <t>BÜYÜKBELEN KÖK 45-80-M00066_ALİBEYLİ DM M01_72191844</t>
  </si>
  <si>
    <t>05.11.2023 00:24:10</t>
  </si>
  <si>
    <t>05.11.2023 02:32:00</t>
  </si>
  <si>
    <t>HACIEMİNLER ÇAVLU TR 45-78-M00226_45-78-M00226_2353211</t>
  </si>
  <si>
    <t>05.11.2023 09:55:57</t>
  </si>
  <si>
    <t>05.11.2023 14:10:12</t>
  </si>
  <si>
    <t>TR-125 ZEYTİNALANI 35-19-L00125_DÖRT MEVSİM ÖZEL TR L02_72153726</t>
  </si>
  <si>
    <t>05.11.2023 12:45:55</t>
  </si>
  <si>
    <t>05.11.2023 18:26:41</t>
  </si>
  <si>
    <t>05.11.2023 11:09:20</t>
  </si>
  <si>
    <t>05.11.2023 11:48:20</t>
  </si>
  <si>
    <t>05.11.2023 14:56:00</t>
  </si>
  <si>
    <t>05.11.2023 14:56:30</t>
  </si>
  <si>
    <t>05.11.2023 00:23:56</t>
  </si>
  <si>
    <t>05.11.2023 00:30:18</t>
  </si>
  <si>
    <t>ORTAKÖY KAYALI TR-2 35-29-L00805_A_83112686_83112686</t>
  </si>
  <si>
    <t>05.11.2023 08:04:01</t>
  </si>
  <si>
    <t>TR-38 35-13-L00038_A_91025226_91025226</t>
  </si>
  <si>
    <t>05.11.2023 10:46:41</t>
  </si>
  <si>
    <t>05.11.2023 20:14:30</t>
  </si>
  <si>
    <t>TR-2/32 45-83-L00167_95714529 B01b_95715391</t>
  </si>
  <si>
    <t>05.11.2023 06:57:22</t>
  </si>
  <si>
    <t>05.11.2023 09:54:18</t>
  </si>
  <si>
    <t>AZİZTEPE MEZARÖNÜ TR-3 45-73-M00222_45-73-M00222_2353616</t>
  </si>
  <si>
    <t>05.11.2023 09:08:51</t>
  </si>
  <si>
    <t>05.11.2023 10:59:31</t>
  </si>
  <si>
    <t>TIRMANLAR TR-1 35-16-M00083_A_56399725_56399725</t>
  </si>
  <si>
    <t>05.11.2023 18:34:44</t>
  </si>
  <si>
    <t>05.11.2023 21:59:34</t>
  </si>
  <si>
    <t>TURPÇU TR-1 45-81-M00179_45-81-M00179_61300480</t>
  </si>
  <si>
    <t>05.11.2023 09:50:55</t>
  </si>
  <si>
    <t>05.11.2023 09:22:55</t>
  </si>
  <si>
    <t>05.11.2023 18:05:53</t>
  </si>
  <si>
    <t>KERPİÇLİK KÖYÜ TR-1 35-15-L00546_B_91240769_91240769</t>
  </si>
  <si>
    <t>05.11.2023 08:00:17</t>
  </si>
  <si>
    <t>05.11.2023 01:16:15</t>
  </si>
  <si>
    <t>05.11.2023 02:18:46</t>
  </si>
  <si>
    <t>L-469 35-18-L00469_11302115 b1_5934373</t>
  </si>
  <si>
    <t>05.11.2023 17:13:02</t>
  </si>
  <si>
    <t>06.11.2023 00:13:13</t>
  </si>
  <si>
    <t>ÇAYLI KARŞIYAKA TR-14 35-32-L00041_35-32-L00041_2360935</t>
  </si>
  <si>
    <t>05.11.2023 10:22:22</t>
  </si>
  <si>
    <t>05.11.2023 13:11:00</t>
  </si>
  <si>
    <t>DM02/TR-34 45-73-M01294_945685931_945685931</t>
  </si>
  <si>
    <t>05.11.2023 15:43:10</t>
  </si>
  <si>
    <t>05.11.2023 19:41:24</t>
  </si>
  <si>
    <t>05.11.2023 00:35:09</t>
  </si>
  <si>
    <t>05.11.2023 00:39:40</t>
  </si>
  <si>
    <t>MURADİYE DM-5/11 45-71-M00232_DM-4/02 M03_72091347</t>
  </si>
  <si>
    <t>05.11.2023 10:21:21</t>
  </si>
  <si>
    <t>AKKEÇİLİ TR-1 45-78-M00624_A_65513075_65513075</t>
  </si>
  <si>
    <t>05.11.2023 20:18:55</t>
  </si>
  <si>
    <t>05.11.2023 21:59:02</t>
  </si>
  <si>
    <t>05.11.2023 01:45:03</t>
  </si>
  <si>
    <t>05.11.2023 04:39:20</t>
  </si>
  <si>
    <t>05.11.2023 02:43:39</t>
  </si>
  <si>
    <t>05.11.2023 04:36:20</t>
  </si>
  <si>
    <t>BATI BETON KÖK 35-26-M00539_KAP KÖK M02_65932826</t>
  </si>
  <si>
    <t>05.11.2023 10:02:04</t>
  </si>
  <si>
    <t>05.11.2023 12:16:39</t>
  </si>
  <si>
    <t>AYVALIK SİTESİ TR 35-30-M00329_35-30-M00329_72088750</t>
  </si>
  <si>
    <t>05.11.2023 20:27:30</t>
  </si>
  <si>
    <t>05.11.2023 21:57:10</t>
  </si>
  <si>
    <t>YILMAZ TR-29 45-78-M00189_D_91015933_91015933</t>
  </si>
  <si>
    <t>05.11.2023 15:25:33</t>
  </si>
  <si>
    <t>05.11.2023 18:32:46</t>
  </si>
  <si>
    <t>05.11.2023 10:22:05</t>
  </si>
  <si>
    <t>05.11.2023 11:44:24</t>
  </si>
  <si>
    <t>İĞDELİ TR-3 35-31-L00299_A_91227368_91227368</t>
  </si>
  <si>
    <t>05.11.2023 08:14:17</t>
  </si>
  <si>
    <t>05.11.2023 10:31:23</t>
  </si>
  <si>
    <t>CELALETTİN AŞKIN TARIMSAL SULAMA TR-2 45-83-M00604_45-83-M00604_2367626</t>
  </si>
  <si>
    <t>05.11.2023 07:57:17</t>
  </si>
  <si>
    <t>05.11.2023 11:15:26</t>
  </si>
  <si>
    <t>M-10 35-02-M00010_M-3227 M02_2035233</t>
  </si>
  <si>
    <t>05.11.2023 09:55:18</t>
  </si>
  <si>
    <t>05.11.2023 17:31:11</t>
  </si>
  <si>
    <t>05.11.2023 20:41:04</t>
  </si>
  <si>
    <t>05.11.2023 09:33:07</t>
  </si>
  <si>
    <t>05.11.2023 13:35:01</t>
  </si>
  <si>
    <t>KIRCALAR TR-1 35-24-M00069_DIREK TIPI TRAFO HUCRESI H01_2039563</t>
  </si>
  <si>
    <t>05.11.2023 10:59:44</t>
  </si>
  <si>
    <t>05.11.2023 12:27:44</t>
  </si>
  <si>
    <t>TR-71 45-78-L00071_49415356 tr71/e2b_49409168</t>
  </si>
  <si>
    <t>05.11.2023 14:51:23</t>
  </si>
  <si>
    <t>05.11.2023 20:01:04</t>
  </si>
  <si>
    <t>ALAŞEHİR TR-82 45-73-M00082_45-73-M00082_2361463</t>
  </si>
  <si>
    <t>05.11.2023 15:07:50</t>
  </si>
  <si>
    <t>05.11.2023 15:58:20</t>
  </si>
  <si>
    <t>05.11.2023 10:53:12</t>
  </si>
  <si>
    <t>05.11.2023 14:05:00</t>
  </si>
  <si>
    <t>SANCAKLI BOZKÖY TR-8 45-71-M00501_A_91018874_91018874</t>
  </si>
  <si>
    <t>05.11.2023 07:31:40</t>
  </si>
  <si>
    <t>05.11.2023 10:58:50</t>
  </si>
  <si>
    <t>05.11.2023 09:40:42</t>
  </si>
  <si>
    <t>05.11.2023 11:16:10</t>
  </si>
  <si>
    <t>UMURLU TR-6 35-31-L00360_B_91363956_91363956</t>
  </si>
  <si>
    <t>05.11.2023 08:51:34</t>
  </si>
  <si>
    <t>05.11.2023 11:23:50</t>
  </si>
  <si>
    <t>L-99 DÜZCE TR-1 35-14-L00099_B_60984712_60984712</t>
  </si>
  <si>
    <t>05.11.2023 08:00:53</t>
  </si>
  <si>
    <t>05.11.2023 09:41:51</t>
  </si>
  <si>
    <t>05.11.2023 10:11:32</t>
  </si>
  <si>
    <t>05.11.2023 18:01:17</t>
  </si>
  <si>
    <t>05.11.2023 22:42:10</t>
  </si>
  <si>
    <t>05.11.2023 22:43:20</t>
  </si>
  <si>
    <t>SOMA TR-44 45-82-M00044_KIRKAĞAÇ YOLU TR M04_2324900</t>
  </si>
  <si>
    <t>05.11.2023 00:05:55</t>
  </si>
  <si>
    <t>05.11.2023 06:23:40</t>
  </si>
  <si>
    <t>YEŞİLKÖY ÇİFTLİK MAHALLESİ TR 35-32-L00055_B_56370348_56370348</t>
  </si>
  <si>
    <t>05.11.2023 13:42:19</t>
  </si>
  <si>
    <t>05.11.2023 04:33:16</t>
  </si>
  <si>
    <t>L-215 35-18-L00215_6936011_56375230_56375230</t>
  </si>
  <si>
    <t>05.11.2023 11:07:00</t>
  </si>
  <si>
    <t>YAĞCILAR TR-5 45-71-M02186_B_72055936_72055936</t>
  </si>
  <si>
    <t>05.11.2023 14:41:28</t>
  </si>
  <si>
    <t>05.11.2023 19:58:02</t>
  </si>
  <si>
    <t>ÇUKURKÖY KÖK 35-29-L00034_ÇUKURKÖY ENH L06_2329347</t>
  </si>
  <si>
    <t>05.11.2023 06:58:46</t>
  </si>
  <si>
    <t>05.11.2023 08:39:33</t>
  </si>
  <si>
    <t>GÖRDES TR-27 45-75-M00042_BODAMAS M01_61363690</t>
  </si>
  <si>
    <t>05.11.2023 13:08:40</t>
  </si>
  <si>
    <t>05.11.2023 15:04:30</t>
  </si>
  <si>
    <t>05.11.2023 00:31:01</t>
  </si>
  <si>
    <t>05.11.2023 05:51:35</t>
  </si>
  <si>
    <t>M-994 35-03-M00994_910892220_910892220</t>
  </si>
  <si>
    <t>05.11.2023 10:56:02</t>
  </si>
  <si>
    <t>05.11.2023 14:04:29</t>
  </si>
  <si>
    <t>TR-93 MELTEM SİTESİ 35-19-L00093_956682182_956682182</t>
  </si>
  <si>
    <t>05.11.2023 20:45:29</t>
  </si>
  <si>
    <t>05.11.2023 21:43:20</t>
  </si>
  <si>
    <t>ULUCAK TM 35-28-A00002_HatBaşıAyırıcı_53133540 M13_53133540</t>
  </si>
  <si>
    <t>05.11.2023 17:10:24</t>
  </si>
  <si>
    <t>06.11.2023 01:56:01</t>
  </si>
  <si>
    <t>06.11.2023 12:15:00</t>
  </si>
  <si>
    <t>06.11.2023 12:46:35</t>
  </si>
  <si>
    <t>K-3634 35-02-K03634_913484153_913484153</t>
  </si>
  <si>
    <t>06.11.2023 01:07:54</t>
  </si>
  <si>
    <t>06.11.2023 04:28:49</t>
  </si>
  <si>
    <t>ÇİTKÖY TR-1 35-16-M00062_B_91167294_91167294</t>
  </si>
  <si>
    <t>06.11.2023 18:16:46</t>
  </si>
  <si>
    <t>06.11.2023 22:24:11</t>
  </si>
  <si>
    <t>RAMİZ IŞIK TARIMSAL SULAMA 45-76-L00016_45-76-L00016_2346885</t>
  </si>
  <si>
    <t>06.11.2023 18:44:57</t>
  </si>
  <si>
    <t>06.11.2023 21:29:15</t>
  </si>
  <si>
    <t>06.11.2023 11:53:33</t>
  </si>
  <si>
    <t>06.11.2023 12:49:59</t>
  </si>
  <si>
    <t>ULUCAK DM-2/12 35-27-M00320_DAĞITIM TRAFO ULUCAK DM-2/12 M03_72176175</t>
  </si>
  <si>
    <t>06.11.2023 09:23:19</t>
  </si>
  <si>
    <t>06.11.2023 14:54:01</t>
  </si>
  <si>
    <t>DM11-TR01 45-72-M00663_D_56393687_56393687</t>
  </si>
  <si>
    <t>06.11.2023 16:42:06</t>
  </si>
  <si>
    <t>06.11.2023 18:24:03</t>
  </si>
  <si>
    <t>K-492 35-01-K00492_912444383_912444383</t>
  </si>
  <si>
    <t>06.11.2023 15:32:19</t>
  </si>
  <si>
    <t>06.11.2023 18:10:45</t>
  </si>
  <si>
    <t>06.11.2023 10:12:10</t>
  </si>
  <si>
    <t>06.11.2023 13:30:32</t>
  </si>
  <si>
    <t>ÇİLE DM 35-22-M00086_HatBaşıAyırıcı_53132468 M04_53132468</t>
  </si>
  <si>
    <t>06.11.2023 13:38:44</t>
  </si>
  <si>
    <t>06.11.2023 17:48:46</t>
  </si>
  <si>
    <t>06.11.2023 21:30:19</t>
  </si>
  <si>
    <t>06.11.2023 22:21:29</t>
  </si>
  <si>
    <t>DM-1/6 45-71-M00354_953184531_953184531</t>
  </si>
  <si>
    <t>06.11.2023 15:15:21</t>
  </si>
  <si>
    <t>06.11.2023 19:12:46</t>
  </si>
  <si>
    <t>SUBAŞI-2 35-26-L00329_956600120_956600120</t>
  </si>
  <si>
    <t>06.11.2023 16:44:17</t>
  </si>
  <si>
    <t>06.11.2023 20:26:32</t>
  </si>
  <si>
    <t>M-2748 35-01-M02748_912804622_912804622</t>
  </si>
  <si>
    <t>06.11.2023 23:39:43</t>
  </si>
  <si>
    <t>07.11.2023 00:49:17</t>
  </si>
  <si>
    <t>ABDULLAH ERGÜN VE ARK 35-24-M00215_35-24-M00215_2349458</t>
  </si>
  <si>
    <t>06.11.2023 17:51:55</t>
  </si>
  <si>
    <t>06.11.2023 20:05:55</t>
  </si>
  <si>
    <t>EŞEN TR-1 35-22-M00225_961335255_961335255</t>
  </si>
  <si>
    <t>06.11.2023 09:00:16</t>
  </si>
  <si>
    <t>06.11.2023 11:47:52</t>
  </si>
  <si>
    <t>06.11.2023 08:09:17</t>
  </si>
  <si>
    <t>06.11.2023 09:03:25</t>
  </si>
  <si>
    <t>06.11.2023 17:01:47</t>
  </si>
  <si>
    <t>06.11.2023 17:35:12</t>
  </si>
  <si>
    <t>YUKARIBEY SULAMA TR-2 35-16-M00167_35-16-M00167_2349619</t>
  </si>
  <si>
    <t>06.11.2023 18:23:06</t>
  </si>
  <si>
    <t>06.11.2023 18:55:24</t>
  </si>
  <si>
    <t>06.11.2023 16:05:30</t>
  </si>
  <si>
    <t>06.11.2023 18:55:46</t>
  </si>
  <si>
    <t>BÖLCEK-2 TR 35-16-M00023_953336766_953336766</t>
  </si>
  <si>
    <t>06.11.2023 09:52:04</t>
  </si>
  <si>
    <t>06.11.2023 13:48:21</t>
  </si>
  <si>
    <t>06.11.2023 08:37:00</t>
  </si>
  <si>
    <t>06.11.2023 08:37:10</t>
  </si>
  <si>
    <t>GÖKÇEALAN VERİCİLER KÖK 35-13-L00500_VERİCİLER L01_76583386</t>
  </si>
  <si>
    <t>06.11.2023 09:13:24</t>
  </si>
  <si>
    <t>06.11.2023 16:47:48</t>
  </si>
  <si>
    <t>TR-286 35-19-L00286_956674735_956674735</t>
  </si>
  <si>
    <t>06.11.2023 13:19:37</t>
  </si>
  <si>
    <t>06.11.2023 15:45:04</t>
  </si>
  <si>
    <t>KARAALİ TR-1 45-71-M01470_43157777_56395539_56395539</t>
  </si>
  <si>
    <t>06.11.2023 10:28:30</t>
  </si>
  <si>
    <t>06.11.2023 15:50:24</t>
  </si>
  <si>
    <t>TR-15 ( M-715) 35-30-M00715_F F01_92030508</t>
  </si>
  <si>
    <t>06.11.2023 22:38:58</t>
  </si>
  <si>
    <t>06.11.2023 23:04:38</t>
  </si>
  <si>
    <t>YEĞENOBA TR-2 45-72-M00214_45-72-M00214_2374690</t>
  </si>
  <si>
    <t>06.11.2023 09:55:19</t>
  </si>
  <si>
    <t>06.11.2023 14:10:31</t>
  </si>
  <si>
    <t>YENMİŞ KÖK 35-27-M00366_ÇAMBEL-1 M03_72163706</t>
  </si>
  <si>
    <t>06.11.2023 12:00:30</t>
  </si>
  <si>
    <t>06.11.2023 12:55:49</t>
  </si>
  <si>
    <t>DEMİRCİ TM 45-74-A00001_HatBaşıAyırıcı_53134500 M15_53134500</t>
  </si>
  <si>
    <t>06.11.2023 11:34:57</t>
  </si>
  <si>
    <t>06.11.2023 13:08:01</t>
  </si>
  <si>
    <t>06.11.2023 19:28:57</t>
  </si>
  <si>
    <t>06.11.2023 21:34:18</t>
  </si>
  <si>
    <t>06.11.2023 06:51:41</t>
  </si>
  <si>
    <t>06.11.2023 08:49:45</t>
  </si>
  <si>
    <t>KINIK TR-28 35-24-L00218_35-24-L00218_2377056</t>
  </si>
  <si>
    <t>06.11.2023 18:40:08</t>
  </si>
  <si>
    <t>06.11.2023 19:13:39</t>
  </si>
  <si>
    <t>06.11.2023 09:22:16</t>
  </si>
  <si>
    <t>06.11.2023 09:42:31</t>
  </si>
  <si>
    <t>06.11.2023 08:20:30</t>
  </si>
  <si>
    <t>06.11.2023 09:51:30</t>
  </si>
  <si>
    <t>06.11.2023 01:20:10</t>
  </si>
  <si>
    <t>06.11.2023 02:03:01</t>
  </si>
  <si>
    <t>YENİFOÇA TR-51 35-23-M00051_B_56375040_56375040</t>
  </si>
  <si>
    <t>06.11.2023 10:49:16</t>
  </si>
  <si>
    <t>06.11.2023 12:35:46</t>
  </si>
  <si>
    <t>06.11.2023 17:51:20</t>
  </si>
  <si>
    <t>06.11.2023 17:55:30</t>
  </si>
  <si>
    <t>06.11.2023 12:47:24</t>
  </si>
  <si>
    <t>06.11.2023 13:13:31</t>
  </si>
  <si>
    <t>06.11.2023 10:24:30</t>
  </si>
  <si>
    <t>06.11.2023 10:48:43</t>
  </si>
  <si>
    <t>06.11.2023 10:34:21</t>
  </si>
  <si>
    <t>06.11.2023 11:36:49</t>
  </si>
  <si>
    <t>06.11.2023 15:23:10</t>
  </si>
  <si>
    <t>06.11.2023 16:02:20</t>
  </si>
  <si>
    <t>06.11.2023 22:55:00</t>
  </si>
  <si>
    <t>07.11.2023 00:11:42</t>
  </si>
  <si>
    <t>KINIK ORGANİZE DM 35-24-M00208_BİNKA BETON M20_83158739</t>
  </si>
  <si>
    <t>06.11.2023 17:18:01</t>
  </si>
  <si>
    <t>06.11.2023 17:21:50</t>
  </si>
  <si>
    <t>06.11.2023 03:13:26</t>
  </si>
  <si>
    <t>06.11.2023 16:53:45</t>
  </si>
  <si>
    <t>06.11.2023 17:05:46</t>
  </si>
  <si>
    <t>TR-21 35-13-L00021_B_56356121_56356121</t>
  </si>
  <si>
    <t>06.11.2023 08:47:18</t>
  </si>
  <si>
    <t>06.11.2023 09:55:31</t>
  </si>
  <si>
    <t>06.11.2023 10:20:26</t>
  </si>
  <si>
    <t>06.11.2023 11:15:50</t>
  </si>
  <si>
    <t>06.11.2023 20:26:38</t>
  </si>
  <si>
    <t>06.11.2023 21:41:11</t>
  </si>
  <si>
    <t>TURGUTALP SİTESİ ÖZEL TR 45-71-M01764Ö_941950853_941950853</t>
  </si>
  <si>
    <t>06.11.2023 19:03:10</t>
  </si>
  <si>
    <t>06.11.2023 21:37:48</t>
  </si>
  <si>
    <t>M-992 35-03-M00992_911340452_911340452</t>
  </si>
  <si>
    <t>06.11.2023 15:47:30</t>
  </si>
  <si>
    <t>06.11.2023 20:23:33</t>
  </si>
  <si>
    <t>06.11.2023 20:40:22</t>
  </si>
  <si>
    <t>06.11.2023 23:29:55</t>
  </si>
  <si>
    <t>HORZUM EMBEL 100.YIL MAH. TR 45-73-M00276_DIREK TIPI TRAFO HUCRESI H01_2090534</t>
  </si>
  <si>
    <t>06.11.2023 13:49:59</t>
  </si>
  <si>
    <t>06.11.2023 18:22:53</t>
  </si>
  <si>
    <t>AHMETLİ DM 45-77-M00187_HatBaşıAyırıcı_84908882 M08_84908882</t>
  </si>
  <si>
    <t>06.11.2023 10:09:19</t>
  </si>
  <si>
    <t>06.11.2023 12:32:56</t>
  </si>
  <si>
    <t>06.11.2023 09:24:40</t>
  </si>
  <si>
    <t>06.11.2023 12:02:00</t>
  </si>
  <si>
    <t>06.11.2023 09:02:22</t>
  </si>
  <si>
    <t>06.11.2023 11:57:10</t>
  </si>
  <si>
    <t>YENİFOÇA TR-20 35-23-M00020_950416890_950416890</t>
  </si>
  <si>
    <t>06.11.2023 14:24:11</t>
  </si>
  <si>
    <t>06.11.2023 16:06:29</t>
  </si>
  <si>
    <t>06.11.2023 09:26:06</t>
  </si>
  <si>
    <t>06.11.2023 17:08:20</t>
  </si>
  <si>
    <t>TR-40 45-77-L00040_945487827_945487827</t>
  </si>
  <si>
    <t>06.11.2023 18:26:01</t>
  </si>
  <si>
    <t>06.11.2023 18:58:49</t>
  </si>
  <si>
    <t>GÖKGEDİK TR-1 45-81-M00173_DIREK TIPI TRAFO HUCRESI H01_2054917</t>
  </si>
  <si>
    <t>06.11.2023 12:04:38</t>
  </si>
  <si>
    <t>06.11.2023 18:51:20</t>
  </si>
  <si>
    <t>06.11.2023 12:25:37</t>
  </si>
  <si>
    <t>06.11.2023 13:02:34</t>
  </si>
  <si>
    <t>AŞAĞI ESKİN TR-2 45-81-M00235_45-81-M00235_2360590</t>
  </si>
  <si>
    <t>06.11.2023 17:58:50</t>
  </si>
  <si>
    <t>06.11.2023 20:11:31</t>
  </si>
  <si>
    <t>06.11.2023 09:40:09</t>
  </si>
  <si>
    <t>06.11.2023 11:49:42</t>
  </si>
  <si>
    <t>06.11.2023 14:04:03</t>
  </si>
  <si>
    <t>06.11.2023 17:03:12</t>
  </si>
  <si>
    <t>06.11.2023 04:21:13</t>
  </si>
  <si>
    <t>06.11.2023 05:22:26</t>
  </si>
  <si>
    <t>06.11.2023 14:51:14</t>
  </si>
  <si>
    <t>06.11.2023 15:33:14</t>
  </si>
  <si>
    <t>ALEMŞAHLI TR-4 HİSAR 45-79-M00454_C_56387443_56387443</t>
  </si>
  <si>
    <t>06.11.2023 13:15:47</t>
  </si>
  <si>
    <t>06.11.2023 18:39:48</t>
  </si>
  <si>
    <t>VEZİR YILDIZ SLM GRB TR 35-27-M00545_A_56355501_56355501</t>
  </si>
  <si>
    <t>06.11.2023 00:51:54</t>
  </si>
  <si>
    <t>06.11.2023 01:46:13</t>
  </si>
  <si>
    <t>TEKKE TR-2 35-15-L01012_C_56369333_56369333</t>
  </si>
  <si>
    <t>06.11.2023 22:05:28</t>
  </si>
  <si>
    <t>07.11.2023 01:47:20</t>
  </si>
  <si>
    <t>KARGIN KÖK 45-71-M00095_HatBaşıAyırıcı_53135189 M05_53135189</t>
  </si>
  <si>
    <t>06.11.2023 08:46:35</t>
  </si>
  <si>
    <t>06.11.2023 13:47:40</t>
  </si>
  <si>
    <t>MENEMEN DM-3/10 35-28-L00096_953379887_953379887</t>
  </si>
  <si>
    <t>06.11.2023 13:45:52</t>
  </si>
  <si>
    <t>06.11.2023 15:30:03</t>
  </si>
  <si>
    <t>M-2670 35-03-M02670_910064909_910064909</t>
  </si>
  <si>
    <t>06.11.2023 19:42:47</t>
  </si>
  <si>
    <t>06.11.2023 21:39:48</t>
  </si>
  <si>
    <t>06.11.2023 10:32:40</t>
  </si>
  <si>
    <t>06.11.2023 11:00:41</t>
  </si>
  <si>
    <t>BADEMLER DM 35-19-M00443_SEFERİHİSAR ÇIKIŞ SOL M14_72218957</t>
  </si>
  <si>
    <t>06.11.2023 03:35:45</t>
  </si>
  <si>
    <t>06.11.2023 04:53:30</t>
  </si>
  <si>
    <t>YENİFOÇA TR-20 35-23-M00020_B_56365744_56365744</t>
  </si>
  <si>
    <t>06.11.2023 16:58:33</t>
  </si>
  <si>
    <t>ÇAYIR TR-1 35-29-L00505_B_65513290_65513290</t>
  </si>
  <si>
    <t>06.11.2023 17:09:52</t>
  </si>
  <si>
    <t>06.11.2023 21:02:36</t>
  </si>
  <si>
    <t>K-830 35-01-K00830_A_56357830_56357830</t>
  </si>
  <si>
    <t>06.11.2023 10:21:15</t>
  </si>
  <si>
    <t>06.11.2023 11:38:00</t>
  </si>
  <si>
    <t>TR-13 35-19-L00013_956675376_956675376</t>
  </si>
  <si>
    <t>06.11.2023 15:14:42</t>
  </si>
  <si>
    <t>06.11.2023 17:34:31</t>
  </si>
  <si>
    <t>06.11.2023 10:04:02</t>
  </si>
  <si>
    <t>06.11.2023 17:17:00</t>
  </si>
  <si>
    <t>TR-15 35-19-L00015_B_91047675_91047675</t>
  </si>
  <si>
    <t>06.11.2023 14:20:06</t>
  </si>
  <si>
    <t>06.11.2023 15:12:25</t>
  </si>
  <si>
    <t>DM-9 45-71-M00386_TR-9/12  KÖMÜRCÜLER M10_66182329</t>
  </si>
  <si>
    <t>06.11.2023 02:04:41</t>
  </si>
  <si>
    <t>06.11.2023 02:13:09</t>
  </si>
  <si>
    <t>KARGIN KÖK 45-71-M00095_KARGIN GİRİŞ M08_2076278</t>
  </si>
  <si>
    <t>06.11.2023 10:58:50</t>
  </si>
  <si>
    <t>06.11.2023 11:07:11</t>
  </si>
  <si>
    <t>FUAR İM 35-01-A00003_ALTINPARK K09_53069107</t>
  </si>
  <si>
    <t>06.11.2023 01:02:10</t>
  </si>
  <si>
    <t>06.11.2023 01:03:00</t>
  </si>
  <si>
    <t>K-1146 35-07-K01146_K-4876 K01_48437407</t>
  </si>
  <si>
    <t>06.11.2023 15:02:18</t>
  </si>
  <si>
    <t>06.11.2023 15:51:37</t>
  </si>
  <si>
    <t>TR-71 ÖZYURT 35-19-L00071_956694215_956694215</t>
  </si>
  <si>
    <t>06.11.2023 16:59:24</t>
  </si>
  <si>
    <t>06.11.2023 18:21:54</t>
  </si>
  <si>
    <t>TR-27/1 45-82-M00108_TR-28-29-30 M03_2113825</t>
  </si>
  <si>
    <t>06.11.2023 08:43:50</t>
  </si>
  <si>
    <t>06.11.2023 10:04:50</t>
  </si>
  <si>
    <t>06.11.2023 11:57:40</t>
  </si>
  <si>
    <t>06.11.2023 15:19:01</t>
  </si>
  <si>
    <t>K-4328 35-04-K04328_913334441_913334441</t>
  </si>
  <si>
    <t>06.11.2023 05:55:29</t>
  </si>
  <si>
    <t>06.11.2023 10:04:48</t>
  </si>
  <si>
    <t>M-3483 (YATIRIM REZERVE) 35-02-M03483_35-02-M03483_88730909</t>
  </si>
  <si>
    <t>06.11.2023 11:50:51</t>
  </si>
  <si>
    <t>06.11.2023 13:14:25</t>
  </si>
  <si>
    <t>06.11.2023 08:52:30</t>
  </si>
  <si>
    <t>06.11.2023 08:53:00</t>
  </si>
  <si>
    <t>K-3747 35-07-K03747_K-3387 K04_48429519</t>
  </si>
  <si>
    <t>06.11.2023 09:09:31</t>
  </si>
  <si>
    <t>06.11.2023 12:32:31</t>
  </si>
  <si>
    <t>K-768 35-01-K00768_911156126_911156126</t>
  </si>
  <si>
    <t>06.11.2023 09:22:10</t>
  </si>
  <si>
    <t>06.11.2023 13:17:17</t>
  </si>
  <si>
    <t>DAMLACIK TR-3 35-27-M01157_35-27-M01157_80289742</t>
  </si>
  <si>
    <t>06.11.2023 10:40:25</t>
  </si>
  <si>
    <t>06.11.2023 10:43:25</t>
  </si>
  <si>
    <t>K-1060 35-01-K01060_A_56380380_56380380</t>
  </si>
  <si>
    <t>06.11.2023 10:18:10</t>
  </si>
  <si>
    <t>06.11.2023 12:35:54</t>
  </si>
  <si>
    <t>ZEYTİNALAN İM 35-19-A00002_ZEYTİNALAN TR-101 L10_2051677</t>
  </si>
  <si>
    <t>06.11.2023 12:47:54</t>
  </si>
  <si>
    <t>06.11.2023 13:10:49</t>
  </si>
  <si>
    <t>MURADİYE TR-2/B (23 NİSAN PARKI) 45-71-M01852_953207572_953207572</t>
  </si>
  <si>
    <t>06.11.2023 07:57:48</t>
  </si>
  <si>
    <t>06.11.2023 11:16:44</t>
  </si>
  <si>
    <t>KÜÇÜKBELEN KÖYÜ TR-1 45-71-M01677_DIREK TIPI TRAFO HUCRESI H01_2089353</t>
  </si>
  <si>
    <t>06.11.2023 21:15:04</t>
  </si>
  <si>
    <t>06.11.2023 23:03:56</t>
  </si>
  <si>
    <t>TURGUTALP TR-1 45-71-M01762_B_90993203_90993203</t>
  </si>
  <si>
    <t>06.11.2023 06:13:16</t>
  </si>
  <si>
    <t>06.11.2023 07:00:44</t>
  </si>
  <si>
    <t>06.11.2023 10:42:26</t>
  </si>
  <si>
    <t>06.11.2023 12:49:01</t>
  </si>
  <si>
    <t>TURGUTALP TR-4/5 45-82-M00067__95978064_95978064</t>
  </si>
  <si>
    <t>06.11.2023 13:32:11</t>
  </si>
  <si>
    <t>06.11.2023 14:28:27</t>
  </si>
  <si>
    <t>K-4063 35-02-K04063_DIREK TIPI TRAFO HUCRESI H01_2063446</t>
  </si>
  <si>
    <t>06.11.2023 08:30:18</t>
  </si>
  <si>
    <t>06.11.2023 11:07:30</t>
  </si>
  <si>
    <t>ARPADERE TR-3 35-24-M00259_C_72334577_72334577</t>
  </si>
  <si>
    <t>06.11.2023 16:23:25</t>
  </si>
  <si>
    <t>06.11.2023 17:52:32</t>
  </si>
  <si>
    <t>L-297 35-18-L00297_950446504_950446504</t>
  </si>
  <si>
    <t>06.11.2023 15:21:06</t>
  </si>
  <si>
    <t>06.11.2023 17:19:34</t>
  </si>
  <si>
    <t>ILGIN TR-2 45-73-M00593_945646850_945646850</t>
  </si>
  <si>
    <t>06.11.2023 17:31:30</t>
  </si>
  <si>
    <t>06.11.2023 22:40:24</t>
  </si>
  <si>
    <t>06.11.2023 18:18:54</t>
  </si>
  <si>
    <t>06.11.2023 21:38:13</t>
  </si>
  <si>
    <t>BÜYÜKKEMERDERE TR-1 35-29-L00303_B_56400189_56400189</t>
  </si>
  <si>
    <t>06.11.2023 18:12:11</t>
  </si>
  <si>
    <t>06.11.2023 21:32:12</t>
  </si>
  <si>
    <t>ERZE AMBALAJ KÖK 35-27-M00086_HatBaşıAyırıcı_100707979 M04_100707979</t>
  </si>
  <si>
    <t>06.11.2023 08:55:36</t>
  </si>
  <si>
    <t>06.11.2023 10:35:57</t>
  </si>
  <si>
    <t>YENİ ŞAKRAN TR-6 35-17-M00206__56374655_56374655</t>
  </si>
  <si>
    <t>06.11.2023 03:11:18</t>
  </si>
  <si>
    <t>06.11.2023 04:01:45</t>
  </si>
  <si>
    <t>06.11.2023 19:21:49</t>
  </si>
  <si>
    <t>06.11.2023 19:46:29</t>
  </si>
  <si>
    <t>K-1904 35-10-K01904_35-10-K01904_47797617</t>
  </si>
  <si>
    <t>06.11.2023 14:35:01</t>
  </si>
  <si>
    <t>06.11.2023 15:01:10</t>
  </si>
  <si>
    <t>M-1844 35-02-M01844_950265083_950265083</t>
  </si>
  <si>
    <t>06.11.2023 11:47:15</t>
  </si>
  <si>
    <t>06.11.2023 16:41:35</t>
  </si>
  <si>
    <t>BURHAN ÇATAK HAHALLESİ TR 45-78-M00747_B_91269088_91269088</t>
  </si>
  <si>
    <t>06.11.2023 07:56:42</t>
  </si>
  <si>
    <t>06.11.2023 09:13:29</t>
  </si>
  <si>
    <t>DM-3/19 35-26-M00820_956627996_956627996</t>
  </si>
  <si>
    <t>06.11.2023 10:12:02</t>
  </si>
  <si>
    <t>06.11.2023 11:50:48</t>
  </si>
  <si>
    <t>06.11.2023 19:17:39</t>
  </si>
  <si>
    <t>06.11.2023 20:15:48</t>
  </si>
  <si>
    <t>BALÇOVA İM 35-07-A00001_TELEFERİK K06_42778781</t>
  </si>
  <si>
    <t>06.11.2023 13:29:08</t>
  </si>
  <si>
    <t>06.11.2023 16:19:30</t>
  </si>
  <si>
    <t>06.11.2023 09:20:50</t>
  </si>
  <si>
    <t>06.11.2023 12:00:01</t>
  </si>
  <si>
    <t>TR-32 35-16-L00032_35-16-L00032_67581715</t>
  </si>
  <si>
    <t>06.11.2023 08:27:15</t>
  </si>
  <si>
    <t>06.11.2023 08:59:20</t>
  </si>
  <si>
    <t>06.11.2023 09:44:16</t>
  </si>
  <si>
    <t>06.11.2023 13:16:20</t>
  </si>
  <si>
    <t>UZUNHASANLAR TR-1 35-17-M00471_C_56356432_56356432</t>
  </si>
  <si>
    <t>06.11.2023 17:17:24</t>
  </si>
  <si>
    <t>06.11.2023 17:53:55</t>
  </si>
  <si>
    <t>06.11.2023 09:55:50</t>
  </si>
  <si>
    <t>06.11.2023 11:15:10</t>
  </si>
  <si>
    <t>K-3036 35-04-K03036_E_56355980_56355980</t>
  </si>
  <si>
    <t>06.11.2023 15:41:24</t>
  </si>
  <si>
    <t>06.11.2023 16:02:09</t>
  </si>
  <si>
    <t>YAHŞELLİ KÖK 35-28-M00293_EMİRALEM M03_66582253</t>
  </si>
  <si>
    <t>06.11.2023 16:11:50</t>
  </si>
  <si>
    <t>06.11.2023 17:02:12</t>
  </si>
  <si>
    <t>06.11.2023 19:35:40</t>
  </si>
  <si>
    <t>06.11.2023 22:50:54</t>
  </si>
  <si>
    <t>K-4036 35-02-K04036_99170392_99170392</t>
  </si>
  <si>
    <t>06.11.2023 08:18:45</t>
  </si>
  <si>
    <t>06.11.2023 10:08:37</t>
  </si>
  <si>
    <t>BİMEYKO KÖK-10 35-30-M00048__65513443_65513443</t>
  </si>
  <si>
    <t>06.11.2023 19:33:02</t>
  </si>
  <si>
    <t>06.11.2023 20:00:11</t>
  </si>
  <si>
    <t>K-1303 35-08-K01303_97591851_97591851</t>
  </si>
  <si>
    <t>06.11.2023 09:31:53</t>
  </si>
  <si>
    <t>06.11.2023 12:00:58</t>
  </si>
  <si>
    <t>06.11.2023 21:36:37</t>
  </si>
  <si>
    <t>06.11.2023 23:37:10</t>
  </si>
  <si>
    <t>06.11.2023 18:51:52</t>
  </si>
  <si>
    <t>06.11.2023 20:42:49</t>
  </si>
  <si>
    <t>K-581 35-01-K00581_K-580 K01_2038572</t>
  </si>
  <si>
    <t>06.11.2023 01:27:10</t>
  </si>
  <si>
    <t>06.11.2023 12:01:15</t>
  </si>
  <si>
    <t>06.11.2023 14:18:37</t>
  </si>
  <si>
    <t>K-3453 35-08-K03453_97625552_97625552</t>
  </si>
  <si>
    <t>06.11.2023 17:32:20</t>
  </si>
  <si>
    <t>06.11.2023 19:06:21</t>
  </si>
  <si>
    <t>06.11.2023 12:25:21</t>
  </si>
  <si>
    <t>06.11.2023 13:47:11</t>
  </si>
  <si>
    <t>GÜLBAHÇE TR-1 45-71-M00184_BAĞYOLU TR-1 M03_72255575</t>
  </si>
  <si>
    <t>06.11.2023 08:46:48</t>
  </si>
  <si>
    <t>06.11.2023 17:08:50</t>
  </si>
  <si>
    <t>ÇİÇEK ÖZMEN ÖZEL TR 35-22-M02445Ö_ H_62747924</t>
  </si>
  <si>
    <t>06.11.2023 06:48:31</t>
  </si>
  <si>
    <t>06.11.2023 10:24:49</t>
  </si>
  <si>
    <t>06.11.2023 15:01:03</t>
  </si>
  <si>
    <t>06.11.2023 18:09:30</t>
  </si>
  <si>
    <t>06.11.2023 01:02:40</t>
  </si>
  <si>
    <t>06.11.2023 05:37:12</t>
  </si>
  <si>
    <t>06.11.2023 17:18:00</t>
  </si>
  <si>
    <t>06.11.2023 18:37:02</t>
  </si>
  <si>
    <t>06.11.2023 13:23:00</t>
  </si>
  <si>
    <t>06.11.2023 13:52:50</t>
  </si>
  <si>
    <t>06.11.2023 09:58:01</t>
  </si>
  <si>
    <t>06.11.2023 14:38:31</t>
  </si>
  <si>
    <t>L-23 ESKİ POSTANE ÖNÜ 35-14-L00023_956639643_956639643</t>
  </si>
  <si>
    <t>06.11.2023 20:26:33</t>
  </si>
  <si>
    <t>06.11.2023 21:53:19</t>
  </si>
  <si>
    <t>06.11.2023 10:53:02</t>
  </si>
  <si>
    <t>06.11.2023 11:35:01</t>
  </si>
  <si>
    <t>K-3071 35-03-K03071_35-03-K03071_2348491</t>
  </si>
  <si>
    <t>06.11.2023 08:18:00</t>
  </si>
  <si>
    <t>06.11.2023 08:45:51</t>
  </si>
  <si>
    <t>K-802 35-01-K00802_35-01-K00802_2374314</t>
  </si>
  <si>
    <t>06.11.2023 10:19:15</t>
  </si>
  <si>
    <t>06.11.2023 16:21:05</t>
  </si>
  <si>
    <t>KARAKUYU TR-4 35-26-M00441_956633078_956633078</t>
  </si>
  <si>
    <t>06.11.2023 21:34:22</t>
  </si>
  <si>
    <t>06.11.2023 23:57:19</t>
  </si>
  <si>
    <t>06.11.2023 09:03:39</t>
  </si>
  <si>
    <t>06.11.2023 18:25:48</t>
  </si>
  <si>
    <t>06.11.2023 22:53:26</t>
  </si>
  <si>
    <t>07.11.2023 02:50:41</t>
  </si>
  <si>
    <t>06.11.2023 17:44:50</t>
  </si>
  <si>
    <t>06.11.2023 18:06:46</t>
  </si>
  <si>
    <t>DM02/TR18 BELEDİYE ÖNÜ 45-73-M00012_PTT GİRİŞ M01_66932989</t>
  </si>
  <si>
    <t>06.11.2023 01:32:36</t>
  </si>
  <si>
    <t>06.11.2023 01:56:50</t>
  </si>
  <si>
    <t>ARPACI AYDOĞAN TR-4 45-86-M00073_45-86-M00073_2363839</t>
  </si>
  <si>
    <t>06.11.2023 22:47:50</t>
  </si>
  <si>
    <t>06.11.2023 23:22:38</t>
  </si>
  <si>
    <t>06.11.2023 17:23:50</t>
  </si>
  <si>
    <t>06.11.2023 18:02:00</t>
  </si>
  <si>
    <t>06.11.2023 17:47:28</t>
  </si>
  <si>
    <t>BALÇOVA İM 35-07-A00001_TERMAL K08_42778783</t>
  </si>
  <si>
    <t>06.11.2023 14:37:21</t>
  </si>
  <si>
    <t>KABAZLI KÖK 45-78-M00675_HatBaşıAyırıcı_73215683 M03_73215683</t>
  </si>
  <si>
    <t>06.11.2023 16:02:17</t>
  </si>
  <si>
    <t>ALAŞARLI TR-1 35-15-L00195_A_91222771_91222771</t>
  </si>
  <si>
    <t>06.11.2023 08:42:54</t>
  </si>
  <si>
    <t>06.11.2023 12:22:16</t>
  </si>
  <si>
    <t>06.11.2023 08:51:30</t>
  </si>
  <si>
    <t>06.11.2023 11:33:00</t>
  </si>
  <si>
    <t>06.11.2023 20:38:32</t>
  </si>
  <si>
    <t>06.11.2023 23:25:46</t>
  </si>
  <si>
    <t>K-3247 35-07-K03247_913670544_913670544</t>
  </si>
  <si>
    <t>06.11.2023 07:44:13</t>
  </si>
  <si>
    <t>06.11.2023 08:38:59</t>
  </si>
  <si>
    <t>06.11.2023 13:24:24</t>
  </si>
  <si>
    <t>06.11.2023 19:18:44</t>
  </si>
  <si>
    <t>06.11.2023 17:05:43</t>
  </si>
  <si>
    <t>06.11.2023 18:53:18</t>
  </si>
  <si>
    <t>ÇAKMAKLI TR-1 35-17-M00345_950305785_950305785</t>
  </si>
  <si>
    <t>06.11.2023 17:40:57</t>
  </si>
  <si>
    <t>06.11.2023 19:51:33</t>
  </si>
  <si>
    <t>KEMALİYE DM (TR-1) 45-73-M00150_AKKEÇİLİ ÇIKIŞ M01_66715918</t>
  </si>
  <si>
    <t>06.11.2023 08:55:41</t>
  </si>
  <si>
    <t>06.11.2023 15:31:10</t>
  </si>
  <si>
    <t>SEYDİKÖY TR-1 45-84-L00044_45-84-L00044_2375982</t>
  </si>
  <si>
    <t>06.11.2023 09:28:33</t>
  </si>
  <si>
    <t>06.11.2023 13:15:40</t>
  </si>
  <si>
    <t>TR-10 BABACAN 35-19-L00010_35-19-L00010_2349693</t>
  </si>
  <si>
    <t>06.11.2023 19:09:18</t>
  </si>
  <si>
    <t>06.11.2023 19:52:41</t>
  </si>
  <si>
    <t>L-101 DÜZCE TORLAK 35-14-L00101_956641121_956641121</t>
  </si>
  <si>
    <t>06.11.2023 10:10:49</t>
  </si>
  <si>
    <t>06.11.2023 11:58:25</t>
  </si>
  <si>
    <t>ALAŞEHİR TM 45-73-A00001_TR-B M12_2312677</t>
  </si>
  <si>
    <t>06.11.2023 01:02:22</t>
  </si>
  <si>
    <t>06.11.2023 01:07:50</t>
  </si>
  <si>
    <t>06.11.2023 18:04:50</t>
  </si>
  <si>
    <t>06.11.2023 18:31:50</t>
  </si>
  <si>
    <t>TR-46 35-30-L00046_E_56402491_56402491</t>
  </si>
  <si>
    <t>06.11.2023 18:35:21</t>
  </si>
  <si>
    <t>06.11.2023 19:02:28</t>
  </si>
  <si>
    <t>06.11.2023 19:48:55</t>
  </si>
  <si>
    <t>06.11.2023 19:51:00</t>
  </si>
  <si>
    <t>TR-154 35-26-M00154_ M02_2331077</t>
  </si>
  <si>
    <t>06.11.2023 10:20:00</t>
  </si>
  <si>
    <t>06.11.2023 10:39:41</t>
  </si>
  <si>
    <t>06.11.2023 08:28:40</t>
  </si>
  <si>
    <t>06.11.2023 09:12:14</t>
  </si>
  <si>
    <t>06.11.2023 09:43:31</t>
  </si>
  <si>
    <t>06.11.2023 16:35:00</t>
  </si>
  <si>
    <t>K-2333 35-07-K02333_913368579_913368579</t>
  </si>
  <si>
    <t>06.11.2023 17:12:07</t>
  </si>
  <si>
    <t>06.11.2023 18:44:23</t>
  </si>
  <si>
    <t>06.11.2023 23:53:42</t>
  </si>
  <si>
    <t>TR-61 HALİM AVCI GRB. 35-15-L00061_A_91245385_91245385</t>
  </si>
  <si>
    <t>06.11.2023 08:22:22</t>
  </si>
  <si>
    <t>06.11.2023 10:06:46</t>
  </si>
  <si>
    <t>ÇAMLIK DM 35-17-M00173_950314289_950314289</t>
  </si>
  <si>
    <t>06.11.2023 13:01:22</t>
  </si>
  <si>
    <t>06.11.2023 15:22:52</t>
  </si>
  <si>
    <t>M-879 GÖKÇELER 35-02-M00879_50120786_56357315_56357315</t>
  </si>
  <si>
    <t>06.11.2023 07:26:20</t>
  </si>
  <si>
    <t>06.11.2023 13:38:02</t>
  </si>
  <si>
    <t>06.11.2023 10:10:08</t>
  </si>
  <si>
    <t>06.11.2023 16:31:10</t>
  </si>
  <si>
    <t>06.11.2023 11:45:18</t>
  </si>
  <si>
    <t>06.11.2023 13:32:09</t>
  </si>
  <si>
    <t>TR-33 35-16-L00033_35-16-L00033_67585210</t>
  </si>
  <si>
    <t>06.11.2023 12:05:50</t>
  </si>
  <si>
    <t>06.11.2023 12:44:17</t>
  </si>
  <si>
    <t>BEYOBA TR-10 45-72-M00425_B_56392164_56392164</t>
  </si>
  <si>
    <t>06.11.2023 18:31:21</t>
  </si>
  <si>
    <t>06.11.2023 20:25:37</t>
  </si>
  <si>
    <t>TR-55 35-16-L00055_35-16-L00055_71984719</t>
  </si>
  <si>
    <t>06.11.2023 15:19:29</t>
  </si>
  <si>
    <t>06.11.2023 15:40:35</t>
  </si>
  <si>
    <t>TR-3 35-16-L00003_35-16-L00003_2350169</t>
  </si>
  <si>
    <t>06.11.2023 10:00:09</t>
  </si>
  <si>
    <t>06.11.2023 14:48:48</t>
  </si>
  <si>
    <t>K-633 35-02-K00633_K-959 K02_2034330</t>
  </si>
  <si>
    <t>06.11.2023 11:45:07</t>
  </si>
  <si>
    <t>ŞEHİTLER TR-1 35-26-L00161_956601612_956601612</t>
  </si>
  <si>
    <t>06.11.2023 04:43:21</t>
  </si>
  <si>
    <t>06.11.2023 05:39:45</t>
  </si>
  <si>
    <t>06.11.2023 13:25:52</t>
  </si>
  <si>
    <t>06.11.2023 14:14:51</t>
  </si>
  <si>
    <t>GÜLENYAKA ÇAMLIK MAH. TR-3 45-73-M00518_A_91213532_91213532</t>
  </si>
  <si>
    <t>06.11.2023 14:45:42</t>
  </si>
  <si>
    <t>06.11.2023 15:21:19</t>
  </si>
  <si>
    <t>M-3438(YATIRIM REZERVE) 35-03-M03438_E e11_5785406</t>
  </si>
  <si>
    <t>06.11.2023 16:13:11</t>
  </si>
  <si>
    <t>06.11.2023 18:05:34</t>
  </si>
  <si>
    <t>06.11.2023 09:06:30</t>
  </si>
  <si>
    <t>06.11.2023 09:31:10</t>
  </si>
  <si>
    <t>M-758 35-03-M00758_A_56364786_56364786</t>
  </si>
  <si>
    <t>06.11.2023 09:53:08</t>
  </si>
  <si>
    <t>06.11.2023 14:51:23</t>
  </si>
  <si>
    <t>DAĞDERE DM 45-72-M00097_HatBaşıAyırıcı_97453144 M05_97453144</t>
  </si>
  <si>
    <t>06.11.2023 18:16:41</t>
  </si>
  <si>
    <t>06.11.2023 21:58:48</t>
  </si>
  <si>
    <t>06.11.2023 11:04:12</t>
  </si>
  <si>
    <t>TR-18 45-78-L00018_49380918_56407713_56407713</t>
  </si>
  <si>
    <t>06.11.2023 18:40:07</t>
  </si>
  <si>
    <t>06.11.2023 19:11:16</t>
  </si>
  <si>
    <t>KARGIN KÖK 45-71-M00095_HatBaşıAyırıcı_53135166 M07_53135166</t>
  </si>
  <si>
    <t>06.11.2023 09:17:18</t>
  </si>
  <si>
    <t>06.11.2023 15:41:40</t>
  </si>
  <si>
    <t>GÜZELKÖY KÖK 45-71-M00123_HatBaşıAyırıcı_53134593 M04_53134593</t>
  </si>
  <si>
    <t>06.11.2023 08:56:22</t>
  </si>
  <si>
    <t>06.11.2023 11:16:27</t>
  </si>
  <si>
    <t>HALİLAĞALAR TR-1 35-16-M00088_953326709_953326709</t>
  </si>
  <si>
    <t>06.11.2023 10:11:15</t>
  </si>
  <si>
    <t>06.11.2023 15:16:09</t>
  </si>
  <si>
    <t>M-1200 35-10-M01200_962686764_962686764</t>
  </si>
  <si>
    <t>06.11.2023 13:34:19</t>
  </si>
  <si>
    <t>06.11.2023 14:35:53</t>
  </si>
  <si>
    <t>KIZILÇUKUR TR-1 35-30-L00151_B_91378250_91378250</t>
  </si>
  <si>
    <t>06.11.2023 19:17:21</t>
  </si>
  <si>
    <t>06.11.2023 19:54:47</t>
  </si>
  <si>
    <t>L-43 AKARCA 35-14-L00043_95000483281_95000483281</t>
  </si>
  <si>
    <t>06.11.2023 14:13:02</t>
  </si>
  <si>
    <t>06.11.2023 15:56:07</t>
  </si>
  <si>
    <t>06.11.2023 14:18:30</t>
  </si>
  <si>
    <t>06.11.2023 18:08:30</t>
  </si>
  <si>
    <t>06.11.2023 23:14:00</t>
  </si>
  <si>
    <t>06.11.2023 10:49:00</t>
  </si>
  <si>
    <t>06.11.2023 14:12:50</t>
  </si>
  <si>
    <t>06.11.2023 15:22:27</t>
  </si>
  <si>
    <t>06.11.2023 15:59:17</t>
  </si>
  <si>
    <t>TR-39 35-13-L00039_A_56367680_56367680</t>
  </si>
  <si>
    <t>06.11.2023 09:46:08</t>
  </si>
  <si>
    <t>06.11.2023 18:08:54</t>
  </si>
  <si>
    <t>06.11.2023 14:52:15</t>
  </si>
  <si>
    <t>06.11.2023 15:01:49</t>
  </si>
  <si>
    <t>K-434 35-02-K00434_C C1B_5810075</t>
  </si>
  <si>
    <t>06.11.2023 01:09:07</t>
  </si>
  <si>
    <t>06.11.2023 10:29:06</t>
  </si>
  <si>
    <t>SELENDİ TR-19 45-81-M00019_945633933_945633933</t>
  </si>
  <si>
    <t>06.11.2023 18:17:15</t>
  </si>
  <si>
    <t>06.11.2023 22:52:33</t>
  </si>
  <si>
    <t>06.11.2023 17:43:40</t>
  </si>
  <si>
    <t>06.11.2023 18:23:00</t>
  </si>
  <si>
    <t>L-29 35-14-L00029_A_91345646_91345646</t>
  </si>
  <si>
    <t>06.11.2023 09:09:50</t>
  </si>
  <si>
    <t>06.11.2023 11:21:08</t>
  </si>
  <si>
    <t>06.11.2023 09:22:58</t>
  </si>
  <si>
    <t>06.11.2023 12:07:12</t>
  </si>
  <si>
    <t>06.11.2023 18:43:28</t>
  </si>
  <si>
    <t>06.11.2023 21:28:05</t>
  </si>
  <si>
    <t>M-1491 35-10-M01491_962603773_962603773</t>
  </si>
  <si>
    <t>06.11.2023 11:33:59</t>
  </si>
  <si>
    <t>06.11.2023 12:50:44</t>
  </si>
  <si>
    <t>EBSO TM 35-09-A00001_EBSO-20 K49_2312303</t>
  </si>
  <si>
    <t>06.11.2023 09:31:11</t>
  </si>
  <si>
    <t>06.11.2023 12:41:55</t>
  </si>
  <si>
    <t>M-2154 35-02-M02154_M-2985 BERTOĞLU ÖZEL TR M04_77046871</t>
  </si>
  <si>
    <t>06.11.2023 12:48:23</t>
  </si>
  <si>
    <t>06.11.2023 17:07:32</t>
  </si>
  <si>
    <t>KARAKUYU TR-4 35-26-M00441_956621663_956621663</t>
  </si>
  <si>
    <t>06.11.2023 21:16:13</t>
  </si>
  <si>
    <t>06.11.2023 23:07:02</t>
  </si>
  <si>
    <t>06.11.2023 09:00:23</t>
  </si>
  <si>
    <t>06.11.2023 16:07:27</t>
  </si>
  <si>
    <t>ULUCAK TM 35-28-A00002_HatBaşıAyırıcı_53133671 M13_53133671</t>
  </si>
  <si>
    <t>06.11.2023 08:00:38</t>
  </si>
  <si>
    <t>06.11.2023 10:45:53</t>
  </si>
  <si>
    <t>ALAŞEHİR TR-8 45-73-M00008_945684067_945684067</t>
  </si>
  <si>
    <t>06.11.2023 15:51:27</t>
  </si>
  <si>
    <t>06.11.2023 17:02:52</t>
  </si>
  <si>
    <t>K-982 35-07-K00982_K-4243 K02_2071935</t>
  </si>
  <si>
    <t>06.11.2023 19:55:50</t>
  </si>
  <si>
    <t>06.11.2023 21:00:50</t>
  </si>
  <si>
    <t>06.11.2023 13:55:04</t>
  </si>
  <si>
    <t>06.11.2023 14:53:29</t>
  </si>
  <si>
    <t>DAMLACIK TR-3 35-27-M01157_A_80289750_80289750</t>
  </si>
  <si>
    <t>06.11.2023 07:02:44</t>
  </si>
  <si>
    <t>IŞIKLAR KÖK 45-73-M00467_HatBaşıAyırıcı_53135538 M09_53135538</t>
  </si>
  <si>
    <t>06.11.2023 16:23:10</t>
  </si>
  <si>
    <t>06.11.2023 22:46:14</t>
  </si>
  <si>
    <t>BÜNYAN OSMANİYE TR-1 45-72-L00444_45-72-L00444_2372908</t>
  </si>
  <si>
    <t>06.11.2023 17:16:00</t>
  </si>
  <si>
    <t>06.11.2023 17:38:40</t>
  </si>
  <si>
    <t>TR-5 35-16-L00005_35-16-L00005_2349551</t>
  </si>
  <si>
    <t>06.11.2023 12:59:20</t>
  </si>
  <si>
    <t>06.11.2023 13:45:20</t>
  </si>
  <si>
    <t>06.11.2023 10:28:17</t>
  </si>
  <si>
    <t>06.11.2023 16:56:50</t>
  </si>
  <si>
    <t>06.11.2023 07:37:02</t>
  </si>
  <si>
    <t>06.11.2023 12:45:52</t>
  </si>
  <si>
    <t>SÜLEYMANLI KÖK 45-72-L00299_SÜLEYMANLI KUZEY SOL ÇIKIŞI BELEDİYE L05_2331425</t>
  </si>
  <si>
    <t>06.11.2023 13:19:20</t>
  </si>
  <si>
    <t>06.11.2023 15:30:00</t>
  </si>
  <si>
    <t>BEYOBA TR-12 45-72-M00414_B_56391887_56391887</t>
  </si>
  <si>
    <t>06.11.2023 08:23:25</t>
  </si>
  <si>
    <t>06.11.2023 10:54:27</t>
  </si>
  <si>
    <t>06.11.2023 10:19:29</t>
  </si>
  <si>
    <t>L-231 35-18-L00231_9763758 d1b_5957436</t>
  </si>
  <si>
    <t>06.11.2023 10:02:58</t>
  </si>
  <si>
    <t>06.11.2023 11:18:36</t>
  </si>
  <si>
    <t>L-72 35-14-L00072_956636664_956636664</t>
  </si>
  <si>
    <t>06.11.2023 21:31:43</t>
  </si>
  <si>
    <t>06.11.2023 22:32:49</t>
  </si>
  <si>
    <t>ÇINARLIKUYU KÖK 45-71-M00188_HatBaşıAyırıcı_53134670 M02_53134670</t>
  </si>
  <si>
    <t>06.11.2023 09:23:54</t>
  </si>
  <si>
    <t>06.11.2023 17:45:40</t>
  </si>
  <si>
    <t>MORDOĞAN İM 35-21-A00002_SAĞLIK OCAĞI L13_2061851</t>
  </si>
  <si>
    <t>06.11.2023 23:57:03</t>
  </si>
  <si>
    <t>07.11.2023 00:05:42</t>
  </si>
  <si>
    <t>06.11.2023 19:07:10</t>
  </si>
  <si>
    <t>06.11.2023 19:55:12</t>
  </si>
  <si>
    <t>PANCAR TR-7 35-26-M00904_956605454_956605454</t>
  </si>
  <si>
    <t>06.11.2023 11:15:32</t>
  </si>
  <si>
    <t>06.11.2023 12:33:01</t>
  </si>
  <si>
    <t>06.11.2023 16:38:30</t>
  </si>
  <si>
    <t>06.11.2023 16:38:40</t>
  </si>
  <si>
    <t>HACIÖMERLİ KARAKUYULAR TR 35-17-M00444_35-17-M00444_2362951</t>
  </si>
  <si>
    <t>06.11.2023 15:17:00</t>
  </si>
  <si>
    <t>06.11.2023 15:34:40</t>
  </si>
  <si>
    <t>TR-10 BABACAN 35-19-L00010_A_90964946_90964946</t>
  </si>
  <si>
    <t>06.11.2023 15:02:33</t>
  </si>
  <si>
    <t>06.11.2023 10:30:30</t>
  </si>
  <si>
    <t>06.11.2023 11:23:40</t>
  </si>
  <si>
    <t>06.11.2023 11:24:48</t>
  </si>
  <si>
    <t>06.11.2023 13:38:14</t>
  </si>
  <si>
    <t>SELENDİ TR-12 45-81-M00012_945625394_945625394</t>
  </si>
  <si>
    <t>06.11.2023 14:06:00</t>
  </si>
  <si>
    <t>06.11.2023 18:01:23</t>
  </si>
  <si>
    <t>TR-64 35-30-L00064_DIREK TIPI TRAFO HUCRESI H01_2044021</t>
  </si>
  <si>
    <t>06.11.2023 15:41:29</t>
  </si>
  <si>
    <t>06.11.2023 17:23:00</t>
  </si>
  <si>
    <t>KULA TM 45-77-A00002_FİDER A6 M20_2334804</t>
  </si>
  <si>
    <t>06.11.2023 10:19:58</t>
  </si>
  <si>
    <t>06.11.2023 18:01:04</t>
  </si>
  <si>
    <t>K-4780 35-04-K04780_912493203_912493203</t>
  </si>
  <si>
    <t>06.11.2023 12:54:01</t>
  </si>
  <si>
    <t>06.11.2023 14:03:55</t>
  </si>
  <si>
    <t>K-598 35-01-K00598_A_56373369_56373369</t>
  </si>
  <si>
    <t>06.11.2023 08:45:15</t>
  </si>
  <si>
    <t>06.11.2023 12:22:27</t>
  </si>
  <si>
    <t>TR-34 35-26-M00034_TR-35 M06_65927597</t>
  </si>
  <si>
    <t>06.11.2023 09:07:56</t>
  </si>
  <si>
    <t>06.11.2023 14:46:00</t>
  </si>
  <si>
    <t>GÜLENYAKA ÇAMLIK MAH. TR-3 45-73-M00518_B_91213533_91213533</t>
  </si>
  <si>
    <t>06.11.2023 08:21:39</t>
  </si>
  <si>
    <t>06.11.2023 10:08:14</t>
  </si>
  <si>
    <t>SELİMŞAHLAR TR-2 45-71-M00137_HatBaşıAyırıcı_53135159 M03_53135159</t>
  </si>
  <si>
    <t>06.11.2023 15:17:31</t>
  </si>
  <si>
    <t>06.11.2023 16:33:31</t>
  </si>
  <si>
    <t>GÜMELE TR-1 45-74-M00247_B_56352949_56352949</t>
  </si>
  <si>
    <t>06.11.2023 09:24:18</t>
  </si>
  <si>
    <t>06.11.2023 12:12:39</t>
  </si>
  <si>
    <t>TR-53 35-16-L00053_953355223_953355223</t>
  </si>
  <si>
    <t>06.11.2023 19:01:42</t>
  </si>
  <si>
    <t>06.11.2023 20:53:52</t>
  </si>
  <si>
    <t>06.11.2023 13:41:47</t>
  </si>
  <si>
    <t>06.11.2023 16:13:40</t>
  </si>
  <si>
    <t>06.11.2023 14:14:20</t>
  </si>
  <si>
    <t>06.11.2023 17:35:31</t>
  </si>
  <si>
    <t>06.11.2023 11:48:29</t>
  </si>
  <si>
    <t>06.11.2023 18:24:10</t>
  </si>
  <si>
    <t>06.11.2023 13:46:26</t>
  </si>
  <si>
    <t>K-984 GEÇİT 35-07-K04836_K-3247 / K-2971 K01_66858713</t>
  </si>
  <si>
    <t>06.11.2023 16:55:34</t>
  </si>
  <si>
    <t>06.11.2023 19:55:04</t>
  </si>
  <si>
    <t>06.11.2023 10:43:51</t>
  </si>
  <si>
    <t>L-277 GÖLCÜK GÖDENCE KÖK 35-14-L00277_GÖDENCE L04_72144418</t>
  </si>
  <si>
    <t>06.11.2023 09:17:13</t>
  </si>
  <si>
    <t>06.11.2023 17:18:36</t>
  </si>
  <si>
    <t>06.11.2023 09:13:16</t>
  </si>
  <si>
    <t>06.11.2023 15:34:00</t>
  </si>
  <si>
    <t>06.11.2023 13:09:52</t>
  </si>
  <si>
    <t>06.11.2023 15:05:04</t>
  </si>
  <si>
    <t>KURUCUOVA TR-8 35-15-L00249_B_56361727_56361727</t>
  </si>
  <si>
    <t>06.11.2023 18:22:44</t>
  </si>
  <si>
    <t>06.11.2023 19:13:27</t>
  </si>
  <si>
    <t>K-426 35-07-K00426_B b2b_5830884</t>
  </si>
  <si>
    <t>06.11.2023 09:30:44</t>
  </si>
  <si>
    <t>06.11.2023 12:59:32</t>
  </si>
  <si>
    <t>06.11.2023 08:49:52</t>
  </si>
  <si>
    <t>06.11.2023 09:27:29</t>
  </si>
  <si>
    <t>06.11.2023 11:29:15</t>
  </si>
  <si>
    <t>AHMETBEYLER DM 35-16-M00154_ÇİTKÖY M07_82965209</t>
  </si>
  <si>
    <t>06.11.2023 09:07:57</t>
  </si>
  <si>
    <t>06.11.2023 17:24:20</t>
  </si>
  <si>
    <t>M-2675 35-01-M02675_911517920_911517920</t>
  </si>
  <si>
    <t>06.11.2023 17:37:27</t>
  </si>
  <si>
    <t>06.11.2023 23:39:33</t>
  </si>
  <si>
    <t>PANAZTEPE DM 35-28-M00732_MALTEPE M03_2315519</t>
  </si>
  <si>
    <t>06.11.2023 23:09:14</t>
  </si>
  <si>
    <t>06.11.2023 23:47:07</t>
  </si>
  <si>
    <t>MEHMET AVCI 35-24-M00213_DIREK TIPI TRAFO HUCRESI H01_2042653</t>
  </si>
  <si>
    <t>06.11.2023 09:27:19</t>
  </si>
  <si>
    <t>06.11.2023 13:22:07</t>
  </si>
  <si>
    <t>M-3465(YATIRIM REZERVE) 35-02-M03465_947611740_947611740</t>
  </si>
  <si>
    <t>06.11.2023 10:10:36</t>
  </si>
  <si>
    <t>06.11.2023 13:44:40</t>
  </si>
  <si>
    <t>06.11.2023 11:50:11</t>
  </si>
  <si>
    <t>06.11.2023 18:57:29</t>
  </si>
  <si>
    <t>06.11.2023 15:48:51</t>
  </si>
  <si>
    <t>06.11.2023 15:58:55</t>
  </si>
  <si>
    <t>06.11.2023 12:30:55</t>
  </si>
  <si>
    <t>06.11.2023 14:13:07</t>
  </si>
  <si>
    <t>06.11.2023 02:05:00</t>
  </si>
  <si>
    <t>06.11.2023 05:22:41</t>
  </si>
  <si>
    <t>06.11.2023 19:17:40</t>
  </si>
  <si>
    <t>06.11.2023 20:32:51</t>
  </si>
  <si>
    <t>MURADİYE DM-11/4 KÖK 45-71-M00846_ÇÖPALAN M05_72090328</t>
  </si>
  <si>
    <t>06.11.2023 06:31:59</t>
  </si>
  <si>
    <t>06.11.2023 11:08:28</t>
  </si>
  <si>
    <t>06.11.2023 09:20:43</t>
  </si>
  <si>
    <t>06.11.2023 17:38:36</t>
  </si>
  <si>
    <t>K-1936 35-09-K01936_K-4046 K01_45352831</t>
  </si>
  <si>
    <t>06.11.2023 13:27:24</t>
  </si>
  <si>
    <t>06.11.2023 15:50:00</t>
  </si>
  <si>
    <t>DM-1/59 45-71-M00020_45-71-M00020_66398636</t>
  </si>
  <si>
    <t>06.11.2023 22:25:40</t>
  </si>
  <si>
    <t>06.11.2023 22:29:01</t>
  </si>
  <si>
    <t>06.11.2023 16:21:29</t>
  </si>
  <si>
    <t>06.11.2023 18:17:46</t>
  </si>
  <si>
    <t>HACIİSA TR-2 45-83-L00492_B_83781293_83781293</t>
  </si>
  <si>
    <t>06.11.2023 19:53:51</t>
  </si>
  <si>
    <t>06.11.2023 22:41:11</t>
  </si>
  <si>
    <t>06.11.2023 09:45:32</t>
  </si>
  <si>
    <t>06.11.2023 09:53:31</t>
  </si>
  <si>
    <t>M-1303 35-03-M01303_910718788_910718788</t>
  </si>
  <si>
    <t>06.11.2023 16:13:57</t>
  </si>
  <si>
    <t>06.11.2023 17:29:44</t>
  </si>
  <si>
    <t>BAĞYURDU TR-4 (DM-2/3) 35-27-L00233_C_56354157_56354157</t>
  </si>
  <si>
    <t>06.11.2023 14:52:42</t>
  </si>
  <si>
    <t>06.11.2023 15:29:36</t>
  </si>
  <si>
    <t>06.11.2023 09:06:10</t>
  </si>
  <si>
    <t>06.11.2023 13:06:58</t>
  </si>
  <si>
    <t>06.11.2023 11:01:11</t>
  </si>
  <si>
    <t>06.11.2023 17:25:00</t>
  </si>
  <si>
    <t>VEZİR YILDIZ SLM GRB TR 35-27-M00545_A_91344267_91344267</t>
  </si>
  <si>
    <t>06.11.2023 08:26:18</t>
  </si>
  <si>
    <t>06.11.2023 09:44:19</t>
  </si>
  <si>
    <t>ASARLIK TR-18 35-28-M00171_6859787 TR18-A4b_5851323</t>
  </si>
  <si>
    <t>06.11.2023 15:03:23</t>
  </si>
  <si>
    <t>06.11.2023 18:52:54</t>
  </si>
  <si>
    <t>PANAZTEPE DM 35-28-M00732_HatBaşıAyırıcı_53133544 M03_53133544</t>
  </si>
  <si>
    <t>06.11.2023 19:07:39</t>
  </si>
  <si>
    <t>06.11.2023 02:35:00</t>
  </si>
  <si>
    <t>06.11.2023 02:36:00</t>
  </si>
  <si>
    <t>06.11.2023 13:30:51</t>
  </si>
  <si>
    <t>06.11.2023 16:47:42</t>
  </si>
  <si>
    <t>ULUDERBENT DM 45-73-M00491_HatBaşıAyırıcı_81540842 M05_81540842</t>
  </si>
  <si>
    <t>06.11.2023 17:54:59</t>
  </si>
  <si>
    <t>06.11.2023 22:26:10</t>
  </si>
  <si>
    <t>DM-2/13 35-26-M00833_956628779_956628779</t>
  </si>
  <si>
    <t>06.11.2023 15:03:20</t>
  </si>
  <si>
    <t>YENMİŞ KÖK 35-27-M00366_HatBaşıAyırıcı_54692214 M06_54692214</t>
  </si>
  <si>
    <t>06.11.2023 08:29:08</t>
  </si>
  <si>
    <t>K-1996 35-01-K01996_911759012_911759012</t>
  </si>
  <si>
    <t>06.11.2023 09:48:16</t>
  </si>
  <si>
    <t>06.11.2023 13:02:09</t>
  </si>
  <si>
    <t>DM-9/11 45-71-M00377_DM-11 - MERMERCİLER M02_66148702</t>
  </si>
  <si>
    <t>06.11.2023 06:05:34</t>
  </si>
  <si>
    <t>06.11.2023 14:22:48</t>
  </si>
  <si>
    <t>07.11.2023 03:39:45</t>
  </si>
  <si>
    <t>07.11.2023 05:20:20</t>
  </si>
  <si>
    <t>07.11.2023 16:24:11</t>
  </si>
  <si>
    <t>07.11.2023 17:11:00</t>
  </si>
  <si>
    <t>K-421 35-01-K00421_913042002_913042002</t>
  </si>
  <si>
    <t>07.11.2023 07:32:08</t>
  </si>
  <si>
    <t>07.11.2023 08:26:06</t>
  </si>
  <si>
    <t>07.11.2023 05:50:14</t>
  </si>
  <si>
    <t>07.11.2023 08:59:43</t>
  </si>
  <si>
    <t>K-277 35-04-K00277_K-53 K03_2118746</t>
  </si>
  <si>
    <t>07.11.2023 17:12:52</t>
  </si>
  <si>
    <t>07.11.2023 18:25:59</t>
  </si>
  <si>
    <t>07.11.2023 17:33:51</t>
  </si>
  <si>
    <t>07.11.2023 19:02:28</t>
  </si>
  <si>
    <t>TR-71 45-78-L00071_953260821_953260821</t>
  </si>
  <si>
    <t>07.11.2023 17:05:46</t>
  </si>
  <si>
    <t>07.11.2023 19:14:35</t>
  </si>
  <si>
    <t>M-3307(YATIRIM REZERVE) 35-07-M03307__79892025_79892025</t>
  </si>
  <si>
    <t>07.11.2023 09:09:26</t>
  </si>
  <si>
    <t>07.11.2023 18:24:13</t>
  </si>
  <si>
    <t>07.11.2023 11:00:57</t>
  </si>
  <si>
    <t>07.11.2023 12:14:52</t>
  </si>
  <si>
    <t>BELEVİ TR-7 35-13-L00509_95000628785_95000628785</t>
  </si>
  <si>
    <t>07.11.2023 10:53:42</t>
  </si>
  <si>
    <t>07.11.2023 13:16:47</t>
  </si>
  <si>
    <t>DM-1/TR-18 35-14-M00340_B B01_66033809</t>
  </si>
  <si>
    <t>07.11.2023 09:12:06</t>
  </si>
  <si>
    <t>07.11.2023 14:59:47</t>
  </si>
  <si>
    <t>07.11.2023 20:25:13</t>
  </si>
  <si>
    <t>07.11.2023 22:12:27</t>
  </si>
  <si>
    <t>K-4305 35-03-K04305_35-03-K04305_41974173</t>
  </si>
  <si>
    <t>07.11.2023 10:50:23</t>
  </si>
  <si>
    <t>07.11.2023 15:37:20</t>
  </si>
  <si>
    <t>07.11.2023 17:30:15</t>
  </si>
  <si>
    <t>07.11.2023 07:14:46</t>
  </si>
  <si>
    <t>07.11.2023 08:26:58</t>
  </si>
  <si>
    <t>TORBALI DM 35-26-M00001_TR-53/TR-54 M08_2056985</t>
  </si>
  <si>
    <t>07.11.2023 19:25:07</t>
  </si>
  <si>
    <t>07.11.2023 19:55:10</t>
  </si>
  <si>
    <t>DOĞANBEY KÖK 35-14-M00100_BANKSİS M03_80639783</t>
  </si>
  <si>
    <t>07.11.2023 08:39:32</t>
  </si>
  <si>
    <t>07.11.2023 10:19:42</t>
  </si>
  <si>
    <t>YUKARI SÜTÇÜLER KÖYÜ TR-1 35-27-M00410_97483338_97483338</t>
  </si>
  <si>
    <t>07.11.2023 13:26:16</t>
  </si>
  <si>
    <t>07.11.2023 18:09:50</t>
  </si>
  <si>
    <t>SARIGÖL TR-41 45-79-M00041_C C01_65798621</t>
  </si>
  <si>
    <t>07.11.2023 04:43:43</t>
  </si>
  <si>
    <t>07.11.2023 05:28:34</t>
  </si>
  <si>
    <t>K-1996 35-01-K01996_911350964_911350964</t>
  </si>
  <si>
    <t>07.11.2023 18:50:33</t>
  </si>
  <si>
    <t>07.11.2023 20:07:36</t>
  </si>
  <si>
    <t>ÇEŞME HAVZA TM 35-18-A00006_URLA-2 M11_2303445</t>
  </si>
  <si>
    <t>07.11.2023 21:19:10</t>
  </si>
  <si>
    <t>08.11.2023 01:56:32</t>
  </si>
  <si>
    <t>BERGAMA TM 35-16-A00004_PAŞAKÖY M21_88471043</t>
  </si>
  <si>
    <t>07.11.2023 09:21:40</t>
  </si>
  <si>
    <t>07.11.2023 09:26:50</t>
  </si>
  <si>
    <t>MEHMET ZEYTİN SULAMA GRUBU 35-29-M00260_A_91028991_91028991</t>
  </si>
  <si>
    <t>07.11.2023 10:35:57</t>
  </si>
  <si>
    <t>07.11.2023 13:49:27</t>
  </si>
  <si>
    <t>07.11.2023 08:55:31</t>
  </si>
  <si>
    <t>07.11.2023 08:56:10</t>
  </si>
  <si>
    <t>MEHMET AKİF BİLİR TR 35-17-M00496_35-17-M00496_2356877</t>
  </si>
  <si>
    <t>07.11.2023 09:32:07</t>
  </si>
  <si>
    <t>07.11.2023 10:36:53</t>
  </si>
  <si>
    <t>GÜLBAHÇE TR-7 35-19-L00167_956672802_956672802</t>
  </si>
  <si>
    <t>07.11.2023 13:58:55</t>
  </si>
  <si>
    <t>07.11.2023 15:12:08</t>
  </si>
  <si>
    <t>GÜNEY DM 45-83-L00130_DAĞMARMARA L07_2096779</t>
  </si>
  <si>
    <t>07.11.2023 09:45:00</t>
  </si>
  <si>
    <t>07.11.2023 11:04:00</t>
  </si>
  <si>
    <t>TR-113 ZEYTİNALANI 35-19-L00113_A_56372148_56372148</t>
  </si>
  <si>
    <t>07.11.2023 20:40:48</t>
  </si>
  <si>
    <t>08.11.2023 00:52:20</t>
  </si>
  <si>
    <t>07.11.2023 18:12:28</t>
  </si>
  <si>
    <t>08.11.2023 03:19:09</t>
  </si>
  <si>
    <t>MEHMET YELSELİ SULAMA GRUBU 35-29-M00257_B_91017096_91017096</t>
  </si>
  <si>
    <t>07.11.2023 15:57:12</t>
  </si>
  <si>
    <t>07.11.2023 17:51:22</t>
  </si>
  <si>
    <t>GÖBEKLİ TR-1 45-73-M01076_945659788_945659788</t>
  </si>
  <si>
    <t>07.11.2023 08:29:55</t>
  </si>
  <si>
    <t>07.11.2023 09:34:59</t>
  </si>
  <si>
    <t>07.11.2023 01:41:09</t>
  </si>
  <si>
    <t>07.11.2023 02:33:11</t>
  </si>
  <si>
    <t>KUŞLUK ÇAMKÖY TR-1 45-75-M00144_45-75-M00144_2356248</t>
  </si>
  <si>
    <t>07.11.2023 21:07:12</t>
  </si>
  <si>
    <t>07.11.2023 21:31:48</t>
  </si>
  <si>
    <t>M-969 35-03-M00969_910894860_910894860</t>
  </si>
  <si>
    <t>07.11.2023 20:39:59</t>
  </si>
  <si>
    <t>08.11.2023 00:28:37</t>
  </si>
  <si>
    <t>SUDELİĞİ KÖK 45-72-L00111_HatBaşıAyırıcı_79836314 L04_79836314</t>
  </si>
  <si>
    <t>07.11.2023 09:02:37</t>
  </si>
  <si>
    <t>07.11.2023 16:05:30</t>
  </si>
  <si>
    <t>OSMANGAZİ İM 35-02-A00004_DUMLUPINAR K22_2101324</t>
  </si>
  <si>
    <t>07.11.2023 16:50:39</t>
  </si>
  <si>
    <t>07.11.2023 16:53:52</t>
  </si>
  <si>
    <t>M-969 35-03-M00969_C_56364650_56364650</t>
  </si>
  <si>
    <t>07.11.2023 17:21:42</t>
  </si>
  <si>
    <t>07.11.2023 20:51:36</t>
  </si>
  <si>
    <t>HATAY TM 35-01-A00009_HATAY-11 K18_2057756</t>
  </si>
  <si>
    <t>07.11.2023 08:34:18</t>
  </si>
  <si>
    <t>07.11.2023 09:31:33</t>
  </si>
  <si>
    <t>07.11.2023 05:28:59</t>
  </si>
  <si>
    <t>07.11.2023 06:24:10</t>
  </si>
  <si>
    <t>TURGUTLU TR-1/1 DM 45-83-M00001_BLOKSAN M03_72159676</t>
  </si>
  <si>
    <t>07.11.2023 09:18:00</t>
  </si>
  <si>
    <t>07.11.2023 09:44:20</t>
  </si>
  <si>
    <t>07.11.2023 15:21:20</t>
  </si>
  <si>
    <t>07.11.2023 17:19:22</t>
  </si>
  <si>
    <t>K-1662 35-01-K01662_35-01-K01662_2367558</t>
  </si>
  <si>
    <t>07.11.2023 10:30:57</t>
  </si>
  <si>
    <t>07.11.2023 19:01:00</t>
  </si>
  <si>
    <t>ÇİĞİLLER YASSIALAN TR-9 45-75-M00404_ H_83995394</t>
  </si>
  <si>
    <t>07.11.2023 10:12:58</t>
  </si>
  <si>
    <t>07.11.2023 11:08:23</t>
  </si>
  <si>
    <t>07.11.2023 14:30:00</t>
  </si>
  <si>
    <t>07.11.2023 15:18:50</t>
  </si>
  <si>
    <t>İM-2/TR-29 SIĞACIK 35-14-L00287_ H_49854932</t>
  </si>
  <si>
    <t>07.11.2023 10:23:34</t>
  </si>
  <si>
    <t>07.11.2023 12:47:46</t>
  </si>
  <si>
    <t>TR-65 45-77-L00065_A_56403928_56403928</t>
  </si>
  <si>
    <t>07.11.2023 17:24:33</t>
  </si>
  <si>
    <t>07.11.2023 18:19:28</t>
  </si>
  <si>
    <t>07.11.2023 18:26:00</t>
  </si>
  <si>
    <t>07.11.2023 19:46:38</t>
  </si>
  <si>
    <t>07.11.2023 10:20:00</t>
  </si>
  <si>
    <t>07.11.2023 17:15:30</t>
  </si>
  <si>
    <t>DOĞANBEY KÖK 35-14-M00100_DOĞANBEY KÖY M01_80639824</t>
  </si>
  <si>
    <t>07.11.2023 11:31:02</t>
  </si>
  <si>
    <t>07.11.2023 13:37:52</t>
  </si>
  <si>
    <t>07.11.2023 09:37:05</t>
  </si>
  <si>
    <t>07.11.2023 16:48:50</t>
  </si>
  <si>
    <t>M-3472(YATIRIM REZERVE) 35-02-M03472_35-02-M03472_88371086</t>
  </si>
  <si>
    <t>07.11.2023 10:51:31</t>
  </si>
  <si>
    <t>07.11.2023 18:08:00</t>
  </si>
  <si>
    <t>K-3012 35-04-K03012_A B1_79005148</t>
  </si>
  <si>
    <t>07.11.2023 13:57:37</t>
  </si>
  <si>
    <t>07.11.2023 18:41:09</t>
  </si>
  <si>
    <t>IŞIKLAR KÖK 45-73-M00467_TEPEKÖY M05_83813302</t>
  </si>
  <si>
    <t>07.11.2023 17:30:57</t>
  </si>
  <si>
    <t>07.11.2023 18:34:18</t>
  </si>
  <si>
    <t>07.11.2023 09:03:52</t>
  </si>
  <si>
    <t>07.11.2023 09:27:00</t>
  </si>
  <si>
    <t>ÇUKURALTI M-28 35-25-M00076_955277373_955277373</t>
  </si>
  <si>
    <t>07.11.2023 20:41:47</t>
  </si>
  <si>
    <t>07.11.2023 23:15:31</t>
  </si>
  <si>
    <t>07.11.2023 09:23:31</t>
  </si>
  <si>
    <t>07.11.2023 09:25:00</t>
  </si>
  <si>
    <t>TR-1/76 45-72-M00076_45-72-M00076_61376042</t>
  </si>
  <si>
    <t>07.11.2023 17:52:40</t>
  </si>
  <si>
    <t>07.11.2023 19:29:10</t>
  </si>
  <si>
    <t>07.11.2023 10:15:45</t>
  </si>
  <si>
    <t>07.11.2023 13:09:20</t>
  </si>
  <si>
    <t>K-3480 35-02-K03480_B_56364176_56364176</t>
  </si>
  <si>
    <t>07.11.2023 06:19:00</t>
  </si>
  <si>
    <t>07.11.2023 08:30:10</t>
  </si>
  <si>
    <t>TATAR DM 35-19-M00256_ALAÇATI-2 GİRİŞ M02_2318877</t>
  </si>
  <si>
    <t>07.11.2023 19:39:20</t>
  </si>
  <si>
    <t>07.11.2023 20:11:30</t>
  </si>
  <si>
    <t>07.11.2023 11:25:22</t>
  </si>
  <si>
    <t>07.11.2023 12:07:22</t>
  </si>
  <si>
    <t>07.11.2023 09:35:42</t>
  </si>
  <si>
    <t>07.11.2023 16:30:26</t>
  </si>
  <si>
    <t>L-106 İHSANİYE 35-14-L00106_956660871_956660871</t>
  </si>
  <si>
    <t>07.11.2023 10:50:09</t>
  </si>
  <si>
    <t>07.11.2023 17:46:50</t>
  </si>
  <si>
    <t>M-3129(YATIRIM REZERVE) 35-10-M03129_95000521874_95000521874</t>
  </si>
  <si>
    <t>07.11.2023 18:27:39</t>
  </si>
  <si>
    <t>07.11.2023 21:03:44</t>
  </si>
  <si>
    <t>M-2773 35-07-M02773_M-2038 M10_81657071</t>
  </si>
  <si>
    <t>07.11.2023 09:38:24</t>
  </si>
  <si>
    <t>07.11.2023 09:57:42</t>
  </si>
  <si>
    <t>07.11.2023 14:35:52</t>
  </si>
  <si>
    <t>07.11.2023 15:14:50</t>
  </si>
  <si>
    <t>TR-10 35-16-L00010_953333721_953333721</t>
  </si>
  <si>
    <t>07.11.2023 15:04:06</t>
  </si>
  <si>
    <t>07.11.2023 17:57:36</t>
  </si>
  <si>
    <t>07.11.2023 17:44:51</t>
  </si>
  <si>
    <t>07.11.2023 18:06:30</t>
  </si>
  <si>
    <t>07.11.2023 03:27:45</t>
  </si>
  <si>
    <t>07.11.2023 03:53:35</t>
  </si>
  <si>
    <t>TİYENLİ KÖK 45-85-M00004_TİYENLİ KÖY ÇIKIŞI M01_72102206</t>
  </si>
  <si>
    <t>07.11.2023 18:06:54</t>
  </si>
  <si>
    <t>07.11.2023 19:47:47</t>
  </si>
  <si>
    <t>07.11.2023 06:55:29</t>
  </si>
  <si>
    <t>07.11.2023 07:36:14</t>
  </si>
  <si>
    <t>M-2088 35-09-M02088_M-250 M04_75653674</t>
  </si>
  <si>
    <t>07.11.2023 17:00:00</t>
  </si>
  <si>
    <t>07.11.2023 18:26:54</t>
  </si>
  <si>
    <t>07.11.2023 16:15:20</t>
  </si>
  <si>
    <t>07.11.2023 16:38:42</t>
  </si>
  <si>
    <t>K-4138 35-01-K04138_A_56356769_56356769</t>
  </si>
  <si>
    <t>07.11.2023 08:55:09</t>
  </si>
  <si>
    <t>07.11.2023 10:33:10</t>
  </si>
  <si>
    <t>DÜNDARLI KÖK 35-29-L00053_HatBaşıAyırıcı_53138514 L05_53138514</t>
  </si>
  <si>
    <t>07.11.2023 14:08:42</t>
  </si>
  <si>
    <t>07.11.2023 14:18:30</t>
  </si>
  <si>
    <t>L-425 BELLONA KABİN 35-18-L00425_DAĞITIM TRAFO L-425 BELLONA KABİN L01_72105478</t>
  </si>
  <si>
    <t>07.11.2023 10:59:36</t>
  </si>
  <si>
    <t>07.11.2023 15:24:27</t>
  </si>
  <si>
    <t>TEPEBAŞI TR-2 45-75-L00003_B_91382312_91382312</t>
  </si>
  <si>
    <t>07.11.2023 20:59:52</t>
  </si>
  <si>
    <t>07.11.2023 23:25:50</t>
  </si>
  <si>
    <t>07.11.2023 09:08:57</t>
  </si>
  <si>
    <t>07.11.2023 16:38:06</t>
  </si>
  <si>
    <t>DEREKÖY KÖK 45-82-M00153_KARANLIKDERE-2 M07_73816020</t>
  </si>
  <si>
    <t>07.11.2023 21:48:50</t>
  </si>
  <si>
    <t>07.11.2023 22:32:02</t>
  </si>
  <si>
    <t>SELENDİ TR-12 45-81-M00012_945634116_945634116</t>
  </si>
  <si>
    <t>07.11.2023 10:55:33</t>
  </si>
  <si>
    <t>07.11.2023 17:40:37</t>
  </si>
  <si>
    <t>07.11.2023 10:22:20</t>
  </si>
  <si>
    <t>07.11.2023 14:04:50</t>
  </si>
  <si>
    <t>KARAKUYU TR-12 35-26-M01385_C_76954054_76954054</t>
  </si>
  <si>
    <t>07.11.2023 11:17:35</t>
  </si>
  <si>
    <t>07.11.2023 15:31:25</t>
  </si>
  <si>
    <t>ÇİLE DM 35-22-M00086_AHMETBEYLİ M06_50064096</t>
  </si>
  <si>
    <t>07.11.2023 08:09:12</t>
  </si>
  <si>
    <t>07.11.2023 09:06:18</t>
  </si>
  <si>
    <t>07.11.2023 14:39:40</t>
  </si>
  <si>
    <t>07.11.2023 18:20:09</t>
  </si>
  <si>
    <t>ZEYTİNALAN İM 35-19-A00002_URLA 266 GİRİŞ M03_2052139</t>
  </si>
  <si>
    <t>07.11.2023 09:39:30</t>
  </si>
  <si>
    <t>07.11.2023 10:05:00</t>
  </si>
  <si>
    <t>GÜLKENT TR-2 35-30-M00225_955312596_955312596</t>
  </si>
  <si>
    <t>07.11.2023 15:10:14</t>
  </si>
  <si>
    <t>07.11.2023 17:38:03</t>
  </si>
  <si>
    <t>L-262 ÇİÇEKÇİ PARKI 35-18-L00262_L-263 L02_72080586</t>
  </si>
  <si>
    <t>07.11.2023 18:35:16</t>
  </si>
  <si>
    <t>07.11.2023 19:29:29</t>
  </si>
  <si>
    <t>DM-8/10C 45-71-M02000_45-71-M02000_2359641</t>
  </si>
  <si>
    <t>07.11.2023 09:25:51</t>
  </si>
  <si>
    <t>07.11.2023 10:05:39</t>
  </si>
  <si>
    <t>07.11.2023 23:15:37</t>
  </si>
  <si>
    <t>08.11.2023 00:21:58</t>
  </si>
  <si>
    <t>K-1540 35-04-K01540_K-1116 K01_2051080</t>
  </si>
  <si>
    <t>07.11.2023 03:13:20</t>
  </si>
  <si>
    <t>07.11.2023 03:32:20</t>
  </si>
  <si>
    <t>UĞURLU KÖK 45-86-M00045_GÜNDOĞDU UĞURLU M02_72226051</t>
  </si>
  <si>
    <t>07.11.2023 10:35:00</t>
  </si>
  <si>
    <t>07.11.2023 10:59:00</t>
  </si>
  <si>
    <t>KIZILCAOVA TR-2 35-20-L00171_955196173_955196173</t>
  </si>
  <si>
    <t>07.11.2023 12:07:51</t>
  </si>
  <si>
    <t>07.11.2023 16:05:31</t>
  </si>
  <si>
    <t>07.11.2023 19:03:45</t>
  </si>
  <si>
    <t>07.11.2023 21:37:44</t>
  </si>
  <si>
    <t>07.11.2023 06:10:50</t>
  </si>
  <si>
    <t>07.11.2023 11:58:08</t>
  </si>
  <si>
    <t>K-3480 35-02-K03480_C_56364531_56364531</t>
  </si>
  <si>
    <t>07.11.2023 08:40:04</t>
  </si>
  <si>
    <t>07.11.2023 11:25:35</t>
  </si>
  <si>
    <t>07.11.2023 10:02:21</t>
  </si>
  <si>
    <t>07.11.2023 18:00:36</t>
  </si>
  <si>
    <t>M-4 35-02-M00004_910051356_910051356</t>
  </si>
  <si>
    <t>07.11.2023 17:01:02</t>
  </si>
  <si>
    <t>07.11.2023 18:21:18</t>
  </si>
  <si>
    <t>07.11.2023 16:37:10</t>
  </si>
  <si>
    <t>07.11.2023 16:58:30</t>
  </si>
  <si>
    <t>07.11.2023 09:10:16</t>
  </si>
  <si>
    <t>07.11.2023 15:29:22</t>
  </si>
  <si>
    <t>FOÇA TR-49 35-23-L00049_42134487_56398920_56398920</t>
  </si>
  <si>
    <t>07.11.2023 13:16:43</t>
  </si>
  <si>
    <t>07.11.2023 14:45:04</t>
  </si>
  <si>
    <t>DÖĞÜŞÖREN TR-1 45-86-M00349_ H_83975543</t>
  </si>
  <si>
    <t>07.11.2023 13:29:30</t>
  </si>
  <si>
    <t>07.11.2023 13:43:42</t>
  </si>
  <si>
    <t>07.11.2023 11:19:50</t>
  </si>
  <si>
    <t>07.11.2023 14:58:00</t>
  </si>
  <si>
    <t>SARIGÖL TR-32 45-79-M00032_D_56400565_56400565</t>
  </si>
  <si>
    <t>07.11.2023 18:28:08</t>
  </si>
  <si>
    <t>07.11.2023 19:20:28</t>
  </si>
  <si>
    <t>DM-1/1 35-18-L00580_35-18-L00580_72047097</t>
  </si>
  <si>
    <t>07.11.2023 11:20:42</t>
  </si>
  <si>
    <t>07.11.2023 17:20:28</t>
  </si>
  <si>
    <t>07.11.2023 17:32:39</t>
  </si>
  <si>
    <t>07.11.2023 18:02:45</t>
  </si>
  <si>
    <t>CANYURT SİTESİ 35-30-M00289_A_83917622_83917622</t>
  </si>
  <si>
    <t>07.11.2023 19:51:09</t>
  </si>
  <si>
    <t>07.11.2023 21:39:27</t>
  </si>
  <si>
    <t>DM-2/TR-7 35-22-M00007_955280135_955280135</t>
  </si>
  <si>
    <t>07.11.2023 12:36:40</t>
  </si>
  <si>
    <t>07.11.2023 13:27:32</t>
  </si>
  <si>
    <t>07.11.2023 08:34:01</t>
  </si>
  <si>
    <t>07.11.2023 14:36:27</t>
  </si>
  <si>
    <t>07.11.2023 19:22:32</t>
  </si>
  <si>
    <t>07.11.2023 21:15:18</t>
  </si>
  <si>
    <t>MORDOĞAN TR-35 35-21-L00147_B_56393523_56393523</t>
  </si>
  <si>
    <t>07.11.2023 10:27:49</t>
  </si>
  <si>
    <t>07.11.2023 11:28:13</t>
  </si>
  <si>
    <t>07.11.2023 17:19:38</t>
  </si>
  <si>
    <t>07.11.2023 21:21:55</t>
  </si>
  <si>
    <t>CAFERBEY KÖK 45-78-L00231_CAFERBEY ÇALTILI L04_2327776</t>
  </si>
  <si>
    <t>07.11.2023 18:12:21</t>
  </si>
  <si>
    <t>07.11.2023 05:02:50</t>
  </si>
  <si>
    <t>07.11.2023 07:47:01</t>
  </si>
  <si>
    <t>TR-16 45-77-L00016_DAĞITIM TRAFOSU L04_2330217</t>
  </si>
  <si>
    <t>07.11.2023 11:22:43</t>
  </si>
  <si>
    <t>07.11.2023 15:25:34</t>
  </si>
  <si>
    <t>07.11.2023 09:21:39</t>
  </si>
  <si>
    <t>07.11.2023 17:21:32</t>
  </si>
  <si>
    <t>DM-13/02 45-71-M00330_A A6_44925031</t>
  </si>
  <si>
    <t>07.11.2023 15:03:17</t>
  </si>
  <si>
    <t>07.11.2023 19:07:49</t>
  </si>
  <si>
    <t>07.11.2023 11:46:22</t>
  </si>
  <si>
    <t>07.11.2023 11:47:00</t>
  </si>
  <si>
    <t>07.11.2023 07:49:53</t>
  </si>
  <si>
    <t>07.11.2023 07:55:00</t>
  </si>
  <si>
    <t>GEMİ SÖKÜM(M-130) TR 35-17-M00130_ŞİMŞEKLER M04_79388997</t>
  </si>
  <si>
    <t>07.11.2023 11:27:00</t>
  </si>
  <si>
    <t>07.11.2023 11:53:40</t>
  </si>
  <si>
    <t>07.11.2023 03:40:50</t>
  </si>
  <si>
    <t>07.11.2023 03:56:39</t>
  </si>
  <si>
    <t>TEKKE TR-2 35-15-L01012_35-15-L01012_2365060</t>
  </si>
  <si>
    <t>07.11.2023 02:02:49</t>
  </si>
  <si>
    <t>07.11.2023 09:05:00</t>
  </si>
  <si>
    <t>07.11.2023 18:33:10</t>
  </si>
  <si>
    <t>07.11.2023 18:37:43</t>
  </si>
  <si>
    <t>07.11.2023 19:17:15</t>
  </si>
  <si>
    <t>07.11.2023 07:33:38</t>
  </si>
  <si>
    <t>07.11.2023 09:47:23</t>
  </si>
  <si>
    <t>PINAR SİTESİ 35-18-L00540_950429876_950429876</t>
  </si>
  <si>
    <t>07.11.2023 18:09:55</t>
  </si>
  <si>
    <t>08.11.2023 01:51:12</t>
  </si>
  <si>
    <t>AKGEDİK KÖK-3 45-71-M00164_AKGEDİK M02_55994694</t>
  </si>
  <si>
    <t>07.11.2023 16:23:50</t>
  </si>
  <si>
    <t>07.11.2023 17:52:10</t>
  </si>
  <si>
    <t>DM-13/05 45-71-M00340_953210046_953210046</t>
  </si>
  <si>
    <t>07.11.2023 19:30:58</t>
  </si>
  <si>
    <t>07.11.2023 20:40:12</t>
  </si>
  <si>
    <t>BOSTANLI GIS TM 35-04-A00001_Bostanlı-1 K01_2055488</t>
  </si>
  <si>
    <t>07.11.2023 13:02:35</t>
  </si>
  <si>
    <t>07.11.2023 15:55:40</t>
  </si>
  <si>
    <t>07.11.2023 17:14:34</t>
  </si>
  <si>
    <t>07.11.2023 17:59:57</t>
  </si>
  <si>
    <t>TR-10 35-16-L00010_B_56353538_56353538</t>
  </si>
  <si>
    <t>07.11.2023 18:42:03</t>
  </si>
  <si>
    <t>07.11.2023 11:07:02</t>
  </si>
  <si>
    <t>07.11.2023 12:01:52</t>
  </si>
  <si>
    <t>07.11.2023 09:45:50</t>
  </si>
  <si>
    <t>07.11.2023 12:47:50</t>
  </si>
  <si>
    <t>M-2765 OSMAN BULUT ÖZEL TR 35-03-M02765Ö_ H_66199199</t>
  </si>
  <si>
    <t>07.11.2023 12:14:25</t>
  </si>
  <si>
    <t>07.11.2023 13:57:40</t>
  </si>
  <si>
    <t>TR-16 35-27-M01501__95085705_95085705</t>
  </si>
  <si>
    <t>07.11.2023 10:22:18</t>
  </si>
  <si>
    <t>07.11.2023 12:51:58</t>
  </si>
  <si>
    <t>07.11.2023 09:13:25</t>
  </si>
  <si>
    <t>07.11.2023 11:20:48</t>
  </si>
  <si>
    <t>K-2732 35-04-K02732_K-3980 K01_2113800</t>
  </si>
  <si>
    <t>07.11.2023 01:20:03</t>
  </si>
  <si>
    <t>07.11.2023 01:33:21</t>
  </si>
  <si>
    <t>K-1924 35-10-K01924_915096445_915096445</t>
  </si>
  <si>
    <t>07.11.2023 11:09:03</t>
  </si>
  <si>
    <t>07.11.2023 14:46:18</t>
  </si>
  <si>
    <t>07.11.2023 09:04:39</t>
  </si>
  <si>
    <t>07.11.2023 15:59:42</t>
  </si>
  <si>
    <t>K-3480 35-02-K03480_913266736_913266736</t>
  </si>
  <si>
    <t>07.11.2023 09:19:35</t>
  </si>
  <si>
    <t>07.11.2023 14:05:00</t>
  </si>
  <si>
    <t>07.11.2023 08:44:30</t>
  </si>
  <si>
    <t>07.11.2023 09:49:40</t>
  </si>
  <si>
    <t>07.11.2023 18:00:00</t>
  </si>
  <si>
    <t>07.11.2023 19:17:18</t>
  </si>
  <si>
    <t>ULUCAK DM-2 35-27-M00331_ULUCAK DM-2/14-ULUCAK DM-2/15 M06_72170828</t>
  </si>
  <si>
    <t>07.11.2023 09:23:32</t>
  </si>
  <si>
    <t>07.11.2023 10:08:01</t>
  </si>
  <si>
    <t>07.11.2023 06:45:31</t>
  </si>
  <si>
    <t>07.11.2023 09:34:26</t>
  </si>
  <si>
    <t>BADEMLİ HACIMUSA MEV. TR-32 35-15-L01052_35-15-L01052_2364716</t>
  </si>
  <si>
    <t>07.11.2023 10:02:38</t>
  </si>
  <si>
    <t>07.11.2023 17:18:41</t>
  </si>
  <si>
    <t>MENEMEN DM-3/10 35-28-L00096_953379883_953379883</t>
  </si>
  <si>
    <t>07.11.2023 11:57:13</t>
  </si>
  <si>
    <t>07.11.2023 12:49:53</t>
  </si>
  <si>
    <t>TR-2/3 45-83-L00003_48136734_56384780_56384780</t>
  </si>
  <si>
    <t>07.11.2023 08:03:40</t>
  </si>
  <si>
    <t>07.11.2023 13:36:44</t>
  </si>
  <si>
    <t>SIĞACIK DM (L-35) 35-14-M00425_L-36 M02_97012815</t>
  </si>
  <si>
    <t>07.11.2023 09:55:36</t>
  </si>
  <si>
    <t>07.11.2023 10:08:47</t>
  </si>
  <si>
    <t>07.11.2023 12:05:56</t>
  </si>
  <si>
    <t>L-279 ERDİL SİTESİ 35-18-L00279_950438549_950438549</t>
  </si>
  <si>
    <t>07.11.2023 15:06:10</t>
  </si>
  <si>
    <t>07.11.2023 20:57:17</t>
  </si>
  <si>
    <t>07.11.2023 13:13:37</t>
  </si>
  <si>
    <t>07.11.2023 14:32:10</t>
  </si>
  <si>
    <t>07.11.2023 10:54:36</t>
  </si>
  <si>
    <t>07.11.2023 12:53:58</t>
  </si>
  <si>
    <t>AHMETLER TR-1 45-74-M00240_A_56352136_56352136</t>
  </si>
  <si>
    <t>07.11.2023 17:33:56</t>
  </si>
  <si>
    <t>07.11.2023 19:43:07</t>
  </si>
  <si>
    <t>M-2135 35-07-M02135_99442038_99442038</t>
  </si>
  <si>
    <t>07.11.2023 16:30:58</t>
  </si>
  <si>
    <t>07.11.2023 17:30:05</t>
  </si>
  <si>
    <t>ZEYTİNELİ TR-3 35-19-M00210_966403642_966403642</t>
  </si>
  <si>
    <t>07.11.2023 18:22:16</t>
  </si>
  <si>
    <t>07.11.2023 19:21:34</t>
  </si>
  <si>
    <t>BÖLCEK MEZARLIK-2 TR 35-16-M00264_DIREK TIPI TRAFO HUCRESI H01_2039691</t>
  </si>
  <si>
    <t>07.11.2023 09:36:20</t>
  </si>
  <si>
    <t>07.11.2023 16:09:36</t>
  </si>
  <si>
    <t>07.11.2023 22:54:28</t>
  </si>
  <si>
    <t>07.11.2023 23:46:23</t>
  </si>
  <si>
    <t>TR-3 35-16-L00003_966671466_966671466</t>
  </si>
  <si>
    <t>07.11.2023 21:31:44</t>
  </si>
  <si>
    <t>08.11.2023 00:18:12</t>
  </si>
  <si>
    <t>GÜZELBAHÇE İM 35-10-A00001_ZEYTİNALANI M03_77678566</t>
  </si>
  <si>
    <t>07.11.2023 09:59:10</t>
  </si>
  <si>
    <t>07.11.2023 00:16:16</t>
  </si>
  <si>
    <t>07.11.2023 02:56:56</t>
  </si>
  <si>
    <t>KUŞÇULAR DM 35-19-M00461_ALAÇATI-1 GİRİŞ M01_46998894</t>
  </si>
  <si>
    <t>07.11.2023 09:02:53</t>
  </si>
  <si>
    <t>07.11.2023 13:28:11</t>
  </si>
  <si>
    <t>07.11.2023 17:55:10</t>
  </si>
  <si>
    <t>07.11.2023 18:16:02</t>
  </si>
  <si>
    <t>07.11.2023 20:49:56</t>
  </si>
  <si>
    <t>07.11.2023 23:21:24</t>
  </si>
  <si>
    <t>DEĞİRMENDERE DM 35-22-M00085_ÇİLEME-MALTA-SANCAKLI M08_50066611</t>
  </si>
  <si>
    <t>07.11.2023 06:20:14</t>
  </si>
  <si>
    <t>07.11.2023 07:45:58</t>
  </si>
  <si>
    <t>07.11.2023 10:31:20</t>
  </si>
  <si>
    <t>07.11.2023 10:31:50</t>
  </si>
  <si>
    <t>BEĞENLER TR-1 45-75-M00179_45-75-M00179_2372954</t>
  </si>
  <si>
    <t>07.11.2023 19:47:20</t>
  </si>
  <si>
    <t>07.11.2023 20:32:00</t>
  </si>
  <si>
    <t>07.11.2023 16:51:14</t>
  </si>
  <si>
    <t>08.11.2023 02:03:49</t>
  </si>
  <si>
    <t>MORDOĞAN İM 35-21-A00002_İYTE-2 M03_2314073</t>
  </si>
  <si>
    <t>07.11.2023 02:49:08</t>
  </si>
  <si>
    <t>07.11.2023 02:49:28</t>
  </si>
  <si>
    <t>07.11.2023 16:30:20</t>
  </si>
  <si>
    <t>07.11.2023 17:14:56</t>
  </si>
  <si>
    <t>YENİPAZAR TR-4 45-78-M00688_B_91062771_91062771</t>
  </si>
  <si>
    <t>07.11.2023 22:44:25</t>
  </si>
  <si>
    <t>07.11.2023 23:14:33</t>
  </si>
  <si>
    <t>ÇAKMAKLI TR-1 35-17-M00345_D_56365131_56365131</t>
  </si>
  <si>
    <t>07.11.2023 18:27:19</t>
  </si>
  <si>
    <t>07.11.2023 19:18:22</t>
  </si>
  <si>
    <t>M-2744 35-02-M02744_M-2736 M01_65990370</t>
  </si>
  <si>
    <t>07.11.2023 10:20:09</t>
  </si>
  <si>
    <t>07.11.2023 13:05:10</t>
  </si>
  <si>
    <t>TATAR DM 35-19-M00256_MORDOĞAN-2 ÇIKIŞ M04_2058328</t>
  </si>
  <si>
    <t>07.11.2023 02:10:02</t>
  </si>
  <si>
    <t>07.11.2023 02:14:40</t>
  </si>
  <si>
    <t>07.11.2023 10:09:08</t>
  </si>
  <si>
    <t>07.11.2023 10:36:00</t>
  </si>
  <si>
    <t>07.11.2023 06:45:11</t>
  </si>
  <si>
    <t>07.11.2023 10:01:00</t>
  </si>
  <si>
    <t>MORDOĞAN TR-41 35-21-L00164_MORDOĞAN TR-38 L01_72179928</t>
  </si>
  <si>
    <t>07.11.2023 00:30:30</t>
  </si>
  <si>
    <t>07.11.2023 00:36:10</t>
  </si>
  <si>
    <t>K-4138 35-01-K04138_35-01-K04138_48413797</t>
  </si>
  <si>
    <t>07.11.2023 11:22:52</t>
  </si>
  <si>
    <t>M-51 ALAÇATI 35-18-M00051_TETUSA AQUA PARK KÖK M01_72137631</t>
  </si>
  <si>
    <t>07.11.2023 11:20:40</t>
  </si>
  <si>
    <t>07.11.2023 13:24:12</t>
  </si>
  <si>
    <t>YARBASAN KÖK 45-74-M00119_ELEK M04_72246662</t>
  </si>
  <si>
    <t>07.11.2023 12:08:32</t>
  </si>
  <si>
    <t>07.11.2023 12:51:30</t>
  </si>
  <si>
    <t>SEYREK TR-6 35-28-M00910_95002680481_95002680481</t>
  </si>
  <si>
    <t>07.11.2023 17:46:16</t>
  </si>
  <si>
    <t>07.11.2023 18:21:23</t>
  </si>
  <si>
    <t>07.11.2023 12:59:51</t>
  </si>
  <si>
    <t>07.11.2023 15:25:50</t>
  </si>
  <si>
    <t>NURİYE DM 45-80-M00090_KOYUNCU İÇME SUYU M09_72194609</t>
  </si>
  <si>
    <t>07.11.2023 21:02:47</t>
  </si>
  <si>
    <t>07.11.2023 21:44:06</t>
  </si>
  <si>
    <t>ÜLKÜ KÖK 45-78-M01394_TAYTAN OFİS KÖK M05_83839669</t>
  </si>
  <si>
    <t>07.11.2023 08:54:50</t>
  </si>
  <si>
    <t>07.11.2023 09:49:20</t>
  </si>
  <si>
    <t>07.11.2023 17:06:24</t>
  </si>
  <si>
    <t>07.11.2023 18:55:50</t>
  </si>
  <si>
    <t>KADİR CENGAVER VE ARK. ÖZEL TR 45-84-M00026Ö_DIREK TIPI TRAFO HUCRESI H01_2065656</t>
  </si>
  <si>
    <t>07.11.2023 13:49:06</t>
  </si>
  <si>
    <t>07.11.2023 15:58:41</t>
  </si>
  <si>
    <t>07.11.2023 20:57:51</t>
  </si>
  <si>
    <t>07.11.2023 21:52:29</t>
  </si>
  <si>
    <t>TR-1/40 45-83-M00040_KERESTECİLER TR-1 M04_2330140</t>
  </si>
  <si>
    <t>07.11.2023 10:46:32</t>
  </si>
  <si>
    <t>07.11.2023 11:39:30</t>
  </si>
  <si>
    <t>K-819 35-01-K00819_A_56358067_56358067</t>
  </si>
  <si>
    <t>07.11.2023 22:09:12</t>
  </si>
  <si>
    <t>08.11.2023 00:20:51</t>
  </si>
  <si>
    <t>PINARLAR TR-2 45-81-M00240_A_56399188_56399188</t>
  </si>
  <si>
    <t>07.11.2023 10:58:54</t>
  </si>
  <si>
    <t>07.11.2023 15:12:13</t>
  </si>
  <si>
    <t>YAKAKÖY KÖK 45-75-M00067_TEPEKÖY M02_2324687</t>
  </si>
  <si>
    <t>07.11.2023 11:22:28</t>
  </si>
  <si>
    <t>07.11.2023 17:14:52</t>
  </si>
  <si>
    <t>BOYNUYOĞUN TR-1 35-29-L00341__66118548_66118548</t>
  </si>
  <si>
    <t>07.11.2023 16:02:35</t>
  </si>
  <si>
    <t>07.11.2023 18:39:29</t>
  </si>
  <si>
    <t>CERİTLER TR-1 35-31-L00117_C_72254144_72254144</t>
  </si>
  <si>
    <t>07.11.2023 17:28:47</t>
  </si>
  <si>
    <t>07.11.2023 18:30:20</t>
  </si>
  <si>
    <t>TR-45 35-30-L00045_955300520_955300520</t>
  </si>
  <si>
    <t>07.11.2023 09:09:03</t>
  </si>
  <si>
    <t>07.11.2023 13:28:01</t>
  </si>
  <si>
    <t>TR-1 35-31-L00001_47995456_56365213_56365213</t>
  </si>
  <si>
    <t>07.11.2023 12:39:36</t>
  </si>
  <si>
    <t>07.11.2023 13:38:48</t>
  </si>
  <si>
    <t>07.11.2023 10:20:55</t>
  </si>
  <si>
    <t>07.11.2023 10:44:30</t>
  </si>
  <si>
    <t>07.11.2023 00:45:04</t>
  </si>
  <si>
    <t>07.11.2023 00:53:04</t>
  </si>
  <si>
    <t>07.11.2023 03:28:43</t>
  </si>
  <si>
    <t>07.11.2023 09:41:40</t>
  </si>
  <si>
    <t>SARIPINAR KÖK 45-73-M01357_HatBaşıAyırıcı_53132967 M05_53132967</t>
  </si>
  <si>
    <t>07.11.2023 18:33:00</t>
  </si>
  <si>
    <t>07.11.2023 20:52:46</t>
  </si>
  <si>
    <t>ALAŞEHİR TR-82 45-73-M00082_945672338_945672338</t>
  </si>
  <si>
    <t>07.11.2023 19:04:05</t>
  </si>
  <si>
    <t>07.11.2023 20:28:52</t>
  </si>
  <si>
    <t>07.11.2023 08:52:56</t>
  </si>
  <si>
    <t>07.11.2023 13:42:20</t>
  </si>
  <si>
    <t>07.11.2023 17:53:13</t>
  </si>
  <si>
    <t>07.11.2023 21:56:39</t>
  </si>
  <si>
    <t>M-67 ELMASTAŞ 35-14-M00067_956635229_956635229</t>
  </si>
  <si>
    <t>07.11.2023 21:06:28</t>
  </si>
  <si>
    <t>07.11.2023 22:14:53</t>
  </si>
  <si>
    <t>BOSTANLI GIS TM 35-04-A00001_Bostanlı-2 K02_2311155</t>
  </si>
  <si>
    <t>07.11.2023 15:33:52</t>
  </si>
  <si>
    <t>C.B.Ü. SU ARITMA TESİSİ ÖZEL 45-71-M02079Ö_ M01_49164103</t>
  </si>
  <si>
    <t>07.11.2023 22:16:12</t>
  </si>
  <si>
    <t>SOMA TR-6 45-82-M00006_945538125_945538125</t>
  </si>
  <si>
    <t>07.11.2023 08:48:22</t>
  </si>
  <si>
    <t>07.11.2023 11:40:11</t>
  </si>
  <si>
    <t>SEYREK TR-4 35-28-M00375_35-28-M00375_2364684</t>
  </si>
  <si>
    <t>07.11.2023 13:47:23</t>
  </si>
  <si>
    <t>K-1996 35-01-K01996_911817574_911817574</t>
  </si>
  <si>
    <t>07.11.2023 11:43:06</t>
  </si>
  <si>
    <t>07.11.2023 13:45:01</t>
  </si>
  <si>
    <t>07.11.2023 13:22:05</t>
  </si>
  <si>
    <t>07.11.2023 13:52:10</t>
  </si>
  <si>
    <t>07.11.2023 10:50:01</t>
  </si>
  <si>
    <t>07.11.2023 11:15:32</t>
  </si>
  <si>
    <t>AĞAÇ İŞLERİ TR-9 35-22-M00109_955292394_955292394</t>
  </si>
  <si>
    <t>07.11.2023 19:09:15</t>
  </si>
  <si>
    <t>07.11.2023 21:11:47</t>
  </si>
  <si>
    <t>07.11.2023 00:53:19</t>
  </si>
  <si>
    <t>07.11.2023 01:13:27</t>
  </si>
  <si>
    <t>PAYAMLI M-34 35-25-M00193_DAĞITIM TRAFO PAYAMLI M-34 M01_72070335</t>
  </si>
  <si>
    <t>07.11.2023 08:13:47</t>
  </si>
  <si>
    <t>07.11.2023 08:39:58</t>
  </si>
  <si>
    <t>07.11.2023 16:34:11</t>
  </si>
  <si>
    <t>07.11.2023 17:53:54</t>
  </si>
  <si>
    <t>DEVELİ TR-5 35-22-M00287_DIREK TIPI TRAFO HUCRESI H01_2046531</t>
  </si>
  <si>
    <t>07.11.2023 14:49:30</t>
  </si>
  <si>
    <t>07.11.2023 15:09:50</t>
  </si>
  <si>
    <t>K-641 35-08-K00641_97572473_97572473</t>
  </si>
  <si>
    <t>07.11.2023 16:25:13</t>
  </si>
  <si>
    <t>07.11.2023 18:24:23</t>
  </si>
  <si>
    <t>AHMETBEYLER DM 35-16-M00154_YUKARI KIRIKLAR M08_82965076</t>
  </si>
  <si>
    <t>07.11.2023 10:51:25</t>
  </si>
  <si>
    <t>07.11.2023 12:40:46</t>
  </si>
  <si>
    <t>GÜLKENT TR-2 35-30-M00225_35-30-M00225_2354192</t>
  </si>
  <si>
    <t>07.11.2023 19:53:22</t>
  </si>
  <si>
    <t>07.11.2023 20:06:01</t>
  </si>
  <si>
    <t>PAYAMLI M-27 (SAKIZAĞACI KÖK) 35-25-M00188_M-25/M-22/M-23/M-24/İZSU M03_72070683</t>
  </si>
  <si>
    <t>07.11.2023 11:14:50</t>
  </si>
  <si>
    <t>ÇANDARLI DM-TR-20 35-30-M00020_BERGAMA-1 M11_72352932</t>
  </si>
  <si>
    <t>07.11.2023 07:29:23</t>
  </si>
  <si>
    <t>07.11.2023 07:56:30</t>
  </si>
  <si>
    <t>OĞLANANASI TR-4 35-22-M00258_B_56354675_56354675</t>
  </si>
  <si>
    <t>07.11.2023 18:42:54</t>
  </si>
  <si>
    <t>07.11.2023 19:57:00</t>
  </si>
  <si>
    <t>07.11.2023 09:03:45</t>
  </si>
  <si>
    <t>07.11.2023 17:52:00</t>
  </si>
  <si>
    <t>SUBAŞI TR-1 45-73-M00808_A_56389653_56389653</t>
  </si>
  <si>
    <t>07.11.2023 17:12:14</t>
  </si>
  <si>
    <t>07.11.2023 18:01:15</t>
  </si>
  <si>
    <t>07.11.2023 08:59:50</t>
  </si>
  <si>
    <t>07.11.2023 11:55:12</t>
  </si>
  <si>
    <t>M-1087 35-04-M01087_963056220_963056220</t>
  </si>
  <si>
    <t>07.11.2023 19:04:36</t>
  </si>
  <si>
    <t>07.11.2023 21:51:37</t>
  </si>
  <si>
    <t>07.11.2023 11:10:24</t>
  </si>
  <si>
    <t>07.11.2023 11:25:42</t>
  </si>
  <si>
    <t>07.11.2023 05:46:38</t>
  </si>
  <si>
    <t>07.11.2023 06:32:01</t>
  </si>
  <si>
    <t>KFC KÖK 35-28-M00534_HatBaşıAyırıcı_53133552 M01_53133552</t>
  </si>
  <si>
    <t>07.11.2023 17:48:17</t>
  </si>
  <si>
    <t>07.11.2023 19:19:39</t>
  </si>
  <si>
    <t>TR-45 35-30-L00045_35-30-L00045_2360704</t>
  </si>
  <si>
    <t>07.11.2023 13:56:06</t>
  </si>
  <si>
    <t>TEKELİOĞLU TR-1 45-78-L00696_D_91048017_91048017</t>
  </si>
  <si>
    <t>07.11.2023 11:45:40</t>
  </si>
  <si>
    <t>07.11.2023 14:07:54</t>
  </si>
  <si>
    <t>SALİHLİ İM 45-78-A00001_ŞEHİR-6 L03_100651574</t>
  </si>
  <si>
    <t>07.11.2023 10:14:40</t>
  </si>
  <si>
    <t>07.11.2023 16:03:52</t>
  </si>
  <si>
    <t>SELENDİ TR-5 45-81-M00005_TR-21 M03_61420778</t>
  </si>
  <si>
    <t>07.11.2023 09:53:08</t>
  </si>
  <si>
    <t>07.11.2023 10:33:19</t>
  </si>
  <si>
    <t>K-2537 35-09-K02537_F F1_5899004</t>
  </si>
  <si>
    <t>07.11.2023 10:27:40</t>
  </si>
  <si>
    <t>07.11.2023 20:21:52</t>
  </si>
  <si>
    <t>07.11.2023 19:38:11</t>
  </si>
  <si>
    <t>07.11.2023 20:27:09</t>
  </si>
  <si>
    <t>POYRACIK TR-10 35-24-L00033_35-24-L00033_2377025</t>
  </si>
  <si>
    <t>07.11.2023 09:16:45</t>
  </si>
  <si>
    <t>07.11.2023 09:43:40</t>
  </si>
  <si>
    <t>07.11.2023 11:20:04</t>
  </si>
  <si>
    <t>07.11.2023 12:55:52</t>
  </si>
  <si>
    <t>07.11.2023 17:32:50</t>
  </si>
  <si>
    <t>07.11.2023 17:44:50</t>
  </si>
  <si>
    <t>K-429 35-01-K00429_35-01-K00429_2358116</t>
  </si>
  <si>
    <t>07.11.2023 10:48:19</t>
  </si>
  <si>
    <t>07.11.2023 11:54:41</t>
  </si>
  <si>
    <t>KUŞÇULAR DM-2 35-19-M00515__81571130_81571130</t>
  </si>
  <si>
    <t>07.11.2023 19:26:58</t>
  </si>
  <si>
    <t>07.11.2023 22:28:12</t>
  </si>
  <si>
    <t>YAKAKÖY KÖK 45-75-M00067_HatBaşıAyırıcı_66084383 M05_66084383</t>
  </si>
  <si>
    <t>07.11.2023 08:33:49</t>
  </si>
  <si>
    <t>TR-147 45-78-L00147_B_90991458_90991458</t>
  </si>
  <si>
    <t>07.11.2023 20:39:39</t>
  </si>
  <si>
    <t>07.11.2023 21:30:48</t>
  </si>
  <si>
    <t>07.11.2023 13:36:12</t>
  </si>
  <si>
    <t>07.11.2023 13:37:50</t>
  </si>
  <si>
    <t>07.11.2023 21:27:09</t>
  </si>
  <si>
    <t>07.11.2023 21:58:09</t>
  </si>
  <si>
    <t>TR-1/18 45-72-M00018_B_56391703_56391703</t>
  </si>
  <si>
    <t>07.11.2023 09:17:32</t>
  </si>
  <si>
    <t>07.11.2023 10:03:03</t>
  </si>
  <si>
    <t>KAYALIOĞLU TR-7 45-72-L00072__83647939_83647939</t>
  </si>
  <si>
    <t>07.11.2023 10:11:24</t>
  </si>
  <si>
    <t>07.11.2023 14:17:24</t>
  </si>
  <si>
    <t>07.11.2023 05:23:44</t>
  </si>
  <si>
    <t>07.11.2023 10:26:35</t>
  </si>
  <si>
    <t>M-21 HAMAM ALANI 35-14-M00021__78985463_78985463</t>
  </si>
  <si>
    <t>07.11.2023 10:38:14</t>
  </si>
  <si>
    <t>07.11.2023 11:58:53</t>
  </si>
  <si>
    <t>K-707 35-04-K00707_K-1116 K02_65675381</t>
  </si>
  <si>
    <t>07.11.2023 09:32:56</t>
  </si>
  <si>
    <t>07.11.2023 14:26:50</t>
  </si>
  <si>
    <t>M.NAZİF SUMAR SULAMA GRUBU 35-29-M00138_A_91372449_91372449</t>
  </si>
  <si>
    <t>07.11.2023 10:06:38</t>
  </si>
  <si>
    <t>07.11.2023 11:59:40</t>
  </si>
  <si>
    <t>M-4 ÖZCAN SUNAY TAŞ OCAĞI ÖZEL 35-18-M00004Ö_DIREK TIPI TRAFO HUCRESI H01_2102121</t>
  </si>
  <si>
    <t>07.11.2023 13:56:39</t>
  </si>
  <si>
    <t>07.11.2023 14:44:18</t>
  </si>
  <si>
    <t>GÜLKENT TR-2 35-30-M00225_B_56404770_56404770</t>
  </si>
  <si>
    <t>07.11.2023 19:10:23</t>
  </si>
  <si>
    <t>L-455 35-18-L00455_35-18-L00455_72057506</t>
  </si>
  <si>
    <t>07.11.2023 18:16:24</t>
  </si>
  <si>
    <t>07.11.2023 19:27:58</t>
  </si>
  <si>
    <t>07.11.2023 09:37:28</t>
  </si>
  <si>
    <t>07.11.2023 15:15:23</t>
  </si>
  <si>
    <t>07.11.2023 14:03:05</t>
  </si>
  <si>
    <t>07.11.2023 16:30:31</t>
  </si>
  <si>
    <t>07.11.2023 17:36:30</t>
  </si>
  <si>
    <t>07.11.2023 17:41:40</t>
  </si>
  <si>
    <t>07.11.2023 03:02:51</t>
  </si>
  <si>
    <t>07.11.2023 03:08:50</t>
  </si>
  <si>
    <t>K-1060 35-01-K01060_35-01-K01060_2366292</t>
  </si>
  <si>
    <t>07.11.2023 09:19:52</t>
  </si>
  <si>
    <t>07.11.2023 09:52:52</t>
  </si>
  <si>
    <t>07.11.2023 16:50:06</t>
  </si>
  <si>
    <t>07.11.2023 18:24:06</t>
  </si>
  <si>
    <t>SARIPINAR KÖK 45-73-M01357_ALAÇATI M04_95477868</t>
  </si>
  <si>
    <t>07.11.2023 21:27:57</t>
  </si>
  <si>
    <t>07.11.2023 08:46:15</t>
  </si>
  <si>
    <t>07.11.2023 09:10:58</t>
  </si>
  <si>
    <t>07.11.2023 10:00:27</t>
  </si>
  <si>
    <t>07.11.2023 17:08:20</t>
  </si>
  <si>
    <t>K-498 35-02-K00498_A_56374063_56374063</t>
  </si>
  <si>
    <t>07.11.2023 13:31:40</t>
  </si>
  <si>
    <t>07.11.2023 11:48:10</t>
  </si>
  <si>
    <t>07.11.2023 13:27:50</t>
  </si>
  <si>
    <t>K-2618 35-04-K02618_K-2456 K02_2118344</t>
  </si>
  <si>
    <t>07.11.2023 18:47:49</t>
  </si>
  <si>
    <t>DOKUZLAR TR-1 35-31-L00168_DIREK TIPI TRAFO HUCRESI H01_2046053</t>
  </si>
  <si>
    <t>07.11.2023 12:17:22</t>
  </si>
  <si>
    <t>07.11.2023 12:21:40</t>
  </si>
  <si>
    <t>07.11.2023 08:00:30</t>
  </si>
  <si>
    <t>07.11.2023 09:10:56</t>
  </si>
  <si>
    <t>K-1060 35-01-K01060_C C1_5862221</t>
  </si>
  <si>
    <t>07.11.2023 08:16:17</t>
  </si>
  <si>
    <t>K-2618 35-04-K02618_K-3169 K01_2118342</t>
  </si>
  <si>
    <t>07.11.2023 00:31:07</t>
  </si>
  <si>
    <t>07.11.2023 11:14:42</t>
  </si>
  <si>
    <t>07.11.2023 12:03:31</t>
  </si>
  <si>
    <t>07.11.2023 15:34:00</t>
  </si>
  <si>
    <t>07.11.2023 22:15:59</t>
  </si>
  <si>
    <t>07.11.2023 15:45:30</t>
  </si>
  <si>
    <t>07.11.2023 16:30:00</t>
  </si>
  <si>
    <t>07.11.2023 23:55:49</t>
  </si>
  <si>
    <t>08.11.2023 04:10:57</t>
  </si>
  <si>
    <t>L-425 BELLONA KABİN 35-18-L00425_7842867_56368758_56368758</t>
  </si>
  <si>
    <t>07.11.2023 20:49:43</t>
  </si>
  <si>
    <t>07.11.2023 22:22:01</t>
  </si>
  <si>
    <t>07.11.2023 18:42:42</t>
  </si>
  <si>
    <t>SARUHANLI TR-33 45-80-M00033_E E01b_60282550</t>
  </si>
  <si>
    <t>07.11.2023 16:13:09</t>
  </si>
  <si>
    <t>07.11.2023 19:20:23</t>
  </si>
  <si>
    <t>PAYAMLI M-27 (SAKIZAĞACI KÖK) 35-25-M00188_HatBaşıAyırıcı_53133348 M03_53133348</t>
  </si>
  <si>
    <t>07.11.2023 20:58:43</t>
  </si>
  <si>
    <t>07.11.2023 22:21:12</t>
  </si>
  <si>
    <t>BADINCA KÖK 45-73-M00341_HatBaşıAyırıcı_53136578 M03_53136578</t>
  </si>
  <si>
    <t>07.11.2023 10:17:34</t>
  </si>
  <si>
    <t>07.11.2023 11:09:48</t>
  </si>
  <si>
    <t>07.11.2023 09:36:16</t>
  </si>
  <si>
    <t>07.11.2023 13:00:31</t>
  </si>
  <si>
    <t>UZUNKUYU TR-2 35-19-M00204_956696396_956696396</t>
  </si>
  <si>
    <t>07.11.2023 10:07:16</t>
  </si>
  <si>
    <t>07.11.2023 02:16:04</t>
  </si>
  <si>
    <t>07.11.2023 03:05:20</t>
  </si>
  <si>
    <t>İM-2/TR-21 SIĞACIK 35-14-L00301_956636851_956636851</t>
  </si>
  <si>
    <t>07.11.2023 12:31:16</t>
  </si>
  <si>
    <t>07.11.2023 18:49:33</t>
  </si>
  <si>
    <t>07.11.2023 13:37:37</t>
  </si>
  <si>
    <t>07.11.2023 13:43:26</t>
  </si>
  <si>
    <t>SOMA TR-11/1 45-82-M00034_A_91391802_91391802</t>
  </si>
  <si>
    <t>08.11.2023 19:04:46</t>
  </si>
  <si>
    <t>ÇİFTLİKDERE TR-3 45-73-M00548_45-73-M00548_2353600</t>
  </si>
  <si>
    <t>08.11.2023 17:08:28</t>
  </si>
  <si>
    <t>08.11.2023 19:13:45</t>
  </si>
  <si>
    <t>OLGUNLAR TR-3 35-31-L00215__90013234_90013234</t>
  </si>
  <si>
    <t>08.11.2023 18:17:39</t>
  </si>
  <si>
    <t>08.11.2023 22:21:50</t>
  </si>
  <si>
    <t>08.11.2023 21:07:57</t>
  </si>
  <si>
    <t>ALÇUK TM 35-17-A00001_HABAŞ-2 M34_2055147</t>
  </si>
  <si>
    <t>08.11.2023 10:16:11</t>
  </si>
  <si>
    <t>08.11.2023 17:13:32</t>
  </si>
  <si>
    <t>08.11.2023 17:05:19</t>
  </si>
  <si>
    <t>ÇALIKLI TR-1 45-81-M00174_45-81-M00174_2356917</t>
  </si>
  <si>
    <t>08.11.2023 16:22:13</t>
  </si>
  <si>
    <t>08.11.2023 16:57:09</t>
  </si>
  <si>
    <t>TR-55 35-17-M00055_35-17-M00055_2364875</t>
  </si>
  <si>
    <t>08.11.2023 10:57:41</t>
  </si>
  <si>
    <t>08.11.2023 14:30:19</t>
  </si>
  <si>
    <t>08.11.2023 20:42:53</t>
  </si>
  <si>
    <t>08.11.2023 21:38:15</t>
  </si>
  <si>
    <t>08.11.2023 13:01:42</t>
  </si>
  <si>
    <t>08.11.2023 20:36:59</t>
  </si>
  <si>
    <t>ÇAYKÖY KÖK 45-78-L00827_TST-2 L05_95430403</t>
  </si>
  <si>
    <t>08.11.2023 09:11:08</t>
  </si>
  <si>
    <t>08.11.2023 10:27:41</t>
  </si>
  <si>
    <t>08.11.2023 05:09:39</t>
  </si>
  <si>
    <t>08.11.2023 08:19:10</t>
  </si>
  <si>
    <t>08.11.2023 09:48:40</t>
  </si>
  <si>
    <t>08.11.2023 10:06:03</t>
  </si>
  <si>
    <t>PINARLI KÖK 35-20-M00085_TR-6 - TR-7 M06_72358874</t>
  </si>
  <si>
    <t>08.11.2023 07:40:19</t>
  </si>
  <si>
    <t>08.11.2023 08:42:03</t>
  </si>
  <si>
    <t>TR-121 45-78-L00121_45-78-L00121_2354225</t>
  </si>
  <si>
    <t>08.11.2023 17:36:53</t>
  </si>
  <si>
    <t>08.11.2023 18:07:29</t>
  </si>
  <si>
    <t>08.11.2023 10:01:29</t>
  </si>
  <si>
    <t>08.11.2023 17:35:29</t>
  </si>
  <si>
    <t>DM-2/4 35-26-M00826_DM-2 M01_65896728</t>
  </si>
  <si>
    <t>08.11.2023 13:34:43</t>
  </si>
  <si>
    <t>08.11.2023 13:48:29</t>
  </si>
  <si>
    <t>TR-13 35-31-L00013_DAHİLİ TRAFO L06_95483716</t>
  </si>
  <si>
    <t>08.11.2023 09:35:29</t>
  </si>
  <si>
    <t>08.11.2023 09:42:29</t>
  </si>
  <si>
    <t>PAPUÇLU-PINARTEPE MAH 45-77-M00073_A_56386102_56386102</t>
  </si>
  <si>
    <t>08.11.2023 16:45:13</t>
  </si>
  <si>
    <t>08.11.2023 18:51:51</t>
  </si>
  <si>
    <t>08.11.2023 14:45:24</t>
  </si>
  <si>
    <t>08.11.2023 15:14:59</t>
  </si>
  <si>
    <t>TR-1/91 45-72-M00091_45-72-M00091_85166503</t>
  </si>
  <si>
    <t>08.11.2023 10:45:29</t>
  </si>
  <si>
    <t>08.11.2023 11:11:13</t>
  </si>
  <si>
    <t>L-120 OVACIK 35-18-L00120_A_91208909_91208909</t>
  </si>
  <si>
    <t>08.11.2023 14:18:23</t>
  </si>
  <si>
    <t>08.11.2023 17:48:58</t>
  </si>
  <si>
    <t>DM02/TR28 MİLLİ EGEMENLİK 45-73-M00013_A a3_45157220</t>
  </si>
  <si>
    <t>08.11.2023 08:41:29</t>
  </si>
  <si>
    <t>08.11.2023 12:04:13</t>
  </si>
  <si>
    <t>MURADİYE DM-5/11 45-71-M00232_DM-5/10 M15_72091454</t>
  </si>
  <si>
    <t>08.11.2023 13:54:40</t>
  </si>
  <si>
    <t>08.11.2023 14:36:59</t>
  </si>
  <si>
    <t>K-3267 35-08-K03267_97675126_97675126</t>
  </si>
  <si>
    <t>08.11.2023 11:10:45</t>
  </si>
  <si>
    <t>08.11.2023 12:13:03</t>
  </si>
  <si>
    <t>YENİKÖY TR-1 35-23-M00085_950409710_950409710</t>
  </si>
  <si>
    <t>08.11.2023 18:15:50</t>
  </si>
  <si>
    <t>08.11.2023 16:27:59</t>
  </si>
  <si>
    <t>08.11.2023 17:19:13</t>
  </si>
  <si>
    <t>08.11.2023 13:00:34</t>
  </si>
  <si>
    <t>08.11.2023 18:00:50</t>
  </si>
  <si>
    <t>GÜMÜLDÜR M-19 35-25-M00019_955263020_955263020</t>
  </si>
  <si>
    <t>08.11.2023 20:42:38</t>
  </si>
  <si>
    <t>08.11.2023 22:15:51</t>
  </si>
  <si>
    <t>SELENDİ TR-6 45-81-M00006_HASTANE ARKASI M03_2077426</t>
  </si>
  <si>
    <t>08.11.2023 07:51:50</t>
  </si>
  <si>
    <t>08.11.2023 08:31:53</t>
  </si>
  <si>
    <t>08.11.2023 10:16:43</t>
  </si>
  <si>
    <t>08.11.2023 16:55:00</t>
  </si>
  <si>
    <t>08.11.2023 09:30:59</t>
  </si>
  <si>
    <t>08.11.2023 10:09:13</t>
  </si>
  <si>
    <t>08.11.2023 10:07:58</t>
  </si>
  <si>
    <t>08.11.2023 16:48:50</t>
  </si>
  <si>
    <t>08.11.2023 05:18:14</t>
  </si>
  <si>
    <t>K-3148 35-04-K03148_A_56364235_56364235</t>
  </si>
  <si>
    <t>08.11.2023 13:30:45</t>
  </si>
  <si>
    <t>08.11.2023 13:57:08</t>
  </si>
  <si>
    <t>MURADİYE TR-5 (ESKİ MEZARLIK YANI) 45-71-M00204_FABRİKALAR M05_2091433</t>
  </si>
  <si>
    <t>08.11.2023 15:51:13</t>
  </si>
  <si>
    <t>08.11.2023 17:25:29</t>
  </si>
  <si>
    <t>K-498 35-02-K00498_95001316088_95001316088</t>
  </si>
  <si>
    <t>08.11.2023 16:36:25</t>
  </si>
  <si>
    <t>08.11.2023 18:28:55</t>
  </si>
  <si>
    <t>08.11.2023 02:27:40</t>
  </si>
  <si>
    <t>08.11.2023 02:31:08</t>
  </si>
  <si>
    <t>K-1670 35-04-K01670_95002406933_95002406933</t>
  </si>
  <si>
    <t>08.11.2023 21:11:11</t>
  </si>
  <si>
    <t>09.11.2023 00:17:36</t>
  </si>
  <si>
    <t>08.11.2023 16:34:19</t>
  </si>
  <si>
    <t>08.11.2023 17:29:21</t>
  </si>
  <si>
    <t>K-215 35-04-K00215_E K-215E1_5774643</t>
  </si>
  <si>
    <t>08.11.2023 01:27:36</t>
  </si>
  <si>
    <t>08.11.2023 07:58:12</t>
  </si>
  <si>
    <t>08.11.2023 17:21:13</t>
  </si>
  <si>
    <t>08.11.2023 17:31:39</t>
  </si>
  <si>
    <t>SALİHLİ İM 45-78-A00001_ŞEHİR-7 L10_48929105</t>
  </si>
  <si>
    <t>08.11.2023 10:23:53</t>
  </si>
  <si>
    <t>08.11.2023 15:52:39</t>
  </si>
  <si>
    <t>KAVAKLIDERE TR-12 45-73-M00145_TR-14 M05_2093011</t>
  </si>
  <si>
    <t>08.11.2023 09:54:29</t>
  </si>
  <si>
    <t>08.11.2023 10:32:59</t>
  </si>
  <si>
    <t>08.11.2023 16:53:49</t>
  </si>
  <si>
    <t>08.11.2023 17:09:29</t>
  </si>
  <si>
    <t>08.11.2023 09:17:43</t>
  </si>
  <si>
    <t>08.11.2023 09:18:19</t>
  </si>
  <si>
    <t>BOSTANLI GIS TM 35-04-A00001_Bostanlı-4 K04_2311272</t>
  </si>
  <si>
    <t>08.11.2023 13:02:19</t>
  </si>
  <si>
    <t>08.11.2023 16:58:33</t>
  </si>
  <si>
    <t>K-3073 35-04-K03073_914577573_914577573</t>
  </si>
  <si>
    <t>08.11.2023 09:53:02</t>
  </si>
  <si>
    <t>08.11.2023 11:01:23</t>
  </si>
  <si>
    <t>08.11.2023 09:37:26</t>
  </si>
  <si>
    <t>08.11.2023 10:20:42</t>
  </si>
  <si>
    <t>M-1184 35-04-M01184_A_56379581_56379581</t>
  </si>
  <si>
    <t>08.11.2023 14:00:59</t>
  </si>
  <si>
    <t>08.11.2023 14:41:46</t>
  </si>
  <si>
    <t>M-1495 35-02-M01495_DAĞITIM TRAFOSU-1 M01_75584148</t>
  </si>
  <si>
    <t>08.11.2023 13:40:08</t>
  </si>
  <si>
    <t>08.11.2023 16:31:09</t>
  </si>
  <si>
    <t>KOZANLI TR-1 45-82-M00214_A_92760172_92760172</t>
  </si>
  <si>
    <t>08.11.2023 18:29:49</t>
  </si>
  <si>
    <t>08.11.2023 18:55:02</t>
  </si>
  <si>
    <t>DAĞISTAN KÖK 35-16-M00186_DAĞISTAN KÖYLER M03_2331409</t>
  </si>
  <si>
    <t>08.11.2023 10:39:19</t>
  </si>
  <si>
    <t>08.11.2023 11:06:49</t>
  </si>
  <si>
    <t>08.11.2023 10:24:29</t>
  </si>
  <si>
    <t>08.11.2023 10:41:49</t>
  </si>
  <si>
    <t>08.11.2023 10:14:39</t>
  </si>
  <si>
    <t>SEYREK TR-5/2 35-28-M00911_957983999_957983999</t>
  </si>
  <si>
    <t>08.11.2023 17:01:15</t>
  </si>
  <si>
    <t>08.11.2023 20:14:06</t>
  </si>
  <si>
    <t>08.11.2023 23:04:56</t>
  </si>
  <si>
    <t>09.11.2023 00:40:13</t>
  </si>
  <si>
    <t>08.11.2023 06:39:09</t>
  </si>
  <si>
    <t>08.11.2023 08:45:34</t>
  </si>
  <si>
    <t>M-3241 35-02-M03241_C C-1_86494123</t>
  </si>
  <si>
    <t>08.11.2023 17:53:31</t>
  </si>
  <si>
    <t>08.11.2023 19:16:21</t>
  </si>
  <si>
    <t>11.11.2023 22:17:42</t>
  </si>
  <si>
    <t>12.11.2023 00:13:11</t>
  </si>
  <si>
    <t>TR-54 35-17-M00054_12488866_56392488_56392488</t>
  </si>
  <si>
    <t>11.11.2023 22:02:02</t>
  </si>
  <si>
    <t>12.11.2023 00:32:27</t>
  </si>
  <si>
    <t>TR-54 35-17-M00054_35-17-M00054_2349354</t>
  </si>
  <si>
    <t>12.11.2023 01:43:06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</si>
</sst>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  <font>
      <sz val="10"/>
      <name val="Arial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9" fillId="0" borderId="0"/>
    <xf numFmtId="0" fontId="22" fillId="0" borderId="0"/>
    <xf numFmtId="0" fontId="1" fillId="0" borderId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</cellStyleXfs>
  <cellXfs count="40">
    <xf numFmtId="0" fontId="0" fillId="0" borderId="0" xfId="0"/>
    <xf numFmtId="0" fontId="17" fillId="0" borderId="10" xfId="0" applyFont="1" applyBorder="1"/>
    <xf numFmtId="0" fontId="20" fillId="0" borderId="12" xfId="0" applyFont="1" applyBorder="1" applyAlignment="1">
      <alignment vertical="center" wrapText="1"/>
    </xf>
    <xf numFmtId="0" fontId="20" fillId="0" borderId="10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/>
    </xf>
    <xf numFmtId="0" fontId="20" fillId="0" borderId="10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1" fontId="21" fillId="0" borderId="0" xfId="0" applyNumberFormat="1" applyFont="1" applyAlignment="1">
      <alignment vertical="center" wrapText="1"/>
    </xf>
    <xf numFmtId="1" fontId="20" fillId="0" borderId="0" xfId="0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center"/>
    </xf>
    <xf numFmtId="2" fontId="24" fillId="0" borderId="10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3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3" fillId="0" borderId="0" xfId="0" applyFont="1" applyAlignment="1">
      <alignment horizontal="justify" vertical="center"/>
    </xf>
    <xf numFmtId="0" fontId="2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0" xfId="0" applyBorder="1" applyAlignment="1">
      <alignment horizontal="center" vertical="center"/>
    </xf>
    <xf numFmtId="43" fontId="1" fillId="0" borderId="0" xfId="45" applyFont="1" applyFill="1"/>
    <xf numFmtId="0" fontId="0" fillId="0" borderId="0" xfId="0" applyBorder="1" applyAlignment="1">
      <alignment horizontal="center"/>
    </xf>
    <xf numFmtId="164" fontId="26" fillId="0" borderId="0" xfId="47" applyNumberFormat="1" applyFont="1" applyBorder="1" applyAlignment="1">
      <alignment horizontal="center"/>
    </xf>
    <xf numFmtId="165" fontId="1" fillId="0" borderId="10" xfId="45" applyNumberFormat="1" applyFont="1" applyFill="1" applyBorder="1"/>
    <xf numFmtId="0" fontId="24" fillId="0" borderId="0" xfId="0" applyFont="1" applyAlignment="1">
      <alignment horizontal="left" vertical="center"/>
    </xf>
    <xf numFmtId="49" fontId="20" fillId="0" borderId="13" xfId="0" applyNumberFormat="1" applyFont="1" applyBorder="1" applyAlignment="1" applyProtection="1">
      <alignment horizontal="left" vertical="center"/>
      <protection locked="0"/>
    </xf>
    <xf numFmtId="49" fontId="20" fillId="0" borderId="14" xfId="0" applyNumberFormat="1" applyFont="1" applyBorder="1" applyAlignment="1" applyProtection="1">
      <alignment horizontal="left" vertical="center"/>
      <protection locked="0"/>
    </xf>
    <xf numFmtId="49" fontId="20" fillId="0" borderId="13" xfId="0" applyNumberFormat="1" applyFont="1" applyBorder="1" applyAlignment="1" applyProtection="1">
      <alignment horizontal="left" vertical="center" wrapText="1"/>
      <protection locked="0"/>
    </xf>
    <xf numFmtId="49" fontId="20" fillId="0" borderId="14" xfId="0" applyNumberFormat="1" applyFont="1" applyBorder="1" applyAlignment="1" applyProtection="1">
      <alignment horizontal="left" vertical="center" wrapText="1"/>
      <protection locked="0"/>
    </xf>
    <xf numFmtId="1" fontId="20" fillId="0" borderId="10" xfId="0" applyNumberFormat="1" applyFont="1" applyBorder="1" applyAlignment="1" applyProtection="1">
      <alignment horizontal="left" vertical="center"/>
      <protection locked="0"/>
    </xf>
    <xf numFmtId="1" fontId="20" fillId="0" borderId="10" xfId="0" applyNumberFormat="1" applyFont="1" applyBorder="1" applyAlignment="1">
      <alignment horizontal="left" vertical="center"/>
    </xf>
    <xf numFmtId="0" fontId="23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 wrapText="1"/>
    </xf>
    <xf numFmtId="0" fontId="23" fillId="0" borderId="10" xfId="0" applyFont="1" applyBorder="1" applyAlignment="1">
      <alignment horizontal="center" vertical="center" wrapText="1"/>
    </xf>
  </cellXfs>
  <cellStyles count="48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 xr:uid="{00000000-0005-0000-0000-000020000000}"/>
    <cellStyle name="Normal 2" xfId="43" xr:uid="{00000000-0005-0000-0000-000021000000}"/>
    <cellStyle name="Normal 3" xfId="44" xr:uid="{0855D9C3-FE29-4ECF-8449-15F6F101911A}"/>
    <cellStyle name="Normal 4" xfId="46" xr:uid="{A7169155-8B9C-48E8-A5D1-F7DF04C41526}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 2" xfId="45" xr:uid="{55E6E9AA-0D93-4A19-A188-2D66F753D3FA}"/>
    <cellStyle name="Virgül 3" xfId="47" xr:uid="{E159BBF4-FB94-4636-8DA1-9D7DDDC6B29B}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AE12362"/>
  <sheetViews>
    <sheetView workbookViewId="0">
      <pane ySplit="1" topLeftCell="A2" activePane="bottomLeft" state="frozen"/>
      <selection activeCell="C57" sqref="C57"/>
      <selection pane="bottomLeft" sqref="A1:XFD1048576"/>
    </sheetView>
  </sheetViews>
  <sheetFormatPr defaultColWidth="8.7773437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56.77734375" bestFit="1" customWidth="1"/>
    <col min="6" max="6" width="40.33203125" bestFit="1" customWidth="1"/>
    <col min="7" max="7" width="15.6640625" bestFit="1" customWidth="1"/>
    <col min="8" max="8" width="13.44140625" bestFit="1" customWidth="1"/>
    <col min="9" max="9" width="17.77734375" bestFit="1" customWidth="1"/>
    <col min="10" max="10" width="15.77734375" bestFit="1" customWidth="1"/>
    <col min="11" max="11" width="28.44140625" bestFit="1" customWidth="1"/>
    <col min="12" max="12" width="31.109375" bestFit="1" customWidth="1"/>
    <col min="13" max="13" width="14.77734375" bestFit="1" customWidth="1"/>
    <col min="14" max="14" width="17.33203125" bestFit="1" customWidth="1"/>
    <col min="15" max="15" width="42.77734375" bestFit="1" customWidth="1"/>
    <col min="16" max="16" width="42.6640625" bestFit="1" customWidth="1"/>
    <col min="17" max="18" width="44.44140625" bestFit="1" customWidth="1"/>
    <col min="19" max="19" width="47.6640625" bestFit="1" customWidth="1"/>
    <col min="20" max="20" width="47.44140625" bestFit="1" customWidth="1"/>
    <col min="21" max="21" width="42.109375" bestFit="1" customWidth="1"/>
    <col min="22" max="22" width="39.6640625" bestFit="1" customWidth="1"/>
    <col min="23" max="23" width="35" bestFit="1" customWidth="1"/>
    <col min="24" max="24" width="34.77734375" bestFit="1" customWidth="1"/>
    <col min="25" max="25" width="36.44140625" bestFit="1" customWidth="1"/>
    <col min="26" max="26" width="35.6640625" bestFit="1" customWidth="1"/>
    <col min="27" max="27" width="39.33203125" bestFit="1" customWidth="1"/>
    <col min="28" max="28" width="39.109375" bestFit="1" customWidth="1"/>
    <col min="29" max="29" width="33.44140625" bestFit="1" customWidth="1"/>
    <col min="30" max="30" width="33.33203125" bestFit="1" customWidth="1"/>
    <col min="31" max="31" width="30.44140625" bestFit="1" customWidth="1"/>
  </cols>
  <sheetData>
    <row r="1" spans="1:31" x14ac:dyDescent="0.3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3">
      <c r="A2">
        <v>2732426</v>
      </c>
      <c r="B2">
        <v>1</v>
      </c>
      <c r="C2" t="s">
        <v>80</v>
      </c>
      <c r="D2" t="s">
        <v>105</v>
      </c>
      <c r="E2" t="s">
        <v>132</v>
      </c>
      <c r="F2" t="s">
        <v>133</v>
      </c>
      <c r="G2" t="s">
        <v>134</v>
      </c>
      <c r="H2" t="s">
        <v>135</v>
      </c>
      <c r="I2" t="s">
        <v>136</v>
      </c>
      <c r="J2" t="s">
        <v>137</v>
      </c>
      <c r="K2" t="s">
        <v>138</v>
      </c>
      <c r="L2" t="s">
        <v>139</v>
      </c>
      <c r="M2" t="s">
        <v>140</v>
      </c>
      <c r="N2">
        <v>1.53</v>
      </c>
      <c r="O2">
        <v>0</v>
      </c>
      <c r="P2">
        <v>0</v>
      </c>
      <c r="Q2">
        <v>0</v>
      </c>
      <c r="R2">
        <v>6</v>
      </c>
      <c r="S2">
        <v>0</v>
      </c>
      <c r="T2">
        <v>1</v>
      </c>
      <c r="U2">
        <v>0</v>
      </c>
      <c r="V2">
        <v>0</v>
      </c>
      <c r="W2">
        <v>0</v>
      </c>
      <c r="X2">
        <v>0</v>
      </c>
      <c r="Y2">
        <v>0</v>
      </c>
      <c r="Z2">
        <v>8.3294513359257998</v>
      </c>
      <c r="AA2">
        <v>0</v>
      </c>
      <c r="AB2">
        <v>2.3591886095683332</v>
      </c>
      <c r="AC2">
        <v>0</v>
      </c>
      <c r="AD2">
        <v>0</v>
      </c>
      <c r="AE2">
        <v>10.688639945494133</v>
      </c>
    </row>
    <row r="3" spans="1:31" x14ac:dyDescent="0.3">
      <c r="A3">
        <v>2733422</v>
      </c>
      <c r="B3">
        <v>1</v>
      </c>
      <c r="C3" t="s">
        <v>80</v>
      </c>
      <c r="D3" t="s">
        <v>104</v>
      </c>
      <c r="E3" t="s">
        <v>132</v>
      </c>
      <c r="F3" t="s">
        <v>141</v>
      </c>
      <c r="G3" t="s">
        <v>142</v>
      </c>
      <c r="H3" t="s">
        <v>135</v>
      </c>
      <c r="I3" t="s">
        <v>136</v>
      </c>
      <c r="J3" t="s">
        <v>137</v>
      </c>
      <c r="K3" t="s">
        <v>138</v>
      </c>
      <c r="L3" t="s">
        <v>143</v>
      </c>
      <c r="M3" t="s">
        <v>144</v>
      </c>
      <c r="N3">
        <v>2.2799999999999998</v>
      </c>
      <c r="O3">
        <v>0</v>
      </c>
      <c r="P3">
        <v>457</v>
      </c>
      <c r="Q3">
        <v>0</v>
      </c>
      <c r="R3">
        <v>7</v>
      </c>
      <c r="S3">
        <v>0</v>
      </c>
      <c r="T3">
        <v>23</v>
      </c>
      <c r="U3">
        <v>0</v>
      </c>
      <c r="V3">
        <v>0</v>
      </c>
      <c r="W3">
        <v>0</v>
      </c>
      <c r="X3">
        <v>177.04200037712548</v>
      </c>
      <c r="Y3">
        <v>0</v>
      </c>
      <c r="Z3">
        <v>0.50142419653159997</v>
      </c>
      <c r="AA3">
        <v>0</v>
      </c>
      <c r="AB3">
        <v>14.973479382772563</v>
      </c>
      <c r="AC3">
        <v>0</v>
      </c>
      <c r="AD3">
        <v>0</v>
      </c>
      <c r="AE3">
        <v>192.51690395642962</v>
      </c>
    </row>
    <row r="4" spans="1:31" x14ac:dyDescent="0.3">
      <c r="A4">
        <v>2732234</v>
      </c>
      <c r="B4">
        <v>1</v>
      </c>
      <c r="C4" t="s">
        <v>80</v>
      </c>
      <c r="D4" t="s">
        <v>82</v>
      </c>
      <c r="E4" t="s">
        <v>145</v>
      </c>
      <c r="F4" t="s">
        <v>146</v>
      </c>
      <c r="G4" t="s">
        <v>147</v>
      </c>
      <c r="H4" t="s">
        <v>135</v>
      </c>
      <c r="I4" t="s">
        <v>136</v>
      </c>
      <c r="J4" t="s">
        <v>137</v>
      </c>
      <c r="K4" t="s">
        <v>138</v>
      </c>
      <c r="L4" t="s">
        <v>148</v>
      </c>
      <c r="M4" t="s">
        <v>149</v>
      </c>
      <c r="N4">
        <v>9.1586111110000008</v>
      </c>
      <c r="O4">
        <v>0</v>
      </c>
      <c r="P4">
        <v>0</v>
      </c>
      <c r="Q4">
        <v>0</v>
      </c>
      <c r="R4">
        <v>0</v>
      </c>
      <c r="S4">
        <v>0</v>
      </c>
      <c r="T4">
        <v>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3.4053617605375504</v>
      </c>
      <c r="AC4">
        <v>0</v>
      </c>
      <c r="AD4">
        <v>0</v>
      </c>
      <c r="AE4">
        <v>3.4053617605375504</v>
      </c>
    </row>
    <row r="5" spans="1:31" x14ac:dyDescent="0.3">
      <c r="A5">
        <v>2733067</v>
      </c>
      <c r="B5">
        <v>1</v>
      </c>
      <c r="C5" t="s">
        <v>80</v>
      </c>
      <c r="D5" t="s">
        <v>91</v>
      </c>
      <c r="E5" t="s">
        <v>150</v>
      </c>
      <c r="F5" t="s">
        <v>151</v>
      </c>
      <c r="G5" t="s">
        <v>152</v>
      </c>
      <c r="H5" t="s">
        <v>153</v>
      </c>
      <c r="I5" t="s">
        <v>136</v>
      </c>
      <c r="J5" t="s">
        <v>137</v>
      </c>
      <c r="K5" t="s">
        <v>138</v>
      </c>
      <c r="L5" t="s">
        <v>154</v>
      </c>
      <c r="M5" t="s">
        <v>155</v>
      </c>
      <c r="N5">
        <v>0.55277777699999997</v>
      </c>
      <c r="O5">
        <v>15</v>
      </c>
      <c r="P5">
        <v>242</v>
      </c>
      <c r="Q5">
        <v>25</v>
      </c>
      <c r="R5">
        <v>72</v>
      </c>
      <c r="S5">
        <v>17</v>
      </c>
      <c r="T5">
        <v>227</v>
      </c>
      <c r="U5">
        <v>1</v>
      </c>
      <c r="V5">
        <v>0</v>
      </c>
      <c r="W5">
        <v>12.369533754283196</v>
      </c>
      <c r="X5">
        <v>35.776562017311704</v>
      </c>
      <c r="Y5">
        <v>5.0892680959227006</v>
      </c>
      <c r="Z5">
        <v>3.5843647143615924</v>
      </c>
      <c r="AA5">
        <v>102.265739529347</v>
      </c>
      <c r="AB5">
        <v>120.6115493016794</v>
      </c>
      <c r="AC5">
        <v>6.795440529145818</v>
      </c>
      <c r="AD5">
        <v>0</v>
      </c>
      <c r="AE5">
        <v>286.49245794205143</v>
      </c>
    </row>
    <row r="6" spans="1:31" x14ac:dyDescent="0.3">
      <c r="A6">
        <v>2732675</v>
      </c>
      <c r="B6">
        <v>1</v>
      </c>
      <c r="C6" t="s">
        <v>80</v>
      </c>
      <c r="D6" t="s">
        <v>83</v>
      </c>
      <c r="E6" t="s">
        <v>156</v>
      </c>
      <c r="F6" t="s">
        <v>157</v>
      </c>
      <c r="G6" t="s">
        <v>158</v>
      </c>
      <c r="H6" t="s">
        <v>153</v>
      </c>
      <c r="I6" t="s">
        <v>136</v>
      </c>
      <c r="J6" t="s">
        <v>3</v>
      </c>
      <c r="K6" t="s">
        <v>138</v>
      </c>
      <c r="L6" t="s">
        <v>159</v>
      </c>
      <c r="M6" t="s">
        <v>160</v>
      </c>
      <c r="N6">
        <v>0.149166666</v>
      </c>
      <c r="O6">
        <v>0</v>
      </c>
      <c r="P6">
        <v>0</v>
      </c>
      <c r="Q6">
        <v>0</v>
      </c>
      <c r="R6">
        <v>0</v>
      </c>
      <c r="S6">
        <v>15</v>
      </c>
      <c r="T6">
        <v>25</v>
      </c>
      <c r="U6">
        <v>7</v>
      </c>
      <c r="V6">
        <v>0</v>
      </c>
      <c r="W6">
        <v>0</v>
      </c>
      <c r="X6">
        <v>0</v>
      </c>
      <c r="Y6">
        <v>0</v>
      </c>
      <c r="Z6">
        <v>0</v>
      </c>
      <c r="AA6">
        <v>54.585244413444556</v>
      </c>
      <c r="AB6">
        <v>15.612732577739159</v>
      </c>
      <c r="AC6">
        <v>1045.0755749814753</v>
      </c>
      <c r="AD6">
        <v>0</v>
      </c>
      <c r="AE6">
        <v>1115.2735519726589</v>
      </c>
    </row>
    <row r="7" spans="1:31" x14ac:dyDescent="0.3">
      <c r="A7">
        <v>2732340</v>
      </c>
      <c r="B7">
        <v>1</v>
      </c>
      <c r="C7" t="s">
        <v>80</v>
      </c>
      <c r="D7" t="s">
        <v>105</v>
      </c>
      <c r="E7" t="s">
        <v>161</v>
      </c>
      <c r="F7" t="s">
        <v>162</v>
      </c>
      <c r="G7" t="s">
        <v>163</v>
      </c>
      <c r="H7" t="s">
        <v>135</v>
      </c>
      <c r="I7" t="s">
        <v>136</v>
      </c>
      <c r="J7" t="s">
        <v>137</v>
      </c>
      <c r="K7" t="s">
        <v>138</v>
      </c>
      <c r="L7" t="s">
        <v>164</v>
      </c>
      <c r="M7" t="s">
        <v>165</v>
      </c>
      <c r="N7">
        <v>2.1686111110000001</v>
      </c>
      <c r="O7">
        <v>0</v>
      </c>
      <c r="P7">
        <v>83</v>
      </c>
      <c r="Q7">
        <v>0</v>
      </c>
      <c r="R7">
        <v>0</v>
      </c>
      <c r="S7">
        <v>0</v>
      </c>
      <c r="T7">
        <v>1</v>
      </c>
      <c r="U7">
        <v>0</v>
      </c>
      <c r="V7">
        <v>0</v>
      </c>
      <c r="W7">
        <v>0</v>
      </c>
      <c r="X7">
        <v>42.361979630488541</v>
      </c>
      <c r="Y7">
        <v>0</v>
      </c>
      <c r="Z7">
        <v>0</v>
      </c>
      <c r="AA7">
        <v>0</v>
      </c>
      <c r="AB7">
        <v>6.900697943333918E-2</v>
      </c>
      <c r="AC7">
        <v>0</v>
      </c>
      <c r="AD7">
        <v>0</v>
      </c>
      <c r="AE7">
        <v>42.430986609921881</v>
      </c>
    </row>
    <row r="8" spans="1:31" x14ac:dyDescent="0.3">
      <c r="A8">
        <v>2732240</v>
      </c>
      <c r="B8">
        <v>1</v>
      </c>
      <c r="C8" t="s">
        <v>80</v>
      </c>
      <c r="D8" t="s">
        <v>88</v>
      </c>
      <c r="E8" t="s">
        <v>145</v>
      </c>
      <c r="F8" t="s">
        <v>166</v>
      </c>
      <c r="G8" t="s">
        <v>147</v>
      </c>
      <c r="H8" t="s">
        <v>135</v>
      </c>
      <c r="I8" t="s">
        <v>136</v>
      </c>
      <c r="J8" t="s">
        <v>137</v>
      </c>
      <c r="K8" t="s">
        <v>138</v>
      </c>
      <c r="L8" t="s">
        <v>167</v>
      </c>
      <c r="M8" t="s">
        <v>168</v>
      </c>
      <c r="N8">
        <v>3.7455555550000001</v>
      </c>
      <c r="O8">
        <v>0</v>
      </c>
      <c r="P8">
        <v>0</v>
      </c>
      <c r="Q8">
        <v>0</v>
      </c>
      <c r="R8">
        <v>0</v>
      </c>
      <c r="S8">
        <v>0</v>
      </c>
      <c r="T8">
        <v>11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30.142875419215855</v>
      </c>
      <c r="AC8">
        <v>0</v>
      </c>
      <c r="AD8">
        <v>0</v>
      </c>
      <c r="AE8">
        <v>30.142875419215855</v>
      </c>
    </row>
    <row r="9" spans="1:31" x14ac:dyDescent="0.3">
      <c r="A9">
        <v>2732091</v>
      </c>
      <c r="B9">
        <v>1</v>
      </c>
      <c r="C9" t="s">
        <v>81</v>
      </c>
      <c r="D9" t="s">
        <v>118</v>
      </c>
      <c r="E9" t="s">
        <v>132</v>
      </c>
      <c r="F9" t="s">
        <v>169</v>
      </c>
      <c r="G9" t="s">
        <v>170</v>
      </c>
      <c r="H9" t="s">
        <v>135</v>
      </c>
      <c r="I9" t="s">
        <v>136</v>
      </c>
      <c r="J9" t="s">
        <v>137</v>
      </c>
      <c r="K9" t="s">
        <v>138</v>
      </c>
      <c r="L9" t="s">
        <v>171</v>
      </c>
      <c r="M9" t="s">
        <v>172</v>
      </c>
      <c r="N9">
        <v>1.6558333329999999</v>
      </c>
      <c r="O9">
        <v>0</v>
      </c>
      <c r="P9">
        <v>6</v>
      </c>
      <c r="Q9">
        <v>0</v>
      </c>
      <c r="R9">
        <v>9</v>
      </c>
      <c r="S9">
        <v>0</v>
      </c>
      <c r="T9">
        <v>3</v>
      </c>
      <c r="U9">
        <v>0</v>
      </c>
      <c r="V9">
        <v>0</v>
      </c>
      <c r="W9">
        <v>0</v>
      </c>
      <c r="X9">
        <v>1.4351720002701402</v>
      </c>
      <c r="Y9">
        <v>0</v>
      </c>
      <c r="Z9">
        <v>0.74733706501630748</v>
      </c>
      <c r="AA9">
        <v>0</v>
      </c>
      <c r="AB9">
        <v>3.1630374738474751</v>
      </c>
      <c r="AC9">
        <v>0</v>
      </c>
      <c r="AD9">
        <v>0</v>
      </c>
      <c r="AE9">
        <v>5.345546539133923</v>
      </c>
    </row>
    <row r="10" spans="1:31" x14ac:dyDescent="0.3">
      <c r="A10">
        <v>2733262</v>
      </c>
      <c r="B10">
        <v>1</v>
      </c>
      <c r="C10" t="s">
        <v>80</v>
      </c>
      <c r="D10" t="s">
        <v>95</v>
      </c>
      <c r="E10" t="s">
        <v>173</v>
      </c>
      <c r="F10" t="s">
        <v>174</v>
      </c>
      <c r="G10" t="s">
        <v>152</v>
      </c>
      <c r="H10" t="s">
        <v>153</v>
      </c>
      <c r="I10" t="s">
        <v>136</v>
      </c>
      <c r="J10" t="s">
        <v>137</v>
      </c>
      <c r="K10" t="s">
        <v>138</v>
      </c>
      <c r="L10" t="s">
        <v>175</v>
      </c>
      <c r="M10" t="s">
        <v>176</v>
      </c>
      <c r="N10">
        <v>0.70388888800000005</v>
      </c>
      <c r="O10">
        <v>0</v>
      </c>
      <c r="P10">
        <v>9600</v>
      </c>
      <c r="Q10">
        <v>0</v>
      </c>
      <c r="R10">
        <v>1</v>
      </c>
      <c r="S10">
        <v>4</v>
      </c>
      <c r="T10">
        <v>1921</v>
      </c>
      <c r="U10">
        <v>0</v>
      </c>
      <c r="V10">
        <v>0</v>
      </c>
      <c r="W10">
        <v>0</v>
      </c>
      <c r="X10">
        <v>1331.9004513271839</v>
      </c>
      <c r="Y10">
        <v>0</v>
      </c>
      <c r="Z10">
        <v>0</v>
      </c>
      <c r="AA10">
        <v>16.424815968238939</v>
      </c>
      <c r="AB10">
        <v>784.93065632768787</v>
      </c>
      <c r="AC10">
        <v>0</v>
      </c>
      <c r="AD10">
        <v>0</v>
      </c>
      <c r="AE10">
        <v>2133.2559236231109</v>
      </c>
    </row>
    <row r="11" spans="1:31" x14ac:dyDescent="0.3">
      <c r="A11">
        <v>2732907</v>
      </c>
      <c r="B11">
        <v>1</v>
      </c>
      <c r="C11" t="s">
        <v>80</v>
      </c>
      <c r="D11" t="s">
        <v>85</v>
      </c>
      <c r="E11" t="s">
        <v>145</v>
      </c>
      <c r="F11" t="s">
        <v>177</v>
      </c>
      <c r="G11" t="s">
        <v>147</v>
      </c>
      <c r="H11" t="s">
        <v>135</v>
      </c>
      <c r="I11" t="s">
        <v>136</v>
      </c>
      <c r="J11" t="s">
        <v>137</v>
      </c>
      <c r="K11" t="s">
        <v>138</v>
      </c>
      <c r="L11" t="s">
        <v>178</v>
      </c>
      <c r="M11" t="s">
        <v>179</v>
      </c>
      <c r="N11">
        <v>1.669166666</v>
      </c>
      <c r="O11">
        <v>0</v>
      </c>
      <c r="P11">
        <v>3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1.084280978824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1.084280978824</v>
      </c>
    </row>
    <row r="12" spans="1:31" x14ac:dyDescent="0.3">
      <c r="A12">
        <v>2732097</v>
      </c>
      <c r="B12">
        <v>1</v>
      </c>
      <c r="C12" t="s">
        <v>80</v>
      </c>
      <c r="D12" t="s">
        <v>107</v>
      </c>
      <c r="E12" t="s">
        <v>145</v>
      </c>
      <c r="F12" t="s">
        <v>180</v>
      </c>
      <c r="G12" t="s">
        <v>181</v>
      </c>
      <c r="H12" t="s">
        <v>135</v>
      </c>
      <c r="I12" t="s">
        <v>136</v>
      </c>
      <c r="J12" t="s">
        <v>137</v>
      </c>
      <c r="K12" t="s">
        <v>138</v>
      </c>
      <c r="L12" t="s">
        <v>182</v>
      </c>
      <c r="M12" t="s">
        <v>183</v>
      </c>
      <c r="N12">
        <v>3.2083333330000001</v>
      </c>
      <c r="O12">
        <v>0</v>
      </c>
      <c r="P12">
        <v>1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0.48301363862625002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0.48301363862625002</v>
      </c>
    </row>
    <row r="13" spans="1:31" x14ac:dyDescent="0.3">
      <c r="A13">
        <v>2732452</v>
      </c>
      <c r="B13">
        <v>1</v>
      </c>
      <c r="C13" t="s">
        <v>81</v>
      </c>
      <c r="D13" t="s">
        <v>113</v>
      </c>
      <c r="E13" t="s">
        <v>156</v>
      </c>
      <c r="F13" t="s">
        <v>184</v>
      </c>
      <c r="G13" t="s">
        <v>185</v>
      </c>
      <c r="H13" t="s">
        <v>153</v>
      </c>
      <c r="I13" t="s">
        <v>136</v>
      </c>
      <c r="J13" t="s">
        <v>137</v>
      </c>
      <c r="K13" t="s">
        <v>138</v>
      </c>
      <c r="L13" t="s">
        <v>186</v>
      </c>
      <c r="M13" t="s">
        <v>187</v>
      </c>
      <c r="N13">
        <v>1.902222222</v>
      </c>
      <c r="O13">
        <v>0</v>
      </c>
      <c r="P13">
        <v>128</v>
      </c>
      <c r="Q13">
        <v>0</v>
      </c>
      <c r="R13">
        <v>10</v>
      </c>
      <c r="S13">
        <v>0</v>
      </c>
      <c r="T13">
        <v>6</v>
      </c>
      <c r="U13">
        <v>0</v>
      </c>
      <c r="V13">
        <v>0</v>
      </c>
      <c r="W13">
        <v>0</v>
      </c>
      <c r="X13">
        <v>35.48466625981694</v>
      </c>
      <c r="Y13">
        <v>0</v>
      </c>
      <c r="Z13">
        <v>9.3587706794233014</v>
      </c>
      <c r="AA13">
        <v>0</v>
      </c>
      <c r="AB13">
        <v>13.229117983310461</v>
      </c>
      <c r="AC13">
        <v>0</v>
      </c>
      <c r="AD13">
        <v>0</v>
      </c>
      <c r="AE13">
        <v>58.072554922550701</v>
      </c>
    </row>
    <row r="14" spans="1:31" x14ac:dyDescent="0.3">
      <c r="A14">
        <v>2733162</v>
      </c>
      <c r="B14">
        <v>1</v>
      </c>
      <c r="C14" t="s">
        <v>80</v>
      </c>
      <c r="D14" t="s">
        <v>97</v>
      </c>
      <c r="E14" t="s">
        <v>150</v>
      </c>
      <c r="F14" t="s">
        <v>188</v>
      </c>
      <c r="G14" t="s">
        <v>152</v>
      </c>
      <c r="H14" t="s">
        <v>153</v>
      </c>
      <c r="I14" t="s">
        <v>136</v>
      </c>
      <c r="J14" t="s">
        <v>137</v>
      </c>
      <c r="K14" t="s">
        <v>138</v>
      </c>
      <c r="L14" t="s">
        <v>189</v>
      </c>
      <c r="M14" t="s">
        <v>190</v>
      </c>
      <c r="N14">
        <v>0.29138888800000001</v>
      </c>
      <c r="O14">
        <v>8</v>
      </c>
      <c r="P14">
        <v>1189</v>
      </c>
      <c r="Q14">
        <v>13</v>
      </c>
      <c r="R14">
        <v>426</v>
      </c>
      <c r="S14">
        <v>29</v>
      </c>
      <c r="T14">
        <v>263</v>
      </c>
      <c r="U14">
        <v>2</v>
      </c>
      <c r="V14">
        <v>2</v>
      </c>
      <c r="W14">
        <v>35.73531264823739</v>
      </c>
      <c r="X14">
        <v>146.73926315744956</v>
      </c>
      <c r="Y14">
        <v>11.610161362462112</v>
      </c>
      <c r="Z14">
        <v>37.169465303155995</v>
      </c>
      <c r="AA14">
        <v>30.757777204347331</v>
      </c>
      <c r="AB14">
        <v>58.583662782491153</v>
      </c>
      <c r="AC14">
        <v>13.561934359338</v>
      </c>
      <c r="AD14">
        <v>0.62344018512254995</v>
      </c>
      <c r="AE14">
        <v>334.78101700260413</v>
      </c>
    </row>
    <row r="15" spans="1:31" x14ac:dyDescent="0.3">
      <c r="A15">
        <v>2732744</v>
      </c>
      <c r="B15">
        <v>1</v>
      </c>
      <c r="C15" t="s">
        <v>80</v>
      </c>
      <c r="D15" t="s">
        <v>93</v>
      </c>
      <c r="E15" t="s">
        <v>145</v>
      </c>
      <c r="F15" t="s">
        <v>191</v>
      </c>
      <c r="G15" t="s">
        <v>147</v>
      </c>
      <c r="H15" t="s">
        <v>135</v>
      </c>
      <c r="I15" t="s">
        <v>136</v>
      </c>
      <c r="J15" t="s">
        <v>137</v>
      </c>
      <c r="K15" t="s">
        <v>138</v>
      </c>
      <c r="L15" t="s">
        <v>192</v>
      </c>
      <c r="M15" t="s">
        <v>193</v>
      </c>
      <c r="N15">
        <v>2.6363888879999999</v>
      </c>
      <c r="O15">
        <v>0</v>
      </c>
      <c r="P15">
        <v>11</v>
      </c>
      <c r="Q15">
        <v>0</v>
      </c>
      <c r="R15">
        <v>0</v>
      </c>
      <c r="S15">
        <v>0</v>
      </c>
      <c r="T15">
        <v>6</v>
      </c>
      <c r="U15">
        <v>0</v>
      </c>
      <c r="V15">
        <v>0</v>
      </c>
      <c r="W15">
        <v>0</v>
      </c>
      <c r="X15">
        <v>3.7534284954052715</v>
      </c>
      <c r="Y15">
        <v>0</v>
      </c>
      <c r="Z15">
        <v>0</v>
      </c>
      <c r="AA15">
        <v>0</v>
      </c>
      <c r="AB15">
        <v>44.687007220708935</v>
      </c>
      <c r="AC15">
        <v>0</v>
      </c>
      <c r="AD15">
        <v>0</v>
      </c>
      <c r="AE15">
        <v>48.440435716114209</v>
      </c>
    </row>
    <row r="16" spans="1:31" x14ac:dyDescent="0.3">
      <c r="A16">
        <v>2732080</v>
      </c>
      <c r="B16">
        <v>1</v>
      </c>
      <c r="C16" t="s">
        <v>80</v>
      </c>
      <c r="D16" t="s">
        <v>90</v>
      </c>
      <c r="E16" t="s">
        <v>161</v>
      </c>
      <c r="F16" t="s">
        <v>194</v>
      </c>
      <c r="G16" t="s">
        <v>163</v>
      </c>
      <c r="H16" t="s">
        <v>135</v>
      </c>
      <c r="I16" t="s">
        <v>136</v>
      </c>
      <c r="J16" t="s">
        <v>137</v>
      </c>
      <c r="K16" t="s">
        <v>138</v>
      </c>
      <c r="L16" t="s">
        <v>195</v>
      </c>
      <c r="M16" t="s">
        <v>196</v>
      </c>
      <c r="N16">
        <v>0.86916666600000003</v>
      </c>
      <c r="O16">
        <v>0</v>
      </c>
      <c r="P16">
        <v>215</v>
      </c>
      <c r="Q16">
        <v>0</v>
      </c>
      <c r="R16">
        <v>0</v>
      </c>
      <c r="S16">
        <v>0</v>
      </c>
      <c r="T16">
        <v>12</v>
      </c>
      <c r="U16">
        <v>0</v>
      </c>
      <c r="V16">
        <v>0</v>
      </c>
      <c r="W16">
        <v>0</v>
      </c>
      <c r="X16">
        <v>30.285121052377963</v>
      </c>
      <c r="Y16">
        <v>0</v>
      </c>
      <c r="Z16">
        <v>0</v>
      </c>
      <c r="AA16">
        <v>0</v>
      </c>
      <c r="AB16">
        <v>1.8955976318991596</v>
      </c>
      <c r="AC16">
        <v>0</v>
      </c>
      <c r="AD16">
        <v>0</v>
      </c>
      <c r="AE16">
        <v>32.180718684277124</v>
      </c>
    </row>
    <row r="17" spans="1:31" x14ac:dyDescent="0.3">
      <c r="A17">
        <v>2733431</v>
      </c>
      <c r="B17">
        <v>1</v>
      </c>
      <c r="C17" t="s">
        <v>81</v>
      </c>
      <c r="D17" t="s">
        <v>122</v>
      </c>
      <c r="E17" t="s">
        <v>132</v>
      </c>
      <c r="F17" t="s">
        <v>197</v>
      </c>
      <c r="G17" t="s">
        <v>134</v>
      </c>
      <c r="H17" t="s">
        <v>135</v>
      </c>
      <c r="I17" t="s">
        <v>136</v>
      </c>
      <c r="J17" t="s">
        <v>137</v>
      </c>
      <c r="K17" t="s">
        <v>138</v>
      </c>
      <c r="L17" t="s">
        <v>198</v>
      </c>
      <c r="M17" t="s">
        <v>199</v>
      </c>
      <c r="N17">
        <v>1.2825</v>
      </c>
      <c r="O17">
        <v>0</v>
      </c>
      <c r="P17">
        <v>103</v>
      </c>
      <c r="Q17">
        <v>0</v>
      </c>
      <c r="R17">
        <v>6</v>
      </c>
      <c r="S17">
        <v>0</v>
      </c>
      <c r="T17">
        <v>30</v>
      </c>
      <c r="U17">
        <v>0</v>
      </c>
      <c r="V17">
        <v>0</v>
      </c>
      <c r="W17">
        <v>0</v>
      </c>
      <c r="X17">
        <v>23.811416377537853</v>
      </c>
      <c r="Y17">
        <v>0</v>
      </c>
      <c r="Z17">
        <v>1.2861833169111501</v>
      </c>
      <c r="AA17">
        <v>0</v>
      </c>
      <c r="AB17">
        <v>19.937554561924404</v>
      </c>
      <c r="AC17">
        <v>0</v>
      </c>
      <c r="AD17">
        <v>0</v>
      </c>
      <c r="AE17">
        <v>45.035154256373403</v>
      </c>
    </row>
    <row r="18" spans="1:31" x14ac:dyDescent="0.3">
      <c r="A18">
        <v>2732366</v>
      </c>
      <c r="B18">
        <v>1</v>
      </c>
      <c r="C18" t="s">
        <v>80</v>
      </c>
      <c r="D18" t="s">
        <v>82</v>
      </c>
      <c r="E18" t="s">
        <v>200</v>
      </c>
      <c r="F18" t="s">
        <v>201</v>
      </c>
      <c r="G18" t="s">
        <v>202</v>
      </c>
      <c r="H18" t="s">
        <v>135</v>
      </c>
      <c r="I18" t="s">
        <v>136</v>
      </c>
      <c r="J18" t="s">
        <v>137</v>
      </c>
      <c r="K18" t="s">
        <v>138</v>
      </c>
      <c r="L18" t="s">
        <v>203</v>
      </c>
      <c r="M18" t="s">
        <v>204</v>
      </c>
      <c r="N18">
        <v>7.9419444439999998</v>
      </c>
      <c r="O18">
        <v>0</v>
      </c>
      <c r="P18">
        <v>122</v>
      </c>
      <c r="Q18">
        <v>0</v>
      </c>
      <c r="R18">
        <v>0</v>
      </c>
      <c r="S18">
        <v>0</v>
      </c>
      <c r="T18">
        <v>3</v>
      </c>
      <c r="U18">
        <v>0</v>
      </c>
      <c r="V18">
        <v>0</v>
      </c>
      <c r="W18">
        <v>0</v>
      </c>
      <c r="X18">
        <v>212.662904289924</v>
      </c>
      <c r="Y18">
        <v>0</v>
      </c>
      <c r="Z18">
        <v>0</v>
      </c>
      <c r="AA18">
        <v>0</v>
      </c>
      <c r="AB18">
        <v>1.3112174713771501</v>
      </c>
      <c r="AC18">
        <v>0</v>
      </c>
      <c r="AD18">
        <v>0</v>
      </c>
      <c r="AE18">
        <v>213.97412176130115</v>
      </c>
    </row>
    <row r="19" spans="1:31" x14ac:dyDescent="0.3">
      <c r="A19">
        <v>2733053</v>
      </c>
      <c r="B19">
        <v>1</v>
      </c>
      <c r="C19" t="s">
        <v>80</v>
      </c>
      <c r="D19" t="s">
        <v>104</v>
      </c>
      <c r="E19" t="s">
        <v>132</v>
      </c>
      <c r="F19" t="s">
        <v>205</v>
      </c>
      <c r="G19" t="s">
        <v>134</v>
      </c>
      <c r="H19" t="s">
        <v>135</v>
      </c>
      <c r="I19" t="s">
        <v>136</v>
      </c>
      <c r="J19" t="s">
        <v>137</v>
      </c>
      <c r="K19" t="s">
        <v>138</v>
      </c>
      <c r="L19" t="s">
        <v>206</v>
      </c>
      <c r="M19" t="s">
        <v>207</v>
      </c>
      <c r="N19">
        <v>7.2152777769999998</v>
      </c>
      <c r="O19">
        <v>0</v>
      </c>
      <c r="P19">
        <v>38</v>
      </c>
      <c r="Q19">
        <v>0</v>
      </c>
      <c r="R19">
        <v>1</v>
      </c>
      <c r="S19">
        <v>0</v>
      </c>
      <c r="T19">
        <v>0</v>
      </c>
      <c r="U19">
        <v>0</v>
      </c>
      <c r="V19">
        <v>0</v>
      </c>
      <c r="W19">
        <v>0</v>
      </c>
      <c r="X19">
        <v>148.25615074038996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148.25615074038996</v>
      </c>
    </row>
    <row r="20" spans="1:31" x14ac:dyDescent="0.3">
      <c r="A20">
        <v>2732306</v>
      </c>
      <c r="B20">
        <v>1</v>
      </c>
      <c r="C20" t="s">
        <v>80</v>
      </c>
      <c r="D20" t="s">
        <v>84</v>
      </c>
      <c r="E20" t="s">
        <v>132</v>
      </c>
      <c r="F20" t="s">
        <v>208</v>
      </c>
      <c r="G20" t="s">
        <v>209</v>
      </c>
      <c r="H20" t="s">
        <v>135</v>
      </c>
      <c r="I20" t="s">
        <v>136</v>
      </c>
      <c r="J20" t="s">
        <v>137</v>
      </c>
      <c r="K20" t="s">
        <v>210</v>
      </c>
      <c r="L20" t="s">
        <v>211</v>
      </c>
      <c r="M20" t="s">
        <v>212</v>
      </c>
      <c r="N20">
        <v>7.1011111109999998</v>
      </c>
      <c r="O20">
        <v>0</v>
      </c>
      <c r="P20">
        <v>678</v>
      </c>
      <c r="Q20">
        <v>0</v>
      </c>
      <c r="R20">
        <v>0</v>
      </c>
      <c r="S20">
        <v>0</v>
      </c>
      <c r="T20">
        <v>102</v>
      </c>
      <c r="U20">
        <v>0</v>
      </c>
      <c r="V20">
        <v>0</v>
      </c>
      <c r="W20">
        <v>0</v>
      </c>
      <c r="X20">
        <v>825.51826910858063</v>
      </c>
      <c r="Y20">
        <v>0</v>
      </c>
      <c r="Z20">
        <v>0</v>
      </c>
      <c r="AA20">
        <v>0</v>
      </c>
      <c r="AB20">
        <v>767.2195309813975</v>
      </c>
      <c r="AC20">
        <v>0</v>
      </c>
      <c r="AD20">
        <v>0</v>
      </c>
      <c r="AE20">
        <v>1592.737800089978</v>
      </c>
    </row>
    <row r="21" spans="1:31" x14ac:dyDescent="0.3">
      <c r="A21">
        <v>2732120</v>
      </c>
      <c r="B21">
        <v>1</v>
      </c>
      <c r="C21" t="s">
        <v>81</v>
      </c>
      <c r="D21" t="s">
        <v>116</v>
      </c>
      <c r="E21" t="s">
        <v>213</v>
      </c>
      <c r="F21" t="s">
        <v>214</v>
      </c>
      <c r="G21" t="s">
        <v>152</v>
      </c>
      <c r="H21" t="s">
        <v>153</v>
      </c>
      <c r="I21" t="s">
        <v>136</v>
      </c>
      <c r="J21" t="s">
        <v>137</v>
      </c>
      <c r="K21" t="s">
        <v>138</v>
      </c>
      <c r="L21" t="s">
        <v>215</v>
      </c>
      <c r="M21" t="s">
        <v>216</v>
      </c>
      <c r="N21">
        <v>0.55416666599999997</v>
      </c>
      <c r="O21">
        <v>4</v>
      </c>
      <c r="P21">
        <v>903</v>
      </c>
      <c r="Q21">
        <v>7</v>
      </c>
      <c r="R21">
        <v>116</v>
      </c>
      <c r="S21">
        <v>3</v>
      </c>
      <c r="T21">
        <v>52</v>
      </c>
      <c r="U21">
        <v>1</v>
      </c>
      <c r="V21">
        <v>0</v>
      </c>
      <c r="W21">
        <v>0.38739663504333333</v>
      </c>
      <c r="X21">
        <v>45.456347743135915</v>
      </c>
      <c r="Y21">
        <v>1.4604729485573102</v>
      </c>
      <c r="Z21">
        <v>10.903791673106243</v>
      </c>
      <c r="AA21">
        <v>3.1955718279043852</v>
      </c>
      <c r="AB21">
        <v>10.36890131852857</v>
      </c>
      <c r="AC21">
        <v>7.0285386672900003</v>
      </c>
      <c r="AD21">
        <v>0</v>
      </c>
      <c r="AE21">
        <v>78.801020813565742</v>
      </c>
    </row>
    <row r="22" spans="1:31" x14ac:dyDescent="0.3">
      <c r="A22">
        <v>2733199</v>
      </c>
      <c r="B22">
        <v>1</v>
      </c>
      <c r="C22" t="s">
        <v>80</v>
      </c>
      <c r="D22" t="s">
        <v>82</v>
      </c>
      <c r="E22" t="s">
        <v>145</v>
      </c>
      <c r="F22" t="s">
        <v>217</v>
      </c>
      <c r="G22" t="s">
        <v>181</v>
      </c>
      <c r="H22" t="s">
        <v>135</v>
      </c>
      <c r="I22" t="s">
        <v>136</v>
      </c>
      <c r="J22" t="s">
        <v>137</v>
      </c>
      <c r="K22" t="s">
        <v>138</v>
      </c>
      <c r="L22" t="s">
        <v>218</v>
      </c>
      <c r="M22" t="s">
        <v>219</v>
      </c>
      <c r="N22">
        <v>4.8238888879999999</v>
      </c>
      <c r="O22">
        <v>0</v>
      </c>
      <c r="P22">
        <v>1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1.27219941441105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1.27219941441105</v>
      </c>
    </row>
    <row r="23" spans="1:31" x14ac:dyDescent="0.3">
      <c r="A23">
        <v>2732807</v>
      </c>
      <c r="B23">
        <v>1</v>
      </c>
      <c r="C23" t="s">
        <v>81</v>
      </c>
      <c r="D23" t="s">
        <v>120</v>
      </c>
      <c r="E23" t="s">
        <v>150</v>
      </c>
      <c r="F23" t="s">
        <v>220</v>
      </c>
      <c r="G23" t="s">
        <v>152</v>
      </c>
      <c r="H23" t="s">
        <v>153</v>
      </c>
      <c r="I23" t="s">
        <v>136</v>
      </c>
      <c r="J23" t="s">
        <v>137</v>
      </c>
      <c r="K23" t="s">
        <v>138</v>
      </c>
      <c r="L23" t="s">
        <v>221</v>
      </c>
      <c r="M23" t="s">
        <v>222</v>
      </c>
      <c r="N23">
        <v>0.91472222199999997</v>
      </c>
      <c r="O23">
        <v>2</v>
      </c>
      <c r="P23">
        <v>322</v>
      </c>
      <c r="Q23">
        <v>98</v>
      </c>
      <c r="R23">
        <v>4</v>
      </c>
      <c r="S23">
        <v>16</v>
      </c>
      <c r="T23">
        <v>41</v>
      </c>
      <c r="U23">
        <v>2</v>
      </c>
      <c r="V23">
        <v>0</v>
      </c>
      <c r="W23">
        <v>1.3729784662006665</v>
      </c>
      <c r="X23">
        <v>66.497330067687997</v>
      </c>
      <c r="Y23">
        <v>143.24573517049538</v>
      </c>
      <c r="Z23">
        <v>1.7980012394775249</v>
      </c>
      <c r="AA23">
        <v>31.657795415614554</v>
      </c>
      <c r="AB23">
        <v>9.5742143086737599</v>
      </c>
      <c r="AC23">
        <v>71.262487440945705</v>
      </c>
      <c r="AD23">
        <v>0</v>
      </c>
      <c r="AE23">
        <v>325.40854210909555</v>
      </c>
    </row>
    <row r="24" spans="1:31" x14ac:dyDescent="0.3">
      <c r="A24">
        <v>2733245</v>
      </c>
      <c r="B24">
        <v>1</v>
      </c>
      <c r="C24" t="s">
        <v>80</v>
      </c>
      <c r="D24" t="s">
        <v>103</v>
      </c>
      <c r="E24" t="s">
        <v>213</v>
      </c>
      <c r="F24" t="s">
        <v>223</v>
      </c>
      <c r="G24" t="s">
        <v>152</v>
      </c>
      <c r="H24" t="s">
        <v>153</v>
      </c>
      <c r="I24" t="s">
        <v>136</v>
      </c>
      <c r="J24" t="s">
        <v>137</v>
      </c>
      <c r="K24" t="s">
        <v>138</v>
      </c>
      <c r="L24" t="s">
        <v>224</v>
      </c>
      <c r="M24" t="s">
        <v>225</v>
      </c>
      <c r="N24">
        <v>1.0905555549999999</v>
      </c>
      <c r="O24">
        <v>0</v>
      </c>
      <c r="P24">
        <v>1</v>
      </c>
      <c r="Q24">
        <v>36</v>
      </c>
      <c r="R24">
        <v>77</v>
      </c>
      <c r="S24">
        <v>12</v>
      </c>
      <c r="T24">
        <v>7</v>
      </c>
      <c r="U24">
        <v>3</v>
      </c>
      <c r="V24">
        <v>0</v>
      </c>
      <c r="W24">
        <v>0</v>
      </c>
      <c r="X24">
        <v>0</v>
      </c>
      <c r="Y24">
        <v>21.68866772269104</v>
      </c>
      <c r="Z24">
        <v>30.335603256590961</v>
      </c>
      <c r="AA24">
        <v>142.14010229952626</v>
      </c>
      <c r="AB24">
        <v>1.0944660183110551</v>
      </c>
      <c r="AC24">
        <v>448.90557386952958</v>
      </c>
      <c r="AD24">
        <v>0</v>
      </c>
      <c r="AE24">
        <v>644.16441316664896</v>
      </c>
    </row>
    <row r="25" spans="1:31" x14ac:dyDescent="0.3">
      <c r="A25">
        <v>2733099</v>
      </c>
      <c r="B25">
        <v>1</v>
      </c>
      <c r="C25" t="s">
        <v>80</v>
      </c>
      <c r="D25" t="s">
        <v>95</v>
      </c>
      <c r="E25" t="s">
        <v>150</v>
      </c>
      <c r="F25" t="s">
        <v>226</v>
      </c>
      <c r="G25" t="s">
        <v>152</v>
      </c>
      <c r="H25" t="s">
        <v>153</v>
      </c>
      <c r="I25" t="s">
        <v>136</v>
      </c>
      <c r="J25" t="s">
        <v>137</v>
      </c>
      <c r="K25" t="s">
        <v>138</v>
      </c>
      <c r="L25" t="s">
        <v>227</v>
      </c>
      <c r="M25" t="s">
        <v>228</v>
      </c>
      <c r="N25">
        <v>0.244166666</v>
      </c>
      <c r="O25">
        <v>5</v>
      </c>
      <c r="P25">
        <v>773</v>
      </c>
      <c r="Q25">
        <v>24</v>
      </c>
      <c r="R25">
        <v>13</v>
      </c>
      <c r="S25">
        <v>34</v>
      </c>
      <c r="T25">
        <v>57</v>
      </c>
      <c r="U25">
        <v>0</v>
      </c>
      <c r="V25">
        <v>0</v>
      </c>
      <c r="W25">
        <v>1.9335780771119999</v>
      </c>
      <c r="X25">
        <v>44.251400339325023</v>
      </c>
      <c r="Y25">
        <v>7.9507824680690238</v>
      </c>
      <c r="Z25">
        <v>1.0795141291084303</v>
      </c>
      <c r="AA25">
        <v>127.91157630784303</v>
      </c>
      <c r="AB25">
        <v>11.820306612600492</v>
      </c>
      <c r="AC25">
        <v>0</v>
      </c>
      <c r="AD25">
        <v>0</v>
      </c>
      <c r="AE25">
        <v>194.947157934058</v>
      </c>
    </row>
    <row r="26" spans="1:31" x14ac:dyDescent="0.3">
      <c r="A26">
        <v>2733002</v>
      </c>
      <c r="B26">
        <v>2</v>
      </c>
      <c r="C26" t="s">
        <v>81</v>
      </c>
      <c r="D26" t="s">
        <v>115</v>
      </c>
      <c r="E26" t="s">
        <v>132</v>
      </c>
      <c r="F26" t="s">
        <v>229</v>
      </c>
      <c r="G26" t="s">
        <v>230</v>
      </c>
      <c r="H26" t="s">
        <v>135</v>
      </c>
      <c r="I26" t="s">
        <v>136</v>
      </c>
      <c r="J26" t="s">
        <v>137</v>
      </c>
      <c r="K26" t="s">
        <v>138</v>
      </c>
      <c r="L26" t="s">
        <v>231</v>
      </c>
      <c r="M26" t="s">
        <v>232</v>
      </c>
      <c r="N26">
        <v>0.30638888800000003</v>
      </c>
      <c r="O26">
        <v>0</v>
      </c>
      <c r="P26">
        <v>98</v>
      </c>
      <c r="Q26">
        <v>0</v>
      </c>
      <c r="R26">
        <v>0</v>
      </c>
      <c r="S26">
        <v>0</v>
      </c>
      <c r="T26">
        <v>6</v>
      </c>
      <c r="U26">
        <v>0</v>
      </c>
      <c r="V26">
        <v>0</v>
      </c>
      <c r="W26">
        <v>0</v>
      </c>
      <c r="X26">
        <v>2.3085841802946994</v>
      </c>
      <c r="Y26">
        <v>0</v>
      </c>
      <c r="Z26">
        <v>0</v>
      </c>
      <c r="AA26">
        <v>0</v>
      </c>
      <c r="AB26">
        <v>0.29098003708073333</v>
      </c>
      <c r="AC26">
        <v>0</v>
      </c>
      <c r="AD26">
        <v>0</v>
      </c>
      <c r="AE26">
        <v>2.5995642173754328</v>
      </c>
    </row>
    <row r="27" spans="1:31" x14ac:dyDescent="0.3">
      <c r="A27">
        <v>2732515</v>
      </c>
      <c r="B27">
        <v>1</v>
      </c>
      <c r="C27" t="s">
        <v>81</v>
      </c>
      <c r="D27" t="s">
        <v>127</v>
      </c>
      <c r="E27" t="s">
        <v>161</v>
      </c>
      <c r="F27" t="s">
        <v>233</v>
      </c>
      <c r="G27" t="s">
        <v>163</v>
      </c>
      <c r="H27" t="s">
        <v>135</v>
      </c>
      <c r="I27" t="s">
        <v>136</v>
      </c>
      <c r="J27" t="s">
        <v>137</v>
      </c>
      <c r="K27" t="s">
        <v>138</v>
      </c>
      <c r="L27" t="s">
        <v>234</v>
      </c>
      <c r="M27" t="s">
        <v>235</v>
      </c>
      <c r="N27">
        <v>4.9783333330000001</v>
      </c>
      <c r="O27">
        <v>0</v>
      </c>
      <c r="P27">
        <v>11</v>
      </c>
      <c r="Q27">
        <v>0</v>
      </c>
      <c r="R27">
        <v>1</v>
      </c>
      <c r="S27">
        <v>0</v>
      </c>
      <c r="T27">
        <v>1</v>
      </c>
      <c r="U27">
        <v>0</v>
      </c>
      <c r="V27">
        <v>0</v>
      </c>
      <c r="W27">
        <v>0</v>
      </c>
      <c r="X27">
        <v>9.6054380940120652</v>
      </c>
      <c r="Y27">
        <v>0</v>
      </c>
      <c r="Z27">
        <v>1.2734905425850749</v>
      </c>
      <c r="AA27">
        <v>0</v>
      </c>
      <c r="AB27">
        <v>0.41867963682795006</v>
      </c>
      <c r="AC27">
        <v>0</v>
      </c>
      <c r="AD27">
        <v>0</v>
      </c>
      <c r="AE27">
        <v>11.297608273425089</v>
      </c>
    </row>
    <row r="28" spans="1:31" x14ac:dyDescent="0.3">
      <c r="A28">
        <v>2733205</v>
      </c>
      <c r="B28">
        <v>1</v>
      </c>
      <c r="C28" t="s">
        <v>81</v>
      </c>
      <c r="D28" t="s">
        <v>128</v>
      </c>
      <c r="E28" t="s">
        <v>150</v>
      </c>
      <c r="F28" t="s">
        <v>236</v>
      </c>
      <c r="G28" t="s">
        <v>152</v>
      </c>
      <c r="H28" t="s">
        <v>153</v>
      </c>
      <c r="I28" t="s">
        <v>136</v>
      </c>
      <c r="J28" t="s">
        <v>137</v>
      </c>
      <c r="K28" t="s">
        <v>138</v>
      </c>
      <c r="L28" t="s">
        <v>237</v>
      </c>
      <c r="M28" t="s">
        <v>238</v>
      </c>
      <c r="N28">
        <v>0.60638888800000001</v>
      </c>
      <c r="O28">
        <v>0</v>
      </c>
      <c r="P28">
        <v>0</v>
      </c>
      <c r="Q28">
        <v>6</v>
      </c>
      <c r="R28">
        <v>0</v>
      </c>
      <c r="S28">
        <v>1</v>
      </c>
      <c r="T28">
        <v>1</v>
      </c>
      <c r="U28">
        <v>0</v>
      </c>
      <c r="V28">
        <v>0</v>
      </c>
      <c r="W28">
        <v>0</v>
      </c>
      <c r="X28">
        <v>0</v>
      </c>
      <c r="Y28">
        <v>4.5211786510018328</v>
      </c>
      <c r="Z28">
        <v>0</v>
      </c>
      <c r="AA28">
        <v>3.665618238960167</v>
      </c>
      <c r="AB28">
        <v>1.9591988055710601</v>
      </c>
      <c r="AC28">
        <v>0</v>
      </c>
      <c r="AD28">
        <v>0</v>
      </c>
      <c r="AE28">
        <v>10.14599569553306</v>
      </c>
    </row>
    <row r="29" spans="1:31" x14ac:dyDescent="0.3">
      <c r="A29">
        <v>2733580</v>
      </c>
      <c r="B29">
        <v>1</v>
      </c>
      <c r="C29" t="s">
        <v>80</v>
      </c>
      <c r="D29" t="s">
        <v>82</v>
      </c>
      <c r="E29" t="s">
        <v>132</v>
      </c>
      <c r="F29" t="s">
        <v>239</v>
      </c>
      <c r="G29" t="s">
        <v>134</v>
      </c>
      <c r="H29" t="s">
        <v>135</v>
      </c>
      <c r="I29" t="s">
        <v>136</v>
      </c>
      <c r="J29" t="s">
        <v>137</v>
      </c>
      <c r="K29" t="s">
        <v>138</v>
      </c>
      <c r="L29" t="s">
        <v>240</v>
      </c>
      <c r="M29" t="s">
        <v>241</v>
      </c>
      <c r="N29">
        <v>6.9416666659999997</v>
      </c>
      <c r="O29">
        <v>0</v>
      </c>
      <c r="P29">
        <v>357</v>
      </c>
      <c r="Q29">
        <v>0</v>
      </c>
      <c r="R29">
        <v>0</v>
      </c>
      <c r="S29">
        <v>0</v>
      </c>
      <c r="T29">
        <v>42</v>
      </c>
      <c r="U29">
        <v>0</v>
      </c>
      <c r="V29">
        <v>1</v>
      </c>
      <c r="W29">
        <v>0</v>
      </c>
      <c r="X29">
        <v>496.00189583701234</v>
      </c>
      <c r="Y29">
        <v>0</v>
      </c>
      <c r="Z29">
        <v>0</v>
      </c>
      <c r="AA29">
        <v>0</v>
      </c>
      <c r="AB29">
        <v>80.536693742029485</v>
      </c>
      <c r="AC29">
        <v>0</v>
      </c>
      <c r="AD29">
        <v>23.009080191894824</v>
      </c>
      <c r="AE29">
        <v>599.54766977093664</v>
      </c>
    </row>
    <row r="30" spans="1:31" x14ac:dyDescent="0.3">
      <c r="A30">
        <v>2732472</v>
      </c>
      <c r="B30">
        <v>1</v>
      </c>
      <c r="C30" t="s">
        <v>81</v>
      </c>
      <c r="D30" t="s">
        <v>113</v>
      </c>
      <c r="E30" t="s">
        <v>213</v>
      </c>
      <c r="F30" t="s">
        <v>242</v>
      </c>
      <c r="G30" t="s">
        <v>152</v>
      </c>
      <c r="H30" t="s">
        <v>153</v>
      </c>
      <c r="I30" t="s">
        <v>136</v>
      </c>
      <c r="J30" t="s">
        <v>137</v>
      </c>
      <c r="K30" t="s">
        <v>138</v>
      </c>
      <c r="L30" t="s">
        <v>243</v>
      </c>
      <c r="M30" t="s">
        <v>244</v>
      </c>
      <c r="N30">
        <v>0.45861111100000002</v>
      </c>
      <c r="O30">
        <v>0</v>
      </c>
      <c r="P30">
        <v>298</v>
      </c>
      <c r="Q30">
        <v>33</v>
      </c>
      <c r="R30">
        <v>283</v>
      </c>
      <c r="S30">
        <v>3</v>
      </c>
      <c r="T30">
        <v>28</v>
      </c>
      <c r="U30">
        <v>0</v>
      </c>
      <c r="V30">
        <v>0</v>
      </c>
      <c r="W30">
        <v>0</v>
      </c>
      <c r="X30">
        <v>19.753272793311279</v>
      </c>
      <c r="Y30">
        <v>6.0843111887838583</v>
      </c>
      <c r="Z30">
        <v>8.6367435282337528</v>
      </c>
      <c r="AA30">
        <v>1.3481597218086834</v>
      </c>
      <c r="AB30">
        <v>2.0345522323288501</v>
      </c>
      <c r="AC30">
        <v>0</v>
      </c>
      <c r="AD30">
        <v>0</v>
      </c>
      <c r="AE30">
        <v>37.857039464466425</v>
      </c>
    </row>
    <row r="31" spans="1:31" x14ac:dyDescent="0.3">
      <c r="A31">
        <v>2732200</v>
      </c>
      <c r="B31">
        <v>1</v>
      </c>
      <c r="C31" t="s">
        <v>80</v>
      </c>
      <c r="D31" t="s">
        <v>97</v>
      </c>
      <c r="E31" t="s">
        <v>145</v>
      </c>
      <c r="F31" t="s">
        <v>245</v>
      </c>
      <c r="G31" t="s">
        <v>181</v>
      </c>
      <c r="H31" t="s">
        <v>135</v>
      </c>
      <c r="I31" t="s">
        <v>136</v>
      </c>
      <c r="J31" t="s">
        <v>137</v>
      </c>
      <c r="K31" t="s">
        <v>138</v>
      </c>
      <c r="L31" t="s">
        <v>246</v>
      </c>
      <c r="M31" t="s">
        <v>247</v>
      </c>
      <c r="N31">
        <v>1.9055555550000001</v>
      </c>
      <c r="O31">
        <v>0</v>
      </c>
      <c r="P31">
        <v>1</v>
      </c>
      <c r="Q31">
        <v>0</v>
      </c>
      <c r="R31">
        <v>1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</row>
    <row r="32" spans="1:31" x14ac:dyDescent="0.3">
      <c r="A32">
        <v>2732578</v>
      </c>
      <c r="B32">
        <v>1</v>
      </c>
      <c r="C32" t="s">
        <v>80</v>
      </c>
      <c r="D32" t="s">
        <v>82</v>
      </c>
      <c r="E32" t="s">
        <v>200</v>
      </c>
      <c r="F32" t="s">
        <v>248</v>
      </c>
      <c r="G32" t="s">
        <v>249</v>
      </c>
      <c r="H32" t="s">
        <v>135</v>
      </c>
      <c r="I32" t="s">
        <v>136</v>
      </c>
      <c r="J32" t="s">
        <v>5</v>
      </c>
      <c r="K32" t="s">
        <v>138</v>
      </c>
      <c r="L32" t="s">
        <v>250</v>
      </c>
      <c r="M32" t="s">
        <v>251</v>
      </c>
      <c r="N32">
        <v>33.96</v>
      </c>
      <c r="O32">
        <v>0</v>
      </c>
      <c r="P32">
        <v>30</v>
      </c>
      <c r="Q32">
        <v>0</v>
      </c>
      <c r="R32">
        <v>0</v>
      </c>
      <c r="S32">
        <v>0</v>
      </c>
      <c r="T32">
        <v>6</v>
      </c>
      <c r="U32">
        <v>0</v>
      </c>
      <c r="V32">
        <v>0</v>
      </c>
      <c r="W32">
        <v>0</v>
      </c>
      <c r="X32">
        <v>380.16005448828884</v>
      </c>
      <c r="Y32">
        <v>0</v>
      </c>
      <c r="Z32">
        <v>0</v>
      </c>
      <c r="AA32">
        <v>0</v>
      </c>
      <c r="AB32">
        <v>143.94706331377284</v>
      </c>
      <c r="AC32">
        <v>0</v>
      </c>
      <c r="AD32">
        <v>0</v>
      </c>
      <c r="AE32">
        <v>524.10711780206168</v>
      </c>
    </row>
    <row r="33" spans="1:31" x14ac:dyDescent="0.3">
      <c r="A33">
        <v>2732933</v>
      </c>
      <c r="B33">
        <v>1</v>
      </c>
      <c r="C33" t="s">
        <v>81</v>
      </c>
      <c r="D33" t="s">
        <v>116</v>
      </c>
      <c r="E33" t="s">
        <v>132</v>
      </c>
      <c r="F33" t="s">
        <v>252</v>
      </c>
      <c r="G33" t="s">
        <v>253</v>
      </c>
      <c r="H33" t="s">
        <v>135</v>
      </c>
      <c r="I33" t="s">
        <v>136</v>
      </c>
      <c r="J33" t="s">
        <v>137</v>
      </c>
      <c r="K33" t="s">
        <v>138</v>
      </c>
      <c r="L33" t="s">
        <v>254</v>
      </c>
      <c r="M33" t="s">
        <v>255</v>
      </c>
      <c r="N33">
        <v>1.426111111</v>
      </c>
      <c r="O33">
        <v>0</v>
      </c>
      <c r="P33">
        <v>13</v>
      </c>
      <c r="Q33">
        <v>0</v>
      </c>
      <c r="R33">
        <v>1</v>
      </c>
      <c r="S33">
        <v>0</v>
      </c>
      <c r="T33">
        <v>1</v>
      </c>
      <c r="U33">
        <v>0</v>
      </c>
      <c r="V33">
        <v>0</v>
      </c>
      <c r="W33">
        <v>0</v>
      </c>
      <c r="X33">
        <v>3.1262071579310002</v>
      </c>
      <c r="Y33">
        <v>0</v>
      </c>
      <c r="Z33">
        <v>0.85471337347666665</v>
      </c>
      <c r="AA33">
        <v>0</v>
      </c>
      <c r="AB33">
        <v>1.8479158337150001</v>
      </c>
      <c r="AC33">
        <v>0</v>
      </c>
      <c r="AD33">
        <v>0</v>
      </c>
      <c r="AE33">
        <v>5.8288363651226671</v>
      </c>
    </row>
    <row r="34" spans="1:31" x14ac:dyDescent="0.3">
      <c r="A34">
        <v>2732392</v>
      </c>
      <c r="B34">
        <v>1</v>
      </c>
      <c r="C34" t="s">
        <v>80</v>
      </c>
      <c r="D34" t="s">
        <v>106</v>
      </c>
      <c r="E34" t="s">
        <v>213</v>
      </c>
      <c r="F34" t="s">
        <v>256</v>
      </c>
      <c r="G34" t="s">
        <v>152</v>
      </c>
      <c r="H34" t="s">
        <v>153</v>
      </c>
      <c r="I34" t="s">
        <v>136</v>
      </c>
      <c r="J34" t="s">
        <v>137</v>
      </c>
      <c r="K34" t="s">
        <v>138</v>
      </c>
      <c r="L34" t="s">
        <v>257</v>
      </c>
      <c r="M34" t="s">
        <v>258</v>
      </c>
      <c r="N34">
        <v>0.36833333299999999</v>
      </c>
      <c r="O34">
        <v>0</v>
      </c>
      <c r="P34">
        <v>593</v>
      </c>
      <c r="Q34">
        <v>0</v>
      </c>
      <c r="R34">
        <v>15</v>
      </c>
      <c r="S34">
        <v>3</v>
      </c>
      <c r="T34">
        <v>73</v>
      </c>
      <c r="U34">
        <v>0</v>
      </c>
      <c r="V34">
        <v>0</v>
      </c>
      <c r="W34">
        <v>0</v>
      </c>
      <c r="X34">
        <v>20.89848522014001</v>
      </c>
      <c r="Y34">
        <v>0</v>
      </c>
      <c r="Z34">
        <v>0.72926021820658504</v>
      </c>
      <c r="AA34">
        <v>9.9335917349728788</v>
      </c>
      <c r="AB34">
        <v>11.89058046002703</v>
      </c>
      <c r="AC34">
        <v>0</v>
      </c>
      <c r="AD34">
        <v>0</v>
      </c>
      <c r="AE34">
        <v>43.451917633346504</v>
      </c>
    </row>
    <row r="35" spans="1:31" x14ac:dyDescent="0.3">
      <c r="A35">
        <v>2732286</v>
      </c>
      <c r="B35">
        <v>1</v>
      </c>
      <c r="C35" t="s">
        <v>80</v>
      </c>
      <c r="D35" t="s">
        <v>103</v>
      </c>
      <c r="E35" t="s">
        <v>161</v>
      </c>
      <c r="F35" t="s">
        <v>259</v>
      </c>
      <c r="G35" t="s">
        <v>170</v>
      </c>
      <c r="H35" t="s">
        <v>135</v>
      </c>
      <c r="I35" t="s">
        <v>136</v>
      </c>
      <c r="J35" t="s">
        <v>137</v>
      </c>
      <c r="K35" t="s">
        <v>138</v>
      </c>
      <c r="L35" t="s">
        <v>260</v>
      </c>
      <c r="M35" t="s">
        <v>261</v>
      </c>
      <c r="N35">
        <v>0.60583333299999997</v>
      </c>
      <c r="O35">
        <v>0</v>
      </c>
      <c r="P35">
        <v>0</v>
      </c>
      <c r="Q35">
        <v>0</v>
      </c>
      <c r="R35">
        <v>0</v>
      </c>
      <c r="S35">
        <v>0</v>
      </c>
      <c r="T35">
        <v>24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10.0721061734162</v>
      </c>
      <c r="AC35">
        <v>0</v>
      </c>
      <c r="AD35">
        <v>0</v>
      </c>
      <c r="AE35">
        <v>10.0721061734162</v>
      </c>
    </row>
    <row r="36" spans="1:31" x14ac:dyDescent="0.3">
      <c r="A36">
        <v>2732535</v>
      </c>
      <c r="B36">
        <v>1</v>
      </c>
      <c r="C36" t="s">
        <v>80</v>
      </c>
      <c r="D36" t="s">
        <v>96</v>
      </c>
      <c r="E36" t="s">
        <v>156</v>
      </c>
      <c r="F36" t="s">
        <v>262</v>
      </c>
      <c r="G36" t="s">
        <v>263</v>
      </c>
      <c r="H36" t="s">
        <v>153</v>
      </c>
      <c r="I36" t="s">
        <v>136</v>
      </c>
      <c r="J36" t="s">
        <v>137</v>
      </c>
      <c r="K36" t="s">
        <v>138</v>
      </c>
      <c r="L36" t="s">
        <v>264</v>
      </c>
      <c r="M36" t="s">
        <v>265</v>
      </c>
      <c r="N36">
        <v>2.0211111110000002</v>
      </c>
      <c r="O36">
        <v>0</v>
      </c>
      <c r="P36">
        <v>9</v>
      </c>
      <c r="Q36">
        <v>0</v>
      </c>
      <c r="R36">
        <v>5</v>
      </c>
      <c r="S36">
        <v>0</v>
      </c>
      <c r="T36">
        <v>3</v>
      </c>
      <c r="U36">
        <v>0</v>
      </c>
      <c r="V36">
        <v>0</v>
      </c>
      <c r="W36">
        <v>0</v>
      </c>
      <c r="X36">
        <v>1.16809169452632</v>
      </c>
      <c r="Y36">
        <v>0</v>
      </c>
      <c r="Z36">
        <v>0</v>
      </c>
      <c r="AA36">
        <v>0</v>
      </c>
      <c r="AB36">
        <v>0.66220682808522346</v>
      </c>
      <c r="AC36">
        <v>0</v>
      </c>
      <c r="AD36">
        <v>0</v>
      </c>
      <c r="AE36">
        <v>1.8302985226115434</v>
      </c>
    </row>
    <row r="37" spans="1:31" x14ac:dyDescent="0.3">
      <c r="A37">
        <v>2732137</v>
      </c>
      <c r="B37">
        <v>1</v>
      </c>
      <c r="C37" t="s">
        <v>80</v>
      </c>
      <c r="D37" t="s">
        <v>82</v>
      </c>
      <c r="E37" t="s">
        <v>145</v>
      </c>
      <c r="F37" t="s">
        <v>266</v>
      </c>
      <c r="G37" t="s">
        <v>230</v>
      </c>
      <c r="H37" t="s">
        <v>135</v>
      </c>
      <c r="I37" t="s">
        <v>136</v>
      </c>
      <c r="J37" t="s">
        <v>137</v>
      </c>
      <c r="K37" t="s">
        <v>138</v>
      </c>
      <c r="L37" t="s">
        <v>267</v>
      </c>
      <c r="M37" t="s">
        <v>268</v>
      </c>
      <c r="N37">
        <v>11.784166666000001</v>
      </c>
      <c r="O37">
        <v>0</v>
      </c>
      <c r="P37">
        <v>0</v>
      </c>
      <c r="Q37">
        <v>0</v>
      </c>
      <c r="R37">
        <v>0</v>
      </c>
      <c r="S37">
        <v>0</v>
      </c>
      <c r="T37">
        <v>16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172.31176160389541</v>
      </c>
      <c r="AC37">
        <v>0</v>
      </c>
      <c r="AD37">
        <v>0</v>
      </c>
      <c r="AE37">
        <v>172.31176160389541</v>
      </c>
    </row>
    <row r="38" spans="1:31" x14ac:dyDescent="0.3">
      <c r="A38">
        <v>2732143</v>
      </c>
      <c r="B38">
        <v>1</v>
      </c>
      <c r="C38" t="s">
        <v>80</v>
      </c>
      <c r="D38" t="s">
        <v>82</v>
      </c>
      <c r="E38" t="s">
        <v>145</v>
      </c>
      <c r="F38" t="s">
        <v>269</v>
      </c>
      <c r="G38" t="s">
        <v>147</v>
      </c>
      <c r="H38" t="s">
        <v>135</v>
      </c>
      <c r="I38" t="s">
        <v>136</v>
      </c>
      <c r="J38" t="s">
        <v>137</v>
      </c>
      <c r="K38" t="s">
        <v>138</v>
      </c>
      <c r="L38" t="s">
        <v>270</v>
      </c>
      <c r="M38" t="s">
        <v>271</v>
      </c>
      <c r="N38">
        <v>14.770277777</v>
      </c>
      <c r="O38">
        <v>0</v>
      </c>
      <c r="P38">
        <v>0</v>
      </c>
      <c r="Q38">
        <v>0</v>
      </c>
      <c r="R38">
        <v>0</v>
      </c>
      <c r="S38">
        <v>0</v>
      </c>
      <c r="T38">
        <v>36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431.71488853674748</v>
      </c>
      <c r="AC38">
        <v>0</v>
      </c>
      <c r="AD38">
        <v>0</v>
      </c>
      <c r="AE38">
        <v>431.71488853674748</v>
      </c>
    </row>
    <row r="39" spans="1:31" x14ac:dyDescent="0.3">
      <c r="A39">
        <v>2732827</v>
      </c>
      <c r="B39">
        <v>1</v>
      </c>
      <c r="C39" t="s">
        <v>80</v>
      </c>
      <c r="D39" t="s">
        <v>82</v>
      </c>
      <c r="E39" t="s">
        <v>145</v>
      </c>
      <c r="F39" t="s">
        <v>272</v>
      </c>
      <c r="G39" t="s">
        <v>158</v>
      </c>
      <c r="H39" t="s">
        <v>135</v>
      </c>
      <c r="I39" t="s">
        <v>136</v>
      </c>
      <c r="J39" t="s">
        <v>3</v>
      </c>
      <c r="K39" t="s">
        <v>138</v>
      </c>
      <c r="L39" t="s">
        <v>273</v>
      </c>
      <c r="M39" t="s">
        <v>274</v>
      </c>
      <c r="N39">
        <v>2.676388888</v>
      </c>
      <c r="O39">
        <v>0</v>
      </c>
      <c r="P39">
        <v>0</v>
      </c>
      <c r="Q39">
        <v>0</v>
      </c>
      <c r="R39">
        <v>0</v>
      </c>
      <c r="S39">
        <v>0</v>
      </c>
      <c r="T39">
        <v>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6.4636175746555509</v>
      </c>
      <c r="AC39">
        <v>0</v>
      </c>
      <c r="AD39">
        <v>0</v>
      </c>
      <c r="AE39">
        <v>6.4636175746555509</v>
      </c>
    </row>
    <row r="40" spans="1:31" x14ac:dyDescent="0.3">
      <c r="A40">
        <v>2733119</v>
      </c>
      <c r="B40">
        <v>1</v>
      </c>
      <c r="C40" t="s">
        <v>80</v>
      </c>
      <c r="D40" t="s">
        <v>83</v>
      </c>
      <c r="E40" t="s">
        <v>156</v>
      </c>
      <c r="F40" t="s">
        <v>275</v>
      </c>
      <c r="G40" t="s">
        <v>152</v>
      </c>
      <c r="H40" t="s">
        <v>153</v>
      </c>
      <c r="I40" t="s">
        <v>136</v>
      </c>
      <c r="J40" t="s">
        <v>137</v>
      </c>
      <c r="K40" t="s">
        <v>138</v>
      </c>
      <c r="L40" t="s">
        <v>276</v>
      </c>
      <c r="M40" t="s">
        <v>277</v>
      </c>
      <c r="N40">
        <v>1.2275</v>
      </c>
      <c r="O40">
        <v>0</v>
      </c>
      <c r="P40">
        <v>1</v>
      </c>
      <c r="Q40">
        <v>1</v>
      </c>
      <c r="R40">
        <v>0</v>
      </c>
      <c r="S40">
        <v>4</v>
      </c>
      <c r="T40">
        <v>88</v>
      </c>
      <c r="U40">
        <v>1</v>
      </c>
      <c r="V40">
        <v>17</v>
      </c>
      <c r="W40">
        <v>0</v>
      </c>
      <c r="X40">
        <v>2.8165801579883337E-2</v>
      </c>
      <c r="Y40">
        <v>185.34976895517235</v>
      </c>
      <c r="Z40">
        <v>0</v>
      </c>
      <c r="AA40">
        <v>67.316308805954634</v>
      </c>
      <c r="AB40">
        <v>217.67326984363834</v>
      </c>
      <c r="AC40">
        <v>14.819815573410452</v>
      </c>
      <c r="AD40">
        <v>357.2067613077686</v>
      </c>
      <c r="AE40">
        <v>842.39409028752425</v>
      </c>
    </row>
    <row r="41" spans="1:31" x14ac:dyDescent="0.3">
      <c r="A41">
        <v>2732787</v>
      </c>
      <c r="B41">
        <v>1</v>
      </c>
      <c r="C41" t="s">
        <v>80</v>
      </c>
      <c r="D41" t="s">
        <v>82</v>
      </c>
      <c r="E41" t="s">
        <v>145</v>
      </c>
      <c r="F41" t="s">
        <v>278</v>
      </c>
      <c r="G41" t="s">
        <v>249</v>
      </c>
      <c r="H41" t="s">
        <v>135</v>
      </c>
      <c r="I41" t="s">
        <v>136</v>
      </c>
      <c r="J41" t="s">
        <v>5</v>
      </c>
      <c r="K41" t="s">
        <v>138</v>
      </c>
      <c r="L41" t="s">
        <v>279</v>
      </c>
      <c r="M41" t="s">
        <v>280</v>
      </c>
      <c r="N41">
        <v>4.6008333329999997</v>
      </c>
      <c r="O41">
        <v>0</v>
      </c>
      <c r="P41">
        <v>0</v>
      </c>
      <c r="Q41">
        <v>0</v>
      </c>
      <c r="R41">
        <v>0</v>
      </c>
      <c r="S41">
        <v>0</v>
      </c>
      <c r="T41">
        <v>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12.165929937684805</v>
      </c>
      <c r="AC41">
        <v>0</v>
      </c>
      <c r="AD41">
        <v>0</v>
      </c>
      <c r="AE41">
        <v>12.165929937684805</v>
      </c>
    </row>
    <row r="42" spans="1:31" x14ac:dyDescent="0.3">
      <c r="A42">
        <v>2732455</v>
      </c>
      <c r="B42">
        <v>1</v>
      </c>
      <c r="C42" t="s">
        <v>80</v>
      </c>
      <c r="D42" t="s">
        <v>106</v>
      </c>
      <c r="E42" t="s">
        <v>213</v>
      </c>
      <c r="F42" t="s">
        <v>281</v>
      </c>
      <c r="G42" t="s">
        <v>152</v>
      </c>
      <c r="H42" t="s">
        <v>153</v>
      </c>
      <c r="I42" t="s">
        <v>136</v>
      </c>
      <c r="J42" t="s">
        <v>137</v>
      </c>
      <c r="K42" t="s">
        <v>138</v>
      </c>
      <c r="L42" t="s">
        <v>282</v>
      </c>
      <c r="M42" t="s">
        <v>283</v>
      </c>
      <c r="N42">
        <v>3.105</v>
      </c>
      <c r="O42">
        <v>0</v>
      </c>
      <c r="P42">
        <v>21</v>
      </c>
      <c r="Q42">
        <v>8</v>
      </c>
      <c r="R42">
        <v>26</v>
      </c>
      <c r="S42">
        <v>4</v>
      </c>
      <c r="T42">
        <v>14</v>
      </c>
      <c r="U42">
        <v>0</v>
      </c>
      <c r="V42">
        <v>0</v>
      </c>
      <c r="W42">
        <v>0</v>
      </c>
      <c r="X42">
        <v>18.881192243730858</v>
      </c>
      <c r="Y42">
        <v>46.654521947457681</v>
      </c>
      <c r="Z42">
        <v>102.86338864617329</v>
      </c>
      <c r="AA42">
        <v>50.900689335694942</v>
      </c>
      <c r="AB42">
        <v>18.696711352236061</v>
      </c>
      <c r="AC42">
        <v>0</v>
      </c>
      <c r="AD42">
        <v>0</v>
      </c>
      <c r="AE42">
        <v>237.99650352529284</v>
      </c>
    </row>
    <row r="43" spans="1:31" x14ac:dyDescent="0.3">
      <c r="A43">
        <v>2732432</v>
      </c>
      <c r="B43">
        <v>1</v>
      </c>
      <c r="C43" t="s">
        <v>80</v>
      </c>
      <c r="D43" t="s">
        <v>82</v>
      </c>
      <c r="E43" t="s">
        <v>145</v>
      </c>
      <c r="F43" t="s">
        <v>284</v>
      </c>
      <c r="G43" t="s">
        <v>181</v>
      </c>
      <c r="H43" t="s">
        <v>135</v>
      </c>
      <c r="I43" t="s">
        <v>136</v>
      </c>
      <c r="J43" t="s">
        <v>137</v>
      </c>
      <c r="K43" t="s">
        <v>138</v>
      </c>
      <c r="L43" t="s">
        <v>285</v>
      </c>
      <c r="M43" t="s">
        <v>286</v>
      </c>
      <c r="N43">
        <v>19.361388888</v>
      </c>
      <c r="O43">
        <v>0</v>
      </c>
      <c r="P43">
        <v>9</v>
      </c>
      <c r="Q43">
        <v>0</v>
      </c>
      <c r="R43">
        <v>0</v>
      </c>
      <c r="S43">
        <v>0</v>
      </c>
      <c r="T43">
        <v>2</v>
      </c>
      <c r="U43">
        <v>0</v>
      </c>
      <c r="V43">
        <v>0</v>
      </c>
      <c r="W43">
        <v>0</v>
      </c>
      <c r="X43">
        <v>70.665764694871442</v>
      </c>
      <c r="Y43">
        <v>0</v>
      </c>
      <c r="Z43">
        <v>0</v>
      </c>
      <c r="AA43">
        <v>0</v>
      </c>
      <c r="AB43">
        <v>16.817285196020883</v>
      </c>
      <c r="AC43">
        <v>0</v>
      </c>
      <c r="AD43">
        <v>0</v>
      </c>
      <c r="AE43">
        <v>87.483049890892318</v>
      </c>
    </row>
    <row r="44" spans="1:31" x14ac:dyDescent="0.3">
      <c r="A44">
        <v>2733142</v>
      </c>
      <c r="B44">
        <v>1</v>
      </c>
      <c r="C44" t="s">
        <v>80</v>
      </c>
      <c r="D44" t="s">
        <v>93</v>
      </c>
      <c r="E44" t="s">
        <v>156</v>
      </c>
      <c r="F44" t="s">
        <v>287</v>
      </c>
      <c r="G44" t="s">
        <v>152</v>
      </c>
      <c r="H44" t="s">
        <v>153</v>
      </c>
      <c r="I44" t="s">
        <v>136</v>
      </c>
      <c r="J44" t="s">
        <v>137</v>
      </c>
      <c r="K44" t="s">
        <v>138</v>
      </c>
      <c r="L44" t="s">
        <v>288</v>
      </c>
      <c r="M44" t="s">
        <v>289</v>
      </c>
      <c r="N44">
        <v>1.044444444</v>
      </c>
      <c r="O44">
        <v>0</v>
      </c>
      <c r="P44">
        <v>787</v>
      </c>
      <c r="Q44">
        <v>1</v>
      </c>
      <c r="R44">
        <v>134</v>
      </c>
      <c r="S44">
        <v>1</v>
      </c>
      <c r="T44">
        <v>198</v>
      </c>
      <c r="U44">
        <v>0</v>
      </c>
      <c r="V44">
        <v>0</v>
      </c>
      <c r="W44">
        <v>0</v>
      </c>
      <c r="X44">
        <v>12.963835010525992</v>
      </c>
      <c r="Y44">
        <v>1.1844453861105126</v>
      </c>
      <c r="Z44">
        <v>3.3566867618684504</v>
      </c>
      <c r="AA44">
        <v>8.6882766315448343</v>
      </c>
      <c r="AB44">
        <v>61.150312302430592</v>
      </c>
      <c r="AC44">
        <v>0</v>
      </c>
      <c r="AD44">
        <v>0</v>
      </c>
      <c r="AE44">
        <v>87.343556092480384</v>
      </c>
    </row>
    <row r="45" spans="1:31" x14ac:dyDescent="0.3">
      <c r="A45">
        <v>2733282</v>
      </c>
      <c r="B45">
        <v>1</v>
      </c>
      <c r="C45" t="s">
        <v>80</v>
      </c>
      <c r="D45" t="s">
        <v>82</v>
      </c>
      <c r="E45" t="s">
        <v>145</v>
      </c>
      <c r="F45" t="s">
        <v>290</v>
      </c>
      <c r="G45" t="s">
        <v>147</v>
      </c>
      <c r="H45" t="s">
        <v>135</v>
      </c>
      <c r="I45" t="s">
        <v>136</v>
      </c>
      <c r="J45" t="s">
        <v>137</v>
      </c>
      <c r="K45" t="s">
        <v>138</v>
      </c>
      <c r="L45" t="s">
        <v>291</v>
      </c>
      <c r="M45" t="s">
        <v>292</v>
      </c>
      <c r="N45">
        <v>9.0094444439999997</v>
      </c>
      <c r="O45">
        <v>0</v>
      </c>
      <c r="P45">
        <v>11</v>
      </c>
      <c r="Q45">
        <v>0</v>
      </c>
      <c r="R45">
        <v>0</v>
      </c>
      <c r="S45">
        <v>0</v>
      </c>
      <c r="T45">
        <v>8</v>
      </c>
      <c r="U45">
        <v>0</v>
      </c>
      <c r="V45">
        <v>0</v>
      </c>
      <c r="W45">
        <v>0</v>
      </c>
      <c r="X45">
        <v>18.021010984262141</v>
      </c>
      <c r="Y45">
        <v>0</v>
      </c>
      <c r="Z45">
        <v>0</v>
      </c>
      <c r="AA45">
        <v>0</v>
      </c>
      <c r="AB45">
        <v>5.9648806295227299</v>
      </c>
      <c r="AC45">
        <v>0</v>
      </c>
      <c r="AD45">
        <v>0</v>
      </c>
      <c r="AE45">
        <v>23.985891613784872</v>
      </c>
    </row>
    <row r="46" spans="1:31" x14ac:dyDescent="0.3">
      <c r="A46">
        <v>2733288</v>
      </c>
      <c r="B46">
        <v>1</v>
      </c>
      <c r="C46" t="s">
        <v>80</v>
      </c>
      <c r="D46" t="s">
        <v>99</v>
      </c>
      <c r="E46" t="s">
        <v>156</v>
      </c>
      <c r="F46" t="s">
        <v>293</v>
      </c>
      <c r="G46" t="s">
        <v>170</v>
      </c>
      <c r="H46" t="s">
        <v>153</v>
      </c>
      <c r="I46" t="s">
        <v>136</v>
      </c>
      <c r="J46" t="s">
        <v>137</v>
      </c>
      <c r="K46" t="s">
        <v>138</v>
      </c>
      <c r="L46" t="s">
        <v>294</v>
      </c>
      <c r="M46" t="s">
        <v>295</v>
      </c>
      <c r="N46">
        <v>1.592777777</v>
      </c>
      <c r="O46">
        <v>2</v>
      </c>
      <c r="P46">
        <v>285</v>
      </c>
      <c r="Q46">
        <v>0</v>
      </c>
      <c r="R46">
        <v>33</v>
      </c>
      <c r="S46">
        <v>1</v>
      </c>
      <c r="T46">
        <v>36</v>
      </c>
      <c r="U46">
        <v>0</v>
      </c>
      <c r="V46">
        <v>0</v>
      </c>
      <c r="W46">
        <v>7.6318709339280018</v>
      </c>
      <c r="X46">
        <v>76.033828883514673</v>
      </c>
      <c r="Y46">
        <v>0</v>
      </c>
      <c r="Z46">
        <v>0.87435856536180367</v>
      </c>
      <c r="AA46">
        <v>2.6770765123442266</v>
      </c>
      <c r="AB46">
        <v>23.642499532120251</v>
      </c>
      <c r="AC46">
        <v>0</v>
      </c>
      <c r="AD46">
        <v>0</v>
      </c>
      <c r="AE46">
        <v>110.85963442726896</v>
      </c>
    </row>
    <row r="47" spans="1:31" x14ac:dyDescent="0.3">
      <c r="A47">
        <v>2732595</v>
      </c>
      <c r="B47">
        <v>1</v>
      </c>
      <c r="C47" t="s">
        <v>81</v>
      </c>
      <c r="D47" t="s">
        <v>120</v>
      </c>
      <c r="E47" t="s">
        <v>213</v>
      </c>
      <c r="F47" t="s">
        <v>296</v>
      </c>
      <c r="G47" t="s">
        <v>152</v>
      </c>
      <c r="H47" t="s">
        <v>153</v>
      </c>
      <c r="I47" t="s">
        <v>136</v>
      </c>
      <c r="J47" t="s">
        <v>137</v>
      </c>
      <c r="K47" t="s">
        <v>138</v>
      </c>
      <c r="L47" t="s">
        <v>297</v>
      </c>
      <c r="M47" t="s">
        <v>298</v>
      </c>
      <c r="N47">
        <v>1.186388888</v>
      </c>
      <c r="O47">
        <v>2</v>
      </c>
      <c r="P47">
        <v>1</v>
      </c>
      <c r="Q47">
        <v>65</v>
      </c>
      <c r="R47">
        <v>29</v>
      </c>
      <c r="S47">
        <v>6</v>
      </c>
      <c r="T47">
        <v>2</v>
      </c>
      <c r="U47">
        <v>1</v>
      </c>
      <c r="V47">
        <v>0</v>
      </c>
      <c r="W47">
        <v>0.41204804582166671</v>
      </c>
      <c r="X47">
        <v>0</v>
      </c>
      <c r="Y47">
        <v>4.5681405119058329</v>
      </c>
      <c r="Z47">
        <v>1.1839287733116666</v>
      </c>
      <c r="AA47">
        <v>154.76632397467284</v>
      </c>
      <c r="AB47">
        <v>0</v>
      </c>
      <c r="AC47">
        <v>243.25857078483122</v>
      </c>
      <c r="AD47">
        <v>0</v>
      </c>
      <c r="AE47">
        <v>404.1890120905432</v>
      </c>
    </row>
    <row r="48" spans="1:31" x14ac:dyDescent="0.3">
      <c r="A48">
        <v>2732223</v>
      </c>
      <c r="B48">
        <v>1</v>
      </c>
      <c r="C48" t="s">
        <v>80</v>
      </c>
      <c r="D48" t="s">
        <v>93</v>
      </c>
      <c r="E48" t="s">
        <v>150</v>
      </c>
      <c r="F48" t="s">
        <v>299</v>
      </c>
      <c r="G48" t="s">
        <v>300</v>
      </c>
      <c r="H48" t="s">
        <v>153</v>
      </c>
      <c r="I48" t="s">
        <v>136</v>
      </c>
      <c r="J48" t="s">
        <v>137</v>
      </c>
      <c r="K48" t="s">
        <v>210</v>
      </c>
      <c r="L48" t="s">
        <v>301</v>
      </c>
      <c r="M48" t="s">
        <v>302</v>
      </c>
      <c r="N48">
        <v>1.880833333</v>
      </c>
      <c r="O48">
        <v>2</v>
      </c>
      <c r="P48">
        <v>2354</v>
      </c>
      <c r="Q48">
        <v>19</v>
      </c>
      <c r="R48">
        <v>924</v>
      </c>
      <c r="S48">
        <v>18</v>
      </c>
      <c r="T48">
        <v>622</v>
      </c>
      <c r="U48">
        <v>2</v>
      </c>
      <c r="V48">
        <v>0</v>
      </c>
      <c r="W48">
        <v>7.1086475840309555</v>
      </c>
      <c r="X48">
        <v>56.661733971682985</v>
      </c>
      <c r="Y48">
        <v>38.963315955166131</v>
      </c>
      <c r="Z48">
        <v>46.156241337319614</v>
      </c>
      <c r="AA48">
        <v>91.151860097744432</v>
      </c>
      <c r="AB48">
        <v>396.92439609398974</v>
      </c>
      <c r="AC48">
        <v>309.08024164026472</v>
      </c>
      <c r="AD48">
        <v>0</v>
      </c>
      <c r="AE48">
        <v>946.04643668019855</v>
      </c>
    </row>
    <row r="49" spans="1:31" x14ac:dyDescent="0.3">
      <c r="A49">
        <v>2732996</v>
      </c>
      <c r="B49">
        <v>1</v>
      </c>
      <c r="C49" t="s">
        <v>80</v>
      </c>
      <c r="D49" t="s">
        <v>82</v>
      </c>
      <c r="E49" t="s">
        <v>145</v>
      </c>
      <c r="F49" t="s">
        <v>303</v>
      </c>
      <c r="G49" t="s">
        <v>181</v>
      </c>
      <c r="H49" t="s">
        <v>135</v>
      </c>
      <c r="I49" t="s">
        <v>136</v>
      </c>
      <c r="J49" t="s">
        <v>137</v>
      </c>
      <c r="K49" t="s">
        <v>138</v>
      </c>
      <c r="L49" t="s">
        <v>304</v>
      </c>
      <c r="M49" t="s">
        <v>305</v>
      </c>
      <c r="N49">
        <v>4.2252777769999996</v>
      </c>
      <c r="O49">
        <v>0</v>
      </c>
      <c r="P49">
        <v>4</v>
      </c>
      <c r="Q49">
        <v>0</v>
      </c>
      <c r="R49">
        <v>0</v>
      </c>
      <c r="S49">
        <v>0</v>
      </c>
      <c r="T49">
        <v>2</v>
      </c>
      <c r="U49">
        <v>0</v>
      </c>
      <c r="V49">
        <v>0</v>
      </c>
      <c r="W49">
        <v>0</v>
      </c>
      <c r="X49">
        <v>2.6321070419466599</v>
      </c>
      <c r="Y49">
        <v>0</v>
      </c>
      <c r="Z49">
        <v>0</v>
      </c>
      <c r="AA49">
        <v>0</v>
      </c>
      <c r="AB49">
        <v>0.3191260050317567</v>
      </c>
      <c r="AC49">
        <v>0</v>
      </c>
      <c r="AD49">
        <v>0</v>
      </c>
      <c r="AE49">
        <v>2.9512330469784165</v>
      </c>
    </row>
    <row r="50" spans="1:31" x14ac:dyDescent="0.3">
      <c r="A50">
        <v>2732173</v>
      </c>
      <c r="B50">
        <v>2</v>
      </c>
      <c r="C50" t="s">
        <v>80</v>
      </c>
      <c r="D50" t="s">
        <v>82</v>
      </c>
      <c r="E50" t="s">
        <v>145</v>
      </c>
      <c r="F50" t="s">
        <v>306</v>
      </c>
      <c r="G50" t="s">
        <v>249</v>
      </c>
      <c r="H50" t="s">
        <v>135</v>
      </c>
      <c r="I50" t="s">
        <v>136</v>
      </c>
      <c r="J50" t="s">
        <v>5</v>
      </c>
      <c r="K50" t="s">
        <v>138</v>
      </c>
      <c r="L50" t="s">
        <v>307</v>
      </c>
      <c r="M50" t="s">
        <v>308</v>
      </c>
      <c r="N50">
        <v>6.9722222220000001</v>
      </c>
      <c r="O50">
        <v>0</v>
      </c>
      <c r="P50">
        <v>11</v>
      </c>
      <c r="Q50">
        <v>0</v>
      </c>
      <c r="R50">
        <v>0</v>
      </c>
      <c r="S50">
        <v>0</v>
      </c>
      <c r="T50">
        <v>3</v>
      </c>
      <c r="U50">
        <v>0</v>
      </c>
      <c r="V50">
        <v>0</v>
      </c>
      <c r="W50">
        <v>0</v>
      </c>
      <c r="X50">
        <v>26.470849841602135</v>
      </c>
      <c r="Y50">
        <v>0</v>
      </c>
      <c r="Z50">
        <v>0</v>
      </c>
      <c r="AA50">
        <v>0</v>
      </c>
      <c r="AB50">
        <v>21.443363875663934</v>
      </c>
      <c r="AC50">
        <v>0</v>
      </c>
      <c r="AD50">
        <v>0</v>
      </c>
      <c r="AE50">
        <v>47.914213717266065</v>
      </c>
    </row>
    <row r="51" spans="1:31" x14ac:dyDescent="0.3">
      <c r="A51">
        <v>2732415</v>
      </c>
      <c r="B51">
        <v>1</v>
      </c>
      <c r="C51" t="s">
        <v>81</v>
      </c>
      <c r="D51" t="s">
        <v>122</v>
      </c>
      <c r="E51" t="s">
        <v>161</v>
      </c>
      <c r="F51" t="s">
        <v>309</v>
      </c>
      <c r="G51" t="s">
        <v>163</v>
      </c>
      <c r="H51" t="s">
        <v>135</v>
      </c>
      <c r="I51" t="s">
        <v>136</v>
      </c>
      <c r="J51" t="s">
        <v>137</v>
      </c>
      <c r="K51" t="s">
        <v>138</v>
      </c>
      <c r="L51" t="s">
        <v>310</v>
      </c>
      <c r="M51" t="s">
        <v>311</v>
      </c>
      <c r="N51">
        <v>1.6675</v>
      </c>
      <c r="O51">
        <v>0</v>
      </c>
      <c r="P51">
        <v>47</v>
      </c>
      <c r="Q51">
        <v>0</v>
      </c>
      <c r="R51">
        <v>0</v>
      </c>
      <c r="S51">
        <v>0</v>
      </c>
      <c r="T51">
        <v>3</v>
      </c>
      <c r="U51">
        <v>0</v>
      </c>
      <c r="V51">
        <v>0</v>
      </c>
      <c r="W51">
        <v>0</v>
      </c>
      <c r="X51">
        <v>10.060999832959823</v>
      </c>
      <c r="Y51">
        <v>0</v>
      </c>
      <c r="Z51">
        <v>0</v>
      </c>
      <c r="AA51">
        <v>0</v>
      </c>
      <c r="AB51">
        <v>0.97907822501702502</v>
      </c>
      <c r="AC51">
        <v>0</v>
      </c>
      <c r="AD51">
        <v>0</v>
      </c>
      <c r="AE51">
        <v>11.040078057976848</v>
      </c>
    </row>
    <row r="52" spans="1:31" x14ac:dyDescent="0.3">
      <c r="A52">
        <v>2733597</v>
      </c>
      <c r="B52">
        <v>1</v>
      </c>
      <c r="C52" t="s">
        <v>80</v>
      </c>
      <c r="D52" t="s">
        <v>97</v>
      </c>
      <c r="E52" t="s">
        <v>213</v>
      </c>
      <c r="F52" t="s">
        <v>312</v>
      </c>
      <c r="G52" t="s">
        <v>152</v>
      </c>
      <c r="H52" t="s">
        <v>153</v>
      </c>
      <c r="I52" t="s">
        <v>136</v>
      </c>
      <c r="J52" t="s">
        <v>137</v>
      </c>
      <c r="K52" t="s">
        <v>138</v>
      </c>
      <c r="L52" t="s">
        <v>313</v>
      </c>
      <c r="M52" t="s">
        <v>314</v>
      </c>
      <c r="N52">
        <v>3.7913888880000002</v>
      </c>
      <c r="O52">
        <v>10</v>
      </c>
      <c r="P52">
        <v>4793</v>
      </c>
      <c r="Q52">
        <v>0</v>
      </c>
      <c r="R52">
        <v>107</v>
      </c>
      <c r="S52">
        <v>9</v>
      </c>
      <c r="T52">
        <v>439</v>
      </c>
      <c r="U52">
        <v>0</v>
      </c>
      <c r="V52">
        <v>2</v>
      </c>
      <c r="W52">
        <v>341.90312982722952</v>
      </c>
      <c r="X52">
        <v>3456.6222428540532</v>
      </c>
      <c r="Y52">
        <v>0</v>
      </c>
      <c r="Z52">
        <v>44.790496428948813</v>
      </c>
      <c r="AA52">
        <v>647.22093419623172</v>
      </c>
      <c r="AB52">
        <v>945.97644828641296</v>
      </c>
      <c r="AC52">
        <v>0</v>
      </c>
      <c r="AD52">
        <v>15.10702060482577</v>
      </c>
      <c r="AE52">
        <v>5451.6202721977024</v>
      </c>
    </row>
    <row r="53" spans="1:31" x14ac:dyDescent="0.3">
      <c r="A53">
        <v>2733351</v>
      </c>
      <c r="B53">
        <v>1</v>
      </c>
      <c r="C53" t="s">
        <v>80</v>
      </c>
      <c r="D53" t="s">
        <v>100</v>
      </c>
      <c r="E53" t="s">
        <v>145</v>
      </c>
      <c r="F53" t="s">
        <v>315</v>
      </c>
      <c r="G53" t="s">
        <v>230</v>
      </c>
      <c r="H53" t="s">
        <v>135</v>
      </c>
      <c r="I53" t="s">
        <v>136</v>
      </c>
      <c r="J53" t="s">
        <v>137</v>
      </c>
      <c r="K53" t="s">
        <v>138</v>
      </c>
      <c r="L53" t="s">
        <v>316</v>
      </c>
      <c r="M53" t="s">
        <v>317</v>
      </c>
      <c r="N53">
        <v>1.876666666</v>
      </c>
      <c r="O53">
        <v>0</v>
      </c>
      <c r="P53">
        <v>2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0.66454898936279172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0.66454898936279172</v>
      </c>
    </row>
    <row r="54" spans="1:31" x14ac:dyDescent="0.3">
      <c r="A54">
        <v>2732956</v>
      </c>
      <c r="B54">
        <v>1</v>
      </c>
      <c r="C54" t="s">
        <v>81</v>
      </c>
      <c r="D54" t="s">
        <v>116</v>
      </c>
      <c r="E54" t="s">
        <v>213</v>
      </c>
      <c r="F54" t="s">
        <v>214</v>
      </c>
      <c r="G54" t="s">
        <v>152</v>
      </c>
      <c r="H54" t="s">
        <v>153</v>
      </c>
      <c r="I54" t="s">
        <v>136</v>
      </c>
      <c r="J54" t="s">
        <v>137</v>
      </c>
      <c r="K54" t="s">
        <v>138</v>
      </c>
      <c r="L54" t="s">
        <v>318</v>
      </c>
      <c r="M54" t="s">
        <v>319</v>
      </c>
      <c r="N54">
        <v>0.19666666599999999</v>
      </c>
      <c r="O54">
        <v>4</v>
      </c>
      <c r="P54">
        <v>903</v>
      </c>
      <c r="Q54">
        <v>7</v>
      </c>
      <c r="R54">
        <v>116</v>
      </c>
      <c r="S54">
        <v>3</v>
      </c>
      <c r="T54">
        <v>52</v>
      </c>
      <c r="U54">
        <v>1</v>
      </c>
      <c r="V54">
        <v>0</v>
      </c>
      <c r="W54">
        <v>0.19363713864000004</v>
      </c>
      <c r="X54">
        <v>18.781801913805371</v>
      </c>
      <c r="Y54">
        <v>0.50561924007888004</v>
      </c>
      <c r="Z54">
        <v>4.3153473504662818</v>
      </c>
      <c r="AA54">
        <v>1.1681490476212799</v>
      </c>
      <c r="AB54">
        <v>4.107289902779879</v>
      </c>
      <c r="AC54">
        <v>2.1450911964300001</v>
      </c>
      <c r="AD54">
        <v>0</v>
      </c>
      <c r="AE54">
        <v>31.21693578982169</v>
      </c>
    </row>
    <row r="55" spans="1:31" x14ac:dyDescent="0.3">
      <c r="A55">
        <v>2732163</v>
      </c>
      <c r="B55">
        <v>1</v>
      </c>
      <c r="C55" t="s">
        <v>80</v>
      </c>
      <c r="D55" t="s">
        <v>82</v>
      </c>
      <c r="E55" t="s">
        <v>145</v>
      </c>
      <c r="F55" t="s">
        <v>320</v>
      </c>
      <c r="G55" t="s">
        <v>147</v>
      </c>
      <c r="H55" t="s">
        <v>135</v>
      </c>
      <c r="I55" t="s">
        <v>136</v>
      </c>
      <c r="J55" t="s">
        <v>137</v>
      </c>
      <c r="K55" t="s">
        <v>138</v>
      </c>
      <c r="L55" t="s">
        <v>321</v>
      </c>
      <c r="M55" t="s">
        <v>322</v>
      </c>
      <c r="N55">
        <v>8.1458333330000006</v>
      </c>
      <c r="O55">
        <v>0</v>
      </c>
      <c r="P55">
        <v>9</v>
      </c>
      <c r="Q55">
        <v>0</v>
      </c>
      <c r="R55">
        <v>0</v>
      </c>
      <c r="S55">
        <v>0</v>
      </c>
      <c r="T55">
        <v>10</v>
      </c>
      <c r="U55">
        <v>0</v>
      </c>
      <c r="V55">
        <v>0</v>
      </c>
      <c r="W55">
        <v>0</v>
      </c>
      <c r="X55">
        <v>25.836003239825164</v>
      </c>
      <c r="Y55">
        <v>0</v>
      </c>
      <c r="Z55">
        <v>0</v>
      </c>
      <c r="AA55">
        <v>0</v>
      </c>
      <c r="AB55">
        <v>167.25337942404136</v>
      </c>
      <c r="AC55">
        <v>0</v>
      </c>
      <c r="AD55">
        <v>0</v>
      </c>
      <c r="AE55">
        <v>193.08938266386653</v>
      </c>
    </row>
    <row r="56" spans="1:31" x14ac:dyDescent="0.3">
      <c r="A56">
        <v>2732658</v>
      </c>
      <c r="B56">
        <v>1</v>
      </c>
      <c r="C56" t="s">
        <v>80</v>
      </c>
      <c r="D56" t="s">
        <v>101</v>
      </c>
      <c r="E56" t="s">
        <v>161</v>
      </c>
      <c r="F56" t="s">
        <v>323</v>
      </c>
      <c r="G56" t="s">
        <v>163</v>
      </c>
      <c r="H56" t="s">
        <v>135</v>
      </c>
      <c r="I56" t="s">
        <v>136</v>
      </c>
      <c r="J56" t="s">
        <v>137</v>
      </c>
      <c r="K56" t="s">
        <v>138</v>
      </c>
      <c r="L56" t="s">
        <v>324</v>
      </c>
      <c r="M56" t="s">
        <v>325</v>
      </c>
      <c r="N56">
        <v>0.68833333299999999</v>
      </c>
      <c r="O56">
        <v>0</v>
      </c>
      <c r="P56">
        <v>97</v>
      </c>
      <c r="Q56">
        <v>0</v>
      </c>
      <c r="R56">
        <v>5</v>
      </c>
      <c r="S56">
        <v>0</v>
      </c>
      <c r="T56">
        <v>9</v>
      </c>
      <c r="U56">
        <v>0</v>
      </c>
      <c r="V56">
        <v>1</v>
      </c>
      <c r="W56">
        <v>0</v>
      </c>
      <c r="X56">
        <v>19.644107067705754</v>
      </c>
      <c r="Y56">
        <v>0</v>
      </c>
      <c r="Z56">
        <v>2.1885561147239999E-2</v>
      </c>
      <c r="AA56">
        <v>0</v>
      </c>
      <c r="AB56">
        <v>3.7019119181769899</v>
      </c>
      <c r="AC56">
        <v>0</v>
      </c>
      <c r="AD56">
        <v>0</v>
      </c>
      <c r="AE56">
        <v>23.367904547029983</v>
      </c>
    </row>
    <row r="57" spans="1:31" x14ac:dyDescent="0.3">
      <c r="A57">
        <v>2732804</v>
      </c>
      <c r="B57">
        <v>1</v>
      </c>
      <c r="C57" t="s">
        <v>80</v>
      </c>
      <c r="D57" t="s">
        <v>82</v>
      </c>
      <c r="E57" t="s">
        <v>200</v>
      </c>
      <c r="F57" t="s">
        <v>326</v>
      </c>
      <c r="G57" t="s">
        <v>249</v>
      </c>
      <c r="H57" t="s">
        <v>135</v>
      </c>
      <c r="I57" t="s">
        <v>136</v>
      </c>
      <c r="J57" t="s">
        <v>5</v>
      </c>
      <c r="K57" t="s">
        <v>138</v>
      </c>
      <c r="L57" t="s">
        <v>327</v>
      </c>
      <c r="M57" t="s">
        <v>328</v>
      </c>
      <c r="N57">
        <v>10.975277777000001</v>
      </c>
      <c r="O57">
        <v>0</v>
      </c>
      <c r="P57">
        <v>23</v>
      </c>
      <c r="Q57">
        <v>0</v>
      </c>
      <c r="R57">
        <v>0</v>
      </c>
      <c r="S57">
        <v>0</v>
      </c>
      <c r="T57">
        <v>37</v>
      </c>
      <c r="U57">
        <v>0</v>
      </c>
      <c r="V57">
        <v>0</v>
      </c>
      <c r="W57">
        <v>0</v>
      </c>
      <c r="X57">
        <v>30.82326983899026</v>
      </c>
      <c r="Y57">
        <v>0</v>
      </c>
      <c r="Z57">
        <v>0</v>
      </c>
      <c r="AA57">
        <v>0</v>
      </c>
      <c r="AB57">
        <v>282.74888221497008</v>
      </c>
      <c r="AC57">
        <v>0</v>
      </c>
      <c r="AD57">
        <v>0</v>
      </c>
      <c r="AE57">
        <v>313.57215205396034</v>
      </c>
    </row>
    <row r="58" spans="1:31" x14ac:dyDescent="0.3">
      <c r="A58">
        <v>2732263</v>
      </c>
      <c r="B58">
        <v>1</v>
      </c>
      <c r="C58" t="s">
        <v>80</v>
      </c>
      <c r="D58" t="s">
        <v>103</v>
      </c>
      <c r="E58" t="s">
        <v>145</v>
      </c>
      <c r="F58" t="s">
        <v>329</v>
      </c>
      <c r="G58" t="s">
        <v>181</v>
      </c>
      <c r="H58" t="s">
        <v>135</v>
      </c>
      <c r="I58" t="s">
        <v>136</v>
      </c>
      <c r="J58" t="s">
        <v>137</v>
      </c>
      <c r="K58" t="s">
        <v>138</v>
      </c>
      <c r="L58" t="s">
        <v>330</v>
      </c>
      <c r="M58" t="s">
        <v>331</v>
      </c>
      <c r="N58">
        <v>5.0655555550000004</v>
      </c>
      <c r="O58">
        <v>0</v>
      </c>
      <c r="P58">
        <v>11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10.563381175746668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10.563381175746668</v>
      </c>
    </row>
    <row r="59" spans="1:31" x14ac:dyDescent="0.3">
      <c r="A59">
        <v>2732369</v>
      </c>
      <c r="B59">
        <v>1</v>
      </c>
      <c r="C59" t="s">
        <v>80</v>
      </c>
      <c r="D59" t="s">
        <v>103</v>
      </c>
      <c r="E59" t="s">
        <v>132</v>
      </c>
      <c r="F59" t="s">
        <v>332</v>
      </c>
      <c r="G59" t="s">
        <v>170</v>
      </c>
      <c r="H59" t="s">
        <v>135</v>
      </c>
      <c r="I59" t="s">
        <v>136</v>
      </c>
      <c r="J59" t="s">
        <v>137</v>
      </c>
      <c r="K59" t="s">
        <v>138</v>
      </c>
      <c r="L59" t="s">
        <v>333</v>
      </c>
      <c r="M59" t="s">
        <v>334</v>
      </c>
      <c r="N59">
        <v>1.2469444439999999</v>
      </c>
      <c r="O59">
        <v>0</v>
      </c>
      <c r="P59">
        <v>699</v>
      </c>
      <c r="Q59">
        <v>0</v>
      </c>
      <c r="R59">
        <v>4</v>
      </c>
      <c r="S59">
        <v>0</v>
      </c>
      <c r="T59">
        <v>31</v>
      </c>
      <c r="U59">
        <v>0</v>
      </c>
      <c r="V59">
        <v>0</v>
      </c>
      <c r="W59">
        <v>0</v>
      </c>
      <c r="X59">
        <v>184.31618667749868</v>
      </c>
      <c r="Y59">
        <v>0</v>
      </c>
      <c r="Z59">
        <v>0.14568023924288334</v>
      </c>
      <c r="AA59">
        <v>0</v>
      </c>
      <c r="AB59">
        <v>47.775076442046604</v>
      </c>
      <c r="AC59">
        <v>0</v>
      </c>
      <c r="AD59">
        <v>0</v>
      </c>
      <c r="AE59">
        <v>232.23694335878818</v>
      </c>
    </row>
    <row r="60" spans="1:31" x14ac:dyDescent="0.3">
      <c r="A60">
        <v>2732867</v>
      </c>
      <c r="B60">
        <v>1</v>
      </c>
      <c r="C60" t="s">
        <v>80</v>
      </c>
      <c r="D60" t="s">
        <v>95</v>
      </c>
      <c r="E60" t="s">
        <v>132</v>
      </c>
      <c r="F60" t="s">
        <v>335</v>
      </c>
      <c r="G60" t="s">
        <v>134</v>
      </c>
      <c r="H60" t="s">
        <v>135</v>
      </c>
      <c r="I60" t="s">
        <v>136</v>
      </c>
      <c r="J60" t="s">
        <v>137</v>
      </c>
      <c r="K60" t="s">
        <v>138</v>
      </c>
      <c r="L60" t="s">
        <v>336</v>
      </c>
      <c r="M60" t="s">
        <v>337</v>
      </c>
      <c r="N60">
        <v>2.1572222220000001</v>
      </c>
      <c r="O60">
        <v>0</v>
      </c>
      <c r="P60">
        <v>415</v>
      </c>
      <c r="Q60">
        <v>0</v>
      </c>
      <c r="R60">
        <v>0</v>
      </c>
      <c r="S60">
        <v>0</v>
      </c>
      <c r="T60">
        <v>45</v>
      </c>
      <c r="U60">
        <v>0</v>
      </c>
      <c r="V60">
        <v>1</v>
      </c>
      <c r="W60">
        <v>0</v>
      </c>
      <c r="X60">
        <v>194.52282641676808</v>
      </c>
      <c r="Y60">
        <v>0</v>
      </c>
      <c r="Z60">
        <v>0</v>
      </c>
      <c r="AA60">
        <v>0</v>
      </c>
      <c r="AB60">
        <v>53.879351774516884</v>
      </c>
      <c r="AC60">
        <v>0</v>
      </c>
      <c r="AD60">
        <v>1.7274013092623735</v>
      </c>
      <c r="AE60">
        <v>250.12957950054735</v>
      </c>
    </row>
    <row r="61" spans="1:31" x14ac:dyDescent="0.3">
      <c r="A61">
        <v>2733016</v>
      </c>
      <c r="B61">
        <v>1</v>
      </c>
      <c r="C61" t="s">
        <v>80</v>
      </c>
      <c r="D61" t="s">
        <v>93</v>
      </c>
      <c r="E61" t="s">
        <v>150</v>
      </c>
      <c r="F61" t="s">
        <v>338</v>
      </c>
      <c r="G61" t="s">
        <v>152</v>
      </c>
      <c r="H61" t="s">
        <v>153</v>
      </c>
      <c r="I61" t="s">
        <v>136</v>
      </c>
      <c r="J61" t="s">
        <v>137</v>
      </c>
      <c r="K61" t="s">
        <v>138</v>
      </c>
      <c r="L61" t="s">
        <v>339</v>
      </c>
      <c r="M61" t="s">
        <v>340</v>
      </c>
      <c r="N61">
        <v>0.12527777700000001</v>
      </c>
      <c r="O61">
        <v>0</v>
      </c>
      <c r="P61">
        <v>1137</v>
      </c>
      <c r="Q61">
        <v>1</v>
      </c>
      <c r="R61">
        <v>313</v>
      </c>
      <c r="S61">
        <v>4</v>
      </c>
      <c r="T61">
        <v>328</v>
      </c>
      <c r="U61">
        <v>0</v>
      </c>
      <c r="V61">
        <v>0</v>
      </c>
      <c r="W61">
        <v>0</v>
      </c>
      <c r="X61">
        <v>14.018940365136784</v>
      </c>
      <c r="Y61">
        <v>0</v>
      </c>
      <c r="Z61">
        <v>2.9052824035520981</v>
      </c>
      <c r="AA61">
        <v>1.79795700420875</v>
      </c>
      <c r="AB61">
        <v>9.7038110272965454</v>
      </c>
      <c r="AC61">
        <v>0</v>
      </c>
      <c r="AD61">
        <v>0</v>
      </c>
      <c r="AE61">
        <v>28.425990800194178</v>
      </c>
    </row>
    <row r="62" spans="1:31" x14ac:dyDescent="0.3">
      <c r="A62">
        <v>2732518</v>
      </c>
      <c r="B62">
        <v>1</v>
      </c>
      <c r="C62" t="s">
        <v>80</v>
      </c>
      <c r="D62" t="s">
        <v>84</v>
      </c>
      <c r="E62" t="s">
        <v>132</v>
      </c>
      <c r="F62" t="s">
        <v>341</v>
      </c>
      <c r="G62" t="s">
        <v>134</v>
      </c>
      <c r="H62" t="s">
        <v>135</v>
      </c>
      <c r="I62" t="s">
        <v>136</v>
      </c>
      <c r="J62" t="s">
        <v>137</v>
      </c>
      <c r="K62" t="s">
        <v>138</v>
      </c>
      <c r="L62" t="s">
        <v>342</v>
      </c>
      <c r="M62" t="s">
        <v>343</v>
      </c>
      <c r="N62">
        <v>1.352777777</v>
      </c>
      <c r="O62">
        <v>0</v>
      </c>
      <c r="P62">
        <v>13</v>
      </c>
      <c r="Q62">
        <v>0</v>
      </c>
      <c r="R62">
        <v>0</v>
      </c>
      <c r="S62">
        <v>0</v>
      </c>
      <c r="T62">
        <v>59</v>
      </c>
      <c r="U62">
        <v>0</v>
      </c>
      <c r="V62">
        <v>2</v>
      </c>
      <c r="W62">
        <v>0</v>
      </c>
      <c r="X62">
        <v>15.64428956395202</v>
      </c>
      <c r="Y62">
        <v>0</v>
      </c>
      <c r="Z62">
        <v>0</v>
      </c>
      <c r="AA62">
        <v>0</v>
      </c>
      <c r="AB62">
        <v>117.18844740921496</v>
      </c>
      <c r="AC62">
        <v>0</v>
      </c>
      <c r="AD62">
        <v>6.7226629908808144</v>
      </c>
      <c r="AE62">
        <v>139.55539996404781</v>
      </c>
    </row>
    <row r="63" spans="1:31" x14ac:dyDescent="0.3">
      <c r="A63">
        <v>2732226</v>
      </c>
      <c r="B63">
        <v>1</v>
      </c>
      <c r="C63" t="s">
        <v>80</v>
      </c>
      <c r="D63" t="s">
        <v>82</v>
      </c>
      <c r="E63" t="s">
        <v>200</v>
      </c>
      <c r="F63" t="s">
        <v>344</v>
      </c>
      <c r="G63" t="s">
        <v>249</v>
      </c>
      <c r="H63" t="s">
        <v>135</v>
      </c>
      <c r="I63" t="s">
        <v>136</v>
      </c>
      <c r="J63" t="s">
        <v>5</v>
      </c>
      <c r="K63" t="s">
        <v>138</v>
      </c>
      <c r="L63" t="s">
        <v>345</v>
      </c>
      <c r="M63" t="s">
        <v>346</v>
      </c>
      <c r="N63">
        <v>4.4616666660000002</v>
      </c>
      <c r="O63">
        <v>0</v>
      </c>
      <c r="P63">
        <v>82</v>
      </c>
      <c r="Q63">
        <v>0</v>
      </c>
      <c r="R63">
        <v>0</v>
      </c>
      <c r="S63">
        <v>0</v>
      </c>
      <c r="T63">
        <v>17</v>
      </c>
      <c r="U63">
        <v>0</v>
      </c>
      <c r="V63">
        <v>0</v>
      </c>
      <c r="W63">
        <v>0</v>
      </c>
      <c r="X63">
        <v>111.08489101654499</v>
      </c>
      <c r="Y63">
        <v>0</v>
      </c>
      <c r="Z63">
        <v>0</v>
      </c>
      <c r="AA63">
        <v>0</v>
      </c>
      <c r="AB63">
        <v>348.24475148698173</v>
      </c>
      <c r="AC63">
        <v>0</v>
      </c>
      <c r="AD63">
        <v>0</v>
      </c>
      <c r="AE63">
        <v>459.32964250352671</v>
      </c>
    </row>
    <row r="64" spans="1:31" x14ac:dyDescent="0.3">
      <c r="A64">
        <v>2732802</v>
      </c>
      <c r="B64">
        <v>2</v>
      </c>
      <c r="C64" t="s">
        <v>80</v>
      </c>
      <c r="D64" t="s">
        <v>96</v>
      </c>
      <c r="E64" t="s">
        <v>213</v>
      </c>
      <c r="F64" t="s">
        <v>347</v>
      </c>
      <c r="G64" t="s">
        <v>348</v>
      </c>
      <c r="H64" t="s">
        <v>153</v>
      </c>
      <c r="I64" t="s">
        <v>136</v>
      </c>
      <c r="J64" t="s">
        <v>137</v>
      </c>
      <c r="K64" t="s">
        <v>138</v>
      </c>
      <c r="L64" t="s">
        <v>349</v>
      </c>
      <c r="M64" t="s">
        <v>350</v>
      </c>
      <c r="N64">
        <v>1.408055555</v>
      </c>
      <c r="O64">
        <v>1</v>
      </c>
      <c r="P64">
        <v>1296</v>
      </c>
      <c r="Q64">
        <v>0</v>
      </c>
      <c r="R64">
        <v>17</v>
      </c>
      <c r="S64">
        <v>3</v>
      </c>
      <c r="T64">
        <v>141</v>
      </c>
      <c r="U64">
        <v>0</v>
      </c>
      <c r="V64">
        <v>0</v>
      </c>
      <c r="W64">
        <v>2.2862091174342494</v>
      </c>
      <c r="X64">
        <v>496.20255260303037</v>
      </c>
      <c r="Y64">
        <v>0</v>
      </c>
      <c r="Z64">
        <v>1.46192419936476</v>
      </c>
      <c r="AA64">
        <v>40.553115259361292</v>
      </c>
      <c r="AB64">
        <v>89.982977150041236</v>
      </c>
      <c r="AC64">
        <v>0</v>
      </c>
      <c r="AD64">
        <v>0</v>
      </c>
      <c r="AE64">
        <v>630.48677832923192</v>
      </c>
    </row>
    <row r="65" spans="1:31" x14ac:dyDescent="0.3">
      <c r="A65">
        <v>2733265</v>
      </c>
      <c r="B65">
        <v>1</v>
      </c>
      <c r="C65" t="s">
        <v>80</v>
      </c>
      <c r="D65" t="s">
        <v>82</v>
      </c>
      <c r="E65" t="s">
        <v>145</v>
      </c>
      <c r="F65" t="s">
        <v>351</v>
      </c>
      <c r="G65" t="s">
        <v>147</v>
      </c>
      <c r="H65" t="s">
        <v>135</v>
      </c>
      <c r="I65" t="s">
        <v>136</v>
      </c>
      <c r="J65" t="s">
        <v>137</v>
      </c>
      <c r="K65" t="s">
        <v>138</v>
      </c>
      <c r="L65" t="s">
        <v>352</v>
      </c>
      <c r="M65" t="s">
        <v>353</v>
      </c>
      <c r="N65">
        <v>0.53500000000000003</v>
      </c>
      <c r="O65">
        <v>0</v>
      </c>
      <c r="P65">
        <v>2</v>
      </c>
      <c r="Q65">
        <v>0</v>
      </c>
      <c r="R65">
        <v>0</v>
      </c>
      <c r="S65">
        <v>0</v>
      </c>
      <c r="T65">
        <v>13</v>
      </c>
      <c r="U65">
        <v>0</v>
      </c>
      <c r="V65">
        <v>0</v>
      </c>
      <c r="W65">
        <v>0</v>
      </c>
      <c r="X65">
        <v>0.18604589996352003</v>
      </c>
      <c r="Y65">
        <v>0</v>
      </c>
      <c r="Z65">
        <v>0</v>
      </c>
      <c r="AA65">
        <v>0</v>
      </c>
      <c r="AB65">
        <v>1.4023585985220002</v>
      </c>
      <c r="AC65">
        <v>0</v>
      </c>
      <c r="AD65">
        <v>0</v>
      </c>
      <c r="AE65">
        <v>1.5884044984855201</v>
      </c>
    </row>
    <row r="66" spans="1:31" x14ac:dyDescent="0.3">
      <c r="A66">
        <v>2732638</v>
      </c>
      <c r="B66">
        <v>1</v>
      </c>
      <c r="C66" t="s">
        <v>80</v>
      </c>
      <c r="D66" t="s">
        <v>82</v>
      </c>
      <c r="E66" t="s">
        <v>200</v>
      </c>
      <c r="F66" t="s">
        <v>354</v>
      </c>
      <c r="G66" t="s">
        <v>181</v>
      </c>
      <c r="H66" t="s">
        <v>135</v>
      </c>
      <c r="I66" t="s">
        <v>136</v>
      </c>
      <c r="J66" t="s">
        <v>137</v>
      </c>
      <c r="K66" t="s">
        <v>138</v>
      </c>
      <c r="L66" t="s">
        <v>355</v>
      </c>
      <c r="M66" t="s">
        <v>356</v>
      </c>
      <c r="N66">
        <v>9.744722222</v>
      </c>
      <c r="O66">
        <v>0</v>
      </c>
      <c r="P66">
        <v>3</v>
      </c>
      <c r="Q66">
        <v>0</v>
      </c>
      <c r="R66">
        <v>0</v>
      </c>
      <c r="S66">
        <v>0</v>
      </c>
      <c r="T66">
        <v>4</v>
      </c>
      <c r="U66">
        <v>0</v>
      </c>
      <c r="V66">
        <v>0</v>
      </c>
      <c r="W66">
        <v>0</v>
      </c>
      <c r="X66">
        <v>4.3942625712372614</v>
      </c>
      <c r="Y66">
        <v>0</v>
      </c>
      <c r="Z66">
        <v>0</v>
      </c>
      <c r="AA66">
        <v>0</v>
      </c>
      <c r="AB66">
        <v>420.63866359749386</v>
      </c>
      <c r="AC66">
        <v>0</v>
      </c>
      <c r="AD66">
        <v>0</v>
      </c>
      <c r="AE66">
        <v>425.03292616873114</v>
      </c>
    </row>
    <row r="67" spans="1:31" x14ac:dyDescent="0.3">
      <c r="A67">
        <v>2733365</v>
      </c>
      <c r="B67">
        <v>1</v>
      </c>
      <c r="C67" t="s">
        <v>80</v>
      </c>
      <c r="D67" t="s">
        <v>93</v>
      </c>
      <c r="E67" t="s">
        <v>150</v>
      </c>
      <c r="F67" t="s">
        <v>357</v>
      </c>
      <c r="G67" t="s">
        <v>152</v>
      </c>
      <c r="H67" t="s">
        <v>153</v>
      </c>
      <c r="I67" t="s">
        <v>136</v>
      </c>
      <c r="J67" t="s">
        <v>137</v>
      </c>
      <c r="K67" t="s">
        <v>138</v>
      </c>
      <c r="L67" t="s">
        <v>358</v>
      </c>
      <c r="M67" t="s">
        <v>359</v>
      </c>
      <c r="N67">
        <v>1.666111111</v>
      </c>
      <c r="O67">
        <v>0</v>
      </c>
      <c r="P67">
        <v>204</v>
      </c>
      <c r="Q67">
        <v>0</v>
      </c>
      <c r="R67">
        <v>45</v>
      </c>
      <c r="S67">
        <v>0</v>
      </c>
      <c r="T67">
        <v>31</v>
      </c>
      <c r="U67">
        <v>0</v>
      </c>
      <c r="V67">
        <v>0</v>
      </c>
      <c r="W67">
        <v>0</v>
      </c>
      <c r="X67">
        <v>4.6974293773000024</v>
      </c>
      <c r="Y67">
        <v>0</v>
      </c>
      <c r="Z67">
        <v>1.2614211895366667</v>
      </c>
      <c r="AA67">
        <v>0</v>
      </c>
      <c r="AB67">
        <v>4.0624362039261017</v>
      </c>
      <c r="AC67">
        <v>0</v>
      </c>
      <c r="AD67">
        <v>0</v>
      </c>
      <c r="AE67">
        <v>10.021286770762771</v>
      </c>
    </row>
    <row r="68" spans="1:31" x14ac:dyDescent="0.3">
      <c r="A68">
        <v>2732140</v>
      </c>
      <c r="B68">
        <v>1</v>
      </c>
      <c r="C68" t="s">
        <v>81</v>
      </c>
      <c r="D68" t="s">
        <v>121</v>
      </c>
      <c r="E68" t="s">
        <v>145</v>
      </c>
      <c r="F68" t="s">
        <v>360</v>
      </c>
      <c r="G68" t="s">
        <v>181</v>
      </c>
      <c r="H68" t="s">
        <v>135</v>
      </c>
      <c r="I68" t="s">
        <v>136</v>
      </c>
      <c r="J68" t="s">
        <v>137</v>
      </c>
      <c r="K68" t="s">
        <v>138</v>
      </c>
      <c r="L68" t="s">
        <v>361</v>
      </c>
      <c r="M68" t="s">
        <v>362</v>
      </c>
      <c r="N68">
        <v>7.2519444440000003</v>
      </c>
      <c r="O68">
        <v>0</v>
      </c>
      <c r="P68">
        <v>2</v>
      </c>
      <c r="Q68">
        <v>0</v>
      </c>
      <c r="R68">
        <v>1</v>
      </c>
      <c r="S68">
        <v>0</v>
      </c>
      <c r="T68">
        <v>0</v>
      </c>
      <c r="U68">
        <v>0</v>
      </c>
      <c r="V68">
        <v>0</v>
      </c>
      <c r="W68">
        <v>0</v>
      </c>
      <c r="X68">
        <v>1.4894681013988966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1.4894681013988966</v>
      </c>
    </row>
    <row r="69" spans="1:31" x14ac:dyDescent="0.3">
      <c r="A69">
        <v>2732681</v>
      </c>
      <c r="B69">
        <v>1</v>
      </c>
      <c r="C69" t="s">
        <v>80</v>
      </c>
      <c r="D69" t="s">
        <v>100</v>
      </c>
      <c r="E69" t="s">
        <v>145</v>
      </c>
      <c r="F69" t="s">
        <v>363</v>
      </c>
      <c r="G69" t="s">
        <v>181</v>
      </c>
      <c r="H69" t="s">
        <v>135</v>
      </c>
      <c r="I69" t="s">
        <v>136</v>
      </c>
      <c r="J69" t="s">
        <v>137</v>
      </c>
      <c r="K69" t="s">
        <v>138</v>
      </c>
      <c r="L69" t="s">
        <v>364</v>
      </c>
      <c r="M69" t="s">
        <v>365</v>
      </c>
      <c r="N69">
        <v>1.9411111109999999</v>
      </c>
      <c r="O69">
        <v>0</v>
      </c>
      <c r="P69">
        <v>2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0.69028943717909996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0.69028943717909996</v>
      </c>
    </row>
    <row r="70" spans="1:31" x14ac:dyDescent="0.3">
      <c r="A70">
        <v>2733191</v>
      </c>
      <c r="B70">
        <v>1</v>
      </c>
      <c r="C70" t="s">
        <v>80</v>
      </c>
      <c r="D70" t="s">
        <v>97</v>
      </c>
      <c r="E70" t="s">
        <v>156</v>
      </c>
      <c r="F70" t="s">
        <v>366</v>
      </c>
      <c r="G70" t="s">
        <v>152</v>
      </c>
      <c r="H70" t="s">
        <v>153</v>
      </c>
      <c r="I70" t="s">
        <v>136</v>
      </c>
      <c r="J70" t="s">
        <v>137</v>
      </c>
      <c r="K70" t="s">
        <v>138</v>
      </c>
      <c r="L70" t="s">
        <v>367</v>
      </c>
      <c r="M70" t="s">
        <v>368</v>
      </c>
      <c r="N70">
        <v>8.2016666659999995</v>
      </c>
      <c r="O70">
        <v>3</v>
      </c>
      <c r="P70">
        <v>0</v>
      </c>
      <c r="Q70">
        <v>0</v>
      </c>
      <c r="R70">
        <v>0</v>
      </c>
      <c r="S70">
        <v>1</v>
      </c>
      <c r="T70">
        <v>0</v>
      </c>
      <c r="U70">
        <v>0</v>
      </c>
      <c r="V70">
        <v>0</v>
      </c>
      <c r="W70">
        <v>155.11467052083589</v>
      </c>
      <c r="X70">
        <v>0</v>
      </c>
      <c r="Y70">
        <v>0</v>
      </c>
      <c r="Z70">
        <v>0</v>
      </c>
      <c r="AA70">
        <v>43.958206237495503</v>
      </c>
      <c r="AB70">
        <v>0</v>
      </c>
      <c r="AC70">
        <v>0</v>
      </c>
      <c r="AD70">
        <v>0</v>
      </c>
      <c r="AE70">
        <v>199.0728767583314</v>
      </c>
    </row>
    <row r="71" spans="1:31" x14ac:dyDescent="0.3">
      <c r="A71">
        <v>2732859</v>
      </c>
      <c r="B71">
        <v>1</v>
      </c>
      <c r="C71" t="s">
        <v>81</v>
      </c>
      <c r="D71" t="s">
        <v>120</v>
      </c>
      <c r="E71" t="s">
        <v>213</v>
      </c>
      <c r="F71" t="s">
        <v>369</v>
      </c>
      <c r="G71" t="s">
        <v>152</v>
      </c>
      <c r="H71" t="s">
        <v>153</v>
      </c>
      <c r="I71" t="s">
        <v>136</v>
      </c>
      <c r="J71" t="s">
        <v>137</v>
      </c>
      <c r="K71" t="s">
        <v>138</v>
      </c>
      <c r="L71" t="s">
        <v>370</v>
      </c>
      <c r="M71" t="s">
        <v>371</v>
      </c>
      <c r="N71">
        <v>1.7188888879999999</v>
      </c>
      <c r="O71">
        <v>8</v>
      </c>
      <c r="P71">
        <v>2</v>
      </c>
      <c r="Q71">
        <v>102</v>
      </c>
      <c r="R71">
        <v>17</v>
      </c>
      <c r="S71">
        <v>2</v>
      </c>
      <c r="T71">
        <v>0</v>
      </c>
      <c r="U71">
        <v>0</v>
      </c>
      <c r="V71">
        <v>0</v>
      </c>
      <c r="W71">
        <v>5.7839441376858041</v>
      </c>
      <c r="X71">
        <v>0</v>
      </c>
      <c r="Y71">
        <v>81.403215560994227</v>
      </c>
      <c r="Z71">
        <v>10.584379016629756</v>
      </c>
      <c r="AA71">
        <v>0</v>
      </c>
      <c r="AB71">
        <v>0</v>
      </c>
      <c r="AC71">
        <v>0</v>
      </c>
      <c r="AD71">
        <v>0</v>
      </c>
      <c r="AE71">
        <v>97.771538715309788</v>
      </c>
    </row>
    <row r="72" spans="1:31" x14ac:dyDescent="0.3">
      <c r="A72">
        <v>2732527</v>
      </c>
      <c r="B72">
        <v>1</v>
      </c>
      <c r="C72" t="s">
        <v>81</v>
      </c>
      <c r="D72" t="s">
        <v>123</v>
      </c>
      <c r="E72" t="s">
        <v>156</v>
      </c>
      <c r="F72" t="s">
        <v>372</v>
      </c>
      <c r="G72" t="s">
        <v>152</v>
      </c>
      <c r="H72" t="s">
        <v>153</v>
      </c>
      <c r="I72" t="s">
        <v>136</v>
      </c>
      <c r="J72" t="s">
        <v>137</v>
      </c>
      <c r="K72" t="s">
        <v>138</v>
      </c>
      <c r="L72" t="s">
        <v>373</v>
      </c>
      <c r="M72" t="s">
        <v>374</v>
      </c>
      <c r="N72">
        <v>0.89111111099999996</v>
      </c>
      <c r="O72">
        <v>0</v>
      </c>
      <c r="P72">
        <v>3</v>
      </c>
      <c r="Q72">
        <v>0</v>
      </c>
      <c r="R72">
        <v>0</v>
      </c>
      <c r="S72">
        <v>0</v>
      </c>
      <c r="T72">
        <v>346</v>
      </c>
      <c r="U72">
        <v>0</v>
      </c>
      <c r="V72">
        <v>16</v>
      </c>
      <c r="W72">
        <v>0</v>
      </c>
      <c r="X72">
        <v>4.8329367325580005E-2</v>
      </c>
      <c r="Y72">
        <v>0</v>
      </c>
      <c r="Z72">
        <v>0</v>
      </c>
      <c r="AA72">
        <v>0</v>
      </c>
      <c r="AB72">
        <v>341.8442476614033</v>
      </c>
      <c r="AC72">
        <v>0</v>
      </c>
      <c r="AD72">
        <v>336.93883789060942</v>
      </c>
      <c r="AE72">
        <v>678.83141491933839</v>
      </c>
    </row>
    <row r="73" spans="1:31" x14ac:dyDescent="0.3">
      <c r="A73">
        <v>2732126</v>
      </c>
      <c r="B73">
        <v>1</v>
      </c>
      <c r="C73" t="s">
        <v>80</v>
      </c>
      <c r="D73" t="s">
        <v>96</v>
      </c>
      <c r="E73" t="s">
        <v>200</v>
      </c>
      <c r="F73" t="s">
        <v>375</v>
      </c>
      <c r="G73" t="s">
        <v>163</v>
      </c>
      <c r="H73" t="s">
        <v>135</v>
      </c>
      <c r="I73" t="s">
        <v>136</v>
      </c>
      <c r="J73" t="s">
        <v>137</v>
      </c>
      <c r="K73" t="s">
        <v>138</v>
      </c>
      <c r="L73" t="s">
        <v>376</v>
      </c>
      <c r="M73" t="s">
        <v>377</v>
      </c>
      <c r="N73">
        <v>2.2769444440000002</v>
      </c>
      <c r="O73">
        <v>0</v>
      </c>
      <c r="P73">
        <v>94</v>
      </c>
      <c r="Q73">
        <v>0</v>
      </c>
      <c r="R73">
        <v>0</v>
      </c>
      <c r="S73">
        <v>0</v>
      </c>
      <c r="T73">
        <v>6</v>
      </c>
      <c r="U73">
        <v>0</v>
      </c>
      <c r="V73">
        <v>0</v>
      </c>
      <c r="W73">
        <v>0</v>
      </c>
      <c r="X73">
        <v>36.526693402217269</v>
      </c>
      <c r="Y73">
        <v>0</v>
      </c>
      <c r="Z73">
        <v>0</v>
      </c>
      <c r="AA73">
        <v>0</v>
      </c>
      <c r="AB73">
        <v>10.572480233647321</v>
      </c>
      <c r="AC73">
        <v>0</v>
      </c>
      <c r="AD73">
        <v>0</v>
      </c>
      <c r="AE73">
        <v>47.099173635864588</v>
      </c>
    </row>
    <row r="74" spans="1:31" x14ac:dyDescent="0.3">
      <c r="A74">
        <v>2733377</v>
      </c>
      <c r="B74">
        <v>1</v>
      </c>
      <c r="C74" t="s">
        <v>81</v>
      </c>
      <c r="D74" t="s">
        <v>127</v>
      </c>
      <c r="E74" t="s">
        <v>132</v>
      </c>
      <c r="F74" t="s">
        <v>378</v>
      </c>
      <c r="G74" t="s">
        <v>134</v>
      </c>
      <c r="H74" t="s">
        <v>135</v>
      </c>
      <c r="I74" t="s">
        <v>136</v>
      </c>
      <c r="J74" t="s">
        <v>137</v>
      </c>
      <c r="K74" t="s">
        <v>138</v>
      </c>
      <c r="L74" t="s">
        <v>379</v>
      </c>
      <c r="M74" t="s">
        <v>380</v>
      </c>
      <c r="N74">
        <v>3.0069444440000002</v>
      </c>
      <c r="O74">
        <v>0</v>
      </c>
      <c r="P74">
        <v>81</v>
      </c>
      <c r="Q74">
        <v>0</v>
      </c>
      <c r="R74">
        <v>5</v>
      </c>
      <c r="S74">
        <v>0</v>
      </c>
      <c r="T74">
        <v>5</v>
      </c>
      <c r="U74">
        <v>0</v>
      </c>
      <c r="V74">
        <v>0</v>
      </c>
      <c r="W74">
        <v>0</v>
      </c>
      <c r="X74">
        <v>24.24614910339875</v>
      </c>
      <c r="Y74">
        <v>0</v>
      </c>
      <c r="Z74">
        <v>0.8210734955740302</v>
      </c>
      <c r="AA74">
        <v>0</v>
      </c>
      <c r="AB74">
        <v>60.46694625811034</v>
      </c>
      <c r="AC74">
        <v>0</v>
      </c>
      <c r="AD74">
        <v>0</v>
      </c>
      <c r="AE74">
        <v>85.534168857083117</v>
      </c>
    </row>
    <row r="75" spans="1:31" x14ac:dyDescent="0.3">
      <c r="A75">
        <v>2733331</v>
      </c>
      <c r="B75">
        <v>1</v>
      </c>
      <c r="C75" t="s">
        <v>80</v>
      </c>
      <c r="D75" t="s">
        <v>82</v>
      </c>
      <c r="E75" t="s">
        <v>132</v>
      </c>
      <c r="F75" t="s">
        <v>381</v>
      </c>
      <c r="G75" t="s">
        <v>134</v>
      </c>
      <c r="H75" t="s">
        <v>135</v>
      </c>
      <c r="I75" t="s">
        <v>136</v>
      </c>
      <c r="J75" t="s">
        <v>137</v>
      </c>
      <c r="K75" t="s">
        <v>138</v>
      </c>
      <c r="L75" t="s">
        <v>225</v>
      </c>
      <c r="M75" t="s">
        <v>382</v>
      </c>
      <c r="N75">
        <v>8.7105555549999991</v>
      </c>
      <c r="O75">
        <v>0</v>
      </c>
      <c r="P75">
        <v>185</v>
      </c>
      <c r="Q75">
        <v>0</v>
      </c>
      <c r="R75">
        <v>0</v>
      </c>
      <c r="S75">
        <v>0</v>
      </c>
      <c r="T75">
        <v>82</v>
      </c>
      <c r="U75">
        <v>0</v>
      </c>
      <c r="V75">
        <v>0</v>
      </c>
      <c r="W75">
        <v>0</v>
      </c>
      <c r="X75">
        <v>343.2905508765034</v>
      </c>
      <c r="Y75">
        <v>0</v>
      </c>
      <c r="Z75">
        <v>0</v>
      </c>
      <c r="AA75">
        <v>0</v>
      </c>
      <c r="AB75">
        <v>612.25447266653737</v>
      </c>
      <c r="AC75">
        <v>0</v>
      </c>
      <c r="AD75">
        <v>0</v>
      </c>
      <c r="AE75">
        <v>955.54502354304077</v>
      </c>
    </row>
    <row r="76" spans="1:31" x14ac:dyDescent="0.3">
      <c r="A76">
        <v>2732103</v>
      </c>
      <c r="B76">
        <v>1</v>
      </c>
      <c r="C76" t="s">
        <v>80</v>
      </c>
      <c r="D76" t="s">
        <v>108</v>
      </c>
      <c r="E76" t="s">
        <v>213</v>
      </c>
      <c r="F76" t="s">
        <v>383</v>
      </c>
      <c r="G76" t="s">
        <v>152</v>
      </c>
      <c r="H76" t="s">
        <v>153</v>
      </c>
      <c r="I76" t="s">
        <v>136</v>
      </c>
      <c r="J76" t="s">
        <v>137</v>
      </c>
      <c r="K76" t="s">
        <v>138</v>
      </c>
      <c r="L76" t="s">
        <v>384</v>
      </c>
      <c r="M76" t="s">
        <v>385</v>
      </c>
      <c r="N76">
        <v>0.42888888800000002</v>
      </c>
      <c r="O76">
        <v>0</v>
      </c>
      <c r="P76">
        <v>186</v>
      </c>
      <c r="Q76">
        <v>0</v>
      </c>
      <c r="R76">
        <v>62</v>
      </c>
      <c r="S76">
        <v>1</v>
      </c>
      <c r="T76">
        <v>30</v>
      </c>
      <c r="U76">
        <v>0</v>
      </c>
      <c r="V76">
        <v>0</v>
      </c>
      <c r="W76">
        <v>0</v>
      </c>
      <c r="X76">
        <v>8.2008276370461441</v>
      </c>
      <c r="Y76">
        <v>0</v>
      </c>
      <c r="Z76">
        <v>1.5188760873268798</v>
      </c>
      <c r="AA76">
        <v>3.9402987997759471</v>
      </c>
      <c r="AB76">
        <v>6.107622007726933</v>
      </c>
      <c r="AC76">
        <v>0</v>
      </c>
      <c r="AD76">
        <v>0</v>
      </c>
      <c r="AE76">
        <v>19.767624531875903</v>
      </c>
    </row>
    <row r="77" spans="1:31" x14ac:dyDescent="0.3">
      <c r="A77">
        <v>2732212</v>
      </c>
      <c r="B77">
        <v>1</v>
      </c>
      <c r="C77" t="s">
        <v>80</v>
      </c>
      <c r="D77" t="s">
        <v>82</v>
      </c>
      <c r="E77" t="s">
        <v>145</v>
      </c>
      <c r="F77" t="s">
        <v>386</v>
      </c>
      <c r="G77" t="s">
        <v>249</v>
      </c>
      <c r="H77" t="s">
        <v>135</v>
      </c>
      <c r="I77" t="s">
        <v>136</v>
      </c>
      <c r="J77" t="s">
        <v>5</v>
      </c>
      <c r="K77" t="s">
        <v>138</v>
      </c>
      <c r="L77" t="s">
        <v>387</v>
      </c>
      <c r="M77" t="s">
        <v>388</v>
      </c>
      <c r="N77">
        <v>20.531944444000001</v>
      </c>
      <c r="O77">
        <v>0</v>
      </c>
      <c r="P77">
        <v>5</v>
      </c>
      <c r="Q77">
        <v>0</v>
      </c>
      <c r="R77">
        <v>0</v>
      </c>
      <c r="S77">
        <v>0</v>
      </c>
      <c r="T77">
        <v>5</v>
      </c>
      <c r="U77">
        <v>0</v>
      </c>
      <c r="V77">
        <v>0</v>
      </c>
      <c r="W77">
        <v>0</v>
      </c>
      <c r="X77">
        <v>21.209326200714081</v>
      </c>
      <c r="Y77">
        <v>0</v>
      </c>
      <c r="Z77">
        <v>0</v>
      </c>
      <c r="AA77">
        <v>0</v>
      </c>
      <c r="AB77">
        <v>151.64934814550145</v>
      </c>
      <c r="AC77">
        <v>0</v>
      </c>
      <c r="AD77">
        <v>0</v>
      </c>
      <c r="AE77">
        <v>172.85867434621554</v>
      </c>
    </row>
    <row r="78" spans="1:31" x14ac:dyDescent="0.3">
      <c r="A78">
        <v>2733208</v>
      </c>
      <c r="B78">
        <v>1</v>
      </c>
      <c r="C78" t="s">
        <v>80</v>
      </c>
      <c r="D78" t="s">
        <v>105</v>
      </c>
      <c r="E78" t="s">
        <v>161</v>
      </c>
      <c r="F78" t="s">
        <v>389</v>
      </c>
      <c r="G78" t="s">
        <v>163</v>
      </c>
      <c r="H78" t="s">
        <v>135</v>
      </c>
      <c r="I78" t="s">
        <v>136</v>
      </c>
      <c r="J78" t="s">
        <v>137</v>
      </c>
      <c r="K78" t="s">
        <v>138</v>
      </c>
      <c r="L78" t="s">
        <v>390</v>
      </c>
      <c r="M78" t="s">
        <v>391</v>
      </c>
      <c r="N78">
        <v>0.66444444400000002</v>
      </c>
      <c r="O78">
        <v>0</v>
      </c>
      <c r="P78">
        <v>62</v>
      </c>
      <c r="Q78">
        <v>0</v>
      </c>
      <c r="R78">
        <v>2</v>
      </c>
      <c r="S78">
        <v>0</v>
      </c>
      <c r="T78">
        <v>2</v>
      </c>
      <c r="U78">
        <v>0</v>
      </c>
      <c r="V78">
        <v>0</v>
      </c>
      <c r="W78">
        <v>0</v>
      </c>
      <c r="X78">
        <v>8.1174568824391962</v>
      </c>
      <c r="Y78">
        <v>0</v>
      </c>
      <c r="Z78">
        <v>2.1235351309393337E-2</v>
      </c>
      <c r="AA78">
        <v>0</v>
      </c>
      <c r="AB78">
        <v>0.68123613109333325</v>
      </c>
      <c r="AC78">
        <v>0</v>
      </c>
      <c r="AD78">
        <v>0</v>
      </c>
      <c r="AE78">
        <v>8.8199283648419229</v>
      </c>
    </row>
    <row r="79" spans="1:31" x14ac:dyDescent="0.3">
      <c r="A79">
        <v>2732604</v>
      </c>
      <c r="B79">
        <v>1</v>
      </c>
      <c r="C79" t="s">
        <v>80</v>
      </c>
      <c r="D79" t="s">
        <v>82</v>
      </c>
      <c r="E79" t="s">
        <v>132</v>
      </c>
      <c r="F79" t="s">
        <v>392</v>
      </c>
      <c r="G79" t="s">
        <v>393</v>
      </c>
      <c r="H79" t="s">
        <v>135</v>
      </c>
      <c r="I79" t="s">
        <v>136</v>
      </c>
      <c r="J79" t="s">
        <v>137</v>
      </c>
      <c r="K79" t="s">
        <v>138</v>
      </c>
      <c r="L79" t="s">
        <v>394</v>
      </c>
      <c r="M79" t="s">
        <v>395</v>
      </c>
      <c r="N79">
        <v>1.7436111110000001</v>
      </c>
      <c r="O79">
        <v>0</v>
      </c>
      <c r="P79">
        <v>208</v>
      </c>
      <c r="Q79">
        <v>0</v>
      </c>
      <c r="R79">
        <v>0</v>
      </c>
      <c r="S79">
        <v>0</v>
      </c>
      <c r="T79">
        <v>99</v>
      </c>
      <c r="U79">
        <v>0</v>
      </c>
      <c r="V79">
        <v>0</v>
      </c>
      <c r="W79">
        <v>0</v>
      </c>
      <c r="X79">
        <v>90.627190053938349</v>
      </c>
      <c r="Y79">
        <v>0</v>
      </c>
      <c r="Z79">
        <v>0</v>
      </c>
      <c r="AA79">
        <v>0</v>
      </c>
      <c r="AB79">
        <v>381.16526108611782</v>
      </c>
      <c r="AC79">
        <v>0</v>
      </c>
      <c r="AD79">
        <v>0</v>
      </c>
      <c r="AE79">
        <v>471.79245114005619</v>
      </c>
    </row>
    <row r="80" spans="1:31" x14ac:dyDescent="0.3">
      <c r="A80">
        <v>2733254</v>
      </c>
      <c r="B80">
        <v>1</v>
      </c>
      <c r="C80" t="s">
        <v>80</v>
      </c>
      <c r="D80" t="s">
        <v>105</v>
      </c>
      <c r="E80" t="s">
        <v>150</v>
      </c>
      <c r="F80" t="s">
        <v>396</v>
      </c>
      <c r="G80" t="s">
        <v>152</v>
      </c>
      <c r="H80" t="s">
        <v>153</v>
      </c>
      <c r="I80" t="s">
        <v>136</v>
      </c>
      <c r="J80" t="s">
        <v>137</v>
      </c>
      <c r="K80" t="s">
        <v>138</v>
      </c>
      <c r="L80" t="s">
        <v>397</v>
      </c>
      <c r="M80" t="s">
        <v>398</v>
      </c>
      <c r="N80">
        <v>0.62416666600000004</v>
      </c>
      <c r="O80">
        <v>0</v>
      </c>
      <c r="P80">
        <v>2304</v>
      </c>
      <c r="Q80">
        <v>0</v>
      </c>
      <c r="R80">
        <v>0</v>
      </c>
      <c r="S80">
        <v>0</v>
      </c>
      <c r="T80">
        <v>147</v>
      </c>
      <c r="U80">
        <v>0</v>
      </c>
      <c r="V80">
        <v>0</v>
      </c>
      <c r="W80">
        <v>0</v>
      </c>
      <c r="X80">
        <v>366.17638411511228</v>
      </c>
      <c r="Y80">
        <v>0</v>
      </c>
      <c r="Z80">
        <v>0</v>
      </c>
      <c r="AA80">
        <v>0</v>
      </c>
      <c r="AB80">
        <v>103.17350833616455</v>
      </c>
      <c r="AC80">
        <v>0</v>
      </c>
      <c r="AD80">
        <v>0</v>
      </c>
      <c r="AE80">
        <v>469.34989245127684</v>
      </c>
    </row>
    <row r="81" spans="1:31" x14ac:dyDescent="0.3">
      <c r="A81">
        <v>2733400</v>
      </c>
      <c r="B81">
        <v>1</v>
      </c>
      <c r="C81" t="s">
        <v>80</v>
      </c>
      <c r="D81" t="s">
        <v>88</v>
      </c>
      <c r="E81" t="s">
        <v>150</v>
      </c>
      <c r="F81" t="s">
        <v>399</v>
      </c>
      <c r="G81" t="s">
        <v>185</v>
      </c>
      <c r="H81" t="s">
        <v>153</v>
      </c>
      <c r="I81" t="s">
        <v>136</v>
      </c>
      <c r="J81" t="s">
        <v>137</v>
      </c>
      <c r="K81" t="s">
        <v>138</v>
      </c>
      <c r="L81" t="s">
        <v>400</v>
      </c>
      <c r="M81" t="s">
        <v>401</v>
      </c>
      <c r="N81">
        <v>4.2416666660000004</v>
      </c>
      <c r="O81">
        <v>0</v>
      </c>
      <c r="P81">
        <v>166</v>
      </c>
      <c r="Q81">
        <v>0</v>
      </c>
      <c r="R81">
        <v>0</v>
      </c>
      <c r="S81">
        <v>0</v>
      </c>
      <c r="T81">
        <v>6</v>
      </c>
      <c r="U81">
        <v>0</v>
      </c>
      <c r="V81">
        <v>0</v>
      </c>
      <c r="W81">
        <v>0</v>
      </c>
      <c r="X81">
        <v>132.34446545115355</v>
      </c>
      <c r="Y81">
        <v>0</v>
      </c>
      <c r="Z81">
        <v>0</v>
      </c>
      <c r="AA81">
        <v>0</v>
      </c>
      <c r="AB81">
        <v>22.851043721227263</v>
      </c>
      <c r="AC81">
        <v>0</v>
      </c>
      <c r="AD81">
        <v>0</v>
      </c>
      <c r="AE81">
        <v>155.19550917238081</v>
      </c>
    </row>
    <row r="82" spans="1:31" x14ac:dyDescent="0.3">
      <c r="A82">
        <v>2732650</v>
      </c>
      <c r="B82">
        <v>1</v>
      </c>
      <c r="C82" t="s">
        <v>81</v>
      </c>
      <c r="D82" t="s">
        <v>113</v>
      </c>
      <c r="E82" t="s">
        <v>145</v>
      </c>
      <c r="F82" t="s">
        <v>402</v>
      </c>
      <c r="G82" t="s">
        <v>230</v>
      </c>
      <c r="H82" t="s">
        <v>135</v>
      </c>
      <c r="I82" t="s">
        <v>136</v>
      </c>
      <c r="J82" t="s">
        <v>137</v>
      </c>
      <c r="K82" t="s">
        <v>138</v>
      </c>
      <c r="L82" t="s">
        <v>403</v>
      </c>
      <c r="M82" t="s">
        <v>404</v>
      </c>
      <c r="N82">
        <v>0.76333333299999995</v>
      </c>
      <c r="O82">
        <v>0</v>
      </c>
      <c r="P82">
        <v>1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</row>
    <row r="83" spans="1:31" x14ac:dyDescent="0.3">
      <c r="A83">
        <v>2733045</v>
      </c>
      <c r="B83">
        <v>1</v>
      </c>
      <c r="C83" t="s">
        <v>80</v>
      </c>
      <c r="D83" t="s">
        <v>94</v>
      </c>
      <c r="E83" t="s">
        <v>150</v>
      </c>
      <c r="F83" t="s">
        <v>405</v>
      </c>
      <c r="G83" t="s">
        <v>152</v>
      </c>
      <c r="H83" t="s">
        <v>153</v>
      </c>
      <c r="I83" t="s">
        <v>136</v>
      </c>
      <c r="J83" t="s">
        <v>137</v>
      </c>
      <c r="K83" t="s">
        <v>138</v>
      </c>
      <c r="L83" t="s">
        <v>406</v>
      </c>
      <c r="M83" t="s">
        <v>407</v>
      </c>
      <c r="N83">
        <v>5.2994444439999997</v>
      </c>
      <c r="O83">
        <v>0</v>
      </c>
      <c r="P83">
        <v>980</v>
      </c>
      <c r="Q83">
        <v>0</v>
      </c>
      <c r="R83">
        <v>10</v>
      </c>
      <c r="S83">
        <v>6</v>
      </c>
      <c r="T83">
        <v>205</v>
      </c>
      <c r="U83">
        <v>0</v>
      </c>
      <c r="V83">
        <v>0</v>
      </c>
      <c r="W83">
        <v>0</v>
      </c>
      <c r="X83">
        <v>754.59098829638344</v>
      </c>
      <c r="Y83">
        <v>0</v>
      </c>
      <c r="Z83">
        <v>20.118238550171345</v>
      </c>
      <c r="AA83">
        <v>79.862495334042009</v>
      </c>
      <c r="AB83">
        <v>246.28420191162004</v>
      </c>
      <c r="AC83">
        <v>0</v>
      </c>
      <c r="AD83">
        <v>0</v>
      </c>
      <c r="AE83">
        <v>1100.8559240922168</v>
      </c>
    </row>
    <row r="84" spans="1:31" x14ac:dyDescent="0.3">
      <c r="A84">
        <v>2732464</v>
      </c>
      <c r="B84">
        <v>1</v>
      </c>
      <c r="C84" t="s">
        <v>80</v>
      </c>
      <c r="D84" t="s">
        <v>96</v>
      </c>
      <c r="E84" t="s">
        <v>161</v>
      </c>
      <c r="F84" t="s">
        <v>408</v>
      </c>
      <c r="G84" t="s">
        <v>409</v>
      </c>
      <c r="H84" t="s">
        <v>135</v>
      </c>
      <c r="I84" t="s">
        <v>136</v>
      </c>
      <c r="J84" t="s">
        <v>137</v>
      </c>
      <c r="K84" t="s">
        <v>138</v>
      </c>
      <c r="L84" t="s">
        <v>410</v>
      </c>
      <c r="M84" t="s">
        <v>411</v>
      </c>
      <c r="N84">
        <v>4.7708333329999997</v>
      </c>
      <c r="O84">
        <v>0</v>
      </c>
      <c r="P84">
        <v>43</v>
      </c>
      <c r="Q84">
        <v>0</v>
      </c>
      <c r="R84">
        <v>0</v>
      </c>
      <c r="S84">
        <v>0</v>
      </c>
      <c r="T84">
        <v>5</v>
      </c>
      <c r="U84">
        <v>0</v>
      </c>
      <c r="V84">
        <v>0</v>
      </c>
      <c r="W84">
        <v>0</v>
      </c>
      <c r="X84">
        <v>38.632458173760185</v>
      </c>
      <c r="Y84">
        <v>0</v>
      </c>
      <c r="Z84">
        <v>0</v>
      </c>
      <c r="AA84">
        <v>0</v>
      </c>
      <c r="AB84">
        <v>9.100016180806449</v>
      </c>
      <c r="AC84">
        <v>0</v>
      </c>
      <c r="AD84">
        <v>0</v>
      </c>
      <c r="AE84">
        <v>47.732474354566634</v>
      </c>
    </row>
    <row r="85" spans="1:31" x14ac:dyDescent="0.3">
      <c r="A85">
        <v>2732753</v>
      </c>
      <c r="B85">
        <v>1</v>
      </c>
      <c r="C85" t="s">
        <v>81</v>
      </c>
      <c r="D85" t="s">
        <v>128</v>
      </c>
      <c r="E85" t="s">
        <v>200</v>
      </c>
      <c r="F85" t="s">
        <v>412</v>
      </c>
      <c r="G85" t="s">
        <v>170</v>
      </c>
      <c r="H85" t="s">
        <v>135</v>
      </c>
      <c r="I85" t="s">
        <v>136</v>
      </c>
      <c r="J85" t="s">
        <v>137</v>
      </c>
      <c r="K85" t="s">
        <v>138</v>
      </c>
      <c r="L85" t="s">
        <v>413</v>
      </c>
      <c r="M85" t="s">
        <v>414</v>
      </c>
      <c r="N85">
        <v>1.54</v>
      </c>
      <c r="O85">
        <v>0</v>
      </c>
      <c r="P85">
        <v>11</v>
      </c>
      <c r="Q85">
        <v>0</v>
      </c>
      <c r="R85">
        <v>0</v>
      </c>
      <c r="S85">
        <v>0</v>
      </c>
      <c r="T85">
        <v>1</v>
      </c>
      <c r="U85">
        <v>0</v>
      </c>
      <c r="V85">
        <v>0</v>
      </c>
      <c r="W85">
        <v>0</v>
      </c>
      <c r="X85">
        <v>5.1303040577246604</v>
      </c>
      <c r="Y85">
        <v>0</v>
      </c>
      <c r="Z85">
        <v>0</v>
      </c>
      <c r="AA85">
        <v>0</v>
      </c>
      <c r="AB85">
        <v>2.2773748496008803</v>
      </c>
      <c r="AC85">
        <v>0</v>
      </c>
      <c r="AD85">
        <v>0</v>
      </c>
      <c r="AE85">
        <v>7.4076789073255407</v>
      </c>
    </row>
    <row r="86" spans="1:31" x14ac:dyDescent="0.3">
      <c r="A86">
        <v>2732312</v>
      </c>
      <c r="B86">
        <v>1</v>
      </c>
      <c r="C86" t="s">
        <v>81</v>
      </c>
      <c r="D86" t="s">
        <v>128</v>
      </c>
      <c r="E86" t="s">
        <v>156</v>
      </c>
      <c r="F86" t="s">
        <v>415</v>
      </c>
      <c r="G86" t="s">
        <v>185</v>
      </c>
      <c r="H86" t="s">
        <v>153</v>
      </c>
      <c r="I86" t="s">
        <v>136</v>
      </c>
      <c r="J86" t="s">
        <v>137</v>
      </c>
      <c r="K86" t="s">
        <v>138</v>
      </c>
      <c r="L86" t="s">
        <v>416</v>
      </c>
      <c r="M86" t="s">
        <v>417</v>
      </c>
      <c r="N86">
        <v>4.5419444440000003</v>
      </c>
      <c r="O86">
        <v>0</v>
      </c>
      <c r="P86">
        <v>26</v>
      </c>
      <c r="Q86">
        <v>0</v>
      </c>
      <c r="R86">
        <v>0</v>
      </c>
      <c r="S86">
        <v>0</v>
      </c>
      <c r="T86">
        <v>2</v>
      </c>
      <c r="U86">
        <v>0</v>
      </c>
      <c r="V86">
        <v>0</v>
      </c>
      <c r="W86">
        <v>0</v>
      </c>
      <c r="X86">
        <v>23.768448294338167</v>
      </c>
      <c r="Y86">
        <v>0</v>
      </c>
      <c r="Z86">
        <v>0</v>
      </c>
      <c r="AA86">
        <v>0</v>
      </c>
      <c r="AB86">
        <v>1.6303030703459866</v>
      </c>
      <c r="AC86">
        <v>0</v>
      </c>
      <c r="AD86">
        <v>0</v>
      </c>
      <c r="AE86">
        <v>25.398751364684156</v>
      </c>
    </row>
    <row r="87" spans="1:31" x14ac:dyDescent="0.3">
      <c r="A87">
        <v>2732255</v>
      </c>
      <c r="B87">
        <v>1</v>
      </c>
      <c r="C87" t="s">
        <v>81</v>
      </c>
      <c r="D87" t="s">
        <v>122</v>
      </c>
      <c r="E87" t="s">
        <v>161</v>
      </c>
      <c r="F87" t="s">
        <v>418</v>
      </c>
      <c r="G87" t="s">
        <v>209</v>
      </c>
      <c r="H87" t="s">
        <v>135</v>
      </c>
      <c r="I87" t="s">
        <v>136</v>
      </c>
      <c r="J87" t="s">
        <v>137</v>
      </c>
      <c r="K87" t="s">
        <v>210</v>
      </c>
      <c r="L87" t="s">
        <v>419</v>
      </c>
      <c r="M87" t="s">
        <v>420</v>
      </c>
      <c r="N87">
        <v>7.5125000000000002</v>
      </c>
      <c r="O87">
        <v>0</v>
      </c>
      <c r="P87">
        <v>84</v>
      </c>
      <c r="Q87">
        <v>0</v>
      </c>
      <c r="R87">
        <v>0</v>
      </c>
      <c r="S87">
        <v>0</v>
      </c>
      <c r="T87">
        <v>13</v>
      </c>
      <c r="U87">
        <v>0</v>
      </c>
      <c r="V87">
        <v>0</v>
      </c>
      <c r="W87">
        <v>0</v>
      </c>
      <c r="X87">
        <v>92.477150060519961</v>
      </c>
      <c r="Y87">
        <v>0</v>
      </c>
      <c r="Z87">
        <v>0</v>
      </c>
      <c r="AA87">
        <v>0</v>
      </c>
      <c r="AB87">
        <v>58.145944494969029</v>
      </c>
      <c r="AC87">
        <v>0</v>
      </c>
      <c r="AD87">
        <v>0</v>
      </c>
      <c r="AE87">
        <v>150.62309455548899</v>
      </c>
    </row>
    <row r="88" spans="1:31" x14ac:dyDescent="0.3">
      <c r="A88">
        <v>2733082</v>
      </c>
      <c r="B88">
        <v>1</v>
      </c>
      <c r="C88" t="s">
        <v>80</v>
      </c>
      <c r="D88" t="s">
        <v>101</v>
      </c>
      <c r="E88" t="s">
        <v>161</v>
      </c>
      <c r="F88" t="s">
        <v>421</v>
      </c>
      <c r="G88" t="s">
        <v>163</v>
      </c>
      <c r="H88" t="s">
        <v>135</v>
      </c>
      <c r="I88" t="s">
        <v>136</v>
      </c>
      <c r="J88" t="s">
        <v>137</v>
      </c>
      <c r="K88" t="s">
        <v>138</v>
      </c>
      <c r="L88" t="s">
        <v>422</v>
      </c>
      <c r="M88" t="s">
        <v>423</v>
      </c>
      <c r="N88">
        <v>1.239166666</v>
      </c>
      <c r="O88">
        <v>0</v>
      </c>
      <c r="P88">
        <v>132</v>
      </c>
      <c r="Q88">
        <v>0</v>
      </c>
      <c r="R88">
        <v>0</v>
      </c>
      <c r="S88">
        <v>0</v>
      </c>
      <c r="T88">
        <v>4</v>
      </c>
      <c r="U88">
        <v>0</v>
      </c>
      <c r="V88">
        <v>0</v>
      </c>
      <c r="W88">
        <v>0</v>
      </c>
      <c r="X88">
        <v>31.033441862776275</v>
      </c>
      <c r="Y88">
        <v>0</v>
      </c>
      <c r="Z88">
        <v>0</v>
      </c>
      <c r="AA88">
        <v>0</v>
      </c>
      <c r="AB88">
        <v>11.293869917327401</v>
      </c>
      <c r="AC88">
        <v>0</v>
      </c>
      <c r="AD88">
        <v>0</v>
      </c>
      <c r="AE88">
        <v>42.327311780103678</v>
      </c>
    </row>
    <row r="89" spans="1:31" x14ac:dyDescent="0.3">
      <c r="A89">
        <v>2732298</v>
      </c>
      <c r="B89">
        <v>1</v>
      </c>
      <c r="C89" t="s">
        <v>80</v>
      </c>
      <c r="D89" t="s">
        <v>110</v>
      </c>
      <c r="E89" t="s">
        <v>132</v>
      </c>
      <c r="F89" t="s">
        <v>424</v>
      </c>
      <c r="G89" t="s">
        <v>209</v>
      </c>
      <c r="H89" t="s">
        <v>135</v>
      </c>
      <c r="I89" t="s">
        <v>136</v>
      </c>
      <c r="J89" t="s">
        <v>137</v>
      </c>
      <c r="K89" t="s">
        <v>210</v>
      </c>
      <c r="L89" t="s">
        <v>425</v>
      </c>
      <c r="M89" t="s">
        <v>426</v>
      </c>
      <c r="N89">
        <v>4.8488888880000003</v>
      </c>
      <c r="O89">
        <v>0</v>
      </c>
      <c r="P89">
        <v>648</v>
      </c>
      <c r="Q89">
        <v>0</v>
      </c>
      <c r="R89">
        <v>0</v>
      </c>
      <c r="S89">
        <v>0</v>
      </c>
      <c r="T89">
        <v>114</v>
      </c>
      <c r="U89">
        <v>0</v>
      </c>
      <c r="V89">
        <v>0</v>
      </c>
      <c r="W89">
        <v>0</v>
      </c>
      <c r="X89">
        <v>743.13441168826557</v>
      </c>
      <c r="Y89">
        <v>0</v>
      </c>
      <c r="Z89">
        <v>0</v>
      </c>
      <c r="AA89">
        <v>0</v>
      </c>
      <c r="AB89">
        <v>623.24771200805742</v>
      </c>
      <c r="AC89">
        <v>0</v>
      </c>
      <c r="AD89">
        <v>0</v>
      </c>
      <c r="AE89">
        <v>1366.3821236963231</v>
      </c>
    </row>
    <row r="90" spans="1:31" x14ac:dyDescent="0.3">
      <c r="A90">
        <v>2732249</v>
      </c>
      <c r="B90">
        <v>1</v>
      </c>
      <c r="C90" t="s">
        <v>81</v>
      </c>
      <c r="D90" t="s">
        <v>117</v>
      </c>
      <c r="E90" t="s">
        <v>156</v>
      </c>
      <c r="F90" t="s">
        <v>427</v>
      </c>
      <c r="G90" t="s">
        <v>185</v>
      </c>
      <c r="H90" t="s">
        <v>153</v>
      </c>
      <c r="I90" t="s">
        <v>136</v>
      </c>
      <c r="J90" t="s">
        <v>137</v>
      </c>
      <c r="K90" t="s">
        <v>138</v>
      </c>
      <c r="L90" t="s">
        <v>428</v>
      </c>
      <c r="M90" t="s">
        <v>429</v>
      </c>
      <c r="N90">
        <v>3.071111111</v>
      </c>
      <c r="O90">
        <v>2</v>
      </c>
      <c r="P90">
        <v>54</v>
      </c>
      <c r="Q90">
        <v>9</v>
      </c>
      <c r="R90">
        <v>2</v>
      </c>
      <c r="S90">
        <v>2</v>
      </c>
      <c r="T90">
        <v>1</v>
      </c>
      <c r="U90">
        <v>0</v>
      </c>
      <c r="V90">
        <v>0</v>
      </c>
      <c r="W90">
        <v>1.1381002108566667</v>
      </c>
      <c r="X90">
        <v>17.969133851133801</v>
      </c>
      <c r="Y90">
        <v>142.08619156145116</v>
      </c>
      <c r="Z90">
        <v>0</v>
      </c>
      <c r="AA90">
        <v>115.59010138671015</v>
      </c>
      <c r="AB90">
        <v>0</v>
      </c>
      <c r="AC90">
        <v>0</v>
      </c>
      <c r="AD90">
        <v>0</v>
      </c>
      <c r="AE90">
        <v>276.78352701015177</v>
      </c>
    </row>
    <row r="91" spans="1:31" x14ac:dyDescent="0.3">
      <c r="A91">
        <v>2732421</v>
      </c>
      <c r="B91">
        <v>1</v>
      </c>
      <c r="C91" t="s">
        <v>80</v>
      </c>
      <c r="D91" t="s">
        <v>83</v>
      </c>
      <c r="E91" t="s">
        <v>156</v>
      </c>
      <c r="F91" t="s">
        <v>430</v>
      </c>
      <c r="G91" t="s">
        <v>185</v>
      </c>
      <c r="H91" t="s">
        <v>153</v>
      </c>
      <c r="I91" t="s">
        <v>136</v>
      </c>
      <c r="J91" t="s">
        <v>137</v>
      </c>
      <c r="K91" t="s">
        <v>138</v>
      </c>
      <c r="L91" t="s">
        <v>431</v>
      </c>
      <c r="M91" t="s">
        <v>432</v>
      </c>
      <c r="N91">
        <v>3.6091666660000001</v>
      </c>
      <c r="O91">
        <v>0</v>
      </c>
      <c r="P91">
        <v>0</v>
      </c>
      <c r="Q91">
        <v>0</v>
      </c>
      <c r="R91">
        <v>0</v>
      </c>
      <c r="S91">
        <v>1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13.372371896339939</v>
      </c>
      <c r="AB91">
        <v>0</v>
      </c>
      <c r="AC91">
        <v>0</v>
      </c>
      <c r="AD91">
        <v>0</v>
      </c>
      <c r="AE91">
        <v>13.372371896339939</v>
      </c>
    </row>
    <row r="92" spans="1:31" x14ac:dyDescent="0.3">
      <c r="A92">
        <v>2733088</v>
      </c>
      <c r="B92">
        <v>1</v>
      </c>
      <c r="C92" t="s">
        <v>80</v>
      </c>
      <c r="D92" t="s">
        <v>99</v>
      </c>
      <c r="E92" t="s">
        <v>161</v>
      </c>
      <c r="F92" t="s">
        <v>433</v>
      </c>
      <c r="G92" t="s">
        <v>163</v>
      </c>
      <c r="H92" t="s">
        <v>135</v>
      </c>
      <c r="I92" t="s">
        <v>136</v>
      </c>
      <c r="J92" t="s">
        <v>137</v>
      </c>
      <c r="K92" t="s">
        <v>138</v>
      </c>
      <c r="L92" t="s">
        <v>434</v>
      </c>
      <c r="M92" t="s">
        <v>435</v>
      </c>
      <c r="N92">
        <v>12.066388888000001</v>
      </c>
      <c r="O92">
        <v>0</v>
      </c>
      <c r="P92">
        <v>38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67.864973001197257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67.864973001197257</v>
      </c>
    </row>
    <row r="93" spans="1:31" x14ac:dyDescent="0.3">
      <c r="A93">
        <v>2732398</v>
      </c>
      <c r="B93">
        <v>1</v>
      </c>
      <c r="C93" t="s">
        <v>80</v>
      </c>
      <c r="D93" t="s">
        <v>100</v>
      </c>
      <c r="E93" t="s">
        <v>161</v>
      </c>
      <c r="F93" t="s">
        <v>436</v>
      </c>
      <c r="G93" t="s">
        <v>163</v>
      </c>
      <c r="H93" t="s">
        <v>135</v>
      </c>
      <c r="I93" t="s">
        <v>136</v>
      </c>
      <c r="J93" t="s">
        <v>137</v>
      </c>
      <c r="K93" t="s">
        <v>138</v>
      </c>
      <c r="L93" t="s">
        <v>437</v>
      </c>
      <c r="M93" t="s">
        <v>438</v>
      </c>
      <c r="N93">
        <v>0.832777777</v>
      </c>
      <c r="O93">
        <v>0</v>
      </c>
      <c r="P93">
        <v>68</v>
      </c>
      <c r="Q93">
        <v>0</v>
      </c>
      <c r="R93">
        <v>13</v>
      </c>
      <c r="S93">
        <v>0</v>
      </c>
      <c r="T93">
        <v>10</v>
      </c>
      <c r="U93">
        <v>0</v>
      </c>
      <c r="V93">
        <v>0</v>
      </c>
      <c r="W93">
        <v>0</v>
      </c>
      <c r="X93">
        <v>7.3823699784346699</v>
      </c>
      <c r="Y93">
        <v>0</v>
      </c>
      <c r="Z93">
        <v>0.47443829754500499</v>
      </c>
      <c r="AA93">
        <v>0</v>
      </c>
      <c r="AB93">
        <v>2.9756171956718984</v>
      </c>
      <c r="AC93">
        <v>0</v>
      </c>
      <c r="AD93">
        <v>0</v>
      </c>
      <c r="AE93">
        <v>10.832425471651574</v>
      </c>
    </row>
    <row r="94" spans="1:31" x14ac:dyDescent="0.3">
      <c r="A94">
        <v>2732378</v>
      </c>
      <c r="B94">
        <v>1</v>
      </c>
      <c r="C94" t="s">
        <v>81</v>
      </c>
      <c r="D94" t="s">
        <v>113</v>
      </c>
      <c r="E94" t="s">
        <v>213</v>
      </c>
      <c r="F94" t="s">
        <v>439</v>
      </c>
      <c r="G94" t="s">
        <v>209</v>
      </c>
      <c r="H94" t="s">
        <v>153</v>
      </c>
      <c r="I94" t="s">
        <v>136</v>
      </c>
      <c r="J94" t="s">
        <v>137</v>
      </c>
      <c r="K94" t="s">
        <v>210</v>
      </c>
      <c r="L94" t="s">
        <v>440</v>
      </c>
      <c r="M94" t="s">
        <v>441</v>
      </c>
      <c r="N94">
        <v>5.1552777770000002</v>
      </c>
      <c r="O94">
        <v>8</v>
      </c>
      <c r="P94">
        <v>3446</v>
      </c>
      <c r="Q94">
        <v>43</v>
      </c>
      <c r="R94">
        <v>291</v>
      </c>
      <c r="S94">
        <v>9</v>
      </c>
      <c r="T94">
        <v>366</v>
      </c>
      <c r="U94">
        <v>0</v>
      </c>
      <c r="V94">
        <v>0</v>
      </c>
      <c r="W94">
        <v>24.92107909630343</v>
      </c>
      <c r="X94">
        <v>2285.2096915290208</v>
      </c>
      <c r="Y94">
        <v>137.55847820542172</v>
      </c>
      <c r="Z94">
        <v>242.60504593141303</v>
      </c>
      <c r="AA94">
        <v>417.50991880372101</v>
      </c>
      <c r="AB94">
        <v>886.36550985442489</v>
      </c>
      <c r="AC94">
        <v>0</v>
      </c>
      <c r="AD94">
        <v>0</v>
      </c>
      <c r="AE94">
        <v>3994.1697234203048</v>
      </c>
    </row>
    <row r="95" spans="1:31" x14ac:dyDescent="0.3">
      <c r="A95">
        <v>2732129</v>
      </c>
      <c r="B95">
        <v>1</v>
      </c>
      <c r="C95" t="s">
        <v>80</v>
      </c>
      <c r="D95" t="s">
        <v>82</v>
      </c>
      <c r="E95" t="s">
        <v>132</v>
      </c>
      <c r="F95" t="s">
        <v>442</v>
      </c>
      <c r="G95" t="s">
        <v>249</v>
      </c>
      <c r="H95" t="s">
        <v>135</v>
      </c>
      <c r="I95" t="s">
        <v>136</v>
      </c>
      <c r="J95" t="s">
        <v>5</v>
      </c>
      <c r="K95" t="s">
        <v>138</v>
      </c>
      <c r="L95" t="s">
        <v>443</v>
      </c>
      <c r="M95" t="s">
        <v>444</v>
      </c>
      <c r="N95">
        <v>7.346666666</v>
      </c>
      <c r="O95">
        <v>0</v>
      </c>
      <c r="P95">
        <v>221</v>
      </c>
      <c r="Q95">
        <v>0</v>
      </c>
      <c r="R95">
        <v>0</v>
      </c>
      <c r="S95">
        <v>0</v>
      </c>
      <c r="T95">
        <v>69</v>
      </c>
      <c r="U95">
        <v>0</v>
      </c>
      <c r="V95">
        <v>0</v>
      </c>
      <c r="W95">
        <v>0</v>
      </c>
      <c r="X95">
        <v>468.1818255192544</v>
      </c>
      <c r="Y95">
        <v>0</v>
      </c>
      <c r="Z95">
        <v>0</v>
      </c>
      <c r="AA95">
        <v>0</v>
      </c>
      <c r="AB95">
        <v>1417.7559389250139</v>
      </c>
      <c r="AC95">
        <v>0</v>
      </c>
      <c r="AD95">
        <v>0</v>
      </c>
      <c r="AE95">
        <v>1885.9377644442684</v>
      </c>
    </row>
    <row r="96" spans="1:31" x14ac:dyDescent="0.3">
      <c r="A96">
        <v>2733125</v>
      </c>
      <c r="B96">
        <v>1</v>
      </c>
      <c r="C96" t="s">
        <v>80</v>
      </c>
      <c r="D96" t="s">
        <v>106</v>
      </c>
      <c r="E96" t="s">
        <v>156</v>
      </c>
      <c r="F96" t="s">
        <v>445</v>
      </c>
      <c r="G96" t="s">
        <v>446</v>
      </c>
      <c r="H96" t="s">
        <v>153</v>
      </c>
      <c r="I96" t="s">
        <v>136</v>
      </c>
      <c r="J96" t="s">
        <v>137</v>
      </c>
      <c r="K96" t="s">
        <v>138</v>
      </c>
      <c r="L96" t="s">
        <v>447</v>
      </c>
      <c r="M96" t="s">
        <v>448</v>
      </c>
      <c r="N96">
        <v>4.1461111109999997</v>
      </c>
      <c r="O96">
        <v>0</v>
      </c>
      <c r="P96">
        <v>93</v>
      </c>
      <c r="Q96">
        <v>0</v>
      </c>
      <c r="R96">
        <v>0</v>
      </c>
      <c r="S96">
        <v>0</v>
      </c>
      <c r="T96">
        <v>5</v>
      </c>
      <c r="U96">
        <v>0</v>
      </c>
      <c r="V96">
        <v>0</v>
      </c>
      <c r="W96">
        <v>0</v>
      </c>
      <c r="X96">
        <v>46.684812587080422</v>
      </c>
      <c r="Y96">
        <v>0</v>
      </c>
      <c r="Z96">
        <v>0</v>
      </c>
      <c r="AA96">
        <v>0</v>
      </c>
      <c r="AB96">
        <v>1.300645302470635</v>
      </c>
      <c r="AC96">
        <v>0</v>
      </c>
      <c r="AD96">
        <v>0</v>
      </c>
      <c r="AE96">
        <v>47.985457889551057</v>
      </c>
    </row>
    <row r="97" spans="1:31" x14ac:dyDescent="0.3">
      <c r="A97">
        <v>2732627</v>
      </c>
      <c r="B97">
        <v>1</v>
      </c>
      <c r="C97" t="s">
        <v>80</v>
      </c>
      <c r="D97" t="s">
        <v>84</v>
      </c>
      <c r="E97" t="s">
        <v>132</v>
      </c>
      <c r="F97" t="s">
        <v>341</v>
      </c>
      <c r="G97" t="s">
        <v>134</v>
      </c>
      <c r="H97" t="s">
        <v>135</v>
      </c>
      <c r="I97" t="s">
        <v>136</v>
      </c>
      <c r="J97" t="s">
        <v>137</v>
      </c>
      <c r="K97" t="s">
        <v>138</v>
      </c>
      <c r="L97" t="s">
        <v>449</v>
      </c>
      <c r="M97" t="s">
        <v>450</v>
      </c>
      <c r="N97">
        <v>3.509166666</v>
      </c>
      <c r="O97">
        <v>0</v>
      </c>
      <c r="P97">
        <v>13</v>
      </c>
      <c r="Q97">
        <v>0</v>
      </c>
      <c r="R97">
        <v>0</v>
      </c>
      <c r="S97">
        <v>0</v>
      </c>
      <c r="T97">
        <v>59</v>
      </c>
      <c r="U97">
        <v>0</v>
      </c>
      <c r="V97">
        <v>2</v>
      </c>
      <c r="W97">
        <v>0</v>
      </c>
      <c r="X97">
        <v>42.360962055976465</v>
      </c>
      <c r="Y97">
        <v>0</v>
      </c>
      <c r="Z97">
        <v>0</v>
      </c>
      <c r="AA97">
        <v>0</v>
      </c>
      <c r="AB97">
        <v>291.67143356069596</v>
      </c>
      <c r="AC97">
        <v>0</v>
      </c>
      <c r="AD97">
        <v>17.210824014766388</v>
      </c>
      <c r="AE97">
        <v>351.24321963143882</v>
      </c>
    </row>
    <row r="98" spans="1:31" x14ac:dyDescent="0.3">
      <c r="A98">
        <v>2732876</v>
      </c>
      <c r="B98">
        <v>1</v>
      </c>
      <c r="C98" t="s">
        <v>80</v>
      </c>
      <c r="D98" t="s">
        <v>106</v>
      </c>
      <c r="E98" t="s">
        <v>213</v>
      </c>
      <c r="F98" t="s">
        <v>451</v>
      </c>
      <c r="G98" t="s">
        <v>152</v>
      </c>
      <c r="H98" t="s">
        <v>153</v>
      </c>
      <c r="I98" t="s">
        <v>136</v>
      </c>
      <c r="J98" t="s">
        <v>137</v>
      </c>
      <c r="K98" t="s">
        <v>138</v>
      </c>
      <c r="L98" t="s">
        <v>452</v>
      </c>
      <c r="M98" t="s">
        <v>453</v>
      </c>
      <c r="N98">
        <v>0.61361111099999999</v>
      </c>
      <c r="O98">
        <v>0</v>
      </c>
      <c r="P98">
        <v>593</v>
      </c>
      <c r="Q98">
        <v>0</v>
      </c>
      <c r="R98">
        <v>15</v>
      </c>
      <c r="S98">
        <v>3</v>
      </c>
      <c r="T98">
        <v>73</v>
      </c>
      <c r="U98">
        <v>0</v>
      </c>
      <c r="V98">
        <v>0</v>
      </c>
      <c r="W98">
        <v>0</v>
      </c>
      <c r="X98">
        <v>39.392208226205426</v>
      </c>
      <c r="Y98">
        <v>0</v>
      </c>
      <c r="Z98">
        <v>1.3858048349781347</v>
      </c>
      <c r="AA98">
        <v>13.758561870441721</v>
      </c>
      <c r="AB98">
        <v>16.83139002919609</v>
      </c>
      <c r="AC98">
        <v>0</v>
      </c>
      <c r="AD98">
        <v>0</v>
      </c>
      <c r="AE98">
        <v>71.367964960821368</v>
      </c>
    </row>
    <row r="99" spans="1:31" x14ac:dyDescent="0.3">
      <c r="A99">
        <v>2732770</v>
      </c>
      <c r="B99">
        <v>1</v>
      </c>
      <c r="C99" t="s">
        <v>80</v>
      </c>
      <c r="D99" t="s">
        <v>94</v>
      </c>
      <c r="E99" t="s">
        <v>161</v>
      </c>
      <c r="F99" t="s">
        <v>454</v>
      </c>
      <c r="G99" t="s">
        <v>158</v>
      </c>
      <c r="H99" t="s">
        <v>135</v>
      </c>
      <c r="I99" t="s">
        <v>136</v>
      </c>
      <c r="J99" t="s">
        <v>137</v>
      </c>
      <c r="K99" t="s">
        <v>138</v>
      </c>
      <c r="L99" t="s">
        <v>455</v>
      </c>
      <c r="M99" t="s">
        <v>456</v>
      </c>
      <c r="N99">
        <v>5.0591666660000003</v>
      </c>
      <c r="O99">
        <v>0</v>
      </c>
      <c r="P99">
        <v>118</v>
      </c>
      <c r="Q99">
        <v>0</v>
      </c>
      <c r="R99">
        <v>0</v>
      </c>
      <c r="S99">
        <v>0</v>
      </c>
      <c r="T99">
        <v>14</v>
      </c>
      <c r="U99">
        <v>0</v>
      </c>
      <c r="V99">
        <v>0</v>
      </c>
      <c r="W99">
        <v>0</v>
      </c>
      <c r="X99">
        <v>141.09488467178355</v>
      </c>
      <c r="Y99">
        <v>0</v>
      </c>
      <c r="Z99">
        <v>0</v>
      </c>
      <c r="AA99">
        <v>0</v>
      </c>
      <c r="AB99">
        <v>71.768919036606562</v>
      </c>
      <c r="AC99">
        <v>0</v>
      </c>
      <c r="AD99">
        <v>0</v>
      </c>
      <c r="AE99">
        <v>212.86380370839009</v>
      </c>
    </row>
    <row r="100" spans="1:31" x14ac:dyDescent="0.3">
      <c r="A100">
        <v>2732733</v>
      </c>
      <c r="B100">
        <v>1</v>
      </c>
      <c r="C100" t="s">
        <v>80</v>
      </c>
      <c r="D100" t="s">
        <v>93</v>
      </c>
      <c r="E100" t="s">
        <v>161</v>
      </c>
      <c r="F100" t="s">
        <v>457</v>
      </c>
      <c r="G100" t="s">
        <v>163</v>
      </c>
      <c r="H100" t="s">
        <v>135</v>
      </c>
      <c r="I100" t="s">
        <v>136</v>
      </c>
      <c r="J100" t="s">
        <v>137</v>
      </c>
      <c r="K100" t="s">
        <v>138</v>
      </c>
      <c r="L100" t="s">
        <v>458</v>
      </c>
      <c r="M100" t="s">
        <v>459</v>
      </c>
      <c r="N100">
        <v>3.7149999999999999</v>
      </c>
      <c r="O100">
        <v>0</v>
      </c>
      <c r="P100">
        <v>2</v>
      </c>
      <c r="Q100">
        <v>0</v>
      </c>
      <c r="R100">
        <v>9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5.6812645772330397</v>
      </c>
      <c r="Y100">
        <v>0</v>
      </c>
      <c r="Z100">
        <v>34.861402433902143</v>
      </c>
      <c r="AA100">
        <v>0</v>
      </c>
      <c r="AB100">
        <v>0</v>
      </c>
      <c r="AC100">
        <v>0</v>
      </c>
      <c r="AD100">
        <v>0</v>
      </c>
      <c r="AE100">
        <v>40.54266701113518</v>
      </c>
    </row>
    <row r="101" spans="1:31" x14ac:dyDescent="0.3">
      <c r="A101">
        <v>2733231</v>
      </c>
      <c r="B101">
        <v>1</v>
      </c>
      <c r="C101" t="s">
        <v>80</v>
      </c>
      <c r="D101" t="s">
        <v>92</v>
      </c>
      <c r="E101" t="s">
        <v>145</v>
      </c>
      <c r="F101" t="s">
        <v>460</v>
      </c>
      <c r="G101" t="s">
        <v>147</v>
      </c>
      <c r="H101" t="s">
        <v>135</v>
      </c>
      <c r="I101" t="s">
        <v>136</v>
      </c>
      <c r="J101" t="s">
        <v>137</v>
      </c>
      <c r="K101" t="s">
        <v>138</v>
      </c>
      <c r="L101" t="s">
        <v>461</v>
      </c>
      <c r="M101" t="s">
        <v>462</v>
      </c>
      <c r="N101">
        <v>2.8711111109999998</v>
      </c>
      <c r="O101">
        <v>0</v>
      </c>
      <c r="P101">
        <v>1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0.59959074434677084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0.59959074434677084</v>
      </c>
    </row>
    <row r="102" spans="1:31" x14ac:dyDescent="0.3">
      <c r="A102">
        <v>2732982</v>
      </c>
      <c r="B102">
        <v>1</v>
      </c>
      <c r="C102" t="s">
        <v>80</v>
      </c>
      <c r="D102" t="s">
        <v>100</v>
      </c>
      <c r="E102" t="s">
        <v>150</v>
      </c>
      <c r="F102" t="s">
        <v>463</v>
      </c>
      <c r="G102" t="s">
        <v>152</v>
      </c>
      <c r="H102" t="s">
        <v>153</v>
      </c>
      <c r="I102" t="s">
        <v>136</v>
      </c>
      <c r="J102" t="s">
        <v>137</v>
      </c>
      <c r="K102" t="s">
        <v>138</v>
      </c>
      <c r="L102" t="s">
        <v>464</v>
      </c>
      <c r="M102" t="s">
        <v>465</v>
      </c>
      <c r="N102">
        <v>1.038888888</v>
      </c>
      <c r="O102">
        <v>5</v>
      </c>
      <c r="P102">
        <v>10636</v>
      </c>
      <c r="Q102">
        <v>3</v>
      </c>
      <c r="R102">
        <v>93</v>
      </c>
      <c r="S102">
        <v>10</v>
      </c>
      <c r="T102">
        <v>783</v>
      </c>
      <c r="U102">
        <v>0</v>
      </c>
      <c r="V102">
        <v>0</v>
      </c>
      <c r="W102">
        <v>46.352075185519553</v>
      </c>
      <c r="X102">
        <v>1410.0714520006939</v>
      </c>
      <c r="Y102">
        <v>7.7053663141367199</v>
      </c>
      <c r="Z102">
        <v>30.336982908675605</v>
      </c>
      <c r="AA102">
        <v>145.42855785822761</v>
      </c>
      <c r="AB102">
        <v>579.56836168142036</v>
      </c>
      <c r="AC102">
        <v>0</v>
      </c>
      <c r="AD102">
        <v>0</v>
      </c>
      <c r="AE102">
        <v>2219.4627959486734</v>
      </c>
    </row>
    <row r="103" spans="1:31" x14ac:dyDescent="0.3">
      <c r="A103">
        <v>2733019</v>
      </c>
      <c r="B103">
        <v>1</v>
      </c>
      <c r="C103" t="s">
        <v>80</v>
      </c>
      <c r="D103" t="s">
        <v>105</v>
      </c>
      <c r="E103" t="s">
        <v>161</v>
      </c>
      <c r="F103" t="s">
        <v>466</v>
      </c>
      <c r="G103" t="s">
        <v>163</v>
      </c>
      <c r="H103" t="s">
        <v>135</v>
      </c>
      <c r="I103" t="s">
        <v>136</v>
      </c>
      <c r="J103" t="s">
        <v>137</v>
      </c>
      <c r="K103" t="s">
        <v>138</v>
      </c>
      <c r="L103" t="s">
        <v>467</v>
      </c>
      <c r="M103" t="s">
        <v>468</v>
      </c>
      <c r="N103">
        <v>2.9980555550000001</v>
      </c>
      <c r="O103">
        <v>0</v>
      </c>
      <c r="P103">
        <v>80</v>
      </c>
      <c r="Q103">
        <v>0</v>
      </c>
      <c r="R103">
        <v>0</v>
      </c>
      <c r="S103">
        <v>0</v>
      </c>
      <c r="T103">
        <v>9</v>
      </c>
      <c r="U103">
        <v>0</v>
      </c>
      <c r="V103">
        <v>0</v>
      </c>
      <c r="W103">
        <v>0</v>
      </c>
      <c r="X103">
        <v>58.612186315057293</v>
      </c>
      <c r="Y103">
        <v>0</v>
      </c>
      <c r="Z103">
        <v>0</v>
      </c>
      <c r="AA103">
        <v>0</v>
      </c>
      <c r="AB103">
        <v>36.503763289753181</v>
      </c>
      <c r="AC103">
        <v>0</v>
      </c>
      <c r="AD103">
        <v>0</v>
      </c>
      <c r="AE103">
        <v>95.115949604810481</v>
      </c>
    </row>
    <row r="104" spans="1:31" x14ac:dyDescent="0.3">
      <c r="A104">
        <v>2733068</v>
      </c>
      <c r="B104">
        <v>1</v>
      </c>
      <c r="C104" t="s">
        <v>80</v>
      </c>
      <c r="D104" t="s">
        <v>105</v>
      </c>
      <c r="E104" t="s">
        <v>161</v>
      </c>
      <c r="F104" t="s">
        <v>162</v>
      </c>
      <c r="G104" t="s">
        <v>163</v>
      </c>
      <c r="H104" t="s">
        <v>135</v>
      </c>
      <c r="I104" t="s">
        <v>136</v>
      </c>
      <c r="J104" t="s">
        <v>137</v>
      </c>
      <c r="K104" t="s">
        <v>138</v>
      </c>
      <c r="L104" t="s">
        <v>469</v>
      </c>
      <c r="M104" t="s">
        <v>470</v>
      </c>
      <c r="N104">
        <v>2.0097222220000002</v>
      </c>
      <c r="O104">
        <v>0</v>
      </c>
      <c r="P104">
        <v>83</v>
      </c>
      <c r="Q104">
        <v>0</v>
      </c>
      <c r="R104">
        <v>0</v>
      </c>
      <c r="S104">
        <v>0</v>
      </c>
      <c r="T104">
        <v>1</v>
      </c>
      <c r="U104">
        <v>0</v>
      </c>
      <c r="V104">
        <v>0</v>
      </c>
      <c r="W104">
        <v>0</v>
      </c>
      <c r="X104">
        <v>45.815047313329423</v>
      </c>
      <c r="Y104">
        <v>0</v>
      </c>
      <c r="Z104">
        <v>0</v>
      </c>
      <c r="AA104">
        <v>0</v>
      </c>
      <c r="AB104">
        <v>4.6988349144695844E-2</v>
      </c>
      <c r="AC104">
        <v>0</v>
      </c>
      <c r="AD104">
        <v>0</v>
      </c>
      <c r="AE104">
        <v>45.862035662474121</v>
      </c>
    </row>
    <row r="105" spans="1:31" x14ac:dyDescent="0.3">
      <c r="A105">
        <v>2732292</v>
      </c>
      <c r="B105">
        <v>1</v>
      </c>
      <c r="C105" t="s">
        <v>80</v>
      </c>
      <c r="D105" t="s">
        <v>106</v>
      </c>
      <c r="E105" t="s">
        <v>161</v>
      </c>
      <c r="F105" t="s">
        <v>471</v>
      </c>
      <c r="G105" t="s">
        <v>163</v>
      </c>
      <c r="H105" t="s">
        <v>135</v>
      </c>
      <c r="I105" t="s">
        <v>136</v>
      </c>
      <c r="J105" t="s">
        <v>137</v>
      </c>
      <c r="K105" t="s">
        <v>138</v>
      </c>
      <c r="L105" t="s">
        <v>472</v>
      </c>
      <c r="M105" t="s">
        <v>473</v>
      </c>
      <c r="N105">
        <v>4.1727777770000003</v>
      </c>
      <c r="O105">
        <v>0</v>
      </c>
      <c r="P105">
        <v>12</v>
      </c>
      <c r="Q105">
        <v>0</v>
      </c>
      <c r="R105">
        <v>0</v>
      </c>
      <c r="S105">
        <v>0</v>
      </c>
      <c r="T105">
        <v>1</v>
      </c>
      <c r="U105">
        <v>0</v>
      </c>
      <c r="V105">
        <v>0</v>
      </c>
      <c r="W105">
        <v>0</v>
      </c>
      <c r="X105">
        <v>5.4027013472805354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5.4027013472805354</v>
      </c>
    </row>
    <row r="106" spans="1:31" x14ac:dyDescent="0.3">
      <c r="A106">
        <v>2733417</v>
      </c>
      <c r="B106">
        <v>1</v>
      </c>
      <c r="C106" t="s">
        <v>81</v>
      </c>
      <c r="D106" t="s">
        <v>128</v>
      </c>
      <c r="E106" t="s">
        <v>161</v>
      </c>
      <c r="F106" t="s">
        <v>474</v>
      </c>
      <c r="G106" t="s">
        <v>163</v>
      </c>
      <c r="H106" t="s">
        <v>135</v>
      </c>
      <c r="I106" t="s">
        <v>136</v>
      </c>
      <c r="J106" t="s">
        <v>137</v>
      </c>
      <c r="K106" t="s">
        <v>138</v>
      </c>
      <c r="L106" t="s">
        <v>475</v>
      </c>
      <c r="M106" t="s">
        <v>476</v>
      </c>
      <c r="N106">
        <v>2.215833333</v>
      </c>
      <c r="O106">
        <v>0</v>
      </c>
      <c r="P106">
        <v>105</v>
      </c>
      <c r="Q106">
        <v>0</v>
      </c>
      <c r="R106">
        <v>0</v>
      </c>
      <c r="S106">
        <v>0</v>
      </c>
      <c r="T106">
        <v>9</v>
      </c>
      <c r="U106">
        <v>0</v>
      </c>
      <c r="V106">
        <v>0</v>
      </c>
      <c r="W106">
        <v>0</v>
      </c>
      <c r="X106">
        <v>36.593395200604931</v>
      </c>
      <c r="Y106">
        <v>0</v>
      </c>
      <c r="Z106">
        <v>0</v>
      </c>
      <c r="AA106">
        <v>0</v>
      </c>
      <c r="AB106">
        <v>32.257690192521117</v>
      </c>
      <c r="AC106">
        <v>0</v>
      </c>
      <c r="AD106">
        <v>0</v>
      </c>
      <c r="AE106">
        <v>68.851085393126056</v>
      </c>
    </row>
    <row r="107" spans="1:31" x14ac:dyDescent="0.3">
      <c r="A107">
        <v>2733025</v>
      </c>
      <c r="B107">
        <v>1</v>
      </c>
      <c r="C107" t="s">
        <v>80</v>
      </c>
      <c r="D107" t="s">
        <v>82</v>
      </c>
      <c r="E107" t="s">
        <v>145</v>
      </c>
      <c r="F107" t="s">
        <v>477</v>
      </c>
      <c r="G107" t="s">
        <v>181</v>
      </c>
      <c r="H107" t="s">
        <v>135</v>
      </c>
      <c r="I107" t="s">
        <v>136</v>
      </c>
      <c r="J107" t="s">
        <v>137</v>
      </c>
      <c r="K107" t="s">
        <v>138</v>
      </c>
      <c r="L107" t="s">
        <v>478</v>
      </c>
      <c r="M107" t="s">
        <v>479</v>
      </c>
      <c r="N107">
        <v>11.091111111</v>
      </c>
      <c r="O107">
        <v>0</v>
      </c>
      <c r="P107">
        <v>4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3.7471909841775197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3.7471909841775197</v>
      </c>
    </row>
    <row r="108" spans="1:31" x14ac:dyDescent="0.3">
      <c r="A108">
        <v>2732478</v>
      </c>
      <c r="B108">
        <v>1</v>
      </c>
      <c r="C108" t="s">
        <v>80</v>
      </c>
      <c r="D108" t="s">
        <v>85</v>
      </c>
      <c r="E108" t="s">
        <v>145</v>
      </c>
      <c r="F108" t="s">
        <v>480</v>
      </c>
      <c r="G108" t="s">
        <v>181</v>
      </c>
      <c r="H108" t="s">
        <v>135</v>
      </c>
      <c r="I108" t="s">
        <v>136</v>
      </c>
      <c r="J108" t="s">
        <v>137</v>
      </c>
      <c r="K108" t="s">
        <v>138</v>
      </c>
      <c r="L108" t="s">
        <v>481</v>
      </c>
      <c r="M108" t="s">
        <v>482</v>
      </c>
      <c r="N108">
        <v>2.1180555550000002</v>
      </c>
      <c r="O108">
        <v>0</v>
      </c>
      <c r="P108">
        <v>5</v>
      </c>
      <c r="Q108">
        <v>0</v>
      </c>
      <c r="R108">
        <v>0</v>
      </c>
      <c r="S108">
        <v>0</v>
      </c>
      <c r="T108">
        <v>2</v>
      </c>
      <c r="U108">
        <v>0</v>
      </c>
      <c r="V108">
        <v>0</v>
      </c>
      <c r="W108">
        <v>0</v>
      </c>
      <c r="X108">
        <v>2.6743019759905629</v>
      </c>
      <c r="Y108">
        <v>0</v>
      </c>
      <c r="Z108">
        <v>0</v>
      </c>
      <c r="AA108">
        <v>0</v>
      </c>
      <c r="AB108">
        <v>1.2168567177387075</v>
      </c>
      <c r="AC108">
        <v>0</v>
      </c>
      <c r="AD108">
        <v>0</v>
      </c>
      <c r="AE108">
        <v>3.8911586937292704</v>
      </c>
    </row>
    <row r="109" spans="1:31" x14ac:dyDescent="0.3">
      <c r="A109">
        <v>2732146</v>
      </c>
      <c r="B109">
        <v>1</v>
      </c>
      <c r="C109" t="s">
        <v>81</v>
      </c>
      <c r="D109" t="s">
        <v>127</v>
      </c>
      <c r="E109" t="s">
        <v>156</v>
      </c>
      <c r="F109" t="s">
        <v>483</v>
      </c>
      <c r="G109" t="s">
        <v>185</v>
      </c>
      <c r="H109" t="s">
        <v>153</v>
      </c>
      <c r="I109" t="s">
        <v>136</v>
      </c>
      <c r="J109" t="s">
        <v>137</v>
      </c>
      <c r="K109" t="s">
        <v>138</v>
      </c>
      <c r="L109" t="s">
        <v>484</v>
      </c>
      <c r="M109" t="s">
        <v>485</v>
      </c>
      <c r="N109">
        <v>2.2947222219999999</v>
      </c>
      <c r="O109">
        <v>0</v>
      </c>
      <c r="P109">
        <v>5</v>
      </c>
      <c r="Q109">
        <v>11</v>
      </c>
      <c r="R109">
        <v>49</v>
      </c>
      <c r="S109">
        <v>0</v>
      </c>
      <c r="T109">
        <v>2</v>
      </c>
      <c r="U109">
        <v>0</v>
      </c>
      <c r="V109">
        <v>0</v>
      </c>
      <c r="W109">
        <v>0</v>
      </c>
      <c r="X109">
        <v>1.3526576394250003</v>
      </c>
      <c r="Y109">
        <v>2.812122585117653</v>
      </c>
      <c r="Z109">
        <v>3.692082583735</v>
      </c>
      <c r="AA109">
        <v>0</v>
      </c>
      <c r="AB109">
        <v>3.479315195205833</v>
      </c>
      <c r="AC109">
        <v>0</v>
      </c>
      <c r="AD109">
        <v>0</v>
      </c>
      <c r="AE109">
        <v>11.336178003483486</v>
      </c>
    </row>
    <row r="110" spans="1:31" x14ac:dyDescent="0.3">
      <c r="A110">
        <v>2733334</v>
      </c>
      <c r="B110">
        <v>1</v>
      </c>
      <c r="C110" t="s">
        <v>80</v>
      </c>
      <c r="D110" t="s">
        <v>101</v>
      </c>
      <c r="E110" t="s">
        <v>161</v>
      </c>
      <c r="F110" t="s">
        <v>486</v>
      </c>
      <c r="G110" t="s">
        <v>163</v>
      </c>
      <c r="H110" t="s">
        <v>135</v>
      </c>
      <c r="I110" t="s">
        <v>136</v>
      </c>
      <c r="J110" t="s">
        <v>137</v>
      </c>
      <c r="K110" t="s">
        <v>138</v>
      </c>
      <c r="L110" t="s">
        <v>487</v>
      </c>
      <c r="M110" t="s">
        <v>488</v>
      </c>
      <c r="N110">
        <v>3.5125000000000002</v>
      </c>
      <c r="O110">
        <v>0</v>
      </c>
      <c r="P110">
        <v>103</v>
      </c>
      <c r="Q110">
        <v>0</v>
      </c>
      <c r="R110">
        <v>0</v>
      </c>
      <c r="S110">
        <v>0</v>
      </c>
      <c r="T110">
        <v>2</v>
      </c>
      <c r="U110">
        <v>0</v>
      </c>
      <c r="V110">
        <v>0</v>
      </c>
      <c r="W110">
        <v>0</v>
      </c>
      <c r="X110">
        <v>50.417052553903645</v>
      </c>
      <c r="Y110">
        <v>0</v>
      </c>
      <c r="Z110">
        <v>0</v>
      </c>
      <c r="AA110">
        <v>0</v>
      </c>
      <c r="AB110">
        <v>0.38168186423640005</v>
      </c>
      <c r="AC110">
        <v>0</v>
      </c>
      <c r="AD110">
        <v>0</v>
      </c>
      <c r="AE110">
        <v>50.798734418140043</v>
      </c>
    </row>
    <row r="111" spans="1:31" x14ac:dyDescent="0.3">
      <c r="A111">
        <v>2733234</v>
      </c>
      <c r="B111">
        <v>1</v>
      </c>
      <c r="C111" t="s">
        <v>81</v>
      </c>
      <c r="D111" t="s">
        <v>122</v>
      </c>
      <c r="E111" t="s">
        <v>213</v>
      </c>
      <c r="F111" t="s">
        <v>489</v>
      </c>
      <c r="G111" t="s">
        <v>152</v>
      </c>
      <c r="H111" t="s">
        <v>153</v>
      </c>
      <c r="I111" t="s">
        <v>490</v>
      </c>
      <c r="J111" t="s">
        <v>137</v>
      </c>
      <c r="K111" t="s">
        <v>138</v>
      </c>
      <c r="L111" t="s">
        <v>491</v>
      </c>
      <c r="M111" t="s">
        <v>492</v>
      </c>
      <c r="N111">
        <v>3.7777776999999998E-2</v>
      </c>
      <c r="O111">
        <v>2</v>
      </c>
      <c r="P111">
        <v>384</v>
      </c>
      <c r="Q111">
        <v>46</v>
      </c>
      <c r="R111">
        <v>25</v>
      </c>
      <c r="S111">
        <v>2</v>
      </c>
      <c r="T111">
        <v>50</v>
      </c>
      <c r="U111">
        <v>0</v>
      </c>
      <c r="V111">
        <v>0</v>
      </c>
      <c r="W111">
        <v>1.3874592049840002E-2</v>
      </c>
      <c r="X111">
        <v>2.1186967854131198</v>
      </c>
      <c r="Y111">
        <v>2.7969508676760011</v>
      </c>
      <c r="Z111">
        <v>0.19018341279335998</v>
      </c>
      <c r="AA111">
        <v>6.017580329092001E-2</v>
      </c>
      <c r="AB111">
        <v>0.94566354631181349</v>
      </c>
      <c r="AC111">
        <v>0</v>
      </c>
      <c r="AD111">
        <v>0</v>
      </c>
      <c r="AE111">
        <v>6.1255450075350542</v>
      </c>
    </row>
    <row r="112" spans="1:31" x14ac:dyDescent="0.3">
      <c r="A112">
        <v>2732152</v>
      </c>
      <c r="B112">
        <v>1</v>
      </c>
      <c r="C112" t="s">
        <v>80</v>
      </c>
      <c r="D112" t="s">
        <v>82</v>
      </c>
      <c r="E112" t="s">
        <v>145</v>
      </c>
      <c r="F112" t="s">
        <v>493</v>
      </c>
      <c r="G112" t="s">
        <v>181</v>
      </c>
      <c r="H112" t="s">
        <v>135</v>
      </c>
      <c r="I112" t="s">
        <v>136</v>
      </c>
      <c r="J112" t="s">
        <v>137</v>
      </c>
      <c r="K112" t="s">
        <v>138</v>
      </c>
      <c r="L112" t="s">
        <v>494</v>
      </c>
      <c r="M112" t="s">
        <v>495</v>
      </c>
      <c r="N112">
        <v>37.768333333000001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46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941.96501758299621</v>
      </c>
      <c r="AC112">
        <v>0</v>
      </c>
      <c r="AD112">
        <v>0</v>
      </c>
      <c r="AE112">
        <v>941.96501758299621</v>
      </c>
    </row>
    <row r="113" spans="1:31" x14ac:dyDescent="0.3">
      <c r="A113">
        <v>2732816</v>
      </c>
      <c r="B113">
        <v>1</v>
      </c>
      <c r="C113" t="s">
        <v>80</v>
      </c>
      <c r="D113" t="s">
        <v>90</v>
      </c>
      <c r="E113" t="s">
        <v>145</v>
      </c>
      <c r="F113" t="s">
        <v>496</v>
      </c>
      <c r="G113" t="s">
        <v>230</v>
      </c>
      <c r="H113" t="s">
        <v>135</v>
      </c>
      <c r="I113" t="s">
        <v>136</v>
      </c>
      <c r="J113" t="s">
        <v>137</v>
      </c>
      <c r="K113" t="s">
        <v>138</v>
      </c>
      <c r="L113" t="s">
        <v>497</v>
      </c>
      <c r="M113" t="s">
        <v>498</v>
      </c>
      <c r="N113">
        <v>0.57888888800000005</v>
      </c>
      <c r="O113">
        <v>0</v>
      </c>
      <c r="P113">
        <v>2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0.15599395509119998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0.15599395509119998</v>
      </c>
    </row>
    <row r="114" spans="1:31" x14ac:dyDescent="0.3">
      <c r="A114">
        <v>2733102</v>
      </c>
      <c r="B114">
        <v>1</v>
      </c>
      <c r="C114" t="s">
        <v>80</v>
      </c>
      <c r="D114" t="s">
        <v>102</v>
      </c>
      <c r="E114" t="s">
        <v>150</v>
      </c>
      <c r="F114" t="s">
        <v>499</v>
      </c>
      <c r="G114" t="s">
        <v>152</v>
      </c>
      <c r="H114" t="s">
        <v>153</v>
      </c>
      <c r="I114" t="s">
        <v>136</v>
      </c>
      <c r="J114" t="s">
        <v>137</v>
      </c>
      <c r="K114" t="s">
        <v>138</v>
      </c>
      <c r="L114" t="s">
        <v>500</v>
      </c>
      <c r="M114" t="s">
        <v>501</v>
      </c>
      <c r="N114">
        <v>1.473055555</v>
      </c>
      <c r="O114">
        <v>1</v>
      </c>
      <c r="P114">
        <v>1783</v>
      </c>
      <c r="Q114">
        <v>11</v>
      </c>
      <c r="R114">
        <v>539</v>
      </c>
      <c r="S114">
        <v>17</v>
      </c>
      <c r="T114">
        <v>350</v>
      </c>
      <c r="U114">
        <v>9</v>
      </c>
      <c r="V114">
        <v>2</v>
      </c>
      <c r="W114">
        <v>0.63855816340240001</v>
      </c>
      <c r="X114">
        <v>377.17647843467586</v>
      </c>
      <c r="Y114">
        <v>16.023932575943331</v>
      </c>
      <c r="Z114">
        <v>160.65281251984763</v>
      </c>
      <c r="AA114">
        <v>269.77321324555845</v>
      </c>
      <c r="AB114">
        <v>271.7883558723824</v>
      </c>
      <c r="AC114">
        <v>1228.2948527025628</v>
      </c>
      <c r="AD114">
        <v>177.63131079118901</v>
      </c>
      <c r="AE114">
        <v>2501.9795143055621</v>
      </c>
    </row>
    <row r="115" spans="1:31" x14ac:dyDescent="0.3">
      <c r="A115">
        <v>2732106</v>
      </c>
      <c r="B115">
        <v>1</v>
      </c>
      <c r="C115" t="s">
        <v>80</v>
      </c>
      <c r="D115" t="s">
        <v>108</v>
      </c>
      <c r="E115" t="s">
        <v>213</v>
      </c>
      <c r="F115" t="s">
        <v>502</v>
      </c>
      <c r="G115" t="s">
        <v>152</v>
      </c>
      <c r="H115" t="s">
        <v>153</v>
      </c>
      <c r="I115" t="s">
        <v>136</v>
      </c>
      <c r="J115" t="s">
        <v>137</v>
      </c>
      <c r="K115" t="s">
        <v>138</v>
      </c>
      <c r="L115" t="s">
        <v>503</v>
      </c>
      <c r="M115" t="s">
        <v>504</v>
      </c>
      <c r="N115">
        <v>0.21083333300000001</v>
      </c>
      <c r="O115">
        <v>0</v>
      </c>
      <c r="P115">
        <v>638</v>
      </c>
      <c r="Q115">
        <v>0</v>
      </c>
      <c r="R115">
        <v>415</v>
      </c>
      <c r="S115">
        <v>4</v>
      </c>
      <c r="T115">
        <v>215</v>
      </c>
      <c r="U115">
        <v>1</v>
      </c>
      <c r="V115">
        <v>0</v>
      </c>
      <c r="W115">
        <v>0</v>
      </c>
      <c r="X115">
        <v>25.878829552494675</v>
      </c>
      <c r="Y115">
        <v>0</v>
      </c>
      <c r="Z115">
        <v>17.911459026319324</v>
      </c>
      <c r="AA115">
        <v>14.333162458499501</v>
      </c>
      <c r="AB115">
        <v>17.338259996481053</v>
      </c>
      <c r="AC115">
        <v>4.6882657887572927</v>
      </c>
      <c r="AD115">
        <v>0</v>
      </c>
      <c r="AE115">
        <v>80.149976822551849</v>
      </c>
    </row>
    <row r="116" spans="1:31" x14ac:dyDescent="0.3">
      <c r="A116">
        <v>2732069</v>
      </c>
      <c r="B116">
        <v>1</v>
      </c>
      <c r="C116" t="s">
        <v>81</v>
      </c>
      <c r="D116" t="s">
        <v>123</v>
      </c>
      <c r="E116" t="s">
        <v>132</v>
      </c>
      <c r="F116" t="s">
        <v>505</v>
      </c>
      <c r="G116" t="s">
        <v>134</v>
      </c>
      <c r="H116" t="s">
        <v>135</v>
      </c>
      <c r="I116" t="s">
        <v>136</v>
      </c>
      <c r="J116" t="s">
        <v>137</v>
      </c>
      <c r="K116" t="s">
        <v>138</v>
      </c>
      <c r="L116" t="s">
        <v>506</v>
      </c>
      <c r="M116" t="s">
        <v>507</v>
      </c>
      <c r="N116">
        <v>0.28222222200000002</v>
      </c>
      <c r="O116">
        <v>0</v>
      </c>
      <c r="P116">
        <v>465</v>
      </c>
      <c r="Q116">
        <v>0</v>
      </c>
      <c r="R116">
        <v>0</v>
      </c>
      <c r="S116">
        <v>0</v>
      </c>
      <c r="T116">
        <v>37</v>
      </c>
      <c r="U116">
        <v>0</v>
      </c>
      <c r="V116">
        <v>0</v>
      </c>
      <c r="W116">
        <v>0</v>
      </c>
      <c r="X116">
        <v>20.430660109429873</v>
      </c>
      <c r="Y116">
        <v>0</v>
      </c>
      <c r="Z116">
        <v>0</v>
      </c>
      <c r="AA116">
        <v>0</v>
      </c>
      <c r="AB116">
        <v>2.6510937754900175</v>
      </c>
      <c r="AC116">
        <v>0</v>
      </c>
      <c r="AD116">
        <v>0</v>
      </c>
      <c r="AE116">
        <v>23.081753884919891</v>
      </c>
    </row>
    <row r="117" spans="1:31" x14ac:dyDescent="0.3">
      <c r="A117">
        <v>2732401</v>
      </c>
      <c r="B117">
        <v>1</v>
      </c>
      <c r="C117" t="s">
        <v>80</v>
      </c>
      <c r="D117" t="s">
        <v>108</v>
      </c>
      <c r="E117" t="s">
        <v>161</v>
      </c>
      <c r="F117" t="s">
        <v>508</v>
      </c>
      <c r="G117" t="s">
        <v>163</v>
      </c>
      <c r="H117" t="s">
        <v>135</v>
      </c>
      <c r="I117" t="s">
        <v>136</v>
      </c>
      <c r="J117" t="s">
        <v>137</v>
      </c>
      <c r="K117" t="s">
        <v>138</v>
      </c>
      <c r="L117" t="s">
        <v>509</v>
      </c>
      <c r="M117" t="s">
        <v>510</v>
      </c>
      <c r="N117">
        <v>3.145277777</v>
      </c>
      <c r="O117">
        <v>0</v>
      </c>
      <c r="P117">
        <v>5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2.2517880750349351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2.2517880750349351</v>
      </c>
    </row>
    <row r="118" spans="1:31" x14ac:dyDescent="0.3">
      <c r="A118">
        <v>2732315</v>
      </c>
      <c r="B118">
        <v>1</v>
      </c>
      <c r="C118" t="s">
        <v>81</v>
      </c>
      <c r="D118" t="s">
        <v>128</v>
      </c>
      <c r="E118" t="s">
        <v>161</v>
      </c>
      <c r="F118" t="s">
        <v>511</v>
      </c>
      <c r="G118" t="s">
        <v>163</v>
      </c>
      <c r="H118" t="s">
        <v>135</v>
      </c>
      <c r="I118" t="s">
        <v>136</v>
      </c>
      <c r="J118" t="s">
        <v>137</v>
      </c>
      <c r="K118" t="s">
        <v>138</v>
      </c>
      <c r="L118" t="s">
        <v>512</v>
      </c>
      <c r="M118" t="s">
        <v>513</v>
      </c>
      <c r="N118">
        <v>3.5241666660000002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1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7.0935795886021431</v>
      </c>
      <c r="AC118">
        <v>0</v>
      </c>
      <c r="AD118">
        <v>0</v>
      </c>
      <c r="AE118">
        <v>7.0935795886021431</v>
      </c>
    </row>
    <row r="119" spans="1:31" x14ac:dyDescent="0.3">
      <c r="A119">
        <v>2733248</v>
      </c>
      <c r="B119">
        <v>1</v>
      </c>
      <c r="C119" t="s">
        <v>81</v>
      </c>
      <c r="D119" t="s">
        <v>117</v>
      </c>
      <c r="E119" t="s">
        <v>145</v>
      </c>
      <c r="F119" t="s">
        <v>514</v>
      </c>
      <c r="G119" t="s">
        <v>230</v>
      </c>
      <c r="H119" t="s">
        <v>135</v>
      </c>
      <c r="I119" t="s">
        <v>136</v>
      </c>
      <c r="J119" t="s">
        <v>137</v>
      </c>
      <c r="K119" t="s">
        <v>138</v>
      </c>
      <c r="L119" t="s">
        <v>515</v>
      </c>
      <c r="M119" t="s">
        <v>516</v>
      </c>
      <c r="N119">
        <v>2.2483333330000002</v>
      </c>
      <c r="O119">
        <v>0</v>
      </c>
      <c r="P119">
        <v>1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0.32723113901944501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0.32723113901944501</v>
      </c>
    </row>
    <row r="120" spans="1:31" x14ac:dyDescent="0.3">
      <c r="A120">
        <v>2733002</v>
      </c>
      <c r="B120">
        <v>1</v>
      </c>
      <c r="C120" t="s">
        <v>81</v>
      </c>
      <c r="D120" t="s">
        <v>115</v>
      </c>
      <c r="E120" t="s">
        <v>145</v>
      </c>
      <c r="F120" t="s">
        <v>517</v>
      </c>
      <c r="G120" t="s">
        <v>230</v>
      </c>
      <c r="H120" t="s">
        <v>135</v>
      </c>
      <c r="I120" t="s">
        <v>136</v>
      </c>
      <c r="J120" t="s">
        <v>137</v>
      </c>
      <c r="K120" t="s">
        <v>138</v>
      </c>
      <c r="L120" t="s">
        <v>518</v>
      </c>
      <c r="M120" t="s">
        <v>231</v>
      </c>
      <c r="N120">
        <v>2.6069444439999998</v>
      </c>
      <c r="O120">
        <v>0</v>
      </c>
      <c r="P120">
        <v>1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0.16777338094568334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0.16777338094568334</v>
      </c>
    </row>
    <row r="121" spans="1:31" x14ac:dyDescent="0.3">
      <c r="A121">
        <v>2733066</v>
      </c>
      <c r="B121">
        <v>2</v>
      </c>
      <c r="C121" t="s">
        <v>80</v>
      </c>
      <c r="D121" t="s">
        <v>89</v>
      </c>
      <c r="E121" t="s">
        <v>132</v>
      </c>
      <c r="F121" t="s">
        <v>519</v>
      </c>
      <c r="G121" t="s">
        <v>409</v>
      </c>
      <c r="H121" t="s">
        <v>135</v>
      </c>
      <c r="I121" t="s">
        <v>136</v>
      </c>
      <c r="J121" t="s">
        <v>137</v>
      </c>
      <c r="K121" t="s">
        <v>138</v>
      </c>
      <c r="L121" t="s">
        <v>520</v>
      </c>
      <c r="M121" t="s">
        <v>521</v>
      </c>
      <c r="N121">
        <v>1.108333333</v>
      </c>
      <c r="O121">
        <v>0</v>
      </c>
      <c r="P121">
        <v>413</v>
      </c>
      <c r="Q121">
        <v>0</v>
      </c>
      <c r="R121">
        <v>5</v>
      </c>
      <c r="S121">
        <v>0</v>
      </c>
      <c r="T121">
        <v>21</v>
      </c>
      <c r="U121">
        <v>0</v>
      </c>
      <c r="V121">
        <v>0</v>
      </c>
      <c r="W121">
        <v>0</v>
      </c>
      <c r="X121">
        <v>111.74084357682351</v>
      </c>
      <c r="Y121">
        <v>0</v>
      </c>
      <c r="Z121">
        <v>1.730550992634071</v>
      </c>
      <c r="AA121">
        <v>0</v>
      </c>
      <c r="AB121">
        <v>9.6220421328860226</v>
      </c>
      <c r="AC121">
        <v>0</v>
      </c>
      <c r="AD121">
        <v>0</v>
      </c>
      <c r="AE121">
        <v>123.0934367023436</v>
      </c>
    </row>
    <row r="122" spans="1:31" x14ac:dyDescent="0.3">
      <c r="A122">
        <v>2733108</v>
      </c>
      <c r="B122">
        <v>1</v>
      </c>
      <c r="C122" t="s">
        <v>80</v>
      </c>
      <c r="D122" t="s">
        <v>96</v>
      </c>
      <c r="E122" t="s">
        <v>161</v>
      </c>
      <c r="F122" t="s">
        <v>522</v>
      </c>
      <c r="G122" t="s">
        <v>147</v>
      </c>
      <c r="H122" t="s">
        <v>135</v>
      </c>
      <c r="I122" t="s">
        <v>136</v>
      </c>
      <c r="J122" t="s">
        <v>137</v>
      </c>
      <c r="K122" t="s">
        <v>138</v>
      </c>
      <c r="L122" t="s">
        <v>523</v>
      </c>
      <c r="M122" t="s">
        <v>524</v>
      </c>
      <c r="N122">
        <v>4.4933333329999998</v>
      </c>
      <c r="O122">
        <v>0</v>
      </c>
      <c r="P122">
        <v>43</v>
      </c>
      <c r="Q122">
        <v>0</v>
      </c>
      <c r="R122">
        <v>0</v>
      </c>
      <c r="S122">
        <v>0</v>
      </c>
      <c r="T122">
        <v>5</v>
      </c>
      <c r="U122">
        <v>0</v>
      </c>
      <c r="V122">
        <v>0</v>
      </c>
      <c r="W122">
        <v>0</v>
      </c>
      <c r="X122">
        <v>43.40768742313157</v>
      </c>
      <c r="Y122">
        <v>0</v>
      </c>
      <c r="Z122">
        <v>0</v>
      </c>
      <c r="AA122">
        <v>0</v>
      </c>
      <c r="AB122">
        <v>6.7613352900570245</v>
      </c>
      <c r="AC122">
        <v>0</v>
      </c>
      <c r="AD122">
        <v>0</v>
      </c>
      <c r="AE122">
        <v>50.169022713188596</v>
      </c>
    </row>
    <row r="123" spans="1:31" x14ac:dyDescent="0.3">
      <c r="A123">
        <v>2733251</v>
      </c>
      <c r="B123">
        <v>1</v>
      </c>
      <c r="C123" t="s">
        <v>80</v>
      </c>
      <c r="D123" t="s">
        <v>100</v>
      </c>
      <c r="E123" t="s">
        <v>161</v>
      </c>
      <c r="F123" t="s">
        <v>525</v>
      </c>
      <c r="G123" t="s">
        <v>163</v>
      </c>
      <c r="H123" t="s">
        <v>135</v>
      </c>
      <c r="I123" t="s">
        <v>136</v>
      </c>
      <c r="J123" t="s">
        <v>137</v>
      </c>
      <c r="K123" t="s">
        <v>138</v>
      </c>
      <c r="L123" t="s">
        <v>526</v>
      </c>
      <c r="M123" t="s">
        <v>527</v>
      </c>
      <c r="N123">
        <v>1.1311111110000001</v>
      </c>
      <c r="O123">
        <v>0</v>
      </c>
      <c r="P123">
        <v>7</v>
      </c>
      <c r="Q123">
        <v>0</v>
      </c>
      <c r="R123">
        <v>1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1.772026760264767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1.772026760264767</v>
      </c>
    </row>
    <row r="124" spans="1:31" x14ac:dyDescent="0.3">
      <c r="A124">
        <v>2733085</v>
      </c>
      <c r="B124">
        <v>1</v>
      </c>
      <c r="C124" t="s">
        <v>80</v>
      </c>
      <c r="D124" t="s">
        <v>105</v>
      </c>
      <c r="E124" t="s">
        <v>161</v>
      </c>
      <c r="F124" t="s">
        <v>389</v>
      </c>
      <c r="G124" t="s">
        <v>163</v>
      </c>
      <c r="H124" t="s">
        <v>135</v>
      </c>
      <c r="I124" t="s">
        <v>136</v>
      </c>
      <c r="J124" t="s">
        <v>137</v>
      </c>
      <c r="K124" t="s">
        <v>138</v>
      </c>
      <c r="L124" t="s">
        <v>528</v>
      </c>
      <c r="M124" t="s">
        <v>529</v>
      </c>
      <c r="N124">
        <v>0.69888888800000004</v>
      </c>
      <c r="O124">
        <v>0</v>
      </c>
      <c r="P124">
        <v>62</v>
      </c>
      <c r="Q124">
        <v>0</v>
      </c>
      <c r="R124">
        <v>2</v>
      </c>
      <c r="S124">
        <v>0</v>
      </c>
      <c r="T124">
        <v>2</v>
      </c>
      <c r="U124">
        <v>0</v>
      </c>
      <c r="V124">
        <v>0</v>
      </c>
      <c r="W124">
        <v>0</v>
      </c>
      <c r="X124">
        <v>9.0826098811218632</v>
      </c>
      <c r="Y124">
        <v>0</v>
      </c>
      <c r="Z124">
        <v>2.711294737500667E-2</v>
      </c>
      <c r="AA124">
        <v>0</v>
      </c>
      <c r="AB124">
        <v>0.84559979191000001</v>
      </c>
      <c r="AC124">
        <v>0</v>
      </c>
      <c r="AD124">
        <v>0</v>
      </c>
      <c r="AE124">
        <v>9.9553226204068697</v>
      </c>
    </row>
    <row r="125" spans="1:31" x14ac:dyDescent="0.3">
      <c r="A125">
        <v>2732275</v>
      </c>
      <c r="B125">
        <v>1</v>
      </c>
      <c r="C125" t="s">
        <v>80</v>
      </c>
      <c r="D125" t="s">
        <v>108</v>
      </c>
      <c r="E125" t="s">
        <v>161</v>
      </c>
      <c r="F125" t="s">
        <v>530</v>
      </c>
      <c r="G125" t="s">
        <v>163</v>
      </c>
      <c r="H125" t="s">
        <v>135</v>
      </c>
      <c r="I125" t="s">
        <v>136</v>
      </c>
      <c r="J125" t="s">
        <v>137</v>
      </c>
      <c r="K125" t="s">
        <v>138</v>
      </c>
      <c r="L125" t="s">
        <v>531</v>
      </c>
      <c r="M125" t="s">
        <v>532</v>
      </c>
      <c r="N125">
        <v>2.037222222</v>
      </c>
      <c r="O125">
        <v>0</v>
      </c>
      <c r="P125">
        <v>20</v>
      </c>
      <c r="Q125">
        <v>0</v>
      </c>
      <c r="R125">
        <v>1</v>
      </c>
      <c r="S125">
        <v>0</v>
      </c>
      <c r="T125">
        <v>2</v>
      </c>
      <c r="U125">
        <v>0</v>
      </c>
      <c r="V125">
        <v>0</v>
      </c>
      <c r="W125">
        <v>0</v>
      </c>
      <c r="X125">
        <v>5.3970323870693306</v>
      </c>
      <c r="Y125">
        <v>0</v>
      </c>
      <c r="Z125">
        <v>0</v>
      </c>
      <c r="AA125">
        <v>0</v>
      </c>
      <c r="AB125">
        <v>1.0957197719613334E-2</v>
      </c>
      <c r="AC125">
        <v>0</v>
      </c>
      <c r="AD125">
        <v>0</v>
      </c>
      <c r="AE125">
        <v>5.4079895847889441</v>
      </c>
    </row>
    <row r="126" spans="1:31" x14ac:dyDescent="0.3">
      <c r="A126">
        <v>2733065</v>
      </c>
      <c r="B126">
        <v>1</v>
      </c>
      <c r="C126" t="s">
        <v>80</v>
      </c>
      <c r="D126" t="s">
        <v>97</v>
      </c>
      <c r="E126" t="s">
        <v>161</v>
      </c>
      <c r="F126" t="s">
        <v>533</v>
      </c>
      <c r="G126" t="s">
        <v>163</v>
      </c>
      <c r="H126" t="s">
        <v>135</v>
      </c>
      <c r="I126" t="s">
        <v>136</v>
      </c>
      <c r="J126" t="s">
        <v>137</v>
      </c>
      <c r="K126" t="s">
        <v>138</v>
      </c>
      <c r="L126" t="s">
        <v>534</v>
      </c>
      <c r="M126" t="s">
        <v>535</v>
      </c>
      <c r="N126">
        <v>3.7836111109999999</v>
      </c>
      <c r="O126">
        <v>0</v>
      </c>
      <c r="P126">
        <v>109</v>
      </c>
      <c r="Q126">
        <v>0</v>
      </c>
      <c r="R126">
        <v>3</v>
      </c>
      <c r="S126">
        <v>0</v>
      </c>
      <c r="T126">
        <v>9</v>
      </c>
      <c r="U126">
        <v>0</v>
      </c>
      <c r="V126">
        <v>0</v>
      </c>
      <c r="W126">
        <v>0</v>
      </c>
      <c r="X126">
        <v>111.80420708756677</v>
      </c>
      <c r="Y126">
        <v>0</v>
      </c>
      <c r="Z126">
        <v>1.1056702010921566</v>
      </c>
      <c r="AA126">
        <v>0</v>
      </c>
      <c r="AB126">
        <v>15.749919647578853</v>
      </c>
      <c r="AC126">
        <v>0</v>
      </c>
      <c r="AD126">
        <v>0</v>
      </c>
      <c r="AE126">
        <v>128.65979693623777</v>
      </c>
    </row>
    <row r="127" spans="1:31" x14ac:dyDescent="0.3">
      <c r="A127">
        <v>2732936</v>
      </c>
      <c r="B127">
        <v>1</v>
      </c>
      <c r="C127" t="s">
        <v>80</v>
      </c>
      <c r="D127" t="s">
        <v>96</v>
      </c>
      <c r="E127" t="s">
        <v>132</v>
      </c>
      <c r="F127" t="s">
        <v>536</v>
      </c>
      <c r="G127" t="s">
        <v>134</v>
      </c>
      <c r="H127" t="s">
        <v>135</v>
      </c>
      <c r="I127" t="s">
        <v>136</v>
      </c>
      <c r="J127" t="s">
        <v>137</v>
      </c>
      <c r="K127" t="s">
        <v>138</v>
      </c>
      <c r="L127" t="s">
        <v>537</v>
      </c>
      <c r="M127" t="s">
        <v>538</v>
      </c>
      <c r="N127">
        <v>8.7925000000000004</v>
      </c>
      <c r="O127">
        <v>0</v>
      </c>
      <c r="P127">
        <v>261</v>
      </c>
      <c r="Q127">
        <v>0</v>
      </c>
      <c r="R127">
        <v>0</v>
      </c>
      <c r="S127">
        <v>0</v>
      </c>
      <c r="T127">
        <v>11</v>
      </c>
      <c r="U127">
        <v>0</v>
      </c>
      <c r="V127">
        <v>0</v>
      </c>
      <c r="W127">
        <v>0</v>
      </c>
      <c r="X127">
        <v>256.00756146187513</v>
      </c>
      <c r="Y127">
        <v>0</v>
      </c>
      <c r="Z127">
        <v>0</v>
      </c>
      <c r="AA127">
        <v>0</v>
      </c>
      <c r="AB127">
        <v>42.115584865239789</v>
      </c>
      <c r="AC127">
        <v>0</v>
      </c>
      <c r="AD127">
        <v>0</v>
      </c>
      <c r="AE127">
        <v>298.12314632711491</v>
      </c>
    </row>
    <row r="128" spans="1:31" x14ac:dyDescent="0.3">
      <c r="A128">
        <v>2732083</v>
      </c>
      <c r="B128">
        <v>1</v>
      </c>
      <c r="C128" t="s">
        <v>80</v>
      </c>
      <c r="D128" t="s">
        <v>82</v>
      </c>
      <c r="E128" t="s">
        <v>145</v>
      </c>
      <c r="F128" t="s">
        <v>539</v>
      </c>
      <c r="G128" t="s">
        <v>147</v>
      </c>
      <c r="H128" t="s">
        <v>135</v>
      </c>
      <c r="I128" t="s">
        <v>136</v>
      </c>
      <c r="J128" t="s">
        <v>137</v>
      </c>
      <c r="K128" t="s">
        <v>138</v>
      </c>
      <c r="L128" t="s">
        <v>540</v>
      </c>
      <c r="M128" t="s">
        <v>541</v>
      </c>
      <c r="N128">
        <v>2.7705555550000001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1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6.6369364326238873</v>
      </c>
      <c r="AC128">
        <v>0</v>
      </c>
      <c r="AD128">
        <v>0</v>
      </c>
      <c r="AE128">
        <v>6.6369364326238873</v>
      </c>
    </row>
    <row r="129" spans="1:31" x14ac:dyDescent="0.3">
      <c r="A129">
        <v>2732332</v>
      </c>
      <c r="B129">
        <v>1</v>
      </c>
      <c r="C129" t="s">
        <v>80</v>
      </c>
      <c r="D129" t="s">
        <v>85</v>
      </c>
      <c r="E129" t="s">
        <v>200</v>
      </c>
      <c r="F129" t="s">
        <v>542</v>
      </c>
      <c r="G129" t="s">
        <v>543</v>
      </c>
      <c r="H129" t="s">
        <v>135</v>
      </c>
      <c r="I129" t="s">
        <v>136</v>
      </c>
      <c r="J129" t="s">
        <v>137</v>
      </c>
      <c r="K129" t="s">
        <v>138</v>
      </c>
      <c r="L129" t="s">
        <v>544</v>
      </c>
      <c r="M129" t="s">
        <v>545</v>
      </c>
      <c r="N129">
        <v>8.6288888880000005</v>
      </c>
      <c r="O129">
        <v>0</v>
      </c>
      <c r="P129">
        <v>139</v>
      </c>
      <c r="Q129">
        <v>0</v>
      </c>
      <c r="R129">
        <v>0</v>
      </c>
      <c r="S129">
        <v>0</v>
      </c>
      <c r="T129">
        <v>2</v>
      </c>
      <c r="U129">
        <v>0</v>
      </c>
      <c r="V129">
        <v>0</v>
      </c>
      <c r="W129">
        <v>0</v>
      </c>
      <c r="X129">
        <v>209.05841487107401</v>
      </c>
      <c r="Y129">
        <v>0</v>
      </c>
      <c r="Z129">
        <v>0</v>
      </c>
      <c r="AA129">
        <v>0</v>
      </c>
      <c r="AB129">
        <v>3.7641356023299166</v>
      </c>
      <c r="AC129">
        <v>0</v>
      </c>
      <c r="AD129">
        <v>0</v>
      </c>
      <c r="AE129">
        <v>212.82255047340394</v>
      </c>
    </row>
    <row r="130" spans="1:31" x14ac:dyDescent="0.3">
      <c r="A130">
        <v>2732873</v>
      </c>
      <c r="B130">
        <v>1</v>
      </c>
      <c r="C130" t="s">
        <v>80</v>
      </c>
      <c r="D130" t="s">
        <v>95</v>
      </c>
      <c r="E130" t="s">
        <v>173</v>
      </c>
      <c r="F130" t="s">
        <v>546</v>
      </c>
      <c r="G130" t="s">
        <v>152</v>
      </c>
      <c r="H130" t="s">
        <v>153</v>
      </c>
      <c r="I130" t="s">
        <v>136</v>
      </c>
      <c r="J130" t="s">
        <v>137</v>
      </c>
      <c r="K130" t="s">
        <v>138</v>
      </c>
      <c r="L130" t="s">
        <v>547</v>
      </c>
      <c r="M130" t="s">
        <v>548</v>
      </c>
      <c r="N130">
        <v>0.23027777699999999</v>
      </c>
      <c r="O130">
        <v>0</v>
      </c>
      <c r="P130">
        <v>150</v>
      </c>
      <c r="Q130">
        <v>0</v>
      </c>
      <c r="R130">
        <v>2</v>
      </c>
      <c r="S130">
        <v>31</v>
      </c>
      <c r="T130">
        <v>11</v>
      </c>
      <c r="U130">
        <v>3</v>
      </c>
      <c r="V130">
        <v>0</v>
      </c>
      <c r="W130">
        <v>0</v>
      </c>
      <c r="X130">
        <v>6.3046929259354885</v>
      </c>
      <c r="Y130">
        <v>0</v>
      </c>
      <c r="Z130">
        <v>3.2477290871999999E-2</v>
      </c>
      <c r="AA130">
        <v>49.006597627320062</v>
      </c>
      <c r="AB130">
        <v>2.644672152129885</v>
      </c>
      <c r="AC130">
        <v>232.36708353896302</v>
      </c>
      <c r="AD130">
        <v>0</v>
      </c>
      <c r="AE130">
        <v>290.35552353522047</v>
      </c>
    </row>
    <row r="131" spans="1:31" x14ac:dyDescent="0.3">
      <c r="A131">
        <v>2732381</v>
      </c>
      <c r="B131">
        <v>1</v>
      </c>
      <c r="C131" t="s">
        <v>80</v>
      </c>
      <c r="D131" t="s">
        <v>82</v>
      </c>
      <c r="E131" t="s">
        <v>200</v>
      </c>
      <c r="F131" t="s">
        <v>549</v>
      </c>
      <c r="G131" t="s">
        <v>393</v>
      </c>
      <c r="H131" t="s">
        <v>135</v>
      </c>
      <c r="I131" t="s">
        <v>136</v>
      </c>
      <c r="J131" t="s">
        <v>137</v>
      </c>
      <c r="K131" t="s">
        <v>138</v>
      </c>
      <c r="L131" t="s">
        <v>550</v>
      </c>
      <c r="M131" t="s">
        <v>551</v>
      </c>
      <c r="N131">
        <v>8.4727777769999992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120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237.81191945441134</v>
      </c>
      <c r="AC131">
        <v>0</v>
      </c>
      <c r="AD131">
        <v>0</v>
      </c>
      <c r="AE131">
        <v>237.81191945441134</v>
      </c>
    </row>
    <row r="132" spans="1:31" x14ac:dyDescent="0.3">
      <c r="A132">
        <v>2732630</v>
      </c>
      <c r="B132">
        <v>1</v>
      </c>
      <c r="C132" t="s">
        <v>80</v>
      </c>
      <c r="D132" t="s">
        <v>92</v>
      </c>
      <c r="E132" t="s">
        <v>145</v>
      </c>
      <c r="F132" t="s">
        <v>552</v>
      </c>
      <c r="G132" t="s">
        <v>147</v>
      </c>
      <c r="H132" t="s">
        <v>135</v>
      </c>
      <c r="I132" t="s">
        <v>136</v>
      </c>
      <c r="J132" t="s">
        <v>137</v>
      </c>
      <c r="K132" t="s">
        <v>138</v>
      </c>
      <c r="L132" t="s">
        <v>553</v>
      </c>
      <c r="M132" t="s">
        <v>554</v>
      </c>
      <c r="N132">
        <v>2.0150000000000001</v>
      </c>
      <c r="O132">
        <v>0</v>
      </c>
      <c r="P132">
        <v>1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0.67173132331587504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0.67173132331587504</v>
      </c>
    </row>
    <row r="133" spans="1:31" x14ac:dyDescent="0.3">
      <c r="A133">
        <v>2733022</v>
      </c>
      <c r="B133">
        <v>1</v>
      </c>
      <c r="C133" t="s">
        <v>81</v>
      </c>
      <c r="D133" t="s">
        <v>128</v>
      </c>
      <c r="E133" t="s">
        <v>161</v>
      </c>
      <c r="F133" t="s">
        <v>555</v>
      </c>
      <c r="G133" t="s">
        <v>163</v>
      </c>
      <c r="H133" t="s">
        <v>135</v>
      </c>
      <c r="I133" t="s">
        <v>136</v>
      </c>
      <c r="J133" t="s">
        <v>137</v>
      </c>
      <c r="K133" t="s">
        <v>138</v>
      </c>
      <c r="L133" t="s">
        <v>556</v>
      </c>
      <c r="M133" t="s">
        <v>557</v>
      </c>
      <c r="N133">
        <v>4.4727777770000001</v>
      </c>
      <c r="O133">
        <v>0</v>
      </c>
      <c r="P133">
        <v>14</v>
      </c>
      <c r="Q133">
        <v>0</v>
      </c>
      <c r="R133">
        <v>0</v>
      </c>
      <c r="S133">
        <v>0</v>
      </c>
      <c r="T133">
        <v>2</v>
      </c>
      <c r="U133">
        <v>0</v>
      </c>
      <c r="V133">
        <v>0</v>
      </c>
      <c r="W133">
        <v>0</v>
      </c>
      <c r="X133">
        <v>11.020138369098518</v>
      </c>
      <c r="Y133">
        <v>0</v>
      </c>
      <c r="Z133">
        <v>0</v>
      </c>
      <c r="AA133">
        <v>0</v>
      </c>
      <c r="AB133">
        <v>9.6387150958335148</v>
      </c>
      <c r="AC133">
        <v>0</v>
      </c>
      <c r="AD133">
        <v>0</v>
      </c>
      <c r="AE133">
        <v>20.658853464932033</v>
      </c>
    </row>
    <row r="134" spans="1:31" x14ac:dyDescent="0.3">
      <c r="A134">
        <v>2732338</v>
      </c>
      <c r="B134">
        <v>1</v>
      </c>
      <c r="C134" t="s">
        <v>80</v>
      </c>
      <c r="D134" t="s">
        <v>90</v>
      </c>
      <c r="E134" t="s">
        <v>145</v>
      </c>
      <c r="F134" t="s">
        <v>558</v>
      </c>
      <c r="G134" t="s">
        <v>147</v>
      </c>
      <c r="H134" t="s">
        <v>135</v>
      </c>
      <c r="I134" t="s">
        <v>136</v>
      </c>
      <c r="J134" t="s">
        <v>137</v>
      </c>
      <c r="K134" t="s">
        <v>138</v>
      </c>
      <c r="L134" t="s">
        <v>559</v>
      </c>
      <c r="M134" t="s">
        <v>560</v>
      </c>
      <c r="N134">
        <v>1.65</v>
      </c>
      <c r="O134">
        <v>0</v>
      </c>
      <c r="P134">
        <v>25</v>
      </c>
      <c r="Q134">
        <v>0</v>
      </c>
      <c r="R134">
        <v>0</v>
      </c>
      <c r="S134">
        <v>0</v>
      </c>
      <c r="T134">
        <v>8</v>
      </c>
      <c r="U134">
        <v>0</v>
      </c>
      <c r="V134">
        <v>0</v>
      </c>
      <c r="W134">
        <v>0</v>
      </c>
      <c r="X134">
        <v>8.2932583862464835</v>
      </c>
      <c r="Y134">
        <v>0</v>
      </c>
      <c r="Z134">
        <v>0</v>
      </c>
      <c r="AA134">
        <v>0</v>
      </c>
      <c r="AB134">
        <v>9.3812135509390107</v>
      </c>
      <c r="AC134">
        <v>0</v>
      </c>
      <c r="AD134">
        <v>0</v>
      </c>
      <c r="AE134">
        <v>17.674471937185494</v>
      </c>
    </row>
    <row r="135" spans="1:31" x14ac:dyDescent="0.3">
      <c r="A135">
        <v>2733214</v>
      </c>
      <c r="B135">
        <v>1</v>
      </c>
      <c r="C135" t="s">
        <v>80</v>
      </c>
      <c r="D135" t="s">
        <v>82</v>
      </c>
      <c r="E135" t="s">
        <v>145</v>
      </c>
      <c r="F135" t="s">
        <v>561</v>
      </c>
      <c r="G135" t="s">
        <v>230</v>
      </c>
      <c r="H135" t="s">
        <v>135</v>
      </c>
      <c r="I135" t="s">
        <v>136</v>
      </c>
      <c r="J135" t="s">
        <v>137</v>
      </c>
      <c r="K135" t="s">
        <v>138</v>
      </c>
      <c r="L135" t="s">
        <v>562</v>
      </c>
      <c r="M135" t="s">
        <v>563</v>
      </c>
      <c r="N135">
        <v>1.131388888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1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0.11880236959833668</v>
      </c>
      <c r="AC135">
        <v>0</v>
      </c>
      <c r="AD135">
        <v>0</v>
      </c>
      <c r="AE135">
        <v>0.11880236959833668</v>
      </c>
    </row>
    <row r="136" spans="1:31" x14ac:dyDescent="0.3">
      <c r="A136">
        <v>2733118</v>
      </c>
      <c r="B136">
        <v>2</v>
      </c>
      <c r="C136" t="s">
        <v>80</v>
      </c>
      <c r="D136" t="s">
        <v>83</v>
      </c>
      <c r="E136" t="s">
        <v>156</v>
      </c>
      <c r="F136" t="s">
        <v>564</v>
      </c>
      <c r="G136" t="s">
        <v>565</v>
      </c>
      <c r="H136" t="s">
        <v>153</v>
      </c>
      <c r="I136" t="s">
        <v>136</v>
      </c>
      <c r="J136" t="s">
        <v>137</v>
      </c>
      <c r="K136" t="s">
        <v>138</v>
      </c>
      <c r="L136" t="s">
        <v>566</v>
      </c>
      <c r="M136" t="s">
        <v>567</v>
      </c>
      <c r="N136">
        <v>2.8275000000000001</v>
      </c>
      <c r="O136">
        <v>0</v>
      </c>
      <c r="P136">
        <v>1</v>
      </c>
      <c r="Q136">
        <v>0</v>
      </c>
      <c r="R136">
        <v>0</v>
      </c>
      <c r="S136">
        <v>4</v>
      </c>
      <c r="T136">
        <v>10</v>
      </c>
      <c r="U136">
        <v>1</v>
      </c>
      <c r="V136">
        <v>3</v>
      </c>
      <c r="W136">
        <v>0</v>
      </c>
      <c r="X136">
        <v>1.0708669494678567</v>
      </c>
      <c r="Y136">
        <v>0</v>
      </c>
      <c r="Z136">
        <v>0</v>
      </c>
      <c r="AA136">
        <v>46.013964337519802</v>
      </c>
      <c r="AB136">
        <v>107.10505749975486</v>
      </c>
      <c r="AC136">
        <v>13.454172668015779</v>
      </c>
      <c r="AD136">
        <v>103.05624589770241</v>
      </c>
      <c r="AE136">
        <v>270.70030735246075</v>
      </c>
    </row>
    <row r="137" spans="1:31" x14ac:dyDescent="0.3">
      <c r="A137">
        <v>2732195</v>
      </c>
      <c r="B137">
        <v>1</v>
      </c>
      <c r="C137" t="s">
        <v>80</v>
      </c>
      <c r="D137" t="s">
        <v>82</v>
      </c>
      <c r="E137" t="s">
        <v>145</v>
      </c>
      <c r="F137" t="s">
        <v>568</v>
      </c>
      <c r="G137" t="s">
        <v>147</v>
      </c>
      <c r="H137" t="s">
        <v>135</v>
      </c>
      <c r="I137" t="s">
        <v>136</v>
      </c>
      <c r="J137" t="s">
        <v>137</v>
      </c>
      <c r="K137" t="s">
        <v>138</v>
      </c>
      <c r="L137" t="s">
        <v>569</v>
      </c>
      <c r="M137" t="s">
        <v>570</v>
      </c>
      <c r="N137">
        <v>3.8255555550000002</v>
      </c>
      <c r="O137">
        <v>0</v>
      </c>
      <c r="P137">
        <v>5</v>
      </c>
      <c r="Q137">
        <v>0</v>
      </c>
      <c r="R137">
        <v>0</v>
      </c>
      <c r="S137">
        <v>0</v>
      </c>
      <c r="T137">
        <v>4</v>
      </c>
      <c r="U137">
        <v>0</v>
      </c>
      <c r="V137">
        <v>0</v>
      </c>
      <c r="W137">
        <v>0</v>
      </c>
      <c r="X137">
        <v>4.4206488603003127</v>
      </c>
      <c r="Y137">
        <v>0</v>
      </c>
      <c r="Z137">
        <v>0</v>
      </c>
      <c r="AA137">
        <v>0</v>
      </c>
      <c r="AB137">
        <v>58.946386446933445</v>
      </c>
      <c r="AC137">
        <v>0</v>
      </c>
      <c r="AD137">
        <v>0</v>
      </c>
      <c r="AE137">
        <v>63.367035307233756</v>
      </c>
    </row>
    <row r="138" spans="1:31" x14ac:dyDescent="0.3">
      <c r="A138">
        <v>2733383</v>
      </c>
      <c r="B138">
        <v>1</v>
      </c>
      <c r="C138" t="s">
        <v>80</v>
      </c>
      <c r="D138" t="s">
        <v>99</v>
      </c>
      <c r="E138" t="s">
        <v>132</v>
      </c>
      <c r="F138" t="s">
        <v>571</v>
      </c>
      <c r="G138" t="s">
        <v>134</v>
      </c>
      <c r="H138" t="s">
        <v>135</v>
      </c>
      <c r="I138" t="s">
        <v>136</v>
      </c>
      <c r="J138" t="s">
        <v>137</v>
      </c>
      <c r="K138" t="s">
        <v>138</v>
      </c>
      <c r="L138" t="s">
        <v>572</v>
      </c>
      <c r="M138" t="s">
        <v>573</v>
      </c>
      <c r="N138">
        <v>5.4566666660000003</v>
      </c>
      <c r="O138">
        <v>0</v>
      </c>
      <c r="P138">
        <v>64</v>
      </c>
      <c r="Q138">
        <v>0</v>
      </c>
      <c r="R138">
        <v>0</v>
      </c>
      <c r="S138">
        <v>0</v>
      </c>
      <c r="T138">
        <v>9</v>
      </c>
      <c r="U138">
        <v>0</v>
      </c>
      <c r="V138">
        <v>0</v>
      </c>
      <c r="W138">
        <v>0</v>
      </c>
      <c r="X138">
        <v>45.721139789410337</v>
      </c>
      <c r="Y138">
        <v>0</v>
      </c>
      <c r="Z138">
        <v>0</v>
      </c>
      <c r="AA138">
        <v>0</v>
      </c>
      <c r="AB138">
        <v>14.107613361679904</v>
      </c>
      <c r="AC138">
        <v>0</v>
      </c>
      <c r="AD138">
        <v>0</v>
      </c>
      <c r="AE138">
        <v>59.82875315109024</v>
      </c>
    </row>
    <row r="139" spans="1:31" x14ac:dyDescent="0.3">
      <c r="A139">
        <v>2732719</v>
      </c>
      <c r="B139">
        <v>1</v>
      </c>
      <c r="C139" t="s">
        <v>80</v>
      </c>
      <c r="D139" t="s">
        <v>98</v>
      </c>
      <c r="E139" t="s">
        <v>145</v>
      </c>
      <c r="F139" t="s">
        <v>574</v>
      </c>
      <c r="G139" t="s">
        <v>230</v>
      </c>
      <c r="H139" t="s">
        <v>135</v>
      </c>
      <c r="I139" t="s">
        <v>136</v>
      </c>
      <c r="J139" t="s">
        <v>137</v>
      </c>
      <c r="K139" t="s">
        <v>138</v>
      </c>
      <c r="L139" t="s">
        <v>575</v>
      </c>
      <c r="M139" t="s">
        <v>576</v>
      </c>
      <c r="N139">
        <v>1.998888888</v>
      </c>
      <c r="O139">
        <v>0</v>
      </c>
      <c r="P139">
        <v>1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0.43440995853006337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0.43440995853006337</v>
      </c>
    </row>
    <row r="140" spans="1:31" x14ac:dyDescent="0.3">
      <c r="A140">
        <v>2733360</v>
      </c>
      <c r="B140">
        <v>1</v>
      </c>
      <c r="C140" t="s">
        <v>81</v>
      </c>
      <c r="D140" t="s">
        <v>127</v>
      </c>
      <c r="E140" t="s">
        <v>200</v>
      </c>
      <c r="F140" t="s">
        <v>577</v>
      </c>
      <c r="G140" t="s">
        <v>578</v>
      </c>
      <c r="H140" t="s">
        <v>135</v>
      </c>
      <c r="I140" t="s">
        <v>136</v>
      </c>
      <c r="J140" t="s">
        <v>137</v>
      </c>
      <c r="K140" t="s">
        <v>138</v>
      </c>
      <c r="L140" t="s">
        <v>579</v>
      </c>
      <c r="M140" t="s">
        <v>580</v>
      </c>
      <c r="N140">
        <v>1.6386111109999999</v>
      </c>
      <c r="O140">
        <v>0</v>
      </c>
      <c r="P140">
        <v>137</v>
      </c>
      <c r="Q140">
        <v>0</v>
      </c>
      <c r="R140">
        <v>0</v>
      </c>
      <c r="S140">
        <v>0</v>
      </c>
      <c r="T140">
        <v>28</v>
      </c>
      <c r="U140">
        <v>0</v>
      </c>
      <c r="V140">
        <v>0</v>
      </c>
      <c r="W140">
        <v>0</v>
      </c>
      <c r="X140">
        <v>40.271361122823329</v>
      </c>
      <c r="Y140">
        <v>0</v>
      </c>
      <c r="Z140">
        <v>0</v>
      </c>
      <c r="AA140">
        <v>0</v>
      </c>
      <c r="AB140">
        <v>21.480140607907526</v>
      </c>
      <c r="AC140">
        <v>0</v>
      </c>
      <c r="AD140">
        <v>0</v>
      </c>
      <c r="AE140">
        <v>61.751501730730851</v>
      </c>
    </row>
    <row r="141" spans="1:31" x14ac:dyDescent="0.3">
      <c r="A141">
        <v>2733260</v>
      </c>
      <c r="B141">
        <v>1</v>
      </c>
      <c r="C141" t="s">
        <v>80</v>
      </c>
      <c r="D141" t="s">
        <v>95</v>
      </c>
      <c r="E141" t="s">
        <v>150</v>
      </c>
      <c r="F141" t="s">
        <v>581</v>
      </c>
      <c r="G141" t="s">
        <v>152</v>
      </c>
      <c r="H141" t="s">
        <v>153</v>
      </c>
      <c r="I141" t="s">
        <v>136</v>
      </c>
      <c r="J141" t="s">
        <v>137</v>
      </c>
      <c r="K141" t="s">
        <v>138</v>
      </c>
      <c r="L141" t="s">
        <v>175</v>
      </c>
      <c r="M141" t="s">
        <v>582</v>
      </c>
      <c r="N141">
        <v>0.203333333</v>
      </c>
      <c r="O141">
        <v>1</v>
      </c>
      <c r="P141">
        <v>7908</v>
      </c>
      <c r="Q141">
        <v>2</v>
      </c>
      <c r="R141">
        <v>1</v>
      </c>
      <c r="S141">
        <v>13</v>
      </c>
      <c r="T141">
        <v>921</v>
      </c>
      <c r="U141">
        <v>0</v>
      </c>
      <c r="V141">
        <v>0</v>
      </c>
      <c r="W141">
        <v>9.5703174670800001E-2</v>
      </c>
      <c r="X141">
        <v>333.22614028180487</v>
      </c>
      <c r="Y141">
        <v>0.47321198215068005</v>
      </c>
      <c r="Z141">
        <v>0</v>
      </c>
      <c r="AA141">
        <v>59.31424617807302</v>
      </c>
      <c r="AB141">
        <v>161.22119331512576</v>
      </c>
      <c r="AC141">
        <v>0</v>
      </c>
      <c r="AD141">
        <v>0</v>
      </c>
      <c r="AE141">
        <v>554.33049493182511</v>
      </c>
    </row>
    <row r="142" spans="1:31" x14ac:dyDescent="0.3">
      <c r="A142">
        <v>2732596</v>
      </c>
      <c r="B142">
        <v>1</v>
      </c>
      <c r="C142" t="s">
        <v>81</v>
      </c>
      <c r="D142" t="s">
        <v>112</v>
      </c>
      <c r="E142" t="s">
        <v>161</v>
      </c>
      <c r="F142" t="s">
        <v>583</v>
      </c>
      <c r="G142" t="s">
        <v>409</v>
      </c>
      <c r="H142" t="s">
        <v>135</v>
      </c>
      <c r="I142" t="s">
        <v>136</v>
      </c>
      <c r="J142" t="s">
        <v>137</v>
      </c>
      <c r="K142" t="s">
        <v>138</v>
      </c>
      <c r="L142" t="s">
        <v>584</v>
      </c>
      <c r="M142" t="s">
        <v>585</v>
      </c>
      <c r="N142">
        <v>1.5594444439999999</v>
      </c>
      <c r="O142">
        <v>0</v>
      </c>
      <c r="P142">
        <v>86</v>
      </c>
      <c r="Q142">
        <v>0</v>
      </c>
      <c r="R142">
        <v>1</v>
      </c>
      <c r="S142">
        <v>0</v>
      </c>
      <c r="T142">
        <v>8</v>
      </c>
      <c r="U142">
        <v>0</v>
      </c>
      <c r="V142">
        <v>0</v>
      </c>
      <c r="W142">
        <v>0</v>
      </c>
      <c r="X142">
        <v>21.893285389127364</v>
      </c>
      <c r="Y142">
        <v>0</v>
      </c>
      <c r="Z142">
        <v>0</v>
      </c>
      <c r="AA142">
        <v>0</v>
      </c>
      <c r="AB142">
        <v>13.167516974150816</v>
      </c>
      <c r="AC142">
        <v>0</v>
      </c>
      <c r="AD142">
        <v>0</v>
      </c>
      <c r="AE142">
        <v>35.060802363278178</v>
      </c>
    </row>
    <row r="143" spans="1:31" x14ac:dyDescent="0.3">
      <c r="A143">
        <v>2732742</v>
      </c>
      <c r="B143">
        <v>1</v>
      </c>
      <c r="C143" t="s">
        <v>80</v>
      </c>
      <c r="D143" t="s">
        <v>82</v>
      </c>
      <c r="E143" t="s">
        <v>145</v>
      </c>
      <c r="F143" t="s">
        <v>586</v>
      </c>
      <c r="G143" t="s">
        <v>147</v>
      </c>
      <c r="H143" t="s">
        <v>135</v>
      </c>
      <c r="I143" t="s">
        <v>136</v>
      </c>
      <c r="J143" t="s">
        <v>137</v>
      </c>
      <c r="K143" t="s">
        <v>138</v>
      </c>
      <c r="L143" t="s">
        <v>587</v>
      </c>
      <c r="M143" t="s">
        <v>588</v>
      </c>
      <c r="N143">
        <v>16.461944444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1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23.544384318028825</v>
      </c>
      <c r="AC143">
        <v>0</v>
      </c>
      <c r="AD143">
        <v>0</v>
      </c>
      <c r="AE143">
        <v>23.544384318028825</v>
      </c>
    </row>
    <row r="144" spans="1:31" x14ac:dyDescent="0.3">
      <c r="A144">
        <v>2733137</v>
      </c>
      <c r="B144">
        <v>1</v>
      </c>
      <c r="C144" t="s">
        <v>81</v>
      </c>
      <c r="D144" t="s">
        <v>113</v>
      </c>
      <c r="E144" t="s">
        <v>161</v>
      </c>
      <c r="F144" t="s">
        <v>589</v>
      </c>
      <c r="G144" t="s">
        <v>163</v>
      </c>
      <c r="H144" t="s">
        <v>135</v>
      </c>
      <c r="I144" t="s">
        <v>136</v>
      </c>
      <c r="J144" t="s">
        <v>137</v>
      </c>
      <c r="K144" t="s">
        <v>138</v>
      </c>
      <c r="L144" t="s">
        <v>590</v>
      </c>
      <c r="M144" t="s">
        <v>591</v>
      </c>
      <c r="N144">
        <v>4.7086111109999997</v>
      </c>
      <c r="O144">
        <v>0</v>
      </c>
      <c r="P144">
        <v>14</v>
      </c>
      <c r="Q144">
        <v>0</v>
      </c>
      <c r="R144">
        <v>4</v>
      </c>
      <c r="S144">
        <v>0</v>
      </c>
      <c r="T144">
        <v>2</v>
      </c>
      <c r="U144">
        <v>0</v>
      </c>
      <c r="V144">
        <v>0</v>
      </c>
      <c r="W144">
        <v>0</v>
      </c>
      <c r="X144">
        <v>8.6159173042911501</v>
      </c>
      <c r="Y144">
        <v>0</v>
      </c>
      <c r="Z144">
        <v>33.364871585532917</v>
      </c>
      <c r="AA144">
        <v>0</v>
      </c>
      <c r="AB144">
        <v>1.2279739578861151</v>
      </c>
      <c r="AC144">
        <v>0</v>
      </c>
      <c r="AD144">
        <v>0</v>
      </c>
      <c r="AE144">
        <v>43.208762847710183</v>
      </c>
    </row>
    <row r="145" spans="1:31" x14ac:dyDescent="0.3">
      <c r="A145">
        <v>2732805</v>
      </c>
      <c r="B145">
        <v>1</v>
      </c>
      <c r="C145" t="s">
        <v>81</v>
      </c>
      <c r="D145" t="s">
        <v>121</v>
      </c>
      <c r="E145" t="s">
        <v>132</v>
      </c>
      <c r="F145" t="s">
        <v>592</v>
      </c>
      <c r="G145" t="s">
        <v>134</v>
      </c>
      <c r="H145" t="s">
        <v>135</v>
      </c>
      <c r="I145" t="s">
        <v>136</v>
      </c>
      <c r="J145" t="s">
        <v>137</v>
      </c>
      <c r="K145" t="s">
        <v>138</v>
      </c>
      <c r="L145" t="s">
        <v>593</v>
      </c>
      <c r="M145" t="s">
        <v>594</v>
      </c>
      <c r="N145">
        <v>2.2127777769999999</v>
      </c>
      <c r="O145">
        <v>0</v>
      </c>
      <c r="P145">
        <v>39</v>
      </c>
      <c r="Q145">
        <v>0</v>
      </c>
      <c r="R145">
        <v>11</v>
      </c>
      <c r="S145">
        <v>0</v>
      </c>
      <c r="T145">
        <v>1</v>
      </c>
      <c r="U145">
        <v>0</v>
      </c>
      <c r="V145">
        <v>0</v>
      </c>
      <c r="W145">
        <v>0</v>
      </c>
      <c r="X145">
        <v>12.640626501777986</v>
      </c>
      <c r="Y145">
        <v>0</v>
      </c>
      <c r="Z145">
        <v>0</v>
      </c>
      <c r="AA145">
        <v>0</v>
      </c>
      <c r="AB145">
        <v>0.19207470565378332</v>
      </c>
      <c r="AC145">
        <v>0</v>
      </c>
      <c r="AD145">
        <v>0</v>
      </c>
      <c r="AE145">
        <v>12.83270120743177</v>
      </c>
    </row>
    <row r="146" spans="1:31" x14ac:dyDescent="0.3">
      <c r="A146">
        <v>2732118</v>
      </c>
      <c r="B146">
        <v>1</v>
      </c>
      <c r="C146" t="s">
        <v>81</v>
      </c>
      <c r="D146" t="s">
        <v>116</v>
      </c>
      <c r="E146" t="s">
        <v>156</v>
      </c>
      <c r="F146" t="s">
        <v>595</v>
      </c>
      <c r="G146" t="s">
        <v>596</v>
      </c>
      <c r="H146" t="s">
        <v>153</v>
      </c>
      <c r="I146" t="s">
        <v>136</v>
      </c>
      <c r="J146" t="s">
        <v>137</v>
      </c>
      <c r="K146" t="s">
        <v>138</v>
      </c>
      <c r="L146" t="s">
        <v>597</v>
      </c>
      <c r="M146" t="s">
        <v>598</v>
      </c>
      <c r="N146">
        <v>8.4516666659999995</v>
      </c>
      <c r="O146">
        <v>0</v>
      </c>
      <c r="P146">
        <v>13</v>
      </c>
      <c r="Q146">
        <v>0</v>
      </c>
      <c r="R146">
        <v>1</v>
      </c>
      <c r="S146">
        <v>0</v>
      </c>
      <c r="T146">
        <v>1</v>
      </c>
      <c r="U146">
        <v>0</v>
      </c>
      <c r="V146">
        <v>0</v>
      </c>
      <c r="W146">
        <v>0</v>
      </c>
      <c r="X146">
        <v>15.402186167087152</v>
      </c>
      <c r="Y146">
        <v>0</v>
      </c>
      <c r="Z146">
        <v>4.4563936207116672</v>
      </c>
      <c r="AA146">
        <v>0</v>
      </c>
      <c r="AB146">
        <v>12.652514774664999</v>
      </c>
      <c r="AC146">
        <v>0</v>
      </c>
      <c r="AD146">
        <v>0</v>
      </c>
      <c r="AE146">
        <v>32.511094562463818</v>
      </c>
    </row>
    <row r="147" spans="1:31" x14ac:dyDescent="0.3">
      <c r="A147">
        <v>2732759</v>
      </c>
      <c r="B147">
        <v>1</v>
      </c>
      <c r="C147" t="s">
        <v>80</v>
      </c>
      <c r="D147" t="s">
        <v>107</v>
      </c>
      <c r="E147" t="s">
        <v>161</v>
      </c>
      <c r="F147" t="s">
        <v>599</v>
      </c>
      <c r="G147" t="s">
        <v>163</v>
      </c>
      <c r="H147" t="s">
        <v>135</v>
      </c>
      <c r="I147" t="s">
        <v>136</v>
      </c>
      <c r="J147" t="s">
        <v>137</v>
      </c>
      <c r="K147" t="s">
        <v>138</v>
      </c>
      <c r="L147" t="s">
        <v>600</v>
      </c>
      <c r="M147" t="s">
        <v>601</v>
      </c>
      <c r="N147">
        <v>4.9313888879999999</v>
      </c>
      <c r="O147">
        <v>0</v>
      </c>
      <c r="P147">
        <v>41</v>
      </c>
      <c r="Q147">
        <v>0</v>
      </c>
      <c r="R147">
        <v>0</v>
      </c>
      <c r="S147">
        <v>0</v>
      </c>
      <c r="T147">
        <v>7</v>
      </c>
      <c r="U147">
        <v>0</v>
      </c>
      <c r="V147">
        <v>0</v>
      </c>
      <c r="W147">
        <v>0</v>
      </c>
      <c r="X147">
        <v>25.754089159001058</v>
      </c>
      <c r="Y147">
        <v>0</v>
      </c>
      <c r="Z147">
        <v>0</v>
      </c>
      <c r="AA147">
        <v>0</v>
      </c>
      <c r="AB147">
        <v>27.26038623269287</v>
      </c>
      <c r="AC147">
        <v>0</v>
      </c>
      <c r="AD147">
        <v>0</v>
      </c>
      <c r="AE147">
        <v>53.014475391693928</v>
      </c>
    </row>
    <row r="148" spans="1:31" x14ac:dyDescent="0.3">
      <c r="A148">
        <v>2732258</v>
      </c>
      <c r="B148">
        <v>1</v>
      </c>
      <c r="C148" t="s">
        <v>80</v>
      </c>
      <c r="D148" t="s">
        <v>108</v>
      </c>
      <c r="E148" t="s">
        <v>132</v>
      </c>
      <c r="F148" t="s">
        <v>602</v>
      </c>
      <c r="G148" t="s">
        <v>209</v>
      </c>
      <c r="H148" t="s">
        <v>135</v>
      </c>
      <c r="I148" t="s">
        <v>136</v>
      </c>
      <c r="J148" t="s">
        <v>137</v>
      </c>
      <c r="K148" t="s">
        <v>210</v>
      </c>
      <c r="L148" t="s">
        <v>603</v>
      </c>
      <c r="M148" t="s">
        <v>604</v>
      </c>
      <c r="N148">
        <v>8.0544444439999996</v>
      </c>
      <c r="O148">
        <v>0</v>
      </c>
      <c r="P148">
        <v>13</v>
      </c>
      <c r="Q148">
        <v>0</v>
      </c>
      <c r="R148">
        <v>21</v>
      </c>
      <c r="S148">
        <v>0</v>
      </c>
      <c r="T148">
        <v>9</v>
      </c>
      <c r="U148">
        <v>0</v>
      </c>
      <c r="V148">
        <v>0</v>
      </c>
      <c r="W148">
        <v>0</v>
      </c>
      <c r="X148">
        <v>16.858655803000826</v>
      </c>
      <c r="Y148">
        <v>0</v>
      </c>
      <c r="Z148">
        <v>84.97642240292906</v>
      </c>
      <c r="AA148">
        <v>0</v>
      </c>
      <c r="AB148">
        <v>57.132548985048501</v>
      </c>
      <c r="AC148">
        <v>0</v>
      </c>
      <c r="AD148">
        <v>0</v>
      </c>
      <c r="AE148">
        <v>158.96762719097839</v>
      </c>
    </row>
    <row r="149" spans="1:31" x14ac:dyDescent="0.3">
      <c r="A149">
        <v>2733300</v>
      </c>
      <c r="B149">
        <v>1</v>
      </c>
      <c r="C149" t="s">
        <v>81</v>
      </c>
      <c r="D149" t="s">
        <v>122</v>
      </c>
      <c r="E149" t="s">
        <v>132</v>
      </c>
      <c r="F149" t="s">
        <v>605</v>
      </c>
      <c r="G149" t="s">
        <v>134</v>
      </c>
      <c r="H149" t="s">
        <v>135</v>
      </c>
      <c r="I149" t="s">
        <v>136</v>
      </c>
      <c r="J149" t="s">
        <v>137</v>
      </c>
      <c r="K149" t="s">
        <v>138</v>
      </c>
      <c r="L149" t="s">
        <v>606</v>
      </c>
      <c r="M149" t="s">
        <v>607</v>
      </c>
      <c r="N149">
        <v>0.88916666600000005</v>
      </c>
      <c r="O149">
        <v>0</v>
      </c>
      <c r="P149">
        <v>90</v>
      </c>
      <c r="Q149">
        <v>0</v>
      </c>
      <c r="R149">
        <v>0</v>
      </c>
      <c r="S149">
        <v>0</v>
      </c>
      <c r="T149">
        <v>3</v>
      </c>
      <c r="U149">
        <v>0</v>
      </c>
      <c r="V149">
        <v>0</v>
      </c>
      <c r="W149">
        <v>0</v>
      </c>
      <c r="X149">
        <v>6.391417116685699</v>
      </c>
      <c r="Y149">
        <v>0</v>
      </c>
      <c r="Z149">
        <v>0</v>
      </c>
      <c r="AA149">
        <v>0</v>
      </c>
      <c r="AB149">
        <v>7.7728164968410007E-2</v>
      </c>
      <c r="AC149">
        <v>0</v>
      </c>
      <c r="AD149">
        <v>0</v>
      </c>
      <c r="AE149">
        <v>6.4691452816541091</v>
      </c>
    </row>
    <row r="150" spans="1:31" x14ac:dyDescent="0.3">
      <c r="A150">
        <v>2732562</v>
      </c>
      <c r="B150">
        <v>3</v>
      </c>
      <c r="C150" t="s">
        <v>80</v>
      </c>
      <c r="D150" t="s">
        <v>83</v>
      </c>
      <c r="E150" t="s">
        <v>173</v>
      </c>
      <c r="F150" t="s">
        <v>608</v>
      </c>
      <c r="G150" t="s">
        <v>158</v>
      </c>
      <c r="H150" t="s">
        <v>153</v>
      </c>
      <c r="I150" t="s">
        <v>136</v>
      </c>
      <c r="J150" t="s">
        <v>3</v>
      </c>
      <c r="K150" t="s">
        <v>138</v>
      </c>
      <c r="L150" t="s">
        <v>609</v>
      </c>
      <c r="M150" t="s">
        <v>610</v>
      </c>
      <c r="N150">
        <v>9.9444444000000007E-2</v>
      </c>
      <c r="O150">
        <v>0</v>
      </c>
      <c r="P150">
        <v>4323</v>
      </c>
      <c r="Q150">
        <v>0</v>
      </c>
      <c r="R150">
        <v>0</v>
      </c>
      <c r="S150">
        <v>43</v>
      </c>
      <c r="T150">
        <v>1262</v>
      </c>
      <c r="U150">
        <v>8</v>
      </c>
      <c r="V150">
        <v>7</v>
      </c>
      <c r="W150">
        <v>0</v>
      </c>
      <c r="X150">
        <v>105.17755639648146</v>
      </c>
      <c r="Y150">
        <v>0</v>
      </c>
      <c r="Z150">
        <v>0</v>
      </c>
      <c r="AA150">
        <v>269.50075204437837</v>
      </c>
      <c r="AB150">
        <v>138.75405905851366</v>
      </c>
      <c r="AC150">
        <v>701.96161622229272</v>
      </c>
      <c r="AD150">
        <v>19.768606282557858</v>
      </c>
      <c r="AE150">
        <v>1235.1625900042241</v>
      </c>
    </row>
    <row r="151" spans="1:31" x14ac:dyDescent="0.3">
      <c r="A151">
        <v>2733343</v>
      </c>
      <c r="B151">
        <v>1</v>
      </c>
      <c r="C151" t="s">
        <v>80</v>
      </c>
      <c r="D151" t="s">
        <v>95</v>
      </c>
      <c r="E151" t="s">
        <v>150</v>
      </c>
      <c r="F151" t="s">
        <v>611</v>
      </c>
      <c r="G151" t="s">
        <v>152</v>
      </c>
      <c r="H151" t="s">
        <v>153</v>
      </c>
      <c r="I151" t="s">
        <v>136</v>
      </c>
      <c r="J151" t="s">
        <v>137</v>
      </c>
      <c r="K151" t="s">
        <v>138</v>
      </c>
      <c r="L151" t="s">
        <v>612</v>
      </c>
      <c r="M151" t="s">
        <v>613</v>
      </c>
      <c r="N151">
        <v>1.6994444440000001</v>
      </c>
      <c r="O151">
        <v>0</v>
      </c>
      <c r="P151">
        <v>430</v>
      </c>
      <c r="Q151">
        <v>0</v>
      </c>
      <c r="R151">
        <v>0</v>
      </c>
      <c r="S151">
        <v>0</v>
      </c>
      <c r="T151">
        <v>61</v>
      </c>
      <c r="U151">
        <v>0</v>
      </c>
      <c r="V151">
        <v>0</v>
      </c>
      <c r="W151">
        <v>0</v>
      </c>
      <c r="X151">
        <v>135.86717154563917</v>
      </c>
      <c r="Y151">
        <v>0</v>
      </c>
      <c r="Z151">
        <v>0</v>
      </c>
      <c r="AA151">
        <v>0</v>
      </c>
      <c r="AB151">
        <v>53.316110678792256</v>
      </c>
      <c r="AC151">
        <v>0</v>
      </c>
      <c r="AD151">
        <v>0</v>
      </c>
      <c r="AE151">
        <v>189.18328222443142</v>
      </c>
    </row>
    <row r="152" spans="1:31" x14ac:dyDescent="0.3">
      <c r="A152">
        <v>2733346</v>
      </c>
      <c r="B152">
        <v>1</v>
      </c>
      <c r="C152" t="s">
        <v>80</v>
      </c>
      <c r="D152" t="s">
        <v>90</v>
      </c>
      <c r="E152" t="s">
        <v>156</v>
      </c>
      <c r="F152" t="s">
        <v>614</v>
      </c>
      <c r="G152" t="s">
        <v>185</v>
      </c>
      <c r="H152" t="s">
        <v>153</v>
      </c>
      <c r="I152" t="s">
        <v>136</v>
      </c>
      <c r="J152" t="s">
        <v>137</v>
      </c>
      <c r="K152" t="s">
        <v>138</v>
      </c>
      <c r="L152" t="s">
        <v>615</v>
      </c>
      <c r="M152" t="s">
        <v>616</v>
      </c>
      <c r="N152">
        <v>9.1941666659999992</v>
      </c>
      <c r="O152">
        <v>0</v>
      </c>
      <c r="P152">
        <v>293</v>
      </c>
      <c r="Q152">
        <v>0</v>
      </c>
      <c r="R152">
        <v>5</v>
      </c>
      <c r="S152">
        <v>0</v>
      </c>
      <c r="T152">
        <v>15</v>
      </c>
      <c r="U152">
        <v>0</v>
      </c>
      <c r="V152">
        <v>0</v>
      </c>
      <c r="W152">
        <v>0</v>
      </c>
      <c r="X152">
        <v>439.53034990790638</v>
      </c>
      <c r="Y152">
        <v>0</v>
      </c>
      <c r="Z152">
        <v>5.5665412340728517</v>
      </c>
      <c r="AA152">
        <v>0</v>
      </c>
      <c r="AB152">
        <v>26.29782151286317</v>
      </c>
      <c r="AC152">
        <v>0</v>
      </c>
      <c r="AD152">
        <v>0</v>
      </c>
      <c r="AE152">
        <v>471.39471265484241</v>
      </c>
    </row>
    <row r="153" spans="1:31" x14ac:dyDescent="0.3">
      <c r="A153">
        <v>2732264</v>
      </c>
      <c r="B153">
        <v>1</v>
      </c>
      <c r="C153" t="s">
        <v>80</v>
      </c>
      <c r="D153" t="s">
        <v>110</v>
      </c>
      <c r="E153" t="s">
        <v>145</v>
      </c>
      <c r="F153" t="s">
        <v>617</v>
      </c>
      <c r="G153" t="s">
        <v>230</v>
      </c>
      <c r="H153" t="s">
        <v>135</v>
      </c>
      <c r="I153" t="s">
        <v>136</v>
      </c>
      <c r="J153" t="s">
        <v>137</v>
      </c>
      <c r="K153" t="s">
        <v>138</v>
      </c>
      <c r="L153" t="s">
        <v>618</v>
      </c>
      <c r="M153" t="s">
        <v>619</v>
      </c>
      <c r="N153">
        <v>2.1477777769999999</v>
      </c>
      <c r="O153">
        <v>0</v>
      </c>
      <c r="P153">
        <v>1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0.41680223815333334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0.41680223815333334</v>
      </c>
    </row>
    <row r="154" spans="1:31" x14ac:dyDescent="0.3">
      <c r="A154">
        <v>2732633</v>
      </c>
      <c r="B154">
        <v>1</v>
      </c>
      <c r="C154" t="s">
        <v>80</v>
      </c>
      <c r="D154" t="s">
        <v>100</v>
      </c>
      <c r="E154" t="s">
        <v>213</v>
      </c>
      <c r="F154" t="s">
        <v>620</v>
      </c>
      <c r="G154" t="s">
        <v>152</v>
      </c>
      <c r="H154" t="s">
        <v>153</v>
      </c>
      <c r="I154" t="s">
        <v>136</v>
      </c>
      <c r="J154" t="s">
        <v>137</v>
      </c>
      <c r="K154" t="s">
        <v>138</v>
      </c>
      <c r="L154" t="s">
        <v>621</v>
      </c>
      <c r="M154" t="s">
        <v>622</v>
      </c>
      <c r="N154">
        <v>0.61333333300000004</v>
      </c>
      <c r="O154">
        <v>1</v>
      </c>
      <c r="P154">
        <v>29</v>
      </c>
      <c r="Q154">
        <v>4</v>
      </c>
      <c r="R154">
        <v>30</v>
      </c>
      <c r="S154">
        <v>17</v>
      </c>
      <c r="T154">
        <v>17</v>
      </c>
      <c r="U154">
        <v>1</v>
      </c>
      <c r="V154">
        <v>0</v>
      </c>
      <c r="W154">
        <v>0.37210533928463002</v>
      </c>
      <c r="X154">
        <v>3.7724143140004238</v>
      </c>
      <c r="Y154">
        <v>3.94344915413699</v>
      </c>
      <c r="Z154">
        <v>2.5174171755232497</v>
      </c>
      <c r="AA154">
        <v>42.853615900382358</v>
      </c>
      <c r="AB154">
        <v>10.449392527994972</v>
      </c>
      <c r="AC154">
        <v>18.710434136994802</v>
      </c>
      <c r="AD154">
        <v>0</v>
      </c>
      <c r="AE154">
        <v>82.618828548317424</v>
      </c>
    </row>
    <row r="155" spans="1:31" x14ac:dyDescent="0.3">
      <c r="A155">
        <v>2732135</v>
      </c>
      <c r="B155">
        <v>1</v>
      </c>
      <c r="C155" t="s">
        <v>80</v>
      </c>
      <c r="D155" t="s">
        <v>82</v>
      </c>
      <c r="E155" t="s">
        <v>200</v>
      </c>
      <c r="F155" t="s">
        <v>623</v>
      </c>
      <c r="G155" t="s">
        <v>249</v>
      </c>
      <c r="H155" t="s">
        <v>135</v>
      </c>
      <c r="I155" t="s">
        <v>136</v>
      </c>
      <c r="J155" t="s">
        <v>5</v>
      </c>
      <c r="K155" t="s">
        <v>138</v>
      </c>
      <c r="L155" t="s">
        <v>624</v>
      </c>
      <c r="M155" t="s">
        <v>625</v>
      </c>
      <c r="N155">
        <v>12.731388888</v>
      </c>
      <c r="O155">
        <v>0</v>
      </c>
      <c r="P155">
        <v>30</v>
      </c>
      <c r="Q155">
        <v>0</v>
      </c>
      <c r="R155">
        <v>0</v>
      </c>
      <c r="S155">
        <v>0</v>
      </c>
      <c r="T155">
        <v>8</v>
      </c>
      <c r="U155">
        <v>0</v>
      </c>
      <c r="V155">
        <v>0</v>
      </c>
      <c r="W155">
        <v>0</v>
      </c>
      <c r="X155">
        <v>59.839279618714741</v>
      </c>
      <c r="Y155">
        <v>0</v>
      </c>
      <c r="Z155">
        <v>0</v>
      </c>
      <c r="AA155">
        <v>0</v>
      </c>
      <c r="AB155">
        <v>147.99920085342848</v>
      </c>
      <c r="AC155">
        <v>0</v>
      </c>
      <c r="AD155">
        <v>0</v>
      </c>
      <c r="AE155">
        <v>207.8384804721432</v>
      </c>
    </row>
    <row r="156" spans="1:31" x14ac:dyDescent="0.3">
      <c r="A156">
        <v>2733131</v>
      </c>
      <c r="B156">
        <v>1</v>
      </c>
      <c r="C156" t="s">
        <v>80</v>
      </c>
      <c r="D156" t="s">
        <v>97</v>
      </c>
      <c r="E156" t="s">
        <v>161</v>
      </c>
      <c r="F156" t="s">
        <v>626</v>
      </c>
      <c r="G156" t="s">
        <v>163</v>
      </c>
      <c r="H156" t="s">
        <v>135</v>
      </c>
      <c r="I156" t="s">
        <v>136</v>
      </c>
      <c r="J156" t="s">
        <v>137</v>
      </c>
      <c r="K156" t="s">
        <v>138</v>
      </c>
      <c r="L156" t="s">
        <v>627</v>
      </c>
      <c r="M156" t="s">
        <v>628</v>
      </c>
      <c r="N156">
        <v>3.0447222219999999</v>
      </c>
      <c r="O156">
        <v>0</v>
      </c>
      <c r="P156">
        <v>148</v>
      </c>
      <c r="Q156">
        <v>0</v>
      </c>
      <c r="R156">
        <v>0</v>
      </c>
      <c r="S156">
        <v>0</v>
      </c>
      <c r="T156">
        <v>11</v>
      </c>
      <c r="U156">
        <v>0</v>
      </c>
      <c r="V156">
        <v>0</v>
      </c>
      <c r="W156">
        <v>0</v>
      </c>
      <c r="X156">
        <v>114.57721125063773</v>
      </c>
      <c r="Y156">
        <v>0</v>
      </c>
      <c r="Z156">
        <v>0</v>
      </c>
      <c r="AA156">
        <v>0</v>
      </c>
      <c r="AB156">
        <v>9.8654505723205848</v>
      </c>
      <c r="AC156">
        <v>0</v>
      </c>
      <c r="AD156">
        <v>0</v>
      </c>
      <c r="AE156">
        <v>124.44266182295831</v>
      </c>
    </row>
    <row r="157" spans="1:31" x14ac:dyDescent="0.3">
      <c r="A157">
        <v>2732278</v>
      </c>
      <c r="B157">
        <v>1</v>
      </c>
      <c r="C157" t="s">
        <v>80</v>
      </c>
      <c r="D157" t="s">
        <v>84</v>
      </c>
      <c r="E157" t="s">
        <v>132</v>
      </c>
      <c r="F157" t="s">
        <v>341</v>
      </c>
      <c r="G157" t="s">
        <v>134</v>
      </c>
      <c r="H157" t="s">
        <v>135</v>
      </c>
      <c r="I157" t="s">
        <v>136</v>
      </c>
      <c r="J157" t="s">
        <v>137</v>
      </c>
      <c r="K157" t="s">
        <v>138</v>
      </c>
      <c r="L157" t="s">
        <v>629</v>
      </c>
      <c r="M157" t="s">
        <v>630</v>
      </c>
      <c r="N157">
        <v>2.3152777769999999</v>
      </c>
      <c r="O157">
        <v>0</v>
      </c>
      <c r="P157">
        <v>13</v>
      </c>
      <c r="Q157">
        <v>0</v>
      </c>
      <c r="R157">
        <v>0</v>
      </c>
      <c r="S157">
        <v>0</v>
      </c>
      <c r="T157">
        <v>59</v>
      </c>
      <c r="U157">
        <v>0</v>
      </c>
      <c r="V157">
        <v>2</v>
      </c>
      <c r="W157">
        <v>0</v>
      </c>
      <c r="X157">
        <v>27.950037902813648</v>
      </c>
      <c r="Y157">
        <v>0</v>
      </c>
      <c r="Z157">
        <v>0</v>
      </c>
      <c r="AA157">
        <v>0</v>
      </c>
      <c r="AB157">
        <v>206.57552141901226</v>
      </c>
      <c r="AC157">
        <v>0</v>
      </c>
      <c r="AD157">
        <v>12.030514524499322</v>
      </c>
      <c r="AE157">
        <v>246.55607384632523</v>
      </c>
    </row>
    <row r="158" spans="1:31" x14ac:dyDescent="0.3">
      <c r="A158">
        <v>2732321</v>
      </c>
      <c r="B158">
        <v>1</v>
      </c>
      <c r="C158" t="s">
        <v>81</v>
      </c>
      <c r="D158" t="s">
        <v>112</v>
      </c>
      <c r="E158" t="s">
        <v>145</v>
      </c>
      <c r="F158" t="s">
        <v>631</v>
      </c>
      <c r="G158" t="s">
        <v>230</v>
      </c>
      <c r="H158" t="s">
        <v>135</v>
      </c>
      <c r="I158" t="s">
        <v>136</v>
      </c>
      <c r="J158" t="s">
        <v>137</v>
      </c>
      <c r="K158" t="s">
        <v>138</v>
      </c>
      <c r="L158" t="s">
        <v>632</v>
      </c>
      <c r="M158" t="s">
        <v>633</v>
      </c>
      <c r="N158">
        <v>5.1769444440000001</v>
      </c>
      <c r="O158">
        <v>0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</row>
    <row r="159" spans="1:31" x14ac:dyDescent="0.3">
      <c r="A159">
        <v>2732347</v>
      </c>
      <c r="B159">
        <v>1</v>
      </c>
      <c r="C159" t="s">
        <v>80</v>
      </c>
      <c r="D159" t="s">
        <v>107</v>
      </c>
      <c r="E159" t="s">
        <v>145</v>
      </c>
      <c r="F159" t="s">
        <v>180</v>
      </c>
      <c r="G159" t="s">
        <v>147</v>
      </c>
      <c r="H159" t="s">
        <v>135</v>
      </c>
      <c r="I159" t="s">
        <v>136</v>
      </c>
      <c r="J159" t="s">
        <v>137</v>
      </c>
      <c r="K159" t="s">
        <v>138</v>
      </c>
      <c r="L159" t="s">
        <v>634</v>
      </c>
      <c r="M159" t="s">
        <v>635</v>
      </c>
      <c r="N159">
        <v>2.298888888</v>
      </c>
      <c r="O159">
        <v>0</v>
      </c>
      <c r="P159">
        <v>1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0.3677929606325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0.3677929606325</v>
      </c>
    </row>
    <row r="160" spans="1:31" x14ac:dyDescent="0.3">
      <c r="A160">
        <v>2732988</v>
      </c>
      <c r="B160">
        <v>1</v>
      </c>
      <c r="C160" t="s">
        <v>81</v>
      </c>
      <c r="D160" t="s">
        <v>122</v>
      </c>
      <c r="E160" t="s">
        <v>156</v>
      </c>
      <c r="F160" t="s">
        <v>636</v>
      </c>
      <c r="G160" t="s">
        <v>185</v>
      </c>
      <c r="H160" t="s">
        <v>153</v>
      </c>
      <c r="I160" t="s">
        <v>136</v>
      </c>
      <c r="J160" t="s">
        <v>137</v>
      </c>
      <c r="K160" t="s">
        <v>138</v>
      </c>
      <c r="L160" t="s">
        <v>637</v>
      </c>
      <c r="M160" t="s">
        <v>638</v>
      </c>
      <c r="N160">
        <v>3.9730555550000002</v>
      </c>
      <c r="O160">
        <v>0</v>
      </c>
      <c r="P160">
        <v>257</v>
      </c>
      <c r="Q160">
        <v>0</v>
      </c>
      <c r="R160">
        <v>6</v>
      </c>
      <c r="S160">
        <v>0</v>
      </c>
      <c r="T160">
        <v>29</v>
      </c>
      <c r="U160">
        <v>0</v>
      </c>
      <c r="V160">
        <v>0</v>
      </c>
      <c r="W160">
        <v>0</v>
      </c>
      <c r="X160">
        <v>174.66523371411199</v>
      </c>
      <c r="Y160">
        <v>0</v>
      </c>
      <c r="Z160">
        <v>7.8359467378671965</v>
      </c>
      <c r="AA160">
        <v>0</v>
      </c>
      <c r="AB160">
        <v>39.866693166381125</v>
      </c>
      <c r="AC160">
        <v>0</v>
      </c>
      <c r="AD160">
        <v>0</v>
      </c>
      <c r="AE160">
        <v>222.36787361836031</v>
      </c>
    </row>
    <row r="161" spans="1:31" x14ac:dyDescent="0.3">
      <c r="A161">
        <v>2733111</v>
      </c>
      <c r="B161">
        <v>1</v>
      </c>
      <c r="C161" t="s">
        <v>80</v>
      </c>
      <c r="D161" t="s">
        <v>84</v>
      </c>
      <c r="E161" t="s">
        <v>161</v>
      </c>
      <c r="F161" t="s">
        <v>639</v>
      </c>
      <c r="G161" t="s">
        <v>163</v>
      </c>
      <c r="H161" t="s">
        <v>135</v>
      </c>
      <c r="I161" t="s">
        <v>136</v>
      </c>
      <c r="J161" t="s">
        <v>137</v>
      </c>
      <c r="K161" t="s">
        <v>138</v>
      </c>
      <c r="L161" t="s">
        <v>640</v>
      </c>
      <c r="M161" t="s">
        <v>641</v>
      </c>
      <c r="N161">
        <v>1.3425</v>
      </c>
      <c r="O161">
        <v>0</v>
      </c>
      <c r="P161">
        <v>203</v>
      </c>
      <c r="Q161">
        <v>0</v>
      </c>
      <c r="R161">
        <v>0</v>
      </c>
      <c r="S161">
        <v>0</v>
      </c>
      <c r="T161">
        <v>4</v>
      </c>
      <c r="U161">
        <v>0</v>
      </c>
      <c r="V161">
        <v>0</v>
      </c>
      <c r="W161">
        <v>0</v>
      </c>
      <c r="X161">
        <v>78.871140000641631</v>
      </c>
      <c r="Y161">
        <v>0</v>
      </c>
      <c r="Z161">
        <v>0</v>
      </c>
      <c r="AA161">
        <v>0</v>
      </c>
      <c r="AB161">
        <v>2.4105180672932902</v>
      </c>
      <c r="AC161">
        <v>0</v>
      </c>
      <c r="AD161">
        <v>0</v>
      </c>
      <c r="AE161">
        <v>81.281658067934927</v>
      </c>
    </row>
    <row r="162" spans="1:31" x14ac:dyDescent="0.3">
      <c r="A162">
        <v>2732284</v>
      </c>
      <c r="B162">
        <v>1</v>
      </c>
      <c r="C162" t="s">
        <v>80</v>
      </c>
      <c r="D162" t="s">
        <v>97</v>
      </c>
      <c r="E162" t="s">
        <v>156</v>
      </c>
      <c r="F162" t="s">
        <v>642</v>
      </c>
      <c r="G162" t="s">
        <v>152</v>
      </c>
      <c r="H162" t="s">
        <v>153</v>
      </c>
      <c r="I162" t="s">
        <v>136</v>
      </c>
      <c r="J162" t="s">
        <v>137</v>
      </c>
      <c r="K162" t="s">
        <v>138</v>
      </c>
      <c r="L162" t="s">
        <v>643</v>
      </c>
      <c r="M162" t="s">
        <v>644</v>
      </c>
      <c r="N162">
        <v>0.20527777699999999</v>
      </c>
      <c r="O162">
        <v>5</v>
      </c>
      <c r="P162">
        <v>865</v>
      </c>
      <c r="Q162">
        <v>6</v>
      </c>
      <c r="R162">
        <v>21</v>
      </c>
      <c r="S162">
        <v>10</v>
      </c>
      <c r="T162">
        <v>94</v>
      </c>
      <c r="U162">
        <v>0</v>
      </c>
      <c r="V162">
        <v>0</v>
      </c>
      <c r="W162">
        <v>21.959232899741757</v>
      </c>
      <c r="X162">
        <v>34.775729130438229</v>
      </c>
      <c r="Y162">
        <v>0.9288223265054234</v>
      </c>
      <c r="Z162">
        <v>0.44308366638752589</v>
      </c>
      <c r="AA162">
        <v>5.8661712172602378</v>
      </c>
      <c r="AB162">
        <v>14.543883029444718</v>
      </c>
      <c r="AC162">
        <v>0</v>
      </c>
      <c r="AD162">
        <v>0</v>
      </c>
      <c r="AE162">
        <v>78.516922269777893</v>
      </c>
    </row>
    <row r="163" spans="1:31" x14ac:dyDescent="0.3">
      <c r="A163">
        <v>2732782</v>
      </c>
      <c r="B163">
        <v>1</v>
      </c>
      <c r="C163" t="s">
        <v>80</v>
      </c>
      <c r="D163" t="s">
        <v>82</v>
      </c>
      <c r="E163" t="s">
        <v>145</v>
      </c>
      <c r="F163" t="s">
        <v>645</v>
      </c>
      <c r="G163" t="s">
        <v>147</v>
      </c>
      <c r="H163" t="s">
        <v>135</v>
      </c>
      <c r="I163" t="s">
        <v>136</v>
      </c>
      <c r="J163" t="s">
        <v>137</v>
      </c>
      <c r="K163" t="s">
        <v>138</v>
      </c>
      <c r="L163" t="s">
        <v>646</v>
      </c>
      <c r="M163" t="s">
        <v>647</v>
      </c>
      <c r="N163">
        <v>4.4413888879999996</v>
      </c>
      <c r="O163">
        <v>0</v>
      </c>
      <c r="P163">
        <v>10</v>
      </c>
      <c r="Q163">
        <v>0</v>
      </c>
      <c r="R163">
        <v>0</v>
      </c>
      <c r="S163">
        <v>0</v>
      </c>
      <c r="T163">
        <v>4</v>
      </c>
      <c r="U163">
        <v>0</v>
      </c>
      <c r="V163">
        <v>0</v>
      </c>
      <c r="W163">
        <v>0</v>
      </c>
      <c r="X163">
        <v>7.7590471624025579</v>
      </c>
      <c r="Y163">
        <v>0</v>
      </c>
      <c r="Z163">
        <v>0</v>
      </c>
      <c r="AA163">
        <v>0</v>
      </c>
      <c r="AB163">
        <v>36.701581334836902</v>
      </c>
      <c r="AC163">
        <v>0</v>
      </c>
      <c r="AD163">
        <v>0</v>
      </c>
      <c r="AE163">
        <v>44.460628497239462</v>
      </c>
    </row>
    <row r="164" spans="1:31" x14ac:dyDescent="0.3">
      <c r="A164">
        <v>2732676</v>
      </c>
      <c r="B164">
        <v>1</v>
      </c>
      <c r="C164" t="s">
        <v>80</v>
      </c>
      <c r="D164" t="s">
        <v>82</v>
      </c>
      <c r="E164" t="s">
        <v>145</v>
      </c>
      <c r="F164" t="s">
        <v>648</v>
      </c>
      <c r="G164" t="s">
        <v>249</v>
      </c>
      <c r="H164" t="s">
        <v>135</v>
      </c>
      <c r="I164" t="s">
        <v>136</v>
      </c>
      <c r="J164" t="s">
        <v>5</v>
      </c>
      <c r="K164" t="s">
        <v>138</v>
      </c>
      <c r="L164" t="s">
        <v>649</v>
      </c>
      <c r="M164" t="s">
        <v>650</v>
      </c>
      <c r="N164">
        <v>16.476666666</v>
      </c>
      <c r="O164">
        <v>0</v>
      </c>
      <c r="P164">
        <v>2</v>
      </c>
      <c r="Q164">
        <v>0</v>
      </c>
      <c r="R164">
        <v>0</v>
      </c>
      <c r="S164">
        <v>0</v>
      </c>
      <c r="T164">
        <v>137</v>
      </c>
      <c r="U164">
        <v>0</v>
      </c>
      <c r="V164">
        <v>0</v>
      </c>
      <c r="W164">
        <v>0</v>
      </c>
      <c r="X164">
        <v>10.364891291243284</v>
      </c>
      <c r="Y164">
        <v>0</v>
      </c>
      <c r="Z164">
        <v>0</v>
      </c>
      <c r="AA164">
        <v>0</v>
      </c>
      <c r="AB164">
        <v>332.25234142117773</v>
      </c>
      <c r="AC164">
        <v>0</v>
      </c>
      <c r="AD164">
        <v>0</v>
      </c>
      <c r="AE164">
        <v>342.61723271242101</v>
      </c>
    </row>
    <row r="165" spans="1:31" x14ac:dyDescent="0.3">
      <c r="A165">
        <v>2732341</v>
      </c>
      <c r="B165">
        <v>1</v>
      </c>
      <c r="C165" t="s">
        <v>80</v>
      </c>
      <c r="D165" t="s">
        <v>86</v>
      </c>
      <c r="E165" t="s">
        <v>156</v>
      </c>
      <c r="F165" t="s">
        <v>651</v>
      </c>
      <c r="G165" t="s">
        <v>300</v>
      </c>
      <c r="H165" t="s">
        <v>153</v>
      </c>
      <c r="I165" t="s">
        <v>136</v>
      </c>
      <c r="J165" t="s">
        <v>137</v>
      </c>
      <c r="K165" t="s">
        <v>210</v>
      </c>
      <c r="L165" t="s">
        <v>652</v>
      </c>
      <c r="M165" t="s">
        <v>653</v>
      </c>
      <c r="N165">
        <v>4.1122222219999998</v>
      </c>
      <c r="O165">
        <v>0</v>
      </c>
      <c r="P165">
        <v>227</v>
      </c>
      <c r="Q165">
        <v>0</v>
      </c>
      <c r="R165">
        <v>7</v>
      </c>
      <c r="S165">
        <v>0</v>
      </c>
      <c r="T165">
        <v>75</v>
      </c>
      <c r="U165">
        <v>0</v>
      </c>
      <c r="V165">
        <v>0</v>
      </c>
      <c r="W165">
        <v>0</v>
      </c>
      <c r="X165">
        <v>375.8927434759463</v>
      </c>
      <c r="Y165">
        <v>0</v>
      </c>
      <c r="Z165">
        <v>7.4077908087858759</v>
      </c>
      <c r="AA165">
        <v>0</v>
      </c>
      <c r="AB165">
        <v>258.77598167203848</v>
      </c>
      <c r="AC165">
        <v>0</v>
      </c>
      <c r="AD165">
        <v>0</v>
      </c>
      <c r="AE165">
        <v>642.07651595677066</v>
      </c>
    </row>
    <row r="166" spans="1:31" x14ac:dyDescent="0.3">
      <c r="A166">
        <v>2733031</v>
      </c>
      <c r="B166">
        <v>1</v>
      </c>
      <c r="C166" t="s">
        <v>80</v>
      </c>
      <c r="D166" t="s">
        <v>97</v>
      </c>
      <c r="E166" t="s">
        <v>132</v>
      </c>
      <c r="F166" t="s">
        <v>654</v>
      </c>
      <c r="G166" t="s">
        <v>134</v>
      </c>
      <c r="H166" t="s">
        <v>135</v>
      </c>
      <c r="I166" t="s">
        <v>136</v>
      </c>
      <c r="J166" t="s">
        <v>137</v>
      </c>
      <c r="K166" t="s">
        <v>138</v>
      </c>
      <c r="L166" t="s">
        <v>655</v>
      </c>
      <c r="M166" t="s">
        <v>656</v>
      </c>
      <c r="N166">
        <v>2.7030555550000002</v>
      </c>
      <c r="O166">
        <v>0</v>
      </c>
      <c r="P166">
        <v>33</v>
      </c>
      <c r="Q166">
        <v>0</v>
      </c>
      <c r="R166">
        <v>20</v>
      </c>
      <c r="S166">
        <v>0</v>
      </c>
      <c r="T166">
        <v>2</v>
      </c>
      <c r="U166">
        <v>0</v>
      </c>
      <c r="V166">
        <v>0</v>
      </c>
      <c r="W166">
        <v>0</v>
      </c>
      <c r="X166">
        <v>9.7720888465939595</v>
      </c>
      <c r="Y166">
        <v>0</v>
      </c>
      <c r="Z166">
        <v>1.9067853839557003</v>
      </c>
      <c r="AA166">
        <v>0</v>
      </c>
      <c r="AB166">
        <v>1.2224616605824501</v>
      </c>
      <c r="AC166">
        <v>0</v>
      </c>
      <c r="AD166">
        <v>0</v>
      </c>
      <c r="AE166">
        <v>12.90133589113211</v>
      </c>
    </row>
    <row r="167" spans="1:31" x14ac:dyDescent="0.3">
      <c r="A167">
        <v>2733217</v>
      </c>
      <c r="B167">
        <v>1</v>
      </c>
      <c r="C167" t="s">
        <v>81</v>
      </c>
      <c r="D167" t="s">
        <v>128</v>
      </c>
      <c r="E167" t="s">
        <v>213</v>
      </c>
      <c r="F167" t="s">
        <v>657</v>
      </c>
      <c r="G167" t="s">
        <v>152</v>
      </c>
      <c r="H167" t="s">
        <v>153</v>
      </c>
      <c r="I167" t="s">
        <v>136</v>
      </c>
      <c r="J167" t="s">
        <v>137</v>
      </c>
      <c r="K167" t="s">
        <v>138</v>
      </c>
      <c r="L167" t="s">
        <v>658</v>
      </c>
      <c r="M167" t="s">
        <v>659</v>
      </c>
      <c r="N167">
        <v>9.1666665999999994E-2</v>
      </c>
      <c r="O167">
        <v>7</v>
      </c>
      <c r="P167">
        <v>1192</v>
      </c>
      <c r="Q167">
        <v>3</v>
      </c>
      <c r="R167">
        <v>3</v>
      </c>
      <c r="S167">
        <v>3</v>
      </c>
      <c r="T167">
        <v>88</v>
      </c>
      <c r="U167">
        <v>0</v>
      </c>
      <c r="V167">
        <v>0</v>
      </c>
      <c r="W167">
        <v>1.0077742550356248</v>
      </c>
      <c r="X167">
        <v>11.811660797002455</v>
      </c>
      <c r="Y167">
        <v>1.0302057218749999E-2</v>
      </c>
      <c r="Z167">
        <v>0.155549347838775</v>
      </c>
      <c r="AA167">
        <v>1.803387690346</v>
      </c>
      <c r="AB167">
        <v>1.1945498729670001</v>
      </c>
      <c r="AC167">
        <v>0</v>
      </c>
      <c r="AD167">
        <v>0</v>
      </c>
      <c r="AE167">
        <v>15.983224020408604</v>
      </c>
    </row>
    <row r="168" spans="1:31" x14ac:dyDescent="0.3">
      <c r="A168">
        <v>2732825</v>
      </c>
      <c r="B168">
        <v>1</v>
      </c>
      <c r="C168" t="s">
        <v>80</v>
      </c>
      <c r="D168" t="s">
        <v>82</v>
      </c>
      <c r="E168" t="s">
        <v>145</v>
      </c>
      <c r="F168" t="s">
        <v>660</v>
      </c>
      <c r="G168" t="s">
        <v>249</v>
      </c>
      <c r="H168" t="s">
        <v>135</v>
      </c>
      <c r="I168" t="s">
        <v>136</v>
      </c>
      <c r="J168" t="s">
        <v>5</v>
      </c>
      <c r="K168" t="s">
        <v>138</v>
      </c>
      <c r="L168" t="s">
        <v>661</v>
      </c>
      <c r="M168" t="s">
        <v>662</v>
      </c>
      <c r="N168">
        <v>12.645555555</v>
      </c>
      <c r="O168">
        <v>0</v>
      </c>
      <c r="P168">
        <v>15</v>
      </c>
      <c r="Q168">
        <v>0</v>
      </c>
      <c r="R168">
        <v>0</v>
      </c>
      <c r="S168">
        <v>0</v>
      </c>
      <c r="T168">
        <v>4</v>
      </c>
      <c r="U168">
        <v>0</v>
      </c>
      <c r="V168">
        <v>0</v>
      </c>
      <c r="W168">
        <v>0</v>
      </c>
      <c r="X168">
        <v>73.311530265491385</v>
      </c>
      <c r="Y168">
        <v>0</v>
      </c>
      <c r="Z168">
        <v>0</v>
      </c>
      <c r="AA168">
        <v>0</v>
      </c>
      <c r="AB168">
        <v>22.15713091086992</v>
      </c>
      <c r="AC168">
        <v>0</v>
      </c>
      <c r="AD168">
        <v>0</v>
      </c>
      <c r="AE168">
        <v>95.468661176361309</v>
      </c>
    </row>
    <row r="169" spans="1:31" x14ac:dyDescent="0.3">
      <c r="A169">
        <v>2732925</v>
      </c>
      <c r="B169">
        <v>1</v>
      </c>
      <c r="C169" t="s">
        <v>81</v>
      </c>
      <c r="D169" t="s">
        <v>118</v>
      </c>
      <c r="E169" t="s">
        <v>156</v>
      </c>
      <c r="F169" t="s">
        <v>663</v>
      </c>
      <c r="G169" t="s">
        <v>185</v>
      </c>
      <c r="H169" t="s">
        <v>153</v>
      </c>
      <c r="I169" t="s">
        <v>136</v>
      </c>
      <c r="J169" t="s">
        <v>137</v>
      </c>
      <c r="K169" t="s">
        <v>138</v>
      </c>
      <c r="L169" t="s">
        <v>664</v>
      </c>
      <c r="M169" t="s">
        <v>665</v>
      </c>
      <c r="N169">
        <v>4.9861111109999996</v>
      </c>
      <c r="O169">
        <v>0</v>
      </c>
      <c r="P169">
        <v>186</v>
      </c>
      <c r="Q169">
        <v>0</v>
      </c>
      <c r="R169">
        <v>17</v>
      </c>
      <c r="S169">
        <v>0</v>
      </c>
      <c r="T169">
        <v>24</v>
      </c>
      <c r="U169">
        <v>0</v>
      </c>
      <c r="V169">
        <v>0</v>
      </c>
      <c r="W169">
        <v>0</v>
      </c>
      <c r="X169">
        <v>188.11786737334907</v>
      </c>
      <c r="Y169">
        <v>0</v>
      </c>
      <c r="Z169">
        <v>9.878835314031468</v>
      </c>
      <c r="AA169">
        <v>0</v>
      </c>
      <c r="AB169">
        <v>29.835191737331172</v>
      </c>
      <c r="AC169">
        <v>0</v>
      </c>
      <c r="AD169">
        <v>0</v>
      </c>
      <c r="AE169">
        <v>227.83189442471172</v>
      </c>
    </row>
    <row r="170" spans="1:31" x14ac:dyDescent="0.3">
      <c r="A170">
        <v>2730288</v>
      </c>
      <c r="B170">
        <v>2</v>
      </c>
      <c r="C170" t="s">
        <v>80</v>
      </c>
      <c r="D170" t="s">
        <v>82</v>
      </c>
      <c r="E170" t="s">
        <v>200</v>
      </c>
      <c r="F170" t="s">
        <v>666</v>
      </c>
      <c r="G170" t="s">
        <v>249</v>
      </c>
      <c r="H170" t="s">
        <v>135</v>
      </c>
      <c r="I170" t="s">
        <v>136</v>
      </c>
      <c r="J170" t="s">
        <v>5</v>
      </c>
      <c r="K170" t="s">
        <v>138</v>
      </c>
      <c r="L170" t="s">
        <v>667</v>
      </c>
      <c r="M170" t="s">
        <v>668</v>
      </c>
      <c r="N170">
        <v>15.182499999999999</v>
      </c>
      <c r="O170">
        <v>0</v>
      </c>
      <c r="P170">
        <v>12</v>
      </c>
      <c r="Q170">
        <v>0</v>
      </c>
      <c r="R170">
        <v>0</v>
      </c>
      <c r="S170">
        <v>0</v>
      </c>
      <c r="T170">
        <v>37</v>
      </c>
      <c r="U170">
        <v>0</v>
      </c>
      <c r="V170">
        <v>0</v>
      </c>
      <c r="W170">
        <v>0</v>
      </c>
      <c r="X170">
        <v>23.16868048504087</v>
      </c>
      <c r="Y170">
        <v>0</v>
      </c>
      <c r="Z170">
        <v>0</v>
      </c>
      <c r="AA170">
        <v>0</v>
      </c>
      <c r="AB170">
        <v>740.56653194524119</v>
      </c>
      <c r="AC170">
        <v>0</v>
      </c>
      <c r="AD170">
        <v>0</v>
      </c>
      <c r="AE170">
        <v>763.7352124302821</v>
      </c>
    </row>
    <row r="171" spans="1:31" x14ac:dyDescent="0.3">
      <c r="A171">
        <v>2732533</v>
      </c>
      <c r="B171">
        <v>1</v>
      </c>
      <c r="C171" t="s">
        <v>80</v>
      </c>
      <c r="D171" t="s">
        <v>107</v>
      </c>
      <c r="E171" t="s">
        <v>161</v>
      </c>
      <c r="F171" t="s">
        <v>669</v>
      </c>
      <c r="G171" t="s">
        <v>163</v>
      </c>
      <c r="H171" t="s">
        <v>135</v>
      </c>
      <c r="I171" t="s">
        <v>136</v>
      </c>
      <c r="J171" t="s">
        <v>137</v>
      </c>
      <c r="K171" t="s">
        <v>138</v>
      </c>
      <c r="L171" t="s">
        <v>670</v>
      </c>
      <c r="M171" t="s">
        <v>671</v>
      </c>
      <c r="N171">
        <v>1.680833333</v>
      </c>
      <c r="O171">
        <v>0</v>
      </c>
      <c r="P171">
        <v>4</v>
      </c>
      <c r="Q171">
        <v>0</v>
      </c>
      <c r="R171">
        <v>0</v>
      </c>
      <c r="S171">
        <v>0</v>
      </c>
      <c r="T171">
        <v>1</v>
      </c>
      <c r="U171">
        <v>0</v>
      </c>
      <c r="V171">
        <v>0</v>
      </c>
      <c r="W171">
        <v>0</v>
      </c>
      <c r="X171">
        <v>0.80713944897815426</v>
      </c>
      <c r="Y171">
        <v>0</v>
      </c>
      <c r="Z171">
        <v>0</v>
      </c>
      <c r="AA171">
        <v>0</v>
      </c>
      <c r="AB171">
        <v>4.0532927147997375</v>
      </c>
      <c r="AC171">
        <v>0</v>
      </c>
      <c r="AD171">
        <v>0</v>
      </c>
      <c r="AE171">
        <v>4.860432163777892</v>
      </c>
    </row>
    <row r="172" spans="1:31" x14ac:dyDescent="0.3">
      <c r="A172">
        <v>2733048</v>
      </c>
      <c r="B172">
        <v>1</v>
      </c>
      <c r="C172" t="s">
        <v>80</v>
      </c>
      <c r="D172" t="s">
        <v>104</v>
      </c>
      <c r="E172" t="s">
        <v>161</v>
      </c>
      <c r="F172" t="s">
        <v>672</v>
      </c>
      <c r="G172" t="s">
        <v>163</v>
      </c>
      <c r="H172" t="s">
        <v>135</v>
      </c>
      <c r="I172" t="s">
        <v>136</v>
      </c>
      <c r="J172" t="s">
        <v>137</v>
      </c>
      <c r="K172" t="s">
        <v>138</v>
      </c>
      <c r="L172" t="s">
        <v>673</v>
      </c>
      <c r="M172" t="s">
        <v>674</v>
      </c>
      <c r="N172">
        <v>3.261111111</v>
      </c>
      <c r="O172">
        <v>0</v>
      </c>
      <c r="P172">
        <v>2</v>
      </c>
      <c r="Q172">
        <v>0</v>
      </c>
      <c r="R172">
        <v>3</v>
      </c>
      <c r="S172">
        <v>0</v>
      </c>
      <c r="T172">
        <v>1</v>
      </c>
      <c r="U172">
        <v>0</v>
      </c>
      <c r="V172">
        <v>0</v>
      </c>
      <c r="W172">
        <v>0</v>
      </c>
      <c r="X172">
        <v>3.8322970304663873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3.8322970304663873</v>
      </c>
    </row>
    <row r="173" spans="1:31" x14ac:dyDescent="0.3">
      <c r="A173">
        <v>2732739</v>
      </c>
      <c r="B173">
        <v>1</v>
      </c>
      <c r="C173" t="s">
        <v>81</v>
      </c>
      <c r="D173" t="s">
        <v>113</v>
      </c>
      <c r="E173" t="s">
        <v>156</v>
      </c>
      <c r="F173" t="s">
        <v>675</v>
      </c>
      <c r="G173" t="s">
        <v>185</v>
      </c>
      <c r="H173" t="s">
        <v>153</v>
      </c>
      <c r="I173" t="s">
        <v>136</v>
      </c>
      <c r="J173" t="s">
        <v>137</v>
      </c>
      <c r="K173" t="s">
        <v>138</v>
      </c>
      <c r="L173" t="s">
        <v>676</v>
      </c>
      <c r="M173" t="s">
        <v>677</v>
      </c>
      <c r="N173">
        <v>1.859722222</v>
      </c>
      <c r="O173">
        <v>2</v>
      </c>
      <c r="P173">
        <v>516</v>
      </c>
      <c r="Q173">
        <v>2</v>
      </c>
      <c r="R173">
        <v>35</v>
      </c>
      <c r="S173">
        <v>0</v>
      </c>
      <c r="T173">
        <v>13</v>
      </c>
      <c r="U173">
        <v>0</v>
      </c>
      <c r="V173">
        <v>0</v>
      </c>
      <c r="W173">
        <v>23.788770090927809</v>
      </c>
      <c r="X173">
        <v>94.469031827806305</v>
      </c>
      <c r="Y173">
        <v>2.131365226180157</v>
      </c>
      <c r="Z173">
        <v>3.8205294900618112</v>
      </c>
      <c r="AA173">
        <v>0</v>
      </c>
      <c r="AB173">
        <v>9.9412428036616518</v>
      </c>
      <c r="AC173">
        <v>0</v>
      </c>
      <c r="AD173">
        <v>0</v>
      </c>
      <c r="AE173">
        <v>134.15093943863775</v>
      </c>
    </row>
    <row r="174" spans="1:31" x14ac:dyDescent="0.3">
      <c r="A174">
        <v>2733403</v>
      </c>
      <c r="B174">
        <v>1</v>
      </c>
      <c r="C174" t="s">
        <v>81</v>
      </c>
      <c r="D174" t="s">
        <v>122</v>
      </c>
      <c r="E174" t="s">
        <v>150</v>
      </c>
      <c r="F174" t="s">
        <v>678</v>
      </c>
      <c r="G174" t="s">
        <v>152</v>
      </c>
      <c r="H174" t="s">
        <v>153</v>
      </c>
      <c r="I174" t="s">
        <v>136</v>
      </c>
      <c r="J174" t="s">
        <v>137</v>
      </c>
      <c r="K174" t="s">
        <v>138</v>
      </c>
      <c r="L174" t="s">
        <v>679</v>
      </c>
      <c r="M174" t="s">
        <v>680</v>
      </c>
      <c r="N174">
        <v>0.73944444399999998</v>
      </c>
      <c r="O174">
        <v>0</v>
      </c>
      <c r="P174">
        <v>138</v>
      </c>
      <c r="Q174">
        <v>0</v>
      </c>
      <c r="R174">
        <v>0</v>
      </c>
      <c r="S174">
        <v>14</v>
      </c>
      <c r="T174">
        <v>12</v>
      </c>
      <c r="U174">
        <v>1</v>
      </c>
      <c r="V174">
        <v>0</v>
      </c>
      <c r="W174">
        <v>0</v>
      </c>
      <c r="X174">
        <v>9.5366821727465734</v>
      </c>
      <c r="Y174">
        <v>0</v>
      </c>
      <c r="Z174">
        <v>0</v>
      </c>
      <c r="AA174">
        <v>5.0089474061843902</v>
      </c>
      <c r="AB174">
        <v>3.0196722703227734</v>
      </c>
      <c r="AC174">
        <v>0</v>
      </c>
      <c r="AD174">
        <v>0</v>
      </c>
      <c r="AE174">
        <v>17.565301849253736</v>
      </c>
    </row>
    <row r="175" spans="1:31" x14ac:dyDescent="0.3">
      <c r="A175">
        <v>2732407</v>
      </c>
      <c r="B175">
        <v>1</v>
      </c>
      <c r="C175" t="s">
        <v>81</v>
      </c>
      <c r="D175" t="s">
        <v>127</v>
      </c>
      <c r="E175" t="s">
        <v>156</v>
      </c>
      <c r="F175" t="s">
        <v>681</v>
      </c>
      <c r="G175" t="s">
        <v>682</v>
      </c>
      <c r="H175" t="s">
        <v>153</v>
      </c>
      <c r="I175" t="s">
        <v>136</v>
      </c>
      <c r="J175" t="s">
        <v>137</v>
      </c>
      <c r="K175" t="s">
        <v>138</v>
      </c>
      <c r="L175" t="s">
        <v>683</v>
      </c>
      <c r="M175" t="s">
        <v>684</v>
      </c>
      <c r="N175">
        <v>1.0347222220000001</v>
      </c>
      <c r="O175">
        <v>0</v>
      </c>
      <c r="P175">
        <v>179</v>
      </c>
      <c r="Q175">
        <v>0</v>
      </c>
      <c r="R175">
        <v>4</v>
      </c>
      <c r="S175">
        <v>0</v>
      </c>
      <c r="T175">
        <v>50</v>
      </c>
      <c r="U175">
        <v>0</v>
      </c>
      <c r="V175">
        <v>0</v>
      </c>
      <c r="W175">
        <v>0</v>
      </c>
      <c r="X175">
        <v>29.455960572764955</v>
      </c>
      <c r="Y175">
        <v>0</v>
      </c>
      <c r="Z175">
        <v>0</v>
      </c>
      <c r="AA175">
        <v>0</v>
      </c>
      <c r="AB175">
        <v>34.64896849444321</v>
      </c>
      <c r="AC175">
        <v>0</v>
      </c>
      <c r="AD175">
        <v>0</v>
      </c>
      <c r="AE175">
        <v>64.104929067208161</v>
      </c>
    </row>
    <row r="176" spans="1:31" x14ac:dyDescent="0.3">
      <c r="A176">
        <v>2732430</v>
      </c>
      <c r="B176">
        <v>1</v>
      </c>
      <c r="C176" t="s">
        <v>80</v>
      </c>
      <c r="D176" t="s">
        <v>82</v>
      </c>
      <c r="E176" t="s">
        <v>200</v>
      </c>
      <c r="F176" t="s">
        <v>685</v>
      </c>
      <c r="G176" t="s">
        <v>543</v>
      </c>
      <c r="H176" t="s">
        <v>135</v>
      </c>
      <c r="I176" t="s">
        <v>136</v>
      </c>
      <c r="J176" t="s">
        <v>137</v>
      </c>
      <c r="K176" t="s">
        <v>138</v>
      </c>
      <c r="L176" t="s">
        <v>686</v>
      </c>
      <c r="M176" t="s">
        <v>687</v>
      </c>
      <c r="N176">
        <v>13.573888888000001</v>
      </c>
      <c r="O176">
        <v>0</v>
      </c>
      <c r="P176">
        <v>21</v>
      </c>
      <c r="Q176">
        <v>0</v>
      </c>
      <c r="R176">
        <v>0</v>
      </c>
      <c r="S176">
        <v>0</v>
      </c>
      <c r="T176">
        <v>15</v>
      </c>
      <c r="U176">
        <v>0</v>
      </c>
      <c r="V176">
        <v>0</v>
      </c>
      <c r="W176">
        <v>0</v>
      </c>
      <c r="X176">
        <v>40.778114993467312</v>
      </c>
      <c r="Y176">
        <v>0</v>
      </c>
      <c r="Z176">
        <v>0</v>
      </c>
      <c r="AA176">
        <v>0</v>
      </c>
      <c r="AB176">
        <v>165.41610399866485</v>
      </c>
      <c r="AC176">
        <v>0</v>
      </c>
      <c r="AD176">
        <v>0</v>
      </c>
      <c r="AE176">
        <v>206.19421899213216</v>
      </c>
    </row>
    <row r="177" spans="1:31" x14ac:dyDescent="0.3">
      <c r="A177">
        <v>2733263</v>
      </c>
      <c r="B177">
        <v>1</v>
      </c>
      <c r="C177" t="s">
        <v>81</v>
      </c>
      <c r="D177" t="s">
        <v>128</v>
      </c>
      <c r="E177" t="s">
        <v>200</v>
      </c>
      <c r="F177" t="s">
        <v>688</v>
      </c>
      <c r="G177" t="s">
        <v>163</v>
      </c>
      <c r="H177" t="s">
        <v>135</v>
      </c>
      <c r="I177" t="s">
        <v>136</v>
      </c>
      <c r="J177" t="s">
        <v>137</v>
      </c>
      <c r="K177" t="s">
        <v>138</v>
      </c>
      <c r="L177" t="s">
        <v>689</v>
      </c>
      <c r="M177" t="s">
        <v>690</v>
      </c>
      <c r="N177">
        <v>2.5733333329999999</v>
      </c>
      <c r="O177">
        <v>0</v>
      </c>
      <c r="P177">
        <v>64</v>
      </c>
      <c r="Q177">
        <v>0</v>
      </c>
      <c r="R177">
        <v>0</v>
      </c>
      <c r="S177">
        <v>0</v>
      </c>
      <c r="T177">
        <v>4</v>
      </c>
      <c r="U177">
        <v>0</v>
      </c>
      <c r="V177">
        <v>0</v>
      </c>
      <c r="W177">
        <v>0</v>
      </c>
      <c r="X177">
        <v>28.10700342601703</v>
      </c>
      <c r="Y177">
        <v>0</v>
      </c>
      <c r="Z177">
        <v>0</v>
      </c>
      <c r="AA177">
        <v>0</v>
      </c>
      <c r="AB177">
        <v>9.0556835420266673</v>
      </c>
      <c r="AC177">
        <v>0</v>
      </c>
      <c r="AD177">
        <v>0</v>
      </c>
      <c r="AE177">
        <v>37.162686968043701</v>
      </c>
    </row>
    <row r="178" spans="1:31" x14ac:dyDescent="0.3">
      <c r="A178">
        <v>2733240</v>
      </c>
      <c r="B178">
        <v>1</v>
      </c>
      <c r="C178" t="s">
        <v>80</v>
      </c>
      <c r="D178" t="s">
        <v>106</v>
      </c>
      <c r="E178" t="s">
        <v>132</v>
      </c>
      <c r="F178" t="s">
        <v>691</v>
      </c>
      <c r="G178" t="s">
        <v>134</v>
      </c>
      <c r="H178" t="s">
        <v>135</v>
      </c>
      <c r="I178" t="s">
        <v>136</v>
      </c>
      <c r="J178" t="s">
        <v>137</v>
      </c>
      <c r="K178" t="s">
        <v>138</v>
      </c>
      <c r="L178" t="s">
        <v>692</v>
      </c>
      <c r="M178" t="s">
        <v>693</v>
      </c>
      <c r="N178">
        <v>2.4824999999999999</v>
      </c>
      <c r="O178">
        <v>0</v>
      </c>
      <c r="P178">
        <v>7</v>
      </c>
      <c r="Q178">
        <v>0</v>
      </c>
      <c r="R178">
        <v>26</v>
      </c>
      <c r="S178">
        <v>0</v>
      </c>
      <c r="T178">
        <v>4</v>
      </c>
      <c r="U178">
        <v>0</v>
      </c>
      <c r="V178">
        <v>0</v>
      </c>
      <c r="W178">
        <v>0</v>
      </c>
      <c r="X178">
        <v>13.533820398022835</v>
      </c>
      <c r="Y178">
        <v>0</v>
      </c>
      <c r="Z178">
        <v>74.786118799278157</v>
      </c>
      <c r="AA178">
        <v>0</v>
      </c>
      <c r="AB178">
        <v>5.5717821024039997</v>
      </c>
      <c r="AC178">
        <v>0</v>
      </c>
      <c r="AD178">
        <v>0</v>
      </c>
      <c r="AE178">
        <v>93.891721299704997</v>
      </c>
    </row>
    <row r="179" spans="1:31" x14ac:dyDescent="0.3">
      <c r="A179">
        <v>2732576</v>
      </c>
      <c r="B179">
        <v>1</v>
      </c>
      <c r="C179" t="s">
        <v>80</v>
      </c>
      <c r="D179" t="s">
        <v>82</v>
      </c>
      <c r="E179" t="s">
        <v>145</v>
      </c>
      <c r="F179" t="s">
        <v>694</v>
      </c>
      <c r="G179" t="s">
        <v>181</v>
      </c>
      <c r="H179" t="s">
        <v>135</v>
      </c>
      <c r="I179" t="s">
        <v>136</v>
      </c>
      <c r="J179" t="s">
        <v>137</v>
      </c>
      <c r="K179" t="s">
        <v>138</v>
      </c>
      <c r="L179" t="s">
        <v>695</v>
      </c>
      <c r="M179" t="s">
        <v>696</v>
      </c>
      <c r="N179">
        <v>12.468611111</v>
      </c>
      <c r="O179">
        <v>0</v>
      </c>
      <c r="P179">
        <v>8</v>
      </c>
      <c r="Q179">
        <v>0</v>
      </c>
      <c r="R179">
        <v>0</v>
      </c>
      <c r="S179">
        <v>0</v>
      </c>
      <c r="T179">
        <v>2</v>
      </c>
      <c r="U179">
        <v>0</v>
      </c>
      <c r="V179">
        <v>0</v>
      </c>
      <c r="W179">
        <v>0</v>
      </c>
      <c r="X179">
        <v>38.141280542751687</v>
      </c>
      <c r="Y179">
        <v>0</v>
      </c>
      <c r="Z179">
        <v>0</v>
      </c>
      <c r="AA179">
        <v>0</v>
      </c>
      <c r="AB179">
        <v>80.322118426622737</v>
      </c>
      <c r="AC179">
        <v>0</v>
      </c>
      <c r="AD179">
        <v>0</v>
      </c>
      <c r="AE179">
        <v>118.46339896937442</v>
      </c>
    </row>
    <row r="180" spans="1:31" x14ac:dyDescent="0.3">
      <c r="A180">
        <v>2733117</v>
      </c>
      <c r="B180">
        <v>1</v>
      </c>
      <c r="C180" t="s">
        <v>81</v>
      </c>
      <c r="D180" t="s">
        <v>116</v>
      </c>
      <c r="E180" t="s">
        <v>145</v>
      </c>
      <c r="F180" t="s">
        <v>697</v>
      </c>
      <c r="G180" t="s">
        <v>230</v>
      </c>
      <c r="H180" t="s">
        <v>135</v>
      </c>
      <c r="I180" t="s">
        <v>136</v>
      </c>
      <c r="J180" t="s">
        <v>137</v>
      </c>
      <c r="K180" t="s">
        <v>138</v>
      </c>
      <c r="L180" t="s">
        <v>698</v>
      </c>
      <c r="M180" t="s">
        <v>699</v>
      </c>
      <c r="N180">
        <v>0.72805555499999997</v>
      </c>
      <c r="O180">
        <v>0</v>
      </c>
      <c r="P180">
        <v>1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0.30823130947774668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0.30823130947774668</v>
      </c>
    </row>
    <row r="181" spans="1:31" x14ac:dyDescent="0.3">
      <c r="A181">
        <v>2732221</v>
      </c>
      <c r="B181">
        <v>1</v>
      </c>
      <c r="C181" t="s">
        <v>80</v>
      </c>
      <c r="D181" t="s">
        <v>93</v>
      </c>
      <c r="E181" t="s">
        <v>161</v>
      </c>
      <c r="F181" t="s">
        <v>700</v>
      </c>
      <c r="G181" t="s">
        <v>163</v>
      </c>
      <c r="H181" t="s">
        <v>135</v>
      </c>
      <c r="I181" t="s">
        <v>136</v>
      </c>
      <c r="J181" t="s">
        <v>137</v>
      </c>
      <c r="K181" t="s">
        <v>138</v>
      </c>
      <c r="L181" t="s">
        <v>701</v>
      </c>
      <c r="M181" t="s">
        <v>702</v>
      </c>
      <c r="N181">
        <v>3.747222222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2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6.4178764904155701</v>
      </c>
      <c r="AC181">
        <v>0</v>
      </c>
      <c r="AD181">
        <v>0</v>
      </c>
      <c r="AE181">
        <v>6.4178764904155701</v>
      </c>
    </row>
    <row r="182" spans="1:31" x14ac:dyDescent="0.3">
      <c r="A182">
        <v>2732593</v>
      </c>
      <c r="B182">
        <v>1</v>
      </c>
      <c r="C182" t="s">
        <v>80</v>
      </c>
      <c r="D182" t="s">
        <v>82</v>
      </c>
      <c r="E182" t="s">
        <v>145</v>
      </c>
      <c r="F182" t="s">
        <v>703</v>
      </c>
      <c r="G182" t="s">
        <v>249</v>
      </c>
      <c r="H182" t="s">
        <v>135</v>
      </c>
      <c r="I182" t="s">
        <v>136</v>
      </c>
      <c r="J182" t="s">
        <v>5</v>
      </c>
      <c r="K182" t="s">
        <v>138</v>
      </c>
      <c r="L182" t="s">
        <v>704</v>
      </c>
      <c r="M182" t="s">
        <v>705</v>
      </c>
      <c r="N182">
        <v>17.677777776999999</v>
      </c>
      <c r="O182">
        <v>0</v>
      </c>
      <c r="P182">
        <v>4</v>
      </c>
      <c r="Q182">
        <v>0</v>
      </c>
      <c r="R182">
        <v>0</v>
      </c>
      <c r="S182">
        <v>0</v>
      </c>
      <c r="T182">
        <v>1</v>
      </c>
      <c r="U182">
        <v>0</v>
      </c>
      <c r="V182">
        <v>0</v>
      </c>
      <c r="W182">
        <v>0</v>
      </c>
      <c r="X182">
        <v>11.707081526650279</v>
      </c>
      <c r="Y182">
        <v>0</v>
      </c>
      <c r="Z182">
        <v>0</v>
      </c>
      <c r="AA182">
        <v>0</v>
      </c>
      <c r="AB182">
        <v>14.047645816709998</v>
      </c>
      <c r="AC182">
        <v>0</v>
      </c>
      <c r="AD182">
        <v>0</v>
      </c>
      <c r="AE182">
        <v>25.75472734336028</v>
      </c>
    </row>
    <row r="183" spans="1:31" x14ac:dyDescent="0.3">
      <c r="A183">
        <v>2732570</v>
      </c>
      <c r="B183">
        <v>1</v>
      </c>
      <c r="C183" t="s">
        <v>80</v>
      </c>
      <c r="D183" t="s">
        <v>82</v>
      </c>
      <c r="E183" t="s">
        <v>145</v>
      </c>
      <c r="F183" t="s">
        <v>706</v>
      </c>
      <c r="G183" t="s">
        <v>147</v>
      </c>
      <c r="H183" t="s">
        <v>135</v>
      </c>
      <c r="I183" t="s">
        <v>136</v>
      </c>
      <c r="J183" t="s">
        <v>137</v>
      </c>
      <c r="K183" t="s">
        <v>138</v>
      </c>
      <c r="L183" t="s">
        <v>707</v>
      </c>
      <c r="M183" t="s">
        <v>708</v>
      </c>
      <c r="N183">
        <v>18.623333333000001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1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99.402320256027508</v>
      </c>
      <c r="AC183">
        <v>0</v>
      </c>
      <c r="AD183">
        <v>0</v>
      </c>
      <c r="AE183">
        <v>99.402320256027508</v>
      </c>
    </row>
    <row r="184" spans="1:31" x14ac:dyDescent="0.3">
      <c r="A184">
        <v>2732948</v>
      </c>
      <c r="B184">
        <v>1</v>
      </c>
      <c r="C184" t="s">
        <v>81</v>
      </c>
      <c r="D184" t="s">
        <v>128</v>
      </c>
      <c r="E184" t="s">
        <v>145</v>
      </c>
      <c r="F184" t="s">
        <v>709</v>
      </c>
      <c r="G184" t="s">
        <v>181</v>
      </c>
      <c r="H184" t="s">
        <v>135</v>
      </c>
      <c r="I184" t="s">
        <v>136</v>
      </c>
      <c r="J184" t="s">
        <v>137</v>
      </c>
      <c r="K184" t="s">
        <v>138</v>
      </c>
      <c r="L184" t="s">
        <v>710</v>
      </c>
      <c r="M184" t="s">
        <v>711</v>
      </c>
      <c r="N184">
        <v>5.7661111109999998</v>
      </c>
      <c r="O184">
        <v>0</v>
      </c>
      <c r="P184">
        <v>7</v>
      </c>
      <c r="Q184">
        <v>0</v>
      </c>
      <c r="R184">
        <v>0</v>
      </c>
      <c r="S184">
        <v>0</v>
      </c>
      <c r="T184">
        <v>2</v>
      </c>
      <c r="U184">
        <v>0</v>
      </c>
      <c r="V184">
        <v>0</v>
      </c>
      <c r="W184">
        <v>0</v>
      </c>
      <c r="X184">
        <v>4.8352647903867485</v>
      </c>
      <c r="Y184">
        <v>0</v>
      </c>
      <c r="Z184">
        <v>0</v>
      </c>
      <c r="AA184">
        <v>0</v>
      </c>
      <c r="AB184">
        <v>12.781898922667764</v>
      </c>
      <c r="AC184">
        <v>0</v>
      </c>
      <c r="AD184">
        <v>0</v>
      </c>
      <c r="AE184">
        <v>17.617163713054513</v>
      </c>
    </row>
    <row r="185" spans="1:31" x14ac:dyDescent="0.3">
      <c r="A185">
        <v>2732616</v>
      </c>
      <c r="B185">
        <v>1</v>
      </c>
      <c r="C185" t="s">
        <v>80</v>
      </c>
      <c r="D185" t="s">
        <v>96</v>
      </c>
      <c r="E185" t="s">
        <v>145</v>
      </c>
      <c r="F185" t="s">
        <v>712</v>
      </c>
      <c r="G185" t="s">
        <v>181</v>
      </c>
      <c r="H185" t="s">
        <v>135</v>
      </c>
      <c r="I185" t="s">
        <v>136</v>
      </c>
      <c r="J185" t="s">
        <v>137</v>
      </c>
      <c r="K185" t="s">
        <v>138</v>
      </c>
      <c r="L185" t="s">
        <v>713</v>
      </c>
      <c r="M185" t="s">
        <v>714</v>
      </c>
      <c r="N185">
        <v>6.5372222219999996</v>
      </c>
      <c r="O185">
        <v>0</v>
      </c>
      <c r="P185">
        <v>1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3.0158697315331584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3.0158697315331584</v>
      </c>
    </row>
    <row r="186" spans="1:31" x14ac:dyDescent="0.3">
      <c r="A186">
        <v>2732367</v>
      </c>
      <c r="B186">
        <v>1</v>
      </c>
      <c r="C186" t="s">
        <v>80</v>
      </c>
      <c r="D186" t="s">
        <v>105</v>
      </c>
      <c r="E186" t="s">
        <v>161</v>
      </c>
      <c r="F186" t="s">
        <v>715</v>
      </c>
      <c r="G186" t="s">
        <v>163</v>
      </c>
      <c r="H186" t="s">
        <v>135</v>
      </c>
      <c r="I186" t="s">
        <v>136</v>
      </c>
      <c r="J186" t="s">
        <v>137</v>
      </c>
      <c r="K186" t="s">
        <v>138</v>
      </c>
      <c r="L186" t="s">
        <v>716</v>
      </c>
      <c r="M186" t="s">
        <v>717</v>
      </c>
      <c r="N186">
        <v>1.358055555</v>
      </c>
      <c r="O186">
        <v>0</v>
      </c>
      <c r="P186">
        <v>23</v>
      </c>
      <c r="Q186">
        <v>0</v>
      </c>
      <c r="R186">
        <v>17</v>
      </c>
      <c r="S186">
        <v>0</v>
      </c>
      <c r="T186">
        <v>3</v>
      </c>
      <c r="U186">
        <v>0</v>
      </c>
      <c r="V186">
        <v>0</v>
      </c>
      <c r="W186">
        <v>0</v>
      </c>
      <c r="X186">
        <v>4.9001686156985409</v>
      </c>
      <c r="Y186">
        <v>0</v>
      </c>
      <c r="Z186">
        <v>13.805281975678026</v>
      </c>
      <c r="AA186">
        <v>0</v>
      </c>
      <c r="AB186">
        <v>2.2758608097535404</v>
      </c>
      <c r="AC186">
        <v>0</v>
      </c>
      <c r="AD186">
        <v>0</v>
      </c>
      <c r="AE186">
        <v>20.981311401130107</v>
      </c>
    </row>
    <row r="187" spans="1:31" x14ac:dyDescent="0.3">
      <c r="A187">
        <v>2732802</v>
      </c>
      <c r="B187">
        <v>1</v>
      </c>
      <c r="C187" t="s">
        <v>80</v>
      </c>
      <c r="D187" t="s">
        <v>96</v>
      </c>
      <c r="E187" t="s">
        <v>156</v>
      </c>
      <c r="F187" t="s">
        <v>718</v>
      </c>
      <c r="G187" t="s">
        <v>348</v>
      </c>
      <c r="H187" t="s">
        <v>153</v>
      </c>
      <c r="I187" t="s">
        <v>136</v>
      </c>
      <c r="J187" t="s">
        <v>137</v>
      </c>
      <c r="K187" t="s">
        <v>138</v>
      </c>
      <c r="L187" t="s">
        <v>719</v>
      </c>
      <c r="M187" t="s">
        <v>349</v>
      </c>
      <c r="N187">
        <v>6.31</v>
      </c>
      <c r="O187">
        <v>0</v>
      </c>
      <c r="P187">
        <v>9</v>
      </c>
      <c r="Q187">
        <v>0</v>
      </c>
      <c r="R187">
        <v>3</v>
      </c>
      <c r="S187">
        <v>0</v>
      </c>
      <c r="T187">
        <v>2</v>
      </c>
      <c r="U187">
        <v>0</v>
      </c>
      <c r="V187">
        <v>0</v>
      </c>
      <c r="W187">
        <v>0</v>
      </c>
      <c r="X187">
        <v>8.5905264436600515</v>
      </c>
      <c r="Y187">
        <v>0</v>
      </c>
      <c r="Z187">
        <v>0</v>
      </c>
      <c r="AA187">
        <v>0</v>
      </c>
      <c r="AB187">
        <v>11.00760169836801</v>
      </c>
      <c r="AC187">
        <v>0</v>
      </c>
      <c r="AD187">
        <v>0</v>
      </c>
      <c r="AE187">
        <v>19.59812814202806</v>
      </c>
    </row>
    <row r="188" spans="1:31" x14ac:dyDescent="0.3">
      <c r="A188">
        <v>2732507</v>
      </c>
      <c r="B188">
        <v>1</v>
      </c>
      <c r="C188" t="s">
        <v>80</v>
      </c>
      <c r="D188" t="s">
        <v>100</v>
      </c>
      <c r="E188" t="s">
        <v>213</v>
      </c>
      <c r="F188" t="s">
        <v>720</v>
      </c>
      <c r="G188" t="s">
        <v>152</v>
      </c>
      <c r="H188" t="s">
        <v>153</v>
      </c>
      <c r="I188" t="s">
        <v>136</v>
      </c>
      <c r="J188" t="s">
        <v>137</v>
      </c>
      <c r="K188" t="s">
        <v>138</v>
      </c>
      <c r="L188" t="s">
        <v>721</v>
      </c>
      <c r="M188" t="s">
        <v>722</v>
      </c>
      <c r="N188">
        <v>0.35833333299999998</v>
      </c>
      <c r="O188">
        <v>0</v>
      </c>
      <c r="P188">
        <v>287</v>
      </c>
      <c r="Q188">
        <v>0</v>
      </c>
      <c r="R188">
        <v>22</v>
      </c>
      <c r="S188">
        <v>8</v>
      </c>
      <c r="T188">
        <v>190</v>
      </c>
      <c r="U188">
        <v>2</v>
      </c>
      <c r="V188">
        <v>12</v>
      </c>
      <c r="W188">
        <v>0</v>
      </c>
      <c r="X188">
        <v>21.07071560892658</v>
      </c>
      <c r="Y188">
        <v>0</v>
      </c>
      <c r="Z188">
        <v>11.398269869221192</v>
      </c>
      <c r="AA188">
        <v>46.295931557034663</v>
      </c>
      <c r="AB188">
        <v>77.811739307338513</v>
      </c>
      <c r="AC188">
        <v>56.80023859821474</v>
      </c>
      <c r="AD188">
        <v>151.99809644179737</v>
      </c>
      <c r="AE188">
        <v>365.37499138253304</v>
      </c>
    </row>
    <row r="189" spans="1:31" x14ac:dyDescent="0.3">
      <c r="A189">
        <v>2732261</v>
      </c>
      <c r="B189">
        <v>1</v>
      </c>
      <c r="C189" t="s">
        <v>80</v>
      </c>
      <c r="D189" t="s">
        <v>91</v>
      </c>
      <c r="E189" t="s">
        <v>161</v>
      </c>
      <c r="F189" t="s">
        <v>723</v>
      </c>
      <c r="G189" t="s">
        <v>724</v>
      </c>
      <c r="H189" t="s">
        <v>135</v>
      </c>
      <c r="I189" t="s">
        <v>136</v>
      </c>
      <c r="J189" t="s">
        <v>137</v>
      </c>
      <c r="K189" t="s">
        <v>138</v>
      </c>
      <c r="L189" t="s">
        <v>725</v>
      </c>
      <c r="M189" t="s">
        <v>726</v>
      </c>
      <c r="N189">
        <v>5.5219444439999998</v>
      </c>
      <c r="O189">
        <v>0</v>
      </c>
      <c r="P189">
        <v>19</v>
      </c>
      <c r="Q189">
        <v>0</v>
      </c>
      <c r="R189">
        <v>1</v>
      </c>
      <c r="S189">
        <v>0</v>
      </c>
      <c r="T189">
        <v>4</v>
      </c>
      <c r="U189">
        <v>0</v>
      </c>
      <c r="V189">
        <v>0</v>
      </c>
      <c r="W189">
        <v>0</v>
      </c>
      <c r="X189">
        <v>3.489393068994139</v>
      </c>
      <c r="Y189">
        <v>0</v>
      </c>
      <c r="Z189">
        <v>7.1668848276806682E-2</v>
      </c>
      <c r="AA189">
        <v>0</v>
      </c>
      <c r="AB189">
        <v>3.0753284868808901</v>
      </c>
      <c r="AC189">
        <v>0</v>
      </c>
      <c r="AD189">
        <v>0</v>
      </c>
      <c r="AE189">
        <v>6.636390404151836</v>
      </c>
    </row>
    <row r="190" spans="1:31" x14ac:dyDescent="0.3">
      <c r="A190">
        <v>2733443</v>
      </c>
      <c r="B190">
        <v>1</v>
      </c>
      <c r="C190" t="s">
        <v>80</v>
      </c>
      <c r="D190" t="s">
        <v>96</v>
      </c>
      <c r="E190" t="s">
        <v>150</v>
      </c>
      <c r="F190" t="s">
        <v>727</v>
      </c>
      <c r="G190" t="s">
        <v>152</v>
      </c>
      <c r="H190" t="s">
        <v>153</v>
      </c>
      <c r="I190" t="s">
        <v>136</v>
      </c>
      <c r="J190" t="s">
        <v>137</v>
      </c>
      <c r="K190" t="s">
        <v>138</v>
      </c>
      <c r="L190" t="s">
        <v>728</v>
      </c>
      <c r="M190" t="s">
        <v>729</v>
      </c>
      <c r="N190">
        <v>2.5986111109999999</v>
      </c>
      <c r="O190">
        <v>2</v>
      </c>
      <c r="P190">
        <v>42</v>
      </c>
      <c r="Q190">
        <v>14</v>
      </c>
      <c r="R190">
        <v>6</v>
      </c>
      <c r="S190">
        <v>6</v>
      </c>
      <c r="T190">
        <v>5</v>
      </c>
      <c r="U190">
        <v>0</v>
      </c>
      <c r="V190">
        <v>0</v>
      </c>
      <c r="W190">
        <v>1.7481735479140077</v>
      </c>
      <c r="X190">
        <v>3.7101521260564949</v>
      </c>
      <c r="Y190">
        <v>30.163600314188564</v>
      </c>
      <c r="Z190">
        <v>0</v>
      </c>
      <c r="AA190">
        <v>16.19151431615343</v>
      </c>
      <c r="AB190">
        <v>0.44033653652917837</v>
      </c>
      <c r="AC190">
        <v>0</v>
      </c>
      <c r="AD190">
        <v>0</v>
      </c>
      <c r="AE190">
        <v>52.253776840841674</v>
      </c>
    </row>
    <row r="191" spans="1:31" x14ac:dyDescent="0.3">
      <c r="A191">
        <v>2732902</v>
      </c>
      <c r="B191">
        <v>1</v>
      </c>
      <c r="C191" t="s">
        <v>80</v>
      </c>
      <c r="D191" t="s">
        <v>82</v>
      </c>
      <c r="E191" t="s">
        <v>145</v>
      </c>
      <c r="F191" t="s">
        <v>730</v>
      </c>
      <c r="G191" t="s">
        <v>181</v>
      </c>
      <c r="H191" t="s">
        <v>135</v>
      </c>
      <c r="I191" t="s">
        <v>136</v>
      </c>
      <c r="J191" t="s">
        <v>137</v>
      </c>
      <c r="K191" t="s">
        <v>138</v>
      </c>
      <c r="L191" t="s">
        <v>731</v>
      </c>
      <c r="M191" t="s">
        <v>732</v>
      </c>
      <c r="N191">
        <v>2.9211111110000001</v>
      </c>
      <c r="O191">
        <v>0</v>
      </c>
      <c r="P191">
        <v>9</v>
      </c>
      <c r="Q191">
        <v>0</v>
      </c>
      <c r="R191">
        <v>0</v>
      </c>
      <c r="S191">
        <v>0</v>
      </c>
      <c r="T191">
        <v>1</v>
      </c>
      <c r="U191">
        <v>0</v>
      </c>
      <c r="V191">
        <v>0</v>
      </c>
      <c r="W191">
        <v>0</v>
      </c>
      <c r="X191">
        <v>8.7852200063216142</v>
      </c>
      <c r="Y191">
        <v>0</v>
      </c>
      <c r="Z191">
        <v>0</v>
      </c>
      <c r="AA191">
        <v>0</v>
      </c>
      <c r="AB191">
        <v>7.2269747893859817</v>
      </c>
      <c r="AC191">
        <v>0</v>
      </c>
      <c r="AD191">
        <v>0</v>
      </c>
      <c r="AE191">
        <v>16.012194795707597</v>
      </c>
    </row>
    <row r="192" spans="1:31" x14ac:dyDescent="0.3">
      <c r="A192">
        <v>2732361</v>
      </c>
      <c r="B192">
        <v>1</v>
      </c>
      <c r="C192" t="s">
        <v>80</v>
      </c>
      <c r="D192" t="s">
        <v>82</v>
      </c>
      <c r="E192" t="s">
        <v>145</v>
      </c>
      <c r="F192" t="s">
        <v>733</v>
      </c>
      <c r="G192" t="s">
        <v>230</v>
      </c>
      <c r="H192" t="s">
        <v>135</v>
      </c>
      <c r="I192" t="s">
        <v>136</v>
      </c>
      <c r="J192" t="s">
        <v>137</v>
      </c>
      <c r="K192" t="s">
        <v>138</v>
      </c>
      <c r="L192" t="s">
        <v>734</v>
      </c>
      <c r="M192" t="s">
        <v>735</v>
      </c>
      <c r="N192">
        <v>6.1636111109999998</v>
      </c>
      <c r="O192">
        <v>0</v>
      </c>
      <c r="P192">
        <v>2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4.0651793591997469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4.0651793591997469</v>
      </c>
    </row>
    <row r="193" spans="1:31" x14ac:dyDescent="0.3">
      <c r="A193">
        <v>2732301</v>
      </c>
      <c r="B193">
        <v>1</v>
      </c>
      <c r="C193" t="s">
        <v>81</v>
      </c>
      <c r="D193" t="s">
        <v>112</v>
      </c>
      <c r="E193" t="s">
        <v>150</v>
      </c>
      <c r="F193" t="s">
        <v>736</v>
      </c>
      <c r="G193" t="s">
        <v>152</v>
      </c>
      <c r="H193" t="s">
        <v>153</v>
      </c>
      <c r="I193" t="s">
        <v>136</v>
      </c>
      <c r="J193" t="s">
        <v>137</v>
      </c>
      <c r="K193" t="s">
        <v>138</v>
      </c>
      <c r="L193" t="s">
        <v>737</v>
      </c>
      <c r="M193" t="s">
        <v>738</v>
      </c>
      <c r="N193">
        <v>0.83888888800000005</v>
      </c>
      <c r="O193">
        <v>1</v>
      </c>
      <c r="P193">
        <v>864</v>
      </c>
      <c r="Q193">
        <v>103</v>
      </c>
      <c r="R193">
        <v>152</v>
      </c>
      <c r="S193">
        <v>10</v>
      </c>
      <c r="T193">
        <v>104</v>
      </c>
      <c r="U193">
        <v>0</v>
      </c>
      <c r="V193">
        <v>1</v>
      </c>
      <c r="W193">
        <v>0</v>
      </c>
      <c r="X193">
        <v>157.10700005424627</v>
      </c>
      <c r="Y193">
        <v>85.524571706670187</v>
      </c>
      <c r="Z193">
        <v>27.473721301610347</v>
      </c>
      <c r="AA193">
        <v>46.115325855215936</v>
      </c>
      <c r="AB193">
        <v>49.45234076762673</v>
      </c>
      <c r="AC193">
        <v>0</v>
      </c>
      <c r="AD193">
        <v>23.746294973721298</v>
      </c>
      <c r="AE193">
        <v>389.41925465909077</v>
      </c>
    </row>
    <row r="194" spans="1:31" x14ac:dyDescent="0.3">
      <c r="A194">
        <v>2732181</v>
      </c>
      <c r="B194">
        <v>1</v>
      </c>
      <c r="C194" t="s">
        <v>80</v>
      </c>
      <c r="D194" t="s">
        <v>82</v>
      </c>
      <c r="E194" t="s">
        <v>200</v>
      </c>
      <c r="F194" t="s">
        <v>739</v>
      </c>
      <c r="G194" t="s">
        <v>163</v>
      </c>
      <c r="H194" t="s">
        <v>135</v>
      </c>
      <c r="I194" t="s">
        <v>136</v>
      </c>
      <c r="J194" t="s">
        <v>137</v>
      </c>
      <c r="K194" t="s">
        <v>138</v>
      </c>
      <c r="L194" t="s">
        <v>740</v>
      </c>
      <c r="M194" t="s">
        <v>741</v>
      </c>
      <c r="N194">
        <v>6.9877777769999998</v>
      </c>
      <c r="O194">
        <v>0</v>
      </c>
      <c r="P194">
        <v>27</v>
      </c>
      <c r="Q194">
        <v>0</v>
      </c>
      <c r="R194">
        <v>0</v>
      </c>
      <c r="S194">
        <v>0</v>
      </c>
      <c r="T194">
        <v>4</v>
      </c>
      <c r="U194">
        <v>0</v>
      </c>
      <c r="V194">
        <v>0</v>
      </c>
      <c r="W194">
        <v>0</v>
      </c>
      <c r="X194">
        <v>45.176945135159393</v>
      </c>
      <c r="Y194">
        <v>0</v>
      </c>
      <c r="Z194">
        <v>0</v>
      </c>
      <c r="AA194">
        <v>0</v>
      </c>
      <c r="AB194">
        <v>101.65968744054376</v>
      </c>
      <c r="AC194">
        <v>0</v>
      </c>
      <c r="AD194">
        <v>0</v>
      </c>
      <c r="AE194">
        <v>146.83663257570316</v>
      </c>
    </row>
    <row r="195" spans="1:31" x14ac:dyDescent="0.3">
      <c r="A195">
        <v>2732158</v>
      </c>
      <c r="B195">
        <v>1</v>
      </c>
      <c r="C195" t="s">
        <v>81</v>
      </c>
      <c r="D195" t="s">
        <v>113</v>
      </c>
      <c r="E195" t="s">
        <v>150</v>
      </c>
      <c r="F195" t="s">
        <v>742</v>
      </c>
      <c r="G195" t="s">
        <v>743</v>
      </c>
      <c r="H195" t="s">
        <v>153</v>
      </c>
      <c r="I195" t="s">
        <v>136</v>
      </c>
      <c r="J195" t="s">
        <v>137</v>
      </c>
      <c r="K195" t="s">
        <v>138</v>
      </c>
      <c r="L195" t="s">
        <v>744</v>
      </c>
      <c r="M195" t="s">
        <v>745</v>
      </c>
      <c r="N195">
        <v>1.0919444439999999</v>
      </c>
      <c r="O195">
        <v>0</v>
      </c>
      <c r="P195">
        <v>333</v>
      </c>
      <c r="Q195">
        <v>0</v>
      </c>
      <c r="R195">
        <v>31</v>
      </c>
      <c r="S195">
        <v>7</v>
      </c>
      <c r="T195">
        <v>11</v>
      </c>
      <c r="U195">
        <v>0</v>
      </c>
      <c r="V195">
        <v>0</v>
      </c>
      <c r="W195">
        <v>0</v>
      </c>
      <c r="X195">
        <v>73.435408104972836</v>
      </c>
      <c r="Y195">
        <v>0</v>
      </c>
      <c r="Z195">
        <v>3.9889640616930877</v>
      </c>
      <c r="AA195">
        <v>687.68780836800465</v>
      </c>
      <c r="AB195">
        <v>9.948978334872713</v>
      </c>
      <c r="AC195">
        <v>0</v>
      </c>
      <c r="AD195">
        <v>0</v>
      </c>
      <c r="AE195">
        <v>775.06115886954319</v>
      </c>
    </row>
    <row r="196" spans="1:31" x14ac:dyDescent="0.3">
      <c r="A196">
        <v>2732132</v>
      </c>
      <c r="B196">
        <v>1</v>
      </c>
      <c r="C196" t="s">
        <v>80</v>
      </c>
      <c r="D196" t="s">
        <v>82</v>
      </c>
      <c r="E196" t="s">
        <v>145</v>
      </c>
      <c r="F196" t="s">
        <v>746</v>
      </c>
      <c r="G196" t="s">
        <v>181</v>
      </c>
      <c r="H196" t="s">
        <v>135</v>
      </c>
      <c r="I196" t="s">
        <v>136</v>
      </c>
      <c r="J196" t="s">
        <v>137</v>
      </c>
      <c r="K196" t="s">
        <v>138</v>
      </c>
      <c r="L196" t="s">
        <v>747</v>
      </c>
      <c r="M196" t="s">
        <v>748</v>
      </c>
      <c r="N196">
        <v>14.354166665999999</v>
      </c>
      <c r="O196">
        <v>0</v>
      </c>
      <c r="P196">
        <v>1</v>
      </c>
      <c r="Q196">
        <v>0</v>
      </c>
      <c r="R196">
        <v>0</v>
      </c>
      <c r="S196">
        <v>0</v>
      </c>
      <c r="T196">
        <v>23</v>
      </c>
      <c r="U196">
        <v>0</v>
      </c>
      <c r="V196">
        <v>0</v>
      </c>
      <c r="W196">
        <v>0</v>
      </c>
      <c r="X196">
        <v>1.2656034018498801</v>
      </c>
      <c r="Y196">
        <v>0</v>
      </c>
      <c r="Z196">
        <v>0</v>
      </c>
      <c r="AA196">
        <v>0</v>
      </c>
      <c r="AB196">
        <v>152.78905351755074</v>
      </c>
      <c r="AC196">
        <v>0</v>
      </c>
      <c r="AD196">
        <v>0</v>
      </c>
      <c r="AE196">
        <v>154.05465691940063</v>
      </c>
    </row>
    <row r="197" spans="1:31" x14ac:dyDescent="0.3">
      <c r="A197">
        <v>2732985</v>
      </c>
      <c r="B197">
        <v>1</v>
      </c>
      <c r="C197" t="s">
        <v>80</v>
      </c>
      <c r="D197" t="s">
        <v>82</v>
      </c>
      <c r="E197" t="s">
        <v>200</v>
      </c>
      <c r="F197" t="s">
        <v>749</v>
      </c>
      <c r="G197" t="s">
        <v>163</v>
      </c>
      <c r="H197" t="s">
        <v>135</v>
      </c>
      <c r="I197" t="s">
        <v>136</v>
      </c>
      <c r="J197" t="s">
        <v>137</v>
      </c>
      <c r="K197" t="s">
        <v>138</v>
      </c>
      <c r="L197" t="s">
        <v>750</v>
      </c>
      <c r="M197" t="s">
        <v>751</v>
      </c>
      <c r="N197">
        <v>4.5250000000000004</v>
      </c>
      <c r="O197">
        <v>0</v>
      </c>
      <c r="P197">
        <v>36</v>
      </c>
      <c r="Q197">
        <v>0</v>
      </c>
      <c r="R197">
        <v>0</v>
      </c>
      <c r="S197">
        <v>0</v>
      </c>
      <c r="T197">
        <v>49</v>
      </c>
      <c r="U197">
        <v>0</v>
      </c>
      <c r="V197">
        <v>0</v>
      </c>
      <c r="W197">
        <v>0</v>
      </c>
      <c r="X197">
        <v>43.78804879272198</v>
      </c>
      <c r="Y197">
        <v>0</v>
      </c>
      <c r="Z197">
        <v>0</v>
      </c>
      <c r="AA197">
        <v>0</v>
      </c>
      <c r="AB197">
        <v>137.03895082484243</v>
      </c>
      <c r="AC197">
        <v>0</v>
      </c>
      <c r="AD197">
        <v>0</v>
      </c>
      <c r="AE197">
        <v>180.82699961756441</v>
      </c>
    </row>
    <row r="198" spans="1:31" x14ac:dyDescent="0.3">
      <c r="A198">
        <v>2733157</v>
      </c>
      <c r="B198">
        <v>1</v>
      </c>
      <c r="C198" t="s">
        <v>80</v>
      </c>
      <c r="D198" t="s">
        <v>97</v>
      </c>
      <c r="E198" t="s">
        <v>150</v>
      </c>
      <c r="F198" t="s">
        <v>752</v>
      </c>
      <c r="G198" t="s">
        <v>152</v>
      </c>
      <c r="H198" t="s">
        <v>153</v>
      </c>
      <c r="I198" t="s">
        <v>136</v>
      </c>
      <c r="J198" t="s">
        <v>137</v>
      </c>
      <c r="K198" t="s">
        <v>138</v>
      </c>
      <c r="L198" t="s">
        <v>753</v>
      </c>
      <c r="M198" t="s">
        <v>754</v>
      </c>
      <c r="N198">
        <v>0.95083333299999995</v>
      </c>
      <c r="O198">
        <v>0</v>
      </c>
      <c r="P198">
        <v>184</v>
      </c>
      <c r="Q198">
        <v>0</v>
      </c>
      <c r="R198">
        <v>32</v>
      </c>
      <c r="S198">
        <v>0</v>
      </c>
      <c r="T198">
        <v>15</v>
      </c>
      <c r="U198">
        <v>0</v>
      </c>
      <c r="V198">
        <v>0</v>
      </c>
      <c r="W198">
        <v>0</v>
      </c>
      <c r="X198">
        <v>90.83846625814995</v>
      </c>
      <c r="Y198">
        <v>0</v>
      </c>
      <c r="Z198">
        <v>0.53857998895322245</v>
      </c>
      <c r="AA198">
        <v>0</v>
      </c>
      <c r="AB198">
        <v>19.663914718164037</v>
      </c>
      <c r="AC198">
        <v>0</v>
      </c>
      <c r="AD198">
        <v>0</v>
      </c>
      <c r="AE198">
        <v>111.0409609652672</v>
      </c>
    </row>
    <row r="199" spans="1:31" x14ac:dyDescent="0.3">
      <c r="A199">
        <v>2732324</v>
      </c>
      <c r="B199">
        <v>1</v>
      </c>
      <c r="C199" t="s">
        <v>80</v>
      </c>
      <c r="D199" t="s">
        <v>82</v>
      </c>
      <c r="E199" t="s">
        <v>145</v>
      </c>
      <c r="F199" t="s">
        <v>755</v>
      </c>
      <c r="G199" t="s">
        <v>249</v>
      </c>
      <c r="H199" t="s">
        <v>135</v>
      </c>
      <c r="I199" t="s">
        <v>136</v>
      </c>
      <c r="J199" t="s">
        <v>5</v>
      </c>
      <c r="K199" t="s">
        <v>138</v>
      </c>
      <c r="L199" t="s">
        <v>756</v>
      </c>
      <c r="M199" t="s">
        <v>757</v>
      </c>
      <c r="N199">
        <v>18.550555554999999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2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83.135158685734538</v>
      </c>
      <c r="AC199">
        <v>0</v>
      </c>
      <c r="AD199">
        <v>0</v>
      </c>
      <c r="AE199">
        <v>83.135158685734538</v>
      </c>
    </row>
    <row r="200" spans="1:31" x14ac:dyDescent="0.3">
      <c r="A200">
        <v>2732865</v>
      </c>
      <c r="B200">
        <v>1</v>
      </c>
      <c r="C200" t="s">
        <v>80</v>
      </c>
      <c r="D200" t="s">
        <v>93</v>
      </c>
      <c r="E200" t="s">
        <v>161</v>
      </c>
      <c r="F200" t="s">
        <v>758</v>
      </c>
      <c r="G200" t="s">
        <v>163</v>
      </c>
      <c r="H200" t="s">
        <v>135</v>
      </c>
      <c r="I200" t="s">
        <v>136</v>
      </c>
      <c r="J200" t="s">
        <v>137</v>
      </c>
      <c r="K200" t="s">
        <v>138</v>
      </c>
      <c r="L200" t="s">
        <v>759</v>
      </c>
      <c r="M200" t="s">
        <v>760</v>
      </c>
      <c r="N200">
        <v>6.1211111110000003</v>
      </c>
      <c r="O200">
        <v>0</v>
      </c>
      <c r="P200">
        <v>21</v>
      </c>
      <c r="Q200">
        <v>0</v>
      </c>
      <c r="R200">
        <v>3</v>
      </c>
      <c r="S200">
        <v>0</v>
      </c>
      <c r="T200">
        <v>3</v>
      </c>
      <c r="U200">
        <v>0</v>
      </c>
      <c r="V200">
        <v>0</v>
      </c>
      <c r="W200">
        <v>0</v>
      </c>
      <c r="X200">
        <v>2.6824469431833338</v>
      </c>
      <c r="Y200">
        <v>0</v>
      </c>
      <c r="Z200">
        <v>0</v>
      </c>
      <c r="AA200">
        <v>0</v>
      </c>
      <c r="AB200">
        <v>7.0977022802258336</v>
      </c>
      <c r="AC200">
        <v>0</v>
      </c>
      <c r="AD200">
        <v>0</v>
      </c>
      <c r="AE200">
        <v>9.7801492234091683</v>
      </c>
    </row>
    <row r="201" spans="1:31" x14ac:dyDescent="0.3">
      <c r="A201">
        <v>2732201</v>
      </c>
      <c r="B201">
        <v>1</v>
      </c>
      <c r="C201" t="s">
        <v>80</v>
      </c>
      <c r="D201" t="s">
        <v>82</v>
      </c>
      <c r="E201" t="s">
        <v>145</v>
      </c>
      <c r="F201" t="s">
        <v>272</v>
      </c>
      <c r="G201" t="s">
        <v>147</v>
      </c>
      <c r="H201" t="s">
        <v>135</v>
      </c>
      <c r="I201" t="s">
        <v>136</v>
      </c>
      <c r="J201" t="s">
        <v>137</v>
      </c>
      <c r="K201" t="s">
        <v>138</v>
      </c>
      <c r="L201" t="s">
        <v>761</v>
      </c>
      <c r="M201" t="s">
        <v>762</v>
      </c>
      <c r="N201">
        <v>6.7316666659999997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1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18.629460358258058</v>
      </c>
      <c r="AC201">
        <v>0</v>
      </c>
      <c r="AD201">
        <v>0</v>
      </c>
      <c r="AE201">
        <v>18.629460358258058</v>
      </c>
    </row>
    <row r="202" spans="1:31" x14ac:dyDescent="0.3">
      <c r="A202">
        <v>2732971</v>
      </c>
      <c r="B202">
        <v>1</v>
      </c>
      <c r="C202" t="s">
        <v>81</v>
      </c>
      <c r="D202" t="s">
        <v>112</v>
      </c>
      <c r="E202" t="s">
        <v>213</v>
      </c>
      <c r="F202" t="s">
        <v>763</v>
      </c>
      <c r="G202" t="s">
        <v>152</v>
      </c>
      <c r="H202" t="s">
        <v>153</v>
      </c>
      <c r="I202" t="s">
        <v>490</v>
      </c>
      <c r="J202" t="s">
        <v>137</v>
      </c>
      <c r="K202" t="s">
        <v>138</v>
      </c>
      <c r="L202" t="s">
        <v>764</v>
      </c>
      <c r="M202" t="s">
        <v>765</v>
      </c>
      <c r="N202">
        <v>3.5555555000000003E-2</v>
      </c>
      <c r="O202">
        <v>1</v>
      </c>
      <c r="P202">
        <v>1038</v>
      </c>
      <c r="Q202">
        <v>2</v>
      </c>
      <c r="R202">
        <v>11</v>
      </c>
      <c r="S202">
        <v>4</v>
      </c>
      <c r="T202">
        <v>57</v>
      </c>
      <c r="U202">
        <v>0</v>
      </c>
      <c r="V202">
        <v>0</v>
      </c>
      <c r="W202">
        <v>8.5271385600000013E-3</v>
      </c>
      <c r="X202">
        <v>2.3563346958291169</v>
      </c>
      <c r="Y202">
        <v>1.04643994848E-2</v>
      </c>
      <c r="Z202">
        <v>4.0042081265280006E-2</v>
      </c>
      <c r="AA202">
        <v>5.7557848052140805</v>
      </c>
      <c r="AB202">
        <v>0.58688252423914677</v>
      </c>
      <c r="AC202">
        <v>0</v>
      </c>
      <c r="AD202">
        <v>0</v>
      </c>
      <c r="AE202">
        <v>8.7580356445924252</v>
      </c>
    </row>
    <row r="203" spans="1:31" x14ac:dyDescent="0.3">
      <c r="A203">
        <v>2732722</v>
      </c>
      <c r="B203">
        <v>1</v>
      </c>
      <c r="C203" t="s">
        <v>81</v>
      </c>
      <c r="D203" t="s">
        <v>128</v>
      </c>
      <c r="E203" t="s">
        <v>161</v>
      </c>
      <c r="F203" t="s">
        <v>766</v>
      </c>
      <c r="G203" t="s">
        <v>163</v>
      </c>
      <c r="H203" t="s">
        <v>135</v>
      </c>
      <c r="I203" t="s">
        <v>136</v>
      </c>
      <c r="J203" t="s">
        <v>137</v>
      </c>
      <c r="K203" t="s">
        <v>138</v>
      </c>
      <c r="L203" t="s">
        <v>767</v>
      </c>
      <c r="M203" t="s">
        <v>768</v>
      </c>
      <c r="N203">
        <v>3.1922222219999998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36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59.37536154627881</v>
      </c>
      <c r="AC203">
        <v>0</v>
      </c>
      <c r="AD203">
        <v>0</v>
      </c>
      <c r="AE203">
        <v>59.37536154627881</v>
      </c>
    </row>
    <row r="204" spans="1:31" x14ac:dyDescent="0.3">
      <c r="A204">
        <v>2732535</v>
      </c>
      <c r="B204">
        <v>2</v>
      </c>
      <c r="C204" t="s">
        <v>80</v>
      </c>
      <c r="D204" t="s">
        <v>96</v>
      </c>
      <c r="E204" t="s">
        <v>150</v>
      </c>
      <c r="F204" t="s">
        <v>727</v>
      </c>
      <c r="G204" t="s">
        <v>263</v>
      </c>
      <c r="H204" t="s">
        <v>153</v>
      </c>
      <c r="I204" t="s">
        <v>136</v>
      </c>
      <c r="J204" t="s">
        <v>137</v>
      </c>
      <c r="K204" t="s">
        <v>138</v>
      </c>
      <c r="L204" t="s">
        <v>265</v>
      </c>
      <c r="M204" t="s">
        <v>769</v>
      </c>
      <c r="N204">
        <v>1.4769444439999999</v>
      </c>
      <c r="O204">
        <v>2</v>
      </c>
      <c r="P204">
        <v>42</v>
      </c>
      <c r="Q204">
        <v>14</v>
      </c>
      <c r="R204">
        <v>6</v>
      </c>
      <c r="S204">
        <v>6</v>
      </c>
      <c r="T204">
        <v>5</v>
      </c>
      <c r="U204">
        <v>0</v>
      </c>
      <c r="V204">
        <v>0</v>
      </c>
      <c r="W204">
        <v>1.1181261479553644</v>
      </c>
      <c r="X204">
        <v>2.2746637494763107</v>
      </c>
      <c r="Y204">
        <v>21.846661817700415</v>
      </c>
      <c r="Z204">
        <v>0</v>
      </c>
      <c r="AA204">
        <v>13.93375251476988</v>
      </c>
      <c r="AB204">
        <v>0.4740010798354109</v>
      </c>
      <c r="AC204">
        <v>0</v>
      </c>
      <c r="AD204">
        <v>0</v>
      </c>
      <c r="AE204">
        <v>39.64720530973738</v>
      </c>
    </row>
    <row r="205" spans="1:31" x14ac:dyDescent="0.3">
      <c r="A205">
        <v>2733363</v>
      </c>
      <c r="B205">
        <v>1</v>
      </c>
      <c r="C205" t="s">
        <v>80</v>
      </c>
      <c r="D205" t="s">
        <v>97</v>
      </c>
      <c r="E205" t="s">
        <v>173</v>
      </c>
      <c r="F205" t="s">
        <v>770</v>
      </c>
      <c r="G205" t="s">
        <v>152</v>
      </c>
      <c r="H205" t="s">
        <v>153</v>
      </c>
      <c r="I205" t="s">
        <v>136</v>
      </c>
      <c r="J205" t="s">
        <v>137</v>
      </c>
      <c r="K205" t="s">
        <v>138</v>
      </c>
      <c r="L205" t="s">
        <v>771</v>
      </c>
      <c r="M205" t="s">
        <v>772</v>
      </c>
      <c r="N205">
        <v>2.3794444440000002</v>
      </c>
      <c r="O205">
        <v>2</v>
      </c>
      <c r="P205">
        <v>953</v>
      </c>
      <c r="Q205">
        <v>5</v>
      </c>
      <c r="R205">
        <v>0</v>
      </c>
      <c r="S205">
        <v>16</v>
      </c>
      <c r="T205">
        <v>18</v>
      </c>
      <c r="U205">
        <v>1</v>
      </c>
      <c r="V205">
        <v>0</v>
      </c>
      <c r="W205">
        <v>57.810752509189683</v>
      </c>
      <c r="X205">
        <v>230.75554454835205</v>
      </c>
      <c r="Y205">
        <v>54.941864027180202</v>
      </c>
      <c r="Z205">
        <v>0</v>
      </c>
      <c r="AA205">
        <v>183.83954460352547</v>
      </c>
      <c r="AB205">
        <v>35.151430927869548</v>
      </c>
      <c r="AC205">
        <v>8.3449196471097</v>
      </c>
      <c r="AD205">
        <v>0</v>
      </c>
      <c r="AE205">
        <v>570.84405626322666</v>
      </c>
    </row>
    <row r="206" spans="1:31" x14ac:dyDescent="0.3">
      <c r="A206">
        <v>2732281</v>
      </c>
      <c r="B206">
        <v>1</v>
      </c>
      <c r="C206" t="s">
        <v>80</v>
      </c>
      <c r="D206" t="s">
        <v>82</v>
      </c>
      <c r="E206" t="s">
        <v>145</v>
      </c>
      <c r="F206" t="s">
        <v>773</v>
      </c>
      <c r="G206" t="s">
        <v>181</v>
      </c>
      <c r="H206" t="s">
        <v>135</v>
      </c>
      <c r="I206" t="s">
        <v>136</v>
      </c>
      <c r="J206" t="s">
        <v>137</v>
      </c>
      <c r="K206" t="s">
        <v>138</v>
      </c>
      <c r="L206" t="s">
        <v>774</v>
      </c>
      <c r="M206" t="s">
        <v>775</v>
      </c>
      <c r="N206">
        <v>3.0566666659999999</v>
      </c>
      <c r="O206">
        <v>0</v>
      </c>
      <c r="P206">
        <v>5</v>
      </c>
      <c r="Q206">
        <v>0</v>
      </c>
      <c r="R206">
        <v>0</v>
      </c>
      <c r="S206">
        <v>0</v>
      </c>
      <c r="T206">
        <v>4</v>
      </c>
      <c r="U206">
        <v>0</v>
      </c>
      <c r="V206">
        <v>0</v>
      </c>
      <c r="W206">
        <v>0</v>
      </c>
      <c r="X206">
        <v>3.0518760728411949</v>
      </c>
      <c r="Y206">
        <v>0</v>
      </c>
      <c r="Z206">
        <v>0</v>
      </c>
      <c r="AA206">
        <v>0</v>
      </c>
      <c r="AB206">
        <v>34.826527748549232</v>
      </c>
      <c r="AC206">
        <v>0</v>
      </c>
      <c r="AD206">
        <v>0</v>
      </c>
      <c r="AE206">
        <v>37.878403821390428</v>
      </c>
    </row>
    <row r="207" spans="1:31" x14ac:dyDescent="0.3">
      <c r="A207">
        <v>2733277</v>
      </c>
      <c r="B207">
        <v>1</v>
      </c>
      <c r="C207" t="s">
        <v>80</v>
      </c>
      <c r="D207" t="s">
        <v>99</v>
      </c>
      <c r="E207" t="s">
        <v>161</v>
      </c>
      <c r="F207" t="s">
        <v>776</v>
      </c>
      <c r="G207" t="s">
        <v>409</v>
      </c>
      <c r="H207" t="s">
        <v>135</v>
      </c>
      <c r="I207" t="s">
        <v>136</v>
      </c>
      <c r="J207" t="s">
        <v>137</v>
      </c>
      <c r="K207" t="s">
        <v>138</v>
      </c>
      <c r="L207" t="s">
        <v>777</v>
      </c>
      <c r="M207" t="s">
        <v>778</v>
      </c>
      <c r="N207">
        <v>17.679166666</v>
      </c>
      <c r="O207">
        <v>0</v>
      </c>
      <c r="P207">
        <v>53</v>
      </c>
      <c r="Q207">
        <v>0</v>
      </c>
      <c r="R207">
        <v>0</v>
      </c>
      <c r="S207">
        <v>0</v>
      </c>
      <c r="T207">
        <v>1</v>
      </c>
      <c r="U207">
        <v>0</v>
      </c>
      <c r="V207">
        <v>0</v>
      </c>
      <c r="W207">
        <v>0</v>
      </c>
      <c r="X207">
        <v>94.982291995172574</v>
      </c>
      <c r="Y207">
        <v>0</v>
      </c>
      <c r="Z207">
        <v>0</v>
      </c>
      <c r="AA207">
        <v>0</v>
      </c>
      <c r="AB207">
        <v>20.58420792615</v>
      </c>
      <c r="AC207">
        <v>0</v>
      </c>
      <c r="AD207">
        <v>0</v>
      </c>
      <c r="AE207">
        <v>115.56649992132257</v>
      </c>
    </row>
    <row r="208" spans="1:31" x14ac:dyDescent="0.3">
      <c r="A208">
        <v>2732636</v>
      </c>
      <c r="B208">
        <v>1</v>
      </c>
      <c r="C208" t="s">
        <v>80</v>
      </c>
      <c r="D208" t="s">
        <v>105</v>
      </c>
      <c r="E208" t="s">
        <v>161</v>
      </c>
      <c r="F208" t="s">
        <v>779</v>
      </c>
      <c r="G208" t="s">
        <v>163</v>
      </c>
      <c r="H208" t="s">
        <v>135</v>
      </c>
      <c r="I208" t="s">
        <v>136</v>
      </c>
      <c r="J208" t="s">
        <v>137</v>
      </c>
      <c r="K208" t="s">
        <v>138</v>
      </c>
      <c r="L208" t="s">
        <v>780</v>
      </c>
      <c r="M208" t="s">
        <v>781</v>
      </c>
      <c r="N208">
        <v>1.1383333330000001</v>
      </c>
      <c r="O208">
        <v>0</v>
      </c>
      <c r="P208">
        <v>43</v>
      </c>
      <c r="Q208">
        <v>0</v>
      </c>
      <c r="R208">
        <v>0</v>
      </c>
      <c r="S208">
        <v>0</v>
      </c>
      <c r="T208">
        <v>4</v>
      </c>
      <c r="U208">
        <v>0</v>
      </c>
      <c r="V208">
        <v>0</v>
      </c>
      <c r="W208">
        <v>0</v>
      </c>
      <c r="X208">
        <v>12.808889953283142</v>
      </c>
      <c r="Y208">
        <v>0</v>
      </c>
      <c r="Z208">
        <v>0</v>
      </c>
      <c r="AA208">
        <v>0</v>
      </c>
      <c r="AB208">
        <v>1.8411973071041652</v>
      </c>
      <c r="AC208">
        <v>0</v>
      </c>
      <c r="AD208">
        <v>0</v>
      </c>
      <c r="AE208">
        <v>14.650087260387307</v>
      </c>
    </row>
    <row r="209" spans="1:31" x14ac:dyDescent="0.3">
      <c r="A209">
        <v>2732138</v>
      </c>
      <c r="B209">
        <v>1</v>
      </c>
      <c r="C209" t="s">
        <v>80</v>
      </c>
      <c r="D209" t="s">
        <v>82</v>
      </c>
      <c r="E209" t="s">
        <v>145</v>
      </c>
      <c r="F209" t="s">
        <v>782</v>
      </c>
      <c r="G209" t="s">
        <v>147</v>
      </c>
      <c r="H209" t="s">
        <v>135</v>
      </c>
      <c r="I209" t="s">
        <v>136</v>
      </c>
      <c r="J209" t="s">
        <v>137</v>
      </c>
      <c r="K209" t="s">
        <v>138</v>
      </c>
      <c r="L209" t="s">
        <v>783</v>
      </c>
      <c r="M209" t="s">
        <v>784</v>
      </c>
      <c r="N209">
        <v>7.2963888880000001</v>
      </c>
      <c r="O209">
        <v>0</v>
      </c>
      <c r="P209">
        <v>8</v>
      </c>
      <c r="Q209">
        <v>0</v>
      </c>
      <c r="R209">
        <v>0</v>
      </c>
      <c r="S209">
        <v>0</v>
      </c>
      <c r="T209">
        <v>2</v>
      </c>
      <c r="U209">
        <v>0</v>
      </c>
      <c r="V209">
        <v>0</v>
      </c>
      <c r="W209">
        <v>0</v>
      </c>
      <c r="X209">
        <v>14.756817690962308</v>
      </c>
      <c r="Y209">
        <v>0</v>
      </c>
      <c r="Z209">
        <v>0</v>
      </c>
      <c r="AA209">
        <v>0</v>
      </c>
      <c r="AB209">
        <v>75.958073206252308</v>
      </c>
      <c r="AC209">
        <v>0</v>
      </c>
      <c r="AD209">
        <v>0</v>
      </c>
      <c r="AE209">
        <v>90.714890897214616</v>
      </c>
    </row>
    <row r="210" spans="1:31" x14ac:dyDescent="0.3">
      <c r="A210">
        <v>2732387</v>
      </c>
      <c r="B210">
        <v>1</v>
      </c>
      <c r="C210" t="s">
        <v>80</v>
      </c>
      <c r="D210" t="s">
        <v>111</v>
      </c>
      <c r="E210" t="s">
        <v>145</v>
      </c>
      <c r="F210" t="s">
        <v>785</v>
      </c>
      <c r="G210" t="s">
        <v>181</v>
      </c>
      <c r="H210" t="s">
        <v>135</v>
      </c>
      <c r="I210" t="s">
        <v>136</v>
      </c>
      <c r="J210" t="s">
        <v>137</v>
      </c>
      <c r="K210" t="s">
        <v>138</v>
      </c>
      <c r="L210" t="s">
        <v>786</v>
      </c>
      <c r="M210" t="s">
        <v>787</v>
      </c>
      <c r="N210">
        <v>1.710555555</v>
      </c>
      <c r="O210">
        <v>0</v>
      </c>
      <c r="P210">
        <v>3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0.78478430823519008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0.78478430823519008</v>
      </c>
    </row>
    <row r="211" spans="1:31" x14ac:dyDescent="0.3">
      <c r="A211">
        <v>2732679</v>
      </c>
      <c r="B211">
        <v>1</v>
      </c>
      <c r="C211" t="s">
        <v>80</v>
      </c>
      <c r="D211" t="s">
        <v>97</v>
      </c>
      <c r="E211" t="s">
        <v>132</v>
      </c>
      <c r="F211" t="s">
        <v>788</v>
      </c>
      <c r="G211" t="s">
        <v>134</v>
      </c>
      <c r="H211" t="s">
        <v>135</v>
      </c>
      <c r="I211" t="s">
        <v>136</v>
      </c>
      <c r="J211" t="s">
        <v>137</v>
      </c>
      <c r="K211" t="s">
        <v>138</v>
      </c>
      <c r="L211" t="s">
        <v>789</v>
      </c>
      <c r="M211" t="s">
        <v>790</v>
      </c>
      <c r="N211">
        <v>0.92555555499999997</v>
      </c>
      <c r="O211">
        <v>0</v>
      </c>
      <c r="P211">
        <v>11</v>
      </c>
      <c r="Q211">
        <v>0</v>
      </c>
      <c r="R211">
        <v>22</v>
      </c>
      <c r="S211">
        <v>0</v>
      </c>
      <c r="T211">
        <v>10</v>
      </c>
      <c r="U211">
        <v>0</v>
      </c>
      <c r="V211">
        <v>0</v>
      </c>
      <c r="W211">
        <v>0</v>
      </c>
      <c r="X211">
        <v>2.0775591205191746</v>
      </c>
      <c r="Y211">
        <v>0</v>
      </c>
      <c r="Z211">
        <v>0.47699469327222221</v>
      </c>
      <c r="AA211">
        <v>0</v>
      </c>
      <c r="AB211">
        <v>2.3522888183476969</v>
      </c>
      <c r="AC211">
        <v>0</v>
      </c>
      <c r="AD211">
        <v>0</v>
      </c>
      <c r="AE211">
        <v>4.9068426321390941</v>
      </c>
    </row>
    <row r="212" spans="1:31" x14ac:dyDescent="0.3">
      <c r="A212">
        <v>2733320</v>
      </c>
      <c r="B212">
        <v>1</v>
      </c>
      <c r="C212" t="s">
        <v>80</v>
      </c>
      <c r="D212" t="s">
        <v>99</v>
      </c>
      <c r="E212" t="s">
        <v>150</v>
      </c>
      <c r="F212" t="s">
        <v>791</v>
      </c>
      <c r="G212" t="s">
        <v>152</v>
      </c>
      <c r="H212" t="s">
        <v>153</v>
      </c>
      <c r="I212" t="s">
        <v>490</v>
      </c>
      <c r="J212" t="s">
        <v>137</v>
      </c>
      <c r="K212" t="s">
        <v>138</v>
      </c>
      <c r="L212" t="s">
        <v>792</v>
      </c>
      <c r="M212" t="s">
        <v>793</v>
      </c>
      <c r="N212">
        <v>3.6111111000000001E-2</v>
      </c>
      <c r="O212">
        <v>4</v>
      </c>
      <c r="P212">
        <v>922</v>
      </c>
      <c r="Q212">
        <v>14</v>
      </c>
      <c r="R212">
        <v>135</v>
      </c>
      <c r="S212">
        <v>20</v>
      </c>
      <c r="T212">
        <v>80</v>
      </c>
      <c r="U212">
        <v>0</v>
      </c>
      <c r="V212">
        <v>4</v>
      </c>
      <c r="W212">
        <v>0.36170469732442495</v>
      </c>
      <c r="X212">
        <v>4.1762765465264993</v>
      </c>
      <c r="Y212">
        <v>1.3220690973793332</v>
      </c>
      <c r="Z212">
        <v>0.76387381128640841</v>
      </c>
      <c r="AA212">
        <v>2.5535059765574664</v>
      </c>
      <c r="AB212">
        <v>0.54852893274952497</v>
      </c>
      <c r="AC212">
        <v>0</v>
      </c>
      <c r="AD212">
        <v>0.16252530336217499</v>
      </c>
      <c r="AE212">
        <v>9.8884843651858318</v>
      </c>
    </row>
    <row r="213" spans="1:31" x14ac:dyDescent="0.3">
      <c r="A213">
        <v>2732479</v>
      </c>
      <c r="B213">
        <v>1</v>
      </c>
      <c r="C213" t="s">
        <v>80</v>
      </c>
      <c r="D213" t="s">
        <v>82</v>
      </c>
      <c r="E213" t="s">
        <v>145</v>
      </c>
      <c r="F213" t="s">
        <v>794</v>
      </c>
      <c r="G213" t="s">
        <v>181</v>
      </c>
      <c r="H213" t="s">
        <v>135</v>
      </c>
      <c r="I213" t="s">
        <v>136</v>
      </c>
      <c r="J213" t="s">
        <v>137</v>
      </c>
      <c r="K213" t="s">
        <v>138</v>
      </c>
      <c r="L213" t="s">
        <v>795</v>
      </c>
      <c r="M213" t="s">
        <v>796</v>
      </c>
      <c r="N213">
        <v>8.4227777770000003</v>
      </c>
      <c r="O213">
        <v>0</v>
      </c>
      <c r="P213">
        <v>13</v>
      </c>
      <c r="Q213">
        <v>0</v>
      </c>
      <c r="R213">
        <v>0</v>
      </c>
      <c r="S213">
        <v>0</v>
      </c>
      <c r="T213">
        <v>4</v>
      </c>
      <c r="U213">
        <v>0</v>
      </c>
      <c r="V213">
        <v>0</v>
      </c>
      <c r="W213">
        <v>0</v>
      </c>
      <c r="X213">
        <v>32.718884751854887</v>
      </c>
      <c r="Y213">
        <v>0</v>
      </c>
      <c r="Z213">
        <v>0</v>
      </c>
      <c r="AA213">
        <v>0</v>
      </c>
      <c r="AB213">
        <v>109.43283186566683</v>
      </c>
      <c r="AC213">
        <v>0</v>
      </c>
      <c r="AD213">
        <v>0</v>
      </c>
      <c r="AE213">
        <v>142.15171661752171</v>
      </c>
    </row>
    <row r="214" spans="1:31" x14ac:dyDescent="0.3">
      <c r="A214">
        <v>2733143</v>
      </c>
      <c r="B214">
        <v>1</v>
      </c>
      <c r="C214" t="s">
        <v>80</v>
      </c>
      <c r="D214" t="s">
        <v>82</v>
      </c>
      <c r="E214" t="s">
        <v>161</v>
      </c>
      <c r="F214" t="s">
        <v>797</v>
      </c>
      <c r="G214" t="s">
        <v>163</v>
      </c>
      <c r="H214" t="s">
        <v>135</v>
      </c>
      <c r="I214" t="s">
        <v>136</v>
      </c>
      <c r="J214" t="s">
        <v>137</v>
      </c>
      <c r="K214" t="s">
        <v>138</v>
      </c>
      <c r="L214" t="s">
        <v>798</v>
      </c>
      <c r="M214" t="s">
        <v>799</v>
      </c>
      <c r="N214">
        <v>4.8483333330000002</v>
      </c>
      <c r="O214">
        <v>0</v>
      </c>
      <c r="P214">
        <v>219</v>
      </c>
      <c r="Q214">
        <v>0</v>
      </c>
      <c r="R214">
        <v>0</v>
      </c>
      <c r="S214">
        <v>0</v>
      </c>
      <c r="T214">
        <v>47</v>
      </c>
      <c r="U214">
        <v>0</v>
      </c>
      <c r="V214">
        <v>0</v>
      </c>
      <c r="W214">
        <v>0</v>
      </c>
      <c r="X214">
        <v>243.43976696343555</v>
      </c>
      <c r="Y214">
        <v>0</v>
      </c>
      <c r="Z214">
        <v>0</v>
      </c>
      <c r="AA214">
        <v>0</v>
      </c>
      <c r="AB214">
        <v>83.802786551139491</v>
      </c>
      <c r="AC214">
        <v>0</v>
      </c>
      <c r="AD214">
        <v>0</v>
      </c>
      <c r="AE214">
        <v>327.24255351457504</v>
      </c>
    </row>
    <row r="215" spans="1:31" x14ac:dyDescent="0.3">
      <c r="A215">
        <v>2732147</v>
      </c>
      <c r="B215">
        <v>1</v>
      </c>
      <c r="C215" t="s">
        <v>81</v>
      </c>
      <c r="D215" t="s">
        <v>120</v>
      </c>
      <c r="E215" t="s">
        <v>213</v>
      </c>
      <c r="F215" t="s">
        <v>800</v>
      </c>
      <c r="G215" t="s">
        <v>152</v>
      </c>
      <c r="H215" t="s">
        <v>153</v>
      </c>
      <c r="I215" t="s">
        <v>136</v>
      </c>
      <c r="J215" t="s">
        <v>137</v>
      </c>
      <c r="K215" t="s">
        <v>138</v>
      </c>
      <c r="L215" t="s">
        <v>801</v>
      </c>
      <c r="M215" t="s">
        <v>802</v>
      </c>
      <c r="N215">
        <v>1.040277777</v>
      </c>
      <c r="O215">
        <v>1</v>
      </c>
      <c r="P215">
        <v>586</v>
      </c>
      <c r="Q215">
        <v>49</v>
      </c>
      <c r="R215">
        <v>11</v>
      </c>
      <c r="S215">
        <v>2</v>
      </c>
      <c r="T215">
        <v>84</v>
      </c>
      <c r="U215">
        <v>0</v>
      </c>
      <c r="V215">
        <v>0</v>
      </c>
      <c r="W215">
        <v>0.19514426296499998</v>
      </c>
      <c r="X215">
        <v>112.62835473729427</v>
      </c>
      <c r="Y215">
        <v>8.2767784209358766</v>
      </c>
      <c r="Z215">
        <v>1.3122178997323133</v>
      </c>
      <c r="AA215">
        <v>27.715464018157881</v>
      </c>
      <c r="AB215">
        <v>42.789158596963972</v>
      </c>
      <c r="AC215">
        <v>0</v>
      </c>
      <c r="AD215">
        <v>0</v>
      </c>
      <c r="AE215">
        <v>192.91711793604932</v>
      </c>
    </row>
    <row r="216" spans="1:31" x14ac:dyDescent="0.3">
      <c r="A216">
        <v>2733452</v>
      </c>
      <c r="B216">
        <v>1</v>
      </c>
      <c r="C216" t="s">
        <v>80</v>
      </c>
      <c r="D216" t="s">
        <v>89</v>
      </c>
      <c r="E216" t="s">
        <v>156</v>
      </c>
      <c r="F216" t="s">
        <v>803</v>
      </c>
      <c r="G216" t="s">
        <v>185</v>
      </c>
      <c r="H216" t="s">
        <v>153</v>
      </c>
      <c r="I216" t="s">
        <v>136</v>
      </c>
      <c r="J216" t="s">
        <v>137</v>
      </c>
      <c r="K216" t="s">
        <v>138</v>
      </c>
      <c r="L216" t="s">
        <v>804</v>
      </c>
      <c r="M216" t="s">
        <v>805</v>
      </c>
      <c r="N216">
        <v>2.6888888880000001</v>
      </c>
      <c r="O216">
        <v>3</v>
      </c>
      <c r="P216">
        <v>1068</v>
      </c>
      <c r="Q216">
        <v>2</v>
      </c>
      <c r="R216">
        <v>16</v>
      </c>
      <c r="S216">
        <v>12</v>
      </c>
      <c r="T216">
        <v>89</v>
      </c>
      <c r="U216">
        <v>4</v>
      </c>
      <c r="V216">
        <v>1</v>
      </c>
      <c r="W216">
        <v>76.427792739798065</v>
      </c>
      <c r="X216">
        <v>992.16209199392097</v>
      </c>
      <c r="Y216">
        <v>7.0056870868528707</v>
      </c>
      <c r="Z216">
        <v>5.0344948169111179</v>
      </c>
      <c r="AA216">
        <v>356.9153354481939</v>
      </c>
      <c r="AB216">
        <v>244.42228812009216</v>
      </c>
      <c r="AC216">
        <v>342.46404524674358</v>
      </c>
      <c r="AD216">
        <v>167.33868191029305</v>
      </c>
      <c r="AE216">
        <v>2191.7704173628058</v>
      </c>
    </row>
    <row r="217" spans="1:31" x14ac:dyDescent="0.3">
      <c r="A217">
        <v>2733120</v>
      </c>
      <c r="B217">
        <v>1</v>
      </c>
      <c r="C217" t="s">
        <v>80</v>
      </c>
      <c r="D217" t="s">
        <v>83</v>
      </c>
      <c r="E217" t="s">
        <v>156</v>
      </c>
      <c r="F217" t="s">
        <v>806</v>
      </c>
      <c r="G217" t="s">
        <v>152</v>
      </c>
      <c r="H217" t="s">
        <v>153</v>
      </c>
      <c r="I217" t="s">
        <v>136</v>
      </c>
      <c r="J217" t="s">
        <v>137</v>
      </c>
      <c r="K217" t="s">
        <v>138</v>
      </c>
      <c r="L217" t="s">
        <v>807</v>
      </c>
      <c r="M217" t="s">
        <v>808</v>
      </c>
      <c r="N217">
        <v>0.26611111100000001</v>
      </c>
      <c r="O217">
        <v>1</v>
      </c>
      <c r="P217">
        <v>2701</v>
      </c>
      <c r="Q217">
        <v>0</v>
      </c>
      <c r="R217">
        <v>40</v>
      </c>
      <c r="S217">
        <v>20</v>
      </c>
      <c r="T217">
        <v>630</v>
      </c>
      <c r="U217">
        <v>12</v>
      </c>
      <c r="V217">
        <v>14</v>
      </c>
      <c r="W217">
        <v>1.92503834588032</v>
      </c>
      <c r="X217">
        <v>181.23795943606663</v>
      </c>
      <c r="Y217">
        <v>0</v>
      </c>
      <c r="Z217">
        <v>6.3503106565206799</v>
      </c>
      <c r="AA217">
        <v>40.074382564289664</v>
      </c>
      <c r="AB217">
        <v>195.14338961657722</v>
      </c>
      <c r="AC217">
        <v>167.65920372599516</v>
      </c>
      <c r="AD217">
        <v>74.327823710072437</v>
      </c>
      <c r="AE217">
        <v>666.71810805540213</v>
      </c>
    </row>
    <row r="218" spans="1:31" x14ac:dyDescent="0.3">
      <c r="A218">
        <v>2732124</v>
      </c>
      <c r="B218">
        <v>1</v>
      </c>
      <c r="C218" t="s">
        <v>80</v>
      </c>
      <c r="D218" t="s">
        <v>96</v>
      </c>
      <c r="E218" t="s">
        <v>156</v>
      </c>
      <c r="F218" t="s">
        <v>809</v>
      </c>
      <c r="G218" t="s">
        <v>185</v>
      </c>
      <c r="H218" t="s">
        <v>153</v>
      </c>
      <c r="I218" t="s">
        <v>136</v>
      </c>
      <c r="J218" t="s">
        <v>137</v>
      </c>
      <c r="K218" t="s">
        <v>138</v>
      </c>
      <c r="L218" t="s">
        <v>810</v>
      </c>
      <c r="M218" t="s">
        <v>811</v>
      </c>
      <c r="N218">
        <v>2.619444444</v>
      </c>
      <c r="O218">
        <v>1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8.2872164318910926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8.2872164318910926</v>
      </c>
    </row>
    <row r="219" spans="1:31" x14ac:dyDescent="0.3">
      <c r="A219">
        <v>2733166</v>
      </c>
      <c r="B219">
        <v>1</v>
      </c>
      <c r="C219" t="s">
        <v>80</v>
      </c>
      <c r="D219" t="s">
        <v>96</v>
      </c>
      <c r="E219" t="s">
        <v>150</v>
      </c>
      <c r="F219" t="s">
        <v>812</v>
      </c>
      <c r="G219" t="s">
        <v>152</v>
      </c>
      <c r="H219" t="s">
        <v>153</v>
      </c>
      <c r="I219" t="s">
        <v>136</v>
      </c>
      <c r="J219" t="s">
        <v>137</v>
      </c>
      <c r="K219" t="s">
        <v>138</v>
      </c>
      <c r="L219" t="s">
        <v>813</v>
      </c>
      <c r="M219" t="s">
        <v>814</v>
      </c>
      <c r="N219">
        <v>0.128611111</v>
      </c>
      <c r="O219">
        <v>3</v>
      </c>
      <c r="P219">
        <v>1160</v>
      </c>
      <c r="Q219">
        <v>4</v>
      </c>
      <c r="R219">
        <v>54</v>
      </c>
      <c r="S219">
        <v>5</v>
      </c>
      <c r="T219">
        <v>30</v>
      </c>
      <c r="U219">
        <v>0</v>
      </c>
      <c r="V219">
        <v>1</v>
      </c>
      <c r="W219">
        <v>1.5098070343054593</v>
      </c>
      <c r="X219">
        <v>17.33936178915296</v>
      </c>
      <c r="Y219">
        <v>1.1474573338469631</v>
      </c>
      <c r="Z219">
        <v>0.71078481753188261</v>
      </c>
      <c r="AA219">
        <v>1.2363594366576804</v>
      </c>
      <c r="AB219">
        <v>0.52579567325200005</v>
      </c>
      <c r="AC219">
        <v>0</v>
      </c>
      <c r="AD219">
        <v>0</v>
      </c>
      <c r="AE219">
        <v>22.469566084746944</v>
      </c>
    </row>
    <row r="220" spans="1:31" x14ac:dyDescent="0.3">
      <c r="A220">
        <v>2733306</v>
      </c>
      <c r="B220">
        <v>1</v>
      </c>
      <c r="C220" t="s">
        <v>80</v>
      </c>
      <c r="D220" t="s">
        <v>97</v>
      </c>
      <c r="E220" t="s">
        <v>156</v>
      </c>
      <c r="F220" t="s">
        <v>815</v>
      </c>
      <c r="G220" t="s">
        <v>152</v>
      </c>
      <c r="H220" t="s">
        <v>153</v>
      </c>
      <c r="I220" t="s">
        <v>136</v>
      </c>
      <c r="J220" t="s">
        <v>137</v>
      </c>
      <c r="K220" t="s">
        <v>138</v>
      </c>
      <c r="L220" t="s">
        <v>816</v>
      </c>
      <c r="M220" t="s">
        <v>817</v>
      </c>
      <c r="N220">
        <v>1.336944444</v>
      </c>
      <c r="O220">
        <v>2</v>
      </c>
      <c r="P220">
        <v>836</v>
      </c>
      <c r="Q220">
        <v>0</v>
      </c>
      <c r="R220">
        <v>14</v>
      </c>
      <c r="S220">
        <v>1</v>
      </c>
      <c r="T220">
        <v>45</v>
      </c>
      <c r="U220">
        <v>0</v>
      </c>
      <c r="V220">
        <v>0</v>
      </c>
      <c r="W220">
        <v>7.3171297428748803</v>
      </c>
      <c r="X220">
        <v>238.23775700415538</v>
      </c>
      <c r="Y220">
        <v>0</v>
      </c>
      <c r="Z220">
        <v>3.0963493169678102</v>
      </c>
      <c r="AA220">
        <v>25.966407167141867</v>
      </c>
      <c r="AB220">
        <v>38.469065592121979</v>
      </c>
      <c r="AC220">
        <v>0</v>
      </c>
      <c r="AD220">
        <v>0</v>
      </c>
      <c r="AE220">
        <v>313.08670882326192</v>
      </c>
    </row>
    <row r="221" spans="1:31" x14ac:dyDescent="0.3">
      <c r="A221">
        <v>2732642</v>
      </c>
      <c r="B221">
        <v>1</v>
      </c>
      <c r="C221" t="s">
        <v>81</v>
      </c>
      <c r="D221" t="s">
        <v>113</v>
      </c>
      <c r="E221" t="s">
        <v>161</v>
      </c>
      <c r="F221" t="s">
        <v>589</v>
      </c>
      <c r="G221" t="s">
        <v>163</v>
      </c>
      <c r="H221" t="s">
        <v>135</v>
      </c>
      <c r="I221" t="s">
        <v>136</v>
      </c>
      <c r="J221" t="s">
        <v>137</v>
      </c>
      <c r="K221" t="s">
        <v>138</v>
      </c>
      <c r="L221" t="s">
        <v>818</v>
      </c>
      <c r="M221" t="s">
        <v>819</v>
      </c>
      <c r="N221">
        <v>0.65722222200000002</v>
      </c>
      <c r="O221">
        <v>0</v>
      </c>
      <c r="P221">
        <v>14</v>
      </c>
      <c r="Q221">
        <v>0</v>
      </c>
      <c r="R221">
        <v>4</v>
      </c>
      <c r="S221">
        <v>0</v>
      </c>
      <c r="T221">
        <v>2</v>
      </c>
      <c r="U221">
        <v>0</v>
      </c>
      <c r="V221">
        <v>0</v>
      </c>
      <c r="W221">
        <v>0</v>
      </c>
      <c r="X221">
        <v>1.1073879799509101</v>
      </c>
      <c r="Y221">
        <v>0</v>
      </c>
      <c r="Z221">
        <v>4.9107923693539544</v>
      </c>
      <c r="AA221">
        <v>0</v>
      </c>
      <c r="AB221">
        <v>0.27746037029403009</v>
      </c>
      <c r="AC221">
        <v>0</v>
      </c>
      <c r="AD221">
        <v>0</v>
      </c>
      <c r="AE221">
        <v>6.2956407195988939</v>
      </c>
    </row>
    <row r="222" spans="1:31" x14ac:dyDescent="0.3">
      <c r="A222">
        <v>2732765</v>
      </c>
      <c r="B222">
        <v>1</v>
      </c>
      <c r="C222" t="s">
        <v>80</v>
      </c>
      <c r="D222" t="s">
        <v>82</v>
      </c>
      <c r="E222" t="s">
        <v>145</v>
      </c>
      <c r="F222" t="s">
        <v>820</v>
      </c>
      <c r="G222" t="s">
        <v>147</v>
      </c>
      <c r="H222" t="s">
        <v>135</v>
      </c>
      <c r="I222" t="s">
        <v>136</v>
      </c>
      <c r="J222" t="s">
        <v>137</v>
      </c>
      <c r="K222" t="s">
        <v>138</v>
      </c>
      <c r="L222" t="s">
        <v>821</v>
      </c>
      <c r="M222" t="s">
        <v>822</v>
      </c>
      <c r="N222">
        <v>6.6425000000000001</v>
      </c>
      <c r="O222">
        <v>0</v>
      </c>
      <c r="P222">
        <v>7</v>
      </c>
      <c r="Q222">
        <v>0</v>
      </c>
      <c r="R222">
        <v>0</v>
      </c>
      <c r="S222">
        <v>0</v>
      </c>
      <c r="T222">
        <v>8</v>
      </c>
      <c r="U222">
        <v>0</v>
      </c>
      <c r="V222">
        <v>0</v>
      </c>
      <c r="W222">
        <v>0</v>
      </c>
      <c r="X222">
        <v>6.4334433378802833</v>
      </c>
      <c r="Y222">
        <v>0</v>
      </c>
      <c r="Z222">
        <v>0</v>
      </c>
      <c r="AA222">
        <v>0</v>
      </c>
      <c r="AB222">
        <v>27.788926495190445</v>
      </c>
      <c r="AC222">
        <v>0</v>
      </c>
      <c r="AD222">
        <v>0</v>
      </c>
      <c r="AE222">
        <v>34.222369833070729</v>
      </c>
    </row>
    <row r="223" spans="1:31" x14ac:dyDescent="0.3">
      <c r="A223">
        <v>2732078</v>
      </c>
      <c r="B223">
        <v>1</v>
      </c>
      <c r="C223" t="s">
        <v>80</v>
      </c>
      <c r="D223" t="s">
        <v>99</v>
      </c>
      <c r="E223" t="s">
        <v>161</v>
      </c>
      <c r="F223" t="s">
        <v>823</v>
      </c>
      <c r="G223" t="s">
        <v>163</v>
      </c>
      <c r="H223" t="s">
        <v>135</v>
      </c>
      <c r="I223" t="s">
        <v>136</v>
      </c>
      <c r="J223" t="s">
        <v>137</v>
      </c>
      <c r="K223" t="s">
        <v>138</v>
      </c>
      <c r="L223" t="s">
        <v>824</v>
      </c>
      <c r="M223" t="s">
        <v>825</v>
      </c>
      <c r="N223">
        <v>1.508888888</v>
      </c>
      <c r="O223">
        <v>0</v>
      </c>
      <c r="P223">
        <v>35</v>
      </c>
      <c r="Q223">
        <v>0</v>
      </c>
      <c r="R223">
        <v>0</v>
      </c>
      <c r="S223">
        <v>0</v>
      </c>
      <c r="T223">
        <v>6</v>
      </c>
      <c r="U223">
        <v>0</v>
      </c>
      <c r="V223">
        <v>0</v>
      </c>
      <c r="W223">
        <v>0</v>
      </c>
      <c r="X223">
        <v>5.6353845010354444</v>
      </c>
      <c r="Y223">
        <v>0</v>
      </c>
      <c r="Z223">
        <v>0</v>
      </c>
      <c r="AA223">
        <v>0</v>
      </c>
      <c r="AB223">
        <v>5.4409818873176086</v>
      </c>
      <c r="AC223">
        <v>0</v>
      </c>
      <c r="AD223">
        <v>0</v>
      </c>
      <c r="AE223">
        <v>11.076366388353053</v>
      </c>
    </row>
    <row r="224" spans="1:31" x14ac:dyDescent="0.3">
      <c r="A224">
        <v>2732224</v>
      </c>
      <c r="B224">
        <v>1</v>
      </c>
      <c r="C224" t="s">
        <v>80</v>
      </c>
      <c r="D224" t="s">
        <v>82</v>
      </c>
      <c r="E224" t="s">
        <v>200</v>
      </c>
      <c r="F224" t="s">
        <v>826</v>
      </c>
      <c r="G224" t="s">
        <v>543</v>
      </c>
      <c r="H224" t="s">
        <v>135</v>
      </c>
      <c r="I224" t="s">
        <v>136</v>
      </c>
      <c r="J224" t="s">
        <v>137</v>
      </c>
      <c r="K224" t="s">
        <v>138</v>
      </c>
      <c r="L224" t="s">
        <v>827</v>
      </c>
      <c r="M224" t="s">
        <v>828</v>
      </c>
      <c r="N224">
        <v>18.488333333</v>
      </c>
      <c r="O224">
        <v>0</v>
      </c>
      <c r="P224">
        <v>9</v>
      </c>
      <c r="Q224">
        <v>0</v>
      </c>
      <c r="R224">
        <v>0</v>
      </c>
      <c r="S224">
        <v>0</v>
      </c>
      <c r="T224">
        <v>8</v>
      </c>
      <c r="U224">
        <v>0</v>
      </c>
      <c r="V224">
        <v>0</v>
      </c>
      <c r="W224">
        <v>0</v>
      </c>
      <c r="X224">
        <v>66.044041753650632</v>
      </c>
      <c r="Y224">
        <v>0</v>
      </c>
      <c r="Z224">
        <v>0</v>
      </c>
      <c r="AA224">
        <v>0</v>
      </c>
      <c r="AB224">
        <v>95.673140625309117</v>
      </c>
      <c r="AC224">
        <v>0</v>
      </c>
      <c r="AD224">
        <v>0</v>
      </c>
      <c r="AE224">
        <v>161.71718237895976</v>
      </c>
    </row>
    <row r="225" spans="1:31" x14ac:dyDescent="0.3">
      <c r="A225">
        <v>2732556</v>
      </c>
      <c r="B225">
        <v>1</v>
      </c>
      <c r="C225" t="s">
        <v>81</v>
      </c>
      <c r="D225" t="s">
        <v>115</v>
      </c>
      <c r="E225" t="s">
        <v>161</v>
      </c>
      <c r="F225" t="s">
        <v>829</v>
      </c>
      <c r="G225" t="s">
        <v>163</v>
      </c>
      <c r="H225" t="s">
        <v>135</v>
      </c>
      <c r="I225" t="s">
        <v>136</v>
      </c>
      <c r="J225" t="s">
        <v>137</v>
      </c>
      <c r="K225" t="s">
        <v>138</v>
      </c>
      <c r="L225" t="s">
        <v>830</v>
      </c>
      <c r="M225" t="s">
        <v>831</v>
      </c>
      <c r="N225">
        <v>1.975833333</v>
      </c>
      <c r="O225">
        <v>0</v>
      </c>
      <c r="P225">
        <v>1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</row>
    <row r="226" spans="1:31" x14ac:dyDescent="0.3">
      <c r="A226">
        <v>2733103</v>
      </c>
      <c r="B226">
        <v>1</v>
      </c>
      <c r="C226" t="s">
        <v>80</v>
      </c>
      <c r="D226" t="s">
        <v>100</v>
      </c>
      <c r="E226" t="s">
        <v>200</v>
      </c>
      <c r="F226" t="s">
        <v>832</v>
      </c>
      <c r="G226" t="s">
        <v>578</v>
      </c>
      <c r="H226" t="s">
        <v>135</v>
      </c>
      <c r="I226" t="s">
        <v>136</v>
      </c>
      <c r="J226" t="s">
        <v>137</v>
      </c>
      <c r="K226" t="s">
        <v>138</v>
      </c>
      <c r="L226" t="s">
        <v>833</v>
      </c>
      <c r="M226" t="s">
        <v>834</v>
      </c>
      <c r="N226">
        <v>2.2286111110000002</v>
      </c>
      <c r="O226">
        <v>0</v>
      </c>
      <c r="P226">
        <v>17</v>
      </c>
      <c r="Q226">
        <v>0</v>
      </c>
      <c r="R226">
        <v>0</v>
      </c>
      <c r="S226">
        <v>0</v>
      </c>
      <c r="T226">
        <v>5</v>
      </c>
      <c r="U226">
        <v>0</v>
      </c>
      <c r="V226">
        <v>0</v>
      </c>
      <c r="W226">
        <v>0</v>
      </c>
      <c r="X226">
        <v>6.7068556354391013</v>
      </c>
      <c r="Y226">
        <v>0</v>
      </c>
      <c r="Z226">
        <v>0</v>
      </c>
      <c r="AA226">
        <v>0</v>
      </c>
      <c r="AB226">
        <v>3.2294485068377186</v>
      </c>
      <c r="AC226">
        <v>0</v>
      </c>
      <c r="AD226">
        <v>0</v>
      </c>
      <c r="AE226">
        <v>9.9363041422768195</v>
      </c>
    </row>
    <row r="227" spans="1:31" x14ac:dyDescent="0.3">
      <c r="A227">
        <v>2732270</v>
      </c>
      <c r="B227">
        <v>1</v>
      </c>
      <c r="C227" t="s">
        <v>80</v>
      </c>
      <c r="D227" t="s">
        <v>100</v>
      </c>
      <c r="E227" t="s">
        <v>132</v>
      </c>
      <c r="F227" t="s">
        <v>835</v>
      </c>
      <c r="G227" t="s">
        <v>300</v>
      </c>
      <c r="H227" t="s">
        <v>135</v>
      </c>
      <c r="I227" t="s">
        <v>136</v>
      </c>
      <c r="J227" t="s">
        <v>137</v>
      </c>
      <c r="K227" t="s">
        <v>210</v>
      </c>
      <c r="L227" t="s">
        <v>836</v>
      </c>
      <c r="M227" t="s">
        <v>837</v>
      </c>
      <c r="N227">
        <v>5.0097222219999997</v>
      </c>
      <c r="O227">
        <v>0</v>
      </c>
      <c r="P227">
        <v>62</v>
      </c>
      <c r="Q227">
        <v>0</v>
      </c>
      <c r="R227">
        <v>10</v>
      </c>
      <c r="S227">
        <v>0</v>
      </c>
      <c r="T227">
        <v>5</v>
      </c>
      <c r="U227">
        <v>0</v>
      </c>
      <c r="V227">
        <v>0</v>
      </c>
      <c r="W227">
        <v>0</v>
      </c>
      <c r="X227">
        <v>72.721152118753409</v>
      </c>
      <c r="Y227">
        <v>0</v>
      </c>
      <c r="Z227">
        <v>22.754849719769204</v>
      </c>
      <c r="AA227">
        <v>0</v>
      </c>
      <c r="AB227">
        <v>11.599861106961272</v>
      </c>
      <c r="AC227">
        <v>0</v>
      </c>
      <c r="AD227">
        <v>0</v>
      </c>
      <c r="AE227">
        <v>107.07586294548389</v>
      </c>
    </row>
    <row r="228" spans="1:31" x14ac:dyDescent="0.3">
      <c r="A228">
        <v>2733435</v>
      </c>
      <c r="B228">
        <v>1</v>
      </c>
      <c r="C228" t="s">
        <v>80</v>
      </c>
      <c r="D228" t="s">
        <v>93</v>
      </c>
      <c r="E228" t="s">
        <v>213</v>
      </c>
      <c r="F228" t="s">
        <v>838</v>
      </c>
      <c r="G228" t="s">
        <v>152</v>
      </c>
      <c r="H228" t="s">
        <v>153</v>
      </c>
      <c r="I228" t="s">
        <v>136</v>
      </c>
      <c r="J228" t="s">
        <v>137</v>
      </c>
      <c r="K228" t="s">
        <v>138</v>
      </c>
      <c r="L228" t="s">
        <v>839</v>
      </c>
      <c r="M228" t="s">
        <v>840</v>
      </c>
      <c r="N228">
        <v>5.6666665999999997E-2</v>
      </c>
      <c r="O228">
        <v>0</v>
      </c>
      <c r="P228">
        <v>213</v>
      </c>
      <c r="Q228">
        <v>11</v>
      </c>
      <c r="R228">
        <v>87</v>
      </c>
      <c r="S228">
        <v>5</v>
      </c>
      <c r="T228">
        <v>32</v>
      </c>
      <c r="U228">
        <v>0</v>
      </c>
      <c r="V228">
        <v>0</v>
      </c>
      <c r="W228">
        <v>0</v>
      </c>
      <c r="X228">
        <v>0.80671048628951014</v>
      </c>
      <c r="Y228">
        <v>0.15179479622187003</v>
      </c>
      <c r="Z228">
        <v>0.10280938036898001</v>
      </c>
      <c r="AA228">
        <v>0.23821137471152001</v>
      </c>
      <c r="AB228">
        <v>0.65294306933439983</v>
      </c>
      <c r="AC228">
        <v>0</v>
      </c>
      <c r="AD228">
        <v>0</v>
      </c>
      <c r="AE228">
        <v>1.9524691069262801</v>
      </c>
    </row>
    <row r="229" spans="1:31" x14ac:dyDescent="0.3">
      <c r="A229">
        <v>2732748</v>
      </c>
      <c r="B229">
        <v>1</v>
      </c>
      <c r="C229" t="s">
        <v>80</v>
      </c>
      <c r="D229" t="s">
        <v>99</v>
      </c>
      <c r="E229" t="s">
        <v>161</v>
      </c>
      <c r="F229" t="s">
        <v>841</v>
      </c>
      <c r="G229" t="s">
        <v>163</v>
      </c>
      <c r="H229" t="s">
        <v>135</v>
      </c>
      <c r="I229" t="s">
        <v>136</v>
      </c>
      <c r="J229" t="s">
        <v>137</v>
      </c>
      <c r="K229" t="s">
        <v>138</v>
      </c>
      <c r="L229" t="s">
        <v>842</v>
      </c>
      <c r="M229" t="s">
        <v>843</v>
      </c>
      <c r="N229">
        <v>0.79083333300000003</v>
      </c>
      <c r="O229">
        <v>0</v>
      </c>
      <c r="P229">
        <v>29</v>
      </c>
      <c r="Q229">
        <v>0</v>
      </c>
      <c r="R229">
        <v>0</v>
      </c>
      <c r="S229">
        <v>0</v>
      </c>
      <c r="T229">
        <v>3</v>
      </c>
      <c r="U229">
        <v>0</v>
      </c>
      <c r="V229">
        <v>1</v>
      </c>
      <c r="W229">
        <v>0</v>
      </c>
      <c r="X229">
        <v>3.8297727241184778</v>
      </c>
      <c r="Y229">
        <v>0</v>
      </c>
      <c r="Z229">
        <v>0</v>
      </c>
      <c r="AA229">
        <v>0</v>
      </c>
      <c r="AB229">
        <v>0.58032554403895509</v>
      </c>
      <c r="AC229">
        <v>0</v>
      </c>
      <c r="AD229">
        <v>0.16538108632214002</v>
      </c>
      <c r="AE229">
        <v>4.5754793544795724</v>
      </c>
    </row>
    <row r="230" spans="1:31" x14ac:dyDescent="0.3">
      <c r="A230">
        <v>2732310</v>
      </c>
      <c r="B230">
        <v>1</v>
      </c>
      <c r="C230" t="s">
        <v>80</v>
      </c>
      <c r="D230" t="s">
        <v>108</v>
      </c>
      <c r="E230" t="s">
        <v>161</v>
      </c>
      <c r="F230" t="s">
        <v>844</v>
      </c>
      <c r="G230" t="s">
        <v>409</v>
      </c>
      <c r="H230" t="s">
        <v>135</v>
      </c>
      <c r="I230" t="s">
        <v>136</v>
      </c>
      <c r="J230" t="s">
        <v>137</v>
      </c>
      <c r="K230" t="s">
        <v>138</v>
      </c>
      <c r="L230" t="s">
        <v>845</v>
      </c>
      <c r="M230" t="s">
        <v>846</v>
      </c>
      <c r="N230">
        <v>2.5613888880000002</v>
      </c>
      <c r="O230">
        <v>0</v>
      </c>
      <c r="P230">
        <v>16</v>
      </c>
      <c r="Q230">
        <v>0</v>
      </c>
      <c r="R230">
        <v>1</v>
      </c>
      <c r="S230">
        <v>0</v>
      </c>
      <c r="T230">
        <v>5</v>
      </c>
      <c r="U230">
        <v>0</v>
      </c>
      <c r="V230">
        <v>0</v>
      </c>
      <c r="W230">
        <v>0</v>
      </c>
      <c r="X230">
        <v>9.0896881408167687</v>
      </c>
      <c r="Y230">
        <v>0</v>
      </c>
      <c r="Z230">
        <v>0</v>
      </c>
      <c r="AA230">
        <v>0</v>
      </c>
      <c r="AB230">
        <v>3.9721766687400177</v>
      </c>
      <c r="AC230">
        <v>0</v>
      </c>
      <c r="AD230">
        <v>0</v>
      </c>
      <c r="AE230">
        <v>13.061864809556786</v>
      </c>
    </row>
    <row r="231" spans="1:31" x14ac:dyDescent="0.3">
      <c r="A231">
        <v>2733389</v>
      </c>
      <c r="B231">
        <v>1</v>
      </c>
      <c r="C231" t="s">
        <v>80</v>
      </c>
      <c r="D231" t="s">
        <v>85</v>
      </c>
      <c r="E231" t="s">
        <v>200</v>
      </c>
      <c r="F231" t="s">
        <v>847</v>
      </c>
      <c r="G231" t="s">
        <v>163</v>
      </c>
      <c r="H231" t="s">
        <v>135</v>
      </c>
      <c r="I231" t="s">
        <v>136</v>
      </c>
      <c r="J231" t="s">
        <v>137</v>
      </c>
      <c r="K231" t="s">
        <v>138</v>
      </c>
      <c r="L231" t="s">
        <v>848</v>
      </c>
      <c r="M231" t="s">
        <v>849</v>
      </c>
      <c r="N231">
        <v>5.9788888880000002</v>
      </c>
      <c r="O231">
        <v>0</v>
      </c>
      <c r="P231">
        <v>88</v>
      </c>
      <c r="Q231">
        <v>0</v>
      </c>
      <c r="R231">
        <v>0</v>
      </c>
      <c r="S231">
        <v>0</v>
      </c>
      <c r="T231">
        <v>23</v>
      </c>
      <c r="U231">
        <v>0</v>
      </c>
      <c r="V231">
        <v>0</v>
      </c>
      <c r="W231">
        <v>0</v>
      </c>
      <c r="X231">
        <v>132.18679155542574</v>
      </c>
      <c r="Y231">
        <v>0</v>
      </c>
      <c r="Z231">
        <v>0</v>
      </c>
      <c r="AA231">
        <v>0</v>
      </c>
      <c r="AB231">
        <v>231.0528822848139</v>
      </c>
      <c r="AC231">
        <v>0</v>
      </c>
      <c r="AD231">
        <v>0</v>
      </c>
      <c r="AE231">
        <v>363.23967384023967</v>
      </c>
    </row>
    <row r="232" spans="1:31" x14ac:dyDescent="0.3">
      <c r="A232">
        <v>2732851</v>
      </c>
      <c r="B232">
        <v>1</v>
      </c>
      <c r="C232" t="s">
        <v>80</v>
      </c>
      <c r="D232" t="s">
        <v>85</v>
      </c>
      <c r="E232" t="s">
        <v>200</v>
      </c>
      <c r="F232" t="s">
        <v>850</v>
      </c>
      <c r="G232" t="s">
        <v>170</v>
      </c>
      <c r="H232" t="s">
        <v>135</v>
      </c>
      <c r="I232" t="s">
        <v>136</v>
      </c>
      <c r="J232" t="s">
        <v>137</v>
      </c>
      <c r="K232" t="s">
        <v>138</v>
      </c>
      <c r="L232" t="s">
        <v>851</v>
      </c>
      <c r="M232" t="s">
        <v>852</v>
      </c>
      <c r="N232">
        <v>3.9075000000000002</v>
      </c>
      <c r="O232">
        <v>0</v>
      </c>
      <c r="P232">
        <v>81</v>
      </c>
      <c r="Q232">
        <v>0</v>
      </c>
      <c r="R232">
        <v>0</v>
      </c>
      <c r="S232">
        <v>0</v>
      </c>
      <c r="T232">
        <v>4</v>
      </c>
      <c r="U232">
        <v>0</v>
      </c>
      <c r="V232">
        <v>0</v>
      </c>
      <c r="W232">
        <v>0</v>
      </c>
      <c r="X232">
        <v>127.93694623109421</v>
      </c>
      <c r="Y232">
        <v>0</v>
      </c>
      <c r="Z232">
        <v>0</v>
      </c>
      <c r="AA232">
        <v>0</v>
      </c>
      <c r="AB232">
        <v>51.870926012508612</v>
      </c>
      <c r="AC232">
        <v>0</v>
      </c>
      <c r="AD232">
        <v>0</v>
      </c>
      <c r="AE232">
        <v>179.80787224360282</v>
      </c>
    </row>
    <row r="233" spans="1:31" x14ac:dyDescent="0.3">
      <c r="A233">
        <v>2732410</v>
      </c>
      <c r="B233">
        <v>1</v>
      </c>
      <c r="C233" t="s">
        <v>80</v>
      </c>
      <c r="D233" t="s">
        <v>108</v>
      </c>
      <c r="E233" t="s">
        <v>161</v>
      </c>
      <c r="F233" t="s">
        <v>853</v>
      </c>
      <c r="G233" t="s">
        <v>163</v>
      </c>
      <c r="H233" t="s">
        <v>135</v>
      </c>
      <c r="I233" t="s">
        <v>136</v>
      </c>
      <c r="J233" t="s">
        <v>137</v>
      </c>
      <c r="K233" t="s">
        <v>138</v>
      </c>
      <c r="L233" t="s">
        <v>854</v>
      </c>
      <c r="M233" t="s">
        <v>855</v>
      </c>
      <c r="N233">
        <v>4.2461111110000003</v>
      </c>
      <c r="O233">
        <v>0</v>
      </c>
      <c r="P233">
        <v>60</v>
      </c>
      <c r="Q233">
        <v>0</v>
      </c>
      <c r="R233">
        <v>0</v>
      </c>
      <c r="S233">
        <v>0</v>
      </c>
      <c r="T233">
        <v>20</v>
      </c>
      <c r="U233">
        <v>0</v>
      </c>
      <c r="V233">
        <v>0</v>
      </c>
      <c r="W233">
        <v>0</v>
      </c>
      <c r="X233">
        <v>29.805174097785045</v>
      </c>
      <c r="Y233">
        <v>0</v>
      </c>
      <c r="Z233">
        <v>0</v>
      </c>
      <c r="AA233">
        <v>0</v>
      </c>
      <c r="AB233">
        <v>59.863457575276399</v>
      </c>
      <c r="AC233">
        <v>0</v>
      </c>
      <c r="AD233">
        <v>0</v>
      </c>
      <c r="AE233">
        <v>89.668631673061441</v>
      </c>
    </row>
    <row r="234" spans="1:31" x14ac:dyDescent="0.3">
      <c r="A234">
        <v>2732562</v>
      </c>
      <c r="B234">
        <v>1</v>
      </c>
      <c r="C234" t="s">
        <v>80</v>
      </c>
      <c r="D234" t="s">
        <v>83</v>
      </c>
      <c r="E234" t="s">
        <v>173</v>
      </c>
      <c r="F234" t="s">
        <v>608</v>
      </c>
      <c r="G234" t="s">
        <v>158</v>
      </c>
      <c r="H234" t="s">
        <v>153</v>
      </c>
      <c r="I234" t="s">
        <v>136</v>
      </c>
      <c r="J234" t="s">
        <v>3</v>
      </c>
      <c r="K234" t="s">
        <v>138</v>
      </c>
      <c r="L234" t="s">
        <v>856</v>
      </c>
      <c r="M234" t="s">
        <v>857</v>
      </c>
      <c r="N234">
        <v>1.432222222</v>
      </c>
      <c r="O234">
        <v>0</v>
      </c>
      <c r="P234">
        <v>4323</v>
      </c>
      <c r="Q234">
        <v>0</v>
      </c>
      <c r="R234">
        <v>0</v>
      </c>
      <c r="S234">
        <v>43</v>
      </c>
      <c r="T234">
        <v>1262</v>
      </c>
      <c r="U234">
        <v>8</v>
      </c>
      <c r="V234">
        <v>7</v>
      </c>
      <c r="W234">
        <v>0</v>
      </c>
      <c r="X234">
        <v>1496.3655010175271</v>
      </c>
      <c r="Y234">
        <v>0</v>
      </c>
      <c r="Z234">
        <v>0</v>
      </c>
      <c r="AA234">
        <v>3956.945598762552</v>
      </c>
      <c r="AB234">
        <v>2022.4083431710237</v>
      </c>
      <c r="AC234">
        <v>10257.720495030557</v>
      </c>
      <c r="AD234">
        <v>290.81844535169489</v>
      </c>
      <c r="AE234">
        <v>18024.258383333356</v>
      </c>
    </row>
    <row r="235" spans="1:31" x14ac:dyDescent="0.3">
      <c r="A235">
        <v>2733392</v>
      </c>
      <c r="B235">
        <v>1</v>
      </c>
      <c r="C235" t="s">
        <v>80</v>
      </c>
      <c r="D235" t="s">
        <v>86</v>
      </c>
      <c r="E235" t="s">
        <v>145</v>
      </c>
      <c r="F235" t="s">
        <v>858</v>
      </c>
      <c r="G235" t="s">
        <v>147</v>
      </c>
      <c r="H235" t="s">
        <v>135</v>
      </c>
      <c r="I235" t="s">
        <v>136</v>
      </c>
      <c r="J235" t="s">
        <v>137</v>
      </c>
      <c r="K235" t="s">
        <v>138</v>
      </c>
      <c r="L235" t="s">
        <v>859</v>
      </c>
      <c r="M235" t="s">
        <v>860</v>
      </c>
      <c r="N235">
        <v>7.0466666660000001</v>
      </c>
      <c r="O235">
        <v>0</v>
      </c>
      <c r="P235">
        <v>19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26.826491099245747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26.826491099245747</v>
      </c>
    </row>
    <row r="236" spans="1:31" x14ac:dyDescent="0.3">
      <c r="A236">
        <v>2732396</v>
      </c>
      <c r="B236">
        <v>1</v>
      </c>
      <c r="C236" t="s">
        <v>81</v>
      </c>
      <c r="D236" t="s">
        <v>118</v>
      </c>
      <c r="E236" t="s">
        <v>156</v>
      </c>
      <c r="F236" t="s">
        <v>861</v>
      </c>
      <c r="G236" t="s">
        <v>862</v>
      </c>
      <c r="H236" t="s">
        <v>153</v>
      </c>
      <c r="I236" t="s">
        <v>136</v>
      </c>
      <c r="J236" t="s">
        <v>137</v>
      </c>
      <c r="K236" t="s">
        <v>138</v>
      </c>
      <c r="L236" t="s">
        <v>863</v>
      </c>
      <c r="M236" t="s">
        <v>864</v>
      </c>
      <c r="N236">
        <v>0.86861111099999999</v>
      </c>
      <c r="O236">
        <v>0</v>
      </c>
      <c r="P236">
        <v>66</v>
      </c>
      <c r="Q236">
        <v>0</v>
      </c>
      <c r="R236">
        <v>4</v>
      </c>
      <c r="S236">
        <v>0</v>
      </c>
      <c r="T236">
        <v>10</v>
      </c>
      <c r="U236">
        <v>0</v>
      </c>
      <c r="V236">
        <v>0</v>
      </c>
      <c r="W236">
        <v>0</v>
      </c>
      <c r="X236">
        <v>8.9885187060029015</v>
      </c>
      <c r="Y236">
        <v>0</v>
      </c>
      <c r="Z236">
        <v>8.2834477551315011E-2</v>
      </c>
      <c r="AA236">
        <v>0</v>
      </c>
      <c r="AB236">
        <v>3.6950128583154314</v>
      </c>
      <c r="AC236">
        <v>0</v>
      </c>
      <c r="AD236">
        <v>0</v>
      </c>
      <c r="AE236">
        <v>12.766366041869647</v>
      </c>
    </row>
    <row r="237" spans="1:31" x14ac:dyDescent="0.3">
      <c r="A237">
        <v>2732917</v>
      </c>
      <c r="B237">
        <v>1</v>
      </c>
      <c r="C237" t="s">
        <v>81</v>
      </c>
      <c r="D237" t="s">
        <v>121</v>
      </c>
      <c r="E237" t="s">
        <v>156</v>
      </c>
      <c r="F237" t="s">
        <v>865</v>
      </c>
      <c r="G237" t="s">
        <v>348</v>
      </c>
      <c r="H237" t="s">
        <v>153</v>
      </c>
      <c r="I237" t="s">
        <v>136</v>
      </c>
      <c r="J237" t="s">
        <v>137</v>
      </c>
      <c r="K237" t="s">
        <v>138</v>
      </c>
      <c r="L237" t="s">
        <v>866</v>
      </c>
      <c r="M237" t="s">
        <v>867</v>
      </c>
      <c r="N237">
        <v>3.1444444439999999</v>
      </c>
      <c r="O237">
        <v>0</v>
      </c>
      <c r="P237">
        <v>249</v>
      </c>
      <c r="Q237">
        <v>0</v>
      </c>
      <c r="R237">
        <v>1</v>
      </c>
      <c r="S237">
        <v>0</v>
      </c>
      <c r="T237">
        <v>17</v>
      </c>
      <c r="U237">
        <v>0</v>
      </c>
      <c r="V237">
        <v>0</v>
      </c>
      <c r="W237">
        <v>0</v>
      </c>
      <c r="X237">
        <v>69.211871801250027</v>
      </c>
      <c r="Y237">
        <v>0</v>
      </c>
      <c r="Z237">
        <v>0</v>
      </c>
      <c r="AA237">
        <v>0</v>
      </c>
      <c r="AB237">
        <v>24.710487165469033</v>
      </c>
      <c r="AC237">
        <v>0</v>
      </c>
      <c r="AD237">
        <v>0</v>
      </c>
      <c r="AE237">
        <v>93.922358966719059</v>
      </c>
    </row>
    <row r="238" spans="1:31" x14ac:dyDescent="0.3">
      <c r="A238">
        <v>2733415</v>
      </c>
      <c r="B238">
        <v>1</v>
      </c>
      <c r="C238" t="s">
        <v>80</v>
      </c>
      <c r="D238" t="s">
        <v>88</v>
      </c>
      <c r="E238" t="s">
        <v>145</v>
      </c>
      <c r="F238" t="s">
        <v>868</v>
      </c>
      <c r="G238" t="s">
        <v>181</v>
      </c>
      <c r="H238" t="s">
        <v>135</v>
      </c>
      <c r="I238" t="s">
        <v>136</v>
      </c>
      <c r="J238" t="s">
        <v>137</v>
      </c>
      <c r="K238" t="s">
        <v>138</v>
      </c>
      <c r="L238" t="s">
        <v>869</v>
      </c>
      <c r="M238" t="s">
        <v>870</v>
      </c>
      <c r="N238">
        <v>3.775833333</v>
      </c>
      <c r="O238">
        <v>0</v>
      </c>
      <c r="P238">
        <v>4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2.5520923498454802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2.5520923498454802</v>
      </c>
    </row>
    <row r="239" spans="1:31" x14ac:dyDescent="0.3">
      <c r="A239">
        <v>2732539</v>
      </c>
      <c r="B239">
        <v>1</v>
      </c>
      <c r="C239" t="s">
        <v>81</v>
      </c>
      <c r="D239" t="s">
        <v>113</v>
      </c>
      <c r="E239" t="s">
        <v>161</v>
      </c>
      <c r="F239" t="s">
        <v>871</v>
      </c>
      <c r="G239" t="s">
        <v>163</v>
      </c>
      <c r="H239" t="s">
        <v>135</v>
      </c>
      <c r="I239" t="s">
        <v>136</v>
      </c>
      <c r="J239" t="s">
        <v>137</v>
      </c>
      <c r="K239" t="s">
        <v>138</v>
      </c>
      <c r="L239" t="s">
        <v>872</v>
      </c>
      <c r="M239" t="s">
        <v>873</v>
      </c>
      <c r="N239">
        <v>3.3630555549999999</v>
      </c>
      <c r="O239">
        <v>0</v>
      </c>
      <c r="P239">
        <v>17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4.391003370829103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4.391003370829103</v>
      </c>
    </row>
    <row r="240" spans="1:31" x14ac:dyDescent="0.3">
      <c r="A240">
        <v>2733203</v>
      </c>
      <c r="B240">
        <v>1</v>
      </c>
      <c r="C240" t="s">
        <v>80</v>
      </c>
      <c r="D240" t="s">
        <v>94</v>
      </c>
      <c r="E240" t="s">
        <v>173</v>
      </c>
      <c r="F240" t="s">
        <v>874</v>
      </c>
      <c r="G240" t="s">
        <v>152</v>
      </c>
      <c r="H240" t="s">
        <v>153</v>
      </c>
      <c r="I240" t="s">
        <v>136</v>
      </c>
      <c r="J240" t="s">
        <v>137</v>
      </c>
      <c r="K240" t="s">
        <v>138</v>
      </c>
      <c r="L240" t="s">
        <v>875</v>
      </c>
      <c r="M240" t="s">
        <v>876</v>
      </c>
      <c r="N240">
        <v>0.21305555500000001</v>
      </c>
      <c r="O240">
        <v>1</v>
      </c>
      <c r="P240">
        <v>2139</v>
      </c>
      <c r="Q240">
        <v>49</v>
      </c>
      <c r="R240">
        <v>101</v>
      </c>
      <c r="S240">
        <v>44</v>
      </c>
      <c r="T240">
        <v>512</v>
      </c>
      <c r="U240">
        <v>16</v>
      </c>
      <c r="V240">
        <v>1</v>
      </c>
      <c r="W240">
        <v>0.16086300532339914</v>
      </c>
      <c r="X240">
        <v>69.596670487254258</v>
      </c>
      <c r="Y240">
        <v>3.8385705714129585</v>
      </c>
      <c r="Z240">
        <v>1.450821591758467</v>
      </c>
      <c r="AA240">
        <v>56.853913202132631</v>
      </c>
      <c r="AB240">
        <v>41.099562308120504</v>
      </c>
      <c r="AC240">
        <v>122.14814755837926</v>
      </c>
      <c r="AD240">
        <v>2.2697392099590004</v>
      </c>
      <c r="AE240">
        <v>297.41828793434053</v>
      </c>
    </row>
    <row r="241" spans="1:31" x14ac:dyDescent="0.3">
      <c r="A241">
        <v>2732327</v>
      </c>
      <c r="B241">
        <v>1</v>
      </c>
      <c r="C241" t="s">
        <v>80</v>
      </c>
      <c r="D241" t="s">
        <v>82</v>
      </c>
      <c r="E241" t="s">
        <v>145</v>
      </c>
      <c r="F241" t="s">
        <v>877</v>
      </c>
      <c r="G241" t="s">
        <v>181</v>
      </c>
      <c r="H241" t="s">
        <v>135</v>
      </c>
      <c r="I241" t="s">
        <v>136</v>
      </c>
      <c r="J241" t="s">
        <v>137</v>
      </c>
      <c r="K241" t="s">
        <v>138</v>
      </c>
      <c r="L241" t="s">
        <v>878</v>
      </c>
      <c r="M241" t="s">
        <v>879</v>
      </c>
      <c r="N241">
        <v>38.262222221999998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9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197.48031040698194</v>
      </c>
      <c r="AC241">
        <v>0</v>
      </c>
      <c r="AD241">
        <v>0</v>
      </c>
      <c r="AE241">
        <v>197.48031040698194</v>
      </c>
    </row>
    <row r="242" spans="1:31" x14ac:dyDescent="0.3">
      <c r="A242">
        <v>2732519</v>
      </c>
      <c r="B242">
        <v>1</v>
      </c>
      <c r="C242" t="s">
        <v>81</v>
      </c>
      <c r="D242" t="s">
        <v>128</v>
      </c>
      <c r="E242" t="s">
        <v>200</v>
      </c>
      <c r="F242" t="s">
        <v>880</v>
      </c>
      <c r="G242" t="s">
        <v>163</v>
      </c>
      <c r="H242" t="s">
        <v>135</v>
      </c>
      <c r="I242" t="s">
        <v>136</v>
      </c>
      <c r="J242" t="s">
        <v>137</v>
      </c>
      <c r="K242" t="s">
        <v>138</v>
      </c>
      <c r="L242" t="s">
        <v>881</v>
      </c>
      <c r="M242" t="s">
        <v>882</v>
      </c>
      <c r="N242">
        <v>6.4469444439999997</v>
      </c>
      <c r="O242">
        <v>0</v>
      </c>
      <c r="P242">
        <v>13</v>
      </c>
      <c r="Q242">
        <v>0</v>
      </c>
      <c r="R242">
        <v>0</v>
      </c>
      <c r="S242">
        <v>0</v>
      </c>
      <c r="T242">
        <v>3</v>
      </c>
      <c r="U242">
        <v>0</v>
      </c>
      <c r="V242">
        <v>0</v>
      </c>
      <c r="W242">
        <v>0</v>
      </c>
      <c r="X242">
        <v>15.603793379436507</v>
      </c>
      <c r="Y242">
        <v>0</v>
      </c>
      <c r="Z242">
        <v>0</v>
      </c>
      <c r="AA242">
        <v>0</v>
      </c>
      <c r="AB242">
        <v>14.32979450332815</v>
      </c>
      <c r="AC242">
        <v>0</v>
      </c>
      <c r="AD242">
        <v>0</v>
      </c>
      <c r="AE242">
        <v>29.933587882764655</v>
      </c>
    </row>
    <row r="243" spans="1:31" x14ac:dyDescent="0.3">
      <c r="A243">
        <v>2733037</v>
      </c>
      <c r="B243">
        <v>1</v>
      </c>
      <c r="C243" t="s">
        <v>80</v>
      </c>
      <c r="D243" t="s">
        <v>100</v>
      </c>
      <c r="E243" t="s">
        <v>150</v>
      </c>
      <c r="F243" t="s">
        <v>883</v>
      </c>
      <c r="G243" t="s">
        <v>152</v>
      </c>
      <c r="H243" t="s">
        <v>153</v>
      </c>
      <c r="I243" t="s">
        <v>136</v>
      </c>
      <c r="J243" t="s">
        <v>137</v>
      </c>
      <c r="K243" t="s">
        <v>138</v>
      </c>
      <c r="L243" t="s">
        <v>884</v>
      </c>
      <c r="M243" t="s">
        <v>885</v>
      </c>
      <c r="N243">
        <v>1.024444444</v>
      </c>
      <c r="O243">
        <v>0</v>
      </c>
      <c r="P243">
        <v>302</v>
      </c>
      <c r="Q243">
        <v>0</v>
      </c>
      <c r="R243">
        <v>100</v>
      </c>
      <c r="S243">
        <v>2</v>
      </c>
      <c r="T243">
        <v>88</v>
      </c>
      <c r="U243">
        <v>0</v>
      </c>
      <c r="V243">
        <v>1</v>
      </c>
      <c r="W243">
        <v>0</v>
      </c>
      <c r="X243">
        <v>72.059564642314896</v>
      </c>
      <c r="Y243">
        <v>0</v>
      </c>
      <c r="Z243">
        <v>25.482993128155822</v>
      </c>
      <c r="AA243">
        <v>92.552078625355705</v>
      </c>
      <c r="AB243">
        <v>40.627077394124896</v>
      </c>
      <c r="AC243">
        <v>0</v>
      </c>
      <c r="AD243">
        <v>0</v>
      </c>
      <c r="AE243">
        <v>230.72171378995131</v>
      </c>
    </row>
    <row r="244" spans="1:31" x14ac:dyDescent="0.3">
      <c r="A244">
        <v>2732390</v>
      </c>
      <c r="B244">
        <v>1</v>
      </c>
      <c r="C244" t="s">
        <v>81</v>
      </c>
      <c r="D244" t="s">
        <v>118</v>
      </c>
      <c r="E244" t="s">
        <v>132</v>
      </c>
      <c r="F244" t="s">
        <v>886</v>
      </c>
      <c r="G244" t="s">
        <v>300</v>
      </c>
      <c r="H244" t="s">
        <v>135</v>
      </c>
      <c r="I244" t="s">
        <v>136</v>
      </c>
      <c r="J244" t="s">
        <v>137</v>
      </c>
      <c r="K244" t="s">
        <v>210</v>
      </c>
      <c r="L244" t="s">
        <v>887</v>
      </c>
      <c r="M244" t="s">
        <v>888</v>
      </c>
      <c r="N244">
        <v>2.0775000000000001</v>
      </c>
      <c r="O244">
        <v>0</v>
      </c>
      <c r="P244">
        <v>69</v>
      </c>
      <c r="Q244">
        <v>0</v>
      </c>
      <c r="R244">
        <v>1</v>
      </c>
      <c r="S244">
        <v>0</v>
      </c>
      <c r="T244">
        <v>3</v>
      </c>
      <c r="U244">
        <v>0</v>
      </c>
      <c r="V244">
        <v>0</v>
      </c>
      <c r="W244">
        <v>0</v>
      </c>
      <c r="X244">
        <v>21.588383259708547</v>
      </c>
      <c r="Y244">
        <v>0</v>
      </c>
      <c r="Z244">
        <v>0.53857000862322757</v>
      </c>
      <c r="AA244">
        <v>0</v>
      </c>
      <c r="AB244">
        <v>6.4311615909784114</v>
      </c>
      <c r="AC244">
        <v>0</v>
      </c>
      <c r="AD244">
        <v>0</v>
      </c>
      <c r="AE244">
        <v>28.558114859310187</v>
      </c>
    </row>
    <row r="245" spans="1:31" x14ac:dyDescent="0.3">
      <c r="A245">
        <v>2732639</v>
      </c>
      <c r="B245">
        <v>1</v>
      </c>
      <c r="C245" t="s">
        <v>80</v>
      </c>
      <c r="D245" t="s">
        <v>84</v>
      </c>
      <c r="E245" t="s">
        <v>161</v>
      </c>
      <c r="F245" t="s">
        <v>889</v>
      </c>
      <c r="G245" t="s">
        <v>163</v>
      </c>
      <c r="H245" t="s">
        <v>135</v>
      </c>
      <c r="I245" t="s">
        <v>136</v>
      </c>
      <c r="J245" t="s">
        <v>137</v>
      </c>
      <c r="K245" t="s">
        <v>138</v>
      </c>
      <c r="L245" t="s">
        <v>890</v>
      </c>
      <c r="M245" t="s">
        <v>891</v>
      </c>
      <c r="N245">
        <v>4.7541666659999997</v>
      </c>
      <c r="O245">
        <v>0</v>
      </c>
      <c r="P245">
        <v>171</v>
      </c>
      <c r="Q245">
        <v>0</v>
      </c>
      <c r="R245">
        <v>0</v>
      </c>
      <c r="S245">
        <v>0</v>
      </c>
      <c r="T245">
        <v>20</v>
      </c>
      <c r="U245">
        <v>0</v>
      </c>
      <c r="V245">
        <v>0</v>
      </c>
      <c r="W245">
        <v>0</v>
      </c>
      <c r="X245">
        <v>175.44032038220294</v>
      </c>
      <c r="Y245">
        <v>0</v>
      </c>
      <c r="Z245">
        <v>0</v>
      </c>
      <c r="AA245">
        <v>0</v>
      </c>
      <c r="AB245">
        <v>55.883548192117765</v>
      </c>
      <c r="AC245">
        <v>0</v>
      </c>
      <c r="AD245">
        <v>0</v>
      </c>
      <c r="AE245">
        <v>231.3238685743207</v>
      </c>
    </row>
    <row r="246" spans="1:31" x14ac:dyDescent="0.3">
      <c r="A246">
        <v>2732247</v>
      </c>
      <c r="B246">
        <v>1</v>
      </c>
      <c r="C246" t="s">
        <v>80</v>
      </c>
      <c r="D246" t="s">
        <v>106</v>
      </c>
      <c r="E246" t="s">
        <v>156</v>
      </c>
      <c r="F246" t="s">
        <v>892</v>
      </c>
      <c r="G246" t="s">
        <v>209</v>
      </c>
      <c r="H246" t="s">
        <v>153</v>
      </c>
      <c r="I246" t="s">
        <v>136</v>
      </c>
      <c r="J246" t="s">
        <v>137</v>
      </c>
      <c r="K246" t="s">
        <v>210</v>
      </c>
      <c r="L246" t="s">
        <v>893</v>
      </c>
      <c r="M246" t="s">
        <v>894</v>
      </c>
      <c r="N246">
        <v>7.352222222</v>
      </c>
      <c r="O246">
        <v>0</v>
      </c>
      <c r="P246">
        <v>146</v>
      </c>
      <c r="Q246">
        <v>0</v>
      </c>
      <c r="R246">
        <v>12</v>
      </c>
      <c r="S246">
        <v>0</v>
      </c>
      <c r="T246">
        <v>30</v>
      </c>
      <c r="U246">
        <v>0</v>
      </c>
      <c r="V246">
        <v>0</v>
      </c>
      <c r="W246">
        <v>0</v>
      </c>
      <c r="X246">
        <v>169.57476688575602</v>
      </c>
      <c r="Y246">
        <v>0</v>
      </c>
      <c r="Z246">
        <v>119.32293074882075</v>
      </c>
      <c r="AA246">
        <v>0</v>
      </c>
      <c r="AB246">
        <v>221.1021631145949</v>
      </c>
      <c r="AC246">
        <v>0</v>
      </c>
      <c r="AD246">
        <v>0</v>
      </c>
      <c r="AE246">
        <v>509.99986074917172</v>
      </c>
    </row>
    <row r="247" spans="1:31" x14ac:dyDescent="0.3">
      <c r="A247">
        <v>2733017</v>
      </c>
      <c r="B247">
        <v>1</v>
      </c>
      <c r="C247" t="s">
        <v>80</v>
      </c>
      <c r="D247" t="s">
        <v>106</v>
      </c>
      <c r="E247" t="s">
        <v>213</v>
      </c>
      <c r="F247" t="s">
        <v>895</v>
      </c>
      <c r="G247" t="s">
        <v>152</v>
      </c>
      <c r="H247" t="s">
        <v>153</v>
      </c>
      <c r="I247" t="s">
        <v>490</v>
      </c>
      <c r="J247" t="s">
        <v>137</v>
      </c>
      <c r="K247" t="s">
        <v>138</v>
      </c>
      <c r="L247" t="s">
        <v>896</v>
      </c>
      <c r="M247" t="s">
        <v>897</v>
      </c>
      <c r="N247">
        <v>3.3333333E-2</v>
      </c>
      <c r="O247">
        <v>0</v>
      </c>
      <c r="P247">
        <v>45</v>
      </c>
      <c r="Q247">
        <v>18</v>
      </c>
      <c r="R247">
        <v>74</v>
      </c>
      <c r="S247">
        <v>6</v>
      </c>
      <c r="T247">
        <v>36</v>
      </c>
      <c r="U247">
        <v>0</v>
      </c>
      <c r="V247">
        <v>0</v>
      </c>
      <c r="W247">
        <v>0</v>
      </c>
      <c r="X247">
        <v>0.33312366377880004</v>
      </c>
      <c r="Y247">
        <v>1.2594200450736002</v>
      </c>
      <c r="Z247">
        <v>2.2559131956231999</v>
      </c>
      <c r="AA247">
        <v>0.35959669124999999</v>
      </c>
      <c r="AB247">
        <v>0.510842378466</v>
      </c>
      <c r="AC247">
        <v>0</v>
      </c>
      <c r="AD247">
        <v>0</v>
      </c>
      <c r="AE247">
        <v>4.7188959741916001</v>
      </c>
    </row>
    <row r="248" spans="1:31" x14ac:dyDescent="0.3">
      <c r="A248">
        <v>2732688</v>
      </c>
      <c r="B248">
        <v>1</v>
      </c>
      <c r="C248" t="s">
        <v>81</v>
      </c>
      <c r="D248" t="s">
        <v>120</v>
      </c>
      <c r="E248" t="s">
        <v>156</v>
      </c>
      <c r="F248" t="s">
        <v>898</v>
      </c>
      <c r="G248" t="s">
        <v>300</v>
      </c>
      <c r="H248" t="s">
        <v>153</v>
      </c>
      <c r="I248" t="s">
        <v>136</v>
      </c>
      <c r="J248" t="s">
        <v>137</v>
      </c>
      <c r="K248" t="s">
        <v>210</v>
      </c>
      <c r="L248" t="s">
        <v>899</v>
      </c>
      <c r="M248" t="s">
        <v>900</v>
      </c>
      <c r="N248">
        <v>0.87333333300000004</v>
      </c>
      <c r="O248">
        <v>0</v>
      </c>
      <c r="P248">
        <v>1156</v>
      </c>
      <c r="Q248">
        <v>0</v>
      </c>
      <c r="R248">
        <v>12</v>
      </c>
      <c r="S248">
        <v>0</v>
      </c>
      <c r="T248">
        <v>189</v>
      </c>
      <c r="U248">
        <v>0</v>
      </c>
      <c r="V248">
        <v>0</v>
      </c>
      <c r="W248">
        <v>0</v>
      </c>
      <c r="X248">
        <v>187.66274630947817</v>
      </c>
      <c r="Y248">
        <v>0</v>
      </c>
      <c r="Z248">
        <v>2.3521695129742524</v>
      </c>
      <c r="AA248">
        <v>0</v>
      </c>
      <c r="AB248">
        <v>101.81698599992889</v>
      </c>
      <c r="AC248">
        <v>0</v>
      </c>
      <c r="AD248">
        <v>0</v>
      </c>
      <c r="AE248">
        <v>291.83190182238133</v>
      </c>
    </row>
    <row r="249" spans="1:31" x14ac:dyDescent="0.3">
      <c r="A249">
        <v>2733266</v>
      </c>
      <c r="B249">
        <v>1</v>
      </c>
      <c r="C249" t="s">
        <v>80</v>
      </c>
      <c r="D249" t="s">
        <v>85</v>
      </c>
      <c r="E249" t="s">
        <v>145</v>
      </c>
      <c r="F249" t="s">
        <v>901</v>
      </c>
      <c r="G249" t="s">
        <v>181</v>
      </c>
      <c r="H249" t="s">
        <v>135</v>
      </c>
      <c r="I249" t="s">
        <v>136</v>
      </c>
      <c r="J249" t="s">
        <v>137</v>
      </c>
      <c r="K249" t="s">
        <v>138</v>
      </c>
      <c r="L249" t="s">
        <v>902</v>
      </c>
      <c r="M249" t="s">
        <v>903</v>
      </c>
      <c r="N249">
        <v>9.1444444439999995</v>
      </c>
      <c r="O249">
        <v>0</v>
      </c>
      <c r="P249">
        <v>24</v>
      </c>
      <c r="Q249">
        <v>0</v>
      </c>
      <c r="R249">
        <v>0</v>
      </c>
      <c r="S249">
        <v>0</v>
      </c>
      <c r="T249">
        <v>2</v>
      </c>
      <c r="U249">
        <v>0</v>
      </c>
      <c r="V249">
        <v>0</v>
      </c>
      <c r="W249">
        <v>0</v>
      </c>
      <c r="X249">
        <v>59.815975625031136</v>
      </c>
      <c r="Y249">
        <v>0</v>
      </c>
      <c r="Z249">
        <v>0</v>
      </c>
      <c r="AA249">
        <v>0</v>
      </c>
      <c r="AB249">
        <v>16.331604172634513</v>
      </c>
      <c r="AC249">
        <v>0</v>
      </c>
      <c r="AD249">
        <v>0</v>
      </c>
      <c r="AE249">
        <v>76.147579797665657</v>
      </c>
    </row>
    <row r="250" spans="1:31" x14ac:dyDescent="0.3">
      <c r="A250">
        <v>2732084</v>
      </c>
      <c r="B250">
        <v>1</v>
      </c>
      <c r="C250" t="s">
        <v>81</v>
      </c>
      <c r="D250" t="s">
        <v>116</v>
      </c>
      <c r="E250" t="s">
        <v>156</v>
      </c>
      <c r="F250" t="s">
        <v>904</v>
      </c>
      <c r="G250" t="s">
        <v>170</v>
      </c>
      <c r="H250" t="s">
        <v>153</v>
      </c>
      <c r="I250" t="s">
        <v>136</v>
      </c>
      <c r="J250" t="s">
        <v>137</v>
      </c>
      <c r="K250" t="s">
        <v>138</v>
      </c>
      <c r="L250" t="s">
        <v>905</v>
      </c>
      <c r="M250" t="s">
        <v>906</v>
      </c>
      <c r="N250">
        <v>4.1505555550000004</v>
      </c>
      <c r="O250">
        <v>0</v>
      </c>
      <c r="P250">
        <v>232</v>
      </c>
      <c r="Q250">
        <v>0</v>
      </c>
      <c r="R250">
        <v>11</v>
      </c>
      <c r="S250">
        <v>0</v>
      </c>
      <c r="T250">
        <v>8</v>
      </c>
      <c r="U250">
        <v>0</v>
      </c>
      <c r="V250">
        <v>0</v>
      </c>
      <c r="W250">
        <v>0</v>
      </c>
      <c r="X250">
        <v>88.751728641415369</v>
      </c>
      <c r="Y250">
        <v>0</v>
      </c>
      <c r="Z250">
        <v>6.3493592775557346</v>
      </c>
      <c r="AA250">
        <v>0</v>
      </c>
      <c r="AB250">
        <v>5.0624144834202127</v>
      </c>
      <c r="AC250">
        <v>0</v>
      </c>
      <c r="AD250">
        <v>0</v>
      </c>
      <c r="AE250">
        <v>100.16350240239132</v>
      </c>
    </row>
    <row r="251" spans="1:31" x14ac:dyDescent="0.3">
      <c r="A251">
        <v>2733080</v>
      </c>
      <c r="B251">
        <v>1</v>
      </c>
      <c r="C251" t="s">
        <v>81</v>
      </c>
      <c r="D251" t="s">
        <v>128</v>
      </c>
      <c r="E251" t="s">
        <v>200</v>
      </c>
      <c r="F251" t="s">
        <v>907</v>
      </c>
      <c r="G251" t="s">
        <v>543</v>
      </c>
      <c r="H251" t="s">
        <v>135</v>
      </c>
      <c r="I251" t="s">
        <v>136</v>
      </c>
      <c r="J251" t="s">
        <v>137</v>
      </c>
      <c r="K251" t="s">
        <v>138</v>
      </c>
      <c r="L251" t="s">
        <v>908</v>
      </c>
      <c r="M251" t="s">
        <v>909</v>
      </c>
      <c r="N251">
        <v>2.8255555550000002</v>
      </c>
      <c r="O251">
        <v>0</v>
      </c>
      <c r="P251">
        <v>27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19.636108292289133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19.636108292289133</v>
      </c>
    </row>
    <row r="252" spans="1:31" x14ac:dyDescent="0.3">
      <c r="A252">
        <v>2732974</v>
      </c>
      <c r="B252">
        <v>1</v>
      </c>
      <c r="C252" t="s">
        <v>80</v>
      </c>
      <c r="D252" t="s">
        <v>105</v>
      </c>
      <c r="E252" t="s">
        <v>161</v>
      </c>
      <c r="F252" t="s">
        <v>910</v>
      </c>
      <c r="G252" t="s">
        <v>163</v>
      </c>
      <c r="H252" t="s">
        <v>135</v>
      </c>
      <c r="I252" t="s">
        <v>136</v>
      </c>
      <c r="J252" t="s">
        <v>137</v>
      </c>
      <c r="K252" t="s">
        <v>138</v>
      </c>
      <c r="L252" t="s">
        <v>911</v>
      </c>
      <c r="M252" t="s">
        <v>912</v>
      </c>
      <c r="N252">
        <v>3.3513888879999998</v>
      </c>
      <c r="O252">
        <v>0</v>
      </c>
      <c r="P252">
        <v>60</v>
      </c>
      <c r="Q252">
        <v>0</v>
      </c>
      <c r="R252">
        <v>0</v>
      </c>
      <c r="S252">
        <v>0</v>
      </c>
      <c r="T252">
        <v>1</v>
      </c>
      <c r="U252">
        <v>0</v>
      </c>
      <c r="V252">
        <v>0</v>
      </c>
      <c r="W252">
        <v>0</v>
      </c>
      <c r="X252">
        <v>41.461712512229504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41.461712512229504</v>
      </c>
    </row>
    <row r="253" spans="1:31" x14ac:dyDescent="0.3">
      <c r="A253">
        <v>2732831</v>
      </c>
      <c r="B253">
        <v>1</v>
      </c>
      <c r="C253" t="s">
        <v>80</v>
      </c>
      <c r="D253" t="s">
        <v>92</v>
      </c>
      <c r="E253" t="s">
        <v>161</v>
      </c>
      <c r="F253" t="s">
        <v>913</v>
      </c>
      <c r="G253" t="s">
        <v>409</v>
      </c>
      <c r="H253" t="s">
        <v>135</v>
      </c>
      <c r="I253" t="s">
        <v>136</v>
      </c>
      <c r="J253" t="s">
        <v>137</v>
      </c>
      <c r="K253" t="s">
        <v>138</v>
      </c>
      <c r="L253" t="s">
        <v>914</v>
      </c>
      <c r="M253" t="s">
        <v>915</v>
      </c>
      <c r="N253">
        <v>1.440555555</v>
      </c>
      <c r="O253">
        <v>0</v>
      </c>
      <c r="P253">
        <v>24</v>
      </c>
      <c r="Q253">
        <v>0</v>
      </c>
      <c r="R253">
        <v>6</v>
      </c>
      <c r="S253">
        <v>0</v>
      </c>
      <c r="T253">
        <v>4</v>
      </c>
      <c r="U253">
        <v>0</v>
      </c>
      <c r="V253">
        <v>0</v>
      </c>
      <c r="W253">
        <v>0</v>
      </c>
      <c r="X253">
        <v>8.9830836688613438</v>
      </c>
      <c r="Y253">
        <v>0</v>
      </c>
      <c r="Z253">
        <v>2.3251372301384428</v>
      </c>
      <c r="AA253">
        <v>0</v>
      </c>
      <c r="AB253">
        <v>2.9776120885480668</v>
      </c>
      <c r="AC253">
        <v>0</v>
      </c>
      <c r="AD253">
        <v>0</v>
      </c>
      <c r="AE253">
        <v>14.285832987547854</v>
      </c>
    </row>
    <row r="254" spans="1:31" x14ac:dyDescent="0.3">
      <c r="A254">
        <v>2732313</v>
      </c>
      <c r="B254">
        <v>1</v>
      </c>
      <c r="C254" t="s">
        <v>80</v>
      </c>
      <c r="D254" t="s">
        <v>88</v>
      </c>
      <c r="E254" t="s">
        <v>145</v>
      </c>
      <c r="F254" t="s">
        <v>916</v>
      </c>
      <c r="G254" t="s">
        <v>181</v>
      </c>
      <c r="H254" t="s">
        <v>135</v>
      </c>
      <c r="I254" t="s">
        <v>136</v>
      </c>
      <c r="J254" t="s">
        <v>137</v>
      </c>
      <c r="K254" t="s">
        <v>138</v>
      </c>
      <c r="L254" t="s">
        <v>917</v>
      </c>
      <c r="M254" t="s">
        <v>918</v>
      </c>
      <c r="N254">
        <v>6.8380555550000004</v>
      </c>
      <c r="O254">
        <v>0</v>
      </c>
      <c r="P254">
        <v>1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1.2999871160583332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1.2999871160583332</v>
      </c>
    </row>
    <row r="255" spans="1:31" x14ac:dyDescent="0.3">
      <c r="A255">
        <v>2732645</v>
      </c>
      <c r="B255">
        <v>1</v>
      </c>
      <c r="C255" t="s">
        <v>80</v>
      </c>
      <c r="D255" t="s">
        <v>107</v>
      </c>
      <c r="E255" t="s">
        <v>161</v>
      </c>
      <c r="F255" t="s">
        <v>919</v>
      </c>
      <c r="G255" t="s">
        <v>170</v>
      </c>
      <c r="H255" t="s">
        <v>135</v>
      </c>
      <c r="I255" t="s">
        <v>136</v>
      </c>
      <c r="J255" t="s">
        <v>137</v>
      </c>
      <c r="K255" t="s">
        <v>138</v>
      </c>
      <c r="L255" t="s">
        <v>920</v>
      </c>
      <c r="M255" t="s">
        <v>784</v>
      </c>
      <c r="N255">
        <v>0.66222222200000003</v>
      </c>
      <c r="O255">
        <v>0</v>
      </c>
      <c r="P255">
        <v>163</v>
      </c>
      <c r="Q255">
        <v>0</v>
      </c>
      <c r="R255">
        <v>0</v>
      </c>
      <c r="S255">
        <v>0</v>
      </c>
      <c r="T255">
        <v>2</v>
      </c>
      <c r="U255">
        <v>0</v>
      </c>
      <c r="V255">
        <v>0</v>
      </c>
      <c r="W255">
        <v>0</v>
      </c>
      <c r="X255">
        <v>21.551835858431218</v>
      </c>
      <c r="Y255">
        <v>0</v>
      </c>
      <c r="Z255">
        <v>0</v>
      </c>
      <c r="AA255">
        <v>0</v>
      </c>
      <c r="AB255">
        <v>1.1082599986320001</v>
      </c>
      <c r="AC255">
        <v>0</v>
      </c>
      <c r="AD255">
        <v>0</v>
      </c>
      <c r="AE255">
        <v>22.660095857063219</v>
      </c>
    </row>
    <row r="256" spans="1:31" x14ac:dyDescent="0.3">
      <c r="A256">
        <v>2732954</v>
      </c>
      <c r="B256">
        <v>1</v>
      </c>
      <c r="C256" t="s">
        <v>80</v>
      </c>
      <c r="D256" t="s">
        <v>97</v>
      </c>
      <c r="E256" t="s">
        <v>145</v>
      </c>
      <c r="F256" t="s">
        <v>921</v>
      </c>
      <c r="G256" t="s">
        <v>181</v>
      </c>
      <c r="H256" t="s">
        <v>135</v>
      </c>
      <c r="I256" t="s">
        <v>136</v>
      </c>
      <c r="J256" t="s">
        <v>137</v>
      </c>
      <c r="K256" t="s">
        <v>138</v>
      </c>
      <c r="L256" t="s">
        <v>922</v>
      </c>
      <c r="M256" t="s">
        <v>923</v>
      </c>
      <c r="N256">
        <v>4.4155555550000001</v>
      </c>
      <c r="O256">
        <v>0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2.0099044690735801</v>
      </c>
      <c r="AA256">
        <v>0</v>
      </c>
      <c r="AB256">
        <v>0</v>
      </c>
      <c r="AC256">
        <v>0</v>
      </c>
      <c r="AD256">
        <v>0</v>
      </c>
      <c r="AE256">
        <v>2.0099044690735801</v>
      </c>
    </row>
    <row r="257" spans="1:31" x14ac:dyDescent="0.3">
      <c r="A257">
        <v>2732599</v>
      </c>
      <c r="B257">
        <v>1</v>
      </c>
      <c r="C257" t="s">
        <v>80</v>
      </c>
      <c r="D257" t="s">
        <v>110</v>
      </c>
      <c r="E257" t="s">
        <v>132</v>
      </c>
      <c r="F257" t="s">
        <v>924</v>
      </c>
      <c r="G257" t="s">
        <v>925</v>
      </c>
      <c r="H257" t="s">
        <v>135</v>
      </c>
      <c r="I257" t="s">
        <v>136</v>
      </c>
      <c r="J257" t="s">
        <v>137</v>
      </c>
      <c r="K257" t="s">
        <v>210</v>
      </c>
      <c r="L257" t="s">
        <v>926</v>
      </c>
      <c r="M257" t="s">
        <v>927</v>
      </c>
      <c r="N257">
        <v>0.33333333300000001</v>
      </c>
      <c r="O257">
        <v>0</v>
      </c>
      <c r="P257">
        <v>500</v>
      </c>
      <c r="Q257">
        <v>0</v>
      </c>
      <c r="R257">
        <v>0</v>
      </c>
      <c r="S257">
        <v>0</v>
      </c>
      <c r="T257">
        <v>33</v>
      </c>
      <c r="U257">
        <v>0</v>
      </c>
      <c r="V257">
        <v>0</v>
      </c>
      <c r="W257">
        <v>0</v>
      </c>
      <c r="X257">
        <v>34.746212157277967</v>
      </c>
      <c r="Y257">
        <v>0</v>
      </c>
      <c r="Z257">
        <v>0</v>
      </c>
      <c r="AA257">
        <v>0</v>
      </c>
      <c r="AB257">
        <v>5.172033992958001</v>
      </c>
      <c r="AC257">
        <v>0</v>
      </c>
      <c r="AD257">
        <v>0</v>
      </c>
      <c r="AE257">
        <v>39.918246150235966</v>
      </c>
    </row>
    <row r="258" spans="1:31" x14ac:dyDescent="0.3">
      <c r="A258">
        <v>2732121</v>
      </c>
      <c r="B258">
        <v>1</v>
      </c>
      <c r="C258" t="s">
        <v>80</v>
      </c>
      <c r="D258" t="s">
        <v>90</v>
      </c>
      <c r="E258" t="s">
        <v>161</v>
      </c>
      <c r="F258" t="s">
        <v>194</v>
      </c>
      <c r="G258" t="s">
        <v>163</v>
      </c>
      <c r="H258" t="s">
        <v>135</v>
      </c>
      <c r="I258" t="s">
        <v>136</v>
      </c>
      <c r="J258" t="s">
        <v>137</v>
      </c>
      <c r="K258" t="s">
        <v>138</v>
      </c>
      <c r="L258" t="s">
        <v>928</v>
      </c>
      <c r="M258" t="s">
        <v>929</v>
      </c>
      <c r="N258">
        <v>3.0136111109999999</v>
      </c>
      <c r="O258">
        <v>0</v>
      </c>
      <c r="P258">
        <v>215</v>
      </c>
      <c r="Q258">
        <v>0</v>
      </c>
      <c r="R258">
        <v>0</v>
      </c>
      <c r="S258">
        <v>0</v>
      </c>
      <c r="T258">
        <v>12</v>
      </c>
      <c r="U258">
        <v>0</v>
      </c>
      <c r="V258">
        <v>0</v>
      </c>
      <c r="W258">
        <v>0</v>
      </c>
      <c r="X258">
        <v>122.06746890960785</v>
      </c>
      <c r="Y258">
        <v>0</v>
      </c>
      <c r="Z258">
        <v>0</v>
      </c>
      <c r="AA258">
        <v>0</v>
      </c>
      <c r="AB258">
        <v>13.411761224780829</v>
      </c>
      <c r="AC258">
        <v>0</v>
      </c>
      <c r="AD258">
        <v>0</v>
      </c>
      <c r="AE258">
        <v>135.47923013438867</v>
      </c>
    </row>
    <row r="259" spans="1:31" x14ac:dyDescent="0.3">
      <c r="A259">
        <v>2732476</v>
      </c>
      <c r="B259">
        <v>1</v>
      </c>
      <c r="C259" t="s">
        <v>81</v>
      </c>
      <c r="D259" t="s">
        <v>127</v>
      </c>
      <c r="E259" t="s">
        <v>213</v>
      </c>
      <c r="F259" t="s">
        <v>930</v>
      </c>
      <c r="G259" t="s">
        <v>152</v>
      </c>
      <c r="H259" t="s">
        <v>153</v>
      </c>
      <c r="I259" t="s">
        <v>136</v>
      </c>
      <c r="J259" t="s">
        <v>137</v>
      </c>
      <c r="K259" t="s">
        <v>138</v>
      </c>
      <c r="L259" t="s">
        <v>931</v>
      </c>
      <c r="M259" t="s">
        <v>932</v>
      </c>
      <c r="N259">
        <v>1.5022222220000001</v>
      </c>
      <c r="O259">
        <v>9</v>
      </c>
      <c r="P259">
        <v>3</v>
      </c>
      <c r="Q259">
        <v>286</v>
      </c>
      <c r="R259">
        <v>46</v>
      </c>
      <c r="S259">
        <v>17</v>
      </c>
      <c r="T259">
        <v>2</v>
      </c>
      <c r="U259">
        <v>0</v>
      </c>
      <c r="V259">
        <v>0</v>
      </c>
      <c r="W259">
        <v>2.4223393487520752</v>
      </c>
      <c r="X259">
        <v>0</v>
      </c>
      <c r="Y259">
        <v>89.987458254637289</v>
      </c>
      <c r="Z259">
        <v>9.2371409793291761</v>
      </c>
      <c r="AA259">
        <v>50.058649473014697</v>
      </c>
      <c r="AB259">
        <v>0</v>
      </c>
      <c r="AC259">
        <v>0</v>
      </c>
      <c r="AD259">
        <v>0</v>
      </c>
      <c r="AE259">
        <v>151.70558805573324</v>
      </c>
    </row>
    <row r="260" spans="1:31" x14ac:dyDescent="0.3">
      <c r="A260">
        <v>2732124</v>
      </c>
      <c r="B260">
        <v>2</v>
      </c>
      <c r="C260" t="s">
        <v>80</v>
      </c>
      <c r="D260" t="s">
        <v>96</v>
      </c>
      <c r="E260" t="s">
        <v>150</v>
      </c>
      <c r="F260" t="s">
        <v>933</v>
      </c>
      <c r="G260" t="s">
        <v>185</v>
      </c>
      <c r="H260" t="s">
        <v>153</v>
      </c>
      <c r="I260" t="s">
        <v>136</v>
      </c>
      <c r="J260" t="s">
        <v>137</v>
      </c>
      <c r="K260" t="s">
        <v>138</v>
      </c>
      <c r="L260" t="s">
        <v>811</v>
      </c>
      <c r="M260" t="s">
        <v>934</v>
      </c>
      <c r="N260">
        <v>1.407777777</v>
      </c>
      <c r="O260">
        <v>3</v>
      </c>
      <c r="P260">
        <v>423</v>
      </c>
      <c r="Q260">
        <v>4</v>
      </c>
      <c r="R260">
        <v>53</v>
      </c>
      <c r="S260">
        <v>2</v>
      </c>
      <c r="T260">
        <v>27</v>
      </c>
      <c r="U260">
        <v>0</v>
      </c>
      <c r="V260">
        <v>1</v>
      </c>
      <c r="W260">
        <v>12.389590802993963</v>
      </c>
      <c r="X260">
        <v>46.648923326428864</v>
      </c>
      <c r="Y260">
        <v>14.770917295028587</v>
      </c>
      <c r="Z260">
        <v>9.1956774649964395</v>
      </c>
      <c r="AA260">
        <v>5.389956461959442</v>
      </c>
      <c r="AB260">
        <v>5.0420437453883968</v>
      </c>
      <c r="AC260">
        <v>0</v>
      </c>
      <c r="AD260">
        <v>0</v>
      </c>
      <c r="AE260">
        <v>93.437109096795695</v>
      </c>
    </row>
    <row r="261" spans="1:31" x14ac:dyDescent="0.3">
      <c r="A261">
        <v>2732745</v>
      </c>
      <c r="B261">
        <v>1</v>
      </c>
      <c r="C261" t="s">
        <v>80</v>
      </c>
      <c r="D261" t="s">
        <v>107</v>
      </c>
      <c r="E261" t="s">
        <v>213</v>
      </c>
      <c r="F261" t="s">
        <v>935</v>
      </c>
      <c r="G261" t="s">
        <v>152</v>
      </c>
      <c r="H261" t="s">
        <v>153</v>
      </c>
      <c r="I261" t="s">
        <v>136</v>
      </c>
      <c r="J261" t="s">
        <v>137</v>
      </c>
      <c r="K261" t="s">
        <v>138</v>
      </c>
      <c r="L261" t="s">
        <v>936</v>
      </c>
      <c r="M261" t="s">
        <v>937</v>
      </c>
      <c r="N261">
        <v>1.128333333</v>
      </c>
      <c r="O261">
        <v>2</v>
      </c>
      <c r="P261">
        <v>712</v>
      </c>
      <c r="Q261">
        <v>5</v>
      </c>
      <c r="R261">
        <v>12</v>
      </c>
      <c r="S261">
        <v>10</v>
      </c>
      <c r="T261">
        <v>99</v>
      </c>
      <c r="U261">
        <v>0</v>
      </c>
      <c r="V261">
        <v>0</v>
      </c>
      <c r="W261">
        <v>0.65190256320682505</v>
      </c>
      <c r="X261">
        <v>90.945747341875659</v>
      </c>
      <c r="Y261">
        <v>991.65822228728382</v>
      </c>
      <c r="Z261">
        <v>2.5992809685208202</v>
      </c>
      <c r="AA261">
        <v>119.52099644287168</v>
      </c>
      <c r="AB261">
        <v>49.837448404821224</v>
      </c>
      <c r="AC261">
        <v>0</v>
      </c>
      <c r="AD261">
        <v>0</v>
      </c>
      <c r="AE261">
        <v>1255.21359800858</v>
      </c>
    </row>
    <row r="262" spans="1:31" x14ac:dyDescent="0.3">
      <c r="A262">
        <v>2732994</v>
      </c>
      <c r="B262">
        <v>1</v>
      </c>
      <c r="C262" t="s">
        <v>80</v>
      </c>
      <c r="D262" t="s">
        <v>99</v>
      </c>
      <c r="E262" t="s">
        <v>145</v>
      </c>
      <c r="F262" t="s">
        <v>938</v>
      </c>
      <c r="G262" t="s">
        <v>230</v>
      </c>
      <c r="H262" t="s">
        <v>135</v>
      </c>
      <c r="I262" t="s">
        <v>136</v>
      </c>
      <c r="J262" t="s">
        <v>137</v>
      </c>
      <c r="K262" t="s">
        <v>138</v>
      </c>
      <c r="L262" t="s">
        <v>939</v>
      </c>
      <c r="M262" t="s">
        <v>940</v>
      </c>
      <c r="N262">
        <v>1.886666666</v>
      </c>
      <c r="O262">
        <v>0</v>
      </c>
      <c r="P262">
        <v>1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0.11500918926411499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0.11500918926411499</v>
      </c>
    </row>
    <row r="263" spans="1:31" x14ac:dyDescent="0.3">
      <c r="A263">
        <v>2733146</v>
      </c>
      <c r="B263">
        <v>1</v>
      </c>
      <c r="C263" t="s">
        <v>81</v>
      </c>
      <c r="D263" t="s">
        <v>127</v>
      </c>
      <c r="E263" t="s">
        <v>161</v>
      </c>
      <c r="F263" t="s">
        <v>941</v>
      </c>
      <c r="G263" t="s">
        <v>163</v>
      </c>
      <c r="H263" t="s">
        <v>135</v>
      </c>
      <c r="I263" t="s">
        <v>136</v>
      </c>
      <c r="J263" t="s">
        <v>137</v>
      </c>
      <c r="K263" t="s">
        <v>138</v>
      </c>
      <c r="L263" t="s">
        <v>942</v>
      </c>
      <c r="M263" t="s">
        <v>943</v>
      </c>
      <c r="N263">
        <v>6.1258333330000001</v>
      </c>
      <c r="O263">
        <v>0</v>
      </c>
      <c r="P263">
        <v>28</v>
      </c>
      <c r="Q263">
        <v>0</v>
      </c>
      <c r="R263">
        <v>0</v>
      </c>
      <c r="S263">
        <v>0</v>
      </c>
      <c r="T263">
        <v>2</v>
      </c>
      <c r="U263">
        <v>0</v>
      </c>
      <c r="V263">
        <v>0</v>
      </c>
      <c r="W263">
        <v>0</v>
      </c>
      <c r="X263">
        <v>26.118462687457306</v>
      </c>
      <c r="Y263">
        <v>0</v>
      </c>
      <c r="Z263">
        <v>0</v>
      </c>
      <c r="AA263">
        <v>0</v>
      </c>
      <c r="AB263">
        <v>0.71400441141456505</v>
      </c>
      <c r="AC263">
        <v>0</v>
      </c>
      <c r="AD263">
        <v>0</v>
      </c>
      <c r="AE263">
        <v>26.83246709887187</v>
      </c>
    </row>
    <row r="264" spans="1:31" x14ac:dyDescent="0.3">
      <c r="A264">
        <v>2732161</v>
      </c>
      <c r="B264">
        <v>1</v>
      </c>
      <c r="C264" t="s">
        <v>80</v>
      </c>
      <c r="D264" t="s">
        <v>94</v>
      </c>
      <c r="E264" t="s">
        <v>173</v>
      </c>
      <c r="F264" t="s">
        <v>944</v>
      </c>
      <c r="G264" t="s">
        <v>152</v>
      </c>
      <c r="H264" t="s">
        <v>153</v>
      </c>
      <c r="I264" t="s">
        <v>136</v>
      </c>
      <c r="J264" t="s">
        <v>137</v>
      </c>
      <c r="K264" t="s">
        <v>138</v>
      </c>
      <c r="L264" t="s">
        <v>945</v>
      </c>
      <c r="M264" t="s">
        <v>946</v>
      </c>
      <c r="N264">
        <v>0.28833333300000002</v>
      </c>
      <c r="O264">
        <v>6</v>
      </c>
      <c r="P264">
        <v>55</v>
      </c>
      <c r="Q264">
        <v>43</v>
      </c>
      <c r="R264">
        <v>158</v>
      </c>
      <c r="S264">
        <v>6</v>
      </c>
      <c r="T264">
        <v>60</v>
      </c>
      <c r="U264">
        <v>2</v>
      </c>
      <c r="V264">
        <v>0</v>
      </c>
      <c r="W264">
        <v>0.34928878746195002</v>
      </c>
      <c r="X264">
        <v>1.1411299314054903</v>
      </c>
      <c r="Y264">
        <v>8.0435087938513696</v>
      </c>
      <c r="Z264">
        <v>3.8381485411906446</v>
      </c>
      <c r="AA264">
        <v>23.819728353501102</v>
      </c>
      <c r="AB264">
        <v>8.0885416552694593</v>
      </c>
      <c r="AC264">
        <v>59.526250765871595</v>
      </c>
      <c r="AD264">
        <v>0</v>
      </c>
      <c r="AE264">
        <v>104.80659682855162</v>
      </c>
    </row>
    <row r="265" spans="1:31" x14ac:dyDescent="0.3">
      <c r="A265">
        <v>2732459</v>
      </c>
      <c r="B265">
        <v>1</v>
      </c>
      <c r="C265" t="s">
        <v>80</v>
      </c>
      <c r="D265" t="s">
        <v>82</v>
      </c>
      <c r="E265" t="s">
        <v>200</v>
      </c>
      <c r="F265" t="s">
        <v>947</v>
      </c>
      <c r="G265" t="s">
        <v>249</v>
      </c>
      <c r="H265" t="s">
        <v>135</v>
      </c>
      <c r="I265" t="s">
        <v>136</v>
      </c>
      <c r="J265" t="s">
        <v>5</v>
      </c>
      <c r="K265" t="s">
        <v>138</v>
      </c>
      <c r="L265" t="s">
        <v>948</v>
      </c>
      <c r="M265" t="s">
        <v>949</v>
      </c>
      <c r="N265">
        <v>19.162500000000001</v>
      </c>
      <c r="O265">
        <v>0</v>
      </c>
      <c r="P265">
        <v>14</v>
      </c>
      <c r="Q265">
        <v>0</v>
      </c>
      <c r="R265">
        <v>0</v>
      </c>
      <c r="S265">
        <v>0</v>
      </c>
      <c r="T265">
        <v>11</v>
      </c>
      <c r="U265">
        <v>0</v>
      </c>
      <c r="V265">
        <v>0</v>
      </c>
      <c r="W265">
        <v>0</v>
      </c>
      <c r="X265">
        <v>50.982668657823936</v>
      </c>
      <c r="Y265">
        <v>0</v>
      </c>
      <c r="Z265">
        <v>0</v>
      </c>
      <c r="AA265">
        <v>0</v>
      </c>
      <c r="AB265">
        <v>101.95167671084073</v>
      </c>
      <c r="AC265">
        <v>0</v>
      </c>
      <c r="AD265">
        <v>0</v>
      </c>
      <c r="AE265">
        <v>152.93434536866465</v>
      </c>
    </row>
    <row r="266" spans="1:31" x14ac:dyDescent="0.3">
      <c r="A266">
        <v>2733119</v>
      </c>
      <c r="B266">
        <v>2</v>
      </c>
      <c r="C266" t="s">
        <v>80</v>
      </c>
      <c r="D266" t="s">
        <v>83</v>
      </c>
      <c r="E266" t="s">
        <v>156</v>
      </c>
      <c r="F266" t="s">
        <v>950</v>
      </c>
      <c r="G266" t="s">
        <v>152</v>
      </c>
      <c r="H266" t="s">
        <v>153</v>
      </c>
      <c r="I266" t="s">
        <v>136</v>
      </c>
      <c r="J266" t="s">
        <v>137</v>
      </c>
      <c r="K266" t="s">
        <v>138</v>
      </c>
      <c r="L266" t="s">
        <v>277</v>
      </c>
      <c r="M266" t="s">
        <v>951</v>
      </c>
      <c r="N266">
        <v>0.191111111</v>
      </c>
      <c r="O266">
        <v>0</v>
      </c>
      <c r="P266">
        <v>0</v>
      </c>
      <c r="Q266">
        <v>1</v>
      </c>
      <c r="R266">
        <v>0</v>
      </c>
      <c r="S266">
        <v>3</v>
      </c>
      <c r="T266">
        <v>0</v>
      </c>
      <c r="U266">
        <v>1</v>
      </c>
      <c r="V266">
        <v>0</v>
      </c>
      <c r="W266">
        <v>0</v>
      </c>
      <c r="X266">
        <v>0</v>
      </c>
      <c r="Y266">
        <v>27.426029167011336</v>
      </c>
      <c r="Z266">
        <v>0</v>
      </c>
      <c r="AA266">
        <v>2.8336685302340667</v>
      </c>
      <c r="AB266">
        <v>0</v>
      </c>
      <c r="AC266">
        <v>2.1577365060676001</v>
      </c>
      <c r="AD266">
        <v>0</v>
      </c>
      <c r="AE266">
        <v>32.417434203313007</v>
      </c>
    </row>
    <row r="267" spans="1:31" x14ac:dyDescent="0.3">
      <c r="A267">
        <v>2732207</v>
      </c>
      <c r="B267">
        <v>1</v>
      </c>
      <c r="C267" t="s">
        <v>80</v>
      </c>
      <c r="D267" t="s">
        <v>85</v>
      </c>
      <c r="E267" t="s">
        <v>145</v>
      </c>
      <c r="F267" t="s">
        <v>952</v>
      </c>
      <c r="G267" t="s">
        <v>181</v>
      </c>
      <c r="H267" t="s">
        <v>135</v>
      </c>
      <c r="I267" t="s">
        <v>136</v>
      </c>
      <c r="J267" t="s">
        <v>137</v>
      </c>
      <c r="K267" t="s">
        <v>138</v>
      </c>
      <c r="L267" t="s">
        <v>953</v>
      </c>
      <c r="M267" t="s">
        <v>954</v>
      </c>
      <c r="N267">
        <v>9.0991666660000003</v>
      </c>
      <c r="O267">
        <v>0</v>
      </c>
      <c r="P267">
        <v>9</v>
      </c>
      <c r="Q267">
        <v>0</v>
      </c>
      <c r="R267">
        <v>0</v>
      </c>
      <c r="S267">
        <v>0</v>
      </c>
      <c r="T267">
        <v>2</v>
      </c>
      <c r="U267">
        <v>0</v>
      </c>
      <c r="V267">
        <v>0</v>
      </c>
      <c r="W267">
        <v>0</v>
      </c>
      <c r="X267">
        <v>21.48967723127712</v>
      </c>
      <c r="Y267">
        <v>0</v>
      </c>
      <c r="Z267">
        <v>0</v>
      </c>
      <c r="AA267">
        <v>0</v>
      </c>
      <c r="AB267">
        <v>24.392179224411127</v>
      </c>
      <c r="AC267">
        <v>0</v>
      </c>
      <c r="AD267">
        <v>0</v>
      </c>
      <c r="AE267">
        <v>45.881856455688251</v>
      </c>
    </row>
    <row r="268" spans="1:31" x14ac:dyDescent="0.3">
      <c r="A268">
        <v>2732871</v>
      </c>
      <c r="B268">
        <v>1</v>
      </c>
      <c r="C268" t="s">
        <v>80</v>
      </c>
      <c r="D268" t="s">
        <v>106</v>
      </c>
      <c r="E268" t="s">
        <v>132</v>
      </c>
      <c r="F268" t="s">
        <v>955</v>
      </c>
      <c r="G268" t="s">
        <v>134</v>
      </c>
      <c r="H268" t="s">
        <v>135</v>
      </c>
      <c r="I268" t="s">
        <v>136</v>
      </c>
      <c r="J268" t="s">
        <v>137</v>
      </c>
      <c r="K268" t="s">
        <v>138</v>
      </c>
      <c r="L268" t="s">
        <v>956</v>
      </c>
      <c r="M268" t="s">
        <v>957</v>
      </c>
      <c r="N268">
        <v>1.3847222219999999</v>
      </c>
      <c r="O268">
        <v>0</v>
      </c>
      <c r="P268">
        <v>56</v>
      </c>
      <c r="Q268">
        <v>0</v>
      </c>
      <c r="R268">
        <v>8</v>
      </c>
      <c r="S268">
        <v>0</v>
      </c>
      <c r="T268">
        <v>20</v>
      </c>
      <c r="U268">
        <v>0</v>
      </c>
      <c r="V268">
        <v>0</v>
      </c>
      <c r="W268">
        <v>0</v>
      </c>
      <c r="X268">
        <v>13.598154272877791</v>
      </c>
      <c r="Y268">
        <v>0</v>
      </c>
      <c r="Z268">
        <v>23.724623765780166</v>
      </c>
      <c r="AA268">
        <v>0</v>
      </c>
      <c r="AB268">
        <v>14.154668104000015</v>
      </c>
      <c r="AC268">
        <v>0</v>
      </c>
      <c r="AD268">
        <v>0</v>
      </c>
      <c r="AE268">
        <v>51.477446142657975</v>
      </c>
    </row>
    <row r="269" spans="1:31" x14ac:dyDescent="0.3">
      <c r="A269">
        <v>2732891</v>
      </c>
      <c r="B269">
        <v>1</v>
      </c>
      <c r="C269" t="s">
        <v>81</v>
      </c>
      <c r="D269" t="s">
        <v>112</v>
      </c>
      <c r="E269" t="s">
        <v>161</v>
      </c>
      <c r="F269" t="s">
        <v>958</v>
      </c>
      <c r="G269" t="s">
        <v>163</v>
      </c>
      <c r="H269" t="s">
        <v>135</v>
      </c>
      <c r="I269" t="s">
        <v>136</v>
      </c>
      <c r="J269" t="s">
        <v>137</v>
      </c>
      <c r="K269" t="s">
        <v>138</v>
      </c>
      <c r="L269" t="s">
        <v>959</v>
      </c>
      <c r="M269" t="s">
        <v>960</v>
      </c>
      <c r="N269">
        <v>1.558333333</v>
      </c>
      <c r="O269">
        <v>0</v>
      </c>
      <c r="P269">
        <v>10</v>
      </c>
      <c r="Q269">
        <v>0</v>
      </c>
      <c r="R269">
        <v>1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0.35434658491916665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0.35434658491916665</v>
      </c>
    </row>
    <row r="270" spans="1:31" x14ac:dyDescent="0.3">
      <c r="A270">
        <v>2733057</v>
      </c>
      <c r="B270">
        <v>1</v>
      </c>
      <c r="C270" t="s">
        <v>80</v>
      </c>
      <c r="D270" t="s">
        <v>83</v>
      </c>
      <c r="E270" t="s">
        <v>145</v>
      </c>
      <c r="F270" t="s">
        <v>961</v>
      </c>
      <c r="G270" t="s">
        <v>230</v>
      </c>
      <c r="H270" t="s">
        <v>135</v>
      </c>
      <c r="I270" t="s">
        <v>136</v>
      </c>
      <c r="J270" t="s">
        <v>137</v>
      </c>
      <c r="K270" t="s">
        <v>138</v>
      </c>
      <c r="L270" t="s">
        <v>962</v>
      </c>
      <c r="M270" t="s">
        <v>963</v>
      </c>
      <c r="N270">
        <v>4.4574999999999996</v>
      </c>
      <c r="O270">
        <v>0</v>
      </c>
      <c r="P270">
        <v>1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0.72666643667251496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0.72666643667251496</v>
      </c>
    </row>
    <row r="271" spans="1:31" x14ac:dyDescent="0.3">
      <c r="A271">
        <v>2733040</v>
      </c>
      <c r="B271">
        <v>1</v>
      </c>
      <c r="C271" t="s">
        <v>80</v>
      </c>
      <c r="D271" t="s">
        <v>106</v>
      </c>
      <c r="E271" t="s">
        <v>156</v>
      </c>
      <c r="F271" t="s">
        <v>964</v>
      </c>
      <c r="G271" t="s">
        <v>446</v>
      </c>
      <c r="H271" t="s">
        <v>153</v>
      </c>
      <c r="I271" t="s">
        <v>136</v>
      </c>
      <c r="J271" t="s">
        <v>137</v>
      </c>
      <c r="K271" t="s">
        <v>138</v>
      </c>
      <c r="L271" t="s">
        <v>206</v>
      </c>
      <c r="M271" t="s">
        <v>965</v>
      </c>
      <c r="N271">
        <v>6.8533333330000001</v>
      </c>
      <c r="O271">
        <v>0</v>
      </c>
      <c r="P271">
        <v>261</v>
      </c>
      <c r="Q271">
        <v>0</v>
      </c>
      <c r="R271">
        <v>1</v>
      </c>
      <c r="S271">
        <v>0</v>
      </c>
      <c r="T271">
        <v>34</v>
      </c>
      <c r="U271">
        <v>0</v>
      </c>
      <c r="V271">
        <v>0</v>
      </c>
      <c r="W271">
        <v>0</v>
      </c>
      <c r="X271">
        <v>194.06480963285574</v>
      </c>
      <c r="Y271">
        <v>0</v>
      </c>
      <c r="Z271">
        <v>1.0420512930743402</v>
      </c>
      <c r="AA271">
        <v>0</v>
      </c>
      <c r="AB271">
        <v>58.987988384569448</v>
      </c>
      <c r="AC271">
        <v>0</v>
      </c>
      <c r="AD271">
        <v>0</v>
      </c>
      <c r="AE271">
        <v>254.09484931049951</v>
      </c>
    </row>
    <row r="272" spans="1:31" x14ac:dyDescent="0.3">
      <c r="A272">
        <v>2733014</v>
      </c>
      <c r="B272">
        <v>1</v>
      </c>
      <c r="C272" t="s">
        <v>80</v>
      </c>
      <c r="D272" t="s">
        <v>88</v>
      </c>
      <c r="E272" t="s">
        <v>161</v>
      </c>
      <c r="F272" t="s">
        <v>966</v>
      </c>
      <c r="G272" t="s">
        <v>170</v>
      </c>
      <c r="H272" t="s">
        <v>135</v>
      </c>
      <c r="I272" t="s">
        <v>136</v>
      </c>
      <c r="J272" t="s">
        <v>137</v>
      </c>
      <c r="K272" t="s">
        <v>138</v>
      </c>
      <c r="L272" t="s">
        <v>967</v>
      </c>
      <c r="M272" t="s">
        <v>968</v>
      </c>
      <c r="N272">
        <v>2.0886111110000001</v>
      </c>
      <c r="O272">
        <v>0</v>
      </c>
      <c r="P272">
        <v>60</v>
      </c>
      <c r="Q272">
        <v>0</v>
      </c>
      <c r="R272">
        <v>0</v>
      </c>
      <c r="S272">
        <v>0</v>
      </c>
      <c r="T272">
        <v>13</v>
      </c>
      <c r="U272">
        <v>0</v>
      </c>
      <c r="V272">
        <v>0</v>
      </c>
      <c r="W272">
        <v>0</v>
      </c>
      <c r="X272">
        <v>44.143134090896147</v>
      </c>
      <c r="Y272">
        <v>0</v>
      </c>
      <c r="Z272">
        <v>0</v>
      </c>
      <c r="AA272">
        <v>0</v>
      </c>
      <c r="AB272">
        <v>12.6055349936775</v>
      </c>
      <c r="AC272">
        <v>0</v>
      </c>
      <c r="AD272">
        <v>0</v>
      </c>
      <c r="AE272">
        <v>56.748669084573649</v>
      </c>
    </row>
    <row r="273" spans="1:31" x14ac:dyDescent="0.3">
      <c r="A273">
        <v>2732350</v>
      </c>
      <c r="B273">
        <v>1</v>
      </c>
      <c r="C273" t="s">
        <v>81</v>
      </c>
      <c r="D273" t="s">
        <v>112</v>
      </c>
      <c r="E273" t="s">
        <v>213</v>
      </c>
      <c r="F273" t="s">
        <v>969</v>
      </c>
      <c r="G273" t="s">
        <v>209</v>
      </c>
      <c r="H273" t="s">
        <v>153</v>
      </c>
      <c r="I273" t="s">
        <v>136</v>
      </c>
      <c r="J273" t="s">
        <v>137</v>
      </c>
      <c r="K273" t="s">
        <v>210</v>
      </c>
      <c r="L273" t="s">
        <v>970</v>
      </c>
      <c r="M273" t="s">
        <v>971</v>
      </c>
      <c r="N273">
        <v>5.5975000000000001</v>
      </c>
      <c r="O273">
        <v>0</v>
      </c>
      <c r="P273">
        <v>0</v>
      </c>
      <c r="Q273">
        <v>25</v>
      </c>
      <c r="R273">
        <v>0</v>
      </c>
      <c r="S273">
        <v>2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49.056053818453691</v>
      </c>
      <c r="Z273">
        <v>0</v>
      </c>
      <c r="AA273">
        <v>7.4582588013154041</v>
      </c>
      <c r="AB273">
        <v>0</v>
      </c>
      <c r="AC273">
        <v>0</v>
      </c>
      <c r="AD273">
        <v>0</v>
      </c>
      <c r="AE273">
        <v>56.514312619769093</v>
      </c>
    </row>
    <row r="274" spans="1:31" x14ac:dyDescent="0.3">
      <c r="A274">
        <v>2732473</v>
      </c>
      <c r="B274">
        <v>1</v>
      </c>
      <c r="C274" t="s">
        <v>80</v>
      </c>
      <c r="D274" t="s">
        <v>108</v>
      </c>
      <c r="E274" t="s">
        <v>156</v>
      </c>
      <c r="F274" t="s">
        <v>972</v>
      </c>
      <c r="G274" t="s">
        <v>263</v>
      </c>
      <c r="H274" t="s">
        <v>153</v>
      </c>
      <c r="I274" t="s">
        <v>136</v>
      </c>
      <c r="J274" t="s">
        <v>137</v>
      </c>
      <c r="K274" t="s">
        <v>138</v>
      </c>
      <c r="L274" t="s">
        <v>973</v>
      </c>
      <c r="M274" t="s">
        <v>974</v>
      </c>
      <c r="N274">
        <v>8.4361111110000007</v>
      </c>
      <c r="O274">
        <v>0</v>
      </c>
      <c r="P274">
        <v>0</v>
      </c>
      <c r="Q274">
        <v>0</v>
      </c>
      <c r="R274">
        <v>18</v>
      </c>
      <c r="S274">
        <v>0</v>
      </c>
      <c r="T274">
        <v>2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107.50998824360998</v>
      </c>
      <c r="AC274">
        <v>0</v>
      </c>
      <c r="AD274">
        <v>0</v>
      </c>
      <c r="AE274">
        <v>107.50998824360998</v>
      </c>
    </row>
    <row r="275" spans="1:31" x14ac:dyDescent="0.3">
      <c r="A275">
        <v>2732081</v>
      </c>
      <c r="B275">
        <v>1</v>
      </c>
      <c r="C275" t="s">
        <v>80</v>
      </c>
      <c r="D275" t="s">
        <v>85</v>
      </c>
      <c r="E275" t="s">
        <v>145</v>
      </c>
      <c r="F275" t="s">
        <v>975</v>
      </c>
      <c r="G275" t="s">
        <v>181</v>
      </c>
      <c r="H275" t="s">
        <v>135</v>
      </c>
      <c r="I275" t="s">
        <v>136</v>
      </c>
      <c r="J275" t="s">
        <v>137</v>
      </c>
      <c r="K275" t="s">
        <v>138</v>
      </c>
      <c r="L275" t="s">
        <v>976</v>
      </c>
      <c r="M275" t="s">
        <v>977</v>
      </c>
      <c r="N275">
        <v>5.2313888879999997</v>
      </c>
      <c r="O275">
        <v>0</v>
      </c>
      <c r="P275">
        <v>11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13.257836858173773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13.257836858173773</v>
      </c>
    </row>
    <row r="276" spans="1:31" x14ac:dyDescent="0.3">
      <c r="A276">
        <v>2733077</v>
      </c>
      <c r="B276">
        <v>1</v>
      </c>
      <c r="C276" t="s">
        <v>80</v>
      </c>
      <c r="D276" t="s">
        <v>82</v>
      </c>
      <c r="E276" t="s">
        <v>132</v>
      </c>
      <c r="F276" t="s">
        <v>978</v>
      </c>
      <c r="G276" t="s">
        <v>979</v>
      </c>
      <c r="H276" t="s">
        <v>135</v>
      </c>
      <c r="I276" t="s">
        <v>136</v>
      </c>
      <c r="J276" t="s">
        <v>3</v>
      </c>
      <c r="K276" t="s">
        <v>138</v>
      </c>
      <c r="L276" t="s">
        <v>980</v>
      </c>
      <c r="M276" t="s">
        <v>981</v>
      </c>
      <c r="N276">
        <v>10.811111111000001</v>
      </c>
      <c r="O276">
        <v>0</v>
      </c>
      <c r="P276">
        <v>189</v>
      </c>
      <c r="Q276">
        <v>0</v>
      </c>
      <c r="R276">
        <v>0</v>
      </c>
      <c r="S276">
        <v>0</v>
      </c>
      <c r="T276">
        <v>35</v>
      </c>
      <c r="U276">
        <v>0</v>
      </c>
      <c r="V276">
        <v>0</v>
      </c>
      <c r="W276">
        <v>0</v>
      </c>
      <c r="X276">
        <v>598.93181351938028</v>
      </c>
      <c r="Y276">
        <v>0</v>
      </c>
      <c r="Z276">
        <v>0</v>
      </c>
      <c r="AA276">
        <v>0</v>
      </c>
      <c r="AB276">
        <v>277.79317781392331</v>
      </c>
      <c r="AC276">
        <v>0</v>
      </c>
      <c r="AD276">
        <v>0</v>
      </c>
      <c r="AE276">
        <v>876.72499133330359</v>
      </c>
    </row>
    <row r="277" spans="1:31" x14ac:dyDescent="0.3">
      <c r="A277">
        <v>2732579</v>
      </c>
      <c r="B277">
        <v>1</v>
      </c>
      <c r="C277" t="s">
        <v>81</v>
      </c>
      <c r="D277" t="s">
        <v>113</v>
      </c>
      <c r="E277" t="s">
        <v>132</v>
      </c>
      <c r="F277" t="s">
        <v>982</v>
      </c>
      <c r="G277" t="s">
        <v>134</v>
      </c>
      <c r="H277" t="s">
        <v>135</v>
      </c>
      <c r="I277" t="s">
        <v>136</v>
      </c>
      <c r="J277" t="s">
        <v>137</v>
      </c>
      <c r="K277" t="s">
        <v>138</v>
      </c>
      <c r="L277" t="s">
        <v>983</v>
      </c>
      <c r="M277" t="s">
        <v>432</v>
      </c>
      <c r="N277">
        <v>0.84027777699999995</v>
      </c>
      <c r="O277">
        <v>0</v>
      </c>
      <c r="P277">
        <v>158</v>
      </c>
      <c r="Q277">
        <v>0</v>
      </c>
      <c r="R277">
        <v>12</v>
      </c>
      <c r="S277">
        <v>0</v>
      </c>
      <c r="T277">
        <v>9</v>
      </c>
      <c r="U277">
        <v>0</v>
      </c>
      <c r="V277">
        <v>0</v>
      </c>
      <c r="W277">
        <v>0</v>
      </c>
      <c r="X277">
        <v>17.468195626234923</v>
      </c>
      <c r="Y277">
        <v>0</v>
      </c>
      <c r="Z277">
        <v>0</v>
      </c>
      <c r="AA277">
        <v>0</v>
      </c>
      <c r="AB277">
        <v>3.7051179749983323</v>
      </c>
      <c r="AC277">
        <v>0</v>
      </c>
      <c r="AD277">
        <v>0</v>
      </c>
      <c r="AE277">
        <v>21.173313601233254</v>
      </c>
    </row>
    <row r="278" spans="1:31" x14ac:dyDescent="0.3">
      <c r="A278">
        <v>2732312</v>
      </c>
      <c r="B278">
        <v>2</v>
      </c>
      <c r="C278" t="s">
        <v>81</v>
      </c>
      <c r="D278" t="s">
        <v>128</v>
      </c>
      <c r="E278" t="s">
        <v>213</v>
      </c>
      <c r="F278" t="s">
        <v>984</v>
      </c>
      <c r="G278" t="s">
        <v>185</v>
      </c>
      <c r="H278" t="s">
        <v>153</v>
      </c>
      <c r="I278" t="s">
        <v>136</v>
      </c>
      <c r="J278" t="s">
        <v>137</v>
      </c>
      <c r="K278" t="s">
        <v>138</v>
      </c>
      <c r="L278" t="s">
        <v>417</v>
      </c>
      <c r="M278" t="s">
        <v>985</v>
      </c>
      <c r="N278">
        <v>1.186111111</v>
      </c>
      <c r="O278">
        <v>7</v>
      </c>
      <c r="P278">
        <v>391</v>
      </c>
      <c r="Q278">
        <v>2</v>
      </c>
      <c r="R278">
        <v>16</v>
      </c>
      <c r="S278">
        <v>13</v>
      </c>
      <c r="T278">
        <v>16</v>
      </c>
      <c r="U278">
        <v>0</v>
      </c>
      <c r="V278">
        <v>0</v>
      </c>
      <c r="W278">
        <v>1.1289963033399144</v>
      </c>
      <c r="X278">
        <v>78.488306932691515</v>
      </c>
      <c r="Y278">
        <v>0.34985442935757588</v>
      </c>
      <c r="Z278">
        <v>2.3157569293349627</v>
      </c>
      <c r="AA278">
        <v>107.91644666184808</v>
      </c>
      <c r="AB278">
        <v>10.593685766477858</v>
      </c>
      <c r="AC278">
        <v>0</v>
      </c>
      <c r="AD278">
        <v>0</v>
      </c>
      <c r="AE278">
        <v>200.79304702304989</v>
      </c>
    </row>
    <row r="279" spans="1:31" x14ac:dyDescent="0.3">
      <c r="A279">
        <v>2732144</v>
      </c>
      <c r="B279">
        <v>1</v>
      </c>
      <c r="C279" t="s">
        <v>80</v>
      </c>
      <c r="D279" t="s">
        <v>85</v>
      </c>
      <c r="E279" t="s">
        <v>200</v>
      </c>
      <c r="F279" t="s">
        <v>986</v>
      </c>
      <c r="G279" t="s">
        <v>578</v>
      </c>
      <c r="H279" t="s">
        <v>135</v>
      </c>
      <c r="I279" t="s">
        <v>136</v>
      </c>
      <c r="J279" t="s">
        <v>137</v>
      </c>
      <c r="K279" t="s">
        <v>138</v>
      </c>
      <c r="L279" t="s">
        <v>987</v>
      </c>
      <c r="M279" t="s">
        <v>988</v>
      </c>
      <c r="N279">
        <v>1.7652777770000001</v>
      </c>
      <c r="O279">
        <v>0</v>
      </c>
      <c r="P279">
        <v>17</v>
      </c>
      <c r="Q279">
        <v>0</v>
      </c>
      <c r="R279">
        <v>0</v>
      </c>
      <c r="S279">
        <v>0</v>
      </c>
      <c r="T279">
        <v>2</v>
      </c>
      <c r="U279">
        <v>0</v>
      </c>
      <c r="V279">
        <v>0</v>
      </c>
      <c r="W279">
        <v>0</v>
      </c>
      <c r="X279">
        <v>7.9253916805759008</v>
      </c>
      <c r="Y279">
        <v>0</v>
      </c>
      <c r="Z279">
        <v>0</v>
      </c>
      <c r="AA279">
        <v>0</v>
      </c>
      <c r="AB279">
        <v>5.6123473507383004</v>
      </c>
      <c r="AC279">
        <v>0</v>
      </c>
      <c r="AD279">
        <v>0</v>
      </c>
      <c r="AE279">
        <v>13.537739031314201</v>
      </c>
    </row>
    <row r="280" spans="1:31" x14ac:dyDescent="0.3">
      <c r="A280">
        <v>2732310</v>
      </c>
      <c r="B280">
        <v>2</v>
      </c>
      <c r="C280" t="s">
        <v>80</v>
      </c>
      <c r="D280" t="s">
        <v>108</v>
      </c>
      <c r="E280" t="s">
        <v>132</v>
      </c>
      <c r="F280" t="s">
        <v>989</v>
      </c>
      <c r="G280" t="s">
        <v>409</v>
      </c>
      <c r="H280" t="s">
        <v>135</v>
      </c>
      <c r="I280" t="s">
        <v>136</v>
      </c>
      <c r="J280" t="s">
        <v>137</v>
      </c>
      <c r="K280" t="s">
        <v>138</v>
      </c>
      <c r="L280" t="s">
        <v>846</v>
      </c>
      <c r="M280" t="s">
        <v>990</v>
      </c>
      <c r="N280">
        <v>1.1397222220000001</v>
      </c>
      <c r="O280">
        <v>0</v>
      </c>
      <c r="P280">
        <v>29</v>
      </c>
      <c r="Q280">
        <v>0</v>
      </c>
      <c r="R280">
        <v>11</v>
      </c>
      <c r="S280">
        <v>0</v>
      </c>
      <c r="T280">
        <v>8</v>
      </c>
      <c r="U280">
        <v>0</v>
      </c>
      <c r="V280">
        <v>0</v>
      </c>
      <c r="W280">
        <v>0</v>
      </c>
      <c r="X280">
        <v>6.655903172626056</v>
      </c>
      <c r="Y280">
        <v>0</v>
      </c>
      <c r="Z280">
        <v>2.1093776859759084</v>
      </c>
      <c r="AA280">
        <v>0</v>
      </c>
      <c r="AB280">
        <v>5.1934419835761343</v>
      </c>
      <c r="AC280">
        <v>0</v>
      </c>
      <c r="AD280">
        <v>0</v>
      </c>
      <c r="AE280">
        <v>13.9587228421781</v>
      </c>
    </row>
    <row r="281" spans="1:31" x14ac:dyDescent="0.3">
      <c r="A281">
        <v>2732436</v>
      </c>
      <c r="B281">
        <v>1</v>
      </c>
      <c r="C281" t="s">
        <v>80</v>
      </c>
      <c r="D281" t="s">
        <v>93</v>
      </c>
      <c r="E281" t="s">
        <v>132</v>
      </c>
      <c r="F281" t="s">
        <v>991</v>
      </c>
      <c r="G281" t="s">
        <v>134</v>
      </c>
      <c r="H281" t="s">
        <v>135</v>
      </c>
      <c r="I281" t="s">
        <v>136</v>
      </c>
      <c r="J281" t="s">
        <v>137</v>
      </c>
      <c r="K281" t="s">
        <v>138</v>
      </c>
      <c r="L281" t="s">
        <v>992</v>
      </c>
      <c r="M281" t="s">
        <v>993</v>
      </c>
      <c r="N281">
        <v>6.2169444440000001</v>
      </c>
      <c r="O281">
        <v>0</v>
      </c>
      <c r="P281">
        <v>3</v>
      </c>
      <c r="Q281">
        <v>0</v>
      </c>
      <c r="R281">
        <v>8</v>
      </c>
      <c r="S281">
        <v>0</v>
      </c>
      <c r="T281">
        <v>3</v>
      </c>
      <c r="U281">
        <v>0</v>
      </c>
      <c r="V281">
        <v>0</v>
      </c>
      <c r="W281">
        <v>0</v>
      </c>
      <c r="X281">
        <v>2.2455562835372915</v>
      </c>
      <c r="Y281">
        <v>0</v>
      </c>
      <c r="Z281">
        <v>2.9414727603114366</v>
      </c>
      <c r="AA281">
        <v>0</v>
      </c>
      <c r="AB281">
        <v>14.591137892775031</v>
      </c>
      <c r="AC281">
        <v>0</v>
      </c>
      <c r="AD281">
        <v>0</v>
      </c>
      <c r="AE281">
        <v>19.778166936623759</v>
      </c>
    </row>
    <row r="282" spans="1:31" x14ac:dyDescent="0.3">
      <c r="A282">
        <v>2733269</v>
      </c>
      <c r="B282">
        <v>1</v>
      </c>
      <c r="C282" t="s">
        <v>80</v>
      </c>
      <c r="D282" t="s">
        <v>106</v>
      </c>
      <c r="E282" t="s">
        <v>213</v>
      </c>
      <c r="F282" t="s">
        <v>994</v>
      </c>
      <c r="G282" t="s">
        <v>152</v>
      </c>
      <c r="H282" t="s">
        <v>153</v>
      </c>
      <c r="I282" t="s">
        <v>136</v>
      </c>
      <c r="J282" t="s">
        <v>137</v>
      </c>
      <c r="K282" t="s">
        <v>138</v>
      </c>
      <c r="L282" t="s">
        <v>995</v>
      </c>
      <c r="M282" t="s">
        <v>996</v>
      </c>
      <c r="N282">
        <v>0.22</v>
      </c>
      <c r="O282">
        <v>0</v>
      </c>
      <c r="P282">
        <v>269</v>
      </c>
      <c r="Q282">
        <v>55</v>
      </c>
      <c r="R282">
        <v>55</v>
      </c>
      <c r="S282">
        <v>5</v>
      </c>
      <c r="T282">
        <v>48</v>
      </c>
      <c r="U282">
        <v>1</v>
      </c>
      <c r="V282">
        <v>0</v>
      </c>
      <c r="W282">
        <v>0</v>
      </c>
      <c r="X282">
        <v>8.7473137379443191</v>
      </c>
      <c r="Y282">
        <v>11.111232872725923</v>
      </c>
      <c r="Z282">
        <v>3.7452299388094805</v>
      </c>
      <c r="AA282">
        <v>12.39075883727484</v>
      </c>
      <c r="AB282">
        <v>5.7507622242127203</v>
      </c>
      <c r="AC282">
        <v>1.4949841823056802</v>
      </c>
      <c r="AD282">
        <v>0</v>
      </c>
      <c r="AE282">
        <v>43.240281793272963</v>
      </c>
    </row>
    <row r="283" spans="1:31" x14ac:dyDescent="0.3">
      <c r="A283">
        <v>2732828</v>
      </c>
      <c r="B283">
        <v>1</v>
      </c>
      <c r="C283" t="s">
        <v>80</v>
      </c>
      <c r="D283" t="s">
        <v>106</v>
      </c>
      <c r="E283" t="s">
        <v>132</v>
      </c>
      <c r="F283" t="s">
        <v>997</v>
      </c>
      <c r="G283" t="s">
        <v>134</v>
      </c>
      <c r="H283" t="s">
        <v>135</v>
      </c>
      <c r="I283" t="s">
        <v>136</v>
      </c>
      <c r="J283" t="s">
        <v>137</v>
      </c>
      <c r="K283" t="s">
        <v>138</v>
      </c>
      <c r="L283" t="s">
        <v>998</v>
      </c>
      <c r="M283" t="s">
        <v>999</v>
      </c>
      <c r="N283">
        <v>0.99222222199999999</v>
      </c>
      <c r="O283">
        <v>0</v>
      </c>
      <c r="P283">
        <v>29</v>
      </c>
      <c r="Q283">
        <v>0</v>
      </c>
      <c r="R283">
        <v>3</v>
      </c>
      <c r="S283">
        <v>0</v>
      </c>
      <c r="T283">
        <v>3</v>
      </c>
      <c r="U283">
        <v>0</v>
      </c>
      <c r="V283">
        <v>0</v>
      </c>
      <c r="W283">
        <v>0</v>
      </c>
      <c r="X283">
        <v>2.4124996607511249</v>
      </c>
      <c r="Y283">
        <v>0</v>
      </c>
      <c r="Z283">
        <v>0.77889239080053507</v>
      </c>
      <c r="AA283">
        <v>0</v>
      </c>
      <c r="AB283">
        <v>0.42715971059535668</v>
      </c>
      <c r="AC283">
        <v>0</v>
      </c>
      <c r="AD283">
        <v>0</v>
      </c>
      <c r="AE283">
        <v>3.6185517621470167</v>
      </c>
    </row>
    <row r="284" spans="1:31" x14ac:dyDescent="0.3">
      <c r="A284">
        <v>2733189</v>
      </c>
      <c r="B284">
        <v>1</v>
      </c>
      <c r="C284" t="s">
        <v>81</v>
      </c>
      <c r="D284" t="s">
        <v>114</v>
      </c>
      <c r="E284" t="s">
        <v>213</v>
      </c>
      <c r="F284" t="s">
        <v>1000</v>
      </c>
      <c r="G284" t="s">
        <v>152</v>
      </c>
      <c r="H284" t="s">
        <v>153</v>
      </c>
      <c r="I284" t="s">
        <v>136</v>
      </c>
      <c r="J284" t="s">
        <v>137</v>
      </c>
      <c r="K284" t="s">
        <v>138</v>
      </c>
      <c r="L284" t="s">
        <v>1001</v>
      </c>
      <c r="M284" t="s">
        <v>1002</v>
      </c>
      <c r="N284">
        <v>1.190833333</v>
      </c>
      <c r="O284">
        <v>9</v>
      </c>
      <c r="P284">
        <v>2255</v>
      </c>
      <c r="Q284">
        <v>2</v>
      </c>
      <c r="R284">
        <v>15</v>
      </c>
      <c r="S284">
        <v>5</v>
      </c>
      <c r="T284">
        <v>178</v>
      </c>
      <c r="U284">
        <v>0</v>
      </c>
      <c r="V284">
        <v>0</v>
      </c>
      <c r="W284">
        <v>2.6588629958781871</v>
      </c>
      <c r="X284">
        <v>244.38838871014994</v>
      </c>
      <c r="Y284">
        <v>7.4094836791179075</v>
      </c>
      <c r="Z284">
        <v>0.89152020175347835</v>
      </c>
      <c r="AA284">
        <v>6.3929282667271501</v>
      </c>
      <c r="AB284">
        <v>47.995020401015218</v>
      </c>
      <c r="AC284">
        <v>0</v>
      </c>
      <c r="AD284">
        <v>0</v>
      </c>
      <c r="AE284">
        <v>309.73620425464185</v>
      </c>
    </row>
    <row r="285" spans="1:31" x14ac:dyDescent="0.3">
      <c r="A285">
        <v>2765466</v>
      </c>
      <c r="B285">
        <v>1</v>
      </c>
      <c r="C285" t="s">
        <v>80</v>
      </c>
      <c r="D285" t="s">
        <v>96</v>
      </c>
      <c r="E285" t="s">
        <v>156</v>
      </c>
      <c r="F285" t="s">
        <v>1003</v>
      </c>
      <c r="G285" t="s">
        <v>152</v>
      </c>
      <c r="H285" t="s">
        <v>153</v>
      </c>
      <c r="I285" t="s">
        <v>136</v>
      </c>
      <c r="J285" t="s">
        <v>137</v>
      </c>
      <c r="K285" t="s">
        <v>138</v>
      </c>
      <c r="L285" t="s">
        <v>1004</v>
      </c>
      <c r="M285" t="s">
        <v>1005</v>
      </c>
      <c r="N285">
        <v>20.566666666</v>
      </c>
      <c r="O285">
        <v>1</v>
      </c>
      <c r="P285">
        <v>268</v>
      </c>
      <c r="Q285">
        <v>2</v>
      </c>
      <c r="R285">
        <v>0</v>
      </c>
      <c r="S285">
        <v>5</v>
      </c>
      <c r="T285">
        <v>4</v>
      </c>
      <c r="U285">
        <v>0</v>
      </c>
      <c r="V285">
        <v>0</v>
      </c>
      <c r="W285">
        <v>3.6831292392999995</v>
      </c>
      <c r="X285">
        <v>720.06258434911206</v>
      </c>
      <c r="Y285">
        <v>126.90949130606822</v>
      </c>
      <c r="Z285">
        <v>0</v>
      </c>
      <c r="AA285">
        <v>660.4526287475046</v>
      </c>
      <c r="AB285">
        <v>100.65072294221049</v>
      </c>
      <c r="AC285">
        <v>0</v>
      </c>
      <c r="AD285">
        <v>0</v>
      </c>
      <c r="AE285">
        <v>1611.7585565841953</v>
      </c>
    </row>
    <row r="286" spans="1:31" x14ac:dyDescent="0.3">
      <c r="A286">
        <v>2732571</v>
      </c>
      <c r="B286">
        <v>1</v>
      </c>
      <c r="C286" t="s">
        <v>80</v>
      </c>
      <c r="D286" t="s">
        <v>94</v>
      </c>
      <c r="E286" t="s">
        <v>161</v>
      </c>
      <c r="F286" t="s">
        <v>1006</v>
      </c>
      <c r="G286" t="s">
        <v>158</v>
      </c>
      <c r="H286" t="s">
        <v>135</v>
      </c>
      <c r="I286" t="s">
        <v>136</v>
      </c>
      <c r="J286" t="s">
        <v>137</v>
      </c>
      <c r="K286" t="s">
        <v>138</v>
      </c>
      <c r="L286" t="s">
        <v>1007</v>
      </c>
      <c r="M286" t="s">
        <v>1008</v>
      </c>
      <c r="N286">
        <v>0.99611111100000005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4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1.521937489239785</v>
      </c>
      <c r="AC286">
        <v>0</v>
      </c>
      <c r="AD286">
        <v>0</v>
      </c>
      <c r="AE286">
        <v>1.521937489239785</v>
      </c>
    </row>
    <row r="287" spans="1:31" x14ac:dyDescent="0.3">
      <c r="A287">
        <v>2733335</v>
      </c>
      <c r="B287">
        <v>1</v>
      </c>
      <c r="C287" t="s">
        <v>81</v>
      </c>
      <c r="D287" t="s">
        <v>128</v>
      </c>
      <c r="E287" t="s">
        <v>145</v>
      </c>
      <c r="F287" t="s">
        <v>1009</v>
      </c>
      <c r="G287" t="s">
        <v>230</v>
      </c>
      <c r="H287" t="s">
        <v>135</v>
      </c>
      <c r="I287" t="s">
        <v>136</v>
      </c>
      <c r="J287" t="s">
        <v>137</v>
      </c>
      <c r="K287" t="s">
        <v>138</v>
      </c>
      <c r="L287" t="s">
        <v>1010</v>
      </c>
      <c r="M287" t="s">
        <v>1011</v>
      </c>
      <c r="N287">
        <v>1.785555555</v>
      </c>
      <c r="O287">
        <v>0</v>
      </c>
      <c r="P287">
        <v>10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3.2024347988432851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3.2024347988432851</v>
      </c>
    </row>
    <row r="288" spans="1:31" x14ac:dyDescent="0.3">
      <c r="A288">
        <v>2733212</v>
      </c>
      <c r="B288">
        <v>1</v>
      </c>
      <c r="C288" t="s">
        <v>80</v>
      </c>
      <c r="D288" t="s">
        <v>97</v>
      </c>
      <c r="E288" t="s">
        <v>150</v>
      </c>
      <c r="F288" t="s">
        <v>1012</v>
      </c>
      <c r="G288" t="s">
        <v>152</v>
      </c>
      <c r="H288" t="s">
        <v>153</v>
      </c>
      <c r="I288" t="s">
        <v>136</v>
      </c>
      <c r="J288" t="s">
        <v>137</v>
      </c>
      <c r="K288" t="s">
        <v>138</v>
      </c>
      <c r="L288" t="s">
        <v>1013</v>
      </c>
      <c r="M288" t="s">
        <v>1014</v>
      </c>
      <c r="N288">
        <v>0.21555555500000001</v>
      </c>
      <c r="O288">
        <v>0</v>
      </c>
      <c r="P288">
        <v>0</v>
      </c>
      <c r="Q288">
        <v>0</v>
      </c>
      <c r="R288">
        <v>0</v>
      </c>
      <c r="S288">
        <v>9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</row>
    <row r="289" spans="1:31" x14ac:dyDescent="0.3">
      <c r="A289">
        <v>2732694</v>
      </c>
      <c r="B289">
        <v>1</v>
      </c>
      <c r="C289" t="s">
        <v>80</v>
      </c>
      <c r="D289" t="s">
        <v>82</v>
      </c>
      <c r="E289" t="s">
        <v>200</v>
      </c>
      <c r="F289" t="s">
        <v>1015</v>
      </c>
      <c r="G289" t="s">
        <v>543</v>
      </c>
      <c r="H289" t="s">
        <v>135</v>
      </c>
      <c r="I289" t="s">
        <v>136</v>
      </c>
      <c r="J289" t="s">
        <v>137</v>
      </c>
      <c r="K289" t="s">
        <v>138</v>
      </c>
      <c r="L289" t="s">
        <v>1016</v>
      </c>
      <c r="M289" t="s">
        <v>1017</v>
      </c>
      <c r="N289">
        <v>16.331388887999999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4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110.49565708682711</v>
      </c>
      <c r="AC289">
        <v>0</v>
      </c>
      <c r="AD289">
        <v>0</v>
      </c>
      <c r="AE289">
        <v>110.49565708682711</v>
      </c>
    </row>
    <row r="290" spans="1:31" x14ac:dyDescent="0.3">
      <c r="A290">
        <v>2732462</v>
      </c>
      <c r="B290">
        <v>1</v>
      </c>
      <c r="C290" t="s">
        <v>80</v>
      </c>
      <c r="D290" t="s">
        <v>82</v>
      </c>
      <c r="E290" t="s">
        <v>145</v>
      </c>
      <c r="F290" t="s">
        <v>1018</v>
      </c>
      <c r="G290" t="s">
        <v>147</v>
      </c>
      <c r="H290" t="s">
        <v>135</v>
      </c>
      <c r="I290" t="s">
        <v>136</v>
      </c>
      <c r="J290" t="s">
        <v>137</v>
      </c>
      <c r="K290" t="s">
        <v>138</v>
      </c>
      <c r="L290" t="s">
        <v>1019</v>
      </c>
      <c r="M290" t="s">
        <v>1020</v>
      </c>
      <c r="N290">
        <v>14.739166665999999</v>
      </c>
      <c r="O290">
        <v>0</v>
      </c>
      <c r="P290">
        <v>5</v>
      </c>
      <c r="Q290">
        <v>0</v>
      </c>
      <c r="R290">
        <v>0</v>
      </c>
      <c r="S290">
        <v>0</v>
      </c>
      <c r="T290">
        <v>4</v>
      </c>
      <c r="U290">
        <v>0</v>
      </c>
      <c r="V290">
        <v>0</v>
      </c>
      <c r="W290">
        <v>0</v>
      </c>
      <c r="X290">
        <v>7.492472063259787</v>
      </c>
      <c r="Y290">
        <v>0</v>
      </c>
      <c r="Z290">
        <v>0</v>
      </c>
      <c r="AA290">
        <v>0</v>
      </c>
      <c r="AB290">
        <v>45.657094337314732</v>
      </c>
      <c r="AC290">
        <v>0</v>
      </c>
      <c r="AD290">
        <v>0</v>
      </c>
      <c r="AE290">
        <v>53.149566400574521</v>
      </c>
    </row>
    <row r="291" spans="1:31" x14ac:dyDescent="0.3">
      <c r="A291">
        <v>2732638</v>
      </c>
      <c r="B291">
        <v>2</v>
      </c>
      <c r="C291" t="s">
        <v>80</v>
      </c>
      <c r="D291" t="s">
        <v>82</v>
      </c>
      <c r="E291" t="s">
        <v>145</v>
      </c>
      <c r="F291" t="s">
        <v>1021</v>
      </c>
      <c r="G291" t="s">
        <v>181</v>
      </c>
      <c r="H291" t="s">
        <v>135</v>
      </c>
      <c r="I291" t="s">
        <v>136</v>
      </c>
      <c r="J291" t="s">
        <v>137</v>
      </c>
      <c r="K291" t="s">
        <v>138</v>
      </c>
      <c r="L291" t="s">
        <v>356</v>
      </c>
      <c r="M291" t="s">
        <v>1022</v>
      </c>
      <c r="N291">
        <v>5.841388888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5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26.451287082425658</v>
      </c>
      <c r="AC291">
        <v>0</v>
      </c>
      <c r="AD291">
        <v>0</v>
      </c>
      <c r="AE291">
        <v>26.451287082425658</v>
      </c>
    </row>
    <row r="292" spans="1:31" x14ac:dyDescent="0.3">
      <c r="A292">
        <v>2733043</v>
      </c>
      <c r="B292">
        <v>1</v>
      </c>
      <c r="C292" t="s">
        <v>80</v>
      </c>
      <c r="D292" t="s">
        <v>82</v>
      </c>
      <c r="E292" t="s">
        <v>132</v>
      </c>
      <c r="F292" t="s">
        <v>1023</v>
      </c>
      <c r="G292" t="s">
        <v>163</v>
      </c>
      <c r="H292" t="s">
        <v>135</v>
      </c>
      <c r="I292" t="s">
        <v>136</v>
      </c>
      <c r="J292" t="s">
        <v>137</v>
      </c>
      <c r="K292" t="s">
        <v>138</v>
      </c>
      <c r="L292" t="s">
        <v>1024</v>
      </c>
      <c r="M292" t="s">
        <v>1025</v>
      </c>
      <c r="N292">
        <v>2.798611111</v>
      </c>
      <c r="O292">
        <v>0</v>
      </c>
      <c r="P292">
        <v>19</v>
      </c>
      <c r="Q292">
        <v>0</v>
      </c>
      <c r="R292">
        <v>0</v>
      </c>
      <c r="S292">
        <v>0</v>
      </c>
      <c r="T292">
        <v>409</v>
      </c>
      <c r="U292">
        <v>0</v>
      </c>
      <c r="V292">
        <v>1</v>
      </c>
      <c r="W292">
        <v>0</v>
      </c>
      <c r="X292">
        <v>10.979159420361295</v>
      </c>
      <c r="Y292">
        <v>0</v>
      </c>
      <c r="Z292">
        <v>0</v>
      </c>
      <c r="AA292">
        <v>0</v>
      </c>
      <c r="AB292">
        <v>534.2103639766641</v>
      </c>
      <c r="AC292">
        <v>0</v>
      </c>
      <c r="AD292">
        <v>10.903552030474062</v>
      </c>
      <c r="AE292">
        <v>556.09307542749946</v>
      </c>
    </row>
    <row r="293" spans="1:31" x14ac:dyDescent="0.3">
      <c r="A293">
        <v>2732316</v>
      </c>
      <c r="B293">
        <v>1</v>
      </c>
      <c r="C293" t="s">
        <v>80</v>
      </c>
      <c r="D293" t="s">
        <v>82</v>
      </c>
      <c r="E293" t="s">
        <v>200</v>
      </c>
      <c r="F293" t="s">
        <v>1026</v>
      </c>
      <c r="G293" t="s">
        <v>163</v>
      </c>
      <c r="H293" t="s">
        <v>135</v>
      </c>
      <c r="I293" t="s">
        <v>136</v>
      </c>
      <c r="J293" t="s">
        <v>137</v>
      </c>
      <c r="K293" t="s">
        <v>138</v>
      </c>
      <c r="L293" t="s">
        <v>1027</v>
      </c>
      <c r="M293" t="s">
        <v>1028</v>
      </c>
      <c r="N293">
        <v>20.213333333000001</v>
      </c>
      <c r="O293">
        <v>0</v>
      </c>
      <c r="P293">
        <v>18</v>
      </c>
      <c r="Q293">
        <v>0</v>
      </c>
      <c r="R293">
        <v>0</v>
      </c>
      <c r="S293">
        <v>0</v>
      </c>
      <c r="T293">
        <v>11</v>
      </c>
      <c r="U293">
        <v>0</v>
      </c>
      <c r="V293">
        <v>0</v>
      </c>
      <c r="W293">
        <v>0</v>
      </c>
      <c r="X293">
        <v>74.93970616538455</v>
      </c>
      <c r="Y293">
        <v>0</v>
      </c>
      <c r="Z293">
        <v>0</v>
      </c>
      <c r="AA293">
        <v>0</v>
      </c>
      <c r="AB293">
        <v>168.51299914816732</v>
      </c>
      <c r="AC293">
        <v>0</v>
      </c>
      <c r="AD293">
        <v>0</v>
      </c>
      <c r="AE293">
        <v>243.45270531355186</v>
      </c>
    </row>
    <row r="294" spans="1:31" x14ac:dyDescent="0.3">
      <c r="A294">
        <v>2733003</v>
      </c>
      <c r="B294">
        <v>1</v>
      </c>
      <c r="C294" t="s">
        <v>80</v>
      </c>
      <c r="D294" t="s">
        <v>106</v>
      </c>
      <c r="E294" t="s">
        <v>213</v>
      </c>
      <c r="F294" t="s">
        <v>451</v>
      </c>
      <c r="G294" t="s">
        <v>152</v>
      </c>
      <c r="H294" t="s">
        <v>153</v>
      </c>
      <c r="I294" t="s">
        <v>136</v>
      </c>
      <c r="J294" t="s">
        <v>137</v>
      </c>
      <c r="K294" t="s">
        <v>138</v>
      </c>
      <c r="L294" t="s">
        <v>1029</v>
      </c>
      <c r="M294" t="s">
        <v>1030</v>
      </c>
      <c r="N294">
        <v>0.575555555</v>
      </c>
      <c r="O294">
        <v>0</v>
      </c>
      <c r="P294">
        <v>332</v>
      </c>
      <c r="Q294">
        <v>0</v>
      </c>
      <c r="R294">
        <v>14</v>
      </c>
      <c r="S294">
        <v>3</v>
      </c>
      <c r="T294">
        <v>39</v>
      </c>
      <c r="U294">
        <v>0</v>
      </c>
      <c r="V294">
        <v>0</v>
      </c>
      <c r="W294">
        <v>0</v>
      </c>
      <c r="X294">
        <v>21.012655767319746</v>
      </c>
      <c r="Y294">
        <v>0</v>
      </c>
      <c r="Z294">
        <v>1.1468169292589334</v>
      </c>
      <c r="AA294">
        <v>12.501931118880002</v>
      </c>
      <c r="AB294">
        <v>8.7232716254168814</v>
      </c>
      <c r="AC294">
        <v>0</v>
      </c>
      <c r="AD294">
        <v>0</v>
      </c>
      <c r="AE294">
        <v>43.384675440875569</v>
      </c>
    </row>
    <row r="295" spans="1:31" x14ac:dyDescent="0.3">
      <c r="A295">
        <v>2732608</v>
      </c>
      <c r="B295">
        <v>1</v>
      </c>
      <c r="C295" t="s">
        <v>81</v>
      </c>
      <c r="D295" t="s">
        <v>128</v>
      </c>
      <c r="E295" t="s">
        <v>145</v>
      </c>
      <c r="F295" t="s">
        <v>1031</v>
      </c>
      <c r="G295" t="s">
        <v>181</v>
      </c>
      <c r="H295" t="s">
        <v>135</v>
      </c>
      <c r="I295" t="s">
        <v>136</v>
      </c>
      <c r="J295" t="s">
        <v>137</v>
      </c>
      <c r="K295" t="s">
        <v>138</v>
      </c>
      <c r="L295" t="s">
        <v>1032</v>
      </c>
      <c r="M295" t="s">
        <v>1033</v>
      </c>
      <c r="N295">
        <v>2.4369444439999999</v>
      </c>
      <c r="O295">
        <v>0</v>
      </c>
      <c r="P295">
        <v>12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6.6576378163352725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6.6576378163352725</v>
      </c>
    </row>
    <row r="296" spans="1:31" x14ac:dyDescent="0.3">
      <c r="A296">
        <v>2732985</v>
      </c>
      <c r="B296">
        <v>2</v>
      </c>
      <c r="C296" t="s">
        <v>80</v>
      </c>
      <c r="D296" t="s">
        <v>82</v>
      </c>
      <c r="E296" t="s">
        <v>132</v>
      </c>
      <c r="F296" t="s">
        <v>1034</v>
      </c>
      <c r="G296" t="s">
        <v>163</v>
      </c>
      <c r="H296" t="s">
        <v>135</v>
      </c>
      <c r="I296" t="s">
        <v>136</v>
      </c>
      <c r="J296" t="s">
        <v>137</v>
      </c>
      <c r="K296" t="s">
        <v>138</v>
      </c>
      <c r="L296" t="s">
        <v>751</v>
      </c>
      <c r="M296" t="s">
        <v>1035</v>
      </c>
      <c r="N296">
        <v>6.8230555549999998</v>
      </c>
      <c r="O296">
        <v>0</v>
      </c>
      <c r="P296">
        <v>192</v>
      </c>
      <c r="Q296">
        <v>0</v>
      </c>
      <c r="R296">
        <v>0</v>
      </c>
      <c r="S296">
        <v>0</v>
      </c>
      <c r="T296">
        <v>349</v>
      </c>
      <c r="U296">
        <v>0</v>
      </c>
      <c r="V296">
        <v>0</v>
      </c>
      <c r="W296">
        <v>0</v>
      </c>
      <c r="X296">
        <v>263.89890843398365</v>
      </c>
      <c r="Y296">
        <v>0</v>
      </c>
      <c r="Z296">
        <v>0</v>
      </c>
      <c r="AA296">
        <v>0</v>
      </c>
      <c r="AB296">
        <v>1296.1869975088189</v>
      </c>
      <c r="AC296">
        <v>0</v>
      </c>
      <c r="AD296">
        <v>0</v>
      </c>
      <c r="AE296">
        <v>1560.0859059428026</v>
      </c>
    </row>
    <row r="297" spans="1:31" x14ac:dyDescent="0.3">
      <c r="A297">
        <v>2733195</v>
      </c>
      <c r="B297">
        <v>1</v>
      </c>
      <c r="C297" t="s">
        <v>80</v>
      </c>
      <c r="D297" t="s">
        <v>105</v>
      </c>
      <c r="E297" t="s">
        <v>161</v>
      </c>
      <c r="F297" t="s">
        <v>1036</v>
      </c>
      <c r="G297" t="s">
        <v>163</v>
      </c>
      <c r="H297" t="s">
        <v>135</v>
      </c>
      <c r="I297" t="s">
        <v>136</v>
      </c>
      <c r="J297" t="s">
        <v>137</v>
      </c>
      <c r="K297" t="s">
        <v>138</v>
      </c>
      <c r="L297" t="s">
        <v>1037</v>
      </c>
      <c r="M297" t="s">
        <v>1038</v>
      </c>
      <c r="N297">
        <v>2.102777777</v>
      </c>
      <c r="O297">
        <v>0</v>
      </c>
      <c r="P297">
        <v>144</v>
      </c>
      <c r="Q297">
        <v>0</v>
      </c>
      <c r="R297">
        <v>0</v>
      </c>
      <c r="S297">
        <v>0</v>
      </c>
      <c r="T297">
        <v>19</v>
      </c>
      <c r="U297">
        <v>0</v>
      </c>
      <c r="V297">
        <v>0</v>
      </c>
      <c r="W297">
        <v>0</v>
      </c>
      <c r="X297">
        <v>58.215329194368969</v>
      </c>
      <c r="Y297">
        <v>0</v>
      </c>
      <c r="Z297">
        <v>0</v>
      </c>
      <c r="AA297">
        <v>0</v>
      </c>
      <c r="AB297">
        <v>19.851715890861389</v>
      </c>
      <c r="AC297">
        <v>0</v>
      </c>
      <c r="AD297">
        <v>0</v>
      </c>
      <c r="AE297">
        <v>78.067045085230362</v>
      </c>
    </row>
    <row r="298" spans="1:31" x14ac:dyDescent="0.3">
      <c r="A298">
        <v>2732253</v>
      </c>
      <c r="B298">
        <v>1</v>
      </c>
      <c r="C298" t="s">
        <v>80</v>
      </c>
      <c r="D298" t="s">
        <v>94</v>
      </c>
      <c r="E298" t="s">
        <v>132</v>
      </c>
      <c r="F298" t="s">
        <v>1039</v>
      </c>
      <c r="G298" t="s">
        <v>409</v>
      </c>
      <c r="H298" t="s">
        <v>135</v>
      </c>
      <c r="I298" t="s">
        <v>136</v>
      </c>
      <c r="J298" t="s">
        <v>137</v>
      </c>
      <c r="K298" t="s">
        <v>138</v>
      </c>
      <c r="L298" t="s">
        <v>1040</v>
      </c>
      <c r="M298" t="s">
        <v>1041</v>
      </c>
      <c r="N298">
        <v>7.0972222220000001</v>
      </c>
      <c r="O298">
        <v>0</v>
      </c>
      <c r="P298">
        <v>53</v>
      </c>
      <c r="Q298">
        <v>0</v>
      </c>
      <c r="R298">
        <v>6</v>
      </c>
      <c r="S298">
        <v>0</v>
      </c>
      <c r="T298">
        <v>2</v>
      </c>
      <c r="U298">
        <v>0</v>
      </c>
      <c r="V298">
        <v>0</v>
      </c>
      <c r="W298">
        <v>0</v>
      </c>
      <c r="X298">
        <v>76.752343656630842</v>
      </c>
      <c r="Y298">
        <v>0</v>
      </c>
      <c r="Z298">
        <v>6.0102590545762347</v>
      </c>
      <c r="AA298">
        <v>0</v>
      </c>
      <c r="AB298">
        <v>3.9445017216212404</v>
      </c>
      <c r="AC298">
        <v>0</v>
      </c>
      <c r="AD298">
        <v>0</v>
      </c>
      <c r="AE298">
        <v>86.707104432828316</v>
      </c>
    </row>
    <row r="299" spans="1:31" x14ac:dyDescent="0.3">
      <c r="A299">
        <v>2732110</v>
      </c>
      <c r="B299">
        <v>1</v>
      </c>
      <c r="C299" t="s">
        <v>81</v>
      </c>
      <c r="D299" t="s">
        <v>118</v>
      </c>
      <c r="E299" t="s">
        <v>213</v>
      </c>
      <c r="F299" t="s">
        <v>1042</v>
      </c>
      <c r="G299" t="s">
        <v>152</v>
      </c>
      <c r="H299" t="s">
        <v>153</v>
      </c>
      <c r="I299" t="s">
        <v>136</v>
      </c>
      <c r="J299" t="s">
        <v>137</v>
      </c>
      <c r="K299" t="s">
        <v>138</v>
      </c>
      <c r="L299" t="s">
        <v>1043</v>
      </c>
      <c r="M299" t="s">
        <v>1044</v>
      </c>
      <c r="N299">
        <v>2.2016666659999999</v>
      </c>
      <c r="O299">
        <v>3</v>
      </c>
      <c r="P299">
        <v>329</v>
      </c>
      <c r="Q299">
        <v>17</v>
      </c>
      <c r="R299">
        <v>66</v>
      </c>
      <c r="S299">
        <v>3</v>
      </c>
      <c r="T299">
        <v>32</v>
      </c>
      <c r="U299">
        <v>0</v>
      </c>
      <c r="V299">
        <v>0</v>
      </c>
      <c r="W299">
        <v>1.0802127988799999</v>
      </c>
      <c r="X299">
        <v>79.569971061436192</v>
      </c>
      <c r="Y299">
        <v>5.7490656530265021</v>
      </c>
      <c r="Z299">
        <v>7.4274227582180394</v>
      </c>
      <c r="AA299">
        <v>2.29943700374</v>
      </c>
      <c r="AB299">
        <v>19.922128049611363</v>
      </c>
      <c r="AC299">
        <v>0</v>
      </c>
      <c r="AD299">
        <v>0</v>
      </c>
      <c r="AE299">
        <v>116.04823732491209</v>
      </c>
    </row>
    <row r="300" spans="1:31" x14ac:dyDescent="0.3">
      <c r="A300">
        <v>2732133</v>
      </c>
      <c r="B300">
        <v>1</v>
      </c>
      <c r="C300" t="s">
        <v>80</v>
      </c>
      <c r="D300" t="s">
        <v>94</v>
      </c>
      <c r="E300" t="s">
        <v>150</v>
      </c>
      <c r="F300" t="s">
        <v>1045</v>
      </c>
      <c r="G300" t="s">
        <v>152</v>
      </c>
      <c r="H300" t="s">
        <v>153</v>
      </c>
      <c r="I300" t="s">
        <v>136</v>
      </c>
      <c r="J300" t="s">
        <v>137</v>
      </c>
      <c r="K300" t="s">
        <v>138</v>
      </c>
      <c r="L300" t="s">
        <v>1046</v>
      </c>
      <c r="M300" t="s">
        <v>1047</v>
      </c>
      <c r="N300">
        <v>4.9105555550000002</v>
      </c>
      <c r="O300">
        <v>0</v>
      </c>
      <c r="P300">
        <v>157</v>
      </c>
      <c r="Q300">
        <v>0</v>
      </c>
      <c r="R300">
        <v>4</v>
      </c>
      <c r="S300">
        <v>7</v>
      </c>
      <c r="T300">
        <v>31</v>
      </c>
      <c r="U300">
        <v>4</v>
      </c>
      <c r="V300">
        <v>0</v>
      </c>
      <c r="W300">
        <v>0</v>
      </c>
      <c r="X300">
        <v>95.275421210945694</v>
      </c>
      <c r="Y300">
        <v>0</v>
      </c>
      <c r="Z300">
        <v>8.561317705296001E-2</v>
      </c>
      <c r="AA300">
        <v>119.53845106537419</v>
      </c>
      <c r="AB300">
        <v>196.40211592453824</v>
      </c>
      <c r="AC300">
        <v>2002.0568078429287</v>
      </c>
      <c r="AD300">
        <v>0</v>
      </c>
      <c r="AE300">
        <v>2413.3584092208398</v>
      </c>
    </row>
    <row r="301" spans="1:31" x14ac:dyDescent="0.3">
      <c r="A301">
        <v>2732988</v>
      </c>
      <c r="B301">
        <v>2</v>
      </c>
      <c r="C301" t="s">
        <v>81</v>
      </c>
      <c r="D301" t="s">
        <v>122</v>
      </c>
      <c r="E301" t="s">
        <v>213</v>
      </c>
      <c r="F301" t="s">
        <v>1048</v>
      </c>
      <c r="G301" t="s">
        <v>185</v>
      </c>
      <c r="H301" t="s">
        <v>153</v>
      </c>
      <c r="I301" t="s">
        <v>136</v>
      </c>
      <c r="J301" t="s">
        <v>137</v>
      </c>
      <c r="K301" t="s">
        <v>138</v>
      </c>
      <c r="L301" t="s">
        <v>638</v>
      </c>
      <c r="M301" t="s">
        <v>1049</v>
      </c>
      <c r="N301">
        <v>1.9013888880000001</v>
      </c>
      <c r="O301">
        <v>2</v>
      </c>
      <c r="P301">
        <v>384</v>
      </c>
      <c r="Q301">
        <v>46</v>
      </c>
      <c r="R301">
        <v>25</v>
      </c>
      <c r="S301">
        <v>2</v>
      </c>
      <c r="T301">
        <v>50</v>
      </c>
      <c r="U301">
        <v>0</v>
      </c>
      <c r="V301">
        <v>0</v>
      </c>
      <c r="W301">
        <v>0.60354381812343749</v>
      </c>
      <c r="X301">
        <v>98.036049255990591</v>
      </c>
      <c r="Y301">
        <v>136.69974747788018</v>
      </c>
      <c r="Z301">
        <v>9.0063706495180593</v>
      </c>
      <c r="AA301">
        <v>2.8282354965819252</v>
      </c>
      <c r="AB301">
        <v>42.109053958788977</v>
      </c>
      <c r="AC301">
        <v>0</v>
      </c>
      <c r="AD301">
        <v>0</v>
      </c>
      <c r="AE301">
        <v>289.28300065688319</v>
      </c>
    </row>
    <row r="302" spans="1:31" x14ac:dyDescent="0.3">
      <c r="A302">
        <v>2733066</v>
      </c>
      <c r="B302">
        <v>1</v>
      </c>
      <c r="C302" t="s">
        <v>80</v>
      </c>
      <c r="D302" t="s">
        <v>89</v>
      </c>
      <c r="E302" t="s">
        <v>161</v>
      </c>
      <c r="F302" t="s">
        <v>1050</v>
      </c>
      <c r="G302" t="s">
        <v>409</v>
      </c>
      <c r="H302" t="s">
        <v>135</v>
      </c>
      <c r="I302" t="s">
        <v>136</v>
      </c>
      <c r="J302" t="s">
        <v>137</v>
      </c>
      <c r="K302" t="s">
        <v>138</v>
      </c>
      <c r="L302" t="s">
        <v>1051</v>
      </c>
      <c r="M302" t="s">
        <v>520</v>
      </c>
      <c r="N302">
        <v>1.0547222220000001</v>
      </c>
      <c r="O302">
        <v>0</v>
      </c>
      <c r="P302">
        <v>20</v>
      </c>
      <c r="Q302">
        <v>0</v>
      </c>
      <c r="R302">
        <v>2</v>
      </c>
      <c r="S302">
        <v>0</v>
      </c>
      <c r="T302">
        <v>1</v>
      </c>
      <c r="U302">
        <v>0</v>
      </c>
      <c r="V302">
        <v>0</v>
      </c>
      <c r="W302">
        <v>0</v>
      </c>
      <c r="X302">
        <v>6.8486774539667552</v>
      </c>
      <c r="Y302">
        <v>0</v>
      </c>
      <c r="Z302">
        <v>1.0494800044226043</v>
      </c>
      <c r="AA302">
        <v>0</v>
      </c>
      <c r="AB302">
        <v>1.2684568306566666</v>
      </c>
      <c r="AC302">
        <v>0</v>
      </c>
      <c r="AD302">
        <v>0</v>
      </c>
      <c r="AE302">
        <v>9.1666142890460272</v>
      </c>
    </row>
    <row r="303" spans="1:31" x14ac:dyDescent="0.3">
      <c r="A303">
        <v>2732817</v>
      </c>
      <c r="B303">
        <v>1</v>
      </c>
      <c r="C303" t="s">
        <v>80</v>
      </c>
      <c r="D303" t="s">
        <v>107</v>
      </c>
      <c r="E303" t="s">
        <v>145</v>
      </c>
      <c r="F303" t="s">
        <v>1052</v>
      </c>
      <c r="G303" t="s">
        <v>181</v>
      </c>
      <c r="H303" t="s">
        <v>135</v>
      </c>
      <c r="I303" t="s">
        <v>136</v>
      </c>
      <c r="J303" t="s">
        <v>137</v>
      </c>
      <c r="K303" t="s">
        <v>138</v>
      </c>
      <c r="L303" t="s">
        <v>1053</v>
      </c>
      <c r="M303" t="s">
        <v>1054</v>
      </c>
      <c r="N303">
        <v>4.1158333330000003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1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13.429570201707882</v>
      </c>
      <c r="AC303">
        <v>0</v>
      </c>
      <c r="AD303">
        <v>0</v>
      </c>
      <c r="AE303">
        <v>13.429570201707882</v>
      </c>
    </row>
    <row r="304" spans="1:31" x14ac:dyDescent="0.3">
      <c r="A304">
        <v>2732233</v>
      </c>
      <c r="B304">
        <v>1</v>
      </c>
      <c r="C304" t="s">
        <v>80</v>
      </c>
      <c r="D304" t="s">
        <v>93</v>
      </c>
      <c r="E304" t="s">
        <v>150</v>
      </c>
      <c r="F304" t="s">
        <v>1055</v>
      </c>
      <c r="G304" t="s">
        <v>300</v>
      </c>
      <c r="H304" t="s">
        <v>153</v>
      </c>
      <c r="I304" t="s">
        <v>136</v>
      </c>
      <c r="J304" t="s">
        <v>137</v>
      </c>
      <c r="K304" t="s">
        <v>210</v>
      </c>
      <c r="L304" t="s">
        <v>1056</v>
      </c>
      <c r="M304" t="s">
        <v>1057</v>
      </c>
      <c r="N304">
        <v>1.7638888880000001</v>
      </c>
      <c r="O304">
        <v>0</v>
      </c>
      <c r="P304">
        <v>0</v>
      </c>
      <c r="Q304">
        <v>33</v>
      </c>
      <c r="R304">
        <v>0</v>
      </c>
      <c r="S304">
        <v>4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196.51200584742296</v>
      </c>
      <c r="Z304">
        <v>0</v>
      </c>
      <c r="AA304">
        <v>8.6622745623038071</v>
      </c>
      <c r="AB304">
        <v>0</v>
      </c>
      <c r="AC304">
        <v>0</v>
      </c>
      <c r="AD304">
        <v>0</v>
      </c>
      <c r="AE304">
        <v>205.17428040972675</v>
      </c>
    </row>
    <row r="305" spans="1:31" x14ac:dyDescent="0.3">
      <c r="A305">
        <v>2732339</v>
      </c>
      <c r="B305">
        <v>1</v>
      </c>
      <c r="C305" t="s">
        <v>80</v>
      </c>
      <c r="D305" t="s">
        <v>85</v>
      </c>
      <c r="E305" t="s">
        <v>145</v>
      </c>
      <c r="F305" t="s">
        <v>1058</v>
      </c>
      <c r="G305" t="s">
        <v>181</v>
      </c>
      <c r="H305" t="s">
        <v>135</v>
      </c>
      <c r="I305" t="s">
        <v>136</v>
      </c>
      <c r="J305" t="s">
        <v>137</v>
      </c>
      <c r="K305" t="s">
        <v>138</v>
      </c>
      <c r="L305" t="s">
        <v>1059</v>
      </c>
      <c r="M305" t="s">
        <v>1060</v>
      </c>
      <c r="N305">
        <v>9.4175000000000004</v>
      </c>
      <c r="O305">
        <v>0</v>
      </c>
      <c r="P305">
        <v>13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29.938293885896336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29.938293885896336</v>
      </c>
    </row>
    <row r="306" spans="1:31" x14ac:dyDescent="0.3">
      <c r="A306">
        <v>2733023</v>
      </c>
      <c r="B306">
        <v>1</v>
      </c>
      <c r="C306" t="s">
        <v>80</v>
      </c>
      <c r="D306" t="s">
        <v>97</v>
      </c>
      <c r="E306" t="s">
        <v>156</v>
      </c>
      <c r="F306" t="s">
        <v>1061</v>
      </c>
      <c r="G306" t="s">
        <v>185</v>
      </c>
      <c r="H306" t="s">
        <v>153</v>
      </c>
      <c r="I306" t="s">
        <v>136</v>
      </c>
      <c r="J306" t="s">
        <v>137</v>
      </c>
      <c r="K306" t="s">
        <v>138</v>
      </c>
      <c r="L306" t="s">
        <v>1062</v>
      </c>
      <c r="M306" t="s">
        <v>1063</v>
      </c>
      <c r="N306">
        <v>0.91583333300000003</v>
      </c>
      <c r="O306">
        <v>1</v>
      </c>
      <c r="P306">
        <v>195</v>
      </c>
      <c r="Q306">
        <v>0</v>
      </c>
      <c r="R306">
        <v>14</v>
      </c>
      <c r="S306">
        <v>4</v>
      </c>
      <c r="T306">
        <v>25</v>
      </c>
      <c r="U306">
        <v>0</v>
      </c>
      <c r="V306">
        <v>0</v>
      </c>
      <c r="W306">
        <v>0.24100582810333332</v>
      </c>
      <c r="X306">
        <v>48.787576088960357</v>
      </c>
      <c r="Y306">
        <v>0</v>
      </c>
      <c r="Z306">
        <v>1.0931182772895549</v>
      </c>
      <c r="AA306">
        <v>19.408676172395086</v>
      </c>
      <c r="AB306">
        <v>17.286739207863629</v>
      </c>
      <c r="AC306">
        <v>0</v>
      </c>
      <c r="AD306">
        <v>0</v>
      </c>
      <c r="AE306">
        <v>86.817115574611961</v>
      </c>
    </row>
    <row r="307" spans="1:31" x14ac:dyDescent="0.3">
      <c r="A307">
        <v>2732860</v>
      </c>
      <c r="B307">
        <v>1</v>
      </c>
      <c r="C307" t="s">
        <v>80</v>
      </c>
      <c r="D307" t="s">
        <v>85</v>
      </c>
      <c r="E307" t="s">
        <v>132</v>
      </c>
      <c r="F307" t="s">
        <v>1064</v>
      </c>
      <c r="G307" t="s">
        <v>170</v>
      </c>
      <c r="H307" t="s">
        <v>135</v>
      </c>
      <c r="I307" t="s">
        <v>136</v>
      </c>
      <c r="J307" t="s">
        <v>137</v>
      </c>
      <c r="K307" t="s">
        <v>138</v>
      </c>
      <c r="L307" t="s">
        <v>1065</v>
      </c>
      <c r="M307" t="s">
        <v>1066</v>
      </c>
      <c r="N307">
        <v>0.61472222200000004</v>
      </c>
      <c r="O307">
        <v>0</v>
      </c>
      <c r="P307">
        <v>418</v>
      </c>
      <c r="Q307">
        <v>0</v>
      </c>
      <c r="R307">
        <v>0</v>
      </c>
      <c r="S307">
        <v>0</v>
      </c>
      <c r="T307">
        <v>2</v>
      </c>
      <c r="U307">
        <v>0</v>
      </c>
      <c r="V307">
        <v>0</v>
      </c>
      <c r="W307">
        <v>0</v>
      </c>
      <c r="X307">
        <v>90.204579376394534</v>
      </c>
      <c r="Y307">
        <v>0</v>
      </c>
      <c r="Z307">
        <v>0</v>
      </c>
      <c r="AA307">
        <v>0</v>
      </c>
      <c r="AB307">
        <v>1.7877297307958133</v>
      </c>
      <c r="AC307">
        <v>0</v>
      </c>
      <c r="AD307">
        <v>0</v>
      </c>
      <c r="AE307">
        <v>91.992309107190351</v>
      </c>
    </row>
    <row r="308" spans="1:31" x14ac:dyDescent="0.3">
      <c r="A308">
        <v>2732196</v>
      </c>
      <c r="B308">
        <v>1</v>
      </c>
      <c r="C308" t="s">
        <v>80</v>
      </c>
      <c r="D308" t="s">
        <v>103</v>
      </c>
      <c r="E308" t="s">
        <v>132</v>
      </c>
      <c r="F308" t="s">
        <v>1067</v>
      </c>
      <c r="G308" t="s">
        <v>134</v>
      </c>
      <c r="H308" t="s">
        <v>135</v>
      </c>
      <c r="I308" t="s">
        <v>136</v>
      </c>
      <c r="J308" t="s">
        <v>137</v>
      </c>
      <c r="K308" t="s">
        <v>138</v>
      </c>
      <c r="L308" t="s">
        <v>1068</v>
      </c>
      <c r="M308" t="s">
        <v>1069</v>
      </c>
      <c r="N308">
        <v>1.967777777</v>
      </c>
      <c r="O308">
        <v>0</v>
      </c>
      <c r="P308">
        <v>3</v>
      </c>
      <c r="Q308">
        <v>0</v>
      </c>
      <c r="R308">
        <v>18</v>
      </c>
      <c r="S308">
        <v>0</v>
      </c>
      <c r="T308">
        <v>3</v>
      </c>
      <c r="U308">
        <v>0</v>
      </c>
      <c r="V308">
        <v>0</v>
      </c>
      <c r="W308">
        <v>0</v>
      </c>
      <c r="X308">
        <v>1.4996342912669376</v>
      </c>
      <c r="Y308">
        <v>0</v>
      </c>
      <c r="Z308">
        <v>39.138684605855026</v>
      </c>
      <c r="AA308">
        <v>0</v>
      </c>
      <c r="AB308">
        <v>2.1442380609410256</v>
      </c>
      <c r="AC308">
        <v>0</v>
      </c>
      <c r="AD308">
        <v>0</v>
      </c>
      <c r="AE308">
        <v>42.78255695806299</v>
      </c>
    </row>
    <row r="309" spans="1:31" x14ac:dyDescent="0.3">
      <c r="A309">
        <v>2733192</v>
      </c>
      <c r="B309">
        <v>1</v>
      </c>
      <c r="C309" t="s">
        <v>80</v>
      </c>
      <c r="D309" t="s">
        <v>82</v>
      </c>
      <c r="E309" t="s">
        <v>145</v>
      </c>
      <c r="F309" t="s">
        <v>1070</v>
      </c>
      <c r="G309" t="s">
        <v>230</v>
      </c>
      <c r="H309" t="s">
        <v>135</v>
      </c>
      <c r="I309" t="s">
        <v>136</v>
      </c>
      <c r="J309" t="s">
        <v>137</v>
      </c>
      <c r="K309" t="s">
        <v>138</v>
      </c>
      <c r="L309" t="s">
        <v>1071</v>
      </c>
      <c r="M309" t="s">
        <v>1072</v>
      </c>
      <c r="N309">
        <v>1.170555555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3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2.744251486824167</v>
      </c>
      <c r="AC309">
        <v>0</v>
      </c>
      <c r="AD309">
        <v>0</v>
      </c>
      <c r="AE309">
        <v>2.744251486824167</v>
      </c>
    </row>
    <row r="310" spans="1:31" x14ac:dyDescent="0.3">
      <c r="A310">
        <v>2732883</v>
      </c>
      <c r="B310">
        <v>1</v>
      </c>
      <c r="C310" t="s">
        <v>80</v>
      </c>
      <c r="D310" t="s">
        <v>107</v>
      </c>
      <c r="E310" t="s">
        <v>213</v>
      </c>
      <c r="F310" t="s">
        <v>1073</v>
      </c>
      <c r="G310" t="s">
        <v>300</v>
      </c>
      <c r="H310" t="s">
        <v>153</v>
      </c>
      <c r="I310" t="s">
        <v>136</v>
      </c>
      <c r="J310" t="s">
        <v>137</v>
      </c>
      <c r="K310" t="s">
        <v>210</v>
      </c>
      <c r="L310" t="s">
        <v>1074</v>
      </c>
      <c r="M310" t="s">
        <v>1075</v>
      </c>
      <c r="N310">
        <v>2.6969444440000001</v>
      </c>
      <c r="O310">
        <v>1</v>
      </c>
      <c r="P310">
        <v>2240</v>
      </c>
      <c r="Q310">
        <v>0</v>
      </c>
      <c r="R310">
        <v>1</v>
      </c>
      <c r="S310">
        <v>1</v>
      </c>
      <c r="T310">
        <v>154</v>
      </c>
      <c r="U310">
        <v>0</v>
      </c>
      <c r="V310">
        <v>1</v>
      </c>
      <c r="W310">
        <v>16.049481137042125</v>
      </c>
      <c r="X310">
        <v>560.74373246753692</v>
      </c>
      <c r="Y310">
        <v>0</v>
      </c>
      <c r="Z310">
        <v>0.59054342553776507</v>
      </c>
      <c r="AA310">
        <v>89.642916992368839</v>
      </c>
      <c r="AB310">
        <v>283.62330426534766</v>
      </c>
      <c r="AC310">
        <v>0</v>
      </c>
      <c r="AD310">
        <v>1.7812207383037102</v>
      </c>
      <c r="AE310">
        <v>952.43119902613694</v>
      </c>
    </row>
    <row r="311" spans="1:31" x14ac:dyDescent="0.3">
      <c r="A311">
        <v>2732129</v>
      </c>
      <c r="B311">
        <v>2</v>
      </c>
      <c r="C311" t="s">
        <v>80</v>
      </c>
      <c r="D311" t="s">
        <v>82</v>
      </c>
      <c r="E311" t="s">
        <v>145</v>
      </c>
      <c r="F311" t="s">
        <v>1076</v>
      </c>
      <c r="G311" t="s">
        <v>249</v>
      </c>
      <c r="H311" t="s">
        <v>135</v>
      </c>
      <c r="I311" t="s">
        <v>136</v>
      </c>
      <c r="J311" t="s">
        <v>5</v>
      </c>
      <c r="K311" t="s">
        <v>138</v>
      </c>
      <c r="L311" t="s">
        <v>444</v>
      </c>
      <c r="M311" t="s">
        <v>1077</v>
      </c>
      <c r="N311">
        <v>14.273888888</v>
      </c>
      <c r="O311">
        <v>0</v>
      </c>
      <c r="P311">
        <v>14</v>
      </c>
      <c r="Q311">
        <v>0</v>
      </c>
      <c r="R311">
        <v>0</v>
      </c>
      <c r="S311">
        <v>0</v>
      </c>
      <c r="T311">
        <v>3</v>
      </c>
      <c r="U311">
        <v>0</v>
      </c>
      <c r="V311">
        <v>0</v>
      </c>
      <c r="W311">
        <v>0</v>
      </c>
      <c r="X311">
        <v>43.860429717663834</v>
      </c>
      <c r="Y311">
        <v>0</v>
      </c>
      <c r="Z311">
        <v>0</v>
      </c>
      <c r="AA311">
        <v>0</v>
      </c>
      <c r="AB311">
        <v>17.59847546978742</v>
      </c>
      <c r="AC311">
        <v>0</v>
      </c>
      <c r="AD311">
        <v>0</v>
      </c>
      <c r="AE311">
        <v>61.458905187451251</v>
      </c>
    </row>
    <row r="312" spans="1:31" x14ac:dyDescent="0.3">
      <c r="A312">
        <v>2733378</v>
      </c>
      <c r="B312">
        <v>1</v>
      </c>
      <c r="C312" t="s">
        <v>81</v>
      </c>
      <c r="D312" t="s">
        <v>122</v>
      </c>
      <c r="E312" t="s">
        <v>150</v>
      </c>
      <c r="F312" t="s">
        <v>1078</v>
      </c>
      <c r="G312" t="s">
        <v>152</v>
      </c>
      <c r="H312" t="s">
        <v>153</v>
      </c>
      <c r="I312" t="s">
        <v>136</v>
      </c>
      <c r="J312" t="s">
        <v>137</v>
      </c>
      <c r="K312" t="s">
        <v>138</v>
      </c>
      <c r="L312" t="s">
        <v>1079</v>
      </c>
      <c r="M312" t="s">
        <v>1080</v>
      </c>
      <c r="N312">
        <v>0.53416666599999996</v>
      </c>
      <c r="O312">
        <v>0</v>
      </c>
      <c r="P312">
        <v>2960</v>
      </c>
      <c r="Q312">
        <v>0</v>
      </c>
      <c r="R312">
        <v>3</v>
      </c>
      <c r="S312">
        <v>4</v>
      </c>
      <c r="T312">
        <v>212</v>
      </c>
      <c r="U312">
        <v>0</v>
      </c>
      <c r="V312">
        <v>1</v>
      </c>
      <c r="W312">
        <v>0</v>
      </c>
      <c r="X312">
        <v>310.9265078917096</v>
      </c>
      <c r="Y312">
        <v>0</v>
      </c>
      <c r="Z312">
        <v>2.0346924560200003E-2</v>
      </c>
      <c r="AA312">
        <v>14.079134454630417</v>
      </c>
      <c r="AB312">
        <v>62.609904680788134</v>
      </c>
      <c r="AC312">
        <v>0</v>
      </c>
      <c r="AD312">
        <v>3.6521393309762002</v>
      </c>
      <c r="AE312">
        <v>391.28803328266457</v>
      </c>
    </row>
    <row r="313" spans="1:31" x14ac:dyDescent="0.3">
      <c r="A313">
        <v>2732714</v>
      </c>
      <c r="B313">
        <v>1</v>
      </c>
      <c r="C313" t="s">
        <v>80</v>
      </c>
      <c r="D313" t="s">
        <v>82</v>
      </c>
      <c r="E313" t="s">
        <v>145</v>
      </c>
      <c r="F313" t="s">
        <v>1081</v>
      </c>
      <c r="G313" t="s">
        <v>181</v>
      </c>
      <c r="H313" t="s">
        <v>135</v>
      </c>
      <c r="I313" t="s">
        <v>136</v>
      </c>
      <c r="J313" t="s">
        <v>137</v>
      </c>
      <c r="K313" t="s">
        <v>138</v>
      </c>
      <c r="L313" t="s">
        <v>1082</v>
      </c>
      <c r="M313" t="s">
        <v>1083</v>
      </c>
      <c r="N313">
        <v>14.436666666000001</v>
      </c>
      <c r="O313">
        <v>0</v>
      </c>
      <c r="P313">
        <v>9</v>
      </c>
      <c r="Q313">
        <v>0</v>
      </c>
      <c r="R313">
        <v>0</v>
      </c>
      <c r="S313">
        <v>0</v>
      </c>
      <c r="T313">
        <v>4</v>
      </c>
      <c r="U313">
        <v>0</v>
      </c>
      <c r="V313">
        <v>0</v>
      </c>
      <c r="W313">
        <v>0</v>
      </c>
      <c r="X313">
        <v>65.585994347484288</v>
      </c>
      <c r="Y313">
        <v>0</v>
      </c>
      <c r="Z313">
        <v>0</v>
      </c>
      <c r="AA313">
        <v>0</v>
      </c>
      <c r="AB313">
        <v>81.178950497448298</v>
      </c>
      <c r="AC313">
        <v>0</v>
      </c>
      <c r="AD313">
        <v>0</v>
      </c>
      <c r="AE313">
        <v>146.76494484493259</v>
      </c>
    </row>
    <row r="314" spans="1:31" x14ac:dyDescent="0.3">
      <c r="A314">
        <v>2732173</v>
      </c>
      <c r="B314">
        <v>1</v>
      </c>
      <c r="C314" t="s">
        <v>80</v>
      </c>
      <c r="D314" t="s">
        <v>82</v>
      </c>
      <c r="E314" t="s">
        <v>200</v>
      </c>
      <c r="F314" t="s">
        <v>1084</v>
      </c>
      <c r="G314" t="s">
        <v>249</v>
      </c>
      <c r="H314" t="s">
        <v>135</v>
      </c>
      <c r="I314" t="s">
        <v>136</v>
      </c>
      <c r="J314" t="s">
        <v>5</v>
      </c>
      <c r="K314" t="s">
        <v>138</v>
      </c>
      <c r="L314" t="s">
        <v>1085</v>
      </c>
      <c r="M314" t="s">
        <v>307</v>
      </c>
      <c r="N314">
        <v>7.0766666660000004</v>
      </c>
      <c r="O314">
        <v>0</v>
      </c>
      <c r="P314">
        <v>67</v>
      </c>
      <c r="Q314">
        <v>0</v>
      </c>
      <c r="R314">
        <v>0</v>
      </c>
      <c r="S314">
        <v>0</v>
      </c>
      <c r="T314">
        <v>23</v>
      </c>
      <c r="U314">
        <v>0</v>
      </c>
      <c r="V314">
        <v>0</v>
      </c>
      <c r="W314">
        <v>0</v>
      </c>
      <c r="X314">
        <v>147.4622156075221</v>
      </c>
      <c r="Y314">
        <v>0</v>
      </c>
      <c r="Z314">
        <v>0</v>
      </c>
      <c r="AA314">
        <v>0</v>
      </c>
      <c r="AB314">
        <v>264.49615132730946</v>
      </c>
      <c r="AC314">
        <v>0</v>
      </c>
      <c r="AD314">
        <v>0</v>
      </c>
      <c r="AE314">
        <v>411.95836693483159</v>
      </c>
    </row>
    <row r="315" spans="1:31" x14ac:dyDescent="0.3">
      <c r="A315">
        <v>2732900</v>
      </c>
      <c r="B315">
        <v>1</v>
      </c>
      <c r="C315" t="s">
        <v>80</v>
      </c>
      <c r="D315" t="s">
        <v>107</v>
      </c>
      <c r="E315" t="s">
        <v>145</v>
      </c>
      <c r="F315" t="s">
        <v>1086</v>
      </c>
      <c r="G315" t="s">
        <v>147</v>
      </c>
      <c r="H315" t="s">
        <v>135</v>
      </c>
      <c r="I315" t="s">
        <v>136</v>
      </c>
      <c r="J315" t="s">
        <v>137</v>
      </c>
      <c r="K315" t="s">
        <v>138</v>
      </c>
      <c r="L315" t="s">
        <v>1087</v>
      </c>
      <c r="M315" t="s">
        <v>1088</v>
      </c>
      <c r="N315">
        <v>2.4469444440000001</v>
      </c>
      <c r="O315">
        <v>0</v>
      </c>
      <c r="P315">
        <v>1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</row>
    <row r="316" spans="1:31" x14ac:dyDescent="0.3">
      <c r="A316">
        <v>2732651</v>
      </c>
      <c r="B316">
        <v>1</v>
      </c>
      <c r="C316" t="s">
        <v>81</v>
      </c>
      <c r="D316" t="s">
        <v>123</v>
      </c>
      <c r="E316" t="s">
        <v>145</v>
      </c>
      <c r="F316" t="s">
        <v>1089</v>
      </c>
      <c r="G316" t="s">
        <v>181</v>
      </c>
      <c r="H316" t="s">
        <v>135</v>
      </c>
      <c r="I316" t="s">
        <v>136</v>
      </c>
      <c r="J316" t="s">
        <v>137</v>
      </c>
      <c r="K316" t="s">
        <v>138</v>
      </c>
      <c r="L316" t="s">
        <v>1090</v>
      </c>
      <c r="M316" t="s">
        <v>1091</v>
      </c>
      <c r="N316">
        <v>2.1597222220000001</v>
      </c>
      <c r="O316">
        <v>0</v>
      </c>
      <c r="P316">
        <v>22</v>
      </c>
      <c r="Q316">
        <v>0</v>
      </c>
      <c r="R316">
        <v>0</v>
      </c>
      <c r="S316">
        <v>0</v>
      </c>
      <c r="T316">
        <v>6</v>
      </c>
      <c r="U316">
        <v>0</v>
      </c>
      <c r="V316">
        <v>0</v>
      </c>
      <c r="W316">
        <v>0</v>
      </c>
      <c r="X316">
        <v>11.305778349789916</v>
      </c>
      <c r="Y316">
        <v>0</v>
      </c>
      <c r="Z316">
        <v>0</v>
      </c>
      <c r="AA316">
        <v>0</v>
      </c>
      <c r="AB316">
        <v>29.983697971746334</v>
      </c>
      <c r="AC316">
        <v>0</v>
      </c>
      <c r="AD316">
        <v>0</v>
      </c>
      <c r="AE316">
        <v>41.289476321536249</v>
      </c>
    </row>
    <row r="317" spans="1:31" x14ac:dyDescent="0.3">
      <c r="A317">
        <v>2733292</v>
      </c>
      <c r="B317">
        <v>1</v>
      </c>
      <c r="C317" t="s">
        <v>80</v>
      </c>
      <c r="D317" t="s">
        <v>84</v>
      </c>
      <c r="E317" t="s">
        <v>145</v>
      </c>
      <c r="F317" t="s">
        <v>1092</v>
      </c>
      <c r="G317" t="s">
        <v>230</v>
      </c>
      <c r="H317" t="s">
        <v>135</v>
      </c>
      <c r="I317" t="s">
        <v>136</v>
      </c>
      <c r="J317" t="s">
        <v>137</v>
      </c>
      <c r="K317" t="s">
        <v>138</v>
      </c>
      <c r="L317" t="s">
        <v>1093</v>
      </c>
      <c r="M317" t="s">
        <v>1094</v>
      </c>
      <c r="N317">
        <v>5.1013888879999998</v>
      </c>
      <c r="O317">
        <v>0</v>
      </c>
      <c r="P317">
        <v>1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1.5626268148393001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1.5626268148393001</v>
      </c>
    </row>
    <row r="318" spans="1:31" x14ac:dyDescent="0.3">
      <c r="A318">
        <v>2733255</v>
      </c>
      <c r="B318">
        <v>1</v>
      </c>
      <c r="C318" t="s">
        <v>80</v>
      </c>
      <c r="D318" t="s">
        <v>89</v>
      </c>
      <c r="E318" t="s">
        <v>156</v>
      </c>
      <c r="F318" t="s">
        <v>1095</v>
      </c>
      <c r="G318" t="s">
        <v>152</v>
      </c>
      <c r="H318" t="s">
        <v>153</v>
      </c>
      <c r="I318" t="s">
        <v>136</v>
      </c>
      <c r="J318" t="s">
        <v>137</v>
      </c>
      <c r="K318" t="s">
        <v>138</v>
      </c>
      <c r="L318" t="s">
        <v>1096</v>
      </c>
      <c r="M318" t="s">
        <v>1097</v>
      </c>
      <c r="N318">
        <v>1.0027777769999999</v>
      </c>
      <c r="O318">
        <v>0</v>
      </c>
      <c r="P318">
        <v>71</v>
      </c>
      <c r="Q318">
        <v>0</v>
      </c>
      <c r="R318">
        <v>0</v>
      </c>
      <c r="S318">
        <v>0</v>
      </c>
      <c r="T318">
        <v>3</v>
      </c>
      <c r="U318">
        <v>0</v>
      </c>
      <c r="V318">
        <v>0</v>
      </c>
      <c r="W318">
        <v>0</v>
      </c>
      <c r="X318">
        <v>59.850722283871519</v>
      </c>
      <c r="Y318">
        <v>0</v>
      </c>
      <c r="Z318">
        <v>0</v>
      </c>
      <c r="AA318">
        <v>0</v>
      </c>
      <c r="AB318">
        <v>5.9445427223229084</v>
      </c>
      <c r="AC318">
        <v>0</v>
      </c>
      <c r="AD318">
        <v>0</v>
      </c>
      <c r="AE318">
        <v>65.795265006194427</v>
      </c>
    </row>
    <row r="319" spans="1:31" x14ac:dyDescent="0.3">
      <c r="A319">
        <v>2733338</v>
      </c>
      <c r="B319">
        <v>1</v>
      </c>
      <c r="C319" t="s">
        <v>80</v>
      </c>
      <c r="D319" t="s">
        <v>106</v>
      </c>
      <c r="E319" t="s">
        <v>213</v>
      </c>
      <c r="F319" t="s">
        <v>1098</v>
      </c>
      <c r="G319" t="s">
        <v>152</v>
      </c>
      <c r="H319" t="s">
        <v>153</v>
      </c>
      <c r="I319" t="s">
        <v>136</v>
      </c>
      <c r="J319" t="s">
        <v>137</v>
      </c>
      <c r="K319" t="s">
        <v>138</v>
      </c>
      <c r="L319" t="s">
        <v>1099</v>
      </c>
      <c r="M319" t="s">
        <v>1100</v>
      </c>
      <c r="N319">
        <v>0.528888888</v>
      </c>
      <c r="O319">
        <v>0</v>
      </c>
      <c r="P319">
        <v>566</v>
      </c>
      <c r="Q319">
        <v>86</v>
      </c>
      <c r="R319">
        <v>194</v>
      </c>
      <c r="S319">
        <v>12</v>
      </c>
      <c r="T319">
        <v>126</v>
      </c>
      <c r="U319">
        <v>0</v>
      </c>
      <c r="V319">
        <v>0</v>
      </c>
      <c r="W319">
        <v>0</v>
      </c>
      <c r="X319">
        <v>71.116868691959837</v>
      </c>
      <c r="Y319">
        <v>36.066291360100493</v>
      </c>
      <c r="Z319">
        <v>61.64429592470227</v>
      </c>
      <c r="AA319">
        <v>27.901672448319037</v>
      </c>
      <c r="AB319">
        <v>27.108764675510827</v>
      </c>
      <c r="AC319">
        <v>0</v>
      </c>
      <c r="AD319">
        <v>0</v>
      </c>
      <c r="AE319">
        <v>223.83789310059245</v>
      </c>
    </row>
    <row r="320" spans="1:31" x14ac:dyDescent="0.3">
      <c r="A320">
        <v>2733152</v>
      </c>
      <c r="B320">
        <v>1</v>
      </c>
      <c r="C320" t="s">
        <v>80</v>
      </c>
      <c r="D320" t="s">
        <v>106</v>
      </c>
      <c r="E320" t="s">
        <v>150</v>
      </c>
      <c r="F320" t="s">
        <v>1101</v>
      </c>
      <c r="G320" t="s">
        <v>152</v>
      </c>
      <c r="H320" t="s">
        <v>153</v>
      </c>
      <c r="I320" t="s">
        <v>136</v>
      </c>
      <c r="J320" t="s">
        <v>137</v>
      </c>
      <c r="K320" t="s">
        <v>138</v>
      </c>
      <c r="L320" t="s">
        <v>1102</v>
      </c>
      <c r="M320" t="s">
        <v>1103</v>
      </c>
      <c r="N320">
        <v>0.28083333300000002</v>
      </c>
      <c r="O320">
        <v>0</v>
      </c>
      <c r="P320">
        <v>4</v>
      </c>
      <c r="Q320">
        <v>33</v>
      </c>
      <c r="R320">
        <v>266</v>
      </c>
      <c r="S320">
        <v>9</v>
      </c>
      <c r="T320">
        <v>63</v>
      </c>
      <c r="U320">
        <v>0</v>
      </c>
      <c r="V320">
        <v>0</v>
      </c>
      <c r="W320">
        <v>0</v>
      </c>
      <c r="X320">
        <v>0.16334747360192001</v>
      </c>
      <c r="Y320">
        <v>9.7632963813434763</v>
      </c>
      <c r="Z320">
        <v>24.025720452312157</v>
      </c>
      <c r="AA320">
        <v>10.644213102523681</v>
      </c>
      <c r="AB320">
        <v>6.4064601813347988</v>
      </c>
      <c r="AC320">
        <v>0</v>
      </c>
      <c r="AD320">
        <v>0</v>
      </c>
      <c r="AE320">
        <v>51.003037591116033</v>
      </c>
    </row>
    <row r="321" spans="1:31" x14ac:dyDescent="0.3">
      <c r="A321">
        <v>2732034</v>
      </c>
      <c r="B321">
        <v>2</v>
      </c>
      <c r="C321" t="s">
        <v>80</v>
      </c>
      <c r="D321" t="s">
        <v>95</v>
      </c>
      <c r="E321" t="s">
        <v>132</v>
      </c>
      <c r="F321" t="s">
        <v>1104</v>
      </c>
      <c r="G321" t="s">
        <v>181</v>
      </c>
      <c r="H321" t="s">
        <v>135</v>
      </c>
      <c r="I321" t="s">
        <v>136</v>
      </c>
      <c r="J321" t="s">
        <v>137</v>
      </c>
      <c r="K321" t="s">
        <v>138</v>
      </c>
      <c r="L321" t="s">
        <v>1105</v>
      </c>
      <c r="M321" t="s">
        <v>1106</v>
      </c>
      <c r="N321">
        <v>0.35944444399999997</v>
      </c>
      <c r="O321">
        <v>0</v>
      </c>
      <c r="P321">
        <v>168</v>
      </c>
      <c r="Q321">
        <v>0</v>
      </c>
      <c r="R321">
        <v>0</v>
      </c>
      <c r="S321">
        <v>0</v>
      </c>
      <c r="T321">
        <v>13</v>
      </c>
      <c r="U321">
        <v>0</v>
      </c>
      <c r="V321">
        <v>0</v>
      </c>
      <c r="W321">
        <v>0</v>
      </c>
      <c r="X321">
        <v>9.7022202231437884</v>
      </c>
      <c r="Y321">
        <v>0</v>
      </c>
      <c r="Z321">
        <v>0</v>
      </c>
      <c r="AA321">
        <v>0</v>
      </c>
      <c r="AB321">
        <v>4.8885333513817368</v>
      </c>
      <c r="AC321">
        <v>0</v>
      </c>
      <c r="AD321">
        <v>0</v>
      </c>
      <c r="AE321">
        <v>14.590753574525525</v>
      </c>
    </row>
    <row r="322" spans="1:31" x14ac:dyDescent="0.3">
      <c r="A322">
        <v>2733046</v>
      </c>
      <c r="B322">
        <v>1</v>
      </c>
      <c r="C322" t="s">
        <v>81</v>
      </c>
      <c r="D322" t="s">
        <v>117</v>
      </c>
      <c r="E322" t="s">
        <v>132</v>
      </c>
      <c r="F322" t="s">
        <v>1107</v>
      </c>
      <c r="G322" t="s">
        <v>134</v>
      </c>
      <c r="H322" t="s">
        <v>135</v>
      </c>
      <c r="I322" t="s">
        <v>136</v>
      </c>
      <c r="J322" t="s">
        <v>137</v>
      </c>
      <c r="K322" t="s">
        <v>138</v>
      </c>
      <c r="L322" t="s">
        <v>1108</v>
      </c>
      <c r="M322" t="s">
        <v>1109</v>
      </c>
      <c r="N322">
        <v>2.3152777769999999</v>
      </c>
      <c r="O322">
        <v>0</v>
      </c>
      <c r="P322">
        <v>8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3.5774627493896238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3.5774627493896238</v>
      </c>
    </row>
    <row r="323" spans="1:31" x14ac:dyDescent="0.3">
      <c r="A323">
        <v>2732113</v>
      </c>
      <c r="B323">
        <v>1</v>
      </c>
      <c r="C323" t="s">
        <v>80</v>
      </c>
      <c r="D323" t="s">
        <v>82</v>
      </c>
      <c r="E323" t="s">
        <v>161</v>
      </c>
      <c r="F323" t="s">
        <v>1110</v>
      </c>
      <c r="G323" t="s">
        <v>409</v>
      </c>
      <c r="H323" t="s">
        <v>135</v>
      </c>
      <c r="I323" t="s">
        <v>136</v>
      </c>
      <c r="J323" t="s">
        <v>137</v>
      </c>
      <c r="K323" t="s">
        <v>138</v>
      </c>
      <c r="L323" t="s">
        <v>1111</v>
      </c>
      <c r="M323" t="s">
        <v>1112</v>
      </c>
      <c r="N323">
        <v>3.8283333329999998</v>
      </c>
      <c r="O323">
        <v>0</v>
      </c>
      <c r="P323">
        <v>35</v>
      </c>
      <c r="Q323">
        <v>0</v>
      </c>
      <c r="R323">
        <v>0</v>
      </c>
      <c r="S323">
        <v>0</v>
      </c>
      <c r="T323">
        <v>3</v>
      </c>
      <c r="U323">
        <v>0</v>
      </c>
      <c r="V323">
        <v>0</v>
      </c>
      <c r="W323">
        <v>0</v>
      </c>
      <c r="X323">
        <v>22.042802977318253</v>
      </c>
      <c r="Y323">
        <v>0</v>
      </c>
      <c r="Z323">
        <v>0</v>
      </c>
      <c r="AA323">
        <v>0</v>
      </c>
      <c r="AB323">
        <v>0.52868502694506747</v>
      </c>
      <c r="AC323">
        <v>0</v>
      </c>
      <c r="AD323">
        <v>0</v>
      </c>
      <c r="AE323">
        <v>22.571488004263319</v>
      </c>
    </row>
    <row r="324" spans="1:31" x14ac:dyDescent="0.3">
      <c r="A324">
        <v>2733441</v>
      </c>
      <c r="B324">
        <v>1</v>
      </c>
      <c r="C324" t="s">
        <v>80</v>
      </c>
      <c r="D324" t="s">
        <v>110</v>
      </c>
      <c r="E324" t="s">
        <v>145</v>
      </c>
      <c r="F324" t="s">
        <v>1113</v>
      </c>
      <c r="G324" t="s">
        <v>230</v>
      </c>
      <c r="H324" t="s">
        <v>135</v>
      </c>
      <c r="I324" t="s">
        <v>136</v>
      </c>
      <c r="J324" t="s">
        <v>137</v>
      </c>
      <c r="K324" t="s">
        <v>138</v>
      </c>
      <c r="L324" t="s">
        <v>1114</v>
      </c>
      <c r="M324" t="s">
        <v>1115</v>
      </c>
      <c r="N324">
        <v>1.974444444</v>
      </c>
      <c r="O324">
        <v>0</v>
      </c>
      <c r="P324">
        <v>3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1.0642858342968533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1.0642858342968533</v>
      </c>
    </row>
    <row r="325" spans="1:31" x14ac:dyDescent="0.3">
      <c r="A325">
        <v>2732288</v>
      </c>
      <c r="B325">
        <v>2</v>
      </c>
      <c r="C325" t="s">
        <v>81</v>
      </c>
      <c r="D325" t="s">
        <v>112</v>
      </c>
      <c r="E325" t="s">
        <v>132</v>
      </c>
      <c r="F325" t="s">
        <v>1116</v>
      </c>
      <c r="G325" t="s">
        <v>158</v>
      </c>
      <c r="H325" t="s">
        <v>135</v>
      </c>
      <c r="I325" t="s">
        <v>136</v>
      </c>
      <c r="J325" t="s">
        <v>3</v>
      </c>
      <c r="K325" t="s">
        <v>138</v>
      </c>
      <c r="L325" t="s">
        <v>1117</v>
      </c>
      <c r="M325" t="s">
        <v>1118</v>
      </c>
      <c r="N325">
        <v>0.99444444399999998</v>
      </c>
      <c r="O325">
        <v>0</v>
      </c>
      <c r="P325">
        <v>0</v>
      </c>
      <c r="Q325">
        <v>0</v>
      </c>
      <c r="R325">
        <v>3</v>
      </c>
      <c r="S325">
        <v>0</v>
      </c>
      <c r="T325">
        <v>34</v>
      </c>
      <c r="U325">
        <v>0</v>
      </c>
      <c r="V325">
        <v>1</v>
      </c>
      <c r="W325">
        <v>0</v>
      </c>
      <c r="X325">
        <v>0</v>
      </c>
      <c r="Y325">
        <v>0</v>
      </c>
      <c r="Z325">
        <v>9.6237640475799502</v>
      </c>
      <c r="AA325">
        <v>0</v>
      </c>
      <c r="AB325">
        <v>39.751165743295772</v>
      </c>
      <c r="AC325">
        <v>0</v>
      </c>
      <c r="AD325">
        <v>49.882957015746328</v>
      </c>
      <c r="AE325">
        <v>99.257886806622054</v>
      </c>
    </row>
    <row r="326" spans="1:31" x14ac:dyDescent="0.3">
      <c r="A326">
        <v>2732585</v>
      </c>
      <c r="B326">
        <v>1</v>
      </c>
      <c r="C326" t="s">
        <v>80</v>
      </c>
      <c r="D326" t="s">
        <v>98</v>
      </c>
      <c r="E326" t="s">
        <v>150</v>
      </c>
      <c r="F326" t="s">
        <v>1119</v>
      </c>
      <c r="G326" t="s">
        <v>152</v>
      </c>
      <c r="H326" t="s">
        <v>153</v>
      </c>
      <c r="I326" t="s">
        <v>136</v>
      </c>
      <c r="J326" t="s">
        <v>137</v>
      </c>
      <c r="K326" t="s">
        <v>138</v>
      </c>
      <c r="L326" t="s">
        <v>1120</v>
      </c>
      <c r="M326" t="s">
        <v>1121</v>
      </c>
      <c r="N326">
        <v>1.615555555</v>
      </c>
      <c r="O326">
        <v>0</v>
      </c>
      <c r="P326">
        <v>0</v>
      </c>
      <c r="Q326">
        <v>15</v>
      </c>
      <c r="R326">
        <v>39</v>
      </c>
      <c r="S326">
        <v>5</v>
      </c>
      <c r="T326">
        <v>29</v>
      </c>
      <c r="U326">
        <v>0</v>
      </c>
      <c r="V326">
        <v>0</v>
      </c>
      <c r="W326">
        <v>0</v>
      </c>
      <c r="X326">
        <v>0</v>
      </c>
      <c r="Y326">
        <v>43.518420507298352</v>
      </c>
      <c r="Z326">
        <v>32.527089068720194</v>
      </c>
      <c r="AA326">
        <v>17.895848266535005</v>
      </c>
      <c r="AB326">
        <v>34.142244463113329</v>
      </c>
      <c r="AC326">
        <v>0</v>
      </c>
      <c r="AD326">
        <v>0</v>
      </c>
      <c r="AE326">
        <v>128.08360230566689</v>
      </c>
    </row>
    <row r="327" spans="1:31" x14ac:dyDescent="0.3">
      <c r="A327">
        <v>2732087</v>
      </c>
      <c r="B327">
        <v>1</v>
      </c>
      <c r="C327" t="s">
        <v>80</v>
      </c>
      <c r="D327" t="s">
        <v>111</v>
      </c>
      <c r="E327" t="s">
        <v>200</v>
      </c>
      <c r="F327" t="s">
        <v>1122</v>
      </c>
      <c r="G327" t="s">
        <v>163</v>
      </c>
      <c r="H327" t="s">
        <v>135</v>
      </c>
      <c r="I327" t="s">
        <v>136</v>
      </c>
      <c r="J327" t="s">
        <v>137</v>
      </c>
      <c r="K327" t="s">
        <v>138</v>
      </c>
      <c r="L327" t="s">
        <v>1123</v>
      </c>
      <c r="M327" t="s">
        <v>1124</v>
      </c>
      <c r="N327">
        <v>0.80388888800000002</v>
      </c>
      <c r="O327">
        <v>0</v>
      </c>
      <c r="P327">
        <v>107</v>
      </c>
      <c r="Q327">
        <v>0</v>
      </c>
      <c r="R327">
        <v>0</v>
      </c>
      <c r="S327">
        <v>0</v>
      </c>
      <c r="T327">
        <v>18</v>
      </c>
      <c r="U327">
        <v>0</v>
      </c>
      <c r="V327">
        <v>0</v>
      </c>
      <c r="W327">
        <v>0</v>
      </c>
      <c r="X327">
        <v>12.303583547209714</v>
      </c>
      <c r="Y327">
        <v>0</v>
      </c>
      <c r="Z327">
        <v>0</v>
      </c>
      <c r="AA327">
        <v>0</v>
      </c>
      <c r="AB327">
        <v>5.9549112471493499</v>
      </c>
      <c r="AC327">
        <v>0</v>
      </c>
      <c r="AD327">
        <v>0</v>
      </c>
      <c r="AE327">
        <v>18.258494794359063</v>
      </c>
    </row>
    <row r="328" spans="1:31" x14ac:dyDescent="0.3">
      <c r="A328">
        <v>2733438</v>
      </c>
      <c r="B328">
        <v>1</v>
      </c>
      <c r="C328" t="s">
        <v>80</v>
      </c>
      <c r="D328" t="s">
        <v>86</v>
      </c>
      <c r="E328" t="s">
        <v>161</v>
      </c>
      <c r="F328" t="s">
        <v>1125</v>
      </c>
      <c r="G328" t="s">
        <v>163</v>
      </c>
      <c r="H328" t="s">
        <v>135</v>
      </c>
      <c r="I328" t="s">
        <v>136</v>
      </c>
      <c r="J328" t="s">
        <v>137</v>
      </c>
      <c r="K328" t="s">
        <v>138</v>
      </c>
      <c r="L328" t="s">
        <v>1126</v>
      </c>
      <c r="M328" t="s">
        <v>1127</v>
      </c>
      <c r="N328">
        <v>0.91222222200000003</v>
      </c>
      <c r="O328">
        <v>0</v>
      </c>
      <c r="P328">
        <v>49</v>
      </c>
      <c r="Q328">
        <v>0</v>
      </c>
      <c r="R328">
        <v>0</v>
      </c>
      <c r="S328">
        <v>0</v>
      </c>
      <c r="T328">
        <v>10</v>
      </c>
      <c r="U328">
        <v>0</v>
      </c>
      <c r="V328">
        <v>0</v>
      </c>
      <c r="W328">
        <v>0</v>
      </c>
      <c r="X328">
        <v>8.9507945170599399</v>
      </c>
      <c r="Y328">
        <v>0</v>
      </c>
      <c r="Z328">
        <v>0</v>
      </c>
      <c r="AA328">
        <v>0</v>
      </c>
      <c r="AB328">
        <v>10.131374241334331</v>
      </c>
      <c r="AC328">
        <v>0</v>
      </c>
      <c r="AD328">
        <v>0</v>
      </c>
      <c r="AE328">
        <v>19.082168758394271</v>
      </c>
    </row>
    <row r="329" spans="1:31" x14ac:dyDescent="0.3">
      <c r="A329">
        <v>2733275</v>
      </c>
      <c r="B329">
        <v>1</v>
      </c>
      <c r="C329" t="s">
        <v>80</v>
      </c>
      <c r="D329" t="s">
        <v>104</v>
      </c>
      <c r="E329" t="s">
        <v>150</v>
      </c>
      <c r="F329" t="s">
        <v>1128</v>
      </c>
      <c r="G329" t="s">
        <v>152</v>
      </c>
      <c r="H329" t="s">
        <v>153</v>
      </c>
      <c r="I329" t="s">
        <v>136</v>
      </c>
      <c r="J329" t="s">
        <v>137</v>
      </c>
      <c r="K329" t="s">
        <v>138</v>
      </c>
      <c r="L329" t="s">
        <v>1129</v>
      </c>
      <c r="M329" t="s">
        <v>1130</v>
      </c>
      <c r="N329">
        <v>1.0463888880000001</v>
      </c>
      <c r="O329">
        <v>1</v>
      </c>
      <c r="P329">
        <v>787</v>
      </c>
      <c r="Q329">
        <v>0</v>
      </c>
      <c r="R329">
        <v>22</v>
      </c>
      <c r="S329">
        <v>2</v>
      </c>
      <c r="T329">
        <v>118</v>
      </c>
      <c r="U329">
        <v>0</v>
      </c>
      <c r="V329">
        <v>0</v>
      </c>
      <c r="W329">
        <v>0.23292238756</v>
      </c>
      <c r="X329">
        <v>159.74448019221887</v>
      </c>
      <c r="Y329">
        <v>0</v>
      </c>
      <c r="Z329">
        <v>0.82397686573741513</v>
      </c>
      <c r="AA329">
        <v>1.4313854932711034</v>
      </c>
      <c r="AB329">
        <v>32.168692696049732</v>
      </c>
      <c r="AC329">
        <v>0</v>
      </c>
      <c r="AD329">
        <v>0</v>
      </c>
      <c r="AE329">
        <v>194.40145763483713</v>
      </c>
    </row>
    <row r="330" spans="1:31" x14ac:dyDescent="0.3">
      <c r="A330">
        <v>2732465</v>
      </c>
      <c r="B330">
        <v>1</v>
      </c>
      <c r="C330" t="s">
        <v>81</v>
      </c>
      <c r="D330" t="s">
        <v>112</v>
      </c>
      <c r="E330" t="s">
        <v>161</v>
      </c>
      <c r="F330" t="s">
        <v>1131</v>
      </c>
      <c r="G330" t="s">
        <v>409</v>
      </c>
      <c r="H330" t="s">
        <v>135</v>
      </c>
      <c r="I330" t="s">
        <v>136</v>
      </c>
      <c r="J330" t="s">
        <v>137</v>
      </c>
      <c r="K330" t="s">
        <v>138</v>
      </c>
      <c r="L330" t="s">
        <v>1132</v>
      </c>
      <c r="M330" t="s">
        <v>1133</v>
      </c>
      <c r="N330">
        <v>1.57</v>
      </c>
      <c r="O330">
        <v>0</v>
      </c>
      <c r="P330">
        <v>97</v>
      </c>
      <c r="Q330">
        <v>0</v>
      </c>
      <c r="R330">
        <v>0</v>
      </c>
      <c r="S330">
        <v>0</v>
      </c>
      <c r="T330">
        <v>25</v>
      </c>
      <c r="U330">
        <v>0</v>
      </c>
      <c r="V330">
        <v>0</v>
      </c>
      <c r="W330">
        <v>0</v>
      </c>
      <c r="X330">
        <v>25.049302680524782</v>
      </c>
      <c r="Y330">
        <v>0</v>
      </c>
      <c r="Z330">
        <v>0</v>
      </c>
      <c r="AA330">
        <v>0</v>
      </c>
      <c r="AB330">
        <v>19.157828993861642</v>
      </c>
      <c r="AC330">
        <v>0</v>
      </c>
      <c r="AD330">
        <v>0</v>
      </c>
      <c r="AE330">
        <v>44.207131674386424</v>
      </c>
    </row>
    <row r="331" spans="1:31" x14ac:dyDescent="0.3">
      <c r="A331">
        <v>2732256</v>
      </c>
      <c r="B331">
        <v>1</v>
      </c>
      <c r="C331" t="s">
        <v>80</v>
      </c>
      <c r="D331" t="s">
        <v>100</v>
      </c>
      <c r="E331" t="s">
        <v>156</v>
      </c>
      <c r="F331" t="s">
        <v>1134</v>
      </c>
      <c r="G331" t="s">
        <v>209</v>
      </c>
      <c r="H331" t="s">
        <v>153</v>
      </c>
      <c r="I331" t="s">
        <v>136</v>
      </c>
      <c r="J331" t="s">
        <v>137</v>
      </c>
      <c r="K331" t="s">
        <v>210</v>
      </c>
      <c r="L331" t="s">
        <v>1135</v>
      </c>
      <c r="M331" t="s">
        <v>1136</v>
      </c>
      <c r="N331">
        <v>3.8402777769999998</v>
      </c>
      <c r="O331">
        <v>0</v>
      </c>
      <c r="P331">
        <v>0</v>
      </c>
      <c r="Q331">
        <v>0</v>
      </c>
      <c r="R331">
        <v>0</v>
      </c>
      <c r="S331">
        <v>1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58.581907450040873</v>
      </c>
      <c r="AB331">
        <v>0</v>
      </c>
      <c r="AC331">
        <v>0</v>
      </c>
      <c r="AD331">
        <v>0</v>
      </c>
      <c r="AE331">
        <v>58.581907450040873</v>
      </c>
    </row>
    <row r="332" spans="1:31" x14ac:dyDescent="0.3">
      <c r="A332">
        <v>2732820</v>
      </c>
      <c r="B332">
        <v>1</v>
      </c>
      <c r="C332" t="s">
        <v>81</v>
      </c>
      <c r="D332" t="s">
        <v>127</v>
      </c>
      <c r="E332" t="s">
        <v>156</v>
      </c>
      <c r="F332" t="s">
        <v>1137</v>
      </c>
      <c r="G332" t="s">
        <v>152</v>
      </c>
      <c r="H332" t="s">
        <v>153</v>
      </c>
      <c r="I332" t="s">
        <v>136</v>
      </c>
      <c r="J332" t="s">
        <v>137</v>
      </c>
      <c r="K332" t="s">
        <v>138</v>
      </c>
      <c r="L332" t="s">
        <v>1138</v>
      </c>
      <c r="M332" t="s">
        <v>1139</v>
      </c>
      <c r="N332">
        <v>5.7880555549999997</v>
      </c>
      <c r="O332">
        <v>0</v>
      </c>
      <c r="P332">
        <v>0</v>
      </c>
      <c r="Q332">
        <v>0</v>
      </c>
      <c r="R332">
        <v>3</v>
      </c>
      <c r="S332">
        <v>4</v>
      </c>
      <c r="T332">
        <v>11</v>
      </c>
      <c r="U332">
        <v>6</v>
      </c>
      <c r="V332">
        <v>1</v>
      </c>
      <c r="W332">
        <v>0</v>
      </c>
      <c r="X332">
        <v>0</v>
      </c>
      <c r="Y332">
        <v>0</v>
      </c>
      <c r="Z332">
        <v>2.0480067569409988</v>
      </c>
      <c r="AA332">
        <v>436.88295508131131</v>
      </c>
      <c r="AB332">
        <v>72.403256073301662</v>
      </c>
      <c r="AC332">
        <v>3522.1676621839806</v>
      </c>
      <c r="AD332">
        <v>27.897622234796589</v>
      </c>
      <c r="AE332">
        <v>4061.399502330331</v>
      </c>
    </row>
    <row r="333" spans="1:31" x14ac:dyDescent="0.3">
      <c r="A333">
        <v>2733063</v>
      </c>
      <c r="B333">
        <v>1</v>
      </c>
      <c r="C333" t="s">
        <v>80</v>
      </c>
      <c r="D333" t="s">
        <v>105</v>
      </c>
      <c r="E333" t="s">
        <v>132</v>
      </c>
      <c r="F333" t="s">
        <v>1140</v>
      </c>
      <c r="G333" t="s">
        <v>1141</v>
      </c>
      <c r="H333" t="s">
        <v>135</v>
      </c>
      <c r="I333" t="s">
        <v>136</v>
      </c>
      <c r="J333" t="s">
        <v>137</v>
      </c>
      <c r="K333" t="s">
        <v>138</v>
      </c>
      <c r="L333" t="s">
        <v>1142</v>
      </c>
      <c r="M333" t="s">
        <v>1143</v>
      </c>
      <c r="N333">
        <v>6.19</v>
      </c>
      <c r="O333">
        <v>0</v>
      </c>
      <c r="P333">
        <v>3</v>
      </c>
      <c r="Q333">
        <v>0</v>
      </c>
      <c r="R333">
        <v>2</v>
      </c>
      <c r="S333">
        <v>0</v>
      </c>
      <c r="T333">
        <v>6</v>
      </c>
      <c r="U333">
        <v>0</v>
      </c>
      <c r="V333">
        <v>0</v>
      </c>
      <c r="W333">
        <v>0</v>
      </c>
      <c r="X333">
        <v>6.5599218272309923</v>
      </c>
      <c r="Y333">
        <v>0</v>
      </c>
      <c r="Z333">
        <v>2.6996456135182201</v>
      </c>
      <c r="AA333">
        <v>0</v>
      </c>
      <c r="AB333">
        <v>27.960174617798057</v>
      </c>
      <c r="AC333">
        <v>0</v>
      </c>
      <c r="AD333">
        <v>0</v>
      </c>
      <c r="AE333">
        <v>37.219742058547268</v>
      </c>
    </row>
    <row r="334" spans="1:31" x14ac:dyDescent="0.3">
      <c r="A334">
        <v>2732940</v>
      </c>
      <c r="B334">
        <v>1</v>
      </c>
      <c r="C334" t="s">
        <v>81</v>
      </c>
      <c r="D334" t="s">
        <v>119</v>
      </c>
      <c r="E334" t="s">
        <v>132</v>
      </c>
      <c r="F334" t="s">
        <v>1144</v>
      </c>
      <c r="G334" t="s">
        <v>170</v>
      </c>
      <c r="H334" t="s">
        <v>135</v>
      </c>
      <c r="I334" t="s">
        <v>136</v>
      </c>
      <c r="J334" t="s">
        <v>137</v>
      </c>
      <c r="K334" t="s">
        <v>138</v>
      </c>
      <c r="L334" t="s">
        <v>1145</v>
      </c>
      <c r="M334" t="s">
        <v>1146</v>
      </c>
      <c r="N334">
        <v>0.83333333300000001</v>
      </c>
      <c r="O334">
        <v>0</v>
      </c>
      <c r="P334">
        <v>162</v>
      </c>
      <c r="Q334">
        <v>0</v>
      </c>
      <c r="R334">
        <v>7</v>
      </c>
      <c r="S334">
        <v>0</v>
      </c>
      <c r="T334">
        <v>4</v>
      </c>
      <c r="U334">
        <v>0</v>
      </c>
      <c r="V334">
        <v>0</v>
      </c>
      <c r="W334">
        <v>0</v>
      </c>
      <c r="X334">
        <v>26.623401396291431</v>
      </c>
      <c r="Y334">
        <v>0</v>
      </c>
      <c r="Z334">
        <v>1.6991530818188934</v>
      </c>
      <c r="AA334">
        <v>0</v>
      </c>
      <c r="AB334">
        <v>2.2845631646056499</v>
      </c>
      <c r="AC334">
        <v>0</v>
      </c>
      <c r="AD334">
        <v>0</v>
      </c>
      <c r="AE334">
        <v>30.607117642715973</v>
      </c>
    </row>
    <row r="335" spans="1:31" x14ac:dyDescent="0.3">
      <c r="A335">
        <v>2732983</v>
      </c>
      <c r="B335">
        <v>1</v>
      </c>
      <c r="C335" t="s">
        <v>80</v>
      </c>
      <c r="D335" t="s">
        <v>101</v>
      </c>
      <c r="E335" t="s">
        <v>161</v>
      </c>
      <c r="F335" t="s">
        <v>1147</v>
      </c>
      <c r="G335" t="s">
        <v>163</v>
      </c>
      <c r="H335" t="s">
        <v>135</v>
      </c>
      <c r="I335" t="s">
        <v>136</v>
      </c>
      <c r="J335" t="s">
        <v>137</v>
      </c>
      <c r="K335" t="s">
        <v>138</v>
      </c>
      <c r="L335" t="s">
        <v>1148</v>
      </c>
      <c r="M335" t="s">
        <v>1149</v>
      </c>
      <c r="N335">
        <v>4.5769444439999996</v>
      </c>
      <c r="O335">
        <v>0</v>
      </c>
      <c r="P335">
        <v>179</v>
      </c>
      <c r="Q335">
        <v>0</v>
      </c>
      <c r="R335">
        <v>0</v>
      </c>
      <c r="S335">
        <v>0</v>
      </c>
      <c r="T335">
        <v>1</v>
      </c>
      <c r="U335">
        <v>0</v>
      </c>
      <c r="V335">
        <v>0</v>
      </c>
      <c r="W335">
        <v>0</v>
      </c>
      <c r="X335">
        <v>192.19355125893625</v>
      </c>
      <c r="Y335">
        <v>0</v>
      </c>
      <c r="Z335">
        <v>0</v>
      </c>
      <c r="AA335">
        <v>0</v>
      </c>
      <c r="AB335">
        <v>5.0393765094600003</v>
      </c>
      <c r="AC335">
        <v>0</v>
      </c>
      <c r="AD335">
        <v>0</v>
      </c>
      <c r="AE335">
        <v>197.23292776839625</v>
      </c>
    </row>
    <row r="336" spans="1:31" x14ac:dyDescent="0.3">
      <c r="A336">
        <v>2733232</v>
      </c>
      <c r="B336">
        <v>1</v>
      </c>
      <c r="C336" t="s">
        <v>80</v>
      </c>
      <c r="D336" t="s">
        <v>83</v>
      </c>
      <c r="E336" t="s">
        <v>161</v>
      </c>
      <c r="F336" t="s">
        <v>1150</v>
      </c>
      <c r="G336" t="s">
        <v>163</v>
      </c>
      <c r="H336" t="s">
        <v>135</v>
      </c>
      <c r="I336" t="s">
        <v>136</v>
      </c>
      <c r="J336" t="s">
        <v>137</v>
      </c>
      <c r="K336" t="s">
        <v>138</v>
      </c>
      <c r="L336" t="s">
        <v>1151</v>
      </c>
      <c r="M336" t="s">
        <v>1152</v>
      </c>
      <c r="N336">
        <v>3.2225000000000001</v>
      </c>
      <c r="O336">
        <v>0</v>
      </c>
      <c r="P336">
        <v>174</v>
      </c>
      <c r="Q336">
        <v>0</v>
      </c>
      <c r="R336">
        <v>0</v>
      </c>
      <c r="S336">
        <v>0</v>
      </c>
      <c r="T336">
        <v>19</v>
      </c>
      <c r="U336">
        <v>0</v>
      </c>
      <c r="V336">
        <v>0</v>
      </c>
      <c r="W336">
        <v>0</v>
      </c>
      <c r="X336">
        <v>123.95993250102224</v>
      </c>
      <c r="Y336">
        <v>0</v>
      </c>
      <c r="Z336">
        <v>0</v>
      </c>
      <c r="AA336">
        <v>0</v>
      </c>
      <c r="AB336">
        <v>31.220762938834195</v>
      </c>
      <c r="AC336">
        <v>0</v>
      </c>
      <c r="AD336">
        <v>0</v>
      </c>
      <c r="AE336">
        <v>155.18069543985644</v>
      </c>
    </row>
    <row r="337" spans="1:31" x14ac:dyDescent="0.3">
      <c r="A337">
        <v>2732591</v>
      </c>
      <c r="B337">
        <v>1</v>
      </c>
      <c r="C337" t="s">
        <v>80</v>
      </c>
      <c r="D337" t="s">
        <v>106</v>
      </c>
      <c r="E337" t="s">
        <v>213</v>
      </c>
      <c r="F337" t="s">
        <v>1098</v>
      </c>
      <c r="G337" t="s">
        <v>152</v>
      </c>
      <c r="H337" t="s">
        <v>153</v>
      </c>
      <c r="I337" t="s">
        <v>136</v>
      </c>
      <c r="J337" t="s">
        <v>137</v>
      </c>
      <c r="K337" t="s">
        <v>138</v>
      </c>
      <c r="L337" t="s">
        <v>1153</v>
      </c>
      <c r="M337" t="s">
        <v>1154</v>
      </c>
      <c r="N337">
        <v>1.0391666660000001</v>
      </c>
      <c r="O337">
        <v>0</v>
      </c>
      <c r="P337">
        <v>564</v>
      </c>
      <c r="Q337">
        <v>86</v>
      </c>
      <c r="R337">
        <v>194</v>
      </c>
      <c r="S337">
        <v>12</v>
      </c>
      <c r="T337">
        <v>127</v>
      </c>
      <c r="U337">
        <v>0</v>
      </c>
      <c r="V337">
        <v>0</v>
      </c>
      <c r="W337">
        <v>0</v>
      </c>
      <c r="X337">
        <v>127.2132319587348</v>
      </c>
      <c r="Y337">
        <v>88.501249123488918</v>
      </c>
      <c r="Z337">
        <v>153.53600834176285</v>
      </c>
      <c r="AA337">
        <v>77.32002111053562</v>
      </c>
      <c r="AB337">
        <v>91.645313884006839</v>
      </c>
      <c r="AC337">
        <v>0</v>
      </c>
      <c r="AD337">
        <v>0</v>
      </c>
      <c r="AE337">
        <v>538.215824418529</v>
      </c>
    </row>
    <row r="338" spans="1:31" x14ac:dyDescent="0.3">
      <c r="A338">
        <v>2732130</v>
      </c>
      <c r="B338">
        <v>1</v>
      </c>
      <c r="C338" t="s">
        <v>80</v>
      </c>
      <c r="D338" t="s">
        <v>82</v>
      </c>
      <c r="E338" t="s">
        <v>145</v>
      </c>
      <c r="F338" t="s">
        <v>1155</v>
      </c>
      <c r="G338" t="s">
        <v>249</v>
      </c>
      <c r="H338" t="s">
        <v>135</v>
      </c>
      <c r="I338" t="s">
        <v>136</v>
      </c>
      <c r="J338" t="s">
        <v>5</v>
      </c>
      <c r="K338" t="s">
        <v>138</v>
      </c>
      <c r="L338" t="s">
        <v>1156</v>
      </c>
      <c r="M338" t="s">
        <v>1157</v>
      </c>
      <c r="N338">
        <v>4.0269444439999997</v>
      </c>
      <c r="O338">
        <v>0</v>
      </c>
      <c r="P338">
        <v>1</v>
      </c>
      <c r="Q338">
        <v>0</v>
      </c>
      <c r="R338">
        <v>0</v>
      </c>
      <c r="S338">
        <v>0</v>
      </c>
      <c r="T338">
        <v>9</v>
      </c>
      <c r="U338">
        <v>0</v>
      </c>
      <c r="V338">
        <v>0</v>
      </c>
      <c r="W338">
        <v>0</v>
      </c>
      <c r="X338">
        <v>0.44330870396279337</v>
      </c>
      <c r="Y338">
        <v>0</v>
      </c>
      <c r="Z338">
        <v>0</v>
      </c>
      <c r="AA338">
        <v>0</v>
      </c>
      <c r="AB338">
        <v>23.551766032182044</v>
      </c>
      <c r="AC338">
        <v>0</v>
      </c>
      <c r="AD338">
        <v>0</v>
      </c>
      <c r="AE338">
        <v>23.995074736144836</v>
      </c>
    </row>
    <row r="339" spans="1:31" x14ac:dyDescent="0.3">
      <c r="A339">
        <v>2732628</v>
      </c>
      <c r="B339">
        <v>1</v>
      </c>
      <c r="C339" t="s">
        <v>81</v>
      </c>
      <c r="D339" t="s">
        <v>117</v>
      </c>
      <c r="E339" t="s">
        <v>161</v>
      </c>
      <c r="F339" t="s">
        <v>1158</v>
      </c>
      <c r="G339" t="s">
        <v>163</v>
      </c>
      <c r="H339" t="s">
        <v>135</v>
      </c>
      <c r="I339" t="s">
        <v>136</v>
      </c>
      <c r="J339" t="s">
        <v>137</v>
      </c>
      <c r="K339" t="s">
        <v>138</v>
      </c>
      <c r="L339" t="s">
        <v>1159</v>
      </c>
      <c r="M339" t="s">
        <v>1160</v>
      </c>
      <c r="N339">
        <v>1.4808333330000001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8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6.0354004335428844</v>
      </c>
      <c r="AC339">
        <v>0</v>
      </c>
      <c r="AD339">
        <v>0</v>
      </c>
      <c r="AE339">
        <v>6.0354004335428844</v>
      </c>
    </row>
    <row r="340" spans="1:31" x14ac:dyDescent="0.3">
      <c r="A340">
        <v>2732342</v>
      </c>
      <c r="B340">
        <v>1</v>
      </c>
      <c r="C340" t="s">
        <v>80</v>
      </c>
      <c r="D340" t="s">
        <v>102</v>
      </c>
      <c r="E340" t="s">
        <v>150</v>
      </c>
      <c r="F340" t="s">
        <v>1161</v>
      </c>
      <c r="G340" t="s">
        <v>300</v>
      </c>
      <c r="H340" t="s">
        <v>153</v>
      </c>
      <c r="I340" t="s">
        <v>136</v>
      </c>
      <c r="J340" t="s">
        <v>137</v>
      </c>
      <c r="K340" t="s">
        <v>210</v>
      </c>
      <c r="L340" t="s">
        <v>1162</v>
      </c>
      <c r="M340" t="s">
        <v>1163</v>
      </c>
      <c r="N340">
        <v>7.8561111109999997</v>
      </c>
      <c r="O340">
        <v>1</v>
      </c>
      <c r="P340">
        <v>1783</v>
      </c>
      <c r="Q340">
        <v>11</v>
      </c>
      <c r="R340">
        <v>539</v>
      </c>
      <c r="S340">
        <v>17</v>
      </c>
      <c r="T340">
        <v>349</v>
      </c>
      <c r="U340">
        <v>9</v>
      </c>
      <c r="V340">
        <v>2</v>
      </c>
      <c r="W340">
        <v>2.5052405498865</v>
      </c>
      <c r="X340">
        <v>1752.1325600119421</v>
      </c>
      <c r="Y340">
        <v>97.086994974628183</v>
      </c>
      <c r="Z340">
        <v>966.11517552547627</v>
      </c>
      <c r="AA340">
        <v>1764.8182206838862</v>
      </c>
      <c r="AB340">
        <v>1820.3963355653257</v>
      </c>
      <c r="AC340">
        <v>10510.302608501333</v>
      </c>
      <c r="AD340">
        <v>1391.344808091681</v>
      </c>
      <c r="AE340">
        <v>18304.701943904161</v>
      </c>
    </row>
    <row r="341" spans="1:31" x14ac:dyDescent="0.3">
      <c r="A341">
        <v>2732336</v>
      </c>
      <c r="B341">
        <v>1</v>
      </c>
      <c r="C341" t="s">
        <v>80</v>
      </c>
      <c r="D341" t="s">
        <v>100</v>
      </c>
      <c r="E341" t="s">
        <v>156</v>
      </c>
      <c r="F341" t="s">
        <v>1164</v>
      </c>
      <c r="G341" t="s">
        <v>209</v>
      </c>
      <c r="H341" t="s">
        <v>153</v>
      </c>
      <c r="I341" t="s">
        <v>136</v>
      </c>
      <c r="J341" t="s">
        <v>137</v>
      </c>
      <c r="K341" t="s">
        <v>210</v>
      </c>
      <c r="L341" t="s">
        <v>1165</v>
      </c>
      <c r="M341" t="s">
        <v>1166</v>
      </c>
      <c r="N341">
        <v>6.8888888880000003</v>
      </c>
      <c r="O341">
        <v>0</v>
      </c>
      <c r="P341">
        <v>718</v>
      </c>
      <c r="Q341">
        <v>0</v>
      </c>
      <c r="R341">
        <v>124</v>
      </c>
      <c r="S341">
        <v>0</v>
      </c>
      <c r="T341">
        <v>96</v>
      </c>
      <c r="U341">
        <v>0</v>
      </c>
      <c r="V341">
        <v>0</v>
      </c>
      <c r="W341">
        <v>0</v>
      </c>
      <c r="X341">
        <v>1742.0919899048395</v>
      </c>
      <c r="Y341">
        <v>0</v>
      </c>
      <c r="Z341">
        <v>544.73973040460373</v>
      </c>
      <c r="AA341">
        <v>0</v>
      </c>
      <c r="AB341">
        <v>766.55290208469864</v>
      </c>
      <c r="AC341">
        <v>0</v>
      </c>
      <c r="AD341">
        <v>0</v>
      </c>
      <c r="AE341">
        <v>3053.3846223941418</v>
      </c>
    </row>
    <row r="342" spans="1:31" x14ac:dyDescent="0.3">
      <c r="A342">
        <v>2732877</v>
      </c>
      <c r="B342">
        <v>1</v>
      </c>
      <c r="C342" t="s">
        <v>81</v>
      </c>
      <c r="D342" t="s">
        <v>118</v>
      </c>
      <c r="E342" t="s">
        <v>145</v>
      </c>
      <c r="F342" t="s">
        <v>1167</v>
      </c>
      <c r="G342" t="s">
        <v>230</v>
      </c>
      <c r="H342" t="s">
        <v>135</v>
      </c>
      <c r="I342" t="s">
        <v>136</v>
      </c>
      <c r="J342" t="s">
        <v>137</v>
      </c>
      <c r="K342" t="s">
        <v>138</v>
      </c>
      <c r="L342" t="s">
        <v>1168</v>
      </c>
      <c r="M342" t="s">
        <v>1169</v>
      </c>
      <c r="N342">
        <v>2.7933333330000001</v>
      </c>
      <c r="O342">
        <v>0</v>
      </c>
      <c r="P342">
        <v>1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0.42065766858736664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0.42065766858736664</v>
      </c>
    </row>
    <row r="343" spans="1:31" x14ac:dyDescent="0.3">
      <c r="A343">
        <v>2732408</v>
      </c>
      <c r="B343">
        <v>1</v>
      </c>
      <c r="C343" t="s">
        <v>81</v>
      </c>
      <c r="D343" t="s">
        <v>121</v>
      </c>
      <c r="E343" t="s">
        <v>213</v>
      </c>
      <c r="F343" t="s">
        <v>1170</v>
      </c>
      <c r="G343" t="s">
        <v>300</v>
      </c>
      <c r="H343" t="s">
        <v>153</v>
      </c>
      <c r="I343" t="s">
        <v>136</v>
      </c>
      <c r="J343" t="s">
        <v>137</v>
      </c>
      <c r="K343" t="s">
        <v>210</v>
      </c>
      <c r="L343" t="s">
        <v>1171</v>
      </c>
      <c r="M343" t="s">
        <v>1172</v>
      </c>
      <c r="N343">
        <v>6.2738888880000001</v>
      </c>
      <c r="O343">
        <v>4</v>
      </c>
      <c r="P343">
        <v>1021</v>
      </c>
      <c r="Q343">
        <v>9</v>
      </c>
      <c r="R343">
        <v>29</v>
      </c>
      <c r="S343">
        <v>5</v>
      </c>
      <c r="T343">
        <v>48</v>
      </c>
      <c r="U343">
        <v>0</v>
      </c>
      <c r="V343">
        <v>0</v>
      </c>
      <c r="W343">
        <v>4.4734427547599989</v>
      </c>
      <c r="X343">
        <v>661.63144462331547</v>
      </c>
      <c r="Y343">
        <v>87.03537631655162</v>
      </c>
      <c r="Z343">
        <v>1.3398223419244535</v>
      </c>
      <c r="AA343">
        <v>151.54236265387229</v>
      </c>
      <c r="AB343">
        <v>193.44700297697088</v>
      </c>
      <c r="AC343">
        <v>0</v>
      </c>
      <c r="AD343">
        <v>0</v>
      </c>
      <c r="AE343">
        <v>1099.4694516673947</v>
      </c>
    </row>
    <row r="344" spans="1:31" x14ac:dyDescent="0.3">
      <c r="A344">
        <v>2733072</v>
      </c>
      <c r="B344">
        <v>1</v>
      </c>
      <c r="C344" t="s">
        <v>81</v>
      </c>
      <c r="D344" t="s">
        <v>112</v>
      </c>
      <c r="E344" t="s">
        <v>213</v>
      </c>
      <c r="F344" t="s">
        <v>1173</v>
      </c>
      <c r="G344" t="s">
        <v>152</v>
      </c>
      <c r="H344" t="s">
        <v>153</v>
      </c>
      <c r="I344" t="s">
        <v>136</v>
      </c>
      <c r="J344" t="s">
        <v>137</v>
      </c>
      <c r="K344" t="s">
        <v>138</v>
      </c>
      <c r="L344" t="s">
        <v>1174</v>
      </c>
      <c r="M344" t="s">
        <v>1175</v>
      </c>
      <c r="N344">
        <v>3.0772222220000001</v>
      </c>
      <c r="O344">
        <v>1</v>
      </c>
      <c r="P344">
        <v>1038</v>
      </c>
      <c r="Q344">
        <v>2</v>
      </c>
      <c r="R344">
        <v>11</v>
      </c>
      <c r="S344">
        <v>4</v>
      </c>
      <c r="T344">
        <v>57</v>
      </c>
      <c r="U344">
        <v>0</v>
      </c>
      <c r="V344">
        <v>0</v>
      </c>
      <c r="W344">
        <v>0.75427586043749995</v>
      </c>
      <c r="X344">
        <v>199.14531283021108</v>
      </c>
      <c r="Y344">
        <v>0.77032235354492506</v>
      </c>
      <c r="Z344">
        <v>2.5533657336664994</v>
      </c>
      <c r="AA344">
        <v>438.64910732338313</v>
      </c>
      <c r="AB344">
        <v>40.626627839373548</v>
      </c>
      <c r="AC344">
        <v>0</v>
      </c>
      <c r="AD344">
        <v>0</v>
      </c>
      <c r="AE344">
        <v>682.4990119406167</v>
      </c>
    </row>
    <row r="345" spans="1:31" x14ac:dyDescent="0.3">
      <c r="A345">
        <v>2732740</v>
      </c>
      <c r="B345">
        <v>1</v>
      </c>
      <c r="C345" t="s">
        <v>80</v>
      </c>
      <c r="D345" t="s">
        <v>82</v>
      </c>
      <c r="E345" t="s">
        <v>145</v>
      </c>
      <c r="F345" t="s">
        <v>1176</v>
      </c>
      <c r="G345" t="s">
        <v>147</v>
      </c>
      <c r="H345" t="s">
        <v>135</v>
      </c>
      <c r="I345" t="s">
        <v>136</v>
      </c>
      <c r="J345" t="s">
        <v>137</v>
      </c>
      <c r="K345" t="s">
        <v>138</v>
      </c>
      <c r="L345" t="s">
        <v>1177</v>
      </c>
      <c r="M345" t="s">
        <v>1178</v>
      </c>
      <c r="N345">
        <v>12.357222222000001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1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14.567855706526668</v>
      </c>
      <c r="AC345">
        <v>0</v>
      </c>
      <c r="AD345">
        <v>0</v>
      </c>
      <c r="AE345">
        <v>14.567855706526668</v>
      </c>
    </row>
    <row r="346" spans="1:31" x14ac:dyDescent="0.3">
      <c r="A346">
        <v>2732763</v>
      </c>
      <c r="B346">
        <v>1</v>
      </c>
      <c r="C346" t="s">
        <v>81</v>
      </c>
      <c r="D346" t="s">
        <v>128</v>
      </c>
      <c r="E346" t="s">
        <v>150</v>
      </c>
      <c r="F346" t="s">
        <v>1179</v>
      </c>
      <c r="G346" t="s">
        <v>170</v>
      </c>
      <c r="H346" t="s">
        <v>153</v>
      </c>
      <c r="I346" t="s">
        <v>136</v>
      </c>
      <c r="J346" t="s">
        <v>137</v>
      </c>
      <c r="K346" t="s">
        <v>138</v>
      </c>
      <c r="L346" t="s">
        <v>1180</v>
      </c>
      <c r="M346" t="s">
        <v>1181</v>
      </c>
      <c r="N346">
        <v>8.0277776999999995E-2</v>
      </c>
      <c r="O346">
        <v>0</v>
      </c>
      <c r="P346">
        <v>953</v>
      </c>
      <c r="Q346">
        <v>0</v>
      </c>
      <c r="R346">
        <v>0</v>
      </c>
      <c r="S346">
        <v>2</v>
      </c>
      <c r="T346">
        <v>24</v>
      </c>
      <c r="U346">
        <v>1</v>
      </c>
      <c r="V346">
        <v>0</v>
      </c>
      <c r="W346">
        <v>0</v>
      </c>
      <c r="X346">
        <v>17.096043321153026</v>
      </c>
      <c r="Y346">
        <v>0</v>
      </c>
      <c r="Z346">
        <v>0</v>
      </c>
      <c r="AA346">
        <v>8.1134123251545009</v>
      </c>
      <c r="AB346">
        <v>3.3548352497842422</v>
      </c>
      <c r="AC346">
        <v>1.0512453726008335</v>
      </c>
      <c r="AD346">
        <v>0</v>
      </c>
      <c r="AE346">
        <v>29.615536268692601</v>
      </c>
    </row>
    <row r="347" spans="1:31" x14ac:dyDescent="0.3">
      <c r="A347">
        <v>2732431</v>
      </c>
      <c r="B347">
        <v>1</v>
      </c>
      <c r="C347" t="s">
        <v>80</v>
      </c>
      <c r="D347" t="s">
        <v>94</v>
      </c>
      <c r="E347" t="s">
        <v>173</v>
      </c>
      <c r="F347" t="s">
        <v>1182</v>
      </c>
      <c r="G347" t="s">
        <v>300</v>
      </c>
      <c r="H347" t="s">
        <v>153</v>
      </c>
      <c r="I347" t="s">
        <v>136</v>
      </c>
      <c r="J347" t="s">
        <v>137</v>
      </c>
      <c r="K347" t="s">
        <v>210</v>
      </c>
      <c r="L347" t="s">
        <v>1183</v>
      </c>
      <c r="M347" t="s">
        <v>1184</v>
      </c>
      <c r="N347">
        <v>7.994444444</v>
      </c>
      <c r="O347">
        <v>6</v>
      </c>
      <c r="P347">
        <v>55</v>
      </c>
      <c r="Q347">
        <v>43</v>
      </c>
      <c r="R347">
        <v>158</v>
      </c>
      <c r="S347">
        <v>6</v>
      </c>
      <c r="T347">
        <v>60</v>
      </c>
      <c r="U347">
        <v>2</v>
      </c>
      <c r="V347">
        <v>0</v>
      </c>
      <c r="W347">
        <v>9.7123166165154533</v>
      </c>
      <c r="X347">
        <v>31.448466708973257</v>
      </c>
      <c r="Y347">
        <v>205.05429047389691</v>
      </c>
      <c r="Z347">
        <v>106.89898298265776</v>
      </c>
      <c r="AA347">
        <v>603.95668041662645</v>
      </c>
      <c r="AB347">
        <v>215.27825058266734</v>
      </c>
      <c r="AC347">
        <v>1398.810723569776</v>
      </c>
      <c r="AD347">
        <v>0</v>
      </c>
      <c r="AE347">
        <v>2571.1597113511134</v>
      </c>
    </row>
    <row r="348" spans="1:31" x14ac:dyDescent="0.3">
      <c r="A348">
        <v>2732099</v>
      </c>
      <c r="B348">
        <v>1</v>
      </c>
      <c r="C348" t="s">
        <v>80</v>
      </c>
      <c r="D348" t="s">
        <v>85</v>
      </c>
      <c r="E348" t="s">
        <v>145</v>
      </c>
      <c r="F348" t="s">
        <v>1185</v>
      </c>
      <c r="G348" t="s">
        <v>249</v>
      </c>
      <c r="H348" t="s">
        <v>135</v>
      </c>
      <c r="I348" t="s">
        <v>136</v>
      </c>
      <c r="J348" t="s">
        <v>5</v>
      </c>
      <c r="K348" t="s">
        <v>138</v>
      </c>
      <c r="L348" t="s">
        <v>1186</v>
      </c>
      <c r="M348" t="s">
        <v>1038</v>
      </c>
      <c r="N348">
        <v>19.100000000000001</v>
      </c>
      <c r="O348">
        <v>0</v>
      </c>
      <c r="P348">
        <v>20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95.360807526398645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95.360807526398645</v>
      </c>
    </row>
    <row r="349" spans="1:31" x14ac:dyDescent="0.3">
      <c r="A349">
        <v>2733118</v>
      </c>
      <c r="B349">
        <v>1</v>
      </c>
      <c r="C349" t="s">
        <v>80</v>
      </c>
      <c r="D349" t="s">
        <v>83</v>
      </c>
      <c r="E349" t="s">
        <v>213</v>
      </c>
      <c r="F349" t="s">
        <v>1187</v>
      </c>
      <c r="G349" t="s">
        <v>565</v>
      </c>
      <c r="H349" t="s">
        <v>153</v>
      </c>
      <c r="I349" t="s">
        <v>136</v>
      </c>
      <c r="J349" t="s">
        <v>137</v>
      </c>
      <c r="K349" t="s">
        <v>138</v>
      </c>
      <c r="L349" t="s">
        <v>807</v>
      </c>
      <c r="M349" t="s">
        <v>566</v>
      </c>
      <c r="N349">
        <v>1.390833333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12</v>
      </c>
      <c r="U349">
        <v>0</v>
      </c>
      <c r="V349">
        <v>1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43.650810655588245</v>
      </c>
      <c r="AC349">
        <v>0</v>
      </c>
      <c r="AD349">
        <v>19.823416344253268</v>
      </c>
      <c r="AE349">
        <v>63.474226999841513</v>
      </c>
    </row>
    <row r="350" spans="1:31" x14ac:dyDescent="0.3">
      <c r="A350">
        <v>2732932</v>
      </c>
      <c r="B350">
        <v>1</v>
      </c>
      <c r="C350" t="s">
        <v>80</v>
      </c>
      <c r="D350" t="s">
        <v>101</v>
      </c>
      <c r="E350" t="s">
        <v>156</v>
      </c>
      <c r="F350" t="s">
        <v>1188</v>
      </c>
      <c r="G350" t="s">
        <v>152</v>
      </c>
      <c r="H350" t="s">
        <v>153</v>
      </c>
      <c r="I350" t="s">
        <v>136</v>
      </c>
      <c r="J350" t="s">
        <v>137</v>
      </c>
      <c r="K350" t="s">
        <v>138</v>
      </c>
      <c r="L350" t="s">
        <v>1189</v>
      </c>
      <c r="M350" t="s">
        <v>1190</v>
      </c>
      <c r="N350">
        <v>1.8858333329999999</v>
      </c>
      <c r="O350">
        <v>0</v>
      </c>
      <c r="P350">
        <v>484</v>
      </c>
      <c r="Q350">
        <v>0</v>
      </c>
      <c r="R350">
        <v>0</v>
      </c>
      <c r="S350">
        <v>7</v>
      </c>
      <c r="T350">
        <v>1</v>
      </c>
      <c r="U350">
        <v>0</v>
      </c>
      <c r="V350">
        <v>0</v>
      </c>
      <c r="W350">
        <v>0</v>
      </c>
      <c r="X350">
        <v>289.84375888970504</v>
      </c>
      <c r="Y350">
        <v>0</v>
      </c>
      <c r="Z350">
        <v>0</v>
      </c>
      <c r="AA350">
        <v>510.90218748320115</v>
      </c>
      <c r="AB350">
        <v>12.52846932187575</v>
      </c>
      <c r="AC350">
        <v>0</v>
      </c>
      <c r="AD350">
        <v>0</v>
      </c>
      <c r="AE350">
        <v>813.27441569478196</v>
      </c>
    </row>
    <row r="351" spans="1:31" x14ac:dyDescent="0.3">
      <c r="A351">
        <v>2732245</v>
      </c>
      <c r="B351">
        <v>1</v>
      </c>
      <c r="C351" t="s">
        <v>81</v>
      </c>
      <c r="D351" t="s">
        <v>116</v>
      </c>
      <c r="E351" t="s">
        <v>156</v>
      </c>
      <c r="F351" t="s">
        <v>1191</v>
      </c>
      <c r="G351" t="s">
        <v>152</v>
      </c>
      <c r="H351" t="s">
        <v>153</v>
      </c>
      <c r="I351" t="s">
        <v>136</v>
      </c>
      <c r="J351" t="s">
        <v>137</v>
      </c>
      <c r="K351" t="s">
        <v>138</v>
      </c>
      <c r="L351" t="s">
        <v>1192</v>
      </c>
      <c r="M351" t="s">
        <v>1193</v>
      </c>
      <c r="N351">
        <v>0.86305555499999997</v>
      </c>
      <c r="O351">
        <v>1</v>
      </c>
      <c r="P351">
        <v>396</v>
      </c>
      <c r="Q351">
        <v>0</v>
      </c>
      <c r="R351">
        <v>5</v>
      </c>
      <c r="S351">
        <v>4</v>
      </c>
      <c r="T351">
        <v>35</v>
      </c>
      <c r="U351">
        <v>1</v>
      </c>
      <c r="V351">
        <v>0</v>
      </c>
      <c r="W351">
        <v>102.27790303266293</v>
      </c>
      <c r="X351">
        <v>59.247640068778395</v>
      </c>
      <c r="Y351">
        <v>0</v>
      </c>
      <c r="Z351">
        <v>0.71761390186893337</v>
      </c>
      <c r="AA351">
        <v>59.095237705285278</v>
      </c>
      <c r="AB351">
        <v>20.856533533170879</v>
      </c>
      <c r="AC351">
        <v>0</v>
      </c>
      <c r="AD351">
        <v>0</v>
      </c>
      <c r="AE351">
        <v>242.19492824176641</v>
      </c>
    </row>
    <row r="352" spans="1:31" x14ac:dyDescent="0.3">
      <c r="A352">
        <v>2732863</v>
      </c>
      <c r="B352">
        <v>1</v>
      </c>
      <c r="C352" t="s">
        <v>81</v>
      </c>
      <c r="D352" t="s">
        <v>119</v>
      </c>
      <c r="E352" t="s">
        <v>161</v>
      </c>
      <c r="F352" t="s">
        <v>1194</v>
      </c>
      <c r="G352" t="s">
        <v>163</v>
      </c>
      <c r="H352" t="s">
        <v>135</v>
      </c>
      <c r="I352" t="s">
        <v>136</v>
      </c>
      <c r="J352" t="s">
        <v>137</v>
      </c>
      <c r="K352" t="s">
        <v>138</v>
      </c>
      <c r="L352" t="s">
        <v>1195</v>
      </c>
      <c r="M352" t="s">
        <v>1196</v>
      </c>
      <c r="N352">
        <v>4.2736111110000001</v>
      </c>
      <c r="O352">
        <v>0</v>
      </c>
      <c r="P352">
        <v>17</v>
      </c>
      <c r="Q352">
        <v>0</v>
      </c>
      <c r="R352">
        <v>3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3.4841186078922735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3.4841186078922735</v>
      </c>
    </row>
    <row r="353" spans="1:31" x14ac:dyDescent="0.3">
      <c r="A353">
        <v>2733281</v>
      </c>
      <c r="B353">
        <v>1</v>
      </c>
      <c r="C353" t="s">
        <v>81</v>
      </c>
      <c r="D353" t="s">
        <v>114</v>
      </c>
      <c r="E353" t="s">
        <v>213</v>
      </c>
      <c r="F353" t="s">
        <v>1197</v>
      </c>
      <c r="G353" t="s">
        <v>152</v>
      </c>
      <c r="H353" t="s">
        <v>153</v>
      </c>
      <c r="I353" t="s">
        <v>490</v>
      </c>
      <c r="J353" t="s">
        <v>137</v>
      </c>
      <c r="K353" t="s">
        <v>138</v>
      </c>
      <c r="L353" t="s">
        <v>1198</v>
      </c>
      <c r="M353" t="s">
        <v>1199</v>
      </c>
      <c r="N353">
        <v>3.0833333000000001E-2</v>
      </c>
      <c r="O353">
        <v>1</v>
      </c>
      <c r="P353">
        <v>689</v>
      </c>
      <c r="Q353">
        <v>0</v>
      </c>
      <c r="R353">
        <v>36</v>
      </c>
      <c r="S353">
        <v>0</v>
      </c>
      <c r="T353">
        <v>47</v>
      </c>
      <c r="U353">
        <v>0</v>
      </c>
      <c r="V353">
        <v>0</v>
      </c>
      <c r="W353">
        <v>7.1941908299999998E-3</v>
      </c>
      <c r="X353">
        <v>1.7755541658207388</v>
      </c>
      <c r="Y353">
        <v>0</v>
      </c>
      <c r="Z353">
        <v>2.4565280329799998E-2</v>
      </c>
      <c r="AA353">
        <v>0</v>
      </c>
      <c r="AB353">
        <v>0.19467130759401</v>
      </c>
      <c r="AC353">
        <v>0</v>
      </c>
      <c r="AD353">
        <v>0</v>
      </c>
      <c r="AE353">
        <v>2.0019849445745486</v>
      </c>
    </row>
    <row r="354" spans="1:31" x14ac:dyDescent="0.3">
      <c r="A354">
        <v>2732617</v>
      </c>
      <c r="B354">
        <v>1</v>
      </c>
      <c r="C354" t="s">
        <v>81</v>
      </c>
      <c r="D354" t="s">
        <v>118</v>
      </c>
      <c r="E354" t="s">
        <v>145</v>
      </c>
      <c r="F354" t="s">
        <v>1200</v>
      </c>
      <c r="G354" t="s">
        <v>147</v>
      </c>
      <c r="H354" t="s">
        <v>135</v>
      </c>
      <c r="I354" t="s">
        <v>136</v>
      </c>
      <c r="J354" t="s">
        <v>137</v>
      </c>
      <c r="K354" t="s">
        <v>138</v>
      </c>
      <c r="L354" t="s">
        <v>1201</v>
      </c>
      <c r="M354" t="s">
        <v>1202</v>
      </c>
      <c r="N354">
        <v>1.6172222220000001</v>
      </c>
      <c r="O354">
        <v>0</v>
      </c>
      <c r="P354">
        <v>10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2.7269382996345302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2.7269382996345302</v>
      </c>
    </row>
    <row r="355" spans="1:31" x14ac:dyDescent="0.3">
      <c r="A355">
        <v>2732176</v>
      </c>
      <c r="B355">
        <v>1</v>
      </c>
      <c r="C355" t="s">
        <v>80</v>
      </c>
      <c r="D355" t="s">
        <v>107</v>
      </c>
      <c r="E355" t="s">
        <v>150</v>
      </c>
      <c r="F355" t="s">
        <v>1203</v>
      </c>
      <c r="G355" t="s">
        <v>565</v>
      </c>
      <c r="H355" t="s">
        <v>153</v>
      </c>
      <c r="I355" t="s">
        <v>136</v>
      </c>
      <c r="J355" t="s">
        <v>137</v>
      </c>
      <c r="K355" t="s">
        <v>138</v>
      </c>
      <c r="L355" t="s">
        <v>1204</v>
      </c>
      <c r="M355" t="s">
        <v>1205</v>
      </c>
      <c r="N355">
        <v>4.1924999999999999</v>
      </c>
      <c r="O355">
        <v>2</v>
      </c>
      <c r="P355">
        <v>1</v>
      </c>
      <c r="Q355">
        <v>19</v>
      </c>
      <c r="R355">
        <v>59</v>
      </c>
      <c r="S355">
        <v>6</v>
      </c>
      <c r="T355">
        <v>8</v>
      </c>
      <c r="U355">
        <v>1</v>
      </c>
      <c r="V355">
        <v>0</v>
      </c>
      <c r="W355">
        <v>1.9177209624973499</v>
      </c>
      <c r="X355">
        <v>0.53905383107184002</v>
      </c>
      <c r="Y355">
        <v>390.15025419234667</v>
      </c>
      <c r="Z355">
        <v>73.298351465917591</v>
      </c>
      <c r="AA355">
        <v>405.08092868883648</v>
      </c>
      <c r="AB355">
        <v>20.789850581787881</v>
      </c>
      <c r="AC355">
        <v>490.72229224987643</v>
      </c>
      <c r="AD355">
        <v>0</v>
      </c>
      <c r="AE355">
        <v>1382.4984519723344</v>
      </c>
    </row>
    <row r="356" spans="1:31" x14ac:dyDescent="0.3">
      <c r="A356">
        <v>2732368</v>
      </c>
      <c r="B356">
        <v>1</v>
      </c>
      <c r="C356" t="s">
        <v>80</v>
      </c>
      <c r="D356" t="s">
        <v>82</v>
      </c>
      <c r="E356" t="s">
        <v>145</v>
      </c>
      <c r="F356" t="s">
        <v>1206</v>
      </c>
      <c r="G356" t="s">
        <v>181</v>
      </c>
      <c r="H356" t="s">
        <v>135</v>
      </c>
      <c r="I356" t="s">
        <v>136</v>
      </c>
      <c r="J356" t="s">
        <v>137</v>
      </c>
      <c r="K356" t="s">
        <v>138</v>
      </c>
      <c r="L356" t="s">
        <v>1207</v>
      </c>
      <c r="M356" t="s">
        <v>1208</v>
      </c>
      <c r="N356">
        <v>16.473611111</v>
      </c>
      <c r="O356">
        <v>0</v>
      </c>
      <c r="P356">
        <v>2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7.4647191609255819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7.4647191609255819</v>
      </c>
    </row>
    <row r="357" spans="1:31" x14ac:dyDescent="0.3">
      <c r="A357">
        <v>2732700</v>
      </c>
      <c r="B357">
        <v>1</v>
      </c>
      <c r="C357" t="s">
        <v>80</v>
      </c>
      <c r="D357" t="s">
        <v>88</v>
      </c>
      <c r="E357" t="s">
        <v>145</v>
      </c>
      <c r="F357" t="s">
        <v>1209</v>
      </c>
      <c r="G357" t="s">
        <v>147</v>
      </c>
      <c r="H357" t="s">
        <v>135</v>
      </c>
      <c r="I357" t="s">
        <v>136</v>
      </c>
      <c r="J357" t="s">
        <v>137</v>
      </c>
      <c r="K357" t="s">
        <v>138</v>
      </c>
      <c r="L357" t="s">
        <v>1210</v>
      </c>
      <c r="M357" t="s">
        <v>1211</v>
      </c>
      <c r="N357">
        <v>2.3513888879999998</v>
      </c>
      <c r="O357">
        <v>0</v>
      </c>
      <c r="P357">
        <v>5</v>
      </c>
      <c r="Q357">
        <v>0</v>
      </c>
      <c r="R357">
        <v>0</v>
      </c>
      <c r="S357">
        <v>0</v>
      </c>
      <c r="T357">
        <v>1</v>
      </c>
      <c r="U357">
        <v>0</v>
      </c>
      <c r="V357">
        <v>0</v>
      </c>
      <c r="W357">
        <v>0</v>
      </c>
      <c r="X357">
        <v>2.2832417632166666</v>
      </c>
      <c r="Y357">
        <v>0</v>
      </c>
      <c r="Z357">
        <v>0</v>
      </c>
      <c r="AA357">
        <v>0</v>
      </c>
      <c r="AB357">
        <v>3.4264621102550006</v>
      </c>
      <c r="AC357">
        <v>0</v>
      </c>
      <c r="AD357">
        <v>0</v>
      </c>
      <c r="AE357">
        <v>5.7097038734716676</v>
      </c>
    </row>
    <row r="358" spans="1:31" x14ac:dyDescent="0.3">
      <c r="A358">
        <v>2732162</v>
      </c>
      <c r="B358">
        <v>1</v>
      </c>
      <c r="C358" t="s">
        <v>81</v>
      </c>
      <c r="D358" t="s">
        <v>112</v>
      </c>
      <c r="E358" t="s">
        <v>150</v>
      </c>
      <c r="F358" t="s">
        <v>1212</v>
      </c>
      <c r="G358" t="s">
        <v>152</v>
      </c>
      <c r="H358" t="s">
        <v>153</v>
      </c>
      <c r="I358" t="s">
        <v>136</v>
      </c>
      <c r="J358" t="s">
        <v>137</v>
      </c>
      <c r="K358" t="s">
        <v>138</v>
      </c>
      <c r="L358" t="s">
        <v>1213</v>
      </c>
      <c r="M358" t="s">
        <v>1214</v>
      </c>
      <c r="N358">
        <v>0.42916666599999997</v>
      </c>
      <c r="O358">
        <v>3</v>
      </c>
      <c r="P358">
        <v>1305</v>
      </c>
      <c r="Q358">
        <v>5</v>
      </c>
      <c r="R358">
        <v>40</v>
      </c>
      <c r="S358">
        <v>7</v>
      </c>
      <c r="T358">
        <v>69</v>
      </c>
      <c r="U358">
        <v>0</v>
      </c>
      <c r="V358">
        <v>0</v>
      </c>
      <c r="W358">
        <v>0.24516385222499995</v>
      </c>
      <c r="X358">
        <v>35.518914027114185</v>
      </c>
      <c r="Y358">
        <v>16.986036858414987</v>
      </c>
      <c r="Z358">
        <v>2.9904416196065129</v>
      </c>
      <c r="AA358">
        <v>43.476803690754501</v>
      </c>
      <c r="AB358">
        <v>8.0630213843080991</v>
      </c>
      <c r="AC358">
        <v>0</v>
      </c>
      <c r="AD358">
        <v>0</v>
      </c>
      <c r="AE358">
        <v>107.28038143242328</v>
      </c>
    </row>
    <row r="359" spans="1:31" x14ac:dyDescent="0.3">
      <c r="A359">
        <v>2732803</v>
      </c>
      <c r="B359">
        <v>1</v>
      </c>
      <c r="C359" t="s">
        <v>80</v>
      </c>
      <c r="D359" t="s">
        <v>103</v>
      </c>
      <c r="E359" t="s">
        <v>156</v>
      </c>
      <c r="F359" t="s">
        <v>1215</v>
      </c>
      <c r="G359" t="s">
        <v>348</v>
      </c>
      <c r="H359" t="s">
        <v>153</v>
      </c>
      <c r="I359" t="s">
        <v>136</v>
      </c>
      <c r="J359" t="s">
        <v>137</v>
      </c>
      <c r="K359" t="s">
        <v>138</v>
      </c>
      <c r="L359" t="s">
        <v>1216</v>
      </c>
      <c r="M359" t="s">
        <v>1217</v>
      </c>
      <c r="N359">
        <v>1.8872222219999999</v>
      </c>
      <c r="O359">
        <v>0</v>
      </c>
      <c r="P359">
        <v>265</v>
      </c>
      <c r="Q359">
        <v>19</v>
      </c>
      <c r="R359">
        <v>36</v>
      </c>
      <c r="S359">
        <v>13</v>
      </c>
      <c r="T359">
        <v>37</v>
      </c>
      <c r="U359">
        <v>1</v>
      </c>
      <c r="V359">
        <v>0</v>
      </c>
      <c r="W359">
        <v>0</v>
      </c>
      <c r="X359">
        <v>121.50232037130493</v>
      </c>
      <c r="Y359">
        <v>45.019308823702858</v>
      </c>
      <c r="Z359">
        <v>54.918629362145609</v>
      </c>
      <c r="AA359">
        <v>532.08443457124508</v>
      </c>
      <c r="AB359">
        <v>50.089510194436322</v>
      </c>
      <c r="AC359">
        <v>191.83544020434516</v>
      </c>
      <c r="AD359">
        <v>0</v>
      </c>
      <c r="AE359">
        <v>995.44964352717989</v>
      </c>
    </row>
    <row r="360" spans="1:31" x14ac:dyDescent="0.3">
      <c r="A360">
        <v>2732159</v>
      </c>
      <c r="B360">
        <v>1</v>
      </c>
      <c r="C360" t="s">
        <v>80</v>
      </c>
      <c r="D360" t="s">
        <v>110</v>
      </c>
      <c r="E360" t="s">
        <v>145</v>
      </c>
      <c r="F360" t="s">
        <v>1218</v>
      </c>
      <c r="G360" t="s">
        <v>147</v>
      </c>
      <c r="H360" t="s">
        <v>135</v>
      </c>
      <c r="I360" t="s">
        <v>136</v>
      </c>
      <c r="J360" t="s">
        <v>137</v>
      </c>
      <c r="K360" t="s">
        <v>138</v>
      </c>
      <c r="L360" t="s">
        <v>1219</v>
      </c>
      <c r="M360" t="s">
        <v>1220</v>
      </c>
      <c r="N360">
        <v>0.89333333299999995</v>
      </c>
      <c r="O360">
        <v>0</v>
      </c>
      <c r="P360">
        <v>7</v>
      </c>
      <c r="Q360">
        <v>0</v>
      </c>
      <c r="R360">
        <v>0</v>
      </c>
      <c r="S360">
        <v>0</v>
      </c>
      <c r="T360">
        <v>1</v>
      </c>
      <c r="U360">
        <v>0</v>
      </c>
      <c r="V360">
        <v>0</v>
      </c>
      <c r="W360">
        <v>0</v>
      </c>
      <c r="X360">
        <v>1.0359682310733598</v>
      </c>
      <c r="Y360">
        <v>0</v>
      </c>
      <c r="Z360">
        <v>0</v>
      </c>
      <c r="AA360">
        <v>0</v>
      </c>
      <c r="AB360">
        <v>0.25651668917504</v>
      </c>
      <c r="AC360">
        <v>0</v>
      </c>
      <c r="AD360">
        <v>0</v>
      </c>
      <c r="AE360">
        <v>1.2924849202483997</v>
      </c>
    </row>
    <row r="361" spans="1:31" x14ac:dyDescent="0.3">
      <c r="A361">
        <v>2732325</v>
      </c>
      <c r="B361">
        <v>1</v>
      </c>
      <c r="C361" t="s">
        <v>80</v>
      </c>
      <c r="D361" t="s">
        <v>95</v>
      </c>
      <c r="E361" t="s">
        <v>132</v>
      </c>
      <c r="F361" t="s">
        <v>1221</v>
      </c>
      <c r="G361" t="s">
        <v>170</v>
      </c>
      <c r="H361" t="s">
        <v>135</v>
      </c>
      <c r="I361" t="s">
        <v>136</v>
      </c>
      <c r="J361" t="s">
        <v>137</v>
      </c>
      <c r="K361" t="s">
        <v>138</v>
      </c>
      <c r="L361" t="s">
        <v>1222</v>
      </c>
      <c r="M361" t="s">
        <v>1223</v>
      </c>
      <c r="N361">
        <v>0.54972222199999998</v>
      </c>
      <c r="O361">
        <v>0</v>
      </c>
      <c r="P361">
        <v>140</v>
      </c>
      <c r="Q361">
        <v>0</v>
      </c>
      <c r="R361">
        <v>0</v>
      </c>
      <c r="S361">
        <v>0</v>
      </c>
      <c r="T361">
        <v>84</v>
      </c>
      <c r="U361">
        <v>0</v>
      </c>
      <c r="V361">
        <v>0</v>
      </c>
      <c r="W361">
        <v>0</v>
      </c>
      <c r="X361">
        <v>12.953442774564744</v>
      </c>
      <c r="Y361">
        <v>0</v>
      </c>
      <c r="Z361">
        <v>0</v>
      </c>
      <c r="AA361">
        <v>0</v>
      </c>
      <c r="AB361">
        <v>28.109069008583429</v>
      </c>
      <c r="AC361">
        <v>0</v>
      </c>
      <c r="AD361">
        <v>0</v>
      </c>
      <c r="AE361">
        <v>41.062511783148175</v>
      </c>
    </row>
    <row r="362" spans="1:31" x14ac:dyDescent="0.3">
      <c r="A362">
        <v>2732302</v>
      </c>
      <c r="B362">
        <v>1</v>
      </c>
      <c r="C362" t="s">
        <v>81</v>
      </c>
      <c r="D362" t="s">
        <v>118</v>
      </c>
      <c r="E362" t="s">
        <v>161</v>
      </c>
      <c r="F362" t="s">
        <v>1224</v>
      </c>
      <c r="G362" t="s">
        <v>163</v>
      </c>
      <c r="H362" t="s">
        <v>135</v>
      </c>
      <c r="I362" t="s">
        <v>136</v>
      </c>
      <c r="J362" t="s">
        <v>137</v>
      </c>
      <c r="K362" t="s">
        <v>138</v>
      </c>
      <c r="L362" t="s">
        <v>1225</v>
      </c>
      <c r="M362" t="s">
        <v>1226</v>
      </c>
      <c r="N362">
        <v>4.4544444439999999</v>
      </c>
      <c r="O362">
        <v>0</v>
      </c>
      <c r="P362">
        <v>24</v>
      </c>
      <c r="Q362">
        <v>0</v>
      </c>
      <c r="R362">
        <v>4</v>
      </c>
      <c r="S362">
        <v>0</v>
      </c>
      <c r="T362">
        <v>3</v>
      </c>
      <c r="U362">
        <v>0</v>
      </c>
      <c r="V362">
        <v>0</v>
      </c>
      <c r="W362">
        <v>0</v>
      </c>
      <c r="X362">
        <v>14.870595703074375</v>
      </c>
      <c r="Y362">
        <v>0</v>
      </c>
      <c r="Z362">
        <v>0</v>
      </c>
      <c r="AA362">
        <v>0</v>
      </c>
      <c r="AB362">
        <v>6.8943196464308336</v>
      </c>
      <c r="AC362">
        <v>0</v>
      </c>
      <c r="AD362">
        <v>0</v>
      </c>
      <c r="AE362">
        <v>21.764915349505209</v>
      </c>
    </row>
    <row r="363" spans="1:31" x14ac:dyDescent="0.3">
      <c r="A363">
        <v>2733201</v>
      </c>
      <c r="B363">
        <v>1</v>
      </c>
      <c r="C363" t="s">
        <v>80</v>
      </c>
      <c r="D363" t="s">
        <v>89</v>
      </c>
      <c r="E363" t="s">
        <v>150</v>
      </c>
      <c r="F363" t="s">
        <v>1227</v>
      </c>
      <c r="G363" t="s">
        <v>152</v>
      </c>
      <c r="H363" t="s">
        <v>153</v>
      </c>
      <c r="I363" t="s">
        <v>136</v>
      </c>
      <c r="J363" t="s">
        <v>137</v>
      </c>
      <c r="K363" t="s">
        <v>138</v>
      </c>
      <c r="L363" t="s">
        <v>1228</v>
      </c>
      <c r="M363" t="s">
        <v>1229</v>
      </c>
      <c r="N363">
        <v>1.3402777770000001</v>
      </c>
      <c r="O363">
        <v>0</v>
      </c>
      <c r="P363">
        <v>656</v>
      </c>
      <c r="Q363">
        <v>2</v>
      </c>
      <c r="R363">
        <v>70</v>
      </c>
      <c r="S363">
        <v>8</v>
      </c>
      <c r="T363">
        <v>152</v>
      </c>
      <c r="U363">
        <v>0</v>
      </c>
      <c r="V363">
        <v>0</v>
      </c>
      <c r="W363">
        <v>0</v>
      </c>
      <c r="X363">
        <v>570.91883196234699</v>
      </c>
      <c r="Y363">
        <v>0</v>
      </c>
      <c r="Z363">
        <v>15.131111661158441</v>
      </c>
      <c r="AA363">
        <v>154.26457476612666</v>
      </c>
      <c r="AB363">
        <v>271.01257969412177</v>
      </c>
      <c r="AC363">
        <v>0</v>
      </c>
      <c r="AD363">
        <v>0</v>
      </c>
      <c r="AE363">
        <v>1011.3270980837539</v>
      </c>
    </row>
    <row r="364" spans="1:31" x14ac:dyDescent="0.3">
      <c r="A364">
        <v>2732182</v>
      </c>
      <c r="B364">
        <v>1</v>
      </c>
      <c r="C364" t="s">
        <v>80</v>
      </c>
      <c r="D364" t="s">
        <v>82</v>
      </c>
      <c r="E364" t="s">
        <v>200</v>
      </c>
      <c r="F364" t="s">
        <v>1230</v>
      </c>
      <c r="G364" t="s">
        <v>249</v>
      </c>
      <c r="H364" t="s">
        <v>135</v>
      </c>
      <c r="I364" t="s">
        <v>136</v>
      </c>
      <c r="J364" t="s">
        <v>5</v>
      </c>
      <c r="K364" t="s">
        <v>138</v>
      </c>
      <c r="L364" t="s">
        <v>1231</v>
      </c>
      <c r="M364" t="s">
        <v>1232</v>
      </c>
      <c r="N364">
        <v>19.797222221999998</v>
      </c>
      <c r="O364">
        <v>0</v>
      </c>
      <c r="P364">
        <v>53</v>
      </c>
      <c r="Q364">
        <v>0</v>
      </c>
      <c r="R364">
        <v>0</v>
      </c>
      <c r="S364">
        <v>0</v>
      </c>
      <c r="T364">
        <v>24</v>
      </c>
      <c r="U364">
        <v>0</v>
      </c>
      <c r="V364">
        <v>0</v>
      </c>
      <c r="W364">
        <v>0</v>
      </c>
      <c r="X364">
        <v>277.08286880697415</v>
      </c>
      <c r="Y364">
        <v>0</v>
      </c>
      <c r="Z364">
        <v>0</v>
      </c>
      <c r="AA364">
        <v>0</v>
      </c>
      <c r="AB364">
        <v>733.49026350922384</v>
      </c>
      <c r="AC364">
        <v>0</v>
      </c>
      <c r="AD364">
        <v>0</v>
      </c>
      <c r="AE364">
        <v>1010.573132316198</v>
      </c>
    </row>
    <row r="365" spans="1:31" x14ac:dyDescent="0.3">
      <c r="A365">
        <v>2732345</v>
      </c>
      <c r="B365">
        <v>1</v>
      </c>
      <c r="C365" t="s">
        <v>80</v>
      </c>
      <c r="D365" t="s">
        <v>107</v>
      </c>
      <c r="E365" t="s">
        <v>213</v>
      </c>
      <c r="F365" t="s">
        <v>1233</v>
      </c>
      <c r="G365" t="s">
        <v>152</v>
      </c>
      <c r="H365" t="s">
        <v>153</v>
      </c>
      <c r="I365" t="s">
        <v>136</v>
      </c>
      <c r="J365" t="s">
        <v>137</v>
      </c>
      <c r="K365" t="s">
        <v>138</v>
      </c>
      <c r="L365" t="s">
        <v>1234</v>
      </c>
      <c r="M365" t="s">
        <v>1235</v>
      </c>
      <c r="N365">
        <v>0.83083333299999995</v>
      </c>
      <c r="O365">
        <v>0</v>
      </c>
      <c r="P365">
        <v>894</v>
      </c>
      <c r="Q365">
        <v>1</v>
      </c>
      <c r="R365">
        <v>80</v>
      </c>
      <c r="S365">
        <v>9</v>
      </c>
      <c r="T365">
        <v>160</v>
      </c>
      <c r="U365">
        <v>0</v>
      </c>
      <c r="V365">
        <v>2</v>
      </c>
      <c r="W365">
        <v>0</v>
      </c>
      <c r="X365">
        <v>91.746562288767137</v>
      </c>
      <c r="Y365">
        <v>6.0389542177364399</v>
      </c>
      <c r="Z365">
        <v>11.900097383772792</v>
      </c>
      <c r="AA365">
        <v>36.551913953869025</v>
      </c>
      <c r="AB365">
        <v>64.17691732620888</v>
      </c>
      <c r="AC365">
        <v>0</v>
      </c>
      <c r="AD365">
        <v>10.861171389769154</v>
      </c>
      <c r="AE365">
        <v>221.27561656012341</v>
      </c>
    </row>
    <row r="366" spans="1:31" x14ac:dyDescent="0.3">
      <c r="A366">
        <v>2733135</v>
      </c>
      <c r="B366">
        <v>1</v>
      </c>
      <c r="C366" t="s">
        <v>80</v>
      </c>
      <c r="D366" t="s">
        <v>96</v>
      </c>
      <c r="E366" t="s">
        <v>156</v>
      </c>
      <c r="F366" t="s">
        <v>1236</v>
      </c>
      <c r="G366" t="s">
        <v>152</v>
      </c>
      <c r="H366" t="s">
        <v>153</v>
      </c>
      <c r="I366" t="s">
        <v>490</v>
      </c>
      <c r="J366" t="s">
        <v>137</v>
      </c>
      <c r="K366" t="s">
        <v>138</v>
      </c>
      <c r="L366" t="s">
        <v>1237</v>
      </c>
      <c r="M366" t="s">
        <v>1238</v>
      </c>
      <c r="N366">
        <v>3.0555555000000002E-2</v>
      </c>
      <c r="O366">
        <v>0</v>
      </c>
      <c r="P366">
        <v>323</v>
      </c>
      <c r="Q366">
        <v>0</v>
      </c>
      <c r="R366">
        <v>0</v>
      </c>
      <c r="S366">
        <v>0</v>
      </c>
      <c r="T366">
        <v>9</v>
      </c>
      <c r="U366">
        <v>0</v>
      </c>
      <c r="V366">
        <v>0</v>
      </c>
      <c r="W366">
        <v>0</v>
      </c>
      <c r="X366">
        <v>0.94860421553736618</v>
      </c>
      <c r="Y366">
        <v>0</v>
      </c>
      <c r="Z366">
        <v>0</v>
      </c>
      <c r="AA366">
        <v>0</v>
      </c>
      <c r="AB366">
        <v>0.20197620802040003</v>
      </c>
      <c r="AC366">
        <v>0</v>
      </c>
      <c r="AD366">
        <v>0</v>
      </c>
      <c r="AE366">
        <v>1.1505804235577661</v>
      </c>
    </row>
    <row r="367" spans="1:31" x14ac:dyDescent="0.3">
      <c r="A367">
        <v>2733078</v>
      </c>
      <c r="B367">
        <v>1</v>
      </c>
      <c r="C367" t="s">
        <v>80</v>
      </c>
      <c r="D367" t="s">
        <v>83</v>
      </c>
      <c r="E367" t="s">
        <v>161</v>
      </c>
      <c r="F367" t="s">
        <v>1239</v>
      </c>
      <c r="G367" t="s">
        <v>409</v>
      </c>
      <c r="H367" t="s">
        <v>135</v>
      </c>
      <c r="I367" t="s">
        <v>136</v>
      </c>
      <c r="J367" t="s">
        <v>137</v>
      </c>
      <c r="K367" t="s">
        <v>138</v>
      </c>
      <c r="L367" t="s">
        <v>1240</v>
      </c>
      <c r="M367" t="s">
        <v>1241</v>
      </c>
      <c r="N367">
        <v>3.8094444439999999</v>
      </c>
      <c r="O367">
        <v>0</v>
      </c>
      <c r="P367">
        <v>92</v>
      </c>
      <c r="Q367">
        <v>0</v>
      </c>
      <c r="R367">
        <v>0</v>
      </c>
      <c r="S367">
        <v>0</v>
      </c>
      <c r="T367">
        <v>3</v>
      </c>
      <c r="U367">
        <v>0</v>
      </c>
      <c r="V367">
        <v>0</v>
      </c>
      <c r="W367">
        <v>0</v>
      </c>
      <c r="X367">
        <v>94.661072703937279</v>
      </c>
      <c r="Y367">
        <v>0</v>
      </c>
      <c r="Z367">
        <v>0</v>
      </c>
      <c r="AA367">
        <v>0</v>
      </c>
      <c r="AB367">
        <v>5.2229232646599844</v>
      </c>
      <c r="AC367">
        <v>0</v>
      </c>
      <c r="AD367">
        <v>0</v>
      </c>
      <c r="AE367">
        <v>99.883995968597262</v>
      </c>
    </row>
    <row r="368" spans="1:31" x14ac:dyDescent="0.3">
      <c r="A368">
        <v>2733364</v>
      </c>
      <c r="B368">
        <v>1</v>
      </c>
      <c r="C368" t="s">
        <v>80</v>
      </c>
      <c r="D368" t="s">
        <v>111</v>
      </c>
      <c r="E368" t="s">
        <v>200</v>
      </c>
      <c r="F368" t="s">
        <v>1242</v>
      </c>
      <c r="G368" t="s">
        <v>163</v>
      </c>
      <c r="H368" t="s">
        <v>135</v>
      </c>
      <c r="I368" t="s">
        <v>136</v>
      </c>
      <c r="J368" t="s">
        <v>137</v>
      </c>
      <c r="K368" t="s">
        <v>138</v>
      </c>
      <c r="L368" t="s">
        <v>1243</v>
      </c>
      <c r="M368" t="s">
        <v>1244</v>
      </c>
      <c r="N368">
        <v>6.153333333</v>
      </c>
      <c r="O368">
        <v>0</v>
      </c>
      <c r="P368">
        <v>186</v>
      </c>
      <c r="Q368">
        <v>0</v>
      </c>
      <c r="R368">
        <v>0</v>
      </c>
      <c r="S368">
        <v>0</v>
      </c>
      <c r="T368">
        <v>18</v>
      </c>
      <c r="U368">
        <v>0</v>
      </c>
      <c r="V368">
        <v>0</v>
      </c>
      <c r="W368">
        <v>0</v>
      </c>
      <c r="X368">
        <v>221.95374808414857</v>
      </c>
      <c r="Y368">
        <v>0</v>
      </c>
      <c r="Z368">
        <v>0</v>
      </c>
      <c r="AA368">
        <v>0</v>
      </c>
      <c r="AB368">
        <v>57.906804077842878</v>
      </c>
      <c r="AC368">
        <v>0</v>
      </c>
      <c r="AD368">
        <v>0</v>
      </c>
      <c r="AE368">
        <v>279.86055216199145</v>
      </c>
    </row>
    <row r="369" spans="1:31" x14ac:dyDescent="0.3">
      <c r="A369">
        <v>2733115</v>
      </c>
      <c r="B369">
        <v>1</v>
      </c>
      <c r="C369" t="s">
        <v>80</v>
      </c>
      <c r="D369" t="s">
        <v>101</v>
      </c>
      <c r="E369" t="s">
        <v>161</v>
      </c>
      <c r="F369" t="s">
        <v>1245</v>
      </c>
      <c r="G369" t="s">
        <v>163</v>
      </c>
      <c r="H369" t="s">
        <v>135</v>
      </c>
      <c r="I369" t="s">
        <v>136</v>
      </c>
      <c r="J369" t="s">
        <v>137</v>
      </c>
      <c r="K369" t="s">
        <v>138</v>
      </c>
      <c r="L369" t="s">
        <v>1246</v>
      </c>
      <c r="M369" t="s">
        <v>1247</v>
      </c>
      <c r="N369">
        <v>4.3319444440000003</v>
      </c>
      <c r="O369">
        <v>0</v>
      </c>
      <c r="P369">
        <v>16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10.509098142343118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10.509098142343118</v>
      </c>
    </row>
    <row r="370" spans="1:31" x14ac:dyDescent="0.3">
      <c r="A370">
        <v>2732282</v>
      </c>
      <c r="B370">
        <v>1</v>
      </c>
      <c r="C370" t="s">
        <v>81</v>
      </c>
      <c r="D370" t="s">
        <v>118</v>
      </c>
      <c r="E370" t="s">
        <v>145</v>
      </c>
      <c r="F370" t="s">
        <v>1248</v>
      </c>
      <c r="G370" t="s">
        <v>147</v>
      </c>
      <c r="H370" t="s">
        <v>135</v>
      </c>
      <c r="I370" t="s">
        <v>136</v>
      </c>
      <c r="J370" t="s">
        <v>137</v>
      </c>
      <c r="K370" t="s">
        <v>138</v>
      </c>
      <c r="L370" t="s">
        <v>1249</v>
      </c>
      <c r="M370" t="s">
        <v>1250</v>
      </c>
      <c r="N370">
        <v>0.60250000000000004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1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0.95644496022250003</v>
      </c>
      <c r="AC370">
        <v>0</v>
      </c>
      <c r="AD370">
        <v>0</v>
      </c>
      <c r="AE370">
        <v>0.95644496022250003</v>
      </c>
    </row>
    <row r="371" spans="1:31" x14ac:dyDescent="0.3">
      <c r="A371">
        <v>2732723</v>
      </c>
      <c r="B371">
        <v>1</v>
      </c>
      <c r="C371" t="s">
        <v>80</v>
      </c>
      <c r="D371" t="s">
        <v>92</v>
      </c>
      <c r="E371" t="s">
        <v>161</v>
      </c>
      <c r="F371" t="s">
        <v>1251</v>
      </c>
      <c r="G371" t="s">
        <v>393</v>
      </c>
      <c r="H371" t="s">
        <v>135</v>
      </c>
      <c r="I371" t="s">
        <v>136</v>
      </c>
      <c r="J371" t="s">
        <v>137</v>
      </c>
      <c r="K371" t="s">
        <v>138</v>
      </c>
      <c r="L371" t="s">
        <v>1252</v>
      </c>
      <c r="M371" t="s">
        <v>1253</v>
      </c>
      <c r="N371">
        <v>2.5663888880000001</v>
      </c>
      <c r="O371">
        <v>0</v>
      </c>
      <c r="P371">
        <v>118</v>
      </c>
      <c r="Q371">
        <v>0</v>
      </c>
      <c r="R371">
        <v>1</v>
      </c>
      <c r="S371">
        <v>0</v>
      </c>
      <c r="T371">
        <v>2</v>
      </c>
      <c r="U371">
        <v>0</v>
      </c>
      <c r="V371">
        <v>0</v>
      </c>
      <c r="W371">
        <v>0</v>
      </c>
      <c r="X371">
        <v>53.944941163224499</v>
      </c>
      <c r="Y371">
        <v>0</v>
      </c>
      <c r="Z371">
        <v>0</v>
      </c>
      <c r="AA371">
        <v>0</v>
      </c>
      <c r="AB371">
        <v>7.0858902772985699</v>
      </c>
      <c r="AC371">
        <v>0</v>
      </c>
      <c r="AD371">
        <v>0</v>
      </c>
      <c r="AE371">
        <v>61.030831440523066</v>
      </c>
    </row>
    <row r="372" spans="1:31" x14ac:dyDescent="0.3">
      <c r="A372">
        <v>2732239</v>
      </c>
      <c r="B372">
        <v>1</v>
      </c>
      <c r="C372" t="s">
        <v>80</v>
      </c>
      <c r="D372" t="s">
        <v>82</v>
      </c>
      <c r="E372" t="s">
        <v>145</v>
      </c>
      <c r="F372" t="s">
        <v>1254</v>
      </c>
      <c r="G372" t="s">
        <v>181</v>
      </c>
      <c r="H372" t="s">
        <v>135</v>
      </c>
      <c r="I372" t="s">
        <v>136</v>
      </c>
      <c r="J372" t="s">
        <v>137</v>
      </c>
      <c r="K372" t="s">
        <v>138</v>
      </c>
      <c r="L372" t="s">
        <v>1255</v>
      </c>
      <c r="M372" t="s">
        <v>1256</v>
      </c>
      <c r="N372">
        <v>3.3283333329999998</v>
      </c>
      <c r="O372">
        <v>0</v>
      </c>
      <c r="P372">
        <v>2</v>
      </c>
      <c r="Q372">
        <v>0</v>
      </c>
      <c r="R372">
        <v>0</v>
      </c>
      <c r="S372">
        <v>0</v>
      </c>
      <c r="T372">
        <v>3</v>
      </c>
      <c r="U372">
        <v>0</v>
      </c>
      <c r="V372">
        <v>0</v>
      </c>
      <c r="W372">
        <v>0</v>
      </c>
      <c r="X372">
        <v>0.46002197510925003</v>
      </c>
      <c r="Y372">
        <v>0</v>
      </c>
      <c r="Z372">
        <v>0</v>
      </c>
      <c r="AA372">
        <v>0</v>
      </c>
      <c r="AB372">
        <v>3.7146378364089601</v>
      </c>
      <c r="AC372">
        <v>0</v>
      </c>
      <c r="AD372">
        <v>0</v>
      </c>
      <c r="AE372">
        <v>4.1746598115182101</v>
      </c>
    </row>
    <row r="373" spans="1:31" x14ac:dyDescent="0.3">
      <c r="A373">
        <v>2732488</v>
      </c>
      <c r="B373">
        <v>1</v>
      </c>
      <c r="C373" t="s">
        <v>80</v>
      </c>
      <c r="D373" t="s">
        <v>103</v>
      </c>
      <c r="E373" t="s">
        <v>156</v>
      </c>
      <c r="F373" t="s">
        <v>1257</v>
      </c>
      <c r="G373" t="s">
        <v>170</v>
      </c>
      <c r="H373" t="s">
        <v>153</v>
      </c>
      <c r="I373" t="s">
        <v>136</v>
      </c>
      <c r="J373" t="s">
        <v>137</v>
      </c>
      <c r="K373" t="s">
        <v>138</v>
      </c>
      <c r="L373" t="s">
        <v>1258</v>
      </c>
      <c r="M373" t="s">
        <v>1259</v>
      </c>
      <c r="N373">
        <v>2.0502777769999998</v>
      </c>
      <c r="O373">
        <v>0</v>
      </c>
      <c r="P373">
        <v>223</v>
      </c>
      <c r="Q373">
        <v>0</v>
      </c>
      <c r="R373">
        <v>0</v>
      </c>
      <c r="S373">
        <v>0</v>
      </c>
      <c r="T373">
        <v>1</v>
      </c>
      <c r="U373">
        <v>0</v>
      </c>
      <c r="V373">
        <v>0</v>
      </c>
      <c r="W373">
        <v>0</v>
      </c>
      <c r="X373">
        <v>91.356012917552164</v>
      </c>
      <c r="Y373">
        <v>0</v>
      </c>
      <c r="Z373">
        <v>0</v>
      </c>
      <c r="AA373">
        <v>0</v>
      </c>
      <c r="AB373">
        <v>3.1353894957424999</v>
      </c>
      <c r="AC373">
        <v>0</v>
      </c>
      <c r="AD373">
        <v>0</v>
      </c>
      <c r="AE373">
        <v>94.491402413294665</v>
      </c>
    </row>
    <row r="374" spans="1:31" x14ac:dyDescent="0.3">
      <c r="A374">
        <v>2732265</v>
      </c>
      <c r="B374">
        <v>1</v>
      </c>
      <c r="C374" t="s">
        <v>80</v>
      </c>
      <c r="D374" t="s">
        <v>84</v>
      </c>
      <c r="E374" t="s">
        <v>132</v>
      </c>
      <c r="F374" t="s">
        <v>1260</v>
      </c>
      <c r="G374" t="s">
        <v>209</v>
      </c>
      <c r="H374" t="s">
        <v>135</v>
      </c>
      <c r="I374" t="s">
        <v>136</v>
      </c>
      <c r="J374" t="s">
        <v>137</v>
      </c>
      <c r="K374" t="s">
        <v>210</v>
      </c>
      <c r="L374" t="s">
        <v>1261</v>
      </c>
      <c r="M374" t="s">
        <v>1262</v>
      </c>
      <c r="N374">
        <v>1.4641666659999999</v>
      </c>
      <c r="O374">
        <v>0</v>
      </c>
      <c r="P374">
        <v>12</v>
      </c>
      <c r="Q374">
        <v>0</v>
      </c>
      <c r="R374">
        <v>0</v>
      </c>
      <c r="S374">
        <v>0</v>
      </c>
      <c r="T374">
        <v>104</v>
      </c>
      <c r="U374">
        <v>0</v>
      </c>
      <c r="V374">
        <v>3</v>
      </c>
      <c r="W374">
        <v>0</v>
      </c>
      <c r="X374">
        <v>3.1639816186771799</v>
      </c>
      <c r="Y374">
        <v>0</v>
      </c>
      <c r="Z374">
        <v>0</v>
      </c>
      <c r="AA374">
        <v>0</v>
      </c>
      <c r="AB374">
        <v>261.38665330229202</v>
      </c>
      <c r="AC374">
        <v>0</v>
      </c>
      <c r="AD374">
        <v>410.12578831475821</v>
      </c>
      <c r="AE374">
        <v>674.67642323572738</v>
      </c>
    </row>
    <row r="375" spans="1:31" x14ac:dyDescent="0.3">
      <c r="A375">
        <v>2732079</v>
      </c>
      <c r="B375">
        <v>1</v>
      </c>
      <c r="C375" t="s">
        <v>80</v>
      </c>
      <c r="D375" t="s">
        <v>97</v>
      </c>
      <c r="E375" t="s">
        <v>156</v>
      </c>
      <c r="F375" t="s">
        <v>1263</v>
      </c>
      <c r="G375" t="s">
        <v>263</v>
      </c>
      <c r="H375" t="s">
        <v>153</v>
      </c>
      <c r="I375" t="s">
        <v>136</v>
      </c>
      <c r="J375" t="s">
        <v>137</v>
      </c>
      <c r="K375" t="s">
        <v>138</v>
      </c>
      <c r="L375" t="s">
        <v>1264</v>
      </c>
      <c r="M375" t="s">
        <v>1265</v>
      </c>
      <c r="N375">
        <v>1.6558333329999999</v>
      </c>
      <c r="O375">
        <v>0</v>
      </c>
      <c r="P375">
        <v>955</v>
      </c>
      <c r="Q375">
        <v>0</v>
      </c>
      <c r="R375">
        <v>51</v>
      </c>
      <c r="S375">
        <v>2</v>
      </c>
      <c r="T375">
        <v>104</v>
      </c>
      <c r="U375">
        <v>0</v>
      </c>
      <c r="V375">
        <v>0</v>
      </c>
      <c r="W375">
        <v>0</v>
      </c>
      <c r="X375">
        <v>280.70552530216077</v>
      </c>
      <c r="Y375">
        <v>0</v>
      </c>
      <c r="Z375">
        <v>6.8550899066104929</v>
      </c>
      <c r="AA375">
        <v>70.935744161036922</v>
      </c>
      <c r="AB375">
        <v>63.353186158409962</v>
      </c>
      <c r="AC375">
        <v>0</v>
      </c>
      <c r="AD375">
        <v>0</v>
      </c>
      <c r="AE375">
        <v>421.84954552821813</v>
      </c>
    </row>
    <row r="376" spans="1:31" x14ac:dyDescent="0.3">
      <c r="A376">
        <v>2732073</v>
      </c>
      <c r="B376">
        <v>1</v>
      </c>
      <c r="C376" t="s">
        <v>80</v>
      </c>
      <c r="D376" t="s">
        <v>82</v>
      </c>
      <c r="E376" t="s">
        <v>145</v>
      </c>
      <c r="F376" t="s">
        <v>1266</v>
      </c>
      <c r="G376" t="s">
        <v>147</v>
      </c>
      <c r="H376" t="s">
        <v>135</v>
      </c>
      <c r="I376" t="s">
        <v>136</v>
      </c>
      <c r="J376" t="s">
        <v>137</v>
      </c>
      <c r="K376" t="s">
        <v>138</v>
      </c>
      <c r="L376" t="s">
        <v>1267</v>
      </c>
      <c r="M376" t="s">
        <v>1268</v>
      </c>
      <c r="N376">
        <v>4.5530555550000003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1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21.085746537582512</v>
      </c>
      <c r="AC376">
        <v>0</v>
      </c>
      <c r="AD376">
        <v>0</v>
      </c>
      <c r="AE376">
        <v>21.085746537582512</v>
      </c>
    </row>
    <row r="377" spans="1:31" x14ac:dyDescent="0.3">
      <c r="A377">
        <v>2733384</v>
      </c>
      <c r="B377">
        <v>1</v>
      </c>
      <c r="C377" t="s">
        <v>80</v>
      </c>
      <c r="D377" t="s">
        <v>99</v>
      </c>
      <c r="E377" t="s">
        <v>161</v>
      </c>
      <c r="F377" t="s">
        <v>1269</v>
      </c>
      <c r="G377" t="s">
        <v>163</v>
      </c>
      <c r="H377" t="s">
        <v>135</v>
      </c>
      <c r="I377" t="s">
        <v>136</v>
      </c>
      <c r="J377" t="s">
        <v>137</v>
      </c>
      <c r="K377" t="s">
        <v>138</v>
      </c>
      <c r="L377" t="s">
        <v>1270</v>
      </c>
      <c r="M377" t="s">
        <v>1271</v>
      </c>
      <c r="N377">
        <v>9.3216666660000005</v>
      </c>
      <c r="O377">
        <v>0</v>
      </c>
      <c r="P377">
        <v>83</v>
      </c>
      <c r="Q377">
        <v>0</v>
      </c>
      <c r="R377">
        <v>5</v>
      </c>
      <c r="S377">
        <v>0</v>
      </c>
      <c r="T377">
        <v>6</v>
      </c>
      <c r="U377">
        <v>0</v>
      </c>
      <c r="V377">
        <v>0</v>
      </c>
      <c r="W377">
        <v>0</v>
      </c>
      <c r="X377">
        <v>134.62901044868218</v>
      </c>
      <c r="Y377">
        <v>0</v>
      </c>
      <c r="Z377">
        <v>8.2968302016437949</v>
      </c>
      <c r="AA377">
        <v>0</v>
      </c>
      <c r="AB377">
        <v>9.0216193932064535</v>
      </c>
      <c r="AC377">
        <v>0</v>
      </c>
      <c r="AD377">
        <v>0</v>
      </c>
      <c r="AE377">
        <v>151.94746004353243</v>
      </c>
    </row>
    <row r="378" spans="1:31" x14ac:dyDescent="0.3">
      <c r="A378">
        <v>2733430</v>
      </c>
      <c r="B378">
        <v>1</v>
      </c>
      <c r="C378" t="s">
        <v>80</v>
      </c>
      <c r="D378" t="s">
        <v>111</v>
      </c>
      <c r="E378" t="s">
        <v>156</v>
      </c>
      <c r="F378" t="s">
        <v>1272</v>
      </c>
      <c r="G378" t="s">
        <v>185</v>
      </c>
      <c r="H378" t="s">
        <v>153</v>
      </c>
      <c r="I378" t="s">
        <v>136</v>
      </c>
      <c r="J378" t="s">
        <v>137</v>
      </c>
      <c r="K378" t="s">
        <v>138</v>
      </c>
      <c r="L378" t="s">
        <v>1273</v>
      </c>
      <c r="M378" t="s">
        <v>1274</v>
      </c>
      <c r="N378">
        <v>5.2275</v>
      </c>
      <c r="O378">
        <v>0</v>
      </c>
      <c r="P378">
        <v>70</v>
      </c>
      <c r="Q378">
        <v>0</v>
      </c>
      <c r="R378">
        <v>23</v>
      </c>
      <c r="S378">
        <v>0</v>
      </c>
      <c r="T378">
        <v>38</v>
      </c>
      <c r="U378">
        <v>0</v>
      </c>
      <c r="V378">
        <v>0</v>
      </c>
      <c r="W378">
        <v>0</v>
      </c>
      <c r="X378">
        <v>96.429609704849355</v>
      </c>
      <c r="Y378">
        <v>0</v>
      </c>
      <c r="Z378">
        <v>53.151345685502086</v>
      </c>
      <c r="AA378">
        <v>0</v>
      </c>
      <c r="AB378">
        <v>464.31628455651696</v>
      </c>
      <c r="AC378">
        <v>0</v>
      </c>
      <c r="AD378">
        <v>0</v>
      </c>
      <c r="AE378">
        <v>613.89723994686847</v>
      </c>
    </row>
    <row r="379" spans="1:31" x14ac:dyDescent="0.3">
      <c r="A379">
        <v>2732766</v>
      </c>
      <c r="B379">
        <v>1</v>
      </c>
      <c r="C379" t="s">
        <v>80</v>
      </c>
      <c r="D379" t="s">
        <v>82</v>
      </c>
      <c r="E379" t="s">
        <v>145</v>
      </c>
      <c r="F379" t="s">
        <v>1275</v>
      </c>
      <c r="G379" t="s">
        <v>249</v>
      </c>
      <c r="H379" t="s">
        <v>135</v>
      </c>
      <c r="I379" t="s">
        <v>136</v>
      </c>
      <c r="J379" t="s">
        <v>5</v>
      </c>
      <c r="K379" t="s">
        <v>138</v>
      </c>
      <c r="L379" t="s">
        <v>1276</v>
      </c>
      <c r="M379" t="s">
        <v>1277</v>
      </c>
      <c r="N379">
        <v>1.5022222220000001</v>
      </c>
      <c r="O379">
        <v>0</v>
      </c>
      <c r="P379">
        <v>1</v>
      </c>
      <c r="Q379">
        <v>0</v>
      </c>
      <c r="R379">
        <v>0</v>
      </c>
      <c r="S379">
        <v>0</v>
      </c>
      <c r="T379">
        <v>23</v>
      </c>
      <c r="U379">
        <v>0</v>
      </c>
      <c r="V379">
        <v>0</v>
      </c>
      <c r="W379">
        <v>0</v>
      </c>
      <c r="X379">
        <v>0.7410633576188701</v>
      </c>
      <c r="Y379">
        <v>0</v>
      </c>
      <c r="Z379">
        <v>0</v>
      </c>
      <c r="AA379">
        <v>0</v>
      </c>
      <c r="AB379">
        <v>11.1391052293326</v>
      </c>
      <c r="AC379">
        <v>0</v>
      </c>
      <c r="AD379">
        <v>0</v>
      </c>
      <c r="AE379">
        <v>11.88016858695147</v>
      </c>
    </row>
    <row r="380" spans="1:31" x14ac:dyDescent="0.3">
      <c r="A380">
        <v>2732806</v>
      </c>
      <c r="B380">
        <v>1</v>
      </c>
      <c r="C380" t="s">
        <v>80</v>
      </c>
      <c r="D380" t="s">
        <v>106</v>
      </c>
      <c r="E380" t="s">
        <v>132</v>
      </c>
      <c r="F380" t="s">
        <v>1278</v>
      </c>
      <c r="G380" t="s">
        <v>134</v>
      </c>
      <c r="H380" t="s">
        <v>135</v>
      </c>
      <c r="I380" t="s">
        <v>136</v>
      </c>
      <c r="J380" t="s">
        <v>137</v>
      </c>
      <c r="K380" t="s">
        <v>138</v>
      </c>
      <c r="L380" t="s">
        <v>1279</v>
      </c>
      <c r="M380" t="s">
        <v>1280</v>
      </c>
      <c r="N380">
        <v>1.431944444</v>
      </c>
      <c r="O380">
        <v>0</v>
      </c>
      <c r="P380">
        <v>34</v>
      </c>
      <c r="Q380">
        <v>0</v>
      </c>
      <c r="R380">
        <v>0</v>
      </c>
      <c r="S380">
        <v>0</v>
      </c>
      <c r="T380">
        <v>6</v>
      </c>
      <c r="U380">
        <v>0</v>
      </c>
      <c r="V380">
        <v>0</v>
      </c>
      <c r="W380">
        <v>0</v>
      </c>
      <c r="X380">
        <v>7.3250637196638184</v>
      </c>
      <c r="Y380">
        <v>0</v>
      </c>
      <c r="Z380">
        <v>0</v>
      </c>
      <c r="AA380">
        <v>0</v>
      </c>
      <c r="AB380">
        <v>0.43811432450865173</v>
      </c>
      <c r="AC380">
        <v>0</v>
      </c>
      <c r="AD380">
        <v>0</v>
      </c>
      <c r="AE380">
        <v>7.76317804417247</v>
      </c>
    </row>
    <row r="381" spans="1:31" x14ac:dyDescent="0.3">
      <c r="A381">
        <v>2733447</v>
      </c>
      <c r="B381">
        <v>1</v>
      </c>
      <c r="C381" t="s">
        <v>80</v>
      </c>
      <c r="D381" t="s">
        <v>105</v>
      </c>
      <c r="E381" t="s">
        <v>213</v>
      </c>
      <c r="F381" t="s">
        <v>1281</v>
      </c>
      <c r="G381" t="s">
        <v>152</v>
      </c>
      <c r="H381" t="s">
        <v>153</v>
      </c>
      <c r="I381" t="s">
        <v>136</v>
      </c>
      <c r="J381" t="s">
        <v>137</v>
      </c>
      <c r="K381" t="s">
        <v>138</v>
      </c>
      <c r="L381" t="s">
        <v>1282</v>
      </c>
      <c r="M381" t="s">
        <v>1283</v>
      </c>
      <c r="N381">
        <v>0.42555555499999997</v>
      </c>
      <c r="O381">
        <v>1</v>
      </c>
      <c r="P381">
        <v>1053</v>
      </c>
      <c r="Q381">
        <v>4</v>
      </c>
      <c r="R381">
        <v>120</v>
      </c>
      <c r="S381">
        <v>19</v>
      </c>
      <c r="T381">
        <v>107</v>
      </c>
      <c r="U381">
        <v>4</v>
      </c>
      <c r="V381">
        <v>0</v>
      </c>
      <c r="W381">
        <v>0.22300144244266668</v>
      </c>
      <c r="X381">
        <v>70.917649984982503</v>
      </c>
      <c r="Y381">
        <v>0.72849561312107003</v>
      </c>
      <c r="Z381">
        <v>11.143937152679824</v>
      </c>
      <c r="AA381">
        <v>27.258744432205006</v>
      </c>
      <c r="AB381">
        <v>17.598576926210271</v>
      </c>
      <c r="AC381">
        <v>24.749492576953742</v>
      </c>
      <c r="AD381">
        <v>0</v>
      </c>
      <c r="AE381">
        <v>152.61989812859508</v>
      </c>
    </row>
    <row r="382" spans="1:31" x14ac:dyDescent="0.3">
      <c r="A382">
        <v>2732946</v>
      </c>
      <c r="B382">
        <v>1</v>
      </c>
      <c r="C382" t="s">
        <v>81</v>
      </c>
      <c r="D382" t="s">
        <v>113</v>
      </c>
      <c r="E382" t="s">
        <v>161</v>
      </c>
      <c r="F382" t="s">
        <v>1284</v>
      </c>
      <c r="G382" t="s">
        <v>163</v>
      </c>
      <c r="H382" t="s">
        <v>135</v>
      </c>
      <c r="I382" t="s">
        <v>136</v>
      </c>
      <c r="J382" t="s">
        <v>137</v>
      </c>
      <c r="K382" t="s">
        <v>138</v>
      </c>
      <c r="L382" t="s">
        <v>1285</v>
      </c>
      <c r="M382" t="s">
        <v>1286</v>
      </c>
      <c r="N382">
        <v>1.1475</v>
      </c>
      <c r="O382">
        <v>0</v>
      </c>
      <c r="P382">
        <v>18</v>
      </c>
      <c r="Q382">
        <v>0</v>
      </c>
      <c r="R382">
        <v>2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1.4395582116284154</v>
      </c>
      <c r="Y382">
        <v>0</v>
      </c>
      <c r="Z382">
        <v>0.241627130253315</v>
      </c>
      <c r="AA382">
        <v>0</v>
      </c>
      <c r="AB382">
        <v>0</v>
      </c>
      <c r="AC382">
        <v>0</v>
      </c>
      <c r="AD382">
        <v>0</v>
      </c>
      <c r="AE382">
        <v>1.6811853418817304</v>
      </c>
    </row>
    <row r="383" spans="1:31" x14ac:dyDescent="0.3">
      <c r="A383">
        <v>2732614</v>
      </c>
      <c r="B383">
        <v>1</v>
      </c>
      <c r="C383" t="s">
        <v>80</v>
      </c>
      <c r="D383" t="s">
        <v>85</v>
      </c>
      <c r="E383" t="s">
        <v>200</v>
      </c>
      <c r="F383" t="s">
        <v>1287</v>
      </c>
      <c r="G383" t="s">
        <v>163</v>
      </c>
      <c r="H383" t="s">
        <v>135</v>
      </c>
      <c r="I383" t="s">
        <v>136</v>
      </c>
      <c r="J383" t="s">
        <v>137</v>
      </c>
      <c r="K383" t="s">
        <v>138</v>
      </c>
      <c r="L383" t="s">
        <v>1288</v>
      </c>
      <c r="M383" t="s">
        <v>1289</v>
      </c>
      <c r="N383">
        <v>6.4916666660000004</v>
      </c>
      <c r="O383">
        <v>0</v>
      </c>
      <c r="P383">
        <v>28</v>
      </c>
      <c r="Q383">
        <v>0</v>
      </c>
      <c r="R383">
        <v>0</v>
      </c>
      <c r="S383">
        <v>0</v>
      </c>
      <c r="T383">
        <v>60</v>
      </c>
      <c r="U383">
        <v>0</v>
      </c>
      <c r="V383">
        <v>0</v>
      </c>
      <c r="W383">
        <v>0</v>
      </c>
      <c r="X383">
        <v>38.19223847574947</v>
      </c>
      <c r="Y383">
        <v>0</v>
      </c>
      <c r="Z383">
        <v>0</v>
      </c>
      <c r="AA383">
        <v>0</v>
      </c>
      <c r="AB383">
        <v>171.69837545221111</v>
      </c>
      <c r="AC383">
        <v>0</v>
      </c>
      <c r="AD383">
        <v>0</v>
      </c>
      <c r="AE383">
        <v>209.89061392796057</v>
      </c>
    </row>
    <row r="384" spans="1:31" x14ac:dyDescent="0.3">
      <c r="A384">
        <v>2732365</v>
      </c>
      <c r="B384">
        <v>1</v>
      </c>
      <c r="C384" t="s">
        <v>80</v>
      </c>
      <c r="D384" t="s">
        <v>85</v>
      </c>
      <c r="E384" t="s">
        <v>161</v>
      </c>
      <c r="F384" t="s">
        <v>1290</v>
      </c>
      <c r="G384" t="s">
        <v>163</v>
      </c>
      <c r="H384" t="s">
        <v>135</v>
      </c>
      <c r="I384" t="s">
        <v>136</v>
      </c>
      <c r="J384" t="s">
        <v>137</v>
      </c>
      <c r="K384" t="s">
        <v>138</v>
      </c>
      <c r="L384" t="s">
        <v>1291</v>
      </c>
      <c r="M384" t="s">
        <v>1292</v>
      </c>
      <c r="N384">
        <v>6.4683333330000004</v>
      </c>
      <c r="O384">
        <v>0</v>
      </c>
      <c r="P384">
        <v>103</v>
      </c>
      <c r="Q384">
        <v>0</v>
      </c>
      <c r="R384">
        <v>0</v>
      </c>
      <c r="S384">
        <v>0</v>
      </c>
      <c r="T384">
        <v>2</v>
      </c>
      <c r="U384">
        <v>0</v>
      </c>
      <c r="V384">
        <v>0</v>
      </c>
      <c r="W384">
        <v>0</v>
      </c>
      <c r="X384">
        <v>121.07507647630477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121.07507647630477</v>
      </c>
    </row>
    <row r="385" spans="1:31" x14ac:dyDescent="0.3">
      <c r="A385">
        <v>2732119</v>
      </c>
      <c r="B385">
        <v>1</v>
      </c>
      <c r="C385" t="s">
        <v>80</v>
      </c>
      <c r="D385" t="s">
        <v>82</v>
      </c>
      <c r="E385" t="s">
        <v>200</v>
      </c>
      <c r="F385" t="s">
        <v>1293</v>
      </c>
      <c r="G385" t="s">
        <v>163</v>
      </c>
      <c r="H385" t="s">
        <v>135</v>
      </c>
      <c r="I385" t="s">
        <v>136</v>
      </c>
      <c r="J385" t="s">
        <v>137</v>
      </c>
      <c r="K385" t="s">
        <v>138</v>
      </c>
      <c r="L385" t="s">
        <v>1294</v>
      </c>
      <c r="M385" t="s">
        <v>1295</v>
      </c>
      <c r="N385">
        <v>8.1416666660000008</v>
      </c>
      <c r="O385">
        <v>0</v>
      </c>
      <c r="P385">
        <v>55</v>
      </c>
      <c r="Q385">
        <v>0</v>
      </c>
      <c r="R385">
        <v>0</v>
      </c>
      <c r="S385">
        <v>0</v>
      </c>
      <c r="T385">
        <v>5</v>
      </c>
      <c r="U385">
        <v>0</v>
      </c>
      <c r="V385">
        <v>0</v>
      </c>
      <c r="W385">
        <v>0</v>
      </c>
      <c r="X385">
        <v>85.380708897066711</v>
      </c>
      <c r="Y385">
        <v>0</v>
      </c>
      <c r="Z385">
        <v>0</v>
      </c>
      <c r="AA385">
        <v>0</v>
      </c>
      <c r="AB385">
        <v>48.417678567474297</v>
      </c>
      <c r="AC385">
        <v>0</v>
      </c>
      <c r="AD385">
        <v>0</v>
      </c>
      <c r="AE385">
        <v>133.79838746454101</v>
      </c>
    </row>
    <row r="386" spans="1:31" x14ac:dyDescent="0.3">
      <c r="A386">
        <v>2732760</v>
      </c>
      <c r="B386">
        <v>1</v>
      </c>
      <c r="C386" t="s">
        <v>80</v>
      </c>
      <c r="D386" t="s">
        <v>108</v>
      </c>
      <c r="E386" t="s">
        <v>161</v>
      </c>
      <c r="F386" t="s">
        <v>1296</v>
      </c>
      <c r="G386" t="s">
        <v>163</v>
      </c>
      <c r="H386" t="s">
        <v>135</v>
      </c>
      <c r="I386" t="s">
        <v>136</v>
      </c>
      <c r="J386" t="s">
        <v>137</v>
      </c>
      <c r="K386" t="s">
        <v>138</v>
      </c>
      <c r="L386" t="s">
        <v>1297</v>
      </c>
      <c r="M386" t="s">
        <v>1298</v>
      </c>
      <c r="N386">
        <v>2.5291666660000001</v>
      </c>
      <c r="O386">
        <v>0</v>
      </c>
      <c r="P386">
        <v>31</v>
      </c>
      <c r="Q386">
        <v>0</v>
      </c>
      <c r="R386">
        <v>3</v>
      </c>
      <c r="S386">
        <v>0</v>
      </c>
      <c r="T386">
        <v>4</v>
      </c>
      <c r="U386">
        <v>0</v>
      </c>
      <c r="V386">
        <v>0</v>
      </c>
      <c r="W386">
        <v>0</v>
      </c>
      <c r="X386">
        <v>13.21923019846647</v>
      </c>
      <c r="Y386">
        <v>0</v>
      </c>
      <c r="Z386">
        <v>0</v>
      </c>
      <c r="AA386">
        <v>0</v>
      </c>
      <c r="AB386">
        <v>4.1398915591066263</v>
      </c>
      <c r="AC386">
        <v>0</v>
      </c>
      <c r="AD386">
        <v>0</v>
      </c>
      <c r="AE386">
        <v>17.359121757573096</v>
      </c>
    </row>
    <row r="387" spans="1:31" x14ac:dyDescent="0.3">
      <c r="A387">
        <v>2732305</v>
      </c>
      <c r="B387">
        <v>1</v>
      </c>
      <c r="C387" t="s">
        <v>80</v>
      </c>
      <c r="D387" t="s">
        <v>110</v>
      </c>
      <c r="E387" t="s">
        <v>132</v>
      </c>
      <c r="F387" t="s">
        <v>1299</v>
      </c>
      <c r="G387" t="s">
        <v>209</v>
      </c>
      <c r="H387" t="s">
        <v>135</v>
      </c>
      <c r="I387" t="s">
        <v>136</v>
      </c>
      <c r="J387" t="s">
        <v>137</v>
      </c>
      <c r="K387" t="s">
        <v>210</v>
      </c>
      <c r="L387" t="s">
        <v>1300</v>
      </c>
      <c r="M387" t="s">
        <v>1301</v>
      </c>
      <c r="N387">
        <v>2.3827777769999998</v>
      </c>
      <c r="O387">
        <v>0</v>
      </c>
      <c r="P387">
        <v>87</v>
      </c>
      <c r="Q387">
        <v>0</v>
      </c>
      <c r="R387">
        <v>0</v>
      </c>
      <c r="S387">
        <v>0</v>
      </c>
      <c r="T387">
        <v>5</v>
      </c>
      <c r="U387">
        <v>0</v>
      </c>
      <c r="V387">
        <v>0</v>
      </c>
      <c r="W387">
        <v>0</v>
      </c>
      <c r="X387">
        <v>32.062598230095013</v>
      </c>
      <c r="Y387">
        <v>0</v>
      </c>
      <c r="Z387">
        <v>0</v>
      </c>
      <c r="AA387">
        <v>0</v>
      </c>
      <c r="AB387">
        <v>3.7353538900841672</v>
      </c>
      <c r="AC387">
        <v>0</v>
      </c>
      <c r="AD387">
        <v>0</v>
      </c>
      <c r="AE387">
        <v>35.797952120179183</v>
      </c>
    </row>
    <row r="388" spans="1:31" x14ac:dyDescent="0.3">
      <c r="A388">
        <v>2732660</v>
      </c>
      <c r="B388">
        <v>1</v>
      </c>
      <c r="C388" t="s">
        <v>80</v>
      </c>
      <c r="D388" t="s">
        <v>93</v>
      </c>
      <c r="E388" t="s">
        <v>150</v>
      </c>
      <c r="F388" t="s">
        <v>1302</v>
      </c>
      <c r="G388" t="s">
        <v>152</v>
      </c>
      <c r="H388" t="s">
        <v>153</v>
      </c>
      <c r="I388" t="s">
        <v>136</v>
      </c>
      <c r="J388" t="s">
        <v>137</v>
      </c>
      <c r="K388" t="s">
        <v>138</v>
      </c>
      <c r="L388" t="s">
        <v>1303</v>
      </c>
      <c r="M388" t="s">
        <v>1304</v>
      </c>
      <c r="N388">
        <v>2.8333333330000001</v>
      </c>
      <c r="O388">
        <v>0</v>
      </c>
      <c r="P388">
        <v>4</v>
      </c>
      <c r="Q388">
        <v>3</v>
      </c>
      <c r="R388">
        <v>264</v>
      </c>
      <c r="S388">
        <v>8</v>
      </c>
      <c r="T388">
        <v>66</v>
      </c>
      <c r="U388">
        <v>1</v>
      </c>
      <c r="V388">
        <v>0</v>
      </c>
      <c r="W388">
        <v>0</v>
      </c>
      <c r="X388">
        <v>0</v>
      </c>
      <c r="Y388">
        <v>0.57633527366168003</v>
      </c>
      <c r="Z388">
        <v>24.594018698959481</v>
      </c>
      <c r="AA388">
        <v>52.800160664614083</v>
      </c>
      <c r="AB388">
        <v>16.571392749119997</v>
      </c>
      <c r="AC388">
        <v>324.41885958334797</v>
      </c>
      <c r="AD388">
        <v>0</v>
      </c>
      <c r="AE388">
        <v>418.96076696970317</v>
      </c>
    </row>
    <row r="389" spans="1:31" x14ac:dyDescent="0.3">
      <c r="A389">
        <v>2733347</v>
      </c>
      <c r="B389">
        <v>1</v>
      </c>
      <c r="C389" t="s">
        <v>80</v>
      </c>
      <c r="D389" t="s">
        <v>101</v>
      </c>
      <c r="E389" t="s">
        <v>161</v>
      </c>
      <c r="F389" t="s">
        <v>1305</v>
      </c>
      <c r="G389" t="s">
        <v>163</v>
      </c>
      <c r="H389" t="s">
        <v>135</v>
      </c>
      <c r="I389" t="s">
        <v>136</v>
      </c>
      <c r="J389" t="s">
        <v>137</v>
      </c>
      <c r="K389" t="s">
        <v>138</v>
      </c>
      <c r="L389" t="s">
        <v>1306</v>
      </c>
      <c r="M389" t="s">
        <v>1307</v>
      </c>
      <c r="N389">
        <v>2.190555555</v>
      </c>
      <c r="O389">
        <v>0</v>
      </c>
      <c r="P389">
        <v>38</v>
      </c>
      <c r="Q389">
        <v>0</v>
      </c>
      <c r="R389">
        <v>11</v>
      </c>
      <c r="S389">
        <v>0</v>
      </c>
      <c r="T389">
        <v>2</v>
      </c>
      <c r="U389">
        <v>0</v>
      </c>
      <c r="V389">
        <v>0</v>
      </c>
      <c r="W389">
        <v>0</v>
      </c>
      <c r="X389">
        <v>21.579618061185936</v>
      </c>
      <c r="Y389">
        <v>0</v>
      </c>
      <c r="Z389">
        <v>1.3211935642263848</v>
      </c>
      <c r="AA389">
        <v>0</v>
      </c>
      <c r="AB389">
        <v>2.7665652941829169E-2</v>
      </c>
      <c r="AC389">
        <v>0</v>
      </c>
      <c r="AD389">
        <v>0</v>
      </c>
      <c r="AE389">
        <v>22.928477278354148</v>
      </c>
    </row>
    <row r="390" spans="1:31" x14ac:dyDescent="0.3">
      <c r="A390">
        <v>2732989</v>
      </c>
      <c r="B390">
        <v>1</v>
      </c>
      <c r="C390" t="s">
        <v>80</v>
      </c>
      <c r="D390" t="s">
        <v>92</v>
      </c>
      <c r="E390" t="s">
        <v>150</v>
      </c>
      <c r="F390" t="s">
        <v>1308</v>
      </c>
      <c r="G390" t="s">
        <v>152</v>
      </c>
      <c r="H390" t="s">
        <v>153</v>
      </c>
      <c r="I390" t="s">
        <v>136</v>
      </c>
      <c r="J390" t="s">
        <v>137</v>
      </c>
      <c r="K390" t="s">
        <v>138</v>
      </c>
      <c r="L390" t="s">
        <v>1309</v>
      </c>
      <c r="M390" t="s">
        <v>1310</v>
      </c>
      <c r="N390">
        <v>0.66583333300000003</v>
      </c>
      <c r="O390">
        <v>1</v>
      </c>
      <c r="P390">
        <v>3738</v>
      </c>
      <c r="Q390">
        <v>0</v>
      </c>
      <c r="R390">
        <v>6</v>
      </c>
      <c r="S390">
        <v>7</v>
      </c>
      <c r="T390">
        <v>223</v>
      </c>
      <c r="U390">
        <v>0</v>
      </c>
      <c r="V390">
        <v>0</v>
      </c>
      <c r="W390">
        <v>3.8046939060229006</v>
      </c>
      <c r="X390">
        <v>262.01073068604325</v>
      </c>
      <c r="Y390">
        <v>0</v>
      </c>
      <c r="Z390">
        <v>5.3633794828775012E-2</v>
      </c>
      <c r="AA390">
        <v>103.41723777810375</v>
      </c>
      <c r="AB390">
        <v>99.798670097712673</v>
      </c>
      <c r="AC390">
        <v>0</v>
      </c>
      <c r="AD390">
        <v>0</v>
      </c>
      <c r="AE390">
        <v>469.08496626271136</v>
      </c>
    </row>
    <row r="391" spans="1:31" x14ac:dyDescent="0.3">
      <c r="A391">
        <v>2732657</v>
      </c>
      <c r="B391">
        <v>1</v>
      </c>
      <c r="C391" t="s">
        <v>80</v>
      </c>
      <c r="D391" t="s">
        <v>96</v>
      </c>
      <c r="E391" t="s">
        <v>156</v>
      </c>
      <c r="F391" t="s">
        <v>1311</v>
      </c>
      <c r="G391" t="s">
        <v>348</v>
      </c>
      <c r="H391" t="s">
        <v>153</v>
      </c>
      <c r="I391" t="s">
        <v>136</v>
      </c>
      <c r="J391" t="s">
        <v>137</v>
      </c>
      <c r="K391" t="s">
        <v>138</v>
      </c>
      <c r="L391" t="s">
        <v>1312</v>
      </c>
      <c r="M391" t="s">
        <v>1313</v>
      </c>
      <c r="N391">
        <v>3.2566666660000001</v>
      </c>
      <c r="O391">
        <v>2</v>
      </c>
      <c r="P391">
        <v>0</v>
      </c>
      <c r="Q391">
        <v>1</v>
      </c>
      <c r="R391">
        <v>0</v>
      </c>
      <c r="S391">
        <v>2</v>
      </c>
      <c r="T391">
        <v>0</v>
      </c>
      <c r="U391">
        <v>0</v>
      </c>
      <c r="V391">
        <v>0</v>
      </c>
      <c r="W391">
        <v>27.433878388545921</v>
      </c>
      <c r="X391">
        <v>0</v>
      </c>
      <c r="Y391">
        <v>0.67517228247200012</v>
      </c>
      <c r="Z391">
        <v>0</v>
      </c>
      <c r="AA391">
        <v>36.113587631769668</v>
      </c>
      <c r="AB391">
        <v>0</v>
      </c>
      <c r="AC391">
        <v>0</v>
      </c>
      <c r="AD391">
        <v>0</v>
      </c>
      <c r="AE391">
        <v>64.222638302787587</v>
      </c>
    </row>
    <row r="392" spans="1:31" x14ac:dyDescent="0.3">
      <c r="A392">
        <v>2733155</v>
      </c>
      <c r="B392">
        <v>1</v>
      </c>
      <c r="C392" t="s">
        <v>80</v>
      </c>
      <c r="D392" t="s">
        <v>96</v>
      </c>
      <c r="E392" t="s">
        <v>150</v>
      </c>
      <c r="F392" t="s">
        <v>1314</v>
      </c>
      <c r="G392" t="s">
        <v>152</v>
      </c>
      <c r="H392" t="s">
        <v>153</v>
      </c>
      <c r="I392" t="s">
        <v>136</v>
      </c>
      <c r="J392" t="s">
        <v>137</v>
      </c>
      <c r="K392" t="s">
        <v>138</v>
      </c>
      <c r="L392" t="s">
        <v>1315</v>
      </c>
      <c r="M392" t="s">
        <v>1316</v>
      </c>
      <c r="N392">
        <v>0.23527777699999999</v>
      </c>
      <c r="O392">
        <v>3</v>
      </c>
      <c r="P392">
        <v>142</v>
      </c>
      <c r="Q392">
        <v>0</v>
      </c>
      <c r="R392">
        <v>0</v>
      </c>
      <c r="S392">
        <v>9</v>
      </c>
      <c r="T392">
        <v>1</v>
      </c>
      <c r="U392">
        <v>0</v>
      </c>
      <c r="V392">
        <v>0</v>
      </c>
      <c r="W392">
        <v>2.7502350913571512</v>
      </c>
      <c r="X392">
        <v>3.5945473666976602</v>
      </c>
      <c r="Y392">
        <v>0</v>
      </c>
      <c r="Z392">
        <v>0</v>
      </c>
      <c r="AA392">
        <v>3.7440565292191605</v>
      </c>
      <c r="AB392">
        <v>0</v>
      </c>
      <c r="AC392">
        <v>0</v>
      </c>
      <c r="AD392">
        <v>0</v>
      </c>
      <c r="AE392">
        <v>10.088838987273972</v>
      </c>
    </row>
    <row r="393" spans="1:31" x14ac:dyDescent="0.3">
      <c r="A393">
        <v>2732634</v>
      </c>
      <c r="B393">
        <v>1</v>
      </c>
      <c r="C393" t="s">
        <v>81</v>
      </c>
      <c r="D393" t="s">
        <v>127</v>
      </c>
      <c r="E393" t="s">
        <v>213</v>
      </c>
      <c r="F393" t="s">
        <v>1317</v>
      </c>
      <c r="G393" t="s">
        <v>152</v>
      </c>
      <c r="H393" t="s">
        <v>153</v>
      </c>
      <c r="I393" t="s">
        <v>136</v>
      </c>
      <c r="J393" t="s">
        <v>137</v>
      </c>
      <c r="K393" t="s">
        <v>138</v>
      </c>
      <c r="L393" t="s">
        <v>1318</v>
      </c>
      <c r="M393" t="s">
        <v>1319</v>
      </c>
      <c r="N393">
        <v>0.18944444399999999</v>
      </c>
      <c r="O393">
        <v>0</v>
      </c>
      <c r="P393">
        <v>1007</v>
      </c>
      <c r="Q393">
        <v>12</v>
      </c>
      <c r="R393">
        <v>33</v>
      </c>
      <c r="S393">
        <v>8</v>
      </c>
      <c r="T393">
        <v>133</v>
      </c>
      <c r="U393">
        <v>7</v>
      </c>
      <c r="V393">
        <v>2</v>
      </c>
      <c r="W393">
        <v>0</v>
      </c>
      <c r="X393">
        <v>36.856141340292218</v>
      </c>
      <c r="Y393">
        <v>3.8592117606399995E-2</v>
      </c>
      <c r="Z393">
        <v>0.42546577657831247</v>
      </c>
      <c r="AA393">
        <v>26.474931179790946</v>
      </c>
      <c r="AB393">
        <v>12.570108478181869</v>
      </c>
      <c r="AC393">
        <v>208.89465471145192</v>
      </c>
      <c r="AD393">
        <v>2.75921490398225</v>
      </c>
      <c r="AE393">
        <v>288.01910850788391</v>
      </c>
    </row>
    <row r="394" spans="1:31" x14ac:dyDescent="0.3">
      <c r="A394">
        <v>2732136</v>
      </c>
      <c r="B394">
        <v>1</v>
      </c>
      <c r="C394" t="s">
        <v>80</v>
      </c>
      <c r="D394" t="s">
        <v>101</v>
      </c>
      <c r="E394" t="s">
        <v>145</v>
      </c>
      <c r="F394" t="s">
        <v>1320</v>
      </c>
      <c r="G394" t="s">
        <v>181</v>
      </c>
      <c r="H394" t="s">
        <v>135</v>
      </c>
      <c r="I394" t="s">
        <v>136</v>
      </c>
      <c r="J394" t="s">
        <v>137</v>
      </c>
      <c r="K394" t="s">
        <v>138</v>
      </c>
      <c r="L394" t="s">
        <v>1321</v>
      </c>
      <c r="M394" t="s">
        <v>1322</v>
      </c>
      <c r="N394">
        <v>4.6902777770000004</v>
      </c>
      <c r="O394">
        <v>0</v>
      </c>
      <c r="P394">
        <v>1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1.2128546501508266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1.2128546501508266</v>
      </c>
    </row>
    <row r="395" spans="1:31" x14ac:dyDescent="0.3">
      <c r="A395">
        <v>2732869</v>
      </c>
      <c r="B395">
        <v>1</v>
      </c>
      <c r="C395" t="s">
        <v>80</v>
      </c>
      <c r="D395" t="s">
        <v>82</v>
      </c>
      <c r="E395" t="s">
        <v>145</v>
      </c>
      <c r="F395" t="s">
        <v>1323</v>
      </c>
      <c r="G395" t="s">
        <v>147</v>
      </c>
      <c r="H395" t="s">
        <v>135</v>
      </c>
      <c r="I395" t="s">
        <v>136</v>
      </c>
      <c r="J395" t="s">
        <v>137</v>
      </c>
      <c r="K395" t="s">
        <v>138</v>
      </c>
      <c r="L395" t="s">
        <v>1324</v>
      </c>
      <c r="M395" t="s">
        <v>1325</v>
      </c>
      <c r="N395">
        <v>12.496388888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1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0.39558489996169338</v>
      </c>
      <c r="AC395">
        <v>0</v>
      </c>
      <c r="AD395">
        <v>0</v>
      </c>
      <c r="AE395">
        <v>0.39558489996169338</v>
      </c>
    </row>
    <row r="396" spans="1:31" x14ac:dyDescent="0.3">
      <c r="A396">
        <v>2732514</v>
      </c>
      <c r="B396">
        <v>1</v>
      </c>
      <c r="C396" t="s">
        <v>81</v>
      </c>
      <c r="D396" t="s">
        <v>122</v>
      </c>
      <c r="E396" t="s">
        <v>156</v>
      </c>
      <c r="F396" t="s">
        <v>1326</v>
      </c>
      <c r="G396" t="s">
        <v>152</v>
      </c>
      <c r="H396" t="s">
        <v>153</v>
      </c>
      <c r="I396" t="s">
        <v>136</v>
      </c>
      <c r="J396" t="s">
        <v>137</v>
      </c>
      <c r="K396" t="s">
        <v>138</v>
      </c>
      <c r="L396" t="s">
        <v>1327</v>
      </c>
      <c r="M396" t="s">
        <v>1328</v>
      </c>
      <c r="N396">
        <v>2.5622222219999999</v>
      </c>
      <c r="O396">
        <v>0</v>
      </c>
      <c r="P396">
        <v>416</v>
      </c>
      <c r="Q396">
        <v>0</v>
      </c>
      <c r="R396">
        <v>0</v>
      </c>
      <c r="S396">
        <v>0</v>
      </c>
      <c r="T396">
        <v>20</v>
      </c>
      <c r="U396">
        <v>0</v>
      </c>
      <c r="V396">
        <v>0</v>
      </c>
      <c r="W396">
        <v>0</v>
      </c>
      <c r="X396">
        <v>212.40895712515459</v>
      </c>
      <c r="Y396">
        <v>0</v>
      </c>
      <c r="Z396">
        <v>0</v>
      </c>
      <c r="AA396">
        <v>0</v>
      </c>
      <c r="AB396">
        <v>21.985853769582807</v>
      </c>
      <c r="AC396">
        <v>0</v>
      </c>
      <c r="AD396">
        <v>0</v>
      </c>
      <c r="AE396">
        <v>234.39481089473739</v>
      </c>
    </row>
    <row r="397" spans="1:31" x14ac:dyDescent="0.3">
      <c r="A397">
        <v>2732146</v>
      </c>
      <c r="B397">
        <v>2</v>
      </c>
      <c r="C397" t="s">
        <v>81</v>
      </c>
      <c r="D397" t="s">
        <v>127</v>
      </c>
      <c r="E397" t="s">
        <v>213</v>
      </c>
      <c r="F397" t="s">
        <v>1329</v>
      </c>
      <c r="G397" t="s">
        <v>185</v>
      </c>
      <c r="H397" t="s">
        <v>153</v>
      </c>
      <c r="I397" t="s">
        <v>136</v>
      </c>
      <c r="J397" t="s">
        <v>137</v>
      </c>
      <c r="K397" t="s">
        <v>138</v>
      </c>
      <c r="L397" t="s">
        <v>485</v>
      </c>
      <c r="M397" t="s">
        <v>1330</v>
      </c>
      <c r="N397">
        <v>0.38194444399999999</v>
      </c>
      <c r="O397">
        <v>4</v>
      </c>
      <c r="P397">
        <v>87</v>
      </c>
      <c r="Q397">
        <v>100</v>
      </c>
      <c r="R397">
        <v>99</v>
      </c>
      <c r="S397">
        <v>2</v>
      </c>
      <c r="T397">
        <v>9</v>
      </c>
      <c r="U397">
        <v>0</v>
      </c>
      <c r="V397">
        <v>0</v>
      </c>
      <c r="W397">
        <v>7.1706250456666662E-2</v>
      </c>
      <c r="X397">
        <v>3.7693578210184535</v>
      </c>
      <c r="Y397">
        <v>0.75637048261998507</v>
      </c>
      <c r="Z397">
        <v>1.8760628723292316</v>
      </c>
      <c r="AA397">
        <v>4.3131092951792445</v>
      </c>
      <c r="AB397">
        <v>1.1464531057091083</v>
      </c>
      <c r="AC397">
        <v>0</v>
      </c>
      <c r="AD397">
        <v>0</v>
      </c>
      <c r="AE397">
        <v>11.933059827312691</v>
      </c>
    </row>
    <row r="398" spans="1:31" x14ac:dyDescent="0.3">
      <c r="A398">
        <v>2732322</v>
      </c>
      <c r="B398">
        <v>1</v>
      </c>
      <c r="C398" t="s">
        <v>80</v>
      </c>
      <c r="D398" t="s">
        <v>96</v>
      </c>
      <c r="E398" t="s">
        <v>200</v>
      </c>
      <c r="F398" t="s">
        <v>1331</v>
      </c>
      <c r="G398" t="s">
        <v>393</v>
      </c>
      <c r="H398" t="s">
        <v>135</v>
      </c>
      <c r="I398" t="s">
        <v>136</v>
      </c>
      <c r="J398" t="s">
        <v>137</v>
      </c>
      <c r="K398" t="s">
        <v>138</v>
      </c>
      <c r="L398" t="s">
        <v>1332</v>
      </c>
      <c r="M398" t="s">
        <v>1333</v>
      </c>
      <c r="N398">
        <v>3.415</v>
      </c>
      <c r="O398">
        <v>0</v>
      </c>
      <c r="P398">
        <v>45</v>
      </c>
      <c r="Q398">
        <v>0</v>
      </c>
      <c r="R398">
        <v>0</v>
      </c>
      <c r="S398">
        <v>0</v>
      </c>
      <c r="T398">
        <v>4</v>
      </c>
      <c r="U398">
        <v>0</v>
      </c>
      <c r="V398">
        <v>0</v>
      </c>
      <c r="W398">
        <v>0</v>
      </c>
      <c r="X398">
        <v>25.877540451445345</v>
      </c>
      <c r="Y398">
        <v>0</v>
      </c>
      <c r="Z398">
        <v>0</v>
      </c>
      <c r="AA398">
        <v>0</v>
      </c>
      <c r="AB398">
        <v>10.984208519911459</v>
      </c>
      <c r="AC398">
        <v>0</v>
      </c>
      <c r="AD398">
        <v>0</v>
      </c>
      <c r="AE398">
        <v>36.861748971356803</v>
      </c>
    </row>
    <row r="399" spans="1:31" x14ac:dyDescent="0.3">
      <c r="A399">
        <v>2732156</v>
      </c>
      <c r="B399">
        <v>1</v>
      </c>
      <c r="C399" t="s">
        <v>80</v>
      </c>
      <c r="D399" t="s">
        <v>99</v>
      </c>
      <c r="E399" t="s">
        <v>161</v>
      </c>
      <c r="F399" t="s">
        <v>1334</v>
      </c>
      <c r="G399" t="s">
        <v>163</v>
      </c>
      <c r="H399" t="s">
        <v>135</v>
      </c>
      <c r="I399" t="s">
        <v>136</v>
      </c>
      <c r="J399" t="s">
        <v>137</v>
      </c>
      <c r="K399" t="s">
        <v>138</v>
      </c>
      <c r="L399" t="s">
        <v>1335</v>
      </c>
      <c r="M399" t="s">
        <v>1336</v>
      </c>
      <c r="N399">
        <v>2.7524999999999999</v>
      </c>
      <c r="O399">
        <v>0</v>
      </c>
      <c r="P399">
        <v>49</v>
      </c>
      <c r="Q399">
        <v>0</v>
      </c>
      <c r="R399">
        <v>0</v>
      </c>
      <c r="S399">
        <v>0</v>
      </c>
      <c r="T399">
        <v>5</v>
      </c>
      <c r="U399">
        <v>0</v>
      </c>
      <c r="V399">
        <v>0</v>
      </c>
      <c r="W399">
        <v>0</v>
      </c>
      <c r="X399">
        <v>34.871812647548388</v>
      </c>
      <c r="Y399">
        <v>0</v>
      </c>
      <c r="Z399">
        <v>0</v>
      </c>
      <c r="AA399">
        <v>0</v>
      </c>
      <c r="AB399">
        <v>18.690979829557911</v>
      </c>
      <c r="AC399">
        <v>0</v>
      </c>
      <c r="AD399">
        <v>0</v>
      </c>
      <c r="AE399">
        <v>53.562792477106299</v>
      </c>
    </row>
    <row r="400" spans="1:31" x14ac:dyDescent="0.3">
      <c r="A400">
        <v>2733181</v>
      </c>
      <c r="B400">
        <v>1</v>
      </c>
      <c r="C400" t="s">
        <v>80</v>
      </c>
      <c r="D400" t="s">
        <v>83</v>
      </c>
      <c r="E400" t="s">
        <v>145</v>
      </c>
      <c r="F400" t="s">
        <v>1337</v>
      </c>
      <c r="G400" t="s">
        <v>230</v>
      </c>
      <c r="H400" t="s">
        <v>135</v>
      </c>
      <c r="I400" t="s">
        <v>136</v>
      </c>
      <c r="J400" t="s">
        <v>137</v>
      </c>
      <c r="K400" t="s">
        <v>138</v>
      </c>
      <c r="L400" t="s">
        <v>1338</v>
      </c>
      <c r="M400" t="s">
        <v>1339</v>
      </c>
      <c r="N400">
        <v>4.42</v>
      </c>
      <c r="O400">
        <v>0</v>
      </c>
      <c r="P400">
        <v>2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2.2623977912948376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2.2623977912948376</v>
      </c>
    </row>
    <row r="401" spans="1:31" x14ac:dyDescent="0.3">
      <c r="A401">
        <v>2732471</v>
      </c>
      <c r="B401">
        <v>1</v>
      </c>
      <c r="C401" t="s">
        <v>81</v>
      </c>
      <c r="D401" t="s">
        <v>126</v>
      </c>
      <c r="E401" t="s">
        <v>132</v>
      </c>
      <c r="F401" t="s">
        <v>1340</v>
      </c>
      <c r="G401" t="s">
        <v>134</v>
      </c>
      <c r="H401" t="s">
        <v>135</v>
      </c>
      <c r="I401" t="s">
        <v>136</v>
      </c>
      <c r="J401" t="s">
        <v>137</v>
      </c>
      <c r="K401" t="s">
        <v>138</v>
      </c>
      <c r="L401" t="s">
        <v>1341</v>
      </c>
      <c r="M401" t="s">
        <v>1342</v>
      </c>
      <c r="N401">
        <v>1.2183333329999999</v>
      </c>
      <c r="O401">
        <v>0</v>
      </c>
      <c r="P401">
        <v>41</v>
      </c>
      <c r="Q401">
        <v>0</v>
      </c>
      <c r="R401">
        <v>14</v>
      </c>
      <c r="S401">
        <v>0</v>
      </c>
      <c r="T401">
        <v>3</v>
      </c>
      <c r="U401">
        <v>0</v>
      </c>
      <c r="V401">
        <v>0</v>
      </c>
      <c r="W401">
        <v>0</v>
      </c>
      <c r="X401">
        <v>5.5855392763666032</v>
      </c>
      <c r="Y401">
        <v>0</v>
      </c>
      <c r="Z401">
        <v>8.4188580310620171</v>
      </c>
      <c r="AA401">
        <v>0</v>
      </c>
      <c r="AB401">
        <v>3.7366601229704273</v>
      </c>
      <c r="AC401">
        <v>0</v>
      </c>
      <c r="AD401">
        <v>0</v>
      </c>
      <c r="AE401">
        <v>17.741057430399046</v>
      </c>
    </row>
    <row r="402" spans="1:31" x14ac:dyDescent="0.3">
      <c r="A402">
        <v>2733012</v>
      </c>
      <c r="B402">
        <v>1</v>
      </c>
      <c r="C402" t="s">
        <v>80</v>
      </c>
      <c r="D402" t="s">
        <v>91</v>
      </c>
      <c r="E402" t="s">
        <v>132</v>
      </c>
      <c r="F402" t="s">
        <v>1343</v>
      </c>
      <c r="G402" t="s">
        <v>134</v>
      </c>
      <c r="H402" t="s">
        <v>135</v>
      </c>
      <c r="I402" t="s">
        <v>136</v>
      </c>
      <c r="J402" t="s">
        <v>137</v>
      </c>
      <c r="K402" t="s">
        <v>138</v>
      </c>
      <c r="L402" t="s">
        <v>1344</v>
      </c>
      <c r="M402" t="s">
        <v>1345</v>
      </c>
      <c r="N402">
        <v>1.0774999999999999</v>
      </c>
      <c r="O402">
        <v>0</v>
      </c>
      <c r="P402">
        <v>123</v>
      </c>
      <c r="Q402">
        <v>0</v>
      </c>
      <c r="R402">
        <v>7</v>
      </c>
      <c r="S402">
        <v>0</v>
      </c>
      <c r="T402">
        <v>9</v>
      </c>
      <c r="U402">
        <v>0</v>
      </c>
      <c r="V402">
        <v>0</v>
      </c>
      <c r="W402">
        <v>0</v>
      </c>
      <c r="X402">
        <v>43.865764342324177</v>
      </c>
      <c r="Y402">
        <v>0</v>
      </c>
      <c r="Z402">
        <v>0.50301786832783502</v>
      </c>
      <c r="AA402">
        <v>0</v>
      </c>
      <c r="AB402">
        <v>5.4331144167693246</v>
      </c>
      <c r="AC402">
        <v>0</v>
      </c>
      <c r="AD402">
        <v>0</v>
      </c>
      <c r="AE402">
        <v>49.801896627421343</v>
      </c>
    </row>
    <row r="403" spans="1:31" x14ac:dyDescent="0.3">
      <c r="A403">
        <v>2733161</v>
      </c>
      <c r="B403">
        <v>1</v>
      </c>
      <c r="C403" t="s">
        <v>80</v>
      </c>
      <c r="D403" t="s">
        <v>101</v>
      </c>
      <c r="E403" t="s">
        <v>161</v>
      </c>
      <c r="F403" t="s">
        <v>1346</v>
      </c>
      <c r="G403" t="s">
        <v>1347</v>
      </c>
      <c r="H403" t="s">
        <v>135</v>
      </c>
      <c r="I403" t="s">
        <v>136</v>
      </c>
      <c r="J403" t="s">
        <v>137</v>
      </c>
      <c r="K403" t="s">
        <v>138</v>
      </c>
      <c r="L403" t="s">
        <v>1348</v>
      </c>
      <c r="M403" t="s">
        <v>1349</v>
      </c>
      <c r="N403">
        <v>0.80972222199999999</v>
      </c>
      <c r="O403">
        <v>0</v>
      </c>
      <c r="P403">
        <v>5</v>
      </c>
      <c r="Q403">
        <v>0</v>
      </c>
      <c r="R403">
        <v>0</v>
      </c>
      <c r="S403">
        <v>0</v>
      </c>
      <c r="T403">
        <v>1</v>
      </c>
      <c r="U403">
        <v>0</v>
      </c>
      <c r="V403">
        <v>0</v>
      </c>
      <c r="W403">
        <v>0</v>
      </c>
      <c r="X403">
        <v>0.47967009515044673</v>
      </c>
      <c r="Y403">
        <v>0</v>
      </c>
      <c r="Z403">
        <v>0</v>
      </c>
      <c r="AA403">
        <v>0</v>
      </c>
      <c r="AB403">
        <v>0.91409987715356678</v>
      </c>
      <c r="AC403">
        <v>0</v>
      </c>
      <c r="AD403">
        <v>0</v>
      </c>
      <c r="AE403">
        <v>1.3937699723040136</v>
      </c>
    </row>
    <row r="404" spans="1:31" x14ac:dyDescent="0.3">
      <c r="A404">
        <v>2732079</v>
      </c>
      <c r="B404">
        <v>2</v>
      </c>
      <c r="C404" t="s">
        <v>80</v>
      </c>
      <c r="D404" t="s">
        <v>97</v>
      </c>
      <c r="E404" t="s">
        <v>156</v>
      </c>
      <c r="F404" t="s">
        <v>1350</v>
      </c>
      <c r="G404" t="s">
        <v>263</v>
      </c>
      <c r="H404" t="s">
        <v>153</v>
      </c>
      <c r="I404" t="s">
        <v>136</v>
      </c>
      <c r="J404" t="s">
        <v>137</v>
      </c>
      <c r="K404" t="s">
        <v>138</v>
      </c>
      <c r="L404" t="s">
        <v>1265</v>
      </c>
      <c r="M404" t="s">
        <v>1351</v>
      </c>
      <c r="N404">
        <v>1.0152777770000001</v>
      </c>
      <c r="O404">
        <v>5</v>
      </c>
      <c r="P404">
        <v>1962</v>
      </c>
      <c r="Q404">
        <v>3</v>
      </c>
      <c r="R404">
        <v>252</v>
      </c>
      <c r="S404">
        <v>14</v>
      </c>
      <c r="T404">
        <v>280</v>
      </c>
      <c r="U404">
        <v>0</v>
      </c>
      <c r="V404">
        <v>0</v>
      </c>
      <c r="W404">
        <v>176.6115888067757</v>
      </c>
      <c r="X404">
        <v>388.73821834621049</v>
      </c>
      <c r="Y404">
        <v>2.5978292877690472</v>
      </c>
      <c r="Z404">
        <v>30.514529796441142</v>
      </c>
      <c r="AA404">
        <v>240.18232362842775</v>
      </c>
      <c r="AB404">
        <v>111.67145430668062</v>
      </c>
      <c r="AC404">
        <v>0</v>
      </c>
      <c r="AD404">
        <v>0</v>
      </c>
      <c r="AE404">
        <v>950.31594417230474</v>
      </c>
    </row>
    <row r="405" spans="1:31" x14ac:dyDescent="0.3">
      <c r="A405">
        <v>2732142</v>
      </c>
      <c r="B405">
        <v>1</v>
      </c>
      <c r="C405" t="s">
        <v>80</v>
      </c>
      <c r="D405" t="s">
        <v>104</v>
      </c>
      <c r="E405" t="s">
        <v>161</v>
      </c>
      <c r="F405" t="s">
        <v>1352</v>
      </c>
      <c r="G405" t="s">
        <v>409</v>
      </c>
      <c r="H405" t="s">
        <v>135</v>
      </c>
      <c r="I405" t="s">
        <v>136</v>
      </c>
      <c r="J405" t="s">
        <v>137</v>
      </c>
      <c r="K405" t="s">
        <v>138</v>
      </c>
      <c r="L405" t="s">
        <v>1353</v>
      </c>
      <c r="M405" t="s">
        <v>1354</v>
      </c>
      <c r="N405">
        <v>7.0872222220000003</v>
      </c>
      <c r="O405">
        <v>0</v>
      </c>
      <c r="P405">
        <v>4</v>
      </c>
      <c r="Q405">
        <v>0</v>
      </c>
      <c r="R405">
        <v>0</v>
      </c>
      <c r="S405">
        <v>0</v>
      </c>
      <c r="T405">
        <v>2</v>
      </c>
      <c r="U405">
        <v>0</v>
      </c>
      <c r="V405">
        <v>0</v>
      </c>
      <c r="W405">
        <v>0</v>
      </c>
      <c r="X405">
        <v>4.8973239391632539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4.8973239391632539</v>
      </c>
    </row>
    <row r="406" spans="1:31" x14ac:dyDescent="0.3">
      <c r="A406">
        <v>2733032</v>
      </c>
      <c r="B406">
        <v>1</v>
      </c>
      <c r="C406" t="s">
        <v>80</v>
      </c>
      <c r="D406" t="s">
        <v>106</v>
      </c>
      <c r="E406" t="s">
        <v>132</v>
      </c>
      <c r="F406" t="s">
        <v>1355</v>
      </c>
      <c r="G406" t="s">
        <v>134</v>
      </c>
      <c r="H406" t="s">
        <v>135</v>
      </c>
      <c r="I406" t="s">
        <v>136</v>
      </c>
      <c r="J406" t="s">
        <v>137</v>
      </c>
      <c r="K406" t="s">
        <v>138</v>
      </c>
      <c r="L406" t="s">
        <v>1356</v>
      </c>
      <c r="M406" t="s">
        <v>1357</v>
      </c>
      <c r="N406">
        <v>0.43083333299999999</v>
      </c>
      <c r="O406">
        <v>0</v>
      </c>
      <c r="P406">
        <v>270</v>
      </c>
      <c r="Q406">
        <v>0</v>
      </c>
      <c r="R406">
        <v>4</v>
      </c>
      <c r="S406">
        <v>0</v>
      </c>
      <c r="T406">
        <v>25</v>
      </c>
      <c r="U406">
        <v>0</v>
      </c>
      <c r="V406">
        <v>0</v>
      </c>
      <c r="W406">
        <v>0</v>
      </c>
      <c r="X406">
        <v>19.641937117517305</v>
      </c>
      <c r="Y406">
        <v>0</v>
      </c>
      <c r="Z406">
        <v>0.167337338364625</v>
      </c>
      <c r="AA406">
        <v>0</v>
      </c>
      <c r="AB406">
        <v>9.4395267956543396</v>
      </c>
      <c r="AC406">
        <v>0</v>
      </c>
      <c r="AD406">
        <v>0</v>
      </c>
      <c r="AE406">
        <v>29.248801251536271</v>
      </c>
    </row>
    <row r="407" spans="1:31" x14ac:dyDescent="0.3">
      <c r="A407">
        <v>2733324</v>
      </c>
      <c r="B407">
        <v>1</v>
      </c>
      <c r="C407" t="s">
        <v>80</v>
      </c>
      <c r="D407" t="s">
        <v>106</v>
      </c>
      <c r="E407" t="s">
        <v>213</v>
      </c>
      <c r="F407" t="s">
        <v>1358</v>
      </c>
      <c r="G407" t="s">
        <v>152</v>
      </c>
      <c r="H407" t="s">
        <v>153</v>
      </c>
      <c r="I407" t="s">
        <v>490</v>
      </c>
      <c r="J407" t="s">
        <v>137</v>
      </c>
      <c r="K407" t="s">
        <v>138</v>
      </c>
      <c r="L407" t="s">
        <v>349</v>
      </c>
      <c r="M407" t="s">
        <v>1359</v>
      </c>
      <c r="N407">
        <v>5.5555550000000002E-3</v>
      </c>
      <c r="O407">
        <v>0</v>
      </c>
      <c r="P407">
        <v>834</v>
      </c>
      <c r="Q407">
        <v>133</v>
      </c>
      <c r="R407">
        <v>300</v>
      </c>
      <c r="S407">
        <v>17</v>
      </c>
      <c r="T407">
        <v>167</v>
      </c>
      <c r="U407">
        <v>0</v>
      </c>
      <c r="V407">
        <v>0</v>
      </c>
      <c r="W407">
        <v>0</v>
      </c>
      <c r="X407">
        <v>0.98646721966696582</v>
      </c>
      <c r="Y407">
        <v>0.99728580218388352</v>
      </c>
      <c r="Z407">
        <v>1.0491373313633996</v>
      </c>
      <c r="AA407">
        <v>0.36544910373453326</v>
      </c>
      <c r="AB407">
        <v>0.35435500058486663</v>
      </c>
      <c r="AC407">
        <v>0</v>
      </c>
      <c r="AD407">
        <v>0</v>
      </c>
      <c r="AE407">
        <v>3.7526944575336492</v>
      </c>
    </row>
    <row r="408" spans="1:31" x14ac:dyDescent="0.3">
      <c r="A408">
        <v>2733218</v>
      </c>
      <c r="B408">
        <v>1</v>
      </c>
      <c r="C408" t="s">
        <v>80</v>
      </c>
      <c r="D408" t="s">
        <v>99</v>
      </c>
      <c r="E408" t="s">
        <v>156</v>
      </c>
      <c r="F408" t="s">
        <v>1360</v>
      </c>
      <c r="G408" t="s">
        <v>1361</v>
      </c>
      <c r="H408" t="s">
        <v>153</v>
      </c>
      <c r="I408" t="s">
        <v>136</v>
      </c>
      <c r="J408" t="s">
        <v>137</v>
      </c>
      <c r="K408" t="s">
        <v>138</v>
      </c>
      <c r="L408" t="s">
        <v>1362</v>
      </c>
      <c r="M408" t="s">
        <v>1363</v>
      </c>
      <c r="N408">
        <v>0.90472222199999996</v>
      </c>
      <c r="O408">
        <v>1</v>
      </c>
      <c r="P408">
        <v>275</v>
      </c>
      <c r="Q408">
        <v>0</v>
      </c>
      <c r="R408">
        <v>29</v>
      </c>
      <c r="S408">
        <v>1</v>
      </c>
      <c r="T408">
        <v>36</v>
      </c>
      <c r="U408">
        <v>0</v>
      </c>
      <c r="V408">
        <v>0</v>
      </c>
      <c r="W408">
        <v>1.43526945495142</v>
      </c>
      <c r="X408">
        <v>43.071481934925636</v>
      </c>
      <c r="Y408">
        <v>0</v>
      </c>
      <c r="Z408">
        <v>0.50230444472666502</v>
      </c>
      <c r="AA408">
        <v>1.5361745921611467</v>
      </c>
      <c r="AB408">
        <v>13.703037707186533</v>
      </c>
      <c r="AC408">
        <v>0</v>
      </c>
      <c r="AD408">
        <v>0</v>
      </c>
      <c r="AE408">
        <v>60.248268133951399</v>
      </c>
    </row>
    <row r="409" spans="1:31" x14ac:dyDescent="0.3">
      <c r="A409">
        <v>2733224</v>
      </c>
      <c r="B409">
        <v>1</v>
      </c>
      <c r="C409" t="s">
        <v>81</v>
      </c>
      <c r="D409" t="s">
        <v>118</v>
      </c>
      <c r="E409" t="s">
        <v>161</v>
      </c>
      <c r="F409" t="s">
        <v>1364</v>
      </c>
      <c r="G409" t="s">
        <v>163</v>
      </c>
      <c r="H409" t="s">
        <v>135</v>
      </c>
      <c r="I409" t="s">
        <v>136</v>
      </c>
      <c r="J409" t="s">
        <v>137</v>
      </c>
      <c r="K409" t="s">
        <v>138</v>
      </c>
      <c r="L409" t="s">
        <v>1365</v>
      </c>
      <c r="M409" t="s">
        <v>1366</v>
      </c>
      <c r="N409">
        <v>1.6416666660000001</v>
      </c>
      <c r="O409">
        <v>0</v>
      </c>
      <c r="P409">
        <v>26</v>
      </c>
      <c r="Q409">
        <v>0</v>
      </c>
      <c r="R409">
        <v>0</v>
      </c>
      <c r="S409">
        <v>0</v>
      </c>
      <c r="T409">
        <v>3</v>
      </c>
      <c r="U409">
        <v>0</v>
      </c>
      <c r="V409">
        <v>0</v>
      </c>
      <c r="W409">
        <v>0</v>
      </c>
      <c r="X409">
        <v>7.6998933487871168</v>
      </c>
      <c r="Y409">
        <v>0</v>
      </c>
      <c r="Z409">
        <v>0</v>
      </c>
      <c r="AA409">
        <v>0</v>
      </c>
      <c r="AB409">
        <v>0.48350412537822007</v>
      </c>
      <c r="AC409">
        <v>0</v>
      </c>
      <c r="AD409">
        <v>0</v>
      </c>
      <c r="AE409">
        <v>8.1833974741653375</v>
      </c>
    </row>
    <row r="410" spans="1:31" x14ac:dyDescent="0.3">
      <c r="A410">
        <v>2732285</v>
      </c>
      <c r="B410">
        <v>1</v>
      </c>
      <c r="C410" t="s">
        <v>81</v>
      </c>
      <c r="D410" t="s">
        <v>120</v>
      </c>
      <c r="E410" t="s">
        <v>156</v>
      </c>
      <c r="F410" t="s">
        <v>1367</v>
      </c>
      <c r="G410" t="s">
        <v>300</v>
      </c>
      <c r="H410" t="s">
        <v>153</v>
      </c>
      <c r="I410" t="s">
        <v>136</v>
      </c>
      <c r="J410" t="s">
        <v>137</v>
      </c>
      <c r="K410" t="s">
        <v>210</v>
      </c>
      <c r="L410" t="s">
        <v>1368</v>
      </c>
      <c r="M410" t="s">
        <v>1369</v>
      </c>
      <c r="N410">
        <v>5.0633333330000001</v>
      </c>
      <c r="O410">
        <v>0</v>
      </c>
      <c r="P410">
        <v>400</v>
      </c>
      <c r="Q410">
        <v>0</v>
      </c>
      <c r="R410">
        <v>1</v>
      </c>
      <c r="S410">
        <v>0</v>
      </c>
      <c r="T410">
        <v>44</v>
      </c>
      <c r="U410">
        <v>0</v>
      </c>
      <c r="V410">
        <v>0</v>
      </c>
      <c r="W410">
        <v>0</v>
      </c>
      <c r="X410">
        <v>526.38875993046747</v>
      </c>
      <c r="Y410">
        <v>0</v>
      </c>
      <c r="Z410">
        <v>0</v>
      </c>
      <c r="AA410">
        <v>0</v>
      </c>
      <c r="AB410">
        <v>372.99815918748004</v>
      </c>
      <c r="AC410">
        <v>0</v>
      </c>
      <c r="AD410">
        <v>0</v>
      </c>
      <c r="AE410">
        <v>899.38691911794751</v>
      </c>
    </row>
    <row r="411" spans="1:31" x14ac:dyDescent="0.3">
      <c r="A411">
        <v>2733367</v>
      </c>
      <c r="B411">
        <v>1</v>
      </c>
      <c r="C411" t="s">
        <v>80</v>
      </c>
      <c r="D411" t="s">
        <v>110</v>
      </c>
      <c r="E411" t="s">
        <v>132</v>
      </c>
      <c r="F411" t="s">
        <v>1370</v>
      </c>
      <c r="G411" t="s">
        <v>134</v>
      </c>
      <c r="H411" t="s">
        <v>135</v>
      </c>
      <c r="I411" t="s">
        <v>136</v>
      </c>
      <c r="J411" t="s">
        <v>137</v>
      </c>
      <c r="K411" t="s">
        <v>138</v>
      </c>
      <c r="L411" t="s">
        <v>1371</v>
      </c>
      <c r="M411" t="s">
        <v>1372</v>
      </c>
      <c r="N411">
        <v>4.0544444439999996</v>
      </c>
      <c r="O411">
        <v>0</v>
      </c>
      <c r="P411">
        <v>453</v>
      </c>
      <c r="Q411">
        <v>0</v>
      </c>
      <c r="R411">
        <v>0</v>
      </c>
      <c r="S411">
        <v>0</v>
      </c>
      <c r="T411">
        <v>46</v>
      </c>
      <c r="U411">
        <v>0</v>
      </c>
      <c r="V411">
        <v>0</v>
      </c>
      <c r="W411">
        <v>0</v>
      </c>
      <c r="X411">
        <v>395.18610131779832</v>
      </c>
      <c r="Y411">
        <v>0</v>
      </c>
      <c r="Z411">
        <v>0</v>
      </c>
      <c r="AA411">
        <v>0</v>
      </c>
      <c r="AB411">
        <v>71.039417852786599</v>
      </c>
      <c r="AC411">
        <v>0</v>
      </c>
      <c r="AD411">
        <v>0</v>
      </c>
      <c r="AE411">
        <v>466.2255191705849</v>
      </c>
    </row>
    <row r="412" spans="1:31" x14ac:dyDescent="0.3">
      <c r="A412">
        <v>2735016</v>
      </c>
      <c r="B412">
        <v>1</v>
      </c>
      <c r="C412" t="s">
        <v>80</v>
      </c>
      <c r="D412" t="s">
        <v>82</v>
      </c>
      <c r="E412" t="s">
        <v>145</v>
      </c>
      <c r="F412" t="s">
        <v>1373</v>
      </c>
      <c r="G412" t="s">
        <v>181</v>
      </c>
      <c r="H412" t="s">
        <v>135</v>
      </c>
      <c r="I412" t="s">
        <v>136</v>
      </c>
      <c r="J412" t="s">
        <v>137</v>
      </c>
      <c r="K412" t="s">
        <v>138</v>
      </c>
      <c r="L412" t="s">
        <v>1374</v>
      </c>
      <c r="M412" t="s">
        <v>1375</v>
      </c>
      <c r="N412">
        <v>8.551388888</v>
      </c>
      <c r="O412">
        <v>0</v>
      </c>
      <c r="P412">
        <v>8</v>
      </c>
      <c r="Q412">
        <v>0</v>
      </c>
      <c r="R412">
        <v>0</v>
      </c>
      <c r="S412">
        <v>0</v>
      </c>
      <c r="T412">
        <v>1</v>
      </c>
      <c r="U412">
        <v>0</v>
      </c>
      <c r="V412">
        <v>1</v>
      </c>
      <c r="W412">
        <v>0</v>
      </c>
      <c r="X412">
        <v>10.453714487728568</v>
      </c>
      <c r="Y412">
        <v>0</v>
      </c>
      <c r="Z412">
        <v>0</v>
      </c>
      <c r="AA412">
        <v>0</v>
      </c>
      <c r="AB412">
        <v>0.90823521224431658</v>
      </c>
      <c r="AC412">
        <v>0</v>
      </c>
      <c r="AD412">
        <v>27.756371875124778</v>
      </c>
      <c r="AE412">
        <v>39.11832157509766</v>
      </c>
    </row>
    <row r="413" spans="1:31" x14ac:dyDescent="0.3">
      <c r="A413">
        <v>2733688</v>
      </c>
      <c r="B413">
        <v>1</v>
      </c>
      <c r="C413" t="s">
        <v>80</v>
      </c>
      <c r="D413" t="s">
        <v>96</v>
      </c>
      <c r="E413" t="s">
        <v>132</v>
      </c>
      <c r="F413" t="s">
        <v>536</v>
      </c>
      <c r="G413" t="s">
        <v>134</v>
      </c>
      <c r="H413" t="s">
        <v>135</v>
      </c>
      <c r="I413" t="s">
        <v>136</v>
      </c>
      <c r="J413" t="s">
        <v>137</v>
      </c>
      <c r="K413" t="s">
        <v>138</v>
      </c>
      <c r="L413" t="s">
        <v>1376</v>
      </c>
      <c r="M413" t="s">
        <v>1377</v>
      </c>
      <c r="N413">
        <v>4.4458333330000004</v>
      </c>
      <c r="O413">
        <v>0</v>
      </c>
      <c r="P413">
        <v>261</v>
      </c>
      <c r="Q413">
        <v>0</v>
      </c>
      <c r="R413">
        <v>0</v>
      </c>
      <c r="S413">
        <v>0</v>
      </c>
      <c r="T413">
        <v>11</v>
      </c>
      <c r="U413">
        <v>0</v>
      </c>
      <c r="V413">
        <v>0</v>
      </c>
      <c r="W413">
        <v>0</v>
      </c>
      <c r="X413">
        <v>124.38436321453632</v>
      </c>
      <c r="Y413">
        <v>0</v>
      </c>
      <c r="Z413">
        <v>0</v>
      </c>
      <c r="AA413">
        <v>0</v>
      </c>
      <c r="AB413">
        <v>28.339685647474607</v>
      </c>
      <c r="AC413">
        <v>0</v>
      </c>
      <c r="AD413">
        <v>0</v>
      </c>
      <c r="AE413">
        <v>152.72404886201093</v>
      </c>
    </row>
    <row r="414" spans="1:31" x14ac:dyDescent="0.3">
      <c r="A414">
        <v>2733711</v>
      </c>
      <c r="B414">
        <v>1</v>
      </c>
      <c r="C414" t="s">
        <v>80</v>
      </c>
      <c r="D414" t="s">
        <v>104</v>
      </c>
      <c r="E414" t="s">
        <v>213</v>
      </c>
      <c r="F414" t="s">
        <v>1378</v>
      </c>
      <c r="G414" t="s">
        <v>152</v>
      </c>
      <c r="H414" t="s">
        <v>153</v>
      </c>
      <c r="I414" t="s">
        <v>136</v>
      </c>
      <c r="J414" t="s">
        <v>137</v>
      </c>
      <c r="K414" t="s">
        <v>138</v>
      </c>
      <c r="L414" t="s">
        <v>1379</v>
      </c>
      <c r="M414" t="s">
        <v>1380</v>
      </c>
      <c r="N414">
        <v>4.6330555550000003</v>
      </c>
      <c r="O414">
        <v>2</v>
      </c>
      <c r="P414">
        <v>300</v>
      </c>
      <c r="Q414">
        <v>6</v>
      </c>
      <c r="R414">
        <v>23</v>
      </c>
      <c r="S414">
        <v>6</v>
      </c>
      <c r="T414">
        <v>68</v>
      </c>
      <c r="U414">
        <v>0</v>
      </c>
      <c r="V414">
        <v>0</v>
      </c>
      <c r="W414">
        <v>5.3045031798910154</v>
      </c>
      <c r="X414">
        <v>235.8282019935896</v>
      </c>
      <c r="Y414">
        <v>92.72891393657649</v>
      </c>
      <c r="Z414">
        <v>3.3096428676199876</v>
      </c>
      <c r="AA414">
        <v>158.33633374193252</v>
      </c>
      <c r="AB414">
        <v>189.60846877899695</v>
      </c>
      <c r="AC414">
        <v>0</v>
      </c>
      <c r="AD414">
        <v>0</v>
      </c>
      <c r="AE414">
        <v>685.11606449860665</v>
      </c>
    </row>
    <row r="415" spans="1:31" x14ac:dyDescent="0.3">
      <c r="A415">
        <v>2733926</v>
      </c>
      <c r="B415">
        <v>1</v>
      </c>
      <c r="C415" t="s">
        <v>80</v>
      </c>
      <c r="D415" t="s">
        <v>104</v>
      </c>
      <c r="E415" t="s">
        <v>161</v>
      </c>
      <c r="F415" t="s">
        <v>1381</v>
      </c>
      <c r="G415" t="s">
        <v>409</v>
      </c>
      <c r="H415" t="s">
        <v>135</v>
      </c>
      <c r="I415" t="s">
        <v>136</v>
      </c>
      <c r="J415" t="s">
        <v>137</v>
      </c>
      <c r="K415" t="s">
        <v>138</v>
      </c>
      <c r="L415" t="s">
        <v>1382</v>
      </c>
      <c r="M415" t="s">
        <v>1383</v>
      </c>
      <c r="N415">
        <v>15.950277777</v>
      </c>
      <c r="O415">
        <v>0</v>
      </c>
      <c r="P415">
        <v>25</v>
      </c>
      <c r="Q415">
        <v>0</v>
      </c>
      <c r="R415">
        <v>2</v>
      </c>
      <c r="S415">
        <v>0</v>
      </c>
      <c r="T415">
        <v>5</v>
      </c>
      <c r="U415">
        <v>0</v>
      </c>
      <c r="V415">
        <v>0</v>
      </c>
      <c r="W415">
        <v>0</v>
      </c>
      <c r="X415">
        <v>93.097015595358826</v>
      </c>
      <c r="Y415">
        <v>0</v>
      </c>
      <c r="Z415">
        <v>0</v>
      </c>
      <c r="AA415">
        <v>0</v>
      </c>
      <c r="AB415">
        <v>390.49517333676607</v>
      </c>
      <c r="AC415">
        <v>0</v>
      </c>
      <c r="AD415">
        <v>0</v>
      </c>
      <c r="AE415">
        <v>483.59218893212488</v>
      </c>
    </row>
    <row r="416" spans="1:31" x14ac:dyDescent="0.3">
      <c r="A416">
        <v>2733903</v>
      </c>
      <c r="B416">
        <v>1</v>
      </c>
      <c r="C416" t="s">
        <v>81</v>
      </c>
      <c r="D416" t="s">
        <v>128</v>
      </c>
      <c r="E416" t="s">
        <v>161</v>
      </c>
      <c r="F416" t="s">
        <v>1384</v>
      </c>
      <c r="G416" t="s">
        <v>409</v>
      </c>
      <c r="H416" t="s">
        <v>135</v>
      </c>
      <c r="I416" t="s">
        <v>136</v>
      </c>
      <c r="J416" t="s">
        <v>137</v>
      </c>
      <c r="K416" t="s">
        <v>138</v>
      </c>
      <c r="L416" t="s">
        <v>1385</v>
      </c>
      <c r="M416" t="s">
        <v>1386</v>
      </c>
      <c r="N416">
        <v>1.302777777</v>
      </c>
      <c r="O416">
        <v>0</v>
      </c>
      <c r="P416">
        <v>20</v>
      </c>
      <c r="Q416">
        <v>0</v>
      </c>
      <c r="R416">
        <v>2</v>
      </c>
      <c r="S416">
        <v>0</v>
      </c>
      <c r="T416">
        <v>2</v>
      </c>
      <c r="U416">
        <v>0</v>
      </c>
      <c r="V416">
        <v>0</v>
      </c>
      <c r="W416">
        <v>0</v>
      </c>
      <c r="X416">
        <v>10.684067734595029</v>
      </c>
      <c r="Y416">
        <v>0</v>
      </c>
      <c r="Z416">
        <v>0.81727845450084169</v>
      </c>
      <c r="AA416">
        <v>0</v>
      </c>
      <c r="AB416">
        <v>2.0736021991166669</v>
      </c>
      <c r="AC416">
        <v>0</v>
      </c>
      <c r="AD416">
        <v>0</v>
      </c>
      <c r="AE416">
        <v>13.574948388212539</v>
      </c>
    </row>
    <row r="417" spans="1:31" x14ac:dyDescent="0.3">
      <c r="A417">
        <v>2735154</v>
      </c>
      <c r="B417">
        <v>1</v>
      </c>
      <c r="C417" t="s">
        <v>80</v>
      </c>
      <c r="D417" t="s">
        <v>97</v>
      </c>
      <c r="E417" t="s">
        <v>161</v>
      </c>
      <c r="F417" t="s">
        <v>1387</v>
      </c>
      <c r="G417" t="s">
        <v>163</v>
      </c>
      <c r="H417" t="s">
        <v>135</v>
      </c>
      <c r="I417" t="s">
        <v>136</v>
      </c>
      <c r="J417" t="s">
        <v>137</v>
      </c>
      <c r="K417" t="s">
        <v>138</v>
      </c>
      <c r="L417" t="s">
        <v>1388</v>
      </c>
      <c r="M417" t="s">
        <v>1389</v>
      </c>
      <c r="N417">
        <v>3.5180555550000001</v>
      </c>
      <c r="O417">
        <v>0</v>
      </c>
      <c r="P417">
        <v>74</v>
      </c>
      <c r="Q417">
        <v>0</v>
      </c>
      <c r="R417">
        <v>0</v>
      </c>
      <c r="S417">
        <v>0</v>
      </c>
      <c r="T417">
        <v>4</v>
      </c>
      <c r="U417">
        <v>0</v>
      </c>
      <c r="V417">
        <v>0</v>
      </c>
      <c r="W417">
        <v>0</v>
      </c>
      <c r="X417">
        <v>42.445048297377014</v>
      </c>
      <c r="Y417">
        <v>0</v>
      </c>
      <c r="Z417">
        <v>0</v>
      </c>
      <c r="AA417">
        <v>0</v>
      </c>
      <c r="AB417">
        <v>8.1651215428209625</v>
      </c>
      <c r="AC417">
        <v>0</v>
      </c>
      <c r="AD417">
        <v>0</v>
      </c>
      <c r="AE417">
        <v>50.610169840197976</v>
      </c>
    </row>
    <row r="418" spans="1:31" x14ac:dyDescent="0.3">
      <c r="A418">
        <v>2734026</v>
      </c>
      <c r="B418">
        <v>1</v>
      </c>
      <c r="C418" t="s">
        <v>81</v>
      </c>
      <c r="D418" t="s">
        <v>127</v>
      </c>
      <c r="E418" t="s">
        <v>213</v>
      </c>
      <c r="F418" t="s">
        <v>1390</v>
      </c>
      <c r="G418" t="s">
        <v>152</v>
      </c>
      <c r="H418" t="s">
        <v>153</v>
      </c>
      <c r="I418" t="s">
        <v>136</v>
      </c>
      <c r="J418" t="s">
        <v>137</v>
      </c>
      <c r="K418" t="s">
        <v>138</v>
      </c>
      <c r="L418" t="s">
        <v>1391</v>
      </c>
      <c r="M418" t="s">
        <v>1392</v>
      </c>
      <c r="N418">
        <v>0.65638888799999995</v>
      </c>
      <c r="O418">
        <v>1</v>
      </c>
      <c r="P418">
        <v>405</v>
      </c>
      <c r="Q418">
        <v>31</v>
      </c>
      <c r="R418">
        <v>72</v>
      </c>
      <c r="S418">
        <v>2</v>
      </c>
      <c r="T418">
        <v>54</v>
      </c>
      <c r="U418">
        <v>0</v>
      </c>
      <c r="V418">
        <v>0</v>
      </c>
      <c r="W418">
        <v>1.96898954106255</v>
      </c>
      <c r="X418">
        <v>45.184724159961334</v>
      </c>
      <c r="Y418">
        <v>9.8412023389801</v>
      </c>
      <c r="Z418">
        <v>3.6324273440965196</v>
      </c>
      <c r="AA418">
        <v>0.25314746347227501</v>
      </c>
      <c r="AB418">
        <v>14.502769760085874</v>
      </c>
      <c r="AC418">
        <v>0</v>
      </c>
      <c r="AD418">
        <v>0</v>
      </c>
      <c r="AE418">
        <v>75.383260607658656</v>
      </c>
    </row>
    <row r="419" spans="1:31" x14ac:dyDescent="0.3">
      <c r="A419">
        <v>2733634</v>
      </c>
      <c r="B419">
        <v>1</v>
      </c>
      <c r="C419" t="s">
        <v>81</v>
      </c>
      <c r="D419" t="s">
        <v>123</v>
      </c>
      <c r="E419" t="s">
        <v>213</v>
      </c>
      <c r="F419" t="s">
        <v>1393</v>
      </c>
      <c r="G419" t="s">
        <v>152</v>
      </c>
      <c r="H419" t="s">
        <v>153</v>
      </c>
      <c r="I419" t="s">
        <v>136</v>
      </c>
      <c r="J419" t="s">
        <v>137</v>
      </c>
      <c r="K419" t="s">
        <v>138</v>
      </c>
      <c r="L419" t="s">
        <v>1394</v>
      </c>
      <c r="M419" t="s">
        <v>1395</v>
      </c>
      <c r="N419">
        <v>0.36833333299999999</v>
      </c>
      <c r="O419">
        <v>1</v>
      </c>
      <c r="P419">
        <v>766</v>
      </c>
      <c r="Q419">
        <v>6</v>
      </c>
      <c r="R419">
        <v>38</v>
      </c>
      <c r="S419">
        <v>3</v>
      </c>
      <c r="T419">
        <v>48</v>
      </c>
      <c r="U419">
        <v>0</v>
      </c>
      <c r="V419">
        <v>0</v>
      </c>
      <c r="W419">
        <v>0.24767770513589998</v>
      </c>
      <c r="X419">
        <v>27.887816507697028</v>
      </c>
      <c r="Y419">
        <v>0.35580769554239</v>
      </c>
      <c r="Z419">
        <v>0.66798302844000002</v>
      </c>
      <c r="AA419">
        <v>2.4801314248074</v>
      </c>
      <c r="AB419">
        <v>2.5755975896250609</v>
      </c>
      <c r="AC419">
        <v>0</v>
      </c>
      <c r="AD419">
        <v>0</v>
      </c>
      <c r="AE419">
        <v>34.215013951247776</v>
      </c>
    </row>
    <row r="420" spans="1:31" x14ac:dyDescent="0.3">
      <c r="A420">
        <v>2734770</v>
      </c>
      <c r="B420">
        <v>1</v>
      </c>
      <c r="C420" t="s">
        <v>80</v>
      </c>
      <c r="D420" t="s">
        <v>108</v>
      </c>
      <c r="E420" t="s">
        <v>161</v>
      </c>
      <c r="F420" t="s">
        <v>1396</v>
      </c>
      <c r="G420" t="s">
        <v>163</v>
      </c>
      <c r="H420" t="s">
        <v>135</v>
      </c>
      <c r="I420" t="s">
        <v>136</v>
      </c>
      <c r="J420" t="s">
        <v>137</v>
      </c>
      <c r="K420" t="s">
        <v>138</v>
      </c>
      <c r="L420" t="s">
        <v>1397</v>
      </c>
      <c r="M420" t="s">
        <v>1398</v>
      </c>
      <c r="N420">
        <v>6.2922222220000004</v>
      </c>
      <c r="O420">
        <v>0</v>
      </c>
      <c r="P420">
        <v>33</v>
      </c>
      <c r="Q420">
        <v>0</v>
      </c>
      <c r="R420">
        <v>5</v>
      </c>
      <c r="S420">
        <v>0</v>
      </c>
      <c r="T420">
        <v>5</v>
      </c>
      <c r="U420">
        <v>0</v>
      </c>
      <c r="V420">
        <v>0</v>
      </c>
      <c r="W420">
        <v>0</v>
      </c>
      <c r="X420">
        <v>26.835004530481282</v>
      </c>
      <c r="Y420">
        <v>0</v>
      </c>
      <c r="Z420">
        <v>1.2423736855108498</v>
      </c>
      <c r="AA420">
        <v>0</v>
      </c>
      <c r="AB420">
        <v>0.88630197274531997</v>
      </c>
      <c r="AC420">
        <v>0</v>
      </c>
      <c r="AD420">
        <v>0</v>
      </c>
      <c r="AE420">
        <v>28.963680188737449</v>
      </c>
    </row>
    <row r="421" spans="1:31" x14ac:dyDescent="0.3">
      <c r="A421">
        <v>2733834</v>
      </c>
      <c r="B421">
        <v>1</v>
      </c>
      <c r="C421" t="s">
        <v>81</v>
      </c>
      <c r="D421" t="s">
        <v>123</v>
      </c>
      <c r="E421" t="s">
        <v>161</v>
      </c>
      <c r="F421" t="s">
        <v>1399</v>
      </c>
      <c r="G421" t="s">
        <v>163</v>
      </c>
      <c r="H421" t="s">
        <v>135</v>
      </c>
      <c r="I421" t="s">
        <v>136</v>
      </c>
      <c r="J421" t="s">
        <v>137</v>
      </c>
      <c r="K421" t="s">
        <v>138</v>
      </c>
      <c r="L421" t="s">
        <v>1400</v>
      </c>
      <c r="M421" t="s">
        <v>1401</v>
      </c>
      <c r="N421">
        <v>1.546944444</v>
      </c>
      <c r="O421">
        <v>0</v>
      </c>
      <c r="P421">
        <v>6</v>
      </c>
      <c r="Q421">
        <v>0</v>
      </c>
      <c r="R421">
        <v>0</v>
      </c>
      <c r="S421">
        <v>0</v>
      </c>
      <c r="T421">
        <v>10</v>
      </c>
      <c r="U421">
        <v>0</v>
      </c>
      <c r="V421">
        <v>0</v>
      </c>
      <c r="W421">
        <v>0</v>
      </c>
      <c r="X421">
        <v>0.70299003367923751</v>
      </c>
      <c r="Y421">
        <v>0</v>
      </c>
      <c r="Z421">
        <v>0</v>
      </c>
      <c r="AA421">
        <v>0</v>
      </c>
      <c r="AB421">
        <v>13.28492770389715</v>
      </c>
      <c r="AC421">
        <v>0</v>
      </c>
      <c r="AD421">
        <v>0</v>
      </c>
      <c r="AE421">
        <v>13.987917737576387</v>
      </c>
    </row>
    <row r="422" spans="1:31" x14ac:dyDescent="0.3">
      <c r="A422">
        <v>2735162</v>
      </c>
      <c r="B422">
        <v>1</v>
      </c>
      <c r="C422" t="s">
        <v>80</v>
      </c>
      <c r="D422" t="s">
        <v>100</v>
      </c>
      <c r="E422" t="s">
        <v>145</v>
      </c>
      <c r="F422" t="s">
        <v>1402</v>
      </c>
      <c r="G422" t="s">
        <v>230</v>
      </c>
      <c r="H422" t="s">
        <v>135</v>
      </c>
      <c r="I422" t="s">
        <v>136</v>
      </c>
      <c r="J422" t="s">
        <v>137</v>
      </c>
      <c r="K422" t="s">
        <v>138</v>
      </c>
      <c r="L422" t="s">
        <v>1403</v>
      </c>
      <c r="M422" t="s">
        <v>1404</v>
      </c>
      <c r="N422">
        <v>2.8541666659999998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1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</row>
    <row r="423" spans="1:31" x14ac:dyDescent="0.3">
      <c r="A423">
        <v>2733642</v>
      </c>
      <c r="B423">
        <v>1</v>
      </c>
      <c r="C423" t="s">
        <v>80</v>
      </c>
      <c r="D423" t="s">
        <v>95</v>
      </c>
      <c r="E423" t="s">
        <v>150</v>
      </c>
      <c r="F423" t="s">
        <v>1405</v>
      </c>
      <c r="G423" t="s">
        <v>152</v>
      </c>
      <c r="H423" t="s">
        <v>153</v>
      </c>
      <c r="I423" t="s">
        <v>136</v>
      </c>
      <c r="J423" t="s">
        <v>137</v>
      </c>
      <c r="K423" t="s">
        <v>138</v>
      </c>
      <c r="L423" t="s">
        <v>1406</v>
      </c>
      <c r="M423" t="s">
        <v>1407</v>
      </c>
      <c r="N423">
        <v>0.41194444400000002</v>
      </c>
      <c r="O423">
        <v>4</v>
      </c>
      <c r="P423">
        <v>1489</v>
      </c>
      <c r="Q423">
        <v>12</v>
      </c>
      <c r="R423">
        <v>9</v>
      </c>
      <c r="S423">
        <v>21</v>
      </c>
      <c r="T423">
        <v>89</v>
      </c>
      <c r="U423">
        <v>1</v>
      </c>
      <c r="V423">
        <v>0</v>
      </c>
      <c r="W423">
        <v>0.29459262894409499</v>
      </c>
      <c r="X423">
        <v>53.681548301946904</v>
      </c>
      <c r="Y423">
        <v>10.988176953490544</v>
      </c>
      <c r="Z423">
        <v>0</v>
      </c>
      <c r="AA423">
        <v>61.481961331205603</v>
      </c>
      <c r="AB423">
        <v>20.985118699174087</v>
      </c>
      <c r="AC423">
        <v>12.749369943093084</v>
      </c>
      <c r="AD423">
        <v>0</v>
      </c>
      <c r="AE423">
        <v>160.18076785785431</v>
      </c>
    </row>
    <row r="424" spans="1:31" x14ac:dyDescent="0.3">
      <c r="A424">
        <v>2733788</v>
      </c>
      <c r="B424">
        <v>1</v>
      </c>
      <c r="C424" t="s">
        <v>80</v>
      </c>
      <c r="D424" t="s">
        <v>106</v>
      </c>
      <c r="E424" t="s">
        <v>161</v>
      </c>
      <c r="F424" t="s">
        <v>1408</v>
      </c>
      <c r="G424" t="s">
        <v>163</v>
      </c>
      <c r="H424" t="s">
        <v>135</v>
      </c>
      <c r="I424" t="s">
        <v>136</v>
      </c>
      <c r="J424" t="s">
        <v>137</v>
      </c>
      <c r="K424" t="s">
        <v>138</v>
      </c>
      <c r="L424" t="s">
        <v>1409</v>
      </c>
      <c r="M424" t="s">
        <v>1410</v>
      </c>
      <c r="N424">
        <v>5.5841666659999998</v>
      </c>
      <c r="O424">
        <v>0</v>
      </c>
      <c r="P424">
        <v>4</v>
      </c>
      <c r="Q424">
        <v>0</v>
      </c>
      <c r="R424">
        <v>8</v>
      </c>
      <c r="S424">
        <v>0</v>
      </c>
      <c r="T424">
        <v>3</v>
      </c>
      <c r="U424">
        <v>0</v>
      </c>
      <c r="V424">
        <v>0</v>
      </c>
      <c r="W424">
        <v>0</v>
      </c>
      <c r="X424">
        <v>13.784485953526765</v>
      </c>
      <c r="Y424">
        <v>0</v>
      </c>
      <c r="Z424">
        <v>92.590611017630508</v>
      </c>
      <c r="AA424">
        <v>0</v>
      </c>
      <c r="AB424">
        <v>9.7887882956672261</v>
      </c>
      <c r="AC424">
        <v>0</v>
      </c>
      <c r="AD424">
        <v>0</v>
      </c>
      <c r="AE424">
        <v>116.16388526682451</v>
      </c>
    </row>
    <row r="425" spans="1:31" x14ac:dyDescent="0.3">
      <c r="A425">
        <v>2734103</v>
      </c>
      <c r="B425">
        <v>1</v>
      </c>
      <c r="C425" t="s">
        <v>80</v>
      </c>
      <c r="D425" t="s">
        <v>86</v>
      </c>
      <c r="E425" t="s">
        <v>161</v>
      </c>
      <c r="F425" t="s">
        <v>1411</v>
      </c>
      <c r="G425" t="s">
        <v>163</v>
      </c>
      <c r="H425" t="s">
        <v>135</v>
      </c>
      <c r="I425" t="s">
        <v>136</v>
      </c>
      <c r="J425" t="s">
        <v>137</v>
      </c>
      <c r="K425" t="s">
        <v>138</v>
      </c>
      <c r="L425" t="s">
        <v>1412</v>
      </c>
      <c r="M425" t="s">
        <v>1413</v>
      </c>
      <c r="N425">
        <v>9.9227777770000003</v>
      </c>
      <c r="O425">
        <v>0</v>
      </c>
      <c r="P425">
        <v>188</v>
      </c>
      <c r="Q425">
        <v>0</v>
      </c>
      <c r="R425">
        <v>0</v>
      </c>
      <c r="S425">
        <v>0</v>
      </c>
      <c r="T425">
        <v>20</v>
      </c>
      <c r="U425">
        <v>0</v>
      </c>
      <c r="V425">
        <v>0</v>
      </c>
      <c r="W425">
        <v>0</v>
      </c>
      <c r="X425">
        <v>499.70516689513278</v>
      </c>
      <c r="Y425">
        <v>0</v>
      </c>
      <c r="Z425">
        <v>0</v>
      </c>
      <c r="AA425">
        <v>0</v>
      </c>
      <c r="AB425">
        <v>212.43090816795467</v>
      </c>
      <c r="AC425">
        <v>0</v>
      </c>
      <c r="AD425">
        <v>0</v>
      </c>
      <c r="AE425">
        <v>712.13607506308745</v>
      </c>
    </row>
    <row r="426" spans="1:31" x14ac:dyDescent="0.3">
      <c r="A426">
        <v>2733488</v>
      </c>
      <c r="B426">
        <v>1</v>
      </c>
      <c r="C426" t="s">
        <v>80</v>
      </c>
      <c r="D426" t="s">
        <v>106</v>
      </c>
      <c r="E426" t="s">
        <v>132</v>
      </c>
      <c r="F426" t="s">
        <v>1414</v>
      </c>
      <c r="G426" t="s">
        <v>134</v>
      </c>
      <c r="H426" t="s">
        <v>135</v>
      </c>
      <c r="I426" t="s">
        <v>136</v>
      </c>
      <c r="J426" t="s">
        <v>137</v>
      </c>
      <c r="K426" t="s">
        <v>138</v>
      </c>
      <c r="L426" t="s">
        <v>1415</v>
      </c>
      <c r="M426" t="s">
        <v>1416</v>
      </c>
      <c r="N426">
        <v>1.9594444440000001</v>
      </c>
      <c r="O426">
        <v>0</v>
      </c>
      <c r="P426">
        <v>105</v>
      </c>
      <c r="Q426">
        <v>0</v>
      </c>
      <c r="R426">
        <v>0</v>
      </c>
      <c r="S426">
        <v>0</v>
      </c>
      <c r="T426">
        <v>11</v>
      </c>
      <c r="U426">
        <v>0</v>
      </c>
      <c r="V426">
        <v>0</v>
      </c>
      <c r="W426">
        <v>0</v>
      </c>
      <c r="X426">
        <v>29.607067139334514</v>
      </c>
      <c r="Y426">
        <v>0</v>
      </c>
      <c r="Z426">
        <v>0</v>
      </c>
      <c r="AA426">
        <v>0</v>
      </c>
      <c r="AB426">
        <v>8.4892484466726152</v>
      </c>
      <c r="AC426">
        <v>0</v>
      </c>
      <c r="AD426">
        <v>0</v>
      </c>
      <c r="AE426">
        <v>38.09631558600713</v>
      </c>
    </row>
    <row r="427" spans="1:31" x14ac:dyDescent="0.3">
      <c r="A427">
        <v>2734272</v>
      </c>
      <c r="B427">
        <v>1</v>
      </c>
      <c r="C427" t="s">
        <v>80</v>
      </c>
      <c r="D427" t="s">
        <v>90</v>
      </c>
      <c r="E427" t="s">
        <v>161</v>
      </c>
      <c r="F427" t="s">
        <v>1417</v>
      </c>
      <c r="G427" t="s">
        <v>163</v>
      </c>
      <c r="H427" t="s">
        <v>135</v>
      </c>
      <c r="I427" t="s">
        <v>136</v>
      </c>
      <c r="J427" t="s">
        <v>137</v>
      </c>
      <c r="K427" t="s">
        <v>138</v>
      </c>
      <c r="L427" t="s">
        <v>1418</v>
      </c>
      <c r="M427" t="s">
        <v>1419</v>
      </c>
      <c r="N427">
        <v>3.2025000000000001</v>
      </c>
      <c r="O427">
        <v>0</v>
      </c>
      <c r="P427">
        <v>101</v>
      </c>
      <c r="Q427">
        <v>0</v>
      </c>
      <c r="R427">
        <v>0</v>
      </c>
      <c r="S427">
        <v>0</v>
      </c>
      <c r="T427">
        <v>47</v>
      </c>
      <c r="U427">
        <v>0</v>
      </c>
      <c r="V427">
        <v>0</v>
      </c>
      <c r="W427">
        <v>0</v>
      </c>
      <c r="X427">
        <v>57.218232776233471</v>
      </c>
      <c r="Y427">
        <v>0</v>
      </c>
      <c r="Z427">
        <v>0</v>
      </c>
      <c r="AA427">
        <v>0</v>
      </c>
      <c r="AB427">
        <v>216.34884834635523</v>
      </c>
      <c r="AC427">
        <v>0</v>
      </c>
      <c r="AD427">
        <v>0</v>
      </c>
      <c r="AE427">
        <v>273.56708112258872</v>
      </c>
    </row>
    <row r="428" spans="1:31" x14ac:dyDescent="0.3">
      <c r="A428">
        <v>2734195</v>
      </c>
      <c r="B428">
        <v>1</v>
      </c>
      <c r="C428" t="s">
        <v>81</v>
      </c>
      <c r="D428" t="s">
        <v>128</v>
      </c>
      <c r="E428" t="s">
        <v>213</v>
      </c>
      <c r="F428" t="s">
        <v>1420</v>
      </c>
      <c r="G428" t="s">
        <v>300</v>
      </c>
      <c r="H428" t="s">
        <v>153</v>
      </c>
      <c r="I428" t="s">
        <v>136</v>
      </c>
      <c r="J428" t="s">
        <v>137</v>
      </c>
      <c r="K428" t="s">
        <v>210</v>
      </c>
      <c r="L428" t="s">
        <v>1421</v>
      </c>
      <c r="M428" t="s">
        <v>1422</v>
      </c>
      <c r="N428">
        <v>0.634444444</v>
      </c>
      <c r="O428">
        <v>6</v>
      </c>
      <c r="P428">
        <v>642</v>
      </c>
      <c r="Q428">
        <v>99</v>
      </c>
      <c r="R428">
        <v>30</v>
      </c>
      <c r="S428">
        <v>6</v>
      </c>
      <c r="T428">
        <v>69</v>
      </c>
      <c r="U428">
        <v>0</v>
      </c>
      <c r="V428">
        <v>0</v>
      </c>
      <c r="W428">
        <v>0.37500262379200011</v>
      </c>
      <c r="X428">
        <v>63.931067078621034</v>
      </c>
      <c r="Y428">
        <v>18.976317258437504</v>
      </c>
      <c r="Z428">
        <v>3.91980639199714</v>
      </c>
      <c r="AA428">
        <v>22.013401632705087</v>
      </c>
      <c r="AB428">
        <v>25.571557001402514</v>
      </c>
      <c r="AC428">
        <v>0</v>
      </c>
      <c r="AD428">
        <v>0</v>
      </c>
      <c r="AE428">
        <v>134.78715198695528</v>
      </c>
    </row>
    <row r="429" spans="1:31" x14ac:dyDescent="0.3">
      <c r="A429">
        <v>2734464</v>
      </c>
      <c r="B429">
        <v>1</v>
      </c>
      <c r="C429" t="s">
        <v>80</v>
      </c>
      <c r="D429" t="s">
        <v>94</v>
      </c>
      <c r="E429" t="s">
        <v>150</v>
      </c>
      <c r="F429" t="s">
        <v>1423</v>
      </c>
      <c r="G429" t="s">
        <v>152</v>
      </c>
      <c r="H429" t="s">
        <v>153</v>
      </c>
      <c r="I429" t="s">
        <v>490</v>
      </c>
      <c r="J429" t="s">
        <v>137</v>
      </c>
      <c r="K429" t="s">
        <v>138</v>
      </c>
      <c r="L429" t="s">
        <v>1424</v>
      </c>
      <c r="M429" t="s">
        <v>1425</v>
      </c>
      <c r="N429">
        <v>1.1944444E-2</v>
      </c>
      <c r="O429">
        <v>1</v>
      </c>
      <c r="P429">
        <v>3119</v>
      </c>
      <c r="Q429">
        <v>47</v>
      </c>
      <c r="R429">
        <v>111</v>
      </c>
      <c r="S429">
        <v>47</v>
      </c>
      <c r="T429">
        <v>717</v>
      </c>
      <c r="U429">
        <v>16</v>
      </c>
      <c r="V429">
        <v>1</v>
      </c>
      <c r="W429">
        <v>6.1965034751400002E-3</v>
      </c>
      <c r="X429">
        <v>4.8891359169552766</v>
      </c>
      <c r="Y429">
        <v>0.23109238002484664</v>
      </c>
      <c r="Z429">
        <v>0.16844850377564996</v>
      </c>
      <c r="AA429">
        <v>5.8954603881673435</v>
      </c>
      <c r="AB429">
        <v>4.0994636241848106</v>
      </c>
      <c r="AC429">
        <v>15.929424145353316</v>
      </c>
      <c r="AD429">
        <v>0.30353724697050005</v>
      </c>
      <c r="AE429">
        <v>31.522758708906885</v>
      </c>
    </row>
    <row r="430" spans="1:31" x14ac:dyDescent="0.3">
      <c r="A430">
        <v>2734203</v>
      </c>
      <c r="B430">
        <v>1</v>
      </c>
      <c r="C430" t="s">
        <v>80</v>
      </c>
      <c r="D430" t="s">
        <v>101</v>
      </c>
      <c r="E430" t="s">
        <v>161</v>
      </c>
      <c r="F430" t="s">
        <v>486</v>
      </c>
      <c r="G430" t="s">
        <v>724</v>
      </c>
      <c r="H430" t="s">
        <v>135</v>
      </c>
      <c r="I430" t="s">
        <v>136</v>
      </c>
      <c r="J430" t="s">
        <v>137</v>
      </c>
      <c r="K430" t="s">
        <v>138</v>
      </c>
      <c r="L430" t="s">
        <v>1426</v>
      </c>
      <c r="M430" t="s">
        <v>1427</v>
      </c>
      <c r="N430">
        <v>1.324166666</v>
      </c>
      <c r="O430">
        <v>0</v>
      </c>
      <c r="P430">
        <v>103</v>
      </c>
      <c r="Q430">
        <v>0</v>
      </c>
      <c r="R430">
        <v>0</v>
      </c>
      <c r="S430">
        <v>0</v>
      </c>
      <c r="T430">
        <v>2</v>
      </c>
      <c r="U430">
        <v>0</v>
      </c>
      <c r="V430">
        <v>0</v>
      </c>
      <c r="W430">
        <v>0</v>
      </c>
      <c r="X430">
        <v>19.748618831049114</v>
      </c>
      <c r="Y430">
        <v>0</v>
      </c>
      <c r="Z430">
        <v>0</v>
      </c>
      <c r="AA430">
        <v>0</v>
      </c>
      <c r="AB430">
        <v>0.27154151826853334</v>
      </c>
      <c r="AC430">
        <v>0</v>
      </c>
      <c r="AD430">
        <v>0</v>
      </c>
      <c r="AE430">
        <v>20.020160349317649</v>
      </c>
    </row>
    <row r="431" spans="1:31" x14ac:dyDescent="0.3">
      <c r="A431">
        <v>2734309</v>
      </c>
      <c r="B431">
        <v>1</v>
      </c>
      <c r="C431" t="s">
        <v>81</v>
      </c>
      <c r="D431" t="s">
        <v>123</v>
      </c>
      <c r="E431" t="s">
        <v>161</v>
      </c>
      <c r="F431" t="s">
        <v>1428</v>
      </c>
      <c r="G431" t="s">
        <v>163</v>
      </c>
      <c r="H431" t="s">
        <v>135</v>
      </c>
      <c r="I431" t="s">
        <v>136</v>
      </c>
      <c r="J431" t="s">
        <v>137</v>
      </c>
      <c r="K431" t="s">
        <v>138</v>
      </c>
      <c r="L431" t="s">
        <v>1429</v>
      </c>
      <c r="M431" t="s">
        <v>1430</v>
      </c>
      <c r="N431">
        <v>1.4955555549999999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4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6.7483524858059569</v>
      </c>
      <c r="AC431">
        <v>0</v>
      </c>
      <c r="AD431">
        <v>0</v>
      </c>
      <c r="AE431">
        <v>6.7483524858059569</v>
      </c>
    </row>
    <row r="432" spans="1:31" x14ac:dyDescent="0.3">
      <c r="A432">
        <v>2734003</v>
      </c>
      <c r="B432">
        <v>1</v>
      </c>
      <c r="C432" t="s">
        <v>80</v>
      </c>
      <c r="D432" t="s">
        <v>85</v>
      </c>
      <c r="E432" t="s">
        <v>200</v>
      </c>
      <c r="F432" t="s">
        <v>1431</v>
      </c>
      <c r="G432" t="s">
        <v>158</v>
      </c>
      <c r="H432" t="s">
        <v>135</v>
      </c>
      <c r="I432" t="s">
        <v>136</v>
      </c>
      <c r="J432" t="s">
        <v>3</v>
      </c>
      <c r="K432" t="s">
        <v>138</v>
      </c>
      <c r="L432" t="s">
        <v>1432</v>
      </c>
      <c r="M432" t="s">
        <v>1433</v>
      </c>
      <c r="N432">
        <v>10.201944444</v>
      </c>
      <c r="O432">
        <v>0</v>
      </c>
      <c r="P432">
        <v>114</v>
      </c>
      <c r="Q432">
        <v>0</v>
      </c>
      <c r="R432">
        <v>0</v>
      </c>
      <c r="S432">
        <v>0</v>
      </c>
      <c r="T432">
        <v>2</v>
      </c>
      <c r="U432">
        <v>0</v>
      </c>
      <c r="V432">
        <v>0</v>
      </c>
      <c r="W432">
        <v>0</v>
      </c>
      <c r="X432">
        <v>217.69606522374124</v>
      </c>
      <c r="Y432">
        <v>0</v>
      </c>
      <c r="Z432">
        <v>0</v>
      </c>
      <c r="AA432">
        <v>0</v>
      </c>
      <c r="AB432">
        <v>3.4652371604486234</v>
      </c>
      <c r="AC432">
        <v>0</v>
      </c>
      <c r="AD432">
        <v>0</v>
      </c>
      <c r="AE432">
        <v>221.16130238418987</v>
      </c>
    </row>
    <row r="433" spans="1:31" x14ac:dyDescent="0.3">
      <c r="A433">
        <v>2735185</v>
      </c>
      <c r="B433">
        <v>1</v>
      </c>
      <c r="C433" t="s">
        <v>80</v>
      </c>
      <c r="D433" t="s">
        <v>85</v>
      </c>
      <c r="E433" t="s">
        <v>145</v>
      </c>
      <c r="F433" t="s">
        <v>1434</v>
      </c>
      <c r="G433" t="s">
        <v>181</v>
      </c>
      <c r="H433" t="s">
        <v>135</v>
      </c>
      <c r="I433" t="s">
        <v>136</v>
      </c>
      <c r="J433" t="s">
        <v>137</v>
      </c>
      <c r="K433" t="s">
        <v>138</v>
      </c>
      <c r="L433" t="s">
        <v>1435</v>
      </c>
      <c r="M433" t="s">
        <v>1436</v>
      </c>
      <c r="N433">
        <v>6.2436111109999999</v>
      </c>
      <c r="O433">
        <v>0</v>
      </c>
      <c r="P433">
        <v>6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3.9944119613107771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3.9944119613107771</v>
      </c>
    </row>
    <row r="434" spans="1:31" x14ac:dyDescent="0.3">
      <c r="A434">
        <v>2733811</v>
      </c>
      <c r="B434">
        <v>1</v>
      </c>
      <c r="C434" t="s">
        <v>80</v>
      </c>
      <c r="D434" t="s">
        <v>107</v>
      </c>
      <c r="E434" t="s">
        <v>161</v>
      </c>
      <c r="F434" t="s">
        <v>1437</v>
      </c>
      <c r="G434" t="s">
        <v>163</v>
      </c>
      <c r="H434" t="s">
        <v>135</v>
      </c>
      <c r="I434" t="s">
        <v>136</v>
      </c>
      <c r="J434" t="s">
        <v>137</v>
      </c>
      <c r="K434" t="s">
        <v>138</v>
      </c>
      <c r="L434" t="s">
        <v>1438</v>
      </c>
      <c r="M434" t="s">
        <v>1439</v>
      </c>
      <c r="N434">
        <v>3.1444444439999999</v>
      </c>
      <c r="O434">
        <v>0</v>
      </c>
      <c r="P434">
        <v>28</v>
      </c>
      <c r="Q434">
        <v>0</v>
      </c>
      <c r="R434">
        <v>0</v>
      </c>
      <c r="S434">
        <v>0</v>
      </c>
      <c r="T434">
        <v>1</v>
      </c>
      <c r="U434">
        <v>0</v>
      </c>
      <c r="V434">
        <v>0</v>
      </c>
      <c r="W434">
        <v>0</v>
      </c>
      <c r="X434">
        <v>9.0000236668398017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9.0000236668398017</v>
      </c>
    </row>
    <row r="435" spans="1:31" x14ac:dyDescent="0.3">
      <c r="A435">
        <v>2734893</v>
      </c>
      <c r="B435">
        <v>1</v>
      </c>
      <c r="C435" t="s">
        <v>80</v>
      </c>
      <c r="D435" t="s">
        <v>82</v>
      </c>
      <c r="E435" t="s">
        <v>145</v>
      </c>
      <c r="F435" t="s">
        <v>1440</v>
      </c>
      <c r="G435" t="s">
        <v>181</v>
      </c>
      <c r="H435" t="s">
        <v>135</v>
      </c>
      <c r="I435" t="s">
        <v>136</v>
      </c>
      <c r="J435" t="s">
        <v>137</v>
      </c>
      <c r="K435" t="s">
        <v>138</v>
      </c>
      <c r="L435" t="s">
        <v>1441</v>
      </c>
      <c r="M435" t="s">
        <v>1442</v>
      </c>
      <c r="N435">
        <v>7.0158333329999998</v>
      </c>
      <c r="O435">
        <v>0</v>
      </c>
      <c r="P435">
        <v>3</v>
      </c>
      <c r="Q435">
        <v>0</v>
      </c>
      <c r="R435">
        <v>0</v>
      </c>
      <c r="S435">
        <v>0</v>
      </c>
      <c r="T435">
        <v>2</v>
      </c>
      <c r="U435">
        <v>0</v>
      </c>
      <c r="V435">
        <v>0</v>
      </c>
      <c r="W435">
        <v>0</v>
      </c>
      <c r="X435">
        <v>4.0181354973112686</v>
      </c>
      <c r="Y435">
        <v>0</v>
      </c>
      <c r="Z435">
        <v>0</v>
      </c>
      <c r="AA435">
        <v>0</v>
      </c>
      <c r="AB435">
        <v>31.996642367760337</v>
      </c>
      <c r="AC435">
        <v>0</v>
      </c>
      <c r="AD435">
        <v>0</v>
      </c>
      <c r="AE435">
        <v>36.014777865071608</v>
      </c>
    </row>
    <row r="436" spans="1:31" x14ac:dyDescent="0.3">
      <c r="A436">
        <v>2733911</v>
      </c>
      <c r="B436">
        <v>1</v>
      </c>
      <c r="C436" t="s">
        <v>80</v>
      </c>
      <c r="D436" t="s">
        <v>97</v>
      </c>
      <c r="E436" t="s">
        <v>132</v>
      </c>
      <c r="F436" t="s">
        <v>1443</v>
      </c>
      <c r="G436" t="s">
        <v>134</v>
      </c>
      <c r="H436" t="s">
        <v>135</v>
      </c>
      <c r="I436" t="s">
        <v>136</v>
      </c>
      <c r="J436" t="s">
        <v>137</v>
      </c>
      <c r="K436" t="s">
        <v>138</v>
      </c>
      <c r="L436" t="s">
        <v>1444</v>
      </c>
      <c r="M436" t="s">
        <v>1445</v>
      </c>
      <c r="N436">
        <v>6.5077777770000003</v>
      </c>
      <c r="O436">
        <v>0</v>
      </c>
      <c r="P436">
        <v>101</v>
      </c>
      <c r="Q436">
        <v>0</v>
      </c>
      <c r="R436">
        <v>0</v>
      </c>
      <c r="S436">
        <v>0</v>
      </c>
      <c r="T436">
        <v>7</v>
      </c>
      <c r="U436">
        <v>0</v>
      </c>
      <c r="V436">
        <v>0</v>
      </c>
      <c r="W436">
        <v>0</v>
      </c>
      <c r="X436">
        <v>53.929875914877897</v>
      </c>
      <c r="Y436">
        <v>0</v>
      </c>
      <c r="Z436">
        <v>0</v>
      </c>
      <c r="AA436">
        <v>0</v>
      </c>
      <c r="AB436">
        <v>6.4138056125467697</v>
      </c>
      <c r="AC436">
        <v>0</v>
      </c>
      <c r="AD436">
        <v>0</v>
      </c>
      <c r="AE436">
        <v>60.343681527424664</v>
      </c>
    </row>
    <row r="437" spans="1:31" x14ac:dyDescent="0.3">
      <c r="A437">
        <v>2734541</v>
      </c>
      <c r="B437">
        <v>1</v>
      </c>
      <c r="C437" t="s">
        <v>80</v>
      </c>
      <c r="D437" t="s">
        <v>82</v>
      </c>
      <c r="E437" t="s">
        <v>145</v>
      </c>
      <c r="F437" t="s">
        <v>1446</v>
      </c>
      <c r="G437" t="s">
        <v>181</v>
      </c>
      <c r="H437" t="s">
        <v>135</v>
      </c>
      <c r="I437" t="s">
        <v>136</v>
      </c>
      <c r="J437" t="s">
        <v>137</v>
      </c>
      <c r="K437" t="s">
        <v>138</v>
      </c>
      <c r="L437" t="s">
        <v>1447</v>
      </c>
      <c r="M437" t="s">
        <v>1448</v>
      </c>
      <c r="N437">
        <v>7.8888888880000003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1</v>
      </c>
      <c r="U437">
        <v>0</v>
      </c>
      <c r="V437">
        <v>0</v>
      </c>
      <c r="W437">
        <v>0</v>
      </c>
      <c r="X437">
        <v>2.2239671740462996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2.2239671740462996</v>
      </c>
    </row>
    <row r="438" spans="1:31" x14ac:dyDescent="0.3">
      <c r="A438">
        <v>2734756</v>
      </c>
      <c r="B438">
        <v>1</v>
      </c>
      <c r="C438" t="s">
        <v>80</v>
      </c>
      <c r="D438" t="s">
        <v>86</v>
      </c>
      <c r="E438" t="s">
        <v>200</v>
      </c>
      <c r="F438" t="s">
        <v>1449</v>
      </c>
      <c r="G438" t="s">
        <v>163</v>
      </c>
      <c r="H438" t="s">
        <v>135</v>
      </c>
      <c r="I438" t="s">
        <v>136</v>
      </c>
      <c r="J438" t="s">
        <v>137</v>
      </c>
      <c r="K438" t="s">
        <v>138</v>
      </c>
      <c r="L438" t="s">
        <v>1450</v>
      </c>
      <c r="M438" t="s">
        <v>1451</v>
      </c>
      <c r="N438">
        <v>2.2341666660000001</v>
      </c>
      <c r="O438">
        <v>0</v>
      </c>
      <c r="P438">
        <v>25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33.815765811857787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33.815765811857787</v>
      </c>
    </row>
    <row r="439" spans="1:31" x14ac:dyDescent="0.3">
      <c r="A439">
        <v>2734495</v>
      </c>
      <c r="B439">
        <v>1</v>
      </c>
      <c r="C439" t="s">
        <v>80</v>
      </c>
      <c r="D439" t="s">
        <v>82</v>
      </c>
      <c r="E439" t="s">
        <v>145</v>
      </c>
      <c r="F439" t="s">
        <v>1452</v>
      </c>
      <c r="G439" t="s">
        <v>147</v>
      </c>
      <c r="H439" t="s">
        <v>135</v>
      </c>
      <c r="I439" t="s">
        <v>136</v>
      </c>
      <c r="J439" t="s">
        <v>137</v>
      </c>
      <c r="K439" t="s">
        <v>138</v>
      </c>
      <c r="L439" t="s">
        <v>1453</v>
      </c>
      <c r="M439" t="s">
        <v>1454</v>
      </c>
      <c r="N439">
        <v>12.426111111000001</v>
      </c>
      <c r="O439">
        <v>0</v>
      </c>
      <c r="P439">
        <v>11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27.291832753221492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27.291832753221492</v>
      </c>
    </row>
    <row r="440" spans="1:31" x14ac:dyDescent="0.3">
      <c r="A440">
        <v>2734564</v>
      </c>
      <c r="B440">
        <v>1</v>
      </c>
      <c r="C440" t="s">
        <v>81</v>
      </c>
      <c r="D440" t="s">
        <v>118</v>
      </c>
      <c r="E440" t="s">
        <v>156</v>
      </c>
      <c r="F440" t="s">
        <v>1455</v>
      </c>
      <c r="G440" t="s">
        <v>185</v>
      </c>
      <c r="H440" t="s">
        <v>153</v>
      </c>
      <c r="I440" t="s">
        <v>136</v>
      </c>
      <c r="J440" t="s">
        <v>137</v>
      </c>
      <c r="K440" t="s">
        <v>138</v>
      </c>
      <c r="L440" t="s">
        <v>1456</v>
      </c>
      <c r="M440" t="s">
        <v>1457</v>
      </c>
      <c r="N440">
        <v>9.0022222220000003</v>
      </c>
      <c r="O440">
        <v>0</v>
      </c>
      <c r="P440">
        <v>154</v>
      </c>
      <c r="Q440">
        <v>0</v>
      </c>
      <c r="R440">
        <v>14</v>
      </c>
      <c r="S440">
        <v>0</v>
      </c>
      <c r="T440">
        <v>4</v>
      </c>
      <c r="U440">
        <v>0</v>
      </c>
      <c r="V440">
        <v>0</v>
      </c>
      <c r="W440">
        <v>0</v>
      </c>
      <c r="X440">
        <v>192.10009193963239</v>
      </c>
      <c r="Y440">
        <v>0</v>
      </c>
      <c r="Z440">
        <v>4.743073019731666</v>
      </c>
      <c r="AA440">
        <v>0</v>
      </c>
      <c r="AB440">
        <v>15.554197712179286</v>
      </c>
      <c r="AC440">
        <v>0</v>
      </c>
      <c r="AD440">
        <v>0</v>
      </c>
      <c r="AE440">
        <v>212.39736267154333</v>
      </c>
    </row>
    <row r="441" spans="1:31" x14ac:dyDescent="0.3">
      <c r="A441">
        <v>2734879</v>
      </c>
      <c r="B441">
        <v>1</v>
      </c>
      <c r="C441" t="s">
        <v>80</v>
      </c>
      <c r="D441" t="s">
        <v>99</v>
      </c>
      <c r="E441" t="s">
        <v>161</v>
      </c>
      <c r="F441" t="s">
        <v>1458</v>
      </c>
      <c r="G441" t="s">
        <v>724</v>
      </c>
      <c r="H441" t="s">
        <v>135</v>
      </c>
      <c r="I441" t="s">
        <v>136</v>
      </c>
      <c r="J441" t="s">
        <v>137</v>
      </c>
      <c r="K441" t="s">
        <v>138</v>
      </c>
      <c r="L441" t="s">
        <v>1459</v>
      </c>
      <c r="M441" t="s">
        <v>1460</v>
      </c>
      <c r="N441">
        <v>5.6469444439999998</v>
      </c>
      <c r="O441">
        <v>0</v>
      </c>
      <c r="P441">
        <v>19</v>
      </c>
      <c r="Q441">
        <v>0</v>
      </c>
      <c r="R441">
        <v>0</v>
      </c>
      <c r="S441">
        <v>0</v>
      </c>
      <c r="T441">
        <v>1</v>
      </c>
      <c r="U441">
        <v>0</v>
      </c>
      <c r="V441">
        <v>0</v>
      </c>
      <c r="W441">
        <v>0</v>
      </c>
      <c r="X441">
        <v>13.812531427688629</v>
      </c>
      <c r="Y441">
        <v>0</v>
      </c>
      <c r="Z441">
        <v>0</v>
      </c>
      <c r="AA441">
        <v>0</v>
      </c>
      <c r="AB441">
        <v>9.7358651312049169E-2</v>
      </c>
      <c r="AC441">
        <v>0</v>
      </c>
      <c r="AD441">
        <v>0</v>
      </c>
      <c r="AE441">
        <v>13.909890079000679</v>
      </c>
    </row>
    <row r="442" spans="1:31" x14ac:dyDescent="0.3">
      <c r="A442">
        <v>2733903</v>
      </c>
      <c r="B442">
        <v>2</v>
      </c>
      <c r="C442" t="s">
        <v>81</v>
      </c>
      <c r="D442" t="s">
        <v>128</v>
      </c>
      <c r="E442" t="s">
        <v>132</v>
      </c>
      <c r="F442" t="s">
        <v>1461</v>
      </c>
      <c r="G442" t="s">
        <v>409</v>
      </c>
      <c r="H442" t="s">
        <v>135</v>
      </c>
      <c r="I442" t="s">
        <v>136</v>
      </c>
      <c r="J442" t="s">
        <v>137</v>
      </c>
      <c r="K442" t="s">
        <v>138</v>
      </c>
      <c r="L442" t="s">
        <v>1386</v>
      </c>
      <c r="M442" t="s">
        <v>1462</v>
      </c>
      <c r="N442">
        <v>1.7111111109999999</v>
      </c>
      <c r="O442">
        <v>0</v>
      </c>
      <c r="P442">
        <v>16</v>
      </c>
      <c r="Q442">
        <v>0</v>
      </c>
      <c r="R442">
        <v>17</v>
      </c>
      <c r="S442">
        <v>0</v>
      </c>
      <c r="T442">
        <v>6</v>
      </c>
      <c r="U442">
        <v>0</v>
      </c>
      <c r="V442">
        <v>0</v>
      </c>
      <c r="W442">
        <v>0</v>
      </c>
      <c r="X442">
        <v>9.5201568387813591</v>
      </c>
      <c r="Y442">
        <v>0</v>
      </c>
      <c r="Z442">
        <v>12.182869238866356</v>
      </c>
      <c r="AA442">
        <v>0</v>
      </c>
      <c r="AB442">
        <v>8.3898335529541264</v>
      </c>
      <c r="AC442">
        <v>0</v>
      </c>
      <c r="AD442">
        <v>0</v>
      </c>
      <c r="AE442">
        <v>30.09285963060184</v>
      </c>
    </row>
    <row r="443" spans="1:31" x14ac:dyDescent="0.3">
      <c r="A443">
        <v>2735071</v>
      </c>
      <c r="B443">
        <v>1</v>
      </c>
      <c r="C443" t="s">
        <v>80</v>
      </c>
      <c r="D443" t="s">
        <v>103</v>
      </c>
      <c r="E443" t="s">
        <v>156</v>
      </c>
      <c r="F443" t="s">
        <v>1463</v>
      </c>
      <c r="G443" t="s">
        <v>152</v>
      </c>
      <c r="H443" t="s">
        <v>153</v>
      </c>
      <c r="I443" t="s">
        <v>136</v>
      </c>
      <c r="J443" t="s">
        <v>137</v>
      </c>
      <c r="K443" t="s">
        <v>138</v>
      </c>
      <c r="L443" t="s">
        <v>1464</v>
      </c>
      <c r="M443" t="s">
        <v>1465</v>
      </c>
      <c r="N443">
        <v>1.3019444440000001</v>
      </c>
      <c r="O443">
        <v>0</v>
      </c>
      <c r="P443">
        <v>1103</v>
      </c>
      <c r="Q443">
        <v>0</v>
      </c>
      <c r="R443">
        <v>0</v>
      </c>
      <c r="S443">
        <v>0</v>
      </c>
      <c r="T443">
        <v>81</v>
      </c>
      <c r="U443">
        <v>0</v>
      </c>
      <c r="V443">
        <v>0</v>
      </c>
      <c r="W443">
        <v>0</v>
      </c>
      <c r="X443">
        <v>312.66554021333548</v>
      </c>
      <c r="Y443">
        <v>0</v>
      </c>
      <c r="Z443">
        <v>0</v>
      </c>
      <c r="AA443">
        <v>0</v>
      </c>
      <c r="AB443">
        <v>59.509766885069688</v>
      </c>
      <c r="AC443">
        <v>0</v>
      </c>
      <c r="AD443">
        <v>0</v>
      </c>
      <c r="AE443">
        <v>372.17530709840514</v>
      </c>
    </row>
    <row r="444" spans="1:31" x14ac:dyDescent="0.3">
      <c r="A444">
        <v>2734372</v>
      </c>
      <c r="B444">
        <v>1</v>
      </c>
      <c r="C444" t="s">
        <v>80</v>
      </c>
      <c r="D444" t="s">
        <v>84</v>
      </c>
      <c r="E444" t="s">
        <v>132</v>
      </c>
      <c r="F444" t="s">
        <v>1466</v>
      </c>
      <c r="G444" t="s">
        <v>134</v>
      </c>
      <c r="H444" t="s">
        <v>135</v>
      </c>
      <c r="I444" t="s">
        <v>136</v>
      </c>
      <c r="J444" t="s">
        <v>137</v>
      </c>
      <c r="K444" t="s">
        <v>138</v>
      </c>
      <c r="L444" t="s">
        <v>1467</v>
      </c>
      <c r="M444" t="s">
        <v>1468</v>
      </c>
      <c r="N444">
        <v>1.2877777770000001</v>
      </c>
      <c r="O444">
        <v>0</v>
      </c>
      <c r="P444">
        <v>20</v>
      </c>
      <c r="Q444">
        <v>0</v>
      </c>
      <c r="R444">
        <v>0</v>
      </c>
      <c r="S444">
        <v>0</v>
      </c>
      <c r="T444">
        <v>9</v>
      </c>
      <c r="U444">
        <v>0</v>
      </c>
      <c r="V444">
        <v>0</v>
      </c>
      <c r="W444">
        <v>0</v>
      </c>
      <c r="X444">
        <v>5.6975970807886904</v>
      </c>
      <c r="Y444">
        <v>0</v>
      </c>
      <c r="Z444">
        <v>0</v>
      </c>
      <c r="AA444">
        <v>0</v>
      </c>
      <c r="AB444">
        <v>27.261492947532258</v>
      </c>
      <c r="AC444">
        <v>0</v>
      </c>
      <c r="AD444">
        <v>0</v>
      </c>
      <c r="AE444">
        <v>32.959090028320951</v>
      </c>
    </row>
    <row r="445" spans="1:31" x14ac:dyDescent="0.3">
      <c r="A445">
        <v>2734040</v>
      </c>
      <c r="B445">
        <v>1</v>
      </c>
      <c r="C445" t="s">
        <v>80</v>
      </c>
      <c r="D445" t="s">
        <v>99</v>
      </c>
      <c r="E445" t="s">
        <v>161</v>
      </c>
      <c r="F445" t="s">
        <v>1469</v>
      </c>
      <c r="G445" t="s">
        <v>163</v>
      </c>
      <c r="H445" t="s">
        <v>135</v>
      </c>
      <c r="I445" t="s">
        <v>136</v>
      </c>
      <c r="J445" t="s">
        <v>137</v>
      </c>
      <c r="K445" t="s">
        <v>138</v>
      </c>
      <c r="L445" t="s">
        <v>1470</v>
      </c>
      <c r="M445" t="s">
        <v>1471</v>
      </c>
      <c r="N445">
        <v>2.8194444440000002</v>
      </c>
      <c r="O445">
        <v>0</v>
      </c>
      <c r="P445">
        <v>15</v>
      </c>
      <c r="Q445">
        <v>0</v>
      </c>
      <c r="R445">
        <v>0</v>
      </c>
      <c r="S445">
        <v>0</v>
      </c>
      <c r="T445">
        <v>1</v>
      </c>
      <c r="U445">
        <v>0</v>
      </c>
      <c r="V445">
        <v>0</v>
      </c>
      <c r="W445">
        <v>0</v>
      </c>
      <c r="X445">
        <v>1.315885067062575</v>
      </c>
      <c r="Y445">
        <v>0</v>
      </c>
      <c r="Z445">
        <v>0</v>
      </c>
      <c r="AA445">
        <v>0</v>
      </c>
      <c r="AB445">
        <v>0.5571150235323834</v>
      </c>
      <c r="AC445">
        <v>0</v>
      </c>
      <c r="AD445">
        <v>0</v>
      </c>
      <c r="AE445">
        <v>1.8730000905949584</v>
      </c>
    </row>
    <row r="446" spans="1:31" x14ac:dyDescent="0.3">
      <c r="A446">
        <v>2734478</v>
      </c>
      <c r="B446">
        <v>1</v>
      </c>
      <c r="C446" t="s">
        <v>81</v>
      </c>
      <c r="D446" t="s">
        <v>122</v>
      </c>
      <c r="E446" t="s">
        <v>132</v>
      </c>
      <c r="F446" t="s">
        <v>1472</v>
      </c>
      <c r="G446" t="s">
        <v>134</v>
      </c>
      <c r="H446" t="s">
        <v>135</v>
      </c>
      <c r="I446" t="s">
        <v>136</v>
      </c>
      <c r="J446" t="s">
        <v>137</v>
      </c>
      <c r="K446" t="s">
        <v>138</v>
      </c>
      <c r="L446" t="s">
        <v>1473</v>
      </c>
      <c r="M446" t="s">
        <v>1474</v>
      </c>
      <c r="N446">
        <v>3.7291666659999998</v>
      </c>
      <c r="O446">
        <v>0</v>
      </c>
      <c r="P446">
        <v>505</v>
      </c>
      <c r="Q446">
        <v>0</v>
      </c>
      <c r="R446">
        <v>0</v>
      </c>
      <c r="S446">
        <v>0</v>
      </c>
      <c r="T446">
        <v>24</v>
      </c>
      <c r="U446">
        <v>0</v>
      </c>
      <c r="V446">
        <v>0</v>
      </c>
      <c r="W446">
        <v>0</v>
      </c>
      <c r="X446">
        <v>406.74083648771796</v>
      </c>
      <c r="Y446">
        <v>0</v>
      </c>
      <c r="Z446">
        <v>0</v>
      </c>
      <c r="AA446">
        <v>0</v>
      </c>
      <c r="AB446">
        <v>66.508804222899656</v>
      </c>
      <c r="AC446">
        <v>0</v>
      </c>
      <c r="AD446">
        <v>0</v>
      </c>
      <c r="AE446">
        <v>473.2496407106176</v>
      </c>
    </row>
    <row r="447" spans="1:31" x14ac:dyDescent="0.3">
      <c r="A447">
        <v>2734910</v>
      </c>
      <c r="B447">
        <v>1</v>
      </c>
      <c r="C447" t="s">
        <v>81</v>
      </c>
      <c r="D447" t="s">
        <v>127</v>
      </c>
      <c r="E447" t="s">
        <v>156</v>
      </c>
      <c r="F447" t="s">
        <v>1475</v>
      </c>
      <c r="G447" t="s">
        <v>152</v>
      </c>
      <c r="H447" t="s">
        <v>153</v>
      </c>
      <c r="I447" t="s">
        <v>136</v>
      </c>
      <c r="J447" t="s">
        <v>137</v>
      </c>
      <c r="K447" t="s">
        <v>138</v>
      </c>
      <c r="L447" t="s">
        <v>1476</v>
      </c>
      <c r="M447" t="s">
        <v>1477</v>
      </c>
      <c r="N447">
        <v>0.29833333299999998</v>
      </c>
      <c r="O447">
        <v>4</v>
      </c>
      <c r="P447">
        <v>0</v>
      </c>
      <c r="Q447">
        <v>13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7.9100498275E-2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7.9100498275E-2</v>
      </c>
    </row>
    <row r="448" spans="1:31" x14ac:dyDescent="0.3">
      <c r="A448">
        <v>2733820</v>
      </c>
      <c r="B448">
        <v>1</v>
      </c>
      <c r="C448" t="s">
        <v>80</v>
      </c>
      <c r="D448" t="s">
        <v>99</v>
      </c>
      <c r="E448" t="s">
        <v>161</v>
      </c>
      <c r="F448" t="s">
        <v>1478</v>
      </c>
      <c r="G448" t="s">
        <v>1479</v>
      </c>
      <c r="H448" t="s">
        <v>135</v>
      </c>
      <c r="I448" t="s">
        <v>136</v>
      </c>
      <c r="J448" t="s">
        <v>137</v>
      </c>
      <c r="K448" t="s">
        <v>138</v>
      </c>
      <c r="L448" t="s">
        <v>1480</v>
      </c>
      <c r="M448" t="s">
        <v>1481</v>
      </c>
      <c r="N448">
        <v>5.3833333330000004</v>
      </c>
      <c r="O448">
        <v>0</v>
      </c>
      <c r="P448">
        <v>36</v>
      </c>
      <c r="Q448">
        <v>0</v>
      </c>
      <c r="R448">
        <v>2</v>
      </c>
      <c r="S448">
        <v>0</v>
      </c>
      <c r="T448">
        <v>5</v>
      </c>
      <c r="U448">
        <v>0</v>
      </c>
      <c r="V448">
        <v>1</v>
      </c>
      <c r="W448">
        <v>0</v>
      </c>
      <c r="X448">
        <v>40.883701876691255</v>
      </c>
      <c r="Y448">
        <v>0</v>
      </c>
      <c r="Z448">
        <v>0</v>
      </c>
      <c r="AA448">
        <v>0</v>
      </c>
      <c r="AB448">
        <v>20.923059281734048</v>
      </c>
      <c r="AC448">
        <v>0</v>
      </c>
      <c r="AD448">
        <v>39.030159368695749</v>
      </c>
      <c r="AE448">
        <v>100.83692052712105</v>
      </c>
    </row>
    <row r="449" spans="1:31" x14ac:dyDescent="0.3">
      <c r="A449">
        <v>2734149</v>
      </c>
      <c r="B449">
        <v>1</v>
      </c>
      <c r="C449" t="s">
        <v>80</v>
      </c>
      <c r="D449" t="s">
        <v>110</v>
      </c>
      <c r="E449" t="s">
        <v>145</v>
      </c>
      <c r="F449" t="s">
        <v>1482</v>
      </c>
      <c r="G449" t="s">
        <v>230</v>
      </c>
      <c r="H449" t="s">
        <v>135</v>
      </c>
      <c r="I449" t="s">
        <v>136</v>
      </c>
      <c r="J449" t="s">
        <v>137</v>
      </c>
      <c r="K449" t="s">
        <v>138</v>
      </c>
      <c r="L449" t="s">
        <v>1483</v>
      </c>
      <c r="M449" t="s">
        <v>1484</v>
      </c>
      <c r="N449">
        <v>1.7041666660000001</v>
      </c>
      <c r="O449">
        <v>0</v>
      </c>
      <c r="P449">
        <v>2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2.0418506728880002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2.0418506728880002</v>
      </c>
    </row>
    <row r="450" spans="1:31" x14ac:dyDescent="0.3">
      <c r="A450">
        <v>2734126</v>
      </c>
      <c r="B450">
        <v>1</v>
      </c>
      <c r="C450" t="s">
        <v>80</v>
      </c>
      <c r="D450" t="s">
        <v>104</v>
      </c>
      <c r="E450" t="s">
        <v>145</v>
      </c>
      <c r="F450" t="s">
        <v>1485</v>
      </c>
      <c r="G450" t="s">
        <v>230</v>
      </c>
      <c r="H450" t="s">
        <v>135</v>
      </c>
      <c r="I450" t="s">
        <v>136</v>
      </c>
      <c r="J450" t="s">
        <v>137</v>
      </c>
      <c r="K450" t="s">
        <v>138</v>
      </c>
      <c r="L450" t="s">
        <v>1486</v>
      </c>
      <c r="M450" t="s">
        <v>1487</v>
      </c>
      <c r="N450">
        <v>8.4847222220000003</v>
      </c>
      <c r="O450">
        <v>0</v>
      </c>
      <c r="P450">
        <v>0</v>
      </c>
      <c r="Q450">
        <v>0</v>
      </c>
      <c r="R450">
        <v>1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4.184291572886905</v>
      </c>
      <c r="AA450">
        <v>0</v>
      </c>
      <c r="AB450">
        <v>0</v>
      </c>
      <c r="AC450">
        <v>0</v>
      </c>
      <c r="AD450">
        <v>0</v>
      </c>
      <c r="AE450">
        <v>4.184291572886905</v>
      </c>
    </row>
    <row r="451" spans="1:31" x14ac:dyDescent="0.3">
      <c r="A451">
        <v>2733651</v>
      </c>
      <c r="B451">
        <v>1</v>
      </c>
      <c r="C451" t="s">
        <v>81</v>
      </c>
      <c r="D451" t="s">
        <v>123</v>
      </c>
      <c r="E451" t="s">
        <v>213</v>
      </c>
      <c r="F451" t="s">
        <v>1488</v>
      </c>
      <c r="G451" t="s">
        <v>152</v>
      </c>
      <c r="H451" t="s">
        <v>153</v>
      </c>
      <c r="I451" t="s">
        <v>136</v>
      </c>
      <c r="J451" t="s">
        <v>137</v>
      </c>
      <c r="K451" t="s">
        <v>138</v>
      </c>
      <c r="L451" t="s">
        <v>1489</v>
      </c>
      <c r="M451" t="s">
        <v>1490</v>
      </c>
      <c r="N451">
        <v>0.27250000000000002</v>
      </c>
      <c r="O451">
        <v>1</v>
      </c>
      <c r="P451">
        <v>766</v>
      </c>
      <c r="Q451">
        <v>6</v>
      </c>
      <c r="R451">
        <v>38</v>
      </c>
      <c r="S451">
        <v>3</v>
      </c>
      <c r="T451">
        <v>48</v>
      </c>
      <c r="U451">
        <v>0</v>
      </c>
      <c r="V451">
        <v>0</v>
      </c>
      <c r="W451">
        <v>0.18323667325665</v>
      </c>
      <c r="X451">
        <v>20.631936647097142</v>
      </c>
      <c r="Y451">
        <v>0.26323329511846505</v>
      </c>
      <c r="Z451">
        <v>0.49418653914000005</v>
      </c>
      <c r="AA451">
        <v>1.8348483617919003</v>
      </c>
      <c r="AB451">
        <v>1.9054760448131103</v>
      </c>
      <c r="AC451">
        <v>0</v>
      </c>
      <c r="AD451">
        <v>0</v>
      </c>
      <c r="AE451">
        <v>25.312917561217265</v>
      </c>
    </row>
    <row r="452" spans="1:31" x14ac:dyDescent="0.3">
      <c r="A452">
        <v>2734318</v>
      </c>
      <c r="B452">
        <v>1</v>
      </c>
      <c r="C452" t="s">
        <v>80</v>
      </c>
      <c r="D452" t="s">
        <v>82</v>
      </c>
      <c r="E452" t="s">
        <v>145</v>
      </c>
      <c r="F452" t="s">
        <v>1491</v>
      </c>
      <c r="G452" t="s">
        <v>147</v>
      </c>
      <c r="H452" t="s">
        <v>135</v>
      </c>
      <c r="I452" t="s">
        <v>136</v>
      </c>
      <c r="J452" t="s">
        <v>137</v>
      </c>
      <c r="K452" t="s">
        <v>138</v>
      </c>
      <c r="L452" t="s">
        <v>1492</v>
      </c>
      <c r="M452" t="s">
        <v>1493</v>
      </c>
      <c r="N452">
        <v>4.6980555549999998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1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1.160174780018125</v>
      </c>
      <c r="AC452">
        <v>0</v>
      </c>
      <c r="AD452">
        <v>0</v>
      </c>
      <c r="AE452">
        <v>1.160174780018125</v>
      </c>
    </row>
    <row r="453" spans="1:31" x14ac:dyDescent="0.3">
      <c r="A453">
        <v>2733871</v>
      </c>
      <c r="B453">
        <v>1</v>
      </c>
      <c r="C453" t="s">
        <v>80</v>
      </c>
      <c r="D453" t="s">
        <v>96</v>
      </c>
      <c r="E453" t="s">
        <v>156</v>
      </c>
      <c r="F453" t="s">
        <v>1494</v>
      </c>
      <c r="G453" t="s">
        <v>348</v>
      </c>
      <c r="H453" t="s">
        <v>153</v>
      </c>
      <c r="I453" t="s">
        <v>136</v>
      </c>
      <c r="J453" t="s">
        <v>137</v>
      </c>
      <c r="K453" t="s">
        <v>138</v>
      </c>
      <c r="L453" t="s">
        <v>1495</v>
      </c>
      <c r="M453" t="s">
        <v>1496</v>
      </c>
      <c r="N453">
        <v>7.2966666660000001</v>
      </c>
      <c r="O453">
        <v>0</v>
      </c>
      <c r="P453">
        <v>119</v>
      </c>
      <c r="Q453">
        <v>0</v>
      </c>
      <c r="R453">
        <v>2</v>
      </c>
      <c r="S453">
        <v>0</v>
      </c>
      <c r="T453">
        <v>5</v>
      </c>
      <c r="U453">
        <v>0</v>
      </c>
      <c r="V453">
        <v>0</v>
      </c>
      <c r="W453">
        <v>0</v>
      </c>
      <c r="X453">
        <v>73.846396837207593</v>
      </c>
      <c r="Y453">
        <v>0</v>
      </c>
      <c r="Z453">
        <v>1.7449693453705102</v>
      </c>
      <c r="AA453">
        <v>0</v>
      </c>
      <c r="AB453">
        <v>33.884395077539999</v>
      </c>
      <c r="AC453">
        <v>0</v>
      </c>
      <c r="AD453">
        <v>0</v>
      </c>
      <c r="AE453">
        <v>109.47576126011811</v>
      </c>
    </row>
    <row r="454" spans="1:31" x14ac:dyDescent="0.3">
      <c r="A454">
        <v>2734063</v>
      </c>
      <c r="B454">
        <v>1</v>
      </c>
      <c r="C454" t="s">
        <v>80</v>
      </c>
      <c r="D454" t="s">
        <v>84</v>
      </c>
      <c r="E454" t="s">
        <v>132</v>
      </c>
      <c r="F454" t="s">
        <v>341</v>
      </c>
      <c r="G454" t="s">
        <v>163</v>
      </c>
      <c r="H454" t="s">
        <v>135</v>
      </c>
      <c r="I454" t="s">
        <v>136</v>
      </c>
      <c r="J454" t="s">
        <v>137</v>
      </c>
      <c r="K454" t="s">
        <v>138</v>
      </c>
      <c r="L454" t="s">
        <v>1497</v>
      </c>
      <c r="M454" t="s">
        <v>1498</v>
      </c>
      <c r="N454">
        <v>0.77916666599999995</v>
      </c>
      <c r="O454">
        <v>0</v>
      </c>
      <c r="P454">
        <v>13</v>
      </c>
      <c r="Q454">
        <v>0</v>
      </c>
      <c r="R454">
        <v>0</v>
      </c>
      <c r="S454">
        <v>0</v>
      </c>
      <c r="T454">
        <v>59</v>
      </c>
      <c r="U454">
        <v>0</v>
      </c>
      <c r="V454">
        <v>2</v>
      </c>
      <c r="W454">
        <v>0</v>
      </c>
      <c r="X454">
        <v>9.5813780316965271</v>
      </c>
      <c r="Y454">
        <v>0</v>
      </c>
      <c r="Z454">
        <v>0</v>
      </c>
      <c r="AA454">
        <v>0</v>
      </c>
      <c r="AB454">
        <v>70.745749105249544</v>
      </c>
      <c r="AC454">
        <v>0</v>
      </c>
      <c r="AD454">
        <v>4.3048728176378104</v>
      </c>
      <c r="AE454">
        <v>84.63199995458389</v>
      </c>
    </row>
    <row r="455" spans="1:31" x14ac:dyDescent="0.3">
      <c r="A455">
        <v>2734349</v>
      </c>
      <c r="B455">
        <v>1</v>
      </c>
      <c r="C455" t="s">
        <v>80</v>
      </c>
      <c r="D455" t="s">
        <v>103</v>
      </c>
      <c r="E455" t="s">
        <v>145</v>
      </c>
      <c r="F455" t="s">
        <v>1499</v>
      </c>
      <c r="G455" t="s">
        <v>230</v>
      </c>
      <c r="H455" t="s">
        <v>135</v>
      </c>
      <c r="I455" t="s">
        <v>136</v>
      </c>
      <c r="J455" t="s">
        <v>137</v>
      </c>
      <c r="K455" t="s">
        <v>138</v>
      </c>
      <c r="L455" t="s">
        <v>1500</v>
      </c>
      <c r="M455" t="s">
        <v>1501</v>
      </c>
      <c r="N455">
        <v>3.4666666660000001</v>
      </c>
      <c r="O455">
        <v>0</v>
      </c>
      <c r="P455">
        <v>1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0.23770139098640003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0.23770139098640003</v>
      </c>
    </row>
    <row r="456" spans="1:31" x14ac:dyDescent="0.3">
      <c r="A456">
        <v>2733863</v>
      </c>
      <c r="B456">
        <v>1</v>
      </c>
      <c r="C456" t="s">
        <v>81</v>
      </c>
      <c r="D456" t="s">
        <v>122</v>
      </c>
      <c r="E456" t="s">
        <v>161</v>
      </c>
      <c r="F456" t="s">
        <v>1502</v>
      </c>
      <c r="G456" t="s">
        <v>409</v>
      </c>
      <c r="H456" t="s">
        <v>135</v>
      </c>
      <c r="I456" t="s">
        <v>136</v>
      </c>
      <c r="J456" t="s">
        <v>137</v>
      </c>
      <c r="K456" t="s">
        <v>138</v>
      </c>
      <c r="L456" t="s">
        <v>1503</v>
      </c>
      <c r="M456" t="s">
        <v>1504</v>
      </c>
      <c r="N456">
        <v>8.795555555</v>
      </c>
      <c r="O456">
        <v>0</v>
      </c>
      <c r="P456">
        <v>32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61.546019053220334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61.546019053220334</v>
      </c>
    </row>
    <row r="457" spans="1:31" x14ac:dyDescent="0.3">
      <c r="A457">
        <v>2734455</v>
      </c>
      <c r="B457">
        <v>1</v>
      </c>
      <c r="C457" t="s">
        <v>80</v>
      </c>
      <c r="D457" t="s">
        <v>94</v>
      </c>
      <c r="E457" t="s">
        <v>150</v>
      </c>
      <c r="F457" t="s">
        <v>1505</v>
      </c>
      <c r="G457" t="s">
        <v>152</v>
      </c>
      <c r="H457" t="s">
        <v>153</v>
      </c>
      <c r="I457" t="s">
        <v>136</v>
      </c>
      <c r="J457" t="s">
        <v>137</v>
      </c>
      <c r="K457" t="s">
        <v>138</v>
      </c>
      <c r="L457" t="s">
        <v>1506</v>
      </c>
      <c r="M457" t="s">
        <v>1507</v>
      </c>
      <c r="N457">
        <v>0.23722222200000001</v>
      </c>
      <c r="O457">
        <v>0</v>
      </c>
      <c r="P457">
        <v>3328</v>
      </c>
      <c r="Q457">
        <v>108</v>
      </c>
      <c r="R457">
        <v>674</v>
      </c>
      <c r="S457">
        <v>19</v>
      </c>
      <c r="T457">
        <v>448</v>
      </c>
      <c r="U457">
        <v>7</v>
      </c>
      <c r="V457">
        <v>1</v>
      </c>
      <c r="W457">
        <v>0</v>
      </c>
      <c r="X457">
        <v>99.41114788344845</v>
      </c>
      <c r="Y457">
        <v>7.3027050613357352</v>
      </c>
      <c r="Z457">
        <v>11.083384850700241</v>
      </c>
      <c r="AA457">
        <v>48.088066626533923</v>
      </c>
      <c r="AB457">
        <v>73.481770416851219</v>
      </c>
      <c r="AC457">
        <v>219.0565386277035</v>
      </c>
      <c r="AD457">
        <v>7.4297365945999116</v>
      </c>
      <c r="AE457">
        <v>465.85335006117299</v>
      </c>
    </row>
    <row r="458" spans="1:31" x14ac:dyDescent="0.3">
      <c r="A458">
        <v>2733470</v>
      </c>
      <c r="B458">
        <v>2</v>
      </c>
      <c r="C458" t="s">
        <v>80</v>
      </c>
      <c r="D458" t="s">
        <v>97</v>
      </c>
      <c r="E458" t="s">
        <v>150</v>
      </c>
      <c r="F458" t="s">
        <v>1508</v>
      </c>
      <c r="G458" t="s">
        <v>185</v>
      </c>
      <c r="H458" t="s">
        <v>153</v>
      </c>
      <c r="I458" t="s">
        <v>136</v>
      </c>
      <c r="J458" t="s">
        <v>137</v>
      </c>
      <c r="K458" t="s">
        <v>138</v>
      </c>
      <c r="L458" t="s">
        <v>1509</v>
      </c>
      <c r="M458" t="s">
        <v>1510</v>
      </c>
      <c r="N458">
        <v>0.99666666599999998</v>
      </c>
      <c r="O458">
        <v>8</v>
      </c>
      <c r="P458">
        <v>833</v>
      </c>
      <c r="Q458">
        <v>10</v>
      </c>
      <c r="R458">
        <v>361</v>
      </c>
      <c r="S458">
        <v>15</v>
      </c>
      <c r="T458">
        <v>203</v>
      </c>
      <c r="U458">
        <v>1</v>
      </c>
      <c r="V458">
        <v>2</v>
      </c>
      <c r="W458">
        <v>96.503299144898136</v>
      </c>
      <c r="X458">
        <v>306.53069955813828</v>
      </c>
      <c r="Y458">
        <v>37.621250467360554</v>
      </c>
      <c r="Z458">
        <v>140.20817067402763</v>
      </c>
      <c r="AA458">
        <v>128.79334782813137</v>
      </c>
      <c r="AB458">
        <v>229.90463059806945</v>
      </c>
      <c r="AC458">
        <v>62.050464447878397</v>
      </c>
      <c r="AD458">
        <v>5.141917815524101</v>
      </c>
      <c r="AE458">
        <v>1006.753780534028</v>
      </c>
    </row>
    <row r="459" spans="1:31" x14ac:dyDescent="0.3">
      <c r="A459">
        <v>2734922</v>
      </c>
      <c r="B459">
        <v>1</v>
      </c>
      <c r="C459" t="s">
        <v>80</v>
      </c>
      <c r="D459" t="s">
        <v>94</v>
      </c>
      <c r="E459" t="s">
        <v>150</v>
      </c>
      <c r="F459" t="s">
        <v>1505</v>
      </c>
      <c r="G459" t="s">
        <v>152</v>
      </c>
      <c r="H459" t="s">
        <v>153</v>
      </c>
      <c r="I459" t="s">
        <v>136</v>
      </c>
      <c r="J459" t="s">
        <v>137</v>
      </c>
      <c r="K459" t="s">
        <v>138</v>
      </c>
      <c r="L459" t="s">
        <v>1511</v>
      </c>
      <c r="M459" t="s">
        <v>1512</v>
      </c>
      <c r="N459">
        <v>0.71750000000000003</v>
      </c>
      <c r="O459">
        <v>0</v>
      </c>
      <c r="P459">
        <v>3328</v>
      </c>
      <c r="Q459">
        <v>108</v>
      </c>
      <c r="R459">
        <v>674</v>
      </c>
      <c r="S459">
        <v>19</v>
      </c>
      <c r="T459">
        <v>448</v>
      </c>
      <c r="U459">
        <v>7</v>
      </c>
      <c r="V459">
        <v>1</v>
      </c>
      <c r="W459">
        <v>0</v>
      </c>
      <c r="X459">
        <v>375.83912942266522</v>
      </c>
      <c r="Y459">
        <v>21.895457192339055</v>
      </c>
      <c r="Z459">
        <v>34.300441355153296</v>
      </c>
      <c r="AA459">
        <v>124.05429870090261</v>
      </c>
      <c r="AB459">
        <v>189.64371004670906</v>
      </c>
      <c r="AC459">
        <v>338.18428183519558</v>
      </c>
      <c r="AD459">
        <v>11.681690641401113</v>
      </c>
      <c r="AE459">
        <v>1095.5990091943659</v>
      </c>
    </row>
    <row r="460" spans="1:31" x14ac:dyDescent="0.3">
      <c r="A460">
        <v>2734235</v>
      </c>
      <c r="B460">
        <v>1</v>
      </c>
      <c r="C460" t="s">
        <v>81</v>
      </c>
      <c r="D460" t="s">
        <v>128</v>
      </c>
      <c r="E460" t="s">
        <v>213</v>
      </c>
      <c r="F460" t="s">
        <v>657</v>
      </c>
      <c r="G460" t="s">
        <v>152</v>
      </c>
      <c r="H460" t="s">
        <v>153</v>
      </c>
      <c r="I460" t="s">
        <v>136</v>
      </c>
      <c r="J460" t="s">
        <v>137</v>
      </c>
      <c r="K460" t="s">
        <v>138</v>
      </c>
      <c r="L460" t="s">
        <v>1513</v>
      </c>
      <c r="M460" t="s">
        <v>1514</v>
      </c>
      <c r="N460">
        <v>0.83527777700000005</v>
      </c>
      <c r="O460">
        <v>7</v>
      </c>
      <c r="P460">
        <v>1192</v>
      </c>
      <c r="Q460">
        <v>3</v>
      </c>
      <c r="R460">
        <v>3</v>
      </c>
      <c r="S460">
        <v>3</v>
      </c>
      <c r="T460">
        <v>88</v>
      </c>
      <c r="U460">
        <v>0</v>
      </c>
      <c r="V460">
        <v>0</v>
      </c>
      <c r="W460">
        <v>6.6806521381690205</v>
      </c>
      <c r="X460">
        <v>93.953987035973711</v>
      </c>
      <c r="Y460">
        <v>0.10840600467395833</v>
      </c>
      <c r="Z460">
        <v>1.8675644548443224</v>
      </c>
      <c r="AA460">
        <v>20.806919863995422</v>
      </c>
      <c r="AB460">
        <v>15.440743387545185</v>
      </c>
      <c r="AC460">
        <v>0</v>
      </c>
      <c r="AD460">
        <v>0</v>
      </c>
      <c r="AE460">
        <v>138.85827288520161</v>
      </c>
    </row>
    <row r="461" spans="1:31" x14ac:dyDescent="0.3">
      <c r="A461">
        <v>2734899</v>
      </c>
      <c r="B461">
        <v>1</v>
      </c>
      <c r="C461" t="s">
        <v>81</v>
      </c>
      <c r="D461" t="s">
        <v>112</v>
      </c>
      <c r="E461" t="s">
        <v>145</v>
      </c>
      <c r="F461" t="s">
        <v>1515</v>
      </c>
      <c r="G461" t="s">
        <v>230</v>
      </c>
      <c r="H461" t="s">
        <v>135</v>
      </c>
      <c r="I461" t="s">
        <v>136</v>
      </c>
      <c r="J461" t="s">
        <v>137</v>
      </c>
      <c r="K461" t="s">
        <v>138</v>
      </c>
      <c r="L461" t="s">
        <v>1516</v>
      </c>
      <c r="M461" t="s">
        <v>1517</v>
      </c>
      <c r="N461">
        <v>2.1388888879999999</v>
      </c>
      <c r="O461">
        <v>0</v>
      </c>
      <c r="P461">
        <v>1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1.2730250904858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1.2730250904858</v>
      </c>
    </row>
    <row r="462" spans="1:31" x14ac:dyDescent="0.3">
      <c r="A462">
        <v>2733851</v>
      </c>
      <c r="B462">
        <v>1</v>
      </c>
      <c r="C462" t="s">
        <v>80</v>
      </c>
      <c r="D462" t="s">
        <v>110</v>
      </c>
      <c r="E462" t="s">
        <v>145</v>
      </c>
      <c r="F462" t="s">
        <v>1518</v>
      </c>
      <c r="G462" t="s">
        <v>181</v>
      </c>
      <c r="H462" t="s">
        <v>135</v>
      </c>
      <c r="I462" t="s">
        <v>136</v>
      </c>
      <c r="J462" t="s">
        <v>137</v>
      </c>
      <c r="K462" t="s">
        <v>138</v>
      </c>
      <c r="L462" t="s">
        <v>1519</v>
      </c>
      <c r="M462" t="s">
        <v>1520</v>
      </c>
      <c r="N462">
        <v>0.89361111100000001</v>
      </c>
      <c r="O462">
        <v>0</v>
      </c>
      <c r="P462">
        <v>4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1.2766836854794543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1.2766836854794543</v>
      </c>
    </row>
    <row r="463" spans="1:31" x14ac:dyDescent="0.3">
      <c r="A463">
        <v>2734830</v>
      </c>
      <c r="B463">
        <v>1</v>
      </c>
      <c r="C463" t="s">
        <v>81</v>
      </c>
      <c r="D463" t="s">
        <v>112</v>
      </c>
      <c r="E463" t="s">
        <v>145</v>
      </c>
      <c r="F463" t="s">
        <v>1521</v>
      </c>
      <c r="G463" t="s">
        <v>230</v>
      </c>
      <c r="H463" t="s">
        <v>135</v>
      </c>
      <c r="I463" t="s">
        <v>136</v>
      </c>
      <c r="J463" t="s">
        <v>137</v>
      </c>
      <c r="K463" t="s">
        <v>138</v>
      </c>
      <c r="L463" t="s">
        <v>1522</v>
      </c>
      <c r="M463" t="s">
        <v>1523</v>
      </c>
      <c r="N463">
        <v>0.93138888799999997</v>
      </c>
      <c r="O463">
        <v>0</v>
      </c>
      <c r="P463">
        <v>1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1.5556671914877498E-2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1.5556671914877498E-2</v>
      </c>
    </row>
    <row r="464" spans="1:31" x14ac:dyDescent="0.3">
      <c r="A464">
        <v>2733974</v>
      </c>
      <c r="B464">
        <v>1</v>
      </c>
      <c r="C464" t="s">
        <v>81</v>
      </c>
      <c r="D464" t="s">
        <v>118</v>
      </c>
      <c r="E464" t="s">
        <v>213</v>
      </c>
      <c r="F464" t="s">
        <v>1524</v>
      </c>
      <c r="G464" t="s">
        <v>152</v>
      </c>
      <c r="H464" t="s">
        <v>153</v>
      </c>
      <c r="I464" t="s">
        <v>136</v>
      </c>
      <c r="J464" t="s">
        <v>137</v>
      </c>
      <c r="K464" t="s">
        <v>138</v>
      </c>
      <c r="L464" t="s">
        <v>1525</v>
      </c>
      <c r="M464" t="s">
        <v>1526</v>
      </c>
      <c r="N464">
        <v>0.53166666600000001</v>
      </c>
      <c r="O464">
        <v>17</v>
      </c>
      <c r="P464">
        <v>288</v>
      </c>
      <c r="Q464">
        <v>77</v>
      </c>
      <c r="R464">
        <v>11</v>
      </c>
      <c r="S464">
        <v>24</v>
      </c>
      <c r="T464">
        <v>14</v>
      </c>
      <c r="U464">
        <v>6</v>
      </c>
      <c r="V464">
        <v>0</v>
      </c>
      <c r="W464">
        <v>2.32485329855482</v>
      </c>
      <c r="X464">
        <v>29.019727299672486</v>
      </c>
      <c r="Y464">
        <v>39.448872292848584</v>
      </c>
      <c r="Z464">
        <v>2.2320138290449997E-2</v>
      </c>
      <c r="AA464">
        <v>67.623185914792202</v>
      </c>
      <c r="AB464">
        <v>10.328116761377085</v>
      </c>
      <c r="AC464">
        <v>419.31248037021766</v>
      </c>
      <c r="AD464">
        <v>0</v>
      </c>
      <c r="AE464">
        <v>568.07955607575332</v>
      </c>
    </row>
    <row r="465" spans="1:31" x14ac:dyDescent="0.3">
      <c r="A465">
        <v>2733997</v>
      </c>
      <c r="B465">
        <v>1</v>
      </c>
      <c r="C465" t="s">
        <v>80</v>
      </c>
      <c r="D465" t="s">
        <v>104</v>
      </c>
      <c r="E465" t="s">
        <v>213</v>
      </c>
      <c r="F465" t="s">
        <v>1527</v>
      </c>
      <c r="G465" t="s">
        <v>152</v>
      </c>
      <c r="H465" t="s">
        <v>153</v>
      </c>
      <c r="I465" t="s">
        <v>136</v>
      </c>
      <c r="J465" t="s">
        <v>137</v>
      </c>
      <c r="K465" t="s">
        <v>138</v>
      </c>
      <c r="L465" t="s">
        <v>1528</v>
      </c>
      <c r="M465" t="s">
        <v>1529</v>
      </c>
      <c r="N465">
        <v>1.622222222</v>
      </c>
      <c r="O465">
        <v>1</v>
      </c>
      <c r="P465">
        <v>105</v>
      </c>
      <c r="Q465">
        <v>6</v>
      </c>
      <c r="R465">
        <v>14</v>
      </c>
      <c r="S465">
        <v>4</v>
      </c>
      <c r="T465">
        <v>39</v>
      </c>
      <c r="U465">
        <v>1</v>
      </c>
      <c r="V465">
        <v>0</v>
      </c>
      <c r="W465">
        <v>1.3700146345471653</v>
      </c>
      <c r="X465">
        <v>50.460601409040244</v>
      </c>
      <c r="Y465">
        <v>3.8280622184612798</v>
      </c>
      <c r="Z465">
        <v>19.752596409419702</v>
      </c>
      <c r="AA465">
        <v>46.05308731993901</v>
      </c>
      <c r="AB465">
        <v>40.32056716602542</v>
      </c>
      <c r="AC465">
        <v>272.95901003525</v>
      </c>
      <c r="AD465">
        <v>0</v>
      </c>
      <c r="AE465">
        <v>434.74393919268283</v>
      </c>
    </row>
    <row r="466" spans="1:31" x14ac:dyDescent="0.3">
      <c r="A466">
        <v>2733943</v>
      </c>
      <c r="B466">
        <v>1</v>
      </c>
      <c r="C466" t="s">
        <v>81</v>
      </c>
      <c r="D466" t="s">
        <v>116</v>
      </c>
      <c r="E466" t="s">
        <v>150</v>
      </c>
      <c r="F466" t="s">
        <v>1530</v>
      </c>
      <c r="G466" t="s">
        <v>152</v>
      </c>
      <c r="H466" t="s">
        <v>153</v>
      </c>
      <c r="I466" t="s">
        <v>136</v>
      </c>
      <c r="J466" t="s">
        <v>137</v>
      </c>
      <c r="K466" t="s">
        <v>138</v>
      </c>
      <c r="L466" t="s">
        <v>1531</v>
      </c>
      <c r="M466" t="s">
        <v>1532</v>
      </c>
      <c r="N466">
        <v>9.4722221999999995E-2</v>
      </c>
      <c r="O466">
        <v>3</v>
      </c>
      <c r="P466">
        <v>436</v>
      </c>
      <c r="Q466">
        <v>19</v>
      </c>
      <c r="R466">
        <v>23</v>
      </c>
      <c r="S466">
        <v>14</v>
      </c>
      <c r="T466">
        <v>27</v>
      </c>
      <c r="U466">
        <v>1</v>
      </c>
      <c r="V466">
        <v>0</v>
      </c>
      <c r="W466">
        <v>5.877629902848E-2</v>
      </c>
      <c r="X466">
        <v>5.1971762596669331</v>
      </c>
      <c r="Y466">
        <v>1.4574902742416682</v>
      </c>
      <c r="Z466">
        <v>0.44181120340648505</v>
      </c>
      <c r="AA466">
        <v>28.820680864532612</v>
      </c>
      <c r="AB466">
        <v>0.4431042309457684</v>
      </c>
      <c r="AC466">
        <v>3.7473767443279473</v>
      </c>
      <c r="AD466">
        <v>0</v>
      </c>
      <c r="AE466">
        <v>40.166415876149891</v>
      </c>
    </row>
    <row r="467" spans="1:31" x14ac:dyDescent="0.3">
      <c r="A467">
        <v>2734381</v>
      </c>
      <c r="B467">
        <v>1</v>
      </c>
      <c r="C467" t="s">
        <v>80</v>
      </c>
      <c r="D467" t="s">
        <v>100</v>
      </c>
      <c r="E467" t="s">
        <v>213</v>
      </c>
      <c r="F467" t="s">
        <v>1533</v>
      </c>
      <c r="G467" t="s">
        <v>152</v>
      </c>
      <c r="H467" t="s">
        <v>153</v>
      </c>
      <c r="I467" t="s">
        <v>136</v>
      </c>
      <c r="J467" t="s">
        <v>137</v>
      </c>
      <c r="K467" t="s">
        <v>138</v>
      </c>
      <c r="L467" t="s">
        <v>1534</v>
      </c>
      <c r="M467" t="s">
        <v>1535</v>
      </c>
      <c r="N467">
        <v>0.80861111100000005</v>
      </c>
      <c r="O467">
        <v>1</v>
      </c>
      <c r="P467">
        <v>20</v>
      </c>
      <c r="Q467">
        <v>1</v>
      </c>
      <c r="R467">
        <v>35</v>
      </c>
      <c r="S467">
        <v>4</v>
      </c>
      <c r="T467">
        <v>8</v>
      </c>
      <c r="U467">
        <v>1</v>
      </c>
      <c r="V467">
        <v>0</v>
      </c>
      <c r="W467">
        <v>6.5348206220091312</v>
      </c>
      <c r="X467">
        <v>2.8880596069327908</v>
      </c>
      <c r="Y467">
        <v>3.0665147934987202</v>
      </c>
      <c r="Z467">
        <v>17.30748285800501</v>
      </c>
      <c r="AA467">
        <v>8.5641331153865643</v>
      </c>
      <c r="AB467">
        <v>4.3501936854177696</v>
      </c>
      <c r="AC467">
        <v>16.796824794048</v>
      </c>
      <c r="AD467">
        <v>0</v>
      </c>
      <c r="AE467">
        <v>59.508029475297988</v>
      </c>
    </row>
    <row r="468" spans="1:31" x14ac:dyDescent="0.3">
      <c r="A468">
        <v>2733582</v>
      </c>
      <c r="B468">
        <v>1</v>
      </c>
      <c r="C468" t="s">
        <v>81</v>
      </c>
      <c r="D468" t="s">
        <v>112</v>
      </c>
      <c r="E468" t="s">
        <v>161</v>
      </c>
      <c r="F468" t="s">
        <v>1536</v>
      </c>
      <c r="G468" t="s">
        <v>409</v>
      </c>
      <c r="H468" t="s">
        <v>135</v>
      </c>
      <c r="I468" t="s">
        <v>136</v>
      </c>
      <c r="J468" t="s">
        <v>137</v>
      </c>
      <c r="K468" t="s">
        <v>138</v>
      </c>
      <c r="L468" t="s">
        <v>1537</v>
      </c>
      <c r="M468" t="s">
        <v>1538</v>
      </c>
      <c r="N468">
        <v>1.240277777</v>
      </c>
      <c r="O468">
        <v>0</v>
      </c>
      <c r="P468">
        <v>67</v>
      </c>
      <c r="Q468">
        <v>0</v>
      </c>
      <c r="R468">
        <v>3</v>
      </c>
      <c r="S468">
        <v>0</v>
      </c>
      <c r="T468">
        <v>5</v>
      </c>
      <c r="U468">
        <v>0</v>
      </c>
      <c r="V468">
        <v>0</v>
      </c>
      <c r="W468">
        <v>0</v>
      </c>
      <c r="X468">
        <v>10.482696507777986</v>
      </c>
      <c r="Y468">
        <v>0</v>
      </c>
      <c r="Z468">
        <v>0</v>
      </c>
      <c r="AA468">
        <v>0</v>
      </c>
      <c r="AB468">
        <v>2.0553648439870797</v>
      </c>
      <c r="AC468">
        <v>0</v>
      </c>
      <c r="AD468">
        <v>0</v>
      </c>
      <c r="AE468">
        <v>12.538061351765066</v>
      </c>
    </row>
    <row r="469" spans="1:31" x14ac:dyDescent="0.3">
      <c r="A469">
        <v>2734438</v>
      </c>
      <c r="B469">
        <v>1</v>
      </c>
      <c r="C469" t="s">
        <v>81</v>
      </c>
      <c r="D469" t="s">
        <v>112</v>
      </c>
      <c r="E469" t="s">
        <v>150</v>
      </c>
      <c r="F469" t="s">
        <v>1539</v>
      </c>
      <c r="G469" t="s">
        <v>152</v>
      </c>
      <c r="H469" t="s">
        <v>153</v>
      </c>
      <c r="I469" t="s">
        <v>136</v>
      </c>
      <c r="J469" t="s">
        <v>137</v>
      </c>
      <c r="K469" t="s">
        <v>138</v>
      </c>
      <c r="L469" t="s">
        <v>1540</v>
      </c>
      <c r="M469" t="s">
        <v>1541</v>
      </c>
      <c r="N469">
        <v>0.66111111099999997</v>
      </c>
      <c r="O469">
        <v>1</v>
      </c>
      <c r="P469">
        <v>146</v>
      </c>
      <c r="Q469">
        <v>148</v>
      </c>
      <c r="R469">
        <v>231</v>
      </c>
      <c r="S469">
        <v>24</v>
      </c>
      <c r="T469">
        <v>14</v>
      </c>
      <c r="U469">
        <v>8</v>
      </c>
      <c r="V469">
        <v>0</v>
      </c>
      <c r="W469">
        <v>0.1132039160025</v>
      </c>
      <c r="X469">
        <v>8.7024880121340757</v>
      </c>
      <c r="Y469">
        <v>118.79506879210329</v>
      </c>
      <c r="Z469">
        <v>36.038129005706757</v>
      </c>
      <c r="AA469">
        <v>155.90909785254888</v>
      </c>
      <c r="AB469">
        <v>15.101049210559859</v>
      </c>
      <c r="AC469">
        <v>498.4739870328919</v>
      </c>
      <c r="AD469">
        <v>0</v>
      </c>
      <c r="AE469">
        <v>833.13302382194729</v>
      </c>
    </row>
    <row r="470" spans="1:31" x14ac:dyDescent="0.3">
      <c r="A470">
        <v>2734266</v>
      </c>
      <c r="B470">
        <v>1</v>
      </c>
      <c r="C470" t="s">
        <v>80</v>
      </c>
      <c r="D470" t="s">
        <v>97</v>
      </c>
      <c r="E470" t="s">
        <v>161</v>
      </c>
      <c r="F470" t="s">
        <v>1542</v>
      </c>
      <c r="G470" t="s">
        <v>170</v>
      </c>
      <c r="H470" t="s">
        <v>135</v>
      </c>
      <c r="I470" t="s">
        <v>136</v>
      </c>
      <c r="J470" t="s">
        <v>137</v>
      </c>
      <c r="K470" t="s">
        <v>138</v>
      </c>
      <c r="L470" t="s">
        <v>1543</v>
      </c>
      <c r="M470" t="s">
        <v>1544</v>
      </c>
      <c r="N470">
        <v>0.227222222</v>
      </c>
      <c r="O470">
        <v>0</v>
      </c>
      <c r="P470">
        <v>31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2.2013645510643709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2.2013645510643709</v>
      </c>
    </row>
    <row r="471" spans="1:31" x14ac:dyDescent="0.3">
      <c r="A471">
        <v>2734123</v>
      </c>
      <c r="B471">
        <v>1</v>
      </c>
      <c r="C471" t="s">
        <v>80</v>
      </c>
      <c r="D471" t="s">
        <v>107</v>
      </c>
      <c r="E471" t="s">
        <v>156</v>
      </c>
      <c r="F471" t="s">
        <v>1545</v>
      </c>
      <c r="G471" t="s">
        <v>152</v>
      </c>
      <c r="H471" t="s">
        <v>153</v>
      </c>
      <c r="I471" t="s">
        <v>136</v>
      </c>
      <c r="J471" t="s">
        <v>137</v>
      </c>
      <c r="K471" t="s">
        <v>138</v>
      </c>
      <c r="L471" t="s">
        <v>1546</v>
      </c>
      <c r="M471" t="s">
        <v>1547</v>
      </c>
      <c r="N471">
        <v>0.36666666599999997</v>
      </c>
      <c r="O471">
        <v>2</v>
      </c>
      <c r="P471">
        <v>1507</v>
      </c>
      <c r="Q471">
        <v>0</v>
      </c>
      <c r="R471">
        <v>0</v>
      </c>
      <c r="S471">
        <v>9</v>
      </c>
      <c r="T471">
        <v>116</v>
      </c>
      <c r="U471">
        <v>0</v>
      </c>
      <c r="V471">
        <v>2</v>
      </c>
      <c r="W471">
        <v>2.3320224102251998</v>
      </c>
      <c r="X471">
        <v>44.64998031442952</v>
      </c>
      <c r="Y471">
        <v>0</v>
      </c>
      <c r="Z471">
        <v>0</v>
      </c>
      <c r="AA471">
        <v>15.969186116262499</v>
      </c>
      <c r="AB471">
        <v>33.406706060591617</v>
      </c>
      <c r="AC471">
        <v>0</v>
      </c>
      <c r="AD471">
        <v>2.0046888553262998</v>
      </c>
      <c r="AE471">
        <v>98.362583756835136</v>
      </c>
    </row>
    <row r="472" spans="1:31" x14ac:dyDescent="0.3">
      <c r="A472">
        <v>2733482</v>
      </c>
      <c r="B472">
        <v>1</v>
      </c>
      <c r="C472" t="s">
        <v>80</v>
      </c>
      <c r="D472" t="s">
        <v>111</v>
      </c>
      <c r="E472" t="s">
        <v>200</v>
      </c>
      <c r="F472" t="s">
        <v>1548</v>
      </c>
      <c r="G472" t="s">
        <v>163</v>
      </c>
      <c r="H472" t="s">
        <v>135</v>
      </c>
      <c r="I472" t="s">
        <v>136</v>
      </c>
      <c r="J472" t="s">
        <v>137</v>
      </c>
      <c r="K472" t="s">
        <v>138</v>
      </c>
      <c r="L472" t="s">
        <v>1549</v>
      </c>
      <c r="M472" t="s">
        <v>1550</v>
      </c>
      <c r="N472">
        <v>4.1869444439999999</v>
      </c>
      <c r="O472">
        <v>0</v>
      </c>
      <c r="P472">
        <v>151</v>
      </c>
      <c r="Q472">
        <v>0</v>
      </c>
      <c r="R472">
        <v>0</v>
      </c>
      <c r="S472">
        <v>0</v>
      </c>
      <c r="T472">
        <v>5</v>
      </c>
      <c r="U472">
        <v>0</v>
      </c>
      <c r="V472">
        <v>0</v>
      </c>
      <c r="W472">
        <v>0</v>
      </c>
      <c r="X472">
        <v>96.375648035881738</v>
      </c>
      <c r="Y472">
        <v>0</v>
      </c>
      <c r="Z472">
        <v>0</v>
      </c>
      <c r="AA472">
        <v>0</v>
      </c>
      <c r="AB472">
        <v>1.7531500375541251</v>
      </c>
      <c r="AC472">
        <v>0</v>
      </c>
      <c r="AD472">
        <v>0</v>
      </c>
      <c r="AE472">
        <v>98.12879807343586</v>
      </c>
    </row>
    <row r="473" spans="1:31" x14ac:dyDescent="0.3">
      <c r="A473">
        <v>2734109</v>
      </c>
      <c r="B473">
        <v>1</v>
      </c>
      <c r="C473" t="s">
        <v>80</v>
      </c>
      <c r="D473" t="s">
        <v>108</v>
      </c>
      <c r="E473" t="s">
        <v>161</v>
      </c>
      <c r="F473" t="s">
        <v>1551</v>
      </c>
      <c r="G473" t="s">
        <v>1347</v>
      </c>
      <c r="H473" t="s">
        <v>135</v>
      </c>
      <c r="I473" t="s">
        <v>136</v>
      </c>
      <c r="J473" t="s">
        <v>137</v>
      </c>
      <c r="K473" t="s">
        <v>138</v>
      </c>
      <c r="L473" t="s">
        <v>1552</v>
      </c>
      <c r="M473" t="s">
        <v>1553</v>
      </c>
      <c r="N473">
        <v>5.2702777770000004</v>
      </c>
      <c r="O473">
        <v>0</v>
      </c>
      <c r="P473">
        <v>7</v>
      </c>
      <c r="Q473">
        <v>0</v>
      </c>
      <c r="R473">
        <v>2</v>
      </c>
      <c r="S473">
        <v>0</v>
      </c>
      <c r="T473">
        <v>1</v>
      </c>
      <c r="U473">
        <v>0</v>
      </c>
      <c r="V473">
        <v>0</v>
      </c>
      <c r="W473">
        <v>0</v>
      </c>
      <c r="X473">
        <v>6.9048695013855665</v>
      </c>
      <c r="Y473">
        <v>0</v>
      </c>
      <c r="Z473">
        <v>3.1015304588333334</v>
      </c>
      <c r="AA473">
        <v>0</v>
      </c>
      <c r="AB473">
        <v>1.6634106095422669</v>
      </c>
      <c r="AC473">
        <v>0</v>
      </c>
      <c r="AD473">
        <v>0</v>
      </c>
      <c r="AE473">
        <v>11.669810569761166</v>
      </c>
    </row>
    <row r="474" spans="1:31" x14ac:dyDescent="0.3">
      <c r="A474">
        <v>2733568</v>
      </c>
      <c r="B474">
        <v>1</v>
      </c>
      <c r="C474" t="s">
        <v>80</v>
      </c>
      <c r="D474" t="s">
        <v>106</v>
      </c>
      <c r="E474" t="s">
        <v>156</v>
      </c>
      <c r="F474" t="s">
        <v>1554</v>
      </c>
      <c r="G474" t="s">
        <v>152</v>
      </c>
      <c r="H474" t="s">
        <v>153</v>
      </c>
      <c r="I474" t="s">
        <v>136</v>
      </c>
      <c r="J474" t="s">
        <v>137</v>
      </c>
      <c r="K474" t="s">
        <v>138</v>
      </c>
      <c r="L474" t="s">
        <v>1555</v>
      </c>
      <c r="M474" t="s">
        <v>1556</v>
      </c>
      <c r="N474">
        <v>0.67861111100000004</v>
      </c>
      <c r="O474">
        <v>0</v>
      </c>
      <c r="P474">
        <v>298</v>
      </c>
      <c r="Q474">
        <v>0</v>
      </c>
      <c r="R474">
        <v>3</v>
      </c>
      <c r="S474">
        <v>0</v>
      </c>
      <c r="T474">
        <v>50</v>
      </c>
      <c r="U474">
        <v>0</v>
      </c>
      <c r="V474">
        <v>0</v>
      </c>
      <c r="W474">
        <v>0</v>
      </c>
      <c r="X474">
        <v>19.798804376276152</v>
      </c>
      <c r="Y474">
        <v>0</v>
      </c>
      <c r="Z474">
        <v>0.14084138491224582</v>
      </c>
      <c r="AA474">
        <v>0</v>
      </c>
      <c r="AB474">
        <v>5.6610938103762569</v>
      </c>
      <c r="AC474">
        <v>0</v>
      </c>
      <c r="AD474">
        <v>0</v>
      </c>
      <c r="AE474">
        <v>25.600739571564656</v>
      </c>
    </row>
    <row r="475" spans="1:31" x14ac:dyDescent="0.3">
      <c r="A475">
        <v>2735111</v>
      </c>
      <c r="B475">
        <v>1</v>
      </c>
      <c r="C475" t="s">
        <v>80</v>
      </c>
      <c r="D475" t="s">
        <v>82</v>
      </c>
      <c r="E475" t="s">
        <v>145</v>
      </c>
      <c r="F475" t="s">
        <v>1557</v>
      </c>
      <c r="G475" t="s">
        <v>147</v>
      </c>
      <c r="H475" t="s">
        <v>135</v>
      </c>
      <c r="I475" t="s">
        <v>136</v>
      </c>
      <c r="J475" t="s">
        <v>137</v>
      </c>
      <c r="K475" t="s">
        <v>138</v>
      </c>
      <c r="L475" t="s">
        <v>1558</v>
      </c>
      <c r="M475" t="s">
        <v>1559</v>
      </c>
      <c r="N475">
        <v>3.8544444439999999</v>
      </c>
      <c r="O475">
        <v>0</v>
      </c>
      <c r="P475">
        <v>5</v>
      </c>
      <c r="Q475">
        <v>0</v>
      </c>
      <c r="R475">
        <v>0</v>
      </c>
      <c r="S475">
        <v>0</v>
      </c>
      <c r="T475">
        <v>1</v>
      </c>
      <c r="U475">
        <v>0</v>
      </c>
      <c r="V475">
        <v>0</v>
      </c>
      <c r="W475">
        <v>0</v>
      </c>
      <c r="X475">
        <v>2.3321803104628338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2.3321803104628338</v>
      </c>
    </row>
    <row r="476" spans="1:31" x14ac:dyDescent="0.3">
      <c r="A476">
        <v>2735182</v>
      </c>
      <c r="B476">
        <v>1</v>
      </c>
      <c r="C476" t="s">
        <v>81</v>
      </c>
      <c r="D476" t="s">
        <v>112</v>
      </c>
      <c r="E476" t="s">
        <v>145</v>
      </c>
      <c r="F476" t="s">
        <v>1560</v>
      </c>
      <c r="G476" t="s">
        <v>230</v>
      </c>
      <c r="H476" t="s">
        <v>135</v>
      </c>
      <c r="I476" t="s">
        <v>136</v>
      </c>
      <c r="J476" t="s">
        <v>137</v>
      </c>
      <c r="K476" t="s">
        <v>138</v>
      </c>
      <c r="L476" t="s">
        <v>1561</v>
      </c>
      <c r="M476" t="s">
        <v>1562</v>
      </c>
      <c r="N476">
        <v>2.1263888880000001</v>
      </c>
      <c r="O476">
        <v>0</v>
      </c>
      <c r="P476">
        <v>1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</row>
    <row r="477" spans="1:31" x14ac:dyDescent="0.3">
      <c r="A477">
        <v>2734209</v>
      </c>
      <c r="B477">
        <v>1</v>
      </c>
      <c r="C477" t="s">
        <v>80</v>
      </c>
      <c r="D477" t="s">
        <v>103</v>
      </c>
      <c r="E477" t="s">
        <v>145</v>
      </c>
      <c r="F477" t="s">
        <v>1563</v>
      </c>
      <c r="G477" t="s">
        <v>230</v>
      </c>
      <c r="H477" t="s">
        <v>135</v>
      </c>
      <c r="I477" t="s">
        <v>136</v>
      </c>
      <c r="J477" t="s">
        <v>137</v>
      </c>
      <c r="K477" t="s">
        <v>138</v>
      </c>
      <c r="L477" t="s">
        <v>1564</v>
      </c>
      <c r="M477" t="s">
        <v>1565</v>
      </c>
      <c r="N477">
        <v>2.7949999999999999</v>
      </c>
      <c r="O477">
        <v>0</v>
      </c>
      <c r="P477">
        <v>1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0.53468822839500008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0.53468822839500008</v>
      </c>
    </row>
    <row r="478" spans="1:31" x14ac:dyDescent="0.3">
      <c r="A478">
        <v>2734140</v>
      </c>
      <c r="B478">
        <v>1</v>
      </c>
      <c r="C478" t="s">
        <v>80</v>
      </c>
      <c r="D478" t="s">
        <v>104</v>
      </c>
      <c r="E478" t="s">
        <v>156</v>
      </c>
      <c r="F478" t="s">
        <v>1566</v>
      </c>
      <c r="G478" t="s">
        <v>348</v>
      </c>
      <c r="H478" t="s">
        <v>153</v>
      </c>
      <c r="I478" t="s">
        <v>136</v>
      </c>
      <c r="J478" t="s">
        <v>137</v>
      </c>
      <c r="K478" t="s">
        <v>138</v>
      </c>
      <c r="L478" t="s">
        <v>1567</v>
      </c>
      <c r="M478" t="s">
        <v>1568</v>
      </c>
      <c r="N478">
        <v>13.841666666</v>
      </c>
      <c r="O478">
        <v>0</v>
      </c>
      <c r="P478">
        <v>81</v>
      </c>
      <c r="Q478">
        <v>0</v>
      </c>
      <c r="R478">
        <v>1</v>
      </c>
      <c r="S478">
        <v>0</v>
      </c>
      <c r="T478">
        <v>13</v>
      </c>
      <c r="U478">
        <v>0</v>
      </c>
      <c r="V478">
        <v>0</v>
      </c>
      <c r="W478">
        <v>0</v>
      </c>
      <c r="X478">
        <v>133.89262879401502</v>
      </c>
      <c r="Y478">
        <v>0</v>
      </c>
      <c r="Z478">
        <v>0</v>
      </c>
      <c r="AA478">
        <v>0</v>
      </c>
      <c r="AB478">
        <v>16.491356905807876</v>
      </c>
      <c r="AC478">
        <v>0</v>
      </c>
      <c r="AD478">
        <v>0</v>
      </c>
      <c r="AE478">
        <v>150.38398569982292</v>
      </c>
    </row>
    <row r="479" spans="1:31" x14ac:dyDescent="0.3">
      <c r="A479">
        <v>2734163</v>
      </c>
      <c r="B479">
        <v>1</v>
      </c>
      <c r="C479" t="s">
        <v>80</v>
      </c>
      <c r="D479" t="s">
        <v>108</v>
      </c>
      <c r="E479" t="s">
        <v>161</v>
      </c>
      <c r="F479" t="s">
        <v>1569</v>
      </c>
      <c r="G479" t="s">
        <v>163</v>
      </c>
      <c r="H479" t="s">
        <v>135</v>
      </c>
      <c r="I479" t="s">
        <v>136</v>
      </c>
      <c r="J479" t="s">
        <v>137</v>
      </c>
      <c r="K479" t="s">
        <v>138</v>
      </c>
      <c r="L479" t="s">
        <v>1570</v>
      </c>
      <c r="M479" t="s">
        <v>1571</v>
      </c>
      <c r="N479">
        <v>7.9677777770000002</v>
      </c>
      <c r="O479">
        <v>0</v>
      </c>
      <c r="P479">
        <v>2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</row>
    <row r="480" spans="1:31" x14ac:dyDescent="0.3">
      <c r="A480">
        <v>2734180</v>
      </c>
      <c r="B480">
        <v>2</v>
      </c>
      <c r="C480" t="s">
        <v>80</v>
      </c>
      <c r="D480" t="s">
        <v>95</v>
      </c>
      <c r="E480" t="s">
        <v>132</v>
      </c>
      <c r="F480" t="s">
        <v>1572</v>
      </c>
      <c r="G480" t="s">
        <v>163</v>
      </c>
      <c r="H480" t="s">
        <v>135</v>
      </c>
      <c r="I480" t="s">
        <v>136</v>
      </c>
      <c r="J480" t="s">
        <v>137</v>
      </c>
      <c r="K480" t="s">
        <v>138</v>
      </c>
      <c r="L480" t="s">
        <v>1573</v>
      </c>
      <c r="M480" t="s">
        <v>1574</v>
      </c>
      <c r="N480">
        <v>0.40194444400000001</v>
      </c>
      <c r="O480">
        <v>0</v>
      </c>
      <c r="P480">
        <v>26</v>
      </c>
      <c r="Q480">
        <v>0</v>
      </c>
      <c r="R480">
        <v>0</v>
      </c>
      <c r="S480">
        <v>0</v>
      </c>
      <c r="T480">
        <v>2</v>
      </c>
      <c r="U480">
        <v>0</v>
      </c>
      <c r="V480">
        <v>0</v>
      </c>
      <c r="W480">
        <v>0</v>
      </c>
      <c r="X480">
        <v>1.4240183995814253</v>
      </c>
      <c r="Y480">
        <v>0</v>
      </c>
      <c r="Z480">
        <v>0</v>
      </c>
      <c r="AA480">
        <v>0</v>
      </c>
      <c r="AB480">
        <v>1.7690292722138399</v>
      </c>
      <c r="AC480">
        <v>0</v>
      </c>
      <c r="AD480">
        <v>0</v>
      </c>
      <c r="AE480">
        <v>3.1930476717952652</v>
      </c>
    </row>
    <row r="481" spans="1:31" x14ac:dyDescent="0.3">
      <c r="A481">
        <v>2734633</v>
      </c>
      <c r="B481">
        <v>1</v>
      </c>
      <c r="C481" t="s">
        <v>81</v>
      </c>
      <c r="D481" t="s">
        <v>115</v>
      </c>
      <c r="E481" t="s">
        <v>132</v>
      </c>
      <c r="F481" t="s">
        <v>1575</v>
      </c>
      <c r="G481" t="s">
        <v>134</v>
      </c>
      <c r="H481" t="s">
        <v>135</v>
      </c>
      <c r="I481" t="s">
        <v>136</v>
      </c>
      <c r="J481" t="s">
        <v>137</v>
      </c>
      <c r="K481" t="s">
        <v>138</v>
      </c>
      <c r="L481" t="s">
        <v>1576</v>
      </c>
      <c r="M481" t="s">
        <v>1577</v>
      </c>
      <c r="N481">
        <v>3.1777777770000002</v>
      </c>
      <c r="O481">
        <v>0</v>
      </c>
      <c r="P481">
        <v>19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0.67154250374250002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0.67154250374250002</v>
      </c>
    </row>
    <row r="482" spans="1:31" x14ac:dyDescent="0.3">
      <c r="A482">
        <v>2734524</v>
      </c>
      <c r="B482">
        <v>1</v>
      </c>
      <c r="C482" t="s">
        <v>80</v>
      </c>
      <c r="D482" t="s">
        <v>110</v>
      </c>
      <c r="E482" t="s">
        <v>145</v>
      </c>
      <c r="F482" t="s">
        <v>1578</v>
      </c>
      <c r="G482" t="s">
        <v>230</v>
      </c>
      <c r="H482" t="s">
        <v>135</v>
      </c>
      <c r="I482" t="s">
        <v>136</v>
      </c>
      <c r="J482" t="s">
        <v>137</v>
      </c>
      <c r="K482" t="s">
        <v>138</v>
      </c>
      <c r="L482" t="s">
        <v>1579</v>
      </c>
      <c r="M482" t="s">
        <v>1580</v>
      </c>
      <c r="N482">
        <v>4.7583333330000004</v>
      </c>
      <c r="O482">
        <v>0</v>
      </c>
      <c r="P482">
        <v>1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4.3868746103325869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4.3868746103325869</v>
      </c>
    </row>
    <row r="483" spans="1:31" x14ac:dyDescent="0.3">
      <c r="A483">
        <v>2733645</v>
      </c>
      <c r="B483">
        <v>1</v>
      </c>
      <c r="C483" t="s">
        <v>81</v>
      </c>
      <c r="D483" t="s">
        <v>122</v>
      </c>
      <c r="E483" t="s">
        <v>150</v>
      </c>
      <c r="F483" t="s">
        <v>1078</v>
      </c>
      <c r="G483" t="s">
        <v>152</v>
      </c>
      <c r="H483" t="s">
        <v>153</v>
      </c>
      <c r="I483" t="s">
        <v>136</v>
      </c>
      <c r="J483" t="s">
        <v>137</v>
      </c>
      <c r="K483" t="s">
        <v>138</v>
      </c>
      <c r="L483" t="s">
        <v>1581</v>
      </c>
      <c r="M483" t="s">
        <v>1582</v>
      </c>
      <c r="N483">
        <v>0.47555555500000002</v>
      </c>
      <c r="O483">
        <v>0</v>
      </c>
      <c r="P483">
        <v>2960</v>
      </c>
      <c r="Q483">
        <v>0</v>
      </c>
      <c r="R483">
        <v>3</v>
      </c>
      <c r="S483">
        <v>4</v>
      </c>
      <c r="T483">
        <v>212</v>
      </c>
      <c r="U483">
        <v>0</v>
      </c>
      <c r="V483">
        <v>1</v>
      </c>
      <c r="W483">
        <v>0</v>
      </c>
      <c r="X483">
        <v>250.6990747395069</v>
      </c>
      <c r="Y483">
        <v>0</v>
      </c>
      <c r="Z483">
        <v>2.138327997456E-2</v>
      </c>
      <c r="AA483">
        <v>11.751947924027199</v>
      </c>
      <c r="AB483">
        <v>53.863514827693109</v>
      </c>
      <c r="AC483">
        <v>0</v>
      </c>
      <c r="AD483">
        <v>3.2421083572992</v>
      </c>
      <c r="AE483">
        <v>319.57802912850093</v>
      </c>
    </row>
    <row r="484" spans="1:31" x14ac:dyDescent="0.3">
      <c r="A484">
        <v>2733685</v>
      </c>
      <c r="B484">
        <v>1</v>
      </c>
      <c r="C484" t="s">
        <v>80</v>
      </c>
      <c r="D484" t="s">
        <v>98</v>
      </c>
      <c r="E484" t="s">
        <v>132</v>
      </c>
      <c r="F484" t="s">
        <v>1583</v>
      </c>
      <c r="G484" t="s">
        <v>134</v>
      </c>
      <c r="H484" t="s">
        <v>135</v>
      </c>
      <c r="I484" t="s">
        <v>136</v>
      </c>
      <c r="J484" t="s">
        <v>137</v>
      </c>
      <c r="K484" t="s">
        <v>138</v>
      </c>
      <c r="L484" t="s">
        <v>1584</v>
      </c>
      <c r="M484" t="s">
        <v>1585</v>
      </c>
      <c r="N484">
        <v>0.891666666</v>
      </c>
      <c r="O484">
        <v>0</v>
      </c>
      <c r="P484">
        <v>73</v>
      </c>
      <c r="Q484">
        <v>0</v>
      </c>
      <c r="R484">
        <v>14</v>
      </c>
      <c r="S484">
        <v>0</v>
      </c>
      <c r="T484">
        <v>11</v>
      </c>
      <c r="U484">
        <v>0</v>
      </c>
      <c r="V484">
        <v>0</v>
      </c>
      <c r="W484">
        <v>0</v>
      </c>
      <c r="X484">
        <v>16.830301030276189</v>
      </c>
      <c r="Y484">
        <v>0</v>
      </c>
      <c r="Z484">
        <v>9.4816284357628415</v>
      </c>
      <c r="AA484">
        <v>0</v>
      </c>
      <c r="AB484">
        <v>4.955702369021707</v>
      </c>
      <c r="AC484">
        <v>0</v>
      </c>
      <c r="AD484">
        <v>0</v>
      </c>
      <c r="AE484">
        <v>31.26763183506074</v>
      </c>
    </row>
    <row r="485" spans="1:31" x14ac:dyDescent="0.3">
      <c r="A485">
        <v>2735065</v>
      </c>
      <c r="B485">
        <v>1</v>
      </c>
      <c r="C485" t="s">
        <v>80</v>
      </c>
      <c r="D485" t="s">
        <v>107</v>
      </c>
      <c r="E485" t="s">
        <v>156</v>
      </c>
      <c r="F485" t="s">
        <v>1586</v>
      </c>
      <c r="G485" t="s">
        <v>152</v>
      </c>
      <c r="H485" t="s">
        <v>153</v>
      </c>
      <c r="I485" t="s">
        <v>136</v>
      </c>
      <c r="J485" t="s">
        <v>137</v>
      </c>
      <c r="K485" t="s">
        <v>138</v>
      </c>
      <c r="L485" t="s">
        <v>1587</v>
      </c>
      <c r="M485" t="s">
        <v>1588</v>
      </c>
      <c r="N485">
        <v>0.92611111099999999</v>
      </c>
      <c r="O485">
        <v>2</v>
      </c>
      <c r="P485">
        <v>1507</v>
      </c>
      <c r="Q485">
        <v>0</v>
      </c>
      <c r="R485">
        <v>0</v>
      </c>
      <c r="S485">
        <v>9</v>
      </c>
      <c r="T485">
        <v>116</v>
      </c>
      <c r="U485">
        <v>0</v>
      </c>
      <c r="V485">
        <v>2</v>
      </c>
      <c r="W485">
        <v>7.4523474874609192</v>
      </c>
      <c r="X485">
        <v>123.17535388699491</v>
      </c>
      <c r="Y485">
        <v>0</v>
      </c>
      <c r="Z485">
        <v>0</v>
      </c>
      <c r="AA485">
        <v>28.825835206354085</v>
      </c>
      <c r="AB485">
        <v>52.428994470285481</v>
      </c>
      <c r="AC485">
        <v>0</v>
      </c>
      <c r="AD485">
        <v>1.9700396754102352</v>
      </c>
      <c r="AE485">
        <v>213.85257072650563</v>
      </c>
    </row>
    <row r="486" spans="1:31" x14ac:dyDescent="0.3">
      <c r="A486">
        <v>2733983</v>
      </c>
      <c r="B486">
        <v>1</v>
      </c>
      <c r="C486" t="s">
        <v>80</v>
      </c>
      <c r="D486" t="s">
        <v>104</v>
      </c>
      <c r="E486" t="s">
        <v>156</v>
      </c>
      <c r="F486" t="s">
        <v>1589</v>
      </c>
      <c r="G486" t="s">
        <v>263</v>
      </c>
      <c r="H486" t="s">
        <v>153</v>
      </c>
      <c r="I486" t="s">
        <v>136</v>
      </c>
      <c r="J486" t="s">
        <v>137</v>
      </c>
      <c r="K486" t="s">
        <v>138</v>
      </c>
      <c r="L486" t="s">
        <v>1590</v>
      </c>
      <c r="M486" t="s">
        <v>1591</v>
      </c>
      <c r="N486">
        <v>9.0647222220000003</v>
      </c>
      <c r="O486">
        <v>0</v>
      </c>
      <c r="P486">
        <v>108</v>
      </c>
      <c r="Q486">
        <v>0</v>
      </c>
      <c r="R486">
        <v>5</v>
      </c>
      <c r="S486">
        <v>0</v>
      </c>
      <c r="T486">
        <v>18</v>
      </c>
      <c r="U486">
        <v>0</v>
      </c>
      <c r="V486">
        <v>0</v>
      </c>
      <c r="W486">
        <v>0</v>
      </c>
      <c r="X486">
        <v>212.41045661758582</v>
      </c>
      <c r="Y486">
        <v>0</v>
      </c>
      <c r="Z486">
        <v>0</v>
      </c>
      <c r="AA486">
        <v>0</v>
      </c>
      <c r="AB486">
        <v>166.9904493799952</v>
      </c>
      <c r="AC486">
        <v>0</v>
      </c>
      <c r="AD486">
        <v>0</v>
      </c>
      <c r="AE486">
        <v>379.40090599758105</v>
      </c>
    </row>
    <row r="487" spans="1:31" x14ac:dyDescent="0.3">
      <c r="A487">
        <v>2734132</v>
      </c>
      <c r="B487">
        <v>1</v>
      </c>
      <c r="C487" t="s">
        <v>81</v>
      </c>
      <c r="D487" t="s">
        <v>113</v>
      </c>
      <c r="E487" t="s">
        <v>161</v>
      </c>
      <c r="F487" t="s">
        <v>1592</v>
      </c>
      <c r="G487" t="s">
        <v>163</v>
      </c>
      <c r="H487" t="s">
        <v>135</v>
      </c>
      <c r="I487" t="s">
        <v>136</v>
      </c>
      <c r="J487" t="s">
        <v>137</v>
      </c>
      <c r="K487" t="s">
        <v>138</v>
      </c>
      <c r="L487" t="s">
        <v>1593</v>
      </c>
      <c r="M487" t="s">
        <v>1594</v>
      </c>
      <c r="N487">
        <v>3.579722222</v>
      </c>
      <c r="O487">
        <v>0</v>
      </c>
      <c r="P487">
        <v>32</v>
      </c>
      <c r="Q487">
        <v>0</v>
      </c>
      <c r="R487">
        <v>0</v>
      </c>
      <c r="S487">
        <v>0</v>
      </c>
      <c r="T487">
        <v>1</v>
      </c>
      <c r="U487">
        <v>0</v>
      </c>
      <c r="V487">
        <v>0</v>
      </c>
      <c r="W487">
        <v>0</v>
      </c>
      <c r="X487">
        <v>10.936122105292219</v>
      </c>
      <c r="Y487">
        <v>0</v>
      </c>
      <c r="Z487">
        <v>0</v>
      </c>
      <c r="AA487">
        <v>0</v>
      </c>
      <c r="AB487">
        <v>1.0100097774807284</v>
      </c>
      <c r="AC487">
        <v>0</v>
      </c>
      <c r="AD487">
        <v>0</v>
      </c>
      <c r="AE487">
        <v>11.946131882772947</v>
      </c>
    </row>
    <row r="488" spans="1:31" x14ac:dyDescent="0.3">
      <c r="A488">
        <v>2733591</v>
      </c>
      <c r="B488">
        <v>1</v>
      </c>
      <c r="C488" t="s">
        <v>81</v>
      </c>
      <c r="D488" t="s">
        <v>127</v>
      </c>
      <c r="E488" t="s">
        <v>132</v>
      </c>
      <c r="F488" t="s">
        <v>1595</v>
      </c>
      <c r="G488" t="s">
        <v>134</v>
      </c>
      <c r="H488" t="s">
        <v>135</v>
      </c>
      <c r="I488" t="s">
        <v>136</v>
      </c>
      <c r="J488" t="s">
        <v>137</v>
      </c>
      <c r="K488" t="s">
        <v>138</v>
      </c>
      <c r="L488" t="s">
        <v>1596</v>
      </c>
      <c r="M488" t="s">
        <v>1597</v>
      </c>
      <c r="N488">
        <v>0.98333333300000003</v>
      </c>
      <c r="O488">
        <v>0</v>
      </c>
      <c r="P488">
        <v>150</v>
      </c>
      <c r="Q488">
        <v>0</v>
      </c>
      <c r="R488">
        <v>12</v>
      </c>
      <c r="S488">
        <v>0</v>
      </c>
      <c r="T488">
        <v>9</v>
      </c>
      <c r="U488">
        <v>0</v>
      </c>
      <c r="V488">
        <v>0</v>
      </c>
      <c r="W488">
        <v>0</v>
      </c>
      <c r="X488">
        <v>21.59068094414955</v>
      </c>
      <c r="Y488">
        <v>0</v>
      </c>
      <c r="Z488">
        <v>1.8060117375279068</v>
      </c>
      <c r="AA488">
        <v>0</v>
      </c>
      <c r="AB488">
        <v>4.1382599080027509</v>
      </c>
      <c r="AC488">
        <v>0</v>
      </c>
      <c r="AD488">
        <v>0</v>
      </c>
      <c r="AE488">
        <v>27.534952589680209</v>
      </c>
    </row>
    <row r="489" spans="1:31" x14ac:dyDescent="0.3">
      <c r="A489">
        <v>2734673</v>
      </c>
      <c r="B489">
        <v>1</v>
      </c>
      <c r="C489" t="s">
        <v>80</v>
      </c>
      <c r="D489" t="s">
        <v>96</v>
      </c>
      <c r="E489" t="s">
        <v>145</v>
      </c>
      <c r="F489" t="s">
        <v>1598</v>
      </c>
      <c r="G489" t="s">
        <v>181</v>
      </c>
      <c r="H489" t="s">
        <v>135</v>
      </c>
      <c r="I489" t="s">
        <v>136</v>
      </c>
      <c r="J489" t="s">
        <v>137</v>
      </c>
      <c r="K489" t="s">
        <v>138</v>
      </c>
      <c r="L489" t="s">
        <v>1599</v>
      </c>
      <c r="M489" t="s">
        <v>1600</v>
      </c>
      <c r="N489">
        <v>1.5758333330000001</v>
      </c>
      <c r="O489">
        <v>0</v>
      </c>
      <c r="P489">
        <v>1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0.41078008077348505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0.41078008077348505</v>
      </c>
    </row>
    <row r="490" spans="1:31" x14ac:dyDescent="0.3">
      <c r="A490">
        <v>2734767</v>
      </c>
      <c r="B490">
        <v>1</v>
      </c>
      <c r="C490" t="s">
        <v>80</v>
      </c>
      <c r="D490" t="s">
        <v>97</v>
      </c>
      <c r="E490" t="s">
        <v>161</v>
      </c>
      <c r="F490" t="s">
        <v>1601</v>
      </c>
      <c r="G490" t="s">
        <v>409</v>
      </c>
      <c r="H490" t="s">
        <v>135</v>
      </c>
      <c r="I490" t="s">
        <v>136</v>
      </c>
      <c r="J490" t="s">
        <v>137</v>
      </c>
      <c r="K490" t="s">
        <v>138</v>
      </c>
      <c r="L490" t="s">
        <v>1602</v>
      </c>
      <c r="M490" t="s">
        <v>1603</v>
      </c>
      <c r="N490">
        <v>2.6797222220000001</v>
      </c>
      <c r="O490">
        <v>0</v>
      </c>
      <c r="P490">
        <v>3</v>
      </c>
      <c r="Q490">
        <v>0</v>
      </c>
      <c r="R490">
        <v>2</v>
      </c>
      <c r="S490">
        <v>0</v>
      </c>
      <c r="T490">
        <v>2</v>
      </c>
      <c r="U490">
        <v>0</v>
      </c>
      <c r="V490">
        <v>0</v>
      </c>
      <c r="W490">
        <v>0</v>
      </c>
      <c r="X490">
        <v>4.5036438446778666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4.5036438446778666</v>
      </c>
    </row>
    <row r="491" spans="1:31" x14ac:dyDescent="0.3">
      <c r="A491">
        <v>2733771</v>
      </c>
      <c r="B491">
        <v>1</v>
      </c>
      <c r="C491" t="s">
        <v>80</v>
      </c>
      <c r="D491" t="s">
        <v>90</v>
      </c>
      <c r="E491" t="s">
        <v>161</v>
      </c>
      <c r="F491" t="s">
        <v>194</v>
      </c>
      <c r="G491" t="s">
        <v>724</v>
      </c>
      <c r="H491" t="s">
        <v>135</v>
      </c>
      <c r="I491" t="s">
        <v>136</v>
      </c>
      <c r="J491" t="s">
        <v>137</v>
      </c>
      <c r="K491" t="s">
        <v>138</v>
      </c>
      <c r="L491" t="s">
        <v>1604</v>
      </c>
      <c r="M491" t="s">
        <v>1605</v>
      </c>
      <c r="N491">
        <v>4.625277777</v>
      </c>
      <c r="O491">
        <v>0</v>
      </c>
      <c r="P491">
        <v>215</v>
      </c>
      <c r="Q491">
        <v>0</v>
      </c>
      <c r="R491">
        <v>0</v>
      </c>
      <c r="S491">
        <v>0</v>
      </c>
      <c r="T491">
        <v>12</v>
      </c>
      <c r="U491">
        <v>0</v>
      </c>
      <c r="V491">
        <v>0</v>
      </c>
      <c r="W491">
        <v>0</v>
      </c>
      <c r="X491">
        <v>188.93079530231472</v>
      </c>
      <c r="Y491">
        <v>0</v>
      </c>
      <c r="Z491">
        <v>0</v>
      </c>
      <c r="AA491">
        <v>0</v>
      </c>
      <c r="AB491">
        <v>22.362482197821482</v>
      </c>
      <c r="AC491">
        <v>0</v>
      </c>
      <c r="AD491">
        <v>0</v>
      </c>
      <c r="AE491">
        <v>211.29327750013621</v>
      </c>
    </row>
    <row r="492" spans="1:31" x14ac:dyDescent="0.3">
      <c r="A492">
        <v>2778972</v>
      </c>
      <c r="B492">
        <v>1</v>
      </c>
      <c r="C492" t="s">
        <v>80</v>
      </c>
      <c r="D492" t="s">
        <v>82</v>
      </c>
      <c r="E492" t="s">
        <v>145</v>
      </c>
      <c r="F492" t="s">
        <v>1606</v>
      </c>
      <c r="G492" t="s">
        <v>181</v>
      </c>
      <c r="H492" t="s">
        <v>135</v>
      </c>
      <c r="I492" t="s">
        <v>136</v>
      </c>
      <c r="J492" t="s">
        <v>137</v>
      </c>
      <c r="K492" t="s">
        <v>138</v>
      </c>
      <c r="L492" t="s">
        <v>1607</v>
      </c>
      <c r="M492" t="s">
        <v>1608</v>
      </c>
      <c r="N492">
        <v>12.289722222</v>
      </c>
      <c r="O492">
        <v>0</v>
      </c>
      <c r="P492">
        <v>7</v>
      </c>
      <c r="Q492">
        <v>0</v>
      </c>
      <c r="R492">
        <v>0</v>
      </c>
      <c r="S492">
        <v>0</v>
      </c>
      <c r="T492">
        <v>2</v>
      </c>
      <c r="U492">
        <v>0</v>
      </c>
      <c r="V492">
        <v>0</v>
      </c>
      <c r="W492">
        <v>0</v>
      </c>
      <c r="X492">
        <v>27.826645196871048</v>
      </c>
      <c r="Y492">
        <v>0</v>
      </c>
      <c r="Z492">
        <v>0</v>
      </c>
      <c r="AA492">
        <v>0</v>
      </c>
      <c r="AB492">
        <v>9.1613102534443058</v>
      </c>
      <c r="AC492">
        <v>0</v>
      </c>
      <c r="AD492">
        <v>0</v>
      </c>
      <c r="AE492">
        <v>36.987955450315354</v>
      </c>
    </row>
    <row r="493" spans="1:31" x14ac:dyDescent="0.3">
      <c r="A493">
        <v>2734578</v>
      </c>
      <c r="B493">
        <v>1</v>
      </c>
      <c r="C493" t="s">
        <v>80</v>
      </c>
      <c r="D493" t="s">
        <v>94</v>
      </c>
      <c r="E493" t="s">
        <v>150</v>
      </c>
      <c r="F493" t="s">
        <v>1609</v>
      </c>
      <c r="G493" t="s">
        <v>152</v>
      </c>
      <c r="H493" t="s">
        <v>153</v>
      </c>
      <c r="I493" t="s">
        <v>136</v>
      </c>
      <c r="J493" t="s">
        <v>137</v>
      </c>
      <c r="K493" t="s">
        <v>138</v>
      </c>
      <c r="L493" t="s">
        <v>1610</v>
      </c>
      <c r="M493" t="s">
        <v>1611</v>
      </c>
      <c r="N493">
        <v>6.2777777000000007E-2</v>
      </c>
      <c r="O493">
        <v>1</v>
      </c>
      <c r="P493">
        <v>1780</v>
      </c>
      <c r="Q493">
        <v>24</v>
      </c>
      <c r="R493">
        <v>67</v>
      </c>
      <c r="S493">
        <v>28</v>
      </c>
      <c r="T493">
        <v>424</v>
      </c>
      <c r="U493">
        <v>13</v>
      </c>
      <c r="V493">
        <v>1</v>
      </c>
      <c r="W493">
        <v>3.2800078465241668E-2</v>
      </c>
      <c r="X493">
        <v>14.602488286682851</v>
      </c>
      <c r="Y493">
        <v>0.28417228636720004</v>
      </c>
      <c r="Z493">
        <v>0.57354842659205008</v>
      </c>
      <c r="AA493">
        <v>19.011064821086766</v>
      </c>
      <c r="AB493">
        <v>12.83270696163552</v>
      </c>
      <c r="AC493">
        <v>59.658567757127116</v>
      </c>
      <c r="AD493">
        <v>1.5436363511790003</v>
      </c>
      <c r="AE493">
        <v>108.53898496913575</v>
      </c>
    </row>
    <row r="494" spans="1:31" x14ac:dyDescent="0.3">
      <c r="A494">
        <v>2733559</v>
      </c>
      <c r="B494">
        <v>1</v>
      </c>
      <c r="C494" t="s">
        <v>80</v>
      </c>
      <c r="D494" t="s">
        <v>99</v>
      </c>
      <c r="E494" t="s">
        <v>150</v>
      </c>
      <c r="F494" t="s">
        <v>1612</v>
      </c>
      <c r="G494" t="s">
        <v>1613</v>
      </c>
      <c r="H494" t="s">
        <v>153</v>
      </c>
      <c r="I494" t="s">
        <v>136</v>
      </c>
      <c r="J494" t="s">
        <v>137</v>
      </c>
      <c r="K494" t="s">
        <v>138</v>
      </c>
      <c r="L494" t="s">
        <v>1614</v>
      </c>
      <c r="M494" t="s">
        <v>1615</v>
      </c>
      <c r="N494">
        <v>9.2777777000000006E-2</v>
      </c>
      <c r="O494">
        <v>4</v>
      </c>
      <c r="P494">
        <v>6248</v>
      </c>
      <c r="Q494">
        <v>0</v>
      </c>
      <c r="R494">
        <v>103</v>
      </c>
      <c r="S494">
        <v>16</v>
      </c>
      <c r="T494">
        <v>730</v>
      </c>
      <c r="U494">
        <v>1</v>
      </c>
      <c r="V494">
        <v>2</v>
      </c>
      <c r="W494">
        <v>1.0274080535443999</v>
      </c>
      <c r="X494">
        <v>75.045436118546334</v>
      </c>
      <c r="Y494">
        <v>0</v>
      </c>
      <c r="Z494">
        <v>1.2147703956295537</v>
      </c>
      <c r="AA494">
        <v>15.859702264557757</v>
      </c>
      <c r="AB494">
        <v>32.255862759944165</v>
      </c>
      <c r="AC494">
        <v>5.7773326361740445</v>
      </c>
      <c r="AD494">
        <v>1.9396110933115E-2</v>
      </c>
      <c r="AE494">
        <v>131.19990833932937</v>
      </c>
    </row>
    <row r="495" spans="1:31" x14ac:dyDescent="0.3">
      <c r="A495">
        <v>2733794</v>
      </c>
      <c r="B495">
        <v>1</v>
      </c>
      <c r="C495" t="s">
        <v>80</v>
      </c>
      <c r="D495" t="s">
        <v>82</v>
      </c>
      <c r="E495" t="s">
        <v>200</v>
      </c>
      <c r="F495" t="s">
        <v>1616</v>
      </c>
      <c r="G495" t="s">
        <v>249</v>
      </c>
      <c r="H495" t="s">
        <v>135</v>
      </c>
      <c r="I495" t="s">
        <v>136</v>
      </c>
      <c r="J495" t="s">
        <v>5</v>
      </c>
      <c r="K495" t="s">
        <v>138</v>
      </c>
      <c r="L495" t="s">
        <v>1617</v>
      </c>
      <c r="M495" t="s">
        <v>1618</v>
      </c>
      <c r="N495">
        <v>9.7561111109999992</v>
      </c>
      <c r="O495">
        <v>0</v>
      </c>
      <c r="P495">
        <v>36</v>
      </c>
      <c r="Q495">
        <v>0</v>
      </c>
      <c r="R495">
        <v>0</v>
      </c>
      <c r="S495">
        <v>0</v>
      </c>
      <c r="T495">
        <v>5</v>
      </c>
      <c r="U495">
        <v>0</v>
      </c>
      <c r="V495">
        <v>0</v>
      </c>
      <c r="W495">
        <v>0</v>
      </c>
      <c r="X495">
        <v>88.965223297080612</v>
      </c>
      <c r="Y495">
        <v>0</v>
      </c>
      <c r="Z495">
        <v>0</v>
      </c>
      <c r="AA495">
        <v>0</v>
      </c>
      <c r="AB495">
        <v>50.094450424218827</v>
      </c>
      <c r="AC495">
        <v>0</v>
      </c>
      <c r="AD495">
        <v>0</v>
      </c>
      <c r="AE495">
        <v>139.05967372129945</v>
      </c>
    </row>
    <row r="496" spans="1:31" x14ac:dyDescent="0.3">
      <c r="A496">
        <v>2734790</v>
      </c>
      <c r="B496">
        <v>1</v>
      </c>
      <c r="C496" t="s">
        <v>81</v>
      </c>
      <c r="D496" t="s">
        <v>122</v>
      </c>
      <c r="E496" t="s">
        <v>150</v>
      </c>
      <c r="F496" t="s">
        <v>1619</v>
      </c>
      <c r="G496" t="s">
        <v>152</v>
      </c>
      <c r="H496" t="s">
        <v>153</v>
      </c>
      <c r="I496" t="s">
        <v>136</v>
      </c>
      <c r="J496" t="s">
        <v>137</v>
      </c>
      <c r="K496" t="s">
        <v>138</v>
      </c>
      <c r="L496" t="s">
        <v>1620</v>
      </c>
      <c r="M496" t="s">
        <v>1621</v>
      </c>
      <c r="N496">
        <v>0.17388888799999999</v>
      </c>
      <c r="O496">
        <v>17</v>
      </c>
      <c r="P496">
        <v>875</v>
      </c>
      <c r="Q496">
        <v>72</v>
      </c>
      <c r="R496">
        <v>40</v>
      </c>
      <c r="S496">
        <v>16</v>
      </c>
      <c r="T496">
        <v>43</v>
      </c>
      <c r="U496">
        <v>0</v>
      </c>
      <c r="V496">
        <v>1</v>
      </c>
      <c r="W496">
        <v>0.74768510733987004</v>
      </c>
      <c r="X496">
        <v>20.069153591627021</v>
      </c>
      <c r="Y496">
        <v>14.069326420568586</v>
      </c>
      <c r="Z496">
        <v>2.1033714420906007</v>
      </c>
      <c r="AA496">
        <v>20.871346761923842</v>
      </c>
      <c r="AB496">
        <v>3.319436607121184</v>
      </c>
      <c r="AC496">
        <v>0</v>
      </c>
      <c r="AD496">
        <v>0.13748550481330002</v>
      </c>
      <c r="AE496">
        <v>61.317805435484395</v>
      </c>
    </row>
    <row r="497" spans="1:31" x14ac:dyDescent="0.3">
      <c r="A497">
        <v>2734461</v>
      </c>
      <c r="B497">
        <v>1</v>
      </c>
      <c r="C497" t="s">
        <v>80</v>
      </c>
      <c r="D497" t="s">
        <v>103</v>
      </c>
      <c r="E497" t="s">
        <v>145</v>
      </c>
      <c r="F497" t="s">
        <v>1622</v>
      </c>
      <c r="G497" t="s">
        <v>147</v>
      </c>
      <c r="H497" t="s">
        <v>135</v>
      </c>
      <c r="I497" t="s">
        <v>136</v>
      </c>
      <c r="J497" t="s">
        <v>137</v>
      </c>
      <c r="K497" t="s">
        <v>138</v>
      </c>
      <c r="L497" t="s">
        <v>1623</v>
      </c>
      <c r="M497" t="s">
        <v>1624</v>
      </c>
      <c r="N497">
        <v>1.4544444439999999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1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0.23463374219393668</v>
      </c>
      <c r="AC497">
        <v>0</v>
      </c>
      <c r="AD497">
        <v>0</v>
      </c>
      <c r="AE497">
        <v>0.23463374219393668</v>
      </c>
    </row>
    <row r="498" spans="1:31" x14ac:dyDescent="0.3">
      <c r="A498">
        <v>2733920</v>
      </c>
      <c r="B498">
        <v>1</v>
      </c>
      <c r="C498" t="s">
        <v>80</v>
      </c>
      <c r="D498" t="s">
        <v>99</v>
      </c>
      <c r="E498" t="s">
        <v>161</v>
      </c>
      <c r="F498" t="s">
        <v>1625</v>
      </c>
      <c r="G498" t="s">
        <v>163</v>
      </c>
      <c r="H498" t="s">
        <v>135</v>
      </c>
      <c r="I498" t="s">
        <v>136</v>
      </c>
      <c r="J498" t="s">
        <v>137</v>
      </c>
      <c r="K498" t="s">
        <v>138</v>
      </c>
      <c r="L498" t="s">
        <v>1626</v>
      </c>
      <c r="M498" t="s">
        <v>1627</v>
      </c>
      <c r="N498">
        <v>2.6702777769999999</v>
      </c>
      <c r="O498">
        <v>0</v>
      </c>
      <c r="P498">
        <v>51</v>
      </c>
      <c r="Q498">
        <v>0</v>
      </c>
      <c r="R498">
        <v>0</v>
      </c>
      <c r="S498">
        <v>0</v>
      </c>
      <c r="T498">
        <v>1</v>
      </c>
      <c r="U498">
        <v>0</v>
      </c>
      <c r="V498">
        <v>0</v>
      </c>
      <c r="W498">
        <v>0</v>
      </c>
      <c r="X498">
        <v>15.910084193816035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15.910084193816035</v>
      </c>
    </row>
    <row r="499" spans="1:31" x14ac:dyDescent="0.3">
      <c r="A499">
        <v>2734312</v>
      </c>
      <c r="B499">
        <v>1</v>
      </c>
      <c r="C499" t="s">
        <v>80</v>
      </c>
      <c r="D499" t="s">
        <v>94</v>
      </c>
      <c r="E499" t="s">
        <v>156</v>
      </c>
      <c r="F499" t="s">
        <v>1628</v>
      </c>
      <c r="G499" t="s">
        <v>152</v>
      </c>
      <c r="H499" t="s">
        <v>153</v>
      </c>
      <c r="I499" t="s">
        <v>490</v>
      </c>
      <c r="J499" t="s">
        <v>137</v>
      </c>
      <c r="K499" t="s">
        <v>138</v>
      </c>
      <c r="L499" t="s">
        <v>1629</v>
      </c>
      <c r="M499" t="s">
        <v>1630</v>
      </c>
      <c r="N499">
        <v>1.1111111E-2</v>
      </c>
      <c r="O499">
        <v>0</v>
      </c>
      <c r="P499">
        <v>847</v>
      </c>
      <c r="Q499">
        <v>8</v>
      </c>
      <c r="R499">
        <v>23</v>
      </c>
      <c r="S499">
        <v>9</v>
      </c>
      <c r="T499">
        <v>152</v>
      </c>
      <c r="U499">
        <v>0</v>
      </c>
      <c r="V499">
        <v>0</v>
      </c>
      <c r="W499">
        <v>0</v>
      </c>
      <c r="X499">
        <v>1.1104008482454666</v>
      </c>
      <c r="Y499">
        <v>0.1158037624919</v>
      </c>
      <c r="Z499">
        <v>9.491843313166666E-3</v>
      </c>
      <c r="AA499">
        <v>1.1855514997863001</v>
      </c>
      <c r="AB499">
        <v>0.66997809253823337</v>
      </c>
      <c r="AC499">
        <v>0</v>
      </c>
      <c r="AD499">
        <v>0</v>
      </c>
      <c r="AE499">
        <v>3.0912260463750671</v>
      </c>
    </row>
    <row r="500" spans="1:31" x14ac:dyDescent="0.3">
      <c r="A500">
        <v>2734641</v>
      </c>
      <c r="B500">
        <v>1</v>
      </c>
      <c r="C500" t="s">
        <v>80</v>
      </c>
      <c r="D500" t="s">
        <v>82</v>
      </c>
      <c r="E500" t="s">
        <v>145</v>
      </c>
      <c r="F500" t="s">
        <v>820</v>
      </c>
      <c r="G500" t="s">
        <v>249</v>
      </c>
      <c r="H500" t="s">
        <v>135</v>
      </c>
      <c r="I500" t="s">
        <v>136</v>
      </c>
      <c r="J500" t="s">
        <v>5</v>
      </c>
      <c r="K500" t="s">
        <v>138</v>
      </c>
      <c r="L500" t="s">
        <v>1631</v>
      </c>
      <c r="M500" t="s">
        <v>1632</v>
      </c>
      <c r="N500">
        <v>10.078055555000001</v>
      </c>
      <c r="O500">
        <v>0</v>
      </c>
      <c r="P500">
        <v>7</v>
      </c>
      <c r="Q500">
        <v>0</v>
      </c>
      <c r="R500">
        <v>0</v>
      </c>
      <c r="S500">
        <v>0</v>
      </c>
      <c r="T500">
        <v>8</v>
      </c>
      <c r="U500">
        <v>0</v>
      </c>
      <c r="V500">
        <v>0</v>
      </c>
      <c r="W500">
        <v>0</v>
      </c>
      <c r="X500">
        <v>9.5387477016352662</v>
      </c>
      <c r="Y500">
        <v>0</v>
      </c>
      <c r="Z500">
        <v>0</v>
      </c>
      <c r="AA500">
        <v>0</v>
      </c>
      <c r="AB500">
        <v>38.564811858788815</v>
      </c>
      <c r="AC500">
        <v>0</v>
      </c>
      <c r="AD500">
        <v>0</v>
      </c>
      <c r="AE500">
        <v>48.103559560424081</v>
      </c>
    </row>
    <row r="501" spans="1:31" x14ac:dyDescent="0.3">
      <c r="A501">
        <v>2733622</v>
      </c>
      <c r="B501">
        <v>1</v>
      </c>
      <c r="C501" t="s">
        <v>81</v>
      </c>
      <c r="D501" t="s">
        <v>116</v>
      </c>
      <c r="E501" t="s">
        <v>150</v>
      </c>
      <c r="F501" t="s">
        <v>1633</v>
      </c>
      <c r="G501" t="s">
        <v>152</v>
      </c>
      <c r="H501" t="s">
        <v>153</v>
      </c>
      <c r="I501" t="s">
        <v>136</v>
      </c>
      <c r="J501" t="s">
        <v>137</v>
      </c>
      <c r="K501" t="s">
        <v>138</v>
      </c>
      <c r="L501" t="s">
        <v>1634</v>
      </c>
      <c r="M501" t="s">
        <v>1635</v>
      </c>
      <c r="N501">
        <v>3.1502777769999999</v>
      </c>
      <c r="O501">
        <v>10</v>
      </c>
      <c r="P501">
        <v>8361</v>
      </c>
      <c r="Q501">
        <v>127</v>
      </c>
      <c r="R501">
        <v>54</v>
      </c>
      <c r="S501">
        <v>11</v>
      </c>
      <c r="T501">
        <v>1280</v>
      </c>
      <c r="U501">
        <v>2</v>
      </c>
      <c r="V501">
        <v>1</v>
      </c>
      <c r="W501">
        <v>2.3282143205395252</v>
      </c>
      <c r="X501">
        <v>4735.6045470470208</v>
      </c>
      <c r="Y501">
        <v>70.222595033145211</v>
      </c>
      <c r="Z501">
        <v>33.741957320509826</v>
      </c>
      <c r="AA501">
        <v>711.59217816834882</v>
      </c>
      <c r="AB501">
        <v>1291.3445518673739</v>
      </c>
      <c r="AC501">
        <v>460.74658898657964</v>
      </c>
      <c r="AD501">
        <v>2.9800568073514877</v>
      </c>
      <c r="AE501">
        <v>7308.5606895508699</v>
      </c>
    </row>
    <row r="502" spans="1:31" x14ac:dyDescent="0.3">
      <c r="A502">
        <v>2733708</v>
      </c>
      <c r="B502">
        <v>1</v>
      </c>
      <c r="C502" t="s">
        <v>80</v>
      </c>
      <c r="D502" t="s">
        <v>106</v>
      </c>
      <c r="E502" t="s">
        <v>132</v>
      </c>
      <c r="F502" t="s">
        <v>1636</v>
      </c>
      <c r="G502" t="s">
        <v>170</v>
      </c>
      <c r="H502" t="s">
        <v>135</v>
      </c>
      <c r="I502" t="s">
        <v>136</v>
      </c>
      <c r="J502" t="s">
        <v>137</v>
      </c>
      <c r="K502" t="s">
        <v>138</v>
      </c>
      <c r="L502" t="s">
        <v>1637</v>
      </c>
      <c r="M502" t="s">
        <v>1638</v>
      </c>
      <c r="N502">
        <v>0.561111111</v>
      </c>
      <c r="O502">
        <v>0</v>
      </c>
      <c r="P502">
        <v>24</v>
      </c>
      <c r="Q502">
        <v>0</v>
      </c>
      <c r="R502">
        <v>10</v>
      </c>
      <c r="S502">
        <v>0</v>
      </c>
      <c r="T502">
        <v>6</v>
      </c>
      <c r="U502">
        <v>0</v>
      </c>
      <c r="V502">
        <v>0</v>
      </c>
      <c r="W502">
        <v>0</v>
      </c>
      <c r="X502">
        <v>3.1014017498045336</v>
      </c>
      <c r="Y502">
        <v>0</v>
      </c>
      <c r="Z502">
        <v>5.9260309795516326</v>
      </c>
      <c r="AA502">
        <v>0</v>
      </c>
      <c r="AB502">
        <v>4.2146951537273996</v>
      </c>
      <c r="AC502">
        <v>0</v>
      </c>
      <c r="AD502">
        <v>0</v>
      </c>
      <c r="AE502">
        <v>13.242127883083565</v>
      </c>
    </row>
    <row r="503" spans="1:31" x14ac:dyDescent="0.3">
      <c r="A503">
        <v>2734249</v>
      </c>
      <c r="B503">
        <v>1</v>
      </c>
      <c r="C503" t="s">
        <v>81</v>
      </c>
      <c r="D503" t="s">
        <v>128</v>
      </c>
      <c r="E503" t="s">
        <v>161</v>
      </c>
      <c r="F503" t="s">
        <v>1639</v>
      </c>
      <c r="G503" t="s">
        <v>409</v>
      </c>
      <c r="H503" t="s">
        <v>135</v>
      </c>
      <c r="I503" t="s">
        <v>136</v>
      </c>
      <c r="J503" t="s">
        <v>137</v>
      </c>
      <c r="K503" t="s">
        <v>138</v>
      </c>
      <c r="L503" t="s">
        <v>1640</v>
      </c>
      <c r="M503" t="s">
        <v>1641</v>
      </c>
      <c r="N503">
        <v>13.033888888</v>
      </c>
      <c r="O503">
        <v>0</v>
      </c>
      <c r="P503">
        <v>84</v>
      </c>
      <c r="Q503">
        <v>0</v>
      </c>
      <c r="R503">
        <v>0</v>
      </c>
      <c r="S503">
        <v>0</v>
      </c>
      <c r="T503">
        <v>3</v>
      </c>
      <c r="U503">
        <v>0</v>
      </c>
      <c r="V503">
        <v>0</v>
      </c>
      <c r="W503">
        <v>0</v>
      </c>
      <c r="X503">
        <v>211.30769274181532</v>
      </c>
      <c r="Y503">
        <v>0</v>
      </c>
      <c r="Z503">
        <v>0</v>
      </c>
      <c r="AA503">
        <v>0</v>
      </c>
      <c r="AB503">
        <v>37.424048122024992</v>
      </c>
      <c r="AC503">
        <v>0</v>
      </c>
      <c r="AD503">
        <v>0</v>
      </c>
      <c r="AE503">
        <v>248.73174086384032</v>
      </c>
    </row>
    <row r="504" spans="1:31" x14ac:dyDescent="0.3">
      <c r="A504">
        <v>2733857</v>
      </c>
      <c r="B504">
        <v>1</v>
      </c>
      <c r="C504" t="s">
        <v>80</v>
      </c>
      <c r="D504" t="s">
        <v>97</v>
      </c>
      <c r="E504" t="s">
        <v>200</v>
      </c>
      <c r="F504" t="s">
        <v>1642</v>
      </c>
      <c r="G504" t="s">
        <v>409</v>
      </c>
      <c r="H504" t="s">
        <v>135</v>
      </c>
      <c r="I504" t="s">
        <v>136</v>
      </c>
      <c r="J504" t="s">
        <v>137</v>
      </c>
      <c r="K504" t="s">
        <v>138</v>
      </c>
      <c r="L504" t="s">
        <v>1643</v>
      </c>
      <c r="M504" t="s">
        <v>1644</v>
      </c>
      <c r="N504">
        <v>6.0188888880000002</v>
      </c>
      <c r="O504">
        <v>0</v>
      </c>
      <c r="P504">
        <v>22</v>
      </c>
      <c r="Q504">
        <v>0</v>
      </c>
      <c r="R504">
        <v>0</v>
      </c>
      <c r="S504">
        <v>0</v>
      </c>
      <c r="T504">
        <v>1</v>
      </c>
      <c r="U504">
        <v>0</v>
      </c>
      <c r="V504">
        <v>0</v>
      </c>
      <c r="W504">
        <v>0</v>
      </c>
      <c r="X504">
        <v>58.79619820285658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58.79619820285658</v>
      </c>
    </row>
    <row r="505" spans="1:31" x14ac:dyDescent="0.3">
      <c r="A505">
        <v>2733614</v>
      </c>
      <c r="B505">
        <v>1</v>
      </c>
      <c r="C505" t="s">
        <v>81</v>
      </c>
      <c r="D505" t="s">
        <v>122</v>
      </c>
      <c r="E505" t="s">
        <v>173</v>
      </c>
      <c r="F505" t="s">
        <v>1645</v>
      </c>
      <c r="G505" t="s">
        <v>152</v>
      </c>
      <c r="H505" t="s">
        <v>153</v>
      </c>
      <c r="I505" t="s">
        <v>136</v>
      </c>
      <c r="J505" t="s">
        <v>137</v>
      </c>
      <c r="K505" t="s">
        <v>138</v>
      </c>
      <c r="L505" t="s">
        <v>1646</v>
      </c>
      <c r="M505" t="s">
        <v>1647</v>
      </c>
      <c r="N505">
        <v>1.4852777770000001</v>
      </c>
      <c r="O505">
        <v>0</v>
      </c>
      <c r="P505">
        <v>7918</v>
      </c>
      <c r="Q505">
        <v>0</v>
      </c>
      <c r="R505">
        <v>0</v>
      </c>
      <c r="S505">
        <v>3</v>
      </c>
      <c r="T505">
        <v>1591</v>
      </c>
      <c r="U505">
        <v>0</v>
      </c>
      <c r="V505">
        <v>0</v>
      </c>
      <c r="W505">
        <v>0</v>
      </c>
      <c r="X505">
        <v>2240.7021697902328</v>
      </c>
      <c r="Y505">
        <v>0</v>
      </c>
      <c r="Z505">
        <v>0</v>
      </c>
      <c r="AA505">
        <v>19.554725553171856</v>
      </c>
      <c r="AB505">
        <v>894.5394984814593</v>
      </c>
      <c r="AC505">
        <v>0</v>
      </c>
      <c r="AD505">
        <v>0</v>
      </c>
      <c r="AE505">
        <v>3154.796393824864</v>
      </c>
    </row>
    <row r="506" spans="1:31" x14ac:dyDescent="0.3">
      <c r="A506">
        <v>2734006</v>
      </c>
      <c r="B506">
        <v>1</v>
      </c>
      <c r="C506" t="s">
        <v>80</v>
      </c>
      <c r="D506" t="s">
        <v>103</v>
      </c>
      <c r="E506" t="s">
        <v>132</v>
      </c>
      <c r="F506" t="s">
        <v>1648</v>
      </c>
      <c r="G506" t="s">
        <v>134</v>
      </c>
      <c r="H506" t="s">
        <v>135</v>
      </c>
      <c r="I506" t="s">
        <v>136</v>
      </c>
      <c r="J506" t="s">
        <v>137</v>
      </c>
      <c r="K506" t="s">
        <v>138</v>
      </c>
      <c r="L506" t="s">
        <v>1649</v>
      </c>
      <c r="M506" t="s">
        <v>1650</v>
      </c>
      <c r="N506">
        <v>1.3402777770000001</v>
      </c>
      <c r="O506">
        <v>0</v>
      </c>
      <c r="P506">
        <v>104</v>
      </c>
      <c r="Q506">
        <v>0</v>
      </c>
      <c r="R506">
        <v>7</v>
      </c>
      <c r="S506">
        <v>0</v>
      </c>
      <c r="T506">
        <v>8</v>
      </c>
      <c r="U506">
        <v>0</v>
      </c>
      <c r="V506">
        <v>0</v>
      </c>
      <c r="W506">
        <v>0</v>
      </c>
      <c r="X506">
        <v>35.586089137506917</v>
      </c>
      <c r="Y506">
        <v>0</v>
      </c>
      <c r="Z506">
        <v>6.501115668010943</v>
      </c>
      <c r="AA506">
        <v>0</v>
      </c>
      <c r="AB506">
        <v>4.1424682326370013</v>
      </c>
      <c r="AC506">
        <v>0</v>
      </c>
      <c r="AD506">
        <v>0</v>
      </c>
      <c r="AE506">
        <v>46.229673038154857</v>
      </c>
    </row>
    <row r="507" spans="1:31" x14ac:dyDescent="0.3">
      <c r="A507">
        <v>2734421</v>
      </c>
      <c r="B507">
        <v>1</v>
      </c>
      <c r="C507" t="s">
        <v>81</v>
      </c>
      <c r="D507" t="s">
        <v>122</v>
      </c>
      <c r="E507" t="s">
        <v>156</v>
      </c>
      <c r="F507" t="s">
        <v>1651</v>
      </c>
      <c r="G507" t="s">
        <v>300</v>
      </c>
      <c r="H507" t="s">
        <v>153</v>
      </c>
      <c r="I507" t="s">
        <v>136</v>
      </c>
      <c r="J507" t="s">
        <v>137</v>
      </c>
      <c r="K507" t="s">
        <v>210</v>
      </c>
      <c r="L507" t="s">
        <v>1652</v>
      </c>
      <c r="M507" t="s">
        <v>1653</v>
      </c>
      <c r="N507">
        <v>0.64361111100000001</v>
      </c>
      <c r="O507">
        <v>0</v>
      </c>
      <c r="P507">
        <v>325</v>
      </c>
      <c r="Q507">
        <v>0</v>
      </c>
      <c r="R507">
        <v>0</v>
      </c>
      <c r="S507">
        <v>0</v>
      </c>
      <c r="T507">
        <v>208</v>
      </c>
      <c r="U507">
        <v>0</v>
      </c>
      <c r="V507">
        <v>0</v>
      </c>
      <c r="W507">
        <v>0</v>
      </c>
      <c r="X507">
        <v>43.165098558569341</v>
      </c>
      <c r="Y507">
        <v>0</v>
      </c>
      <c r="Z507">
        <v>0</v>
      </c>
      <c r="AA507">
        <v>0</v>
      </c>
      <c r="AB507">
        <v>112.05558346295945</v>
      </c>
      <c r="AC507">
        <v>0</v>
      </c>
      <c r="AD507">
        <v>0</v>
      </c>
      <c r="AE507">
        <v>155.22068202152877</v>
      </c>
    </row>
    <row r="508" spans="1:31" x14ac:dyDescent="0.3">
      <c r="A508">
        <v>2734444</v>
      </c>
      <c r="B508">
        <v>1</v>
      </c>
      <c r="C508" t="s">
        <v>80</v>
      </c>
      <c r="D508" t="s">
        <v>106</v>
      </c>
      <c r="E508" t="s">
        <v>132</v>
      </c>
      <c r="F508" t="s">
        <v>1654</v>
      </c>
      <c r="G508" t="s">
        <v>1655</v>
      </c>
      <c r="H508" t="s">
        <v>135</v>
      </c>
      <c r="I508" t="s">
        <v>136</v>
      </c>
      <c r="J508" t="s">
        <v>137</v>
      </c>
      <c r="K508" t="s">
        <v>138</v>
      </c>
      <c r="L508" t="s">
        <v>1656</v>
      </c>
      <c r="M508" t="s">
        <v>1657</v>
      </c>
      <c r="N508">
        <v>5.0266666659999997</v>
      </c>
      <c r="O508">
        <v>0</v>
      </c>
      <c r="P508">
        <v>2</v>
      </c>
      <c r="Q508">
        <v>0</v>
      </c>
      <c r="R508">
        <v>22</v>
      </c>
      <c r="S508">
        <v>0</v>
      </c>
      <c r="T508">
        <v>2</v>
      </c>
      <c r="U508">
        <v>0</v>
      </c>
      <c r="V508">
        <v>0</v>
      </c>
      <c r="W508">
        <v>0</v>
      </c>
      <c r="X508">
        <v>13.24653264201212</v>
      </c>
      <c r="Y508">
        <v>0</v>
      </c>
      <c r="Z508">
        <v>118.57659905947878</v>
      </c>
      <c r="AA508">
        <v>0</v>
      </c>
      <c r="AB508">
        <v>11.90670782511566</v>
      </c>
      <c r="AC508">
        <v>0</v>
      </c>
      <c r="AD508">
        <v>0</v>
      </c>
      <c r="AE508">
        <v>143.72983952660655</v>
      </c>
    </row>
    <row r="509" spans="1:31" x14ac:dyDescent="0.3">
      <c r="A509">
        <v>2734275</v>
      </c>
      <c r="B509">
        <v>1</v>
      </c>
      <c r="C509" t="s">
        <v>80</v>
      </c>
      <c r="D509" t="s">
        <v>94</v>
      </c>
      <c r="E509" t="s">
        <v>150</v>
      </c>
      <c r="F509" t="s">
        <v>1658</v>
      </c>
      <c r="G509" t="s">
        <v>152</v>
      </c>
      <c r="H509" t="s">
        <v>153</v>
      </c>
      <c r="I509" t="s">
        <v>136</v>
      </c>
      <c r="J509" t="s">
        <v>137</v>
      </c>
      <c r="K509" t="s">
        <v>138</v>
      </c>
      <c r="L509" t="s">
        <v>1659</v>
      </c>
      <c r="M509" t="s">
        <v>1660</v>
      </c>
      <c r="N509">
        <v>0.76388888799999999</v>
      </c>
      <c r="O509">
        <v>1</v>
      </c>
      <c r="P509">
        <v>763</v>
      </c>
      <c r="Q509">
        <v>36</v>
      </c>
      <c r="R509">
        <v>53</v>
      </c>
      <c r="S509">
        <v>22</v>
      </c>
      <c r="T509">
        <v>112</v>
      </c>
      <c r="U509">
        <v>7</v>
      </c>
      <c r="V509">
        <v>0</v>
      </c>
      <c r="W509">
        <v>0.13607381626000001</v>
      </c>
      <c r="X509">
        <v>110.94122978506248</v>
      </c>
      <c r="Y509">
        <v>12.956970219091328</v>
      </c>
      <c r="Z509">
        <v>7.3455923601643471</v>
      </c>
      <c r="AA509">
        <v>163.74980686327112</v>
      </c>
      <c r="AB509">
        <v>48.564874860843204</v>
      </c>
      <c r="AC509">
        <v>528.08457762723594</v>
      </c>
      <c r="AD509">
        <v>0</v>
      </c>
      <c r="AE509">
        <v>871.77912553192846</v>
      </c>
    </row>
    <row r="510" spans="1:31" x14ac:dyDescent="0.3">
      <c r="A510">
        <v>2734713</v>
      </c>
      <c r="B510">
        <v>1</v>
      </c>
      <c r="C510" t="s">
        <v>80</v>
      </c>
      <c r="D510" t="s">
        <v>94</v>
      </c>
      <c r="E510" t="s">
        <v>161</v>
      </c>
      <c r="F510" t="s">
        <v>1661</v>
      </c>
      <c r="G510" t="s">
        <v>163</v>
      </c>
      <c r="H510" t="s">
        <v>135</v>
      </c>
      <c r="I510" t="s">
        <v>136</v>
      </c>
      <c r="J510" t="s">
        <v>137</v>
      </c>
      <c r="K510" t="s">
        <v>138</v>
      </c>
      <c r="L510" t="s">
        <v>1662</v>
      </c>
      <c r="M510" t="s">
        <v>1663</v>
      </c>
      <c r="N510">
        <v>6.2858333330000002</v>
      </c>
      <c r="O510">
        <v>0</v>
      </c>
      <c r="P510">
        <v>10</v>
      </c>
      <c r="Q510">
        <v>0</v>
      </c>
      <c r="R510">
        <v>17</v>
      </c>
      <c r="S510">
        <v>0</v>
      </c>
      <c r="T510">
        <v>4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3.3773203637074998</v>
      </c>
      <c r="AA510">
        <v>0</v>
      </c>
      <c r="AB510">
        <v>0</v>
      </c>
      <c r="AC510">
        <v>0</v>
      </c>
      <c r="AD510">
        <v>0</v>
      </c>
      <c r="AE510">
        <v>3.3773203637074998</v>
      </c>
    </row>
    <row r="511" spans="1:31" x14ac:dyDescent="0.3">
      <c r="A511">
        <v>2734037</v>
      </c>
      <c r="B511">
        <v>1</v>
      </c>
      <c r="C511" t="s">
        <v>80</v>
      </c>
      <c r="D511" t="s">
        <v>106</v>
      </c>
      <c r="E511" t="s">
        <v>132</v>
      </c>
      <c r="F511" t="s">
        <v>955</v>
      </c>
      <c r="G511" t="s">
        <v>209</v>
      </c>
      <c r="H511" t="s">
        <v>135</v>
      </c>
      <c r="I511" t="s">
        <v>136</v>
      </c>
      <c r="J511" t="s">
        <v>137</v>
      </c>
      <c r="K511" t="s">
        <v>210</v>
      </c>
      <c r="L511" t="s">
        <v>1664</v>
      </c>
      <c r="M511" t="s">
        <v>1665</v>
      </c>
      <c r="N511">
        <v>7.5586111110000003</v>
      </c>
      <c r="O511">
        <v>0</v>
      </c>
      <c r="P511">
        <v>56</v>
      </c>
      <c r="Q511">
        <v>0</v>
      </c>
      <c r="R511">
        <v>8</v>
      </c>
      <c r="S511">
        <v>0</v>
      </c>
      <c r="T511">
        <v>20</v>
      </c>
      <c r="U511">
        <v>0</v>
      </c>
      <c r="V511">
        <v>0</v>
      </c>
      <c r="W511">
        <v>0</v>
      </c>
      <c r="X511">
        <v>65.686779249895707</v>
      </c>
      <c r="Y511">
        <v>0</v>
      </c>
      <c r="Z511">
        <v>126.57457436189645</v>
      </c>
      <c r="AA511">
        <v>0</v>
      </c>
      <c r="AB511">
        <v>87.11743060825134</v>
      </c>
      <c r="AC511">
        <v>0</v>
      </c>
      <c r="AD511">
        <v>0</v>
      </c>
      <c r="AE511">
        <v>279.37878422004349</v>
      </c>
    </row>
    <row r="512" spans="1:31" x14ac:dyDescent="0.3">
      <c r="A512">
        <v>2734321</v>
      </c>
      <c r="B512">
        <v>1</v>
      </c>
      <c r="C512" t="s">
        <v>80</v>
      </c>
      <c r="D512" t="s">
        <v>110</v>
      </c>
      <c r="E512" t="s">
        <v>161</v>
      </c>
      <c r="F512" t="s">
        <v>1666</v>
      </c>
      <c r="G512" t="s">
        <v>202</v>
      </c>
      <c r="H512" t="s">
        <v>135</v>
      </c>
      <c r="I512" t="s">
        <v>136</v>
      </c>
      <c r="J512" t="s">
        <v>137</v>
      </c>
      <c r="K512" t="s">
        <v>138</v>
      </c>
      <c r="L512" t="s">
        <v>1667</v>
      </c>
      <c r="M512" t="s">
        <v>1668</v>
      </c>
      <c r="N512">
        <v>1.687777777</v>
      </c>
      <c r="O512">
        <v>0</v>
      </c>
      <c r="P512">
        <v>12</v>
      </c>
      <c r="Q512">
        <v>0</v>
      </c>
      <c r="R512">
        <v>0</v>
      </c>
      <c r="S512">
        <v>0</v>
      </c>
      <c r="T512">
        <v>27</v>
      </c>
      <c r="U512">
        <v>0</v>
      </c>
      <c r="V512">
        <v>0</v>
      </c>
      <c r="W512">
        <v>0</v>
      </c>
      <c r="X512">
        <v>4.1215891709979013</v>
      </c>
      <c r="Y512">
        <v>0</v>
      </c>
      <c r="Z512">
        <v>0</v>
      </c>
      <c r="AA512">
        <v>0</v>
      </c>
      <c r="AB512">
        <v>41.204620657503817</v>
      </c>
      <c r="AC512">
        <v>0</v>
      </c>
      <c r="AD512">
        <v>0</v>
      </c>
      <c r="AE512">
        <v>45.326209828501717</v>
      </c>
    </row>
    <row r="513" spans="1:31" x14ac:dyDescent="0.3">
      <c r="A513">
        <v>2734521</v>
      </c>
      <c r="B513">
        <v>1</v>
      </c>
      <c r="C513" t="s">
        <v>80</v>
      </c>
      <c r="D513" t="s">
        <v>85</v>
      </c>
      <c r="E513" t="s">
        <v>145</v>
      </c>
      <c r="F513" t="s">
        <v>901</v>
      </c>
      <c r="G513" t="s">
        <v>181</v>
      </c>
      <c r="H513" t="s">
        <v>135</v>
      </c>
      <c r="I513" t="s">
        <v>136</v>
      </c>
      <c r="J513" t="s">
        <v>137</v>
      </c>
      <c r="K513" t="s">
        <v>138</v>
      </c>
      <c r="L513" t="s">
        <v>1669</v>
      </c>
      <c r="M513" t="s">
        <v>1670</v>
      </c>
      <c r="N513">
        <v>9.108055555</v>
      </c>
      <c r="O513">
        <v>0</v>
      </c>
      <c r="P513">
        <v>24</v>
      </c>
      <c r="Q513">
        <v>0</v>
      </c>
      <c r="R513">
        <v>0</v>
      </c>
      <c r="S513">
        <v>0</v>
      </c>
      <c r="T513">
        <v>2</v>
      </c>
      <c r="U513">
        <v>0</v>
      </c>
      <c r="V513">
        <v>0</v>
      </c>
      <c r="W513">
        <v>0</v>
      </c>
      <c r="X513">
        <v>71.287547958860117</v>
      </c>
      <c r="Y513">
        <v>0</v>
      </c>
      <c r="Z513">
        <v>0</v>
      </c>
      <c r="AA513">
        <v>0</v>
      </c>
      <c r="AB513">
        <v>24.228910945985746</v>
      </c>
      <c r="AC513">
        <v>0</v>
      </c>
      <c r="AD513">
        <v>0</v>
      </c>
      <c r="AE513">
        <v>95.516458904845862</v>
      </c>
    </row>
    <row r="514" spans="1:31" x14ac:dyDescent="0.3">
      <c r="A514">
        <v>2734129</v>
      </c>
      <c r="B514">
        <v>1</v>
      </c>
      <c r="C514" t="s">
        <v>80</v>
      </c>
      <c r="D514" t="s">
        <v>102</v>
      </c>
      <c r="E514" t="s">
        <v>150</v>
      </c>
      <c r="F514" t="s">
        <v>1671</v>
      </c>
      <c r="G514" t="s">
        <v>170</v>
      </c>
      <c r="H514" t="s">
        <v>153</v>
      </c>
      <c r="I514" t="s">
        <v>136</v>
      </c>
      <c r="J514" t="s">
        <v>137</v>
      </c>
      <c r="K514" t="s">
        <v>138</v>
      </c>
      <c r="L514" t="s">
        <v>1672</v>
      </c>
      <c r="M514" t="s">
        <v>1673</v>
      </c>
      <c r="N514">
        <v>8.0277776999999995E-2</v>
      </c>
      <c r="O514">
        <v>1</v>
      </c>
      <c r="P514">
        <v>1009</v>
      </c>
      <c r="Q514">
        <v>2</v>
      </c>
      <c r="R514">
        <v>16</v>
      </c>
      <c r="S514">
        <v>9</v>
      </c>
      <c r="T514">
        <v>82</v>
      </c>
      <c r="U514">
        <v>0</v>
      </c>
      <c r="V514">
        <v>0</v>
      </c>
      <c r="W514">
        <v>2.6276043899606666E-2</v>
      </c>
      <c r="X514">
        <v>9.1991250392689778</v>
      </c>
      <c r="Y514">
        <v>6.3020821116330006E-2</v>
      </c>
      <c r="Z514">
        <v>8.5321860670200006E-2</v>
      </c>
      <c r="AA514">
        <v>15.848001775993522</v>
      </c>
      <c r="AB514">
        <v>3.6391745909723414</v>
      </c>
      <c r="AC514">
        <v>0</v>
      </c>
      <c r="AD514">
        <v>0</v>
      </c>
      <c r="AE514">
        <v>28.860920131920981</v>
      </c>
    </row>
    <row r="515" spans="1:31" x14ac:dyDescent="0.3">
      <c r="A515">
        <v>2734329</v>
      </c>
      <c r="B515">
        <v>1</v>
      </c>
      <c r="C515" t="s">
        <v>80</v>
      </c>
      <c r="D515" t="s">
        <v>86</v>
      </c>
      <c r="E515" t="s">
        <v>156</v>
      </c>
      <c r="F515" t="s">
        <v>1674</v>
      </c>
      <c r="G515" t="s">
        <v>300</v>
      </c>
      <c r="H515" t="s">
        <v>153</v>
      </c>
      <c r="I515" t="s">
        <v>136</v>
      </c>
      <c r="J515" t="s">
        <v>137</v>
      </c>
      <c r="K515" t="s">
        <v>210</v>
      </c>
      <c r="L515" t="s">
        <v>1675</v>
      </c>
      <c r="M515" t="s">
        <v>1676</v>
      </c>
      <c r="N515">
        <v>1.5636111109999999</v>
      </c>
      <c r="O515">
        <v>0</v>
      </c>
      <c r="P515">
        <v>258</v>
      </c>
      <c r="Q515">
        <v>0</v>
      </c>
      <c r="R515">
        <v>0</v>
      </c>
      <c r="S515">
        <v>0</v>
      </c>
      <c r="T515">
        <v>138</v>
      </c>
      <c r="U515">
        <v>0</v>
      </c>
      <c r="V515">
        <v>0</v>
      </c>
      <c r="W515">
        <v>0</v>
      </c>
      <c r="X515">
        <v>71.623460701755988</v>
      </c>
      <c r="Y515">
        <v>0</v>
      </c>
      <c r="Z515">
        <v>0</v>
      </c>
      <c r="AA515">
        <v>0</v>
      </c>
      <c r="AB515">
        <v>252.62321167901891</v>
      </c>
      <c r="AC515">
        <v>0</v>
      </c>
      <c r="AD515">
        <v>0</v>
      </c>
      <c r="AE515">
        <v>324.2466723807749</v>
      </c>
    </row>
    <row r="516" spans="1:31" x14ac:dyDescent="0.3">
      <c r="A516">
        <v>2735028</v>
      </c>
      <c r="B516">
        <v>1</v>
      </c>
      <c r="C516" t="s">
        <v>80</v>
      </c>
      <c r="D516" t="s">
        <v>97</v>
      </c>
      <c r="E516" t="s">
        <v>145</v>
      </c>
      <c r="F516" t="s">
        <v>1677</v>
      </c>
      <c r="G516" t="s">
        <v>181</v>
      </c>
      <c r="H516" t="s">
        <v>135</v>
      </c>
      <c r="I516" t="s">
        <v>136</v>
      </c>
      <c r="J516" t="s">
        <v>137</v>
      </c>
      <c r="K516" t="s">
        <v>138</v>
      </c>
      <c r="L516" t="s">
        <v>1678</v>
      </c>
      <c r="M516" t="s">
        <v>1679</v>
      </c>
      <c r="N516">
        <v>1.909444444</v>
      </c>
      <c r="O516">
        <v>0</v>
      </c>
      <c r="P516">
        <v>7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2.7078396081134533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2.7078396081134533</v>
      </c>
    </row>
    <row r="517" spans="1:31" x14ac:dyDescent="0.3">
      <c r="A517">
        <v>2734744</v>
      </c>
      <c r="B517">
        <v>1</v>
      </c>
      <c r="C517" t="s">
        <v>80</v>
      </c>
      <c r="D517" t="s">
        <v>94</v>
      </c>
      <c r="E517" t="s">
        <v>150</v>
      </c>
      <c r="F517" t="s">
        <v>1680</v>
      </c>
      <c r="G517" t="s">
        <v>152</v>
      </c>
      <c r="H517" t="s">
        <v>153</v>
      </c>
      <c r="I517" t="s">
        <v>136</v>
      </c>
      <c r="J517" t="s">
        <v>137</v>
      </c>
      <c r="K517" t="s">
        <v>138</v>
      </c>
      <c r="L517" t="s">
        <v>1681</v>
      </c>
      <c r="M517" t="s">
        <v>1682</v>
      </c>
      <c r="N517">
        <v>0.36638888800000002</v>
      </c>
      <c r="O517">
        <v>5</v>
      </c>
      <c r="P517">
        <v>383</v>
      </c>
      <c r="Q517">
        <v>19</v>
      </c>
      <c r="R517">
        <v>20</v>
      </c>
      <c r="S517">
        <v>4</v>
      </c>
      <c r="T517">
        <v>33</v>
      </c>
      <c r="U517">
        <v>0</v>
      </c>
      <c r="V517">
        <v>0</v>
      </c>
      <c r="W517">
        <v>1.1882360216887276</v>
      </c>
      <c r="X517">
        <v>13.069020871671905</v>
      </c>
      <c r="Y517">
        <v>7.9021383775689955</v>
      </c>
      <c r="Z517">
        <v>0.87702076886674663</v>
      </c>
      <c r="AA517">
        <v>3.2210705172317526</v>
      </c>
      <c r="AB517">
        <v>7.7211834767296459</v>
      </c>
      <c r="AC517">
        <v>0</v>
      </c>
      <c r="AD517">
        <v>0</v>
      </c>
      <c r="AE517">
        <v>33.978670033757773</v>
      </c>
    </row>
    <row r="518" spans="1:31" x14ac:dyDescent="0.3">
      <c r="A518">
        <v>2733891</v>
      </c>
      <c r="B518">
        <v>1</v>
      </c>
      <c r="C518" t="s">
        <v>80</v>
      </c>
      <c r="D518" t="s">
        <v>106</v>
      </c>
      <c r="E518" t="s">
        <v>132</v>
      </c>
      <c r="F518" t="s">
        <v>1683</v>
      </c>
      <c r="G518" t="s">
        <v>134</v>
      </c>
      <c r="H518" t="s">
        <v>135</v>
      </c>
      <c r="I518" t="s">
        <v>136</v>
      </c>
      <c r="J518" t="s">
        <v>137</v>
      </c>
      <c r="K518" t="s">
        <v>138</v>
      </c>
      <c r="L518" t="s">
        <v>1684</v>
      </c>
      <c r="M518" t="s">
        <v>1685</v>
      </c>
      <c r="N518">
        <v>5.3152777770000004</v>
      </c>
      <c r="O518">
        <v>0</v>
      </c>
      <c r="P518">
        <v>105</v>
      </c>
      <c r="Q518">
        <v>0</v>
      </c>
      <c r="R518">
        <v>1</v>
      </c>
      <c r="S518">
        <v>0</v>
      </c>
      <c r="T518">
        <v>6</v>
      </c>
      <c r="U518">
        <v>0</v>
      </c>
      <c r="V518">
        <v>0</v>
      </c>
      <c r="W518">
        <v>0</v>
      </c>
      <c r="X518">
        <v>65.695487708644109</v>
      </c>
      <c r="Y518">
        <v>0</v>
      </c>
      <c r="Z518">
        <v>5.3804277550404631</v>
      </c>
      <c r="AA518">
        <v>0</v>
      </c>
      <c r="AB518">
        <v>10.559516585421548</v>
      </c>
      <c r="AC518">
        <v>0</v>
      </c>
      <c r="AD518">
        <v>0</v>
      </c>
      <c r="AE518">
        <v>81.635432049106115</v>
      </c>
    </row>
    <row r="519" spans="1:31" x14ac:dyDescent="0.3">
      <c r="A519">
        <v>2733462</v>
      </c>
      <c r="B519">
        <v>1</v>
      </c>
      <c r="C519" t="s">
        <v>80</v>
      </c>
      <c r="D519" t="s">
        <v>104</v>
      </c>
      <c r="E519" t="s">
        <v>150</v>
      </c>
      <c r="F519" t="s">
        <v>1686</v>
      </c>
      <c r="G519" t="s">
        <v>152</v>
      </c>
      <c r="H519" t="s">
        <v>153</v>
      </c>
      <c r="I519" t="s">
        <v>136</v>
      </c>
      <c r="J519" t="s">
        <v>137</v>
      </c>
      <c r="K519" t="s">
        <v>138</v>
      </c>
      <c r="L519" t="s">
        <v>1687</v>
      </c>
      <c r="M519" t="s">
        <v>1688</v>
      </c>
      <c r="N519">
        <v>7.6111110999999995E-2</v>
      </c>
      <c r="O519">
        <v>48</v>
      </c>
      <c r="P519">
        <v>3255</v>
      </c>
      <c r="Q519">
        <v>128</v>
      </c>
      <c r="R519">
        <v>211</v>
      </c>
      <c r="S519">
        <v>58</v>
      </c>
      <c r="T519">
        <v>428</v>
      </c>
      <c r="U519">
        <v>2</v>
      </c>
      <c r="V519">
        <v>1</v>
      </c>
      <c r="W519">
        <v>4.6558964071740814</v>
      </c>
      <c r="X519">
        <v>50.079023029734721</v>
      </c>
      <c r="Y519">
        <v>4.3994854596354154</v>
      </c>
      <c r="Z519">
        <v>0.58924240744617007</v>
      </c>
      <c r="AA519">
        <v>13.980451966407474</v>
      </c>
      <c r="AB519">
        <v>11.210332538326099</v>
      </c>
      <c r="AC519">
        <v>9.7217954165800022E-2</v>
      </c>
      <c r="AD519">
        <v>9.4635541692840025E-2</v>
      </c>
      <c r="AE519">
        <v>85.106285304582599</v>
      </c>
    </row>
    <row r="520" spans="1:31" x14ac:dyDescent="0.3">
      <c r="A520">
        <v>2733654</v>
      </c>
      <c r="B520">
        <v>1</v>
      </c>
      <c r="C520" t="s">
        <v>81</v>
      </c>
      <c r="D520" t="s">
        <v>127</v>
      </c>
      <c r="E520" t="s">
        <v>132</v>
      </c>
      <c r="F520" t="s">
        <v>1689</v>
      </c>
      <c r="G520" t="s">
        <v>134</v>
      </c>
      <c r="H520" t="s">
        <v>135</v>
      </c>
      <c r="I520" t="s">
        <v>136</v>
      </c>
      <c r="J520" t="s">
        <v>137</v>
      </c>
      <c r="K520" t="s">
        <v>138</v>
      </c>
      <c r="L520" t="s">
        <v>1690</v>
      </c>
      <c r="M520" t="s">
        <v>1691</v>
      </c>
      <c r="N520">
        <v>2.1716666660000001</v>
      </c>
      <c r="O520">
        <v>0</v>
      </c>
      <c r="P520">
        <v>45</v>
      </c>
      <c r="Q520">
        <v>0</v>
      </c>
      <c r="R520">
        <v>1</v>
      </c>
      <c r="S520">
        <v>0</v>
      </c>
      <c r="T520">
        <v>1</v>
      </c>
      <c r="U520">
        <v>0</v>
      </c>
      <c r="V520">
        <v>0</v>
      </c>
      <c r="W520">
        <v>0</v>
      </c>
      <c r="X520">
        <v>23.670718441532067</v>
      </c>
      <c r="Y520">
        <v>0</v>
      </c>
      <c r="Z520">
        <v>1.1629245505754799</v>
      </c>
      <c r="AA520">
        <v>0</v>
      </c>
      <c r="AB520">
        <v>0.97378697956181015</v>
      </c>
      <c r="AC520">
        <v>0</v>
      </c>
      <c r="AD520">
        <v>0</v>
      </c>
      <c r="AE520">
        <v>25.807429971669357</v>
      </c>
    </row>
    <row r="521" spans="1:31" x14ac:dyDescent="0.3">
      <c r="A521">
        <v>2733754</v>
      </c>
      <c r="B521">
        <v>1</v>
      </c>
      <c r="C521" t="s">
        <v>81</v>
      </c>
      <c r="D521" t="s">
        <v>113</v>
      </c>
      <c r="E521" t="s">
        <v>132</v>
      </c>
      <c r="F521" t="s">
        <v>1692</v>
      </c>
      <c r="G521" t="s">
        <v>134</v>
      </c>
      <c r="H521" t="s">
        <v>135</v>
      </c>
      <c r="I521" t="s">
        <v>136</v>
      </c>
      <c r="J521" t="s">
        <v>137</v>
      </c>
      <c r="K521" t="s">
        <v>138</v>
      </c>
      <c r="L521" t="s">
        <v>1693</v>
      </c>
      <c r="M521" t="s">
        <v>1694</v>
      </c>
      <c r="N521">
        <v>2.5461111110000001</v>
      </c>
      <c r="O521">
        <v>0</v>
      </c>
      <c r="P521">
        <v>61</v>
      </c>
      <c r="Q521">
        <v>0</v>
      </c>
      <c r="R521">
        <v>1</v>
      </c>
      <c r="S521">
        <v>0</v>
      </c>
      <c r="T521">
        <v>1</v>
      </c>
      <c r="U521">
        <v>0</v>
      </c>
      <c r="V521">
        <v>0</v>
      </c>
      <c r="W521">
        <v>0</v>
      </c>
      <c r="X521">
        <v>14.367563271439026</v>
      </c>
      <c r="Y521">
        <v>0</v>
      </c>
      <c r="Z521">
        <v>0</v>
      </c>
      <c r="AA521">
        <v>0</v>
      </c>
      <c r="AB521">
        <v>0.69772315114004002</v>
      </c>
      <c r="AC521">
        <v>0</v>
      </c>
      <c r="AD521">
        <v>0</v>
      </c>
      <c r="AE521">
        <v>15.065286422579067</v>
      </c>
    </row>
    <row r="522" spans="1:31" x14ac:dyDescent="0.3">
      <c r="A522">
        <v>2734292</v>
      </c>
      <c r="B522">
        <v>2</v>
      </c>
      <c r="C522" t="s">
        <v>80</v>
      </c>
      <c r="D522" t="s">
        <v>99</v>
      </c>
      <c r="E522" t="s">
        <v>132</v>
      </c>
      <c r="F522" t="s">
        <v>1695</v>
      </c>
      <c r="G522" t="s">
        <v>1696</v>
      </c>
      <c r="H522" t="s">
        <v>135</v>
      </c>
      <c r="I522" t="s">
        <v>136</v>
      </c>
      <c r="J522" t="s">
        <v>137</v>
      </c>
      <c r="K522" t="s">
        <v>138</v>
      </c>
      <c r="L522" t="s">
        <v>1697</v>
      </c>
      <c r="M522" t="s">
        <v>1698</v>
      </c>
      <c r="N522">
        <v>2.4308333329999998</v>
      </c>
      <c r="O522">
        <v>0</v>
      </c>
      <c r="P522">
        <v>49</v>
      </c>
      <c r="Q522">
        <v>0</v>
      </c>
      <c r="R522">
        <v>0</v>
      </c>
      <c r="S522">
        <v>0</v>
      </c>
      <c r="T522">
        <v>10</v>
      </c>
      <c r="U522">
        <v>0</v>
      </c>
      <c r="V522">
        <v>0</v>
      </c>
      <c r="W522">
        <v>0</v>
      </c>
      <c r="X522">
        <v>15.624634058428688</v>
      </c>
      <c r="Y522">
        <v>0</v>
      </c>
      <c r="Z522">
        <v>0</v>
      </c>
      <c r="AA522">
        <v>0</v>
      </c>
      <c r="AB522">
        <v>17.328220938333168</v>
      </c>
      <c r="AC522">
        <v>0</v>
      </c>
      <c r="AD522">
        <v>0</v>
      </c>
      <c r="AE522">
        <v>32.952854996761857</v>
      </c>
    </row>
    <row r="523" spans="1:31" x14ac:dyDescent="0.3">
      <c r="A523">
        <v>2735036</v>
      </c>
      <c r="B523">
        <v>1</v>
      </c>
      <c r="C523" t="s">
        <v>80</v>
      </c>
      <c r="D523" t="s">
        <v>83</v>
      </c>
      <c r="E523" t="s">
        <v>161</v>
      </c>
      <c r="F523" t="s">
        <v>1699</v>
      </c>
      <c r="G523" t="s">
        <v>163</v>
      </c>
      <c r="H523" t="s">
        <v>135</v>
      </c>
      <c r="I523" t="s">
        <v>136</v>
      </c>
      <c r="J523" t="s">
        <v>137</v>
      </c>
      <c r="K523" t="s">
        <v>138</v>
      </c>
      <c r="L523" t="s">
        <v>1700</v>
      </c>
      <c r="M523" t="s">
        <v>1701</v>
      </c>
      <c r="N523">
        <v>2.1041666659999998</v>
      </c>
      <c r="O523">
        <v>0</v>
      </c>
      <c r="P523">
        <v>68</v>
      </c>
      <c r="Q523">
        <v>0</v>
      </c>
      <c r="R523">
        <v>0</v>
      </c>
      <c r="S523">
        <v>0</v>
      </c>
      <c r="T523">
        <v>21</v>
      </c>
      <c r="U523">
        <v>0</v>
      </c>
      <c r="V523">
        <v>0</v>
      </c>
      <c r="W523">
        <v>0</v>
      </c>
      <c r="X523">
        <v>28.505108018595138</v>
      </c>
      <c r="Y523">
        <v>0</v>
      </c>
      <c r="Z523">
        <v>0</v>
      </c>
      <c r="AA523">
        <v>0</v>
      </c>
      <c r="AB523">
        <v>28.978621320653879</v>
      </c>
      <c r="AC523">
        <v>0</v>
      </c>
      <c r="AD523">
        <v>0</v>
      </c>
      <c r="AE523">
        <v>57.483729339249017</v>
      </c>
    </row>
    <row r="524" spans="1:31" x14ac:dyDescent="0.3">
      <c r="A524">
        <v>2733668</v>
      </c>
      <c r="B524">
        <v>1</v>
      </c>
      <c r="C524" t="s">
        <v>81</v>
      </c>
      <c r="D524" t="s">
        <v>122</v>
      </c>
      <c r="E524" t="s">
        <v>150</v>
      </c>
      <c r="F524" t="s">
        <v>1702</v>
      </c>
      <c r="G524" t="s">
        <v>152</v>
      </c>
      <c r="H524" t="s">
        <v>153</v>
      </c>
      <c r="I524" t="s">
        <v>136</v>
      </c>
      <c r="J524" t="s">
        <v>137</v>
      </c>
      <c r="K524" t="s">
        <v>138</v>
      </c>
      <c r="L524" t="s">
        <v>1703</v>
      </c>
      <c r="M524" t="s">
        <v>1704</v>
      </c>
      <c r="N524">
        <v>0.41861111099999998</v>
      </c>
      <c r="O524">
        <v>0</v>
      </c>
      <c r="P524">
        <v>2979</v>
      </c>
      <c r="Q524">
        <v>0</v>
      </c>
      <c r="R524">
        <v>0</v>
      </c>
      <c r="S524">
        <v>2</v>
      </c>
      <c r="T524">
        <v>737</v>
      </c>
      <c r="U524">
        <v>0</v>
      </c>
      <c r="V524">
        <v>0</v>
      </c>
      <c r="W524">
        <v>0</v>
      </c>
      <c r="X524">
        <v>261.75774752288021</v>
      </c>
      <c r="Y524">
        <v>0</v>
      </c>
      <c r="Z524">
        <v>0</v>
      </c>
      <c r="AA524">
        <v>9.3607962844724764</v>
      </c>
      <c r="AB524">
        <v>120.89703862096155</v>
      </c>
      <c r="AC524">
        <v>0</v>
      </c>
      <c r="AD524">
        <v>0</v>
      </c>
      <c r="AE524">
        <v>392.01558242831425</v>
      </c>
    </row>
    <row r="525" spans="1:31" x14ac:dyDescent="0.3">
      <c r="A525">
        <v>2734060</v>
      </c>
      <c r="B525">
        <v>1</v>
      </c>
      <c r="C525" t="s">
        <v>80</v>
      </c>
      <c r="D525" t="s">
        <v>93</v>
      </c>
      <c r="E525" t="s">
        <v>150</v>
      </c>
      <c r="F525" t="s">
        <v>1705</v>
      </c>
      <c r="G525" t="s">
        <v>152</v>
      </c>
      <c r="H525" t="s">
        <v>153</v>
      </c>
      <c r="I525" t="s">
        <v>136</v>
      </c>
      <c r="J525" t="s">
        <v>137</v>
      </c>
      <c r="K525" t="s">
        <v>138</v>
      </c>
      <c r="L525" t="s">
        <v>1706</v>
      </c>
      <c r="M525" t="s">
        <v>1707</v>
      </c>
      <c r="N525">
        <v>0.14583333300000001</v>
      </c>
      <c r="O525">
        <v>0</v>
      </c>
      <c r="P525">
        <v>434</v>
      </c>
      <c r="Q525">
        <v>48</v>
      </c>
      <c r="R525">
        <v>373</v>
      </c>
      <c r="S525">
        <v>19</v>
      </c>
      <c r="T525">
        <v>246</v>
      </c>
      <c r="U525">
        <v>0</v>
      </c>
      <c r="V525">
        <v>1</v>
      </c>
      <c r="W525">
        <v>0</v>
      </c>
      <c r="X525">
        <v>10.433091509555837</v>
      </c>
      <c r="Y525">
        <v>8.1671123198374715</v>
      </c>
      <c r="Z525">
        <v>17.795227277201178</v>
      </c>
      <c r="AA525">
        <v>10.243373476305015</v>
      </c>
      <c r="AB525">
        <v>36.41171655115842</v>
      </c>
      <c r="AC525">
        <v>0</v>
      </c>
      <c r="AD525">
        <v>0</v>
      </c>
      <c r="AE525">
        <v>83.050521134057931</v>
      </c>
    </row>
    <row r="526" spans="1:31" x14ac:dyDescent="0.3">
      <c r="A526">
        <v>2735142</v>
      </c>
      <c r="B526">
        <v>1</v>
      </c>
      <c r="C526" t="s">
        <v>80</v>
      </c>
      <c r="D526" t="s">
        <v>92</v>
      </c>
      <c r="E526" t="s">
        <v>156</v>
      </c>
      <c r="F526" t="s">
        <v>1708</v>
      </c>
      <c r="G526" t="s">
        <v>152</v>
      </c>
      <c r="H526" t="s">
        <v>153</v>
      </c>
      <c r="I526" t="s">
        <v>136</v>
      </c>
      <c r="J526" t="s">
        <v>137</v>
      </c>
      <c r="K526" t="s">
        <v>138</v>
      </c>
      <c r="L526" t="s">
        <v>1709</v>
      </c>
      <c r="M526" t="s">
        <v>1710</v>
      </c>
      <c r="N526">
        <v>1.5166666660000001</v>
      </c>
      <c r="O526">
        <v>2</v>
      </c>
      <c r="P526">
        <v>565</v>
      </c>
      <c r="Q526">
        <v>0</v>
      </c>
      <c r="R526">
        <v>0</v>
      </c>
      <c r="S526">
        <v>4</v>
      </c>
      <c r="T526">
        <v>4</v>
      </c>
      <c r="U526">
        <v>0</v>
      </c>
      <c r="V526">
        <v>0</v>
      </c>
      <c r="W526">
        <v>7.014917424777499</v>
      </c>
      <c r="X526">
        <v>74.650362177012312</v>
      </c>
      <c r="Y526">
        <v>0</v>
      </c>
      <c r="Z526">
        <v>0</v>
      </c>
      <c r="AA526">
        <v>26.132257498423826</v>
      </c>
      <c r="AB526">
        <v>4.221626395992331</v>
      </c>
      <c r="AC526">
        <v>0</v>
      </c>
      <c r="AD526">
        <v>0</v>
      </c>
      <c r="AE526">
        <v>112.01916349620596</v>
      </c>
    </row>
    <row r="527" spans="1:31" x14ac:dyDescent="0.3">
      <c r="A527">
        <v>2734452</v>
      </c>
      <c r="B527">
        <v>1</v>
      </c>
      <c r="C527" t="s">
        <v>80</v>
      </c>
      <c r="D527" t="s">
        <v>94</v>
      </c>
      <c r="E527" t="s">
        <v>156</v>
      </c>
      <c r="F527" t="s">
        <v>1711</v>
      </c>
      <c r="G527" t="s">
        <v>185</v>
      </c>
      <c r="H527" t="s">
        <v>153</v>
      </c>
      <c r="I527" t="s">
        <v>136</v>
      </c>
      <c r="J527" t="s">
        <v>137</v>
      </c>
      <c r="K527" t="s">
        <v>138</v>
      </c>
      <c r="L527" t="s">
        <v>1712</v>
      </c>
      <c r="M527" t="s">
        <v>1713</v>
      </c>
      <c r="N527">
        <v>9.505833333</v>
      </c>
      <c r="O527">
        <v>0</v>
      </c>
      <c r="P527">
        <v>46</v>
      </c>
      <c r="Q527">
        <v>0</v>
      </c>
      <c r="R527">
        <v>34</v>
      </c>
      <c r="S527">
        <v>0</v>
      </c>
      <c r="T527">
        <v>3</v>
      </c>
      <c r="U527">
        <v>0</v>
      </c>
      <c r="V527">
        <v>0</v>
      </c>
      <c r="W527">
        <v>0</v>
      </c>
      <c r="X527">
        <v>86.449557811286581</v>
      </c>
      <c r="Y527">
        <v>0</v>
      </c>
      <c r="Z527">
        <v>22.963923680852368</v>
      </c>
      <c r="AA527">
        <v>0</v>
      </c>
      <c r="AB527">
        <v>24.239094285964999</v>
      </c>
      <c r="AC527">
        <v>0</v>
      </c>
      <c r="AD527">
        <v>0</v>
      </c>
      <c r="AE527">
        <v>133.65257577810394</v>
      </c>
    </row>
    <row r="528" spans="1:31" x14ac:dyDescent="0.3">
      <c r="A528">
        <v>2733522</v>
      </c>
      <c r="B528">
        <v>1</v>
      </c>
      <c r="C528" t="s">
        <v>80</v>
      </c>
      <c r="D528" t="s">
        <v>85</v>
      </c>
      <c r="E528" t="s">
        <v>200</v>
      </c>
      <c r="F528" t="s">
        <v>1714</v>
      </c>
      <c r="G528" t="s">
        <v>163</v>
      </c>
      <c r="H528" t="s">
        <v>135</v>
      </c>
      <c r="I528" t="s">
        <v>136</v>
      </c>
      <c r="J528" t="s">
        <v>137</v>
      </c>
      <c r="K528" t="s">
        <v>138</v>
      </c>
      <c r="L528" t="s">
        <v>1715</v>
      </c>
      <c r="M528" t="s">
        <v>1716</v>
      </c>
      <c r="N528">
        <v>2.2544444440000002</v>
      </c>
      <c r="O528">
        <v>0</v>
      </c>
      <c r="P528">
        <v>53</v>
      </c>
      <c r="Q528">
        <v>0</v>
      </c>
      <c r="R528">
        <v>0</v>
      </c>
      <c r="S528">
        <v>0</v>
      </c>
      <c r="T528">
        <v>4</v>
      </c>
      <c r="U528">
        <v>0</v>
      </c>
      <c r="V528">
        <v>0</v>
      </c>
      <c r="W528">
        <v>0</v>
      </c>
      <c r="X528">
        <v>31.914209620489832</v>
      </c>
      <c r="Y528">
        <v>0</v>
      </c>
      <c r="Z528">
        <v>0</v>
      </c>
      <c r="AA528">
        <v>0</v>
      </c>
      <c r="AB528">
        <v>3.1508454064677398</v>
      </c>
      <c r="AC528">
        <v>0</v>
      </c>
      <c r="AD528">
        <v>0</v>
      </c>
      <c r="AE528">
        <v>35.065055026957573</v>
      </c>
    </row>
    <row r="529" spans="1:31" x14ac:dyDescent="0.3">
      <c r="A529">
        <v>2734850</v>
      </c>
      <c r="B529">
        <v>1</v>
      </c>
      <c r="C529" t="s">
        <v>80</v>
      </c>
      <c r="D529" t="s">
        <v>82</v>
      </c>
      <c r="E529" t="s">
        <v>200</v>
      </c>
      <c r="F529" t="s">
        <v>1717</v>
      </c>
      <c r="G529" t="s">
        <v>249</v>
      </c>
      <c r="H529" t="s">
        <v>135</v>
      </c>
      <c r="I529" t="s">
        <v>136</v>
      </c>
      <c r="J529" t="s">
        <v>5</v>
      </c>
      <c r="K529" t="s">
        <v>138</v>
      </c>
      <c r="L529" t="s">
        <v>1718</v>
      </c>
      <c r="M529" t="s">
        <v>1719</v>
      </c>
      <c r="N529">
        <v>11.851111111</v>
      </c>
      <c r="O529">
        <v>0</v>
      </c>
      <c r="P529">
        <v>59</v>
      </c>
      <c r="Q529">
        <v>0</v>
      </c>
      <c r="R529">
        <v>0</v>
      </c>
      <c r="S529">
        <v>0</v>
      </c>
      <c r="T529">
        <v>13</v>
      </c>
      <c r="U529">
        <v>0</v>
      </c>
      <c r="V529">
        <v>0</v>
      </c>
      <c r="W529">
        <v>0</v>
      </c>
      <c r="X529">
        <v>211.73995126097674</v>
      </c>
      <c r="Y529">
        <v>0</v>
      </c>
      <c r="Z529">
        <v>0</v>
      </c>
      <c r="AA529">
        <v>0</v>
      </c>
      <c r="AB529">
        <v>388.43188699805677</v>
      </c>
      <c r="AC529">
        <v>0</v>
      </c>
      <c r="AD529">
        <v>0</v>
      </c>
      <c r="AE529">
        <v>600.17183825903351</v>
      </c>
    </row>
    <row r="530" spans="1:31" x14ac:dyDescent="0.3">
      <c r="A530">
        <v>2733545</v>
      </c>
      <c r="B530">
        <v>1</v>
      </c>
      <c r="C530" t="s">
        <v>80</v>
      </c>
      <c r="D530" t="s">
        <v>101</v>
      </c>
      <c r="E530" t="s">
        <v>161</v>
      </c>
      <c r="F530" t="s">
        <v>1305</v>
      </c>
      <c r="G530" t="s">
        <v>163</v>
      </c>
      <c r="H530" t="s">
        <v>135</v>
      </c>
      <c r="I530" t="s">
        <v>136</v>
      </c>
      <c r="J530" t="s">
        <v>137</v>
      </c>
      <c r="K530" t="s">
        <v>138</v>
      </c>
      <c r="L530" t="s">
        <v>1720</v>
      </c>
      <c r="M530" t="s">
        <v>1582</v>
      </c>
      <c r="N530">
        <v>3.3174999999999999</v>
      </c>
      <c r="O530">
        <v>0</v>
      </c>
      <c r="P530">
        <v>38</v>
      </c>
      <c r="Q530">
        <v>0</v>
      </c>
      <c r="R530">
        <v>11</v>
      </c>
      <c r="S530">
        <v>0</v>
      </c>
      <c r="T530">
        <v>2</v>
      </c>
      <c r="U530">
        <v>0</v>
      </c>
      <c r="V530">
        <v>0</v>
      </c>
      <c r="W530">
        <v>0</v>
      </c>
      <c r="X530">
        <v>29.615142526580954</v>
      </c>
      <c r="Y530">
        <v>0</v>
      </c>
      <c r="Z530">
        <v>2.0666754302558257</v>
      </c>
      <c r="AA530">
        <v>0</v>
      </c>
      <c r="AB530">
        <v>3.9760408116490002E-2</v>
      </c>
      <c r="AC530">
        <v>0</v>
      </c>
      <c r="AD530">
        <v>0</v>
      </c>
      <c r="AE530">
        <v>31.72157836495327</v>
      </c>
    </row>
    <row r="531" spans="1:31" x14ac:dyDescent="0.3">
      <c r="A531">
        <v>2733499</v>
      </c>
      <c r="B531">
        <v>1</v>
      </c>
      <c r="C531" t="s">
        <v>81</v>
      </c>
      <c r="D531" t="s">
        <v>116</v>
      </c>
      <c r="E531" t="s">
        <v>150</v>
      </c>
      <c r="F531" t="s">
        <v>1721</v>
      </c>
      <c r="G531" t="s">
        <v>152</v>
      </c>
      <c r="H531" t="s">
        <v>153</v>
      </c>
      <c r="I531" t="s">
        <v>136</v>
      </c>
      <c r="J531" t="s">
        <v>137</v>
      </c>
      <c r="K531" t="s">
        <v>138</v>
      </c>
      <c r="L531" t="s">
        <v>1722</v>
      </c>
      <c r="M531" t="s">
        <v>1723</v>
      </c>
      <c r="N531">
        <v>0.104722222</v>
      </c>
      <c r="O531">
        <v>22</v>
      </c>
      <c r="P531">
        <v>4415</v>
      </c>
      <c r="Q531">
        <v>556</v>
      </c>
      <c r="R531">
        <v>500</v>
      </c>
      <c r="S531">
        <v>49</v>
      </c>
      <c r="T531">
        <v>501</v>
      </c>
      <c r="U531">
        <v>7</v>
      </c>
      <c r="V531">
        <v>0</v>
      </c>
      <c r="W531">
        <v>0.49834700355780787</v>
      </c>
      <c r="X531">
        <v>48.680911668002253</v>
      </c>
      <c r="Y531">
        <v>21.452522725128926</v>
      </c>
      <c r="Z531">
        <v>7.2584619557481815</v>
      </c>
      <c r="AA531">
        <v>31.440610715852117</v>
      </c>
      <c r="AB531">
        <v>8.8025232113055232</v>
      </c>
      <c r="AC531">
        <v>7.132687914611691</v>
      </c>
      <c r="AD531">
        <v>0</v>
      </c>
      <c r="AE531">
        <v>125.26606519420652</v>
      </c>
    </row>
    <row r="532" spans="1:31" x14ac:dyDescent="0.3">
      <c r="A532">
        <v>2733831</v>
      </c>
      <c r="B532">
        <v>1</v>
      </c>
      <c r="C532" t="s">
        <v>80</v>
      </c>
      <c r="D532" t="s">
        <v>96</v>
      </c>
      <c r="E532" t="s">
        <v>161</v>
      </c>
      <c r="F532" t="s">
        <v>1724</v>
      </c>
      <c r="G532" t="s">
        <v>409</v>
      </c>
      <c r="H532" t="s">
        <v>135</v>
      </c>
      <c r="I532" t="s">
        <v>136</v>
      </c>
      <c r="J532" t="s">
        <v>137</v>
      </c>
      <c r="K532" t="s">
        <v>138</v>
      </c>
      <c r="L532" t="s">
        <v>1725</v>
      </c>
      <c r="M532" t="s">
        <v>1726</v>
      </c>
      <c r="N532">
        <v>7.4733333330000002</v>
      </c>
      <c r="O532">
        <v>0</v>
      </c>
      <c r="P532">
        <v>77</v>
      </c>
      <c r="Q532">
        <v>0</v>
      </c>
      <c r="R532">
        <v>0</v>
      </c>
      <c r="S532">
        <v>0</v>
      </c>
      <c r="T532">
        <v>11</v>
      </c>
      <c r="U532">
        <v>0</v>
      </c>
      <c r="V532">
        <v>0</v>
      </c>
      <c r="W532">
        <v>0</v>
      </c>
      <c r="X532">
        <v>93.842031001570305</v>
      </c>
      <c r="Y532">
        <v>0</v>
      </c>
      <c r="Z532">
        <v>0</v>
      </c>
      <c r="AA532">
        <v>0</v>
      </c>
      <c r="AB532">
        <v>49.067853391803311</v>
      </c>
      <c r="AC532">
        <v>0</v>
      </c>
      <c r="AD532">
        <v>0</v>
      </c>
      <c r="AE532">
        <v>142.9098843933736</v>
      </c>
    </row>
    <row r="533" spans="1:31" x14ac:dyDescent="0.3">
      <c r="A533">
        <v>2733946</v>
      </c>
      <c r="B533">
        <v>1</v>
      </c>
      <c r="C533" t="s">
        <v>80</v>
      </c>
      <c r="D533" t="s">
        <v>97</v>
      </c>
      <c r="E533" t="s">
        <v>132</v>
      </c>
      <c r="F533" t="s">
        <v>1727</v>
      </c>
      <c r="G533" t="s">
        <v>163</v>
      </c>
      <c r="H533" t="s">
        <v>135</v>
      </c>
      <c r="I533" t="s">
        <v>136</v>
      </c>
      <c r="J533" t="s">
        <v>137</v>
      </c>
      <c r="K533" t="s">
        <v>138</v>
      </c>
      <c r="L533" t="s">
        <v>1728</v>
      </c>
      <c r="M533" t="s">
        <v>1729</v>
      </c>
      <c r="N533">
        <v>6.7136111109999996</v>
      </c>
      <c r="O533">
        <v>0</v>
      </c>
      <c r="P533">
        <v>34</v>
      </c>
      <c r="Q533">
        <v>0</v>
      </c>
      <c r="R533">
        <v>37</v>
      </c>
      <c r="S533">
        <v>0</v>
      </c>
      <c r="T533">
        <v>16</v>
      </c>
      <c r="U533">
        <v>0</v>
      </c>
      <c r="V533">
        <v>0</v>
      </c>
      <c r="W533">
        <v>0</v>
      </c>
      <c r="X533">
        <v>98.029417395899699</v>
      </c>
      <c r="Y533">
        <v>0</v>
      </c>
      <c r="Z533">
        <v>59.208717960787098</v>
      </c>
      <c r="AA533">
        <v>0</v>
      </c>
      <c r="AB533">
        <v>111.79097041930902</v>
      </c>
      <c r="AC533">
        <v>0</v>
      </c>
      <c r="AD533">
        <v>0</v>
      </c>
      <c r="AE533">
        <v>269.02910577599584</v>
      </c>
    </row>
    <row r="534" spans="1:31" x14ac:dyDescent="0.3">
      <c r="A534">
        <v>2734000</v>
      </c>
      <c r="B534">
        <v>1</v>
      </c>
      <c r="C534" t="s">
        <v>80</v>
      </c>
      <c r="D534" t="s">
        <v>107</v>
      </c>
      <c r="E534" t="s">
        <v>150</v>
      </c>
      <c r="F534" t="s">
        <v>1730</v>
      </c>
      <c r="G534" t="s">
        <v>152</v>
      </c>
      <c r="H534" t="s">
        <v>153</v>
      </c>
      <c r="I534" t="s">
        <v>136</v>
      </c>
      <c r="J534" t="s">
        <v>137</v>
      </c>
      <c r="K534" t="s">
        <v>138</v>
      </c>
      <c r="L534" t="s">
        <v>1731</v>
      </c>
      <c r="M534" t="s">
        <v>1732</v>
      </c>
      <c r="N534">
        <v>0.390833333</v>
      </c>
      <c r="O534">
        <v>0</v>
      </c>
      <c r="P534">
        <v>341</v>
      </c>
      <c r="Q534">
        <v>9</v>
      </c>
      <c r="R534">
        <v>5</v>
      </c>
      <c r="S534">
        <v>3</v>
      </c>
      <c r="T534">
        <v>85</v>
      </c>
      <c r="U534">
        <v>1</v>
      </c>
      <c r="V534">
        <v>0</v>
      </c>
      <c r="W534">
        <v>0</v>
      </c>
      <c r="X534">
        <v>19.009709595438398</v>
      </c>
      <c r="Y534">
        <v>2.8277489053595599</v>
      </c>
      <c r="Z534">
        <v>0.59634628952212998</v>
      </c>
      <c r="AA534">
        <v>10.213051445531551</v>
      </c>
      <c r="AB534">
        <v>23.736558620594252</v>
      </c>
      <c r="AC534">
        <v>41.58541527281006</v>
      </c>
      <c r="AD534">
        <v>0</v>
      </c>
      <c r="AE534">
        <v>97.968830129255963</v>
      </c>
    </row>
    <row r="535" spans="1:31" x14ac:dyDescent="0.3">
      <c r="A535">
        <v>2733777</v>
      </c>
      <c r="B535">
        <v>1</v>
      </c>
      <c r="C535" t="s">
        <v>80</v>
      </c>
      <c r="D535" t="s">
        <v>82</v>
      </c>
      <c r="E535" t="s">
        <v>200</v>
      </c>
      <c r="F535" t="s">
        <v>1733</v>
      </c>
      <c r="G535" t="s">
        <v>393</v>
      </c>
      <c r="H535" t="s">
        <v>135</v>
      </c>
      <c r="I535" t="s">
        <v>136</v>
      </c>
      <c r="J535" t="s">
        <v>137</v>
      </c>
      <c r="K535" t="s">
        <v>138</v>
      </c>
      <c r="L535" t="s">
        <v>1734</v>
      </c>
      <c r="M535" t="s">
        <v>1735</v>
      </c>
      <c r="N535">
        <v>1.250277777</v>
      </c>
      <c r="O535">
        <v>0</v>
      </c>
      <c r="P535">
        <v>13</v>
      </c>
      <c r="Q535">
        <v>0</v>
      </c>
      <c r="R535">
        <v>0</v>
      </c>
      <c r="S535">
        <v>0</v>
      </c>
      <c r="T535">
        <v>11</v>
      </c>
      <c r="U535">
        <v>0</v>
      </c>
      <c r="V535">
        <v>0</v>
      </c>
      <c r="W535">
        <v>0</v>
      </c>
      <c r="X535">
        <v>3.00214034565494</v>
      </c>
      <c r="Y535">
        <v>0</v>
      </c>
      <c r="Z535">
        <v>0</v>
      </c>
      <c r="AA535">
        <v>0</v>
      </c>
      <c r="AB535">
        <v>20.440280357529762</v>
      </c>
      <c r="AC535">
        <v>0</v>
      </c>
      <c r="AD535">
        <v>0</v>
      </c>
      <c r="AE535">
        <v>23.442420703184702</v>
      </c>
    </row>
    <row r="536" spans="1:31" x14ac:dyDescent="0.3">
      <c r="A536">
        <v>2733883</v>
      </c>
      <c r="B536">
        <v>1</v>
      </c>
      <c r="C536" t="s">
        <v>80</v>
      </c>
      <c r="D536" t="s">
        <v>104</v>
      </c>
      <c r="E536" t="s">
        <v>161</v>
      </c>
      <c r="F536" t="s">
        <v>1736</v>
      </c>
      <c r="G536" t="s">
        <v>163</v>
      </c>
      <c r="H536" t="s">
        <v>135</v>
      </c>
      <c r="I536" t="s">
        <v>136</v>
      </c>
      <c r="J536" t="s">
        <v>137</v>
      </c>
      <c r="K536" t="s">
        <v>138</v>
      </c>
      <c r="L536" t="s">
        <v>1737</v>
      </c>
      <c r="M536" t="s">
        <v>1738</v>
      </c>
      <c r="N536">
        <v>1.3927777770000001</v>
      </c>
      <c r="O536">
        <v>0</v>
      </c>
      <c r="P536">
        <v>148</v>
      </c>
      <c r="Q536">
        <v>0</v>
      </c>
      <c r="R536">
        <v>4</v>
      </c>
      <c r="S536">
        <v>0</v>
      </c>
      <c r="T536">
        <v>29</v>
      </c>
      <c r="U536">
        <v>0</v>
      </c>
      <c r="V536">
        <v>0</v>
      </c>
      <c r="W536">
        <v>0</v>
      </c>
      <c r="X536">
        <v>44.699784891554032</v>
      </c>
      <c r="Y536">
        <v>0</v>
      </c>
      <c r="Z536">
        <v>0</v>
      </c>
      <c r="AA536">
        <v>0</v>
      </c>
      <c r="AB536">
        <v>13.478558097560612</v>
      </c>
      <c r="AC536">
        <v>0</v>
      </c>
      <c r="AD536">
        <v>0</v>
      </c>
      <c r="AE536">
        <v>58.17834298911464</v>
      </c>
    </row>
    <row r="537" spans="1:31" x14ac:dyDescent="0.3">
      <c r="A537">
        <v>2733977</v>
      </c>
      <c r="B537">
        <v>1</v>
      </c>
      <c r="C537" t="s">
        <v>81</v>
      </c>
      <c r="D537" t="s">
        <v>112</v>
      </c>
      <c r="E537" t="s">
        <v>132</v>
      </c>
      <c r="F537" t="s">
        <v>1739</v>
      </c>
      <c r="G537" t="s">
        <v>134</v>
      </c>
      <c r="H537" t="s">
        <v>135</v>
      </c>
      <c r="I537" t="s">
        <v>136</v>
      </c>
      <c r="J537" t="s">
        <v>137</v>
      </c>
      <c r="K537" t="s">
        <v>138</v>
      </c>
      <c r="L537" t="s">
        <v>1740</v>
      </c>
      <c r="M537" t="s">
        <v>1741</v>
      </c>
      <c r="N537">
        <v>2.542777777</v>
      </c>
      <c r="O537">
        <v>0</v>
      </c>
      <c r="P537">
        <v>132</v>
      </c>
      <c r="Q537">
        <v>0</v>
      </c>
      <c r="R537">
        <v>12</v>
      </c>
      <c r="S537">
        <v>0</v>
      </c>
      <c r="T537">
        <v>11</v>
      </c>
      <c r="U537">
        <v>0</v>
      </c>
      <c r="V537">
        <v>0</v>
      </c>
      <c r="W537">
        <v>0</v>
      </c>
      <c r="X537">
        <v>45.89187829043054</v>
      </c>
      <c r="Y537">
        <v>0</v>
      </c>
      <c r="Z537">
        <v>3.0333334743366667</v>
      </c>
      <c r="AA537">
        <v>0</v>
      </c>
      <c r="AB537">
        <v>7.9187110024920324</v>
      </c>
      <c r="AC537">
        <v>0</v>
      </c>
      <c r="AD537">
        <v>0</v>
      </c>
      <c r="AE537">
        <v>56.843922767259237</v>
      </c>
    </row>
    <row r="538" spans="1:31" x14ac:dyDescent="0.3">
      <c r="A538">
        <v>2734973</v>
      </c>
      <c r="B538">
        <v>1</v>
      </c>
      <c r="C538" t="s">
        <v>80</v>
      </c>
      <c r="D538" t="s">
        <v>87</v>
      </c>
      <c r="E538" t="s">
        <v>145</v>
      </c>
      <c r="F538" t="s">
        <v>1742</v>
      </c>
      <c r="G538" t="s">
        <v>147</v>
      </c>
      <c r="H538" t="s">
        <v>135</v>
      </c>
      <c r="I538" t="s">
        <v>136</v>
      </c>
      <c r="J538" t="s">
        <v>137</v>
      </c>
      <c r="K538" t="s">
        <v>138</v>
      </c>
      <c r="L538" t="s">
        <v>1743</v>
      </c>
      <c r="M538" t="s">
        <v>1744</v>
      </c>
      <c r="N538">
        <v>2.5547222220000001</v>
      </c>
      <c r="O538">
        <v>0</v>
      </c>
      <c r="P538">
        <v>5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4.3388890316946602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4.3388890316946602</v>
      </c>
    </row>
    <row r="539" spans="1:31" x14ac:dyDescent="0.3">
      <c r="A539">
        <v>2733585</v>
      </c>
      <c r="B539">
        <v>1</v>
      </c>
      <c r="C539" t="s">
        <v>80</v>
      </c>
      <c r="D539" t="s">
        <v>107</v>
      </c>
      <c r="E539" t="s">
        <v>150</v>
      </c>
      <c r="F539" t="s">
        <v>1745</v>
      </c>
      <c r="G539" t="s">
        <v>152</v>
      </c>
      <c r="H539" t="s">
        <v>153</v>
      </c>
      <c r="I539" t="s">
        <v>136</v>
      </c>
      <c r="J539" t="s">
        <v>137</v>
      </c>
      <c r="K539" t="s">
        <v>138</v>
      </c>
      <c r="L539" t="s">
        <v>1746</v>
      </c>
      <c r="M539" t="s">
        <v>1747</v>
      </c>
      <c r="N539">
        <v>0.129722222</v>
      </c>
      <c r="O539">
        <v>0</v>
      </c>
      <c r="P539">
        <v>3549</v>
      </c>
      <c r="Q539">
        <v>0</v>
      </c>
      <c r="R539">
        <v>5</v>
      </c>
      <c r="S539">
        <v>2</v>
      </c>
      <c r="T539">
        <v>297</v>
      </c>
      <c r="U539">
        <v>0</v>
      </c>
      <c r="V539">
        <v>1</v>
      </c>
      <c r="W539">
        <v>0</v>
      </c>
      <c r="X539">
        <v>40.392882365750395</v>
      </c>
      <c r="Y539">
        <v>0</v>
      </c>
      <c r="Z539">
        <v>0.1245510071985675</v>
      </c>
      <c r="AA539">
        <v>3.8214689847348664</v>
      </c>
      <c r="AB539">
        <v>18.891714994314178</v>
      </c>
      <c r="AC539">
        <v>0</v>
      </c>
      <c r="AD539">
        <v>2.3440717952841663E-2</v>
      </c>
      <c r="AE539">
        <v>63.254058069950851</v>
      </c>
    </row>
    <row r="540" spans="1:31" x14ac:dyDescent="0.3">
      <c r="A540">
        <v>2733691</v>
      </c>
      <c r="B540">
        <v>1</v>
      </c>
      <c r="C540" t="s">
        <v>80</v>
      </c>
      <c r="D540" t="s">
        <v>104</v>
      </c>
      <c r="E540" t="s">
        <v>213</v>
      </c>
      <c r="F540" t="s">
        <v>1748</v>
      </c>
      <c r="G540" t="s">
        <v>152</v>
      </c>
      <c r="H540" t="s">
        <v>153</v>
      </c>
      <c r="I540" t="s">
        <v>136</v>
      </c>
      <c r="J540" t="s">
        <v>137</v>
      </c>
      <c r="K540" t="s">
        <v>138</v>
      </c>
      <c r="L540" t="s">
        <v>1749</v>
      </c>
      <c r="M540" t="s">
        <v>1750</v>
      </c>
      <c r="N540">
        <v>0.42944444399999998</v>
      </c>
      <c r="O540">
        <v>2</v>
      </c>
      <c r="P540">
        <v>426</v>
      </c>
      <c r="Q540">
        <v>6</v>
      </c>
      <c r="R540">
        <v>32</v>
      </c>
      <c r="S540">
        <v>6</v>
      </c>
      <c r="T540">
        <v>76</v>
      </c>
      <c r="U540">
        <v>0</v>
      </c>
      <c r="V540">
        <v>0</v>
      </c>
      <c r="W540">
        <v>0.41764647411631162</v>
      </c>
      <c r="X540">
        <v>30.85160288004484</v>
      </c>
      <c r="Y540">
        <v>7.248676000463866</v>
      </c>
      <c r="Z540">
        <v>0.33391232158569245</v>
      </c>
      <c r="AA540">
        <v>10.237522741280328</v>
      </c>
      <c r="AB540">
        <v>12.442166158639253</v>
      </c>
      <c r="AC540">
        <v>0</v>
      </c>
      <c r="AD540">
        <v>0</v>
      </c>
      <c r="AE540">
        <v>61.53152657613029</v>
      </c>
    </row>
    <row r="541" spans="1:31" x14ac:dyDescent="0.3">
      <c r="A541">
        <v>2733737</v>
      </c>
      <c r="B541">
        <v>1</v>
      </c>
      <c r="C541" t="s">
        <v>80</v>
      </c>
      <c r="D541" t="s">
        <v>111</v>
      </c>
      <c r="E541" t="s">
        <v>200</v>
      </c>
      <c r="F541" t="s">
        <v>1548</v>
      </c>
      <c r="G541" t="s">
        <v>163</v>
      </c>
      <c r="H541" t="s">
        <v>135</v>
      </c>
      <c r="I541" t="s">
        <v>136</v>
      </c>
      <c r="J541" t="s">
        <v>137</v>
      </c>
      <c r="K541" t="s">
        <v>138</v>
      </c>
      <c r="L541" t="s">
        <v>1751</v>
      </c>
      <c r="M541" t="s">
        <v>1752</v>
      </c>
      <c r="N541">
        <v>6.039722222</v>
      </c>
      <c r="O541">
        <v>0</v>
      </c>
      <c r="P541">
        <v>151</v>
      </c>
      <c r="Q541">
        <v>0</v>
      </c>
      <c r="R541">
        <v>0</v>
      </c>
      <c r="S541">
        <v>0</v>
      </c>
      <c r="T541">
        <v>5</v>
      </c>
      <c r="U541">
        <v>0</v>
      </c>
      <c r="V541">
        <v>0</v>
      </c>
      <c r="W541">
        <v>0</v>
      </c>
      <c r="X541">
        <v>157.86947473789471</v>
      </c>
      <c r="Y541">
        <v>0</v>
      </c>
      <c r="Z541">
        <v>0</v>
      </c>
      <c r="AA541">
        <v>0</v>
      </c>
      <c r="AB541">
        <v>4.8303193994645639</v>
      </c>
      <c r="AC541">
        <v>0</v>
      </c>
      <c r="AD541">
        <v>0</v>
      </c>
      <c r="AE541">
        <v>162.69979413735928</v>
      </c>
    </row>
    <row r="542" spans="1:31" x14ac:dyDescent="0.3">
      <c r="A542">
        <v>2734435</v>
      </c>
      <c r="B542">
        <v>1</v>
      </c>
      <c r="C542" t="s">
        <v>80</v>
      </c>
      <c r="D542" t="s">
        <v>99</v>
      </c>
      <c r="E542" t="s">
        <v>132</v>
      </c>
      <c r="F542" t="s">
        <v>1753</v>
      </c>
      <c r="G542" t="s">
        <v>134</v>
      </c>
      <c r="H542" t="s">
        <v>135</v>
      </c>
      <c r="I542" t="s">
        <v>136</v>
      </c>
      <c r="J542" t="s">
        <v>137</v>
      </c>
      <c r="K542" t="s">
        <v>138</v>
      </c>
      <c r="L542" t="s">
        <v>1754</v>
      </c>
      <c r="M542" t="s">
        <v>1755</v>
      </c>
      <c r="N542">
        <v>2.2524999999999999</v>
      </c>
      <c r="O542">
        <v>0</v>
      </c>
      <c r="P542">
        <v>189</v>
      </c>
      <c r="Q542">
        <v>0</v>
      </c>
      <c r="R542">
        <v>2</v>
      </c>
      <c r="S542">
        <v>0</v>
      </c>
      <c r="T542">
        <v>26</v>
      </c>
      <c r="U542">
        <v>0</v>
      </c>
      <c r="V542">
        <v>1</v>
      </c>
      <c r="W542">
        <v>0</v>
      </c>
      <c r="X542">
        <v>66.494356006183125</v>
      </c>
      <c r="Y542">
        <v>0</v>
      </c>
      <c r="Z542">
        <v>0</v>
      </c>
      <c r="AA542">
        <v>0</v>
      </c>
      <c r="AB542">
        <v>31.503996679527145</v>
      </c>
      <c r="AC542">
        <v>0</v>
      </c>
      <c r="AD542">
        <v>16.35414577209032</v>
      </c>
      <c r="AE542">
        <v>114.35249845780059</v>
      </c>
    </row>
    <row r="543" spans="1:31" x14ac:dyDescent="0.3">
      <c r="A543">
        <v>2733937</v>
      </c>
      <c r="B543">
        <v>1</v>
      </c>
      <c r="C543" t="s">
        <v>80</v>
      </c>
      <c r="D543" t="s">
        <v>93</v>
      </c>
      <c r="E543" t="s">
        <v>161</v>
      </c>
      <c r="F543" t="s">
        <v>1756</v>
      </c>
      <c r="G543" t="s">
        <v>163</v>
      </c>
      <c r="H543" t="s">
        <v>135</v>
      </c>
      <c r="I543" t="s">
        <v>136</v>
      </c>
      <c r="J543" t="s">
        <v>137</v>
      </c>
      <c r="K543" t="s">
        <v>138</v>
      </c>
      <c r="L543" t="s">
        <v>1757</v>
      </c>
      <c r="M543" t="s">
        <v>1758</v>
      </c>
      <c r="N543">
        <v>2.8008333329999999</v>
      </c>
      <c r="O543">
        <v>0</v>
      </c>
      <c r="P543">
        <v>5</v>
      </c>
      <c r="Q543">
        <v>0</v>
      </c>
      <c r="R543">
        <v>1</v>
      </c>
      <c r="S543">
        <v>0</v>
      </c>
      <c r="T543">
        <v>1</v>
      </c>
      <c r="U543">
        <v>0</v>
      </c>
      <c r="V543">
        <v>0</v>
      </c>
      <c r="W543">
        <v>0</v>
      </c>
      <c r="X543">
        <v>4.3205626669073336</v>
      </c>
      <c r="Y543">
        <v>0</v>
      </c>
      <c r="Z543">
        <v>9.8537879263090939</v>
      </c>
      <c r="AA543">
        <v>0</v>
      </c>
      <c r="AB543">
        <v>8.1677656704994508</v>
      </c>
      <c r="AC543">
        <v>0</v>
      </c>
      <c r="AD543">
        <v>0</v>
      </c>
      <c r="AE543">
        <v>22.34211626371588</v>
      </c>
    </row>
    <row r="544" spans="1:31" x14ac:dyDescent="0.3">
      <c r="A544">
        <v>2733914</v>
      </c>
      <c r="B544">
        <v>1</v>
      </c>
      <c r="C544" t="s">
        <v>80</v>
      </c>
      <c r="D544" t="s">
        <v>83</v>
      </c>
      <c r="E544" t="s">
        <v>161</v>
      </c>
      <c r="F544" t="s">
        <v>1759</v>
      </c>
      <c r="G544" t="s">
        <v>163</v>
      </c>
      <c r="H544" t="s">
        <v>135</v>
      </c>
      <c r="I544" t="s">
        <v>136</v>
      </c>
      <c r="J544" t="s">
        <v>137</v>
      </c>
      <c r="K544" t="s">
        <v>138</v>
      </c>
      <c r="L544" t="s">
        <v>1760</v>
      </c>
      <c r="M544" t="s">
        <v>1761</v>
      </c>
      <c r="N544">
        <v>3.792777777</v>
      </c>
      <c r="O544">
        <v>0</v>
      </c>
      <c r="P544">
        <v>0</v>
      </c>
      <c r="Q544">
        <v>0</v>
      </c>
      <c r="R544">
        <v>4</v>
      </c>
      <c r="S544">
        <v>0</v>
      </c>
      <c r="T544">
        <v>18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28.839795070891387</v>
      </c>
      <c r="AA544">
        <v>0</v>
      </c>
      <c r="AB544">
        <v>213.28960148376214</v>
      </c>
      <c r="AC544">
        <v>0</v>
      </c>
      <c r="AD544">
        <v>0</v>
      </c>
      <c r="AE544">
        <v>242.12939655465354</v>
      </c>
    </row>
    <row r="545" spans="1:31" x14ac:dyDescent="0.3">
      <c r="A545">
        <v>2733745</v>
      </c>
      <c r="B545">
        <v>1</v>
      </c>
      <c r="C545" t="s">
        <v>81</v>
      </c>
      <c r="D545" t="s">
        <v>124</v>
      </c>
      <c r="E545" t="s">
        <v>150</v>
      </c>
      <c r="F545" t="s">
        <v>1762</v>
      </c>
      <c r="G545" t="s">
        <v>152</v>
      </c>
      <c r="H545" t="s">
        <v>153</v>
      </c>
      <c r="I545" t="s">
        <v>136</v>
      </c>
      <c r="J545" t="s">
        <v>137</v>
      </c>
      <c r="K545" t="s">
        <v>138</v>
      </c>
      <c r="L545" t="s">
        <v>1763</v>
      </c>
      <c r="M545" t="s">
        <v>1764</v>
      </c>
      <c r="N545">
        <v>2.5802777770000001</v>
      </c>
      <c r="O545">
        <v>2</v>
      </c>
      <c r="P545">
        <v>53</v>
      </c>
      <c r="Q545">
        <v>5</v>
      </c>
      <c r="R545">
        <v>13</v>
      </c>
      <c r="S545">
        <v>6</v>
      </c>
      <c r="T545">
        <v>1</v>
      </c>
      <c r="U545">
        <v>0</v>
      </c>
      <c r="V545">
        <v>0</v>
      </c>
      <c r="W545">
        <v>0.48659078152833335</v>
      </c>
      <c r="X545">
        <v>16.600452926072549</v>
      </c>
      <c r="Y545">
        <v>0</v>
      </c>
      <c r="Z545">
        <v>2.2210629820184482</v>
      </c>
      <c r="AA545">
        <v>5.0142544238889704</v>
      </c>
      <c r="AB545">
        <v>1.3779832224170001E-2</v>
      </c>
      <c r="AC545">
        <v>0</v>
      </c>
      <c r="AD545">
        <v>0</v>
      </c>
      <c r="AE545">
        <v>24.336140945732474</v>
      </c>
    </row>
    <row r="546" spans="1:31" x14ac:dyDescent="0.3">
      <c r="A546">
        <v>2733608</v>
      </c>
      <c r="B546">
        <v>1</v>
      </c>
      <c r="C546" t="s">
        <v>80</v>
      </c>
      <c r="D546" t="s">
        <v>95</v>
      </c>
      <c r="E546" t="s">
        <v>150</v>
      </c>
      <c r="F546" t="s">
        <v>611</v>
      </c>
      <c r="G546" t="s">
        <v>152</v>
      </c>
      <c r="H546" t="s">
        <v>153</v>
      </c>
      <c r="I546" t="s">
        <v>136</v>
      </c>
      <c r="J546" t="s">
        <v>137</v>
      </c>
      <c r="K546" t="s">
        <v>138</v>
      </c>
      <c r="L546" t="s">
        <v>1765</v>
      </c>
      <c r="M546" t="s">
        <v>1766</v>
      </c>
      <c r="N546">
        <v>0.19916666599999999</v>
      </c>
      <c r="O546">
        <v>0</v>
      </c>
      <c r="P546">
        <v>430</v>
      </c>
      <c r="Q546">
        <v>0</v>
      </c>
      <c r="R546">
        <v>0</v>
      </c>
      <c r="S546">
        <v>0</v>
      </c>
      <c r="T546">
        <v>61</v>
      </c>
      <c r="U546">
        <v>0</v>
      </c>
      <c r="V546">
        <v>0</v>
      </c>
      <c r="W546">
        <v>0</v>
      </c>
      <c r="X546">
        <v>13.999472736585517</v>
      </c>
      <c r="Y546">
        <v>0</v>
      </c>
      <c r="Z546">
        <v>0</v>
      </c>
      <c r="AA546">
        <v>0</v>
      </c>
      <c r="AB546">
        <v>5.7976858159102393</v>
      </c>
      <c r="AC546">
        <v>0</v>
      </c>
      <c r="AD546">
        <v>0</v>
      </c>
      <c r="AE546">
        <v>19.797158552495755</v>
      </c>
    </row>
    <row r="547" spans="1:31" x14ac:dyDescent="0.3">
      <c r="A547">
        <v>2734859</v>
      </c>
      <c r="B547">
        <v>1</v>
      </c>
      <c r="C547" t="s">
        <v>80</v>
      </c>
      <c r="D547" t="s">
        <v>82</v>
      </c>
      <c r="E547" t="s">
        <v>132</v>
      </c>
      <c r="F547" t="s">
        <v>1767</v>
      </c>
      <c r="G547" t="s">
        <v>170</v>
      </c>
      <c r="H547" t="s">
        <v>135</v>
      </c>
      <c r="I547" t="s">
        <v>136</v>
      </c>
      <c r="J547" t="s">
        <v>137</v>
      </c>
      <c r="K547" t="s">
        <v>138</v>
      </c>
      <c r="L547" t="s">
        <v>1768</v>
      </c>
      <c r="M547" t="s">
        <v>1769</v>
      </c>
      <c r="N547">
        <v>2.7736111110000001</v>
      </c>
      <c r="O547">
        <v>0</v>
      </c>
      <c r="P547">
        <v>218</v>
      </c>
      <c r="Q547">
        <v>0</v>
      </c>
      <c r="R547">
        <v>0</v>
      </c>
      <c r="S547">
        <v>0</v>
      </c>
      <c r="T547">
        <v>233</v>
      </c>
      <c r="U547">
        <v>0</v>
      </c>
      <c r="V547">
        <v>0</v>
      </c>
      <c r="W547">
        <v>0</v>
      </c>
      <c r="X547">
        <v>290.38793229994758</v>
      </c>
      <c r="Y547">
        <v>0</v>
      </c>
      <c r="Z547">
        <v>0</v>
      </c>
      <c r="AA547">
        <v>0</v>
      </c>
      <c r="AB547">
        <v>853.39429483532058</v>
      </c>
      <c r="AC547">
        <v>0</v>
      </c>
      <c r="AD547">
        <v>0</v>
      </c>
      <c r="AE547">
        <v>1143.7822271352682</v>
      </c>
    </row>
    <row r="548" spans="1:31" x14ac:dyDescent="0.3">
      <c r="A548">
        <v>2734392</v>
      </c>
      <c r="B548">
        <v>1</v>
      </c>
      <c r="C548" t="s">
        <v>80</v>
      </c>
      <c r="D548" t="s">
        <v>100</v>
      </c>
      <c r="E548" t="s">
        <v>161</v>
      </c>
      <c r="F548" t="s">
        <v>1770</v>
      </c>
      <c r="G548" t="s">
        <v>163</v>
      </c>
      <c r="H548" t="s">
        <v>135</v>
      </c>
      <c r="I548" t="s">
        <v>136</v>
      </c>
      <c r="J548" t="s">
        <v>137</v>
      </c>
      <c r="K548" t="s">
        <v>138</v>
      </c>
      <c r="L548" t="s">
        <v>1771</v>
      </c>
      <c r="M548" t="s">
        <v>1772</v>
      </c>
      <c r="N548">
        <v>1.78</v>
      </c>
      <c r="O548">
        <v>0</v>
      </c>
      <c r="P548">
        <v>25</v>
      </c>
      <c r="Q548">
        <v>0</v>
      </c>
      <c r="R548">
        <v>10</v>
      </c>
      <c r="S548">
        <v>0</v>
      </c>
      <c r="T548">
        <v>6</v>
      </c>
      <c r="U548">
        <v>0</v>
      </c>
      <c r="V548">
        <v>0</v>
      </c>
      <c r="W548">
        <v>0</v>
      </c>
      <c r="X548">
        <v>15.649489000482326</v>
      </c>
      <c r="Y548">
        <v>0</v>
      </c>
      <c r="Z548">
        <v>2.4092391610223838</v>
      </c>
      <c r="AA548">
        <v>0</v>
      </c>
      <c r="AB548">
        <v>2.3908181440169436</v>
      </c>
      <c r="AC548">
        <v>0</v>
      </c>
      <c r="AD548">
        <v>0</v>
      </c>
      <c r="AE548">
        <v>20.449546305521654</v>
      </c>
    </row>
    <row r="549" spans="1:31" x14ac:dyDescent="0.3">
      <c r="A549">
        <v>2734169</v>
      </c>
      <c r="B549">
        <v>1</v>
      </c>
      <c r="C549" t="s">
        <v>81</v>
      </c>
      <c r="D549" t="s">
        <v>122</v>
      </c>
      <c r="E549" t="s">
        <v>161</v>
      </c>
      <c r="F549" t="s">
        <v>1773</v>
      </c>
      <c r="G549" t="s">
        <v>163</v>
      </c>
      <c r="H549" t="s">
        <v>135</v>
      </c>
      <c r="I549" t="s">
        <v>136</v>
      </c>
      <c r="J549" t="s">
        <v>137</v>
      </c>
      <c r="K549" t="s">
        <v>138</v>
      </c>
      <c r="L549" t="s">
        <v>1774</v>
      </c>
      <c r="M549" t="s">
        <v>1775</v>
      </c>
      <c r="N549">
        <v>10.191944444000001</v>
      </c>
      <c r="O549">
        <v>0</v>
      </c>
      <c r="P549">
        <v>4</v>
      </c>
      <c r="Q549">
        <v>0</v>
      </c>
      <c r="R549">
        <v>4</v>
      </c>
      <c r="S549">
        <v>0</v>
      </c>
      <c r="T549">
        <v>1</v>
      </c>
      <c r="U549">
        <v>0</v>
      </c>
      <c r="V549">
        <v>0</v>
      </c>
      <c r="W549">
        <v>0</v>
      </c>
      <c r="X549">
        <v>2.0441314561730839</v>
      </c>
      <c r="Y549">
        <v>0</v>
      </c>
      <c r="Z549">
        <v>1.4495523653812581</v>
      </c>
      <c r="AA549">
        <v>0</v>
      </c>
      <c r="AB549">
        <v>0</v>
      </c>
      <c r="AC549">
        <v>0</v>
      </c>
      <c r="AD549">
        <v>0</v>
      </c>
      <c r="AE549">
        <v>3.4936838215543418</v>
      </c>
    </row>
    <row r="550" spans="1:31" x14ac:dyDescent="0.3">
      <c r="A550">
        <v>2733800</v>
      </c>
      <c r="B550">
        <v>1</v>
      </c>
      <c r="C550" t="s">
        <v>81</v>
      </c>
      <c r="D550" t="s">
        <v>120</v>
      </c>
      <c r="E550" t="s">
        <v>132</v>
      </c>
      <c r="F550" t="s">
        <v>1776</v>
      </c>
      <c r="G550" t="s">
        <v>134</v>
      </c>
      <c r="H550" t="s">
        <v>135</v>
      </c>
      <c r="I550" t="s">
        <v>136</v>
      </c>
      <c r="J550" t="s">
        <v>137</v>
      </c>
      <c r="K550" t="s">
        <v>138</v>
      </c>
      <c r="L550" t="s">
        <v>1777</v>
      </c>
      <c r="M550" t="s">
        <v>1778</v>
      </c>
      <c r="N550">
        <v>2.7494444439999999</v>
      </c>
      <c r="O550">
        <v>0</v>
      </c>
      <c r="P550">
        <v>125</v>
      </c>
      <c r="Q550">
        <v>0</v>
      </c>
      <c r="R550">
        <v>6</v>
      </c>
      <c r="S550">
        <v>0</v>
      </c>
      <c r="T550">
        <v>6</v>
      </c>
      <c r="U550">
        <v>0</v>
      </c>
      <c r="V550">
        <v>0</v>
      </c>
      <c r="W550">
        <v>0</v>
      </c>
      <c r="X550">
        <v>51.18035351018758</v>
      </c>
      <c r="Y550">
        <v>0</v>
      </c>
      <c r="Z550">
        <v>0</v>
      </c>
      <c r="AA550">
        <v>0</v>
      </c>
      <c r="AB550">
        <v>4.0386754936777196</v>
      </c>
      <c r="AC550">
        <v>0</v>
      </c>
      <c r="AD550">
        <v>0</v>
      </c>
      <c r="AE550">
        <v>55.219029003865302</v>
      </c>
    </row>
    <row r="551" spans="1:31" x14ac:dyDescent="0.3">
      <c r="A551">
        <v>2734882</v>
      </c>
      <c r="B551">
        <v>1</v>
      </c>
      <c r="C551" t="s">
        <v>80</v>
      </c>
      <c r="D551" t="s">
        <v>95</v>
      </c>
      <c r="E551" t="s">
        <v>173</v>
      </c>
      <c r="F551" t="s">
        <v>1779</v>
      </c>
      <c r="G551" t="s">
        <v>152</v>
      </c>
      <c r="H551" t="s">
        <v>153</v>
      </c>
      <c r="I551" t="s">
        <v>136</v>
      </c>
      <c r="J551" t="s">
        <v>137</v>
      </c>
      <c r="K551" t="s">
        <v>138</v>
      </c>
      <c r="L551" t="s">
        <v>1780</v>
      </c>
      <c r="M551" t="s">
        <v>1781</v>
      </c>
      <c r="N551">
        <v>0.38027777699999998</v>
      </c>
      <c r="O551">
        <v>2</v>
      </c>
      <c r="P551">
        <v>1522</v>
      </c>
      <c r="Q551">
        <v>15</v>
      </c>
      <c r="R551">
        <v>22</v>
      </c>
      <c r="S551">
        <v>25</v>
      </c>
      <c r="T551">
        <v>89</v>
      </c>
      <c r="U551">
        <v>1</v>
      </c>
      <c r="V551">
        <v>0</v>
      </c>
      <c r="W551">
        <v>0.86589891188832913</v>
      </c>
      <c r="X551">
        <v>69.571607627734139</v>
      </c>
      <c r="Y551">
        <v>18.744696742054686</v>
      </c>
      <c r="Z551">
        <v>1.27404729199872</v>
      </c>
      <c r="AA551">
        <v>653.95322708494302</v>
      </c>
      <c r="AB551">
        <v>25.099263500782651</v>
      </c>
      <c r="AC551">
        <v>1.6544211303282668</v>
      </c>
      <c r="AD551">
        <v>0</v>
      </c>
      <c r="AE551">
        <v>771.16316228972983</v>
      </c>
    </row>
    <row r="552" spans="1:31" x14ac:dyDescent="0.3">
      <c r="A552">
        <v>2735082</v>
      </c>
      <c r="B552">
        <v>1</v>
      </c>
      <c r="C552" t="s">
        <v>80</v>
      </c>
      <c r="D552" t="s">
        <v>82</v>
      </c>
      <c r="E552" t="s">
        <v>145</v>
      </c>
      <c r="F552" t="s">
        <v>1782</v>
      </c>
      <c r="G552" t="s">
        <v>181</v>
      </c>
      <c r="H552" t="s">
        <v>135</v>
      </c>
      <c r="I552" t="s">
        <v>136</v>
      </c>
      <c r="J552" t="s">
        <v>137</v>
      </c>
      <c r="K552" t="s">
        <v>138</v>
      </c>
      <c r="L552" t="s">
        <v>1783</v>
      </c>
      <c r="M552" t="s">
        <v>1784</v>
      </c>
      <c r="N552">
        <v>7.977222222</v>
      </c>
      <c r="O552">
        <v>0</v>
      </c>
      <c r="P552">
        <v>5</v>
      </c>
      <c r="Q552">
        <v>0</v>
      </c>
      <c r="R552">
        <v>0</v>
      </c>
      <c r="S552">
        <v>0</v>
      </c>
      <c r="T552">
        <v>5</v>
      </c>
      <c r="U552">
        <v>0</v>
      </c>
      <c r="V552">
        <v>0</v>
      </c>
      <c r="W552">
        <v>0</v>
      </c>
      <c r="X552">
        <v>20.8530990731483</v>
      </c>
      <c r="Y552">
        <v>0</v>
      </c>
      <c r="Z552">
        <v>0</v>
      </c>
      <c r="AA552">
        <v>0</v>
      </c>
      <c r="AB552">
        <v>24.988253952734826</v>
      </c>
      <c r="AC552">
        <v>0</v>
      </c>
      <c r="AD552">
        <v>0</v>
      </c>
      <c r="AE552">
        <v>45.841353025883123</v>
      </c>
    </row>
    <row r="553" spans="1:31" x14ac:dyDescent="0.3">
      <c r="A553">
        <v>2734796</v>
      </c>
      <c r="B553">
        <v>1</v>
      </c>
      <c r="C553" t="s">
        <v>81</v>
      </c>
      <c r="D553" t="s">
        <v>128</v>
      </c>
      <c r="E553" t="s">
        <v>156</v>
      </c>
      <c r="F553" t="s">
        <v>415</v>
      </c>
      <c r="G553" t="s">
        <v>185</v>
      </c>
      <c r="H553" t="s">
        <v>153</v>
      </c>
      <c r="I553" t="s">
        <v>136</v>
      </c>
      <c r="J553" t="s">
        <v>137</v>
      </c>
      <c r="K553" t="s">
        <v>138</v>
      </c>
      <c r="L553" t="s">
        <v>1785</v>
      </c>
      <c r="M553" t="s">
        <v>1786</v>
      </c>
      <c r="N553">
        <v>7.2005555550000002</v>
      </c>
      <c r="O553">
        <v>0</v>
      </c>
      <c r="P553">
        <v>26</v>
      </c>
      <c r="Q553">
        <v>0</v>
      </c>
      <c r="R553">
        <v>0</v>
      </c>
      <c r="S553">
        <v>0</v>
      </c>
      <c r="T553">
        <v>2</v>
      </c>
      <c r="U553">
        <v>0</v>
      </c>
      <c r="V553">
        <v>0</v>
      </c>
      <c r="W553">
        <v>0</v>
      </c>
      <c r="X553">
        <v>43.136157338023239</v>
      </c>
      <c r="Y553">
        <v>0</v>
      </c>
      <c r="Z553">
        <v>0</v>
      </c>
      <c r="AA553">
        <v>0</v>
      </c>
      <c r="AB553">
        <v>1.8252158917912886</v>
      </c>
      <c r="AC553">
        <v>0</v>
      </c>
      <c r="AD553">
        <v>0</v>
      </c>
      <c r="AE553">
        <v>44.961373229814527</v>
      </c>
    </row>
    <row r="554" spans="1:31" x14ac:dyDescent="0.3">
      <c r="A554">
        <v>2734684</v>
      </c>
      <c r="B554">
        <v>1</v>
      </c>
      <c r="C554" t="s">
        <v>80</v>
      </c>
      <c r="D554" t="s">
        <v>106</v>
      </c>
      <c r="E554" t="s">
        <v>161</v>
      </c>
      <c r="F554" t="s">
        <v>1787</v>
      </c>
      <c r="G554" t="s">
        <v>163</v>
      </c>
      <c r="H554" t="s">
        <v>135</v>
      </c>
      <c r="I554" t="s">
        <v>136</v>
      </c>
      <c r="J554" t="s">
        <v>137</v>
      </c>
      <c r="K554" t="s">
        <v>138</v>
      </c>
      <c r="L554" t="s">
        <v>1788</v>
      </c>
      <c r="M554" t="s">
        <v>1789</v>
      </c>
      <c r="N554">
        <v>2.8169444440000002</v>
      </c>
      <c r="O554">
        <v>0</v>
      </c>
      <c r="P554">
        <v>0</v>
      </c>
      <c r="Q554">
        <v>0</v>
      </c>
      <c r="R554">
        <v>3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6.4662285112188229</v>
      </c>
      <c r="AA554">
        <v>0</v>
      </c>
      <c r="AB554">
        <v>0</v>
      </c>
      <c r="AC554">
        <v>0</v>
      </c>
      <c r="AD554">
        <v>0</v>
      </c>
      <c r="AE554">
        <v>6.4662285112188229</v>
      </c>
    </row>
    <row r="555" spans="1:31" x14ac:dyDescent="0.3">
      <c r="A555">
        <v>2734043</v>
      </c>
      <c r="B555">
        <v>1</v>
      </c>
      <c r="C555" t="s">
        <v>80</v>
      </c>
      <c r="D555" t="s">
        <v>84</v>
      </c>
      <c r="E555" t="s">
        <v>132</v>
      </c>
      <c r="F555" t="s">
        <v>1790</v>
      </c>
      <c r="G555" t="s">
        <v>393</v>
      </c>
      <c r="H555" t="s">
        <v>135</v>
      </c>
      <c r="I555" t="s">
        <v>136</v>
      </c>
      <c r="J555" t="s">
        <v>137</v>
      </c>
      <c r="K555" t="s">
        <v>138</v>
      </c>
      <c r="L555" t="s">
        <v>1791</v>
      </c>
      <c r="M555" t="s">
        <v>1792</v>
      </c>
      <c r="N555">
        <v>5.1166666660000004</v>
      </c>
      <c r="O555">
        <v>0</v>
      </c>
      <c r="P555">
        <v>661</v>
      </c>
      <c r="Q555">
        <v>0</v>
      </c>
      <c r="R555">
        <v>0</v>
      </c>
      <c r="S555">
        <v>0</v>
      </c>
      <c r="T555">
        <v>81</v>
      </c>
      <c r="U555">
        <v>0</v>
      </c>
      <c r="V555">
        <v>0</v>
      </c>
      <c r="W555">
        <v>0</v>
      </c>
      <c r="X555">
        <v>674.4493878718439</v>
      </c>
      <c r="Y555">
        <v>0</v>
      </c>
      <c r="Z555">
        <v>0</v>
      </c>
      <c r="AA555">
        <v>0</v>
      </c>
      <c r="AB555">
        <v>335.72733697041406</v>
      </c>
      <c r="AC555">
        <v>0</v>
      </c>
      <c r="AD555">
        <v>0</v>
      </c>
      <c r="AE555">
        <v>1010.176724842258</v>
      </c>
    </row>
    <row r="556" spans="1:31" x14ac:dyDescent="0.3">
      <c r="A556">
        <v>2734707</v>
      </c>
      <c r="B556">
        <v>1</v>
      </c>
      <c r="C556" t="s">
        <v>81</v>
      </c>
      <c r="D556" t="s">
        <v>116</v>
      </c>
      <c r="E556" t="s">
        <v>156</v>
      </c>
      <c r="F556" t="s">
        <v>1793</v>
      </c>
      <c r="G556" t="s">
        <v>348</v>
      </c>
      <c r="H556" t="s">
        <v>153</v>
      </c>
      <c r="I556" t="s">
        <v>136</v>
      </c>
      <c r="J556" t="s">
        <v>137</v>
      </c>
      <c r="K556" t="s">
        <v>138</v>
      </c>
      <c r="L556" t="s">
        <v>1794</v>
      </c>
      <c r="M556" t="s">
        <v>1795</v>
      </c>
      <c r="N556">
        <v>3.3438888879999999</v>
      </c>
      <c r="O556">
        <v>0</v>
      </c>
      <c r="P556">
        <v>57</v>
      </c>
      <c r="Q556">
        <v>0</v>
      </c>
      <c r="R556">
        <v>1</v>
      </c>
      <c r="S556">
        <v>0</v>
      </c>
      <c r="T556">
        <v>2</v>
      </c>
      <c r="U556">
        <v>0</v>
      </c>
      <c r="V556">
        <v>0</v>
      </c>
      <c r="W556">
        <v>0</v>
      </c>
      <c r="X556">
        <v>21.888704115689137</v>
      </c>
      <c r="Y556">
        <v>0</v>
      </c>
      <c r="Z556">
        <v>0</v>
      </c>
      <c r="AA556">
        <v>0</v>
      </c>
      <c r="AB556">
        <v>4.5558201471895829</v>
      </c>
      <c r="AC556">
        <v>0</v>
      </c>
      <c r="AD556">
        <v>0</v>
      </c>
      <c r="AE556">
        <v>26.444524262878719</v>
      </c>
    </row>
    <row r="557" spans="1:31" x14ac:dyDescent="0.3">
      <c r="A557">
        <v>2734212</v>
      </c>
      <c r="B557">
        <v>1</v>
      </c>
      <c r="C557" t="s">
        <v>81</v>
      </c>
      <c r="D557" t="s">
        <v>120</v>
      </c>
      <c r="E557" t="s">
        <v>213</v>
      </c>
      <c r="F557" t="s">
        <v>1796</v>
      </c>
      <c r="G557" t="s">
        <v>152</v>
      </c>
      <c r="H557" t="s">
        <v>153</v>
      </c>
      <c r="I557" t="s">
        <v>136</v>
      </c>
      <c r="J557" t="s">
        <v>137</v>
      </c>
      <c r="K557" t="s">
        <v>138</v>
      </c>
      <c r="L557" t="s">
        <v>1797</v>
      </c>
      <c r="M557" t="s">
        <v>1798</v>
      </c>
      <c r="N557">
        <v>2.6469444439999998</v>
      </c>
      <c r="O557">
        <v>0</v>
      </c>
      <c r="P557">
        <v>0</v>
      </c>
      <c r="Q557">
        <v>56</v>
      </c>
      <c r="R557">
        <v>36</v>
      </c>
      <c r="S557">
        <v>2</v>
      </c>
      <c r="T557">
        <v>2</v>
      </c>
      <c r="U557">
        <v>1</v>
      </c>
      <c r="V557">
        <v>0</v>
      </c>
      <c r="W557">
        <v>0</v>
      </c>
      <c r="X557">
        <v>0</v>
      </c>
      <c r="Y557">
        <v>27.570153323508318</v>
      </c>
      <c r="Z557">
        <v>4.0666492960692482</v>
      </c>
      <c r="AA557">
        <v>28.157532849595068</v>
      </c>
      <c r="AB557">
        <v>9.5853751884583335E-4</v>
      </c>
      <c r="AC557">
        <v>19.0770186143647</v>
      </c>
      <c r="AD557">
        <v>0</v>
      </c>
      <c r="AE557">
        <v>78.872312621056182</v>
      </c>
    </row>
    <row r="558" spans="1:31" x14ac:dyDescent="0.3">
      <c r="A558">
        <v>2734753</v>
      </c>
      <c r="B558">
        <v>1</v>
      </c>
      <c r="C558" t="s">
        <v>80</v>
      </c>
      <c r="D558" t="s">
        <v>109</v>
      </c>
      <c r="E558" t="s">
        <v>161</v>
      </c>
      <c r="F558" t="s">
        <v>1799</v>
      </c>
      <c r="G558" t="s">
        <v>163</v>
      </c>
      <c r="H558" t="s">
        <v>135</v>
      </c>
      <c r="I558" t="s">
        <v>136</v>
      </c>
      <c r="J558" t="s">
        <v>137</v>
      </c>
      <c r="K558" t="s">
        <v>138</v>
      </c>
      <c r="L558" t="s">
        <v>1800</v>
      </c>
      <c r="M558" t="s">
        <v>1801</v>
      </c>
      <c r="N558">
        <v>6.6319444440000002</v>
      </c>
      <c r="O558">
        <v>0</v>
      </c>
      <c r="P558">
        <v>7</v>
      </c>
      <c r="Q558">
        <v>0</v>
      </c>
      <c r="R558">
        <v>7</v>
      </c>
      <c r="S558">
        <v>0</v>
      </c>
      <c r="T558">
        <v>9</v>
      </c>
      <c r="U558">
        <v>0</v>
      </c>
      <c r="V558">
        <v>0</v>
      </c>
      <c r="W558">
        <v>0</v>
      </c>
      <c r="X558">
        <v>9.0948799161017497</v>
      </c>
      <c r="Y558">
        <v>0</v>
      </c>
      <c r="Z558">
        <v>14.500308216136165</v>
      </c>
      <c r="AA558">
        <v>0</v>
      </c>
      <c r="AB558">
        <v>2.7411426690180543</v>
      </c>
      <c r="AC558">
        <v>0</v>
      </c>
      <c r="AD558">
        <v>0</v>
      </c>
      <c r="AE558">
        <v>26.336330801255968</v>
      </c>
    </row>
    <row r="559" spans="1:31" x14ac:dyDescent="0.3">
      <c r="A559">
        <v>2733548</v>
      </c>
      <c r="B559">
        <v>1</v>
      </c>
      <c r="C559" t="s">
        <v>81</v>
      </c>
      <c r="D559" t="s">
        <v>113</v>
      </c>
      <c r="E559" t="s">
        <v>132</v>
      </c>
      <c r="F559" t="s">
        <v>1802</v>
      </c>
      <c r="G559" t="s">
        <v>134</v>
      </c>
      <c r="H559" t="s">
        <v>135</v>
      </c>
      <c r="I559" t="s">
        <v>136</v>
      </c>
      <c r="J559" t="s">
        <v>137</v>
      </c>
      <c r="K559" t="s">
        <v>138</v>
      </c>
      <c r="L559" t="s">
        <v>1803</v>
      </c>
      <c r="M559" t="s">
        <v>1804</v>
      </c>
      <c r="N559">
        <v>1.970555555</v>
      </c>
      <c r="O559">
        <v>0</v>
      </c>
      <c r="P559">
        <v>22</v>
      </c>
      <c r="Q559">
        <v>0</v>
      </c>
      <c r="R559">
        <v>3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5.1641965304964881</v>
      </c>
      <c r="Y559">
        <v>0</v>
      </c>
      <c r="Z559">
        <v>1.6296228433191298</v>
      </c>
      <c r="AA559">
        <v>0</v>
      </c>
      <c r="AB559">
        <v>0</v>
      </c>
      <c r="AC559">
        <v>0</v>
      </c>
      <c r="AD559">
        <v>0</v>
      </c>
      <c r="AE559">
        <v>6.7938193738156176</v>
      </c>
    </row>
    <row r="560" spans="1:31" x14ac:dyDescent="0.3">
      <c r="A560">
        <v>2734143</v>
      </c>
      <c r="B560">
        <v>1</v>
      </c>
      <c r="C560" t="s">
        <v>80</v>
      </c>
      <c r="D560" t="s">
        <v>94</v>
      </c>
      <c r="E560" t="s">
        <v>213</v>
      </c>
      <c r="F560" t="s">
        <v>1805</v>
      </c>
      <c r="G560" t="s">
        <v>152</v>
      </c>
      <c r="H560" t="s">
        <v>153</v>
      </c>
      <c r="I560" t="s">
        <v>136</v>
      </c>
      <c r="J560" t="s">
        <v>137</v>
      </c>
      <c r="K560" t="s">
        <v>138</v>
      </c>
      <c r="L560" t="s">
        <v>1806</v>
      </c>
      <c r="M560" t="s">
        <v>1570</v>
      </c>
      <c r="N560">
        <v>0.16138888800000001</v>
      </c>
      <c r="O560">
        <v>0</v>
      </c>
      <c r="P560">
        <v>237</v>
      </c>
      <c r="Q560">
        <v>6</v>
      </c>
      <c r="R560">
        <v>15</v>
      </c>
      <c r="S560">
        <v>18</v>
      </c>
      <c r="T560">
        <v>22</v>
      </c>
      <c r="U560">
        <v>0</v>
      </c>
      <c r="V560">
        <v>0</v>
      </c>
      <c r="W560">
        <v>0</v>
      </c>
      <c r="X560">
        <v>3.4569165633454202</v>
      </c>
      <c r="Y560">
        <v>1.8436940789075551</v>
      </c>
      <c r="Z560">
        <v>0.90841252777420833</v>
      </c>
      <c r="AA560">
        <v>22.411742806541874</v>
      </c>
      <c r="AB560">
        <v>1.9169916285087518</v>
      </c>
      <c r="AC560">
        <v>0</v>
      </c>
      <c r="AD560">
        <v>0</v>
      </c>
      <c r="AE560">
        <v>30.537757605077807</v>
      </c>
    </row>
    <row r="561" spans="1:31" x14ac:dyDescent="0.3">
      <c r="A561">
        <v>2734120</v>
      </c>
      <c r="B561">
        <v>1</v>
      </c>
      <c r="C561" t="s">
        <v>80</v>
      </c>
      <c r="D561" t="s">
        <v>94</v>
      </c>
      <c r="E561" t="s">
        <v>150</v>
      </c>
      <c r="F561" t="s">
        <v>1807</v>
      </c>
      <c r="G561" t="s">
        <v>152</v>
      </c>
      <c r="H561" t="s">
        <v>153</v>
      </c>
      <c r="I561" t="s">
        <v>136</v>
      </c>
      <c r="J561" t="s">
        <v>137</v>
      </c>
      <c r="K561" t="s">
        <v>138</v>
      </c>
      <c r="L561" t="s">
        <v>1808</v>
      </c>
      <c r="M561" t="s">
        <v>1809</v>
      </c>
      <c r="N561">
        <v>2.0747222220000001</v>
      </c>
      <c r="O561">
        <v>0</v>
      </c>
      <c r="P561">
        <v>759</v>
      </c>
      <c r="Q561">
        <v>9</v>
      </c>
      <c r="R561">
        <v>125</v>
      </c>
      <c r="S561">
        <v>3</v>
      </c>
      <c r="T561">
        <v>120</v>
      </c>
      <c r="U561">
        <v>1</v>
      </c>
      <c r="V561">
        <v>0</v>
      </c>
      <c r="W561">
        <v>0</v>
      </c>
      <c r="X561">
        <v>256.16058013650286</v>
      </c>
      <c r="Y561">
        <v>4.5123948807574958</v>
      </c>
      <c r="Z561">
        <v>15.053488966489546</v>
      </c>
      <c r="AA561">
        <v>12.968648612592597</v>
      </c>
      <c r="AB561">
        <v>152.74536747856592</v>
      </c>
      <c r="AC561">
        <v>40.786068374835523</v>
      </c>
      <c r="AD561">
        <v>0</v>
      </c>
      <c r="AE561">
        <v>482.22654844974392</v>
      </c>
    </row>
    <row r="562" spans="1:31" x14ac:dyDescent="0.3">
      <c r="A562">
        <v>2734109</v>
      </c>
      <c r="B562">
        <v>2</v>
      </c>
      <c r="C562" t="s">
        <v>80</v>
      </c>
      <c r="D562" t="s">
        <v>108</v>
      </c>
      <c r="E562" t="s">
        <v>132</v>
      </c>
      <c r="F562" t="s">
        <v>1810</v>
      </c>
      <c r="G562" t="s">
        <v>1347</v>
      </c>
      <c r="H562" t="s">
        <v>135</v>
      </c>
      <c r="I562" t="s">
        <v>136</v>
      </c>
      <c r="J562" t="s">
        <v>137</v>
      </c>
      <c r="K562" t="s">
        <v>138</v>
      </c>
      <c r="L562" t="s">
        <v>1553</v>
      </c>
      <c r="M562" t="s">
        <v>1811</v>
      </c>
      <c r="N562">
        <v>0.57805555500000005</v>
      </c>
      <c r="O562">
        <v>0</v>
      </c>
      <c r="P562">
        <v>25</v>
      </c>
      <c r="Q562">
        <v>0</v>
      </c>
      <c r="R562">
        <v>2</v>
      </c>
      <c r="S562">
        <v>0</v>
      </c>
      <c r="T562">
        <v>1</v>
      </c>
      <c r="U562">
        <v>0</v>
      </c>
      <c r="V562">
        <v>0</v>
      </c>
      <c r="W562">
        <v>0</v>
      </c>
      <c r="X562">
        <v>2.1464315873008553</v>
      </c>
      <c r="Y562">
        <v>0</v>
      </c>
      <c r="Z562">
        <v>0.3397963185516667</v>
      </c>
      <c r="AA562">
        <v>0</v>
      </c>
      <c r="AB562">
        <v>0.17183190307565338</v>
      </c>
      <c r="AC562">
        <v>0</v>
      </c>
      <c r="AD562">
        <v>0</v>
      </c>
      <c r="AE562">
        <v>2.6580598089281753</v>
      </c>
    </row>
    <row r="563" spans="1:31" x14ac:dyDescent="0.3">
      <c r="A563">
        <v>2735022</v>
      </c>
      <c r="B563">
        <v>1</v>
      </c>
      <c r="C563" t="s">
        <v>81</v>
      </c>
      <c r="D563" t="s">
        <v>118</v>
      </c>
      <c r="E563" t="s">
        <v>132</v>
      </c>
      <c r="F563" t="s">
        <v>1812</v>
      </c>
      <c r="G563" t="s">
        <v>170</v>
      </c>
      <c r="H563" t="s">
        <v>135</v>
      </c>
      <c r="I563" t="s">
        <v>136</v>
      </c>
      <c r="J563" t="s">
        <v>137</v>
      </c>
      <c r="K563" t="s">
        <v>138</v>
      </c>
      <c r="L563" t="s">
        <v>1813</v>
      </c>
      <c r="M563" t="s">
        <v>1814</v>
      </c>
      <c r="N563">
        <v>1.4875</v>
      </c>
      <c r="O563">
        <v>0</v>
      </c>
      <c r="P563">
        <v>28</v>
      </c>
      <c r="Q563">
        <v>0</v>
      </c>
      <c r="R563">
        <v>0</v>
      </c>
      <c r="S563">
        <v>0</v>
      </c>
      <c r="T563">
        <v>1</v>
      </c>
      <c r="U563">
        <v>0</v>
      </c>
      <c r="V563">
        <v>0</v>
      </c>
      <c r="W563">
        <v>0</v>
      </c>
      <c r="X563">
        <v>7.2213108699867297</v>
      </c>
      <c r="Y563">
        <v>0</v>
      </c>
      <c r="Z563">
        <v>0</v>
      </c>
      <c r="AA563">
        <v>0</v>
      </c>
      <c r="AB563">
        <v>0.1514923349771517</v>
      </c>
      <c r="AC563">
        <v>0</v>
      </c>
      <c r="AD563">
        <v>0</v>
      </c>
      <c r="AE563">
        <v>7.3728032049638816</v>
      </c>
    </row>
    <row r="564" spans="1:31" x14ac:dyDescent="0.3">
      <c r="A564">
        <v>2733682</v>
      </c>
      <c r="B564">
        <v>1</v>
      </c>
      <c r="C564" t="s">
        <v>80</v>
      </c>
      <c r="D564" t="s">
        <v>101</v>
      </c>
      <c r="E564" t="s">
        <v>150</v>
      </c>
      <c r="F564" t="s">
        <v>1815</v>
      </c>
      <c r="G564" t="s">
        <v>152</v>
      </c>
      <c r="H564" t="s">
        <v>153</v>
      </c>
      <c r="I564" t="s">
        <v>136</v>
      </c>
      <c r="J564" t="s">
        <v>137</v>
      </c>
      <c r="K564" t="s">
        <v>138</v>
      </c>
      <c r="L564" t="s">
        <v>1816</v>
      </c>
      <c r="M564" t="s">
        <v>1817</v>
      </c>
      <c r="N564">
        <v>2.247222222</v>
      </c>
      <c r="O564">
        <v>1</v>
      </c>
      <c r="P564">
        <v>291</v>
      </c>
      <c r="Q564">
        <v>0</v>
      </c>
      <c r="R564">
        <v>0</v>
      </c>
      <c r="S564">
        <v>7</v>
      </c>
      <c r="T564">
        <v>42</v>
      </c>
      <c r="U564">
        <v>0</v>
      </c>
      <c r="V564">
        <v>0</v>
      </c>
      <c r="W564">
        <v>4.4451588692940005</v>
      </c>
      <c r="X564">
        <v>94.486969831372491</v>
      </c>
      <c r="Y564">
        <v>0</v>
      </c>
      <c r="Z564">
        <v>0</v>
      </c>
      <c r="AA564">
        <v>185.93817039131159</v>
      </c>
      <c r="AB564">
        <v>25.484249252100831</v>
      </c>
      <c r="AC564">
        <v>0</v>
      </c>
      <c r="AD564">
        <v>0</v>
      </c>
      <c r="AE564">
        <v>310.35454834407892</v>
      </c>
    </row>
    <row r="565" spans="1:31" x14ac:dyDescent="0.3">
      <c r="A565">
        <v>2734767</v>
      </c>
      <c r="B565">
        <v>2</v>
      </c>
      <c r="C565" t="s">
        <v>80</v>
      </c>
      <c r="D565" t="s">
        <v>97</v>
      </c>
      <c r="E565" t="s">
        <v>132</v>
      </c>
      <c r="F565" t="s">
        <v>788</v>
      </c>
      <c r="G565" t="s">
        <v>409</v>
      </c>
      <c r="H565" t="s">
        <v>135</v>
      </c>
      <c r="I565" t="s">
        <v>136</v>
      </c>
      <c r="J565" t="s">
        <v>137</v>
      </c>
      <c r="K565" t="s">
        <v>138</v>
      </c>
      <c r="L565" t="s">
        <v>1603</v>
      </c>
      <c r="M565" t="s">
        <v>1818</v>
      </c>
      <c r="N565">
        <v>0.98472222200000004</v>
      </c>
      <c r="O565">
        <v>0</v>
      </c>
      <c r="P565">
        <v>11</v>
      </c>
      <c r="Q565">
        <v>0</v>
      </c>
      <c r="R565">
        <v>22</v>
      </c>
      <c r="S565">
        <v>0</v>
      </c>
      <c r="T565">
        <v>10</v>
      </c>
      <c r="U565">
        <v>0</v>
      </c>
      <c r="V565">
        <v>0</v>
      </c>
      <c r="W565">
        <v>0</v>
      </c>
      <c r="X565">
        <v>2.6698506160566207</v>
      </c>
      <c r="Y565">
        <v>0</v>
      </c>
      <c r="Z565">
        <v>0.50384242962472214</v>
      </c>
      <c r="AA565">
        <v>0</v>
      </c>
      <c r="AB565">
        <v>2.0088081171958869</v>
      </c>
      <c r="AC565">
        <v>0</v>
      </c>
      <c r="AD565">
        <v>0</v>
      </c>
      <c r="AE565">
        <v>5.1825011628772302</v>
      </c>
    </row>
    <row r="566" spans="1:31" x14ac:dyDescent="0.3">
      <c r="A566">
        <v>2734630</v>
      </c>
      <c r="B566">
        <v>1</v>
      </c>
      <c r="C566" t="s">
        <v>80</v>
      </c>
      <c r="D566" t="s">
        <v>103</v>
      </c>
      <c r="E566" t="s">
        <v>145</v>
      </c>
      <c r="F566" t="s">
        <v>1622</v>
      </c>
      <c r="G566" t="s">
        <v>147</v>
      </c>
      <c r="H566" t="s">
        <v>135</v>
      </c>
      <c r="I566" t="s">
        <v>136</v>
      </c>
      <c r="J566" t="s">
        <v>137</v>
      </c>
      <c r="K566" t="s">
        <v>138</v>
      </c>
      <c r="L566" t="s">
        <v>1819</v>
      </c>
      <c r="M566" t="s">
        <v>1820</v>
      </c>
      <c r="N566">
        <v>5.3002777769999998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1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0.74231028086903172</v>
      </c>
      <c r="AC566">
        <v>0</v>
      </c>
      <c r="AD566">
        <v>0</v>
      </c>
      <c r="AE566">
        <v>0.74231028086903172</v>
      </c>
    </row>
    <row r="567" spans="1:31" x14ac:dyDescent="0.3">
      <c r="A567">
        <v>2734527</v>
      </c>
      <c r="B567">
        <v>1</v>
      </c>
      <c r="C567" t="s">
        <v>81</v>
      </c>
      <c r="D567" t="s">
        <v>121</v>
      </c>
      <c r="E567" t="s">
        <v>156</v>
      </c>
      <c r="F567" t="s">
        <v>1821</v>
      </c>
      <c r="G567" t="s">
        <v>158</v>
      </c>
      <c r="H567" t="s">
        <v>153</v>
      </c>
      <c r="I567" t="s">
        <v>136</v>
      </c>
      <c r="J567" t="s">
        <v>3</v>
      </c>
      <c r="K567" t="s">
        <v>138</v>
      </c>
      <c r="L567" t="s">
        <v>1822</v>
      </c>
      <c r="M567" t="s">
        <v>1823</v>
      </c>
      <c r="N567">
        <v>0.53</v>
      </c>
      <c r="O567">
        <v>1</v>
      </c>
      <c r="P567">
        <v>763</v>
      </c>
      <c r="Q567">
        <v>0</v>
      </c>
      <c r="R567">
        <v>14</v>
      </c>
      <c r="S567">
        <v>4</v>
      </c>
      <c r="T567">
        <v>228</v>
      </c>
      <c r="U567">
        <v>0</v>
      </c>
      <c r="V567">
        <v>0</v>
      </c>
      <c r="W567">
        <v>9.1260649649999998E-2</v>
      </c>
      <c r="X567">
        <v>59.558155431139788</v>
      </c>
      <c r="Y567">
        <v>0</v>
      </c>
      <c r="Z567">
        <v>1.9358899807162502</v>
      </c>
      <c r="AA567">
        <v>43.285614400378556</v>
      </c>
      <c r="AB567">
        <v>39.177590450186557</v>
      </c>
      <c r="AC567">
        <v>0</v>
      </c>
      <c r="AD567">
        <v>0</v>
      </c>
      <c r="AE567">
        <v>144.04851091207115</v>
      </c>
    </row>
    <row r="568" spans="1:31" x14ac:dyDescent="0.3">
      <c r="A568">
        <v>2735068</v>
      </c>
      <c r="B568">
        <v>1</v>
      </c>
      <c r="C568" t="s">
        <v>80</v>
      </c>
      <c r="D568" t="s">
        <v>82</v>
      </c>
      <c r="E568" t="s">
        <v>132</v>
      </c>
      <c r="F568" t="s">
        <v>1824</v>
      </c>
      <c r="G568" t="s">
        <v>170</v>
      </c>
      <c r="H568" t="s">
        <v>135</v>
      </c>
      <c r="I568" t="s">
        <v>136</v>
      </c>
      <c r="J568" t="s">
        <v>137</v>
      </c>
      <c r="K568" t="s">
        <v>138</v>
      </c>
      <c r="L568" t="s">
        <v>1825</v>
      </c>
      <c r="M568" t="s">
        <v>1826</v>
      </c>
      <c r="N568">
        <v>0.84833333300000002</v>
      </c>
      <c r="O568">
        <v>0</v>
      </c>
      <c r="P568">
        <v>243</v>
      </c>
      <c r="Q568">
        <v>0</v>
      </c>
      <c r="R568">
        <v>0</v>
      </c>
      <c r="S568">
        <v>0</v>
      </c>
      <c r="T568">
        <v>208</v>
      </c>
      <c r="U568">
        <v>0</v>
      </c>
      <c r="V568">
        <v>0</v>
      </c>
      <c r="W568">
        <v>0</v>
      </c>
      <c r="X568">
        <v>41.856234204152216</v>
      </c>
      <c r="Y568">
        <v>0</v>
      </c>
      <c r="Z568">
        <v>0</v>
      </c>
      <c r="AA568">
        <v>0</v>
      </c>
      <c r="AB568">
        <v>90.135142649115963</v>
      </c>
      <c r="AC568">
        <v>0</v>
      </c>
      <c r="AD568">
        <v>0</v>
      </c>
      <c r="AE568">
        <v>131.99137685326818</v>
      </c>
    </row>
    <row r="569" spans="1:31" x14ac:dyDescent="0.3">
      <c r="A569">
        <v>2734246</v>
      </c>
      <c r="B569">
        <v>1</v>
      </c>
      <c r="C569" t="s">
        <v>81</v>
      </c>
      <c r="D569" t="s">
        <v>118</v>
      </c>
      <c r="E569" t="s">
        <v>161</v>
      </c>
      <c r="F569" t="s">
        <v>1827</v>
      </c>
      <c r="G569" t="s">
        <v>409</v>
      </c>
      <c r="H569" t="s">
        <v>135</v>
      </c>
      <c r="I569" t="s">
        <v>136</v>
      </c>
      <c r="J569" t="s">
        <v>137</v>
      </c>
      <c r="K569" t="s">
        <v>138</v>
      </c>
      <c r="L569" t="s">
        <v>1828</v>
      </c>
      <c r="M569" t="s">
        <v>1829</v>
      </c>
      <c r="N569">
        <v>2.4569444439999999</v>
      </c>
      <c r="O569">
        <v>0</v>
      </c>
      <c r="P569">
        <v>12</v>
      </c>
      <c r="Q569">
        <v>0</v>
      </c>
      <c r="R569">
        <v>0</v>
      </c>
      <c r="S569">
        <v>0</v>
      </c>
      <c r="T569">
        <v>2</v>
      </c>
      <c r="U569">
        <v>0</v>
      </c>
      <c r="V569">
        <v>0</v>
      </c>
      <c r="W569">
        <v>0</v>
      </c>
      <c r="X569">
        <v>4.3654620632348795</v>
      </c>
      <c r="Y569">
        <v>0</v>
      </c>
      <c r="Z569">
        <v>0</v>
      </c>
      <c r="AA569">
        <v>0</v>
      </c>
      <c r="AB569">
        <v>24.804317303443415</v>
      </c>
      <c r="AC569">
        <v>0</v>
      </c>
      <c r="AD569">
        <v>0</v>
      </c>
      <c r="AE569">
        <v>29.169779366678295</v>
      </c>
    </row>
    <row r="570" spans="1:31" x14ac:dyDescent="0.3">
      <c r="A570">
        <v>2735148</v>
      </c>
      <c r="B570">
        <v>1</v>
      </c>
      <c r="C570" t="s">
        <v>80</v>
      </c>
      <c r="D570" t="s">
        <v>86</v>
      </c>
      <c r="E570" t="s">
        <v>132</v>
      </c>
      <c r="F570" t="s">
        <v>1830</v>
      </c>
      <c r="G570" t="s">
        <v>134</v>
      </c>
      <c r="H570" t="s">
        <v>135</v>
      </c>
      <c r="I570" t="s">
        <v>136</v>
      </c>
      <c r="J570" t="s">
        <v>137</v>
      </c>
      <c r="K570" t="s">
        <v>138</v>
      </c>
      <c r="L570" t="s">
        <v>1831</v>
      </c>
      <c r="M570" t="s">
        <v>1832</v>
      </c>
      <c r="N570">
        <v>3.3066666659999999</v>
      </c>
      <c r="O570">
        <v>0</v>
      </c>
      <c r="P570">
        <v>346</v>
      </c>
      <c r="Q570">
        <v>0</v>
      </c>
      <c r="R570">
        <v>0</v>
      </c>
      <c r="S570">
        <v>0</v>
      </c>
      <c r="T570">
        <v>49</v>
      </c>
      <c r="U570">
        <v>0</v>
      </c>
      <c r="V570">
        <v>0</v>
      </c>
      <c r="W570">
        <v>0</v>
      </c>
      <c r="X570">
        <v>258.40188340020546</v>
      </c>
      <c r="Y570">
        <v>0</v>
      </c>
      <c r="Z570">
        <v>0</v>
      </c>
      <c r="AA570">
        <v>0</v>
      </c>
      <c r="AB570">
        <v>115.13903333676538</v>
      </c>
      <c r="AC570">
        <v>0</v>
      </c>
      <c r="AD570">
        <v>0</v>
      </c>
      <c r="AE570">
        <v>373.54091673697087</v>
      </c>
    </row>
    <row r="571" spans="1:31" x14ac:dyDescent="0.3">
      <c r="A571">
        <v>2734338</v>
      </c>
      <c r="B571">
        <v>1</v>
      </c>
      <c r="C571" t="s">
        <v>81</v>
      </c>
      <c r="D571" t="s">
        <v>127</v>
      </c>
      <c r="E571" t="s">
        <v>213</v>
      </c>
      <c r="F571" t="s">
        <v>1833</v>
      </c>
      <c r="G571" t="s">
        <v>152</v>
      </c>
      <c r="H571" t="s">
        <v>153</v>
      </c>
      <c r="I571" t="s">
        <v>136</v>
      </c>
      <c r="J571" t="s">
        <v>137</v>
      </c>
      <c r="K571" t="s">
        <v>138</v>
      </c>
      <c r="L571" t="s">
        <v>1834</v>
      </c>
      <c r="M571" t="s">
        <v>1835</v>
      </c>
      <c r="N571">
        <v>2.79</v>
      </c>
      <c r="O571">
        <v>14</v>
      </c>
      <c r="P571">
        <v>536</v>
      </c>
      <c r="Q571">
        <v>82</v>
      </c>
      <c r="R571">
        <v>86</v>
      </c>
      <c r="S571">
        <v>17</v>
      </c>
      <c r="T571">
        <v>41</v>
      </c>
      <c r="U571">
        <v>4</v>
      </c>
      <c r="V571">
        <v>0</v>
      </c>
      <c r="W571">
        <v>3.8591415609266662</v>
      </c>
      <c r="X571">
        <v>188.91301316024234</v>
      </c>
      <c r="Y571">
        <v>146.38892341546364</v>
      </c>
      <c r="Z571">
        <v>42.223978235028966</v>
      </c>
      <c r="AA571">
        <v>157.98118636049023</v>
      </c>
      <c r="AB571">
        <v>25.864716891505843</v>
      </c>
      <c r="AC571">
        <v>1889.7934739765224</v>
      </c>
      <c r="AD571">
        <v>0</v>
      </c>
      <c r="AE571">
        <v>2455.0244336001801</v>
      </c>
    </row>
    <row r="572" spans="1:31" x14ac:dyDescent="0.3">
      <c r="A572">
        <v>2733797</v>
      </c>
      <c r="B572">
        <v>1</v>
      </c>
      <c r="C572" t="s">
        <v>81</v>
      </c>
      <c r="D572" t="s">
        <v>127</v>
      </c>
      <c r="E572" t="s">
        <v>213</v>
      </c>
      <c r="F572" t="s">
        <v>1836</v>
      </c>
      <c r="G572" t="s">
        <v>152</v>
      </c>
      <c r="H572" t="s">
        <v>153</v>
      </c>
      <c r="I572" t="s">
        <v>136</v>
      </c>
      <c r="J572" t="s">
        <v>137</v>
      </c>
      <c r="K572" t="s">
        <v>138</v>
      </c>
      <c r="L572" t="s">
        <v>1837</v>
      </c>
      <c r="M572" t="s">
        <v>1838</v>
      </c>
      <c r="N572">
        <v>9.1166666660000004</v>
      </c>
      <c r="O572">
        <v>4</v>
      </c>
      <c r="P572">
        <v>12</v>
      </c>
      <c r="Q572">
        <v>39</v>
      </c>
      <c r="R572">
        <v>49</v>
      </c>
      <c r="S572">
        <v>3</v>
      </c>
      <c r="T572">
        <v>2</v>
      </c>
      <c r="U572">
        <v>0</v>
      </c>
      <c r="V572">
        <v>0</v>
      </c>
      <c r="W572">
        <v>22.07355758557188</v>
      </c>
      <c r="X572">
        <v>10.698524934700005</v>
      </c>
      <c r="Y572">
        <v>12.14999932965115</v>
      </c>
      <c r="Z572">
        <v>16.910854040074817</v>
      </c>
      <c r="AA572">
        <v>28.080367952452274</v>
      </c>
      <c r="AB572">
        <v>0</v>
      </c>
      <c r="AC572">
        <v>0</v>
      </c>
      <c r="AD572">
        <v>0</v>
      </c>
      <c r="AE572">
        <v>89.913303842450134</v>
      </c>
    </row>
    <row r="573" spans="1:31" x14ac:dyDescent="0.3">
      <c r="A573">
        <v>2734787</v>
      </c>
      <c r="B573">
        <v>1</v>
      </c>
      <c r="C573" t="s">
        <v>80</v>
      </c>
      <c r="D573" t="s">
        <v>103</v>
      </c>
      <c r="E573" t="s">
        <v>150</v>
      </c>
      <c r="F573" t="s">
        <v>1839</v>
      </c>
      <c r="G573" t="s">
        <v>152</v>
      </c>
      <c r="H573" t="s">
        <v>153</v>
      </c>
      <c r="I573" t="s">
        <v>136</v>
      </c>
      <c r="J573" t="s">
        <v>137</v>
      </c>
      <c r="K573" t="s">
        <v>138</v>
      </c>
      <c r="L573" t="s">
        <v>1840</v>
      </c>
      <c r="M573" t="s">
        <v>1841</v>
      </c>
      <c r="N573">
        <v>0.21416666600000001</v>
      </c>
      <c r="O573">
        <v>12</v>
      </c>
      <c r="P573">
        <v>5056</v>
      </c>
      <c r="Q573">
        <v>21</v>
      </c>
      <c r="R573">
        <v>107</v>
      </c>
      <c r="S573">
        <v>13</v>
      </c>
      <c r="T573">
        <v>485</v>
      </c>
      <c r="U573">
        <v>0</v>
      </c>
      <c r="V573">
        <v>0</v>
      </c>
      <c r="W573">
        <v>0.98197929736121259</v>
      </c>
      <c r="X573">
        <v>213.27473437825958</v>
      </c>
      <c r="Y573">
        <v>8.8340432833111446</v>
      </c>
      <c r="Z573">
        <v>2.9663263688206669</v>
      </c>
      <c r="AA573">
        <v>9.3973472563313738</v>
      </c>
      <c r="AB573">
        <v>71.571825896307047</v>
      </c>
      <c r="AC573">
        <v>0</v>
      </c>
      <c r="AD573">
        <v>0</v>
      </c>
      <c r="AE573">
        <v>307.026256480391</v>
      </c>
    </row>
    <row r="574" spans="1:31" x14ac:dyDescent="0.3">
      <c r="A574">
        <v>2733625</v>
      </c>
      <c r="B574">
        <v>1</v>
      </c>
      <c r="C574" t="s">
        <v>80</v>
      </c>
      <c r="D574" t="s">
        <v>83</v>
      </c>
      <c r="E574" t="s">
        <v>145</v>
      </c>
      <c r="F574" t="s">
        <v>1842</v>
      </c>
      <c r="G574" t="s">
        <v>181</v>
      </c>
      <c r="H574" t="s">
        <v>135</v>
      </c>
      <c r="I574" t="s">
        <v>136</v>
      </c>
      <c r="J574" t="s">
        <v>137</v>
      </c>
      <c r="K574" t="s">
        <v>138</v>
      </c>
      <c r="L574" t="s">
        <v>1843</v>
      </c>
      <c r="M574" t="s">
        <v>1844</v>
      </c>
      <c r="N574">
        <v>2.4325000000000001</v>
      </c>
      <c r="O574">
        <v>0</v>
      </c>
      <c r="P574">
        <v>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1.9065800364881476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1.9065800364881476</v>
      </c>
    </row>
    <row r="575" spans="1:31" x14ac:dyDescent="0.3">
      <c r="A575">
        <v>2733674</v>
      </c>
      <c r="B575">
        <v>1</v>
      </c>
      <c r="C575" t="s">
        <v>80</v>
      </c>
      <c r="D575" t="s">
        <v>94</v>
      </c>
      <c r="E575" t="s">
        <v>150</v>
      </c>
      <c r="F575" t="s">
        <v>1845</v>
      </c>
      <c r="G575" t="s">
        <v>152</v>
      </c>
      <c r="H575" t="s">
        <v>153</v>
      </c>
      <c r="I575" t="s">
        <v>136</v>
      </c>
      <c r="J575" t="s">
        <v>137</v>
      </c>
      <c r="K575" t="s">
        <v>138</v>
      </c>
      <c r="L575" t="s">
        <v>1846</v>
      </c>
      <c r="M575" t="s">
        <v>1847</v>
      </c>
      <c r="N575">
        <v>0.42694444399999998</v>
      </c>
      <c r="O575">
        <v>1</v>
      </c>
      <c r="P575">
        <v>0</v>
      </c>
      <c r="Q575">
        <v>5</v>
      </c>
      <c r="R575">
        <v>0</v>
      </c>
      <c r="S575">
        <v>0</v>
      </c>
      <c r="T575">
        <v>0</v>
      </c>
      <c r="U575">
        <v>1</v>
      </c>
      <c r="V575">
        <v>0</v>
      </c>
      <c r="W575">
        <v>0.6723438193481166</v>
      </c>
      <c r="X575">
        <v>0</v>
      </c>
      <c r="Y575">
        <v>4.2662139384432551</v>
      </c>
      <c r="Z575">
        <v>0</v>
      </c>
      <c r="AA575">
        <v>0</v>
      </c>
      <c r="AB575">
        <v>0</v>
      </c>
      <c r="AC575">
        <v>98.414936574457997</v>
      </c>
      <c r="AD575">
        <v>0</v>
      </c>
      <c r="AE575">
        <v>103.35349433224937</v>
      </c>
    </row>
    <row r="576" spans="1:31" x14ac:dyDescent="0.3">
      <c r="A576">
        <v>2734315</v>
      </c>
      <c r="B576">
        <v>1</v>
      </c>
      <c r="C576" t="s">
        <v>80</v>
      </c>
      <c r="D576" t="s">
        <v>82</v>
      </c>
      <c r="E576" t="s">
        <v>145</v>
      </c>
      <c r="F576" t="s">
        <v>1848</v>
      </c>
      <c r="G576" t="s">
        <v>230</v>
      </c>
      <c r="H576" t="s">
        <v>135</v>
      </c>
      <c r="I576" t="s">
        <v>136</v>
      </c>
      <c r="J576" t="s">
        <v>137</v>
      </c>
      <c r="K576" t="s">
        <v>138</v>
      </c>
      <c r="L576" t="s">
        <v>1849</v>
      </c>
      <c r="M576" t="s">
        <v>1850</v>
      </c>
      <c r="N576">
        <v>4.9986111109999998</v>
      </c>
      <c r="O576">
        <v>0</v>
      </c>
      <c r="P576">
        <v>6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5.8156671816171261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5.8156671816171261</v>
      </c>
    </row>
    <row r="577" spans="1:31" x14ac:dyDescent="0.3">
      <c r="A577">
        <v>2733705</v>
      </c>
      <c r="B577">
        <v>1</v>
      </c>
      <c r="C577" t="s">
        <v>80</v>
      </c>
      <c r="D577" t="s">
        <v>94</v>
      </c>
      <c r="E577" t="s">
        <v>213</v>
      </c>
      <c r="F577" t="s">
        <v>1851</v>
      </c>
      <c r="G577" t="s">
        <v>152</v>
      </c>
      <c r="H577" t="s">
        <v>153</v>
      </c>
      <c r="I577" t="s">
        <v>136</v>
      </c>
      <c r="J577" t="s">
        <v>137</v>
      </c>
      <c r="K577" t="s">
        <v>138</v>
      </c>
      <c r="L577" t="s">
        <v>1852</v>
      </c>
      <c r="M577" t="s">
        <v>1853</v>
      </c>
      <c r="N577">
        <v>5.2319444439999998</v>
      </c>
      <c r="O577">
        <v>0</v>
      </c>
      <c r="P577">
        <v>939</v>
      </c>
      <c r="Q577">
        <v>2</v>
      </c>
      <c r="R577">
        <v>2</v>
      </c>
      <c r="S577">
        <v>17</v>
      </c>
      <c r="T577">
        <v>64</v>
      </c>
      <c r="U577">
        <v>1</v>
      </c>
      <c r="V577">
        <v>0</v>
      </c>
      <c r="W577">
        <v>0</v>
      </c>
      <c r="X577">
        <v>455.79405553890365</v>
      </c>
      <c r="Y577">
        <v>12.847921732696216</v>
      </c>
      <c r="Z577">
        <v>1.9574685128278499</v>
      </c>
      <c r="AA577">
        <v>255.53165565416353</v>
      </c>
      <c r="AB577">
        <v>135.38738124945164</v>
      </c>
      <c r="AC577">
        <v>392.94983237010854</v>
      </c>
      <c r="AD577">
        <v>0</v>
      </c>
      <c r="AE577">
        <v>1254.4683150581513</v>
      </c>
    </row>
    <row r="578" spans="1:31" x14ac:dyDescent="0.3">
      <c r="A578">
        <v>2734359</v>
      </c>
      <c r="B578">
        <v>2</v>
      </c>
      <c r="C578" t="s">
        <v>81</v>
      </c>
      <c r="D578" t="s">
        <v>128</v>
      </c>
      <c r="E578" t="s">
        <v>132</v>
      </c>
      <c r="F578" t="s">
        <v>1461</v>
      </c>
      <c r="G578" t="s">
        <v>409</v>
      </c>
      <c r="H578" t="s">
        <v>135</v>
      </c>
      <c r="I578" t="s">
        <v>136</v>
      </c>
      <c r="J578" t="s">
        <v>137</v>
      </c>
      <c r="K578" t="s">
        <v>138</v>
      </c>
      <c r="L578" t="s">
        <v>1854</v>
      </c>
      <c r="M578" t="s">
        <v>1855</v>
      </c>
      <c r="N578">
        <v>5.53</v>
      </c>
      <c r="O578">
        <v>0</v>
      </c>
      <c r="P578">
        <v>16</v>
      </c>
      <c r="Q578">
        <v>0</v>
      </c>
      <c r="R578">
        <v>17</v>
      </c>
      <c r="S578">
        <v>0</v>
      </c>
      <c r="T578">
        <v>6</v>
      </c>
      <c r="U578">
        <v>0</v>
      </c>
      <c r="V578">
        <v>0</v>
      </c>
      <c r="W578">
        <v>0</v>
      </c>
      <c r="X578">
        <v>33.822737512774573</v>
      </c>
      <c r="Y578">
        <v>0</v>
      </c>
      <c r="Z578">
        <v>39.153762348203479</v>
      </c>
      <c r="AA578">
        <v>0</v>
      </c>
      <c r="AB578">
        <v>23.5237804046353</v>
      </c>
      <c r="AC578">
        <v>0</v>
      </c>
      <c r="AD578">
        <v>0</v>
      </c>
      <c r="AE578">
        <v>96.500280265613355</v>
      </c>
    </row>
    <row r="579" spans="1:31" x14ac:dyDescent="0.3">
      <c r="A579">
        <v>2734999</v>
      </c>
      <c r="B579">
        <v>1</v>
      </c>
      <c r="C579" t="s">
        <v>81</v>
      </c>
      <c r="D579" t="s">
        <v>127</v>
      </c>
      <c r="E579" t="s">
        <v>161</v>
      </c>
      <c r="F579" t="s">
        <v>1856</v>
      </c>
      <c r="G579" t="s">
        <v>409</v>
      </c>
      <c r="H579" t="s">
        <v>135</v>
      </c>
      <c r="I579" t="s">
        <v>136</v>
      </c>
      <c r="J579" t="s">
        <v>137</v>
      </c>
      <c r="K579" t="s">
        <v>138</v>
      </c>
      <c r="L579" t="s">
        <v>1857</v>
      </c>
      <c r="M579" t="s">
        <v>1858</v>
      </c>
      <c r="N579">
        <v>3.8513888879999998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0.49980656288837672</v>
      </c>
      <c r="AC579">
        <v>0</v>
      </c>
      <c r="AD579">
        <v>0</v>
      </c>
      <c r="AE579">
        <v>0.49980656288837672</v>
      </c>
    </row>
    <row r="580" spans="1:31" x14ac:dyDescent="0.3">
      <c r="A580">
        <v>2734942</v>
      </c>
      <c r="B580">
        <v>1</v>
      </c>
      <c r="C580" t="s">
        <v>80</v>
      </c>
      <c r="D580" t="s">
        <v>105</v>
      </c>
      <c r="E580" t="s">
        <v>145</v>
      </c>
      <c r="F580" t="s">
        <v>1859</v>
      </c>
      <c r="G580" t="s">
        <v>147</v>
      </c>
      <c r="H580" t="s">
        <v>135</v>
      </c>
      <c r="I580" t="s">
        <v>136</v>
      </c>
      <c r="J580" t="s">
        <v>137</v>
      </c>
      <c r="K580" t="s">
        <v>138</v>
      </c>
      <c r="L580" t="s">
        <v>1860</v>
      </c>
      <c r="M580" t="s">
        <v>1861</v>
      </c>
      <c r="N580">
        <v>1.385</v>
      </c>
      <c r="O580">
        <v>0</v>
      </c>
      <c r="P580">
        <v>1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0.80368245832548513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0.80368245832548513</v>
      </c>
    </row>
    <row r="581" spans="1:31" x14ac:dyDescent="0.3">
      <c r="A581">
        <v>2734550</v>
      </c>
      <c r="B581">
        <v>1</v>
      </c>
      <c r="C581" t="s">
        <v>80</v>
      </c>
      <c r="D581" t="s">
        <v>97</v>
      </c>
      <c r="E581" t="s">
        <v>145</v>
      </c>
      <c r="F581" t="s">
        <v>1862</v>
      </c>
      <c r="G581" t="s">
        <v>181</v>
      </c>
      <c r="H581" t="s">
        <v>135</v>
      </c>
      <c r="I581" t="s">
        <v>136</v>
      </c>
      <c r="J581" t="s">
        <v>137</v>
      </c>
      <c r="K581" t="s">
        <v>138</v>
      </c>
      <c r="L581" t="s">
        <v>1863</v>
      </c>
      <c r="M581" t="s">
        <v>1864</v>
      </c>
      <c r="N581">
        <v>8.82</v>
      </c>
      <c r="O581">
        <v>0</v>
      </c>
      <c r="P581">
        <v>2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15.319161651987269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15.319161651987269</v>
      </c>
    </row>
    <row r="582" spans="1:31" x14ac:dyDescent="0.3">
      <c r="A582">
        <v>2733854</v>
      </c>
      <c r="B582">
        <v>1</v>
      </c>
      <c r="C582" t="s">
        <v>80</v>
      </c>
      <c r="D582" t="s">
        <v>106</v>
      </c>
      <c r="E582" t="s">
        <v>161</v>
      </c>
      <c r="F582" t="s">
        <v>1865</v>
      </c>
      <c r="G582" t="s">
        <v>163</v>
      </c>
      <c r="H582" t="s">
        <v>135</v>
      </c>
      <c r="I582" t="s">
        <v>136</v>
      </c>
      <c r="J582" t="s">
        <v>137</v>
      </c>
      <c r="K582" t="s">
        <v>138</v>
      </c>
      <c r="L582" t="s">
        <v>1866</v>
      </c>
      <c r="M582" t="s">
        <v>1867</v>
      </c>
      <c r="N582">
        <v>9.41</v>
      </c>
      <c r="O582">
        <v>0</v>
      </c>
      <c r="P582">
        <v>11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13.656858980270377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13.656858980270377</v>
      </c>
    </row>
    <row r="583" spans="1:31" x14ac:dyDescent="0.3">
      <c r="A583">
        <v>2733760</v>
      </c>
      <c r="B583">
        <v>1</v>
      </c>
      <c r="C583" t="s">
        <v>80</v>
      </c>
      <c r="D583" t="s">
        <v>82</v>
      </c>
      <c r="E583" t="s">
        <v>200</v>
      </c>
      <c r="F583" t="s">
        <v>1868</v>
      </c>
      <c r="G583" t="s">
        <v>163</v>
      </c>
      <c r="H583" t="s">
        <v>135</v>
      </c>
      <c r="I583" t="s">
        <v>136</v>
      </c>
      <c r="J583" t="s">
        <v>137</v>
      </c>
      <c r="K583" t="s">
        <v>138</v>
      </c>
      <c r="L583" t="s">
        <v>1869</v>
      </c>
      <c r="M583" t="s">
        <v>1870</v>
      </c>
      <c r="N583">
        <v>1.6088888880000001</v>
      </c>
      <c r="O583">
        <v>0</v>
      </c>
      <c r="P583">
        <v>3</v>
      </c>
      <c r="Q583">
        <v>0</v>
      </c>
      <c r="R583">
        <v>0</v>
      </c>
      <c r="S583">
        <v>0</v>
      </c>
      <c r="T583">
        <v>39</v>
      </c>
      <c r="U583">
        <v>0</v>
      </c>
      <c r="V583">
        <v>0</v>
      </c>
      <c r="W583">
        <v>0</v>
      </c>
      <c r="X583">
        <v>1.0287552165925</v>
      </c>
      <c r="Y583">
        <v>0</v>
      </c>
      <c r="Z583">
        <v>0</v>
      </c>
      <c r="AA583">
        <v>0</v>
      </c>
      <c r="AB583">
        <v>58.617635145133868</v>
      </c>
      <c r="AC583">
        <v>0</v>
      </c>
      <c r="AD583">
        <v>0</v>
      </c>
      <c r="AE583">
        <v>59.646390361726368</v>
      </c>
    </row>
    <row r="584" spans="1:31" x14ac:dyDescent="0.3">
      <c r="A584">
        <v>2734873</v>
      </c>
      <c r="B584">
        <v>1</v>
      </c>
      <c r="C584" t="s">
        <v>80</v>
      </c>
      <c r="D584" t="s">
        <v>82</v>
      </c>
      <c r="E584" t="s">
        <v>145</v>
      </c>
      <c r="F584" t="s">
        <v>1176</v>
      </c>
      <c r="G584" t="s">
        <v>181</v>
      </c>
      <c r="H584" t="s">
        <v>135</v>
      </c>
      <c r="I584" t="s">
        <v>136</v>
      </c>
      <c r="J584" t="s">
        <v>137</v>
      </c>
      <c r="K584" t="s">
        <v>138</v>
      </c>
      <c r="L584" t="s">
        <v>1871</v>
      </c>
      <c r="M584" t="s">
        <v>1872</v>
      </c>
      <c r="N584">
        <v>11.427777776999999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1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10.828854787583335</v>
      </c>
      <c r="AC584">
        <v>0</v>
      </c>
      <c r="AD584">
        <v>0</v>
      </c>
      <c r="AE584">
        <v>10.828854787583335</v>
      </c>
    </row>
    <row r="585" spans="1:31" x14ac:dyDescent="0.3">
      <c r="A585">
        <v>2733476</v>
      </c>
      <c r="B585">
        <v>1</v>
      </c>
      <c r="C585" t="s">
        <v>80</v>
      </c>
      <c r="D585" t="s">
        <v>82</v>
      </c>
      <c r="E585" t="s">
        <v>150</v>
      </c>
      <c r="F585" t="s">
        <v>1873</v>
      </c>
      <c r="G585" t="s">
        <v>170</v>
      </c>
      <c r="H585" t="s">
        <v>153</v>
      </c>
      <c r="I585" t="s">
        <v>136</v>
      </c>
      <c r="J585" t="s">
        <v>137</v>
      </c>
      <c r="K585" t="s">
        <v>138</v>
      </c>
      <c r="L585" t="s">
        <v>1874</v>
      </c>
      <c r="M585" t="s">
        <v>1875</v>
      </c>
      <c r="N585">
        <v>0.13388888800000001</v>
      </c>
      <c r="O585">
        <v>0</v>
      </c>
      <c r="P585">
        <v>2662</v>
      </c>
      <c r="Q585">
        <v>0</v>
      </c>
      <c r="R585">
        <v>0</v>
      </c>
      <c r="S585">
        <v>2</v>
      </c>
      <c r="T585">
        <v>142</v>
      </c>
      <c r="U585">
        <v>0</v>
      </c>
      <c r="V585">
        <v>0</v>
      </c>
      <c r="W585">
        <v>0</v>
      </c>
      <c r="X585">
        <v>76.401127836235787</v>
      </c>
      <c r="Y585">
        <v>0</v>
      </c>
      <c r="Z585">
        <v>0</v>
      </c>
      <c r="AA585">
        <v>0.25194047295333333</v>
      </c>
      <c r="AB585">
        <v>6.3511092023548343</v>
      </c>
      <c r="AC585">
        <v>0</v>
      </c>
      <c r="AD585">
        <v>0</v>
      </c>
      <c r="AE585">
        <v>83.004177511543958</v>
      </c>
    </row>
    <row r="586" spans="1:31" x14ac:dyDescent="0.3">
      <c r="A586">
        <v>2733791</v>
      </c>
      <c r="B586">
        <v>1</v>
      </c>
      <c r="C586" t="s">
        <v>81</v>
      </c>
      <c r="D586" t="s">
        <v>117</v>
      </c>
      <c r="E586" t="s">
        <v>132</v>
      </c>
      <c r="F586" t="s">
        <v>1876</v>
      </c>
      <c r="G586" t="s">
        <v>134</v>
      </c>
      <c r="H586" t="s">
        <v>135</v>
      </c>
      <c r="I586" t="s">
        <v>136</v>
      </c>
      <c r="J586" t="s">
        <v>137</v>
      </c>
      <c r="K586" t="s">
        <v>138</v>
      </c>
      <c r="L586" t="s">
        <v>1877</v>
      </c>
      <c r="M586" t="s">
        <v>1878</v>
      </c>
      <c r="N586">
        <v>1.528888888</v>
      </c>
      <c r="O586">
        <v>0</v>
      </c>
      <c r="P586">
        <v>14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2.4186170014842001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2.4186170014842001</v>
      </c>
    </row>
    <row r="587" spans="1:31" x14ac:dyDescent="0.3">
      <c r="A587">
        <v>2733986</v>
      </c>
      <c r="B587">
        <v>1</v>
      </c>
      <c r="C587" t="s">
        <v>81</v>
      </c>
      <c r="D587" t="s">
        <v>113</v>
      </c>
      <c r="E587" t="s">
        <v>132</v>
      </c>
      <c r="F587" t="s">
        <v>1879</v>
      </c>
      <c r="G587" t="s">
        <v>134</v>
      </c>
      <c r="H587" t="s">
        <v>135</v>
      </c>
      <c r="I587" t="s">
        <v>136</v>
      </c>
      <c r="J587" t="s">
        <v>137</v>
      </c>
      <c r="K587" t="s">
        <v>138</v>
      </c>
      <c r="L587" t="s">
        <v>1880</v>
      </c>
      <c r="M587" t="s">
        <v>1881</v>
      </c>
      <c r="N587">
        <v>0.98305555499999997</v>
      </c>
      <c r="O587">
        <v>0</v>
      </c>
      <c r="P587">
        <v>35</v>
      </c>
      <c r="Q587">
        <v>0</v>
      </c>
      <c r="R587">
        <v>5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3.8966841640805439</v>
      </c>
      <c r="Y587">
        <v>0</v>
      </c>
      <c r="Z587">
        <v>0.20350266074685003</v>
      </c>
      <c r="AA587">
        <v>0</v>
      </c>
      <c r="AB587">
        <v>0</v>
      </c>
      <c r="AC587">
        <v>0</v>
      </c>
      <c r="AD587">
        <v>0</v>
      </c>
      <c r="AE587">
        <v>4.1001868248273938</v>
      </c>
    </row>
    <row r="588" spans="1:31" x14ac:dyDescent="0.3">
      <c r="A588">
        <v>2734919</v>
      </c>
      <c r="B588">
        <v>1</v>
      </c>
      <c r="C588" t="s">
        <v>80</v>
      </c>
      <c r="D588" t="s">
        <v>101</v>
      </c>
      <c r="E588" t="s">
        <v>161</v>
      </c>
      <c r="F588" t="s">
        <v>1882</v>
      </c>
      <c r="G588" t="s">
        <v>170</v>
      </c>
      <c r="H588" t="s">
        <v>135</v>
      </c>
      <c r="I588" t="s">
        <v>136</v>
      </c>
      <c r="J588" t="s">
        <v>137</v>
      </c>
      <c r="K588" t="s">
        <v>138</v>
      </c>
      <c r="L588" t="s">
        <v>1883</v>
      </c>
      <c r="M588" t="s">
        <v>1884</v>
      </c>
      <c r="N588">
        <v>3.46</v>
      </c>
      <c r="O588">
        <v>0</v>
      </c>
      <c r="P588">
        <v>69</v>
      </c>
      <c r="Q588">
        <v>0</v>
      </c>
      <c r="R588">
        <v>0</v>
      </c>
      <c r="S588">
        <v>0</v>
      </c>
      <c r="T588">
        <v>6</v>
      </c>
      <c r="U588">
        <v>0</v>
      </c>
      <c r="V588">
        <v>0</v>
      </c>
      <c r="W588">
        <v>0</v>
      </c>
      <c r="X588">
        <v>32.570376840910711</v>
      </c>
      <c r="Y588">
        <v>0</v>
      </c>
      <c r="Z588">
        <v>0</v>
      </c>
      <c r="AA588">
        <v>0</v>
      </c>
      <c r="AB588">
        <v>4.9655968243095083</v>
      </c>
      <c r="AC588">
        <v>0</v>
      </c>
      <c r="AD588">
        <v>0</v>
      </c>
      <c r="AE588">
        <v>37.535973665220219</v>
      </c>
    </row>
    <row r="589" spans="1:31" x14ac:dyDescent="0.3">
      <c r="A589">
        <v>2733602</v>
      </c>
      <c r="B589">
        <v>1</v>
      </c>
      <c r="C589" t="s">
        <v>81</v>
      </c>
      <c r="D589" t="s">
        <v>118</v>
      </c>
      <c r="E589" t="s">
        <v>156</v>
      </c>
      <c r="F589" t="s">
        <v>1885</v>
      </c>
      <c r="G589" t="s">
        <v>152</v>
      </c>
      <c r="H589" t="s">
        <v>153</v>
      </c>
      <c r="I589" t="s">
        <v>136</v>
      </c>
      <c r="J589" t="s">
        <v>137</v>
      </c>
      <c r="K589" t="s">
        <v>138</v>
      </c>
      <c r="L589" t="s">
        <v>1886</v>
      </c>
      <c r="M589" t="s">
        <v>1887</v>
      </c>
      <c r="N589">
        <v>0.8175</v>
      </c>
      <c r="O589">
        <v>15</v>
      </c>
      <c r="P589">
        <v>1405</v>
      </c>
      <c r="Q589">
        <v>197</v>
      </c>
      <c r="R589">
        <v>177</v>
      </c>
      <c r="S589">
        <v>17</v>
      </c>
      <c r="T589">
        <v>115</v>
      </c>
      <c r="U589">
        <v>0</v>
      </c>
      <c r="V589">
        <v>0</v>
      </c>
      <c r="W589">
        <v>6.6789305878575078</v>
      </c>
      <c r="X589">
        <v>102.05420820414101</v>
      </c>
      <c r="Y589">
        <v>140.95176845451061</v>
      </c>
      <c r="Z589">
        <v>12.695936178382048</v>
      </c>
      <c r="AA589">
        <v>19.829425136865865</v>
      </c>
      <c r="AB589">
        <v>20.203842660082106</v>
      </c>
      <c r="AC589">
        <v>0</v>
      </c>
      <c r="AD589">
        <v>0</v>
      </c>
      <c r="AE589">
        <v>302.41411122183916</v>
      </c>
    </row>
    <row r="590" spans="1:31" x14ac:dyDescent="0.3">
      <c r="A590">
        <v>2734959</v>
      </c>
      <c r="B590">
        <v>1</v>
      </c>
      <c r="C590" t="s">
        <v>80</v>
      </c>
      <c r="D590" t="s">
        <v>82</v>
      </c>
      <c r="E590" t="s">
        <v>132</v>
      </c>
      <c r="F590" t="s">
        <v>1888</v>
      </c>
      <c r="G590" t="s">
        <v>163</v>
      </c>
      <c r="H590" t="s">
        <v>135</v>
      </c>
      <c r="I590" t="s">
        <v>136</v>
      </c>
      <c r="J590" t="s">
        <v>137</v>
      </c>
      <c r="K590" t="s">
        <v>138</v>
      </c>
      <c r="L590" t="s">
        <v>1889</v>
      </c>
      <c r="M590" t="s">
        <v>1890</v>
      </c>
      <c r="N590">
        <v>4.5902777769999998</v>
      </c>
      <c r="O590">
        <v>0</v>
      </c>
      <c r="P590">
        <v>30</v>
      </c>
      <c r="Q590">
        <v>0</v>
      </c>
      <c r="R590">
        <v>0</v>
      </c>
      <c r="S590">
        <v>0</v>
      </c>
      <c r="T590">
        <v>211</v>
      </c>
      <c r="U590">
        <v>0</v>
      </c>
      <c r="V590">
        <v>0</v>
      </c>
      <c r="W590">
        <v>0</v>
      </c>
      <c r="X590">
        <v>22.504709277871619</v>
      </c>
      <c r="Y590">
        <v>0</v>
      </c>
      <c r="Z590">
        <v>0</v>
      </c>
      <c r="AA590">
        <v>0</v>
      </c>
      <c r="AB590">
        <v>758.36168452026732</v>
      </c>
      <c r="AC590">
        <v>0</v>
      </c>
      <c r="AD590">
        <v>0</v>
      </c>
      <c r="AE590">
        <v>780.86639379813892</v>
      </c>
    </row>
    <row r="591" spans="1:31" x14ac:dyDescent="0.3">
      <c r="A591">
        <v>2734982</v>
      </c>
      <c r="B591">
        <v>1</v>
      </c>
      <c r="C591" t="s">
        <v>80</v>
      </c>
      <c r="D591" t="s">
        <v>109</v>
      </c>
      <c r="E591" t="s">
        <v>161</v>
      </c>
      <c r="F591" t="s">
        <v>1891</v>
      </c>
      <c r="G591" t="s">
        <v>163</v>
      </c>
      <c r="H591" t="s">
        <v>135</v>
      </c>
      <c r="I591" t="s">
        <v>136</v>
      </c>
      <c r="J591" t="s">
        <v>137</v>
      </c>
      <c r="K591" t="s">
        <v>138</v>
      </c>
      <c r="L591" t="s">
        <v>1892</v>
      </c>
      <c r="M591" t="s">
        <v>1893</v>
      </c>
      <c r="N591">
        <v>1.8674999999999999</v>
      </c>
      <c r="O591">
        <v>0</v>
      </c>
      <c r="P591">
        <v>13</v>
      </c>
      <c r="Q591">
        <v>0</v>
      </c>
      <c r="R591">
        <v>1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1.62610643877497</v>
      </c>
      <c r="Y591">
        <v>0</v>
      </c>
      <c r="Z591">
        <v>0.44413416598563005</v>
      </c>
      <c r="AA591">
        <v>0</v>
      </c>
      <c r="AB591">
        <v>0</v>
      </c>
      <c r="AC591">
        <v>0</v>
      </c>
      <c r="AD591">
        <v>0</v>
      </c>
      <c r="AE591">
        <v>2.0702406047605999</v>
      </c>
    </row>
    <row r="592" spans="1:31" x14ac:dyDescent="0.3">
      <c r="A592">
        <v>2733728</v>
      </c>
      <c r="B592">
        <v>1</v>
      </c>
      <c r="C592" t="s">
        <v>81</v>
      </c>
      <c r="D592" t="s">
        <v>113</v>
      </c>
      <c r="E592" t="s">
        <v>132</v>
      </c>
      <c r="F592" t="s">
        <v>1894</v>
      </c>
      <c r="G592" t="s">
        <v>134</v>
      </c>
      <c r="H592" t="s">
        <v>135</v>
      </c>
      <c r="I592" t="s">
        <v>136</v>
      </c>
      <c r="J592" t="s">
        <v>137</v>
      </c>
      <c r="K592" t="s">
        <v>138</v>
      </c>
      <c r="L592" t="s">
        <v>1895</v>
      </c>
      <c r="M592" t="s">
        <v>1896</v>
      </c>
      <c r="N592">
        <v>1.9413888880000001</v>
      </c>
      <c r="O592">
        <v>0</v>
      </c>
      <c r="P592">
        <v>29</v>
      </c>
      <c r="Q592">
        <v>0</v>
      </c>
      <c r="R592">
        <v>4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6.4592707518510144</v>
      </c>
      <c r="Y592">
        <v>0</v>
      </c>
      <c r="Z592">
        <v>0.78557653639602676</v>
      </c>
      <c r="AA592">
        <v>0</v>
      </c>
      <c r="AB592">
        <v>0</v>
      </c>
      <c r="AC592">
        <v>0</v>
      </c>
      <c r="AD592">
        <v>0</v>
      </c>
      <c r="AE592">
        <v>7.2448472882470414</v>
      </c>
    </row>
    <row r="593" spans="1:31" x14ac:dyDescent="0.3">
      <c r="A593">
        <v>2734292</v>
      </c>
      <c r="B593">
        <v>1</v>
      </c>
      <c r="C593" t="s">
        <v>80</v>
      </c>
      <c r="D593" t="s">
        <v>99</v>
      </c>
      <c r="E593" t="s">
        <v>161</v>
      </c>
      <c r="F593" t="s">
        <v>1897</v>
      </c>
      <c r="G593" t="s">
        <v>1696</v>
      </c>
      <c r="H593" t="s">
        <v>135</v>
      </c>
      <c r="I593" t="s">
        <v>136</v>
      </c>
      <c r="J593" t="s">
        <v>137</v>
      </c>
      <c r="K593" t="s">
        <v>138</v>
      </c>
      <c r="L593" t="s">
        <v>1898</v>
      </c>
      <c r="M593" t="s">
        <v>1697</v>
      </c>
      <c r="N593">
        <v>3.3652777770000002</v>
      </c>
      <c r="O593">
        <v>0</v>
      </c>
      <c r="P593">
        <v>23</v>
      </c>
      <c r="Q593">
        <v>0</v>
      </c>
      <c r="R593">
        <v>0</v>
      </c>
      <c r="S593">
        <v>0</v>
      </c>
      <c r="T593">
        <v>4</v>
      </c>
      <c r="U593">
        <v>0</v>
      </c>
      <c r="V593">
        <v>0</v>
      </c>
      <c r="W593">
        <v>0</v>
      </c>
      <c r="X593">
        <v>11.932839198398153</v>
      </c>
      <c r="Y593">
        <v>0</v>
      </c>
      <c r="Z593">
        <v>0</v>
      </c>
      <c r="AA593">
        <v>0</v>
      </c>
      <c r="AB593">
        <v>1.8898269046604497</v>
      </c>
      <c r="AC593">
        <v>0</v>
      </c>
      <c r="AD593">
        <v>0</v>
      </c>
      <c r="AE593">
        <v>13.822666103058602</v>
      </c>
    </row>
    <row r="594" spans="1:31" x14ac:dyDescent="0.3">
      <c r="A594">
        <v>2733751</v>
      </c>
      <c r="B594">
        <v>1</v>
      </c>
      <c r="C594" t="s">
        <v>81</v>
      </c>
      <c r="D594" t="s">
        <v>127</v>
      </c>
      <c r="E594" t="s">
        <v>161</v>
      </c>
      <c r="F594" t="s">
        <v>1899</v>
      </c>
      <c r="G594" t="s">
        <v>202</v>
      </c>
      <c r="H594" t="s">
        <v>135</v>
      </c>
      <c r="I594" t="s">
        <v>136</v>
      </c>
      <c r="J594" t="s">
        <v>137</v>
      </c>
      <c r="K594" t="s">
        <v>138</v>
      </c>
      <c r="L594" t="s">
        <v>1900</v>
      </c>
      <c r="M594" t="s">
        <v>1901</v>
      </c>
      <c r="N594">
        <v>4.5180555550000001</v>
      </c>
      <c r="O594">
        <v>0</v>
      </c>
      <c r="P594">
        <v>23</v>
      </c>
      <c r="Q594">
        <v>0</v>
      </c>
      <c r="R594">
        <v>1</v>
      </c>
      <c r="S594">
        <v>0</v>
      </c>
      <c r="T594">
        <v>4</v>
      </c>
      <c r="U594">
        <v>0</v>
      </c>
      <c r="V594">
        <v>0</v>
      </c>
      <c r="W594">
        <v>0</v>
      </c>
      <c r="X594">
        <v>10.855810007392408</v>
      </c>
      <c r="Y594">
        <v>0</v>
      </c>
      <c r="Z594">
        <v>2.5938465681158331</v>
      </c>
      <c r="AA594">
        <v>0</v>
      </c>
      <c r="AB594">
        <v>6.3010361241711861</v>
      </c>
      <c r="AC594">
        <v>0</v>
      </c>
      <c r="AD594">
        <v>0</v>
      </c>
      <c r="AE594">
        <v>19.750692699679426</v>
      </c>
    </row>
    <row r="595" spans="1:31" x14ac:dyDescent="0.3">
      <c r="A595">
        <v>2733579</v>
      </c>
      <c r="B595">
        <v>1</v>
      </c>
      <c r="C595" t="s">
        <v>81</v>
      </c>
      <c r="D595" t="s">
        <v>122</v>
      </c>
      <c r="E595" t="s">
        <v>132</v>
      </c>
      <c r="F595" t="s">
        <v>1902</v>
      </c>
      <c r="G595" t="s">
        <v>134</v>
      </c>
      <c r="H595" t="s">
        <v>135</v>
      </c>
      <c r="I595" t="s">
        <v>136</v>
      </c>
      <c r="J595" t="s">
        <v>137</v>
      </c>
      <c r="K595" t="s">
        <v>138</v>
      </c>
      <c r="L595" t="s">
        <v>1903</v>
      </c>
      <c r="M595" t="s">
        <v>1904</v>
      </c>
      <c r="N595">
        <v>1.1886111109999999</v>
      </c>
      <c r="O595">
        <v>0</v>
      </c>
      <c r="P595">
        <v>149</v>
      </c>
      <c r="Q595">
        <v>0</v>
      </c>
      <c r="R595">
        <v>0</v>
      </c>
      <c r="S595">
        <v>0</v>
      </c>
      <c r="T595">
        <v>15</v>
      </c>
      <c r="U595">
        <v>0</v>
      </c>
      <c r="V595">
        <v>0</v>
      </c>
      <c r="W595">
        <v>0</v>
      </c>
      <c r="X595">
        <v>17.933960544686816</v>
      </c>
      <c r="Y595">
        <v>0</v>
      </c>
      <c r="Z595">
        <v>0</v>
      </c>
      <c r="AA595">
        <v>0</v>
      </c>
      <c r="AB595">
        <v>2.4130543875531556</v>
      </c>
      <c r="AC595">
        <v>0</v>
      </c>
      <c r="AD595">
        <v>0</v>
      </c>
      <c r="AE595">
        <v>20.347014932239972</v>
      </c>
    </row>
    <row r="596" spans="1:31" x14ac:dyDescent="0.3">
      <c r="A596">
        <v>2734833</v>
      </c>
      <c r="B596">
        <v>1</v>
      </c>
      <c r="C596" t="s">
        <v>80</v>
      </c>
      <c r="D596" t="s">
        <v>99</v>
      </c>
      <c r="E596" t="s">
        <v>145</v>
      </c>
      <c r="F596" t="s">
        <v>1905</v>
      </c>
      <c r="G596" t="s">
        <v>230</v>
      </c>
      <c r="H596" t="s">
        <v>135</v>
      </c>
      <c r="I596" t="s">
        <v>136</v>
      </c>
      <c r="J596" t="s">
        <v>137</v>
      </c>
      <c r="K596" t="s">
        <v>138</v>
      </c>
      <c r="L596" t="s">
        <v>1906</v>
      </c>
      <c r="M596" t="s">
        <v>1907</v>
      </c>
      <c r="N596">
        <v>3.861111111</v>
      </c>
      <c r="O596">
        <v>0</v>
      </c>
      <c r="P596">
        <v>1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0.46912911984047001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0.46912911984047001</v>
      </c>
    </row>
    <row r="597" spans="1:31" x14ac:dyDescent="0.3">
      <c r="A597">
        <v>2734441</v>
      </c>
      <c r="B597">
        <v>1</v>
      </c>
      <c r="C597" t="s">
        <v>80</v>
      </c>
      <c r="D597" t="s">
        <v>100</v>
      </c>
      <c r="E597" t="s">
        <v>150</v>
      </c>
      <c r="F597" t="s">
        <v>1908</v>
      </c>
      <c r="G597" t="s">
        <v>152</v>
      </c>
      <c r="H597" t="s">
        <v>153</v>
      </c>
      <c r="I597" t="s">
        <v>136</v>
      </c>
      <c r="J597" t="s">
        <v>137</v>
      </c>
      <c r="K597" t="s">
        <v>138</v>
      </c>
      <c r="L597" t="s">
        <v>1909</v>
      </c>
      <c r="M597" t="s">
        <v>1910</v>
      </c>
      <c r="N597">
        <v>0.67444444400000003</v>
      </c>
      <c r="O597">
        <v>1</v>
      </c>
      <c r="P597">
        <v>451</v>
      </c>
      <c r="Q597">
        <v>28</v>
      </c>
      <c r="R597">
        <v>103</v>
      </c>
      <c r="S597">
        <v>11</v>
      </c>
      <c r="T597">
        <v>86</v>
      </c>
      <c r="U597">
        <v>0</v>
      </c>
      <c r="V597">
        <v>0</v>
      </c>
      <c r="W597">
        <v>0.90220792858054666</v>
      </c>
      <c r="X597">
        <v>52.969264104502166</v>
      </c>
      <c r="Y597">
        <v>105.31703597420137</v>
      </c>
      <c r="Z597">
        <v>30.34141138865516</v>
      </c>
      <c r="AA597">
        <v>25.940661950771315</v>
      </c>
      <c r="AB597">
        <v>26.872035146580956</v>
      </c>
      <c r="AC597">
        <v>0</v>
      </c>
      <c r="AD597">
        <v>0</v>
      </c>
      <c r="AE597">
        <v>242.34261649329153</v>
      </c>
    </row>
    <row r="598" spans="1:31" x14ac:dyDescent="0.3">
      <c r="A598">
        <v>2733516</v>
      </c>
      <c r="B598">
        <v>1</v>
      </c>
      <c r="C598" t="s">
        <v>80</v>
      </c>
      <c r="D598" t="s">
        <v>105</v>
      </c>
      <c r="E598" t="s">
        <v>161</v>
      </c>
      <c r="F598" t="s">
        <v>1911</v>
      </c>
      <c r="G598" t="s">
        <v>163</v>
      </c>
      <c r="H598" t="s">
        <v>135</v>
      </c>
      <c r="I598" t="s">
        <v>136</v>
      </c>
      <c r="J598" t="s">
        <v>137</v>
      </c>
      <c r="K598" t="s">
        <v>138</v>
      </c>
      <c r="L598" t="s">
        <v>1912</v>
      </c>
      <c r="M598" t="s">
        <v>1913</v>
      </c>
      <c r="N598">
        <v>0.883611111</v>
      </c>
      <c r="O598">
        <v>0</v>
      </c>
      <c r="P598">
        <v>11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1.090178263199425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1.090178263199425</v>
      </c>
    </row>
    <row r="599" spans="1:31" x14ac:dyDescent="0.3">
      <c r="A599">
        <v>2734653</v>
      </c>
      <c r="B599">
        <v>1</v>
      </c>
      <c r="C599" t="s">
        <v>81</v>
      </c>
      <c r="D599" t="s">
        <v>127</v>
      </c>
      <c r="E599" t="s">
        <v>156</v>
      </c>
      <c r="F599" t="s">
        <v>1914</v>
      </c>
      <c r="G599" t="s">
        <v>152</v>
      </c>
      <c r="H599" t="s">
        <v>153</v>
      </c>
      <c r="I599" t="s">
        <v>136</v>
      </c>
      <c r="J599" t="s">
        <v>137</v>
      </c>
      <c r="K599" t="s">
        <v>138</v>
      </c>
      <c r="L599" t="s">
        <v>1915</v>
      </c>
      <c r="M599" t="s">
        <v>1916</v>
      </c>
      <c r="N599">
        <v>2.332222222</v>
      </c>
      <c r="O599">
        <v>6</v>
      </c>
      <c r="P599">
        <v>0</v>
      </c>
      <c r="Q599">
        <v>158</v>
      </c>
      <c r="R599">
        <v>6</v>
      </c>
      <c r="S599">
        <v>8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9.3356311780445296</v>
      </c>
      <c r="Z599">
        <v>0</v>
      </c>
      <c r="AA599">
        <v>43.080500628494548</v>
      </c>
      <c r="AB599">
        <v>0</v>
      </c>
      <c r="AC599">
        <v>0</v>
      </c>
      <c r="AD599">
        <v>0</v>
      </c>
      <c r="AE599">
        <v>52.416131806539077</v>
      </c>
    </row>
    <row r="600" spans="1:31" x14ac:dyDescent="0.3">
      <c r="A600">
        <v>2734112</v>
      </c>
      <c r="B600">
        <v>1</v>
      </c>
      <c r="C600" t="s">
        <v>80</v>
      </c>
      <c r="D600" t="s">
        <v>109</v>
      </c>
      <c r="E600" t="s">
        <v>132</v>
      </c>
      <c r="F600" t="s">
        <v>1917</v>
      </c>
      <c r="G600" t="s">
        <v>134</v>
      </c>
      <c r="H600" t="s">
        <v>135</v>
      </c>
      <c r="I600" t="s">
        <v>136</v>
      </c>
      <c r="J600" t="s">
        <v>137</v>
      </c>
      <c r="K600" t="s">
        <v>138</v>
      </c>
      <c r="L600" t="s">
        <v>1918</v>
      </c>
      <c r="M600" t="s">
        <v>1919</v>
      </c>
      <c r="N600">
        <v>1.0094444440000001</v>
      </c>
      <c r="O600">
        <v>0</v>
      </c>
      <c r="P600">
        <v>141</v>
      </c>
      <c r="Q600">
        <v>0</v>
      </c>
      <c r="R600">
        <v>10</v>
      </c>
      <c r="S600">
        <v>0</v>
      </c>
      <c r="T600">
        <v>23</v>
      </c>
      <c r="U600">
        <v>0</v>
      </c>
      <c r="V600">
        <v>0</v>
      </c>
      <c r="W600">
        <v>0</v>
      </c>
      <c r="X600">
        <v>18.025019187757255</v>
      </c>
      <c r="Y600">
        <v>0</v>
      </c>
      <c r="Z600">
        <v>0.11924941280134166</v>
      </c>
      <c r="AA600">
        <v>0</v>
      </c>
      <c r="AB600">
        <v>4.6076236170944451</v>
      </c>
      <c r="AC600">
        <v>0</v>
      </c>
      <c r="AD600">
        <v>0</v>
      </c>
      <c r="AE600">
        <v>22.751892217653044</v>
      </c>
    </row>
    <row r="601" spans="1:31" x14ac:dyDescent="0.3">
      <c r="A601">
        <v>2734598</v>
      </c>
      <c r="B601">
        <v>1</v>
      </c>
      <c r="C601" t="s">
        <v>80</v>
      </c>
      <c r="D601" t="s">
        <v>90</v>
      </c>
      <c r="E601" t="s">
        <v>145</v>
      </c>
      <c r="F601" t="s">
        <v>558</v>
      </c>
      <c r="G601" t="s">
        <v>163</v>
      </c>
      <c r="H601" t="s">
        <v>135</v>
      </c>
      <c r="I601" t="s">
        <v>136</v>
      </c>
      <c r="J601" t="s">
        <v>137</v>
      </c>
      <c r="K601" t="s">
        <v>138</v>
      </c>
      <c r="L601" t="s">
        <v>1920</v>
      </c>
      <c r="M601" t="s">
        <v>1921</v>
      </c>
      <c r="N601">
        <v>9.3863888880000008</v>
      </c>
      <c r="O601">
        <v>0</v>
      </c>
      <c r="P601">
        <v>25</v>
      </c>
      <c r="Q601">
        <v>0</v>
      </c>
      <c r="R601">
        <v>0</v>
      </c>
      <c r="S601">
        <v>0</v>
      </c>
      <c r="T601">
        <v>8</v>
      </c>
      <c r="U601">
        <v>0</v>
      </c>
      <c r="V601">
        <v>0</v>
      </c>
      <c r="W601">
        <v>0</v>
      </c>
      <c r="X601">
        <v>52.036651147152817</v>
      </c>
      <c r="Y601">
        <v>0</v>
      </c>
      <c r="Z601">
        <v>0</v>
      </c>
      <c r="AA601">
        <v>0</v>
      </c>
      <c r="AB601">
        <v>39.451192061975981</v>
      </c>
      <c r="AC601">
        <v>0</v>
      </c>
      <c r="AD601">
        <v>0</v>
      </c>
      <c r="AE601">
        <v>91.487843209128798</v>
      </c>
    </row>
    <row r="602" spans="1:31" x14ac:dyDescent="0.3">
      <c r="A602">
        <v>2734504</v>
      </c>
      <c r="B602">
        <v>1</v>
      </c>
      <c r="C602" t="s">
        <v>81</v>
      </c>
      <c r="D602" t="s">
        <v>114</v>
      </c>
      <c r="E602" t="s">
        <v>156</v>
      </c>
      <c r="F602" t="s">
        <v>1922</v>
      </c>
      <c r="G602" t="s">
        <v>152</v>
      </c>
      <c r="H602" t="s">
        <v>153</v>
      </c>
      <c r="I602" t="s">
        <v>490</v>
      </c>
      <c r="J602" t="s">
        <v>137</v>
      </c>
      <c r="K602" t="s">
        <v>138</v>
      </c>
      <c r="L602" t="s">
        <v>1923</v>
      </c>
      <c r="M602" t="s">
        <v>1924</v>
      </c>
      <c r="N602">
        <v>1.3055555E-2</v>
      </c>
      <c r="O602">
        <v>0</v>
      </c>
      <c r="P602">
        <v>291</v>
      </c>
      <c r="Q602">
        <v>0</v>
      </c>
      <c r="R602">
        <v>0</v>
      </c>
      <c r="S602">
        <v>9</v>
      </c>
      <c r="T602">
        <v>19</v>
      </c>
      <c r="U602">
        <v>0</v>
      </c>
      <c r="V602">
        <v>0</v>
      </c>
      <c r="W602">
        <v>0</v>
      </c>
      <c r="X602">
        <v>0.26302569460228342</v>
      </c>
      <c r="Y602">
        <v>0</v>
      </c>
      <c r="Z602">
        <v>0</v>
      </c>
      <c r="AA602">
        <v>0.70935303894169655</v>
      </c>
      <c r="AB602">
        <v>2.8154853284220842E-2</v>
      </c>
      <c r="AC602">
        <v>0</v>
      </c>
      <c r="AD602">
        <v>0</v>
      </c>
      <c r="AE602">
        <v>1.0005335868282008</v>
      </c>
    </row>
    <row r="603" spans="1:31" x14ac:dyDescent="0.3">
      <c r="A603">
        <v>2733814</v>
      </c>
      <c r="B603">
        <v>1</v>
      </c>
      <c r="C603" t="s">
        <v>81</v>
      </c>
      <c r="D603" t="s">
        <v>118</v>
      </c>
      <c r="E603" t="s">
        <v>161</v>
      </c>
      <c r="F603" t="s">
        <v>1925</v>
      </c>
      <c r="G603" t="s">
        <v>409</v>
      </c>
      <c r="H603" t="s">
        <v>135</v>
      </c>
      <c r="I603" t="s">
        <v>136</v>
      </c>
      <c r="J603" t="s">
        <v>137</v>
      </c>
      <c r="K603" t="s">
        <v>138</v>
      </c>
      <c r="L603" t="s">
        <v>1926</v>
      </c>
      <c r="M603" t="s">
        <v>1927</v>
      </c>
      <c r="N603">
        <v>9.5347222219999992</v>
      </c>
      <c r="O603">
        <v>0</v>
      </c>
      <c r="P603">
        <v>79</v>
      </c>
      <c r="Q603">
        <v>0</v>
      </c>
      <c r="R603">
        <v>0</v>
      </c>
      <c r="S603">
        <v>0</v>
      </c>
      <c r="T603">
        <v>5</v>
      </c>
      <c r="U603">
        <v>0</v>
      </c>
      <c r="V603">
        <v>0</v>
      </c>
      <c r="W603">
        <v>0</v>
      </c>
      <c r="X603">
        <v>122.0054961030224</v>
      </c>
      <c r="Y603">
        <v>0</v>
      </c>
      <c r="Z603">
        <v>0</v>
      </c>
      <c r="AA603">
        <v>0</v>
      </c>
      <c r="AB603">
        <v>19.990378715548044</v>
      </c>
      <c r="AC603">
        <v>0</v>
      </c>
      <c r="AD603">
        <v>0</v>
      </c>
      <c r="AE603">
        <v>141.99587481857043</v>
      </c>
    </row>
    <row r="604" spans="1:31" x14ac:dyDescent="0.3">
      <c r="A604">
        <v>2734896</v>
      </c>
      <c r="B604">
        <v>1</v>
      </c>
      <c r="C604" t="s">
        <v>80</v>
      </c>
      <c r="D604" t="s">
        <v>105</v>
      </c>
      <c r="E604" t="s">
        <v>161</v>
      </c>
      <c r="F604" t="s">
        <v>1928</v>
      </c>
      <c r="G604" t="s">
        <v>163</v>
      </c>
      <c r="H604" t="s">
        <v>135</v>
      </c>
      <c r="I604" t="s">
        <v>136</v>
      </c>
      <c r="J604" t="s">
        <v>137</v>
      </c>
      <c r="K604" t="s">
        <v>138</v>
      </c>
      <c r="L604" t="s">
        <v>1929</v>
      </c>
      <c r="M604" t="s">
        <v>1930</v>
      </c>
      <c r="N604">
        <v>1.801111111</v>
      </c>
      <c r="O604">
        <v>0</v>
      </c>
      <c r="P604">
        <v>0</v>
      </c>
      <c r="Q604">
        <v>0</v>
      </c>
      <c r="R604">
        <v>19</v>
      </c>
      <c r="S604">
        <v>0</v>
      </c>
      <c r="T604">
        <v>1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9.9286069890070774</v>
      </c>
      <c r="AA604">
        <v>0</v>
      </c>
      <c r="AB604">
        <v>0.10691460728824334</v>
      </c>
      <c r="AC604">
        <v>0</v>
      </c>
      <c r="AD604">
        <v>0</v>
      </c>
      <c r="AE604">
        <v>10.03552159629532</v>
      </c>
    </row>
    <row r="605" spans="1:31" x14ac:dyDescent="0.3">
      <c r="A605">
        <v>2734747</v>
      </c>
      <c r="B605">
        <v>1</v>
      </c>
      <c r="C605" t="s">
        <v>80</v>
      </c>
      <c r="D605" t="s">
        <v>94</v>
      </c>
      <c r="E605" t="s">
        <v>150</v>
      </c>
      <c r="F605" t="s">
        <v>1931</v>
      </c>
      <c r="G605" t="s">
        <v>152</v>
      </c>
      <c r="H605" t="s">
        <v>153</v>
      </c>
      <c r="I605" t="s">
        <v>136</v>
      </c>
      <c r="J605" t="s">
        <v>137</v>
      </c>
      <c r="K605" t="s">
        <v>138</v>
      </c>
      <c r="L605" t="s">
        <v>1932</v>
      </c>
      <c r="M605" t="s">
        <v>1933</v>
      </c>
      <c r="N605">
        <v>8.6666666000000003E-2</v>
      </c>
      <c r="O605">
        <v>4</v>
      </c>
      <c r="P605">
        <v>2096</v>
      </c>
      <c r="Q605">
        <v>25</v>
      </c>
      <c r="R605">
        <v>20</v>
      </c>
      <c r="S605">
        <v>17</v>
      </c>
      <c r="T605">
        <v>186</v>
      </c>
      <c r="U605">
        <v>0</v>
      </c>
      <c r="V605">
        <v>0</v>
      </c>
      <c r="W605">
        <v>5.3639391578760007E-2</v>
      </c>
      <c r="X605">
        <v>14.318450219354069</v>
      </c>
      <c r="Y605">
        <v>1.1060726304318602</v>
      </c>
      <c r="Z605">
        <v>0.45436224568020006</v>
      </c>
      <c r="AA605">
        <v>8.7832839350705818</v>
      </c>
      <c r="AB605">
        <v>5.4319105783347581</v>
      </c>
      <c r="AC605">
        <v>0</v>
      </c>
      <c r="AD605">
        <v>0</v>
      </c>
      <c r="AE605">
        <v>30.14771900045023</v>
      </c>
    </row>
    <row r="606" spans="1:31" x14ac:dyDescent="0.3">
      <c r="A606">
        <v>2733949</v>
      </c>
      <c r="B606">
        <v>1</v>
      </c>
      <c r="C606" t="s">
        <v>80</v>
      </c>
      <c r="D606" t="s">
        <v>82</v>
      </c>
      <c r="E606" t="s">
        <v>145</v>
      </c>
      <c r="F606" t="s">
        <v>1934</v>
      </c>
      <c r="G606" t="s">
        <v>147</v>
      </c>
      <c r="H606" t="s">
        <v>135</v>
      </c>
      <c r="I606" t="s">
        <v>136</v>
      </c>
      <c r="J606" t="s">
        <v>137</v>
      </c>
      <c r="K606" t="s">
        <v>138</v>
      </c>
      <c r="L606" t="s">
        <v>1935</v>
      </c>
      <c r="M606" t="s">
        <v>1936</v>
      </c>
      <c r="N606">
        <v>13.471111111000001</v>
      </c>
      <c r="O606">
        <v>0</v>
      </c>
      <c r="P606">
        <v>14</v>
      </c>
      <c r="Q606">
        <v>0</v>
      </c>
      <c r="R606">
        <v>0</v>
      </c>
      <c r="S606">
        <v>0</v>
      </c>
      <c r="T606">
        <v>3</v>
      </c>
      <c r="U606">
        <v>0</v>
      </c>
      <c r="V606">
        <v>0</v>
      </c>
      <c r="W606">
        <v>0</v>
      </c>
      <c r="X606">
        <v>79.137105641712708</v>
      </c>
      <c r="Y606">
        <v>0</v>
      </c>
      <c r="Z606">
        <v>0</v>
      </c>
      <c r="AA606">
        <v>0</v>
      </c>
      <c r="AB606">
        <v>14.38197541164492</v>
      </c>
      <c r="AC606">
        <v>0</v>
      </c>
      <c r="AD606">
        <v>0</v>
      </c>
      <c r="AE606">
        <v>93.519081053357624</v>
      </c>
    </row>
    <row r="607" spans="1:31" x14ac:dyDescent="0.3">
      <c r="A607">
        <v>2734164</v>
      </c>
      <c r="B607">
        <v>1</v>
      </c>
      <c r="C607" t="s">
        <v>80</v>
      </c>
      <c r="D607" t="s">
        <v>106</v>
      </c>
      <c r="E607" t="s">
        <v>132</v>
      </c>
      <c r="F607" t="s">
        <v>1937</v>
      </c>
      <c r="G607" t="s">
        <v>163</v>
      </c>
      <c r="H607" t="s">
        <v>135</v>
      </c>
      <c r="I607" t="s">
        <v>136</v>
      </c>
      <c r="J607" t="s">
        <v>137</v>
      </c>
      <c r="K607" t="s">
        <v>138</v>
      </c>
      <c r="L607" t="s">
        <v>1938</v>
      </c>
      <c r="M607" t="s">
        <v>1939</v>
      </c>
      <c r="N607">
        <v>6.034166666</v>
      </c>
      <c r="O607">
        <v>0</v>
      </c>
      <c r="P607">
        <v>9</v>
      </c>
      <c r="Q607">
        <v>0</v>
      </c>
      <c r="R607">
        <v>27</v>
      </c>
      <c r="S607">
        <v>0</v>
      </c>
      <c r="T607">
        <v>3</v>
      </c>
      <c r="U607">
        <v>0</v>
      </c>
      <c r="V607">
        <v>0</v>
      </c>
      <c r="W607">
        <v>0</v>
      </c>
      <c r="X607">
        <v>16.794136496974282</v>
      </c>
      <c r="Y607">
        <v>0</v>
      </c>
      <c r="Z607">
        <v>148.02954783001917</v>
      </c>
      <c r="AA607">
        <v>0</v>
      </c>
      <c r="AB607">
        <v>18.119933561980616</v>
      </c>
      <c r="AC607">
        <v>0</v>
      </c>
      <c r="AD607">
        <v>0</v>
      </c>
      <c r="AE607">
        <v>182.94361788897407</v>
      </c>
    </row>
    <row r="608" spans="1:31" x14ac:dyDescent="0.3">
      <c r="A608">
        <v>2734041</v>
      </c>
      <c r="B608">
        <v>1</v>
      </c>
      <c r="C608" t="s">
        <v>81</v>
      </c>
      <c r="D608" t="s">
        <v>113</v>
      </c>
      <c r="E608" t="s">
        <v>161</v>
      </c>
      <c r="F608" t="s">
        <v>1940</v>
      </c>
      <c r="G608" t="s">
        <v>163</v>
      </c>
      <c r="H608" t="s">
        <v>135</v>
      </c>
      <c r="I608" t="s">
        <v>136</v>
      </c>
      <c r="J608" t="s">
        <v>137</v>
      </c>
      <c r="K608" t="s">
        <v>138</v>
      </c>
      <c r="L608" t="s">
        <v>1941</v>
      </c>
      <c r="M608" t="s">
        <v>1942</v>
      </c>
      <c r="N608">
        <v>4.2627777770000002</v>
      </c>
      <c r="O608">
        <v>0</v>
      </c>
      <c r="P608">
        <v>17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5.7545332877101263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5.7545332877101263</v>
      </c>
    </row>
    <row r="609" spans="1:31" x14ac:dyDescent="0.3">
      <c r="A609">
        <v>2734118</v>
      </c>
      <c r="B609">
        <v>1</v>
      </c>
      <c r="C609" t="s">
        <v>80</v>
      </c>
      <c r="D609" t="s">
        <v>92</v>
      </c>
      <c r="E609" t="s">
        <v>145</v>
      </c>
      <c r="F609" t="s">
        <v>1943</v>
      </c>
      <c r="G609" t="s">
        <v>181</v>
      </c>
      <c r="H609" t="s">
        <v>135</v>
      </c>
      <c r="I609" t="s">
        <v>136</v>
      </c>
      <c r="J609" t="s">
        <v>137</v>
      </c>
      <c r="K609" t="s">
        <v>138</v>
      </c>
      <c r="L609" t="s">
        <v>1944</v>
      </c>
      <c r="M609" t="s">
        <v>1945</v>
      </c>
      <c r="N609">
        <v>1.2705555550000001</v>
      </c>
      <c r="O609">
        <v>0</v>
      </c>
      <c r="P609">
        <v>9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1.9701866239319268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1.9701866239319268</v>
      </c>
    </row>
    <row r="610" spans="1:31" x14ac:dyDescent="0.3">
      <c r="A610">
        <v>2734141</v>
      </c>
      <c r="B610">
        <v>1</v>
      </c>
      <c r="C610" t="s">
        <v>81</v>
      </c>
      <c r="D610" t="s">
        <v>127</v>
      </c>
      <c r="E610" t="s">
        <v>156</v>
      </c>
      <c r="F610" t="s">
        <v>1946</v>
      </c>
      <c r="G610" t="s">
        <v>152</v>
      </c>
      <c r="H610" t="s">
        <v>153</v>
      </c>
      <c r="I610" t="s">
        <v>136</v>
      </c>
      <c r="J610" t="s">
        <v>137</v>
      </c>
      <c r="K610" t="s">
        <v>138</v>
      </c>
      <c r="L610" t="s">
        <v>1947</v>
      </c>
      <c r="M610" t="s">
        <v>1948</v>
      </c>
      <c r="N610">
        <v>0.80277777699999997</v>
      </c>
      <c r="O610">
        <v>1</v>
      </c>
      <c r="P610">
        <v>421</v>
      </c>
      <c r="Q610">
        <v>1</v>
      </c>
      <c r="R610">
        <v>40</v>
      </c>
      <c r="S610">
        <v>0</v>
      </c>
      <c r="T610">
        <v>73</v>
      </c>
      <c r="U610">
        <v>0</v>
      </c>
      <c r="V610">
        <v>0</v>
      </c>
      <c r="W610">
        <v>3.2039258457751041</v>
      </c>
      <c r="X610">
        <v>55.66768246472207</v>
      </c>
      <c r="Y610">
        <v>0.84936940786264425</v>
      </c>
      <c r="Z610">
        <v>10.03961954229019</v>
      </c>
      <c r="AA610">
        <v>0</v>
      </c>
      <c r="AB610">
        <v>39.525563122957699</v>
      </c>
      <c r="AC610">
        <v>0</v>
      </c>
      <c r="AD610">
        <v>0</v>
      </c>
      <c r="AE610">
        <v>109.28616038360769</v>
      </c>
    </row>
    <row r="611" spans="1:31" x14ac:dyDescent="0.3">
      <c r="A611">
        <v>2733849</v>
      </c>
      <c r="B611">
        <v>1</v>
      </c>
      <c r="C611" t="s">
        <v>80</v>
      </c>
      <c r="D611" t="s">
        <v>94</v>
      </c>
      <c r="E611" t="s">
        <v>132</v>
      </c>
      <c r="F611" t="s">
        <v>1949</v>
      </c>
      <c r="G611" t="s">
        <v>134</v>
      </c>
      <c r="H611" t="s">
        <v>135</v>
      </c>
      <c r="I611" t="s">
        <v>136</v>
      </c>
      <c r="J611" t="s">
        <v>137</v>
      </c>
      <c r="K611" t="s">
        <v>138</v>
      </c>
      <c r="L611" t="s">
        <v>1950</v>
      </c>
      <c r="M611" t="s">
        <v>1951</v>
      </c>
      <c r="N611">
        <v>9.1719444439999993</v>
      </c>
      <c r="O611">
        <v>0</v>
      </c>
      <c r="P611">
        <v>91</v>
      </c>
      <c r="Q611">
        <v>0</v>
      </c>
      <c r="R611">
        <v>2</v>
      </c>
      <c r="S611">
        <v>0</v>
      </c>
      <c r="T611">
        <v>5</v>
      </c>
      <c r="U611">
        <v>0</v>
      </c>
      <c r="V611">
        <v>0</v>
      </c>
      <c r="W611">
        <v>0</v>
      </c>
      <c r="X611">
        <v>98.695799942977487</v>
      </c>
      <c r="Y611">
        <v>0</v>
      </c>
      <c r="Z611">
        <v>1.7899754819094893</v>
      </c>
      <c r="AA611">
        <v>0</v>
      </c>
      <c r="AB611">
        <v>27.669873348143245</v>
      </c>
      <c r="AC611">
        <v>0</v>
      </c>
      <c r="AD611">
        <v>0</v>
      </c>
      <c r="AE611">
        <v>128.15564877303024</v>
      </c>
    </row>
    <row r="612" spans="1:31" x14ac:dyDescent="0.3">
      <c r="A612">
        <v>2733972</v>
      </c>
      <c r="B612">
        <v>1</v>
      </c>
      <c r="C612" t="s">
        <v>81</v>
      </c>
      <c r="D612" t="s">
        <v>118</v>
      </c>
      <c r="E612" t="s">
        <v>145</v>
      </c>
      <c r="F612" t="s">
        <v>1952</v>
      </c>
      <c r="G612" t="s">
        <v>230</v>
      </c>
      <c r="H612" t="s">
        <v>135</v>
      </c>
      <c r="I612" t="s">
        <v>136</v>
      </c>
      <c r="J612" t="s">
        <v>137</v>
      </c>
      <c r="K612" t="s">
        <v>138</v>
      </c>
      <c r="L612" t="s">
        <v>1953</v>
      </c>
      <c r="M612" t="s">
        <v>1954</v>
      </c>
      <c r="N612">
        <v>2.9474999999999998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1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0.56175673885249999</v>
      </c>
      <c r="AC612">
        <v>0</v>
      </c>
      <c r="AD612">
        <v>0</v>
      </c>
      <c r="AE612">
        <v>0.56175673885249999</v>
      </c>
    </row>
    <row r="613" spans="1:31" x14ac:dyDescent="0.3">
      <c r="A613">
        <v>2734095</v>
      </c>
      <c r="B613">
        <v>1</v>
      </c>
      <c r="C613" t="s">
        <v>80</v>
      </c>
      <c r="D613" t="s">
        <v>85</v>
      </c>
      <c r="E613" t="s">
        <v>145</v>
      </c>
      <c r="F613" t="s">
        <v>1955</v>
      </c>
      <c r="G613" t="s">
        <v>181</v>
      </c>
      <c r="H613" t="s">
        <v>135</v>
      </c>
      <c r="I613" t="s">
        <v>136</v>
      </c>
      <c r="J613" t="s">
        <v>137</v>
      </c>
      <c r="K613" t="s">
        <v>138</v>
      </c>
      <c r="L613" t="s">
        <v>1956</v>
      </c>
      <c r="M613" t="s">
        <v>1957</v>
      </c>
      <c r="N613">
        <v>2.5536111109999999</v>
      </c>
      <c r="O613">
        <v>0</v>
      </c>
      <c r="P613">
        <v>6</v>
      </c>
      <c r="Q613">
        <v>0</v>
      </c>
      <c r="R613">
        <v>0</v>
      </c>
      <c r="S613">
        <v>0</v>
      </c>
      <c r="T613">
        <v>4</v>
      </c>
      <c r="U613">
        <v>0</v>
      </c>
      <c r="V613">
        <v>0</v>
      </c>
      <c r="W613">
        <v>0</v>
      </c>
      <c r="X613">
        <v>4.5273886638198997</v>
      </c>
      <c r="Y613">
        <v>0</v>
      </c>
      <c r="Z613">
        <v>0</v>
      </c>
      <c r="AA613">
        <v>0</v>
      </c>
      <c r="AB613">
        <v>6.8702064768839239</v>
      </c>
      <c r="AC613">
        <v>0</v>
      </c>
      <c r="AD613">
        <v>0</v>
      </c>
      <c r="AE613">
        <v>11.397595140703825</v>
      </c>
    </row>
    <row r="614" spans="1:31" x14ac:dyDescent="0.3">
      <c r="A614">
        <v>2734333</v>
      </c>
      <c r="B614">
        <v>1</v>
      </c>
      <c r="C614" t="s">
        <v>81</v>
      </c>
      <c r="D614" t="s">
        <v>118</v>
      </c>
      <c r="E614" t="s">
        <v>213</v>
      </c>
      <c r="F614" t="s">
        <v>1958</v>
      </c>
      <c r="G614" t="s">
        <v>152</v>
      </c>
      <c r="H614" t="s">
        <v>153</v>
      </c>
      <c r="I614" t="s">
        <v>490</v>
      </c>
      <c r="J614" t="s">
        <v>137</v>
      </c>
      <c r="K614" t="s">
        <v>138</v>
      </c>
      <c r="L614" t="s">
        <v>1959</v>
      </c>
      <c r="M614" t="s">
        <v>1960</v>
      </c>
      <c r="N614">
        <v>1.8055555000000001E-2</v>
      </c>
      <c r="O614">
        <v>1</v>
      </c>
      <c r="P614">
        <v>0</v>
      </c>
      <c r="Q614">
        <v>43</v>
      </c>
      <c r="R614">
        <v>74</v>
      </c>
      <c r="S614">
        <v>4</v>
      </c>
      <c r="T614">
        <v>2</v>
      </c>
      <c r="U614">
        <v>1</v>
      </c>
      <c r="V614">
        <v>0</v>
      </c>
      <c r="W614">
        <v>3.5271312586249999E-2</v>
      </c>
      <c r="X614">
        <v>0</v>
      </c>
      <c r="Y614">
        <v>0.21803301358919164</v>
      </c>
      <c r="Z614">
        <v>9.5262878384916636E-2</v>
      </c>
      <c r="AA614">
        <v>1.6083962513116872</v>
      </c>
      <c r="AB614">
        <v>0</v>
      </c>
      <c r="AC614">
        <v>3.0828386850560001</v>
      </c>
      <c r="AD614">
        <v>0</v>
      </c>
      <c r="AE614">
        <v>5.039802140928046</v>
      </c>
    </row>
    <row r="615" spans="1:31" x14ac:dyDescent="0.3">
      <c r="A615">
        <v>2734087</v>
      </c>
      <c r="B615">
        <v>1</v>
      </c>
      <c r="C615" t="s">
        <v>80</v>
      </c>
      <c r="D615" t="s">
        <v>94</v>
      </c>
      <c r="E615" t="s">
        <v>150</v>
      </c>
      <c r="F615" t="s">
        <v>1961</v>
      </c>
      <c r="G615" t="s">
        <v>152</v>
      </c>
      <c r="H615" t="s">
        <v>153</v>
      </c>
      <c r="I615" t="s">
        <v>136</v>
      </c>
      <c r="J615" t="s">
        <v>137</v>
      </c>
      <c r="K615" t="s">
        <v>138</v>
      </c>
      <c r="L615" t="s">
        <v>1962</v>
      </c>
      <c r="M615" t="s">
        <v>1963</v>
      </c>
      <c r="N615">
        <v>0.25444444399999999</v>
      </c>
      <c r="O615">
        <v>0</v>
      </c>
      <c r="P615">
        <v>897</v>
      </c>
      <c r="Q615">
        <v>9</v>
      </c>
      <c r="R615">
        <v>136</v>
      </c>
      <c r="S615">
        <v>3</v>
      </c>
      <c r="T615">
        <v>134</v>
      </c>
      <c r="U615">
        <v>1</v>
      </c>
      <c r="V615">
        <v>0</v>
      </c>
      <c r="W615">
        <v>0</v>
      </c>
      <c r="X615">
        <v>37.600565118142725</v>
      </c>
      <c r="Y615">
        <v>0.57341209790411996</v>
      </c>
      <c r="Z615">
        <v>1.9983171949545</v>
      </c>
      <c r="AA615">
        <v>1.6885630761649832</v>
      </c>
      <c r="AB615">
        <v>23.892306412187981</v>
      </c>
      <c r="AC615">
        <v>5.68587960266282</v>
      </c>
      <c r="AD615">
        <v>0</v>
      </c>
      <c r="AE615">
        <v>71.439043502017128</v>
      </c>
    </row>
    <row r="616" spans="1:31" x14ac:dyDescent="0.3">
      <c r="A616">
        <v>2734379</v>
      </c>
      <c r="B616">
        <v>1</v>
      </c>
      <c r="C616" t="s">
        <v>80</v>
      </c>
      <c r="D616" t="s">
        <v>99</v>
      </c>
      <c r="E616" t="s">
        <v>161</v>
      </c>
      <c r="F616" t="s">
        <v>1625</v>
      </c>
      <c r="G616" t="s">
        <v>163</v>
      </c>
      <c r="H616" t="s">
        <v>135</v>
      </c>
      <c r="I616" t="s">
        <v>136</v>
      </c>
      <c r="J616" t="s">
        <v>137</v>
      </c>
      <c r="K616" t="s">
        <v>138</v>
      </c>
      <c r="L616" t="s">
        <v>1964</v>
      </c>
      <c r="M616" t="s">
        <v>1965</v>
      </c>
      <c r="N616">
        <v>6.460555555</v>
      </c>
      <c r="O616">
        <v>0</v>
      </c>
      <c r="P616">
        <v>51</v>
      </c>
      <c r="Q616">
        <v>0</v>
      </c>
      <c r="R616">
        <v>0</v>
      </c>
      <c r="S616">
        <v>0</v>
      </c>
      <c r="T616">
        <v>1</v>
      </c>
      <c r="U616">
        <v>0</v>
      </c>
      <c r="V616">
        <v>0</v>
      </c>
      <c r="W616">
        <v>0</v>
      </c>
      <c r="X616">
        <v>40.035684801345177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40.035684801345177</v>
      </c>
    </row>
    <row r="617" spans="1:31" x14ac:dyDescent="0.3">
      <c r="A617">
        <v>2733795</v>
      </c>
      <c r="B617">
        <v>1</v>
      </c>
      <c r="C617" t="s">
        <v>80</v>
      </c>
      <c r="D617" t="s">
        <v>94</v>
      </c>
      <c r="E617" t="s">
        <v>150</v>
      </c>
      <c r="F617" t="s">
        <v>1966</v>
      </c>
      <c r="G617" t="s">
        <v>152</v>
      </c>
      <c r="H617" t="s">
        <v>153</v>
      </c>
      <c r="I617" t="s">
        <v>136</v>
      </c>
      <c r="J617" t="s">
        <v>137</v>
      </c>
      <c r="K617" t="s">
        <v>138</v>
      </c>
      <c r="L617" t="s">
        <v>1967</v>
      </c>
      <c r="M617" t="s">
        <v>1968</v>
      </c>
      <c r="N617">
        <v>9.3302777769999992</v>
      </c>
      <c r="O617">
        <v>0</v>
      </c>
      <c r="P617">
        <v>146</v>
      </c>
      <c r="Q617">
        <v>1</v>
      </c>
      <c r="R617">
        <v>7</v>
      </c>
      <c r="S617">
        <v>13</v>
      </c>
      <c r="T617">
        <v>20</v>
      </c>
      <c r="U617">
        <v>4</v>
      </c>
      <c r="V617">
        <v>0</v>
      </c>
      <c r="W617">
        <v>0</v>
      </c>
      <c r="X617">
        <v>206.87622201516186</v>
      </c>
      <c r="Y617">
        <v>1966.4602769914022</v>
      </c>
      <c r="Z617">
        <v>17.265828911009191</v>
      </c>
      <c r="AA617">
        <v>2170.7877216196598</v>
      </c>
      <c r="AB617">
        <v>186.36658520831739</v>
      </c>
      <c r="AC617">
        <v>16310.750717073757</v>
      </c>
      <c r="AD617">
        <v>0</v>
      </c>
      <c r="AE617">
        <v>20858.507351819309</v>
      </c>
    </row>
    <row r="618" spans="1:31" x14ac:dyDescent="0.3">
      <c r="A618">
        <v>2733772</v>
      </c>
      <c r="B618">
        <v>1</v>
      </c>
      <c r="C618" t="s">
        <v>80</v>
      </c>
      <c r="D618" t="s">
        <v>96</v>
      </c>
      <c r="E618" t="s">
        <v>161</v>
      </c>
      <c r="F618" t="s">
        <v>1969</v>
      </c>
      <c r="G618" t="s">
        <v>393</v>
      </c>
      <c r="H618" t="s">
        <v>135</v>
      </c>
      <c r="I618" t="s">
        <v>136</v>
      </c>
      <c r="J618" t="s">
        <v>137</v>
      </c>
      <c r="K618" t="s">
        <v>138</v>
      </c>
      <c r="L618" t="s">
        <v>1970</v>
      </c>
      <c r="M618" t="s">
        <v>1971</v>
      </c>
      <c r="N618">
        <v>4.4236111109999996</v>
      </c>
      <c r="O618">
        <v>0</v>
      </c>
      <c r="P618">
        <v>52</v>
      </c>
      <c r="Q618">
        <v>0</v>
      </c>
      <c r="R618">
        <v>0</v>
      </c>
      <c r="S618">
        <v>0</v>
      </c>
      <c r="T618">
        <v>3</v>
      </c>
      <c r="U618">
        <v>0</v>
      </c>
      <c r="V618">
        <v>0</v>
      </c>
      <c r="W618">
        <v>0</v>
      </c>
      <c r="X618">
        <v>26.656267456413037</v>
      </c>
      <c r="Y618">
        <v>0</v>
      </c>
      <c r="Z618">
        <v>0</v>
      </c>
      <c r="AA618">
        <v>0</v>
      </c>
      <c r="AB618">
        <v>15.568932267205273</v>
      </c>
      <c r="AC618">
        <v>0</v>
      </c>
      <c r="AD618">
        <v>0</v>
      </c>
      <c r="AE618">
        <v>42.22519972361831</v>
      </c>
    </row>
    <row r="619" spans="1:31" x14ac:dyDescent="0.3">
      <c r="A619">
        <v>2734579</v>
      </c>
      <c r="B619">
        <v>1</v>
      </c>
      <c r="C619" t="s">
        <v>81</v>
      </c>
      <c r="D619" t="s">
        <v>127</v>
      </c>
      <c r="E619" t="s">
        <v>161</v>
      </c>
      <c r="F619" t="s">
        <v>1972</v>
      </c>
      <c r="G619" t="s">
        <v>163</v>
      </c>
      <c r="H619" t="s">
        <v>135</v>
      </c>
      <c r="I619" t="s">
        <v>136</v>
      </c>
      <c r="J619" t="s">
        <v>137</v>
      </c>
      <c r="K619" t="s">
        <v>138</v>
      </c>
      <c r="L619" t="s">
        <v>1973</v>
      </c>
      <c r="M619" t="s">
        <v>1974</v>
      </c>
      <c r="N619">
        <v>8.2741666659999993</v>
      </c>
      <c r="O619">
        <v>0</v>
      </c>
      <c r="P619">
        <v>124</v>
      </c>
      <c r="Q619">
        <v>0</v>
      </c>
      <c r="R619">
        <v>3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258.88385525964208</v>
      </c>
      <c r="Y619">
        <v>0</v>
      </c>
      <c r="Z619">
        <v>1.1102499933762544</v>
      </c>
      <c r="AA619">
        <v>0</v>
      </c>
      <c r="AB619">
        <v>0</v>
      </c>
      <c r="AC619">
        <v>0</v>
      </c>
      <c r="AD619">
        <v>0</v>
      </c>
      <c r="AE619">
        <v>259.99410525301835</v>
      </c>
    </row>
    <row r="620" spans="1:31" x14ac:dyDescent="0.3">
      <c r="A620">
        <v>2735169</v>
      </c>
      <c r="B620">
        <v>1</v>
      </c>
      <c r="C620" t="s">
        <v>80</v>
      </c>
      <c r="D620" t="s">
        <v>97</v>
      </c>
      <c r="E620" t="s">
        <v>145</v>
      </c>
      <c r="F620" t="s">
        <v>1975</v>
      </c>
      <c r="G620" t="s">
        <v>230</v>
      </c>
      <c r="H620" t="s">
        <v>135</v>
      </c>
      <c r="I620" t="s">
        <v>136</v>
      </c>
      <c r="J620" t="s">
        <v>137</v>
      </c>
      <c r="K620" t="s">
        <v>138</v>
      </c>
      <c r="L620" t="s">
        <v>1976</v>
      </c>
      <c r="M620" t="s">
        <v>1977</v>
      </c>
      <c r="N620">
        <v>2.3630555549999999</v>
      </c>
      <c r="O620">
        <v>0</v>
      </c>
      <c r="P620">
        <v>3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2.3145619294431361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2.3145619294431361</v>
      </c>
    </row>
    <row r="621" spans="1:31" x14ac:dyDescent="0.3">
      <c r="A621">
        <v>2735146</v>
      </c>
      <c r="B621">
        <v>1</v>
      </c>
      <c r="C621" t="s">
        <v>81</v>
      </c>
      <c r="D621" t="s">
        <v>122</v>
      </c>
      <c r="E621" t="s">
        <v>145</v>
      </c>
      <c r="F621" t="s">
        <v>1978</v>
      </c>
      <c r="G621" t="s">
        <v>230</v>
      </c>
      <c r="H621" t="s">
        <v>135</v>
      </c>
      <c r="I621" t="s">
        <v>136</v>
      </c>
      <c r="J621" t="s">
        <v>137</v>
      </c>
      <c r="K621" t="s">
        <v>138</v>
      </c>
      <c r="L621" t="s">
        <v>1979</v>
      </c>
      <c r="M621" t="s">
        <v>1980</v>
      </c>
      <c r="N621">
        <v>11.085555554999999</v>
      </c>
      <c r="O621">
        <v>0</v>
      </c>
      <c r="P621">
        <v>1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1.0174913892481601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1.0174913892481601</v>
      </c>
    </row>
    <row r="622" spans="1:31" x14ac:dyDescent="0.3">
      <c r="A622">
        <v>2734977</v>
      </c>
      <c r="B622">
        <v>1</v>
      </c>
      <c r="C622" t="s">
        <v>81</v>
      </c>
      <c r="D622" t="s">
        <v>122</v>
      </c>
      <c r="E622" t="s">
        <v>132</v>
      </c>
      <c r="F622" t="s">
        <v>1981</v>
      </c>
      <c r="G622" t="s">
        <v>170</v>
      </c>
      <c r="H622" t="s">
        <v>135</v>
      </c>
      <c r="I622" t="s">
        <v>136</v>
      </c>
      <c r="J622" t="s">
        <v>137</v>
      </c>
      <c r="K622" t="s">
        <v>138</v>
      </c>
      <c r="L622" t="s">
        <v>1982</v>
      </c>
      <c r="M622" t="s">
        <v>1983</v>
      </c>
      <c r="N622">
        <v>1.0155555549999999</v>
      </c>
      <c r="O622">
        <v>0</v>
      </c>
      <c r="P622">
        <v>114</v>
      </c>
      <c r="Q622">
        <v>0</v>
      </c>
      <c r="R622">
        <v>0</v>
      </c>
      <c r="S622">
        <v>0</v>
      </c>
      <c r="T622">
        <v>4</v>
      </c>
      <c r="U622">
        <v>0</v>
      </c>
      <c r="V622">
        <v>0</v>
      </c>
      <c r="W622">
        <v>0</v>
      </c>
      <c r="X622">
        <v>11.881224790179953</v>
      </c>
      <c r="Y622">
        <v>0</v>
      </c>
      <c r="Z622">
        <v>0</v>
      </c>
      <c r="AA622">
        <v>0</v>
      </c>
      <c r="AB622">
        <v>0.18893846798506667</v>
      </c>
      <c r="AC622">
        <v>0</v>
      </c>
      <c r="AD622">
        <v>0</v>
      </c>
      <c r="AE622">
        <v>12.070163258165019</v>
      </c>
    </row>
    <row r="623" spans="1:31" x14ac:dyDescent="0.3">
      <c r="A623">
        <v>2733680</v>
      </c>
      <c r="B623">
        <v>1</v>
      </c>
      <c r="C623" t="s">
        <v>81</v>
      </c>
      <c r="D623" t="s">
        <v>113</v>
      </c>
      <c r="E623" t="s">
        <v>161</v>
      </c>
      <c r="F623" t="s">
        <v>1984</v>
      </c>
      <c r="G623" t="s">
        <v>163</v>
      </c>
      <c r="H623" t="s">
        <v>135</v>
      </c>
      <c r="I623" t="s">
        <v>136</v>
      </c>
      <c r="J623" t="s">
        <v>137</v>
      </c>
      <c r="K623" t="s">
        <v>138</v>
      </c>
      <c r="L623" t="s">
        <v>1985</v>
      </c>
      <c r="M623" t="s">
        <v>1986</v>
      </c>
      <c r="N623">
        <v>1.321666666</v>
      </c>
      <c r="O623">
        <v>0</v>
      </c>
      <c r="P623">
        <v>1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0.33409821029138664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0.33409821029138664</v>
      </c>
    </row>
    <row r="624" spans="1:31" x14ac:dyDescent="0.3">
      <c r="A624">
        <v>2733603</v>
      </c>
      <c r="B624">
        <v>1</v>
      </c>
      <c r="C624" t="s">
        <v>80</v>
      </c>
      <c r="D624" t="s">
        <v>95</v>
      </c>
      <c r="E624" t="s">
        <v>173</v>
      </c>
      <c r="F624" t="s">
        <v>1987</v>
      </c>
      <c r="G624" t="s">
        <v>152</v>
      </c>
      <c r="H624" t="s">
        <v>153</v>
      </c>
      <c r="I624" t="s">
        <v>136</v>
      </c>
      <c r="J624" t="s">
        <v>137</v>
      </c>
      <c r="K624" t="s">
        <v>138</v>
      </c>
      <c r="L624" t="s">
        <v>1988</v>
      </c>
      <c r="M624" t="s">
        <v>1989</v>
      </c>
      <c r="N624">
        <v>0.199722222</v>
      </c>
      <c r="O624">
        <v>2</v>
      </c>
      <c r="P624">
        <v>1522</v>
      </c>
      <c r="Q624">
        <v>15</v>
      </c>
      <c r="R624">
        <v>22</v>
      </c>
      <c r="S624">
        <v>25</v>
      </c>
      <c r="T624">
        <v>89</v>
      </c>
      <c r="U624">
        <v>1</v>
      </c>
      <c r="V624">
        <v>0</v>
      </c>
      <c r="W624">
        <v>0.24449331772961586</v>
      </c>
      <c r="X624">
        <v>26.336600568272633</v>
      </c>
      <c r="Y624">
        <v>7.3126040525150628</v>
      </c>
      <c r="Z624">
        <v>0.42738177060096</v>
      </c>
      <c r="AA624">
        <v>251.06763965406574</v>
      </c>
      <c r="AB624">
        <v>7.9747396055122559</v>
      </c>
      <c r="AC624">
        <v>0.57641876851166662</v>
      </c>
      <c r="AD624">
        <v>0</v>
      </c>
      <c r="AE624">
        <v>293.93987773720789</v>
      </c>
    </row>
    <row r="625" spans="1:31" x14ac:dyDescent="0.3">
      <c r="A625">
        <v>2733872</v>
      </c>
      <c r="B625">
        <v>1</v>
      </c>
      <c r="C625" t="s">
        <v>80</v>
      </c>
      <c r="D625" t="s">
        <v>82</v>
      </c>
      <c r="E625" t="s">
        <v>145</v>
      </c>
      <c r="F625" t="s">
        <v>1990</v>
      </c>
      <c r="G625" t="s">
        <v>181</v>
      </c>
      <c r="H625" t="s">
        <v>135</v>
      </c>
      <c r="I625" t="s">
        <v>136</v>
      </c>
      <c r="J625" t="s">
        <v>137</v>
      </c>
      <c r="K625" t="s">
        <v>138</v>
      </c>
      <c r="L625" t="s">
        <v>1991</v>
      </c>
      <c r="M625" t="s">
        <v>1992</v>
      </c>
      <c r="N625">
        <v>15.217222222</v>
      </c>
      <c r="O625">
        <v>0</v>
      </c>
      <c r="P625">
        <v>11</v>
      </c>
      <c r="Q625">
        <v>0</v>
      </c>
      <c r="R625">
        <v>0</v>
      </c>
      <c r="S625">
        <v>0</v>
      </c>
      <c r="T625">
        <v>1</v>
      </c>
      <c r="U625">
        <v>0</v>
      </c>
      <c r="V625">
        <v>0</v>
      </c>
      <c r="W625">
        <v>0</v>
      </c>
      <c r="X625">
        <v>63.018250114577164</v>
      </c>
      <c r="Y625">
        <v>0</v>
      </c>
      <c r="Z625">
        <v>0</v>
      </c>
      <c r="AA625">
        <v>0</v>
      </c>
      <c r="AB625">
        <v>154.78916457753289</v>
      </c>
      <c r="AC625">
        <v>0</v>
      </c>
      <c r="AD625">
        <v>0</v>
      </c>
      <c r="AE625">
        <v>217.80741469211006</v>
      </c>
    </row>
    <row r="626" spans="1:31" x14ac:dyDescent="0.3">
      <c r="A626">
        <v>2734785</v>
      </c>
      <c r="B626">
        <v>1</v>
      </c>
      <c r="C626" t="s">
        <v>81</v>
      </c>
      <c r="D626" t="s">
        <v>113</v>
      </c>
      <c r="E626" t="s">
        <v>161</v>
      </c>
      <c r="F626" t="s">
        <v>1993</v>
      </c>
      <c r="G626" t="s">
        <v>163</v>
      </c>
      <c r="H626" t="s">
        <v>135</v>
      </c>
      <c r="I626" t="s">
        <v>136</v>
      </c>
      <c r="J626" t="s">
        <v>137</v>
      </c>
      <c r="K626" t="s">
        <v>138</v>
      </c>
      <c r="L626" t="s">
        <v>1994</v>
      </c>
      <c r="M626" t="s">
        <v>1995</v>
      </c>
      <c r="N626">
        <v>4.312777777</v>
      </c>
      <c r="O626">
        <v>0</v>
      </c>
      <c r="P626">
        <v>7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1.7563273386604501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1.7563273386604501</v>
      </c>
    </row>
    <row r="627" spans="1:31" x14ac:dyDescent="0.3">
      <c r="A627">
        <v>2734656</v>
      </c>
      <c r="B627">
        <v>1</v>
      </c>
      <c r="C627" t="s">
        <v>80</v>
      </c>
      <c r="D627" t="s">
        <v>101</v>
      </c>
      <c r="E627" t="s">
        <v>161</v>
      </c>
      <c r="F627" t="s">
        <v>1996</v>
      </c>
      <c r="G627" t="s">
        <v>170</v>
      </c>
      <c r="H627" t="s">
        <v>135</v>
      </c>
      <c r="I627" t="s">
        <v>136</v>
      </c>
      <c r="J627" t="s">
        <v>137</v>
      </c>
      <c r="K627" t="s">
        <v>138</v>
      </c>
      <c r="L627" t="s">
        <v>1997</v>
      </c>
      <c r="M627" t="s">
        <v>1998</v>
      </c>
      <c r="N627">
        <v>4.3</v>
      </c>
      <c r="O627">
        <v>0</v>
      </c>
      <c r="P627">
        <v>41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22.530709624995879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22.530709624995879</v>
      </c>
    </row>
    <row r="628" spans="1:31" x14ac:dyDescent="0.3">
      <c r="A628">
        <v>2734356</v>
      </c>
      <c r="B628">
        <v>1</v>
      </c>
      <c r="C628" t="s">
        <v>81</v>
      </c>
      <c r="D628" t="s">
        <v>113</v>
      </c>
      <c r="E628" t="s">
        <v>161</v>
      </c>
      <c r="F628" t="s">
        <v>1999</v>
      </c>
      <c r="G628" t="s">
        <v>163</v>
      </c>
      <c r="H628" t="s">
        <v>135</v>
      </c>
      <c r="I628" t="s">
        <v>136</v>
      </c>
      <c r="J628" t="s">
        <v>137</v>
      </c>
      <c r="K628" t="s">
        <v>138</v>
      </c>
      <c r="L628" t="s">
        <v>2000</v>
      </c>
      <c r="M628" t="s">
        <v>2001</v>
      </c>
      <c r="N628">
        <v>7.676666666</v>
      </c>
      <c r="O628">
        <v>0</v>
      </c>
      <c r="P628">
        <v>12</v>
      </c>
      <c r="Q628">
        <v>0</v>
      </c>
      <c r="R628">
        <v>3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33.60527275803382</v>
      </c>
      <c r="Y628">
        <v>0</v>
      </c>
      <c r="Z628">
        <v>17.813239726439207</v>
      </c>
      <c r="AA628">
        <v>0</v>
      </c>
      <c r="AB628">
        <v>0</v>
      </c>
      <c r="AC628">
        <v>0</v>
      </c>
      <c r="AD628">
        <v>0</v>
      </c>
      <c r="AE628">
        <v>51.418512484473027</v>
      </c>
    </row>
    <row r="629" spans="1:31" x14ac:dyDescent="0.3">
      <c r="A629">
        <v>2734748</v>
      </c>
      <c r="B629">
        <v>1</v>
      </c>
      <c r="C629" t="s">
        <v>81</v>
      </c>
      <c r="D629" t="s">
        <v>120</v>
      </c>
      <c r="E629" t="s">
        <v>213</v>
      </c>
      <c r="F629" t="s">
        <v>2002</v>
      </c>
      <c r="G629" t="s">
        <v>152</v>
      </c>
      <c r="H629" t="s">
        <v>153</v>
      </c>
      <c r="I629" t="s">
        <v>136</v>
      </c>
      <c r="J629" t="s">
        <v>137</v>
      </c>
      <c r="K629" t="s">
        <v>138</v>
      </c>
      <c r="L629" t="s">
        <v>2003</v>
      </c>
      <c r="M629" t="s">
        <v>2004</v>
      </c>
      <c r="N629">
        <v>0.55277777699999997</v>
      </c>
      <c r="O629">
        <v>2</v>
      </c>
      <c r="P629">
        <v>1</v>
      </c>
      <c r="Q629">
        <v>66</v>
      </c>
      <c r="R629">
        <v>29</v>
      </c>
      <c r="S629">
        <v>6</v>
      </c>
      <c r="T629">
        <v>2</v>
      </c>
      <c r="U629">
        <v>1</v>
      </c>
      <c r="V629">
        <v>0</v>
      </c>
      <c r="W629">
        <v>0.23260454347999998</v>
      </c>
      <c r="X629">
        <v>0</v>
      </c>
      <c r="Y629">
        <v>2.4174367756466664</v>
      </c>
      <c r="Z629">
        <v>0.6809534633883334</v>
      </c>
      <c r="AA629">
        <v>64.836857652871387</v>
      </c>
      <c r="AB629">
        <v>0</v>
      </c>
      <c r="AC629">
        <v>86.362365569016958</v>
      </c>
      <c r="AD629">
        <v>0</v>
      </c>
      <c r="AE629">
        <v>154.53021800440337</v>
      </c>
    </row>
    <row r="630" spans="1:31" x14ac:dyDescent="0.3">
      <c r="A630">
        <v>2735063</v>
      </c>
      <c r="B630">
        <v>1</v>
      </c>
      <c r="C630" t="s">
        <v>80</v>
      </c>
      <c r="D630" t="s">
        <v>82</v>
      </c>
      <c r="E630" t="s">
        <v>145</v>
      </c>
      <c r="F630" t="s">
        <v>2005</v>
      </c>
      <c r="G630" t="s">
        <v>147</v>
      </c>
      <c r="H630" t="s">
        <v>135</v>
      </c>
      <c r="I630" t="s">
        <v>136</v>
      </c>
      <c r="J630" t="s">
        <v>137</v>
      </c>
      <c r="K630" t="s">
        <v>138</v>
      </c>
      <c r="L630" t="s">
        <v>2006</v>
      </c>
      <c r="M630" t="s">
        <v>2007</v>
      </c>
      <c r="N630">
        <v>7.4275000000000002</v>
      </c>
      <c r="O630">
        <v>0</v>
      </c>
      <c r="P630">
        <v>5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2.8544428384244789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2.8544428384244789</v>
      </c>
    </row>
    <row r="631" spans="1:31" x14ac:dyDescent="0.3">
      <c r="A631">
        <v>2735086</v>
      </c>
      <c r="B631">
        <v>1</v>
      </c>
      <c r="C631" t="s">
        <v>80</v>
      </c>
      <c r="D631" t="s">
        <v>82</v>
      </c>
      <c r="E631" t="s">
        <v>145</v>
      </c>
      <c r="F631" t="s">
        <v>703</v>
      </c>
      <c r="G631" t="s">
        <v>249</v>
      </c>
      <c r="H631" t="s">
        <v>135</v>
      </c>
      <c r="I631" t="s">
        <v>136</v>
      </c>
      <c r="J631" t="s">
        <v>5</v>
      </c>
      <c r="K631" t="s">
        <v>138</v>
      </c>
      <c r="L631" t="s">
        <v>2008</v>
      </c>
      <c r="M631" t="s">
        <v>2009</v>
      </c>
      <c r="N631">
        <v>6.761111111</v>
      </c>
      <c r="O631">
        <v>0</v>
      </c>
      <c r="P631">
        <v>4</v>
      </c>
      <c r="Q631">
        <v>0</v>
      </c>
      <c r="R631">
        <v>0</v>
      </c>
      <c r="S631">
        <v>0</v>
      </c>
      <c r="T631">
        <v>1</v>
      </c>
      <c r="U631">
        <v>0</v>
      </c>
      <c r="V631">
        <v>0</v>
      </c>
      <c r="W631">
        <v>0</v>
      </c>
      <c r="X631">
        <v>4.3589745339241528</v>
      </c>
      <c r="Y631">
        <v>0</v>
      </c>
      <c r="Z631">
        <v>0</v>
      </c>
      <c r="AA631">
        <v>0</v>
      </c>
      <c r="AB631">
        <v>3.9124572605748669</v>
      </c>
      <c r="AC631">
        <v>0</v>
      </c>
      <c r="AD631">
        <v>0</v>
      </c>
      <c r="AE631">
        <v>8.2714317944990192</v>
      </c>
    </row>
    <row r="632" spans="1:31" x14ac:dyDescent="0.3">
      <c r="A632">
        <v>2763450</v>
      </c>
      <c r="B632">
        <v>1</v>
      </c>
      <c r="C632" t="s">
        <v>81</v>
      </c>
      <c r="D632" t="s">
        <v>127</v>
      </c>
      <c r="E632" t="s">
        <v>156</v>
      </c>
      <c r="F632" t="s">
        <v>2010</v>
      </c>
      <c r="G632" t="s">
        <v>152</v>
      </c>
      <c r="H632" t="s">
        <v>153</v>
      </c>
      <c r="I632" t="s">
        <v>136</v>
      </c>
      <c r="J632" t="s">
        <v>137</v>
      </c>
      <c r="K632" t="s">
        <v>138</v>
      </c>
      <c r="L632" t="s">
        <v>2011</v>
      </c>
      <c r="M632" t="s">
        <v>2012</v>
      </c>
      <c r="N632">
        <v>4.0847222219999999</v>
      </c>
      <c r="O632">
        <v>1</v>
      </c>
      <c r="P632">
        <v>421</v>
      </c>
      <c r="Q632">
        <v>1</v>
      </c>
      <c r="R632">
        <v>40</v>
      </c>
      <c r="S632">
        <v>0</v>
      </c>
      <c r="T632">
        <v>73</v>
      </c>
      <c r="U632">
        <v>0</v>
      </c>
      <c r="V632">
        <v>0</v>
      </c>
      <c r="W632">
        <v>12.711263906415105</v>
      </c>
      <c r="X632">
        <v>251.21691039361539</v>
      </c>
      <c r="Y632">
        <v>3.3809462855225751</v>
      </c>
      <c r="Z632">
        <v>28.518833825546185</v>
      </c>
      <c r="AA632">
        <v>0</v>
      </c>
      <c r="AB632">
        <v>102.83090466804167</v>
      </c>
      <c r="AC632">
        <v>0</v>
      </c>
      <c r="AD632">
        <v>0</v>
      </c>
      <c r="AE632">
        <v>398.65885907914094</v>
      </c>
    </row>
    <row r="633" spans="1:31" x14ac:dyDescent="0.3">
      <c r="A633">
        <v>2733347</v>
      </c>
      <c r="B633">
        <v>2</v>
      </c>
      <c r="C633" t="s">
        <v>80</v>
      </c>
      <c r="D633" t="s">
        <v>101</v>
      </c>
      <c r="E633" t="s">
        <v>132</v>
      </c>
      <c r="F633" t="s">
        <v>2013</v>
      </c>
      <c r="G633" t="s">
        <v>163</v>
      </c>
      <c r="H633" t="s">
        <v>135</v>
      </c>
      <c r="I633" t="s">
        <v>136</v>
      </c>
      <c r="J633" t="s">
        <v>137</v>
      </c>
      <c r="K633" t="s">
        <v>138</v>
      </c>
      <c r="L633" t="s">
        <v>1307</v>
      </c>
      <c r="M633" t="s">
        <v>2014</v>
      </c>
      <c r="N633">
        <v>0.41388888800000001</v>
      </c>
      <c r="O633">
        <v>0</v>
      </c>
      <c r="P633">
        <v>64</v>
      </c>
      <c r="Q633">
        <v>0</v>
      </c>
      <c r="R633">
        <v>23</v>
      </c>
      <c r="S633">
        <v>0</v>
      </c>
      <c r="T633">
        <v>11</v>
      </c>
      <c r="U633">
        <v>0</v>
      </c>
      <c r="V633">
        <v>0</v>
      </c>
      <c r="W633">
        <v>0</v>
      </c>
      <c r="X633">
        <v>9.1707974163339507</v>
      </c>
      <c r="Y633">
        <v>0</v>
      </c>
      <c r="Z633">
        <v>0.6986156216104501</v>
      </c>
      <c r="AA633">
        <v>0</v>
      </c>
      <c r="AB633">
        <v>2.6830370854599002</v>
      </c>
      <c r="AC633">
        <v>0</v>
      </c>
      <c r="AD633">
        <v>0</v>
      </c>
      <c r="AE633">
        <v>12.552450123404302</v>
      </c>
    </row>
    <row r="634" spans="1:31" x14ac:dyDescent="0.3">
      <c r="A634">
        <v>2734639</v>
      </c>
      <c r="B634">
        <v>1</v>
      </c>
      <c r="C634" t="s">
        <v>81</v>
      </c>
      <c r="D634" t="s">
        <v>123</v>
      </c>
      <c r="E634" t="s">
        <v>145</v>
      </c>
      <c r="F634" t="s">
        <v>2015</v>
      </c>
      <c r="G634" t="s">
        <v>147</v>
      </c>
      <c r="H634" t="s">
        <v>135</v>
      </c>
      <c r="I634" t="s">
        <v>136</v>
      </c>
      <c r="J634" t="s">
        <v>137</v>
      </c>
      <c r="K634" t="s">
        <v>138</v>
      </c>
      <c r="L634" t="s">
        <v>2016</v>
      </c>
      <c r="M634" t="s">
        <v>2017</v>
      </c>
      <c r="N634">
        <v>1.878333333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1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0.150273980724205</v>
      </c>
      <c r="AC634">
        <v>0</v>
      </c>
      <c r="AD634">
        <v>0</v>
      </c>
      <c r="AE634">
        <v>0.150273980724205</v>
      </c>
    </row>
    <row r="635" spans="1:31" x14ac:dyDescent="0.3">
      <c r="A635">
        <v>2733503</v>
      </c>
      <c r="B635">
        <v>1</v>
      </c>
      <c r="C635" t="s">
        <v>81</v>
      </c>
      <c r="D635" t="s">
        <v>122</v>
      </c>
      <c r="E635" t="s">
        <v>213</v>
      </c>
      <c r="F635" t="s">
        <v>2018</v>
      </c>
      <c r="G635" t="s">
        <v>152</v>
      </c>
      <c r="H635" t="s">
        <v>153</v>
      </c>
      <c r="I635" t="s">
        <v>136</v>
      </c>
      <c r="J635" t="s">
        <v>137</v>
      </c>
      <c r="K635" t="s">
        <v>138</v>
      </c>
      <c r="L635" t="s">
        <v>2019</v>
      </c>
      <c r="M635" t="s">
        <v>2020</v>
      </c>
      <c r="N635">
        <v>0.61944444399999998</v>
      </c>
      <c r="O635">
        <v>1</v>
      </c>
      <c r="P635">
        <v>46</v>
      </c>
      <c r="Q635">
        <v>0</v>
      </c>
      <c r="R635">
        <v>0</v>
      </c>
      <c r="S635">
        <v>6</v>
      </c>
      <c r="T635">
        <v>0</v>
      </c>
      <c r="U635">
        <v>6</v>
      </c>
      <c r="V635">
        <v>0</v>
      </c>
      <c r="W635">
        <v>9.2920009207499987E-2</v>
      </c>
      <c r="X635">
        <v>4.4235054303605601</v>
      </c>
      <c r="Y635">
        <v>0</v>
      </c>
      <c r="Z635">
        <v>0</v>
      </c>
      <c r="AA635">
        <v>3.9959738057031089</v>
      </c>
      <c r="AB635">
        <v>0</v>
      </c>
      <c r="AC635">
        <v>633.74374645730188</v>
      </c>
      <c r="AD635">
        <v>0</v>
      </c>
      <c r="AE635">
        <v>642.25614570257301</v>
      </c>
    </row>
    <row r="636" spans="1:31" x14ac:dyDescent="0.3">
      <c r="A636">
        <v>2734662</v>
      </c>
      <c r="B636">
        <v>1</v>
      </c>
      <c r="C636" t="s">
        <v>81</v>
      </c>
      <c r="D636" t="s">
        <v>126</v>
      </c>
      <c r="E636" t="s">
        <v>213</v>
      </c>
      <c r="F636" t="s">
        <v>2021</v>
      </c>
      <c r="G636" t="s">
        <v>152</v>
      </c>
      <c r="H636" t="s">
        <v>153</v>
      </c>
      <c r="I636" t="s">
        <v>136</v>
      </c>
      <c r="J636" t="s">
        <v>137</v>
      </c>
      <c r="K636" t="s">
        <v>138</v>
      </c>
      <c r="L636" t="s">
        <v>2022</v>
      </c>
      <c r="M636" t="s">
        <v>2023</v>
      </c>
      <c r="N636">
        <v>0.62083333299999999</v>
      </c>
      <c r="O636">
        <v>3</v>
      </c>
      <c r="P636">
        <v>373</v>
      </c>
      <c r="Q636">
        <v>5</v>
      </c>
      <c r="R636">
        <v>113</v>
      </c>
      <c r="S636">
        <v>1</v>
      </c>
      <c r="T636">
        <v>12</v>
      </c>
      <c r="U636">
        <v>0</v>
      </c>
      <c r="V636">
        <v>0</v>
      </c>
      <c r="W636">
        <v>0.34903465134250011</v>
      </c>
      <c r="X636">
        <v>14.988341783784243</v>
      </c>
      <c r="Y636">
        <v>8.6697328719227933</v>
      </c>
      <c r="Z636">
        <v>2.8398651587844048</v>
      </c>
      <c r="AA636">
        <v>8.7186171255659488</v>
      </c>
      <c r="AB636">
        <v>2.5039624274997497E-2</v>
      </c>
      <c r="AC636">
        <v>0</v>
      </c>
      <c r="AD636">
        <v>0</v>
      </c>
      <c r="AE636">
        <v>35.59063121567489</v>
      </c>
    </row>
    <row r="637" spans="1:31" x14ac:dyDescent="0.3">
      <c r="A637">
        <v>2734831</v>
      </c>
      <c r="B637">
        <v>1</v>
      </c>
      <c r="C637" t="s">
        <v>80</v>
      </c>
      <c r="D637" t="s">
        <v>99</v>
      </c>
      <c r="E637" t="s">
        <v>145</v>
      </c>
      <c r="F637" t="s">
        <v>2024</v>
      </c>
      <c r="G637" t="s">
        <v>147</v>
      </c>
      <c r="H637" t="s">
        <v>135</v>
      </c>
      <c r="I637" t="s">
        <v>136</v>
      </c>
      <c r="J637" t="s">
        <v>137</v>
      </c>
      <c r="K637" t="s">
        <v>138</v>
      </c>
      <c r="L637" t="s">
        <v>2025</v>
      </c>
      <c r="M637" t="s">
        <v>2026</v>
      </c>
      <c r="N637">
        <v>5.7377777769999998</v>
      </c>
      <c r="O637">
        <v>0</v>
      </c>
      <c r="P637">
        <v>4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1.8151546017528335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1.8151546017528335</v>
      </c>
    </row>
    <row r="638" spans="1:31" x14ac:dyDescent="0.3">
      <c r="A638">
        <v>2735117</v>
      </c>
      <c r="B638">
        <v>1</v>
      </c>
      <c r="C638" t="s">
        <v>80</v>
      </c>
      <c r="D638" t="s">
        <v>82</v>
      </c>
      <c r="E638" t="s">
        <v>145</v>
      </c>
      <c r="F638" t="s">
        <v>755</v>
      </c>
      <c r="G638" t="s">
        <v>249</v>
      </c>
      <c r="H638" t="s">
        <v>135</v>
      </c>
      <c r="I638" t="s">
        <v>136</v>
      </c>
      <c r="J638" t="s">
        <v>5</v>
      </c>
      <c r="K638" t="s">
        <v>138</v>
      </c>
      <c r="L638" t="s">
        <v>2027</v>
      </c>
      <c r="M638" t="s">
        <v>2028</v>
      </c>
      <c r="N638">
        <v>7.5333333329999999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2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22.715174783550236</v>
      </c>
      <c r="AC638">
        <v>0</v>
      </c>
      <c r="AD638">
        <v>0</v>
      </c>
      <c r="AE638">
        <v>22.715174783550236</v>
      </c>
    </row>
    <row r="639" spans="1:31" x14ac:dyDescent="0.3">
      <c r="A639">
        <v>2733789</v>
      </c>
      <c r="B639">
        <v>1</v>
      </c>
      <c r="C639" t="s">
        <v>80</v>
      </c>
      <c r="D639" t="s">
        <v>110</v>
      </c>
      <c r="E639" t="s">
        <v>145</v>
      </c>
      <c r="F639" t="s">
        <v>2029</v>
      </c>
      <c r="G639" t="s">
        <v>147</v>
      </c>
      <c r="H639" t="s">
        <v>135</v>
      </c>
      <c r="I639" t="s">
        <v>136</v>
      </c>
      <c r="J639" t="s">
        <v>137</v>
      </c>
      <c r="K639" t="s">
        <v>138</v>
      </c>
      <c r="L639" t="s">
        <v>2030</v>
      </c>
      <c r="M639" t="s">
        <v>2031</v>
      </c>
      <c r="N639">
        <v>0.67111111099999998</v>
      </c>
      <c r="O639">
        <v>0</v>
      </c>
      <c r="P639">
        <v>12</v>
      </c>
      <c r="Q639">
        <v>0</v>
      </c>
      <c r="R639">
        <v>0</v>
      </c>
      <c r="S639">
        <v>0</v>
      </c>
      <c r="T639">
        <v>2</v>
      </c>
      <c r="U639">
        <v>0</v>
      </c>
      <c r="V639">
        <v>0</v>
      </c>
      <c r="W639">
        <v>0</v>
      </c>
      <c r="X639">
        <v>1.7770562646903734</v>
      </c>
      <c r="Y639">
        <v>0</v>
      </c>
      <c r="Z639">
        <v>0</v>
      </c>
      <c r="AA639">
        <v>0</v>
      </c>
      <c r="AB639">
        <v>0.40728521863957334</v>
      </c>
      <c r="AC639">
        <v>0</v>
      </c>
      <c r="AD639">
        <v>0</v>
      </c>
      <c r="AE639">
        <v>2.1843414833299466</v>
      </c>
    </row>
    <row r="640" spans="1:31" x14ac:dyDescent="0.3">
      <c r="A640">
        <v>2760387</v>
      </c>
      <c r="B640">
        <v>1</v>
      </c>
      <c r="C640" t="s">
        <v>81</v>
      </c>
      <c r="D640" t="s">
        <v>116</v>
      </c>
      <c r="E640" t="s">
        <v>156</v>
      </c>
      <c r="F640" t="s">
        <v>2032</v>
      </c>
      <c r="G640" t="s">
        <v>152</v>
      </c>
      <c r="H640" t="s">
        <v>153</v>
      </c>
      <c r="I640" t="s">
        <v>136</v>
      </c>
      <c r="J640" t="s">
        <v>137</v>
      </c>
      <c r="K640" t="s">
        <v>138</v>
      </c>
      <c r="L640" t="s">
        <v>2033</v>
      </c>
      <c r="M640" t="s">
        <v>2034</v>
      </c>
      <c r="N640">
        <v>3.9911111109999999</v>
      </c>
      <c r="O640">
        <v>1</v>
      </c>
      <c r="P640">
        <v>1659</v>
      </c>
      <c r="Q640">
        <v>0</v>
      </c>
      <c r="R640">
        <v>5</v>
      </c>
      <c r="S640">
        <v>4</v>
      </c>
      <c r="T640">
        <v>188</v>
      </c>
      <c r="U640">
        <v>1</v>
      </c>
      <c r="V640">
        <v>0</v>
      </c>
      <c r="W640">
        <v>399.93157133556576</v>
      </c>
      <c r="X640">
        <v>1064.0220810708249</v>
      </c>
      <c r="Y640">
        <v>0</v>
      </c>
      <c r="Z640">
        <v>3.1693200880397328</v>
      </c>
      <c r="AA640">
        <v>189.93175108583523</v>
      </c>
      <c r="AB640">
        <v>327.73720161665858</v>
      </c>
      <c r="AC640">
        <v>0</v>
      </c>
      <c r="AD640">
        <v>0</v>
      </c>
      <c r="AE640">
        <v>1984.7919251969242</v>
      </c>
    </row>
    <row r="641" spans="1:31" x14ac:dyDescent="0.3">
      <c r="A641">
        <v>2734679</v>
      </c>
      <c r="B641">
        <v>1</v>
      </c>
      <c r="C641" t="s">
        <v>80</v>
      </c>
      <c r="D641" t="s">
        <v>101</v>
      </c>
      <c r="E641" t="s">
        <v>156</v>
      </c>
      <c r="F641" t="s">
        <v>2035</v>
      </c>
      <c r="G641" t="s">
        <v>185</v>
      </c>
      <c r="H641" t="s">
        <v>153</v>
      </c>
      <c r="I641" t="s">
        <v>136</v>
      </c>
      <c r="J641" t="s">
        <v>137</v>
      </c>
      <c r="K641" t="s">
        <v>138</v>
      </c>
      <c r="L641" t="s">
        <v>2036</v>
      </c>
      <c r="M641" t="s">
        <v>2037</v>
      </c>
      <c r="N641">
        <v>5.9227777770000003</v>
      </c>
      <c r="O641">
        <v>3</v>
      </c>
      <c r="P641">
        <v>128</v>
      </c>
      <c r="Q641">
        <v>5</v>
      </c>
      <c r="R641">
        <v>31</v>
      </c>
      <c r="S641">
        <v>7</v>
      </c>
      <c r="T641">
        <v>24</v>
      </c>
      <c r="U641">
        <v>0</v>
      </c>
      <c r="V641">
        <v>0</v>
      </c>
      <c r="W641">
        <v>9.4668277912179057</v>
      </c>
      <c r="X641">
        <v>134.28387886313473</v>
      </c>
      <c r="Y641">
        <v>307.30966356669171</v>
      </c>
      <c r="Z641">
        <v>32.591662766655354</v>
      </c>
      <c r="AA641">
        <v>39.072113024142844</v>
      </c>
      <c r="AB641">
        <v>132.9375696849674</v>
      </c>
      <c r="AC641">
        <v>0</v>
      </c>
      <c r="AD641">
        <v>0</v>
      </c>
      <c r="AE641">
        <v>655.66171569681001</v>
      </c>
    </row>
    <row r="642" spans="1:31" x14ac:dyDescent="0.3">
      <c r="A642">
        <v>2734871</v>
      </c>
      <c r="B642">
        <v>1</v>
      </c>
      <c r="C642" t="s">
        <v>80</v>
      </c>
      <c r="D642" t="s">
        <v>99</v>
      </c>
      <c r="E642" t="s">
        <v>132</v>
      </c>
      <c r="F642" t="s">
        <v>2038</v>
      </c>
      <c r="G642" t="s">
        <v>134</v>
      </c>
      <c r="H642" t="s">
        <v>135</v>
      </c>
      <c r="I642" t="s">
        <v>136</v>
      </c>
      <c r="J642" t="s">
        <v>137</v>
      </c>
      <c r="K642" t="s">
        <v>138</v>
      </c>
      <c r="L642" t="s">
        <v>2039</v>
      </c>
      <c r="M642" t="s">
        <v>2040</v>
      </c>
      <c r="N642">
        <v>0.81305555500000004</v>
      </c>
      <c r="O642">
        <v>0</v>
      </c>
      <c r="P642">
        <v>172</v>
      </c>
      <c r="Q642">
        <v>0</v>
      </c>
      <c r="R642">
        <v>5</v>
      </c>
      <c r="S642">
        <v>0</v>
      </c>
      <c r="T642">
        <v>6</v>
      </c>
      <c r="U642">
        <v>0</v>
      </c>
      <c r="V642">
        <v>0</v>
      </c>
      <c r="W642">
        <v>0</v>
      </c>
      <c r="X642">
        <v>28.177931275482525</v>
      </c>
      <c r="Y642">
        <v>0</v>
      </c>
      <c r="Z642">
        <v>1.0185402817992018</v>
      </c>
      <c r="AA642">
        <v>0</v>
      </c>
      <c r="AB642">
        <v>1.1601179509503226</v>
      </c>
      <c r="AC642">
        <v>0</v>
      </c>
      <c r="AD642">
        <v>0</v>
      </c>
      <c r="AE642">
        <v>30.356589508232048</v>
      </c>
    </row>
    <row r="643" spans="1:31" x14ac:dyDescent="0.3">
      <c r="A643">
        <v>2733643</v>
      </c>
      <c r="B643">
        <v>1</v>
      </c>
      <c r="C643" t="s">
        <v>80</v>
      </c>
      <c r="D643" t="s">
        <v>104</v>
      </c>
      <c r="E643" t="s">
        <v>150</v>
      </c>
      <c r="F643" t="s">
        <v>2041</v>
      </c>
      <c r="G643" t="s">
        <v>152</v>
      </c>
      <c r="H643" t="s">
        <v>153</v>
      </c>
      <c r="I643" t="s">
        <v>136</v>
      </c>
      <c r="J643" t="s">
        <v>137</v>
      </c>
      <c r="K643" t="s">
        <v>138</v>
      </c>
      <c r="L643" t="s">
        <v>2042</v>
      </c>
      <c r="M643" t="s">
        <v>2043</v>
      </c>
      <c r="N643">
        <v>2.534444444</v>
      </c>
      <c r="O643">
        <v>1</v>
      </c>
      <c r="P643">
        <v>787</v>
      </c>
      <c r="Q643">
        <v>0</v>
      </c>
      <c r="R643">
        <v>22</v>
      </c>
      <c r="S643">
        <v>2</v>
      </c>
      <c r="T643">
        <v>118</v>
      </c>
      <c r="U643">
        <v>0</v>
      </c>
      <c r="V643">
        <v>0</v>
      </c>
      <c r="W643">
        <v>0.40341637945749997</v>
      </c>
      <c r="X643">
        <v>348.34082720514459</v>
      </c>
      <c r="Y643">
        <v>0</v>
      </c>
      <c r="Z643">
        <v>2.6543354471208902</v>
      </c>
      <c r="AA643">
        <v>3.3140216648650949</v>
      </c>
      <c r="AB643">
        <v>76.355774117332572</v>
      </c>
      <c r="AC643">
        <v>0</v>
      </c>
      <c r="AD643">
        <v>0</v>
      </c>
      <c r="AE643">
        <v>431.06837481392063</v>
      </c>
    </row>
    <row r="644" spans="1:31" x14ac:dyDescent="0.3">
      <c r="A644">
        <v>2733981</v>
      </c>
      <c r="B644">
        <v>1</v>
      </c>
      <c r="C644" t="s">
        <v>81</v>
      </c>
      <c r="D644" t="s">
        <v>128</v>
      </c>
      <c r="E644" t="s">
        <v>213</v>
      </c>
      <c r="F644" t="s">
        <v>2044</v>
      </c>
      <c r="G644" t="s">
        <v>152</v>
      </c>
      <c r="H644" t="s">
        <v>153</v>
      </c>
      <c r="I644" t="s">
        <v>136</v>
      </c>
      <c r="J644" t="s">
        <v>137</v>
      </c>
      <c r="K644" t="s">
        <v>138</v>
      </c>
      <c r="L644" t="s">
        <v>2045</v>
      </c>
      <c r="M644" t="s">
        <v>2046</v>
      </c>
      <c r="N644">
        <v>0.73694444400000003</v>
      </c>
      <c r="O644">
        <v>0</v>
      </c>
      <c r="P644">
        <v>192</v>
      </c>
      <c r="Q644">
        <v>0</v>
      </c>
      <c r="R644">
        <v>10</v>
      </c>
      <c r="S644">
        <v>0</v>
      </c>
      <c r="T644">
        <v>1</v>
      </c>
      <c r="U644">
        <v>0</v>
      </c>
      <c r="V644">
        <v>0</v>
      </c>
      <c r="W644">
        <v>0</v>
      </c>
      <c r="X644">
        <v>1.4329161218148643</v>
      </c>
      <c r="Y644">
        <v>0</v>
      </c>
      <c r="Z644">
        <v>8.0057972502549993E-2</v>
      </c>
      <c r="AA644">
        <v>0</v>
      </c>
      <c r="AB644">
        <v>0</v>
      </c>
      <c r="AC644">
        <v>0</v>
      </c>
      <c r="AD644">
        <v>0</v>
      </c>
      <c r="AE644">
        <v>1.5129740943174144</v>
      </c>
    </row>
    <row r="645" spans="1:31" x14ac:dyDescent="0.3">
      <c r="A645">
        <v>2733835</v>
      </c>
      <c r="B645">
        <v>1</v>
      </c>
      <c r="C645" t="s">
        <v>80</v>
      </c>
      <c r="D645" t="s">
        <v>100</v>
      </c>
      <c r="E645" t="s">
        <v>161</v>
      </c>
      <c r="F645" t="s">
        <v>2047</v>
      </c>
      <c r="G645" t="s">
        <v>163</v>
      </c>
      <c r="H645" t="s">
        <v>135</v>
      </c>
      <c r="I645" t="s">
        <v>136</v>
      </c>
      <c r="J645" t="s">
        <v>137</v>
      </c>
      <c r="K645" t="s">
        <v>138</v>
      </c>
      <c r="L645" t="s">
        <v>2048</v>
      </c>
      <c r="M645" t="s">
        <v>2049</v>
      </c>
      <c r="N645">
        <v>1.459166666</v>
      </c>
      <c r="O645">
        <v>0</v>
      </c>
      <c r="P645">
        <v>3</v>
      </c>
      <c r="Q645">
        <v>0</v>
      </c>
      <c r="R645">
        <v>2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0.66933663054960002</v>
      </c>
      <c r="Y645">
        <v>0</v>
      </c>
      <c r="Z645">
        <v>0.61977078240204997</v>
      </c>
      <c r="AA645">
        <v>0</v>
      </c>
      <c r="AB645">
        <v>0</v>
      </c>
      <c r="AC645">
        <v>0</v>
      </c>
      <c r="AD645">
        <v>0</v>
      </c>
      <c r="AE645">
        <v>1.28910741295165</v>
      </c>
    </row>
    <row r="646" spans="1:31" x14ac:dyDescent="0.3">
      <c r="A646">
        <v>2733534</v>
      </c>
      <c r="B646">
        <v>1</v>
      </c>
      <c r="C646" t="s">
        <v>80</v>
      </c>
      <c r="D646" t="s">
        <v>101</v>
      </c>
      <c r="E646" t="s">
        <v>161</v>
      </c>
      <c r="F646" t="s">
        <v>2050</v>
      </c>
      <c r="G646" t="s">
        <v>163</v>
      </c>
      <c r="H646" t="s">
        <v>135</v>
      </c>
      <c r="I646" t="s">
        <v>136</v>
      </c>
      <c r="J646" t="s">
        <v>137</v>
      </c>
      <c r="K646" t="s">
        <v>138</v>
      </c>
      <c r="L646" t="s">
        <v>2051</v>
      </c>
      <c r="M646" t="s">
        <v>2052</v>
      </c>
      <c r="N646">
        <v>4.005833333</v>
      </c>
      <c r="O646">
        <v>0</v>
      </c>
      <c r="P646">
        <v>36</v>
      </c>
      <c r="Q646">
        <v>0</v>
      </c>
      <c r="R646">
        <v>0</v>
      </c>
      <c r="S646">
        <v>0</v>
      </c>
      <c r="T646">
        <v>5</v>
      </c>
      <c r="U646">
        <v>0</v>
      </c>
      <c r="V646">
        <v>0</v>
      </c>
      <c r="W646">
        <v>0</v>
      </c>
      <c r="X646">
        <v>25.093727252583989</v>
      </c>
      <c r="Y646">
        <v>0</v>
      </c>
      <c r="Z646">
        <v>0</v>
      </c>
      <c r="AA646">
        <v>0</v>
      </c>
      <c r="AB646">
        <v>16.191162527786481</v>
      </c>
      <c r="AC646">
        <v>0</v>
      </c>
      <c r="AD646">
        <v>0</v>
      </c>
      <c r="AE646">
        <v>41.28488978037047</v>
      </c>
    </row>
    <row r="647" spans="1:31" x14ac:dyDescent="0.3">
      <c r="A647">
        <v>2733557</v>
      </c>
      <c r="B647">
        <v>1</v>
      </c>
      <c r="C647" t="s">
        <v>81</v>
      </c>
      <c r="D647" t="s">
        <v>124</v>
      </c>
      <c r="E647" t="s">
        <v>150</v>
      </c>
      <c r="F647" t="s">
        <v>2053</v>
      </c>
      <c r="G647" t="s">
        <v>152</v>
      </c>
      <c r="H647" t="s">
        <v>153</v>
      </c>
      <c r="I647" t="s">
        <v>136</v>
      </c>
      <c r="J647" t="s">
        <v>137</v>
      </c>
      <c r="K647" t="s">
        <v>138</v>
      </c>
      <c r="L647" t="s">
        <v>2054</v>
      </c>
      <c r="M647" t="s">
        <v>2055</v>
      </c>
      <c r="N647">
        <v>1.2905555550000001</v>
      </c>
      <c r="O647">
        <v>2</v>
      </c>
      <c r="P647">
        <v>53</v>
      </c>
      <c r="Q647">
        <v>5</v>
      </c>
      <c r="R647">
        <v>13</v>
      </c>
      <c r="S647">
        <v>6</v>
      </c>
      <c r="T647">
        <v>1</v>
      </c>
      <c r="U647">
        <v>0</v>
      </c>
      <c r="V647">
        <v>0</v>
      </c>
      <c r="W647">
        <v>0.18877023490333333</v>
      </c>
      <c r="X647">
        <v>7.1760657378467387</v>
      </c>
      <c r="Y647">
        <v>0</v>
      </c>
      <c r="Z647">
        <v>0.7237440065237617</v>
      </c>
      <c r="AA647">
        <v>1.5651912546667965</v>
      </c>
      <c r="AB647">
        <v>3.64708047048E-3</v>
      </c>
      <c r="AC647">
        <v>0</v>
      </c>
      <c r="AD647">
        <v>0</v>
      </c>
      <c r="AE647">
        <v>9.6574183144111085</v>
      </c>
    </row>
    <row r="648" spans="1:31" x14ac:dyDescent="0.3">
      <c r="A648">
        <v>2734055</v>
      </c>
      <c r="B648">
        <v>1</v>
      </c>
      <c r="C648" t="s">
        <v>81</v>
      </c>
      <c r="D648" t="s">
        <v>120</v>
      </c>
      <c r="E648" t="s">
        <v>150</v>
      </c>
      <c r="F648" t="s">
        <v>2056</v>
      </c>
      <c r="G648" t="s">
        <v>152</v>
      </c>
      <c r="H648" t="s">
        <v>153</v>
      </c>
      <c r="I648" t="s">
        <v>136</v>
      </c>
      <c r="J648" t="s">
        <v>137</v>
      </c>
      <c r="K648" t="s">
        <v>138</v>
      </c>
      <c r="L648" t="s">
        <v>2057</v>
      </c>
      <c r="M648" t="s">
        <v>2058</v>
      </c>
      <c r="N648">
        <v>0.63972222199999995</v>
      </c>
      <c r="O648">
        <v>2</v>
      </c>
      <c r="P648">
        <v>324</v>
      </c>
      <c r="Q648">
        <v>100</v>
      </c>
      <c r="R648">
        <v>9</v>
      </c>
      <c r="S648">
        <v>10</v>
      </c>
      <c r="T648">
        <v>23</v>
      </c>
      <c r="U648">
        <v>0</v>
      </c>
      <c r="V648">
        <v>0</v>
      </c>
      <c r="W648">
        <v>0</v>
      </c>
      <c r="X648">
        <v>38.406397617389381</v>
      </c>
      <c r="Y648">
        <v>10.314877427545662</v>
      </c>
      <c r="Z648">
        <v>9.0118209689508006</v>
      </c>
      <c r="AA648">
        <v>48.799872047620127</v>
      </c>
      <c r="AB648">
        <v>5.4721790090419011</v>
      </c>
      <c r="AC648">
        <v>0</v>
      </c>
      <c r="AD648">
        <v>0</v>
      </c>
      <c r="AE648">
        <v>112.00514707054786</v>
      </c>
    </row>
    <row r="649" spans="1:31" x14ac:dyDescent="0.3">
      <c r="A649">
        <v>2734247</v>
      </c>
      <c r="B649">
        <v>1</v>
      </c>
      <c r="C649" t="s">
        <v>80</v>
      </c>
      <c r="D649" t="s">
        <v>96</v>
      </c>
      <c r="E649" t="s">
        <v>150</v>
      </c>
      <c r="F649" t="s">
        <v>2059</v>
      </c>
      <c r="G649" t="s">
        <v>170</v>
      </c>
      <c r="H649" t="s">
        <v>153</v>
      </c>
      <c r="I649" t="s">
        <v>136</v>
      </c>
      <c r="J649" t="s">
        <v>137</v>
      </c>
      <c r="K649" t="s">
        <v>138</v>
      </c>
      <c r="L649" t="s">
        <v>2060</v>
      </c>
      <c r="M649" t="s">
        <v>2061</v>
      </c>
      <c r="N649">
        <v>0.66055555499999996</v>
      </c>
      <c r="O649">
        <v>0</v>
      </c>
      <c r="P649">
        <v>300</v>
      </c>
      <c r="Q649">
        <v>0</v>
      </c>
      <c r="R649">
        <v>1</v>
      </c>
      <c r="S649">
        <v>0</v>
      </c>
      <c r="T649">
        <v>8</v>
      </c>
      <c r="U649">
        <v>0</v>
      </c>
      <c r="V649">
        <v>1</v>
      </c>
      <c r="W649">
        <v>0</v>
      </c>
      <c r="X649">
        <v>16.631005406828702</v>
      </c>
      <c r="Y649">
        <v>0</v>
      </c>
      <c r="Z649">
        <v>0.29016327267356667</v>
      </c>
      <c r="AA649">
        <v>0</v>
      </c>
      <c r="AB649">
        <v>1.0215087298575001</v>
      </c>
      <c r="AC649">
        <v>0</v>
      </c>
      <c r="AD649">
        <v>0</v>
      </c>
      <c r="AE649">
        <v>17.942677409359771</v>
      </c>
    </row>
    <row r="650" spans="1:31" x14ac:dyDescent="0.3">
      <c r="A650">
        <v>2734224</v>
      </c>
      <c r="B650">
        <v>1</v>
      </c>
      <c r="C650" t="s">
        <v>80</v>
      </c>
      <c r="D650" t="s">
        <v>94</v>
      </c>
      <c r="E650" t="s">
        <v>150</v>
      </c>
      <c r="F650" t="s">
        <v>2062</v>
      </c>
      <c r="G650" t="s">
        <v>300</v>
      </c>
      <c r="H650" t="s">
        <v>153</v>
      </c>
      <c r="I650" t="s">
        <v>136</v>
      </c>
      <c r="J650" t="s">
        <v>137</v>
      </c>
      <c r="K650" t="s">
        <v>210</v>
      </c>
      <c r="L650" t="s">
        <v>2063</v>
      </c>
      <c r="M650" t="s">
        <v>2064</v>
      </c>
      <c r="N650">
        <v>6.9230555550000004</v>
      </c>
      <c r="O650">
        <v>0</v>
      </c>
      <c r="P650">
        <v>237</v>
      </c>
      <c r="Q650">
        <v>25</v>
      </c>
      <c r="R650">
        <v>20</v>
      </c>
      <c r="S650">
        <v>32</v>
      </c>
      <c r="T650">
        <v>23</v>
      </c>
      <c r="U650">
        <v>6</v>
      </c>
      <c r="V650">
        <v>0</v>
      </c>
      <c r="W650">
        <v>0</v>
      </c>
      <c r="X650">
        <v>150.96839494243838</v>
      </c>
      <c r="Y650">
        <v>2452.7699396814487</v>
      </c>
      <c r="Z650">
        <v>79.091772014653245</v>
      </c>
      <c r="AA650">
        <v>1532.644353257607</v>
      </c>
      <c r="AB650">
        <v>75.513859410037171</v>
      </c>
      <c r="AC650">
        <v>9473.1130820107865</v>
      </c>
      <c r="AD650">
        <v>0</v>
      </c>
      <c r="AE650">
        <v>13764.10140131697</v>
      </c>
    </row>
    <row r="651" spans="1:31" x14ac:dyDescent="0.3">
      <c r="A651">
        <v>2734533</v>
      </c>
      <c r="B651">
        <v>1</v>
      </c>
      <c r="C651" t="s">
        <v>80</v>
      </c>
      <c r="D651" t="s">
        <v>106</v>
      </c>
      <c r="E651" t="s">
        <v>213</v>
      </c>
      <c r="F651" t="s">
        <v>2065</v>
      </c>
      <c r="G651" t="s">
        <v>152</v>
      </c>
      <c r="H651" t="s">
        <v>153</v>
      </c>
      <c r="I651" t="s">
        <v>136</v>
      </c>
      <c r="J651" t="s">
        <v>137</v>
      </c>
      <c r="K651" t="s">
        <v>138</v>
      </c>
      <c r="L651" t="s">
        <v>2066</v>
      </c>
      <c r="M651" t="s">
        <v>2067</v>
      </c>
      <c r="N651">
        <v>0.87333333300000004</v>
      </c>
      <c r="O651">
        <v>0</v>
      </c>
      <c r="P651">
        <v>87</v>
      </c>
      <c r="Q651">
        <v>12</v>
      </c>
      <c r="R651">
        <v>16</v>
      </c>
      <c r="S651">
        <v>2</v>
      </c>
      <c r="T651">
        <v>16</v>
      </c>
      <c r="U651">
        <v>1</v>
      </c>
      <c r="V651">
        <v>0</v>
      </c>
      <c r="W651">
        <v>0</v>
      </c>
      <c r="X651">
        <v>16.726687464846634</v>
      </c>
      <c r="Y651">
        <v>3.4413975299212303</v>
      </c>
      <c r="Z651">
        <v>1.2858178843029584</v>
      </c>
      <c r="AA651">
        <v>0.10329994699062001</v>
      </c>
      <c r="AB651">
        <v>21.481780602851131</v>
      </c>
      <c r="AC651">
        <v>25.151695777269545</v>
      </c>
      <c r="AD651">
        <v>0</v>
      </c>
      <c r="AE651">
        <v>68.190679206182125</v>
      </c>
    </row>
    <row r="652" spans="1:31" x14ac:dyDescent="0.3">
      <c r="A652">
        <v>2735031</v>
      </c>
      <c r="B652">
        <v>1</v>
      </c>
      <c r="C652" t="s">
        <v>80</v>
      </c>
      <c r="D652" t="s">
        <v>98</v>
      </c>
      <c r="E652" t="s">
        <v>132</v>
      </c>
      <c r="F652" t="s">
        <v>2068</v>
      </c>
      <c r="G652" t="s">
        <v>170</v>
      </c>
      <c r="H652" t="s">
        <v>135</v>
      </c>
      <c r="I652" t="s">
        <v>136</v>
      </c>
      <c r="J652" t="s">
        <v>137</v>
      </c>
      <c r="K652" t="s">
        <v>138</v>
      </c>
      <c r="L652" t="s">
        <v>2069</v>
      </c>
      <c r="M652" t="s">
        <v>2070</v>
      </c>
      <c r="N652">
        <v>1.696111111</v>
      </c>
      <c r="O652">
        <v>0</v>
      </c>
      <c r="P652">
        <v>3</v>
      </c>
      <c r="Q652">
        <v>0</v>
      </c>
      <c r="R652">
        <v>8</v>
      </c>
      <c r="S652">
        <v>0</v>
      </c>
      <c r="T652">
        <v>14</v>
      </c>
      <c r="U652">
        <v>0</v>
      </c>
      <c r="V652">
        <v>0</v>
      </c>
      <c r="W652">
        <v>0</v>
      </c>
      <c r="X652">
        <v>2.1517373561361</v>
      </c>
      <c r="Y652">
        <v>0</v>
      </c>
      <c r="Z652">
        <v>5.269523389852135</v>
      </c>
      <c r="AA652">
        <v>0</v>
      </c>
      <c r="AB652">
        <v>15.745658050037481</v>
      </c>
      <c r="AC652">
        <v>0</v>
      </c>
      <c r="AD652">
        <v>0</v>
      </c>
      <c r="AE652">
        <v>23.166918796025715</v>
      </c>
    </row>
    <row r="653" spans="1:31" x14ac:dyDescent="0.3">
      <c r="A653">
        <v>2733749</v>
      </c>
      <c r="B653">
        <v>1</v>
      </c>
      <c r="C653" t="s">
        <v>81</v>
      </c>
      <c r="D653" t="s">
        <v>127</v>
      </c>
      <c r="E653" t="s">
        <v>132</v>
      </c>
      <c r="F653" t="s">
        <v>1595</v>
      </c>
      <c r="G653" t="s">
        <v>134</v>
      </c>
      <c r="H653" t="s">
        <v>135</v>
      </c>
      <c r="I653" t="s">
        <v>136</v>
      </c>
      <c r="J653" t="s">
        <v>137</v>
      </c>
      <c r="K653" t="s">
        <v>138</v>
      </c>
      <c r="L653" t="s">
        <v>2071</v>
      </c>
      <c r="M653" t="s">
        <v>2072</v>
      </c>
      <c r="N653">
        <v>2.7488888880000002</v>
      </c>
      <c r="O653">
        <v>0</v>
      </c>
      <c r="P653">
        <v>150</v>
      </c>
      <c r="Q653">
        <v>0</v>
      </c>
      <c r="R653">
        <v>12</v>
      </c>
      <c r="S653">
        <v>0</v>
      </c>
      <c r="T653">
        <v>9</v>
      </c>
      <c r="U653">
        <v>0</v>
      </c>
      <c r="V653">
        <v>0</v>
      </c>
      <c r="W653">
        <v>0</v>
      </c>
      <c r="X653">
        <v>70.555825075241955</v>
      </c>
      <c r="Y653">
        <v>0</v>
      </c>
      <c r="Z653">
        <v>7.486796428885599</v>
      </c>
      <c r="AA653">
        <v>0</v>
      </c>
      <c r="AB653">
        <v>21.936732895353376</v>
      </c>
      <c r="AC653">
        <v>0</v>
      </c>
      <c r="AD653">
        <v>0</v>
      </c>
      <c r="AE653">
        <v>99.979354399480926</v>
      </c>
    </row>
    <row r="654" spans="1:31" x14ac:dyDescent="0.3">
      <c r="A654">
        <v>2734204</v>
      </c>
      <c r="B654">
        <v>1</v>
      </c>
      <c r="C654" t="s">
        <v>81</v>
      </c>
      <c r="D654" t="s">
        <v>112</v>
      </c>
      <c r="E654" t="s">
        <v>150</v>
      </c>
      <c r="F654" t="s">
        <v>2073</v>
      </c>
      <c r="G654" t="s">
        <v>152</v>
      </c>
      <c r="H654" t="s">
        <v>153</v>
      </c>
      <c r="I654" t="s">
        <v>136</v>
      </c>
      <c r="J654" t="s">
        <v>137</v>
      </c>
      <c r="K654" t="s">
        <v>138</v>
      </c>
      <c r="L654" t="s">
        <v>2074</v>
      </c>
      <c r="M654" t="s">
        <v>2075</v>
      </c>
      <c r="N654">
        <v>1.2555555549999999</v>
      </c>
      <c r="O654">
        <v>1</v>
      </c>
      <c r="P654">
        <v>1154</v>
      </c>
      <c r="Q654">
        <v>58</v>
      </c>
      <c r="R654">
        <v>86</v>
      </c>
      <c r="S654">
        <v>5</v>
      </c>
      <c r="T654">
        <v>149</v>
      </c>
      <c r="U654">
        <v>1</v>
      </c>
      <c r="V654">
        <v>0</v>
      </c>
      <c r="W654">
        <v>0.22878097347333332</v>
      </c>
      <c r="X654">
        <v>249.1696194573079</v>
      </c>
      <c r="Y654">
        <v>15.074416615023729</v>
      </c>
      <c r="Z654">
        <v>42.378507945113405</v>
      </c>
      <c r="AA654">
        <v>5.3556226667092064</v>
      </c>
      <c r="AB654">
        <v>73.894119326801942</v>
      </c>
      <c r="AC654">
        <v>186.30440227835334</v>
      </c>
      <c r="AD654">
        <v>0</v>
      </c>
      <c r="AE654">
        <v>572.40546926278284</v>
      </c>
    </row>
    <row r="655" spans="1:31" x14ac:dyDescent="0.3">
      <c r="A655">
        <v>2736113</v>
      </c>
      <c r="B655">
        <v>1</v>
      </c>
      <c r="C655" t="s">
        <v>80</v>
      </c>
      <c r="D655" t="s">
        <v>106</v>
      </c>
      <c r="E655" t="s">
        <v>132</v>
      </c>
      <c r="F655" t="s">
        <v>2076</v>
      </c>
      <c r="G655" t="s">
        <v>134</v>
      </c>
      <c r="H655" t="s">
        <v>135</v>
      </c>
      <c r="I655" t="s">
        <v>136</v>
      </c>
      <c r="J655" t="s">
        <v>137</v>
      </c>
      <c r="K655" t="s">
        <v>138</v>
      </c>
      <c r="L655" t="s">
        <v>2077</v>
      </c>
      <c r="M655" t="s">
        <v>2078</v>
      </c>
      <c r="N655">
        <v>21.3</v>
      </c>
      <c r="O655">
        <v>0</v>
      </c>
      <c r="P655">
        <v>13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8.0225482634275505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8.0225482634275505</v>
      </c>
    </row>
    <row r="656" spans="1:31" x14ac:dyDescent="0.3">
      <c r="A656">
        <v>2734608</v>
      </c>
      <c r="B656">
        <v>1</v>
      </c>
      <c r="C656" t="s">
        <v>80</v>
      </c>
      <c r="D656" t="s">
        <v>94</v>
      </c>
      <c r="E656" t="s">
        <v>150</v>
      </c>
      <c r="F656" t="s">
        <v>1609</v>
      </c>
      <c r="G656" t="s">
        <v>152</v>
      </c>
      <c r="H656" t="s">
        <v>153</v>
      </c>
      <c r="I656" t="s">
        <v>136</v>
      </c>
      <c r="J656" t="s">
        <v>137</v>
      </c>
      <c r="K656" t="s">
        <v>138</v>
      </c>
      <c r="L656" t="s">
        <v>2079</v>
      </c>
      <c r="M656" t="s">
        <v>2080</v>
      </c>
      <c r="N656">
        <v>0.84222222199999996</v>
      </c>
      <c r="O656">
        <v>1</v>
      </c>
      <c r="P656">
        <v>1780</v>
      </c>
      <c r="Q656">
        <v>24</v>
      </c>
      <c r="R656">
        <v>67</v>
      </c>
      <c r="S656">
        <v>28</v>
      </c>
      <c r="T656">
        <v>424</v>
      </c>
      <c r="U656">
        <v>13</v>
      </c>
      <c r="V656">
        <v>1</v>
      </c>
      <c r="W656">
        <v>0.45496883870858412</v>
      </c>
      <c r="X656">
        <v>202.2027706821664</v>
      </c>
      <c r="Y656">
        <v>3.8513406929256004</v>
      </c>
      <c r="Z656">
        <v>7.8203546573767424</v>
      </c>
      <c r="AA656">
        <v>247.05755962629522</v>
      </c>
      <c r="AB656">
        <v>167.15058526796719</v>
      </c>
      <c r="AC656">
        <v>761.41359378085235</v>
      </c>
      <c r="AD656">
        <v>20.562973000519502</v>
      </c>
      <c r="AE656">
        <v>1410.5141465468116</v>
      </c>
    </row>
    <row r="657" spans="1:31" x14ac:dyDescent="0.3">
      <c r="A657">
        <v>2734004</v>
      </c>
      <c r="B657">
        <v>1</v>
      </c>
      <c r="C657" t="s">
        <v>80</v>
      </c>
      <c r="D657" t="s">
        <v>82</v>
      </c>
      <c r="E657" t="s">
        <v>145</v>
      </c>
      <c r="F657" t="s">
        <v>2081</v>
      </c>
      <c r="G657" t="s">
        <v>249</v>
      </c>
      <c r="H657" t="s">
        <v>135</v>
      </c>
      <c r="I657" t="s">
        <v>136</v>
      </c>
      <c r="J657" t="s">
        <v>5</v>
      </c>
      <c r="K657" t="s">
        <v>138</v>
      </c>
      <c r="L657" t="s">
        <v>2082</v>
      </c>
      <c r="M657" t="s">
        <v>2083</v>
      </c>
      <c r="N657">
        <v>18.696111111</v>
      </c>
      <c r="O657">
        <v>0</v>
      </c>
      <c r="P657">
        <v>4</v>
      </c>
      <c r="Q657">
        <v>0</v>
      </c>
      <c r="R657">
        <v>0</v>
      </c>
      <c r="S657">
        <v>0</v>
      </c>
      <c r="T657">
        <v>2</v>
      </c>
      <c r="U657">
        <v>0</v>
      </c>
      <c r="V657">
        <v>0</v>
      </c>
      <c r="W657">
        <v>0</v>
      </c>
      <c r="X657">
        <v>8.9568066331750078</v>
      </c>
      <c r="Y657">
        <v>0</v>
      </c>
      <c r="Z657">
        <v>0</v>
      </c>
      <c r="AA657">
        <v>0</v>
      </c>
      <c r="AB657">
        <v>78.194456835332687</v>
      </c>
      <c r="AC657">
        <v>0</v>
      </c>
      <c r="AD657">
        <v>0</v>
      </c>
      <c r="AE657">
        <v>87.151263468507693</v>
      </c>
    </row>
    <row r="658" spans="1:31" x14ac:dyDescent="0.3">
      <c r="A658">
        <v>2734310</v>
      </c>
      <c r="B658">
        <v>1</v>
      </c>
      <c r="C658" t="s">
        <v>80</v>
      </c>
      <c r="D658" t="s">
        <v>94</v>
      </c>
      <c r="E658" t="s">
        <v>156</v>
      </c>
      <c r="F658" t="s">
        <v>2084</v>
      </c>
      <c r="G658" t="s">
        <v>152</v>
      </c>
      <c r="H658" t="s">
        <v>153</v>
      </c>
      <c r="I658" t="s">
        <v>490</v>
      </c>
      <c r="J658" t="s">
        <v>137</v>
      </c>
      <c r="K658" t="s">
        <v>138</v>
      </c>
      <c r="L658" t="s">
        <v>2085</v>
      </c>
      <c r="M658" t="s">
        <v>2086</v>
      </c>
      <c r="N658">
        <v>1.3888888E-2</v>
      </c>
      <c r="O658">
        <v>0</v>
      </c>
      <c r="P658">
        <v>332</v>
      </c>
      <c r="Q658">
        <v>0</v>
      </c>
      <c r="R658">
        <v>4</v>
      </c>
      <c r="S658">
        <v>0</v>
      </c>
      <c r="T658">
        <v>51</v>
      </c>
      <c r="U658">
        <v>0</v>
      </c>
      <c r="V658">
        <v>0</v>
      </c>
      <c r="W658">
        <v>0</v>
      </c>
      <c r="X658">
        <v>0.55656725653183303</v>
      </c>
      <c r="Y658">
        <v>0</v>
      </c>
      <c r="Z658">
        <v>3.3541672616666665E-3</v>
      </c>
      <c r="AA658">
        <v>0</v>
      </c>
      <c r="AB658">
        <v>0.18854063649358335</v>
      </c>
      <c r="AC658">
        <v>0</v>
      </c>
      <c r="AD658">
        <v>0</v>
      </c>
      <c r="AE658">
        <v>0.74846206028708306</v>
      </c>
    </row>
    <row r="659" spans="1:31" x14ac:dyDescent="0.3">
      <c r="A659">
        <v>2735137</v>
      </c>
      <c r="B659">
        <v>1</v>
      </c>
      <c r="C659" t="s">
        <v>80</v>
      </c>
      <c r="D659" t="s">
        <v>96</v>
      </c>
      <c r="E659" t="s">
        <v>145</v>
      </c>
      <c r="F659" t="s">
        <v>2087</v>
      </c>
      <c r="G659" t="s">
        <v>181</v>
      </c>
      <c r="H659" t="s">
        <v>135</v>
      </c>
      <c r="I659" t="s">
        <v>136</v>
      </c>
      <c r="J659" t="s">
        <v>137</v>
      </c>
      <c r="K659" t="s">
        <v>138</v>
      </c>
      <c r="L659" t="s">
        <v>2088</v>
      </c>
      <c r="M659" t="s">
        <v>2089</v>
      </c>
      <c r="N659">
        <v>1.128333333</v>
      </c>
      <c r="O659">
        <v>0</v>
      </c>
      <c r="P659">
        <v>1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</row>
    <row r="660" spans="1:31" x14ac:dyDescent="0.3">
      <c r="A660">
        <v>2734012</v>
      </c>
      <c r="B660">
        <v>1</v>
      </c>
      <c r="C660" t="s">
        <v>80</v>
      </c>
      <c r="D660" t="s">
        <v>82</v>
      </c>
      <c r="E660" t="s">
        <v>145</v>
      </c>
      <c r="F660" t="s">
        <v>2090</v>
      </c>
      <c r="G660" t="s">
        <v>147</v>
      </c>
      <c r="H660" t="s">
        <v>135</v>
      </c>
      <c r="I660" t="s">
        <v>136</v>
      </c>
      <c r="J660" t="s">
        <v>137</v>
      </c>
      <c r="K660" t="s">
        <v>138</v>
      </c>
      <c r="L660" t="s">
        <v>2091</v>
      </c>
      <c r="M660" t="s">
        <v>2092</v>
      </c>
      <c r="N660">
        <v>3.6875</v>
      </c>
      <c r="O660">
        <v>0</v>
      </c>
      <c r="P660">
        <v>5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4.4993555206876499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4.4993555206876499</v>
      </c>
    </row>
    <row r="661" spans="1:31" x14ac:dyDescent="0.3">
      <c r="A661">
        <v>2733812</v>
      </c>
      <c r="B661">
        <v>1</v>
      </c>
      <c r="C661" t="s">
        <v>80</v>
      </c>
      <c r="D661" t="s">
        <v>83</v>
      </c>
      <c r="E661" t="s">
        <v>145</v>
      </c>
      <c r="F661" t="s">
        <v>2093</v>
      </c>
      <c r="G661" t="s">
        <v>230</v>
      </c>
      <c r="H661" t="s">
        <v>135</v>
      </c>
      <c r="I661" t="s">
        <v>136</v>
      </c>
      <c r="J661" t="s">
        <v>137</v>
      </c>
      <c r="K661" t="s">
        <v>138</v>
      </c>
      <c r="L661" t="s">
        <v>2094</v>
      </c>
      <c r="M661" t="s">
        <v>2095</v>
      </c>
      <c r="N661">
        <v>0.94944444400000005</v>
      </c>
      <c r="O661">
        <v>0</v>
      </c>
      <c r="P661">
        <v>2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0.70328262259350172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0.70328262259350172</v>
      </c>
    </row>
    <row r="662" spans="1:31" x14ac:dyDescent="0.3">
      <c r="A662">
        <v>2734281</v>
      </c>
      <c r="B662">
        <v>1</v>
      </c>
      <c r="C662" t="s">
        <v>80</v>
      </c>
      <c r="D662" t="s">
        <v>106</v>
      </c>
      <c r="E662" t="s">
        <v>150</v>
      </c>
      <c r="F662" t="s">
        <v>2096</v>
      </c>
      <c r="G662" t="s">
        <v>152</v>
      </c>
      <c r="H662" t="s">
        <v>153</v>
      </c>
      <c r="I662" t="s">
        <v>136</v>
      </c>
      <c r="J662" t="s">
        <v>137</v>
      </c>
      <c r="K662" t="s">
        <v>138</v>
      </c>
      <c r="L662" t="s">
        <v>2097</v>
      </c>
      <c r="M662" t="s">
        <v>2098</v>
      </c>
      <c r="N662">
        <v>1.0436111109999999</v>
      </c>
      <c r="O662">
        <v>0</v>
      </c>
      <c r="P662">
        <v>2583</v>
      </c>
      <c r="Q662">
        <v>0</v>
      </c>
      <c r="R662">
        <v>1</v>
      </c>
      <c r="S662">
        <v>0</v>
      </c>
      <c r="T662">
        <v>196</v>
      </c>
      <c r="U662">
        <v>2</v>
      </c>
      <c r="V662">
        <v>0</v>
      </c>
      <c r="W662">
        <v>0</v>
      </c>
      <c r="X662">
        <v>452.11389701712318</v>
      </c>
      <c r="Y662">
        <v>0</v>
      </c>
      <c r="Z662">
        <v>0</v>
      </c>
      <c r="AA662">
        <v>0</v>
      </c>
      <c r="AB662">
        <v>331.49013030965148</v>
      </c>
      <c r="AC662">
        <v>114.442787951246</v>
      </c>
      <c r="AD662">
        <v>0</v>
      </c>
      <c r="AE662">
        <v>898.04681527802074</v>
      </c>
    </row>
    <row r="663" spans="1:31" x14ac:dyDescent="0.3">
      <c r="A663">
        <v>2733832</v>
      </c>
      <c r="B663">
        <v>1</v>
      </c>
      <c r="C663" t="s">
        <v>80</v>
      </c>
      <c r="D663" t="s">
        <v>107</v>
      </c>
      <c r="E663" t="s">
        <v>161</v>
      </c>
      <c r="F663" t="s">
        <v>2099</v>
      </c>
      <c r="G663" t="s">
        <v>163</v>
      </c>
      <c r="H663" t="s">
        <v>135</v>
      </c>
      <c r="I663" t="s">
        <v>136</v>
      </c>
      <c r="J663" t="s">
        <v>137</v>
      </c>
      <c r="K663" t="s">
        <v>138</v>
      </c>
      <c r="L663" t="s">
        <v>2100</v>
      </c>
      <c r="M663" t="s">
        <v>2101</v>
      </c>
      <c r="N663">
        <v>5.8163888879999996</v>
      </c>
      <c r="O663">
        <v>0</v>
      </c>
      <c r="P663">
        <v>94</v>
      </c>
      <c r="Q663">
        <v>0</v>
      </c>
      <c r="R663">
        <v>0</v>
      </c>
      <c r="S663">
        <v>0</v>
      </c>
      <c r="T663">
        <v>9</v>
      </c>
      <c r="U663">
        <v>0</v>
      </c>
      <c r="V663">
        <v>0</v>
      </c>
      <c r="W663">
        <v>0</v>
      </c>
      <c r="X663">
        <v>38.039930615135283</v>
      </c>
      <c r="Y663">
        <v>0</v>
      </c>
      <c r="Z663">
        <v>0</v>
      </c>
      <c r="AA663">
        <v>0</v>
      </c>
      <c r="AB663">
        <v>21.769458512930008</v>
      </c>
      <c r="AC663">
        <v>0</v>
      </c>
      <c r="AD663">
        <v>0</v>
      </c>
      <c r="AE663">
        <v>59.809389128065291</v>
      </c>
    </row>
    <row r="664" spans="1:31" x14ac:dyDescent="0.3">
      <c r="A664">
        <v>2733871</v>
      </c>
      <c r="B664">
        <v>2</v>
      </c>
      <c r="C664" t="s">
        <v>80</v>
      </c>
      <c r="D664" t="s">
        <v>96</v>
      </c>
      <c r="E664" t="s">
        <v>150</v>
      </c>
      <c r="F664" t="s">
        <v>2102</v>
      </c>
      <c r="G664" t="s">
        <v>348</v>
      </c>
      <c r="H664" t="s">
        <v>153</v>
      </c>
      <c r="I664" t="s">
        <v>136</v>
      </c>
      <c r="J664" t="s">
        <v>137</v>
      </c>
      <c r="K664" t="s">
        <v>138</v>
      </c>
      <c r="L664" t="s">
        <v>1496</v>
      </c>
      <c r="M664" t="s">
        <v>2103</v>
      </c>
      <c r="N664">
        <v>0.54916666599999997</v>
      </c>
      <c r="O664">
        <v>2</v>
      </c>
      <c r="P664">
        <v>42</v>
      </c>
      <c r="Q664">
        <v>14</v>
      </c>
      <c r="R664">
        <v>6</v>
      </c>
      <c r="S664">
        <v>6</v>
      </c>
      <c r="T664">
        <v>5</v>
      </c>
      <c r="U664">
        <v>0</v>
      </c>
      <c r="V664">
        <v>0</v>
      </c>
      <c r="W664">
        <v>0.46457766505462594</v>
      </c>
      <c r="X664">
        <v>0.89576399335945334</v>
      </c>
      <c r="Y664">
        <v>8.0846694480860535</v>
      </c>
      <c r="Z664">
        <v>0</v>
      </c>
      <c r="AA664">
        <v>4.8616331003611339</v>
      </c>
      <c r="AB664">
        <v>0.16796067649286917</v>
      </c>
      <c r="AC664">
        <v>0</v>
      </c>
      <c r="AD664">
        <v>0</v>
      </c>
      <c r="AE664">
        <v>14.474604883354136</v>
      </c>
    </row>
    <row r="665" spans="1:31" x14ac:dyDescent="0.3">
      <c r="A665">
        <v>2734688</v>
      </c>
      <c r="B665">
        <v>1</v>
      </c>
      <c r="C665" t="s">
        <v>80</v>
      </c>
      <c r="D665" t="s">
        <v>82</v>
      </c>
      <c r="E665" t="s">
        <v>145</v>
      </c>
      <c r="F665" t="s">
        <v>586</v>
      </c>
      <c r="G665" t="s">
        <v>230</v>
      </c>
      <c r="H665" t="s">
        <v>135</v>
      </c>
      <c r="I665" t="s">
        <v>136</v>
      </c>
      <c r="J665" t="s">
        <v>137</v>
      </c>
      <c r="K665" t="s">
        <v>138</v>
      </c>
      <c r="L665" t="s">
        <v>2104</v>
      </c>
      <c r="M665" t="s">
        <v>2105</v>
      </c>
      <c r="N665">
        <v>13.597777776999999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1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19.488807319293841</v>
      </c>
      <c r="AC665">
        <v>0</v>
      </c>
      <c r="AD665">
        <v>0</v>
      </c>
      <c r="AE665">
        <v>19.488807319293841</v>
      </c>
    </row>
    <row r="666" spans="1:31" x14ac:dyDescent="0.3">
      <c r="A666">
        <v>2734619</v>
      </c>
      <c r="B666">
        <v>1</v>
      </c>
      <c r="C666" t="s">
        <v>80</v>
      </c>
      <c r="D666" t="s">
        <v>100</v>
      </c>
      <c r="E666" t="s">
        <v>145</v>
      </c>
      <c r="F666" t="s">
        <v>2106</v>
      </c>
      <c r="G666" t="s">
        <v>230</v>
      </c>
      <c r="H666" t="s">
        <v>135</v>
      </c>
      <c r="I666" t="s">
        <v>136</v>
      </c>
      <c r="J666" t="s">
        <v>137</v>
      </c>
      <c r="K666" t="s">
        <v>138</v>
      </c>
      <c r="L666" t="s">
        <v>2107</v>
      </c>
      <c r="M666" t="s">
        <v>2108</v>
      </c>
      <c r="N666">
        <v>2.162222222</v>
      </c>
      <c r="O666">
        <v>0</v>
      </c>
      <c r="P666">
        <v>0</v>
      </c>
      <c r="Q666">
        <v>0</v>
      </c>
      <c r="R666">
        <v>1</v>
      </c>
      <c r="S666">
        <v>0</v>
      </c>
      <c r="T666">
        <v>1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5.0692658757915998</v>
      </c>
      <c r="AA666">
        <v>0</v>
      </c>
      <c r="AB666">
        <v>0</v>
      </c>
      <c r="AC666">
        <v>0</v>
      </c>
      <c r="AD666">
        <v>0</v>
      </c>
      <c r="AE666">
        <v>5.0692658757915998</v>
      </c>
    </row>
    <row r="667" spans="1:31" x14ac:dyDescent="0.3">
      <c r="A667">
        <v>2733989</v>
      </c>
      <c r="B667">
        <v>1</v>
      </c>
      <c r="C667" t="s">
        <v>80</v>
      </c>
      <c r="D667" t="s">
        <v>93</v>
      </c>
      <c r="E667" t="s">
        <v>161</v>
      </c>
      <c r="F667" t="s">
        <v>2109</v>
      </c>
      <c r="G667" t="s">
        <v>163</v>
      </c>
      <c r="H667" t="s">
        <v>135</v>
      </c>
      <c r="I667" t="s">
        <v>136</v>
      </c>
      <c r="J667" t="s">
        <v>137</v>
      </c>
      <c r="K667" t="s">
        <v>138</v>
      </c>
      <c r="L667" t="s">
        <v>1880</v>
      </c>
      <c r="M667" t="s">
        <v>2110</v>
      </c>
      <c r="N667">
        <v>2.1722222219999998</v>
      </c>
      <c r="O667">
        <v>0</v>
      </c>
      <c r="P667">
        <v>44</v>
      </c>
      <c r="Q667">
        <v>0</v>
      </c>
      <c r="R667">
        <v>0</v>
      </c>
      <c r="S667">
        <v>0</v>
      </c>
      <c r="T667">
        <v>4</v>
      </c>
      <c r="U667">
        <v>0</v>
      </c>
      <c r="V667">
        <v>0</v>
      </c>
      <c r="W667">
        <v>0</v>
      </c>
      <c r="X667">
        <v>9.7119179964352131</v>
      </c>
      <c r="Y667">
        <v>0</v>
      </c>
      <c r="Z667">
        <v>0</v>
      </c>
      <c r="AA667">
        <v>0</v>
      </c>
      <c r="AB667">
        <v>1.2442920587952333</v>
      </c>
      <c r="AC667">
        <v>0</v>
      </c>
      <c r="AD667">
        <v>0</v>
      </c>
      <c r="AE667">
        <v>10.956210055230446</v>
      </c>
    </row>
    <row r="668" spans="1:31" x14ac:dyDescent="0.3">
      <c r="A668">
        <v>2734914</v>
      </c>
      <c r="B668">
        <v>1</v>
      </c>
      <c r="C668" t="s">
        <v>80</v>
      </c>
      <c r="D668" t="s">
        <v>83</v>
      </c>
      <c r="E668" t="s">
        <v>161</v>
      </c>
      <c r="F668" t="s">
        <v>2111</v>
      </c>
      <c r="G668" t="s">
        <v>163</v>
      </c>
      <c r="H668" t="s">
        <v>135</v>
      </c>
      <c r="I668" t="s">
        <v>136</v>
      </c>
      <c r="J668" t="s">
        <v>137</v>
      </c>
      <c r="K668" t="s">
        <v>138</v>
      </c>
      <c r="L668" t="s">
        <v>2112</v>
      </c>
      <c r="M668" t="s">
        <v>2113</v>
      </c>
      <c r="N668">
        <v>4.898055555</v>
      </c>
      <c r="O668">
        <v>0</v>
      </c>
      <c r="P668">
        <v>38</v>
      </c>
      <c r="Q668">
        <v>0</v>
      </c>
      <c r="R668">
        <v>3</v>
      </c>
      <c r="S668">
        <v>0</v>
      </c>
      <c r="T668">
        <v>5</v>
      </c>
      <c r="U668">
        <v>0</v>
      </c>
      <c r="V668">
        <v>0</v>
      </c>
      <c r="W668">
        <v>0</v>
      </c>
      <c r="X668">
        <v>50.297092433333376</v>
      </c>
      <c r="Y668">
        <v>0</v>
      </c>
      <c r="Z668">
        <v>2.7895954662880169</v>
      </c>
      <c r="AA668">
        <v>0</v>
      </c>
      <c r="AB668">
        <v>11.058415996380731</v>
      </c>
      <c r="AC668">
        <v>0</v>
      </c>
      <c r="AD668">
        <v>0</v>
      </c>
      <c r="AE668">
        <v>64.145103896002126</v>
      </c>
    </row>
    <row r="669" spans="1:31" x14ac:dyDescent="0.3">
      <c r="A669">
        <v>2734273</v>
      </c>
      <c r="B669">
        <v>1</v>
      </c>
      <c r="C669" t="s">
        <v>80</v>
      </c>
      <c r="D669" t="s">
        <v>100</v>
      </c>
      <c r="E669" t="s">
        <v>161</v>
      </c>
      <c r="F669" t="s">
        <v>2114</v>
      </c>
      <c r="G669" t="s">
        <v>163</v>
      </c>
      <c r="H669" t="s">
        <v>135</v>
      </c>
      <c r="I669" t="s">
        <v>136</v>
      </c>
      <c r="J669" t="s">
        <v>137</v>
      </c>
      <c r="K669" t="s">
        <v>138</v>
      </c>
      <c r="L669" t="s">
        <v>2115</v>
      </c>
      <c r="M669" t="s">
        <v>2116</v>
      </c>
      <c r="N669">
        <v>2.4550000000000001</v>
      </c>
      <c r="O669">
        <v>0</v>
      </c>
      <c r="P669">
        <v>5</v>
      </c>
      <c r="Q669">
        <v>0</v>
      </c>
      <c r="R669">
        <v>15</v>
      </c>
      <c r="S669">
        <v>0</v>
      </c>
      <c r="T669">
        <v>3</v>
      </c>
      <c r="U669">
        <v>0</v>
      </c>
      <c r="V669">
        <v>0</v>
      </c>
      <c r="W669">
        <v>0</v>
      </c>
      <c r="X669">
        <v>2.6415183625419605</v>
      </c>
      <c r="Y669">
        <v>0</v>
      </c>
      <c r="Z669">
        <v>10.703465900331208</v>
      </c>
      <c r="AA669">
        <v>0</v>
      </c>
      <c r="AB669">
        <v>1.245426316326985</v>
      </c>
      <c r="AC669">
        <v>0</v>
      </c>
      <c r="AD669">
        <v>0</v>
      </c>
      <c r="AE669">
        <v>14.590410579200153</v>
      </c>
    </row>
    <row r="670" spans="1:31" x14ac:dyDescent="0.3">
      <c r="A670">
        <v>2733686</v>
      </c>
      <c r="B670">
        <v>1</v>
      </c>
      <c r="C670" t="s">
        <v>80</v>
      </c>
      <c r="D670" t="s">
        <v>106</v>
      </c>
      <c r="E670" t="s">
        <v>161</v>
      </c>
      <c r="F670" t="s">
        <v>2117</v>
      </c>
      <c r="G670" t="s">
        <v>163</v>
      </c>
      <c r="H670" t="s">
        <v>135</v>
      </c>
      <c r="I670" t="s">
        <v>136</v>
      </c>
      <c r="J670" t="s">
        <v>137</v>
      </c>
      <c r="K670" t="s">
        <v>138</v>
      </c>
      <c r="L670" t="s">
        <v>2118</v>
      </c>
      <c r="M670" t="s">
        <v>2119</v>
      </c>
      <c r="N670">
        <v>1.153611111</v>
      </c>
      <c r="O670">
        <v>0</v>
      </c>
      <c r="P670">
        <v>10</v>
      </c>
      <c r="Q670">
        <v>0</v>
      </c>
      <c r="R670">
        <v>4</v>
      </c>
      <c r="S670">
        <v>0</v>
      </c>
      <c r="T670">
        <v>2</v>
      </c>
      <c r="U670">
        <v>0</v>
      </c>
      <c r="V670">
        <v>0</v>
      </c>
      <c r="W670">
        <v>0</v>
      </c>
      <c r="X670">
        <v>2.4843562951691691</v>
      </c>
      <c r="Y670">
        <v>0</v>
      </c>
      <c r="Z670">
        <v>1.1011346103627169</v>
      </c>
      <c r="AA670">
        <v>0</v>
      </c>
      <c r="AB670">
        <v>4.1862962877001646</v>
      </c>
      <c r="AC670">
        <v>0</v>
      </c>
      <c r="AD670">
        <v>0</v>
      </c>
      <c r="AE670">
        <v>7.7717871932320506</v>
      </c>
    </row>
    <row r="671" spans="1:31" x14ac:dyDescent="0.3">
      <c r="A671">
        <v>2734327</v>
      </c>
      <c r="B671">
        <v>1</v>
      </c>
      <c r="C671" t="s">
        <v>80</v>
      </c>
      <c r="D671" t="s">
        <v>86</v>
      </c>
      <c r="E671" t="s">
        <v>145</v>
      </c>
      <c r="F671" t="s">
        <v>2120</v>
      </c>
      <c r="G671" t="s">
        <v>230</v>
      </c>
      <c r="H671" t="s">
        <v>135</v>
      </c>
      <c r="I671" t="s">
        <v>136</v>
      </c>
      <c r="J671" t="s">
        <v>137</v>
      </c>
      <c r="K671" t="s">
        <v>138</v>
      </c>
      <c r="L671" t="s">
        <v>2121</v>
      </c>
      <c r="M671" t="s">
        <v>2122</v>
      </c>
      <c r="N671">
        <v>9.0936111109999995</v>
      </c>
      <c r="O671">
        <v>0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</row>
    <row r="672" spans="1:31" x14ac:dyDescent="0.3">
      <c r="A672">
        <v>2733629</v>
      </c>
      <c r="B672">
        <v>1</v>
      </c>
      <c r="C672" t="s">
        <v>81</v>
      </c>
      <c r="D672" t="s">
        <v>124</v>
      </c>
      <c r="E672" t="s">
        <v>150</v>
      </c>
      <c r="F672" t="s">
        <v>1762</v>
      </c>
      <c r="G672" t="s">
        <v>152</v>
      </c>
      <c r="H672" t="s">
        <v>153</v>
      </c>
      <c r="I672" t="s">
        <v>136</v>
      </c>
      <c r="J672" t="s">
        <v>137</v>
      </c>
      <c r="K672" t="s">
        <v>138</v>
      </c>
      <c r="L672" t="s">
        <v>2123</v>
      </c>
      <c r="M672" t="s">
        <v>2124</v>
      </c>
      <c r="N672">
        <v>1.4344444439999999</v>
      </c>
      <c r="O672">
        <v>2</v>
      </c>
      <c r="P672">
        <v>53</v>
      </c>
      <c r="Q672">
        <v>5</v>
      </c>
      <c r="R672">
        <v>13</v>
      </c>
      <c r="S672">
        <v>6</v>
      </c>
      <c r="T672">
        <v>1</v>
      </c>
      <c r="U672">
        <v>0</v>
      </c>
      <c r="V672">
        <v>0</v>
      </c>
      <c r="W672">
        <v>0.20949013931333332</v>
      </c>
      <c r="X672">
        <v>8.0501954244325074</v>
      </c>
      <c r="Y672">
        <v>0</v>
      </c>
      <c r="Z672">
        <v>1.007794304024255</v>
      </c>
      <c r="AA672">
        <v>1.7651417883956699</v>
      </c>
      <c r="AB672">
        <v>4.1722063711200005E-3</v>
      </c>
      <c r="AC672">
        <v>0</v>
      </c>
      <c r="AD672">
        <v>0</v>
      </c>
      <c r="AE672">
        <v>11.036793862536886</v>
      </c>
    </row>
    <row r="673" spans="1:31" x14ac:dyDescent="0.3">
      <c r="A673">
        <v>2734768</v>
      </c>
      <c r="B673">
        <v>1</v>
      </c>
      <c r="C673" t="s">
        <v>81</v>
      </c>
      <c r="D673" t="s">
        <v>118</v>
      </c>
      <c r="E673" t="s">
        <v>132</v>
      </c>
      <c r="F673" t="s">
        <v>2125</v>
      </c>
      <c r="G673" t="s">
        <v>134</v>
      </c>
      <c r="H673" t="s">
        <v>135</v>
      </c>
      <c r="I673" t="s">
        <v>136</v>
      </c>
      <c r="J673" t="s">
        <v>137</v>
      </c>
      <c r="K673" t="s">
        <v>138</v>
      </c>
      <c r="L673" t="s">
        <v>2126</v>
      </c>
      <c r="M673" t="s">
        <v>2127</v>
      </c>
      <c r="N673">
        <v>13.436944444</v>
      </c>
      <c r="O673">
        <v>0</v>
      </c>
      <c r="P673">
        <v>16</v>
      </c>
      <c r="Q673">
        <v>0</v>
      </c>
      <c r="R673">
        <v>11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32.828670993147774</v>
      </c>
      <c r="Y673">
        <v>0</v>
      </c>
      <c r="Z673">
        <v>3.2278905326967733</v>
      </c>
      <c r="AA673">
        <v>0</v>
      </c>
      <c r="AB673">
        <v>0</v>
      </c>
      <c r="AC673">
        <v>0</v>
      </c>
      <c r="AD673">
        <v>0</v>
      </c>
      <c r="AE673">
        <v>36.05656152584455</v>
      </c>
    </row>
    <row r="674" spans="1:31" x14ac:dyDescent="0.3">
      <c r="A674">
        <v>2734719</v>
      </c>
      <c r="B674">
        <v>1</v>
      </c>
      <c r="C674" t="s">
        <v>80</v>
      </c>
      <c r="D674" t="s">
        <v>90</v>
      </c>
      <c r="E674" t="s">
        <v>145</v>
      </c>
      <c r="F674" t="s">
        <v>2128</v>
      </c>
      <c r="G674" t="s">
        <v>230</v>
      </c>
      <c r="H674" t="s">
        <v>135</v>
      </c>
      <c r="I674" t="s">
        <v>136</v>
      </c>
      <c r="J674" t="s">
        <v>137</v>
      </c>
      <c r="K674" t="s">
        <v>138</v>
      </c>
      <c r="L674" t="s">
        <v>2129</v>
      </c>
      <c r="M674" t="s">
        <v>2130</v>
      </c>
      <c r="N674">
        <v>3.7408333329999999</v>
      </c>
      <c r="O674">
        <v>0</v>
      </c>
      <c r="P674">
        <v>3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3.5874570937827897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3.5874570937827897</v>
      </c>
    </row>
    <row r="675" spans="1:31" x14ac:dyDescent="0.3">
      <c r="A675">
        <v>2734742</v>
      </c>
      <c r="B675">
        <v>1</v>
      </c>
      <c r="C675" t="s">
        <v>80</v>
      </c>
      <c r="D675" t="s">
        <v>84</v>
      </c>
      <c r="E675" t="s">
        <v>145</v>
      </c>
      <c r="F675" t="s">
        <v>2131</v>
      </c>
      <c r="G675" t="s">
        <v>230</v>
      </c>
      <c r="H675" t="s">
        <v>135</v>
      </c>
      <c r="I675" t="s">
        <v>136</v>
      </c>
      <c r="J675" t="s">
        <v>137</v>
      </c>
      <c r="K675" t="s">
        <v>138</v>
      </c>
      <c r="L675" t="s">
        <v>2132</v>
      </c>
      <c r="M675" t="s">
        <v>2133</v>
      </c>
      <c r="N675">
        <v>3.341388888</v>
      </c>
      <c r="O675">
        <v>0</v>
      </c>
      <c r="P675">
        <v>2</v>
      </c>
      <c r="Q675">
        <v>0</v>
      </c>
      <c r="R675">
        <v>0</v>
      </c>
      <c r="S675">
        <v>0</v>
      </c>
      <c r="T675">
        <v>1</v>
      </c>
      <c r="U675">
        <v>0</v>
      </c>
      <c r="V675">
        <v>0</v>
      </c>
      <c r="W675">
        <v>0</v>
      </c>
      <c r="X675">
        <v>2.2431154444319019</v>
      </c>
      <c r="Y675">
        <v>0</v>
      </c>
      <c r="Z675">
        <v>0</v>
      </c>
      <c r="AA675">
        <v>0</v>
      </c>
      <c r="AB675">
        <v>2.0586392363696246</v>
      </c>
      <c r="AC675">
        <v>0</v>
      </c>
      <c r="AD675">
        <v>0</v>
      </c>
      <c r="AE675">
        <v>4.3017546808015261</v>
      </c>
    </row>
    <row r="676" spans="1:31" x14ac:dyDescent="0.3">
      <c r="A676">
        <v>2734078</v>
      </c>
      <c r="B676">
        <v>1</v>
      </c>
      <c r="C676" t="s">
        <v>81</v>
      </c>
      <c r="D676" t="s">
        <v>118</v>
      </c>
      <c r="E676" t="s">
        <v>161</v>
      </c>
      <c r="F676" t="s">
        <v>2134</v>
      </c>
      <c r="G676" t="s">
        <v>163</v>
      </c>
      <c r="H676" t="s">
        <v>135</v>
      </c>
      <c r="I676" t="s">
        <v>136</v>
      </c>
      <c r="J676" t="s">
        <v>137</v>
      </c>
      <c r="K676" t="s">
        <v>138</v>
      </c>
      <c r="L676" t="s">
        <v>2135</v>
      </c>
      <c r="M676" t="s">
        <v>2136</v>
      </c>
      <c r="N676">
        <v>4.7341666660000001</v>
      </c>
      <c r="O676">
        <v>0</v>
      </c>
      <c r="P676">
        <v>0</v>
      </c>
      <c r="Q676">
        <v>0</v>
      </c>
      <c r="R676">
        <v>1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</row>
    <row r="677" spans="1:31" x14ac:dyDescent="0.3">
      <c r="A677">
        <v>2734101</v>
      </c>
      <c r="B677">
        <v>1</v>
      </c>
      <c r="C677" t="s">
        <v>81</v>
      </c>
      <c r="D677" t="s">
        <v>128</v>
      </c>
      <c r="E677" t="s">
        <v>145</v>
      </c>
      <c r="F677" t="s">
        <v>2137</v>
      </c>
      <c r="G677" t="s">
        <v>230</v>
      </c>
      <c r="H677" t="s">
        <v>135</v>
      </c>
      <c r="I677" t="s">
        <v>136</v>
      </c>
      <c r="J677" t="s">
        <v>137</v>
      </c>
      <c r="K677" t="s">
        <v>138</v>
      </c>
      <c r="L677" t="s">
        <v>2138</v>
      </c>
      <c r="M677" t="s">
        <v>2139</v>
      </c>
      <c r="N677">
        <v>0.32027777699999999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1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</row>
    <row r="678" spans="1:31" x14ac:dyDescent="0.3">
      <c r="A678">
        <v>2733560</v>
      </c>
      <c r="B678">
        <v>1</v>
      </c>
      <c r="C678" t="s">
        <v>81</v>
      </c>
      <c r="D678" t="s">
        <v>118</v>
      </c>
      <c r="E678" t="s">
        <v>156</v>
      </c>
      <c r="F678" t="s">
        <v>2140</v>
      </c>
      <c r="G678" t="s">
        <v>185</v>
      </c>
      <c r="H678" t="s">
        <v>153</v>
      </c>
      <c r="I678" t="s">
        <v>136</v>
      </c>
      <c r="J678" t="s">
        <v>137</v>
      </c>
      <c r="K678" t="s">
        <v>138</v>
      </c>
      <c r="L678" t="s">
        <v>2141</v>
      </c>
      <c r="M678" t="s">
        <v>2142</v>
      </c>
      <c r="N678">
        <v>2.8388888880000001</v>
      </c>
      <c r="O678">
        <v>0</v>
      </c>
      <c r="P678">
        <v>0</v>
      </c>
      <c r="Q678">
        <v>1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16.836695676884997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16.836695676884997</v>
      </c>
    </row>
    <row r="679" spans="1:31" x14ac:dyDescent="0.3">
      <c r="A679">
        <v>2734462</v>
      </c>
      <c r="B679">
        <v>1</v>
      </c>
      <c r="C679" t="s">
        <v>80</v>
      </c>
      <c r="D679" t="s">
        <v>108</v>
      </c>
      <c r="E679" t="s">
        <v>161</v>
      </c>
      <c r="F679" t="s">
        <v>2143</v>
      </c>
      <c r="G679" t="s">
        <v>163</v>
      </c>
      <c r="H679" t="s">
        <v>135</v>
      </c>
      <c r="I679" t="s">
        <v>136</v>
      </c>
      <c r="J679" t="s">
        <v>137</v>
      </c>
      <c r="K679" t="s">
        <v>138</v>
      </c>
      <c r="L679" t="s">
        <v>2144</v>
      </c>
      <c r="M679" t="s">
        <v>2145</v>
      </c>
      <c r="N679">
        <v>7.5730555549999998</v>
      </c>
      <c r="O679">
        <v>0</v>
      </c>
      <c r="P679">
        <v>13</v>
      </c>
      <c r="Q679">
        <v>0</v>
      </c>
      <c r="R679">
        <v>5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12.433192932918093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12.433192932918093</v>
      </c>
    </row>
    <row r="680" spans="1:31" x14ac:dyDescent="0.3">
      <c r="A680">
        <v>2734170</v>
      </c>
      <c r="B680">
        <v>1</v>
      </c>
      <c r="C680" t="s">
        <v>80</v>
      </c>
      <c r="D680" t="s">
        <v>82</v>
      </c>
      <c r="E680" t="s">
        <v>173</v>
      </c>
      <c r="F680" t="s">
        <v>2146</v>
      </c>
      <c r="G680" t="s">
        <v>249</v>
      </c>
      <c r="H680" t="s">
        <v>153</v>
      </c>
      <c r="I680" t="s">
        <v>136</v>
      </c>
      <c r="J680" t="s">
        <v>5</v>
      </c>
      <c r="K680" t="s">
        <v>138</v>
      </c>
      <c r="L680" t="s">
        <v>2147</v>
      </c>
      <c r="M680" t="s">
        <v>2148</v>
      </c>
      <c r="N680">
        <v>2.994444444</v>
      </c>
      <c r="O680">
        <v>0</v>
      </c>
      <c r="P680">
        <v>788</v>
      </c>
      <c r="Q680">
        <v>0</v>
      </c>
      <c r="R680">
        <v>0</v>
      </c>
      <c r="S680">
        <v>8</v>
      </c>
      <c r="T680">
        <v>504</v>
      </c>
      <c r="U680">
        <v>0</v>
      </c>
      <c r="V680">
        <v>2</v>
      </c>
      <c r="W680">
        <v>0</v>
      </c>
      <c r="X680">
        <v>801.368022304379</v>
      </c>
      <c r="Y680">
        <v>0</v>
      </c>
      <c r="Z680">
        <v>0</v>
      </c>
      <c r="AA680">
        <v>387.96129166874658</v>
      </c>
      <c r="AB680">
        <v>2724.4034690041749</v>
      </c>
      <c r="AC680">
        <v>0</v>
      </c>
      <c r="AD680">
        <v>18.605470628874102</v>
      </c>
      <c r="AE680">
        <v>3932.3382536061745</v>
      </c>
    </row>
    <row r="681" spans="1:31" x14ac:dyDescent="0.3">
      <c r="A681">
        <v>2734407</v>
      </c>
      <c r="B681">
        <v>1</v>
      </c>
      <c r="C681" t="s">
        <v>80</v>
      </c>
      <c r="D681" t="s">
        <v>100</v>
      </c>
      <c r="E681" t="s">
        <v>150</v>
      </c>
      <c r="F681" t="s">
        <v>2149</v>
      </c>
      <c r="G681" t="s">
        <v>152</v>
      </c>
      <c r="H681" t="s">
        <v>153</v>
      </c>
      <c r="I681" t="s">
        <v>136</v>
      </c>
      <c r="J681" t="s">
        <v>137</v>
      </c>
      <c r="K681" t="s">
        <v>138</v>
      </c>
      <c r="L681" t="s">
        <v>2150</v>
      </c>
      <c r="M681" t="s">
        <v>2151</v>
      </c>
      <c r="N681">
        <v>0.47555555500000002</v>
      </c>
      <c r="O681">
        <v>11</v>
      </c>
      <c r="P681">
        <v>10905</v>
      </c>
      <c r="Q681">
        <v>3</v>
      </c>
      <c r="R681">
        <v>164</v>
      </c>
      <c r="S681">
        <v>22</v>
      </c>
      <c r="T681">
        <v>804</v>
      </c>
      <c r="U681">
        <v>2</v>
      </c>
      <c r="V681">
        <v>2</v>
      </c>
      <c r="W681">
        <v>11.565182551063682</v>
      </c>
      <c r="X681">
        <v>521.84862555581776</v>
      </c>
      <c r="Y681">
        <v>1.2383744044450133</v>
      </c>
      <c r="Z681">
        <v>10.878490356998922</v>
      </c>
      <c r="AA681">
        <v>121.79257377108416</v>
      </c>
      <c r="AB681">
        <v>281.05197144256937</v>
      </c>
      <c r="AC681">
        <v>125.90112804504918</v>
      </c>
      <c r="AD681">
        <v>3.2185244889355866</v>
      </c>
      <c r="AE681">
        <v>1077.4948706159635</v>
      </c>
    </row>
    <row r="682" spans="1:31" x14ac:dyDescent="0.3">
      <c r="A682">
        <v>2734250</v>
      </c>
      <c r="B682">
        <v>1</v>
      </c>
      <c r="C682" t="s">
        <v>80</v>
      </c>
      <c r="D682" t="s">
        <v>88</v>
      </c>
      <c r="E682" t="s">
        <v>145</v>
      </c>
      <c r="F682" t="s">
        <v>868</v>
      </c>
      <c r="G682" t="s">
        <v>230</v>
      </c>
      <c r="H682" t="s">
        <v>135</v>
      </c>
      <c r="I682" t="s">
        <v>136</v>
      </c>
      <c r="J682" t="s">
        <v>137</v>
      </c>
      <c r="K682" t="s">
        <v>138</v>
      </c>
      <c r="L682" t="s">
        <v>2152</v>
      </c>
      <c r="M682" t="s">
        <v>2153</v>
      </c>
      <c r="N682">
        <v>4.7338888880000001</v>
      </c>
      <c r="O682">
        <v>0</v>
      </c>
      <c r="P682">
        <v>4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3.4364126861361064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3.4364126861361064</v>
      </c>
    </row>
    <row r="683" spans="1:31" x14ac:dyDescent="0.3">
      <c r="A683">
        <v>2733709</v>
      </c>
      <c r="B683">
        <v>1</v>
      </c>
      <c r="C683" t="s">
        <v>80</v>
      </c>
      <c r="D683" t="s">
        <v>94</v>
      </c>
      <c r="E683" t="s">
        <v>161</v>
      </c>
      <c r="F683" t="s">
        <v>2154</v>
      </c>
      <c r="G683" t="s">
        <v>163</v>
      </c>
      <c r="H683" t="s">
        <v>135</v>
      </c>
      <c r="I683" t="s">
        <v>136</v>
      </c>
      <c r="J683" t="s">
        <v>137</v>
      </c>
      <c r="K683" t="s">
        <v>138</v>
      </c>
      <c r="L683" t="s">
        <v>2155</v>
      </c>
      <c r="M683" t="s">
        <v>2156</v>
      </c>
      <c r="N683">
        <v>10.044444444</v>
      </c>
      <c r="O683">
        <v>0</v>
      </c>
      <c r="P683">
        <v>29</v>
      </c>
      <c r="Q683">
        <v>0</v>
      </c>
      <c r="R683">
        <v>0</v>
      </c>
      <c r="S683">
        <v>0</v>
      </c>
      <c r="T683">
        <v>1</v>
      </c>
      <c r="U683">
        <v>0</v>
      </c>
      <c r="V683">
        <v>0</v>
      </c>
      <c r="W683">
        <v>0</v>
      </c>
      <c r="X683">
        <v>30.849312541309065</v>
      </c>
      <c r="Y683">
        <v>0</v>
      </c>
      <c r="Z683">
        <v>0</v>
      </c>
      <c r="AA683">
        <v>0</v>
      </c>
      <c r="AB683">
        <v>3.4936221691755303</v>
      </c>
      <c r="AC683">
        <v>0</v>
      </c>
      <c r="AD683">
        <v>0</v>
      </c>
      <c r="AE683">
        <v>34.342934710484592</v>
      </c>
    </row>
    <row r="684" spans="1:31" x14ac:dyDescent="0.3">
      <c r="A684">
        <v>2733858</v>
      </c>
      <c r="B684">
        <v>1</v>
      </c>
      <c r="C684" t="s">
        <v>80</v>
      </c>
      <c r="D684" t="s">
        <v>86</v>
      </c>
      <c r="E684" t="s">
        <v>145</v>
      </c>
      <c r="F684" t="s">
        <v>2157</v>
      </c>
      <c r="G684" t="s">
        <v>181</v>
      </c>
      <c r="H684" t="s">
        <v>135</v>
      </c>
      <c r="I684" t="s">
        <v>136</v>
      </c>
      <c r="J684" t="s">
        <v>137</v>
      </c>
      <c r="K684" t="s">
        <v>138</v>
      </c>
      <c r="L684" t="s">
        <v>2158</v>
      </c>
      <c r="M684" t="s">
        <v>2159</v>
      </c>
      <c r="N684">
        <v>3.05</v>
      </c>
      <c r="O684">
        <v>0</v>
      </c>
      <c r="P684">
        <v>17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11.237840588490679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11.237840588490679</v>
      </c>
    </row>
    <row r="685" spans="1:31" x14ac:dyDescent="0.3">
      <c r="A685">
        <v>2733567</v>
      </c>
      <c r="B685">
        <v>2</v>
      </c>
      <c r="C685" t="s">
        <v>80</v>
      </c>
      <c r="D685" t="s">
        <v>97</v>
      </c>
      <c r="E685" t="s">
        <v>132</v>
      </c>
      <c r="F685" t="s">
        <v>2160</v>
      </c>
      <c r="G685" t="s">
        <v>230</v>
      </c>
      <c r="H685" t="s">
        <v>135</v>
      </c>
      <c r="I685" t="s">
        <v>136</v>
      </c>
      <c r="J685" t="s">
        <v>137</v>
      </c>
      <c r="K685" t="s">
        <v>138</v>
      </c>
      <c r="L685" t="s">
        <v>2161</v>
      </c>
      <c r="M685" t="s">
        <v>2162</v>
      </c>
      <c r="N685">
        <v>0.46611111100000002</v>
      </c>
      <c r="O685">
        <v>0</v>
      </c>
      <c r="P685">
        <v>125</v>
      </c>
      <c r="Q685">
        <v>0</v>
      </c>
      <c r="R685">
        <v>11</v>
      </c>
      <c r="S685">
        <v>0</v>
      </c>
      <c r="T685">
        <v>9</v>
      </c>
      <c r="U685">
        <v>0</v>
      </c>
      <c r="V685">
        <v>0</v>
      </c>
      <c r="W685">
        <v>0</v>
      </c>
      <c r="X685">
        <v>15.136722972425314</v>
      </c>
      <c r="Y685">
        <v>0</v>
      </c>
      <c r="Z685">
        <v>0.130840603920575</v>
      </c>
      <c r="AA685">
        <v>0</v>
      </c>
      <c r="AB685">
        <v>5.7394196116746681</v>
      </c>
      <c r="AC685">
        <v>0</v>
      </c>
      <c r="AD685">
        <v>0</v>
      </c>
      <c r="AE685">
        <v>21.006983188020556</v>
      </c>
    </row>
    <row r="686" spans="1:31" x14ac:dyDescent="0.3">
      <c r="A686">
        <v>2734399</v>
      </c>
      <c r="B686">
        <v>1</v>
      </c>
      <c r="C686" t="s">
        <v>81</v>
      </c>
      <c r="D686" t="s">
        <v>127</v>
      </c>
      <c r="E686" t="s">
        <v>132</v>
      </c>
      <c r="F686" t="s">
        <v>2163</v>
      </c>
      <c r="G686" t="s">
        <v>409</v>
      </c>
      <c r="H686" t="s">
        <v>135</v>
      </c>
      <c r="I686" t="s">
        <v>136</v>
      </c>
      <c r="J686" t="s">
        <v>137</v>
      </c>
      <c r="K686" t="s">
        <v>138</v>
      </c>
      <c r="L686" t="s">
        <v>2164</v>
      </c>
      <c r="M686" t="s">
        <v>2165</v>
      </c>
      <c r="N686">
        <v>1.773055555</v>
      </c>
      <c r="O686">
        <v>0</v>
      </c>
      <c r="P686">
        <v>263</v>
      </c>
      <c r="Q686">
        <v>0</v>
      </c>
      <c r="R686">
        <v>3</v>
      </c>
      <c r="S686">
        <v>0</v>
      </c>
      <c r="T686">
        <v>43</v>
      </c>
      <c r="U686">
        <v>0</v>
      </c>
      <c r="V686">
        <v>0</v>
      </c>
      <c r="W686">
        <v>0</v>
      </c>
      <c r="X686">
        <v>58.563725265066715</v>
      </c>
      <c r="Y686">
        <v>0</v>
      </c>
      <c r="Z686">
        <v>6.9630793406088136</v>
      </c>
      <c r="AA686">
        <v>0</v>
      </c>
      <c r="AB686">
        <v>107.6210670098655</v>
      </c>
      <c r="AC686">
        <v>0</v>
      </c>
      <c r="AD686">
        <v>0</v>
      </c>
      <c r="AE686">
        <v>173.14787161554102</v>
      </c>
    </row>
    <row r="687" spans="1:31" x14ac:dyDescent="0.3">
      <c r="A687">
        <v>2733497</v>
      </c>
      <c r="B687">
        <v>1</v>
      </c>
      <c r="C687" t="s">
        <v>80</v>
      </c>
      <c r="D687" t="s">
        <v>97</v>
      </c>
      <c r="E687" t="s">
        <v>156</v>
      </c>
      <c r="F687" t="s">
        <v>2166</v>
      </c>
      <c r="G687" t="s">
        <v>152</v>
      </c>
      <c r="H687" t="s">
        <v>153</v>
      </c>
      <c r="I687" t="s">
        <v>136</v>
      </c>
      <c r="J687" t="s">
        <v>137</v>
      </c>
      <c r="K687" t="s">
        <v>138</v>
      </c>
      <c r="L687" t="s">
        <v>2167</v>
      </c>
      <c r="M687" t="s">
        <v>2168</v>
      </c>
      <c r="N687">
        <v>1.110833333</v>
      </c>
      <c r="O687">
        <v>3</v>
      </c>
      <c r="P687">
        <v>1621</v>
      </c>
      <c r="Q687">
        <v>0</v>
      </c>
      <c r="R687">
        <v>46</v>
      </c>
      <c r="S687">
        <v>1</v>
      </c>
      <c r="T687">
        <v>128</v>
      </c>
      <c r="U687">
        <v>0</v>
      </c>
      <c r="V687">
        <v>2</v>
      </c>
      <c r="W687">
        <v>12.063346311114367</v>
      </c>
      <c r="X687">
        <v>318.00042236503157</v>
      </c>
      <c r="Y687">
        <v>0</v>
      </c>
      <c r="Z687">
        <v>6.3745890333074984</v>
      </c>
      <c r="AA687">
        <v>21.480432865138205</v>
      </c>
      <c r="AB687">
        <v>54.8488506146698</v>
      </c>
      <c r="AC687">
        <v>0</v>
      </c>
      <c r="AD687">
        <v>4.4084903147330508</v>
      </c>
      <c r="AE687">
        <v>417.17613150399444</v>
      </c>
    </row>
    <row r="688" spans="1:31" x14ac:dyDescent="0.3">
      <c r="A688">
        <v>2733952</v>
      </c>
      <c r="B688">
        <v>1</v>
      </c>
      <c r="C688" t="s">
        <v>80</v>
      </c>
      <c r="D688" t="s">
        <v>110</v>
      </c>
      <c r="E688" t="s">
        <v>145</v>
      </c>
      <c r="F688" t="s">
        <v>2029</v>
      </c>
      <c r="G688" t="s">
        <v>181</v>
      </c>
      <c r="H688" t="s">
        <v>135</v>
      </c>
      <c r="I688" t="s">
        <v>136</v>
      </c>
      <c r="J688" t="s">
        <v>137</v>
      </c>
      <c r="K688" t="s">
        <v>138</v>
      </c>
      <c r="L688" t="s">
        <v>2169</v>
      </c>
      <c r="M688" t="s">
        <v>2170</v>
      </c>
      <c r="N688">
        <v>1.0191666660000001</v>
      </c>
      <c r="O688">
        <v>0</v>
      </c>
      <c r="P688">
        <v>12</v>
      </c>
      <c r="Q688">
        <v>0</v>
      </c>
      <c r="R688">
        <v>0</v>
      </c>
      <c r="S688">
        <v>0</v>
      </c>
      <c r="T688">
        <v>2</v>
      </c>
      <c r="U688">
        <v>0</v>
      </c>
      <c r="V688">
        <v>0</v>
      </c>
      <c r="W688">
        <v>0</v>
      </c>
      <c r="X688">
        <v>2.6419634481822274</v>
      </c>
      <c r="Y688">
        <v>0</v>
      </c>
      <c r="Z688">
        <v>0</v>
      </c>
      <c r="AA688">
        <v>0</v>
      </c>
      <c r="AB688">
        <v>0.64321371526529336</v>
      </c>
      <c r="AC688">
        <v>0</v>
      </c>
      <c r="AD688">
        <v>0</v>
      </c>
      <c r="AE688">
        <v>3.2851771634475209</v>
      </c>
    </row>
    <row r="689" spans="1:31" x14ac:dyDescent="0.3">
      <c r="A689">
        <v>2734877</v>
      </c>
      <c r="B689">
        <v>1</v>
      </c>
      <c r="C689" t="s">
        <v>80</v>
      </c>
      <c r="D689" t="s">
        <v>82</v>
      </c>
      <c r="E689" t="s">
        <v>145</v>
      </c>
      <c r="F689" t="s">
        <v>2171</v>
      </c>
      <c r="G689" t="s">
        <v>181</v>
      </c>
      <c r="H689" t="s">
        <v>135</v>
      </c>
      <c r="I689" t="s">
        <v>136</v>
      </c>
      <c r="J689" t="s">
        <v>137</v>
      </c>
      <c r="K689" t="s">
        <v>138</v>
      </c>
      <c r="L689" t="s">
        <v>2172</v>
      </c>
      <c r="M689" t="s">
        <v>2173</v>
      </c>
      <c r="N689">
        <v>10.803611111</v>
      </c>
      <c r="O689">
        <v>0</v>
      </c>
      <c r="P689">
        <v>9</v>
      </c>
      <c r="Q689">
        <v>0</v>
      </c>
      <c r="R689">
        <v>0</v>
      </c>
      <c r="S689">
        <v>0</v>
      </c>
      <c r="T689">
        <v>1</v>
      </c>
      <c r="U689">
        <v>0</v>
      </c>
      <c r="V689">
        <v>0</v>
      </c>
      <c r="W689">
        <v>0</v>
      </c>
      <c r="X689">
        <v>63.795437781290161</v>
      </c>
      <c r="Y689">
        <v>0</v>
      </c>
      <c r="Z689">
        <v>0</v>
      </c>
      <c r="AA689">
        <v>0</v>
      </c>
      <c r="AB689">
        <v>23.595293899173395</v>
      </c>
      <c r="AC689">
        <v>0</v>
      </c>
      <c r="AD689">
        <v>0</v>
      </c>
      <c r="AE689">
        <v>87.39073168046356</v>
      </c>
    </row>
    <row r="690" spans="1:31" x14ac:dyDescent="0.3">
      <c r="A690">
        <v>2734539</v>
      </c>
      <c r="B690">
        <v>1</v>
      </c>
      <c r="C690" t="s">
        <v>80</v>
      </c>
      <c r="D690" t="s">
        <v>83</v>
      </c>
      <c r="E690" t="s">
        <v>145</v>
      </c>
      <c r="F690" t="s">
        <v>2174</v>
      </c>
      <c r="G690" t="s">
        <v>230</v>
      </c>
      <c r="H690" t="s">
        <v>135</v>
      </c>
      <c r="I690" t="s">
        <v>136</v>
      </c>
      <c r="J690" t="s">
        <v>137</v>
      </c>
      <c r="K690" t="s">
        <v>138</v>
      </c>
      <c r="L690" t="s">
        <v>2175</v>
      </c>
      <c r="M690" t="s">
        <v>2176</v>
      </c>
      <c r="N690">
        <v>2.3477777770000001</v>
      </c>
      <c r="O690">
        <v>0</v>
      </c>
      <c r="P690">
        <v>1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0.63606609478608001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0.63606609478608001</v>
      </c>
    </row>
    <row r="691" spans="1:31" x14ac:dyDescent="0.3">
      <c r="A691">
        <v>2733975</v>
      </c>
      <c r="B691">
        <v>1</v>
      </c>
      <c r="C691" t="s">
        <v>81</v>
      </c>
      <c r="D691" t="s">
        <v>112</v>
      </c>
      <c r="E691" t="s">
        <v>161</v>
      </c>
      <c r="F691" t="s">
        <v>2177</v>
      </c>
      <c r="G691" t="s">
        <v>2178</v>
      </c>
      <c r="H691" t="s">
        <v>135</v>
      </c>
      <c r="I691" t="s">
        <v>136</v>
      </c>
      <c r="J691" t="s">
        <v>137</v>
      </c>
      <c r="K691" t="s">
        <v>138</v>
      </c>
      <c r="L691" t="s">
        <v>2179</v>
      </c>
      <c r="M691" t="s">
        <v>2180</v>
      </c>
      <c r="N691">
        <v>10.943055555000001</v>
      </c>
      <c r="O691">
        <v>0</v>
      </c>
      <c r="P691">
        <v>9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12.706410385308896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12.706410385308896</v>
      </c>
    </row>
    <row r="692" spans="1:31" x14ac:dyDescent="0.3">
      <c r="A692">
        <v>2734516</v>
      </c>
      <c r="B692">
        <v>1</v>
      </c>
      <c r="C692" t="s">
        <v>80</v>
      </c>
      <c r="D692" t="s">
        <v>83</v>
      </c>
      <c r="E692" t="s">
        <v>145</v>
      </c>
      <c r="F692" t="s">
        <v>2181</v>
      </c>
      <c r="G692" t="s">
        <v>230</v>
      </c>
      <c r="H692" t="s">
        <v>135</v>
      </c>
      <c r="I692" t="s">
        <v>136</v>
      </c>
      <c r="J692" t="s">
        <v>137</v>
      </c>
      <c r="K692" t="s">
        <v>138</v>
      </c>
      <c r="L692" t="s">
        <v>2182</v>
      </c>
      <c r="M692" t="s">
        <v>2183</v>
      </c>
      <c r="N692">
        <v>8.5113888880000008</v>
      </c>
      <c r="O692">
        <v>0</v>
      </c>
      <c r="P692">
        <v>1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5.1818562961473695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5.1818562961473695</v>
      </c>
    </row>
    <row r="693" spans="1:31" x14ac:dyDescent="0.3">
      <c r="A693">
        <v>2734038</v>
      </c>
      <c r="B693">
        <v>1</v>
      </c>
      <c r="C693" t="s">
        <v>80</v>
      </c>
      <c r="D693" t="s">
        <v>109</v>
      </c>
      <c r="E693" t="s">
        <v>132</v>
      </c>
      <c r="F693" t="s">
        <v>2184</v>
      </c>
      <c r="G693" t="s">
        <v>134</v>
      </c>
      <c r="H693" t="s">
        <v>135</v>
      </c>
      <c r="I693" t="s">
        <v>136</v>
      </c>
      <c r="J693" t="s">
        <v>137</v>
      </c>
      <c r="K693" t="s">
        <v>138</v>
      </c>
      <c r="L693" t="s">
        <v>2185</v>
      </c>
      <c r="M693" t="s">
        <v>2186</v>
      </c>
      <c r="N693">
        <v>1.179166666</v>
      </c>
      <c r="O693">
        <v>0</v>
      </c>
      <c r="P693">
        <v>198</v>
      </c>
      <c r="Q693">
        <v>0</v>
      </c>
      <c r="R693">
        <v>10</v>
      </c>
      <c r="S693">
        <v>0</v>
      </c>
      <c r="T693">
        <v>27</v>
      </c>
      <c r="U693">
        <v>0</v>
      </c>
      <c r="V693">
        <v>0</v>
      </c>
      <c r="W693">
        <v>0</v>
      </c>
      <c r="X693">
        <v>31.120539762276838</v>
      </c>
      <c r="Y693">
        <v>0</v>
      </c>
      <c r="Z693">
        <v>1.4269823350624975</v>
      </c>
      <c r="AA693">
        <v>0</v>
      </c>
      <c r="AB693">
        <v>26.03139283292829</v>
      </c>
      <c r="AC693">
        <v>0</v>
      </c>
      <c r="AD693">
        <v>0</v>
      </c>
      <c r="AE693">
        <v>58.578914930267629</v>
      </c>
    </row>
    <row r="694" spans="1:31" x14ac:dyDescent="0.3">
      <c r="A694">
        <v>2735057</v>
      </c>
      <c r="B694">
        <v>1</v>
      </c>
      <c r="C694" t="s">
        <v>80</v>
      </c>
      <c r="D694" t="s">
        <v>96</v>
      </c>
      <c r="E694" t="s">
        <v>145</v>
      </c>
      <c r="F694" t="s">
        <v>2187</v>
      </c>
      <c r="G694" t="s">
        <v>181</v>
      </c>
      <c r="H694" t="s">
        <v>135</v>
      </c>
      <c r="I694" t="s">
        <v>136</v>
      </c>
      <c r="J694" t="s">
        <v>137</v>
      </c>
      <c r="K694" t="s">
        <v>138</v>
      </c>
      <c r="L694" t="s">
        <v>2188</v>
      </c>
      <c r="M694" t="s">
        <v>2189</v>
      </c>
      <c r="N694">
        <v>5.1833333330000002</v>
      </c>
      <c r="O694">
        <v>0</v>
      </c>
      <c r="P694">
        <v>1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</row>
    <row r="695" spans="1:31" x14ac:dyDescent="0.3">
      <c r="A695">
        <v>2734084</v>
      </c>
      <c r="B695">
        <v>1</v>
      </c>
      <c r="C695" t="s">
        <v>81</v>
      </c>
      <c r="D695" t="s">
        <v>124</v>
      </c>
      <c r="E695" t="s">
        <v>132</v>
      </c>
      <c r="F695" t="s">
        <v>2190</v>
      </c>
      <c r="G695" t="s">
        <v>134</v>
      </c>
      <c r="H695" t="s">
        <v>135</v>
      </c>
      <c r="I695" t="s">
        <v>136</v>
      </c>
      <c r="J695" t="s">
        <v>137</v>
      </c>
      <c r="K695" t="s">
        <v>138</v>
      </c>
      <c r="L695" t="s">
        <v>2191</v>
      </c>
      <c r="M695" t="s">
        <v>2192</v>
      </c>
      <c r="N695">
        <v>4.6244444439999999</v>
      </c>
      <c r="O695">
        <v>0</v>
      </c>
      <c r="P695">
        <v>28</v>
      </c>
      <c r="Q695">
        <v>0</v>
      </c>
      <c r="R695">
        <v>3</v>
      </c>
      <c r="S695">
        <v>0</v>
      </c>
      <c r="T695">
        <v>1</v>
      </c>
      <c r="U695">
        <v>0</v>
      </c>
      <c r="V695">
        <v>0</v>
      </c>
      <c r="W695">
        <v>0</v>
      </c>
      <c r="X695">
        <v>15.784008285690154</v>
      </c>
      <c r="Y695">
        <v>0</v>
      </c>
      <c r="Z695">
        <v>1.5590689325649998</v>
      </c>
      <c r="AA695">
        <v>0</v>
      </c>
      <c r="AB695">
        <v>2.5790665623790003E-2</v>
      </c>
      <c r="AC695">
        <v>0</v>
      </c>
      <c r="AD695">
        <v>0</v>
      </c>
      <c r="AE695">
        <v>17.368867883878945</v>
      </c>
    </row>
    <row r="696" spans="1:31" x14ac:dyDescent="0.3">
      <c r="A696">
        <v>2733777</v>
      </c>
      <c r="B696">
        <v>2</v>
      </c>
      <c r="C696" t="s">
        <v>80</v>
      </c>
      <c r="D696" t="s">
        <v>82</v>
      </c>
      <c r="E696" t="s">
        <v>132</v>
      </c>
      <c r="F696" t="s">
        <v>1034</v>
      </c>
      <c r="G696" t="s">
        <v>393</v>
      </c>
      <c r="H696" t="s">
        <v>135</v>
      </c>
      <c r="I696" t="s">
        <v>136</v>
      </c>
      <c r="J696" t="s">
        <v>137</v>
      </c>
      <c r="K696" t="s">
        <v>138</v>
      </c>
      <c r="L696" t="s">
        <v>1735</v>
      </c>
      <c r="M696" t="s">
        <v>2193</v>
      </c>
      <c r="N696">
        <v>0.21916666600000001</v>
      </c>
      <c r="O696">
        <v>0</v>
      </c>
      <c r="P696">
        <v>192</v>
      </c>
      <c r="Q696">
        <v>0</v>
      </c>
      <c r="R696">
        <v>0</v>
      </c>
      <c r="S696">
        <v>0</v>
      </c>
      <c r="T696">
        <v>349</v>
      </c>
      <c r="U696">
        <v>0</v>
      </c>
      <c r="V696">
        <v>0</v>
      </c>
      <c r="W696">
        <v>0</v>
      </c>
      <c r="X696">
        <v>9.3663177125145669</v>
      </c>
      <c r="Y696">
        <v>0</v>
      </c>
      <c r="Z696">
        <v>0</v>
      </c>
      <c r="AA696">
        <v>0</v>
      </c>
      <c r="AB696">
        <v>81.751969203649296</v>
      </c>
      <c r="AC696">
        <v>0</v>
      </c>
      <c r="AD696">
        <v>0</v>
      </c>
      <c r="AE696">
        <v>91.118286916163868</v>
      </c>
    </row>
    <row r="697" spans="1:31" x14ac:dyDescent="0.3">
      <c r="A697">
        <v>2735017</v>
      </c>
      <c r="B697">
        <v>1</v>
      </c>
      <c r="C697" t="s">
        <v>80</v>
      </c>
      <c r="D697" t="s">
        <v>82</v>
      </c>
      <c r="E697" t="s">
        <v>145</v>
      </c>
      <c r="F697" t="s">
        <v>2194</v>
      </c>
      <c r="G697" t="s">
        <v>230</v>
      </c>
      <c r="H697" t="s">
        <v>135</v>
      </c>
      <c r="I697" t="s">
        <v>136</v>
      </c>
      <c r="J697" t="s">
        <v>137</v>
      </c>
      <c r="K697" t="s">
        <v>138</v>
      </c>
      <c r="L697" t="s">
        <v>2195</v>
      </c>
      <c r="M697" t="s">
        <v>2196</v>
      </c>
      <c r="N697">
        <v>1.206388888</v>
      </c>
      <c r="O697">
        <v>0</v>
      </c>
      <c r="P697">
        <v>2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0.51390707402626656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0.51390707402626656</v>
      </c>
    </row>
    <row r="698" spans="1:31" x14ac:dyDescent="0.3">
      <c r="A698">
        <v>2733700</v>
      </c>
      <c r="B698">
        <v>1</v>
      </c>
      <c r="C698" t="s">
        <v>80</v>
      </c>
      <c r="D698" t="s">
        <v>104</v>
      </c>
      <c r="E698" t="s">
        <v>213</v>
      </c>
      <c r="F698" t="s">
        <v>2197</v>
      </c>
      <c r="G698" t="s">
        <v>152</v>
      </c>
      <c r="H698" t="s">
        <v>153</v>
      </c>
      <c r="I698" t="s">
        <v>136</v>
      </c>
      <c r="J698" t="s">
        <v>137</v>
      </c>
      <c r="K698" t="s">
        <v>138</v>
      </c>
      <c r="L698" t="s">
        <v>2198</v>
      </c>
      <c r="M698" t="s">
        <v>2199</v>
      </c>
      <c r="N698">
        <v>5.5833332999999999E-2</v>
      </c>
      <c r="O698">
        <v>4</v>
      </c>
      <c r="P698">
        <v>853</v>
      </c>
      <c r="Q698">
        <v>20</v>
      </c>
      <c r="R698">
        <v>98</v>
      </c>
      <c r="S698">
        <v>6</v>
      </c>
      <c r="T698">
        <v>193</v>
      </c>
      <c r="U698">
        <v>2</v>
      </c>
      <c r="V698">
        <v>0</v>
      </c>
      <c r="W698">
        <v>5.319926613338001E-2</v>
      </c>
      <c r="X698">
        <v>7.4875581709247028</v>
      </c>
      <c r="Y698">
        <v>0.74690488680407974</v>
      </c>
      <c r="Z698">
        <v>0.54631171819754254</v>
      </c>
      <c r="AA698">
        <v>0.33624908679372245</v>
      </c>
      <c r="AB698">
        <v>2.3553083903439505</v>
      </c>
      <c r="AC698">
        <v>2.2692319964878624</v>
      </c>
      <c r="AD698">
        <v>0</v>
      </c>
      <c r="AE698">
        <v>13.79476351568524</v>
      </c>
    </row>
    <row r="699" spans="1:31" x14ac:dyDescent="0.3">
      <c r="A699">
        <v>2734625</v>
      </c>
      <c r="B699">
        <v>1</v>
      </c>
      <c r="C699" t="s">
        <v>80</v>
      </c>
      <c r="D699" t="s">
        <v>105</v>
      </c>
      <c r="E699" t="s">
        <v>161</v>
      </c>
      <c r="F699" t="s">
        <v>2200</v>
      </c>
      <c r="G699" t="s">
        <v>163</v>
      </c>
      <c r="H699" t="s">
        <v>135</v>
      </c>
      <c r="I699" t="s">
        <v>136</v>
      </c>
      <c r="J699" t="s">
        <v>137</v>
      </c>
      <c r="K699" t="s">
        <v>138</v>
      </c>
      <c r="L699" t="s">
        <v>2201</v>
      </c>
      <c r="M699" t="s">
        <v>2202</v>
      </c>
      <c r="N699">
        <v>2.8913888879999998</v>
      </c>
      <c r="O699">
        <v>0</v>
      </c>
      <c r="P699">
        <v>83</v>
      </c>
      <c r="Q699">
        <v>0</v>
      </c>
      <c r="R699">
        <v>0</v>
      </c>
      <c r="S699">
        <v>0</v>
      </c>
      <c r="T699">
        <v>11</v>
      </c>
      <c r="U699">
        <v>0</v>
      </c>
      <c r="V699">
        <v>0</v>
      </c>
      <c r="W699">
        <v>0</v>
      </c>
      <c r="X699">
        <v>53.216698815324456</v>
      </c>
      <c r="Y699">
        <v>0</v>
      </c>
      <c r="Z699">
        <v>0</v>
      </c>
      <c r="AA699">
        <v>0</v>
      </c>
      <c r="AB699">
        <v>33.748818417763871</v>
      </c>
      <c r="AC699">
        <v>0</v>
      </c>
      <c r="AD699">
        <v>0</v>
      </c>
      <c r="AE699">
        <v>86.96551723308832</v>
      </c>
    </row>
    <row r="700" spans="1:31" x14ac:dyDescent="0.3">
      <c r="A700">
        <v>2733606</v>
      </c>
      <c r="B700">
        <v>1</v>
      </c>
      <c r="C700" t="s">
        <v>80</v>
      </c>
      <c r="D700" t="s">
        <v>106</v>
      </c>
      <c r="E700" t="s">
        <v>132</v>
      </c>
      <c r="F700" t="s">
        <v>997</v>
      </c>
      <c r="G700" t="s">
        <v>134</v>
      </c>
      <c r="H700" t="s">
        <v>135</v>
      </c>
      <c r="I700" t="s">
        <v>136</v>
      </c>
      <c r="J700" t="s">
        <v>137</v>
      </c>
      <c r="K700" t="s">
        <v>138</v>
      </c>
      <c r="L700" t="s">
        <v>2203</v>
      </c>
      <c r="M700" t="s">
        <v>2204</v>
      </c>
      <c r="N700">
        <v>4.0358333330000002</v>
      </c>
      <c r="O700">
        <v>0</v>
      </c>
      <c r="P700">
        <v>29</v>
      </c>
      <c r="Q700">
        <v>0</v>
      </c>
      <c r="R700">
        <v>3</v>
      </c>
      <c r="S700">
        <v>0</v>
      </c>
      <c r="T700">
        <v>3</v>
      </c>
      <c r="U700">
        <v>0</v>
      </c>
      <c r="V700">
        <v>0</v>
      </c>
      <c r="W700">
        <v>0</v>
      </c>
      <c r="X700">
        <v>8.7981265062091349</v>
      </c>
      <c r="Y700">
        <v>0</v>
      </c>
      <c r="Z700">
        <v>2.7104052109972883</v>
      </c>
      <c r="AA700">
        <v>0</v>
      </c>
      <c r="AB700">
        <v>1.13870341160961</v>
      </c>
      <c r="AC700">
        <v>0</v>
      </c>
      <c r="AD700">
        <v>0</v>
      </c>
      <c r="AE700">
        <v>12.647235128816034</v>
      </c>
    </row>
    <row r="701" spans="1:31" x14ac:dyDescent="0.3">
      <c r="A701">
        <v>2734814</v>
      </c>
      <c r="B701">
        <v>1</v>
      </c>
      <c r="C701" t="s">
        <v>80</v>
      </c>
      <c r="D701" t="s">
        <v>104</v>
      </c>
      <c r="E701" t="s">
        <v>161</v>
      </c>
      <c r="F701" t="s">
        <v>2205</v>
      </c>
      <c r="G701" t="s">
        <v>163</v>
      </c>
      <c r="H701" t="s">
        <v>135</v>
      </c>
      <c r="I701" t="s">
        <v>136</v>
      </c>
      <c r="J701" t="s">
        <v>137</v>
      </c>
      <c r="K701" t="s">
        <v>138</v>
      </c>
      <c r="L701" t="s">
        <v>2206</v>
      </c>
      <c r="M701" t="s">
        <v>2207</v>
      </c>
      <c r="N701">
        <v>9.3038888879999995</v>
      </c>
      <c r="O701">
        <v>0</v>
      </c>
      <c r="P701">
        <v>270</v>
      </c>
      <c r="Q701">
        <v>0</v>
      </c>
      <c r="R701">
        <v>0</v>
      </c>
      <c r="S701">
        <v>0</v>
      </c>
      <c r="T701">
        <v>6</v>
      </c>
      <c r="U701">
        <v>0</v>
      </c>
      <c r="V701">
        <v>0</v>
      </c>
      <c r="W701">
        <v>0</v>
      </c>
      <c r="X701">
        <v>494.97951022257001</v>
      </c>
      <c r="Y701">
        <v>0</v>
      </c>
      <c r="Z701">
        <v>0</v>
      </c>
      <c r="AA701">
        <v>0</v>
      </c>
      <c r="AB701">
        <v>36.672222930651934</v>
      </c>
      <c r="AC701">
        <v>0</v>
      </c>
      <c r="AD701">
        <v>0</v>
      </c>
      <c r="AE701">
        <v>531.65173315322193</v>
      </c>
    </row>
    <row r="702" spans="1:31" x14ac:dyDescent="0.3">
      <c r="A702">
        <v>2734147</v>
      </c>
      <c r="B702">
        <v>1</v>
      </c>
      <c r="C702" t="s">
        <v>80</v>
      </c>
      <c r="D702" t="s">
        <v>108</v>
      </c>
      <c r="E702" t="s">
        <v>150</v>
      </c>
      <c r="F702" t="s">
        <v>2208</v>
      </c>
      <c r="G702" t="s">
        <v>2209</v>
      </c>
      <c r="H702" t="s">
        <v>153</v>
      </c>
      <c r="I702" t="s">
        <v>136</v>
      </c>
      <c r="J702" t="s">
        <v>137</v>
      </c>
      <c r="K702" t="s">
        <v>138</v>
      </c>
      <c r="L702" t="s">
        <v>2210</v>
      </c>
      <c r="M702" t="s">
        <v>2211</v>
      </c>
      <c r="N702">
        <v>4.2683333330000002</v>
      </c>
      <c r="O702">
        <v>0</v>
      </c>
      <c r="P702">
        <v>6</v>
      </c>
      <c r="Q702">
        <v>0</v>
      </c>
      <c r="R702">
        <v>0</v>
      </c>
      <c r="S702">
        <v>5</v>
      </c>
      <c r="T702">
        <v>5</v>
      </c>
      <c r="U702">
        <v>0</v>
      </c>
      <c r="V702">
        <v>0</v>
      </c>
      <c r="W702">
        <v>0</v>
      </c>
      <c r="X702">
        <v>3.0125030269953252</v>
      </c>
      <c r="Y702">
        <v>0</v>
      </c>
      <c r="Z702">
        <v>0</v>
      </c>
      <c r="AA702">
        <v>32.393065237074502</v>
      </c>
      <c r="AB702">
        <v>30.707234268335405</v>
      </c>
      <c r="AC702">
        <v>0</v>
      </c>
      <c r="AD702">
        <v>0</v>
      </c>
      <c r="AE702">
        <v>66.112802532405226</v>
      </c>
    </row>
    <row r="703" spans="1:31" x14ac:dyDescent="0.3">
      <c r="A703">
        <v>2733677</v>
      </c>
      <c r="B703">
        <v>1</v>
      </c>
      <c r="C703" t="s">
        <v>80</v>
      </c>
      <c r="D703" t="s">
        <v>107</v>
      </c>
      <c r="E703" t="s">
        <v>213</v>
      </c>
      <c r="F703" t="s">
        <v>2212</v>
      </c>
      <c r="G703" t="s">
        <v>152</v>
      </c>
      <c r="H703" t="s">
        <v>153</v>
      </c>
      <c r="I703" t="s">
        <v>136</v>
      </c>
      <c r="J703" t="s">
        <v>137</v>
      </c>
      <c r="K703" t="s">
        <v>138</v>
      </c>
      <c r="L703" t="s">
        <v>2213</v>
      </c>
      <c r="M703" t="s">
        <v>2214</v>
      </c>
      <c r="N703">
        <v>0.75694444400000005</v>
      </c>
      <c r="O703">
        <v>0</v>
      </c>
      <c r="P703">
        <v>471</v>
      </c>
      <c r="Q703">
        <v>0</v>
      </c>
      <c r="R703">
        <v>0</v>
      </c>
      <c r="S703">
        <v>0</v>
      </c>
      <c r="T703">
        <v>11</v>
      </c>
      <c r="U703">
        <v>0</v>
      </c>
      <c r="V703">
        <v>1</v>
      </c>
      <c r="W703">
        <v>0</v>
      </c>
      <c r="X703">
        <v>27.361638681035668</v>
      </c>
      <c r="Y703">
        <v>0</v>
      </c>
      <c r="Z703">
        <v>0</v>
      </c>
      <c r="AA703">
        <v>0</v>
      </c>
      <c r="AB703">
        <v>7.9079425157431267</v>
      </c>
      <c r="AC703">
        <v>0</v>
      </c>
      <c r="AD703">
        <v>4.8689237731300003E-2</v>
      </c>
      <c r="AE703">
        <v>35.318270434510097</v>
      </c>
    </row>
    <row r="704" spans="1:31" x14ac:dyDescent="0.3">
      <c r="A704">
        <v>2734218</v>
      </c>
      <c r="B704">
        <v>1</v>
      </c>
      <c r="C704" t="s">
        <v>80</v>
      </c>
      <c r="D704" t="s">
        <v>96</v>
      </c>
      <c r="E704" t="s">
        <v>145</v>
      </c>
      <c r="F704" t="s">
        <v>2215</v>
      </c>
      <c r="G704" t="s">
        <v>181</v>
      </c>
      <c r="H704" t="s">
        <v>135</v>
      </c>
      <c r="I704" t="s">
        <v>136</v>
      </c>
      <c r="J704" t="s">
        <v>137</v>
      </c>
      <c r="K704" t="s">
        <v>138</v>
      </c>
      <c r="L704" t="s">
        <v>2216</v>
      </c>
      <c r="M704" t="s">
        <v>2217</v>
      </c>
      <c r="N704">
        <v>8.8111111110000007</v>
      </c>
      <c r="O704">
        <v>0</v>
      </c>
      <c r="P704">
        <v>2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5.228706157709845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5.228706157709845</v>
      </c>
    </row>
    <row r="705" spans="1:31" x14ac:dyDescent="0.3">
      <c r="A705">
        <v>2734931</v>
      </c>
      <c r="B705">
        <v>1</v>
      </c>
      <c r="C705" t="s">
        <v>81</v>
      </c>
      <c r="D705" t="s">
        <v>118</v>
      </c>
      <c r="E705" t="s">
        <v>161</v>
      </c>
      <c r="F705" t="s">
        <v>2218</v>
      </c>
      <c r="G705" t="s">
        <v>163</v>
      </c>
      <c r="H705" t="s">
        <v>135</v>
      </c>
      <c r="I705" t="s">
        <v>136</v>
      </c>
      <c r="J705" t="s">
        <v>137</v>
      </c>
      <c r="K705" t="s">
        <v>138</v>
      </c>
      <c r="L705" t="s">
        <v>2219</v>
      </c>
      <c r="M705" t="s">
        <v>2220</v>
      </c>
      <c r="N705">
        <v>5.0777777769999997</v>
      </c>
      <c r="O705">
        <v>0</v>
      </c>
      <c r="P705">
        <v>31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33.57937072919735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33.57937072919735</v>
      </c>
    </row>
    <row r="706" spans="1:31" x14ac:dyDescent="0.3">
      <c r="A706">
        <v>2734453</v>
      </c>
      <c r="B706">
        <v>1</v>
      </c>
      <c r="C706" t="s">
        <v>80</v>
      </c>
      <c r="D706" t="s">
        <v>82</v>
      </c>
      <c r="E706" t="s">
        <v>200</v>
      </c>
      <c r="F706" t="s">
        <v>2221</v>
      </c>
      <c r="G706" t="s">
        <v>163</v>
      </c>
      <c r="H706" t="s">
        <v>135</v>
      </c>
      <c r="I706" t="s">
        <v>136</v>
      </c>
      <c r="J706" t="s">
        <v>137</v>
      </c>
      <c r="K706" t="s">
        <v>138</v>
      </c>
      <c r="L706" t="s">
        <v>2222</v>
      </c>
      <c r="M706" t="s">
        <v>2223</v>
      </c>
      <c r="N706">
        <v>4.7533333329999996</v>
      </c>
      <c r="O706">
        <v>0</v>
      </c>
      <c r="P706">
        <v>103</v>
      </c>
      <c r="Q706">
        <v>0</v>
      </c>
      <c r="R706">
        <v>0</v>
      </c>
      <c r="S706">
        <v>0</v>
      </c>
      <c r="T706">
        <v>29</v>
      </c>
      <c r="U706">
        <v>0</v>
      </c>
      <c r="V706">
        <v>0</v>
      </c>
      <c r="W706">
        <v>0</v>
      </c>
      <c r="X706">
        <v>105.80694347135486</v>
      </c>
      <c r="Y706">
        <v>0</v>
      </c>
      <c r="Z706">
        <v>0</v>
      </c>
      <c r="AA706">
        <v>0</v>
      </c>
      <c r="AB706">
        <v>121.74510106043685</v>
      </c>
      <c r="AC706">
        <v>0</v>
      </c>
      <c r="AD706">
        <v>0</v>
      </c>
      <c r="AE706">
        <v>227.55204453179169</v>
      </c>
    </row>
    <row r="707" spans="1:31" x14ac:dyDescent="0.3">
      <c r="A707">
        <v>2734751</v>
      </c>
      <c r="B707">
        <v>1</v>
      </c>
      <c r="C707" t="s">
        <v>80</v>
      </c>
      <c r="D707" t="s">
        <v>82</v>
      </c>
      <c r="E707" t="s">
        <v>200</v>
      </c>
      <c r="F707" t="s">
        <v>2224</v>
      </c>
      <c r="G707" t="s">
        <v>163</v>
      </c>
      <c r="H707" t="s">
        <v>135</v>
      </c>
      <c r="I707" t="s">
        <v>136</v>
      </c>
      <c r="J707" t="s">
        <v>137</v>
      </c>
      <c r="K707" t="s">
        <v>138</v>
      </c>
      <c r="L707" t="s">
        <v>2225</v>
      </c>
      <c r="M707" t="s">
        <v>2226</v>
      </c>
      <c r="N707">
        <v>13.075277777</v>
      </c>
      <c r="O707">
        <v>0</v>
      </c>
      <c r="P707">
        <v>27</v>
      </c>
      <c r="Q707">
        <v>0</v>
      </c>
      <c r="R707">
        <v>0</v>
      </c>
      <c r="S707">
        <v>0</v>
      </c>
      <c r="T707">
        <v>9</v>
      </c>
      <c r="U707">
        <v>0</v>
      </c>
      <c r="V707">
        <v>0</v>
      </c>
      <c r="W707">
        <v>0</v>
      </c>
      <c r="X707">
        <v>150.63816957550097</v>
      </c>
      <c r="Y707">
        <v>0</v>
      </c>
      <c r="Z707">
        <v>0</v>
      </c>
      <c r="AA707">
        <v>0</v>
      </c>
      <c r="AB707">
        <v>122.29432691522635</v>
      </c>
      <c r="AC707">
        <v>0</v>
      </c>
      <c r="AD707">
        <v>0</v>
      </c>
      <c r="AE707">
        <v>272.93249649072732</v>
      </c>
    </row>
    <row r="708" spans="1:31" x14ac:dyDescent="0.3">
      <c r="A708">
        <v>2735143</v>
      </c>
      <c r="B708">
        <v>1</v>
      </c>
      <c r="C708" t="s">
        <v>80</v>
      </c>
      <c r="D708" t="s">
        <v>108</v>
      </c>
      <c r="E708" t="s">
        <v>161</v>
      </c>
      <c r="F708" t="s">
        <v>2227</v>
      </c>
      <c r="G708" t="s">
        <v>163</v>
      </c>
      <c r="H708" t="s">
        <v>135</v>
      </c>
      <c r="I708" t="s">
        <v>136</v>
      </c>
      <c r="J708" t="s">
        <v>137</v>
      </c>
      <c r="K708" t="s">
        <v>138</v>
      </c>
      <c r="L708" t="s">
        <v>2228</v>
      </c>
      <c r="M708" t="s">
        <v>2229</v>
      </c>
      <c r="N708">
        <v>1.0038888880000001</v>
      </c>
      <c r="O708">
        <v>0</v>
      </c>
      <c r="P708">
        <v>13</v>
      </c>
      <c r="Q708">
        <v>0</v>
      </c>
      <c r="R708">
        <v>1</v>
      </c>
      <c r="S708">
        <v>0</v>
      </c>
      <c r="T708">
        <v>3</v>
      </c>
      <c r="U708">
        <v>0</v>
      </c>
      <c r="V708">
        <v>0</v>
      </c>
      <c r="W708">
        <v>0</v>
      </c>
      <c r="X708">
        <v>1.3529653677379734</v>
      </c>
      <c r="Y708">
        <v>0</v>
      </c>
      <c r="Z708">
        <v>0</v>
      </c>
      <c r="AA708">
        <v>0</v>
      </c>
      <c r="AB708">
        <v>1.0893104778882501</v>
      </c>
      <c r="AC708">
        <v>0</v>
      </c>
      <c r="AD708">
        <v>0</v>
      </c>
      <c r="AE708">
        <v>2.4422758456262237</v>
      </c>
    </row>
    <row r="709" spans="1:31" x14ac:dyDescent="0.3">
      <c r="A709">
        <v>2733912</v>
      </c>
      <c r="B709">
        <v>1</v>
      </c>
      <c r="C709" t="s">
        <v>80</v>
      </c>
      <c r="D709" t="s">
        <v>109</v>
      </c>
      <c r="E709" t="s">
        <v>156</v>
      </c>
      <c r="F709" t="s">
        <v>2230</v>
      </c>
      <c r="G709" t="s">
        <v>185</v>
      </c>
      <c r="H709" t="s">
        <v>153</v>
      </c>
      <c r="I709" t="s">
        <v>136</v>
      </c>
      <c r="J709" t="s">
        <v>137</v>
      </c>
      <c r="K709" t="s">
        <v>138</v>
      </c>
      <c r="L709" t="s">
        <v>2231</v>
      </c>
      <c r="M709" t="s">
        <v>2232</v>
      </c>
      <c r="N709">
        <v>0.59194444400000001</v>
      </c>
      <c r="O709">
        <v>0</v>
      </c>
      <c r="P709">
        <v>116</v>
      </c>
      <c r="Q709">
        <v>0</v>
      </c>
      <c r="R709">
        <v>0</v>
      </c>
      <c r="S709">
        <v>0</v>
      </c>
      <c r="T709">
        <v>20</v>
      </c>
      <c r="U709">
        <v>0</v>
      </c>
      <c r="V709">
        <v>0</v>
      </c>
      <c r="W709">
        <v>0</v>
      </c>
      <c r="X709">
        <v>7.9137017327004893</v>
      </c>
      <c r="Y709">
        <v>0</v>
      </c>
      <c r="Z709">
        <v>0</v>
      </c>
      <c r="AA709">
        <v>0</v>
      </c>
      <c r="AB709">
        <v>4.554569512551768</v>
      </c>
      <c r="AC709">
        <v>0</v>
      </c>
      <c r="AD709">
        <v>0</v>
      </c>
      <c r="AE709">
        <v>12.468271245252257</v>
      </c>
    </row>
    <row r="710" spans="1:31" x14ac:dyDescent="0.3">
      <c r="A710">
        <v>2733763</v>
      </c>
      <c r="B710">
        <v>1</v>
      </c>
      <c r="C710" t="s">
        <v>80</v>
      </c>
      <c r="D710" t="s">
        <v>105</v>
      </c>
      <c r="E710" t="s">
        <v>156</v>
      </c>
      <c r="F710" t="s">
        <v>2233</v>
      </c>
      <c r="G710" t="s">
        <v>185</v>
      </c>
      <c r="H710" t="s">
        <v>153</v>
      </c>
      <c r="I710" t="s">
        <v>136</v>
      </c>
      <c r="J710" t="s">
        <v>137</v>
      </c>
      <c r="K710" t="s">
        <v>138</v>
      </c>
      <c r="L710" t="s">
        <v>2234</v>
      </c>
      <c r="M710" t="s">
        <v>2235</v>
      </c>
      <c r="N710">
        <v>4.3969444439999998</v>
      </c>
      <c r="O710">
        <v>1</v>
      </c>
      <c r="P710">
        <v>8</v>
      </c>
      <c r="Q710">
        <v>1</v>
      </c>
      <c r="R710">
        <v>2</v>
      </c>
      <c r="S710">
        <v>9</v>
      </c>
      <c r="T710">
        <v>9</v>
      </c>
      <c r="U710">
        <v>1</v>
      </c>
      <c r="V710">
        <v>0</v>
      </c>
      <c r="W710">
        <v>29.022809720347869</v>
      </c>
      <c r="X710">
        <v>22.504287373307193</v>
      </c>
      <c r="Y710">
        <v>5.5073326797163222</v>
      </c>
      <c r="Z710">
        <v>67.590134487698037</v>
      </c>
      <c r="AA710">
        <v>261.04046368029441</v>
      </c>
      <c r="AB710">
        <v>59.57344808613513</v>
      </c>
      <c r="AC710">
        <v>89.260209224689362</v>
      </c>
      <c r="AD710">
        <v>0</v>
      </c>
      <c r="AE710">
        <v>534.49868525218835</v>
      </c>
    </row>
    <row r="711" spans="1:31" x14ac:dyDescent="0.3">
      <c r="A711">
        <v>2734304</v>
      </c>
      <c r="B711">
        <v>1</v>
      </c>
      <c r="C711" t="s">
        <v>80</v>
      </c>
      <c r="D711" t="s">
        <v>97</v>
      </c>
      <c r="E711" t="s">
        <v>161</v>
      </c>
      <c r="F711" t="s">
        <v>2236</v>
      </c>
      <c r="G711" t="s">
        <v>409</v>
      </c>
      <c r="H711" t="s">
        <v>135</v>
      </c>
      <c r="I711" t="s">
        <v>136</v>
      </c>
      <c r="J711" t="s">
        <v>137</v>
      </c>
      <c r="K711" t="s">
        <v>138</v>
      </c>
      <c r="L711" t="s">
        <v>1667</v>
      </c>
      <c r="M711" t="s">
        <v>2237</v>
      </c>
      <c r="N711">
        <v>9.2366666659999996</v>
      </c>
      <c r="O711">
        <v>0</v>
      </c>
      <c r="P711">
        <v>33</v>
      </c>
      <c r="Q711">
        <v>0</v>
      </c>
      <c r="R711">
        <v>4</v>
      </c>
      <c r="S711">
        <v>0</v>
      </c>
      <c r="T711">
        <v>8</v>
      </c>
      <c r="U711">
        <v>0</v>
      </c>
      <c r="V711">
        <v>0</v>
      </c>
      <c r="W711">
        <v>0</v>
      </c>
      <c r="X711">
        <v>139.83897452897781</v>
      </c>
      <c r="Y711">
        <v>0</v>
      </c>
      <c r="Z711">
        <v>10.953971510307161</v>
      </c>
      <c r="AA711">
        <v>0</v>
      </c>
      <c r="AB711">
        <v>56.349028927298306</v>
      </c>
      <c r="AC711">
        <v>0</v>
      </c>
      <c r="AD711">
        <v>0</v>
      </c>
      <c r="AE711">
        <v>207.14197496658329</v>
      </c>
    </row>
    <row r="712" spans="1:31" x14ac:dyDescent="0.3">
      <c r="A712">
        <v>2734845</v>
      </c>
      <c r="B712">
        <v>1</v>
      </c>
      <c r="C712" t="s">
        <v>80</v>
      </c>
      <c r="D712" t="s">
        <v>82</v>
      </c>
      <c r="E712" t="s">
        <v>145</v>
      </c>
      <c r="F712" t="s">
        <v>782</v>
      </c>
      <c r="G712" t="s">
        <v>158</v>
      </c>
      <c r="H712" t="s">
        <v>135</v>
      </c>
      <c r="I712" t="s">
        <v>136</v>
      </c>
      <c r="J712" t="s">
        <v>3</v>
      </c>
      <c r="K712" t="s">
        <v>138</v>
      </c>
      <c r="L712" t="s">
        <v>2238</v>
      </c>
      <c r="M712" t="s">
        <v>2239</v>
      </c>
      <c r="N712">
        <v>10.614444444</v>
      </c>
      <c r="O712">
        <v>0</v>
      </c>
      <c r="P712">
        <v>8</v>
      </c>
      <c r="Q712">
        <v>0</v>
      </c>
      <c r="R712">
        <v>0</v>
      </c>
      <c r="S712">
        <v>0</v>
      </c>
      <c r="T712">
        <v>2</v>
      </c>
      <c r="U712">
        <v>0</v>
      </c>
      <c r="V712">
        <v>0</v>
      </c>
      <c r="W712">
        <v>0</v>
      </c>
      <c r="X712">
        <v>23.008411367651565</v>
      </c>
      <c r="Y712">
        <v>0</v>
      </c>
      <c r="Z712">
        <v>0</v>
      </c>
      <c r="AA712">
        <v>0</v>
      </c>
      <c r="AB712">
        <v>71.144679192725377</v>
      </c>
      <c r="AC712">
        <v>0</v>
      </c>
      <c r="AD712">
        <v>0</v>
      </c>
      <c r="AE712">
        <v>94.153090560376938</v>
      </c>
    </row>
    <row r="713" spans="1:31" x14ac:dyDescent="0.3">
      <c r="A713">
        <v>2733546</v>
      </c>
      <c r="B713">
        <v>1</v>
      </c>
      <c r="C713" t="s">
        <v>80</v>
      </c>
      <c r="D713" t="s">
        <v>95</v>
      </c>
      <c r="E713" t="s">
        <v>173</v>
      </c>
      <c r="F713" t="s">
        <v>546</v>
      </c>
      <c r="G713" t="s">
        <v>152</v>
      </c>
      <c r="H713" t="s">
        <v>153</v>
      </c>
      <c r="I713" t="s">
        <v>136</v>
      </c>
      <c r="J713" t="s">
        <v>137</v>
      </c>
      <c r="K713" t="s">
        <v>138</v>
      </c>
      <c r="L713" t="s">
        <v>2240</v>
      </c>
      <c r="M713" t="s">
        <v>2241</v>
      </c>
      <c r="N713">
        <v>0.29722222199999998</v>
      </c>
      <c r="O713">
        <v>0</v>
      </c>
      <c r="P713">
        <v>150</v>
      </c>
      <c r="Q713">
        <v>0</v>
      </c>
      <c r="R713">
        <v>2</v>
      </c>
      <c r="S713">
        <v>31</v>
      </c>
      <c r="T713">
        <v>11</v>
      </c>
      <c r="U713">
        <v>3</v>
      </c>
      <c r="V713">
        <v>0</v>
      </c>
      <c r="W713">
        <v>0</v>
      </c>
      <c r="X713">
        <v>6.6790360047067514</v>
      </c>
      <c r="Y713">
        <v>0</v>
      </c>
      <c r="Z713">
        <v>3.2430413860000007E-2</v>
      </c>
      <c r="AA713">
        <v>45.204534972216429</v>
      </c>
      <c r="AB713">
        <v>1.9390317171750999</v>
      </c>
      <c r="AC713">
        <v>60.237502729330913</v>
      </c>
      <c r="AD713">
        <v>0</v>
      </c>
      <c r="AE713">
        <v>114.09253583728919</v>
      </c>
    </row>
    <row r="714" spans="1:31" x14ac:dyDescent="0.3">
      <c r="A714">
        <v>2734897</v>
      </c>
      <c r="B714">
        <v>1</v>
      </c>
      <c r="C714" t="s">
        <v>80</v>
      </c>
      <c r="D714" t="s">
        <v>82</v>
      </c>
      <c r="E714" t="s">
        <v>145</v>
      </c>
      <c r="F714" t="s">
        <v>2242</v>
      </c>
      <c r="G714" t="s">
        <v>181</v>
      </c>
      <c r="H714" t="s">
        <v>135</v>
      </c>
      <c r="I714" t="s">
        <v>136</v>
      </c>
      <c r="J714" t="s">
        <v>137</v>
      </c>
      <c r="K714" t="s">
        <v>138</v>
      </c>
      <c r="L714" t="s">
        <v>2243</v>
      </c>
      <c r="M714" t="s">
        <v>2244</v>
      </c>
      <c r="N714">
        <v>10.883611111</v>
      </c>
      <c r="O714">
        <v>0</v>
      </c>
      <c r="P714">
        <v>5</v>
      </c>
      <c r="Q714">
        <v>0</v>
      </c>
      <c r="R714">
        <v>0</v>
      </c>
      <c r="S714">
        <v>0</v>
      </c>
      <c r="T714">
        <v>1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</row>
    <row r="715" spans="1:31" x14ac:dyDescent="0.3">
      <c r="A715">
        <v>2733523</v>
      </c>
      <c r="B715">
        <v>1</v>
      </c>
      <c r="C715" t="s">
        <v>80</v>
      </c>
      <c r="D715" t="s">
        <v>99</v>
      </c>
      <c r="E715" t="s">
        <v>161</v>
      </c>
      <c r="F715" t="s">
        <v>2245</v>
      </c>
      <c r="G715" t="s">
        <v>409</v>
      </c>
      <c r="H715" t="s">
        <v>135</v>
      </c>
      <c r="I715" t="s">
        <v>136</v>
      </c>
      <c r="J715" t="s">
        <v>137</v>
      </c>
      <c r="K715" t="s">
        <v>138</v>
      </c>
      <c r="L715" t="s">
        <v>2246</v>
      </c>
      <c r="M715" t="s">
        <v>2247</v>
      </c>
      <c r="N715">
        <v>6.7222222220000001</v>
      </c>
      <c r="O715">
        <v>0</v>
      </c>
      <c r="P715">
        <v>18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1</v>
      </c>
      <c r="W715">
        <v>0</v>
      </c>
      <c r="X715">
        <v>17.038168814710371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13.826431511149437</v>
      </c>
      <c r="AE715">
        <v>30.864600325859808</v>
      </c>
    </row>
    <row r="716" spans="1:31" x14ac:dyDescent="0.3">
      <c r="A716">
        <v>2734682</v>
      </c>
      <c r="B716">
        <v>1</v>
      </c>
      <c r="C716" t="s">
        <v>80</v>
      </c>
      <c r="D716" t="s">
        <v>82</v>
      </c>
      <c r="E716" t="s">
        <v>145</v>
      </c>
      <c r="F716" t="s">
        <v>320</v>
      </c>
      <c r="G716" t="s">
        <v>181</v>
      </c>
      <c r="H716" t="s">
        <v>135</v>
      </c>
      <c r="I716" t="s">
        <v>136</v>
      </c>
      <c r="J716" t="s">
        <v>137</v>
      </c>
      <c r="K716" t="s">
        <v>138</v>
      </c>
      <c r="L716" t="s">
        <v>2248</v>
      </c>
      <c r="M716" t="s">
        <v>2249</v>
      </c>
      <c r="N716">
        <v>13.771111111</v>
      </c>
      <c r="O716">
        <v>0</v>
      </c>
      <c r="P716">
        <v>9</v>
      </c>
      <c r="Q716">
        <v>0</v>
      </c>
      <c r="R716">
        <v>0</v>
      </c>
      <c r="S716">
        <v>0</v>
      </c>
      <c r="T716">
        <v>10</v>
      </c>
      <c r="U716">
        <v>0</v>
      </c>
      <c r="V716">
        <v>0</v>
      </c>
      <c r="W716">
        <v>0</v>
      </c>
      <c r="X716">
        <v>46.220790159667573</v>
      </c>
      <c r="Y716">
        <v>0</v>
      </c>
      <c r="Z716">
        <v>0</v>
      </c>
      <c r="AA716">
        <v>0</v>
      </c>
      <c r="AB716">
        <v>185.44657008928641</v>
      </c>
      <c r="AC716">
        <v>0</v>
      </c>
      <c r="AD716">
        <v>0</v>
      </c>
      <c r="AE716">
        <v>231.66736024895397</v>
      </c>
    </row>
    <row r="717" spans="1:31" x14ac:dyDescent="0.3">
      <c r="A717">
        <v>2734659</v>
      </c>
      <c r="B717">
        <v>1</v>
      </c>
      <c r="C717" t="s">
        <v>80</v>
      </c>
      <c r="D717" t="s">
        <v>102</v>
      </c>
      <c r="E717" t="s">
        <v>150</v>
      </c>
      <c r="F717" t="s">
        <v>2250</v>
      </c>
      <c r="G717" t="s">
        <v>152</v>
      </c>
      <c r="H717" t="s">
        <v>153</v>
      </c>
      <c r="I717" t="s">
        <v>136</v>
      </c>
      <c r="J717" t="s">
        <v>137</v>
      </c>
      <c r="K717" t="s">
        <v>138</v>
      </c>
      <c r="L717" t="s">
        <v>2251</v>
      </c>
      <c r="M717" t="s">
        <v>2252</v>
      </c>
      <c r="N717">
        <v>0.16055555499999999</v>
      </c>
      <c r="O717">
        <v>2</v>
      </c>
      <c r="P717">
        <v>10977</v>
      </c>
      <c r="Q717">
        <v>89</v>
      </c>
      <c r="R717">
        <v>1316</v>
      </c>
      <c r="S717">
        <v>62</v>
      </c>
      <c r="T717">
        <v>1880</v>
      </c>
      <c r="U717">
        <v>15</v>
      </c>
      <c r="V717">
        <v>4</v>
      </c>
      <c r="W717">
        <v>9.6015519009309991E-2</v>
      </c>
      <c r="X717">
        <v>277.88567726715712</v>
      </c>
      <c r="Y717">
        <v>17.127841069348786</v>
      </c>
      <c r="Z717">
        <v>44.3183576772592</v>
      </c>
      <c r="AA717">
        <v>178.05161985098798</v>
      </c>
      <c r="AB717">
        <v>207.90608024658439</v>
      </c>
      <c r="AC717">
        <v>471.80872506482211</v>
      </c>
      <c r="AD717">
        <v>67.348323927352766</v>
      </c>
      <c r="AE717">
        <v>1264.5426406225217</v>
      </c>
    </row>
    <row r="718" spans="1:31" x14ac:dyDescent="0.3">
      <c r="A718">
        <v>2734513</v>
      </c>
      <c r="B718">
        <v>1</v>
      </c>
      <c r="C718" t="s">
        <v>80</v>
      </c>
      <c r="D718" t="s">
        <v>106</v>
      </c>
      <c r="E718" t="s">
        <v>132</v>
      </c>
      <c r="F718" t="s">
        <v>2253</v>
      </c>
      <c r="G718" t="s">
        <v>134</v>
      </c>
      <c r="H718" t="s">
        <v>135</v>
      </c>
      <c r="I718" t="s">
        <v>136</v>
      </c>
      <c r="J718" t="s">
        <v>137</v>
      </c>
      <c r="K718" t="s">
        <v>138</v>
      </c>
      <c r="L718" t="s">
        <v>2254</v>
      </c>
      <c r="M718" t="s">
        <v>2255</v>
      </c>
      <c r="N718">
        <v>6.3672222219999997</v>
      </c>
      <c r="O718">
        <v>0</v>
      </c>
      <c r="P718">
        <v>19</v>
      </c>
      <c r="Q718">
        <v>0</v>
      </c>
      <c r="R718">
        <v>13</v>
      </c>
      <c r="S718">
        <v>0</v>
      </c>
      <c r="T718">
        <v>12</v>
      </c>
      <c r="U718">
        <v>0</v>
      </c>
      <c r="V718">
        <v>0</v>
      </c>
      <c r="W718">
        <v>0</v>
      </c>
      <c r="X718">
        <v>43.741636997153009</v>
      </c>
      <c r="Y718">
        <v>0</v>
      </c>
      <c r="Z718">
        <v>78.00754176048352</v>
      </c>
      <c r="AA718">
        <v>0</v>
      </c>
      <c r="AB718">
        <v>33.283819354645971</v>
      </c>
      <c r="AC718">
        <v>0</v>
      </c>
      <c r="AD718">
        <v>0</v>
      </c>
      <c r="AE718">
        <v>155.03299811228248</v>
      </c>
    </row>
    <row r="719" spans="1:31" x14ac:dyDescent="0.3">
      <c r="A719">
        <v>2734636</v>
      </c>
      <c r="B719">
        <v>1</v>
      </c>
      <c r="C719" t="s">
        <v>81</v>
      </c>
      <c r="D719" t="s">
        <v>112</v>
      </c>
      <c r="E719" t="s">
        <v>132</v>
      </c>
      <c r="F719" t="s">
        <v>2256</v>
      </c>
      <c r="G719" t="s">
        <v>134</v>
      </c>
      <c r="H719" t="s">
        <v>135</v>
      </c>
      <c r="I719" t="s">
        <v>136</v>
      </c>
      <c r="J719" t="s">
        <v>137</v>
      </c>
      <c r="K719" t="s">
        <v>138</v>
      </c>
      <c r="L719" t="s">
        <v>2257</v>
      </c>
      <c r="M719" t="s">
        <v>2258</v>
      </c>
      <c r="N719">
        <v>1.0830555550000001</v>
      </c>
      <c r="O719">
        <v>0</v>
      </c>
      <c r="P719">
        <v>23</v>
      </c>
      <c r="Q719">
        <v>0</v>
      </c>
      <c r="R719">
        <v>39</v>
      </c>
      <c r="S719">
        <v>0</v>
      </c>
      <c r="T719">
        <v>2</v>
      </c>
      <c r="U719">
        <v>0</v>
      </c>
      <c r="V719">
        <v>0</v>
      </c>
      <c r="W719">
        <v>0</v>
      </c>
      <c r="X719">
        <v>3.4334942773039816</v>
      </c>
      <c r="Y719">
        <v>0</v>
      </c>
      <c r="Z719">
        <v>0.94566938696416336</v>
      </c>
      <c r="AA719">
        <v>0</v>
      </c>
      <c r="AB719">
        <v>19.553884605619199</v>
      </c>
      <c r="AC719">
        <v>0</v>
      </c>
      <c r="AD719">
        <v>0</v>
      </c>
      <c r="AE719">
        <v>23.933048269887344</v>
      </c>
    </row>
    <row r="720" spans="1:31" x14ac:dyDescent="0.3">
      <c r="A720">
        <v>2734928</v>
      </c>
      <c r="B720">
        <v>1</v>
      </c>
      <c r="C720" t="s">
        <v>81</v>
      </c>
      <c r="D720" t="s">
        <v>122</v>
      </c>
      <c r="E720" t="s">
        <v>213</v>
      </c>
      <c r="F720" t="s">
        <v>2259</v>
      </c>
      <c r="G720" t="s">
        <v>152</v>
      </c>
      <c r="H720" t="s">
        <v>153</v>
      </c>
      <c r="I720" t="s">
        <v>136</v>
      </c>
      <c r="J720" t="s">
        <v>137</v>
      </c>
      <c r="K720" t="s">
        <v>138</v>
      </c>
      <c r="L720" t="s">
        <v>2260</v>
      </c>
      <c r="M720" t="s">
        <v>2261</v>
      </c>
      <c r="N720">
        <v>0.55611111099999999</v>
      </c>
      <c r="O720">
        <v>7</v>
      </c>
      <c r="P720">
        <v>3058</v>
      </c>
      <c r="Q720">
        <v>68</v>
      </c>
      <c r="R720">
        <v>128</v>
      </c>
      <c r="S720">
        <v>18</v>
      </c>
      <c r="T720">
        <v>311</v>
      </c>
      <c r="U720">
        <v>3</v>
      </c>
      <c r="V720">
        <v>1</v>
      </c>
      <c r="W720">
        <v>1.0327886811025</v>
      </c>
      <c r="X720">
        <v>311.61927883802355</v>
      </c>
      <c r="Y720">
        <v>43.213239467637472</v>
      </c>
      <c r="Z720">
        <v>26.699828498664058</v>
      </c>
      <c r="AA720">
        <v>137.38635472088177</v>
      </c>
      <c r="AB720">
        <v>98.883393450535408</v>
      </c>
      <c r="AC720">
        <v>84.441308316788422</v>
      </c>
      <c r="AD720">
        <v>37.686284129774634</v>
      </c>
      <c r="AE720">
        <v>740.96247610340788</v>
      </c>
    </row>
    <row r="721" spans="1:31" x14ac:dyDescent="0.3">
      <c r="A721">
        <v>2733600</v>
      </c>
      <c r="B721">
        <v>1</v>
      </c>
      <c r="C721" t="s">
        <v>80</v>
      </c>
      <c r="D721" t="s">
        <v>104</v>
      </c>
      <c r="E721" t="s">
        <v>213</v>
      </c>
      <c r="F721" t="s">
        <v>2262</v>
      </c>
      <c r="G721" t="s">
        <v>152</v>
      </c>
      <c r="H721" t="s">
        <v>153</v>
      </c>
      <c r="I721" t="s">
        <v>136</v>
      </c>
      <c r="J721" t="s">
        <v>137</v>
      </c>
      <c r="K721" t="s">
        <v>138</v>
      </c>
      <c r="L721" t="s">
        <v>1886</v>
      </c>
      <c r="M721" t="s">
        <v>2263</v>
      </c>
      <c r="N721">
        <v>0.53888888800000001</v>
      </c>
      <c r="O721">
        <v>4</v>
      </c>
      <c r="P721">
        <v>853</v>
      </c>
      <c r="Q721">
        <v>20</v>
      </c>
      <c r="R721">
        <v>98</v>
      </c>
      <c r="S721">
        <v>6</v>
      </c>
      <c r="T721">
        <v>193</v>
      </c>
      <c r="U721">
        <v>2</v>
      </c>
      <c r="V721">
        <v>0</v>
      </c>
      <c r="W721">
        <v>0.43582401144838667</v>
      </c>
      <c r="X721">
        <v>64.778507402130927</v>
      </c>
      <c r="Y721">
        <v>5.8559403838562387</v>
      </c>
      <c r="Z721">
        <v>3.5973206003157721</v>
      </c>
      <c r="AA721">
        <v>2.793313850766753</v>
      </c>
      <c r="AB721">
        <v>18.431977453206159</v>
      </c>
      <c r="AC721">
        <v>18.032155852175617</v>
      </c>
      <c r="AD721">
        <v>0</v>
      </c>
      <c r="AE721">
        <v>113.92503955389985</v>
      </c>
    </row>
    <row r="722" spans="1:31" x14ac:dyDescent="0.3">
      <c r="A722">
        <v>2733646</v>
      </c>
      <c r="B722">
        <v>1</v>
      </c>
      <c r="C722" t="s">
        <v>81</v>
      </c>
      <c r="D722" t="s">
        <v>122</v>
      </c>
      <c r="E722" t="s">
        <v>213</v>
      </c>
      <c r="F722" t="s">
        <v>2264</v>
      </c>
      <c r="G722" t="s">
        <v>152</v>
      </c>
      <c r="H722" t="s">
        <v>153</v>
      </c>
      <c r="I722" t="s">
        <v>136</v>
      </c>
      <c r="J722" t="s">
        <v>137</v>
      </c>
      <c r="K722" t="s">
        <v>138</v>
      </c>
      <c r="L722" t="s">
        <v>2265</v>
      </c>
      <c r="M722" t="s">
        <v>2266</v>
      </c>
      <c r="N722">
        <v>0.48083333299999997</v>
      </c>
      <c r="O722">
        <v>0</v>
      </c>
      <c r="P722">
        <v>1463</v>
      </c>
      <c r="Q722">
        <v>0</v>
      </c>
      <c r="R722">
        <v>3</v>
      </c>
      <c r="S722">
        <v>2</v>
      </c>
      <c r="T722">
        <v>109</v>
      </c>
      <c r="U722">
        <v>0</v>
      </c>
      <c r="V722">
        <v>0</v>
      </c>
      <c r="W722">
        <v>0</v>
      </c>
      <c r="X722">
        <v>134.96274131488553</v>
      </c>
      <c r="Y722">
        <v>0</v>
      </c>
      <c r="Z722">
        <v>0.76126585571401495</v>
      </c>
      <c r="AA722">
        <v>17.898197023121998</v>
      </c>
      <c r="AB722">
        <v>30.740307719438842</v>
      </c>
      <c r="AC722">
        <v>0</v>
      </c>
      <c r="AD722">
        <v>0</v>
      </c>
      <c r="AE722">
        <v>184.3625119131604</v>
      </c>
    </row>
    <row r="723" spans="1:31" x14ac:dyDescent="0.3">
      <c r="A723">
        <v>2734800</v>
      </c>
      <c r="B723">
        <v>2</v>
      </c>
      <c r="C723" t="s">
        <v>81</v>
      </c>
      <c r="D723" t="s">
        <v>127</v>
      </c>
      <c r="E723" t="s">
        <v>132</v>
      </c>
      <c r="F723" t="s">
        <v>2267</v>
      </c>
      <c r="G723" t="s">
        <v>1479</v>
      </c>
      <c r="H723" t="s">
        <v>135</v>
      </c>
      <c r="I723" t="s">
        <v>136</v>
      </c>
      <c r="J723" t="s">
        <v>137</v>
      </c>
      <c r="K723" t="s">
        <v>138</v>
      </c>
      <c r="L723" t="s">
        <v>2268</v>
      </c>
      <c r="M723" t="s">
        <v>2269</v>
      </c>
      <c r="N723">
        <v>5.3561111109999997</v>
      </c>
      <c r="O723">
        <v>0</v>
      </c>
      <c r="P723">
        <v>151</v>
      </c>
      <c r="Q723">
        <v>0</v>
      </c>
      <c r="R723">
        <v>4</v>
      </c>
      <c r="S723">
        <v>0</v>
      </c>
      <c r="T723">
        <v>11</v>
      </c>
      <c r="U723">
        <v>0</v>
      </c>
      <c r="V723">
        <v>0</v>
      </c>
      <c r="W723">
        <v>0</v>
      </c>
      <c r="X723">
        <v>117.73847558396787</v>
      </c>
      <c r="Y723">
        <v>0</v>
      </c>
      <c r="Z723">
        <v>21.266158957848262</v>
      </c>
      <c r="AA723">
        <v>0</v>
      </c>
      <c r="AB723">
        <v>17.511122537448152</v>
      </c>
      <c r="AC723">
        <v>0</v>
      </c>
      <c r="AD723">
        <v>0</v>
      </c>
      <c r="AE723">
        <v>156.51575707926429</v>
      </c>
    </row>
    <row r="724" spans="1:31" x14ac:dyDescent="0.3">
      <c r="A724">
        <v>2735020</v>
      </c>
      <c r="B724">
        <v>1</v>
      </c>
      <c r="C724" t="s">
        <v>80</v>
      </c>
      <c r="D724" t="s">
        <v>110</v>
      </c>
      <c r="E724" t="s">
        <v>145</v>
      </c>
      <c r="F724" t="s">
        <v>2270</v>
      </c>
      <c r="G724" t="s">
        <v>147</v>
      </c>
      <c r="H724" t="s">
        <v>135</v>
      </c>
      <c r="I724" t="s">
        <v>136</v>
      </c>
      <c r="J724" t="s">
        <v>137</v>
      </c>
      <c r="K724" t="s">
        <v>138</v>
      </c>
      <c r="L724" t="s">
        <v>2271</v>
      </c>
      <c r="M724" t="s">
        <v>2272</v>
      </c>
      <c r="N724">
        <v>1.9524999999999999</v>
      </c>
      <c r="O724">
        <v>0</v>
      </c>
      <c r="P724">
        <v>21</v>
      </c>
      <c r="Q724">
        <v>0</v>
      </c>
      <c r="R724">
        <v>0</v>
      </c>
      <c r="S724">
        <v>0</v>
      </c>
      <c r="T724">
        <v>2</v>
      </c>
      <c r="U724">
        <v>0</v>
      </c>
      <c r="V724">
        <v>0</v>
      </c>
      <c r="W724">
        <v>0</v>
      </c>
      <c r="X724">
        <v>18.736395021708891</v>
      </c>
      <c r="Y724">
        <v>0</v>
      </c>
      <c r="Z724">
        <v>0</v>
      </c>
      <c r="AA724">
        <v>0</v>
      </c>
      <c r="AB724">
        <v>5.2445342035560005E-2</v>
      </c>
      <c r="AC724">
        <v>0</v>
      </c>
      <c r="AD724">
        <v>0</v>
      </c>
      <c r="AE724">
        <v>18.788840363744452</v>
      </c>
    </row>
    <row r="725" spans="1:31" x14ac:dyDescent="0.3">
      <c r="A725">
        <v>2733838</v>
      </c>
      <c r="B725">
        <v>1</v>
      </c>
      <c r="C725" t="s">
        <v>81</v>
      </c>
      <c r="D725" t="s">
        <v>127</v>
      </c>
      <c r="E725" t="s">
        <v>200</v>
      </c>
      <c r="F725" t="s">
        <v>2273</v>
      </c>
      <c r="G725" t="s">
        <v>543</v>
      </c>
      <c r="H725" t="s">
        <v>135</v>
      </c>
      <c r="I725" t="s">
        <v>136</v>
      </c>
      <c r="J725" t="s">
        <v>137</v>
      </c>
      <c r="K725" t="s">
        <v>138</v>
      </c>
      <c r="L725" t="s">
        <v>2274</v>
      </c>
      <c r="M725" t="s">
        <v>2275</v>
      </c>
      <c r="N725">
        <v>10.494722222</v>
      </c>
      <c r="O725">
        <v>0</v>
      </c>
      <c r="P725">
        <v>201</v>
      </c>
      <c r="Q725">
        <v>0</v>
      </c>
      <c r="R725">
        <v>0</v>
      </c>
      <c r="S725">
        <v>0</v>
      </c>
      <c r="T725">
        <v>4</v>
      </c>
      <c r="U725">
        <v>0</v>
      </c>
      <c r="V725">
        <v>0</v>
      </c>
      <c r="W725">
        <v>0</v>
      </c>
      <c r="X725">
        <v>361.54057943895816</v>
      </c>
      <c r="Y725">
        <v>0</v>
      </c>
      <c r="Z725">
        <v>0</v>
      </c>
      <c r="AA725">
        <v>0</v>
      </c>
      <c r="AB725">
        <v>49.620042777392349</v>
      </c>
      <c r="AC725">
        <v>0</v>
      </c>
      <c r="AD725">
        <v>0</v>
      </c>
      <c r="AE725">
        <v>411.16062221635053</v>
      </c>
    </row>
    <row r="726" spans="1:31" x14ac:dyDescent="0.3">
      <c r="A726">
        <v>2734920</v>
      </c>
      <c r="B726">
        <v>1</v>
      </c>
      <c r="C726" t="s">
        <v>80</v>
      </c>
      <c r="D726" t="s">
        <v>103</v>
      </c>
      <c r="E726" t="s">
        <v>145</v>
      </c>
      <c r="F726" t="s">
        <v>2276</v>
      </c>
      <c r="G726" t="s">
        <v>147</v>
      </c>
      <c r="H726" t="s">
        <v>135</v>
      </c>
      <c r="I726" t="s">
        <v>136</v>
      </c>
      <c r="J726" t="s">
        <v>137</v>
      </c>
      <c r="K726" t="s">
        <v>138</v>
      </c>
      <c r="L726" t="s">
        <v>2277</v>
      </c>
      <c r="M726" t="s">
        <v>2278</v>
      </c>
      <c r="N726">
        <v>1.2022222220000001</v>
      </c>
      <c r="O726">
        <v>0</v>
      </c>
      <c r="P726">
        <v>4</v>
      </c>
      <c r="Q726">
        <v>0</v>
      </c>
      <c r="R726">
        <v>0</v>
      </c>
      <c r="S726">
        <v>0</v>
      </c>
      <c r="T726">
        <v>2</v>
      </c>
      <c r="U726">
        <v>0</v>
      </c>
      <c r="V726">
        <v>0</v>
      </c>
      <c r="W726">
        <v>0</v>
      </c>
      <c r="X726">
        <v>0.90356228470909983</v>
      </c>
      <c r="Y726">
        <v>0</v>
      </c>
      <c r="Z726">
        <v>0</v>
      </c>
      <c r="AA726">
        <v>0</v>
      </c>
      <c r="AB726">
        <v>1.5268167850733332</v>
      </c>
      <c r="AC726">
        <v>0</v>
      </c>
      <c r="AD726">
        <v>0</v>
      </c>
      <c r="AE726">
        <v>2.430379069782433</v>
      </c>
    </row>
    <row r="727" spans="1:31" x14ac:dyDescent="0.3">
      <c r="A727">
        <v>2733723</v>
      </c>
      <c r="B727">
        <v>1</v>
      </c>
      <c r="C727" t="s">
        <v>80</v>
      </c>
      <c r="D727" t="s">
        <v>104</v>
      </c>
      <c r="E727" t="s">
        <v>132</v>
      </c>
      <c r="F727" t="s">
        <v>2279</v>
      </c>
      <c r="G727" t="s">
        <v>134</v>
      </c>
      <c r="H727" t="s">
        <v>135</v>
      </c>
      <c r="I727" t="s">
        <v>136</v>
      </c>
      <c r="J727" t="s">
        <v>137</v>
      </c>
      <c r="K727" t="s">
        <v>138</v>
      </c>
      <c r="L727" t="s">
        <v>2280</v>
      </c>
      <c r="M727" t="s">
        <v>2281</v>
      </c>
      <c r="N727">
        <v>7.9977777769999996</v>
      </c>
      <c r="O727">
        <v>0</v>
      </c>
      <c r="P727">
        <v>91</v>
      </c>
      <c r="Q727">
        <v>0</v>
      </c>
      <c r="R727">
        <v>5</v>
      </c>
      <c r="S727">
        <v>0</v>
      </c>
      <c r="T727">
        <v>25</v>
      </c>
      <c r="U727">
        <v>0</v>
      </c>
      <c r="V727">
        <v>0</v>
      </c>
      <c r="W727">
        <v>0</v>
      </c>
      <c r="X727">
        <v>170.41894330275588</v>
      </c>
      <c r="Y727">
        <v>0</v>
      </c>
      <c r="Z727">
        <v>9.0721537439203814</v>
      </c>
      <c r="AA727">
        <v>0</v>
      </c>
      <c r="AB727">
        <v>111.17054845629872</v>
      </c>
      <c r="AC727">
        <v>0</v>
      </c>
      <c r="AD727">
        <v>0</v>
      </c>
      <c r="AE727">
        <v>290.66164550297498</v>
      </c>
    </row>
    <row r="728" spans="1:31" x14ac:dyDescent="0.3">
      <c r="A728">
        <v>2734344</v>
      </c>
      <c r="B728">
        <v>1</v>
      </c>
      <c r="C728" t="s">
        <v>80</v>
      </c>
      <c r="D728" t="s">
        <v>106</v>
      </c>
      <c r="E728" t="s">
        <v>150</v>
      </c>
      <c r="F728" t="s">
        <v>2282</v>
      </c>
      <c r="G728" t="s">
        <v>743</v>
      </c>
      <c r="H728" t="s">
        <v>153</v>
      </c>
      <c r="I728" t="s">
        <v>136</v>
      </c>
      <c r="J728" t="s">
        <v>137</v>
      </c>
      <c r="K728" t="s">
        <v>138</v>
      </c>
      <c r="L728" t="s">
        <v>2283</v>
      </c>
      <c r="M728" t="s">
        <v>2284</v>
      </c>
      <c r="N728">
        <v>0.57027777700000004</v>
      </c>
      <c r="O728">
        <v>0</v>
      </c>
      <c r="P728">
        <v>2854</v>
      </c>
      <c r="Q728">
        <v>0</v>
      </c>
      <c r="R728">
        <v>1</v>
      </c>
      <c r="S728">
        <v>3</v>
      </c>
      <c r="T728">
        <v>210</v>
      </c>
      <c r="U728">
        <v>0</v>
      </c>
      <c r="V728">
        <v>0</v>
      </c>
      <c r="W728">
        <v>0</v>
      </c>
      <c r="X728">
        <v>267.32502265748235</v>
      </c>
      <c r="Y728">
        <v>0</v>
      </c>
      <c r="Z728">
        <v>0.33240633572540002</v>
      </c>
      <c r="AA728">
        <v>30.797248466781877</v>
      </c>
      <c r="AB728">
        <v>114.74792661615621</v>
      </c>
      <c r="AC728">
        <v>0</v>
      </c>
      <c r="AD728">
        <v>0</v>
      </c>
      <c r="AE728">
        <v>413.2026040761458</v>
      </c>
    </row>
    <row r="729" spans="1:31" x14ac:dyDescent="0.3">
      <c r="A729">
        <v>2733846</v>
      </c>
      <c r="B729">
        <v>1</v>
      </c>
      <c r="C729" t="s">
        <v>80</v>
      </c>
      <c r="D729" t="s">
        <v>82</v>
      </c>
      <c r="E729" t="s">
        <v>145</v>
      </c>
      <c r="F729" t="s">
        <v>2285</v>
      </c>
      <c r="G729" t="s">
        <v>181</v>
      </c>
      <c r="H729" t="s">
        <v>135</v>
      </c>
      <c r="I729" t="s">
        <v>136</v>
      </c>
      <c r="J729" t="s">
        <v>137</v>
      </c>
      <c r="K729" t="s">
        <v>138</v>
      </c>
      <c r="L729" t="s">
        <v>2286</v>
      </c>
      <c r="M729" t="s">
        <v>2287</v>
      </c>
      <c r="N729">
        <v>14.708333333000001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18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259.02428849375309</v>
      </c>
      <c r="AC729">
        <v>0</v>
      </c>
      <c r="AD729">
        <v>0</v>
      </c>
      <c r="AE729">
        <v>259.02428849375309</v>
      </c>
    </row>
    <row r="730" spans="1:31" x14ac:dyDescent="0.3">
      <c r="A730">
        <v>2734905</v>
      </c>
      <c r="B730">
        <v>1</v>
      </c>
      <c r="C730" t="s">
        <v>80</v>
      </c>
      <c r="D730" t="s">
        <v>82</v>
      </c>
      <c r="E730" t="s">
        <v>145</v>
      </c>
      <c r="F730" t="s">
        <v>2288</v>
      </c>
      <c r="G730" t="s">
        <v>181</v>
      </c>
      <c r="H730" t="s">
        <v>135</v>
      </c>
      <c r="I730" t="s">
        <v>136</v>
      </c>
      <c r="J730" t="s">
        <v>137</v>
      </c>
      <c r="K730" t="s">
        <v>138</v>
      </c>
      <c r="L730" t="s">
        <v>2289</v>
      </c>
      <c r="M730" t="s">
        <v>2290</v>
      </c>
      <c r="N730">
        <v>7.0538888880000004</v>
      </c>
      <c r="O730">
        <v>0</v>
      </c>
      <c r="P730">
        <v>2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5.9098719730278138</v>
      </c>
      <c r="Y730">
        <v>0</v>
      </c>
      <c r="Z730">
        <v>0</v>
      </c>
      <c r="AA730">
        <v>0</v>
      </c>
      <c r="AB730">
        <v>2.9430289191908265</v>
      </c>
      <c r="AC730">
        <v>0</v>
      </c>
      <c r="AD730">
        <v>0</v>
      </c>
      <c r="AE730">
        <v>8.8529008922186403</v>
      </c>
    </row>
    <row r="731" spans="1:31" x14ac:dyDescent="0.3">
      <c r="A731">
        <v>2734244</v>
      </c>
      <c r="B731">
        <v>1</v>
      </c>
      <c r="C731" t="s">
        <v>81</v>
      </c>
      <c r="D731" t="s">
        <v>122</v>
      </c>
      <c r="E731" t="s">
        <v>161</v>
      </c>
      <c r="F731" t="s">
        <v>2291</v>
      </c>
      <c r="G731" t="s">
        <v>409</v>
      </c>
      <c r="H731" t="s">
        <v>135</v>
      </c>
      <c r="I731" t="s">
        <v>136</v>
      </c>
      <c r="J731" t="s">
        <v>137</v>
      </c>
      <c r="K731" t="s">
        <v>138</v>
      </c>
      <c r="L731" t="s">
        <v>2292</v>
      </c>
      <c r="M731" t="s">
        <v>2293</v>
      </c>
      <c r="N731">
        <v>6.0438888879999997</v>
      </c>
      <c r="O731">
        <v>0</v>
      </c>
      <c r="P731">
        <v>149</v>
      </c>
      <c r="Q731">
        <v>0</v>
      </c>
      <c r="R731">
        <v>0</v>
      </c>
      <c r="S731">
        <v>0</v>
      </c>
      <c r="T731">
        <v>6</v>
      </c>
      <c r="U731">
        <v>0</v>
      </c>
      <c r="V731">
        <v>0</v>
      </c>
      <c r="W731">
        <v>0</v>
      </c>
      <c r="X731">
        <v>163.47585463513735</v>
      </c>
      <c r="Y731">
        <v>0</v>
      </c>
      <c r="Z731">
        <v>0</v>
      </c>
      <c r="AA731">
        <v>0</v>
      </c>
      <c r="AB731">
        <v>28.732565204620329</v>
      </c>
      <c r="AC731">
        <v>0</v>
      </c>
      <c r="AD731">
        <v>0</v>
      </c>
      <c r="AE731">
        <v>192.20841983975768</v>
      </c>
    </row>
    <row r="732" spans="1:31" x14ac:dyDescent="0.3">
      <c r="A732">
        <v>2734144</v>
      </c>
      <c r="B732">
        <v>2</v>
      </c>
      <c r="C732" t="s">
        <v>80</v>
      </c>
      <c r="D732" t="s">
        <v>88</v>
      </c>
      <c r="E732" t="s">
        <v>132</v>
      </c>
      <c r="F732" t="s">
        <v>2294</v>
      </c>
      <c r="G732" t="s">
        <v>230</v>
      </c>
      <c r="H732" t="s">
        <v>135</v>
      </c>
      <c r="I732" t="s">
        <v>136</v>
      </c>
      <c r="J732" t="s">
        <v>137</v>
      </c>
      <c r="K732" t="s">
        <v>138</v>
      </c>
      <c r="L732" t="s">
        <v>2295</v>
      </c>
      <c r="M732" t="s">
        <v>2296</v>
      </c>
      <c r="N732">
        <v>0.51527777699999999</v>
      </c>
      <c r="O732">
        <v>0</v>
      </c>
      <c r="P732">
        <v>112</v>
      </c>
      <c r="Q732">
        <v>0</v>
      </c>
      <c r="R732">
        <v>0</v>
      </c>
      <c r="S732">
        <v>0</v>
      </c>
      <c r="T732">
        <v>27</v>
      </c>
      <c r="U732">
        <v>0</v>
      </c>
      <c r="V732">
        <v>0</v>
      </c>
      <c r="W732">
        <v>0</v>
      </c>
      <c r="X732">
        <v>15.644370683730859</v>
      </c>
      <c r="Y732">
        <v>0</v>
      </c>
      <c r="Z732">
        <v>0</v>
      </c>
      <c r="AA732">
        <v>0</v>
      </c>
      <c r="AB732">
        <v>13.778188549042426</v>
      </c>
      <c r="AC732">
        <v>0</v>
      </c>
      <c r="AD732">
        <v>0</v>
      </c>
      <c r="AE732">
        <v>29.422559232773285</v>
      </c>
    </row>
    <row r="733" spans="1:31" x14ac:dyDescent="0.3">
      <c r="A733">
        <v>2733623</v>
      </c>
      <c r="B733">
        <v>1</v>
      </c>
      <c r="C733" t="s">
        <v>80</v>
      </c>
      <c r="D733" t="s">
        <v>105</v>
      </c>
      <c r="E733" t="s">
        <v>213</v>
      </c>
      <c r="F733" t="s">
        <v>2297</v>
      </c>
      <c r="G733" t="s">
        <v>446</v>
      </c>
      <c r="H733" t="s">
        <v>153</v>
      </c>
      <c r="I733" t="s">
        <v>136</v>
      </c>
      <c r="J733" t="s">
        <v>137</v>
      </c>
      <c r="K733" t="s">
        <v>138</v>
      </c>
      <c r="L733" t="s">
        <v>2298</v>
      </c>
      <c r="M733" t="s">
        <v>2299</v>
      </c>
      <c r="N733">
        <v>8.8774999999999995</v>
      </c>
      <c r="O733">
        <v>1</v>
      </c>
      <c r="P733">
        <v>317</v>
      </c>
      <c r="Q733">
        <v>2</v>
      </c>
      <c r="R733">
        <v>4</v>
      </c>
      <c r="S733">
        <v>6</v>
      </c>
      <c r="T733">
        <v>30</v>
      </c>
      <c r="U733">
        <v>0</v>
      </c>
      <c r="V733">
        <v>0</v>
      </c>
      <c r="W733">
        <v>4.9947585055706663</v>
      </c>
      <c r="X733">
        <v>446.25642892726552</v>
      </c>
      <c r="Y733">
        <v>3.4074927145422502</v>
      </c>
      <c r="Z733">
        <v>18.884833554813135</v>
      </c>
      <c r="AA733">
        <v>234.2250424035314</v>
      </c>
      <c r="AB733">
        <v>103.08566847636907</v>
      </c>
      <c r="AC733">
        <v>0</v>
      </c>
      <c r="AD733">
        <v>0</v>
      </c>
      <c r="AE733">
        <v>810.854224582092</v>
      </c>
    </row>
    <row r="734" spans="1:31" x14ac:dyDescent="0.3">
      <c r="A734">
        <v>2734207</v>
      </c>
      <c r="B734">
        <v>1</v>
      </c>
      <c r="C734" t="s">
        <v>80</v>
      </c>
      <c r="D734" t="s">
        <v>84</v>
      </c>
      <c r="E734" t="s">
        <v>156</v>
      </c>
      <c r="F734" t="s">
        <v>2300</v>
      </c>
      <c r="G734" t="s">
        <v>152</v>
      </c>
      <c r="H734" t="s">
        <v>153</v>
      </c>
      <c r="I734" t="s">
        <v>136</v>
      </c>
      <c r="J734" t="s">
        <v>137</v>
      </c>
      <c r="K734" t="s">
        <v>138</v>
      </c>
      <c r="L734" t="s">
        <v>2301</v>
      </c>
      <c r="M734" t="s">
        <v>2302</v>
      </c>
      <c r="N734">
        <v>0.84027777699999995</v>
      </c>
      <c r="O734">
        <v>1</v>
      </c>
      <c r="P734">
        <v>531</v>
      </c>
      <c r="Q734">
        <v>0</v>
      </c>
      <c r="R734">
        <v>19</v>
      </c>
      <c r="S734">
        <v>27</v>
      </c>
      <c r="T734">
        <v>503</v>
      </c>
      <c r="U734">
        <v>6</v>
      </c>
      <c r="V734">
        <v>7</v>
      </c>
      <c r="W734">
        <v>0</v>
      </c>
      <c r="X734">
        <v>124.27970960109755</v>
      </c>
      <c r="Y734">
        <v>0</v>
      </c>
      <c r="Z734">
        <v>7.4381431124699011</v>
      </c>
      <c r="AA734">
        <v>235.25666208301092</v>
      </c>
      <c r="AB734">
        <v>571.23781890659973</v>
      </c>
      <c r="AC734">
        <v>400.19977371936159</v>
      </c>
      <c r="AD734">
        <v>284.73272821218927</v>
      </c>
      <c r="AE734">
        <v>1623.1448356347287</v>
      </c>
    </row>
    <row r="735" spans="1:31" x14ac:dyDescent="0.3">
      <c r="A735">
        <v>2733815</v>
      </c>
      <c r="B735">
        <v>1</v>
      </c>
      <c r="C735" t="s">
        <v>81</v>
      </c>
      <c r="D735" t="s">
        <v>118</v>
      </c>
      <c r="E735" t="s">
        <v>161</v>
      </c>
      <c r="F735" t="s">
        <v>1224</v>
      </c>
      <c r="G735" t="s">
        <v>163</v>
      </c>
      <c r="H735" t="s">
        <v>135</v>
      </c>
      <c r="I735" t="s">
        <v>136</v>
      </c>
      <c r="J735" t="s">
        <v>137</v>
      </c>
      <c r="K735" t="s">
        <v>138</v>
      </c>
      <c r="L735" t="s">
        <v>2303</v>
      </c>
      <c r="M735" t="s">
        <v>2304</v>
      </c>
      <c r="N735">
        <v>8.9155555549999992</v>
      </c>
      <c r="O735">
        <v>0</v>
      </c>
      <c r="P735">
        <v>24</v>
      </c>
      <c r="Q735">
        <v>0</v>
      </c>
      <c r="R735">
        <v>4</v>
      </c>
      <c r="S735">
        <v>0</v>
      </c>
      <c r="T735">
        <v>3</v>
      </c>
      <c r="U735">
        <v>0</v>
      </c>
      <c r="V735">
        <v>0</v>
      </c>
      <c r="W735">
        <v>0</v>
      </c>
      <c r="X735">
        <v>30.707785239944997</v>
      </c>
      <c r="Y735">
        <v>0</v>
      </c>
      <c r="Z735">
        <v>0</v>
      </c>
      <c r="AA735">
        <v>0</v>
      </c>
      <c r="AB735">
        <v>13.629730587505</v>
      </c>
      <c r="AC735">
        <v>0</v>
      </c>
      <c r="AD735">
        <v>0</v>
      </c>
      <c r="AE735">
        <v>44.337515827449998</v>
      </c>
    </row>
    <row r="736" spans="1:31" x14ac:dyDescent="0.3">
      <c r="A736">
        <v>2735189</v>
      </c>
      <c r="B736">
        <v>1</v>
      </c>
      <c r="C736" t="s">
        <v>81</v>
      </c>
      <c r="D736" t="s">
        <v>113</v>
      </c>
      <c r="E736" t="s">
        <v>156</v>
      </c>
      <c r="F736" t="s">
        <v>2305</v>
      </c>
      <c r="G736" t="s">
        <v>2306</v>
      </c>
      <c r="H736" t="s">
        <v>153</v>
      </c>
      <c r="I736" t="s">
        <v>136</v>
      </c>
      <c r="J736" t="s">
        <v>3</v>
      </c>
      <c r="K736" t="s">
        <v>138</v>
      </c>
      <c r="L736" t="s">
        <v>2307</v>
      </c>
      <c r="M736" t="s">
        <v>2308</v>
      </c>
      <c r="N736">
        <v>1.101111111</v>
      </c>
      <c r="O736">
        <v>1</v>
      </c>
      <c r="P736">
        <v>396</v>
      </c>
      <c r="Q736">
        <v>1</v>
      </c>
      <c r="R736">
        <v>32</v>
      </c>
      <c r="S736">
        <v>1</v>
      </c>
      <c r="T736">
        <v>14</v>
      </c>
      <c r="U736">
        <v>0</v>
      </c>
      <c r="V736">
        <v>0</v>
      </c>
      <c r="W736">
        <v>0.18617190601666667</v>
      </c>
      <c r="X736">
        <v>37.067531594365249</v>
      </c>
      <c r="Y736">
        <v>0.53751484911385006</v>
      </c>
      <c r="Z736">
        <v>2.9858749969038909</v>
      </c>
      <c r="AA736">
        <v>31.906689911810005</v>
      </c>
      <c r="AB736">
        <v>2.1864053548757831</v>
      </c>
      <c r="AC736">
        <v>0</v>
      </c>
      <c r="AD736">
        <v>0</v>
      </c>
      <c r="AE736">
        <v>74.870188613085446</v>
      </c>
    </row>
    <row r="737" spans="1:31" x14ac:dyDescent="0.3">
      <c r="A737">
        <v>2734107</v>
      </c>
      <c r="B737">
        <v>1</v>
      </c>
      <c r="C737" t="s">
        <v>81</v>
      </c>
      <c r="D737" t="s">
        <v>113</v>
      </c>
      <c r="E737" t="s">
        <v>161</v>
      </c>
      <c r="F737" t="s">
        <v>2309</v>
      </c>
      <c r="G737" t="s">
        <v>163</v>
      </c>
      <c r="H737" t="s">
        <v>135</v>
      </c>
      <c r="I737" t="s">
        <v>136</v>
      </c>
      <c r="J737" t="s">
        <v>137</v>
      </c>
      <c r="K737" t="s">
        <v>138</v>
      </c>
      <c r="L737" t="s">
        <v>2310</v>
      </c>
      <c r="M737" t="s">
        <v>2311</v>
      </c>
      <c r="N737">
        <v>8.1977777770000007</v>
      </c>
      <c r="O737">
        <v>0</v>
      </c>
      <c r="P737">
        <v>27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28.556801715711053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28.556801715711053</v>
      </c>
    </row>
    <row r="738" spans="1:31" x14ac:dyDescent="0.3">
      <c r="A738">
        <v>2734044</v>
      </c>
      <c r="B738">
        <v>1</v>
      </c>
      <c r="C738" t="s">
        <v>80</v>
      </c>
      <c r="D738" t="s">
        <v>85</v>
      </c>
      <c r="E738" t="s">
        <v>145</v>
      </c>
      <c r="F738" t="s">
        <v>2312</v>
      </c>
      <c r="G738" t="s">
        <v>181</v>
      </c>
      <c r="H738" t="s">
        <v>135</v>
      </c>
      <c r="I738" t="s">
        <v>136</v>
      </c>
      <c r="J738" t="s">
        <v>137</v>
      </c>
      <c r="K738" t="s">
        <v>138</v>
      </c>
      <c r="L738" t="s">
        <v>2313</v>
      </c>
      <c r="M738" t="s">
        <v>2314</v>
      </c>
      <c r="N738">
        <v>11.107777777000001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1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15.932898076280001</v>
      </c>
      <c r="AC738">
        <v>0</v>
      </c>
      <c r="AD738">
        <v>0</v>
      </c>
      <c r="AE738">
        <v>15.932898076280001</v>
      </c>
    </row>
    <row r="739" spans="1:31" x14ac:dyDescent="0.3">
      <c r="A739">
        <v>2734161</v>
      </c>
      <c r="B739">
        <v>1</v>
      </c>
      <c r="C739" t="s">
        <v>81</v>
      </c>
      <c r="D739" t="s">
        <v>113</v>
      </c>
      <c r="E739" t="s">
        <v>161</v>
      </c>
      <c r="F739" t="s">
        <v>2315</v>
      </c>
      <c r="G739" t="s">
        <v>409</v>
      </c>
      <c r="H739" t="s">
        <v>135</v>
      </c>
      <c r="I739" t="s">
        <v>136</v>
      </c>
      <c r="J739" t="s">
        <v>137</v>
      </c>
      <c r="K739" t="s">
        <v>138</v>
      </c>
      <c r="L739" t="s">
        <v>2316</v>
      </c>
      <c r="M739" t="s">
        <v>2317</v>
      </c>
      <c r="N739">
        <v>5.6333333330000004</v>
      </c>
      <c r="O739">
        <v>0</v>
      </c>
      <c r="P739">
        <v>10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3.2433043203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3.2433043203</v>
      </c>
    </row>
    <row r="740" spans="1:31" x14ac:dyDescent="0.3">
      <c r="A740">
        <v>2734101</v>
      </c>
      <c r="B740">
        <v>2</v>
      </c>
      <c r="C740" t="s">
        <v>81</v>
      </c>
      <c r="D740" t="s">
        <v>128</v>
      </c>
      <c r="E740" t="s">
        <v>132</v>
      </c>
      <c r="F740" t="s">
        <v>2318</v>
      </c>
      <c r="G740" t="s">
        <v>230</v>
      </c>
      <c r="H740" t="s">
        <v>135</v>
      </c>
      <c r="I740" t="s">
        <v>136</v>
      </c>
      <c r="J740" t="s">
        <v>137</v>
      </c>
      <c r="K740" t="s">
        <v>138</v>
      </c>
      <c r="L740" t="s">
        <v>2139</v>
      </c>
      <c r="M740" t="s">
        <v>2319</v>
      </c>
      <c r="N740">
        <v>4.239166666</v>
      </c>
      <c r="O740">
        <v>0</v>
      </c>
      <c r="P740">
        <v>47</v>
      </c>
      <c r="Q740">
        <v>0</v>
      </c>
      <c r="R740">
        <v>1</v>
      </c>
      <c r="S740">
        <v>0</v>
      </c>
      <c r="T740">
        <v>5</v>
      </c>
      <c r="U740">
        <v>0</v>
      </c>
      <c r="V740">
        <v>0</v>
      </c>
      <c r="W740">
        <v>0</v>
      </c>
      <c r="X740">
        <v>2.9922966283534098</v>
      </c>
      <c r="Y740">
        <v>0</v>
      </c>
      <c r="Z740">
        <v>1.0846242926214749</v>
      </c>
      <c r="AA740">
        <v>0</v>
      </c>
      <c r="AB740">
        <v>6.5401466193549993</v>
      </c>
      <c r="AC740">
        <v>0</v>
      </c>
      <c r="AD740">
        <v>0</v>
      </c>
      <c r="AE740">
        <v>10.617067540329884</v>
      </c>
    </row>
    <row r="741" spans="1:31" x14ac:dyDescent="0.3">
      <c r="A741">
        <v>2733875</v>
      </c>
      <c r="B741">
        <v>1</v>
      </c>
      <c r="C741" t="s">
        <v>80</v>
      </c>
      <c r="D741" t="s">
        <v>97</v>
      </c>
      <c r="E741" t="s">
        <v>145</v>
      </c>
      <c r="F741" t="s">
        <v>2320</v>
      </c>
      <c r="G741" t="s">
        <v>230</v>
      </c>
      <c r="H741" t="s">
        <v>135</v>
      </c>
      <c r="I741" t="s">
        <v>136</v>
      </c>
      <c r="J741" t="s">
        <v>137</v>
      </c>
      <c r="K741" t="s">
        <v>138</v>
      </c>
      <c r="L741" t="s">
        <v>2321</v>
      </c>
      <c r="M741" t="s">
        <v>2322</v>
      </c>
      <c r="N741">
        <v>4.6144444440000001</v>
      </c>
      <c r="O741">
        <v>0</v>
      </c>
      <c r="P741">
        <v>28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51.773199188965528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51.773199188965528</v>
      </c>
    </row>
    <row r="742" spans="1:31" x14ac:dyDescent="0.3">
      <c r="A742">
        <v>2733969</v>
      </c>
      <c r="B742">
        <v>1</v>
      </c>
      <c r="C742" t="s">
        <v>81</v>
      </c>
      <c r="D742" t="s">
        <v>128</v>
      </c>
      <c r="E742" t="s">
        <v>156</v>
      </c>
      <c r="F742" t="s">
        <v>2323</v>
      </c>
      <c r="G742" t="s">
        <v>185</v>
      </c>
      <c r="H742" t="s">
        <v>153</v>
      </c>
      <c r="I742" t="s">
        <v>136</v>
      </c>
      <c r="J742" t="s">
        <v>137</v>
      </c>
      <c r="K742" t="s">
        <v>138</v>
      </c>
      <c r="L742" t="s">
        <v>2324</v>
      </c>
      <c r="M742" t="s">
        <v>2325</v>
      </c>
      <c r="N742">
        <v>10.776666666000001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64.693731219245876</v>
      </c>
      <c r="AD742">
        <v>0</v>
      </c>
      <c r="AE742">
        <v>64.693731219245876</v>
      </c>
    </row>
    <row r="743" spans="1:31" x14ac:dyDescent="0.3">
      <c r="A743">
        <v>2733852</v>
      </c>
      <c r="B743">
        <v>1</v>
      </c>
      <c r="C743" t="s">
        <v>80</v>
      </c>
      <c r="D743" t="s">
        <v>97</v>
      </c>
      <c r="E743" t="s">
        <v>173</v>
      </c>
      <c r="F743" t="s">
        <v>770</v>
      </c>
      <c r="G743" t="s">
        <v>565</v>
      </c>
      <c r="H743" t="s">
        <v>153</v>
      </c>
      <c r="I743" t="s">
        <v>136</v>
      </c>
      <c r="J743" t="s">
        <v>137</v>
      </c>
      <c r="K743" t="s">
        <v>138</v>
      </c>
      <c r="L743" t="s">
        <v>2326</v>
      </c>
      <c r="M743" t="s">
        <v>2327</v>
      </c>
      <c r="N743">
        <v>9.1333333329999995</v>
      </c>
      <c r="O743">
        <v>2</v>
      </c>
      <c r="P743">
        <v>953</v>
      </c>
      <c r="Q743">
        <v>5</v>
      </c>
      <c r="R743">
        <v>0</v>
      </c>
      <c r="S743">
        <v>16</v>
      </c>
      <c r="T743">
        <v>18</v>
      </c>
      <c r="U743">
        <v>1</v>
      </c>
      <c r="V743">
        <v>0</v>
      </c>
      <c r="W743">
        <v>234.21863903296315</v>
      </c>
      <c r="X743">
        <v>937.58462561184865</v>
      </c>
      <c r="Y743">
        <v>272.88229715874962</v>
      </c>
      <c r="Z743">
        <v>0</v>
      </c>
      <c r="AA743">
        <v>1048.6323088981251</v>
      </c>
      <c r="AB743">
        <v>251.20151309408016</v>
      </c>
      <c r="AC743">
        <v>80.260798296678999</v>
      </c>
      <c r="AD743">
        <v>0</v>
      </c>
      <c r="AE743">
        <v>2824.7801820924456</v>
      </c>
    </row>
    <row r="744" spans="1:31" x14ac:dyDescent="0.3">
      <c r="A744">
        <v>2733921</v>
      </c>
      <c r="B744">
        <v>1</v>
      </c>
      <c r="C744" t="s">
        <v>80</v>
      </c>
      <c r="D744" t="s">
        <v>85</v>
      </c>
      <c r="E744" t="s">
        <v>200</v>
      </c>
      <c r="F744" t="s">
        <v>2328</v>
      </c>
      <c r="G744" t="s">
        <v>543</v>
      </c>
      <c r="H744" t="s">
        <v>135</v>
      </c>
      <c r="I744" t="s">
        <v>136</v>
      </c>
      <c r="J744" t="s">
        <v>137</v>
      </c>
      <c r="K744" t="s">
        <v>138</v>
      </c>
      <c r="L744" t="s">
        <v>2329</v>
      </c>
      <c r="M744" t="s">
        <v>2330</v>
      </c>
      <c r="N744">
        <v>8.8108333329999997</v>
      </c>
      <c r="O744">
        <v>0</v>
      </c>
      <c r="P744">
        <v>31</v>
      </c>
      <c r="Q744">
        <v>0</v>
      </c>
      <c r="R744">
        <v>0</v>
      </c>
      <c r="S744">
        <v>0</v>
      </c>
      <c r="T744">
        <v>10</v>
      </c>
      <c r="U744">
        <v>0</v>
      </c>
      <c r="V744">
        <v>0</v>
      </c>
      <c r="W744">
        <v>0</v>
      </c>
      <c r="X744">
        <v>46.463792149601922</v>
      </c>
      <c r="Y744">
        <v>0</v>
      </c>
      <c r="Z744">
        <v>0</v>
      </c>
      <c r="AA744">
        <v>0</v>
      </c>
      <c r="AB744">
        <v>168.67342076108594</v>
      </c>
      <c r="AC744">
        <v>0</v>
      </c>
      <c r="AD744">
        <v>0</v>
      </c>
      <c r="AE744">
        <v>215.13721291068785</v>
      </c>
    </row>
    <row r="745" spans="1:31" x14ac:dyDescent="0.3">
      <c r="A745">
        <v>2733898</v>
      </c>
      <c r="B745">
        <v>1</v>
      </c>
      <c r="C745" t="s">
        <v>81</v>
      </c>
      <c r="D745" t="s">
        <v>128</v>
      </c>
      <c r="E745" t="s">
        <v>161</v>
      </c>
      <c r="F745" t="s">
        <v>2331</v>
      </c>
      <c r="G745" t="s">
        <v>409</v>
      </c>
      <c r="H745" t="s">
        <v>135</v>
      </c>
      <c r="I745" t="s">
        <v>136</v>
      </c>
      <c r="J745" t="s">
        <v>137</v>
      </c>
      <c r="K745" t="s">
        <v>138</v>
      </c>
      <c r="L745" t="s">
        <v>2332</v>
      </c>
      <c r="M745" t="s">
        <v>2333</v>
      </c>
      <c r="N745">
        <v>13.249444444</v>
      </c>
      <c r="O745">
        <v>0</v>
      </c>
      <c r="P745">
        <v>71</v>
      </c>
      <c r="Q745">
        <v>0</v>
      </c>
      <c r="R745">
        <v>2</v>
      </c>
      <c r="S745">
        <v>0</v>
      </c>
      <c r="T745">
        <v>1</v>
      </c>
      <c r="U745">
        <v>0</v>
      </c>
      <c r="V745">
        <v>0</v>
      </c>
      <c r="W745">
        <v>0</v>
      </c>
      <c r="X745">
        <v>201.82918162978535</v>
      </c>
      <c r="Y745">
        <v>0</v>
      </c>
      <c r="Z745">
        <v>1.6685736379763909</v>
      </c>
      <c r="AA745">
        <v>0</v>
      </c>
      <c r="AB745">
        <v>4.1317863823231251</v>
      </c>
      <c r="AC745">
        <v>0</v>
      </c>
      <c r="AD745">
        <v>0</v>
      </c>
      <c r="AE745">
        <v>207.62954165008486</v>
      </c>
    </row>
    <row r="746" spans="1:31" x14ac:dyDescent="0.3">
      <c r="A746">
        <v>2734121</v>
      </c>
      <c r="B746">
        <v>1</v>
      </c>
      <c r="C746" t="s">
        <v>80</v>
      </c>
      <c r="D746" t="s">
        <v>93</v>
      </c>
      <c r="E746" t="s">
        <v>161</v>
      </c>
      <c r="F746" t="s">
        <v>2334</v>
      </c>
      <c r="G746" t="s">
        <v>163</v>
      </c>
      <c r="H746" t="s">
        <v>135</v>
      </c>
      <c r="I746" t="s">
        <v>136</v>
      </c>
      <c r="J746" t="s">
        <v>137</v>
      </c>
      <c r="K746" t="s">
        <v>138</v>
      </c>
      <c r="L746" t="s">
        <v>2335</v>
      </c>
      <c r="M746" t="s">
        <v>2336</v>
      </c>
      <c r="N746">
        <v>1.9983333329999999</v>
      </c>
      <c r="O746">
        <v>0</v>
      </c>
      <c r="P746">
        <v>16</v>
      </c>
      <c r="Q746">
        <v>0</v>
      </c>
      <c r="R746">
        <v>19</v>
      </c>
      <c r="S746">
        <v>0</v>
      </c>
      <c r="T746">
        <v>7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2.4058364707999997</v>
      </c>
      <c r="AA746">
        <v>0</v>
      </c>
      <c r="AB746">
        <v>0</v>
      </c>
      <c r="AC746">
        <v>0</v>
      </c>
      <c r="AD746">
        <v>0</v>
      </c>
      <c r="AE746">
        <v>2.4058364707999997</v>
      </c>
    </row>
    <row r="747" spans="1:31" x14ac:dyDescent="0.3">
      <c r="A747">
        <v>2733729</v>
      </c>
      <c r="B747">
        <v>1</v>
      </c>
      <c r="C747" t="s">
        <v>81</v>
      </c>
      <c r="D747" t="s">
        <v>116</v>
      </c>
      <c r="E747" t="s">
        <v>150</v>
      </c>
      <c r="F747" t="s">
        <v>2337</v>
      </c>
      <c r="G747" t="s">
        <v>152</v>
      </c>
      <c r="H747" t="s">
        <v>153</v>
      </c>
      <c r="I747" t="s">
        <v>136</v>
      </c>
      <c r="J747" t="s">
        <v>137</v>
      </c>
      <c r="K747" t="s">
        <v>138</v>
      </c>
      <c r="L747" t="s">
        <v>2338</v>
      </c>
      <c r="M747" t="s">
        <v>2339</v>
      </c>
      <c r="N747">
        <v>0.58499999999999996</v>
      </c>
      <c r="O747">
        <v>12</v>
      </c>
      <c r="P747">
        <v>2244</v>
      </c>
      <c r="Q747">
        <v>270</v>
      </c>
      <c r="R747">
        <v>201</v>
      </c>
      <c r="S747">
        <v>12</v>
      </c>
      <c r="T747">
        <v>326</v>
      </c>
      <c r="U747">
        <v>0</v>
      </c>
      <c r="V747">
        <v>0</v>
      </c>
      <c r="W747">
        <v>0.6025928025532501</v>
      </c>
      <c r="X747">
        <v>178.553599288567</v>
      </c>
      <c r="Y747">
        <v>44.023192298533559</v>
      </c>
      <c r="Z747">
        <v>13.665313542644107</v>
      </c>
      <c r="AA747">
        <v>57.882596919351521</v>
      </c>
      <c r="AB747">
        <v>98.045598050315576</v>
      </c>
      <c r="AC747">
        <v>0</v>
      </c>
      <c r="AD747">
        <v>0</v>
      </c>
      <c r="AE747">
        <v>392.77289290196501</v>
      </c>
    </row>
    <row r="748" spans="1:31" x14ac:dyDescent="0.3">
      <c r="A748">
        <v>2733778</v>
      </c>
      <c r="B748">
        <v>2</v>
      </c>
      <c r="C748" t="s">
        <v>80</v>
      </c>
      <c r="D748" t="s">
        <v>111</v>
      </c>
      <c r="E748" t="s">
        <v>156</v>
      </c>
      <c r="F748" t="s">
        <v>2340</v>
      </c>
      <c r="G748" t="s">
        <v>152</v>
      </c>
      <c r="H748" t="s">
        <v>153</v>
      </c>
      <c r="I748" t="s">
        <v>136</v>
      </c>
      <c r="J748" t="s">
        <v>137</v>
      </c>
      <c r="K748" t="s">
        <v>138</v>
      </c>
      <c r="L748" t="s">
        <v>2341</v>
      </c>
      <c r="M748" t="s">
        <v>2342</v>
      </c>
      <c r="N748">
        <v>3.95</v>
      </c>
      <c r="O748">
        <v>0</v>
      </c>
      <c r="P748">
        <v>348</v>
      </c>
      <c r="Q748">
        <v>0</v>
      </c>
      <c r="R748">
        <v>0</v>
      </c>
      <c r="S748">
        <v>9</v>
      </c>
      <c r="T748">
        <v>92</v>
      </c>
      <c r="U748">
        <v>0</v>
      </c>
      <c r="V748">
        <v>0</v>
      </c>
      <c r="W748">
        <v>0</v>
      </c>
      <c r="X748">
        <v>346.86003335675844</v>
      </c>
      <c r="Y748">
        <v>0</v>
      </c>
      <c r="Z748">
        <v>0</v>
      </c>
      <c r="AA748">
        <v>8622.9926085148563</v>
      </c>
      <c r="AB748">
        <v>986.88949589797164</v>
      </c>
      <c r="AC748">
        <v>0</v>
      </c>
      <c r="AD748">
        <v>0</v>
      </c>
      <c r="AE748">
        <v>9956.7421377695864</v>
      </c>
    </row>
    <row r="749" spans="1:31" x14ac:dyDescent="0.3">
      <c r="A749">
        <v>2734075</v>
      </c>
      <c r="B749">
        <v>1</v>
      </c>
      <c r="C749" t="s">
        <v>81</v>
      </c>
      <c r="D749" t="s">
        <v>128</v>
      </c>
      <c r="E749" t="s">
        <v>132</v>
      </c>
      <c r="F749" t="s">
        <v>2343</v>
      </c>
      <c r="G749" t="s">
        <v>134</v>
      </c>
      <c r="H749" t="s">
        <v>135</v>
      </c>
      <c r="I749" t="s">
        <v>136</v>
      </c>
      <c r="J749" t="s">
        <v>137</v>
      </c>
      <c r="K749" t="s">
        <v>138</v>
      </c>
      <c r="L749" t="s">
        <v>2344</v>
      </c>
      <c r="M749" t="s">
        <v>2345</v>
      </c>
      <c r="N749">
        <v>6.3458333329999999</v>
      </c>
      <c r="O749">
        <v>0</v>
      </c>
      <c r="P749">
        <v>75</v>
      </c>
      <c r="Q749">
        <v>0</v>
      </c>
      <c r="R749">
        <v>2</v>
      </c>
      <c r="S749">
        <v>0</v>
      </c>
      <c r="T749">
        <v>1</v>
      </c>
      <c r="U749">
        <v>0</v>
      </c>
      <c r="V749">
        <v>0</v>
      </c>
      <c r="W749">
        <v>0</v>
      </c>
      <c r="X749">
        <v>5.0667064669842778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5.0667064669842778</v>
      </c>
    </row>
    <row r="750" spans="1:31" x14ac:dyDescent="0.3">
      <c r="A750">
        <v>2735011</v>
      </c>
      <c r="B750">
        <v>1</v>
      </c>
      <c r="C750" t="s">
        <v>80</v>
      </c>
      <c r="D750" t="s">
        <v>94</v>
      </c>
      <c r="E750" t="s">
        <v>150</v>
      </c>
      <c r="F750" t="s">
        <v>2346</v>
      </c>
      <c r="G750" t="s">
        <v>152</v>
      </c>
      <c r="H750" t="s">
        <v>153</v>
      </c>
      <c r="I750" t="s">
        <v>136</v>
      </c>
      <c r="J750" t="s">
        <v>137</v>
      </c>
      <c r="K750" t="s">
        <v>138</v>
      </c>
      <c r="L750" t="s">
        <v>2347</v>
      </c>
      <c r="M750" t="s">
        <v>2348</v>
      </c>
      <c r="N750">
        <v>2.514444444</v>
      </c>
      <c r="O750">
        <v>0</v>
      </c>
      <c r="P750">
        <v>230</v>
      </c>
      <c r="Q750">
        <v>0</v>
      </c>
      <c r="R750">
        <v>37</v>
      </c>
      <c r="S750">
        <v>1</v>
      </c>
      <c r="T750">
        <v>41</v>
      </c>
      <c r="U750">
        <v>1</v>
      </c>
      <c r="V750">
        <v>0</v>
      </c>
      <c r="W750">
        <v>0</v>
      </c>
      <c r="X750">
        <v>119.07382483114523</v>
      </c>
      <c r="Y750">
        <v>0</v>
      </c>
      <c r="Z750">
        <v>7.3461887899183766</v>
      </c>
      <c r="AA750">
        <v>574.55810480822038</v>
      </c>
      <c r="AB750">
        <v>34.046071029781501</v>
      </c>
      <c r="AC750">
        <v>232.37260337736342</v>
      </c>
      <c r="AD750">
        <v>0</v>
      </c>
      <c r="AE750">
        <v>967.39679283642886</v>
      </c>
    </row>
    <row r="751" spans="1:31" x14ac:dyDescent="0.3">
      <c r="A751">
        <v>2733929</v>
      </c>
      <c r="B751">
        <v>1</v>
      </c>
      <c r="C751" t="s">
        <v>80</v>
      </c>
      <c r="D751" t="s">
        <v>96</v>
      </c>
      <c r="E751" t="s">
        <v>145</v>
      </c>
      <c r="F751" t="s">
        <v>2349</v>
      </c>
      <c r="G751" t="s">
        <v>181</v>
      </c>
      <c r="H751" t="s">
        <v>135</v>
      </c>
      <c r="I751" t="s">
        <v>136</v>
      </c>
      <c r="J751" t="s">
        <v>137</v>
      </c>
      <c r="K751" t="s">
        <v>138</v>
      </c>
      <c r="L751" t="s">
        <v>2350</v>
      </c>
      <c r="M751" t="s">
        <v>2351</v>
      </c>
      <c r="N751">
        <v>6.9880555549999999</v>
      </c>
      <c r="O751">
        <v>0</v>
      </c>
      <c r="P751">
        <v>8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23.821228029966878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23.821228029966878</v>
      </c>
    </row>
    <row r="752" spans="1:31" x14ac:dyDescent="0.3">
      <c r="A752">
        <v>2733537</v>
      </c>
      <c r="B752">
        <v>1</v>
      </c>
      <c r="C752" t="s">
        <v>80</v>
      </c>
      <c r="D752" t="s">
        <v>94</v>
      </c>
      <c r="E752" t="s">
        <v>132</v>
      </c>
      <c r="F752" t="s">
        <v>2352</v>
      </c>
      <c r="G752" t="s">
        <v>134</v>
      </c>
      <c r="H752" t="s">
        <v>135</v>
      </c>
      <c r="I752" t="s">
        <v>136</v>
      </c>
      <c r="J752" t="s">
        <v>137</v>
      </c>
      <c r="K752" t="s">
        <v>138</v>
      </c>
      <c r="L752" t="s">
        <v>2353</v>
      </c>
      <c r="M752" t="s">
        <v>2354</v>
      </c>
      <c r="N752">
        <v>0.76277777700000005</v>
      </c>
      <c r="O752">
        <v>0</v>
      </c>
      <c r="P752">
        <v>138</v>
      </c>
      <c r="Q752">
        <v>0</v>
      </c>
      <c r="R752">
        <v>11</v>
      </c>
      <c r="S752">
        <v>0</v>
      </c>
      <c r="T752">
        <v>14</v>
      </c>
      <c r="U752">
        <v>0</v>
      </c>
      <c r="V752">
        <v>0</v>
      </c>
      <c r="W752">
        <v>0</v>
      </c>
      <c r="X752">
        <v>15.206555410760636</v>
      </c>
      <c r="Y752">
        <v>0</v>
      </c>
      <c r="Z752">
        <v>0.27665067799122833</v>
      </c>
      <c r="AA752">
        <v>0</v>
      </c>
      <c r="AB752">
        <v>6.882126657214557</v>
      </c>
      <c r="AC752">
        <v>0</v>
      </c>
      <c r="AD752">
        <v>0</v>
      </c>
      <c r="AE752">
        <v>22.36533274596642</v>
      </c>
    </row>
    <row r="753" spans="1:31" x14ac:dyDescent="0.3">
      <c r="A753">
        <v>2734184</v>
      </c>
      <c r="B753">
        <v>1</v>
      </c>
      <c r="C753" t="s">
        <v>80</v>
      </c>
      <c r="D753" t="s">
        <v>101</v>
      </c>
      <c r="E753" t="s">
        <v>161</v>
      </c>
      <c r="F753" t="s">
        <v>2355</v>
      </c>
      <c r="G753" t="s">
        <v>543</v>
      </c>
      <c r="H753" t="s">
        <v>135</v>
      </c>
      <c r="I753" t="s">
        <v>136</v>
      </c>
      <c r="J753" t="s">
        <v>137</v>
      </c>
      <c r="K753" t="s">
        <v>138</v>
      </c>
      <c r="L753" t="s">
        <v>2356</v>
      </c>
      <c r="M753" t="s">
        <v>2357</v>
      </c>
      <c r="N753">
        <v>2.0183333330000002</v>
      </c>
      <c r="O753">
        <v>0</v>
      </c>
      <c r="P753">
        <v>34</v>
      </c>
      <c r="Q753">
        <v>0</v>
      </c>
      <c r="R753">
        <v>0</v>
      </c>
      <c r="S753">
        <v>0</v>
      </c>
      <c r="T753">
        <v>11</v>
      </c>
      <c r="U753">
        <v>0</v>
      </c>
      <c r="V753">
        <v>0</v>
      </c>
      <c r="W753">
        <v>0</v>
      </c>
      <c r="X753">
        <v>25.401619215416279</v>
      </c>
      <c r="Y753">
        <v>0</v>
      </c>
      <c r="Z753">
        <v>0</v>
      </c>
      <c r="AA753">
        <v>0</v>
      </c>
      <c r="AB753">
        <v>16.378643288062982</v>
      </c>
      <c r="AC753">
        <v>0</v>
      </c>
      <c r="AD753">
        <v>0</v>
      </c>
      <c r="AE753">
        <v>41.780262503479264</v>
      </c>
    </row>
    <row r="754" spans="1:31" x14ac:dyDescent="0.3">
      <c r="A754">
        <v>2734417</v>
      </c>
      <c r="B754">
        <v>2</v>
      </c>
      <c r="C754" t="s">
        <v>80</v>
      </c>
      <c r="D754" t="s">
        <v>94</v>
      </c>
      <c r="E754" t="s">
        <v>150</v>
      </c>
      <c r="F754" t="s">
        <v>405</v>
      </c>
      <c r="G754" t="s">
        <v>2358</v>
      </c>
      <c r="H754" t="s">
        <v>153</v>
      </c>
      <c r="I754" t="s">
        <v>136</v>
      </c>
      <c r="J754" t="s">
        <v>137</v>
      </c>
      <c r="K754" t="s">
        <v>138</v>
      </c>
      <c r="L754" t="s">
        <v>2359</v>
      </c>
      <c r="M754" t="s">
        <v>2360</v>
      </c>
      <c r="N754">
        <v>1.865277777</v>
      </c>
      <c r="O754">
        <v>0</v>
      </c>
      <c r="P754">
        <v>980</v>
      </c>
      <c r="Q754">
        <v>0</v>
      </c>
      <c r="R754">
        <v>10</v>
      </c>
      <c r="S754">
        <v>6</v>
      </c>
      <c r="T754">
        <v>205</v>
      </c>
      <c r="U754">
        <v>0</v>
      </c>
      <c r="V754">
        <v>0</v>
      </c>
      <c r="W754">
        <v>0</v>
      </c>
      <c r="X754">
        <v>241.42674270787592</v>
      </c>
      <c r="Y754">
        <v>0</v>
      </c>
      <c r="Z754">
        <v>9.2980408939602306</v>
      </c>
      <c r="AA754">
        <v>36.406123296824752</v>
      </c>
      <c r="AB754">
        <v>128.71547731253872</v>
      </c>
      <c r="AC754">
        <v>0</v>
      </c>
      <c r="AD754">
        <v>0</v>
      </c>
      <c r="AE754">
        <v>415.84638421119962</v>
      </c>
    </row>
    <row r="755" spans="1:31" x14ac:dyDescent="0.3">
      <c r="A755">
        <v>2734576</v>
      </c>
      <c r="B755">
        <v>1</v>
      </c>
      <c r="C755" t="s">
        <v>81</v>
      </c>
      <c r="D755" t="s">
        <v>121</v>
      </c>
      <c r="E755" t="s">
        <v>156</v>
      </c>
      <c r="F755" t="s">
        <v>2361</v>
      </c>
      <c r="G755" t="s">
        <v>152</v>
      </c>
      <c r="H755" t="s">
        <v>153</v>
      </c>
      <c r="I755" t="s">
        <v>136</v>
      </c>
      <c r="J755" t="s">
        <v>137</v>
      </c>
      <c r="K755" t="s">
        <v>138</v>
      </c>
      <c r="L755" t="s">
        <v>1823</v>
      </c>
      <c r="M755" t="s">
        <v>2362</v>
      </c>
      <c r="N755">
        <v>0.32527777699999999</v>
      </c>
      <c r="O755">
        <v>1</v>
      </c>
      <c r="P755">
        <v>1290</v>
      </c>
      <c r="Q755">
        <v>0</v>
      </c>
      <c r="R755">
        <v>15</v>
      </c>
      <c r="S755">
        <v>5</v>
      </c>
      <c r="T755">
        <v>306</v>
      </c>
      <c r="U755">
        <v>0</v>
      </c>
      <c r="V755">
        <v>1</v>
      </c>
      <c r="W755">
        <v>5.6553431069166667E-2</v>
      </c>
      <c r="X755">
        <v>64.194056618129196</v>
      </c>
      <c r="Y755">
        <v>0</v>
      </c>
      <c r="Z755">
        <v>1.3774743521053125</v>
      </c>
      <c r="AA755">
        <v>33.084326455993491</v>
      </c>
      <c r="AB755">
        <v>44.860934092975164</v>
      </c>
      <c r="AC755">
        <v>0</v>
      </c>
      <c r="AD755">
        <v>5.8597122749666671E-4</v>
      </c>
      <c r="AE755">
        <v>143.57393092149982</v>
      </c>
    </row>
    <row r="756" spans="1:31" x14ac:dyDescent="0.3">
      <c r="A756">
        <v>2734330</v>
      </c>
      <c r="B756">
        <v>1</v>
      </c>
      <c r="C756" t="s">
        <v>80</v>
      </c>
      <c r="D756" t="s">
        <v>84</v>
      </c>
      <c r="E756" t="s">
        <v>145</v>
      </c>
      <c r="F756" t="s">
        <v>2363</v>
      </c>
      <c r="G756" t="s">
        <v>230</v>
      </c>
      <c r="H756" t="s">
        <v>135</v>
      </c>
      <c r="I756" t="s">
        <v>136</v>
      </c>
      <c r="J756" t="s">
        <v>137</v>
      </c>
      <c r="K756" t="s">
        <v>138</v>
      </c>
      <c r="L756" t="s">
        <v>2364</v>
      </c>
      <c r="M756" t="s">
        <v>2365</v>
      </c>
      <c r="N756">
        <v>7.1894444440000003</v>
      </c>
      <c r="O756">
        <v>0</v>
      </c>
      <c r="P756">
        <v>3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3.3444307046650135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3.3444307046650135</v>
      </c>
    </row>
    <row r="757" spans="1:31" x14ac:dyDescent="0.3">
      <c r="A757">
        <v>2734459</v>
      </c>
      <c r="B757">
        <v>1</v>
      </c>
      <c r="C757" t="s">
        <v>80</v>
      </c>
      <c r="D757" t="s">
        <v>94</v>
      </c>
      <c r="E757" t="s">
        <v>161</v>
      </c>
      <c r="F757" t="s">
        <v>2366</v>
      </c>
      <c r="G757" t="s">
        <v>163</v>
      </c>
      <c r="H757" t="s">
        <v>135</v>
      </c>
      <c r="I757" t="s">
        <v>136</v>
      </c>
      <c r="J757" t="s">
        <v>137</v>
      </c>
      <c r="K757" t="s">
        <v>138</v>
      </c>
      <c r="L757" t="s">
        <v>2367</v>
      </c>
      <c r="M757" t="s">
        <v>2368</v>
      </c>
      <c r="N757">
        <v>2.0155555550000002</v>
      </c>
      <c r="O757">
        <v>0</v>
      </c>
      <c r="P757">
        <v>60</v>
      </c>
      <c r="Q757">
        <v>0</v>
      </c>
      <c r="R757">
        <v>0</v>
      </c>
      <c r="S757">
        <v>0</v>
      </c>
      <c r="T757">
        <v>4</v>
      </c>
      <c r="U757">
        <v>0</v>
      </c>
      <c r="V757">
        <v>0</v>
      </c>
      <c r="W757">
        <v>0</v>
      </c>
      <c r="X757">
        <v>22.711956537271142</v>
      </c>
      <c r="Y757">
        <v>0</v>
      </c>
      <c r="Z757">
        <v>0</v>
      </c>
      <c r="AA757">
        <v>0</v>
      </c>
      <c r="AB757">
        <v>3.6797430430409066</v>
      </c>
      <c r="AC757">
        <v>0</v>
      </c>
      <c r="AD757">
        <v>0</v>
      </c>
      <c r="AE757">
        <v>26.39169958031205</v>
      </c>
    </row>
    <row r="758" spans="1:31" x14ac:dyDescent="0.3">
      <c r="A758">
        <v>2734957</v>
      </c>
      <c r="B758">
        <v>1</v>
      </c>
      <c r="C758" t="s">
        <v>80</v>
      </c>
      <c r="D758" t="s">
        <v>82</v>
      </c>
      <c r="E758" t="s">
        <v>145</v>
      </c>
      <c r="F758" t="s">
        <v>2369</v>
      </c>
      <c r="G758" t="s">
        <v>181</v>
      </c>
      <c r="H758" t="s">
        <v>135</v>
      </c>
      <c r="I758" t="s">
        <v>136</v>
      </c>
      <c r="J758" t="s">
        <v>137</v>
      </c>
      <c r="K758" t="s">
        <v>138</v>
      </c>
      <c r="L758" t="s">
        <v>2370</v>
      </c>
      <c r="M758" t="s">
        <v>2371</v>
      </c>
      <c r="N758">
        <v>10.119444444000001</v>
      </c>
      <c r="O758">
        <v>0</v>
      </c>
      <c r="P758">
        <v>2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4.2697926957845409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4.2697926957845409</v>
      </c>
    </row>
    <row r="759" spans="1:31" x14ac:dyDescent="0.3">
      <c r="A759">
        <v>2733794</v>
      </c>
      <c r="B759">
        <v>2</v>
      </c>
      <c r="C759" t="s">
        <v>80</v>
      </c>
      <c r="D759" t="s">
        <v>82</v>
      </c>
      <c r="E759" t="s">
        <v>145</v>
      </c>
      <c r="F759" t="s">
        <v>2372</v>
      </c>
      <c r="G759" t="s">
        <v>249</v>
      </c>
      <c r="H759" t="s">
        <v>135</v>
      </c>
      <c r="I759" t="s">
        <v>136</v>
      </c>
      <c r="J759" t="s">
        <v>5</v>
      </c>
      <c r="K759" t="s">
        <v>138</v>
      </c>
      <c r="L759" t="s">
        <v>1618</v>
      </c>
      <c r="M759" t="s">
        <v>2373</v>
      </c>
      <c r="N759">
        <v>10.461666665999999</v>
      </c>
      <c r="O759">
        <v>0</v>
      </c>
      <c r="P759">
        <v>9</v>
      </c>
      <c r="Q759">
        <v>0</v>
      </c>
      <c r="R759">
        <v>0</v>
      </c>
      <c r="S759">
        <v>0</v>
      </c>
      <c r="T759">
        <v>1</v>
      </c>
      <c r="U759">
        <v>0</v>
      </c>
      <c r="V759">
        <v>0</v>
      </c>
      <c r="W759">
        <v>0</v>
      </c>
      <c r="X759">
        <v>14.811796432670926</v>
      </c>
      <c r="Y759">
        <v>0</v>
      </c>
      <c r="Z759">
        <v>0</v>
      </c>
      <c r="AA759">
        <v>0</v>
      </c>
      <c r="AB759">
        <v>11.947559058943954</v>
      </c>
      <c r="AC759">
        <v>0</v>
      </c>
      <c r="AD759">
        <v>0</v>
      </c>
      <c r="AE759">
        <v>26.75935549161488</v>
      </c>
    </row>
    <row r="760" spans="1:31" x14ac:dyDescent="0.3">
      <c r="A760">
        <v>2734553</v>
      </c>
      <c r="B760">
        <v>1</v>
      </c>
      <c r="C760" t="s">
        <v>80</v>
      </c>
      <c r="D760" t="s">
        <v>85</v>
      </c>
      <c r="E760" t="s">
        <v>145</v>
      </c>
      <c r="F760" t="s">
        <v>2374</v>
      </c>
      <c r="G760" t="s">
        <v>230</v>
      </c>
      <c r="H760" t="s">
        <v>135</v>
      </c>
      <c r="I760" t="s">
        <v>136</v>
      </c>
      <c r="J760" t="s">
        <v>137</v>
      </c>
      <c r="K760" t="s">
        <v>138</v>
      </c>
      <c r="L760" t="s">
        <v>2375</v>
      </c>
      <c r="M760" t="s">
        <v>2376</v>
      </c>
      <c r="N760">
        <v>5.5149999999999997</v>
      </c>
      <c r="O760">
        <v>0</v>
      </c>
      <c r="P760">
        <v>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7.6877418613134934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7.6877418613134934</v>
      </c>
    </row>
    <row r="761" spans="1:31" x14ac:dyDescent="0.3">
      <c r="A761">
        <v>2734290</v>
      </c>
      <c r="B761">
        <v>1</v>
      </c>
      <c r="C761" t="s">
        <v>80</v>
      </c>
      <c r="D761" t="s">
        <v>99</v>
      </c>
      <c r="E761" t="s">
        <v>200</v>
      </c>
      <c r="F761" t="s">
        <v>2377</v>
      </c>
      <c r="G761" t="s">
        <v>163</v>
      </c>
      <c r="H761" t="s">
        <v>135</v>
      </c>
      <c r="I761" t="s">
        <v>136</v>
      </c>
      <c r="J761" t="s">
        <v>137</v>
      </c>
      <c r="K761" t="s">
        <v>138</v>
      </c>
      <c r="L761" t="s">
        <v>2378</v>
      </c>
      <c r="M761" t="s">
        <v>2379</v>
      </c>
      <c r="N761">
        <v>8.3283333329999998</v>
      </c>
      <c r="O761">
        <v>0</v>
      </c>
      <c r="P761">
        <v>1</v>
      </c>
      <c r="Q761">
        <v>0</v>
      </c>
      <c r="R761">
        <v>0</v>
      </c>
      <c r="S761">
        <v>0</v>
      </c>
      <c r="T761">
        <v>1</v>
      </c>
      <c r="U761">
        <v>0</v>
      </c>
      <c r="V761">
        <v>0</v>
      </c>
      <c r="W761">
        <v>0</v>
      </c>
      <c r="X761">
        <v>1.7328309064299998</v>
      </c>
      <c r="Y761">
        <v>0</v>
      </c>
      <c r="Z761">
        <v>0</v>
      </c>
      <c r="AA761">
        <v>0</v>
      </c>
      <c r="AB761">
        <v>0.50999044818764494</v>
      </c>
      <c r="AC761">
        <v>0</v>
      </c>
      <c r="AD761">
        <v>0</v>
      </c>
      <c r="AE761">
        <v>2.2428213546176448</v>
      </c>
    </row>
    <row r="762" spans="1:31" x14ac:dyDescent="0.3">
      <c r="A762">
        <v>2734788</v>
      </c>
      <c r="B762">
        <v>1</v>
      </c>
      <c r="C762" t="s">
        <v>81</v>
      </c>
      <c r="D762" t="s">
        <v>116</v>
      </c>
      <c r="E762" t="s">
        <v>145</v>
      </c>
      <c r="F762" t="s">
        <v>2380</v>
      </c>
      <c r="G762" t="s">
        <v>230</v>
      </c>
      <c r="H762" t="s">
        <v>135</v>
      </c>
      <c r="I762" t="s">
        <v>136</v>
      </c>
      <c r="J762" t="s">
        <v>137</v>
      </c>
      <c r="K762" t="s">
        <v>138</v>
      </c>
      <c r="L762" t="s">
        <v>2381</v>
      </c>
      <c r="M762" t="s">
        <v>2382</v>
      </c>
      <c r="N762">
        <v>4.9133333329999997</v>
      </c>
      <c r="O762">
        <v>0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1.0221429117749399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1.0221429117749399</v>
      </c>
    </row>
    <row r="763" spans="1:31" x14ac:dyDescent="0.3">
      <c r="A763">
        <v>2733483</v>
      </c>
      <c r="B763">
        <v>1</v>
      </c>
      <c r="C763" t="s">
        <v>81</v>
      </c>
      <c r="D763" t="s">
        <v>122</v>
      </c>
      <c r="E763" t="s">
        <v>145</v>
      </c>
      <c r="F763" t="s">
        <v>2383</v>
      </c>
      <c r="G763" t="s">
        <v>181</v>
      </c>
      <c r="H763" t="s">
        <v>135</v>
      </c>
      <c r="I763" t="s">
        <v>136</v>
      </c>
      <c r="J763" t="s">
        <v>137</v>
      </c>
      <c r="K763" t="s">
        <v>138</v>
      </c>
      <c r="L763" t="s">
        <v>2384</v>
      </c>
      <c r="M763" t="s">
        <v>2385</v>
      </c>
      <c r="N763">
        <v>8.0952777769999997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1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16.064758103799608</v>
      </c>
      <c r="AC763">
        <v>0</v>
      </c>
      <c r="AD763">
        <v>0</v>
      </c>
      <c r="AE763">
        <v>16.064758103799608</v>
      </c>
    </row>
    <row r="764" spans="1:31" x14ac:dyDescent="0.3">
      <c r="A764">
        <v>2733146</v>
      </c>
      <c r="B764">
        <v>2</v>
      </c>
      <c r="C764" t="s">
        <v>81</v>
      </c>
      <c r="D764" t="s">
        <v>127</v>
      </c>
      <c r="E764" t="s">
        <v>132</v>
      </c>
      <c r="F764" t="s">
        <v>2386</v>
      </c>
      <c r="G764" t="s">
        <v>163</v>
      </c>
      <c r="H764" t="s">
        <v>135</v>
      </c>
      <c r="I764" t="s">
        <v>136</v>
      </c>
      <c r="J764" t="s">
        <v>137</v>
      </c>
      <c r="K764" t="s">
        <v>138</v>
      </c>
      <c r="L764" t="s">
        <v>943</v>
      </c>
      <c r="M764" t="s">
        <v>2387</v>
      </c>
      <c r="N764">
        <v>7.0277777E-2</v>
      </c>
      <c r="O764">
        <v>0</v>
      </c>
      <c r="P764">
        <v>50</v>
      </c>
      <c r="Q764">
        <v>0</v>
      </c>
      <c r="R764">
        <v>8</v>
      </c>
      <c r="S764">
        <v>0</v>
      </c>
      <c r="T764">
        <v>4</v>
      </c>
      <c r="U764">
        <v>0</v>
      </c>
      <c r="V764">
        <v>0</v>
      </c>
      <c r="W764">
        <v>0</v>
      </c>
      <c r="X764">
        <v>0.44283952362854406</v>
      </c>
      <c r="Y764">
        <v>0</v>
      </c>
      <c r="Z764">
        <v>0.42487608921384007</v>
      </c>
      <c r="AA764">
        <v>0</v>
      </c>
      <c r="AB764">
        <v>0.32167242019643499</v>
      </c>
      <c r="AC764">
        <v>0</v>
      </c>
      <c r="AD764">
        <v>0</v>
      </c>
      <c r="AE764">
        <v>1.1893880330388191</v>
      </c>
    </row>
    <row r="765" spans="1:31" x14ac:dyDescent="0.3">
      <c r="A765">
        <v>2734267</v>
      </c>
      <c r="B765">
        <v>1</v>
      </c>
      <c r="C765" t="s">
        <v>80</v>
      </c>
      <c r="D765" t="s">
        <v>106</v>
      </c>
      <c r="E765" t="s">
        <v>150</v>
      </c>
      <c r="F765" t="s">
        <v>2388</v>
      </c>
      <c r="G765" t="s">
        <v>152</v>
      </c>
      <c r="H765" t="s">
        <v>153</v>
      </c>
      <c r="I765" t="s">
        <v>136</v>
      </c>
      <c r="J765" t="s">
        <v>137</v>
      </c>
      <c r="K765" t="s">
        <v>138</v>
      </c>
      <c r="L765" t="s">
        <v>2121</v>
      </c>
      <c r="M765" t="s">
        <v>2389</v>
      </c>
      <c r="N765">
        <v>0.449444444</v>
      </c>
      <c r="O765">
        <v>3</v>
      </c>
      <c r="P765">
        <v>49</v>
      </c>
      <c r="Q765">
        <v>39</v>
      </c>
      <c r="R765">
        <v>174</v>
      </c>
      <c r="S765">
        <v>7</v>
      </c>
      <c r="T765">
        <v>30</v>
      </c>
      <c r="U765">
        <v>0</v>
      </c>
      <c r="V765">
        <v>0</v>
      </c>
      <c r="W765">
        <v>0.25336791692720007</v>
      </c>
      <c r="X765">
        <v>8.9240761944411435</v>
      </c>
      <c r="Y765">
        <v>54.895359487521084</v>
      </c>
      <c r="Z765">
        <v>92.289041408521825</v>
      </c>
      <c r="AA765">
        <v>114.25390018514402</v>
      </c>
      <c r="AB765">
        <v>13.290400860105896</v>
      </c>
      <c r="AC765">
        <v>0</v>
      </c>
      <c r="AD765">
        <v>0</v>
      </c>
      <c r="AE765">
        <v>283.90614605266114</v>
      </c>
    </row>
    <row r="766" spans="1:31" x14ac:dyDescent="0.3">
      <c r="A766">
        <v>2734980</v>
      </c>
      <c r="B766">
        <v>1</v>
      </c>
      <c r="C766" t="s">
        <v>80</v>
      </c>
      <c r="D766" t="s">
        <v>94</v>
      </c>
      <c r="E766" t="s">
        <v>156</v>
      </c>
      <c r="F766" t="s">
        <v>2390</v>
      </c>
      <c r="G766" t="s">
        <v>185</v>
      </c>
      <c r="H766" t="s">
        <v>153</v>
      </c>
      <c r="I766" t="s">
        <v>136</v>
      </c>
      <c r="J766" t="s">
        <v>137</v>
      </c>
      <c r="K766" t="s">
        <v>138</v>
      </c>
      <c r="L766" t="s">
        <v>1603</v>
      </c>
      <c r="M766" t="s">
        <v>2391</v>
      </c>
      <c r="N766">
        <v>8.409444444</v>
      </c>
      <c r="O766">
        <v>0</v>
      </c>
      <c r="P766">
        <v>218</v>
      </c>
      <c r="Q766">
        <v>0</v>
      </c>
      <c r="R766">
        <v>0</v>
      </c>
      <c r="S766">
        <v>3</v>
      </c>
      <c r="T766">
        <v>7</v>
      </c>
      <c r="U766">
        <v>0</v>
      </c>
      <c r="V766">
        <v>0</v>
      </c>
      <c r="W766">
        <v>0</v>
      </c>
      <c r="X766">
        <v>113.86997639115717</v>
      </c>
      <c r="Y766">
        <v>0</v>
      </c>
      <c r="Z766">
        <v>0</v>
      </c>
      <c r="AA766">
        <v>29.929481888700757</v>
      </c>
      <c r="AB766">
        <v>14.820575003858533</v>
      </c>
      <c r="AC766">
        <v>0</v>
      </c>
      <c r="AD766">
        <v>0</v>
      </c>
      <c r="AE766">
        <v>158.62003328371645</v>
      </c>
    </row>
    <row r="767" spans="1:31" x14ac:dyDescent="0.3">
      <c r="A767">
        <v>2733706</v>
      </c>
      <c r="B767">
        <v>1</v>
      </c>
      <c r="C767" t="s">
        <v>80</v>
      </c>
      <c r="D767" t="s">
        <v>94</v>
      </c>
      <c r="E767" t="s">
        <v>213</v>
      </c>
      <c r="F767" t="s">
        <v>2392</v>
      </c>
      <c r="G767" t="s">
        <v>152</v>
      </c>
      <c r="H767" t="s">
        <v>153</v>
      </c>
      <c r="I767" t="s">
        <v>136</v>
      </c>
      <c r="J767" t="s">
        <v>137</v>
      </c>
      <c r="K767" t="s">
        <v>138</v>
      </c>
      <c r="L767" t="s">
        <v>2393</v>
      </c>
      <c r="M767" t="s">
        <v>2394</v>
      </c>
      <c r="N767">
        <v>4.2713888879999997</v>
      </c>
      <c r="O767">
        <v>0</v>
      </c>
      <c r="P767">
        <v>1112</v>
      </c>
      <c r="Q767">
        <v>2</v>
      </c>
      <c r="R767">
        <v>20</v>
      </c>
      <c r="S767">
        <v>36</v>
      </c>
      <c r="T767">
        <v>93</v>
      </c>
      <c r="U767">
        <v>2</v>
      </c>
      <c r="V767">
        <v>0</v>
      </c>
      <c r="W767">
        <v>0</v>
      </c>
      <c r="X767">
        <v>441.16118913042067</v>
      </c>
      <c r="Y767">
        <v>10.542521531982823</v>
      </c>
      <c r="Z767">
        <v>17.667685493415586</v>
      </c>
      <c r="AA767">
        <v>297.41018705127249</v>
      </c>
      <c r="AB767">
        <v>170.7767474067625</v>
      </c>
      <c r="AC767">
        <v>1620.5858382732508</v>
      </c>
      <c r="AD767">
        <v>0</v>
      </c>
      <c r="AE767">
        <v>2558.144168887105</v>
      </c>
    </row>
    <row r="768" spans="1:31" x14ac:dyDescent="0.3">
      <c r="A768">
        <v>2734098</v>
      </c>
      <c r="B768">
        <v>1</v>
      </c>
      <c r="C768" t="s">
        <v>80</v>
      </c>
      <c r="D768" t="s">
        <v>108</v>
      </c>
      <c r="E768" t="s">
        <v>156</v>
      </c>
      <c r="F768" t="s">
        <v>2395</v>
      </c>
      <c r="G768" t="s">
        <v>209</v>
      </c>
      <c r="H768" t="s">
        <v>153</v>
      </c>
      <c r="I768" t="s">
        <v>136</v>
      </c>
      <c r="J768" t="s">
        <v>137</v>
      </c>
      <c r="K768" t="s">
        <v>210</v>
      </c>
      <c r="L768" t="s">
        <v>2396</v>
      </c>
      <c r="M768" t="s">
        <v>2397</v>
      </c>
      <c r="N768">
        <v>7.4211111110000001</v>
      </c>
      <c r="O768">
        <v>0</v>
      </c>
      <c r="P768">
        <v>51</v>
      </c>
      <c r="Q768">
        <v>0</v>
      </c>
      <c r="R768">
        <v>9</v>
      </c>
      <c r="S768">
        <v>0</v>
      </c>
      <c r="T768">
        <v>8</v>
      </c>
      <c r="U768">
        <v>0</v>
      </c>
      <c r="V768">
        <v>0</v>
      </c>
      <c r="W768">
        <v>0</v>
      </c>
      <c r="X768">
        <v>74.232658593932243</v>
      </c>
      <c r="Y768">
        <v>0</v>
      </c>
      <c r="Z768">
        <v>39.46369840572941</v>
      </c>
      <c r="AA768">
        <v>0</v>
      </c>
      <c r="AB768">
        <v>133.24178925736592</v>
      </c>
      <c r="AC768">
        <v>0</v>
      </c>
      <c r="AD768">
        <v>0</v>
      </c>
      <c r="AE768">
        <v>246.93814625702757</v>
      </c>
    </row>
    <row r="769" spans="1:31" x14ac:dyDescent="0.3">
      <c r="A769">
        <v>2733906</v>
      </c>
      <c r="B769">
        <v>1</v>
      </c>
      <c r="C769" t="s">
        <v>81</v>
      </c>
      <c r="D769" t="s">
        <v>128</v>
      </c>
      <c r="E769" t="s">
        <v>161</v>
      </c>
      <c r="F769" t="s">
        <v>2398</v>
      </c>
      <c r="G769" t="s">
        <v>163</v>
      </c>
      <c r="H769" t="s">
        <v>135</v>
      </c>
      <c r="I769" t="s">
        <v>136</v>
      </c>
      <c r="J769" t="s">
        <v>137</v>
      </c>
      <c r="K769" t="s">
        <v>138</v>
      </c>
      <c r="L769" t="s">
        <v>2399</v>
      </c>
      <c r="M769" t="s">
        <v>2400</v>
      </c>
      <c r="N769">
        <v>12.839166666000001</v>
      </c>
      <c r="O769">
        <v>0</v>
      </c>
      <c r="P769">
        <v>99</v>
      </c>
      <c r="Q769">
        <v>0</v>
      </c>
      <c r="R769">
        <v>1</v>
      </c>
      <c r="S769">
        <v>0</v>
      </c>
      <c r="T769">
        <v>3</v>
      </c>
      <c r="U769">
        <v>0</v>
      </c>
      <c r="V769">
        <v>0</v>
      </c>
      <c r="W769">
        <v>0</v>
      </c>
      <c r="X769">
        <v>345.34716894821486</v>
      </c>
      <c r="Y769">
        <v>0</v>
      </c>
      <c r="Z769">
        <v>2.8576130921316003</v>
      </c>
      <c r="AA769">
        <v>0</v>
      </c>
      <c r="AB769">
        <v>14.13526469313506</v>
      </c>
      <c r="AC769">
        <v>0</v>
      </c>
      <c r="AD769">
        <v>0</v>
      </c>
      <c r="AE769">
        <v>362.34004673348153</v>
      </c>
    </row>
    <row r="770" spans="1:31" x14ac:dyDescent="0.3">
      <c r="A770">
        <v>2733471</v>
      </c>
      <c r="B770">
        <v>1</v>
      </c>
      <c r="C770" t="s">
        <v>81</v>
      </c>
      <c r="D770" t="s">
        <v>127</v>
      </c>
      <c r="E770" t="s">
        <v>150</v>
      </c>
      <c r="F770" t="s">
        <v>2401</v>
      </c>
      <c r="G770" t="s">
        <v>152</v>
      </c>
      <c r="H770" t="s">
        <v>153</v>
      </c>
      <c r="I770" t="s">
        <v>136</v>
      </c>
      <c r="J770" t="s">
        <v>137</v>
      </c>
      <c r="K770" t="s">
        <v>138</v>
      </c>
      <c r="L770" t="s">
        <v>2402</v>
      </c>
      <c r="M770" t="s">
        <v>2403</v>
      </c>
      <c r="N770">
        <v>2.0102777770000002</v>
      </c>
      <c r="O770">
        <v>0</v>
      </c>
      <c r="P770">
        <v>775</v>
      </c>
      <c r="Q770">
        <v>0</v>
      </c>
      <c r="R770">
        <v>1</v>
      </c>
      <c r="S770">
        <v>0</v>
      </c>
      <c r="T770">
        <v>52</v>
      </c>
      <c r="U770">
        <v>0</v>
      </c>
      <c r="V770">
        <v>0</v>
      </c>
      <c r="W770">
        <v>0</v>
      </c>
      <c r="X770">
        <v>285.22267549911373</v>
      </c>
      <c r="Y770">
        <v>0</v>
      </c>
      <c r="Z770">
        <v>0.71445942888704994</v>
      </c>
      <c r="AA770">
        <v>0</v>
      </c>
      <c r="AB770">
        <v>84.540433823558871</v>
      </c>
      <c r="AC770">
        <v>0</v>
      </c>
      <c r="AD770">
        <v>0</v>
      </c>
      <c r="AE770">
        <v>370.47756875155966</v>
      </c>
    </row>
    <row r="771" spans="1:31" x14ac:dyDescent="0.3">
      <c r="A771">
        <v>2734353</v>
      </c>
      <c r="B771">
        <v>1</v>
      </c>
      <c r="C771" t="s">
        <v>81</v>
      </c>
      <c r="D771" t="s">
        <v>112</v>
      </c>
      <c r="E771" t="s">
        <v>161</v>
      </c>
      <c r="F771" t="s">
        <v>2404</v>
      </c>
      <c r="G771" t="s">
        <v>163</v>
      </c>
      <c r="H771" t="s">
        <v>135</v>
      </c>
      <c r="I771" t="s">
        <v>136</v>
      </c>
      <c r="J771" t="s">
        <v>137</v>
      </c>
      <c r="K771" t="s">
        <v>138</v>
      </c>
      <c r="L771" t="s">
        <v>2405</v>
      </c>
      <c r="M771" t="s">
        <v>2406</v>
      </c>
      <c r="N771">
        <v>1.253055555</v>
      </c>
      <c r="O771">
        <v>0</v>
      </c>
      <c r="P771">
        <v>3</v>
      </c>
      <c r="Q771">
        <v>0</v>
      </c>
      <c r="R771">
        <v>12</v>
      </c>
      <c r="S771">
        <v>0</v>
      </c>
      <c r="T771">
        <v>1</v>
      </c>
      <c r="U771">
        <v>0</v>
      </c>
      <c r="V771">
        <v>0</v>
      </c>
      <c r="W771">
        <v>0</v>
      </c>
      <c r="X771">
        <v>0.26628117675804752</v>
      </c>
      <c r="Y771">
        <v>0</v>
      </c>
      <c r="Z771">
        <v>0.33040335346566668</v>
      </c>
      <c r="AA771">
        <v>0</v>
      </c>
      <c r="AB771">
        <v>0.91025791784226007</v>
      </c>
      <c r="AC771">
        <v>0</v>
      </c>
      <c r="AD771">
        <v>0</v>
      </c>
      <c r="AE771">
        <v>1.5069424480659743</v>
      </c>
    </row>
    <row r="772" spans="1:31" x14ac:dyDescent="0.3">
      <c r="A772">
        <v>2734565</v>
      </c>
      <c r="B772">
        <v>1</v>
      </c>
      <c r="C772" t="s">
        <v>80</v>
      </c>
      <c r="D772" t="s">
        <v>107</v>
      </c>
      <c r="E772" t="s">
        <v>156</v>
      </c>
      <c r="F772" t="s">
        <v>1586</v>
      </c>
      <c r="G772" t="s">
        <v>152</v>
      </c>
      <c r="H772" t="s">
        <v>153</v>
      </c>
      <c r="I772" t="s">
        <v>136</v>
      </c>
      <c r="J772" t="s">
        <v>137</v>
      </c>
      <c r="K772" t="s">
        <v>138</v>
      </c>
      <c r="L772" t="s">
        <v>2407</v>
      </c>
      <c r="M772" t="s">
        <v>2408</v>
      </c>
      <c r="N772">
        <v>0.28194444400000002</v>
      </c>
      <c r="O772">
        <v>2</v>
      </c>
      <c r="P772">
        <v>1507</v>
      </c>
      <c r="Q772">
        <v>0</v>
      </c>
      <c r="R772">
        <v>0</v>
      </c>
      <c r="S772">
        <v>9</v>
      </c>
      <c r="T772">
        <v>116</v>
      </c>
      <c r="U772">
        <v>0</v>
      </c>
      <c r="V772">
        <v>2</v>
      </c>
      <c r="W772">
        <v>1.6107416431163748</v>
      </c>
      <c r="X772">
        <v>32.506506669905811</v>
      </c>
      <c r="Y772">
        <v>0</v>
      </c>
      <c r="Z772">
        <v>0</v>
      </c>
      <c r="AA772">
        <v>11.38993294219229</v>
      </c>
      <c r="AB772">
        <v>24.328182313949224</v>
      </c>
      <c r="AC772">
        <v>0</v>
      </c>
      <c r="AD772">
        <v>1.4298528997127375</v>
      </c>
      <c r="AE772">
        <v>71.265216468876446</v>
      </c>
    </row>
    <row r="773" spans="1:31" x14ac:dyDescent="0.3">
      <c r="A773">
        <v>2733594</v>
      </c>
      <c r="B773">
        <v>1</v>
      </c>
      <c r="C773" t="s">
        <v>80</v>
      </c>
      <c r="D773" t="s">
        <v>93</v>
      </c>
      <c r="E773" t="s">
        <v>156</v>
      </c>
      <c r="F773" t="s">
        <v>2409</v>
      </c>
      <c r="G773" t="s">
        <v>152</v>
      </c>
      <c r="H773" t="s">
        <v>153</v>
      </c>
      <c r="I773" t="s">
        <v>136</v>
      </c>
      <c r="J773" t="s">
        <v>137</v>
      </c>
      <c r="K773" t="s">
        <v>138</v>
      </c>
      <c r="L773" t="s">
        <v>2410</v>
      </c>
      <c r="M773" t="s">
        <v>2411</v>
      </c>
      <c r="N773">
        <v>0.25694444399999999</v>
      </c>
      <c r="O773">
        <v>0</v>
      </c>
      <c r="P773">
        <v>184</v>
      </c>
      <c r="Q773">
        <v>0</v>
      </c>
      <c r="R773">
        <v>1</v>
      </c>
      <c r="S773">
        <v>0</v>
      </c>
      <c r="T773">
        <v>13</v>
      </c>
      <c r="U773">
        <v>0</v>
      </c>
      <c r="V773">
        <v>0</v>
      </c>
      <c r="W773">
        <v>0</v>
      </c>
      <c r="X773">
        <v>2.7863246495838747</v>
      </c>
      <c r="Y773">
        <v>0</v>
      </c>
      <c r="Z773">
        <v>9.1355920687499995E-2</v>
      </c>
      <c r="AA773">
        <v>0</v>
      </c>
      <c r="AB773">
        <v>1.1373280858318751</v>
      </c>
      <c r="AC773">
        <v>0</v>
      </c>
      <c r="AD773">
        <v>0</v>
      </c>
      <c r="AE773">
        <v>4.0150086561032499</v>
      </c>
    </row>
    <row r="774" spans="1:31" x14ac:dyDescent="0.3">
      <c r="A774">
        <v>2734024</v>
      </c>
      <c r="B774">
        <v>1</v>
      </c>
      <c r="C774" t="s">
        <v>80</v>
      </c>
      <c r="D774" t="s">
        <v>108</v>
      </c>
      <c r="E774" t="s">
        <v>161</v>
      </c>
      <c r="F774" t="s">
        <v>2412</v>
      </c>
      <c r="G774" t="s">
        <v>163</v>
      </c>
      <c r="H774" t="s">
        <v>135</v>
      </c>
      <c r="I774" t="s">
        <v>136</v>
      </c>
      <c r="J774" t="s">
        <v>137</v>
      </c>
      <c r="K774" t="s">
        <v>138</v>
      </c>
      <c r="L774" t="s">
        <v>2413</v>
      </c>
      <c r="M774" t="s">
        <v>2414</v>
      </c>
      <c r="N774">
        <v>7.9283333330000003</v>
      </c>
      <c r="O774">
        <v>0</v>
      </c>
      <c r="P774">
        <v>14</v>
      </c>
      <c r="Q774">
        <v>0</v>
      </c>
      <c r="R774">
        <v>5</v>
      </c>
      <c r="S774">
        <v>0</v>
      </c>
      <c r="T774">
        <v>3</v>
      </c>
      <c r="U774">
        <v>0</v>
      </c>
      <c r="V774">
        <v>0</v>
      </c>
      <c r="W774">
        <v>0</v>
      </c>
      <c r="X774">
        <v>18.309542590636102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18.309542590636102</v>
      </c>
    </row>
    <row r="775" spans="1:31" x14ac:dyDescent="0.3">
      <c r="A775">
        <v>2735106</v>
      </c>
      <c r="B775">
        <v>1</v>
      </c>
      <c r="C775" t="s">
        <v>80</v>
      </c>
      <c r="D775" t="s">
        <v>82</v>
      </c>
      <c r="E775" t="s">
        <v>145</v>
      </c>
      <c r="F775" t="s">
        <v>2415</v>
      </c>
      <c r="G775" t="s">
        <v>147</v>
      </c>
      <c r="H775" t="s">
        <v>135</v>
      </c>
      <c r="I775" t="s">
        <v>136</v>
      </c>
      <c r="J775" t="s">
        <v>137</v>
      </c>
      <c r="K775" t="s">
        <v>138</v>
      </c>
      <c r="L775" t="s">
        <v>2416</v>
      </c>
      <c r="M775" t="s">
        <v>2417</v>
      </c>
      <c r="N775">
        <v>7.0930555550000003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50.64391058112632</v>
      </c>
      <c r="AC775">
        <v>0</v>
      </c>
      <c r="AD775">
        <v>0</v>
      </c>
      <c r="AE775">
        <v>50.64391058112632</v>
      </c>
    </row>
    <row r="776" spans="1:31" x14ac:dyDescent="0.3">
      <c r="A776">
        <v>2734419</v>
      </c>
      <c r="B776">
        <v>1</v>
      </c>
      <c r="C776" t="s">
        <v>80</v>
      </c>
      <c r="D776" t="s">
        <v>82</v>
      </c>
      <c r="E776" t="s">
        <v>145</v>
      </c>
      <c r="F776" t="s">
        <v>2418</v>
      </c>
      <c r="G776" t="s">
        <v>147</v>
      </c>
      <c r="H776" t="s">
        <v>135</v>
      </c>
      <c r="I776" t="s">
        <v>136</v>
      </c>
      <c r="J776" t="s">
        <v>137</v>
      </c>
      <c r="K776" t="s">
        <v>138</v>
      </c>
      <c r="L776" t="s">
        <v>2419</v>
      </c>
      <c r="M776" t="s">
        <v>2420</v>
      </c>
      <c r="N776">
        <v>11.896944444000001</v>
      </c>
      <c r="O776">
        <v>0</v>
      </c>
      <c r="P776">
        <v>4</v>
      </c>
      <c r="Q776">
        <v>0</v>
      </c>
      <c r="R776">
        <v>0</v>
      </c>
      <c r="S776">
        <v>0</v>
      </c>
      <c r="T776">
        <v>1</v>
      </c>
      <c r="U776">
        <v>0</v>
      </c>
      <c r="V776">
        <v>0</v>
      </c>
      <c r="W776">
        <v>0</v>
      </c>
      <c r="X776">
        <v>6.6005223108130835</v>
      </c>
      <c r="Y776">
        <v>0</v>
      </c>
      <c r="Z776">
        <v>0</v>
      </c>
      <c r="AA776">
        <v>0</v>
      </c>
      <c r="AB776">
        <v>32.207032303439824</v>
      </c>
      <c r="AC776">
        <v>0</v>
      </c>
      <c r="AD776">
        <v>0</v>
      </c>
      <c r="AE776">
        <v>38.807554614252908</v>
      </c>
    </row>
    <row r="777" spans="1:31" x14ac:dyDescent="0.3">
      <c r="A777">
        <v>2734035</v>
      </c>
      <c r="B777">
        <v>1</v>
      </c>
      <c r="C777" t="s">
        <v>80</v>
      </c>
      <c r="D777" t="s">
        <v>107</v>
      </c>
      <c r="E777" t="s">
        <v>156</v>
      </c>
      <c r="F777" t="s">
        <v>2421</v>
      </c>
      <c r="G777" t="s">
        <v>565</v>
      </c>
      <c r="H777" t="s">
        <v>153</v>
      </c>
      <c r="I777" t="s">
        <v>136</v>
      </c>
      <c r="J777" t="s">
        <v>137</v>
      </c>
      <c r="K777" t="s">
        <v>138</v>
      </c>
      <c r="L777" t="s">
        <v>2422</v>
      </c>
      <c r="M777" t="s">
        <v>2423</v>
      </c>
      <c r="N777">
        <v>1.537222222</v>
      </c>
      <c r="O777">
        <v>0</v>
      </c>
      <c r="P777">
        <v>201</v>
      </c>
      <c r="Q777">
        <v>0</v>
      </c>
      <c r="R777">
        <v>1</v>
      </c>
      <c r="S777">
        <v>0</v>
      </c>
      <c r="T777">
        <v>9</v>
      </c>
      <c r="U777">
        <v>0</v>
      </c>
      <c r="V777">
        <v>0</v>
      </c>
      <c r="W777">
        <v>0</v>
      </c>
      <c r="X777">
        <v>31.687004236392781</v>
      </c>
      <c r="Y777">
        <v>0</v>
      </c>
      <c r="Z777">
        <v>0.29044246245408673</v>
      </c>
      <c r="AA777">
        <v>0</v>
      </c>
      <c r="AB777">
        <v>9.2636135359976741</v>
      </c>
      <c r="AC777">
        <v>0</v>
      </c>
      <c r="AD777">
        <v>0</v>
      </c>
      <c r="AE777">
        <v>41.241060234844539</v>
      </c>
    </row>
    <row r="778" spans="1:31" x14ac:dyDescent="0.3">
      <c r="A778">
        <v>2735014</v>
      </c>
      <c r="B778">
        <v>1</v>
      </c>
      <c r="C778" t="s">
        <v>81</v>
      </c>
      <c r="D778" t="s">
        <v>118</v>
      </c>
      <c r="E778" t="s">
        <v>150</v>
      </c>
      <c r="F778" t="s">
        <v>2424</v>
      </c>
      <c r="G778" t="s">
        <v>152</v>
      </c>
      <c r="H778" t="s">
        <v>153</v>
      </c>
      <c r="I778" t="s">
        <v>136</v>
      </c>
      <c r="J778" t="s">
        <v>137</v>
      </c>
      <c r="K778" t="s">
        <v>138</v>
      </c>
      <c r="L778" t="s">
        <v>2425</v>
      </c>
      <c r="M778" t="s">
        <v>2426</v>
      </c>
      <c r="N778">
        <v>1.8972222219999999</v>
      </c>
      <c r="O778">
        <v>14</v>
      </c>
      <c r="P778">
        <v>1</v>
      </c>
      <c r="Q778">
        <v>55</v>
      </c>
      <c r="R778">
        <v>5</v>
      </c>
      <c r="S778">
        <v>35</v>
      </c>
      <c r="T778">
        <v>1</v>
      </c>
      <c r="U778">
        <v>0</v>
      </c>
      <c r="V778">
        <v>0</v>
      </c>
      <c r="W778">
        <v>32.653091958153745</v>
      </c>
      <c r="X778">
        <v>0.15175103981185667</v>
      </c>
      <c r="Y778">
        <v>33.572229141776219</v>
      </c>
      <c r="Z778">
        <v>0.92131633683029357</v>
      </c>
      <c r="AA778">
        <v>306.3603929801634</v>
      </c>
      <c r="AB778">
        <v>1.9641386424016669</v>
      </c>
      <c r="AC778">
        <v>0</v>
      </c>
      <c r="AD778">
        <v>0</v>
      </c>
      <c r="AE778">
        <v>375.62292009913716</v>
      </c>
    </row>
    <row r="779" spans="1:31" x14ac:dyDescent="0.3">
      <c r="A779">
        <v>2733494</v>
      </c>
      <c r="B779">
        <v>1</v>
      </c>
      <c r="C779" t="s">
        <v>80</v>
      </c>
      <c r="D779" t="s">
        <v>104</v>
      </c>
      <c r="E779" t="s">
        <v>156</v>
      </c>
      <c r="F779" t="s">
        <v>2427</v>
      </c>
      <c r="G779" t="s">
        <v>152</v>
      </c>
      <c r="H779" t="s">
        <v>153</v>
      </c>
      <c r="I779" t="s">
        <v>136</v>
      </c>
      <c r="J779" t="s">
        <v>137</v>
      </c>
      <c r="K779" t="s">
        <v>138</v>
      </c>
      <c r="L779" t="s">
        <v>2428</v>
      </c>
      <c r="M779" t="s">
        <v>2429</v>
      </c>
      <c r="N779">
        <v>0.10249999999999999</v>
      </c>
      <c r="O779">
        <v>2</v>
      </c>
      <c r="P779">
        <v>609</v>
      </c>
      <c r="Q779">
        <v>0</v>
      </c>
      <c r="R779">
        <v>32</v>
      </c>
      <c r="S779">
        <v>3</v>
      </c>
      <c r="T779">
        <v>86</v>
      </c>
      <c r="U779">
        <v>0</v>
      </c>
      <c r="V779">
        <v>0</v>
      </c>
      <c r="W779">
        <v>9.700873315481251E-2</v>
      </c>
      <c r="X779">
        <v>11.567281010022095</v>
      </c>
      <c r="Y779">
        <v>0</v>
      </c>
      <c r="Z779">
        <v>9.2777182111890011E-2</v>
      </c>
      <c r="AA779">
        <v>1.056966938561325</v>
      </c>
      <c r="AB779">
        <v>2.8358778461040002</v>
      </c>
      <c r="AC779">
        <v>0</v>
      </c>
      <c r="AD779">
        <v>0</v>
      </c>
      <c r="AE779">
        <v>15.649911709954122</v>
      </c>
    </row>
    <row r="780" spans="1:31" x14ac:dyDescent="0.3">
      <c r="A780">
        <v>2734573</v>
      </c>
      <c r="B780">
        <v>1</v>
      </c>
      <c r="C780" t="s">
        <v>81</v>
      </c>
      <c r="D780" t="s">
        <v>123</v>
      </c>
      <c r="E780" t="s">
        <v>161</v>
      </c>
      <c r="F780" t="s">
        <v>2430</v>
      </c>
      <c r="G780" t="s">
        <v>163</v>
      </c>
      <c r="H780" t="s">
        <v>135</v>
      </c>
      <c r="I780" t="s">
        <v>136</v>
      </c>
      <c r="J780" t="s">
        <v>137</v>
      </c>
      <c r="K780" t="s">
        <v>138</v>
      </c>
      <c r="L780" t="s">
        <v>2431</v>
      </c>
      <c r="M780" t="s">
        <v>2432</v>
      </c>
      <c r="N780">
        <v>5.5880555550000004</v>
      </c>
      <c r="O780">
        <v>0</v>
      </c>
      <c r="P780">
        <v>118</v>
      </c>
      <c r="Q780">
        <v>0</v>
      </c>
      <c r="R780">
        <v>0</v>
      </c>
      <c r="S780">
        <v>0</v>
      </c>
      <c r="T780">
        <v>21</v>
      </c>
      <c r="U780">
        <v>0</v>
      </c>
      <c r="V780">
        <v>0</v>
      </c>
      <c r="W780">
        <v>0</v>
      </c>
      <c r="X780">
        <v>111.76113403737362</v>
      </c>
      <c r="Y780">
        <v>0</v>
      </c>
      <c r="Z780">
        <v>0</v>
      </c>
      <c r="AA780">
        <v>0</v>
      </c>
      <c r="AB780">
        <v>92.860526752041352</v>
      </c>
      <c r="AC780">
        <v>0</v>
      </c>
      <c r="AD780">
        <v>0</v>
      </c>
      <c r="AE780">
        <v>204.62166078941499</v>
      </c>
    </row>
    <row r="781" spans="1:31" x14ac:dyDescent="0.3">
      <c r="A781">
        <v>2734127</v>
      </c>
      <c r="B781">
        <v>1</v>
      </c>
      <c r="C781" t="s">
        <v>80</v>
      </c>
      <c r="D781" t="s">
        <v>83</v>
      </c>
      <c r="E781" t="s">
        <v>156</v>
      </c>
      <c r="F781" t="s">
        <v>2433</v>
      </c>
      <c r="G781" t="s">
        <v>152</v>
      </c>
      <c r="H781" t="s">
        <v>153</v>
      </c>
      <c r="I781" t="s">
        <v>136</v>
      </c>
      <c r="J781" t="s">
        <v>137</v>
      </c>
      <c r="K781" t="s">
        <v>138</v>
      </c>
      <c r="L781" t="s">
        <v>2434</v>
      </c>
      <c r="M781" t="s">
        <v>2435</v>
      </c>
      <c r="N781">
        <v>0.72222222199999997</v>
      </c>
      <c r="O781">
        <v>1</v>
      </c>
      <c r="P781">
        <v>815</v>
      </c>
      <c r="Q781">
        <v>0</v>
      </c>
      <c r="R781">
        <v>7</v>
      </c>
      <c r="S781">
        <v>9</v>
      </c>
      <c r="T781">
        <v>48</v>
      </c>
      <c r="U781">
        <v>3</v>
      </c>
      <c r="V781">
        <v>1</v>
      </c>
      <c r="W781">
        <v>3.7853056741568034</v>
      </c>
      <c r="X781">
        <v>144.73846712186457</v>
      </c>
      <c r="Y781">
        <v>0</v>
      </c>
      <c r="Z781">
        <v>8.0171364792037121</v>
      </c>
      <c r="AA781">
        <v>57.396342962264242</v>
      </c>
      <c r="AB781">
        <v>54.312915467263821</v>
      </c>
      <c r="AC781">
        <v>48.318708503991253</v>
      </c>
      <c r="AD781">
        <v>17.888467474155419</v>
      </c>
      <c r="AE781">
        <v>334.45734368289982</v>
      </c>
    </row>
    <row r="782" spans="1:31" x14ac:dyDescent="0.3">
      <c r="A782">
        <v>2734293</v>
      </c>
      <c r="B782">
        <v>1</v>
      </c>
      <c r="C782" t="s">
        <v>80</v>
      </c>
      <c r="D782" t="s">
        <v>96</v>
      </c>
      <c r="E782" t="s">
        <v>150</v>
      </c>
      <c r="F782" t="s">
        <v>2436</v>
      </c>
      <c r="G782" t="s">
        <v>170</v>
      </c>
      <c r="H782" t="s">
        <v>153</v>
      </c>
      <c r="I782" t="s">
        <v>136</v>
      </c>
      <c r="J782" t="s">
        <v>137</v>
      </c>
      <c r="K782" t="s">
        <v>138</v>
      </c>
      <c r="L782" t="s">
        <v>2437</v>
      </c>
      <c r="M782" t="s">
        <v>2438</v>
      </c>
      <c r="N782">
        <v>1.351111111</v>
      </c>
      <c r="O782">
        <v>0</v>
      </c>
      <c r="P782">
        <v>340</v>
      </c>
      <c r="Q782">
        <v>0</v>
      </c>
      <c r="R782">
        <v>1</v>
      </c>
      <c r="S782">
        <v>3</v>
      </c>
      <c r="T782">
        <v>1</v>
      </c>
      <c r="U782">
        <v>0</v>
      </c>
      <c r="V782">
        <v>0</v>
      </c>
      <c r="W782">
        <v>0</v>
      </c>
      <c r="X782">
        <v>52.586241813972414</v>
      </c>
      <c r="Y782">
        <v>0</v>
      </c>
      <c r="Z782">
        <v>0</v>
      </c>
      <c r="AA782">
        <v>11.729546846690983</v>
      </c>
      <c r="AB782">
        <v>0</v>
      </c>
      <c r="AC782">
        <v>0</v>
      </c>
      <c r="AD782">
        <v>0</v>
      </c>
      <c r="AE782">
        <v>64.315788660663401</v>
      </c>
    </row>
    <row r="783" spans="1:31" x14ac:dyDescent="0.3">
      <c r="A783">
        <v>2734270</v>
      </c>
      <c r="B783">
        <v>1</v>
      </c>
      <c r="C783" t="s">
        <v>80</v>
      </c>
      <c r="D783" t="s">
        <v>106</v>
      </c>
      <c r="E783" t="s">
        <v>150</v>
      </c>
      <c r="F783" t="s">
        <v>2439</v>
      </c>
      <c r="G783" t="s">
        <v>152</v>
      </c>
      <c r="H783" t="s">
        <v>153</v>
      </c>
      <c r="I783" t="s">
        <v>490</v>
      </c>
      <c r="J783" t="s">
        <v>137</v>
      </c>
      <c r="K783" t="s">
        <v>138</v>
      </c>
      <c r="L783" t="s">
        <v>2440</v>
      </c>
      <c r="M783" t="s">
        <v>2441</v>
      </c>
      <c r="N783">
        <v>3.9722222000000001E-2</v>
      </c>
      <c r="O783">
        <v>5</v>
      </c>
      <c r="P783">
        <v>12209</v>
      </c>
      <c r="Q783">
        <v>0</v>
      </c>
      <c r="R783">
        <v>16</v>
      </c>
      <c r="S783">
        <v>25</v>
      </c>
      <c r="T783">
        <v>2991</v>
      </c>
      <c r="U783">
        <v>0</v>
      </c>
      <c r="V783">
        <v>0</v>
      </c>
      <c r="W783">
        <v>3.5820122632937497E-2</v>
      </c>
      <c r="X783">
        <v>73.582454758869332</v>
      </c>
      <c r="Y783">
        <v>0</v>
      </c>
      <c r="Z783">
        <v>0.48210552393753747</v>
      </c>
      <c r="AA783">
        <v>6.8892209325289357</v>
      </c>
      <c r="AB783">
        <v>78.844268111544864</v>
      </c>
      <c r="AC783">
        <v>0</v>
      </c>
      <c r="AD783">
        <v>0</v>
      </c>
      <c r="AE783">
        <v>159.8338694495136</v>
      </c>
    </row>
    <row r="784" spans="1:31" x14ac:dyDescent="0.3">
      <c r="A784">
        <v>2734150</v>
      </c>
      <c r="B784">
        <v>1</v>
      </c>
      <c r="C784" t="s">
        <v>81</v>
      </c>
      <c r="D784" t="s">
        <v>112</v>
      </c>
      <c r="E784" t="s">
        <v>161</v>
      </c>
      <c r="F784" t="s">
        <v>2442</v>
      </c>
      <c r="G784" t="s">
        <v>163</v>
      </c>
      <c r="H784" t="s">
        <v>135</v>
      </c>
      <c r="I784" t="s">
        <v>136</v>
      </c>
      <c r="J784" t="s">
        <v>137</v>
      </c>
      <c r="K784" t="s">
        <v>138</v>
      </c>
      <c r="L784" t="s">
        <v>2443</v>
      </c>
      <c r="M784" t="s">
        <v>2444</v>
      </c>
      <c r="N784">
        <v>1.4083333330000001</v>
      </c>
      <c r="O784">
        <v>0</v>
      </c>
      <c r="P784">
        <v>63</v>
      </c>
      <c r="Q784">
        <v>0</v>
      </c>
      <c r="R784">
        <v>1</v>
      </c>
      <c r="S784">
        <v>0</v>
      </c>
      <c r="T784">
        <v>39</v>
      </c>
      <c r="U784">
        <v>0</v>
      </c>
      <c r="V784">
        <v>0</v>
      </c>
      <c r="W784">
        <v>0</v>
      </c>
      <c r="X784">
        <v>13.293695586731952</v>
      </c>
      <c r="Y784">
        <v>0</v>
      </c>
      <c r="Z784">
        <v>1.2926431600000001E-2</v>
      </c>
      <c r="AA784">
        <v>0</v>
      </c>
      <c r="AB784">
        <v>28.77176431289897</v>
      </c>
      <c r="AC784">
        <v>0</v>
      </c>
      <c r="AD784">
        <v>0</v>
      </c>
      <c r="AE784">
        <v>42.078386331230924</v>
      </c>
    </row>
    <row r="785" spans="1:31" x14ac:dyDescent="0.3">
      <c r="A785">
        <v>2733460</v>
      </c>
      <c r="B785">
        <v>1</v>
      </c>
      <c r="C785" t="s">
        <v>80</v>
      </c>
      <c r="D785" t="s">
        <v>110</v>
      </c>
      <c r="E785" t="s">
        <v>145</v>
      </c>
      <c r="F785" t="s">
        <v>2445</v>
      </c>
      <c r="G785" t="s">
        <v>230</v>
      </c>
      <c r="H785" t="s">
        <v>135</v>
      </c>
      <c r="I785" t="s">
        <v>136</v>
      </c>
      <c r="J785" t="s">
        <v>137</v>
      </c>
      <c r="K785" t="s">
        <v>138</v>
      </c>
      <c r="L785" t="s">
        <v>2446</v>
      </c>
      <c r="M785" t="s">
        <v>2447</v>
      </c>
      <c r="N785">
        <v>4.0852777769999999</v>
      </c>
      <c r="O785">
        <v>0</v>
      </c>
      <c r="P785">
        <v>6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</row>
    <row r="786" spans="1:31" x14ac:dyDescent="0.3">
      <c r="A786">
        <v>2734811</v>
      </c>
      <c r="B786">
        <v>1</v>
      </c>
      <c r="C786" t="s">
        <v>80</v>
      </c>
      <c r="D786" t="s">
        <v>82</v>
      </c>
      <c r="E786" t="s">
        <v>145</v>
      </c>
      <c r="F786" t="s">
        <v>2448</v>
      </c>
      <c r="G786" t="s">
        <v>181</v>
      </c>
      <c r="H786" t="s">
        <v>135</v>
      </c>
      <c r="I786" t="s">
        <v>136</v>
      </c>
      <c r="J786" t="s">
        <v>137</v>
      </c>
      <c r="K786" t="s">
        <v>138</v>
      </c>
      <c r="L786" t="s">
        <v>2449</v>
      </c>
      <c r="M786" t="s">
        <v>2450</v>
      </c>
      <c r="N786">
        <v>9.6019444440000008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1.5804194122879052</v>
      </c>
      <c r="AC786">
        <v>0</v>
      </c>
      <c r="AD786">
        <v>0</v>
      </c>
      <c r="AE786">
        <v>1.5804194122879052</v>
      </c>
    </row>
    <row r="787" spans="1:31" x14ac:dyDescent="0.3">
      <c r="A787">
        <v>2733752</v>
      </c>
      <c r="B787">
        <v>1</v>
      </c>
      <c r="C787" t="s">
        <v>80</v>
      </c>
      <c r="D787" t="s">
        <v>96</v>
      </c>
      <c r="E787" t="s">
        <v>156</v>
      </c>
      <c r="F787" t="s">
        <v>2451</v>
      </c>
      <c r="G787" t="s">
        <v>2209</v>
      </c>
      <c r="H787" t="s">
        <v>153</v>
      </c>
      <c r="I787" t="s">
        <v>136</v>
      </c>
      <c r="J787" t="s">
        <v>137</v>
      </c>
      <c r="K787" t="s">
        <v>138</v>
      </c>
      <c r="L787" t="s">
        <v>2452</v>
      </c>
      <c r="M787" t="s">
        <v>2453</v>
      </c>
      <c r="N787">
        <v>6.3533333330000001</v>
      </c>
      <c r="O787">
        <v>0</v>
      </c>
      <c r="P787">
        <v>143</v>
      </c>
      <c r="Q787">
        <v>0</v>
      </c>
      <c r="R787">
        <v>0</v>
      </c>
      <c r="S787">
        <v>0</v>
      </c>
      <c r="T787">
        <v>1</v>
      </c>
      <c r="U787">
        <v>0</v>
      </c>
      <c r="V787">
        <v>0</v>
      </c>
      <c r="W787">
        <v>0</v>
      </c>
      <c r="X787">
        <v>100.29821998271346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100.29821998271346</v>
      </c>
    </row>
    <row r="788" spans="1:31" x14ac:dyDescent="0.3">
      <c r="A788">
        <v>2734393</v>
      </c>
      <c r="B788">
        <v>1</v>
      </c>
      <c r="C788" t="s">
        <v>80</v>
      </c>
      <c r="D788" t="s">
        <v>82</v>
      </c>
      <c r="E788" t="s">
        <v>161</v>
      </c>
      <c r="F788" t="s">
        <v>2454</v>
      </c>
      <c r="G788" t="s">
        <v>393</v>
      </c>
      <c r="H788" t="s">
        <v>135</v>
      </c>
      <c r="I788" t="s">
        <v>136</v>
      </c>
      <c r="J788" t="s">
        <v>137</v>
      </c>
      <c r="K788" t="s">
        <v>138</v>
      </c>
      <c r="L788" t="s">
        <v>2455</v>
      </c>
      <c r="M788" t="s">
        <v>2456</v>
      </c>
      <c r="N788">
        <v>8.7694444439999995</v>
      </c>
      <c r="O788">
        <v>0</v>
      </c>
      <c r="P788">
        <v>52</v>
      </c>
      <c r="Q788">
        <v>0</v>
      </c>
      <c r="R788">
        <v>0</v>
      </c>
      <c r="S788">
        <v>0</v>
      </c>
      <c r="T788">
        <v>11</v>
      </c>
      <c r="U788">
        <v>0</v>
      </c>
      <c r="V788">
        <v>0</v>
      </c>
      <c r="W788">
        <v>0</v>
      </c>
      <c r="X788">
        <v>143.34453151456012</v>
      </c>
      <c r="Y788">
        <v>0</v>
      </c>
      <c r="Z788">
        <v>0</v>
      </c>
      <c r="AA788">
        <v>0</v>
      </c>
      <c r="AB788">
        <v>63.93529960330828</v>
      </c>
      <c r="AC788">
        <v>0</v>
      </c>
      <c r="AD788">
        <v>0</v>
      </c>
      <c r="AE788">
        <v>207.27983111786841</v>
      </c>
    </row>
    <row r="789" spans="1:31" x14ac:dyDescent="0.3">
      <c r="A789">
        <v>2734001</v>
      </c>
      <c r="B789">
        <v>1</v>
      </c>
      <c r="C789" t="s">
        <v>80</v>
      </c>
      <c r="D789" t="s">
        <v>107</v>
      </c>
      <c r="E789" t="s">
        <v>150</v>
      </c>
      <c r="F789" t="s">
        <v>1745</v>
      </c>
      <c r="G789" t="s">
        <v>152</v>
      </c>
      <c r="H789" t="s">
        <v>153</v>
      </c>
      <c r="I789" t="s">
        <v>136</v>
      </c>
      <c r="J789" t="s">
        <v>137</v>
      </c>
      <c r="K789" t="s">
        <v>138</v>
      </c>
      <c r="L789" t="s">
        <v>1731</v>
      </c>
      <c r="M789" t="s">
        <v>2457</v>
      </c>
      <c r="N789">
        <v>0.156111111</v>
      </c>
      <c r="O789">
        <v>0</v>
      </c>
      <c r="P789">
        <v>3549</v>
      </c>
      <c r="Q789">
        <v>0</v>
      </c>
      <c r="R789">
        <v>5</v>
      </c>
      <c r="S789">
        <v>2</v>
      </c>
      <c r="T789">
        <v>297</v>
      </c>
      <c r="U789">
        <v>0</v>
      </c>
      <c r="V789">
        <v>1</v>
      </c>
      <c r="W789">
        <v>0</v>
      </c>
      <c r="X789">
        <v>56.430319464171689</v>
      </c>
      <c r="Y789">
        <v>0</v>
      </c>
      <c r="Z789">
        <v>0.24361757968762332</v>
      </c>
      <c r="AA789">
        <v>7.7432021934519994</v>
      </c>
      <c r="AB789">
        <v>46.066330811634614</v>
      </c>
      <c r="AC789">
        <v>0</v>
      </c>
      <c r="AD789">
        <v>7.8046284673983349E-2</v>
      </c>
      <c r="AE789">
        <v>110.56151633361992</v>
      </c>
    </row>
    <row r="790" spans="1:31" x14ac:dyDescent="0.3">
      <c r="A790">
        <v>2735083</v>
      </c>
      <c r="B790">
        <v>1</v>
      </c>
      <c r="C790" t="s">
        <v>80</v>
      </c>
      <c r="D790" t="s">
        <v>82</v>
      </c>
      <c r="E790" t="s">
        <v>145</v>
      </c>
      <c r="F790" t="s">
        <v>278</v>
      </c>
      <c r="G790" t="s">
        <v>249</v>
      </c>
      <c r="H790" t="s">
        <v>135</v>
      </c>
      <c r="I790" t="s">
        <v>136</v>
      </c>
      <c r="J790" t="s">
        <v>5</v>
      </c>
      <c r="K790" t="s">
        <v>138</v>
      </c>
      <c r="L790" t="s">
        <v>2458</v>
      </c>
      <c r="M790" t="s">
        <v>2459</v>
      </c>
      <c r="N790">
        <v>4.119722222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1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7.2407144526938056</v>
      </c>
      <c r="AC790">
        <v>0</v>
      </c>
      <c r="AD790">
        <v>0</v>
      </c>
      <c r="AE790">
        <v>7.2407144526938056</v>
      </c>
    </row>
    <row r="791" spans="1:31" x14ac:dyDescent="0.3">
      <c r="A791">
        <v>2733609</v>
      </c>
      <c r="B791">
        <v>1</v>
      </c>
      <c r="C791" t="s">
        <v>80</v>
      </c>
      <c r="D791" t="s">
        <v>99</v>
      </c>
      <c r="E791" t="s">
        <v>150</v>
      </c>
      <c r="F791" t="s">
        <v>2460</v>
      </c>
      <c r="G791" t="s">
        <v>152</v>
      </c>
      <c r="H791" t="s">
        <v>153</v>
      </c>
      <c r="I791" t="s">
        <v>136</v>
      </c>
      <c r="J791" t="s">
        <v>137</v>
      </c>
      <c r="K791" t="s">
        <v>138</v>
      </c>
      <c r="L791" t="s">
        <v>2461</v>
      </c>
      <c r="M791" t="s">
        <v>2462</v>
      </c>
      <c r="N791">
        <v>0.185</v>
      </c>
      <c r="O791">
        <v>1</v>
      </c>
      <c r="P791">
        <v>2827</v>
      </c>
      <c r="Q791">
        <v>0</v>
      </c>
      <c r="R791">
        <v>15</v>
      </c>
      <c r="S791">
        <v>4</v>
      </c>
      <c r="T791">
        <v>437</v>
      </c>
      <c r="U791">
        <v>0</v>
      </c>
      <c r="V791">
        <v>4</v>
      </c>
      <c r="W791">
        <v>0.23175624605515502</v>
      </c>
      <c r="X791">
        <v>71.470093761613867</v>
      </c>
      <c r="Y791">
        <v>0</v>
      </c>
      <c r="Z791">
        <v>0.54120008434327505</v>
      </c>
      <c r="AA791">
        <v>3.1413226287214049</v>
      </c>
      <c r="AB791">
        <v>40.790861852365211</v>
      </c>
      <c r="AC791">
        <v>0</v>
      </c>
      <c r="AD791">
        <v>2.2752230507487003</v>
      </c>
      <c r="AE791">
        <v>118.45045762384763</v>
      </c>
    </row>
    <row r="792" spans="1:31" x14ac:dyDescent="0.3">
      <c r="A792">
        <v>2734699</v>
      </c>
      <c r="B792">
        <v>1</v>
      </c>
      <c r="C792" t="s">
        <v>81</v>
      </c>
      <c r="D792" t="s">
        <v>117</v>
      </c>
      <c r="E792" t="s">
        <v>145</v>
      </c>
      <c r="F792" t="s">
        <v>2463</v>
      </c>
      <c r="G792" t="s">
        <v>230</v>
      </c>
      <c r="H792" t="s">
        <v>135</v>
      </c>
      <c r="I792" t="s">
        <v>136</v>
      </c>
      <c r="J792" t="s">
        <v>137</v>
      </c>
      <c r="K792" t="s">
        <v>138</v>
      </c>
      <c r="L792" t="s">
        <v>2464</v>
      </c>
      <c r="M792" t="s">
        <v>2465</v>
      </c>
      <c r="N792">
        <v>1.670833333</v>
      </c>
      <c r="O792">
        <v>0</v>
      </c>
      <c r="P792">
        <v>1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0.34495816559843329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0.34495816559843329</v>
      </c>
    </row>
    <row r="793" spans="1:31" x14ac:dyDescent="0.3">
      <c r="A793">
        <v>2734307</v>
      </c>
      <c r="B793">
        <v>1</v>
      </c>
      <c r="C793" t="s">
        <v>81</v>
      </c>
      <c r="D793" t="s">
        <v>119</v>
      </c>
      <c r="E793" t="s">
        <v>161</v>
      </c>
      <c r="F793" t="s">
        <v>1194</v>
      </c>
      <c r="G793" t="s">
        <v>163</v>
      </c>
      <c r="H793" t="s">
        <v>135</v>
      </c>
      <c r="I793" t="s">
        <v>136</v>
      </c>
      <c r="J793" t="s">
        <v>137</v>
      </c>
      <c r="K793" t="s">
        <v>138</v>
      </c>
      <c r="L793" t="s">
        <v>2466</v>
      </c>
      <c r="M793" t="s">
        <v>2467</v>
      </c>
      <c r="N793">
        <v>6.2586111109999996</v>
      </c>
      <c r="O793">
        <v>0</v>
      </c>
      <c r="P793">
        <v>17</v>
      </c>
      <c r="Q793">
        <v>0</v>
      </c>
      <c r="R793">
        <v>3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4.6043751027075439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4.6043751027075439</v>
      </c>
    </row>
    <row r="794" spans="1:31" x14ac:dyDescent="0.3">
      <c r="A794">
        <v>2734158</v>
      </c>
      <c r="B794">
        <v>1</v>
      </c>
      <c r="C794" t="s">
        <v>80</v>
      </c>
      <c r="D794" t="s">
        <v>86</v>
      </c>
      <c r="E794" t="s">
        <v>173</v>
      </c>
      <c r="F794" t="s">
        <v>2468</v>
      </c>
      <c r="G794" t="s">
        <v>300</v>
      </c>
      <c r="H794" t="s">
        <v>153</v>
      </c>
      <c r="I794" t="s">
        <v>136</v>
      </c>
      <c r="J794" t="s">
        <v>137</v>
      </c>
      <c r="K794" t="s">
        <v>210</v>
      </c>
      <c r="L794" t="s">
        <v>2469</v>
      </c>
      <c r="M794" t="s">
        <v>2470</v>
      </c>
      <c r="N794">
        <v>2.8108333330000002</v>
      </c>
      <c r="O794">
        <v>0</v>
      </c>
      <c r="P794">
        <v>1534</v>
      </c>
      <c r="Q794">
        <v>0</v>
      </c>
      <c r="R794">
        <v>0</v>
      </c>
      <c r="S794">
        <v>1</v>
      </c>
      <c r="T794">
        <v>234</v>
      </c>
      <c r="U794">
        <v>0</v>
      </c>
      <c r="V794">
        <v>0</v>
      </c>
      <c r="W794">
        <v>0</v>
      </c>
      <c r="X794">
        <v>892.12327139119463</v>
      </c>
      <c r="Y794">
        <v>0</v>
      </c>
      <c r="Z794">
        <v>0</v>
      </c>
      <c r="AA794">
        <v>186.97678509114962</v>
      </c>
      <c r="AB794">
        <v>819.30494004444495</v>
      </c>
      <c r="AC794">
        <v>0</v>
      </c>
      <c r="AD794">
        <v>0</v>
      </c>
      <c r="AE794">
        <v>1898.4049965267893</v>
      </c>
    </row>
    <row r="795" spans="1:31" x14ac:dyDescent="0.3">
      <c r="A795">
        <v>2733666</v>
      </c>
      <c r="B795">
        <v>1</v>
      </c>
      <c r="C795" t="s">
        <v>81</v>
      </c>
      <c r="D795" t="s">
        <v>122</v>
      </c>
      <c r="E795" t="s">
        <v>150</v>
      </c>
      <c r="F795" t="s">
        <v>2471</v>
      </c>
      <c r="G795" t="s">
        <v>152</v>
      </c>
      <c r="H795" t="s">
        <v>153</v>
      </c>
      <c r="I795" t="s">
        <v>136</v>
      </c>
      <c r="J795" t="s">
        <v>137</v>
      </c>
      <c r="K795" t="s">
        <v>138</v>
      </c>
      <c r="L795" t="s">
        <v>2472</v>
      </c>
      <c r="M795" t="s">
        <v>2473</v>
      </c>
      <c r="N795">
        <v>1.8886111109999999</v>
      </c>
      <c r="O795">
        <v>0</v>
      </c>
      <c r="P795">
        <v>0</v>
      </c>
      <c r="Q795">
        <v>0</v>
      </c>
      <c r="R795">
        <v>0</v>
      </c>
      <c r="S795">
        <v>1</v>
      </c>
      <c r="T795">
        <v>1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8.041623999730966</v>
      </c>
      <c r="AB795">
        <v>0.53648087865572502</v>
      </c>
      <c r="AC795">
        <v>0</v>
      </c>
      <c r="AD795">
        <v>0</v>
      </c>
      <c r="AE795">
        <v>8.5781048783866911</v>
      </c>
    </row>
    <row r="796" spans="1:31" x14ac:dyDescent="0.3">
      <c r="A796">
        <v>2734599</v>
      </c>
      <c r="B796">
        <v>1</v>
      </c>
      <c r="C796" t="s">
        <v>80</v>
      </c>
      <c r="D796" t="s">
        <v>100</v>
      </c>
      <c r="E796" t="s">
        <v>161</v>
      </c>
      <c r="F796" t="s">
        <v>2474</v>
      </c>
      <c r="G796" t="s">
        <v>202</v>
      </c>
      <c r="H796" t="s">
        <v>135</v>
      </c>
      <c r="I796" t="s">
        <v>136</v>
      </c>
      <c r="J796" t="s">
        <v>137</v>
      </c>
      <c r="K796" t="s">
        <v>138</v>
      </c>
      <c r="L796" t="s">
        <v>2475</v>
      </c>
      <c r="M796" t="s">
        <v>2476</v>
      </c>
      <c r="N796">
        <v>3.5094444440000001</v>
      </c>
      <c r="O796">
        <v>0</v>
      </c>
      <c r="P796">
        <v>48</v>
      </c>
      <c r="Q796">
        <v>0</v>
      </c>
      <c r="R796">
        <v>4</v>
      </c>
      <c r="S796">
        <v>0</v>
      </c>
      <c r="T796">
        <v>8</v>
      </c>
      <c r="U796">
        <v>0</v>
      </c>
      <c r="V796">
        <v>0</v>
      </c>
      <c r="W796">
        <v>0</v>
      </c>
      <c r="X796">
        <v>32.230169330210749</v>
      </c>
      <c r="Y796">
        <v>0</v>
      </c>
      <c r="Z796">
        <v>4.6054233831365954</v>
      </c>
      <c r="AA796">
        <v>0</v>
      </c>
      <c r="AB796">
        <v>46.980041225261658</v>
      </c>
      <c r="AC796">
        <v>0</v>
      </c>
      <c r="AD796">
        <v>0</v>
      </c>
      <c r="AE796">
        <v>83.815633938609011</v>
      </c>
    </row>
    <row r="797" spans="1:31" x14ac:dyDescent="0.3">
      <c r="A797">
        <v>2735140</v>
      </c>
      <c r="B797">
        <v>1</v>
      </c>
      <c r="C797" t="s">
        <v>81</v>
      </c>
      <c r="D797" t="s">
        <v>128</v>
      </c>
      <c r="E797" t="s">
        <v>161</v>
      </c>
      <c r="F797" t="s">
        <v>2477</v>
      </c>
      <c r="G797" t="s">
        <v>393</v>
      </c>
      <c r="H797" t="s">
        <v>135</v>
      </c>
      <c r="I797" t="s">
        <v>136</v>
      </c>
      <c r="J797" t="s">
        <v>137</v>
      </c>
      <c r="K797" t="s">
        <v>138</v>
      </c>
      <c r="L797" t="s">
        <v>2478</v>
      </c>
      <c r="M797" t="s">
        <v>2479</v>
      </c>
      <c r="N797">
        <v>1.980555555</v>
      </c>
      <c r="O797">
        <v>0</v>
      </c>
      <c r="P797">
        <v>402</v>
      </c>
      <c r="Q797">
        <v>0</v>
      </c>
      <c r="R797">
        <v>0</v>
      </c>
      <c r="S797">
        <v>0</v>
      </c>
      <c r="T797">
        <v>31</v>
      </c>
      <c r="U797">
        <v>0</v>
      </c>
      <c r="V797">
        <v>0</v>
      </c>
      <c r="W797">
        <v>0</v>
      </c>
      <c r="X797">
        <v>120.6212611848709</v>
      </c>
      <c r="Y797">
        <v>0</v>
      </c>
      <c r="Z797">
        <v>0</v>
      </c>
      <c r="AA797">
        <v>0</v>
      </c>
      <c r="AB797">
        <v>18.322513442482773</v>
      </c>
      <c r="AC797">
        <v>0</v>
      </c>
      <c r="AD797">
        <v>0</v>
      </c>
      <c r="AE797">
        <v>138.94377462735366</v>
      </c>
    </row>
    <row r="798" spans="1:31" x14ac:dyDescent="0.3">
      <c r="A798">
        <v>2734058</v>
      </c>
      <c r="B798">
        <v>1</v>
      </c>
      <c r="C798" t="s">
        <v>80</v>
      </c>
      <c r="D798" t="s">
        <v>106</v>
      </c>
      <c r="E798" t="s">
        <v>145</v>
      </c>
      <c r="F798" t="s">
        <v>2480</v>
      </c>
      <c r="G798" t="s">
        <v>147</v>
      </c>
      <c r="H798" t="s">
        <v>135</v>
      </c>
      <c r="I798" t="s">
        <v>136</v>
      </c>
      <c r="J798" t="s">
        <v>137</v>
      </c>
      <c r="K798" t="s">
        <v>138</v>
      </c>
      <c r="L798" t="s">
        <v>2481</v>
      </c>
      <c r="M798" t="s">
        <v>2482</v>
      </c>
      <c r="N798">
        <v>7.5252777770000003</v>
      </c>
      <c r="O798">
        <v>0</v>
      </c>
      <c r="P798">
        <v>1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</row>
    <row r="799" spans="1:31" x14ac:dyDescent="0.3">
      <c r="A799">
        <v>2734708</v>
      </c>
      <c r="B799">
        <v>1</v>
      </c>
      <c r="C799" t="s">
        <v>80</v>
      </c>
      <c r="D799" t="s">
        <v>95</v>
      </c>
      <c r="E799" t="s">
        <v>145</v>
      </c>
      <c r="F799" t="s">
        <v>2483</v>
      </c>
      <c r="G799" t="s">
        <v>181</v>
      </c>
      <c r="H799" t="s">
        <v>135</v>
      </c>
      <c r="I799" t="s">
        <v>136</v>
      </c>
      <c r="J799" t="s">
        <v>137</v>
      </c>
      <c r="K799" t="s">
        <v>138</v>
      </c>
      <c r="L799" t="s">
        <v>2484</v>
      </c>
      <c r="M799" t="s">
        <v>2485</v>
      </c>
      <c r="N799">
        <v>3.7013888879999999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1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8.0346874904308994</v>
      </c>
      <c r="AC799">
        <v>0</v>
      </c>
      <c r="AD799">
        <v>0</v>
      </c>
      <c r="AE799">
        <v>8.0346874904308994</v>
      </c>
    </row>
    <row r="800" spans="1:31" x14ac:dyDescent="0.3">
      <c r="A800">
        <v>2734825</v>
      </c>
      <c r="B800">
        <v>1</v>
      </c>
      <c r="C800" t="s">
        <v>81</v>
      </c>
      <c r="D800" t="s">
        <v>123</v>
      </c>
      <c r="E800" t="s">
        <v>145</v>
      </c>
      <c r="F800" t="s">
        <v>2486</v>
      </c>
      <c r="G800" t="s">
        <v>147</v>
      </c>
      <c r="H800" t="s">
        <v>135</v>
      </c>
      <c r="I800" t="s">
        <v>136</v>
      </c>
      <c r="J800" t="s">
        <v>137</v>
      </c>
      <c r="K800" t="s">
        <v>138</v>
      </c>
      <c r="L800" t="s">
        <v>2487</v>
      </c>
      <c r="M800" t="s">
        <v>2488</v>
      </c>
      <c r="N800">
        <v>1.175277777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1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0.3215357519953192</v>
      </c>
      <c r="AC800">
        <v>0</v>
      </c>
      <c r="AD800">
        <v>0</v>
      </c>
      <c r="AE800">
        <v>0.3215357519953192</v>
      </c>
    </row>
    <row r="801" spans="1:31" x14ac:dyDescent="0.3">
      <c r="A801">
        <v>2733829</v>
      </c>
      <c r="B801">
        <v>1</v>
      </c>
      <c r="C801" t="s">
        <v>81</v>
      </c>
      <c r="D801" t="s">
        <v>113</v>
      </c>
      <c r="E801" t="s">
        <v>161</v>
      </c>
      <c r="F801" t="s">
        <v>2489</v>
      </c>
      <c r="G801" t="s">
        <v>163</v>
      </c>
      <c r="H801" t="s">
        <v>135</v>
      </c>
      <c r="I801" t="s">
        <v>136</v>
      </c>
      <c r="J801" t="s">
        <v>137</v>
      </c>
      <c r="K801" t="s">
        <v>138</v>
      </c>
      <c r="L801" t="s">
        <v>2490</v>
      </c>
      <c r="M801" t="s">
        <v>2491</v>
      </c>
      <c r="N801">
        <v>2.2527777769999999</v>
      </c>
      <c r="O801">
        <v>0</v>
      </c>
      <c r="P801">
        <v>22</v>
      </c>
      <c r="Q801">
        <v>0</v>
      </c>
      <c r="R801">
        <v>8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5.6607627623834587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5.6607627623834587</v>
      </c>
    </row>
    <row r="802" spans="1:31" x14ac:dyDescent="0.3">
      <c r="A802">
        <v>2734167</v>
      </c>
      <c r="B802">
        <v>1</v>
      </c>
      <c r="C802" t="s">
        <v>80</v>
      </c>
      <c r="D802" t="s">
        <v>102</v>
      </c>
      <c r="E802" t="s">
        <v>150</v>
      </c>
      <c r="F802" t="s">
        <v>499</v>
      </c>
      <c r="G802" t="s">
        <v>348</v>
      </c>
      <c r="H802" t="s">
        <v>153</v>
      </c>
      <c r="I802" t="s">
        <v>136</v>
      </c>
      <c r="J802" t="s">
        <v>137</v>
      </c>
      <c r="K802" t="s">
        <v>138</v>
      </c>
      <c r="L802" t="s">
        <v>2492</v>
      </c>
      <c r="M802" t="s">
        <v>2493</v>
      </c>
      <c r="N802">
        <v>0.39972222200000002</v>
      </c>
      <c r="O802">
        <v>1</v>
      </c>
      <c r="P802">
        <v>1783</v>
      </c>
      <c r="Q802">
        <v>11</v>
      </c>
      <c r="R802">
        <v>539</v>
      </c>
      <c r="S802">
        <v>17</v>
      </c>
      <c r="T802">
        <v>350</v>
      </c>
      <c r="U802">
        <v>9</v>
      </c>
      <c r="V802">
        <v>2</v>
      </c>
      <c r="W802">
        <v>0.12800375274673415</v>
      </c>
      <c r="X802">
        <v>89.297836174364022</v>
      </c>
      <c r="Y802">
        <v>4.8844674561893378</v>
      </c>
      <c r="Z802">
        <v>55.439712874233912</v>
      </c>
      <c r="AA802">
        <v>90.959176682714528</v>
      </c>
      <c r="AB802">
        <v>96.848680427401092</v>
      </c>
      <c r="AC802">
        <v>501.21298095059655</v>
      </c>
      <c r="AD802">
        <v>66.811004598761443</v>
      </c>
      <c r="AE802">
        <v>905.58186291700758</v>
      </c>
    </row>
    <row r="803" spans="1:31" x14ac:dyDescent="0.3">
      <c r="A803">
        <v>2734144</v>
      </c>
      <c r="B803">
        <v>1</v>
      </c>
      <c r="C803" t="s">
        <v>80</v>
      </c>
      <c r="D803" t="s">
        <v>88</v>
      </c>
      <c r="E803" t="s">
        <v>145</v>
      </c>
      <c r="F803" t="s">
        <v>2494</v>
      </c>
      <c r="G803" t="s">
        <v>230</v>
      </c>
      <c r="H803" t="s">
        <v>135</v>
      </c>
      <c r="I803" t="s">
        <v>136</v>
      </c>
      <c r="J803" t="s">
        <v>137</v>
      </c>
      <c r="K803" t="s">
        <v>138</v>
      </c>
      <c r="L803" t="s">
        <v>2495</v>
      </c>
      <c r="M803" t="s">
        <v>2295</v>
      </c>
      <c r="N803">
        <v>2.6244444439999999</v>
      </c>
      <c r="O803">
        <v>0</v>
      </c>
      <c r="P803">
        <v>1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0.50770320479333342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0.50770320479333342</v>
      </c>
    </row>
    <row r="804" spans="1:31" x14ac:dyDescent="0.3">
      <c r="A804">
        <v>2734370</v>
      </c>
      <c r="B804">
        <v>1</v>
      </c>
      <c r="C804" t="s">
        <v>81</v>
      </c>
      <c r="D804" t="s">
        <v>128</v>
      </c>
      <c r="E804" t="s">
        <v>213</v>
      </c>
      <c r="F804" t="s">
        <v>2496</v>
      </c>
      <c r="G804" t="s">
        <v>300</v>
      </c>
      <c r="H804" t="s">
        <v>153</v>
      </c>
      <c r="I804" t="s">
        <v>136</v>
      </c>
      <c r="J804" t="s">
        <v>137</v>
      </c>
      <c r="K804" t="s">
        <v>210</v>
      </c>
      <c r="L804" t="s">
        <v>2497</v>
      </c>
      <c r="M804" t="s">
        <v>2498</v>
      </c>
      <c r="N804">
        <v>0.98222222199999998</v>
      </c>
      <c r="O804">
        <v>9</v>
      </c>
      <c r="P804">
        <v>643</v>
      </c>
      <c r="Q804">
        <v>125</v>
      </c>
      <c r="R804">
        <v>36</v>
      </c>
      <c r="S804">
        <v>16</v>
      </c>
      <c r="T804">
        <v>70</v>
      </c>
      <c r="U804">
        <v>0</v>
      </c>
      <c r="V804">
        <v>0</v>
      </c>
      <c r="W804">
        <v>35.629390235682713</v>
      </c>
      <c r="X804">
        <v>96.446315681835671</v>
      </c>
      <c r="Y804">
        <v>62.008437394710896</v>
      </c>
      <c r="Z804">
        <v>5.9559171899147207</v>
      </c>
      <c r="AA804">
        <v>191.05010804312903</v>
      </c>
      <c r="AB804">
        <v>39.120460592896059</v>
      </c>
      <c r="AC804">
        <v>0</v>
      </c>
      <c r="AD804">
        <v>0</v>
      </c>
      <c r="AE804">
        <v>430.21062913816911</v>
      </c>
    </row>
    <row r="805" spans="1:31" x14ac:dyDescent="0.3">
      <c r="A805">
        <v>2734762</v>
      </c>
      <c r="B805">
        <v>1</v>
      </c>
      <c r="C805" t="s">
        <v>80</v>
      </c>
      <c r="D805" t="s">
        <v>103</v>
      </c>
      <c r="E805" t="s">
        <v>150</v>
      </c>
      <c r="F805" t="s">
        <v>2499</v>
      </c>
      <c r="G805" t="s">
        <v>152</v>
      </c>
      <c r="H805" t="s">
        <v>153</v>
      </c>
      <c r="I805" t="s">
        <v>136</v>
      </c>
      <c r="J805" t="s">
        <v>137</v>
      </c>
      <c r="K805" t="s">
        <v>138</v>
      </c>
      <c r="L805" t="s">
        <v>2500</v>
      </c>
      <c r="M805" t="s">
        <v>2501</v>
      </c>
      <c r="N805">
        <v>6.0277776999999998E-2</v>
      </c>
      <c r="O805">
        <v>3</v>
      </c>
      <c r="P805">
        <v>1955</v>
      </c>
      <c r="Q805">
        <v>37</v>
      </c>
      <c r="R805">
        <v>20</v>
      </c>
      <c r="S805">
        <v>30</v>
      </c>
      <c r="T805">
        <v>277</v>
      </c>
      <c r="U805">
        <v>18</v>
      </c>
      <c r="V805">
        <v>3</v>
      </c>
      <c r="W805">
        <v>0.37637022585335256</v>
      </c>
      <c r="X805">
        <v>26.520263221433343</v>
      </c>
      <c r="Y805">
        <v>0.50810740040462499</v>
      </c>
      <c r="Z805">
        <v>0.103351170098505</v>
      </c>
      <c r="AA805">
        <v>41.756316446585558</v>
      </c>
      <c r="AB805">
        <v>13.351816121445658</v>
      </c>
      <c r="AC805">
        <v>161.74380379296349</v>
      </c>
      <c r="AD805">
        <v>6.0438181082223359</v>
      </c>
      <c r="AE805">
        <v>250.40384648700686</v>
      </c>
    </row>
    <row r="806" spans="1:31" x14ac:dyDescent="0.3">
      <c r="A806">
        <v>2733743</v>
      </c>
      <c r="B806">
        <v>1</v>
      </c>
      <c r="C806" t="s">
        <v>80</v>
      </c>
      <c r="D806" t="s">
        <v>108</v>
      </c>
      <c r="E806" t="s">
        <v>150</v>
      </c>
      <c r="F806" t="s">
        <v>2208</v>
      </c>
      <c r="G806" t="s">
        <v>152</v>
      </c>
      <c r="H806" t="s">
        <v>153</v>
      </c>
      <c r="I806" t="s">
        <v>136</v>
      </c>
      <c r="J806" t="s">
        <v>137</v>
      </c>
      <c r="K806" t="s">
        <v>138</v>
      </c>
      <c r="L806" t="s">
        <v>2502</v>
      </c>
      <c r="M806" t="s">
        <v>2503</v>
      </c>
      <c r="N806">
        <v>0.87472222200000005</v>
      </c>
      <c r="O806">
        <v>0</v>
      </c>
      <c r="P806">
        <v>6</v>
      </c>
      <c r="Q806">
        <v>0</v>
      </c>
      <c r="R806">
        <v>0</v>
      </c>
      <c r="S806">
        <v>5</v>
      </c>
      <c r="T806">
        <v>5</v>
      </c>
      <c r="U806">
        <v>0</v>
      </c>
      <c r="V806">
        <v>0</v>
      </c>
      <c r="W806">
        <v>0</v>
      </c>
      <c r="X806">
        <v>0.63322770593195421</v>
      </c>
      <c r="Y806">
        <v>0</v>
      </c>
      <c r="Z806">
        <v>0</v>
      </c>
      <c r="AA806">
        <v>6.19623556177255</v>
      </c>
      <c r="AB806">
        <v>5.4564987527773985</v>
      </c>
      <c r="AC806">
        <v>0</v>
      </c>
      <c r="AD806">
        <v>0</v>
      </c>
      <c r="AE806">
        <v>12.285962020481904</v>
      </c>
    </row>
    <row r="807" spans="1:31" x14ac:dyDescent="0.3">
      <c r="A807">
        <v>2734324</v>
      </c>
      <c r="B807">
        <v>1</v>
      </c>
      <c r="C807" t="s">
        <v>80</v>
      </c>
      <c r="D807" t="s">
        <v>98</v>
      </c>
      <c r="E807" t="s">
        <v>161</v>
      </c>
      <c r="F807" t="s">
        <v>2504</v>
      </c>
      <c r="G807" t="s">
        <v>409</v>
      </c>
      <c r="H807" t="s">
        <v>135</v>
      </c>
      <c r="I807" t="s">
        <v>136</v>
      </c>
      <c r="J807" t="s">
        <v>137</v>
      </c>
      <c r="K807" t="s">
        <v>138</v>
      </c>
      <c r="L807" t="s">
        <v>2505</v>
      </c>
      <c r="M807" t="s">
        <v>2506</v>
      </c>
      <c r="N807">
        <v>3.3202777769999998</v>
      </c>
      <c r="O807">
        <v>0</v>
      </c>
      <c r="P807">
        <v>21</v>
      </c>
      <c r="Q807">
        <v>0</v>
      </c>
      <c r="R807">
        <v>4</v>
      </c>
      <c r="S807">
        <v>0</v>
      </c>
      <c r="T807">
        <v>4</v>
      </c>
      <c r="U807">
        <v>0</v>
      </c>
      <c r="V807">
        <v>0</v>
      </c>
      <c r="W807">
        <v>0</v>
      </c>
      <c r="X807">
        <v>6.0389054055132467</v>
      </c>
      <c r="Y807">
        <v>0</v>
      </c>
      <c r="Z807">
        <v>7.4757930253845847E-2</v>
      </c>
      <c r="AA807">
        <v>0</v>
      </c>
      <c r="AB807">
        <v>12.218133000422478</v>
      </c>
      <c r="AC807">
        <v>0</v>
      </c>
      <c r="AD807">
        <v>0</v>
      </c>
      <c r="AE807">
        <v>18.331796336189569</v>
      </c>
    </row>
    <row r="808" spans="1:31" x14ac:dyDescent="0.3">
      <c r="A808">
        <v>2734668</v>
      </c>
      <c r="B808">
        <v>1</v>
      </c>
      <c r="C808" t="s">
        <v>80</v>
      </c>
      <c r="D808" t="s">
        <v>108</v>
      </c>
      <c r="E808" t="s">
        <v>161</v>
      </c>
      <c r="F808" t="s">
        <v>2507</v>
      </c>
      <c r="G808" t="s">
        <v>163</v>
      </c>
      <c r="H808" t="s">
        <v>135</v>
      </c>
      <c r="I808" t="s">
        <v>136</v>
      </c>
      <c r="J808" t="s">
        <v>137</v>
      </c>
      <c r="K808" t="s">
        <v>138</v>
      </c>
      <c r="L808" t="s">
        <v>2508</v>
      </c>
      <c r="M808" t="s">
        <v>2509</v>
      </c>
      <c r="N808">
        <v>4.9286111110000004</v>
      </c>
      <c r="O808">
        <v>0</v>
      </c>
      <c r="P808">
        <v>31</v>
      </c>
      <c r="Q808">
        <v>0</v>
      </c>
      <c r="R808">
        <v>3</v>
      </c>
      <c r="S808">
        <v>0</v>
      </c>
      <c r="T808">
        <v>4</v>
      </c>
      <c r="U808">
        <v>0</v>
      </c>
      <c r="V808">
        <v>0</v>
      </c>
      <c r="W808">
        <v>0</v>
      </c>
      <c r="X808">
        <v>28.016390456919076</v>
      </c>
      <c r="Y808">
        <v>0</v>
      </c>
      <c r="Z808">
        <v>0</v>
      </c>
      <c r="AA808">
        <v>0</v>
      </c>
      <c r="AB808">
        <v>7.5071253522109158</v>
      </c>
      <c r="AC808">
        <v>0</v>
      </c>
      <c r="AD808">
        <v>0</v>
      </c>
      <c r="AE808">
        <v>35.523515809129989</v>
      </c>
    </row>
    <row r="809" spans="1:31" x14ac:dyDescent="0.3">
      <c r="A809">
        <v>2734284</v>
      </c>
      <c r="B809">
        <v>1</v>
      </c>
      <c r="C809" t="s">
        <v>80</v>
      </c>
      <c r="D809" t="s">
        <v>103</v>
      </c>
      <c r="E809" t="s">
        <v>200</v>
      </c>
      <c r="F809" t="s">
        <v>2510</v>
      </c>
      <c r="G809" t="s">
        <v>409</v>
      </c>
      <c r="H809" t="s">
        <v>135</v>
      </c>
      <c r="I809" t="s">
        <v>136</v>
      </c>
      <c r="J809" t="s">
        <v>137</v>
      </c>
      <c r="K809" t="s">
        <v>138</v>
      </c>
      <c r="L809" t="s">
        <v>2511</v>
      </c>
      <c r="M809" t="s">
        <v>2512</v>
      </c>
      <c r="N809">
        <v>1.7136111110000001</v>
      </c>
      <c r="O809">
        <v>0</v>
      </c>
      <c r="P809">
        <v>179</v>
      </c>
      <c r="Q809">
        <v>0</v>
      </c>
      <c r="R809">
        <v>0</v>
      </c>
      <c r="S809">
        <v>0</v>
      </c>
      <c r="T809">
        <v>19</v>
      </c>
      <c r="U809">
        <v>0</v>
      </c>
      <c r="V809">
        <v>0</v>
      </c>
      <c r="W809">
        <v>0</v>
      </c>
      <c r="X809">
        <v>56.325338296271561</v>
      </c>
      <c r="Y809">
        <v>0</v>
      </c>
      <c r="Z809">
        <v>0</v>
      </c>
      <c r="AA809">
        <v>0</v>
      </c>
      <c r="AB809">
        <v>35.508300200338795</v>
      </c>
      <c r="AC809">
        <v>0</v>
      </c>
      <c r="AD809">
        <v>0</v>
      </c>
      <c r="AE809">
        <v>91.833638496610348</v>
      </c>
    </row>
    <row r="810" spans="1:31" x14ac:dyDescent="0.3">
      <c r="A810">
        <v>2734865</v>
      </c>
      <c r="B810">
        <v>1</v>
      </c>
      <c r="C810" t="s">
        <v>80</v>
      </c>
      <c r="D810" t="s">
        <v>82</v>
      </c>
      <c r="E810" t="s">
        <v>200</v>
      </c>
      <c r="F810" t="s">
        <v>2513</v>
      </c>
      <c r="G810" t="s">
        <v>543</v>
      </c>
      <c r="H810" t="s">
        <v>135</v>
      </c>
      <c r="I810" t="s">
        <v>136</v>
      </c>
      <c r="J810" t="s">
        <v>137</v>
      </c>
      <c r="K810" t="s">
        <v>138</v>
      </c>
      <c r="L810" t="s">
        <v>2514</v>
      </c>
      <c r="M810" t="s">
        <v>2515</v>
      </c>
      <c r="N810">
        <v>8.2869444439999995</v>
      </c>
      <c r="O810">
        <v>0</v>
      </c>
      <c r="P810">
        <v>4</v>
      </c>
      <c r="Q810">
        <v>0</v>
      </c>
      <c r="R810">
        <v>0</v>
      </c>
      <c r="S810">
        <v>0</v>
      </c>
      <c r="T810">
        <v>27</v>
      </c>
      <c r="U810">
        <v>0</v>
      </c>
      <c r="V810">
        <v>0</v>
      </c>
      <c r="W810">
        <v>0</v>
      </c>
      <c r="X810">
        <v>6.3018593209538016</v>
      </c>
      <c r="Y810">
        <v>0</v>
      </c>
      <c r="Z810">
        <v>0</v>
      </c>
      <c r="AA810">
        <v>0</v>
      </c>
      <c r="AB810">
        <v>446.76421340432199</v>
      </c>
      <c r="AC810">
        <v>0</v>
      </c>
      <c r="AD810">
        <v>0</v>
      </c>
      <c r="AE810">
        <v>453.06607272527577</v>
      </c>
    </row>
    <row r="811" spans="1:31" x14ac:dyDescent="0.3">
      <c r="A811">
        <v>2734622</v>
      </c>
      <c r="B811">
        <v>1</v>
      </c>
      <c r="C811" t="s">
        <v>80</v>
      </c>
      <c r="D811" t="s">
        <v>94</v>
      </c>
      <c r="E811" t="s">
        <v>150</v>
      </c>
      <c r="F811" t="s">
        <v>1505</v>
      </c>
      <c r="G811" t="s">
        <v>152</v>
      </c>
      <c r="H811" t="s">
        <v>153</v>
      </c>
      <c r="I811" t="s">
        <v>136</v>
      </c>
      <c r="J811" t="s">
        <v>137</v>
      </c>
      <c r="K811" t="s">
        <v>138</v>
      </c>
      <c r="L811" t="s">
        <v>2516</v>
      </c>
      <c r="M811" t="s">
        <v>2517</v>
      </c>
      <c r="N811">
        <v>1.3997222220000001</v>
      </c>
      <c r="O811">
        <v>0</v>
      </c>
      <c r="P811">
        <v>3328</v>
      </c>
      <c r="Q811">
        <v>108</v>
      </c>
      <c r="R811">
        <v>674</v>
      </c>
      <c r="S811">
        <v>19</v>
      </c>
      <c r="T811">
        <v>448</v>
      </c>
      <c r="U811">
        <v>7</v>
      </c>
      <c r="V811">
        <v>1</v>
      </c>
      <c r="W811">
        <v>0</v>
      </c>
      <c r="X811">
        <v>594.14478193289915</v>
      </c>
      <c r="Y811">
        <v>42.723803270705531</v>
      </c>
      <c r="Z811">
        <v>63.018748326983413</v>
      </c>
      <c r="AA811">
        <v>268.68621220343698</v>
      </c>
      <c r="AB811">
        <v>416.56630900823075</v>
      </c>
      <c r="AC811">
        <v>1182.4808206531043</v>
      </c>
      <c r="AD811">
        <v>42.126139140305526</v>
      </c>
      <c r="AE811">
        <v>2609.7468145356656</v>
      </c>
    </row>
    <row r="812" spans="1:31" x14ac:dyDescent="0.3">
      <c r="A812">
        <v>2735163</v>
      </c>
      <c r="B812">
        <v>1</v>
      </c>
      <c r="C812" t="s">
        <v>80</v>
      </c>
      <c r="D812" t="s">
        <v>106</v>
      </c>
      <c r="E812" t="s">
        <v>132</v>
      </c>
      <c r="F812" t="s">
        <v>2518</v>
      </c>
      <c r="G812" t="s">
        <v>134</v>
      </c>
      <c r="H812" t="s">
        <v>135</v>
      </c>
      <c r="I812" t="s">
        <v>136</v>
      </c>
      <c r="J812" t="s">
        <v>137</v>
      </c>
      <c r="K812" t="s">
        <v>138</v>
      </c>
      <c r="L812" t="s">
        <v>2519</v>
      </c>
      <c r="M812" t="s">
        <v>2520</v>
      </c>
      <c r="N812">
        <v>5.0863888880000001</v>
      </c>
      <c r="O812">
        <v>0</v>
      </c>
      <c r="P812">
        <v>20</v>
      </c>
      <c r="Q812">
        <v>0</v>
      </c>
      <c r="R812">
        <v>12</v>
      </c>
      <c r="S812">
        <v>0</v>
      </c>
      <c r="T812">
        <v>4</v>
      </c>
      <c r="U812">
        <v>0</v>
      </c>
      <c r="V812">
        <v>0</v>
      </c>
      <c r="W812">
        <v>0</v>
      </c>
      <c r="X812">
        <v>1.004994390898355</v>
      </c>
      <c r="Y812">
        <v>0</v>
      </c>
      <c r="Z812">
        <v>2.0048252660566668</v>
      </c>
      <c r="AA812">
        <v>0</v>
      </c>
      <c r="AB812">
        <v>0</v>
      </c>
      <c r="AC812">
        <v>0</v>
      </c>
      <c r="AD812">
        <v>0</v>
      </c>
      <c r="AE812">
        <v>3.0098196569550217</v>
      </c>
    </row>
    <row r="813" spans="1:31" x14ac:dyDescent="0.3">
      <c r="A813">
        <v>2734230</v>
      </c>
      <c r="B813">
        <v>1</v>
      </c>
      <c r="C813" t="s">
        <v>81</v>
      </c>
      <c r="D813" t="s">
        <v>122</v>
      </c>
      <c r="E813" t="s">
        <v>156</v>
      </c>
      <c r="F813" t="s">
        <v>2521</v>
      </c>
      <c r="G813" t="s">
        <v>152</v>
      </c>
      <c r="H813" t="s">
        <v>153</v>
      </c>
      <c r="I813" t="s">
        <v>490</v>
      </c>
      <c r="J813" t="s">
        <v>137</v>
      </c>
      <c r="K813" t="s">
        <v>138</v>
      </c>
      <c r="L813" t="s">
        <v>2522</v>
      </c>
      <c r="M813" t="s">
        <v>2523</v>
      </c>
      <c r="N813">
        <v>4.0555555E-2</v>
      </c>
      <c r="O813">
        <v>0</v>
      </c>
      <c r="P813">
        <v>124</v>
      </c>
      <c r="Q813">
        <v>0</v>
      </c>
      <c r="R813">
        <v>1</v>
      </c>
      <c r="S813">
        <v>8</v>
      </c>
      <c r="T813">
        <v>12</v>
      </c>
      <c r="U813">
        <v>5</v>
      </c>
      <c r="V813">
        <v>0</v>
      </c>
      <c r="W813">
        <v>0</v>
      </c>
      <c r="X813">
        <v>0.86748923620141993</v>
      </c>
      <c r="Y813">
        <v>0</v>
      </c>
      <c r="Z813">
        <v>9.010995032394999E-3</v>
      </c>
      <c r="AA813">
        <v>1.5127457159906665</v>
      </c>
      <c r="AB813">
        <v>1.1237962912212367</v>
      </c>
      <c r="AC813">
        <v>7.8262785275835647</v>
      </c>
      <c r="AD813">
        <v>0</v>
      </c>
      <c r="AE813">
        <v>11.339320766029282</v>
      </c>
    </row>
    <row r="814" spans="1:31" x14ac:dyDescent="0.3">
      <c r="A814">
        <v>2734198</v>
      </c>
      <c r="B814">
        <v>1</v>
      </c>
      <c r="C814" t="s">
        <v>80</v>
      </c>
      <c r="D814" t="s">
        <v>98</v>
      </c>
      <c r="E814" t="s">
        <v>161</v>
      </c>
      <c r="F814" t="s">
        <v>2524</v>
      </c>
      <c r="G814" t="s">
        <v>163</v>
      </c>
      <c r="H814" t="s">
        <v>135</v>
      </c>
      <c r="I814" t="s">
        <v>136</v>
      </c>
      <c r="J814" t="s">
        <v>137</v>
      </c>
      <c r="K814" t="s">
        <v>138</v>
      </c>
      <c r="L814" t="s">
        <v>2525</v>
      </c>
      <c r="M814" t="s">
        <v>2526</v>
      </c>
      <c r="N814">
        <v>0.72555555500000002</v>
      </c>
      <c r="O814">
        <v>0</v>
      </c>
      <c r="P814">
        <v>48</v>
      </c>
      <c r="Q814">
        <v>0</v>
      </c>
      <c r="R814">
        <v>7</v>
      </c>
      <c r="S814">
        <v>0</v>
      </c>
      <c r="T814">
        <v>6</v>
      </c>
      <c r="U814">
        <v>0</v>
      </c>
      <c r="V814">
        <v>0</v>
      </c>
      <c r="W814">
        <v>0</v>
      </c>
      <c r="X814">
        <v>8.8349002929965312</v>
      </c>
      <c r="Y814">
        <v>0</v>
      </c>
      <c r="Z814">
        <v>9.9431300205176072</v>
      </c>
      <c r="AA814">
        <v>0</v>
      </c>
      <c r="AB814">
        <v>3.800703407700063</v>
      </c>
      <c r="AC814">
        <v>0</v>
      </c>
      <c r="AD814">
        <v>0</v>
      </c>
      <c r="AE814">
        <v>22.578733721214199</v>
      </c>
    </row>
    <row r="815" spans="1:31" x14ac:dyDescent="0.3">
      <c r="A815">
        <v>2735123</v>
      </c>
      <c r="B815">
        <v>1</v>
      </c>
      <c r="C815" t="s">
        <v>81</v>
      </c>
      <c r="D815" t="s">
        <v>112</v>
      </c>
      <c r="E815" t="s">
        <v>161</v>
      </c>
      <c r="F815" t="s">
        <v>2527</v>
      </c>
      <c r="G815" t="s">
        <v>163</v>
      </c>
      <c r="H815" t="s">
        <v>135</v>
      </c>
      <c r="I815" t="s">
        <v>136</v>
      </c>
      <c r="J815" t="s">
        <v>137</v>
      </c>
      <c r="K815" t="s">
        <v>138</v>
      </c>
      <c r="L815" t="s">
        <v>2528</v>
      </c>
      <c r="M815" t="s">
        <v>2529</v>
      </c>
      <c r="N815">
        <v>0.55194444399999998</v>
      </c>
      <c r="O815">
        <v>0</v>
      </c>
      <c r="P815">
        <v>70</v>
      </c>
      <c r="Q815">
        <v>0</v>
      </c>
      <c r="R815">
        <v>12</v>
      </c>
      <c r="S815">
        <v>0</v>
      </c>
      <c r="T815">
        <v>7</v>
      </c>
      <c r="U815">
        <v>0</v>
      </c>
      <c r="V815">
        <v>0</v>
      </c>
      <c r="W815">
        <v>0</v>
      </c>
      <c r="X815">
        <v>6.6270629096765648</v>
      </c>
      <c r="Y815">
        <v>0</v>
      </c>
      <c r="Z815">
        <v>0.22939701576330002</v>
      </c>
      <c r="AA815">
        <v>0</v>
      </c>
      <c r="AB815">
        <v>1.3831422767162234</v>
      </c>
      <c r="AC815">
        <v>0</v>
      </c>
      <c r="AD815">
        <v>0</v>
      </c>
      <c r="AE815">
        <v>8.2396022021560871</v>
      </c>
    </row>
    <row r="816" spans="1:31" x14ac:dyDescent="0.3">
      <c r="A816">
        <v>2734304</v>
      </c>
      <c r="B816">
        <v>2</v>
      </c>
      <c r="C816" t="s">
        <v>80</v>
      </c>
      <c r="D816" t="s">
        <v>97</v>
      </c>
      <c r="E816" t="s">
        <v>132</v>
      </c>
      <c r="F816" t="s">
        <v>2530</v>
      </c>
      <c r="G816" t="s">
        <v>409</v>
      </c>
      <c r="H816" t="s">
        <v>135</v>
      </c>
      <c r="I816" t="s">
        <v>136</v>
      </c>
      <c r="J816" t="s">
        <v>137</v>
      </c>
      <c r="K816" t="s">
        <v>138</v>
      </c>
      <c r="L816" t="s">
        <v>2237</v>
      </c>
      <c r="M816" t="s">
        <v>2531</v>
      </c>
      <c r="N816">
        <v>0.42444444399999998</v>
      </c>
      <c r="O816">
        <v>0</v>
      </c>
      <c r="P816">
        <v>37</v>
      </c>
      <c r="Q816">
        <v>0</v>
      </c>
      <c r="R816">
        <v>18</v>
      </c>
      <c r="S816">
        <v>0</v>
      </c>
      <c r="T816">
        <v>11</v>
      </c>
      <c r="U816">
        <v>0</v>
      </c>
      <c r="V816">
        <v>0</v>
      </c>
      <c r="W816">
        <v>0</v>
      </c>
      <c r="X816">
        <v>7.0892839152695855</v>
      </c>
      <c r="Y816">
        <v>0</v>
      </c>
      <c r="Z816">
        <v>2.9977049377436327</v>
      </c>
      <c r="AA816">
        <v>0</v>
      </c>
      <c r="AB816">
        <v>2.4064732809277602</v>
      </c>
      <c r="AC816">
        <v>0</v>
      </c>
      <c r="AD816">
        <v>0</v>
      </c>
      <c r="AE816">
        <v>12.493462133940977</v>
      </c>
    </row>
    <row r="817" spans="1:31" x14ac:dyDescent="0.3">
      <c r="A817">
        <v>2734410</v>
      </c>
      <c r="B817">
        <v>1</v>
      </c>
      <c r="C817" t="s">
        <v>80</v>
      </c>
      <c r="D817" t="s">
        <v>82</v>
      </c>
      <c r="E817" t="s">
        <v>145</v>
      </c>
      <c r="F817" t="s">
        <v>2532</v>
      </c>
      <c r="G817" t="s">
        <v>2533</v>
      </c>
      <c r="H817" t="s">
        <v>135</v>
      </c>
      <c r="I817" t="s">
        <v>136</v>
      </c>
      <c r="J817" t="s">
        <v>137</v>
      </c>
      <c r="K817" t="s">
        <v>138</v>
      </c>
      <c r="L817" t="s">
        <v>2534</v>
      </c>
      <c r="M817" t="s">
        <v>2535</v>
      </c>
      <c r="N817">
        <v>0.66083333300000002</v>
      </c>
      <c r="O817">
        <v>0</v>
      </c>
      <c r="P817">
        <v>2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0.10451658366597501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0.10451658366597501</v>
      </c>
    </row>
    <row r="818" spans="1:31" x14ac:dyDescent="0.3">
      <c r="A818">
        <v>2734433</v>
      </c>
      <c r="B818">
        <v>1</v>
      </c>
      <c r="C818" t="s">
        <v>81</v>
      </c>
      <c r="D818" t="s">
        <v>119</v>
      </c>
      <c r="E818" t="s">
        <v>132</v>
      </c>
      <c r="F818" t="s">
        <v>2536</v>
      </c>
      <c r="G818" t="s">
        <v>134</v>
      </c>
      <c r="H818" t="s">
        <v>135</v>
      </c>
      <c r="I818" t="s">
        <v>136</v>
      </c>
      <c r="J818" t="s">
        <v>137</v>
      </c>
      <c r="K818" t="s">
        <v>138</v>
      </c>
      <c r="L818" t="s">
        <v>2537</v>
      </c>
      <c r="M818" t="s">
        <v>2538</v>
      </c>
      <c r="N818">
        <v>2.6011111109999998</v>
      </c>
      <c r="O818">
        <v>0</v>
      </c>
      <c r="P818">
        <v>81</v>
      </c>
      <c r="Q818">
        <v>0</v>
      </c>
      <c r="R818">
        <v>4</v>
      </c>
      <c r="S818">
        <v>0</v>
      </c>
      <c r="T818">
        <v>3</v>
      </c>
      <c r="U818">
        <v>0</v>
      </c>
      <c r="V818">
        <v>0</v>
      </c>
      <c r="W818">
        <v>0</v>
      </c>
      <c r="X818">
        <v>21.673160508754318</v>
      </c>
      <c r="Y818">
        <v>0</v>
      </c>
      <c r="Z818">
        <v>1.4968544244908333</v>
      </c>
      <c r="AA818">
        <v>0</v>
      </c>
      <c r="AB818">
        <v>4.0147700418682222</v>
      </c>
      <c r="AC818">
        <v>0</v>
      </c>
      <c r="AD818">
        <v>0</v>
      </c>
      <c r="AE818">
        <v>27.184784975113374</v>
      </c>
    </row>
    <row r="819" spans="1:31" x14ac:dyDescent="0.3">
      <c r="A819">
        <v>2733626</v>
      </c>
      <c r="B819">
        <v>1</v>
      </c>
      <c r="C819" t="s">
        <v>80</v>
      </c>
      <c r="D819" t="s">
        <v>104</v>
      </c>
      <c r="E819" t="s">
        <v>213</v>
      </c>
      <c r="F819" t="s">
        <v>1748</v>
      </c>
      <c r="G819" t="s">
        <v>152</v>
      </c>
      <c r="H819" t="s">
        <v>153</v>
      </c>
      <c r="I819" t="s">
        <v>136</v>
      </c>
      <c r="J819" t="s">
        <v>137</v>
      </c>
      <c r="K819" t="s">
        <v>138</v>
      </c>
      <c r="L819" t="s">
        <v>2539</v>
      </c>
      <c r="M819" t="s">
        <v>2540</v>
      </c>
      <c r="N819">
        <v>1.5594444439999999</v>
      </c>
      <c r="O819">
        <v>2</v>
      </c>
      <c r="P819">
        <v>426</v>
      </c>
      <c r="Q819">
        <v>6</v>
      </c>
      <c r="R819">
        <v>32</v>
      </c>
      <c r="S819">
        <v>6</v>
      </c>
      <c r="T819">
        <v>76</v>
      </c>
      <c r="U819">
        <v>0</v>
      </c>
      <c r="V819">
        <v>0</v>
      </c>
      <c r="W819">
        <v>1.4074478113803917</v>
      </c>
      <c r="X819">
        <v>105.48248063541037</v>
      </c>
      <c r="Y819">
        <v>23.897542731062803</v>
      </c>
      <c r="Z819">
        <v>1.0222826941080134</v>
      </c>
      <c r="AA819">
        <v>34.970369931500052</v>
      </c>
      <c r="AB819">
        <v>41.666409339404801</v>
      </c>
      <c r="AC819">
        <v>0</v>
      </c>
      <c r="AD819">
        <v>0</v>
      </c>
      <c r="AE819">
        <v>208.44653314286643</v>
      </c>
    </row>
    <row r="820" spans="1:31" x14ac:dyDescent="0.3">
      <c r="A820">
        <v>2733649</v>
      </c>
      <c r="B820">
        <v>1</v>
      </c>
      <c r="C820" t="s">
        <v>80</v>
      </c>
      <c r="D820" t="s">
        <v>83</v>
      </c>
      <c r="E820" t="s">
        <v>156</v>
      </c>
      <c r="F820" t="s">
        <v>2541</v>
      </c>
      <c r="G820" t="s">
        <v>1613</v>
      </c>
      <c r="H820" t="s">
        <v>153</v>
      </c>
      <c r="I820" t="s">
        <v>490</v>
      </c>
      <c r="J820" t="s">
        <v>137</v>
      </c>
      <c r="K820" t="s">
        <v>138</v>
      </c>
      <c r="L820" t="s">
        <v>2542</v>
      </c>
      <c r="M820" t="s">
        <v>2543</v>
      </c>
      <c r="N820">
        <v>4.3611111000000001E-2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85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1.6741685319748956</v>
      </c>
      <c r="AC820">
        <v>0</v>
      </c>
      <c r="AD820">
        <v>0</v>
      </c>
      <c r="AE820">
        <v>1.6741685319748956</v>
      </c>
    </row>
    <row r="821" spans="1:31" x14ac:dyDescent="0.3">
      <c r="A821">
        <v>2734857</v>
      </c>
      <c r="B821">
        <v>1</v>
      </c>
      <c r="C821" t="s">
        <v>81</v>
      </c>
      <c r="D821" t="s">
        <v>113</v>
      </c>
      <c r="E821" t="s">
        <v>150</v>
      </c>
      <c r="F821" t="s">
        <v>2544</v>
      </c>
      <c r="G821" t="s">
        <v>152</v>
      </c>
      <c r="H821" t="s">
        <v>153</v>
      </c>
      <c r="I821" t="s">
        <v>136</v>
      </c>
      <c r="J821" t="s">
        <v>137</v>
      </c>
      <c r="K821" t="s">
        <v>138</v>
      </c>
      <c r="L821" t="s">
        <v>2545</v>
      </c>
      <c r="M821" t="s">
        <v>2546</v>
      </c>
      <c r="N821">
        <v>0.85277777700000001</v>
      </c>
      <c r="O821">
        <v>4</v>
      </c>
      <c r="P821">
        <v>1562</v>
      </c>
      <c r="Q821">
        <v>7</v>
      </c>
      <c r="R821">
        <v>39</v>
      </c>
      <c r="S821">
        <v>2</v>
      </c>
      <c r="T821">
        <v>315</v>
      </c>
      <c r="U821">
        <v>0</v>
      </c>
      <c r="V821">
        <v>0</v>
      </c>
      <c r="W821">
        <v>0.66759845585499988</v>
      </c>
      <c r="X821">
        <v>306.55335853920354</v>
      </c>
      <c r="Y821">
        <v>3.4516931975134737</v>
      </c>
      <c r="Z821">
        <v>12.477343811766524</v>
      </c>
      <c r="AA821">
        <v>8.7262939554744998E-2</v>
      </c>
      <c r="AB821">
        <v>117.70398902615786</v>
      </c>
      <c r="AC821">
        <v>0</v>
      </c>
      <c r="AD821">
        <v>0</v>
      </c>
      <c r="AE821">
        <v>440.94124597005111</v>
      </c>
    </row>
    <row r="822" spans="1:31" x14ac:dyDescent="0.3">
      <c r="A822">
        <v>2733775</v>
      </c>
      <c r="B822">
        <v>1</v>
      </c>
      <c r="C822" t="s">
        <v>80</v>
      </c>
      <c r="D822" t="s">
        <v>85</v>
      </c>
      <c r="E822" t="s">
        <v>145</v>
      </c>
      <c r="F822" t="s">
        <v>975</v>
      </c>
      <c r="G822" t="s">
        <v>181</v>
      </c>
      <c r="H822" t="s">
        <v>135</v>
      </c>
      <c r="I822" t="s">
        <v>136</v>
      </c>
      <c r="J822" t="s">
        <v>137</v>
      </c>
      <c r="K822" t="s">
        <v>138</v>
      </c>
      <c r="L822" t="s">
        <v>2547</v>
      </c>
      <c r="M822" t="s">
        <v>2548</v>
      </c>
      <c r="N822">
        <v>6.6019444439999999</v>
      </c>
      <c r="O822">
        <v>0</v>
      </c>
      <c r="P822">
        <v>11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19.506999702081238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19.506999702081238</v>
      </c>
    </row>
    <row r="823" spans="1:31" x14ac:dyDescent="0.3">
      <c r="A823">
        <v>2734316</v>
      </c>
      <c r="B823">
        <v>1</v>
      </c>
      <c r="C823" t="s">
        <v>80</v>
      </c>
      <c r="D823" t="s">
        <v>104</v>
      </c>
      <c r="E823" t="s">
        <v>145</v>
      </c>
      <c r="F823" t="s">
        <v>2549</v>
      </c>
      <c r="G823" t="s">
        <v>230</v>
      </c>
      <c r="H823" t="s">
        <v>135</v>
      </c>
      <c r="I823" t="s">
        <v>136</v>
      </c>
      <c r="J823" t="s">
        <v>137</v>
      </c>
      <c r="K823" t="s">
        <v>138</v>
      </c>
      <c r="L823" t="s">
        <v>2550</v>
      </c>
      <c r="M823" t="s">
        <v>1835</v>
      </c>
      <c r="N823">
        <v>3.0408333330000001</v>
      </c>
      <c r="O823">
        <v>0</v>
      </c>
      <c r="P823">
        <v>1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0.58396986029953002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0.58396986029953002</v>
      </c>
    </row>
    <row r="824" spans="1:31" x14ac:dyDescent="0.3">
      <c r="A824">
        <v>2734951</v>
      </c>
      <c r="B824">
        <v>1</v>
      </c>
      <c r="C824" t="s">
        <v>80</v>
      </c>
      <c r="D824" t="s">
        <v>82</v>
      </c>
      <c r="E824" t="s">
        <v>156</v>
      </c>
      <c r="F824" t="s">
        <v>2551</v>
      </c>
      <c r="G824" t="s">
        <v>185</v>
      </c>
      <c r="H824" t="s">
        <v>153</v>
      </c>
      <c r="I824" t="s">
        <v>136</v>
      </c>
      <c r="J824" t="s">
        <v>137</v>
      </c>
      <c r="K824" t="s">
        <v>138</v>
      </c>
      <c r="L824" t="s">
        <v>2552</v>
      </c>
      <c r="M824" t="s">
        <v>2553</v>
      </c>
      <c r="N824">
        <v>1.4550000000000001</v>
      </c>
      <c r="O824">
        <v>0</v>
      </c>
      <c r="P824">
        <v>137</v>
      </c>
      <c r="Q824">
        <v>0</v>
      </c>
      <c r="R824">
        <v>0</v>
      </c>
      <c r="S824">
        <v>0</v>
      </c>
      <c r="T824">
        <v>24</v>
      </c>
      <c r="U824">
        <v>0</v>
      </c>
      <c r="V824">
        <v>0</v>
      </c>
      <c r="W824">
        <v>0</v>
      </c>
      <c r="X824">
        <v>64.474877366229649</v>
      </c>
      <c r="Y824">
        <v>0</v>
      </c>
      <c r="Z824">
        <v>0</v>
      </c>
      <c r="AA824">
        <v>0</v>
      </c>
      <c r="AB824">
        <v>31.221212364855468</v>
      </c>
      <c r="AC824">
        <v>0</v>
      </c>
      <c r="AD824">
        <v>0</v>
      </c>
      <c r="AE824">
        <v>95.696089731085124</v>
      </c>
    </row>
    <row r="825" spans="1:31" x14ac:dyDescent="0.3">
      <c r="A825">
        <v>2733955</v>
      </c>
      <c r="B825">
        <v>1</v>
      </c>
      <c r="C825" t="s">
        <v>81</v>
      </c>
      <c r="D825" t="s">
        <v>113</v>
      </c>
      <c r="E825" t="s">
        <v>161</v>
      </c>
      <c r="F825" t="s">
        <v>2554</v>
      </c>
      <c r="G825" t="s">
        <v>163</v>
      </c>
      <c r="H825" t="s">
        <v>135</v>
      </c>
      <c r="I825" t="s">
        <v>136</v>
      </c>
      <c r="J825" t="s">
        <v>137</v>
      </c>
      <c r="K825" t="s">
        <v>138</v>
      </c>
      <c r="L825" t="s">
        <v>2555</v>
      </c>
      <c r="M825" t="s">
        <v>2556</v>
      </c>
      <c r="N825">
        <v>3.8672222220000001</v>
      </c>
      <c r="O825">
        <v>0</v>
      </c>
      <c r="P825">
        <v>7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2.2120671117113675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2.2120671117113675</v>
      </c>
    </row>
    <row r="826" spans="1:31" x14ac:dyDescent="0.3">
      <c r="A826">
        <v>2733720</v>
      </c>
      <c r="B826">
        <v>1</v>
      </c>
      <c r="C826" t="s">
        <v>80</v>
      </c>
      <c r="D826" t="s">
        <v>99</v>
      </c>
      <c r="E826" t="s">
        <v>150</v>
      </c>
      <c r="F826" t="s">
        <v>2557</v>
      </c>
      <c r="G826" t="s">
        <v>152</v>
      </c>
      <c r="H826" t="s">
        <v>153</v>
      </c>
      <c r="I826" t="s">
        <v>136</v>
      </c>
      <c r="J826" t="s">
        <v>137</v>
      </c>
      <c r="K826" t="s">
        <v>138</v>
      </c>
      <c r="L826" t="s">
        <v>2558</v>
      </c>
      <c r="M826" t="s">
        <v>2559</v>
      </c>
      <c r="N826">
        <v>2.0499999999999998</v>
      </c>
      <c r="O826">
        <v>4</v>
      </c>
      <c r="P826">
        <v>665</v>
      </c>
      <c r="Q826">
        <v>1</v>
      </c>
      <c r="R826">
        <v>39</v>
      </c>
      <c r="S826">
        <v>2</v>
      </c>
      <c r="T826">
        <v>69</v>
      </c>
      <c r="U826">
        <v>0</v>
      </c>
      <c r="V826">
        <v>0</v>
      </c>
      <c r="W826">
        <v>25.926956083955108</v>
      </c>
      <c r="X826">
        <v>188.3211932572471</v>
      </c>
      <c r="Y826">
        <v>0.62413018384979169</v>
      </c>
      <c r="Z826">
        <v>2.0979832659033497</v>
      </c>
      <c r="AA826">
        <v>191.41289264135685</v>
      </c>
      <c r="AB826">
        <v>66.886117845456866</v>
      </c>
      <c r="AC826">
        <v>0</v>
      </c>
      <c r="AD826">
        <v>0</v>
      </c>
      <c r="AE826">
        <v>475.269273277769</v>
      </c>
    </row>
    <row r="827" spans="1:31" x14ac:dyDescent="0.3">
      <c r="A827">
        <v>2734347</v>
      </c>
      <c r="B827">
        <v>1</v>
      </c>
      <c r="C827" t="s">
        <v>80</v>
      </c>
      <c r="D827" t="s">
        <v>97</v>
      </c>
      <c r="E827" t="s">
        <v>200</v>
      </c>
      <c r="F827" t="s">
        <v>2560</v>
      </c>
      <c r="G827" t="s">
        <v>543</v>
      </c>
      <c r="H827" t="s">
        <v>135</v>
      </c>
      <c r="I827" t="s">
        <v>136</v>
      </c>
      <c r="J827" t="s">
        <v>137</v>
      </c>
      <c r="K827" t="s">
        <v>138</v>
      </c>
      <c r="L827" t="s">
        <v>2561</v>
      </c>
      <c r="M827" t="s">
        <v>2562</v>
      </c>
      <c r="N827">
        <v>9.7030555550000006</v>
      </c>
      <c r="O827">
        <v>0</v>
      </c>
      <c r="P827">
        <v>81</v>
      </c>
      <c r="Q827">
        <v>0</v>
      </c>
      <c r="R827">
        <v>2</v>
      </c>
      <c r="S827">
        <v>0</v>
      </c>
      <c r="T827">
        <v>1</v>
      </c>
      <c r="U827">
        <v>0</v>
      </c>
      <c r="V827">
        <v>0</v>
      </c>
      <c r="W827">
        <v>0</v>
      </c>
      <c r="X827">
        <v>123.32243604053951</v>
      </c>
      <c r="Y827">
        <v>0</v>
      </c>
      <c r="Z827">
        <v>4.3355636535196505</v>
      </c>
      <c r="AA827">
        <v>0</v>
      </c>
      <c r="AB827">
        <v>3.9942741740939924</v>
      </c>
      <c r="AC827">
        <v>0</v>
      </c>
      <c r="AD827">
        <v>0</v>
      </c>
      <c r="AE827">
        <v>131.65227386815317</v>
      </c>
    </row>
    <row r="828" spans="1:31" x14ac:dyDescent="0.3">
      <c r="A828">
        <v>2734794</v>
      </c>
      <c r="B828">
        <v>1</v>
      </c>
      <c r="C828" t="s">
        <v>80</v>
      </c>
      <c r="D828" t="s">
        <v>82</v>
      </c>
      <c r="E828" t="s">
        <v>145</v>
      </c>
      <c r="F828" t="s">
        <v>2563</v>
      </c>
      <c r="G828" t="s">
        <v>230</v>
      </c>
      <c r="H828" t="s">
        <v>135</v>
      </c>
      <c r="I828" t="s">
        <v>136</v>
      </c>
      <c r="J828" t="s">
        <v>137</v>
      </c>
      <c r="K828" t="s">
        <v>138</v>
      </c>
      <c r="L828" t="s">
        <v>2564</v>
      </c>
      <c r="M828" t="s">
        <v>2565</v>
      </c>
      <c r="N828">
        <v>10.762499999999999</v>
      </c>
      <c r="O828">
        <v>0</v>
      </c>
      <c r="P828">
        <v>1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2.7397954806005629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2.7397954806005629</v>
      </c>
    </row>
    <row r="829" spans="1:31" x14ac:dyDescent="0.3">
      <c r="A829">
        <v>2734645</v>
      </c>
      <c r="B829">
        <v>1</v>
      </c>
      <c r="C829" t="s">
        <v>80</v>
      </c>
      <c r="D829" t="s">
        <v>102</v>
      </c>
      <c r="E829" t="s">
        <v>161</v>
      </c>
      <c r="F829" t="s">
        <v>2566</v>
      </c>
      <c r="G829" t="s">
        <v>163</v>
      </c>
      <c r="H829" t="s">
        <v>135</v>
      </c>
      <c r="I829" t="s">
        <v>136</v>
      </c>
      <c r="J829" t="s">
        <v>137</v>
      </c>
      <c r="K829" t="s">
        <v>138</v>
      </c>
      <c r="L829" t="s">
        <v>2567</v>
      </c>
      <c r="M829" t="s">
        <v>2568</v>
      </c>
      <c r="N829">
        <v>3.5036111110000001</v>
      </c>
      <c r="O829">
        <v>0</v>
      </c>
      <c r="P829">
        <v>0</v>
      </c>
      <c r="Q829">
        <v>0</v>
      </c>
      <c r="R829">
        <v>11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</row>
    <row r="830" spans="1:31" x14ac:dyDescent="0.3">
      <c r="A830">
        <v>2734253</v>
      </c>
      <c r="B830">
        <v>1</v>
      </c>
      <c r="C830" t="s">
        <v>81</v>
      </c>
      <c r="D830" t="s">
        <v>118</v>
      </c>
      <c r="E830" t="s">
        <v>161</v>
      </c>
      <c r="F830" t="s">
        <v>2569</v>
      </c>
      <c r="G830" t="s">
        <v>1479</v>
      </c>
      <c r="H830" t="s">
        <v>135</v>
      </c>
      <c r="I830" t="s">
        <v>136</v>
      </c>
      <c r="J830" t="s">
        <v>137</v>
      </c>
      <c r="K830" t="s">
        <v>138</v>
      </c>
      <c r="L830" t="s">
        <v>2570</v>
      </c>
      <c r="M830" t="s">
        <v>2571</v>
      </c>
      <c r="N830">
        <v>3.954722222</v>
      </c>
      <c r="O830">
        <v>0</v>
      </c>
      <c r="P830">
        <v>75</v>
      </c>
      <c r="Q830">
        <v>0</v>
      </c>
      <c r="R830">
        <v>0</v>
      </c>
      <c r="S830">
        <v>0</v>
      </c>
      <c r="T830">
        <v>3</v>
      </c>
      <c r="U830">
        <v>0</v>
      </c>
      <c r="V830">
        <v>0</v>
      </c>
      <c r="W830">
        <v>0</v>
      </c>
      <c r="X830">
        <v>63.353114296290961</v>
      </c>
      <c r="Y830">
        <v>0</v>
      </c>
      <c r="Z830">
        <v>0</v>
      </c>
      <c r="AA830">
        <v>0</v>
      </c>
      <c r="AB830">
        <v>10.70542323766786</v>
      </c>
      <c r="AC830">
        <v>0</v>
      </c>
      <c r="AD830">
        <v>0</v>
      </c>
      <c r="AE830">
        <v>74.058537533958827</v>
      </c>
    </row>
    <row r="831" spans="1:31" x14ac:dyDescent="0.3">
      <c r="A831">
        <v>2734448</v>
      </c>
      <c r="B831">
        <v>1</v>
      </c>
      <c r="C831" t="s">
        <v>80</v>
      </c>
      <c r="D831" t="s">
        <v>100</v>
      </c>
      <c r="E831" t="s">
        <v>150</v>
      </c>
      <c r="F831" t="s">
        <v>2572</v>
      </c>
      <c r="G831" t="s">
        <v>152</v>
      </c>
      <c r="H831" t="s">
        <v>153</v>
      </c>
      <c r="I831" t="s">
        <v>136</v>
      </c>
      <c r="J831" t="s">
        <v>137</v>
      </c>
      <c r="K831" t="s">
        <v>138</v>
      </c>
      <c r="L831" t="s">
        <v>2573</v>
      </c>
      <c r="M831" t="s">
        <v>2574</v>
      </c>
      <c r="N831">
        <v>6.4166665999999997E-2</v>
      </c>
      <c r="O831">
        <v>2</v>
      </c>
      <c r="P831">
        <v>1427</v>
      </c>
      <c r="Q831">
        <v>17</v>
      </c>
      <c r="R831">
        <v>435</v>
      </c>
      <c r="S831">
        <v>13</v>
      </c>
      <c r="T831">
        <v>284</v>
      </c>
      <c r="U831">
        <v>0</v>
      </c>
      <c r="V831">
        <v>1</v>
      </c>
      <c r="W831">
        <v>5.8527766486805001E-2</v>
      </c>
      <c r="X831">
        <v>18.945896556620344</v>
      </c>
      <c r="Y831">
        <v>5.8567149656584796</v>
      </c>
      <c r="Z831">
        <v>18.240382185965551</v>
      </c>
      <c r="AA831">
        <v>6.8115400957005328</v>
      </c>
      <c r="AB831">
        <v>11.461744705241399</v>
      </c>
      <c r="AC831">
        <v>0</v>
      </c>
      <c r="AD831">
        <v>0.18146409051155002</v>
      </c>
      <c r="AE831">
        <v>61.556270366184656</v>
      </c>
    </row>
    <row r="832" spans="1:31" x14ac:dyDescent="0.3">
      <c r="A832">
        <v>2734517</v>
      </c>
      <c r="B832">
        <v>1</v>
      </c>
      <c r="C832" t="s">
        <v>80</v>
      </c>
      <c r="D832" t="s">
        <v>100</v>
      </c>
      <c r="E832" t="s">
        <v>156</v>
      </c>
      <c r="F832" t="s">
        <v>2575</v>
      </c>
      <c r="G832" t="s">
        <v>185</v>
      </c>
      <c r="H832" t="s">
        <v>153</v>
      </c>
      <c r="I832" t="s">
        <v>136</v>
      </c>
      <c r="J832" t="s">
        <v>137</v>
      </c>
      <c r="K832" t="s">
        <v>138</v>
      </c>
      <c r="L832" t="s">
        <v>2576</v>
      </c>
      <c r="M832" t="s">
        <v>2577</v>
      </c>
      <c r="N832">
        <v>6.3791666659999997</v>
      </c>
      <c r="O832">
        <v>0</v>
      </c>
      <c r="P832">
        <v>46</v>
      </c>
      <c r="Q832">
        <v>0</v>
      </c>
      <c r="R832">
        <v>7</v>
      </c>
      <c r="S832">
        <v>0</v>
      </c>
      <c r="T832">
        <v>1</v>
      </c>
      <c r="U832">
        <v>0</v>
      </c>
      <c r="V832">
        <v>0</v>
      </c>
      <c r="W832">
        <v>0</v>
      </c>
      <c r="X832">
        <v>240.63434031954816</v>
      </c>
      <c r="Y832">
        <v>0</v>
      </c>
      <c r="Z832">
        <v>12.778001103749894</v>
      </c>
      <c r="AA832">
        <v>0</v>
      </c>
      <c r="AB832">
        <v>4.5134553238401001</v>
      </c>
      <c r="AC832">
        <v>0</v>
      </c>
      <c r="AD832">
        <v>0</v>
      </c>
      <c r="AE832">
        <v>257.92579674713812</v>
      </c>
    </row>
    <row r="833" spans="1:31" x14ac:dyDescent="0.3">
      <c r="A833">
        <v>2734494</v>
      </c>
      <c r="B833">
        <v>1</v>
      </c>
      <c r="C833" t="s">
        <v>80</v>
      </c>
      <c r="D833" t="s">
        <v>93</v>
      </c>
      <c r="E833" t="s">
        <v>161</v>
      </c>
      <c r="F833" t="s">
        <v>2578</v>
      </c>
      <c r="G833" t="s">
        <v>163</v>
      </c>
      <c r="H833" t="s">
        <v>135</v>
      </c>
      <c r="I833" t="s">
        <v>136</v>
      </c>
      <c r="J833" t="s">
        <v>137</v>
      </c>
      <c r="K833" t="s">
        <v>138</v>
      </c>
      <c r="L833" t="s">
        <v>2579</v>
      </c>
      <c r="M833" t="s">
        <v>2580</v>
      </c>
      <c r="N833">
        <v>3.122777777</v>
      </c>
      <c r="O833">
        <v>0</v>
      </c>
      <c r="P833">
        <v>9</v>
      </c>
      <c r="Q833">
        <v>0</v>
      </c>
      <c r="R833">
        <v>12</v>
      </c>
      <c r="S833">
        <v>0</v>
      </c>
      <c r="T833">
        <v>9</v>
      </c>
      <c r="U833">
        <v>0</v>
      </c>
      <c r="V833">
        <v>0</v>
      </c>
      <c r="W833">
        <v>0</v>
      </c>
      <c r="X833">
        <v>0.60197817970333334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0.60197817970333334</v>
      </c>
    </row>
    <row r="834" spans="1:31" x14ac:dyDescent="0.3">
      <c r="A834">
        <v>2734640</v>
      </c>
      <c r="B834">
        <v>1</v>
      </c>
      <c r="C834" t="s">
        <v>80</v>
      </c>
      <c r="D834" t="s">
        <v>103</v>
      </c>
      <c r="E834" t="s">
        <v>156</v>
      </c>
      <c r="F834" t="s">
        <v>2581</v>
      </c>
      <c r="G834" t="s">
        <v>348</v>
      </c>
      <c r="H834" t="s">
        <v>153</v>
      </c>
      <c r="I834" t="s">
        <v>136</v>
      </c>
      <c r="J834" t="s">
        <v>137</v>
      </c>
      <c r="K834" t="s">
        <v>138</v>
      </c>
      <c r="L834" t="s">
        <v>2582</v>
      </c>
      <c r="M834" t="s">
        <v>2583</v>
      </c>
      <c r="N834">
        <v>2.2908333330000001</v>
      </c>
      <c r="O834">
        <v>0</v>
      </c>
      <c r="P834">
        <v>224</v>
      </c>
      <c r="Q834">
        <v>0</v>
      </c>
      <c r="R834">
        <v>25</v>
      </c>
      <c r="S834">
        <v>1</v>
      </c>
      <c r="T834">
        <v>25</v>
      </c>
      <c r="U834">
        <v>0</v>
      </c>
      <c r="V834">
        <v>0</v>
      </c>
      <c r="W834">
        <v>0</v>
      </c>
      <c r="X834">
        <v>122.32308971241649</v>
      </c>
      <c r="Y834">
        <v>0</v>
      </c>
      <c r="Z834">
        <v>53.348820860261505</v>
      </c>
      <c r="AA834">
        <v>25.048866871520378</v>
      </c>
      <c r="AB834">
        <v>38.138614879862246</v>
      </c>
      <c r="AC834">
        <v>0</v>
      </c>
      <c r="AD834">
        <v>0</v>
      </c>
      <c r="AE834">
        <v>238.85939232406062</v>
      </c>
    </row>
    <row r="835" spans="1:31" x14ac:dyDescent="0.3">
      <c r="A835">
        <v>2734540</v>
      </c>
      <c r="B835">
        <v>1</v>
      </c>
      <c r="C835" t="s">
        <v>80</v>
      </c>
      <c r="D835" t="s">
        <v>82</v>
      </c>
      <c r="E835" t="s">
        <v>200</v>
      </c>
      <c r="F835" t="s">
        <v>2584</v>
      </c>
      <c r="G835" t="s">
        <v>543</v>
      </c>
      <c r="H835" t="s">
        <v>135</v>
      </c>
      <c r="I835" t="s">
        <v>136</v>
      </c>
      <c r="J835" t="s">
        <v>137</v>
      </c>
      <c r="K835" t="s">
        <v>138</v>
      </c>
      <c r="L835" t="s">
        <v>2585</v>
      </c>
      <c r="M835" t="s">
        <v>2586</v>
      </c>
      <c r="N835">
        <v>4.9730555550000002</v>
      </c>
      <c r="O835">
        <v>0</v>
      </c>
      <c r="P835">
        <v>1</v>
      </c>
      <c r="Q835">
        <v>0</v>
      </c>
      <c r="R835">
        <v>0</v>
      </c>
      <c r="S835">
        <v>0</v>
      </c>
      <c r="T835">
        <v>126</v>
      </c>
      <c r="U835">
        <v>0</v>
      </c>
      <c r="V835">
        <v>0</v>
      </c>
      <c r="W835">
        <v>0</v>
      </c>
      <c r="X835">
        <v>1.0596305636864267</v>
      </c>
      <c r="Y835">
        <v>0</v>
      </c>
      <c r="Z835">
        <v>0</v>
      </c>
      <c r="AA835">
        <v>0</v>
      </c>
      <c r="AB835">
        <v>194.50854761882704</v>
      </c>
      <c r="AC835">
        <v>0</v>
      </c>
      <c r="AD835">
        <v>0</v>
      </c>
      <c r="AE835">
        <v>195.56817818251346</v>
      </c>
    </row>
    <row r="836" spans="1:31" x14ac:dyDescent="0.3">
      <c r="A836">
        <v>2734133</v>
      </c>
      <c r="B836">
        <v>1</v>
      </c>
      <c r="C836" t="s">
        <v>80</v>
      </c>
      <c r="D836" t="s">
        <v>107</v>
      </c>
      <c r="E836" t="s">
        <v>150</v>
      </c>
      <c r="F836" t="s">
        <v>2587</v>
      </c>
      <c r="G836" t="s">
        <v>170</v>
      </c>
      <c r="H836" t="s">
        <v>153</v>
      </c>
      <c r="I836" t="s">
        <v>136</v>
      </c>
      <c r="J836" t="s">
        <v>137</v>
      </c>
      <c r="K836" t="s">
        <v>138</v>
      </c>
      <c r="L836" t="s">
        <v>2588</v>
      </c>
      <c r="M836" t="s">
        <v>2589</v>
      </c>
      <c r="N836">
        <v>0.98222222199999998</v>
      </c>
      <c r="O836">
        <v>0</v>
      </c>
      <c r="P836">
        <v>5421</v>
      </c>
      <c r="Q836">
        <v>0</v>
      </c>
      <c r="R836">
        <v>2</v>
      </c>
      <c r="S836">
        <v>0</v>
      </c>
      <c r="T836">
        <v>536</v>
      </c>
      <c r="U836">
        <v>0</v>
      </c>
      <c r="V836">
        <v>0</v>
      </c>
      <c r="W836">
        <v>0</v>
      </c>
      <c r="X836">
        <v>725.85632848095929</v>
      </c>
      <c r="Y836">
        <v>0</v>
      </c>
      <c r="Z836">
        <v>0.41125131752949995</v>
      </c>
      <c r="AA836">
        <v>0</v>
      </c>
      <c r="AB836">
        <v>459.30827925076869</v>
      </c>
      <c r="AC836">
        <v>0</v>
      </c>
      <c r="AD836">
        <v>0</v>
      </c>
      <c r="AE836">
        <v>1185.5758590492574</v>
      </c>
    </row>
    <row r="837" spans="1:31" x14ac:dyDescent="0.3">
      <c r="A837">
        <v>2734571</v>
      </c>
      <c r="B837">
        <v>1</v>
      </c>
      <c r="C837" t="s">
        <v>80</v>
      </c>
      <c r="D837" t="s">
        <v>87</v>
      </c>
      <c r="E837" t="s">
        <v>200</v>
      </c>
      <c r="F837" t="s">
        <v>2590</v>
      </c>
      <c r="G837" t="s">
        <v>163</v>
      </c>
      <c r="H837" t="s">
        <v>135</v>
      </c>
      <c r="I837" t="s">
        <v>136</v>
      </c>
      <c r="J837" t="s">
        <v>137</v>
      </c>
      <c r="K837" t="s">
        <v>138</v>
      </c>
      <c r="L837" t="s">
        <v>2591</v>
      </c>
      <c r="M837" t="s">
        <v>2592</v>
      </c>
      <c r="N837">
        <v>7.8191666660000001</v>
      </c>
      <c r="O837">
        <v>0</v>
      </c>
      <c r="P837">
        <v>20</v>
      </c>
      <c r="Q837">
        <v>0</v>
      </c>
      <c r="R837">
        <v>0</v>
      </c>
      <c r="S837">
        <v>0</v>
      </c>
      <c r="T837">
        <v>1</v>
      </c>
      <c r="U837">
        <v>0</v>
      </c>
      <c r="V837">
        <v>0</v>
      </c>
      <c r="W837">
        <v>0</v>
      </c>
      <c r="X837">
        <v>31.79137979513369</v>
      </c>
      <c r="Y837">
        <v>0</v>
      </c>
      <c r="Z837">
        <v>0</v>
      </c>
      <c r="AA837">
        <v>0</v>
      </c>
      <c r="AB837">
        <v>9.8244024993874994</v>
      </c>
      <c r="AC837">
        <v>0</v>
      </c>
      <c r="AD837">
        <v>0</v>
      </c>
      <c r="AE837">
        <v>41.615782294521189</v>
      </c>
    </row>
    <row r="838" spans="1:31" x14ac:dyDescent="0.3">
      <c r="A838">
        <v>2734763</v>
      </c>
      <c r="B838">
        <v>1</v>
      </c>
      <c r="C838" t="s">
        <v>80</v>
      </c>
      <c r="D838" t="s">
        <v>94</v>
      </c>
      <c r="E838" t="s">
        <v>156</v>
      </c>
      <c r="F838" t="s">
        <v>2593</v>
      </c>
      <c r="G838" t="s">
        <v>185</v>
      </c>
      <c r="H838" t="s">
        <v>153</v>
      </c>
      <c r="I838" t="s">
        <v>136</v>
      </c>
      <c r="J838" t="s">
        <v>137</v>
      </c>
      <c r="K838" t="s">
        <v>138</v>
      </c>
      <c r="L838" t="s">
        <v>2594</v>
      </c>
      <c r="M838" t="s">
        <v>2595</v>
      </c>
      <c r="N838">
        <v>6.1191666659999999</v>
      </c>
      <c r="O838">
        <v>0</v>
      </c>
      <c r="P838">
        <v>41</v>
      </c>
      <c r="Q838">
        <v>0</v>
      </c>
      <c r="R838">
        <v>2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27.774492856080766</v>
      </c>
      <c r="Y838">
        <v>0</v>
      </c>
      <c r="Z838">
        <v>0.50006079959368011</v>
      </c>
      <c r="AA838">
        <v>0</v>
      </c>
      <c r="AB838">
        <v>0</v>
      </c>
      <c r="AC838">
        <v>0</v>
      </c>
      <c r="AD838">
        <v>0</v>
      </c>
      <c r="AE838">
        <v>28.274553655674445</v>
      </c>
    </row>
    <row r="839" spans="1:31" x14ac:dyDescent="0.3">
      <c r="A839">
        <v>2734617</v>
      </c>
      <c r="B839">
        <v>1</v>
      </c>
      <c r="C839" t="s">
        <v>81</v>
      </c>
      <c r="D839" t="s">
        <v>128</v>
      </c>
      <c r="E839" t="s">
        <v>161</v>
      </c>
      <c r="F839" t="s">
        <v>2596</v>
      </c>
      <c r="G839" t="s">
        <v>163</v>
      </c>
      <c r="H839" t="s">
        <v>135</v>
      </c>
      <c r="I839" t="s">
        <v>136</v>
      </c>
      <c r="J839" t="s">
        <v>137</v>
      </c>
      <c r="K839" t="s">
        <v>138</v>
      </c>
      <c r="L839" t="s">
        <v>2597</v>
      </c>
      <c r="M839" t="s">
        <v>2598</v>
      </c>
      <c r="N839">
        <v>4.130833333</v>
      </c>
      <c r="O839">
        <v>0</v>
      </c>
      <c r="P839">
        <v>20</v>
      </c>
      <c r="Q839">
        <v>0</v>
      </c>
      <c r="R839">
        <v>0</v>
      </c>
      <c r="S839">
        <v>0</v>
      </c>
      <c r="T839">
        <v>1</v>
      </c>
      <c r="U839">
        <v>0</v>
      </c>
      <c r="V839">
        <v>0</v>
      </c>
      <c r="W839">
        <v>0</v>
      </c>
      <c r="X839">
        <v>10.447299924140381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10.447299924140381</v>
      </c>
    </row>
    <row r="840" spans="1:31" x14ac:dyDescent="0.3">
      <c r="A840">
        <v>2733987</v>
      </c>
      <c r="B840">
        <v>1</v>
      </c>
      <c r="C840" t="s">
        <v>81</v>
      </c>
      <c r="D840" t="s">
        <v>127</v>
      </c>
      <c r="E840" t="s">
        <v>213</v>
      </c>
      <c r="F840" t="s">
        <v>2599</v>
      </c>
      <c r="G840" t="s">
        <v>152</v>
      </c>
      <c r="H840" t="s">
        <v>153</v>
      </c>
      <c r="I840" t="s">
        <v>136</v>
      </c>
      <c r="J840" t="s">
        <v>137</v>
      </c>
      <c r="K840" t="s">
        <v>138</v>
      </c>
      <c r="L840" t="s">
        <v>2600</v>
      </c>
      <c r="M840" t="s">
        <v>1567</v>
      </c>
      <c r="N840">
        <v>1.2552777770000001</v>
      </c>
      <c r="O840">
        <v>0</v>
      </c>
      <c r="P840">
        <v>0</v>
      </c>
      <c r="Q840">
        <v>0</v>
      </c>
      <c r="R840">
        <v>0</v>
      </c>
      <c r="S840">
        <v>3</v>
      </c>
      <c r="T840">
        <v>0</v>
      </c>
      <c r="U840">
        <v>1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12.159817508747397</v>
      </c>
      <c r="AB840">
        <v>0</v>
      </c>
      <c r="AC840">
        <v>223.18503891147842</v>
      </c>
      <c r="AD840">
        <v>0</v>
      </c>
      <c r="AE840">
        <v>235.34485642022582</v>
      </c>
    </row>
    <row r="841" spans="1:31" x14ac:dyDescent="0.3">
      <c r="A841">
        <v>2734425</v>
      </c>
      <c r="B841">
        <v>1</v>
      </c>
      <c r="C841" t="s">
        <v>80</v>
      </c>
      <c r="D841" t="s">
        <v>101</v>
      </c>
      <c r="E841" t="s">
        <v>161</v>
      </c>
      <c r="F841" t="s">
        <v>2601</v>
      </c>
      <c r="G841" t="s">
        <v>163</v>
      </c>
      <c r="H841" t="s">
        <v>135</v>
      </c>
      <c r="I841" t="s">
        <v>136</v>
      </c>
      <c r="J841" t="s">
        <v>137</v>
      </c>
      <c r="K841" t="s">
        <v>138</v>
      </c>
      <c r="L841" t="s">
        <v>2602</v>
      </c>
      <c r="M841" t="s">
        <v>2603</v>
      </c>
      <c r="N841">
        <v>1.8558333330000001</v>
      </c>
      <c r="O841">
        <v>0</v>
      </c>
      <c r="P841">
        <v>43</v>
      </c>
      <c r="Q841">
        <v>0</v>
      </c>
      <c r="R841">
        <v>0</v>
      </c>
      <c r="S841">
        <v>0</v>
      </c>
      <c r="T841">
        <v>3</v>
      </c>
      <c r="U841">
        <v>0</v>
      </c>
      <c r="V841">
        <v>0</v>
      </c>
      <c r="W841">
        <v>0</v>
      </c>
      <c r="X841">
        <v>9.975811473017183</v>
      </c>
      <c r="Y841">
        <v>0</v>
      </c>
      <c r="Z841">
        <v>0</v>
      </c>
      <c r="AA841">
        <v>0</v>
      </c>
      <c r="AB841">
        <v>3.7883559664700504</v>
      </c>
      <c r="AC841">
        <v>0</v>
      </c>
      <c r="AD841">
        <v>0</v>
      </c>
      <c r="AE841">
        <v>13.764167439487233</v>
      </c>
    </row>
    <row r="842" spans="1:31" x14ac:dyDescent="0.3">
      <c r="A842">
        <v>2734671</v>
      </c>
      <c r="B842">
        <v>1</v>
      </c>
      <c r="C842" t="s">
        <v>80</v>
      </c>
      <c r="D842" t="s">
        <v>89</v>
      </c>
      <c r="E842" t="s">
        <v>161</v>
      </c>
      <c r="F842" t="s">
        <v>2604</v>
      </c>
      <c r="G842" t="s">
        <v>724</v>
      </c>
      <c r="H842" t="s">
        <v>135</v>
      </c>
      <c r="I842" t="s">
        <v>136</v>
      </c>
      <c r="J842" t="s">
        <v>137</v>
      </c>
      <c r="K842" t="s">
        <v>138</v>
      </c>
      <c r="L842" t="s">
        <v>2605</v>
      </c>
      <c r="M842" t="s">
        <v>2606</v>
      </c>
      <c r="N842">
        <v>3.9880555549999999</v>
      </c>
      <c r="O842">
        <v>0</v>
      </c>
      <c r="P842">
        <v>26</v>
      </c>
      <c r="Q842">
        <v>0</v>
      </c>
      <c r="R842">
        <v>5</v>
      </c>
      <c r="S842">
        <v>0</v>
      </c>
      <c r="T842">
        <v>1</v>
      </c>
      <c r="U842">
        <v>0</v>
      </c>
      <c r="V842">
        <v>0</v>
      </c>
      <c r="W842">
        <v>0</v>
      </c>
      <c r="X842">
        <v>22.992696359121215</v>
      </c>
      <c r="Y842">
        <v>0</v>
      </c>
      <c r="Z842">
        <v>3.8689595210952357</v>
      </c>
      <c r="AA842">
        <v>0</v>
      </c>
      <c r="AB842">
        <v>0</v>
      </c>
      <c r="AC842">
        <v>0</v>
      </c>
      <c r="AD842">
        <v>0</v>
      </c>
      <c r="AE842">
        <v>26.86165588021645</v>
      </c>
    </row>
    <row r="843" spans="1:31" x14ac:dyDescent="0.3">
      <c r="A843">
        <v>2734033</v>
      </c>
      <c r="B843">
        <v>1</v>
      </c>
      <c r="C843" t="s">
        <v>81</v>
      </c>
      <c r="D843" t="s">
        <v>113</v>
      </c>
      <c r="E843" t="s">
        <v>132</v>
      </c>
      <c r="F843" t="s">
        <v>2607</v>
      </c>
      <c r="G843" t="s">
        <v>134</v>
      </c>
      <c r="H843" t="s">
        <v>135</v>
      </c>
      <c r="I843" t="s">
        <v>136</v>
      </c>
      <c r="J843" t="s">
        <v>137</v>
      </c>
      <c r="K843" t="s">
        <v>138</v>
      </c>
      <c r="L843" t="s">
        <v>2608</v>
      </c>
      <c r="M843" t="s">
        <v>2609</v>
      </c>
      <c r="N843">
        <v>2.0119444440000001</v>
      </c>
      <c r="O843">
        <v>0</v>
      </c>
      <c r="P843">
        <v>305</v>
      </c>
      <c r="Q843">
        <v>0</v>
      </c>
      <c r="R843">
        <v>26</v>
      </c>
      <c r="S843">
        <v>0</v>
      </c>
      <c r="T843">
        <v>26</v>
      </c>
      <c r="U843">
        <v>0</v>
      </c>
      <c r="V843">
        <v>0</v>
      </c>
      <c r="W843">
        <v>0</v>
      </c>
      <c r="X843">
        <v>88.286560780922585</v>
      </c>
      <c r="Y843">
        <v>0</v>
      </c>
      <c r="Z843">
        <v>10.202558665102105</v>
      </c>
      <c r="AA843">
        <v>0</v>
      </c>
      <c r="AB843">
        <v>29.588274320673019</v>
      </c>
      <c r="AC843">
        <v>0</v>
      </c>
      <c r="AD843">
        <v>0</v>
      </c>
      <c r="AE843">
        <v>128.0773937666977</v>
      </c>
    </row>
    <row r="844" spans="1:31" x14ac:dyDescent="0.3">
      <c r="A844">
        <v>2734525</v>
      </c>
      <c r="B844">
        <v>1</v>
      </c>
      <c r="C844" t="s">
        <v>80</v>
      </c>
      <c r="D844" t="s">
        <v>97</v>
      </c>
      <c r="E844" t="s">
        <v>145</v>
      </c>
      <c r="F844" t="s">
        <v>2610</v>
      </c>
      <c r="G844" t="s">
        <v>147</v>
      </c>
      <c r="H844" t="s">
        <v>135</v>
      </c>
      <c r="I844" t="s">
        <v>136</v>
      </c>
      <c r="J844" t="s">
        <v>137</v>
      </c>
      <c r="K844" t="s">
        <v>138</v>
      </c>
      <c r="L844" t="s">
        <v>2611</v>
      </c>
      <c r="M844" t="s">
        <v>2612</v>
      </c>
      <c r="N844">
        <v>8.8391666660000006</v>
      </c>
      <c r="O844">
        <v>0</v>
      </c>
      <c r="P844">
        <v>1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2.6698639001875897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2.6698639001875897</v>
      </c>
    </row>
    <row r="845" spans="1:31" x14ac:dyDescent="0.3">
      <c r="A845">
        <v>2733751</v>
      </c>
      <c r="B845">
        <v>2</v>
      </c>
      <c r="C845" t="s">
        <v>81</v>
      </c>
      <c r="D845" t="s">
        <v>127</v>
      </c>
      <c r="E845" t="s">
        <v>132</v>
      </c>
      <c r="F845" t="s">
        <v>2613</v>
      </c>
      <c r="G845" t="s">
        <v>202</v>
      </c>
      <c r="H845" t="s">
        <v>135</v>
      </c>
      <c r="I845" t="s">
        <v>136</v>
      </c>
      <c r="J845" t="s">
        <v>137</v>
      </c>
      <c r="K845" t="s">
        <v>138</v>
      </c>
      <c r="L845" t="s">
        <v>1901</v>
      </c>
      <c r="M845" t="s">
        <v>2614</v>
      </c>
      <c r="N845">
        <v>0.86833333300000004</v>
      </c>
      <c r="O845">
        <v>0</v>
      </c>
      <c r="P845">
        <v>249</v>
      </c>
      <c r="Q845">
        <v>0</v>
      </c>
      <c r="R845">
        <v>6</v>
      </c>
      <c r="S845">
        <v>0</v>
      </c>
      <c r="T845">
        <v>26</v>
      </c>
      <c r="U845">
        <v>0</v>
      </c>
      <c r="V845">
        <v>0</v>
      </c>
      <c r="W845">
        <v>0</v>
      </c>
      <c r="X845">
        <v>31.384223586853103</v>
      </c>
      <c r="Y845">
        <v>0</v>
      </c>
      <c r="Z845">
        <v>0.71687644906136005</v>
      </c>
      <c r="AA845">
        <v>0</v>
      </c>
      <c r="AB845">
        <v>10.384755332040044</v>
      </c>
      <c r="AC845">
        <v>0</v>
      </c>
      <c r="AD845">
        <v>0</v>
      </c>
      <c r="AE845">
        <v>42.485855367954507</v>
      </c>
    </row>
    <row r="846" spans="1:31" x14ac:dyDescent="0.3">
      <c r="A846">
        <v>2733535</v>
      </c>
      <c r="B846">
        <v>1</v>
      </c>
      <c r="C846" t="s">
        <v>80</v>
      </c>
      <c r="D846" t="s">
        <v>107</v>
      </c>
      <c r="E846" t="s">
        <v>213</v>
      </c>
      <c r="F846" t="s">
        <v>2615</v>
      </c>
      <c r="G846" t="s">
        <v>152</v>
      </c>
      <c r="H846" t="s">
        <v>153</v>
      </c>
      <c r="I846" t="s">
        <v>136</v>
      </c>
      <c r="J846" t="s">
        <v>137</v>
      </c>
      <c r="K846" t="s">
        <v>138</v>
      </c>
      <c r="L846" t="s">
        <v>2616</v>
      </c>
      <c r="M846" t="s">
        <v>2617</v>
      </c>
      <c r="N846">
        <v>1.0075000000000001</v>
      </c>
      <c r="O846">
        <v>1</v>
      </c>
      <c r="P846">
        <v>495</v>
      </c>
      <c r="Q846">
        <v>26</v>
      </c>
      <c r="R846">
        <v>64</v>
      </c>
      <c r="S846">
        <v>9</v>
      </c>
      <c r="T846">
        <v>36</v>
      </c>
      <c r="U846">
        <v>1</v>
      </c>
      <c r="V846">
        <v>0</v>
      </c>
      <c r="W846">
        <v>0.14362325729799996</v>
      </c>
      <c r="X846">
        <v>73.309273159179369</v>
      </c>
      <c r="Y846">
        <v>84.138284149137348</v>
      </c>
      <c r="Z846">
        <v>18.437662746095228</v>
      </c>
      <c r="AA846">
        <v>53.475197586089202</v>
      </c>
      <c r="AB846">
        <v>32.439957223880739</v>
      </c>
      <c r="AC846">
        <v>18.294772680676132</v>
      </c>
      <c r="AD846">
        <v>0</v>
      </c>
      <c r="AE846">
        <v>280.23877080235599</v>
      </c>
    </row>
    <row r="847" spans="1:31" x14ac:dyDescent="0.3">
      <c r="A847">
        <v>2734932</v>
      </c>
      <c r="B847">
        <v>1</v>
      </c>
      <c r="C847" t="s">
        <v>80</v>
      </c>
      <c r="D847" t="s">
        <v>92</v>
      </c>
      <c r="E847" t="s">
        <v>145</v>
      </c>
      <c r="F847" t="s">
        <v>2618</v>
      </c>
      <c r="G847" t="s">
        <v>181</v>
      </c>
      <c r="H847" t="s">
        <v>135</v>
      </c>
      <c r="I847" t="s">
        <v>136</v>
      </c>
      <c r="J847" t="s">
        <v>137</v>
      </c>
      <c r="K847" t="s">
        <v>138</v>
      </c>
      <c r="L847" t="s">
        <v>2619</v>
      </c>
      <c r="M847" t="s">
        <v>2620</v>
      </c>
      <c r="N847">
        <v>7.9822222219999999</v>
      </c>
      <c r="O847">
        <v>0</v>
      </c>
      <c r="P847">
        <v>1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26.077477270994933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26.077477270994933</v>
      </c>
    </row>
    <row r="848" spans="1:31" x14ac:dyDescent="0.3">
      <c r="A848">
        <v>2735046</v>
      </c>
      <c r="B848">
        <v>1</v>
      </c>
      <c r="C848" t="s">
        <v>81</v>
      </c>
      <c r="D848" t="s">
        <v>122</v>
      </c>
      <c r="E848" t="s">
        <v>156</v>
      </c>
      <c r="F848" t="s">
        <v>2621</v>
      </c>
      <c r="G848" t="s">
        <v>348</v>
      </c>
      <c r="H848" t="s">
        <v>153</v>
      </c>
      <c r="I848" t="s">
        <v>136</v>
      </c>
      <c r="J848" t="s">
        <v>137</v>
      </c>
      <c r="K848" t="s">
        <v>138</v>
      </c>
      <c r="L848" t="s">
        <v>2622</v>
      </c>
      <c r="M848" t="s">
        <v>2623</v>
      </c>
      <c r="N848">
        <v>2.6177777770000001</v>
      </c>
      <c r="O848">
        <v>1</v>
      </c>
      <c r="P848">
        <v>86</v>
      </c>
      <c r="Q848">
        <v>0</v>
      </c>
      <c r="R848">
        <v>0</v>
      </c>
      <c r="S848">
        <v>2</v>
      </c>
      <c r="T848">
        <v>8</v>
      </c>
      <c r="U848">
        <v>0</v>
      </c>
      <c r="V848">
        <v>0</v>
      </c>
      <c r="W848">
        <v>0.5984659085566667</v>
      </c>
      <c r="X848">
        <v>31.864829107297112</v>
      </c>
      <c r="Y848">
        <v>0</v>
      </c>
      <c r="Z848">
        <v>0</v>
      </c>
      <c r="AA848">
        <v>10.966669863705418</v>
      </c>
      <c r="AB848">
        <v>3.5418477717103247</v>
      </c>
      <c r="AC848">
        <v>0</v>
      </c>
      <c r="AD848">
        <v>0</v>
      </c>
      <c r="AE848">
        <v>46.971812651269524</v>
      </c>
    </row>
    <row r="849" spans="1:31" x14ac:dyDescent="0.3">
      <c r="A849">
        <v>2734548</v>
      </c>
      <c r="B849">
        <v>1</v>
      </c>
      <c r="C849" t="s">
        <v>81</v>
      </c>
      <c r="D849" t="s">
        <v>123</v>
      </c>
      <c r="E849" t="s">
        <v>132</v>
      </c>
      <c r="F849" t="s">
        <v>2624</v>
      </c>
      <c r="G849" t="s">
        <v>134</v>
      </c>
      <c r="H849" t="s">
        <v>135</v>
      </c>
      <c r="I849" t="s">
        <v>136</v>
      </c>
      <c r="J849" t="s">
        <v>137</v>
      </c>
      <c r="K849" t="s">
        <v>138</v>
      </c>
      <c r="L849" t="s">
        <v>2625</v>
      </c>
      <c r="M849" t="s">
        <v>2626</v>
      </c>
      <c r="N849">
        <v>4.4344444440000004</v>
      </c>
      <c r="O849">
        <v>0</v>
      </c>
      <c r="P849">
        <v>214</v>
      </c>
      <c r="Q849">
        <v>0</v>
      </c>
      <c r="R849">
        <v>0</v>
      </c>
      <c r="S849">
        <v>0</v>
      </c>
      <c r="T849">
        <v>28</v>
      </c>
      <c r="U849">
        <v>0</v>
      </c>
      <c r="V849">
        <v>0</v>
      </c>
      <c r="W849">
        <v>0</v>
      </c>
      <c r="X849">
        <v>150.53479627045991</v>
      </c>
      <c r="Y849">
        <v>0</v>
      </c>
      <c r="Z849">
        <v>0</v>
      </c>
      <c r="AA849">
        <v>0</v>
      </c>
      <c r="AB849">
        <v>85.535955438358002</v>
      </c>
      <c r="AC849">
        <v>0</v>
      </c>
      <c r="AD849">
        <v>0</v>
      </c>
      <c r="AE849">
        <v>236.07075170881791</v>
      </c>
    </row>
    <row r="850" spans="1:31" x14ac:dyDescent="0.3">
      <c r="A850">
        <v>2733956</v>
      </c>
      <c r="B850">
        <v>1</v>
      </c>
      <c r="C850" t="s">
        <v>80</v>
      </c>
      <c r="D850" t="s">
        <v>84</v>
      </c>
      <c r="E850" t="s">
        <v>161</v>
      </c>
      <c r="F850" t="s">
        <v>2627</v>
      </c>
      <c r="G850" t="s">
        <v>409</v>
      </c>
      <c r="H850" t="s">
        <v>135</v>
      </c>
      <c r="I850" t="s">
        <v>136</v>
      </c>
      <c r="J850" t="s">
        <v>137</v>
      </c>
      <c r="K850" t="s">
        <v>138</v>
      </c>
      <c r="L850" t="s">
        <v>2628</v>
      </c>
      <c r="M850" t="s">
        <v>2629</v>
      </c>
      <c r="N850">
        <v>4.2474999999999996</v>
      </c>
      <c r="O850">
        <v>0</v>
      </c>
      <c r="P850">
        <v>36</v>
      </c>
      <c r="Q850">
        <v>0</v>
      </c>
      <c r="R850">
        <v>37</v>
      </c>
      <c r="S850">
        <v>0</v>
      </c>
      <c r="T850">
        <v>19</v>
      </c>
      <c r="U850">
        <v>0</v>
      </c>
      <c r="V850">
        <v>0</v>
      </c>
      <c r="W850">
        <v>0</v>
      </c>
      <c r="X850">
        <v>39.272473042717017</v>
      </c>
      <c r="Y850">
        <v>0</v>
      </c>
      <c r="Z850">
        <v>81.976573372742877</v>
      </c>
      <c r="AA850">
        <v>0</v>
      </c>
      <c r="AB850">
        <v>82.207856612851643</v>
      </c>
      <c r="AC850">
        <v>0</v>
      </c>
      <c r="AD850">
        <v>0</v>
      </c>
      <c r="AE850">
        <v>203.45690302831156</v>
      </c>
    </row>
    <row r="851" spans="1:31" x14ac:dyDescent="0.3">
      <c r="A851">
        <v>2733672</v>
      </c>
      <c r="B851">
        <v>1</v>
      </c>
      <c r="C851" t="s">
        <v>80</v>
      </c>
      <c r="D851" t="s">
        <v>107</v>
      </c>
      <c r="E851" t="s">
        <v>150</v>
      </c>
      <c r="F851" t="s">
        <v>1745</v>
      </c>
      <c r="G851" t="s">
        <v>152</v>
      </c>
      <c r="H851" t="s">
        <v>153</v>
      </c>
      <c r="I851" t="s">
        <v>136</v>
      </c>
      <c r="J851" t="s">
        <v>137</v>
      </c>
      <c r="K851" t="s">
        <v>138</v>
      </c>
      <c r="L851" t="s">
        <v>1407</v>
      </c>
      <c r="M851" t="s">
        <v>2630</v>
      </c>
      <c r="N851">
        <v>0.69027777700000004</v>
      </c>
      <c r="O851">
        <v>0</v>
      </c>
      <c r="P851">
        <v>3549</v>
      </c>
      <c r="Q851">
        <v>0</v>
      </c>
      <c r="R851">
        <v>5</v>
      </c>
      <c r="S851">
        <v>2</v>
      </c>
      <c r="T851">
        <v>297</v>
      </c>
      <c r="U851">
        <v>0</v>
      </c>
      <c r="V851">
        <v>1</v>
      </c>
      <c r="W851">
        <v>0</v>
      </c>
      <c r="X851">
        <v>226.78134265813773</v>
      </c>
      <c r="Y851">
        <v>0</v>
      </c>
      <c r="Z851">
        <v>0.96544821705282502</v>
      </c>
      <c r="AA851">
        <v>21.335587236788001</v>
      </c>
      <c r="AB851">
        <v>107.43615568325956</v>
      </c>
      <c r="AC851">
        <v>0</v>
      </c>
      <c r="AD851">
        <v>0.12877040260450001</v>
      </c>
      <c r="AE851">
        <v>356.64730419784263</v>
      </c>
    </row>
    <row r="852" spans="1:31" x14ac:dyDescent="0.3">
      <c r="A852">
        <v>2734740</v>
      </c>
      <c r="B852">
        <v>1</v>
      </c>
      <c r="C852" t="s">
        <v>81</v>
      </c>
      <c r="D852" t="s">
        <v>116</v>
      </c>
      <c r="E852" t="s">
        <v>161</v>
      </c>
      <c r="F852" t="s">
        <v>2631</v>
      </c>
      <c r="G852" t="s">
        <v>163</v>
      </c>
      <c r="H852" t="s">
        <v>135</v>
      </c>
      <c r="I852" t="s">
        <v>136</v>
      </c>
      <c r="J852" t="s">
        <v>137</v>
      </c>
      <c r="K852" t="s">
        <v>138</v>
      </c>
      <c r="L852" t="s">
        <v>2632</v>
      </c>
      <c r="M852" t="s">
        <v>2633</v>
      </c>
      <c r="N852">
        <v>5.5166666659999999</v>
      </c>
      <c r="O852">
        <v>0</v>
      </c>
      <c r="P852">
        <v>54</v>
      </c>
      <c r="Q852">
        <v>0</v>
      </c>
      <c r="R852">
        <v>0</v>
      </c>
      <c r="S852">
        <v>0</v>
      </c>
      <c r="T852">
        <v>5</v>
      </c>
      <c r="U852">
        <v>0</v>
      </c>
      <c r="V852">
        <v>0</v>
      </c>
      <c r="W852">
        <v>0</v>
      </c>
      <c r="X852">
        <v>50.968631353204678</v>
      </c>
      <c r="Y852">
        <v>0</v>
      </c>
      <c r="Z852">
        <v>0</v>
      </c>
      <c r="AA852">
        <v>0</v>
      </c>
      <c r="AB852">
        <v>0.35878482416290508</v>
      </c>
      <c r="AC852">
        <v>0</v>
      </c>
      <c r="AD852">
        <v>0</v>
      </c>
      <c r="AE852">
        <v>51.327416177367581</v>
      </c>
    </row>
    <row r="853" spans="1:31" x14ac:dyDescent="0.3">
      <c r="A853">
        <v>2733964</v>
      </c>
      <c r="B853">
        <v>1</v>
      </c>
      <c r="C853" t="s">
        <v>81</v>
      </c>
      <c r="D853" t="s">
        <v>128</v>
      </c>
      <c r="E853" t="s">
        <v>213</v>
      </c>
      <c r="F853" t="s">
        <v>2634</v>
      </c>
      <c r="G853" t="s">
        <v>152</v>
      </c>
      <c r="H853" t="s">
        <v>153</v>
      </c>
      <c r="I853" t="s">
        <v>136</v>
      </c>
      <c r="J853" t="s">
        <v>137</v>
      </c>
      <c r="K853" t="s">
        <v>138</v>
      </c>
      <c r="L853" t="s">
        <v>2193</v>
      </c>
      <c r="M853" t="s">
        <v>2635</v>
      </c>
      <c r="N853">
        <v>3.0097222220000002</v>
      </c>
      <c r="O853">
        <v>3</v>
      </c>
      <c r="P853">
        <v>218</v>
      </c>
      <c r="Q853">
        <v>1</v>
      </c>
      <c r="R853">
        <v>3</v>
      </c>
      <c r="S853">
        <v>3</v>
      </c>
      <c r="T853">
        <v>23</v>
      </c>
      <c r="U853">
        <v>2</v>
      </c>
      <c r="V853">
        <v>0</v>
      </c>
      <c r="W853">
        <v>1.7160822115600003</v>
      </c>
      <c r="X853">
        <v>121.01316124577345</v>
      </c>
      <c r="Y853">
        <v>0</v>
      </c>
      <c r="Z853">
        <v>11.697390756630229</v>
      </c>
      <c r="AA853">
        <v>341.24436992399359</v>
      </c>
      <c r="AB853">
        <v>50.7404122930756</v>
      </c>
      <c r="AC853">
        <v>203.09457293221709</v>
      </c>
      <c r="AD853">
        <v>0</v>
      </c>
      <c r="AE853">
        <v>729.50598936324991</v>
      </c>
    </row>
    <row r="854" spans="1:31" x14ac:dyDescent="0.3">
      <c r="A854">
        <v>2735138</v>
      </c>
      <c r="B854">
        <v>1</v>
      </c>
      <c r="C854" t="s">
        <v>80</v>
      </c>
      <c r="D854" t="s">
        <v>100</v>
      </c>
      <c r="E854" t="s">
        <v>150</v>
      </c>
      <c r="F854" t="s">
        <v>2636</v>
      </c>
      <c r="G854" t="s">
        <v>152</v>
      </c>
      <c r="H854" t="s">
        <v>153</v>
      </c>
      <c r="I854" t="s">
        <v>136</v>
      </c>
      <c r="J854" t="s">
        <v>137</v>
      </c>
      <c r="K854" t="s">
        <v>138</v>
      </c>
      <c r="L854" t="s">
        <v>2637</v>
      </c>
      <c r="M854" t="s">
        <v>2638</v>
      </c>
      <c r="N854">
        <v>0.47416666600000001</v>
      </c>
      <c r="O854">
        <v>0</v>
      </c>
      <c r="P854">
        <v>1774</v>
      </c>
      <c r="Q854">
        <v>0</v>
      </c>
      <c r="R854">
        <v>12</v>
      </c>
      <c r="S854">
        <v>1</v>
      </c>
      <c r="T854">
        <v>111</v>
      </c>
      <c r="U854">
        <v>0</v>
      </c>
      <c r="V854">
        <v>0</v>
      </c>
      <c r="W854">
        <v>0</v>
      </c>
      <c r="X854">
        <v>77.575873136433415</v>
      </c>
      <c r="Y854">
        <v>0</v>
      </c>
      <c r="Z854">
        <v>6.0049241732834373</v>
      </c>
      <c r="AA854">
        <v>1.6863927977899951</v>
      </c>
      <c r="AB854">
        <v>30.038310287360581</v>
      </c>
      <c r="AC854">
        <v>0</v>
      </c>
      <c r="AD854">
        <v>0</v>
      </c>
      <c r="AE854">
        <v>115.30550039486744</v>
      </c>
    </row>
    <row r="855" spans="1:31" x14ac:dyDescent="0.3">
      <c r="A855">
        <v>2733466</v>
      </c>
      <c r="B855">
        <v>1</v>
      </c>
      <c r="C855" t="s">
        <v>81</v>
      </c>
      <c r="D855" t="s">
        <v>122</v>
      </c>
      <c r="E855" t="s">
        <v>213</v>
      </c>
      <c r="F855" t="s">
        <v>2639</v>
      </c>
      <c r="G855" t="s">
        <v>152</v>
      </c>
      <c r="H855" t="s">
        <v>153</v>
      </c>
      <c r="I855" t="s">
        <v>136</v>
      </c>
      <c r="J855" t="s">
        <v>137</v>
      </c>
      <c r="K855" t="s">
        <v>138</v>
      </c>
      <c r="L855" t="s">
        <v>2640</v>
      </c>
      <c r="M855" t="s">
        <v>2641</v>
      </c>
      <c r="N855">
        <v>13.500277777000001</v>
      </c>
      <c r="O855">
        <v>0</v>
      </c>
      <c r="P855">
        <v>0</v>
      </c>
      <c r="Q855">
        <v>0</v>
      </c>
      <c r="R855">
        <v>0</v>
      </c>
      <c r="S855">
        <v>3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80.495969652143771</v>
      </c>
      <c r="AB855">
        <v>0</v>
      </c>
      <c r="AC855">
        <v>0</v>
      </c>
      <c r="AD855">
        <v>0</v>
      </c>
      <c r="AE855">
        <v>80.495969652143771</v>
      </c>
    </row>
    <row r="856" spans="1:31" x14ac:dyDescent="0.3">
      <c r="A856">
        <v>2733864</v>
      </c>
      <c r="B856">
        <v>1</v>
      </c>
      <c r="C856" t="s">
        <v>80</v>
      </c>
      <c r="D856" t="s">
        <v>85</v>
      </c>
      <c r="E856" t="s">
        <v>200</v>
      </c>
      <c r="F856" t="s">
        <v>2642</v>
      </c>
      <c r="G856" t="s">
        <v>393</v>
      </c>
      <c r="H856" t="s">
        <v>135</v>
      </c>
      <c r="I856" t="s">
        <v>136</v>
      </c>
      <c r="J856" t="s">
        <v>137</v>
      </c>
      <c r="K856" t="s">
        <v>138</v>
      </c>
      <c r="L856" t="s">
        <v>2643</v>
      </c>
      <c r="M856" t="s">
        <v>2644</v>
      </c>
      <c r="N856">
        <v>11.190833333</v>
      </c>
      <c r="O856">
        <v>0</v>
      </c>
      <c r="P856">
        <v>43</v>
      </c>
      <c r="Q856">
        <v>0</v>
      </c>
      <c r="R856">
        <v>0</v>
      </c>
      <c r="S856">
        <v>0</v>
      </c>
      <c r="T856">
        <v>2</v>
      </c>
      <c r="U856">
        <v>0</v>
      </c>
      <c r="V856">
        <v>0</v>
      </c>
      <c r="W856">
        <v>0</v>
      </c>
      <c r="X856">
        <v>179.72536922381025</v>
      </c>
      <c r="Y856">
        <v>0</v>
      </c>
      <c r="Z856">
        <v>0</v>
      </c>
      <c r="AA856">
        <v>0</v>
      </c>
      <c r="AB856">
        <v>0.74058812208780012</v>
      </c>
      <c r="AC856">
        <v>0</v>
      </c>
      <c r="AD856">
        <v>0</v>
      </c>
      <c r="AE856">
        <v>180.46595734589806</v>
      </c>
    </row>
    <row r="857" spans="1:31" x14ac:dyDescent="0.3">
      <c r="A857">
        <v>2733764</v>
      </c>
      <c r="B857">
        <v>1</v>
      </c>
      <c r="C857" t="s">
        <v>80</v>
      </c>
      <c r="D857" t="s">
        <v>111</v>
      </c>
      <c r="E857" t="s">
        <v>161</v>
      </c>
      <c r="F857" t="s">
        <v>2645</v>
      </c>
      <c r="G857" t="s">
        <v>163</v>
      </c>
      <c r="H857" t="s">
        <v>135</v>
      </c>
      <c r="I857" t="s">
        <v>136</v>
      </c>
      <c r="J857" t="s">
        <v>137</v>
      </c>
      <c r="K857" t="s">
        <v>138</v>
      </c>
      <c r="L857" t="s">
        <v>2646</v>
      </c>
      <c r="M857" t="s">
        <v>2647</v>
      </c>
      <c r="N857">
        <v>10.376944443999999</v>
      </c>
      <c r="O857">
        <v>0</v>
      </c>
      <c r="P857">
        <v>6</v>
      </c>
      <c r="Q857">
        <v>0</v>
      </c>
      <c r="R857">
        <v>1</v>
      </c>
      <c r="S857">
        <v>0</v>
      </c>
      <c r="T857">
        <v>5</v>
      </c>
      <c r="U857">
        <v>0</v>
      </c>
      <c r="V857">
        <v>0</v>
      </c>
      <c r="W857">
        <v>0</v>
      </c>
      <c r="X857">
        <v>85.663560127829598</v>
      </c>
      <c r="Y857">
        <v>0</v>
      </c>
      <c r="Z857">
        <v>1.491885920384725</v>
      </c>
      <c r="AA857">
        <v>0</v>
      </c>
      <c r="AB857">
        <v>124.26064677735555</v>
      </c>
      <c r="AC857">
        <v>0</v>
      </c>
      <c r="AD857">
        <v>0</v>
      </c>
      <c r="AE857">
        <v>211.41609282556988</v>
      </c>
    </row>
    <row r="858" spans="1:31" x14ac:dyDescent="0.3">
      <c r="A858">
        <v>2734156</v>
      </c>
      <c r="B858">
        <v>1</v>
      </c>
      <c r="C858" t="s">
        <v>80</v>
      </c>
      <c r="D858" t="s">
        <v>98</v>
      </c>
      <c r="E858" t="s">
        <v>145</v>
      </c>
      <c r="F858" t="s">
        <v>2648</v>
      </c>
      <c r="G858" t="s">
        <v>230</v>
      </c>
      <c r="H858" t="s">
        <v>135</v>
      </c>
      <c r="I858" t="s">
        <v>136</v>
      </c>
      <c r="J858" t="s">
        <v>137</v>
      </c>
      <c r="K858" t="s">
        <v>138</v>
      </c>
      <c r="L858" t="s">
        <v>2649</v>
      </c>
      <c r="M858" t="s">
        <v>2650</v>
      </c>
      <c r="N858">
        <v>1.7852777769999999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1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1.17880192248266</v>
      </c>
      <c r="AC858">
        <v>0</v>
      </c>
      <c r="AD858">
        <v>0</v>
      </c>
      <c r="AE858">
        <v>1.17880192248266</v>
      </c>
    </row>
    <row r="859" spans="1:31" x14ac:dyDescent="0.3">
      <c r="A859">
        <v>2734969</v>
      </c>
      <c r="B859">
        <v>1</v>
      </c>
      <c r="C859" t="s">
        <v>80</v>
      </c>
      <c r="D859" t="s">
        <v>97</v>
      </c>
      <c r="E859" t="s">
        <v>156</v>
      </c>
      <c r="F859" t="s">
        <v>2651</v>
      </c>
      <c r="G859" t="s">
        <v>185</v>
      </c>
      <c r="H859" t="s">
        <v>153</v>
      </c>
      <c r="I859" t="s">
        <v>136</v>
      </c>
      <c r="J859" t="s">
        <v>137</v>
      </c>
      <c r="K859" t="s">
        <v>138</v>
      </c>
      <c r="L859" t="s">
        <v>2652</v>
      </c>
      <c r="M859" t="s">
        <v>2653</v>
      </c>
      <c r="N859">
        <v>0.51138888800000004</v>
      </c>
      <c r="O859">
        <v>0</v>
      </c>
      <c r="P859">
        <v>35</v>
      </c>
      <c r="Q859">
        <v>0</v>
      </c>
      <c r="R859">
        <v>3</v>
      </c>
      <c r="S859">
        <v>0</v>
      </c>
      <c r="T859">
        <v>1</v>
      </c>
      <c r="U859">
        <v>0</v>
      </c>
      <c r="V859">
        <v>0</v>
      </c>
      <c r="W859">
        <v>0</v>
      </c>
      <c r="X859">
        <v>50.366872781399266</v>
      </c>
      <c r="Y859">
        <v>0</v>
      </c>
      <c r="Z859">
        <v>0.21768815445460418</v>
      </c>
      <c r="AA859">
        <v>0</v>
      </c>
      <c r="AB859">
        <v>1.5947686665763769</v>
      </c>
      <c r="AC859">
        <v>0</v>
      </c>
      <c r="AD859">
        <v>0</v>
      </c>
      <c r="AE859">
        <v>52.179329602430251</v>
      </c>
    </row>
    <row r="860" spans="1:31" x14ac:dyDescent="0.3">
      <c r="A860">
        <v>2733950</v>
      </c>
      <c r="B860">
        <v>1</v>
      </c>
      <c r="C860" t="s">
        <v>80</v>
      </c>
      <c r="D860" t="s">
        <v>95</v>
      </c>
      <c r="E860" t="s">
        <v>173</v>
      </c>
      <c r="F860" t="s">
        <v>2654</v>
      </c>
      <c r="G860" t="s">
        <v>152</v>
      </c>
      <c r="H860" t="s">
        <v>153</v>
      </c>
      <c r="I860" t="s">
        <v>136</v>
      </c>
      <c r="J860" t="s">
        <v>137</v>
      </c>
      <c r="K860" t="s">
        <v>138</v>
      </c>
      <c r="L860" t="s">
        <v>2655</v>
      </c>
      <c r="M860" t="s">
        <v>2656</v>
      </c>
      <c r="N860">
        <v>2.2580555549999999</v>
      </c>
      <c r="O860">
        <v>4</v>
      </c>
      <c r="P860">
        <v>2267</v>
      </c>
      <c r="Q860">
        <v>7</v>
      </c>
      <c r="R860">
        <v>85</v>
      </c>
      <c r="S860">
        <v>41</v>
      </c>
      <c r="T860">
        <v>232</v>
      </c>
      <c r="U860">
        <v>7</v>
      </c>
      <c r="V860">
        <v>3</v>
      </c>
      <c r="W860">
        <v>2.6564044060235599</v>
      </c>
      <c r="X860">
        <v>997.65087543725849</v>
      </c>
      <c r="Y860">
        <v>131.03359282490402</v>
      </c>
      <c r="Z860">
        <v>48.464656847780468</v>
      </c>
      <c r="AA860">
        <v>1050.4986730275748</v>
      </c>
      <c r="AB860">
        <v>659.10390206036379</v>
      </c>
      <c r="AC860">
        <v>350.12173286398576</v>
      </c>
      <c r="AD860">
        <v>413.98693144015448</v>
      </c>
      <c r="AE860">
        <v>3653.5167689080454</v>
      </c>
    </row>
    <row r="861" spans="1:31" x14ac:dyDescent="0.3">
      <c r="A861">
        <v>2735184</v>
      </c>
      <c r="B861">
        <v>1</v>
      </c>
      <c r="C861" t="s">
        <v>81</v>
      </c>
      <c r="D861" t="s">
        <v>112</v>
      </c>
      <c r="E861" t="s">
        <v>145</v>
      </c>
      <c r="F861" t="s">
        <v>2657</v>
      </c>
      <c r="G861" t="s">
        <v>181</v>
      </c>
      <c r="H861" t="s">
        <v>135</v>
      </c>
      <c r="I861" t="s">
        <v>136</v>
      </c>
      <c r="J861" t="s">
        <v>137</v>
      </c>
      <c r="K861" t="s">
        <v>138</v>
      </c>
      <c r="L861" t="s">
        <v>2658</v>
      </c>
      <c r="M861" t="s">
        <v>2659</v>
      </c>
      <c r="N861">
        <v>1.5375000000000001</v>
      </c>
      <c r="O861">
        <v>0</v>
      </c>
      <c r="P861">
        <v>11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2.8525313951875604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2.8525313951875604</v>
      </c>
    </row>
    <row r="862" spans="1:31" x14ac:dyDescent="0.3">
      <c r="A862">
        <v>2733758</v>
      </c>
      <c r="B862">
        <v>1</v>
      </c>
      <c r="C862" t="s">
        <v>80</v>
      </c>
      <c r="D862" t="s">
        <v>95</v>
      </c>
      <c r="E862" t="s">
        <v>150</v>
      </c>
      <c r="F862" t="s">
        <v>2660</v>
      </c>
      <c r="G862" t="s">
        <v>152</v>
      </c>
      <c r="H862" t="s">
        <v>153</v>
      </c>
      <c r="I862" t="s">
        <v>136</v>
      </c>
      <c r="J862" t="s">
        <v>137</v>
      </c>
      <c r="K862" t="s">
        <v>138</v>
      </c>
      <c r="L862" t="s">
        <v>2661</v>
      </c>
      <c r="M862" t="s">
        <v>2662</v>
      </c>
      <c r="N862">
        <v>0.837777777</v>
      </c>
      <c r="O862">
        <v>4</v>
      </c>
      <c r="P862">
        <v>1489</v>
      </c>
      <c r="Q862">
        <v>12</v>
      </c>
      <c r="R862">
        <v>9</v>
      </c>
      <c r="S862">
        <v>21</v>
      </c>
      <c r="T862">
        <v>89</v>
      </c>
      <c r="U862">
        <v>1</v>
      </c>
      <c r="V862">
        <v>0</v>
      </c>
      <c r="W862">
        <v>0.73985588693974669</v>
      </c>
      <c r="X862">
        <v>125.09632395884896</v>
      </c>
      <c r="Y862">
        <v>31.148934680602856</v>
      </c>
      <c r="Z862">
        <v>0</v>
      </c>
      <c r="AA862">
        <v>186.41699671960814</v>
      </c>
      <c r="AB862">
        <v>72.747326649063282</v>
      </c>
      <c r="AC862">
        <v>64.263526968535103</v>
      </c>
      <c r="AD862">
        <v>0</v>
      </c>
      <c r="AE862">
        <v>480.41296486359806</v>
      </c>
    </row>
    <row r="863" spans="1:31" x14ac:dyDescent="0.3">
      <c r="A863">
        <v>2734142</v>
      </c>
      <c r="B863">
        <v>1</v>
      </c>
      <c r="C863" t="s">
        <v>80</v>
      </c>
      <c r="D863" t="s">
        <v>107</v>
      </c>
      <c r="E863" t="s">
        <v>213</v>
      </c>
      <c r="F863" t="s">
        <v>2663</v>
      </c>
      <c r="G863" t="s">
        <v>152</v>
      </c>
      <c r="H863" t="s">
        <v>153</v>
      </c>
      <c r="I863" t="s">
        <v>136</v>
      </c>
      <c r="J863" t="s">
        <v>137</v>
      </c>
      <c r="K863" t="s">
        <v>138</v>
      </c>
      <c r="L863" t="s">
        <v>2664</v>
      </c>
      <c r="M863" t="s">
        <v>2665</v>
      </c>
      <c r="N863">
        <v>1.054166666</v>
      </c>
      <c r="O863">
        <v>2</v>
      </c>
      <c r="P863">
        <v>353</v>
      </c>
      <c r="Q863">
        <v>47</v>
      </c>
      <c r="R863">
        <v>24</v>
      </c>
      <c r="S863">
        <v>15</v>
      </c>
      <c r="T863">
        <v>48</v>
      </c>
      <c r="U863">
        <v>0</v>
      </c>
      <c r="V863">
        <v>0</v>
      </c>
      <c r="W863">
        <v>1.2815924819297602</v>
      </c>
      <c r="X863">
        <v>48.850706660041432</v>
      </c>
      <c r="Y863">
        <v>48.628798154944789</v>
      </c>
      <c r="Z863">
        <v>6.9592790564424414</v>
      </c>
      <c r="AA863">
        <v>167.40443504257482</v>
      </c>
      <c r="AB863">
        <v>28.554210524509223</v>
      </c>
      <c r="AC863">
        <v>0</v>
      </c>
      <c r="AD863">
        <v>0</v>
      </c>
      <c r="AE863">
        <v>301.67902192044249</v>
      </c>
    </row>
    <row r="864" spans="1:31" x14ac:dyDescent="0.3">
      <c r="A864">
        <v>2733549</v>
      </c>
      <c r="B864">
        <v>1</v>
      </c>
      <c r="C864" t="s">
        <v>80</v>
      </c>
      <c r="D864" t="s">
        <v>99</v>
      </c>
      <c r="E864" t="s">
        <v>161</v>
      </c>
      <c r="F864" t="s">
        <v>2666</v>
      </c>
      <c r="G864" t="s">
        <v>163</v>
      </c>
      <c r="H864" t="s">
        <v>135</v>
      </c>
      <c r="I864" t="s">
        <v>136</v>
      </c>
      <c r="J864" t="s">
        <v>137</v>
      </c>
      <c r="K864" t="s">
        <v>138</v>
      </c>
      <c r="L864" t="s">
        <v>2667</v>
      </c>
      <c r="M864" t="s">
        <v>2668</v>
      </c>
      <c r="N864">
        <v>9.5622222220000008</v>
      </c>
      <c r="O864">
        <v>0</v>
      </c>
      <c r="P864">
        <v>28</v>
      </c>
      <c r="Q864">
        <v>0</v>
      </c>
      <c r="R864">
        <v>0</v>
      </c>
      <c r="S864">
        <v>0</v>
      </c>
      <c r="T864">
        <v>8</v>
      </c>
      <c r="U864">
        <v>0</v>
      </c>
      <c r="V864">
        <v>0</v>
      </c>
      <c r="W864">
        <v>0</v>
      </c>
      <c r="X864">
        <v>36.409009735159749</v>
      </c>
      <c r="Y864">
        <v>0</v>
      </c>
      <c r="Z864">
        <v>0</v>
      </c>
      <c r="AA864">
        <v>0</v>
      </c>
      <c r="AB864">
        <v>6.2331829393874516</v>
      </c>
      <c r="AC864">
        <v>0</v>
      </c>
      <c r="AD864">
        <v>0</v>
      </c>
      <c r="AE864">
        <v>42.642192674547204</v>
      </c>
    </row>
    <row r="865" spans="1:31" x14ac:dyDescent="0.3">
      <c r="A865">
        <v>2733804</v>
      </c>
      <c r="B865">
        <v>1</v>
      </c>
      <c r="C865" t="s">
        <v>81</v>
      </c>
      <c r="D865" t="s">
        <v>127</v>
      </c>
      <c r="E865" t="s">
        <v>161</v>
      </c>
      <c r="F865" t="s">
        <v>2669</v>
      </c>
      <c r="G865" t="s">
        <v>163</v>
      </c>
      <c r="H865" t="s">
        <v>135</v>
      </c>
      <c r="I865" t="s">
        <v>136</v>
      </c>
      <c r="J865" t="s">
        <v>137</v>
      </c>
      <c r="K865" t="s">
        <v>138</v>
      </c>
      <c r="L865" t="s">
        <v>2670</v>
      </c>
      <c r="M865" t="s">
        <v>2671</v>
      </c>
      <c r="N865">
        <v>12.203888888</v>
      </c>
      <c r="O865">
        <v>0</v>
      </c>
      <c r="P865">
        <v>52</v>
      </c>
      <c r="Q865">
        <v>0</v>
      </c>
      <c r="R865">
        <v>0</v>
      </c>
      <c r="S865">
        <v>0</v>
      </c>
      <c r="T865">
        <v>2</v>
      </c>
      <c r="U865">
        <v>0</v>
      </c>
      <c r="V865">
        <v>0</v>
      </c>
      <c r="W865">
        <v>0</v>
      </c>
      <c r="X865">
        <v>142.40730673388705</v>
      </c>
      <c r="Y865">
        <v>0</v>
      </c>
      <c r="Z865">
        <v>0</v>
      </c>
      <c r="AA865">
        <v>0</v>
      </c>
      <c r="AB865">
        <v>3.4761114355009162</v>
      </c>
      <c r="AC865">
        <v>0</v>
      </c>
      <c r="AD865">
        <v>0</v>
      </c>
      <c r="AE865">
        <v>145.88341816938797</v>
      </c>
    </row>
    <row r="866" spans="1:31" x14ac:dyDescent="0.3">
      <c r="A866">
        <v>2734165</v>
      </c>
      <c r="B866">
        <v>1</v>
      </c>
      <c r="C866" t="s">
        <v>80</v>
      </c>
      <c r="D866" t="s">
        <v>104</v>
      </c>
      <c r="E866" t="s">
        <v>156</v>
      </c>
      <c r="F866" t="s">
        <v>2672</v>
      </c>
      <c r="G866" t="s">
        <v>185</v>
      </c>
      <c r="H866" t="s">
        <v>153</v>
      </c>
      <c r="I866" t="s">
        <v>136</v>
      </c>
      <c r="J866" t="s">
        <v>137</v>
      </c>
      <c r="K866" t="s">
        <v>138</v>
      </c>
      <c r="L866" t="s">
        <v>2673</v>
      </c>
      <c r="M866" t="s">
        <v>2674</v>
      </c>
      <c r="N866">
        <v>2.969166666</v>
      </c>
      <c r="O866">
        <v>1</v>
      </c>
      <c r="P866">
        <v>479</v>
      </c>
      <c r="Q866">
        <v>11</v>
      </c>
      <c r="R866">
        <v>27</v>
      </c>
      <c r="S866">
        <v>11</v>
      </c>
      <c r="T866">
        <v>73</v>
      </c>
      <c r="U866">
        <v>1</v>
      </c>
      <c r="V866">
        <v>0</v>
      </c>
      <c r="W866">
        <v>5.8557351344446227</v>
      </c>
      <c r="X866">
        <v>298.81073096837417</v>
      </c>
      <c r="Y866">
        <v>35.899987111735939</v>
      </c>
      <c r="Z866">
        <v>13.356644582001136</v>
      </c>
      <c r="AA866">
        <v>101.82086711137613</v>
      </c>
      <c r="AB866">
        <v>156.6333226249744</v>
      </c>
      <c r="AC866">
        <v>165.22749979139721</v>
      </c>
      <c r="AD866">
        <v>0</v>
      </c>
      <c r="AE866">
        <v>777.60478732430363</v>
      </c>
    </row>
    <row r="867" spans="1:31" x14ac:dyDescent="0.3">
      <c r="A867">
        <v>2733526</v>
      </c>
      <c r="B867">
        <v>1</v>
      </c>
      <c r="C867" t="s">
        <v>80</v>
      </c>
      <c r="D867" t="s">
        <v>108</v>
      </c>
      <c r="E867" t="s">
        <v>213</v>
      </c>
      <c r="F867" t="s">
        <v>2675</v>
      </c>
      <c r="G867" t="s">
        <v>152</v>
      </c>
      <c r="H867" t="s">
        <v>153</v>
      </c>
      <c r="I867" t="s">
        <v>136</v>
      </c>
      <c r="J867" t="s">
        <v>137</v>
      </c>
      <c r="K867" t="s">
        <v>138</v>
      </c>
      <c r="L867" t="s">
        <v>2676</v>
      </c>
      <c r="M867" t="s">
        <v>2677</v>
      </c>
      <c r="N867">
        <v>0.67027777700000002</v>
      </c>
      <c r="O867">
        <v>0</v>
      </c>
      <c r="P867">
        <v>350</v>
      </c>
      <c r="Q867">
        <v>0</v>
      </c>
      <c r="R867">
        <v>85</v>
      </c>
      <c r="S867">
        <v>1</v>
      </c>
      <c r="T867">
        <v>27</v>
      </c>
      <c r="U867">
        <v>0</v>
      </c>
      <c r="V867">
        <v>0</v>
      </c>
      <c r="W867">
        <v>0</v>
      </c>
      <c r="X867">
        <v>24.234781804445035</v>
      </c>
      <c r="Y867">
        <v>0</v>
      </c>
      <c r="Z867">
        <v>0.85601921094572919</v>
      </c>
      <c r="AA867">
        <v>12.484050184597132</v>
      </c>
      <c r="AB867">
        <v>5.6769591680693692</v>
      </c>
      <c r="AC867">
        <v>0</v>
      </c>
      <c r="AD867">
        <v>0</v>
      </c>
      <c r="AE867">
        <v>43.251810368057264</v>
      </c>
    </row>
    <row r="868" spans="1:31" x14ac:dyDescent="0.3">
      <c r="A868">
        <v>2733996</v>
      </c>
      <c r="B868">
        <v>1</v>
      </c>
      <c r="C868" t="s">
        <v>81</v>
      </c>
      <c r="D868" t="s">
        <v>113</v>
      </c>
      <c r="E868" t="s">
        <v>145</v>
      </c>
      <c r="F868" t="s">
        <v>2678</v>
      </c>
      <c r="G868" t="s">
        <v>230</v>
      </c>
      <c r="H868" t="s">
        <v>135</v>
      </c>
      <c r="I868" t="s">
        <v>136</v>
      </c>
      <c r="J868" t="s">
        <v>137</v>
      </c>
      <c r="K868" t="s">
        <v>138</v>
      </c>
      <c r="L868" t="s">
        <v>2679</v>
      </c>
      <c r="M868" t="s">
        <v>2680</v>
      </c>
      <c r="N868">
        <v>2.861111111</v>
      </c>
      <c r="O868">
        <v>0</v>
      </c>
      <c r="P868">
        <v>1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</row>
    <row r="869" spans="1:31" x14ac:dyDescent="0.3">
      <c r="A869">
        <v>2733741</v>
      </c>
      <c r="B869">
        <v>1</v>
      </c>
      <c r="C869" t="s">
        <v>80</v>
      </c>
      <c r="D869" t="s">
        <v>82</v>
      </c>
      <c r="E869" t="s">
        <v>200</v>
      </c>
      <c r="F869" t="s">
        <v>2681</v>
      </c>
      <c r="G869" t="s">
        <v>163</v>
      </c>
      <c r="H869" t="s">
        <v>135</v>
      </c>
      <c r="I869" t="s">
        <v>136</v>
      </c>
      <c r="J869" t="s">
        <v>137</v>
      </c>
      <c r="K869" t="s">
        <v>138</v>
      </c>
      <c r="L869" t="s">
        <v>2682</v>
      </c>
      <c r="M869" t="s">
        <v>2683</v>
      </c>
      <c r="N869">
        <v>6.2647222219999996</v>
      </c>
      <c r="O869">
        <v>0</v>
      </c>
      <c r="P869">
        <v>16</v>
      </c>
      <c r="Q869">
        <v>0</v>
      </c>
      <c r="R869">
        <v>0</v>
      </c>
      <c r="S869">
        <v>0</v>
      </c>
      <c r="T869">
        <v>14</v>
      </c>
      <c r="U869">
        <v>0</v>
      </c>
      <c r="V869">
        <v>0</v>
      </c>
      <c r="W869">
        <v>0</v>
      </c>
      <c r="X869">
        <v>24.845725732356218</v>
      </c>
      <c r="Y869">
        <v>0</v>
      </c>
      <c r="Z869">
        <v>0</v>
      </c>
      <c r="AA869">
        <v>0</v>
      </c>
      <c r="AB869">
        <v>68.251207248723475</v>
      </c>
      <c r="AC869">
        <v>0</v>
      </c>
      <c r="AD869">
        <v>0</v>
      </c>
      <c r="AE869">
        <v>93.096932981079689</v>
      </c>
    </row>
    <row r="870" spans="1:31" x14ac:dyDescent="0.3">
      <c r="A870">
        <v>2734027</v>
      </c>
      <c r="B870">
        <v>1</v>
      </c>
      <c r="C870" t="s">
        <v>81</v>
      </c>
      <c r="D870" t="s">
        <v>122</v>
      </c>
      <c r="E870" t="s">
        <v>161</v>
      </c>
      <c r="F870" t="s">
        <v>2684</v>
      </c>
      <c r="G870" t="s">
        <v>163</v>
      </c>
      <c r="H870" t="s">
        <v>135</v>
      </c>
      <c r="I870" t="s">
        <v>136</v>
      </c>
      <c r="J870" t="s">
        <v>137</v>
      </c>
      <c r="K870" t="s">
        <v>138</v>
      </c>
      <c r="L870" t="s">
        <v>2685</v>
      </c>
      <c r="M870" t="s">
        <v>2686</v>
      </c>
      <c r="N870">
        <v>0.4375</v>
      </c>
      <c r="O870">
        <v>0</v>
      </c>
      <c r="P870">
        <v>12</v>
      </c>
      <c r="Q870">
        <v>0</v>
      </c>
      <c r="R870">
        <v>0</v>
      </c>
      <c r="S870">
        <v>0</v>
      </c>
      <c r="T870">
        <v>2</v>
      </c>
      <c r="U870">
        <v>0</v>
      </c>
      <c r="V870">
        <v>0</v>
      </c>
      <c r="W870">
        <v>0</v>
      </c>
      <c r="X870">
        <v>0.4586747508353517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0.4586747508353517</v>
      </c>
    </row>
    <row r="871" spans="1:31" x14ac:dyDescent="0.3">
      <c r="A871">
        <v>2734823</v>
      </c>
      <c r="B871">
        <v>1</v>
      </c>
      <c r="C871" t="s">
        <v>80</v>
      </c>
      <c r="D871" t="s">
        <v>85</v>
      </c>
      <c r="E871" t="s">
        <v>200</v>
      </c>
      <c r="F871" t="s">
        <v>2687</v>
      </c>
      <c r="G871" t="s">
        <v>393</v>
      </c>
      <c r="H871" t="s">
        <v>135</v>
      </c>
      <c r="I871" t="s">
        <v>136</v>
      </c>
      <c r="J871" t="s">
        <v>137</v>
      </c>
      <c r="K871" t="s">
        <v>138</v>
      </c>
      <c r="L871" t="s">
        <v>2688</v>
      </c>
      <c r="M871" t="s">
        <v>2689</v>
      </c>
      <c r="N871">
        <v>4.670555555</v>
      </c>
      <c r="O871">
        <v>0</v>
      </c>
      <c r="P871">
        <v>51</v>
      </c>
      <c r="Q871">
        <v>0</v>
      </c>
      <c r="R871">
        <v>0</v>
      </c>
      <c r="S871">
        <v>0</v>
      </c>
      <c r="T871">
        <v>1</v>
      </c>
      <c r="U871">
        <v>0</v>
      </c>
      <c r="V871">
        <v>0</v>
      </c>
      <c r="W871">
        <v>0</v>
      </c>
      <c r="X871">
        <v>53.093517840175402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53.093517840175402</v>
      </c>
    </row>
    <row r="872" spans="1:31" x14ac:dyDescent="0.3">
      <c r="A872">
        <v>2733687</v>
      </c>
      <c r="B872">
        <v>1</v>
      </c>
      <c r="C872" t="s">
        <v>81</v>
      </c>
      <c r="D872" t="s">
        <v>122</v>
      </c>
      <c r="E872" t="s">
        <v>150</v>
      </c>
      <c r="F872" t="s">
        <v>2690</v>
      </c>
      <c r="G872" t="s">
        <v>152</v>
      </c>
      <c r="H872" t="s">
        <v>153</v>
      </c>
      <c r="I872" t="s">
        <v>136</v>
      </c>
      <c r="J872" t="s">
        <v>137</v>
      </c>
      <c r="K872" t="s">
        <v>138</v>
      </c>
      <c r="L872" t="s">
        <v>2691</v>
      </c>
      <c r="M872" t="s">
        <v>2199</v>
      </c>
      <c r="N872">
        <v>0.518055555</v>
      </c>
      <c r="O872">
        <v>9</v>
      </c>
      <c r="P872">
        <v>731</v>
      </c>
      <c r="Q872">
        <v>202</v>
      </c>
      <c r="R872">
        <v>63</v>
      </c>
      <c r="S872">
        <v>20</v>
      </c>
      <c r="T872">
        <v>88</v>
      </c>
      <c r="U872">
        <v>0</v>
      </c>
      <c r="V872">
        <v>0</v>
      </c>
      <c r="W872">
        <v>0.71120912754387478</v>
      </c>
      <c r="X872">
        <v>48.392365363224727</v>
      </c>
      <c r="Y872">
        <v>17.612579432217395</v>
      </c>
      <c r="Z872">
        <v>7.8526805865935394</v>
      </c>
      <c r="AA872">
        <v>133.58684237381368</v>
      </c>
      <c r="AB872">
        <v>27.986064840152775</v>
      </c>
      <c r="AC872">
        <v>0</v>
      </c>
      <c r="AD872">
        <v>0</v>
      </c>
      <c r="AE872">
        <v>236.14174172354598</v>
      </c>
    </row>
    <row r="873" spans="1:31" x14ac:dyDescent="0.3">
      <c r="A873">
        <v>2733933</v>
      </c>
      <c r="B873">
        <v>1</v>
      </c>
      <c r="C873" t="s">
        <v>80</v>
      </c>
      <c r="D873" t="s">
        <v>82</v>
      </c>
      <c r="E873" t="s">
        <v>132</v>
      </c>
      <c r="F873" t="s">
        <v>2692</v>
      </c>
      <c r="G873" t="s">
        <v>134</v>
      </c>
      <c r="H873" t="s">
        <v>135</v>
      </c>
      <c r="I873" t="s">
        <v>136</v>
      </c>
      <c r="J873" t="s">
        <v>137</v>
      </c>
      <c r="K873" t="s">
        <v>138</v>
      </c>
      <c r="L873" t="s">
        <v>2693</v>
      </c>
      <c r="M873" t="s">
        <v>2694</v>
      </c>
      <c r="N873">
        <v>4.4455555550000003</v>
      </c>
      <c r="O873">
        <v>0</v>
      </c>
      <c r="P873">
        <v>154</v>
      </c>
      <c r="Q873">
        <v>0</v>
      </c>
      <c r="R873">
        <v>0</v>
      </c>
      <c r="S873">
        <v>0</v>
      </c>
      <c r="T873">
        <v>307</v>
      </c>
      <c r="U873">
        <v>0</v>
      </c>
      <c r="V873">
        <v>0</v>
      </c>
      <c r="W873">
        <v>0</v>
      </c>
      <c r="X873">
        <v>114.01234183280765</v>
      </c>
      <c r="Y873">
        <v>0</v>
      </c>
      <c r="Z873">
        <v>0</v>
      </c>
      <c r="AA873">
        <v>0</v>
      </c>
      <c r="AB873">
        <v>1169.4896563700509</v>
      </c>
      <c r="AC873">
        <v>0</v>
      </c>
      <c r="AD873">
        <v>0</v>
      </c>
      <c r="AE873">
        <v>1283.5019982028584</v>
      </c>
    </row>
    <row r="874" spans="1:31" x14ac:dyDescent="0.3">
      <c r="A874">
        <v>2733541</v>
      </c>
      <c r="B874">
        <v>1</v>
      </c>
      <c r="C874" t="s">
        <v>81</v>
      </c>
      <c r="D874" t="s">
        <v>127</v>
      </c>
      <c r="E874" t="s">
        <v>150</v>
      </c>
      <c r="F874" t="s">
        <v>2695</v>
      </c>
      <c r="G874" t="s">
        <v>152</v>
      </c>
      <c r="H874" t="s">
        <v>153</v>
      </c>
      <c r="I874" t="s">
        <v>136</v>
      </c>
      <c r="J874" t="s">
        <v>137</v>
      </c>
      <c r="K874" t="s">
        <v>138</v>
      </c>
      <c r="L874" t="s">
        <v>2696</v>
      </c>
      <c r="M874" t="s">
        <v>2697</v>
      </c>
      <c r="N874">
        <v>0.48388888800000002</v>
      </c>
      <c r="O874">
        <v>0</v>
      </c>
      <c r="P874">
        <v>86</v>
      </c>
      <c r="Q874">
        <v>0</v>
      </c>
      <c r="R874">
        <v>9</v>
      </c>
      <c r="S874">
        <v>14</v>
      </c>
      <c r="T874">
        <v>24</v>
      </c>
      <c r="U874">
        <v>0</v>
      </c>
      <c r="V874">
        <v>1</v>
      </c>
      <c r="W874">
        <v>0</v>
      </c>
      <c r="X874">
        <v>6.8489458211229755</v>
      </c>
      <c r="Y874">
        <v>0</v>
      </c>
      <c r="Z874">
        <v>0.26546723361289332</v>
      </c>
      <c r="AA874">
        <v>887.10041339630413</v>
      </c>
      <c r="AB874">
        <v>8.2191466014388936</v>
      </c>
      <c r="AC874">
        <v>0</v>
      </c>
      <c r="AD874">
        <v>19.041466527654933</v>
      </c>
      <c r="AE874">
        <v>921.47543958013387</v>
      </c>
    </row>
    <row r="875" spans="1:31" x14ac:dyDescent="0.3">
      <c r="A875">
        <v>2730298</v>
      </c>
      <c r="B875">
        <v>2</v>
      </c>
      <c r="C875" t="s">
        <v>80</v>
      </c>
      <c r="D875" t="s">
        <v>82</v>
      </c>
      <c r="E875" t="s">
        <v>200</v>
      </c>
      <c r="F875" t="s">
        <v>2698</v>
      </c>
      <c r="G875" t="s">
        <v>249</v>
      </c>
      <c r="H875" t="s">
        <v>135</v>
      </c>
      <c r="I875" t="s">
        <v>136</v>
      </c>
      <c r="J875" t="s">
        <v>5</v>
      </c>
      <c r="K875" t="s">
        <v>138</v>
      </c>
      <c r="L875" t="s">
        <v>2699</v>
      </c>
      <c r="M875" t="s">
        <v>2700</v>
      </c>
      <c r="N875">
        <v>1.0438888879999999</v>
      </c>
      <c r="O875">
        <v>0</v>
      </c>
      <c r="P875">
        <v>57</v>
      </c>
      <c r="Q875">
        <v>0</v>
      </c>
      <c r="R875">
        <v>0</v>
      </c>
      <c r="S875">
        <v>0</v>
      </c>
      <c r="T875">
        <v>15</v>
      </c>
      <c r="U875">
        <v>0</v>
      </c>
      <c r="V875">
        <v>0</v>
      </c>
      <c r="W875">
        <v>0</v>
      </c>
      <c r="X875">
        <v>7.4495261598402616</v>
      </c>
      <c r="Y875">
        <v>0</v>
      </c>
      <c r="Z875">
        <v>0</v>
      </c>
      <c r="AA875">
        <v>0</v>
      </c>
      <c r="AB875">
        <v>5.6160123144420604</v>
      </c>
      <c r="AC875">
        <v>0</v>
      </c>
      <c r="AD875">
        <v>0</v>
      </c>
      <c r="AE875">
        <v>13.065538474282322</v>
      </c>
    </row>
    <row r="876" spans="1:31" x14ac:dyDescent="0.3">
      <c r="A876">
        <v>2734580</v>
      </c>
      <c r="B876">
        <v>1</v>
      </c>
      <c r="C876" t="s">
        <v>80</v>
      </c>
      <c r="D876" t="s">
        <v>104</v>
      </c>
      <c r="E876" t="s">
        <v>213</v>
      </c>
      <c r="F876" t="s">
        <v>1378</v>
      </c>
      <c r="G876" t="s">
        <v>152</v>
      </c>
      <c r="H876" t="s">
        <v>153</v>
      </c>
      <c r="I876" t="s">
        <v>136</v>
      </c>
      <c r="J876" t="s">
        <v>137</v>
      </c>
      <c r="K876" t="s">
        <v>138</v>
      </c>
      <c r="L876" t="s">
        <v>2701</v>
      </c>
      <c r="M876" t="s">
        <v>2702</v>
      </c>
      <c r="N876">
        <v>0.97777777700000001</v>
      </c>
      <c r="O876">
        <v>2</v>
      </c>
      <c r="P876">
        <v>426</v>
      </c>
      <c r="Q876">
        <v>6</v>
      </c>
      <c r="R876">
        <v>32</v>
      </c>
      <c r="S876">
        <v>6</v>
      </c>
      <c r="T876">
        <v>76</v>
      </c>
      <c r="U876">
        <v>0</v>
      </c>
      <c r="V876">
        <v>0</v>
      </c>
      <c r="W876">
        <v>1.0461003767728159</v>
      </c>
      <c r="X876">
        <v>72.216822169416844</v>
      </c>
      <c r="Y876">
        <v>19.08195565157579</v>
      </c>
      <c r="Z876">
        <v>0.79129618944358759</v>
      </c>
      <c r="AA876">
        <v>32.893208670649088</v>
      </c>
      <c r="AB876">
        <v>47.655251930015424</v>
      </c>
      <c r="AC876">
        <v>0</v>
      </c>
      <c r="AD876">
        <v>0</v>
      </c>
      <c r="AE876">
        <v>173.68463498787355</v>
      </c>
    </row>
    <row r="877" spans="1:31" x14ac:dyDescent="0.3">
      <c r="A877">
        <v>2734863</v>
      </c>
      <c r="B877">
        <v>1</v>
      </c>
      <c r="C877" t="s">
        <v>80</v>
      </c>
      <c r="D877" t="s">
        <v>98</v>
      </c>
      <c r="E877" t="s">
        <v>161</v>
      </c>
      <c r="F877" t="s">
        <v>2703</v>
      </c>
      <c r="G877" t="s">
        <v>163</v>
      </c>
      <c r="H877" t="s">
        <v>135</v>
      </c>
      <c r="I877" t="s">
        <v>136</v>
      </c>
      <c r="J877" t="s">
        <v>137</v>
      </c>
      <c r="K877" t="s">
        <v>138</v>
      </c>
      <c r="L877" t="s">
        <v>2704</v>
      </c>
      <c r="M877" t="s">
        <v>2705</v>
      </c>
      <c r="N877">
        <v>3.6863888880000002</v>
      </c>
      <c r="O877">
        <v>0</v>
      </c>
      <c r="P877">
        <v>0</v>
      </c>
      <c r="Q877">
        <v>0</v>
      </c>
      <c r="R877">
        <v>3</v>
      </c>
      <c r="S877">
        <v>0</v>
      </c>
      <c r="T877">
        <v>7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10.00847111727979</v>
      </c>
      <c r="AA877">
        <v>0</v>
      </c>
      <c r="AB877">
        <v>9.1249095803415567</v>
      </c>
      <c r="AC877">
        <v>0</v>
      </c>
      <c r="AD877">
        <v>0</v>
      </c>
      <c r="AE877">
        <v>19.133380697621348</v>
      </c>
    </row>
    <row r="878" spans="1:31" x14ac:dyDescent="0.3">
      <c r="A878">
        <v>2734196</v>
      </c>
      <c r="B878">
        <v>1</v>
      </c>
      <c r="C878" t="s">
        <v>80</v>
      </c>
      <c r="D878" t="s">
        <v>104</v>
      </c>
      <c r="E878" t="s">
        <v>213</v>
      </c>
      <c r="F878" t="s">
        <v>1378</v>
      </c>
      <c r="G878" t="s">
        <v>565</v>
      </c>
      <c r="H878" t="s">
        <v>153</v>
      </c>
      <c r="I878" t="s">
        <v>136</v>
      </c>
      <c r="J878" t="s">
        <v>137</v>
      </c>
      <c r="K878" t="s">
        <v>138</v>
      </c>
      <c r="L878" t="s">
        <v>2706</v>
      </c>
      <c r="M878" t="s">
        <v>2707</v>
      </c>
      <c r="N878">
        <v>2.9327777770000001</v>
      </c>
      <c r="O878">
        <v>2</v>
      </c>
      <c r="P878">
        <v>426</v>
      </c>
      <c r="Q878">
        <v>6</v>
      </c>
      <c r="R878">
        <v>32</v>
      </c>
      <c r="S878">
        <v>6</v>
      </c>
      <c r="T878">
        <v>75</v>
      </c>
      <c r="U878">
        <v>0</v>
      </c>
      <c r="V878">
        <v>0</v>
      </c>
      <c r="W878">
        <v>3.1819058375717533</v>
      </c>
      <c r="X878">
        <v>217.34540315907387</v>
      </c>
      <c r="Y878">
        <v>56.349681145902089</v>
      </c>
      <c r="Z878">
        <v>2.4859982042149014</v>
      </c>
      <c r="AA878">
        <v>101.61064031855106</v>
      </c>
      <c r="AB878">
        <v>148.42345707826689</v>
      </c>
      <c r="AC878">
        <v>0</v>
      </c>
      <c r="AD878">
        <v>0</v>
      </c>
      <c r="AE878">
        <v>529.39708574358065</v>
      </c>
    </row>
    <row r="879" spans="1:31" x14ac:dyDescent="0.3">
      <c r="A879">
        <v>2734365</v>
      </c>
      <c r="B879">
        <v>1</v>
      </c>
      <c r="C879" t="s">
        <v>81</v>
      </c>
      <c r="D879" t="s">
        <v>113</v>
      </c>
      <c r="E879" t="s">
        <v>161</v>
      </c>
      <c r="F879" t="s">
        <v>2708</v>
      </c>
      <c r="G879" t="s">
        <v>163</v>
      </c>
      <c r="H879" t="s">
        <v>135</v>
      </c>
      <c r="I879" t="s">
        <v>136</v>
      </c>
      <c r="J879" t="s">
        <v>137</v>
      </c>
      <c r="K879" t="s">
        <v>138</v>
      </c>
      <c r="L879" t="s">
        <v>2709</v>
      </c>
      <c r="M879" t="s">
        <v>2710</v>
      </c>
      <c r="N879">
        <v>6.9155555550000001</v>
      </c>
      <c r="O879">
        <v>0</v>
      </c>
      <c r="P879">
        <v>26</v>
      </c>
      <c r="Q879">
        <v>0</v>
      </c>
      <c r="R879">
        <v>2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36.620918030073128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36.620918030073128</v>
      </c>
    </row>
    <row r="880" spans="1:31" x14ac:dyDescent="0.3">
      <c r="A880">
        <v>2734216</v>
      </c>
      <c r="B880">
        <v>1</v>
      </c>
      <c r="C880" t="s">
        <v>80</v>
      </c>
      <c r="D880" t="s">
        <v>106</v>
      </c>
      <c r="E880" t="s">
        <v>150</v>
      </c>
      <c r="F880" t="s">
        <v>2439</v>
      </c>
      <c r="G880" t="s">
        <v>152</v>
      </c>
      <c r="H880" t="s">
        <v>153</v>
      </c>
      <c r="I880" t="s">
        <v>136</v>
      </c>
      <c r="J880" t="s">
        <v>137</v>
      </c>
      <c r="K880" t="s">
        <v>138</v>
      </c>
      <c r="L880" t="s">
        <v>2711</v>
      </c>
      <c r="M880" t="s">
        <v>2712</v>
      </c>
      <c r="N880">
        <v>6.9444443999999994E-2</v>
      </c>
      <c r="O880">
        <v>5</v>
      </c>
      <c r="P880">
        <v>12209</v>
      </c>
      <c r="Q880">
        <v>0</v>
      </c>
      <c r="R880">
        <v>16</v>
      </c>
      <c r="S880">
        <v>25</v>
      </c>
      <c r="T880">
        <v>2991</v>
      </c>
      <c r="U880">
        <v>0</v>
      </c>
      <c r="V880">
        <v>0</v>
      </c>
      <c r="W880">
        <v>6.5858708122708332E-2</v>
      </c>
      <c r="X880">
        <v>130.84405955317297</v>
      </c>
      <c r="Y880">
        <v>0</v>
      </c>
      <c r="Z880">
        <v>0.85898562599437489</v>
      </c>
      <c r="AA880">
        <v>11.979567592781251</v>
      </c>
      <c r="AB880">
        <v>139.13303712737181</v>
      </c>
      <c r="AC880">
        <v>0</v>
      </c>
      <c r="AD880">
        <v>0</v>
      </c>
      <c r="AE880">
        <v>282.8815086074431</v>
      </c>
    </row>
    <row r="881" spans="1:31" x14ac:dyDescent="0.3">
      <c r="A881">
        <v>2733612</v>
      </c>
      <c r="B881">
        <v>1</v>
      </c>
      <c r="C881" t="s">
        <v>81</v>
      </c>
      <c r="D881" t="s">
        <v>116</v>
      </c>
      <c r="E881" t="s">
        <v>150</v>
      </c>
      <c r="F881" t="s">
        <v>1721</v>
      </c>
      <c r="G881" t="s">
        <v>152</v>
      </c>
      <c r="H881" t="s">
        <v>153</v>
      </c>
      <c r="I881" t="s">
        <v>136</v>
      </c>
      <c r="J881" t="s">
        <v>137</v>
      </c>
      <c r="K881" t="s">
        <v>138</v>
      </c>
      <c r="L881" t="s">
        <v>2713</v>
      </c>
      <c r="M881" t="s">
        <v>2714</v>
      </c>
      <c r="N881">
        <v>3.1663888880000002</v>
      </c>
      <c r="O881">
        <v>22</v>
      </c>
      <c r="P881">
        <v>4415</v>
      </c>
      <c r="Q881">
        <v>556</v>
      </c>
      <c r="R881">
        <v>500</v>
      </c>
      <c r="S881">
        <v>49</v>
      </c>
      <c r="T881">
        <v>501</v>
      </c>
      <c r="U881">
        <v>7</v>
      </c>
      <c r="V881">
        <v>0</v>
      </c>
      <c r="W881">
        <v>14.516142043833094</v>
      </c>
      <c r="X881">
        <v>1489.7670087109511</v>
      </c>
      <c r="Y881">
        <v>705.21588543480107</v>
      </c>
      <c r="Z881">
        <v>301.64481212326001</v>
      </c>
      <c r="AA881">
        <v>981.18070908464915</v>
      </c>
      <c r="AB881">
        <v>289.39363622384309</v>
      </c>
      <c r="AC881">
        <v>220.75851420238712</v>
      </c>
      <c r="AD881">
        <v>0</v>
      </c>
      <c r="AE881">
        <v>4002.4767078237251</v>
      </c>
    </row>
    <row r="882" spans="1:31" x14ac:dyDescent="0.3">
      <c r="A882">
        <v>2734110</v>
      </c>
      <c r="B882">
        <v>1</v>
      </c>
      <c r="C882" t="s">
        <v>81</v>
      </c>
      <c r="D882" t="s">
        <v>123</v>
      </c>
      <c r="E882" t="s">
        <v>156</v>
      </c>
      <c r="F882" t="s">
        <v>2715</v>
      </c>
      <c r="G882" t="s">
        <v>152</v>
      </c>
      <c r="H882" t="s">
        <v>153</v>
      </c>
      <c r="I882" t="s">
        <v>136</v>
      </c>
      <c r="J882" t="s">
        <v>137</v>
      </c>
      <c r="K882" t="s">
        <v>138</v>
      </c>
      <c r="L882" t="s">
        <v>2716</v>
      </c>
      <c r="M882" t="s">
        <v>2717</v>
      </c>
      <c r="N882">
        <v>0.84555555500000001</v>
      </c>
      <c r="O882">
        <v>18</v>
      </c>
      <c r="P882">
        <v>1781</v>
      </c>
      <c r="Q882">
        <v>57</v>
      </c>
      <c r="R882">
        <v>206</v>
      </c>
      <c r="S882">
        <v>22</v>
      </c>
      <c r="T882">
        <v>186</v>
      </c>
      <c r="U882">
        <v>4</v>
      </c>
      <c r="V882">
        <v>0</v>
      </c>
      <c r="W882">
        <v>8.5245774593627388</v>
      </c>
      <c r="X882">
        <v>209.77337011610129</v>
      </c>
      <c r="Y882">
        <v>95.628998101166417</v>
      </c>
      <c r="Z882">
        <v>51.426478613722608</v>
      </c>
      <c r="AA882">
        <v>105.73397241340844</v>
      </c>
      <c r="AB882">
        <v>69.092111803925917</v>
      </c>
      <c r="AC882">
        <v>177.30804975197896</v>
      </c>
      <c r="AD882">
        <v>0</v>
      </c>
      <c r="AE882">
        <v>717.48755825966634</v>
      </c>
    </row>
    <row r="883" spans="1:31" x14ac:dyDescent="0.3">
      <c r="A883">
        <v>2734800</v>
      </c>
      <c r="B883">
        <v>1</v>
      </c>
      <c r="C883" t="s">
        <v>81</v>
      </c>
      <c r="D883" t="s">
        <v>127</v>
      </c>
      <c r="E883" t="s">
        <v>161</v>
      </c>
      <c r="F883" t="s">
        <v>2718</v>
      </c>
      <c r="G883" t="s">
        <v>1479</v>
      </c>
      <c r="H883" t="s">
        <v>135</v>
      </c>
      <c r="I883" t="s">
        <v>136</v>
      </c>
      <c r="J883" t="s">
        <v>137</v>
      </c>
      <c r="K883" t="s">
        <v>138</v>
      </c>
      <c r="L883" t="s">
        <v>2719</v>
      </c>
      <c r="M883" t="s">
        <v>2268</v>
      </c>
      <c r="N883">
        <v>5.8802777769999999</v>
      </c>
      <c r="O883">
        <v>0</v>
      </c>
      <c r="P883">
        <v>53</v>
      </c>
      <c r="Q883">
        <v>0</v>
      </c>
      <c r="R883">
        <v>3</v>
      </c>
      <c r="S883">
        <v>0</v>
      </c>
      <c r="T883">
        <v>2</v>
      </c>
      <c r="U883">
        <v>0</v>
      </c>
      <c r="V883">
        <v>0</v>
      </c>
      <c r="W883">
        <v>0</v>
      </c>
      <c r="X883">
        <v>47.793978587195802</v>
      </c>
      <c r="Y883">
        <v>0</v>
      </c>
      <c r="Z883">
        <v>29.015070839924451</v>
      </c>
      <c r="AA883">
        <v>0</v>
      </c>
      <c r="AB883">
        <v>8.552518617646335</v>
      </c>
      <c r="AC883">
        <v>0</v>
      </c>
      <c r="AD883">
        <v>0</v>
      </c>
      <c r="AE883">
        <v>85.361568044766585</v>
      </c>
    </row>
    <row r="884" spans="1:31" x14ac:dyDescent="0.3">
      <c r="A884">
        <v>2734694</v>
      </c>
      <c r="B884">
        <v>1</v>
      </c>
      <c r="C884" t="s">
        <v>81</v>
      </c>
      <c r="D884" t="s">
        <v>121</v>
      </c>
      <c r="E884" t="s">
        <v>161</v>
      </c>
      <c r="F884" t="s">
        <v>2720</v>
      </c>
      <c r="G884" t="s">
        <v>163</v>
      </c>
      <c r="H884" t="s">
        <v>135</v>
      </c>
      <c r="I884" t="s">
        <v>136</v>
      </c>
      <c r="J884" t="s">
        <v>137</v>
      </c>
      <c r="K884" t="s">
        <v>138</v>
      </c>
      <c r="L884" t="s">
        <v>2721</v>
      </c>
      <c r="M884" t="s">
        <v>2722</v>
      </c>
      <c r="N884">
        <v>1.8858333329999999</v>
      </c>
      <c r="O884">
        <v>0</v>
      </c>
      <c r="P884">
        <v>20</v>
      </c>
      <c r="Q884">
        <v>0</v>
      </c>
      <c r="R884">
        <v>1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6.169154964221323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6.169154964221323</v>
      </c>
    </row>
    <row r="885" spans="1:31" x14ac:dyDescent="0.3">
      <c r="A885">
        <v>2734600</v>
      </c>
      <c r="B885">
        <v>1</v>
      </c>
      <c r="C885" t="s">
        <v>80</v>
      </c>
      <c r="D885" t="s">
        <v>83</v>
      </c>
      <c r="E885" t="s">
        <v>145</v>
      </c>
      <c r="F885" t="s">
        <v>2723</v>
      </c>
      <c r="G885" t="s">
        <v>181</v>
      </c>
      <c r="H885" t="s">
        <v>135</v>
      </c>
      <c r="I885" t="s">
        <v>136</v>
      </c>
      <c r="J885" t="s">
        <v>137</v>
      </c>
      <c r="K885" t="s">
        <v>138</v>
      </c>
      <c r="L885" t="s">
        <v>2724</v>
      </c>
      <c r="M885" t="s">
        <v>2725</v>
      </c>
      <c r="N885">
        <v>3.855277777</v>
      </c>
      <c r="O885">
        <v>0</v>
      </c>
      <c r="P885">
        <v>1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0.15433479297594416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0.15433479297594416</v>
      </c>
    </row>
    <row r="886" spans="1:31" x14ac:dyDescent="0.3">
      <c r="A886">
        <v>2733518</v>
      </c>
      <c r="B886">
        <v>1</v>
      </c>
      <c r="C886" t="s">
        <v>80</v>
      </c>
      <c r="D886" t="s">
        <v>95</v>
      </c>
      <c r="E886" t="s">
        <v>173</v>
      </c>
      <c r="F886" t="s">
        <v>2726</v>
      </c>
      <c r="G886" t="s">
        <v>152</v>
      </c>
      <c r="H886" t="s">
        <v>153</v>
      </c>
      <c r="I886" t="s">
        <v>136</v>
      </c>
      <c r="J886" t="s">
        <v>137</v>
      </c>
      <c r="K886" t="s">
        <v>138</v>
      </c>
      <c r="L886" t="s">
        <v>2727</v>
      </c>
      <c r="M886" t="s">
        <v>2728</v>
      </c>
      <c r="N886">
        <v>0.13666666599999999</v>
      </c>
      <c r="O886">
        <v>0</v>
      </c>
      <c r="P886">
        <v>10185</v>
      </c>
      <c r="Q886">
        <v>0</v>
      </c>
      <c r="R886">
        <v>0</v>
      </c>
      <c r="S886">
        <v>10</v>
      </c>
      <c r="T886">
        <v>614</v>
      </c>
      <c r="U886">
        <v>0</v>
      </c>
      <c r="V886">
        <v>0</v>
      </c>
      <c r="W886">
        <v>0</v>
      </c>
      <c r="X886">
        <v>253.28659409721624</v>
      </c>
      <c r="Y886">
        <v>0</v>
      </c>
      <c r="Z886">
        <v>0</v>
      </c>
      <c r="AA886">
        <v>81.335562671376991</v>
      </c>
      <c r="AB886">
        <v>76.748943290649834</v>
      </c>
      <c r="AC886">
        <v>0</v>
      </c>
      <c r="AD886">
        <v>0</v>
      </c>
      <c r="AE886">
        <v>411.37110005924308</v>
      </c>
    </row>
    <row r="887" spans="1:31" x14ac:dyDescent="0.3">
      <c r="A887">
        <v>2733910</v>
      </c>
      <c r="B887">
        <v>1</v>
      </c>
      <c r="C887" t="s">
        <v>80</v>
      </c>
      <c r="D887" t="s">
        <v>91</v>
      </c>
      <c r="E887" t="s">
        <v>200</v>
      </c>
      <c r="F887" t="s">
        <v>2729</v>
      </c>
      <c r="G887" t="s">
        <v>393</v>
      </c>
      <c r="H887" t="s">
        <v>135</v>
      </c>
      <c r="I887" t="s">
        <v>136</v>
      </c>
      <c r="J887" t="s">
        <v>137</v>
      </c>
      <c r="K887" t="s">
        <v>138</v>
      </c>
      <c r="L887" t="s">
        <v>2730</v>
      </c>
      <c r="M887" t="s">
        <v>2731</v>
      </c>
      <c r="N887">
        <v>1.8361111109999999</v>
      </c>
      <c r="O887">
        <v>0</v>
      </c>
      <c r="P887">
        <v>34</v>
      </c>
      <c r="Q887">
        <v>0</v>
      </c>
      <c r="R887">
        <v>0</v>
      </c>
      <c r="S887">
        <v>0</v>
      </c>
      <c r="T887">
        <v>5</v>
      </c>
      <c r="U887">
        <v>0</v>
      </c>
      <c r="V887">
        <v>0</v>
      </c>
      <c r="W887">
        <v>0</v>
      </c>
      <c r="X887">
        <v>16.258247124186813</v>
      </c>
      <c r="Y887">
        <v>0</v>
      </c>
      <c r="Z887">
        <v>0</v>
      </c>
      <c r="AA887">
        <v>0</v>
      </c>
      <c r="AB887">
        <v>8.0212539402310341</v>
      </c>
      <c r="AC887">
        <v>0</v>
      </c>
      <c r="AD887">
        <v>0</v>
      </c>
      <c r="AE887">
        <v>24.279501064417847</v>
      </c>
    </row>
    <row r="888" spans="1:31" x14ac:dyDescent="0.3">
      <c r="A888">
        <v>2734992</v>
      </c>
      <c r="B888">
        <v>1</v>
      </c>
      <c r="C888" t="s">
        <v>81</v>
      </c>
      <c r="D888" t="s">
        <v>112</v>
      </c>
      <c r="E888" t="s">
        <v>145</v>
      </c>
      <c r="F888" t="s">
        <v>2732</v>
      </c>
      <c r="G888" t="s">
        <v>147</v>
      </c>
      <c r="H888" t="s">
        <v>135</v>
      </c>
      <c r="I888" t="s">
        <v>136</v>
      </c>
      <c r="J888" t="s">
        <v>137</v>
      </c>
      <c r="K888" t="s">
        <v>138</v>
      </c>
      <c r="L888" t="s">
        <v>2733</v>
      </c>
      <c r="M888" t="s">
        <v>2734</v>
      </c>
      <c r="N888">
        <v>1.5580555549999999</v>
      </c>
      <c r="O888">
        <v>0</v>
      </c>
      <c r="P888">
        <v>1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7.5772717225286668E-2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7.5772717225286668E-2</v>
      </c>
    </row>
    <row r="889" spans="1:31" x14ac:dyDescent="0.3">
      <c r="A889">
        <v>2734116</v>
      </c>
      <c r="B889">
        <v>1</v>
      </c>
      <c r="C889" t="s">
        <v>80</v>
      </c>
      <c r="D889" t="s">
        <v>99</v>
      </c>
      <c r="E889" t="s">
        <v>156</v>
      </c>
      <c r="F889" t="s">
        <v>2735</v>
      </c>
      <c r="G889" t="s">
        <v>209</v>
      </c>
      <c r="H889" t="s">
        <v>153</v>
      </c>
      <c r="I889" t="s">
        <v>136</v>
      </c>
      <c r="J889" t="s">
        <v>137</v>
      </c>
      <c r="K889" t="s">
        <v>210</v>
      </c>
      <c r="L889" t="s">
        <v>2736</v>
      </c>
      <c r="M889" t="s">
        <v>2737</v>
      </c>
      <c r="N889">
        <v>3.6549999999999998</v>
      </c>
      <c r="O889">
        <v>0</v>
      </c>
      <c r="P889">
        <v>226</v>
      </c>
      <c r="Q889">
        <v>0</v>
      </c>
      <c r="R889">
        <v>3</v>
      </c>
      <c r="S889">
        <v>0</v>
      </c>
      <c r="T889">
        <v>44</v>
      </c>
      <c r="U889">
        <v>0</v>
      </c>
      <c r="V889">
        <v>0</v>
      </c>
      <c r="W889">
        <v>0</v>
      </c>
      <c r="X889">
        <v>145.70987384438018</v>
      </c>
      <c r="Y889">
        <v>0</v>
      </c>
      <c r="Z889">
        <v>6.0894799679947331</v>
      </c>
      <c r="AA889">
        <v>0</v>
      </c>
      <c r="AB889">
        <v>114.01565218455868</v>
      </c>
      <c r="AC889">
        <v>0</v>
      </c>
      <c r="AD889">
        <v>0</v>
      </c>
      <c r="AE889">
        <v>265.81500599693356</v>
      </c>
    </row>
    <row r="890" spans="1:31" x14ac:dyDescent="0.3">
      <c r="A890">
        <v>2734162</v>
      </c>
      <c r="B890">
        <v>1</v>
      </c>
      <c r="C890" t="s">
        <v>80</v>
      </c>
      <c r="D890" t="s">
        <v>94</v>
      </c>
      <c r="E890" t="s">
        <v>150</v>
      </c>
      <c r="F890" t="s">
        <v>2738</v>
      </c>
      <c r="G890" t="s">
        <v>152</v>
      </c>
      <c r="H890" t="s">
        <v>153</v>
      </c>
      <c r="I890" t="s">
        <v>136</v>
      </c>
      <c r="J890" t="s">
        <v>137</v>
      </c>
      <c r="K890" t="s">
        <v>138</v>
      </c>
      <c r="L890" t="s">
        <v>2739</v>
      </c>
      <c r="M890" t="s">
        <v>2740</v>
      </c>
      <c r="N890">
        <v>1.433333333</v>
      </c>
      <c r="O890">
        <v>1</v>
      </c>
      <c r="P890">
        <v>1780</v>
      </c>
      <c r="Q890">
        <v>24</v>
      </c>
      <c r="R890">
        <v>75</v>
      </c>
      <c r="S890">
        <v>32</v>
      </c>
      <c r="T890">
        <v>434</v>
      </c>
      <c r="U890">
        <v>15</v>
      </c>
      <c r="V890">
        <v>1</v>
      </c>
      <c r="W890">
        <v>0.80082313079265677</v>
      </c>
      <c r="X890">
        <v>346.25233845568084</v>
      </c>
      <c r="Y890">
        <v>6.3734538299077323</v>
      </c>
      <c r="Z890">
        <v>14.671314645300003</v>
      </c>
      <c r="AA890">
        <v>532.657238721525</v>
      </c>
      <c r="AB890">
        <v>302.57017613302816</v>
      </c>
      <c r="AC890">
        <v>1617.1040005220996</v>
      </c>
      <c r="AD890">
        <v>33.010170487632003</v>
      </c>
      <c r="AE890">
        <v>2853.4395159259661</v>
      </c>
    </row>
    <row r="891" spans="1:31" x14ac:dyDescent="0.3">
      <c r="A891">
        <v>2734634</v>
      </c>
      <c r="B891">
        <v>1</v>
      </c>
      <c r="C891" t="s">
        <v>81</v>
      </c>
      <c r="D891" t="s">
        <v>118</v>
      </c>
      <c r="E891" t="s">
        <v>161</v>
      </c>
      <c r="F891" t="s">
        <v>2741</v>
      </c>
      <c r="G891" t="s">
        <v>163</v>
      </c>
      <c r="H891" t="s">
        <v>135</v>
      </c>
      <c r="I891" t="s">
        <v>136</v>
      </c>
      <c r="J891" t="s">
        <v>137</v>
      </c>
      <c r="K891" t="s">
        <v>138</v>
      </c>
      <c r="L891" t="s">
        <v>2742</v>
      </c>
      <c r="M891" t="s">
        <v>2743</v>
      </c>
      <c r="N891">
        <v>4.7486111109999998</v>
      </c>
      <c r="O891">
        <v>0</v>
      </c>
      <c r="P891">
        <v>34</v>
      </c>
      <c r="Q891">
        <v>0</v>
      </c>
      <c r="R891">
        <v>7</v>
      </c>
      <c r="S891">
        <v>0</v>
      </c>
      <c r="T891">
        <v>7</v>
      </c>
      <c r="U891">
        <v>0</v>
      </c>
      <c r="V891">
        <v>0</v>
      </c>
      <c r="W891">
        <v>0</v>
      </c>
      <c r="X891">
        <v>32.509428416207108</v>
      </c>
      <c r="Y891">
        <v>0</v>
      </c>
      <c r="Z891">
        <v>2.811735492055</v>
      </c>
      <c r="AA891">
        <v>0</v>
      </c>
      <c r="AB891">
        <v>12.531134930031092</v>
      </c>
      <c r="AC891">
        <v>0</v>
      </c>
      <c r="AD891">
        <v>0</v>
      </c>
      <c r="AE891">
        <v>47.852298838293201</v>
      </c>
    </row>
    <row r="892" spans="1:31" x14ac:dyDescent="0.3">
      <c r="A892">
        <v>2734047</v>
      </c>
      <c r="B892">
        <v>1</v>
      </c>
      <c r="C892" t="s">
        <v>81</v>
      </c>
      <c r="D892" t="s">
        <v>120</v>
      </c>
      <c r="E892" t="s">
        <v>132</v>
      </c>
      <c r="F892" t="s">
        <v>2744</v>
      </c>
      <c r="G892" t="s">
        <v>134</v>
      </c>
      <c r="H892" t="s">
        <v>135</v>
      </c>
      <c r="I892" t="s">
        <v>136</v>
      </c>
      <c r="J892" t="s">
        <v>137</v>
      </c>
      <c r="K892" t="s">
        <v>138</v>
      </c>
      <c r="L892" t="s">
        <v>2745</v>
      </c>
      <c r="M892" t="s">
        <v>2746</v>
      </c>
      <c r="N892">
        <v>2.8125</v>
      </c>
      <c r="O892">
        <v>0</v>
      </c>
      <c r="P892">
        <v>195</v>
      </c>
      <c r="Q892">
        <v>0</v>
      </c>
      <c r="R892">
        <v>4</v>
      </c>
      <c r="S892">
        <v>0</v>
      </c>
      <c r="T892">
        <v>22</v>
      </c>
      <c r="U892">
        <v>0</v>
      </c>
      <c r="V892">
        <v>0</v>
      </c>
      <c r="W892">
        <v>0</v>
      </c>
      <c r="X892">
        <v>73.866224858352467</v>
      </c>
      <c r="Y892">
        <v>0</v>
      </c>
      <c r="Z892">
        <v>0</v>
      </c>
      <c r="AA892">
        <v>0</v>
      </c>
      <c r="AB892">
        <v>29.519822907218021</v>
      </c>
      <c r="AC892">
        <v>0</v>
      </c>
      <c r="AD892">
        <v>0</v>
      </c>
      <c r="AE892">
        <v>103.38604776557048</v>
      </c>
    </row>
    <row r="893" spans="1:31" x14ac:dyDescent="0.3">
      <c r="A893">
        <v>2734657</v>
      </c>
      <c r="B893">
        <v>1</v>
      </c>
      <c r="C893" t="s">
        <v>80</v>
      </c>
      <c r="D893" t="s">
        <v>82</v>
      </c>
      <c r="E893" t="s">
        <v>145</v>
      </c>
      <c r="F893" t="s">
        <v>2747</v>
      </c>
      <c r="G893" t="s">
        <v>181</v>
      </c>
      <c r="H893" t="s">
        <v>135</v>
      </c>
      <c r="I893" t="s">
        <v>136</v>
      </c>
      <c r="J893" t="s">
        <v>137</v>
      </c>
      <c r="K893" t="s">
        <v>138</v>
      </c>
      <c r="L893" t="s">
        <v>2597</v>
      </c>
      <c r="M893" t="s">
        <v>2748</v>
      </c>
      <c r="N893">
        <v>12.185</v>
      </c>
      <c r="O893">
        <v>0</v>
      </c>
      <c r="P893">
        <v>13</v>
      </c>
      <c r="Q893">
        <v>0</v>
      </c>
      <c r="R893">
        <v>0</v>
      </c>
      <c r="S893">
        <v>0</v>
      </c>
      <c r="T893">
        <v>2</v>
      </c>
      <c r="U893">
        <v>0</v>
      </c>
      <c r="V893">
        <v>0</v>
      </c>
      <c r="W893">
        <v>0</v>
      </c>
      <c r="X893">
        <v>61.147686188832807</v>
      </c>
      <c r="Y893">
        <v>0</v>
      </c>
      <c r="Z893">
        <v>0</v>
      </c>
      <c r="AA893">
        <v>0</v>
      </c>
      <c r="AB893">
        <v>25.378675190319168</v>
      </c>
      <c r="AC893">
        <v>0</v>
      </c>
      <c r="AD893">
        <v>0</v>
      </c>
      <c r="AE893">
        <v>86.526361379151979</v>
      </c>
    </row>
    <row r="894" spans="1:31" x14ac:dyDescent="0.3">
      <c r="A894">
        <v>2734093</v>
      </c>
      <c r="B894">
        <v>1</v>
      </c>
      <c r="C894" t="s">
        <v>81</v>
      </c>
      <c r="D894" t="s">
        <v>120</v>
      </c>
      <c r="E894" t="s">
        <v>150</v>
      </c>
      <c r="F894" t="s">
        <v>2749</v>
      </c>
      <c r="G894" t="s">
        <v>300</v>
      </c>
      <c r="H894" t="s">
        <v>153</v>
      </c>
      <c r="I894" t="s">
        <v>136</v>
      </c>
      <c r="J894" t="s">
        <v>137</v>
      </c>
      <c r="K894" t="s">
        <v>210</v>
      </c>
      <c r="L894" t="s">
        <v>2750</v>
      </c>
      <c r="M894" t="s">
        <v>2751</v>
      </c>
      <c r="N894">
        <v>0.51416666600000005</v>
      </c>
      <c r="O894">
        <v>8</v>
      </c>
      <c r="P894">
        <v>1228</v>
      </c>
      <c r="Q894">
        <v>117</v>
      </c>
      <c r="R894">
        <v>68</v>
      </c>
      <c r="S894">
        <v>21</v>
      </c>
      <c r="T894">
        <v>69</v>
      </c>
      <c r="U894">
        <v>2</v>
      </c>
      <c r="V894">
        <v>0</v>
      </c>
      <c r="W894">
        <v>0.71640275931395503</v>
      </c>
      <c r="X894">
        <v>98.46089381551046</v>
      </c>
      <c r="Y894">
        <v>45.600237606500144</v>
      </c>
      <c r="Z894">
        <v>51.200083618934208</v>
      </c>
      <c r="AA894">
        <v>97.412945816315798</v>
      </c>
      <c r="AB894">
        <v>17.242492787260016</v>
      </c>
      <c r="AC894">
        <v>49.538334315283052</v>
      </c>
      <c r="AD894">
        <v>0</v>
      </c>
      <c r="AE894">
        <v>360.1713907191176</v>
      </c>
    </row>
    <row r="895" spans="1:31" x14ac:dyDescent="0.3">
      <c r="A895">
        <v>2734070</v>
      </c>
      <c r="B895">
        <v>1</v>
      </c>
      <c r="C895" t="s">
        <v>80</v>
      </c>
      <c r="D895" t="s">
        <v>88</v>
      </c>
      <c r="E895" t="s">
        <v>156</v>
      </c>
      <c r="F895" t="s">
        <v>2752</v>
      </c>
      <c r="G895" t="s">
        <v>300</v>
      </c>
      <c r="H895" t="s">
        <v>153</v>
      </c>
      <c r="I895" t="s">
        <v>136</v>
      </c>
      <c r="J895" t="s">
        <v>137</v>
      </c>
      <c r="K895" t="s">
        <v>210</v>
      </c>
      <c r="L895" t="s">
        <v>2344</v>
      </c>
      <c r="M895" t="s">
        <v>2753</v>
      </c>
      <c r="N895">
        <v>2.9652777769999998</v>
      </c>
      <c r="O895">
        <v>0</v>
      </c>
      <c r="P895">
        <v>608</v>
      </c>
      <c r="Q895">
        <v>0</v>
      </c>
      <c r="R895">
        <v>0</v>
      </c>
      <c r="S895">
        <v>0</v>
      </c>
      <c r="T895">
        <v>70</v>
      </c>
      <c r="U895">
        <v>0</v>
      </c>
      <c r="V895">
        <v>0</v>
      </c>
      <c r="W895">
        <v>0</v>
      </c>
      <c r="X895">
        <v>381.53272551648843</v>
      </c>
      <c r="Y895">
        <v>0</v>
      </c>
      <c r="Z895">
        <v>0</v>
      </c>
      <c r="AA895">
        <v>0</v>
      </c>
      <c r="AB895">
        <v>247.38387639757076</v>
      </c>
      <c r="AC895">
        <v>0</v>
      </c>
      <c r="AD895">
        <v>0</v>
      </c>
      <c r="AE895">
        <v>628.91660191405913</v>
      </c>
    </row>
    <row r="896" spans="1:31" x14ac:dyDescent="0.3">
      <c r="A896">
        <v>2734734</v>
      </c>
      <c r="B896">
        <v>1</v>
      </c>
      <c r="C896" t="s">
        <v>80</v>
      </c>
      <c r="D896" t="s">
        <v>99</v>
      </c>
      <c r="E896" t="s">
        <v>161</v>
      </c>
      <c r="F896" t="s">
        <v>2245</v>
      </c>
      <c r="G896" t="s">
        <v>409</v>
      </c>
      <c r="H896" t="s">
        <v>135</v>
      </c>
      <c r="I896" t="s">
        <v>136</v>
      </c>
      <c r="J896" t="s">
        <v>137</v>
      </c>
      <c r="K896" t="s">
        <v>138</v>
      </c>
      <c r="L896" t="s">
        <v>2754</v>
      </c>
      <c r="M896" t="s">
        <v>2755</v>
      </c>
      <c r="N896">
        <v>8.5652777770000004</v>
      </c>
      <c r="O896">
        <v>0</v>
      </c>
      <c r="P896">
        <v>18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1</v>
      </c>
      <c r="W896">
        <v>0</v>
      </c>
      <c r="X896">
        <v>25.888944210024484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18.83163817967214</v>
      </c>
      <c r="AE896">
        <v>44.720582389696624</v>
      </c>
    </row>
    <row r="897" spans="1:31" x14ac:dyDescent="0.3">
      <c r="A897">
        <v>2734726</v>
      </c>
      <c r="B897">
        <v>1</v>
      </c>
      <c r="C897" t="s">
        <v>80</v>
      </c>
      <c r="D897" t="s">
        <v>109</v>
      </c>
      <c r="E897" t="s">
        <v>161</v>
      </c>
      <c r="F897" t="s">
        <v>2756</v>
      </c>
      <c r="G897" t="s">
        <v>163</v>
      </c>
      <c r="H897" t="s">
        <v>135</v>
      </c>
      <c r="I897" t="s">
        <v>136</v>
      </c>
      <c r="J897" t="s">
        <v>137</v>
      </c>
      <c r="K897" t="s">
        <v>138</v>
      </c>
      <c r="L897" t="s">
        <v>2757</v>
      </c>
      <c r="M897" t="s">
        <v>2758</v>
      </c>
      <c r="N897">
        <v>2.7774999999999999</v>
      </c>
      <c r="O897">
        <v>0</v>
      </c>
      <c r="P897">
        <v>14</v>
      </c>
      <c r="Q897">
        <v>0</v>
      </c>
      <c r="R897">
        <v>2</v>
      </c>
      <c r="S897">
        <v>0</v>
      </c>
      <c r="T897">
        <v>1</v>
      </c>
      <c r="U897">
        <v>0</v>
      </c>
      <c r="V897">
        <v>0</v>
      </c>
      <c r="W897">
        <v>0</v>
      </c>
      <c r="X897">
        <v>6.4901752729277487</v>
      </c>
      <c r="Y897">
        <v>0</v>
      </c>
      <c r="Z897">
        <v>1.7111984131025002</v>
      </c>
      <c r="AA897">
        <v>0</v>
      </c>
      <c r="AB897">
        <v>0.25331205902360004</v>
      </c>
      <c r="AC897">
        <v>0</v>
      </c>
      <c r="AD897">
        <v>0</v>
      </c>
      <c r="AE897">
        <v>8.4546857450538475</v>
      </c>
    </row>
    <row r="898" spans="1:31" x14ac:dyDescent="0.3">
      <c r="A898">
        <v>2733552</v>
      </c>
      <c r="B898">
        <v>1</v>
      </c>
      <c r="C898" t="s">
        <v>81</v>
      </c>
      <c r="D898" t="s">
        <v>123</v>
      </c>
      <c r="E898" t="s">
        <v>150</v>
      </c>
      <c r="F898" t="s">
        <v>2759</v>
      </c>
      <c r="G898" t="s">
        <v>152</v>
      </c>
      <c r="H898" t="s">
        <v>153</v>
      </c>
      <c r="I898" t="s">
        <v>136</v>
      </c>
      <c r="J898" t="s">
        <v>137</v>
      </c>
      <c r="K898" t="s">
        <v>138</v>
      </c>
      <c r="L898" t="s">
        <v>2760</v>
      </c>
      <c r="M898" t="s">
        <v>2761</v>
      </c>
      <c r="N898">
        <v>0.324722222</v>
      </c>
      <c r="O898">
        <v>0</v>
      </c>
      <c r="P898">
        <v>2795</v>
      </c>
      <c r="Q898">
        <v>0</v>
      </c>
      <c r="R898">
        <v>2</v>
      </c>
      <c r="S898">
        <v>1</v>
      </c>
      <c r="T898">
        <v>445</v>
      </c>
      <c r="U898">
        <v>0</v>
      </c>
      <c r="V898">
        <v>17</v>
      </c>
      <c r="W898">
        <v>0</v>
      </c>
      <c r="X898">
        <v>166.09850911238411</v>
      </c>
      <c r="Y898">
        <v>0</v>
      </c>
      <c r="Z898">
        <v>6.4499240376299158E-2</v>
      </c>
      <c r="AA898">
        <v>3.6742191757498874</v>
      </c>
      <c r="AB898">
        <v>80.59920320509201</v>
      </c>
      <c r="AC898">
        <v>0</v>
      </c>
      <c r="AD898">
        <v>53.961484375914942</v>
      </c>
      <c r="AE898">
        <v>304.39791510951727</v>
      </c>
    </row>
    <row r="899" spans="1:31" x14ac:dyDescent="0.3">
      <c r="A899">
        <v>2733778</v>
      </c>
      <c r="B899">
        <v>1</v>
      </c>
      <c r="C899" t="s">
        <v>80</v>
      </c>
      <c r="D899" t="s">
        <v>86</v>
      </c>
      <c r="E899" t="s">
        <v>173</v>
      </c>
      <c r="F899" t="s">
        <v>2762</v>
      </c>
      <c r="G899" t="s">
        <v>152</v>
      </c>
      <c r="H899" t="s">
        <v>153</v>
      </c>
      <c r="I899" t="s">
        <v>136</v>
      </c>
      <c r="J899" t="s">
        <v>137</v>
      </c>
      <c r="K899" t="s">
        <v>138</v>
      </c>
      <c r="L899" t="s">
        <v>2763</v>
      </c>
      <c r="M899" t="s">
        <v>2341</v>
      </c>
      <c r="N899">
        <v>1.477222222</v>
      </c>
      <c r="O899">
        <v>0</v>
      </c>
      <c r="P899">
        <v>2578</v>
      </c>
      <c r="Q899">
        <v>0</v>
      </c>
      <c r="R899">
        <v>0</v>
      </c>
      <c r="S899">
        <v>11</v>
      </c>
      <c r="T899">
        <v>394</v>
      </c>
      <c r="U899">
        <v>0</v>
      </c>
      <c r="V899">
        <v>1</v>
      </c>
      <c r="W899">
        <v>0</v>
      </c>
      <c r="X899">
        <v>913.64589879526227</v>
      </c>
      <c r="Y899">
        <v>0</v>
      </c>
      <c r="Z899">
        <v>0</v>
      </c>
      <c r="AA899">
        <v>4101.3119185766691</v>
      </c>
      <c r="AB899">
        <v>905.11941944278772</v>
      </c>
      <c r="AC899">
        <v>0</v>
      </c>
      <c r="AD899">
        <v>5.8394509982176572</v>
      </c>
      <c r="AE899">
        <v>5925.9166878129363</v>
      </c>
    </row>
    <row r="900" spans="1:31" x14ac:dyDescent="0.3">
      <c r="A900">
        <v>2734680</v>
      </c>
      <c r="B900">
        <v>1</v>
      </c>
      <c r="C900" t="s">
        <v>80</v>
      </c>
      <c r="D900" t="s">
        <v>83</v>
      </c>
      <c r="E900" t="s">
        <v>145</v>
      </c>
      <c r="F900" t="s">
        <v>2764</v>
      </c>
      <c r="G900" t="s">
        <v>181</v>
      </c>
      <c r="H900" t="s">
        <v>135</v>
      </c>
      <c r="I900" t="s">
        <v>136</v>
      </c>
      <c r="J900" t="s">
        <v>137</v>
      </c>
      <c r="K900" t="s">
        <v>138</v>
      </c>
      <c r="L900" t="s">
        <v>2765</v>
      </c>
      <c r="M900" t="s">
        <v>2766</v>
      </c>
      <c r="N900">
        <v>4.8338888879999997</v>
      </c>
      <c r="O900">
        <v>0</v>
      </c>
      <c r="P900">
        <v>4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5.0134432753041187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5.0134432753041187</v>
      </c>
    </row>
    <row r="901" spans="1:31" x14ac:dyDescent="0.3">
      <c r="A901">
        <v>2734039</v>
      </c>
      <c r="B901">
        <v>1</v>
      </c>
      <c r="C901" t="s">
        <v>80</v>
      </c>
      <c r="D901" t="s">
        <v>102</v>
      </c>
      <c r="E901" t="s">
        <v>156</v>
      </c>
      <c r="F901" t="s">
        <v>2767</v>
      </c>
      <c r="G901" t="s">
        <v>565</v>
      </c>
      <c r="H901" t="s">
        <v>153</v>
      </c>
      <c r="I901" t="s">
        <v>136</v>
      </c>
      <c r="J901" t="s">
        <v>137</v>
      </c>
      <c r="K901" t="s">
        <v>138</v>
      </c>
      <c r="L901" t="s">
        <v>2768</v>
      </c>
      <c r="M901" t="s">
        <v>2769</v>
      </c>
      <c r="N901">
        <v>0.99583333299999999</v>
      </c>
      <c r="O901">
        <v>0</v>
      </c>
      <c r="P901">
        <v>54</v>
      </c>
      <c r="Q901">
        <v>0</v>
      </c>
      <c r="R901">
        <v>2</v>
      </c>
      <c r="S901">
        <v>0</v>
      </c>
      <c r="T901">
        <v>2</v>
      </c>
      <c r="U901">
        <v>0</v>
      </c>
      <c r="V901">
        <v>0</v>
      </c>
      <c r="W901">
        <v>0</v>
      </c>
      <c r="X901">
        <v>14.526390510413121</v>
      </c>
      <c r="Y901">
        <v>0</v>
      </c>
      <c r="Z901">
        <v>0.75315379658334247</v>
      </c>
      <c r="AA901">
        <v>0</v>
      </c>
      <c r="AB901">
        <v>0.11338465417829001</v>
      </c>
      <c r="AC901">
        <v>0</v>
      </c>
      <c r="AD901">
        <v>0</v>
      </c>
      <c r="AE901">
        <v>15.392928961174754</v>
      </c>
    </row>
    <row r="902" spans="1:31" x14ac:dyDescent="0.3">
      <c r="A902">
        <v>2734972</v>
      </c>
      <c r="B902">
        <v>1</v>
      </c>
      <c r="C902" t="s">
        <v>80</v>
      </c>
      <c r="D902" t="s">
        <v>94</v>
      </c>
      <c r="E902" t="s">
        <v>150</v>
      </c>
      <c r="F902" t="s">
        <v>2770</v>
      </c>
      <c r="G902" t="s">
        <v>152</v>
      </c>
      <c r="H902" t="s">
        <v>153</v>
      </c>
      <c r="I902" t="s">
        <v>136</v>
      </c>
      <c r="J902" t="s">
        <v>137</v>
      </c>
      <c r="K902" t="s">
        <v>138</v>
      </c>
      <c r="L902" t="s">
        <v>2771</v>
      </c>
      <c r="M902" t="s">
        <v>2772</v>
      </c>
      <c r="N902">
        <v>1.7583333329999999</v>
      </c>
      <c r="O902">
        <v>0</v>
      </c>
      <c r="P902">
        <v>401</v>
      </c>
      <c r="Q902">
        <v>0</v>
      </c>
      <c r="R902">
        <v>1</v>
      </c>
      <c r="S902">
        <v>3</v>
      </c>
      <c r="T902">
        <v>24</v>
      </c>
      <c r="U902">
        <v>0</v>
      </c>
      <c r="V902">
        <v>0</v>
      </c>
      <c r="W902">
        <v>0</v>
      </c>
      <c r="X902">
        <v>58.352159843015706</v>
      </c>
      <c r="Y902">
        <v>0</v>
      </c>
      <c r="Z902">
        <v>0</v>
      </c>
      <c r="AA902">
        <v>13.597215605690483</v>
      </c>
      <c r="AB902">
        <v>16.355072229443262</v>
      </c>
      <c r="AC902">
        <v>0</v>
      </c>
      <c r="AD902">
        <v>0</v>
      </c>
      <c r="AE902">
        <v>88.304447678149458</v>
      </c>
    </row>
    <row r="903" spans="1:31" x14ac:dyDescent="0.3">
      <c r="A903">
        <v>2733770</v>
      </c>
      <c r="B903">
        <v>1</v>
      </c>
      <c r="C903" t="s">
        <v>81</v>
      </c>
      <c r="D903" t="s">
        <v>128</v>
      </c>
      <c r="E903" t="s">
        <v>132</v>
      </c>
      <c r="F903" t="s">
        <v>2773</v>
      </c>
      <c r="G903" t="s">
        <v>409</v>
      </c>
      <c r="H903" t="s">
        <v>135</v>
      </c>
      <c r="I903" t="s">
        <v>136</v>
      </c>
      <c r="J903" t="s">
        <v>137</v>
      </c>
      <c r="K903" t="s">
        <v>138</v>
      </c>
      <c r="L903" t="s">
        <v>2774</v>
      </c>
      <c r="M903" t="s">
        <v>2775</v>
      </c>
      <c r="N903">
        <v>7.3908333329999998</v>
      </c>
      <c r="O903">
        <v>0</v>
      </c>
      <c r="P903">
        <v>370</v>
      </c>
      <c r="Q903">
        <v>0</v>
      </c>
      <c r="R903">
        <v>0</v>
      </c>
      <c r="S903">
        <v>0</v>
      </c>
      <c r="T903">
        <v>8</v>
      </c>
      <c r="U903">
        <v>0</v>
      </c>
      <c r="V903">
        <v>0</v>
      </c>
      <c r="W903">
        <v>0</v>
      </c>
      <c r="X903">
        <v>453.34552419893458</v>
      </c>
      <c r="Y903">
        <v>0</v>
      </c>
      <c r="Z903">
        <v>0</v>
      </c>
      <c r="AA903">
        <v>0</v>
      </c>
      <c r="AB903">
        <v>96.45912818330055</v>
      </c>
      <c r="AC903">
        <v>0</v>
      </c>
      <c r="AD903">
        <v>0</v>
      </c>
      <c r="AE903">
        <v>549.80465238223519</v>
      </c>
    </row>
    <row r="904" spans="1:31" x14ac:dyDescent="0.3">
      <c r="A904">
        <v>2734860</v>
      </c>
      <c r="B904">
        <v>1</v>
      </c>
      <c r="C904" t="s">
        <v>80</v>
      </c>
      <c r="D904" t="s">
        <v>96</v>
      </c>
      <c r="E904" t="s">
        <v>161</v>
      </c>
      <c r="F904" t="s">
        <v>2776</v>
      </c>
      <c r="G904" t="s">
        <v>409</v>
      </c>
      <c r="H904" t="s">
        <v>135</v>
      </c>
      <c r="I904" t="s">
        <v>136</v>
      </c>
      <c r="J904" t="s">
        <v>137</v>
      </c>
      <c r="K904" t="s">
        <v>138</v>
      </c>
      <c r="L904" t="s">
        <v>2777</v>
      </c>
      <c r="M904" t="s">
        <v>2778</v>
      </c>
      <c r="N904">
        <v>2.3369444439999998</v>
      </c>
      <c r="O904">
        <v>0</v>
      </c>
      <c r="P904">
        <v>78</v>
      </c>
      <c r="Q904">
        <v>0</v>
      </c>
      <c r="R904">
        <v>0</v>
      </c>
      <c r="S904">
        <v>0</v>
      </c>
      <c r="T904">
        <v>4</v>
      </c>
      <c r="U904">
        <v>0</v>
      </c>
      <c r="V904">
        <v>0</v>
      </c>
      <c r="W904">
        <v>0</v>
      </c>
      <c r="X904">
        <v>22.727233846402676</v>
      </c>
      <c r="Y904">
        <v>0</v>
      </c>
      <c r="Z904">
        <v>0</v>
      </c>
      <c r="AA904">
        <v>0</v>
      </c>
      <c r="AB904">
        <v>0.32938925356365334</v>
      </c>
      <c r="AC904">
        <v>0</v>
      </c>
      <c r="AD904">
        <v>0</v>
      </c>
      <c r="AE904">
        <v>23.05662309996633</v>
      </c>
    </row>
    <row r="905" spans="1:31" x14ac:dyDescent="0.3">
      <c r="A905">
        <v>2734319</v>
      </c>
      <c r="B905">
        <v>1</v>
      </c>
      <c r="C905" t="s">
        <v>80</v>
      </c>
      <c r="D905" t="s">
        <v>94</v>
      </c>
      <c r="E905" t="s">
        <v>161</v>
      </c>
      <c r="F905" t="s">
        <v>2779</v>
      </c>
      <c r="G905" t="s">
        <v>163</v>
      </c>
      <c r="H905" t="s">
        <v>135</v>
      </c>
      <c r="I905" t="s">
        <v>136</v>
      </c>
      <c r="J905" t="s">
        <v>137</v>
      </c>
      <c r="K905" t="s">
        <v>138</v>
      </c>
      <c r="L905" t="s">
        <v>2780</v>
      </c>
      <c r="M905" t="s">
        <v>2781</v>
      </c>
      <c r="N905">
        <v>6.2372222219999998</v>
      </c>
      <c r="O905">
        <v>0</v>
      </c>
      <c r="P905">
        <v>16</v>
      </c>
      <c r="Q905">
        <v>0</v>
      </c>
      <c r="R905">
        <v>0</v>
      </c>
      <c r="S905">
        <v>0</v>
      </c>
      <c r="T905">
        <v>1</v>
      </c>
      <c r="U905">
        <v>0</v>
      </c>
      <c r="V905">
        <v>0</v>
      </c>
      <c r="W905">
        <v>0</v>
      </c>
      <c r="X905">
        <v>25.229976126159272</v>
      </c>
      <c r="Y905">
        <v>0</v>
      </c>
      <c r="Z905">
        <v>0</v>
      </c>
      <c r="AA905">
        <v>0</v>
      </c>
      <c r="AB905">
        <v>9.0718229142483331</v>
      </c>
      <c r="AC905">
        <v>0</v>
      </c>
      <c r="AD905">
        <v>0</v>
      </c>
      <c r="AE905">
        <v>34.301799040407602</v>
      </c>
    </row>
    <row r="906" spans="1:31" x14ac:dyDescent="0.3">
      <c r="A906">
        <v>2734485</v>
      </c>
      <c r="B906">
        <v>1</v>
      </c>
      <c r="C906" t="s">
        <v>81</v>
      </c>
      <c r="D906" t="s">
        <v>119</v>
      </c>
      <c r="E906" t="s">
        <v>145</v>
      </c>
      <c r="F906" t="s">
        <v>2782</v>
      </c>
      <c r="G906" t="s">
        <v>230</v>
      </c>
      <c r="H906" t="s">
        <v>135</v>
      </c>
      <c r="I906" t="s">
        <v>136</v>
      </c>
      <c r="J906" t="s">
        <v>137</v>
      </c>
      <c r="K906" t="s">
        <v>138</v>
      </c>
      <c r="L906" t="s">
        <v>2783</v>
      </c>
      <c r="M906" t="s">
        <v>2784</v>
      </c>
      <c r="N906">
        <v>7.7269444439999999</v>
      </c>
      <c r="O906">
        <v>0</v>
      </c>
      <c r="P906">
        <v>0</v>
      </c>
      <c r="Q906">
        <v>0</v>
      </c>
      <c r="R906">
        <v>1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</row>
    <row r="907" spans="1:31" x14ac:dyDescent="0.3">
      <c r="A907">
        <v>2735026</v>
      </c>
      <c r="B907">
        <v>1</v>
      </c>
      <c r="C907" t="s">
        <v>81</v>
      </c>
      <c r="D907" t="s">
        <v>118</v>
      </c>
      <c r="E907" t="s">
        <v>145</v>
      </c>
      <c r="F907" t="s">
        <v>2785</v>
      </c>
      <c r="G907" t="s">
        <v>230</v>
      </c>
      <c r="H907" t="s">
        <v>135</v>
      </c>
      <c r="I907" t="s">
        <v>136</v>
      </c>
      <c r="J907" t="s">
        <v>137</v>
      </c>
      <c r="K907" t="s">
        <v>138</v>
      </c>
      <c r="L907" t="s">
        <v>2786</v>
      </c>
      <c r="M907" t="s">
        <v>2787</v>
      </c>
      <c r="N907">
        <v>1.5449999999999999</v>
      </c>
      <c r="O907">
        <v>0</v>
      </c>
      <c r="P907">
        <v>1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0.63112716190192508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0.63112716190192508</v>
      </c>
    </row>
    <row r="908" spans="1:31" x14ac:dyDescent="0.3">
      <c r="A908">
        <v>2735175</v>
      </c>
      <c r="B908">
        <v>1</v>
      </c>
      <c r="C908" t="s">
        <v>80</v>
      </c>
      <c r="D908" t="s">
        <v>94</v>
      </c>
      <c r="E908" t="s">
        <v>150</v>
      </c>
      <c r="F908" t="s">
        <v>2788</v>
      </c>
      <c r="G908" t="s">
        <v>596</v>
      </c>
      <c r="H908" t="s">
        <v>153</v>
      </c>
      <c r="I908" t="s">
        <v>136</v>
      </c>
      <c r="J908" t="s">
        <v>137</v>
      </c>
      <c r="K908" t="s">
        <v>138</v>
      </c>
      <c r="L908" t="s">
        <v>2789</v>
      </c>
      <c r="M908" t="s">
        <v>2790</v>
      </c>
      <c r="N908">
        <v>17.622777777</v>
      </c>
      <c r="O908">
        <v>0</v>
      </c>
      <c r="P908">
        <v>406</v>
      </c>
      <c r="Q908">
        <v>1</v>
      </c>
      <c r="R908">
        <v>29</v>
      </c>
      <c r="S908">
        <v>2</v>
      </c>
      <c r="T908">
        <v>62</v>
      </c>
      <c r="U908">
        <v>1</v>
      </c>
      <c r="V908">
        <v>0</v>
      </c>
      <c r="W908">
        <v>0</v>
      </c>
      <c r="X908">
        <v>1177.6120891999253</v>
      </c>
      <c r="Y908">
        <v>13.985693762135677</v>
      </c>
      <c r="Z908">
        <v>39.17631813554496</v>
      </c>
      <c r="AA908">
        <v>65.166527096316514</v>
      </c>
      <c r="AB908">
        <v>528.7990262987164</v>
      </c>
      <c r="AC908">
        <v>265.08053054304247</v>
      </c>
      <c r="AD908">
        <v>0</v>
      </c>
      <c r="AE908">
        <v>2089.8201850356813</v>
      </c>
    </row>
    <row r="909" spans="1:31" x14ac:dyDescent="0.3">
      <c r="A909">
        <v>2734342</v>
      </c>
      <c r="B909">
        <v>1</v>
      </c>
      <c r="C909" t="s">
        <v>81</v>
      </c>
      <c r="D909" t="s">
        <v>118</v>
      </c>
      <c r="E909" t="s">
        <v>161</v>
      </c>
      <c r="F909" t="s">
        <v>2791</v>
      </c>
      <c r="G909" t="s">
        <v>163</v>
      </c>
      <c r="H909" t="s">
        <v>135</v>
      </c>
      <c r="I909" t="s">
        <v>136</v>
      </c>
      <c r="J909" t="s">
        <v>137</v>
      </c>
      <c r="K909" t="s">
        <v>138</v>
      </c>
      <c r="L909" t="s">
        <v>2792</v>
      </c>
      <c r="M909" t="s">
        <v>2793</v>
      </c>
      <c r="N909">
        <v>6.89</v>
      </c>
      <c r="O909">
        <v>0</v>
      </c>
      <c r="P909">
        <v>4</v>
      </c>
      <c r="Q909">
        <v>0</v>
      </c>
      <c r="R909">
        <v>2</v>
      </c>
      <c r="S909">
        <v>0</v>
      </c>
      <c r="T909">
        <v>2</v>
      </c>
      <c r="U909">
        <v>0</v>
      </c>
      <c r="V909">
        <v>0</v>
      </c>
      <c r="W909">
        <v>0</v>
      </c>
      <c r="X909">
        <v>3.3115502334736133</v>
      </c>
      <c r="Y909">
        <v>0</v>
      </c>
      <c r="Z909">
        <v>1.7169959654415068</v>
      </c>
      <c r="AA909">
        <v>0</v>
      </c>
      <c r="AB909">
        <v>0.37139954904134997</v>
      </c>
      <c r="AC909">
        <v>0</v>
      </c>
      <c r="AD909">
        <v>0</v>
      </c>
      <c r="AE909">
        <v>5.3999457479564708</v>
      </c>
    </row>
    <row r="910" spans="1:31" x14ac:dyDescent="0.3">
      <c r="A910">
        <v>2733678</v>
      </c>
      <c r="B910">
        <v>1</v>
      </c>
      <c r="C910" t="s">
        <v>81</v>
      </c>
      <c r="D910" t="s">
        <v>122</v>
      </c>
      <c r="E910" t="s">
        <v>132</v>
      </c>
      <c r="F910" t="s">
        <v>1902</v>
      </c>
      <c r="G910" t="s">
        <v>134</v>
      </c>
      <c r="H910" t="s">
        <v>135</v>
      </c>
      <c r="I910" t="s">
        <v>136</v>
      </c>
      <c r="J910" t="s">
        <v>137</v>
      </c>
      <c r="K910" t="s">
        <v>138</v>
      </c>
      <c r="L910" t="s">
        <v>2794</v>
      </c>
      <c r="M910" t="s">
        <v>2795</v>
      </c>
      <c r="N910">
        <v>4.573611111</v>
      </c>
      <c r="O910">
        <v>0</v>
      </c>
      <c r="P910">
        <v>149</v>
      </c>
      <c r="Q910">
        <v>0</v>
      </c>
      <c r="R910">
        <v>0</v>
      </c>
      <c r="S910">
        <v>0</v>
      </c>
      <c r="T910">
        <v>15</v>
      </c>
      <c r="U910">
        <v>0</v>
      </c>
      <c r="V910">
        <v>0</v>
      </c>
      <c r="W910">
        <v>0</v>
      </c>
      <c r="X910">
        <v>78.274003878079398</v>
      </c>
      <c r="Y910">
        <v>0</v>
      </c>
      <c r="Z910">
        <v>0</v>
      </c>
      <c r="AA910">
        <v>0</v>
      </c>
      <c r="AB910">
        <v>14.640748744668693</v>
      </c>
      <c r="AC910">
        <v>0</v>
      </c>
      <c r="AD910">
        <v>0</v>
      </c>
      <c r="AE910">
        <v>92.914752622748097</v>
      </c>
    </row>
    <row r="911" spans="1:31" x14ac:dyDescent="0.3">
      <c r="A911">
        <v>2733560</v>
      </c>
      <c r="B911">
        <v>2</v>
      </c>
      <c r="C911" t="s">
        <v>81</v>
      </c>
      <c r="D911" t="s">
        <v>118</v>
      </c>
      <c r="E911" t="s">
        <v>150</v>
      </c>
      <c r="F911" t="s">
        <v>2796</v>
      </c>
      <c r="G911" t="s">
        <v>185</v>
      </c>
      <c r="H911" t="s">
        <v>153</v>
      </c>
      <c r="I911" t="s">
        <v>136</v>
      </c>
      <c r="J911" t="s">
        <v>137</v>
      </c>
      <c r="K911" t="s">
        <v>138</v>
      </c>
      <c r="L911" t="s">
        <v>2142</v>
      </c>
      <c r="M911" t="s">
        <v>2797</v>
      </c>
      <c r="N911">
        <v>0.60444444399999997</v>
      </c>
      <c r="O911">
        <v>0</v>
      </c>
      <c r="P911">
        <v>344</v>
      </c>
      <c r="Q911">
        <v>54</v>
      </c>
      <c r="R911">
        <v>92</v>
      </c>
      <c r="S911">
        <v>18</v>
      </c>
      <c r="T911">
        <v>71</v>
      </c>
      <c r="U911">
        <v>2</v>
      </c>
      <c r="V911">
        <v>0</v>
      </c>
      <c r="W911">
        <v>0</v>
      </c>
      <c r="X911">
        <v>34.563213037865196</v>
      </c>
      <c r="Y911">
        <v>13.560884838744878</v>
      </c>
      <c r="Z911">
        <v>18.126365855263074</v>
      </c>
      <c r="AA911">
        <v>183.20688221669326</v>
      </c>
      <c r="AB911">
        <v>8.5873870800643051</v>
      </c>
      <c r="AC911">
        <v>370.32422092062507</v>
      </c>
      <c r="AD911">
        <v>0</v>
      </c>
      <c r="AE911">
        <v>628.3689539492558</v>
      </c>
    </row>
    <row r="912" spans="1:31" x14ac:dyDescent="0.3">
      <c r="A912">
        <v>2735152</v>
      </c>
      <c r="B912">
        <v>1</v>
      </c>
      <c r="C912" t="s">
        <v>81</v>
      </c>
      <c r="D912" t="s">
        <v>127</v>
      </c>
      <c r="E912" t="s">
        <v>132</v>
      </c>
      <c r="F912" t="s">
        <v>2798</v>
      </c>
      <c r="G912" t="s">
        <v>134</v>
      </c>
      <c r="H912" t="s">
        <v>135</v>
      </c>
      <c r="I912" t="s">
        <v>136</v>
      </c>
      <c r="J912" t="s">
        <v>137</v>
      </c>
      <c r="K912" t="s">
        <v>138</v>
      </c>
      <c r="L912" t="s">
        <v>2799</v>
      </c>
      <c r="M912" t="s">
        <v>2800</v>
      </c>
      <c r="N912">
        <v>2.8938888880000002</v>
      </c>
      <c r="O912">
        <v>0</v>
      </c>
      <c r="P912">
        <v>146</v>
      </c>
      <c r="Q912">
        <v>0</v>
      </c>
      <c r="R912">
        <v>0</v>
      </c>
      <c r="S912">
        <v>0</v>
      </c>
      <c r="T912">
        <v>28</v>
      </c>
      <c r="U912">
        <v>0</v>
      </c>
      <c r="V912">
        <v>0</v>
      </c>
      <c r="W912">
        <v>0</v>
      </c>
      <c r="X912">
        <v>98.901217904743135</v>
      </c>
      <c r="Y912">
        <v>0</v>
      </c>
      <c r="Z912">
        <v>0</v>
      </c>
      <c r="AA912">
        <v>0</v>
      </c>
      <c r="AB912">
        <v>52.866948150338295</v>
      </c>
      <c r="AC912">
        <v>0</v>
      </c>
      <c r="AD912">
        <v>0</v>
      </c>
      <c r="AE912">
        <v>151.76816605508142</v>
      </c>
    </row>
    <row r="913" spans="1:31" x14ac:dyDescent="0.3">
      <c r="A913">
        <v>2733529</v>
      </c>
      <c r="B913">
        <v>1</v>
      </c>
      <c r="C913" t="s">
        <v>80</v>
      </c>
      <c r="D913" t="s">
        <v>94</v>
      </c>
      <c r="E913" t="s">
        <v>150</v>
      </c>
      <c r="F913" t="s">
        <v>2801</v>
      </c>
      <c r="G913" t="s">
        <v>152</v>
      </c>
      <c r="H913" t="s">
        <v>153</v>
      </c>
      <c r="I913" t="s">
        <v>136</v>
      </c>
      <c r="J913" t="s">
        <v>137</v>
      </c>
      <c r="K913" t="s">
        <v>138</v>
      </c>
      <c r="L913" t="s">
        <v>2802</v>
      </c>
      <c r="M913" t="s">
        <v>2803</v>
      </c>
      <c r="N913">
        <v>0.26361111100000001</v>
      </c>
      <c r="O913">
        <v>0</v>
      </c>
      <c r="P913">
        <v>5084</v>
      </c>
      <c r="Q913">
        <v>0</v>
      </c>
      <c r="R913">
        <v>169</v>
      </c>
      <c r="S913">
        <v>1</v>
      </c>
      <c r="T913">
        <v>326</v>
      </c>
      <c r="U913">
        <v>0</v>
      </c>
      <c r="V913">
        <v>0</v>
      </c>
      <c r="W913">
        <v>0</v>
      </c>
      <c r="X913">
        <v>230.48620312401405</v>
      </c>
      <c r="Y913">
        <v>0</v>
      </c>
      <c r="Z913">
        <v>0.94250703863983354</v>
      </c>
      <c r="AA913">
        <v>60.187116317752675</v>
      </c>
      <c r="AB913">
        <v>41.260746627216271</v>
      </c>
      <c r="AC913">
        <v>0</v>
      </c>
      <c r="AD913">
        <v>0</v>
      </c>
      <c r="AE913">
        <v>332.87657310762285</v>
      </c>
    </row>
    <row r="914" spans="1:31" x14ac:dyDescent="0.3">
      <c r="A914">
        <v>2734193</v>
      </c>
      <c r="B914">
        <v>1</v>
      </c>
      <c r="C914" t="s">
        <v>81</v>
      </c>
      <c r="D914" t="s">
        <v>113</v>
      </c>
      <c r="E914" t="s">
        <v>145</v>
      </c>
      <c r="F914" t="s">
        <v>2804</v>
      </c>
      <c r="G914" t="s">
        <v>230</v>
      </c>
      <c r="H914" t="s">
        <v>135</v>
      </c>
      <c r="I914" t="s">
        <v>136</v>
      </c>
      <c r="J914" t="s">
        <v>137</v>
      </c>
      <c r="K914" t="s">
        <v>138</v>
      </c>
      <c r="L914" t="s">
        <v>2805</v>
      </c>
      <c r="M914" t="s">
        <v>2806</v>
      </c>
      <c r="N914">
        <v>5.6683333329999996</v>
      </c>
      <c r="O914">
        <v>0</v>
      </c>
      <c r="P914">
        <v>1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1.0455082484258134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1.0455082484258134</v>
      </c>
    </row>
    <row r="915" spans="1:31" x14ac:dyDescent="0.3">
      <c r="A915">
        <v>2734013</v>
      </c>
      <c r="B915">
        <v>1</v>
      </c>
      <c r="C915" t="s">
        <v>80</v>
      </c>
      <c r="D915" t="s">
        <v>95</v>
      </c>
      <c r="E915" t="s">
        <v>156</v>
      </c>
      <c r="F915" t="s">
        <v>2807</v>
      </c>
      <c r="G915" t="s">
        <v>152</v>
      </c>
      <c r="H915" t="s">
        <v>153</v>
      </c>
      <c r="I915" t="s">
        <v>136</v>
      </c>
      <c r="J915" t="s">
        <v>137</v>
      </c>
      <c r="K915" t="s">
        <v>138</v>
      </c>
      <c r="L915" t="s">
        <v>2808</v>
      </c>
      <c r="M915" t="s">
        <v>2809</v>
      </c>
      <c r="N915">
        <v>5.5555555E-2</v>
      </c>
      <c r="O915">
        <v>1</v>
      </c>
      <c r="P915">
        <v>384</v>
      </c>
      <c r="Q915">
        <v>1</v>
      </c>
      <c r="R915">
        <v>5</v>
      </c>
      <c r="S915">
        <v>1</v>
      </c>
      <c r="T915">
        <v>14</v>
      </c>
      <c r="U915">
        <v>0</v>
      </c>
      <c r="V915">
        <v>0</v>
      </c>
      <c r="W915">
        <v>1.0987863666666667E-2</v>
      </c>
      <c r="X915">
        <v>2.9870635766361646</v>
      </c>
      <c r="Y915">
        <v>3.7486058679333335E-2</v>
      </c>
      <c r="Z915">
        <v>0.10812901346833331</v>
      </c>
      <c r="AA915">
        <v>8.5029304999999999E-2</v>
      </c>
      <c r="AB915">
        <v>0.38228050059649998</v>
      </c>
      <c r="AC915">
        <v>0</v>
      </c>
      <c r="AD915">
        <v>0</v>
      </c>
      <c r="AE915">
        <v>3.610976318046998</v>
      </c>
    </row>
    <row r="916" spans="1:31" x14ac:dyDescent="0.3">
      <c r="A916">
        <v>2733924</v>
      </c>
      <c r="B916">
        <v>2</v>
      </c>
      <c r="C916" t="s">
        <v>81</v>
      </c>
      <c r="D916" t="s">
        <v>128</v>
      </c>
      <c r="E916" t="s">
        <v>150</v>
      </c>
      <c r="F916" t="s">
        <v>2810</v>
      </c>
      <c r="G916" t="s">
        <v>185</v>
      </c>
      <c r="H916" t="s">
        <v>153</v>
      </c>
      <c r="I916" t="s">
        <v>136</v>
      </c>
      <c r="J916" t="s">
        <v>137</v>
      </c>
      <c r="K916" t="s">
        <v>138</v>
      </c>
      <c r="L916" t="s">
        <v>2811</v>
      </c>
      <c r="M916" t="s">
        <v>2812</v>
      </c>
      <c r="N916">
        <v>0.68277777699999997</v>
      </c>
      <c r="O916">
        <v>21</v>
      </c>
      <c r="P916">
        <v>185</v>
      </c>
      <c r="Q916">
        <v>314</v>
      </c>
      <c r="R916">
        <v>103</v>
      </c>
      <c r="S916">
        <v>10</v>
      </c>
      <c r="T916">
        <v>10</v>
      </c>
      <c r="U916">
        <v>0</v>
      </c>
      <c r="V916">
        <v>0</v>
      </c>
      <c r="W916">
        <v>1.0070534986984467</v>
      </c>
      <c r="X916">
        <v>28.943363422273567</v>
      </c>
      <c r="Y916">
        <v>12.499006287243949</v>
      </c>
      <c r="Z916">
        <v>10.023791014982393</v>
      </c>
      <c r="AA916">
        <v>2.1883560647999998</v>
      </c>
      <c r="AB916">
        <v>2.9081439064031205</v>
      </c>
      <c r="AC916">
        <v>0</v>
      </c>
      <c r="AD916">
        <v>0</v>
      </c>
      <c r="AE916">
        <v>57.56971419440147</v>
      </c>
    </row>
    <row r="917" spans="1:31" x14ac:dyDescent="0.3">
      <c r="A917">
        <v>2733621</v>
      </c>
      <c r="B917">
        <v>1</v>
      </c>
      <c r="C917" t="s">
        <v>81</v>
      </c>
      <c r="D917" t="s">
        <v>122</v>
      </c>
      <c r="E917" t="s">
        <v>150</v>
      </c>
      <c r="F917" t="s">
        <v>2813</v>
      </c>
      <c r="G917" t="s">
        <v>152</v>
      </c>
      <c r="H917" t="s">
        <v>153</v>
      </c>
      <c r="I917" t="s">
        <v>136</v>
      </c>
      <c r="J917" t="s">
        <v>137</v>
      </c>
      <c r="K917" t="s">
        <v>138</v>
      </c>
      <c r="L917" t="s">
        <v>1634</v>
      </c>
      <c r="M917" t="s">
        <v>2814</v>
      </c>
      <c r="N917">
        <v>4.6394444439999996</v>
      </c>
      <c r="O917">
        <v>1</v>
      </c>
      <c r="P917">
        <v>46</v>
      </c>
      <c r="Q917">
        <v>0</v>
      </c>
      <c r="R917">
        <v>0</v>
      </c>
      <c r="S917">
        <v>6</v>
      </c>
      <c r="T917">
        <v>0</v>
      </c>
      <c r="U917">
        <v>6</v>
      </c>
      <c r="V917">
        <v>0</v>
      </c>
      <c r="W917">
        <v>0.75045136402166657</v>
      </c>
      <c r="X917">
        <v>35.127129375844518</v>
      </c>
      <c r="Y917">
        <v>0</v>
      </c>
      <c r="Z917">
        <v>0</v>
      </c>
      <c r="AA917">
        <v>35.042217584991015</v>
      </c>
      <c r="AB917">
        <v>0</v>
      </c>
      <c r="AC917">
        <v>6603.9751699132203</v>
      </c>
      <c r="AD917">
        <v>0</v>
      </c>
      <c r="AE917">
        <v>6674.8949682380771</v>
      </c>
    </row>
    <row r="918" spans="1:31" x14ac:dyDescent="0.3">
      <c r="A918">
        <v>2733472</v>
      </c>
      <c r="B918">
        <v>1</v>
      </c>
      <c r="C918" t="s">
        <v>81</v>
      </c>
      <c r="D918" t="s">
        <v>122</v>
      </c>
      <c r="E918" t="s">
        <v>156</v>
      </c>
      <c r="F918" t="s">
        <v>2815</v>
      </c>
      <c r="G918" t="s">
        <v>152</v>
      </c>
      <c r="H918" t="s">
        <v>153</v>
      </c>
      <c r="I918" t="s">
        <v>136</v>
      </c>
      <c r="J918" t="s">
        <v>137</v>
      </c>
      <c r="K918" t="s">
        <v>138</v>
      </c>
      <c r="L918" t="s">
        <v>2816</v>
      </c>
      <c r="M918" t="s">
        <v>2817</v>
      </c>
      <c r="N918">
        <v>0.30277777700000003</v>
      </c>
      <c r="O918">
        <v>0</v>
      </c>
      <c r="P918">
        <v>783</v>
      </c>
      <c r="Q918">
        <v>0</v>
      </c>
      <c r="R918">
        <v>0</v>
      </c>
      <c r="S918">
        <v>0</v>
      </c>
      <c r="T918">
        <v>50</v>
      </c>
      <c r="U918">
        <v>0</v>
      </c>
      <c r="V918">
        <v>0</v>
      </c>
      <c r="W918">
        <v>0</v>
      </c>
      <c r="X918">
        <v>44.22355972917812</v>
      </c>
      <c r="Y918">
        <v>0</v>
      </c>
      <c r="Z918">
        <v>0</v>
      </c>
      <c r="AA918">
        <v>0</v>
      </c>
      <c r="AB918">
        <v>8.1739615003744994</v>
      </c>
      <c r="AC918">
        <v>0</v>
      </c>
      <c r="AD918">
        <v>0</v>
      </c>
      <c r="AE918">
        <v>52.397521229552623</v>
      </c>
    </row>
    <row r="919" spans="1:31" x14ac:dyDescent="0.3">
      <c r="A919">
        <v>2734422</v>
      </c>
      <c r="B919">
        <v>1</v>
      </c>
      <c r="C919" t="s">
        <v>80</v>
      </c>
      <c r="D919" t="s">
        <v>108</v>
      </c>
      <c r="E919" t="s">
        <v>161</v>
      </c>
      <c r="F919" t="s">
        <v>530</v>
      </c>
      <c r="G919" t="s">
        <v>163</v>
      </c>
      <c r="H919" t="s">
        <v>135</v>
      </c>
      <c r="I919" t="s">
        <v>136</v>
      </c>
      <c r="J919" t="s">
        <v>137</v>
      </c>
      <c r="K919" t="s">
        <v>138</v>
      </c>
      <c r="L919" t="s">
        <v>2818</v>
      </c>
      <c r="M919" t="s">
        <v>2819</v>
      </c>
      <c r="N919">
        <v>2.0927777769999998</v>
      </c>
      <c r="O919">
        <v>0</v>
      </c>
      <c r="P919">
        <v>20</v>
      </c>
      <c r="Q919">
        <v>0</v>
      </c>
      <c r="R919">
        <v>1</v>
      </c>
      <c r="S919">
        <v>0</v>
      </c>
      <c r="T919">
        <v>2</v>
      </c>
      <c r="U919">
        <v>0</v>
      </c>
      <c r="V919">
        <v>0</v>
      </c>
      <c r="W919">
        <v>0</v>
      </c>
      <c r="X919">
        <v>5.3790875923605057</v>
      </c>
      <c r="Y919">
        <v>0</v>
      </c>
      <c r="Z919">
        <v>0</v>
      </c>
      <c r="AA919">
        <v>0</v>
      </c>
      <c r="AB919">
        <v>1.0837064187573332E-2</v>
      </c>
      <c r="AC919">
        <v>0</v>
      </c>
      <c r="AD919">
        <v>0</v>
      </c>
      <c r="AE919">
        <v>5.3899246565480787</v>
      </c>
    </row>
    <row r="920" spans="1:31" x14ac:dyDescent="0.3">
      <c r="A920">
        <v>2734923</v>
      </c>
      <c r="B920">
        <v>1</v>
      </c>
      <c r="C920" t="s">
        <v>81</v>
      </c>
      <c r="D920" t="s">
        <v>123</v>
      </c>
      <c r="E920" t="s">
        <v>161</v>
      </c>
      <c r="F920" t="s">
        <v>2820</v>
      </c>
      <c r="G920" t="s">
        <v>163</v>
      </c>
      <c r="H920" t="s">
        <v>135</v>
      </c>
      <c r="I920" t="s">
        <v>136</v>
      </c>
      <c r="J920" t="s">
        <v>137</v>
      </c>
      <c r="K920" t="s">
        <v>138</v>
      </c>
      <c r="L920" t="s">
        <v>2821</v>
      </c>
      <c r="M920" t="s">
        <v>2822</v>
      </c>
      <c r="N920">
        <v>1.213055555</v>
      </c>
      <c r="O920">
        <v>0</v>
      </c>
      <c r="P920">
        <v>176</v>
      </c>
      <c r="Q920">
        <v>0</v>
      </c>
      <c r="R920">
        <v>0</v>
      </c>
      <c r="S920">
        <v>0</v>
      </c>
      <c r="T920">
        <v>10</v>
      </c>
      <c r="U920">
        <v>0</v>
      </c>
      <c r="V920">
        <v>0</v>
      </c>
      <c r="W920">
        <v>0</v>
      </c>
      <c r="X920">
        <v>45.849907833145878</v>
      </c>
      <c r="Y920">
        <v>0</v>
      </c>
      <c r="Z920">
        <v>0</v>
      </c>
      <c r="AA920">
        <v>0</v>
      </c>
      <c r="AB920">
        <v>10.079619853946896</v>
      </c>
      <c r="AC920">
        <v>0</v>
      </c>
      <c r="AD920">
        <v>0</v>
      </c>
      <c r="AE920">
        <v>55.929527687092772</v>
      </c>
    </row>
    <row r="921" spans="1:31" x14ac:dyDescent="0.3">
      <c r="A921">
        <v>2734829</v>
      </c>
      <c r="B921">
        <v>1</v>
      </c>
      <c r="C921" t="s">
        <v>80</v>
      </c>
      <c r="D921" t="s">
        <v>95</v>
      </c>
      <c r="E921" t="s">
        <v>145</v>
      </c>
      <c r="F921" t="s">
        <v>2823</v>
      </c>
      <c r="G921" t="s">
        <v>230</v>
      </c>
      <c r="H921" t="s">
        <v>135</v>
      </c>
      <c r="I921" t="s">
        <v>136</v>
      </c>
      <c r="J921" t="s">
        <v>137</v>
      </c>
      <c r="K921" t="s">
        <v>138</v>
      </c>
      <c r="L921" t="s">
        <v>2824</v>
      </c>
      <c r="M921" t="s">
        <v>2825</v>
      </c>
      <c r="N921">
        <v>3.8624999999999998</v>
      </c>
      <c r="O921">
        <v>0</v>
      </c>
      <c r="P921">
        <v>2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1.0419405611565333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1.0419405611565333</v>
      </c>
    </row>
    <row r="922" spans="1:31" x14ac:dyDescent="0.3">
      <c r="A922">
        <v>2734783</v>
      </c>
      <c r="B922">
        <v>1</v>
      </c>
      <c r="C922" t="s">
        <v>80</v>
      </c>
      <c r="D922" t="s">
        <v>83</v>
      </c>
      <c r="E922" t="s">
        <v>200</v>
      </c>
      <c r="F922" t="s">
        <v>2826</v>
      </c>
      <c r="G922" t="s">
        <v>393</v>
      </c>
      <c r="H922" t="s">
        <v>135</v>
      </c>
      <c r="I922" t="s">
        <v>136</v>
      </c>
      <c r="J922" t="s">
        <v>137</v>
      </c>
      <c r="K922" t="s">
        <v>138</v>
      </c>
      <c r="L922" t="s">
        <v>2827</v>
      </c>
      <c r="M922" t="s">
        <v>2828</v>
      </c>
      <c r="N922">
        <v>3.7516666660000002</v>
      </c>
      <c r="O922">
        <v>0</v>
      </c>
      <c r="P922">
        <v>38</v>
      </c>
      <c r="Q922">
        <v>0</v>
      </c>
      <c r="R922">
        <v>0</v>
      </c>
      <c r="S922">
        <v>0</v>
      </c>
      <c r="T922">
        <v>6</v>
      </c>
      <c r="U922">
        <v>0</v>
      </c>
      <c r="V922">
        <v>0</v>
      </c>
      <c r="W922">
        <v>0</v>
      </c>
      <c r="X922">
        <v>31.282316419668447</v>
      </c>
      <c r="Y922">
        <v>0</v>
      </c>
      <c r="Z922">
        <v>0</v>
      </c>
      <c r="AA922">
        <v>0</v>
      </c>
      <c r="AB922">
        <v>48.256811500908036</v>
      </c>
      <c r="AC922">
        <v>0</v>
      </c>
      <c r="AD922">
        <v>0</v>
      </c>
      <c r="AE922">
        <v>79.539127920576476</v>
      </c>
    </row>
    <row r="923" spans="1:31" x14ac:dyDescent="0.3">
      <c r="A923">
        <v>2734963</v>
      </c>
      <c r="B923">
        <v>1</v>
      </c>
      <c r="C923" t="s">
        <v>80</v>
      </c>
      <c r="D923" t="s">
        <v>94</v>
      </c>
      <c r="E923" t="s">
        <v>161</v>
      </c>
      <c r="F923" t="s">
        <v>2829</v>
      </c>
      <c r="G923" t="s">
        <v>163</v>
      </c>
      <c r="H923" t="s">
        <v>135</v>
      </c>
      <c r="I923" t="s">
        <v>136</v>
      </c>
      <c r="J923" t="s">
        <v>137</v>
      </c>
      <c r="K923" t="s">
        <v>138</v>
      </c>
      <c r="L923" t="s">
        <v>2830</v>
      </c>
      <c r="M923" t="s">
        <v>2831</v>
      </c>
      <c r="N923">
        <v>11.896944444000001</v>
      </c>
      <c r="O923">
        <v>0</v>
      </c>
      <c r="P923">
        <v>49</v>
      </c>
      <c r="Q923">
        <v>0</v>
      </c>
      <c r="R923">
        <v>0</v>
      </c>
      <c r="S923">
        <v>0</v>
      </c>
      <c r="T923">
        <v>1</v>
      </c>
      <c r="U923">
        <v>0</v>
      </c>
      <c r="V923">
        <v>0</v>
      </c>
      <c r="W923">
        <v>0</v>
      </c>
      <c r="X923">
        <v>20.121405798246947</v>
      </c>
      <c r="Y923">
        <v>0</v>
      </c>
      <c r="Z923">
        <v>0</v>
      </c>
      <c r="AA923">
        <v>0</v>
      </c>
      <c r="AB923">
        <v>3.7827869783902505E-2</v>
      </c>
      <c r="AC923">
        <v>0</v>
      </c>
      <c r="AD923">
        <v>0</v>
      </c>
      <c r="AE923">
        <v>20.159233668030851</v>
      </c>
    </row>
    <row r="924" spans="1:31" x14ac:dyDescent="0.3">
      <c r="A924">
        <v>2734382</v>
      </c>
      <c r="B924">
        <v>1</v>
      </c>
      <c r="C924" t="s">
        <v>80</v>
      </c>
      <c r="D924" t="s">
        <v>89</v>
      </c>
      <c r="E924" t="s">
        <v>145</v>
      </c>
      <c r="F924" t="s">
        <v>2832</v>
      </c>
      <c r="G924" t="s">
        <v>147</v>
      </c>
      <c r="H924" t="s">
        <v>135</v>
      </c>
      <c r="I924" t="s">
        <v>136</v>
      </c>
      <c r="J924" t="s">
        <v>137</v>
      </c>
      <c r="K924" t="s">
        <v>138</v>
      </c>
      <c r="L924" t="s">
        <v>2833</v>
      </c>
      <c r="M924" t="s">
        <v>2834</v>
      </c>
      <c r="N924">
        <v>7.6894444440000003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1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10.994992332393334</v>
      </c>
      <c r="AC924">
        <v>0</v>
      </c>
      <c r="AD924">
        <v>0</v>
      </c>
      <c r="AE924">
        <v>10.994992332393334</v>
      </c>
    </row>
    <row r="925" spans="1:31" x14ac:dyDescent="0.3">
      <c r="A925">
        <v>2734288</v>
      </c>
      <c r="B925">
        <v>1</v>
      </c>
      <c r="C925" t="s">
        <v>81</v>
      </c>
      <c r="D925" t="s">
        <v>118</v>
      </c>
      <c r="E925" t="s">
        <v>161</v>
      </c>
      <c r="F925" t="s">
        <v>2835</v>
      </c>
      <c r="G925" t="s">
        <v>409</v>
      </c>
      <c r="H925" t="s">
        <v>135</v>
      </c>
      <c r="I925" t="s">
        <v>136</v>
      </c>
      <c r="J925" t="s">
        <v>137</v>
      </c>
      <c r="K925" t="s">
        <v>138</v>
      </c>
      <c r="L925" t="s">
        <v>2378</v>
      </c>
      <c r="M925" t="s">
        <v>2836</v>
      </c>
      <c r="N925">
        <v>6.7191666659999996</v>
      </c>
      <c r="O925">
        <v>0</v>
      </c>
      <c r="P925">
        <v>36</v>
      </c>
      <c r="Q925">
        <v>0</v>
      </c>
      <c r="R925">
        <v>16</v>
      </c>
      <c r="S925">
        <v>0</v>
      </c>
      <c r="T925">
        <v>1</v>
      </c>
      <c r="U925">
        <v>0</v>
      </c>
      <c r="V925">
        <v>0</v>
      </c>
      <c r="W925">
        <v>0</v>
      </c>
      <c r="X925">
        <v>46.713660129652546</v>
      </c>
      <c r="Y925">
        <v>0</v>
      </c>
      <c r="Z925">
        <v>0</v>
      </c>
      <c r="AA925">
        <v>0</v>
      </c>
      <c r="AB925">
        <v>3.0408122150137293</v>
      </c>
      <c r="AC925">
        <v>0</v>
      </c>
      <c r="AD925">
        <v>0</v>
      </c>
      <c r="AE925">
        <v>49.754472344666276</v>
      </c>
    </row>
    <row r="926" spans="1:31" x14ac:dyDescent="0.3">
      <c r="A926">
        <v>2733787</v>
      </c>
      <c r="B926">
        <v>1</v>
      </c>
      <c r="C926" t="s">
        <v>81</v>
      </c>
      <c r="D926" t="s">
        <v>122</v>
      </c>
      <c r="E926" t="s">
        <v>161</v>
      </c>
      <c r="F926" t="s">
        <v>2837</v>
      </c>
      <c r="G926" t="s">
        <v>163</v>
      </c>
      <c r="H926" t="s">
        <v>135</v>
      </c>
      <c r="I926" t="s">
        <v>136</v>
      </c>
      <c r="J926" t="s">
        <v>137</v>
      </c>
      <c r="K926" t="s">
        <v>138</v>
      </c>
      <c r="L926" t="s">
        <v>2838</v>
      </c>
      <c r="M926" t="s">
        <v>2839</v>
      </c>
      <c r="N926">
        <v>9.7672222219999991</v>
      </c>
      <c r="O926">
        <v>0</v>
      </c>
      <c r="P926">
        <v>166</v>
      </c>
      <c r="Q926">
        <v>0</v>
      </c>
      <c r="R926">
        <v>0</v>
      </c>
      <c r="S926">
        <v>0</v>
      </c>
      <c r="T926">
        <v>1</v>
      </c>
      <c r="U926">
        <v>0</v>
      </c>
      <c r="V926">
        <v>0</v>
      </c>
      <c r="W926">
        <v>0</v>
      </c>
      <c r="X926">
        <v>365.08415542502343</v>
      </c>
      <c r="Y926">
        <v>0</v>
      </c>
      <c r="Z926">
        <v>0</v>
      </c>
      <c r="AA926">
        <v>0</v>
      </c>
      <c r="AB926">
        <v>3.6893900081682975</v>
      </c>
      <c r="AC926">
        <v>0</v>
      </c>
      <c r="AD926">
        <v>0</v>
      </c>
      <c r="AE926">
        <v>368.77354543319171</v>
      </c>
    </row>
    <row r="927" spans="1:31" x14ac:dyDescent="0.3">
      <c r="A927">
        <v>2733724</v>
      </c>
      <c r="B927">
        <v>1</v>
      </c>
      <c r="C927" t="s">
        <v>80</v>
      </c>
      <c r="D927" t="s">
        <v>97</v>
      </c>
      <c r="E927" t="s">
        <v>145</v>
      </c>
      <c r="F927" t="s">
        <v>2840</v>
      </c>
      <c r="G927" t="s">
        <v>181</v>
      </c>
      <c r="H927" t="s">
        <v>135</v>
      </c>
      <c r="I927" t="s">
        <v>136</v>
      </c>
      <c r="J927" t="s">
        <v>137</v>
      </c>
      <c r="K927" t="s">
        <v>138</v>
      </c>
      <c r="L927" t="s">
        <v>2841</v>
      </c>
      <c r="M927" t="s">
        <v>2842</v>
      </c>
      <c r="N927">
        <v>8.2430555549999998</v>
      </c>
      <c r="O927">
        <v>0</v>
      </c>
      <c r="P927">
        <v>0</v>
      </c>
      <c r="Q927">
        <v>0</v>
      </c>
      <c r="R927">
        <v>1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6.1420209730816655</v>
      </c>
      <c r="AA927">
        <v>0</v>
      </c>
      <c r="AB927">
        <v>0</v>
      </c>
      <c r="AC927">
        <v>0</v>
      </c>
      <c r="AD927">
        <v>0</v>
      </c>
      <c r="AE927">
        <v>6.1420209730816655</v>
      </c>
    </row>
    <row r="928" spans="1:31" x14ac:dyDescent="0.3">
      <c r="A928">
        <v>2734837</v>
      </c>
      <c r="B928">
        <v>1</v>
      </c>
      <c r="C928" t="s">
        <v>80</v>
      </c>
      <c r="D928" t="s">
        <v>104</v>
      </c>
      <c r="E928" t="s">
        <v>150</v>
      </c>
      <c r="F928" t="s">
        <v>2843</v>
      </c>
      <c r="G928" t="s">
        <v>152</v>
      </c>
      <c r="H928" t="s">
        <v>153</v>
      </c>
      <c r="I928" t="s">
        <v>136</v>
      </c>
      <c r="J928" t="s">
        <v>137</v>
      </c>
      <c r="K928" t="s">
        <v>138</v>
      </c>
      <c r="L928" t="s">
        <v>2844</v>
      </c>
      <c r="M928" t="s">
        <v>2845</v>
      </c>
      <c r="N928">
        <v>1.2083333329999999</v>
      </c>
      <c r="O928">
        <v>1</v>
      </c>
      <c r="P928">
        <v>479</v>
      </c>
      <c r="Q928">
        <v>22</v>
      </c>
      <c r="R928">
        <v>27</v>
      </c>
      <c r="S928">
        <v>29</v>
      </c>
      <c r="T928">
        <v>74</v>
      </c>
      <c r="U928">
        <v>5</v>
      </c>
      <c r="V928">
        <v>0</v>
      </c>
      <c r="W928">
        <v>3.4356549826773568</v>
      </c>
      <c r="X928">
        <v>147.29883058931622</v>
      </c>
      <c r="Y928">
        <v>28.429402487665236</v>
      </c>
      <c r="Z928">
        <v>5.5148922675879666</v>
      </c>
      <c r="AA928">
        <v>447.89343929785855</v>
      </c>
      <c r="AB928">
        <v>56.587370518475723</v>
      </c>
      <c r="AC928">
        <v>152.94215464623591</v>
      </c>
      <c r="AD928">
        <v>0</v>
      </c>
      <c r="AE928">
        <v>842.10174478981708</v>
      </c>
    </row>
    <row r="929" spans="1:31" x14ac:dyDescent="0.3">
      <c r="A929">
        <v>2733512</v>
      </c>
      <c r="B929">
        <v>1</v>
      </c>
      <c r="C929" t="s">
        <v>81</v>
      </c>
      <c r="D929" t="s">
        <v>127</v>
      </c>
      <c r="E929" t="s">
        <v>132</v>
      </c>
      <c r="F929" t="s">
        <v>2846</v>
      </c>
      <c r="G929" t="s">
        <v>134</v>
      </c>
      <c r="H929" t="s">
        <v>135</v>
      </c>
      <c r="I929" t="s">
        <v>136</v>
      </c>
      <c r="J929" t="s">
        <v>137</v>
      </c>
      <c r="K929" t="s">
        <v>138</v>
      </c>
      <c r="L929" t="s">
        <v>2847</v>
      </c>
      <c r="M929" t="s">
        <v>2848</v>
      </c>
      <c r="N929">
        <v>2.0325000000000002</v>
      </c>
      <c r="O929">
        <v>0</v>
      </c>
      <c r="P929">
        <v>23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8.2370947173729512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8.2370947173729512</v>
      </c>
    </row>
    <row r="930" spans="1:31" x14ac:dyDescent="0.3">
      <c r="A930">
        <v>2733818</v>
      </c>
      <c r="B930">
        <v>1</v>
      </c>
      <c r="C930" t="s">
        <v>80</v>
      </c>
      <c r="D930" t="s">
        <v>82</v>
      </c>
      <c r="E930" t="s">
        <v>200</v>
      </c>
      <c r="F930" t="s">
        <v>248</v>
      </c>
      <c r="G930" t="s">
        <v>2849</v>
      </c>
      <c r="H930" t="s">
        <v>135</v>
      </c>
      <c r="I930" t="s">
        <v>136</v>
      </c>
      <c r="J930" t="s">
        <v>137</v>
      </c>
      <c r="K930" t="s">
        <v>138</v>
      </c>
      <c r="L930" t="s">
        <v>2850</v>
      </c>
      <c r="M930" t="s">
        <v>2851</v>
      </c>
      <c r="N930">
        <v>6.7816666659999996</v>
      </c>
      <c r="O930">
        <v>0</v>
      </c>
      <c r="P930">
        <v>30</v>
      </c>
      <c r="Q930">
        <v>0</v>
      </c>
      <c r="R930">
        <v>0</v>
      </c>
      <c r="S930">
        <v>0</v>
      </c>
      <c r="T930">
        <v>6</v>
      </c>
      <c r="U930">
        <v>0</v>
      </c>
      <c r="V930">
        <v>0</v>
      </c>
      <c r="W930">
        <v>0</v>
      </c>
      <c r="X930">
        <v>74.444335623004179</v>
      </c>
      <c r="Y930">
        <v>0</v>
      </c>
      <c r="Z930">
        <v>0</v>
      </c>
      <c r="AA930">
        <v>0</v>
      </c>
      <c r="AB930">
        <v>35.318873253287698</v>
      </c>
      <c r="AC930">
        <v>0</v>
      </c>
      <c r="AD930">
        <v>0</v>
      </c>
      <c r="AE930">
        <v>109.76320887629188</v>
      </c>
    </row>
    <row r="931" spans="1:31" x14ac:dyDescent="0.3">
      <c r="A931">
        <v>2734531</v>
      </c>
      <c r="B931">
        <v>1</v>
      </c>
      <c r="C931" t="s">
        <v>80</v>
      </c>
      <c r="D931" t="s">
        <v>82</v>
      </c>
      <c r="E931" t="s">
        <v>145</v>
      </c>
      <c r="F931" t="s">
        <v>2852</v>
      </c>
      <c r="G931" t="s">
        <v>147</v>
      </c>
      <c r="H931" t="s">
        <v>135</v>
      </c>
      <c r="I931" t="s">
        <v>136</v>
      </c>
      <c r="J931" t="s">
        <v>137</v>
      </c>
      <c r="K931" t="s">
        <v>138</v>
      </c>
      <c r="L931" t="s">
        <v>2853</v>
      </c>
      <c r="M931" t="s">
        <v>2854</v>
      </c>
      <c r="N931">
        <v>12.966666666</v>
      </c>
      <c r="O931">
        <v>0</v>
      </c>
      <c r="P931">
        <v>10</v>
      </c>
      <c r="Q931">
        <v>0</v>
      </c>
      <c r="R931">
        <v>0</v>
      </c>
      <c r="S931">
        <v>0</v>
      </c>
      <c r="T931">
        <v>10</v>
      </c>
      <c r="U931">
        <v>0</v>
      </c>
      <c r="V931">
        <v>0</v>
      </c>
      <c r="W931">
        <v>0</v>
      </c>
      <c r="X931">
        <v>31.536339506459736</v>
      </c>
      <c r="Y931">
        <v>0</v>
      </c>
      <c r="Z931">
        <v>0</v>
      </c>
      <c r="AA931">
        <v>0</v>
      </c>
      <c r="AB931">
        <v>152.59997166073447</v>
      </c>
      <c r="AC931">
        <v>0</v>
      </c>
      <c r="AD931">
        <v>0</v>
      </c>
      <c r="AE931">
        <v>184.13631116719421</v>
      </c>
    </row>
    <row r="932" spans="1:31" x14ac:dyDescent="0.3">
      <c r="A932">
        <v>2735198</v>
      </c>
      <c r="B932">
        <v>1</v>
      </c>
      <c r="C932" t="s">
        <v>80</v>
      </c>
      <c r="D932" t="s">
        <v>82</v>
      </c>
      <c r="E932" t="s">
        <v>145</v>
      </c>
      <c r="F932" t="s">
        <v>2855</v>
      </c>
      <c r="G932" t="s">
        <v>147</v>
      </c>
      <c r="H932" t="s">
        <v>135</v>
      </c>
      <c r="I932" t="s">
        <v>136</v>
      </c>
      <c r="J932" t="s">
        <v>137</v>
      </c>
      <c r="K932" t="s">
        <v>138</v>
      </c>
      <c r="L932" t="s">
        <v>2856</v>
      </c>
      <c r="M932" t="s">
        <v>2857</v>
      </c>
      <c r="N932">
        <v>4.5413888880000002</v>
      </c>
      <c r="O932">
        <v>0</v>
      </c>
      <c r="P932">
        <v>1</v>
      </c>
      <c r="Q932">
        <v>0</v>
      </c>
      <c r="R932">
        <v>0</v>
      </c>
      <c r="S932">
        <v>0</v>
      </c>
      <c r="T932">
        <v>7</v>
      </c>
      <c r="U932">
        <v>0</v>
      </c>
      <c r="V932">
        <v>0</v>
      </c>
      <c r="W932">
        <v>0</v>
      </c>
      <c r="X932">
        <v>0.72411870920850907</v>
      </c>
      <c r="Y932">
        <v>0</v>
      </c>
      <c r="Z932">
        <v>0</v>
      </c>
      <c r="AA932">
        <v>0</v>
      </c>
      <c r="AB932">
        <v>13.991381888403437</v>
      </c>
      <c r="AC932">
        <v>0</v>
      </c>
      <c r="AD932">
        <v>0</v>
      </c>
      <c r="AE932">
        <v>14.715500597611946</v>
      </c>
    </row>
    <row r="933" spans="1:31" x14ac:dyDescent="0.3">
      <c r="A933">
        <v>2734265</v>
      </c>
      <c r="B933">
        <v>1</v>
      </c>
      <c r="C933" t="s">
        <v>80</v>
      </c>
      <c r="D933" t="s">
        <v>107</v>
      </c>
      <c r="E933" t="s">
        <v>161</v>
      </c>
      <c r="F933" t="s">
        <v>2858</v>
      </c>
      <c r="G933" t="s">
        <v>163</v>
      </c>
      <c r="H933" t="s">
        <v>135</v>
      </c>
      <c r="I933" t="s">
        <v>136</v>
      </c>
      <c r="J933" t="s">
        <v>137</v>
      </c>
      <c r="K933" t="s">
        <v>138</v>
      </c>
      <c r="L933" t="s">
        <v>2859</v>
      </c>
      <c r="M933" t="s">
        <v>2860</v>
      </c>
      <c r="N933">
        <v>5.0769444439999996</v>
      </c>
      <c r="O933">
        <v>0</v>
      </c>
      <c r="P933">
        <v>29</v>
      </c>
      <c r="Q933">
        <v>0</v>
      </c>
      <c r="R933">
        <v>0</v>
      </c>
      <c r="S933">
        <v>0</v>
      </c>
      <c r="T933">
        <v>5</v>
      </c>
      <c r="U933">
        <v>0</v>
      </c>
      <c r="V933">
        <v>0</v>
      </c>
      <c r="W933">
        <v>0</v>
      </c>
      <c r="X933">
        <v>7.4524611790824293</v>
      </c>
      <c r="Y933">
        <v>0</v>
      </c>
      <c r="Z933">
        <v>0</v>
      </c>
      <c r="AA933">
        <v>0</v>
      </c>
      <c r="AB933">
        <v>7.3937611212218544</v>
      </c>
      <c r="AC933">
        <v>0</v>
      </c>
      <c r="AD933">
        <v>0</v>
      </c>
      <c r="AE933">
        <v>14.846222300304284</v>
      </c>
    </row>
    <row r="934" spans="1:31" x14ac:dyDescent="0.3">
      <c r="A934">
        <v>2734414</v>
      </c>
      <c r="B934">
        <v>1</v>
      </c>
      <c r="C934" t="s">
        <v>80</v>
      </c>
      <c r="D934" t="s">
        <v>108</v>
      </c>
      <c r="E934" t="s">
        <v>161</v>
      </c>
      <c r="F934" t="s">
        <v>2861</v>
      </c>
      <c r="G934" t="s">
        <v>163</v>
      </c>
      <c r="H934" t="s">
        <v>135</v>
      </c>
      <c r="I934" t="s">
        <v>136</v>
      </c>
      <c r="J934" t="s">
        <v>137</v>
      </c>
      <c r="K934" t="s">
        <v>138</v>
      </c>
      <c r="L934" t="s">
        <v>2862</v>
      </c>
      <c r="M934" t="s">
        <v>2863</v>
      </c>
      <c r="N934">
        <v>8.8513888880000007</v>
      </c>
      <c r="O934">
        <v>0</v>
      </c>
      <c r="P934">
        <v>35</v>
      </c>
      <c r="Q934">
        <v>0</v>
      </c>
      <c r="R934">
        <v>6</v>
      </c>
      <c r="S934">
        <v>0</v>
      </c>
      <c r="T934">
        <v>5</v>
      </c>
      <c r="U934">
        <v>0</v>
      </c>
      <c r="V934">
        <v>0</v>
      </c>
      <c r="W934">
        <v>0</v>
      </c>
      <c r="X934">
        <v>45.432890968908922</v>
      </c>
      <c r="Y934">
        <v>0</v>
      </c>
      <c r="Z934">
        <v>0.95523858070839751</v>
      </c>
      <c r="AA934">
        <v>0</v>
      </c>
      <c r="AB934">
        <v>15.553399064606035</v>
      </c>
      <c r="AC934">
        <v>0</v>
      </c>
      <c r="AD934">
        <v>0</v>
      </c>
      <c r="AE934">
        <v>61.941528614223351</v>
      </c>
    </row>
    <row r="935" spans="1:31" x14ac:dyDescent="0.3">
      <c r="A935">
        <v>2733575</v>
      </c>
      <c r="B935">
        <v>1</v>
      </c>
      <c r="C935" t="s">
        <v>80</v>
      </c>
      <c r="D935" t="s">
        <v>104</v>
      </c>
      <c r="E935" t="s">
        <v>156</v>
      </c>
      <c r="F935" t="s">
        <v>2864</v>
      </c>
      <c r="G935" t="s">
        <v>152</v>
      </c>
      <c r="H935" t="s">
        <v>153</v>
      </c>
      <c r="I935" t="s">
        <v>136</v>
      </c>
      <c r="J935" t="s">
        <v>137</v>
      </c>
      <c r="K935" t="s">
        <v>138</v>
      </c>
      <c r="L935" t="s">
        <v>2865</v>
      </c>
      <c r="M935" t="s">
        <v>2866</v>
      </c>
      <c r="N935">
        <v>0.64611111099999996</v>
      </c>
      <c r="O935">
        <v>2</v>
      </c>
      <c r="P935">
        <v>609</v>
      </c>
      <c r="Q935">
        <v>0</v>
      </c>
      <c r="R935">
        <v>32</v>
      </c>
      <c r="S935">
        <v>3</v>
      </c>
      <c r="T935">
        <v>86</v>
      </c>
      <c r="U935">
        <v>0</v>
      </c>
      <c r="V935">
        <v>0</v>
      </c>
      <c r="W935">
        <v>0.5555884365959376</v>
      </c>
      <c r="X935">
        <v>70.062079405859691</v>
      </c>
      <c r="Y935">
        <v>0</v>
      </c>
      <c r="Z935">
        <v>0.57308514772876995</v>
      </c>
      <c r="AA935">
        <v>6.4411451923631553</v>
      </c>
      <c r="AB935">
        <v>17.668349958433332</v>
      </c>
      <c r="AC935">
        <v>0</v>
      </c>
      <c r="AD935">
        <v>0</v>
      </c>
      <c r="AE935">
        <v>95.300248140980898</v>
      </c>
    </row>
    <row r="936" spans="1:31" x14ac:dyDescent="0.3">
      <c r="A936">
        <v>2733755</v>
      </c>
      <c r="B936">
        <v>1</v>
      </c>
      <c r="C936" t="s">
        <v>80</v>
      </c>
      <c r="D936" t="s">
        <v>108</v>
      </c>
      <c r="E936" t="s">
        <v>132</v>
      </c>
      <c r="F936" t="s">
        <v>2867</v>
      </c>
      <c r="G936" t="s">
        <v>134</v>
      </c>
      <c r="H936" t="s">
        <v>135</v>
      </c>
      <c r="I936" t="s">
        <v>136</v>
      </c>
      <c r="J936" t="s">
        <v>137</v>
      </c>
      <c r="K936" t="s">
        <v>138</v>
      </c>
      <c r="L936" t="s">
        <v>2868</v>
      </c>
      <c r="M936" t="s">
        <v>2869</v>
      </c>
      <c r="N936">
        <v>6.3886111110000003</v>
      </c>
      <c r="O936">
        <v>0</v>
      </c>
      <c r="P936">
        <v>67</v>
      </c>
      <c r="Q936">
        <v>0</v>
      </c>
      <c r="R936">
        <v>20</v>
      </c>
      <c r="S936">
        <v>0</v>
      </c>
      <c r="T936">
        <v>9</v>
      </c>
      <c r="U936">
        <v>0</v>
      </c>
      <c r="V936">
        <v>0</v>
      </c>
      <c r="W936">
        <v>0</v>
      </c>
      <c r="X936">
        <v>49.552964552132771</v>
      </c>
      <c r="Y936">
        <v>0</v>
      </c>
      <c r="Z936">
        <v>9.0167342848613394</v>
      </c>
      <c r="AA936">
        <v>0</v>
      </c>
      <c r="AB936">
        <v>20.891698481425081</v>
      </c>
      <c r="AC936">
        <v>0</v>
      </c>
      <c r="AD936">
        <v>0</v>
      </c>
      <c r="AE936">
        <v>79.461397318419188</v>
      </c>
    </row>
    <row r="937" spans="1:31" x14ac:dyDescent="0.3">
      <c r="A937">
        <v>2734921</v>
      </c>
      <c r="B937">
        <v>2</v>
      </c>
      <c r="C937" t="s">
        <v>81</v>
      </c>
      <c r="D937" t="s">
        <v>117</v>
      </c>
      <c r="E937" t="s">
        <v>132</v>
      </c>
      <c r="F937" t="s">
        <v>2870</v>
      </c>
      <c r="G937" t="s">
        <v>158</v>
      </c>
      <c r="H937" t="s">
        <v>135</v>
      </c>
      <c r="I937" t="s">
        <v>136</v>
      </c>
      <c r="J937" t="s">
        <v>3</v>
      </c>
      <c r="K937" t="s">
        <v>138</v>
      </c>
      <c r="L937" t="s">
        <v>2871</v>
      </c>
      <c r="M937" t="s">
        <v>2872</v>
      </c>
      <c r="N937">
        <v>3.8230555549999998</v>
      </c>
      <c r="O937">
        <v>0</v>
      </c>
      <c r="P937">
        <v>23</v>
      </c>
      <c r="Q937">
        <v>0</v>
      </c>
      <c r="R937">
        <v>9</v>
      </c>
      <c r="S937">
        <v>0</v>
      </c>
      <c r="T937">
        <v>10</v>
      </c>
      <c r="U937">
        <v>0</v>
      </c>
      <c r="V937">
        <v>0</v>
      </c>
      <c r="W937">
        <v>0</v>
      </c>
      <c r="X937">
        <v>13.097958405563835</v>
      </c>
      <c r="Y937">
        <v>0</v>
      </c>
      <c r="Z937">
        <v>1.4155738973688901</v>
      </c>
      <c r="AA937">
        <v>0</v>
      </c>
      <c r="AB937">
        <v>38.91525487648375</v>
      </c>
      <c r="AC937">
        <v>0</v>
      </c>
      <c r="AD937">
        <v>0</v>
      </c>
      <c r="AE937">
        <v>53.428787179416474</v>
      </c>
    </row>
    <row r="938" spans="1:31" x14ac:dyDescent="0.3">
      <c r="A938">
        <v>2734359</v>
      </c>
      <c r="B938">
        <v>1</v>
      </c>
      <c r="C938" t="s">
        <v>81</v>
      </c>
      <c r="D938" t="s">
        <v>128</v>
      </c>
      <c r="E938" t="s">
        <v>161</v>
      </c>
      <c r="F938" t="s">
        <v>2873</v>
      </c>
      <c r="G938" t="s">
        <v>409</v>
      </c>
      <c r="H938" t="s">
        <v>135</v>
      </c>
      <c r="I938" t="s">
        <v>136</v>
      </c>
      <c r="J938" t="s">
        <v>137</v>
      </c>
      <c r="K938" t="s">
        <v>138</v>
      </c>
      <c r="L938" t="s">
        <v>2874</v>
      </c>
      <c r="M938" t="s">
        <v>1854</v>
      </c>
      <c r="N938">
        <v>1.991944444</v>
      </c>
      <c r="O938">
        <v>0</v>
      </c>
      <c r="P938">
        <v>6</v>
      </c>
      <c r="Q938">
        <v>0</v>
      </c>
      <c r="R938">
        <v>5</v>
      </c>
      <c r="S938">
        <v>0</v>
      </c>
      <c r="T938">
        <v>2</v>
      </c>
      <c r="U938">
        <v>0</v>
      </c>
      <c r="V938">
        <v>0</v>
      </c>
      <c r="W938">
        <v>0</v>
      </c>
      <c r="X938">
        <v>1.1983772031342932</v>
      </c>
      <c r="Y938">
        <v>0</v>
      </c>
      <c r="Z938">
        <v>1.2106732433329874</v>
      </c>
      <c r="AA938">
        <v>0</v>
      </c>
      <c r="AB938">
        <v>6.1043167814383317</v>
      </c>
      <c r="AC938">
        <v>0</v>
      </c>
      <c r="AD938">
        <v>0</v>
      </c>
      <c r="AE938">
        <v>8.5133672279056114</v>
      </c>
    </row>
    <row r="939" spans="1:31" x14ac:dyDescent="0.3">
      <c r="A939">
        <v>2734053</v>
      </c>
      <c r="B939">
        <v>1</v>
      </c>
      <c r="C939" t="s">
        <v>80</v>
      </c>
      <c r="D939" t="s">
        <v>85</v>
      </c>
      <c r="E939" t="s">
        <v>200</v>
      </c>
      <c r="F939" t="s">
        <v>2875</v>
      </c>
      <c r="G939" t="s">
        <v>543</v>
      </c>
      <c r="H939" t="s">
        <v>135</v>
      </c>
      <c r="I939" t="s">
        <v>136</v>
      </c>
      <c r="J939" t="s">
        <v>137</v>
      </c>
      <c r="K939" t="s">
        <v>138</v>
      </c>
      <c r="L939" t="s">
        <v>2876</v>
      </c>
      <c r="M939" t="s">
        <v>2877</v>
      </c>
      <c r="N939">
        <v>7.2086111109999997</v>
      </c>
      <c r="O939">
        <v>0</v>
      </c>
      <c r="P939">
        <v>12</v>
      </c>
      <c r="Q939">
        <v>0</v>
      </c>
      <c r="R939">
        <v>0</v>
      </c>
      <c r="S939">
        <v>0</v>
      </c>
      <c r="T939">
        <v>5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25.653562026914422</v>
      </c>
      <c r="AC939">
        <v>0</v>
      </c>
      <c r="AD939">
        <v>0</v>
      </c>
      <c r="AE939">
        <v>25.653562026914422</v>
      </c>
    </row>
    <row r="940" spans="1:31" x14ac:dyDescent="0.3">
      <c r="A940">
        <v>2734202</v>
      </c>
      <c r="B940">
        <v>1</v>
      </c>
      <c r="C940" t="s">
        <v>81</v>
      </c>
      <c r="D940" t="s">
        <v>122</v>
      </c>
      <c r="E940" t="s">
        <v>156</v>
      </c>
      <c r="F940" t="s">
        <v>2878</v>
      </c>
      <c r="G940" t="s">
        <v>152</v>
      </c>
      <c r="H940" t="s">
        <v>153</v>
      </c>
      <c r="I940" t="s">
        <v>490</v>
      </c>
      <c r="J940" t="s">
        <v>137</v>
      </c>
      <c r="K940" t="s">
        <v>138</v>
      </c>
      <c r="L940" t="s">
        <v>2435</v>
      </c>
      <c r="M940" t="s">
        <v>2879</v>
      </c>
      <c r="N940">
        <v>9.1666660000000004E-3</v>
      </c>
      <c r="O940">
        <v>0</v>
      </c>
      <c r="P940">
        <v>817</v>
      </c>
      <c r="Q940">
        <v>0</v>
      </c>
      <c r="R940">
        <v>0</v>
      </c>
      <c r="S940">
        <v>0</v>
      </c>
      <c r="T940">
        <v>278</v>
      </c>
      <c r="U940">
        <v>0</v>
      </c>
      <c r="V940">
        <v>0</v>
      </c>
      <c r="W940">
        <v>0</v>
      </c>
      <c r="X940">
        <v>1.5479692026301815</v>
      </c>
      <c r="Y940">
        <v>0</v>
      </c>
      <c r="Z940">
        <v>0</v>
      </c>
      <c r="AA940">
        <v>0</v>
      </c>
      <c r="AB940">
        <v>1.4622907439193351</v>
      </c>
      <c r="AC940">
        <v>0</v>
      </c>
      <c r="AD940">
        <v>0</v>
      </c>
      <c r="AE940">
        <v>3.0102599465495166</v>
      </c>
    </row>
    <row r="941" spans="1:31" x14ac:dyDescent="0.3">
      <c r="A941">
        <v>2733661</v>
      </c>
      <c r="B941">
        <v>1</v>
      </c>
      <c r="C941" t="s">
        <v>80</v>
      </c>
      <c r="D941" t="s">
        <v>106</v>
      </c>
      <c r="E941" t="s">
        <v>132</v>
      </c>
      <c r="F941" t="s">
        <v>2880</v>
      </c>
      <c r="G941" t="s">
        <v>134</v>
      </c>
      <c r="H941" t="s">
        <v>135</v>
      </c>
      <c r="I941" t="s">
        <v>136</v>
      </c>
      <c r="J941" t="s">
        <v>137</v>
      </c>
      <c r="K941" t="s">
        <v>138</v>
      </c>
      <c r="L941" t="s">
        <v>2881</v>
      </c>
      <c r="M941" t="s">
        <v>2882</v>
      </c>
      <c r="N941">
        <v>0.94083333300000005</v>
      </c>
      <c r="O941">
        <v>0</v>
      </c>
      <c r="P941">
        <v>4</v>
      </c>
      <c r="Q941">
        <v>0</v>
      </c>
      <c r="R941">
        <v>16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0.54709963077314994</v>
      </c>
      <c r="Y941">
        <v>0</v>
      </c>
      <c r="Z941">
        <v>21.648186319979111</v>
      </c>
      <c r="AA941">
        <v>0</v>
      </c>
      <c r="AB941">
        <v>0</v>
      </c>
      <c r="AC941">
        <v>0</v>
      </c>
      <c r="AD941">
        <v>0</v>
      </c>
      <c r="AE941">
        <v>22.195285950752261</v>
      </c>
    </row>
    <row r="942" spans="1:31" x14ac:dyDescent="0.3">
      <c r="A942">
        <v>2734351</v>
      </c>
      <c r="B942">
        <v>1</v>
      </c>
      <c r="C942" t="s">
        <v>81</v>
      </c>
      <c r="D942" t="s">
        <v>112</v>
      </c>
      <c r="E942" t="s">
        <v>161</v>
      </c>
      <c r="F942" t="s">
        <v>2883</v>
      </c>
      <c r="G942" t="s">
        <v>163</v>
      </c>
      <c r="H942" t="s">
        <v>135</v>
      </c>
      <c r="I942" t="s">
        <v>136</v>
      </c>
      <c r="J942" t="s">
        <v>137</v>
      </c>
      <c r="K942" t="s">
        <v>138</v>
      </c>
      <c r="L942" t="s">
        <v>2884</v>
      </c>
      <c r="M942" t="s">
        <v>2885</v>
      </c>
      <c r="N942">
        <v>5.5905555549999999</v>
      </c>
      <c r="O942">
        <v>0</v>
      </c>
      <c r="P942">
        <v>9</v>
      </c>
      <c r="Q942">
        <v>0</v>
      </c>
      <c r="R942">
        <v>0</v>
      </c>
      <c r="S942">
        <v>0</v>
      </c>
      <c r="T942">
        <v>2</v>
      </c>
      <c r="U942">
        <v>0</v>
      </c>
      <c r="V942">
        <v>0</v>
      </c>
      <c r="W942">
        <v>0</v>
      </c>
      <c r="X942">
        <v>4.6024061020837923</v>
      </c>
      <c r="Y942">
        <v>0</v>
      </c>
      <c r="Z942">
        <v>0</v>
      </c>
      <c r="AA942">
        <v>0</v>
      </c>
      <c r="AB942">
        <v>0.14513906733757331</v>
      </c>
      <c r="AC942">
        <v>0</v>
      </c>
      <c r="AD942">
        <v>0</v>
      </c>
      <c r="AE942">
        <v>4.7475451694213655</v>
      </c>
    </row>
    <row r="943" spans="1:31" x14ac:dyDescent="0.3">
      <c r="A943">
        <v>2735135</v>
      </c>
      <c r="B943">
        <v>1</v>
      </c>
      <c r="C943" t="s">
        <v>81</v>
      </c>
      <c r="D943" t="s">
        <v>128</v>
      </c>
      <c r="E943" t="s">
        <v>150</v>
      </c>
      <c r="F943" t="s">
        <v>2886</v>
      </c>
      <c r="G943" t="s">
        <v>152</v>
      </c>
      <c r="H943" t="s">
        <v>153</v>
      </c>
      <c r="I943" t="s">
        <v>136</v>
      </c>
      <c r="J943" t="s">
        <v>137</v>
      </c>
      <c r="K943" t="s">
        <v>138</v>
      </c>
      <c r="L943" t="s">
        <v>2887</v>
      </c>
      <c r="M943" t="s">
        <v>2888</v>
      </c>
      <c r="N943">
        <v>0.18222222199999999</v>
      </c>
      <c r="O943">
        <v>7</v>
      </c>
      <c r="P943">
        <v>1072</v>
      </c>
      <c r="Q943">
        <v>14</v>
      </c>
      <c r="R943">
        <v>15</v>
      </c>
      <c r="S943">
        <v>14</v>
      </c>
      <c r="T943">
        <v>130</v>
      </c>
      <c r="U943">
        <v>0</v>
      </c>
      <c r="V943">
        <v>0</v>
      </c>
      <c r="W943">
        <v>0.28209527714666666</v>
      </c>
      <c r="X943">
        <v>25.975655706060021</v>
      </c>
      <c r="Y943">
        <v>1.0438198303866668</v>
      </c>
      <c r="Z943">
        <v>1.7697570541672003</v>
      </c>
      <c r="AA943">
        <v>33.393446561344938</v>
      </c>
      <c r="AB943">
        <v>5.8414750276214251</v>
      </c>
      <c r="AC943">
        <v>0</v>
      </c>
      <c r="AD943">
        <v>0</v>
      </c>
      <c r="AE943">
        <v>68.306249456726917</v>
      </c>
    </row>
    <row r="944" spans="1:31" x14ac:dyDescent="0.3">
      <c r="A944">
        <v>2733807</v>
      </c>
      <c r="B944">
        <v>1</v>
      </c>
      <c r="C944" t="s">
        <v>81</v>
      </c>
      <c r="D944" t="s">
        <v>117</v>
      </c>
      <c r="E944" t="s">
        <v>213</v>
      </c>
      <c r="F944" t="s">
        <v>2889</v>
      </c>
      <c r="G944" t="s">
        <v>152</v>
      </c>
      <c r="H944" t="s">
        <v>153</v>
      </c>
      <c r="I944" t="s">
        <v>490</v>
      </c>
      <c r="J944" t="s">
        <v>137</v>
      </c>
      <c r="K944" t="s">
        <v>138</v>
      </c>
      <c r="L944" t="s">
        <v>2890</v>
      </c>
      <c r="M944" t="s">
        <v>2891</v>
      </c>
      <c r="N944">
        <v>1.7777777000000002E-2</v>
      </c>
      <c r="O944">
        <v>6</v>
      </c>
      <c r="P944">
        <v>760</v>
      </c>
      <c r="Q944">
        <v>3</v>
      </c>
      <c r="R944">
        <v>21</v>
      </c>
      <c r="S944">
        <v>3</v>
      </c>
      <c r="T944">
        <v>24</v>
      </c>
      <c r="U944">
        <v>0</v>
      </c>
      <c r="V944">
        <v>0</v>
      </c>
      <c r="W944">
        <v>0.14116100287274669</v>
      </c>
      <c r="X944">
        <v>1.2800179043265061</v>
      </c>
      <c r="Y944">
        <v>2.5917565425066666E-2</v>
      </c>
      <c r="Z944">
        <v>2.8476571221173336E-2</v>
      </c>
      <c r="AA944">
        <v>0.14316209342464001</v>
      </c>
      <c r="AB944">
        <v>0.25394423871114663</v>
      </c>
      <c r="AC944">
        <v>0</v>
      </c>
      <c r="AD944">
        <v>0</v>
      </c>
      <c r="AE944">
        <v>1.8726793759812796</v>
      </c>
    </row>
    <row r="945" spans="1:31" x14ac:dyDescent="0.3">
      <c r="A945">
        <v>2733569</v>
      </c>
      <c r="B945">
        <v>1</v>
      </c>
      <c r="C945" t="s">
        <v>81</v>
      </c>
      <c r="D945" t="s">
        <v>113</v>
      </c>
      <c r="E945" t="s">
        <v>132</v>
      </c>
      <c r="F945" t="s">
        <v>2892</v>
      </c>
      <c r="G945" t="s">
        <v>134</v>
      </c>
      <c r="H945" t="s">
        <v>135</v>
      </c>
      <c r="I945" t="s">
        <v>136</v>
      </c>
      <c r="J945" t="s">
        <v>137</v>
      </c>
      <c r="K945" t="s">
        <v>138</v>
      </c>
      <c r="L945" t="s">
        <v>2893</v>
      </c>
      <c r="M945" t="s">
        <v>2894</v>
      </c>
      <c r="N945">
        <v>3.9666666660000001</v>
      </c>
      <c r="O945">
        <v>0</v>
      </c>
      <c r="P945">
        <v>54</v>
      </c>
      <c r="Q945">
        <v>0</v>
      </c>
      <c r="R945">
        <v>1</v>
      </c>
      <c r="S945">
        <v>0</v>
      </c>
      <c r="T945">
        <v>1</v>
      </c>
      <c r="U945">
        <v>0</v>
      </c>
      <c r="V945">
        <v>0</v>
      </c>
      <c r="W945">
        <v>0</v>
      </c>
      <c r="X945">
        <v>35.532313090556052</v>
      </c>
      <c r="Y945">
        <v>0</v>
      </c>
      <c r="Z945">
        <v>0</v>
      </c>
      <c r="AA945">
        <v>0</v>
      </c>
      <c r="AB945">
        <v>3.3340743060172802</v>
      </c>
      <c r="AC945">
        <v>0</v>
      </c>
      <c r="AD945">
        <v>0</v>
      </c>
      <c r="AE945">
        <v>38.86638739657333</v>
      </c>
    </row>
    <row r="946" spans="1:31" x14ac:dyDescent="0.3">
      <c r="A946">
        <v>2733784</v>
      </c>
      <c r="B946">
        <v>1</v>
      </c>
      <c r="C946" t="s">
        <v>80</v>
      </c>
      <c r="D946" t="s">
        <v>94</v>
      </c>
      <c r="E946" t="s">
        <v>156</v>
      </c>
      <c r="F946" t="s">
        <v>2895</v>
      </c>
      <c r="G946" t="s">
        <v>152</v>
      </c>
      <c r="H946" t="s">
        <v>153</v>
      </c>
      <c r="I946" t="s">
        <v>136</v>
      </c>
      <c r="J946" t="s">
        <v>137</v>
      </c>
      <c r="K946" t="s">
        <v>138</v>
      </c>
      <c r="L946" t="s">
        <v>2896</v>
      </c>
      <c r="M946" t="s">
        <v>2897</v>
      </c>
      <c r="N946">
        <v>8.8658333329999994</v>
      </c>
      <c r="O946">
        <v>0</v>
      </c>
      <c r="P946">
        <v>594</v>
      </c>
      <c r="Q946">
        <v>0</v>
      </c>
      <c r="R946">
        <v>3</v>
      </c>
      <c r="S946">
        <v>1</v>
      </c>
      <c r="T946">
        <v>71</v>
      </c>
      <c r="U946">
        <v>0</v>
      </c>
      <c r="V946">
        <v>0</v>
      </c>
      <c r="W946">
        <v>0</v>
      </c>
      <c r="X946">
        <v>1008.7197266540592</v>
      </c>
      <c r="Y946">
        <v>0</v>
      </c>
      <c r="Z946">
        <v>3.7406771006761117</v>
      </c>
      <c r="AA946">
        <v>3593.0318577743219</v>
      </c>
      <c r="AB946">
        <v>906.38578271756467</v>
      </c>
      <c r="AC946">
        <v>0</v>
      </c>
      <c r="AD946">
        <v>0</v>
      </c>
      <c r="AE946">
        <v>5511.8780442466214</v>
      </c>
    </row>
    <row r="947" spans="1:31" x14ac:dyDescent="0.3">
      <c r="A947">
        <v>2735181</v>
      </c>
      <c r="B947">
        <v>1</v>
      </c>
      <c r="C947" t="s">
        <v>80</v>
      </c>
      <c r="D947" t="s">
        <v>94</v>
      </c>
      <c r="E947" t="s">
        <v>145</v>
      </c>
      <c r="F947" t="s">
        <v>2898</v>
      </c>
      <c r="G947" t="s">
        <v>181</v>
      </c>
      <c r="H947" t="s">
        <v>135</v>
      </c>
      <c r="I947" t="s">
        <v>136</v>
      </c>
      <c r="J947" t="s">
        <v>137</v>
      </c>
      <c r="K947" t="s">
        <v>138</v>
      </c>
      <c r="L947" t="s">
        <v>2899</v>
      </c>
      <c r="M947" t="s">
        <v>2900</v>
      </c>
      <c r="N947">
        <v>10.230555555</v>
      </c>
      <c r="O947">
        <v>0</v>
      </c>
      <c r="P947">
        <v>2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2.1318934144683821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2.1318934144683821</v>
      </c>
    </row>
    <row r="948" spans="1:31" x14ac:dyDescent="0.3">
      <c r="A948">
        <v>2735158</v>
      </c>
      <c r="B948">
        <v>1</v>
      </c>
      <c r="C948" t="s">
        <v>80</v>
      </c>
      <c r="D948" t="s">
        <v>106</v>
      </c>
      <c r="E948" t="s">
        <v>213</v>
      </c>
      <c r="F948" t="s">
        <v>895</v>
      </c>
      <c r="G948" t="s">
        <v>152</v>
      </c>
      <c r="H948" t="s">
        <v>153</v>
      </c>
      <c r="I948" t="s">
        <v>136</v>
      </c>
      <c r="J948" t="s">
        <v>137</v>
      </c>
      <c r="K948" t="s">
        <v>138</v>
      </c>
      <c r="L948" t="s">
        <v>2901</v>
      </c>
      <c r="M948" t="s">
        <v>2902</v>
      </c>
      <c r="N948">
        <v>0.28055555500000001</v>
      </c>
      <c r="O948">
        <v>0</v>
      </c>
      <c r="P948">
        <v>45</v>
      </c>
      <c r="Q948">
        <v>18</v>
      </c>
      <c r="R948">
        <v>74</v>
      </c>
      <c r="S948">
        <v>6</v>
      </c>
      <c r="T948">
        <v>36</v>
      </c>
      <c r="U948">
        <v>0</v>
      </c>
      <c r="V948">
        <v>0</v>
      </c>
      <c r="W948">
        <v>0</v>
      </c>
      <c r="X948">
        <v>2.3013817847044002</v>
      </c>
      <c r="Y948">
        <v>8.7216473477647742</v>
      </c>
      <c r="Z948">
        <v>12.598291942928036</v>
      </c>
      <c r="AA948">
        <v>2.4358329039018756</v>
      </c>
      <c r="AB948">
        <v>3.7634308564656749</v>
      </c>
      <c r="AC948">
        <v>0</v>
      </c>
      <c r="AD948">
        <v>0</v>
      </c>
      <c r="AE948">
        <v>29.820584835764762</v>
      </c>
    </row>
    <row r="949" spans="1:31" x14ac:dyDescent="0.3">
      <c r="A949">
        <v>2733999</v>
      </c>
      <c r="B949">
        <v>1</v>
      </c>
      <c r="C949" t="s">
        <v>80</v>
      </c>
      <c r="D949" t="s">
        <v>105</v>
      </c>
      <c r="E949" t="s">
        <v>132</v>
      </c>
      <c r="F949" t="s">
        <v>2903</v>
      </c>
      <c r="G949" t="s">
        <v>170</v>
      </c>
      <c r="H949" t="s">
        <v>135</v>
      </c>
      <c r="I949" t="s">
        <v>136</v>
      </c>
      <c r="J949" t="s">
        <v>137</v>
      </c>
      <c r="K949" t="s">
        <v>138</v>
      </c>
      <c r="L949" t="s">
        <v>2904</v>
      </c>
      <c r="M949" t="s">
        <v>2905</v>
      </c>
      <c r="N949">
        <v>2.6363888879999999</v>
      </c>
      <c r="O949">
        <v>0</v>
      </c>
      <c r="P949">
        <v>537</v>
      </c>
      <c r="Q949">
        <v>0</v>
      </c>
      <c r="R949">
        <v>0</v>
      </c>
      <c r="S949">
        <v>0</v>
      </c>
      <c r="T949">
        <v>56</v>
      </c>
      <c r="U949">
        <v>0</v>
      </c>
      <c r="V949">
        <v>0</v>
      </c>
      <c r="W949">
        <v>0</v>
      </c>
      <c r="X949">
        <v>264.25618826500317</v>
      </c>
      <c r="Y949">
        <v>0</v>
      </c>
      <c r="Z949">
        <v>0</v>
      </c>
      <c r="AA949">
        <v>0</v>
      </c>
      <c r="AB949">
        <v>149.72740827378624</v>
      </c>
      <c r="AC949">
        <v>0</v>
      </c>
      <c r="AD949">
        <v>0</v>
      </c>
      <c r="AE949">
        <v>413.98359653878941</v>
      </c>
    </row>
    <row r="950" spans="1:31" x14ac:dyDescent="0.3">
      <c r="A950">
        <v>2733684</v>
      </c>
      <c r="B950">
        <v>1</v>
      </c>
      <c r="C950" t="s">
        <v>80</v>
      </c>
      <c r="D950" t="s">
        <v>101</v>
      </c>
      <c r="E950" t="s">
        <v>150</v>
      </c>
      <c r="F950" t="s">
        <v>2906</v>
      </c>
      <c r="G950" t="s">
        <v>152</v>
      </c>
      <c r="H950" t="s">
        <v>153</v>
      </c>
      <c r="I950" t="s">
        <v>136</v>
      </c>
      <c r="J950" t="s">
        <v>137</v>
      </c>
      <c r="K950" t="s">
        <v>138</v>
      </c>
      <c r="L950" t="s">
        <v>2907</v>
      </c>
      <c r="M950" t="s">
        <v>2908</v>
      </c>
      <c r="N950">
        <v>1.5138888880000001</v>
      </c>
      <c r="O950">
        <v>0</v>
      </c>
      <c r="P950">
        <v>2130</v>
      </c>
      <c r="Q950">
        <v>0</v>
      </c>
      <c r="R950">
        <v>0</v>
      </c>
      <c r="S950">
        <v>1</v>
      </c>
      <c r="T950">
        <v>46</v>
      </c>
      <c r="U950">
        <v>0</v>
      </c>
      <c r="V950">
        <v>0</v>
      </c>
      <c r="W950">
        <v>0</v>
      </c>
      <c r="X950">
        <v>415.98365417571023</v>
      </c>
      <c r="Y950">
        <v>0</v>
      </c>
      <c r="Z950">
        <v>0</v>
      </c>
      <c r="AA950">
        <v>14.17245392427219</v>
      </c>
      <c r="AB950">
        <v>48.704779934405956</v>
      </c>
      <c r="AC950">
        <v>0</v>
      </c>
      <c r="AD950">
        <v>0</v>
      </c>
      <c r="AE950">
        <v>478.86088803438838</v>
      </c>
    </row>
    <row r="951" spans="1:31" x14ac:dyDescent="0.3">
      <c r="A951">
        <v>2733930</v>
      </c>
      <c r="B951">
        <v>1</v>
      </c>
      <c r="C951" t="s">
        <v>80</v>
      </c>
      <c r="D951" t="s">
        <v>82</v>
      </c>
      <c r="E951" t="s">
        <v>145</v>
      </c>
      <c r="F951" t="s">
        <v>2909</v>
      </c>
      <c r="G951" t="s">
        <v>249</v>
      </c>
      <c r="H951" t="s">
        <v>135</v>
      </c>
      <c r="I951" t="s">
        <v>136</v>
      </c>
      <c r="J951" t="s">
        <v>5</v>
      </c>
      <c r="K951" t="s">
        <v>138</v>
      </c>
      <c r="L951" t="s">
        <v>2910</v>
      </c>
      <c r="M951" t="s">
        <v>2911</v>
      </c>
      <c r="N951">
        <v>1.893333333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10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13.499185228819641</v>
      </c>
      <c r="AC951">
        <v>0</v>
      </c>
      <c r="AD951">
        <v>0</v>
      </c>
      <c r="AE951">
        <v>13.499185228819641</v>
      </c>
    </row>
    <row r="952" spans="1:31" x14ac:dyDescent="0.3">
      <c r="A952">
        <v>2734076</v>
      </c>
      <c r="B952">
        <v>1</v>
      </c>
      <c r="C952" t="s">
        <v>81</v>
      </c>
      <c r="D952" t="s">
        <v>112</v>
      </c>
      <c r="E952" t="s">
        <v>156</v>
      </c>
      <c r="F952" t="s">
        <v>2912</v>
      </c>
      <c r="G952" t="s">
        <v>348</v>
      </c>
      <c r="H952" t="s">
        <v>153</v>
      </c>
      <c r="I952" t="s">
        <v>136</v>
      </c>
      <c r="J952" t="s">
        <v>137</v>
      </c>
      <c r="K952" t="s">
        <v>138</v>
      </c>
      <c r="L952" t="s">
        <v>2913</v>
      </c>
      <c r="M952" t="s">
        <v>2914</v>
      </c>
      <c r="N952">
        <v>3.6669444439999999</v>
      </c>
      <c r="O952">
        <v>0</v>
      </c>
      <c r="P952">
        <v>81</v>
      </c>
      <c r="Q952">
        <v>0</v>
      </c>
      <c r="R952">
        <v>16</v>
      </c>
      <c r="S952">
        <v>0</v>
      </c>
      <c r="T952">
        <v>13</v>
      </c>
      <c r="U952">
        <v>0</v>
      </c>
      <c r="V952">
        <v>0</v>
      </c>
      <c r="W952">
        <v>0</v>
      </c>
      <c r="X952">
        <v>37.127505961866156</v>
      </c>
      <c r="Y952">
        <v>0</v>
      </c>
      <c r="Z952">
        <v>33.080263307795391</v>
      </c>
      <c r="AA952">
        <v>0</v>
      </c>
      <c r="AB952">
        <v>22.825784216918855</v>
      </c>
      <c r="AC952">
        <v>0</v>
      </c>
      <c r="AD952">
        <v>0</v>
      </c>
      <c r="AE952">
        <v>93.033553486580416</v>
      </c>
    </row>
    <row r="953" spans="1:31" x14ac:dyDescent="0.3">
      <c r="A953">
        <v>2733638</v>
      </c>
      <c r="B953">
        <v>1</v>
      </c>
      <c r="C953" t="s">
        <v>80</v>
      </c>
      <c r="D953" t="s">
        <v>83</v>
      </c>
      <c r="E953" t="s">
        <v>156</v>
      </c>
      <c r="F953" t="s">
        <v>2915</v>
      </c>
      <c r="G953" t="s">
        <v>152</v>
      </c>
      <c r="H953" t="s">
        <v>153</v>
      </c>
      <c r="I953" t="s">
        <v>136</v>
      </c>
      <c r="J953" t="s">
        <v>137</v>
      </c>
      <c r="K953" t="s">
        <v>138</v>
      </c>
      <c r="L953" t="s">
        <v>2916</v>
      </c>
      <c r="M953" t="s">
        <v>2917</v>
      </c>
      <c r="N953">
        <v>0.71166666599999995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105</v>
      </c>
      <c r="U953">
        <v>0</v>
      </c>
      <c r="V953">
        <v>2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27.956756379654493</v>
      </c>
      <c r="AC953">
        <v>0</v>
      </c>
      <c r="AD953">
        <v>13.780770291489599</v>
      </c>
      <c r="AE953">
        <v>41.737526671144096</v>
      </c>
    </row>
    <row r="954" spans="1:31" x14ac:dyDescent="0.3">
      <c r="A954">
        <v>2734966</v>
      </c>
      <c r="B954">
        <v>1</v>
      </c>
      <c r="C954" t="s">
        <v>81</v>
      </c>
      <c r="D954" t="s">
        <v>112</v>
      </c>
      <c r="E954" t="s">
        <v>145</v>
      </c>
      <c r="F954" t="s">
        <v>2918</v>
      </c>
      <c r="G954" t="s">
        <v>230</v>
      </c>
      <c r="H954" t="s">
        <v>135</v>
      </c>
      <c r="I954" t="s">
        <v>136</v>
      </c>
      <c r="J954" t="s">
        <v>137</v>
      </c>
      <c r="K954" t="s">
        <v>138</v>
      </c>
      <c r="L954" t="s">
        <v>2919</v>
      </c>
      <c r="M954" t="s">
        <v>2920</v>
      </c>
      <c r="N954">
        <v>1.9897222219999999</v>
      </c>
      <c r="O954">
        <v>0</v>
      </c>
      <c r="P954">
        <v>1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0.15463055169513001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0.15463055169513001</v>
      </c>
    </row>
    <row r="955" spans="1:31" x14ac:dyDescent="0.3">
      <c r="A955">
        <v>2733538</v>
      </c>
      <c r="B955">
        <v>1</v>
      </c>
      <c r="C955" t="s">
        <v>80</v>
      </c>
      <c r="D955" t="s">
        <v>96</v>
      </c>
      <c r="E955" t="s">
        <v>150</v>
      </c>
      <c r="F955" t="s">
        <v>2921</v>
      </c>
      <c r="G955" t="s">
        <v>152</v>
      </c>
      <c r="H955" t="s">
        <v>153</v>
      </c>
      <c r="I955" t="s">
        <v>136</v>
      </c>
      <c r="J955" t="s">
        <v>137</v>
      </c>
      <c r="K955" t="s">
        <v>138</v>
      </c>
      <c r="L955" t="s">
        <v>2922</v>
      </c>
      <c r="M955" t="s">
        <v>2923</v>
      </c>
      <c r="N955">
        <v>2.2719444439999998</v>
      </c>
      <c r="O955">
        <v>0</v>
      </c>
      <c r="P955">
        <v>340</v>
      </c>
      <c r="Q955">
        <v>0</v>
      </c>
      <c r="R955">
        <v>1</v>
      </c>
      <c r="S955">
        <v>3</v>
      </c>
      <c r="T955">
        <v>1</v>
      </c>
      <c r="U955">
        <v>0</v>
      </c>
      <c r="V955">
        <v>0</v>
      </c>
      <c r="W955">
        <v>0</v>
      </c>
      <c r="X955">
        <v>79.905278176089908</v>
      </c>
      <c r="Y955">
        <v>0</v>
      </c>
      <c r="Z955">
        <v>0</v>
      </c>
      <c r="AA955">
        <v>12.493442271188064</v>
      </c>
      <c r="AB955">
        <v>0</v>
      </c>
      <c r="AC955">
        <v>0</v>
      </c>
      <c r="AD955">
        <v>0</v>
      </c>
      <c r="AE955">
        <v>92.398720447277967</v>
      </c>
    </row>
    <row r="956" spans="1:31" x14ac:dyDescent="0.3">
      <c r="A956">
        <v>2734030</v>
      </c>
      <c r="B956">
        <v>1</v>
      </c>
      <c r="C956" t="s">
        <v>80</v>
      </c>
      <c r="D956" t="s">
        <v>97</v>
      </c>
      <c r="E956" t="s">
        <v>161</v>
      </c>
      <c r="F956" t="s">
        <v>2924</v>
      </c>
      <c r="G956" t="s">
        <v>163</v>
      </c>
      <c r="H956" t="s">
        <v>135</v>
      </c>
      <c r="I956" t="s">
        <v>136</v>
      </c>
      <c r="J956" t="s">
        <v>137</v>
      </c>
      <c r="K956" t="s">
        <v>138</v>
      </c>
      <c r="L956" t="s">
        <v>2925</v>
      </c>
      <c r="M956" t="s">
        <v>2926</v>
      </c>
      <c r="N956">
        <v>1.6344444440000001</v>
      </c>
      <c r="O956">
        <v>0</v>
      </c>
      <c r="P956">
        <v>2</v>
      </c>
      <c r="Q956">
        <v>0</v>
      </c>
      <c r="R956">
        <v>0</v>
      </c>
      <c r="S956">
        <v>0</v>
      </c>
      <c r="T956">
        <v>1</v>
      </c>
      <c r="U956">
        <v>0</v>
      </c>
      <c r="V956">
        <v>0</v>
      </c>
      <c r="W956">
        <v>0</v>
      </c>
      <c r="X956">
        <v>0.92208588546991521</v>
      </c>
      <c r="Y956">
        <v>0</v>
      </c>
      <c r="Z956">
        <v>0</v>
      </c>
      <c r="AA956">
        <v>0</v>
      </c>
      <c r="AB956">
        <v>2.5987915258358334</v>
      </c>
      <c r="AC956">
        <v>0</v>
      </c>
      <c r="AD956">
        <v>0</v>
      </c>
      <c r="AE956">
        <v>3.5208774113057486</v>
      </c>
    </row>
    <row r="957" spans="1:31" x14ac:dyDescent="0.3">
      <c r="A957">
        <v>2733592</v>
      </c>
      <c r="B957">
        <v>1</v>
      </c>
      <c r="C957" t="s">
        <v>80</v>
      </c>
      <c r="D957" t="s">
        <v>101</v>
      </c>
      <c r="E957" t="s">
        <v>156</v>
      </c>
      <c r="F957" t="s">
        <v>2927</v>
      </c>
      <c r="G957" t="s">
        <v>2928</v>
      </c>
      <c r="H957" t="s">
        <v>153</v>
      </c>
      <c r="I957" t="s">
        <v>136</v>
      </c>
      <c r="J957" t="s">
        <v>137</v>
      </c>
      <c r="K957" t="s">
        <v>138</v>
      </c>
      <c r="L957" t="s">
        <v>2929</v>
      </c>
      <c r="M957" t="s">
        <v>2930</v>
      </c>
      <c r="N957">
        <v>1.5575000000000001</v>
      </c>
      <c r="O957">
        <v>0</v>
      </c>
      <c r="P957">
        <v>2536</v>
      </c>
      <c r="Q957">
        <v>0</v>
      </c>
      <c r="R957">
        <v>0</v>
      </c>
      <c r="S957">
        <v>8</v>
      </c>
      <c r="T957">
        <v>582</v>
      </c>
      <c r="U957">
        <v>0</v>
      </c>
      <c r="V957">
        <v>0</v>
      </c>
      <c r="W957">
        <v>0</v>
      </c>
      <c r="X957">
        <v>619.76581398451754</v>
      </c>
      <c r="Y957">
        <v>0</v>
      </c>
      <c r="Z957">
        <v>0</v>
      </c>
      <c r="AA957">
        <v>307.14501484127317</v>
      </c>
      <c r="AB957">
        <v>667.91948373073888</v>
      </c>
      <c r="AC957">
        <v>0</v>
      </c>
      <c r="AD957">
        <v>0</v>
      </c>
      <c r="AE957">
        <v>1594.8303125565296</v>
      </c>
    </row>
    <row r="958" spans="1:31" x14ac:dyDescent="0.3">
      <c r="A958">
        <v>2735066</v>
      </c>
      <c r="B958">
        <v>1</v>
      </c>
      <c r="C958" t="s">
        <v>80</v>
      </c>
      <c r="D958" t="s">
        <v>88</v>
      </c>
      <c r="E958" t="s">
        <v>145</v>
      </c>
      <c r="F958" t="s">
        <v>2931</v>
      </c>
      <c r="G958" t="s">
        <v>230</v>
      </c>
      <c r="H958" t="s">
        <v>135</v>
      </c>
      <c r="I958" t="s">
        <v>136</v>
      </c>
      <c r="J958" t="s">
        <v>137</v>
      </c>
      <c r="K958" t="s">
        <v>138</v>
      </c>
      <c r="L958" t="s">
        <v>2932</v>
      </c>
      <c r="M958" t="s">
        <v>2933</v>
      </c>
      <c r="N958">
        <v>4.1030555550000001</v>
      </c>
      <c r="O958">
        <v>0</v>
      </c>
      <c r="P958">
        <v>4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3.6305622811120171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3.6305622811120171</v>
      </c>
    </row>
    <row r="959" spans="1:31" x14ac:dyDescent="0.3">
      <c r="A959">
        <v>2734176</v>
      </c>
      <c r="B959">
        <v>1</v>
      </c>
      <c r="C959" t="s">
        <v>80</v>
      </c>
      <c r="D959" t="s">
        <v>100</v>
      </c>
      <c r="E959" t="s">
        <v>145</v>
      </c>
      <c r="F959" t="s">
        <v>2934</v>
      </c>
      <c r="G959" t="s">
        <v>147</v>
      </c>
      <c r="H959" t="s">
        <v>135</v>
      </c>
      <c r="I959" t="s">
        <v>136</v>
      </c>
      <c r="J959" t="s">
        <v>137</v>
      </c>
      <c r="K959" t="s">
        <v>138</v>
      </c>
      <c r="L959" t="s">
        <v>2935</v>
      </c>
      <c r="M959" t="s">
        <v>2936</v>
      </c>
      <c r="N959">
        <v>3.9591666659999998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1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6.0843080179150002</v>
      </c>
      <c r="AC959">
        <v>0</v>
      </c>
      <c r="AD959">
        <v>0</v>
      </c>
      <c r="AE959">
        <v>6.0843080179150002</v>
      </c>
    </row>
    <row r="960" spans="1:31" x14ac:dyDescent="0.3">
      <c r="A960">
        <v>2734391</v>
      </c>
      <c r="B960">
        <v>1</v>
      </c>
      <c r="C960" t="s">
        <v>80</v>
      </c>
      <c r="D960" t="s">
        <v>89</v>
      </c>
      <c r="E960" t="s">
        <v>161</v>
      </c>
      <c r="F960" t="s">
        <v>2937</v>
      </c>
      <c r="G960" t="s">
        <v>1696</v>
      </c>
      <c r="H960" t="s">
        <v>135</v>
      </c>
      <c r="I960" t="s">
        <v>136</v>
      </c>
      <c r="J960" t="s">
        <v>137</v>
      </c>
      <c r="K960" t="s">
        <v>138</v>
      </c>
      <c r="L960" t="s">
        <v>2938</v>
      </c>
      <c r="M960" t="s">
        <v>2939</v>
      </c>
      <c r="N960">
        <v>7.2458333330000002</v>
      </c>
      <c r="O960">
        <v>0</v>
      </c>
      <c r="P960">
        <v>51</v>
      </c>
      <c r="Q960">
        <v>0</v>
      </c>
      <c r="R960">
        <v>7</v>
      </c>
      <c r="S960">
        <v>0</v>
      </c>
      <c r="T960">
        <v>10</v>
      </c>
      <c r="U960">
        <v>0</v>
      </c>
      <c r="V960">
        <v>0</v>
      </c>
      <c r="W960">
        <v>0</v>
      </c>
      <c r="X960">
        <v>70.459901299266917</v>
      </c>
      <c r="Y960">
        <v>0</v>
      </c>
      <c r="Z960">
        <v>0.61743715696000079</v>
      </c>
      <c r="AA960">
        <v>0</v>
      </c>
      <c r="AB960">
        <v>29.296993754091336</v>
      </c>
      <c r="AC960">
        <v>0</v>
      </c>
      <c r="AD960">
        <v>0</v>
      </c>
      <c r="AE960">
        <v>100.37433221031824</v>
      </c>
    </row>
    <row r="961" spans="1:31" x14ac:dyDescent="0.3">
      <c r="A961">
        <v>2734268</v>
      </c>
      <c r="B961">
        <v>1</v>
      </c>
      <c r="C961" t="s">
        <v>81</v>
      </c>
      <c r="D961" t="s">
        <v>127</v>
      </c>
      <c r="E961" t="s">
        <v>161</v>
      </c>
      <c r="F961" t="s">
        <v>2940</v>
      </c>
      <c r="G961" t="s">
        <v>163</v>
      </c>
      <c r="H961" t="s">
        <v>135</v>
      </c>
      <c r="I961" t="s">
        <v>136</v>
      </c>
      <c r="J961" t="s">
        <v>137</v>
      </c>
      <c r="K961" t="s">
        <v>138</v>
      </c>
      <c r="L961" t="s">
        <v>2941</v>
      </c>
      <c r="M961" t="s">
        <v>2942</v>
      </c>
      <c r="N961">
        <v>3.7850000000000001</v>
      </c>
      <c r="O961">
        <v>0</v>
      </c>
      <c r="P961">
        <v>0</v>
      </c>
      <c r="Q961">
        <v>0</v>
      </c>
      <c r="R961">
        <v>5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</row>
    <row r="962" spans="1:31" x14ac:dyDescent="0.3">
      <c r="A962">
        <v>2734560</v>
      </c>
      <c r="B962">
        <v>1</v>
      </c>
      <c r="C962" t="s">
        <v>80</v>
      </c>
      <c r="D962" t="s">
        <v>82</v>
      </c>
      <c r="E962" t="s">
        <v>145</v>
      </c>
      <c r="F962" t="s">
        <v>2943</v>
      </c>
      <c r="G962" t="s">
        <v>181</v>
      </c>
      <c r="H962" t="s">
        <v>135</v>
      </c>
      <c r="I962" t="s">
        <v>136</v>
      </c>
      <c r="J962" t="s">
        <v>137</v>
      </c>
      <c r="K962" t="s">
        <v>138</v>
      </c>
      <c r="L962" t="s">
        <v>2944</v>
      </c>
      <c r="M962" t="s">
        <v>2945</v>
      </c>
      <c r="N962">
        <v>2.986111111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1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34.971053548684267</v>
      </c>
      <c r="AC962">
        <v>0</v>
      </c>
      <c r="AD962">
        <v>0</v>
      </c>
      <c r="AE962">
        <v>34.971053548684267</v>
      </c>
    </row>
    <row r="963" spans="1:31" x14ac:dyDescent="0.3">
      <c r="A963">
        <v>2733907</v>
      </c>
      <c r="B963">
        <v>1</v>
      </c>
      <c r="C963" t="s">
        <v>80</v>
      </c>
      <c r="D963" t="s">
        <v>83</v>
      </c>
      <c r="E963" t="s">
        <v>200</v>
      </c>
      <c r="F963" t="s">
        <v>2946</v>
      </c>
      <c r="G963" t="s">
        <v>543</v>
      </c>
      <c r="H963" t="s">
        <v>135</v>
      </c>
      <c r="I963" t="s">
        <v>136</v>
      </c>
      <c r="J963" t="s">
        <v>137</v>
      </c>
      <c r="K963" t="s">
        <v>138</v>
      </c>
      <c r="L963" t="s">
        <v>2947</v>
      </c>
      <c r="M963" t="s">
        <v>2948</v>
      </c>
      <c r="N963">
        <v>4.4111111110000003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7</v>
      </c>
      <c r="U963">
        <v>0</v>
      </c>
      <c r="V963">
        <v>3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59.859879763618856</v>
      </c>
      <c r="AC963">
        <v>0</v>
      </c>
      <c r="AD963">
        <v>1472.7574853796079</v>
      </c>
      <c r="AE963">
        <v>1532.6173651432268</v>
      </c>
    </row>
    <row r="964" spans="1:31" x14ac:dyDescent="0.3">
      <c r="A964">
        <v>2733715</v>
      </c>
      <c r="B964">
        <v>1</v>
      </c>
      <c r="C964" t="s">
        <v>81</v>
      </c>
      <c r="D964" t="s">
        <v>118</v>
      </c>
      <c r="E964" t="s">
        <v>213</v>
      </c>
      <c r="F964" t="s">
        <v>2949</v>
      </c>
      <c r="G964" t="s">
        <v>152</v>
      </c>
      <c r="H964" t="s">
        <v>153</v>
      </c>
      <c r="I964" t="s">
        <v>136</v>
      </c>
      <c r="J964" t="s">
        <v>137</v>
      </c>
      <c r="K964" t="s">
        <v>138</v>
      </c>
      <c r="L964" t="s">
        <v>2950</v>
      </c>
      <c r="M964" t="s">
        <v>2951</v>
      </c>
      <c r="N964">
        <v>1.179166666</v>
      </c>
      <c r="O964">
        <v>0</v>
      </c>
      <c r="P964">
        <v>498</v>
      </c>
      <c r="Q964">
        <v>0</v>
      </c>
      <c r="R964">
        <v>24</v>
      </c>
      <c r="S964">
        <v>10</v>
      </c>
      <c r="T964">
        <v>18</v>
      </c>
      <c r="U964">
        <v>0</v>
      </c>
      <c r="V964">
        <v>0</v>
      </c>
      <c r="W964">
        <v>0</v>
      </c>
      <c r="X964">
        <v>80.399094511876584</v>
      </c>
      <c r="Y964">
        <v>0</v>
      </c>
      <c r="Z964">
        <v>1.735985433935775</v>
      </c>
      <c r="AA964">
        <v>427.24938638164133</v>
      </c>
      <c r="AB964">
        <v>31.935274781194085</v>
      </c>
      <c r="AC964">
        <v>0</v>
      </c>
      <c r="AD964">
        <v>0</v>
      </c>
      <c r="AE964">
        <v>541.3197411086478</v>
      </c>
    </row>
    <row r="965" spans="1:31" x14ac:dyDescent="0.3">
      <c r="A965">
        <v>2734497</v>
      </c>
      <c r="B965">
        <v>1</v>
      </c>
      <c r="C965" t="s">
        <v>81</v>
      </c>
      <c r="D965" t="s">
        <v>123</v>
      </c>
      <c r="E965" t="s">
        <v>161</v>
      </c>
      <c r="F965" t="s">
        <v>2952</v>
      </c>
      <c r="G965" t="s">
        <v>2849</v>
      </c>
      <c r="H965" t="s">
        <v>135</v>
      </c>
      <c r="I965" t="s">
        <v>136</v>
      </c>
      <c r="J965" t="s">
        <v>137</v>
      </c>
      <c r="K965" t="s">
        <v>138</v>
      </c>
      <c r="L965" t="s">
        <v>2953</v>
      </c>
      <c r="M965" t="s">
        <v>2954</v>
      </c>
      <c r="N965">
        <v>1.329722222</v>
      </c>
      <c r="O965">
        <v>0</v>
      </c>
      <c r="P965">
        <v>72</v>
      </c>
      <c r="Q965">
        <v>0</v>
      </c>
      <c r="R965">
        <v>1</v>
      </c>
      <c r="S965">
        <v>0</v>
      </c>
      <c r="T965">
        <v>4</v>
      </c>
      <c r="U965">
        <v>0</v>
      </c>
      <c r="V965">
        <v>0</v>
      </c>
      <c r="W965">
        <v>0</v>
      </c>
      <c r="X965">
        <v>15.224460151795395</v>
      </c>
      <c r="Y965">
        <v>0</v>
      </c>
      <c r="Z965">
        <v>2.8856779649683334E-2</v>
      </c>
      <c r="AA965">
        <v>0</v>
      </c>
      <c r="AB965">
        <v>1.2908208589858186</v>
      </c>
      <c r="AC965">
        <v>0</v>
      </c>
      <c r="AD965">
        <v>0</v>
      </c>
      <c r="AE965">
        <v>16.544137790430895</v>
      </c>
    </row>
    <row r="966" spans="1:31" x14ac:dyDescent="0.3">
      <c r="A966">
        <v>2734969</v>
      </c>
      <c r="B966">
        <v>2</v>
      </c>
      <c r="C966" t="s">
        <v>80</v>
      </c>
      <c r="D966" t="s">
        <v>97</v>
      </c>
      <c r="E966" t="s">
        <v>150</v>
      </c>
      <c r="F966" t="s">
        <v>2955</v>
      </c>
      <c r="G966" t="s">
        <v>185</v>
      </c>
      <c r="H966" t="s">
        <v>153</v>
      </c>
      <c r="I966" t="s">
        <v>136</v>
      </c>
      <c r="J966" t="s">
        <v>137</v>
      </c>
      <c r="K966" t="s">
        <v>138</v>
      </c>
      <c r="L966" t="s">
        <v>2653</v>
      </c>
      <c r="M966" t="s">
        <v>2956</v>
      </c>
      <c r="N966">
        <v>1.0961111109999999</v>
      </c>
      <c r="O966">
        <v>21</v>
      </c>
      <c r="P966">
        <v>133</v>
      </c>
      <c r="Q966">
        <v>4</v>
      </c>
      <c r="R966">
        <v>37</v>
      </c>
      <c r="S966">
        <v>4</v>
      </c>
      <c r="T966">
        <v>21</v>
      </c>
      <c r="U966">
        <v>0</v>
      </c>
      <c r="V966">
        <v>0</v>
      </c>
      <c r="W966">
        <v>125.2614457936678</v>
      </c>
      <c r="X966">
        <v>192.99687524415654</v>
      </c>
      <c r="Y966">
        <v>3.0414814271086801</v>
      </c>
      <c r="Z966">
        <v>16.737643947010383</v>
      </c>
      <c r="AA966">
        <v>16.080605191456137</v>
      </c>
      <c r="AB966">
        <v>11.886411405468749</v>
      </c>
      <c r="AC966">
        <v>0</v>
      </c>
      <c r="AD966">
        <v>0</v>
      </c>
      <c r="AE966">
        <v>366.00446300886824</v>
      </c>
    </row>
    <row r="967" spans="1:31" x14ac:dyDescent="0.3">
      <c r="A967">
        <v>2734697</v>
      </c>
      <c r="B967">
        <v>1</v>
      </c>
      <c r="C967" t="s">
        <v>81</v>
      </c>
      <c r="D967" t="s">
        <v>122</v>
      </c>
      <c r="E967" t="s">
        <v>150</v>
      </c>
      <c r="F967" t="s">
        <v>1078</v>
      </c>
      <c r="G967" t="s">
        <v>152</v>
      </c>
      <c r="H967" t="s">
        <v>153</v>
      </c>
      <c r="I967" t="s">
        <v>136</v>
      </c>
      <c r="J967" t="s">
        <v>137</v>
      </c>
      <c r="K967" t="s">
        <v>138</v>
      </c>
      <c r="L967" t="s">
        <v>2957</v>
      </c>
      <c r="M967" t="s">
        <v>2958</v>
      </c>
      <c r="N967">
        <v>0.313611111</v>
      </c>
      <c r="O967">
        <v>0</v>
      </c>
      <c r="P967">
        <v>2960</v>
      </c>
      <c r="Q967">
        <v>0</v>
      </c>
      <c r="R967">
        <v>3</v>
      </c>
      <c r="S967">
        <v>4</v>
      </c>
      <c r="T967">
        <v>212</v>
      </c>
      <c r="U967">
        <v>0</v>
      </c>
      <c r="V967">
        <v>1</v>
      </c>
      <c r="W967">
        <v>0</v>
      </c>
      <c r="X967">
        <v>193.64758133087733</v>
      </c>
      <c r="Y967">
        <v>0</v>
      </c>
      <c r="Z967">
        <v>1.8852453616465002E-2</v>
      </c>
      <c r="AA967">
        <v>10.972905730026731</v>
      </c>
      <c r="AB967">
        <v>62.223620484908324</v>
      </c>
      <c r="AC967">
        <v>0</v>
      </c>
      <c r="AD967">
        <v>5.1964042767524674</v>
      </c>
      <c r="AE967">
        <v>272.05936427618127</v>
      </c>
    </row>
    <row r="968" spans="1:31" x14ac:dyDescent="0.3">
      <c r="A968">
        <v>2733615</v>
      </c>
      <c r="B968">
        <v>1</v>
      </c>
      <c r="C968" t="s">
        <v>80</v>
      </c>
      <c r="D968" t="s">
        <v>104</v>
      </c>
      <c r="E968" t="s">
        <v>150</v>
      </c>
      <c r="F968" t="s">
        <v>2959</v>
      </c>
      <c r="G968" t="s">
        <v>152</v>
      </c>
      <c r="H968" t="s">
        <v>153</v>
      </c>
      <c r="I968" t="s">
        <v>136</v>
      </c>
      <c r="J968" t="s">
        <v>137</v>
      </c>
      <c r="K968" t="s">
        <v>138</v>
      </c>
      <c r="L968" t="s">
        <v>2960</v>
      </c>
      <c r="M968" t="s">
        <v>2961</v>
      </c>
      <c r="N968">
        <v>0.19055555499999999</v>
      </c>
      <c r="O968">
        <v>2</v>
      </c>
      <c r="P968">
        <v>1910</v>
      </c>
      <c r="Q968">
        <v>0</v>
      </c>
      <c r="R968">
        <v>59</v>
      </c>
      <c r="S968">
        <v>3</v>
      </c>
      <c r="T968">
        <v>171</v>
      </c>
      <c r="U968">
        <v>0</v>
      </c>
      <c r="V968">
        <v>0</v>
      </c>
      <c r="W968">
        <v>0.15969662284595834</v>
      </c>
      <c r="X968">
        <v>56.846501423149384</v>
      </c>
      <c r="Y968">
        <v>0</v>
      </c>
      <c r="Z968">
        <v>0.42775018907819345</v>
      </c>
      <c r="AA968">
        <v>1.9026246113984082</v>
      </c>
      <c r="AB968">
        <v>12.486678568451318</v>
      </c>
      <c r="AC968">
        <v>0</v>
      </c>
      <c r="AD968">
        <v>0</v>
      </c>
      <c r="AE968">
        <v>71.823251414923263</v>
      </c>
    </row>
    <row r="969" spans="1:31" x14ac:dyDescent="0.3">
      <c r="A969">
        <v>2733455</v>
      </c>
      <c r="B969">
        <v>1</v>
      </c>
      <c r="C969" t="s">
        <v>80</v>
      </c>
      <c r="D969" t="s">
        <v>100</v>
      </c>
      <c r="E969" t="s">
        <v>145</v>
      </c>
      <c r="F969" t="s">
        <v>2962</v>
      </c>
      <c r="G969" t="s">
        <v>230</v>
      </c>
      <c r="H969" t="s">
        <v>135</v>
      </c>
      <c r="I969" t="s">
        <v>136</v>
      </c>
      <c r="J969" t="s">
        <v>137</v>
      </c>
      <c r="K969" t="s">
        <v>138</v>
      </c>
      <c r="L969" t="s">
        <v>2963</v>
      </c>
      <c r="M969" t="s">
        <v>2964</v>
      </c>
      <c r="N969">
        <v>2.0988888879999998</v>
      </c>
      <c r="O969">
        <v>0</v>
      </c>
      <c r="P969">
        <v>1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0.19364697912369749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0.19364697912369749</v>
      </c>
    </row>
    <row r="970" spans="1:31" x14ac:dyDescent="0.3">
      <c r="A970">
        <v>2734130</v>
      </c>
      <c r="B970">
        <v>1</v>
      </c>
      <c r="C970" t="s">
        <v>81</v>
      </c>
      <c r="D970" t="s">
        <v>113</v>
      </c>
      <c r="E970" t="s">
        <v>132</v>
      </c>
      <c r="F970" t="s">
        <v>2965</v>
      </c>
      <c r="G970" t="s">
        <v>134</v>
      </c>
      <c r="H970" t="s">
        <v>135</v>
      </c>
      <c r="I970" t="s">
        <v>136</v>
      </c>
      <c r="J970" t="s">
        <v>137</v>
      </c>
      <c r="K970" t="s">
        <v>138</v>
      </c>
      <c r="L970" t="s">
        <v>2966</v>
      </c>
      <c r="M970" t="s">
        <v>2967</v>
      </c>
      <c r="N970">
        <v>2.5</v>
      </c>
      <c r="O970">
        <v>0</v>
      </c>
      <c r="P970">
        <v>25</v>
      </c>
      <c r="Q970">
        <v>0</v>
      </c>
      <c r="R970">
        <v>5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10.101041907339356</v>
      </c>
      <c r="Y970">
        <v>0</v>
      </c>
      <c r="Z970">
        <v>24.853201392492469</v>
      </c>
      <c r="AA970">
        <v>0</v>
      </c>
      <c r="AB970">
        <v>0</v>
      </c>
      <c r="AC970">
        <v>0</v>
      </c>
      <c r="AD970">
        <v>0</v>
      </c>
      <c r="AE970">
        <v>34.954243299831823</v>
      </c>
    </row>
    <row r="971" spans="1:31" x14ac:dyDescent="0.3">
      <c r="A971">
        <v>2734036</v>
      </c>
      <c r="B971">
        <v>1</v>
      </c>
      <c r="C971" t="s">
        <v>81</v>
      </c>
      <c r="D971" t="s">
        <v>113</v>
      </c>
      <c r="E971" t="s">
        <v>145</v>
      </c>
      <c r="F971" t="s">
        <v>2968</v>
      </c>
      <c r="G971" t="s">
        <v>230</v>
      </c>
      <c r="H971" t="s">
        <v>135</v>
      </c>
      <c r="I971" t="s">
        <v>136</v>
      </c>
      <c r="J971" t="s">
        <v>137</v>
      </c>
      <c r="K971" t="s">
        <v>138</v>
      </c>
      <c r="L971" t="s">
        <v>2969</v>
      </c>
      <c r="M971" t="s">
        <v>2970</v>
      </c>
      <c r="N971">
        <v>6.2013888880000003</v>
      </c>
      <c r="O971">
        <v>0</v>
      </c>
      <c r="P971">
        <v>1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0.84190525875695998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0.84190525875695998</v>
      </c>
    </row>
    <row r="972" spans="1:31" x14ac:dyDescent="0.3">
      <c r="A972">
        <v>2734082</v>
      </c>
      <c r="B972">
        <v>1</v>
      </c>
      <c r="C972" t="s">
        <v>80</v>
      </c>
      <c r="D972" t="s">
        <v>110</v>
      </c>
      <c r="E972" t="s">
        <v>200</v>
      </c>
      <c r="F972" t="s">
        <v>2971</v>
      </c>
      <c r="G972" t="s">
        <v>543</v>
      </c>
      <c r="H972" t="s">
        <v>135</v>
      </c>
      <c r="I972" t="s">
        <v>136</v>
      </c>
      <c r="J972" t="s">
        <v>137</v>
      </c>
      <c r="K972" t="s">
        <v>138</v>
      </c>
      <c r="L972" t="s">
        <v>2972</v>
      </c>
      <c r="M972" t="s">
        <v>2973</v>
      </c>
      <c r="N972">
        <v>1.4197222220000001</v>
      </c>
      <c r="O972">
        <v>0</v>
      </c>
      <c r="P972">
        <v>64</v>
      </c>
      <c r="Q972">
        <v>0</v>
      </c>
      <c r="R972">
        <v>0</v>
      </c>
      <c r="S972">
        <v>0</v>
      </c>
      <c r="T972">
        <v>15</v>
      </c>
      <c r="U972">
        <v>0</v>
      </c>
      <c r="V972">
        <v>0</v>
      </c>
      <c r="W972">
        <v>0</v>
      </c>
      <c r="X972">
        <v>15.403567725832023</v>
      </c>
      <c r="Y972">
        <v>0</v>
      </c>
      <c r="Z972">
        <v>0</v>
      </c>
      <c r="AA972">
        <v>0</v>
      </c>
      <c r="AB972">
        <v>1.4353176672630434</v>
      </c>
      <c r="AC972">
        <v>0</v>
      </c>
      <c r="AD972">
        <v>0</v>
      </c>
      <c r="AE972">
        <v>16.838885393095065</v>
      </c>
    </row>
    <row r="973" spans="1:31" x14ac:dyDescent="0.3">
      <c r="A973">
        <v>2735172</v>
      </c>
      <c r="B973">
        <v>1</v>
      </c>
      <c r="C973" t="s">
        <v>80</v>
      </c>
      <c r="D973" t="s">
        <v>110</v>
      </c>
      <c r="E973" t="s">
        <v>145</v>
      </c>
      <c r="F973" t="s">
        <v>2974</v>
      </c>
      <c r="G973" t="s">
        <v>230</v>
      </c>
      <c r="H973" t="s">
        <v>135</v>
      </c>
      <c r="I973" t="s">
        <v>136</v>
      </c>
      <c r="J973" t="s">
        <v>137</v>
      </c>
      <c r="K973" t="s">
        <v>138</v>
      </c>
      <c r="L973" t="s">
        <v>2975</v>
      </c>
      <c r="M973" t="s">
        <v>2976</v>
      </c>
      <c r="N973">
        <v>1.3941666660000001</v>
      </c>
      <c r="O973">
        <v>0</v>
      </c>
      <c r="P973">
        <v>11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2.3233426658886605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2.3233426658886605</v>
      </c>
    </row>
    <row r="974" spans="1:31" x14ac:dyDescent="0.3">
      <c r="A974">
        <v>2735121</v>
      </c>
      <c r="B974">
        <v>1</v>
      </c>
      <c r="C974" t="s">
        <v>81</v>
      </c>
      <c r="D974" t="s">
        <v>118</v>
      </c>
      <c r="E974" t="s">
        <v>150</v>
      </c>
      <c r="F974" t="s">
        <v>2424</v>
      </c>
      <c r="G974" t="s">
        <v>1613</v>
      </c>
      <c r="H974" t="s">
        <v>153</v>
      </c>
      <c r="I974" t="s">
        <v>136</v>
      </c>
      <c r="J974" t="s">
        <v>137</v>
      </c>
      <c r="K974" t="s">
        <v>138</v>
      </c>
      <c r="L974" t="s">
        <v>2977</v>
      </c>
      <c r="M974" t="s">
        <v>2978</v>
      </c>
      <c r="N974">
        <v>0.821944444</v>
      </c>
      <c r="O974">
        <v>14</v>
      </c>
      <c r="P974">
        <v>1</v>
      </c>
      <c r="Q974">
        <v>55</v>
      </c>
      <c r="R974">
        <v>5</v>
      </c>
      <c r="S974">
        <v>35</v>
      </c>
      <c r="T974">
        <v>1</v>
      </c>
      <c r="U974">
        <v>0</v>
      </c>
      <c r="V974">
        <v>0</v>
      </c>
      <c r="W974">
        <v>12.540299579554032</v>
      </c>
      <c r="X974">
        <v>6.2102956069443341E-2</v>
      </c>
      <c r="Y974">
        <v>14.214604654240071</v>
      </c>
      <c r="Z974">
        <v>0.36228573042015999</v>
      </c>
      <c r="AA974">
        <v>124.2981836530404</v>
      </c>
      <c r="AB974">
        <v>0.73847795326083332</v>
      </c>
      <c r="AC974">
        <v>0</v>
      </c>
      <c r="AD974">
        <v>0</v>
      </c>
      <c r="AE974">
        <v>152.21595452658494</v>
      </c>
    </row>
    <row r="975" spans="1:31" x14ac:dyDescent="0.3">
      <c r="A975">
        <v>2733867</v>
      </c>
      <c r="B975">
        <v>1</v>
      </c>
      <c r="C975" t="s">
        <v>81</v>
      </c>
      <c r="D975" t="s">
        <v>112</v>
      </c>
      <c r="E975" t="s">
        <v>145</v>
      </c>
      <c r="F975" t="s">
        <v>2979</v>
      </c>
      <c r="G975" t="s">
        <v>230</v>
      </c>
      <c r="H975" t="s">
        <v>135</v>
      </c>
      <c r="I975" t="s">
        <v>136</v>
      </c>
      <c r="J975" t="s">
        <v>137</v>
      </c>
      <c r="K975" t="s">
        <v>138</v>
      </c>
      <c r="L975" t="s">
        <v>2980</v>
      </c>
      <c r="M975" t="s">
        <v>2981</v>
      </c>
      <c r="N975">
        <v>2.7408333329999999</v>
      </c>
      <c r="O975">
        <v>0</v>
      </c>
      <c r="P975">
        <v>1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0.47464349666568922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0.47464349666568922</v>
      </c>
    </row>
    <row r="976" spans="1:31" x14ac:dyDescent="0.3">
      <c r="A976">
        <v>2733632</v>
      </c>
      <c r="B976">
        <v>1</v>
      </c>
      <c r="C976" t="s">
        <v>80</v>
      </c>
      <c r="D976" t="s">
        <v>107</v>
      </c>
      <c r="E976" t="s">
        <v>213</v>
      </c>
      <c r="F976" t="s">
        <v>2615</v>
      </c>
      <c r="G976" t="s">
        <v>152</v>
      </c>
      <c r="H976" t="s">
        <v>153</v>
      </c>
      <c r="I976" t="s">
        <v>136</v>
      </c>
      <c r="J976" t="s">
        <v>137</v>
      </c>
      <c r="K976" t="s">
        <v>138</v>
      </c>
      <c r="L976" t="s">
        <v>2982</v>
      </c>
      <c r="M976" t="s">
        <v>2983</v>
      </c>
      <c r="N976">
        <v>2.170833333</v>
      </c>
      <c r="O976">
        <v>1</v>
      </c>
      <c r="P976">
        <v>495</v>
      </c>
      <c r="Q976">
        <v>26</v>
      </c>
      <c r="R976">
        <v>64</v>
      </c>
      <c r="S976">
        <v>9</v>
      </c>
      <c r="T976">
        <v>36</v>
      </c>
      <c r="U976">
        <v>1</v>
      </c>
      <c r="V976">
        <v>0</v>
      </c>
      <c r="W976">
        <v>0.32059184008499997</v>
      </c>
      <c r="X976">
        <v>164.09597017243502</v>
      </c>
      <c r="Y976">
        <v>199.3351203542087</v>
      </c>
      <c r="Z976">
        <v>56.586089980846943</v>
      </c>
      <c r="AA976">
        <v>120.60235593936501</v>
      </c>
      <c r="AB976">
        <v>75.692887526179916</v>
      </c>
      <c r="AC976">
        <v>40.099659460716396</v>
      </c>
      <c r="AD976">
        <v>0</v>
      </c>
      <c r="AE976">
        <v>656.732675273837</v>
      </c>
    </row>
    <row r="977" spans="1:31" x14ac:dyDescent="0.3">
      <c r="A977">
        <v>2733698</v>
      </c>
      <c r="B977">
        <v>1</v>
      </c>
      <c r="C977" t="s">
        <v>80</v>
      </c>
      <c r="D977" t="s">
        <v>94</v>
      </c>
      <c r="E977" t="s">
        <v>150</v>
      </c>
      <c r="F977" t="s">
        <v>1845</v>
      </c>
      <c r="G977" t="s">
        <v>152</v>
      </c>
      <c r="H977" t="s">
        <v>153</v>
      </c>
      <c r="I977" t="s">
        <v>136</v>
      </c>
      <c r="J977" t="s">
        <v>137</v>
      </c>
      <c r="K977" t="s">
        <v>138</v>
      </c>
      <c r="L977" t="s">
        <v>2984</v>
      </c>
      <c r="M977" t="s">
        <v>2985</v>
      </c>
      <c r="N977">
        <v>3.9052777769999998</v>
      </c>
      <c r="O977">
        <v>1</v>
      </c>
      <c r="P977">
        <v>0</v>
      </c>
      <c r="Q977">
        <v>5</v>
      </c>
      <c r="R977">
        <v>0</v>
      </c>
      <c r="S977">
        <v>0</v>
      </c>
      <c r="T977">
        <v>0</v>
      </c>
      <c r="U977">
        <v>1</v>
      </c>
      <c r="V977">
        <v>0</v>
      </c>
      <c r="W977">
        <v>7.3641363911469409</v>
      </c>
      <c r="X977">
        <v>0</v>
      </c>
      <c r="Y977">
        <v>47.67551685180694</v>
      </c>
      <c r="Z977">
        <v>0</v>
      </c>
      <c r="AA977">
        <v>0</v>
      </c>
      <c r="AB977">
        <v>0</v>
      </c>
      <c r="AC977">
        <v>1998.334121995134</v>
      </c>
      <c r="AD977">
        <v>0</v>
      </c>
      <c r="AE977">
        <v>2053.373775238088</v>
      </c>
    </row>
    <row r="978" spans="1:31" x14ac:dyDescent="0.3">
      <c r="A978">
        <v>2733675</v>
      </c>
      <c r="B978">
        <v>1</v>
      </c>
      <c r="C978" t="s">
        <v>80</v>
      </c>
      <c r="D978" t="s">
        <v>94</v>
      </c>
      <c r="E978" t="s">
        <v>150</v>
      </c>
      <c r="F978" t="s">
        <v>2986</v>
      </c>
      <c r="G978" t="s">
        <v>152</v>
      </c>
      <c r="H978" t="s">
        <v>153</v>
      </c>
      <c r="I978" t="s">
        <v>136</v>
      </c>
      <c r="J978" t="s">
        <v>137</v>
      </c>
      <c r="K978" t="s">
        <v>138</v>
      </c>
      <c r="L978" t="s">
        <v>2987</v>
      </c>
      <c r="M978" t="s">
        <v>2988</v>
      </c>
      <c r="N978">
        <v>1.3955555550000001</v>
      </c>
      <c r="O978">
        <v>0</v>
      </c>
      <c r="P978">
        <v>3466</v>
      </c>
      <c r="Q978">
        <v>108</v>
      </c>
      <c r="R978">
        <v>685</v>
      </c>
      <c r="S978">
        <v>19</v>
      </c>
      <c r="T978">
        <v>462</v>
      </c>
      <c r="U978">
        <v>7</v>
      </c>
      <c r="V978">
        <v>1</v>
      </c>
      <c r="W978">
        <v>0</v>
      </c>
      <c r="X978">
        <v>601.46902463438289</v>
      </c>
      <c r="Y978">
        <v>36.906544826417921</v>
      </c>
      <c r="Z978">
        <v>60.150878234919823</v>
      </c>
      <c r="AA978">
        <v>191.3860517382366</v>
      </c>
      <c r="AB978">
        <v>262.8100352431631</v>
      </c>
      <c r="AC978">
        <v>477.5742494729534</v>
      </c>
      <c r="AD978">
        <v>17.58861405511859</v>
      </c>
      <c r="AE978">
        <v>1647.8853982051921</v>
      </c>
    </row>
    <row r="979" spans="1:31" x14ac:dyDescent="0.3">
      <c r="A979">
        <v>2733847</v>
      </c>
      <c r="B979">
        <v>1</v>
      </c>
      <c r="C979" t="s">
        <v>81</v>
      </c>
      <c r="D979" t="s">
        <v>118</v>
      </c>
      <c r="E979" t="s">
        <v>213</v>
      </c>
      <c r="F979" t="s">
        <v>2989</v>
      </c>
      <c r="G979" t="s">
        <v>565</v>
      </c>
      <c r="H979" t="s">
        <v>153</v>
      </c>
      <c r="I979" t="s">
        <v>136</v>
      </c>
      <c r="J979" t="s">
        <v>137</v>
      </c>
      <c r="K979" t="s">
        <v>138</v>
      </c>
      <c r="L979" t="s">
        <v>2990</v>
      </c>
      <c r="M979" t="s">
        <v>2991</v>
      </c>
      <c r="N979">
        <v>3.4133333330000002</v>
      </c>
      <c r="O979">
        <v>0</v>
      </c>
      <c r="P979">
        <v>475</v>
      </c>
      <c r="Q979">
        <v>0</v>
      </c>
      <c r="R979">
        <v>23</v>
      </c>
      <c r="S979">
        <v>1</v>
      </c>
      <c r="T979">
        <v>11</v>
      </c>
      <c r="U979">
        <v>0</v>
      </c>
      <c r="V979">
        <v>0</v>
      </c>
      <c r="W979">
        <v>0</v>
      </c>
      <c r="X979">
        <v>223.45979887203902</v>
      </c>
      <c r="Y979">
        <v>0</v>
      </c>
      <c r="Z979">
        <v>5.4917413223010243</v>
      </c>
      <c r="AA979">
        <v>21.628237059926594</v>
      </c>
      <c r="AB979">
        <v>19.089012050889874</v>
      </c>
      <c r="AC979">
        <v>0</v>
      </c>
      <c r="AD979">
        <v>0</v>
      </c>
      <c r="AE979">
        <v>269.66878930515651</v>
      </c>
    </row>
    <row r="980" spans="1:31" x14ac:dyDescent="0.3">
      <c r="A980">
        <v>2734906</v>
      </c>
      <c r="B980">
        <v>1</v>
      </c>
      <c r="C980" t="s">
        <v>80</v>
      </c>
      <c r="D980" t="s">
        <v>82</v>
      </c>
      <c r="E980" t="s">
        <v>145</v>
      </c>
      <c r="F980" t="s">
        <v>2992</v>
      </c>
      <c r="G980" t="s">
        <v>147</v>
      </c>
      <c r="H980" t="s">
        <v>135</v>
      </c>
      <c r="I980" t="s">
        <v>136</v>
      </c>
      <c r="J980" t="s">
        <v>137</v>
      </c>
      <c r="K980" t="s">
        <v>138</v>
      </c>
      <c r="L980" t="s">
        <v>2993</v>
      </c>
      <c r="M980" t="s">
        <v>2994</v>
      </c>
      <c r="N980">
        <v>7.2088888879999997</v>
      </c>
      <c r="O980">
        <v>0</v>
      </c>
      <c r="P980">
        <v>1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1.4563531122674984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1.4563531122674984</v>
      </c>
    </row>
    <row r="981" spans="1:31" x14ac:dyDescent="0.3">
      <c r="A981">
        <v>2734643</v>
      </c>
      <c r="B981">
        <v>1</v>
      </c>
      <c r="C981" t="s">
        <v>80</v>
      </c>
      <c r="D981" t="s">
        <v>103</v>
      </c>
      <c r="E981" t="s">
        <v>145</v>
      </c>
      <c r="F981" t="s">
        <v>2995</v>
      </c>
      <c r="G981" t="s">
        <v>181</v>
      </c>
      <c r="H981" t="s">
        <v>135</v>
      </c>
      <c r="I981" t="s">
        <v>136</v>
      </c>
      <c r="J981" t="s">
        <v>137</v>
      </c>
      <c r="K981" t="s">
        <v>138</v>
      </c>
      <c r="L981" t="s">
        <v>2996</v>
      </c>
      <c r="M981" t="s">
        <v>2997</v>
      </c>
      <c r="N981">
        <v>2.565833333</v>
      </c>
      <c r="O981">
        <v>0</v>
      </c>
      <c r="P981">
        <v>1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0.43056015739321252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0.43056015739321252</v>
      </c>
    </row>
    <row r="982" spans="1:31" x14ac:dyDescent="0.3">
      <c r="A982">
        <v>2735129</v>
      </c>
      <c r="B982">
        <v>1</v>
      </c>
      <c r="C982" t="s">
        <v>80</v>
      </c>
      <c r="D982" t="s">
        <v>83</v>
      </c>
      <c r="E982" t="s">
        <v>161</v>
      </c>
      <c r="F982" t="s">
        <v>2998</v>
      </c>
      <c r="G982" t="s">
        <v>1696</v>
      </c>
      <c r="H982" t="s">
        <v>135</v>
      </c>
      <c r="I982" t="s">
        <v>136</v>
      </c>
      <c r="J982" t="s">
        <v>137</v>
      </c>
      <c r="K982" t="s">
        <v>138</v>
      </c>
      <c r="L982" t="s">
        <v>2999</v>
      </c>
      <c r="M982" t="s">
        <v>3000</v>
      </c>
      <c r="N982">
        <v>4.9230555550000004</v>
      </c>
      <c r="O982">
        <v>0</v>
      </c>
      <c r="P982">
        <v>189</v>
      </c>
      <c r="Q982">
        <v>0</v>
      </c>
      <c r="R982">
        <v>0</v>
      </c>
      <c r="S982">
        <v>0</v>
      </c>
      <c r="T982">
        <v>9</v>
      </c>
      <c r="U982">
        <v>0</v>
      </c>
      <c r="V982">
        <v>0</v>
      </c>
      <c r="W982">
        <v>0</v>
      </c>
      <c r="X982">
        <v>169.19462693450649</v>
      </c>
      <c r="Y982">
        <v>0</v>
      </c>
      <c r="Z982">
        <v>0</v>
      </c>
      <c r="AA982">
        <v>0</v>
      </c>
      <c r="AB982">
        <v>34.931748392414931</v>
      </c>
      <c r="AC982">
        <v>0</v>
      </c>
      <c r="AD982">
        <v>0</v>
      </c>
      <c r="AE982">
        <v>204.12637532692142</v>
      </c>
    </row>
    <row r="983" spans="1:31" x14ac:dyDescent="0.3">
      <c r="A983">
        <v>2734737</v>
      </c>
      <c r="B983">
        <v>1</v>
      </c>
      <c r="C983" t="s">
        <v>80</v>
      </c>
      <c r="D983" t="s">
        <v>101</v>
      </c>
      <c r="E983" t="s">
        <v>132</v>
      </c>
      <c r="F983" t="s">
        <v>2013</v>
      </c>
      <c r="G983" t="s">
        <v>409</v>
      </c>
      <c r="H983" t="s">
        <v>135</v>
      </c>
      <c r="I983" t="s">
        <v>136</v>
      </c>
      <c r="J983" t="s">
        <v>137</v>
      </c>
      <c r="K983" t="s">
        <v>138</v>
      </c>
      <c r="L983" t="s">
        <v>3001</v>
      </c>
      <c r="M983" t="s">
        <v>3002</v>
      </c>
      <c r="N983">
        <v>7.4633333329999996</v>
      </c>
      <c r="O983">
        <v>0</v>
      </c>
      <c r="P983">
        <v>64</v>
      </c>
      <c r="Q983">
        <v>0</v>
      </c>
      <c r="R983">
        <v>23</v>
      </c>
      <c r="S983">
        <v>0</v>
      </c>
      <c r="T983">
        <v>11</v>
      </c>
      <c r="U983">
        <v>0</v>
      </c>
      <c r="V983">
        <v>0</v>
      </c>
      <c r="W983">
        <v>0</v>
      </c>
      <c r="X983">
        <v>208.17203329258268</v>
      </c>
      <c r="Y983">
        <v>0</v>
      </c>
      <c r="Z983">
        <v>17.976078784014486</v>
      </c>
      <c r="AA983">
        <v>0</v>
      </c>
      <c r="AB983">
        <v>85.229290857962184</v>
      </c>
      <c r="AC983">
        <v>0</v>
      </c>
      <c r="AD983">
        <v>0</v>
      </c>
      <c r="AE983">
        <v>311.37740293455931</v>
      </c>
    </row>
    <row r="984" spans="1:31" x14ac:dyDescent="0.3">
      <c r="A984">
        <v>2733953</v>
      </c>
      <c r="B984">
        <v>1</v>
      </c>
      <c r="C984" t="s">
        <v>80</v>
      </c>
      <c r="D984" t="s">
        <v>104</v>
      </c>
      <c r="E984" t="s">
        <v>161</v>
      </c>
      <c r="F984" t="s">
        <v>3003</v>
      </c>
      <c r="G984" t="s">
        <v>409</v>
      </c>
      <c r="H984" t="s">
        <v>135</v>
      </c>
      <c r="I984" t="s">
        <v>136</v>
      </c>
      <c r="J984" t="s">
        <v>137</v>
      </c>
      <c r="K984" t="s">
        <v>138</v>
      </c>
      <c r="L984" t="s">
        <v>3004</v>
      </c>
      <c r="M984" t="s">
        <v>3005</v>
      </c>
      <c r="N984">
        <v>2.8977777769999999</v>
      </c>
      <c r="O984">
        <v>0</v>
      </c>
      <c r="P984">
        <v>56</v>
      </c>
      <c r="Q984">
        <v>0</v>
      </c>
      <c r="R984">
        <v>0</v>
      </c>
      <c r="S984">
        <v>0</v>
      </c>
      <c r="T984">
        <v>1</v>
      </c>
      <c r="U984">
        <v>0</v>
      </c>
      <c r="V984">
        <v>0</v>
      </c>
      <c r="W984">
        <v>0</v>
      </c>
      <c r="X984">
        <v>30.07577591780171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30.07577591780171</v>
      </c>
    </row>
    <row r="985" spans="1:31" x14ac:dyDescent="0.3">
      <c r="A985">
        <v>2734949</v>
      </c>
      <c r="B985">
        <v>1</v>
      </c>
      <c r="C985" t="s">
        <v>80</v>
      </c>
      <c r="D985" t="s">
        <v>105</v>
      </c>
      <c r="E985" t="s">
        <v>145</v>
      </c>
      <c r="F985" t="s">
        <v>3006</v>
      </c>
      <c r="G985" t="s">
        <v>181</v>
      </c>
      <c r="H985" t="s">
        <v>135</v>
      </c>
      <c r="I985" t="s">
        <v>136</v>
      </c>
      <c r="J985" t="s">
        <v>137</v>
      </c>
      <c r="K985" t="s">
        <v>138</v>
      </c>
      <c r="L985" t="s">
        <v>3007</v>
      </c>
      <c r="M985" t="s">
        <v>3008</v>
      </c>
      <c r="N985">
        <v>2.2547222219999998</v>
      </c>
      <c r="O985">
        <v>0</v>
      </c>
      <c r="P985">
        <v>4</v>
      </c>
      <c r="Q985">
        <v>0</v>
      </c>
      <c r="R985">
        <v>0</v>
      </c>
      <c r="S985">
        <v>0</v>
      </c>
      <c r="T985">
        <v>1</v>
      </c>
      <c r="U985">
        <v>0</v>
      </c>
      <c r="V985">
        <v>0</v>
      </c>
      <c r="W985">
        <v>0</v>
      </c>
      <c r="X985">
        <v>3.1389012149635804</v>
      </c>
      <c r="Y985">
        <v>0</v>
      </c>
      <c r="Z985">
        <v>0</v>
      </c>
      <c r="AA985">
        <v>0</v>
      </c>
      <c r="AB985">
        <v>11.212423839784593</v>
      </c>
      <c r="AC985">
        <v>0</v>
      </c>
      <c r="AD985">
        <v>0</v>
      </c>
      <c r="AE985">
        <v>14.351325054748173</v>
      </c>
    </row>
    <row r="986" spans="1:31" x14ac:dyDescent="0.3">
      <c r="A986">
        <v>2734059</v>
      </c>
      <c r="B986">
        <v>1</v>
      </c>
      <c r="C986" t="s">
        <v>80</v>
      </c>
      <c r="D986" t="s">
        <v>100</v>
      </c>
      <c r="E986" t="s">
        <v>145</v>
      </c>
      <c r="F986" t="s">
        <v>3009</v>
      </c>
      <c r="G986" t="s">
        <v>230</v>
      </c>
      <c r="H986" t="s">
        <v>135</v>
      </c>
      <c r="I986" t="s">
        <v>136</v>
      </c>
      <c r="J986" t="s">
        <v>137</v>
      </c>
      <c r="K986" t="s">
        <v>138</v>
      </c>
      <c r="L986" t="s">
        <v>3010</v>
      </c>
      <c r="M986" t="s">
        <v>3011</v>
      </c>
      <c r="N986">
        <v>3.1797222220000001</v>
      </c>
      <c r="O986">
        <v>0</v>
      </c>
      <c r="P986">
        <v>1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0.20372489022649751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0.20372489022649751</v>
      </c>
    </row>
    <row r="987" spans="1:31" x14ac:dyDescent="0.3">
      <c r="A987">
        <v>2734153</v>
      </c>
      <c r="B987">
        <v>1</v>
      </c>
      <c r="C987" t="s">
        <v>80</v>
      </c>
      <c r="D987" t="s">
        <v>85</v>
      </c>
      <c r="E987" t="s">
        <v>145</v>
      </c>
      <c r="F987" t="s">
        <v>952</v>
      </c>
      <c r="G987" t="s">
        <v>147</v>
      </c>
      <c r="H987" t="s">
        <v>135</v>
      </c>
      <c r="I987" t="s">
        <v>136</v>
      </c>
      <c r="J987" t="s">
        <v>137</v>
      </c>
      <c r="K987" t="s">
        <v>138</v>
      </c>
      <c r="L987" t="s">
        <v>3012</v>
      </c>
      <c r="M987" t="s">
        <v>3013</v>
      </c>
      <c r="N987">
        <v>6.7133333329999996</v>
      </c>
      <c r="O987">
        <v>0</v>
      </c>
      <c r="P987">
        <v>8</v>
      </c>
      <c r="Q987">
        <v>0</v>
      </c>
      <c r="R987">
        <v>0</v>
      </c>
      <c r="S987">
        <v>0</v>
      </c>
      <c r="T987">
        <v>2</v>
      </c>
      <c r="U987">
        <v>0</v>
      </c>
      <c r="V987">
        <v>0</v>
      </c>
      <c r="W987">
        <v>0</v>
      </c>
      <c r="X987">
        <v>15.267237213563734</v>
      </c>
      <c r="Y987">
        <v>0</v>
      </c>
      <c r="Z987">
        <v>0</v>
      </c>
      <c r="AA987">
        <v>0</v>
      </c>
      <c r="AB987">
        <v>17.958705576229967</v>
      </c>
      <c r="AC987">
        <v>0</v>
      </c>
      <c r="AD987">
        <v>0</v>
      </c>
      <c r="AE987">
        <v>33.225942789793699</v>
      </c>
    </row>
    <row r="988" spans="1:31" x14ac:dyDescent="0.3">
      <c r="A988">
        <v>2734843</v>
      </c>
      <c r="B988">
        <v>1</v>
      </c>
      <c r="C988" t="s">
        <v>80</v>
      </c>
      <c r="D988" t="s">
        <v>111</v>
      </c>
      <c r="E988" t="s">
        <v>200</v>
      </c>
      <c r="F988" t="s">
        <v>1548</v>
      </c>
      <c r="G988" t="s">
        <v>163</v>
      </c>
      <c r="H988" t="s">
        <v>135</v>
      </c>
      <c r="I988" t="s">
        <v>136</v>
      </c>
      <c r="J988" t="s">
        <v>137</v>
      </c>
      <c r="K988" t="s">
        <v>138</v>
      </c>
      <c r="L988" t="s">
        <v>3014</v>
      </c>
      <c r="M988" t="s">
        <v>3015</v>
      </c>
      <c r="N988">
        <v>2.5052777769999999</v>
      </c>
      <c r="O988">
        <v>0</v>
      </c>
      <c r="P988">
        <v>151</v>
      </c>
      <c r="Q988">
        <v>0</v>
      </c>
      <c r="R988">
        <v>0</v>
      </c>
      <c r="S988">
        <v>0</v>
      </c>
      <c r="T988">
        <v>5</v>
      </c>
      <c r="U988">
        <v>0</v>
      </c>
      <c r="V988">
        <v>0</v>
      </c>
      <c r="W988">
        <v>0</v>
      </c>
      <c r="X988">
        <v>76.710828478051184</v>
      </c>
      <c r="Y988">
        <v>0</v>
      </c>
      <c r="Z988">
        <v>0</v>
      </c>
      <c r="AA988">
        <v>0</v>
      </c>
      <c r="AB988">
        <v>1.7661682136148749</v>
      </c>
      <c r="AC988">
        <v>0</v>
      </c>
      <c r="AD988">
        <v>0</v>
      </c>
      <c r="AE988">
        <v>78.476996691666059</v>
      </c>
    </row>
    <row r="989" spans="1:31" x14ac:dyDescent="0.3">
      <c r="A989">
        <v>2734451</v>
      </c>
      <c r="B989">
        <v>1</v>
      </c>
      <c r="C989" t="s">
        <v>80</v>
      </c>
      <c r="D989" t="s">
        <v>111</v>
      </c>
      <c r="E989" t="s">
        <v>200</v>
      </c>
      <c r="F989" t="s">
        <v>3016</v>
      </c>
      <c r="G989" t="s">
        <v>163</v>
      </c>
      <c r="H989" t="s">
        <v>135</v>
      </c>
      <c r="I989" t="s">
        <v>136</v>
      </c>
      <c r="J989" t="s">
        <v>137</v>
      </c>
      <c r="K989" t="s">
        <v>138</v>
      </c>
      <c r="L989" t="s">
        <v>3017</v>
      </c>
      <c r="M989" t="s">
        <v>3018</v>
      </c>
      <c r="N989">
        <v>5.2027777769999997</v>
      </c>
      <c r="O989">
        <v>0</v>
      </c>
      <c r="P989">
        <v>75</v>
      </c>
      <c r="Q989">
        <v>0</v>
      </c>
      <c r="R989">
        <v>0</v>
      </c>
      <c r="S989">
        <v>0</v>
      </c>
      <c r="T989">
        <v>29</v>
      </c>
      <c r="U989">
        <v>0</v>
      </c>
      <c r="V989">
        <v>0</v>
      </c>
      <c r="W989">
        <v>0</v>
      </c>
      <c r="X989">
        <v>124.81063293571836</v>
      </c>
      <c r="Y989">
        <v>0</v>
      </c>
      <c r="Z989">
        <v>0</v>
      </c>
      <c r="AA989">
        <v>0</v>
      </c>
      <c r="AB989">
        <v>367.78370070847285</v>
      </c>
      <c r="AC989">
        <v>0</v>
      </c>
      <c r="AD989">
        <v>0</v>
      </c>
      <c r="AE989">
        <v>492.59433364419124</v>
      </c>
    </row>
    <row r="990" spans="1:31" x14ac:dyDescent="0.3">
      <c r="A990">
        <v>2733475</v>
      </c>
      <c r="B990">
        <v>1</v>
      </c>
      <c r="C990" t="s">
        <v>81</v>
      </c>
      <c r="D990" t="s">
        <v>127</v>
      </c>
      <c r="E990" t="s">
        <v>213</v>
      </c>
      <c r="F990" t="s">
        <v>1833</v>
      </c>
      <c r="G990" t="s">
        <v>152</v>
      </c>
      <c r="H990" t="s">
        <v>153</v>
      </c>
      <c r="I990" t="s">
        <v>136</v>
      </c>
      <c r="J990" t="s">
        <v>137</v>
      </c>
      <c r="K990" t="s">
        <v>138</v>
      </c>
      <c r="L990" t="s">
        <v>3019</v>
      </c>
      <c r="M990" t="s">
        <v>1803</v>
      </c>
      <c r="N990">
        <v>1.0452777769999999</v>
      </c>
      <c r="O990">
        <v>14</v>
      </c>
      <c r="P990">
        <v>536</v>
      </c>
      <c r="Q990">
        <v>82</v>
      </c>
      <c r="R990">
        <v>86</v>
      </c>
      <c r="S990">
        <v>17</v>
      </c>
      <c r="T990">
        <v>41</v>
      </c>
      <c r="U990">
        <v>4</v>
      </c>
      <c r="V990">
        <v>0</v>
      </c>
      <c r="W990">
        <v>1.2857760042199997</v>
      </c>
      <c r="X990">
        <v>65.28822576715686</v>
      </c>
      <c r="Y990">
        <v>41.765112490821878</v>
      </c>
      <c r="Z990">
        <v>9.6263681594036878</v>
      </c>
      <c r="AA990">
        <v>38.360429442517471</v>
      </c>
      <c r="AB990">
        <v>5.0069539066182491</v>
      </c>
      <c r="AC990">
        <v>260.01493412750676</v>
      </c>
      <c r="AD990">
        <v>0</v>
      </c>
      <c r="AE990">
        <v>421.34779989824489</v>
      </c>
    </row>
    <row r="991" spans="1:31" x14ac:dyDescent="0.3">
      <c r="A991">
        <v>2733912</v>
      </c>
      <c r="B991">
        <v>2</v>
      </c>
      <c r="C991" t="s">
        <v>80</v>
      </c>
      <c r="D991" t="s">
        <v>109</v>
      </c>
      <c r="E991" t="s">
        <v>213</v>
      </c>
      <c r="F991" t="s">
        <v>3020</v>
      </c>
      <c r="G991" t="s">
        <v>185</v>
      </c>
      <c r="H991" t="s">
        <v>153</v>
      </c>
      <c r="I991" t="s">
        <v>136</v>
      </c>
      <c r="J991" t="s">
        <v>137</v>
      </c>
      <c r="K991" t="s">
        <v>138</v>
      </c>
      <c r="L991" t="s">
        <v>2232</v>
      </c>
      <c r="M991" t="s">
        <v>3021</v>
      </c>
      <c r="N991">
        <v>0.99555555500000004</v>
      </c>
      <c r="O991">
        <v>0</v>
      </c>
      <c r="P991">
        <v>218</v>
      </c>
      <c r="Q991">
        <v>0</v>
      </c>
      <c r="R991">
        <v>1</v>
      </c>
      <c r="S991">
        <v>0</v>
      </c>
      <c r="T991">
        <v>31</v>
      </c>
      <c r="U991">
        <v>0</v>
      </c>
      <c r="V991">
        <v>0</v>
      </c>
      <c r="W991">
        <v>0</v>
      </c>
      <c r="X991">
        <v>23.665455659096033</v>
      </c>
      <c r="Y991">
        <v>0</v>
      </c>
      <c r="Z991">
        <v>0.11820640815164998</v>
      </c>
      <c r="AA991">
        <v>0</v>
      </c>
      <c r="AB991">
        <v>10.18273567768864</v>
      </c>
      <c r="AC991">
        <v>0</v>
      </c>
      <c r="AD991">
        <v>0</v>
      </c>
      <c r="AE991">
        <v>33.966397744936323</v>
      </c>
    </row>
    <row r="992" spans="1:31" x14ac:dyDescent="0.3">
      <c r="A992">
        <v>2733924</v>
      </c>
      <c r="B992">
        <v>1</v>
      </c>
      <c r="C992" t="s">
        <v>81</v>
      </c>
      <c r="D992" t="s">
        <v>128</v>
      </c>
      <c r="E992" t="s">
        <v>156</v>
      </c>
      <c r="F992" t="s">
        <v>3022</v>
      </c>
      <c r="G992" t="s">
        <v>185</v>
      </c>
      <c r="H992" t="s">
        <v>153</v>
      </c>
      <c r="I992" t="s">
        <v>136</v>
      </c>
      <c r="J992" t="s">
        <v>137</v>
      </c>
      <c r="K992" t="s">
        <v>138</v>
      </c>
      <c r="L992" t="s">
        <v>3023</v>
      </c>
      <c r="M992" t="s">
        <v>2811</v>
      </c>
      <c r="N992">
        <v>12.6775</v>
      </c>
      <c r="O992">
        <v>0</v>
      </c>
      <c r="P992">
        <v>70</v>
      </c>
      <c r="Q992">
        <v>0</v>
      </c>
      <c r="R992">
        <v>4</v>
      </c>
      <c r="S992">
        <v>0</v>
      </c>
      <c r="T992">
        <v>9</v>
      </c>
      <c r="U992">
        <v>0</v>
      </c>
      <c r="V992">
        <v>0</v>
      </c>
      <c r="W992">
        <v>0</v>
      </c>
      <c r="X992">
        <v>163.43734053254937</v>
      </c>
      <c r="Y992">
        <v>0</v>
      </c>
      <c r="Z992">
        <v>114.07103829285145</v>
      </c>
      <c r="AA992">
        <v>0</v>
      </c>
      <c r="AB992">
        <v>26.620794895829448</v>
      </c>
      <c r="AC992">
        <v>0</v>
      </c>
      <c r="AD992">
        <v>0</v>
      </c>
      <c r="AE992">
        <v>304.12917372123025</v>
      </c>
    </row>
    <row r="993" spans="1:31" x14ac:dyDescent="0.3">
      <c r="A993">
        <v>2733947</v>
      </c>
      <c r="B993">
        <v>1</v>
      </c>
      <c r="C993" t="s">
        <v>80</v>
      </c>
      <c r="D993" t="s">
        <v>96</v>
      </c>
      <c r="E993" t="s">
        <v>145</v>
      </c>
      <c r="F993" t="s">
        <v>3024</v>
      </c>
      <c r="G993" t="s">
        <v>181</v>
      </c>
      <c r="H993" t="s">
        <v>135</v>
      </c>
      <c r="I993" t="s">
        <v>136</v>
      </c>
      <c r="J993" t="s">
        <v>137</v>
      </c>
      <c r="K993" t="s">
        <v>138</v>
      </c>
      <c r="L993" t="s">
        <v>2555</v>
      </c>
      <c r="M993" t="s">
        <v>3025</v>
      </c>
      <c r="N993">
        <v>5.5716666659999996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1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1.4689263150017684</v>
      </c>
      <c r="AC993">
        <v>0</v>
      </c>
      <c r="AD993">
        <v>0</v>
      </c>
      <c r="AE993">
        <v>1.4689263150017684</v>
      </c>
    </row>
    <row r="994" spans="1:31" x14ac:dyDescent="0.3">
      <c r="A994">
        <v>2734465</v>
      </c>
      <c r="B994">
        <v>1</v>
      </c>
      <c r="C994" t="s">
        <v>80</v>
      </c>
      <c r="D994" t="s">
        <v>82</v>
      </c>
      <c r="E994" t="s">
        <v>161</v>
      </c>
      <c r="F994" t="s">
        <v>3026</v>
      </c>
      <c r="G994" t="s">
        <v>724</v>
      </c>
      <c r="H994" t="s">
        <v>135</v>
      </c>
      <c r="I994" t="s">
        <v>136</v>
      </c>
      <c r="J994" t="s">
        <v>137</v>
      </c>
      <c r="K994" t="s">
        <v>138</v>
      </c>
      <c r="L994" t="s">
        <v>3027</v>
      </c>
      <c r="M994" t="s">
        <v>3028</v>
      </c>
      <c r="N994">
        <v>12.203888888</v>
      </c>
      <c r="O994">
        <v>0</v>
      </c>
      <c r="P994">
        <v>89</v>
      </c>
      <c r="Q994">
        <v>0</v>
      </c>
      <c r="R994">
        <v>0</v>
      </c>
      <c r="S994">
        <v>0</v>
      </c>
      <c r="T994">
        <v>1</v>
      </c>
      <c r="U994">
        <v>0</v>
      </c>
      <c r="V994">
        <v>0</v>
      </c>
      <c r="W994">
        <v>0</v>
      </c>
      <c r="X994">
        <v>87.931809640442012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87.931809640442012</v>
      </c>
    </row>
    <row r="995" spans="1:31" x14ac:dyDescent="0.3">
      <c r="A995">
        <v>2733790</v>
      </c>
      <c r="B995">
        <v>1</v>
      </c>
      <c r="C995" t="s">
        <v>80</v>
      </c>
      <c r="D995" t="s">
        <v>83</v>
      </c>
      <c r="E995" t="s">
        <v>132</v>
      </c>
      <c r="F995" t="s">
        <v>3029</v>
      </c>
      <c r="G995" t="s">
        <v>134</v>
      </c>
      <c r="H995" t="s">
        <v>135</v>
      </c>
      <c r="I995" t="s">
        <v>136</v>
      </c>
      <c r="J995" t="s">
        <v>137</v>
      </c>
      <c r="K995" t="s">
        <v>138</v>
      </c>
      <c r="L995" t="s">
        <v>3030</v>
      </c>
      <c r="M995" t="s">
        <v>3031</v>
      </c>
      <c r="N995">
        <v>2.9125000000000001</v>
      </c>
      <c r="O995">
        <v>0</v>
      </c>
      <c r="P995">
        <v>6</v>
      </c>
      <c r="Q995">
        <v>0</v>
      </c>
      <c r="R995">
        <v>0</v>
      </c>
      <c r="S995">
        <v>0</v>
      </c>
      <c r="T995">
        <v>96</v>
      </c>
      <c r="U995">
        <v>0</v>
      </c>
      <c r="V995">
        <v>0</v>
      </c>
      <c r="W995">
        <v>0</v>
      </c>
      <c r="X995">
        <v>19.888032778627622</v>
      </c>
      <c r="Y995">
        <v>0</v>
      </c>
      <c r="Z995">
        <v>0</v>
      </c>
      <c r="AA995">
        <v>0</v>
      </c>
      <c r="AB995">
        <v>132.60328003990861</v>
      </c>
      <c r="AC995">
        <v>0</v>
      </c>
      <c r="AD995">
        <v>0</v>
      </c>
      <c r="AE995">
        <v>152.49131281853624</v>
      </c>
    </row>
    <row r="996" spans="1:31" x14ac:dyDescent="0.3">
      <c r="A996">
        <v>2734239</v>
      </c>
      <c r="B996">
        <v>1</v>
      </c>
      <c r="C996" t="s">
        <v>80</v>
      </c>
      <c r="D996" t="s">
        <v>103</v>
      </c>
      <c r="E996" t="s">
        <v>145</v>
      </c>
      <c r="F996" t="s">
        <v>3032</v>
      </c>
      <c r="G996" t="s">
        <v>147</v>
      </c>
      <c r="H996" t="s">
        <v>135</v>
      </c>
      <c r="I996" t="s">
        <v>136</v>
      </c>
      <c r="J996" t="s">
        <v>137</v>
      </c>
      <c r="K996" t="s">
        <v>138</v>
      </c>
      <c r="L996" t="s">
        <v>3033</v>
      </c>
      <c r="M996" t="s">
        <v>3034</v>
      </c>
      <c r="N996">
        <v>2.3033333329999999</v>
      </c>
      <c r="O996">
        <v>0</v>
      </c>
      <c r="P996">
        <v>6</v>
      </c>
      <c r="Q996">
        <v>0</v>
      </c>
      <c r="R996">
        <v>0</v>
      </c>
      <c r="S996">
        <v>0</v>
      </c>
      <c r="T996">
        <v>1</v>
      </c>
      <c r="U996">
        <v>0</v>
      </c>
      <c r="V996">
        <v>0</v>
      </c>
      <c r="W996">
        <v>0</v>
      </c>
      <c r="X996">
        <v>2.7423734503396235</v>
      </c>
      <c r="Y996">
        <v>0</v>
      </c>
      <c r="Z996">
        <v>0</v>
      </c>
      <c r="AA996">
        <v>0</v>
      </c>
      <c r="AB996">
        <v>1.1522860681330651</v>
      </c>
      <c r="AC996">
        <v>0</v>
      </c>
      <c r="AD996">
        <v>0</v>
      </c>
      <c r="AE996">
        <v>3.8946595184726887</v>
      </c>
    </row>
    <row r="997" spans="1:31" x14ac:dyDescent="0.3">
      <c r="A997">
        <v>2733744</v>
      </c>
      <c r="B997">
        <v>1</v>
      </c>
      <c r="C997" t="s">
        <v>81</v>
      </c>
      <c r="D997" t="s">
        <v>117</v>
      </c>
      <c r="E997" t="s">
        <v>213</v>
      </c>
      <c r="F997" t="s">
        <v>3035</v>
      </c>
      <c r="G997" t="s">
        <v>152</v>
      </c>
      <c r="H997" t="s">
        <v>153</v>
      </c>
      <c r="I997" t="s">
        <v>136</v>
      </c>
      <c r="J997" t="s">
        <v>137</v>
      </c>
      <c r="K997" t="s">
        <v>138</v>
      </c>
      <c r="L997" t="s">
        <v>3036</v>
      </c>
      <c r="M997" t="s">
        <v>3037</v>
      </c>
      <c r="N997">
        <v>1.0180555549999999</v>
      </c>
      <c r="O997">
        <v>1</v>
      </c>
      <c r="P997">
        <v>1050</v>
      </c>
      <c r="Q997">
        <v>9</v>
      </c>
      <c r="R997">
        <v>54</v>
      </c>
      <c r="S997">
        <v>7</v>
      </c>
      <c r="T997">
        <v>125</v>
      </c>
      <c r="U997">
        <v>0</v>
      </c>
      <c r="V997">
        <v>0</v>
      </c>
      <c r="W997">
        <v>0.18194194361666666</v>
      </c>
      <c r="X997">
        <v>116.71040962625676</v>
      </c>
      <c r="Y997">
        <v>72.493032320978074</v>
      </c>
      <c r="Z997">
        <v>7.5291002076699014</v>
      </c>
      <c r="AA997">
        <v>170.73836649311434</v>
      </c>
      <c r="AB997">
        <v>58.637404789631461</v>
      </c>
      <c r="AC997">
        <v>0</v>
      </c>
      <c r="AD997">
        <v>0</v>
      </c>
      <c r="AE997">
        <v>426.29025538126723</v>
      </c>
    </row>
    <row r="998" spans="1:31" x14ac:dyDescent="0.3">
      <c r="A998">
        <v>2734285</v>
      </c>
      <c r="B998">
        <v>1</v>
      </c>
      <c r="C998" t="s">
        <v>80</v>
      </c>
      <c r="D998" t="s">
        <v>107</v>
      </c>
      <c r="E998" t="s">
        <v>156</v>
      </c>
      <c r="F998" t="s">
        <v>3038</v>
      </c>
      <c r="G998" t="s">
        <v>152</v>
      </c>
      <c r="H998" t="s">
        <v>153</v>
      </c>
      <c r="I998" t="s">
        <v>136</v>
      </c>
      <c r="J998" t="s">
        <v>137</v>
      </c>
      <c r="K998" t="s">
        <v>138</v>
      </c>
      <c r="L998" t="s">
        <v>3039</v>
      </c>
      <c r="M998" t="s">
        <v>3040</v>
      </c>
      <c r="N998">
        <v>0.74694444400000004</v>
      </c>
      <c r="O998">
        <v>0</v>
      </c>
      <c r="P998">
        <v>912</v>
      </c>
      <c r="Q998">
        <v>0</v>
      </c>
      <c r="R998">
        <v>0</v>
      </c>
      <c r="S998">
        <v>0</v>
      </c>
      <c r="T998">
        <v>31</v>
      </c>
      <c r="U998">
        <v>0</v>
      </c>
      <c r="V998">
        <v>0</v>
      </c>
      <c r="W998">
        <v>0</v>
      </c>
      <c r="X998">
        <v>85.346232265315493</v>
      </c>
      <c r="Y998">
        <v>0</v>
      </c>
      <c r="Z998">
        <v>0</v>
      </c>
      <c r="AA998">
        <v>0</v>
      </c>
      <c r="AB998">
        <v>19.11063784408919</v>
      </c>
      <c r="AC998">
        <v>0</v>
      </c>
      <c r="AD998">
        <v>0</v>
      </c>
      <c r="AE998">
        <v>104.45687010940469</v>
      </c>
    </row>
    <row r="999" spans="1:31" x14ac:dyDescent="0.3">
      <c r="A999">
        <v>2734411</v>
      </c>
      <c r="B999">
        <v>1</v>
      </c>
      <c r="C999" t="s">
        <v>80</v>
      </c>
      <c r="D999" t="s">
        <v>92</v>
      </c>
      <c r="E999" t="s">
        <v>156</v>
      </c>
      <c r="F999" t="s">
        <v>3041</v>
      </c>
      <c r="G999" t="s">
        <v>152</v>
      </c>
      <c r="H999" t="s">
        <v>153</v>
      </c>
      <c r="I999" t="s">
        <v>136</v>
      </c>
      <c r="J999" t="s">
        <v>137</v>
      </c>
      <c r="K999" t="s">
        <v>138</v>
      </c>
      <c r="L999" t="s">
        <v>3042</v>
      </c>
      <c r="M999" t="s">
        <v>3043</v>
      </c>
      <c r="N999">
        <v>0.56222222200000005</v>
      </c>
      <c r="O999">
        <v>0</v>
      </c>
      <c r="P999">
        <v>500</v>
      </c>
      <c r="Q999">
        <v>0</v>
      </c>
      <c r="R999">
        <v>0</v>
      </c>
      <c r="S999">
        <v>1</v>
      </c>
      <c r="T999">
        <v>44</v>
      </c>
      <c r="U999">
        <v>0</v>
      </c>
      <c r="V999">
        <v>0</v>
      </c>
      <c r="W999">
        <v>0</v>
      </c>
      <c r="X999">
        <v>24.893592472760524</v>
      </c>
      <c r="Y999">
        <v>0</v>
      </c>
      <c r="Z999">
        <v>0</v>
      </c>
      <c r="AA999">
        <v>4.3610181632096197</v>
      </c>
      <c r="AB999">
        <v>24.24372445458091</v>
      </c>
      <c r="AC999">
        <v>0</v>
      </c>
      <c r="AD999">
        <v>0</v>
      </c>
      <c r="AE999">
        <v>53.498335090551052</v>
      </c>
    </row>
    <row r="1000" spans="1:31" x14ac:dyDescent="0.3">
      <c r="A1000">
        <v>2733486</v>
      </c>
      <c r="B1000">
        <v>1</v>
      </c>
      <c r="C1000" t="s">
        <v>81</v>
      </c>
      <c r="D1000" t="s">
        <v>123</v>
      </c>
      <c r="E1000" t="s">
        <v>213</v>
      </c>
      <c r="F1000" t="s">
        <v>3044</v>
      </c>
      <c r="G1000" t="s">
        <v>152</v>
      </c>
      <c r="H1000" t="s">
        <v>153</v>
      </c>
      <c r="I1000" t="s">
        <v>136</v>
      </c>
      <c r="J1000" t="s">
        <v>137</v>
      </c>
      <c r="K1000" t="s">
        <v>138</v>
      </c>
      <c r="L1000" t="s">
        <v>3045</v>
      </c>
      <c r="M1000" t="s">
        <v>3046</v>
      </c>
      <c r="N1000">
        <v>0.24472222199999999</v>
      </c>
      <c r="O1000">
        <v>1</v>
      </c>
      <c r="P1000">
        <v>766</v>
      </c>
      <c r="Q1000">
        <v>6</v>
      </c>
      <c r="R1000">
        <v>38</v>
      </c>
      <c r="S1000">
        <v>3</v>
      </c>
      <c r="T1000">
        <v>48</v>
      </c>
      <c r="U1000">
        <v>0</v>
      </c>
      <c r="V1000">
        <v>0</v>
      </c>
      <c r="W1000">
        <v>0.17983251510282502</v>
      </c>
      <c r="X1000">
        <v>19.090111777295288</v>
      </c>
      <c r="Y1000">
        <v>0.23151451730975753</v>
      </c>
      <c r="Z1000">
        <v>0.35404684364000005</v>
      </c>
      <c r="AA1000">
        <v>1.6753431752968517</v>
      </c>
      <c r="AB1000">
        <v>1.680829937217621</v>
      </c>
      <c r="AC1000">
        <v>0</v>
      </c>
      <c r="AD1000">
        <v>0</v>
      </c>
      <c r="AE1000">
        <v>23.211678765862342</v>
      </c>
    </row>
    <row r="1001" spans="1:31" x14ac:dyDescent="0.3">
      <c r="A1001">
        <v>2735195</v>
      </c>
      <c r="B1001">
        <v>1</v>
      </c>
      <c r="C1001" t="s">
        <v>80</v>
      </c>
      <c r="D1001" t="s">
        <v>100</v>
      </c>
      <c r="E1001" t="s">
        <v>156</v>
      </c>
      <c r="F1001" t="s">
        <v>3047</v>
      </c>
      <c r="G1001" t="s">
        <v>263</v>
      </c>
      <c r="H1001" t="s">
        <v>153</v>
      </c>
      <c r="I1001" t="s">
        <v>136</v>
      </c>
      <c r="J1001" t="s">
        <v>137</v>
      </c>
      <c r="K1001" t="s">
        <v>138</v>
      </c>
      <c r="L1001" t="s">
        <v>3048</v>
      </c>
      <c r="M1001" t="s">
        <v>3049</v>
      </c>
      <c r="N1001">
        <v>0.70138888799999999</v>
      </c>
      <c r="O1001">
        <v>0</v>
      </c>
      <c r="P1001">
        <v>283</v>
      </c>
      <c r="Q1001">
        <v>0</v>
      </c>
      <c r="R1001">
        <v>2</v>
      </c>
      <c r="S1001">
        <v>0</v>
      </c>
      <c r="T1001">
        <v>16</v>
      </c>
      <c r="U1001">
        <v>0</v>
      </c>
      <c r="V1001">
        <v>0</v>
      </c>
      <c r="W1001">
        <v>0</v>
      </c>
      <c r="X1001">
        <v>37.963342676429917</v>
      </c>
      <c r="Y1001">
        <v>0</v>
      </c>
      <c r="Z1001">
        <v>0.41198740636290004</v>
      </c>
      <c r="AA1001">
        <v>0</v>
      </c>
      <c r="AB1001">
        <v>3.756818180799685</v>
      </c>
      <c r="AC1001">
        <v>0</v>
      </c>
      <c r="AD1001">
        <v>0</v>
      </c>
      <c r="AE1001">
        <v>42.132148263592498</v>
      </c>
    </row>
    <row r="1002" spans="1:31" x14ac:dyDescent="0.3">
      <c r="A1002">
        <v>2733893</v>
      </c>
      <c r="B1002">
        <v>1</v>
      </c>
      <c r="C1002" t="s">
        <v>80</v>
      </c>
      <c r="D1002" t="s">
        <v>83</v>
      </c>
      <c r="E1002" t="s">
        <v>161</v>
      </c>
      <c r="F1002" t="s">
        <v>3050</v>
      </c>
      <c r="G1002" t="s">
        <v>578</v>
      </c>
      <c r="H1002" t="s">
        <v>135</v>
      </c>
      <c r="I1002" t="s">
        <v>136</v>
      </c>
      <c r="J1002" t="s">
        <v>137</v>
      </c>
      <c r="K1002" t="s">
        <v>138</v>
      </c>
      <c r="L1002" t="s">
        <v>3051</v>
      </c>
      <c r="M1002" t="s">
        <v>3052</v>
      </c>
      <c r="N1002">
        <v>1.501666666</v>
      </c>
      <c r="O1002">
        <v>0</v>
      </c>
      <c r="P1002">
        <v>1</v>
      </c>
      <c r="Q1002">
        <v>0</v>
      </c>
      <c r="R1002">
        <v>0</v>
      </c>
      <c r="S1002">
        <v>0</v>
      </c>
      <c r="T1002">
        <v>4</v>
      </c>
      <c r="U1002">
        <v>0</v>
      </c>
      <c r="V1002">
        <v>2</v>
      </c>
      <c r="W1002">
        <v>0</v>
      </c>
      <c r="X1002">
        <v>0.19415932282520004</v>
      </c>
      <c r="Y1002">
        <v>0</v>
      </c>
      <c r="Z1002">
        <v>0</v>
      </c>
      <c r="AA1002">
        <v>0</v>
      </c>
      <c r="AB1002">
        <v>8.7850218382206986</v>
      </c>
      <c r="AC1002">
        <v>0</v>
      </c>
      <c r="AD1002">
        <v>21.485857454093139</v>
      </c>
      <c r="AE1002">
        <v>30.465038615139036</v>
      </c>
    </row>
    <row r="1003" spans="1:31" x14ac:dyDescent="0.3">
      <c r="A1003">
        <v>2733721</v>
      </c>
      <c r="B1003">
        <v>1</v>
      </c>
      <c r="C1003" t="s">
        <v>81</v>
      </c>
      <c r="D1003" t="s">
        <v>128</v>
      </c>
      <c r="E1003" t="s">
        <v>132</v>
      </c>
      <c r="F1003" t="s">
        <v>3053</v>
      </c>
      <c r="G1003" t="s">
        <v>134</v>
      </c>
      <c r="H1003" t="s">
        <v>135</v>
      </c>
      <c r="I1003" t="s">
        <v>136</v>
      </c>
      <c r="J1003" t="s">
        <v>137</v>
      </c>
      <c r="K1003" t="s">
        <v>138</v>
      </c>
      <c r="L1003" t="s">
        <v>3054</v>
      </c>
      <c r="M1003" t="s">
        <v>3055</v>
      </c>
      <c r="N1003">
        <v>3.312777777</v>
      </c>
      <c r="O1003">
        <v>0</v>
      </c>
      <c r="P1003">
        <v>41</v>
      </c>
      <c r="Q1003">
        <v>0</v>
      </c>
      <c r="R1003">
        <v>5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2.0829685865361274</v>
      </c>
      <c r="Y1003">
        <v>0</v>
      </c>
      <c r="Z1003">
        <v>0.34190929767532002</v>
      </c>
      <c r="AA1003">
        <v>0</v>
      </c>
      <c r="AB1003">
        <v>0</v>
      </c>
      <c r="AC1003">
        <v>0</v>
      </c>
      <c r="AD1003">
        <v>0</v>
      </c>
      <c r="AE1003">
        <v>2.4248778842114476</v>
      </c>
    </row>
    <row r="1004" spans="1:31" x14ac:dyDescent="0.3">
      <c r="A1004">
        <v>2734983</v>
      </c>
      <c r="B1004">
        <v>1</v>
      </c>
      <c r="C1004" t="s">
        <v>80</v>
      </c>
      <c r="D1004" t="s">
        <v>84</v>
      </c>
      <c r="E1004" t="s">
        <v>161</v>
      </c>
      <c r="F1004" t="s">
        <v>639</v>
      </c>
      <c r="G1004" t="s">
        <v>163</v>
      </c>
      <c r="H1004" t="s">
        <v>135</v>
      </c>
      <c r="I1004" t="s">
        <v>136</v>
      </c>
      <c r="J1004" t="s">
        <v>137</v>
      </c>
      <c r="K1004" t="s">
        <v>138</v>
      </c>
      <c r="L1004" t="s">
        <v>3056</v>
      </c>
      <c r="M1004" t="s">
        <v>3057</v>
      </c>
      <c r="N1004">
        <v>2.0947222220000001</v>
      </c>
      <c r="O1004">
        <v>0</v>
      </c>
      <c r="P1004">
        <v>203</v>
      </c>
      <c r="Q1004">
        <v>0</v>
      </c>
      <c r="R1004">
        <v>0</v>
      </c>
      <c r="S1004">
        <v>0</v>
      </c>
      <c r="T1004">
        <v>4</v>
      </c>
      <c r="U1004">
        <v>0</v>
      </c>
      <c r="V1004">
        <v>0</v>
      </c>
      <c r="W1004">
        <v>0</v>
      </c>
      <c r="X1004">
        <v>121.85234096311001</v>
      </c>
      <c r="Y1004">
        <v>0</v>
      </c>
      <c r="Z1004">
        <v>0</v>
      </c>
      <c r="AA1004">
        <v>0</v>
      </c>
      <c r="AB1004">
        <v>3.660366374746804</v>
      </c>
      <c r="AC1004">
        <v>0</v>
      </c>
      <c r="AD1004">
        <v>0</v>
      </c>
      <c r="AE1004">
        <v>125.51270733785681</v>
      </c>
    </row>
    <row r="1005" spans="1:31" x14ac:dyDescent="0.3">
      <c r="A1005">
        <v>2734362</v>
      </c>
      <c r="B1005">
        <v>1</v>
      </c>
      <c r="C1005" t="s">
        <v>80</v>
      </c>
      <c r="D1005" t="s">
        <v>104</v>
      </c>
      <c r="E1005" t="s">
        <v>161</v>
      </c>
      <c r="F1005" t="s">
        <v>3058</v>
      </c>
      <c r="G1005" t="s">
        <v>163</v>
      </c>
      <c r="H1005" t="s">
        <v>135</v>
      </c>
      <c r="I1005" t="s">
        <v>136</v>
      </c>
      <c r="J1005" t="s">
        <v>137</v>
      </c>
      <c r="K1005" t="s">
        <v>138</v>
      </c>
      <c r="L1005" t="s">
        <v>3059</v>
      </c>
      <c r="M1005" t="s">
        <v>3060</v>
      </c>
      <c r="N1005">
        <v>6.4611111110000001</v>
      </c>
      <c r="O1005">
        <v>0</v>
      </c>
      <c r="P1005">
        <v>3</v>
      </c>
      <c r="Q1005">
        <v>0</v>
      </c>
      <c r="R1005">
        <v>14</v>
      </c>
      <c r="S1005">
        <v>0</v>
      </c>
      <c r="T1005">
        <v>1</v>
      </c>
      <c r="U1005">
        <v>0</v>
      </c>
      <c r="V1005">
        <v>0</v>
      </c>
      <c r="W1005">
        <v>0</v>
      </c>
      <c r="X1005">
        <v>1.3272772771333332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1.3272772771333332</v>
      </c>
    </row>
    <row r="1006" spans="1:31" x14ac:dyDescent="0.3">
      <c r="A1006">
        <v>2733870</v>
      </c>
      <c r="B1006">
        <v>1</v>
      </c>
      <c r="C1006" t="s">
        <v>81</v>
      </c>
      <c r="D1006" t="s">
        <v>118</v>
      </c>
      <c r="E1006" t="s">
        <v>132</v>
      </c>
      <c r="F1006" t="s">
        <v>3061</v>
      </c>
      <c r="G1006" t="s">
        <v>3062</v>
      </c>
      <c r="H1006" t="s">
        <v>135</v>
      </c>
      <c r="I1006" t="s">
        <v>136</v>
      </c>
      <c r="J1006" t="s">
        <v>3</v>
      </c>
      <c r="K1006" t="s">
        <v>138</v>
      </c>
      <c r="L1006" t="s">
        <v>3063</v>
      </c>
      <c r="M1006" t="s">
        <v>3064</v>
      </c>
      <c r="N1006">
        <v>5.5561111109999999</v>
      </c>
      <c r="O1006">
        <v>0</v>
      </c>
      <c r="P1006">
        <v>252</v>
      </c>
      <c r="Q1006">
        <v>0</v>
      </c>
      <c r="R1006">
        <v>1</v>
      </c>
      <c r="S1006">
        <v>0</v>
      </c>
      <c r="T1006">
        <v>11</v>
      </c>
      <c r="U1006">
        <v>0</v>
      </c>
      <c r="V1006">
        <v>0</v>
      </c>
      <c r="W1006">
        <v>0</v>
      </c>
      <c r="X1006">
        <v>306.20171161670936</v>
      </c>
      <c r="Y1006">
        <v>0</v>
      </c>
      <c r="Z1006">
        <v>0</v>
      </c>
      <c r="AA1006">
        <v>0</v>
      </c>
      <c r="AB1006">
        <v>27.043208096299196</v>
      </c>
      <c r="AC1006">
        <v>0</v>
      </c>
      <c r="AD1006">
        <v>0</v>
      </c>
      <c r="AE1006">
        <v>333.24491971300858</v>
      </c>
    </row>
    <row r="1007" spans="1:31" x14ac:dyDescent="0.3">
      <c r="A1007">
        <v>2733601</v>
      </c>
      <c r="B1007">
        <v>1</v>
      </c>
      <c r="C1007" t="s">
        <v>80</v>
      </c>
      <c r="D1007" t="s">
        <v>96</v>
      </c>
      <c r="E1007" t="s">
        <v>145</v>
      </c>
      <c r="F1007" t="s">
        <v>3065</v>
      </c>
      <c r="G1007" t="s">
        <v>147</v>
      </c>
      <c r="H1007" t="s">
        <v>135</v>
      </c>
      <c r="I1007" t="s">
        <v>136</v>
      </c>
      <c r="J1007" t="s">
        <v>137</v>
      </c>
      <c r="K1007" t="s">
        <v>138</v>
      </c>
      <c r="L1007" t="s">
        <v>3066</v>
      </c>
      <c r="M1007" t="s">
        <v>3067</v>
      </c>
      <c r="N1007">
        <v>5.1738888879999996</v>
      </c>
      <c r="O1007">
        <v>0</v>
      </c>
      <c r="P1007">
        <v>8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4.2466673355891409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4.2466673355891409</v>
      </c>
    </row>
    <row r="1008" spans="1:31" x14ac:dyDescent="0.3">
      <c r="A1008">
        <v>2734511</v>
      </c>
      <c r="B1008">
        <v>1</v>
      </c>
      <c r="C1008" t="s">
        <v>80</v>
      </c>
      <c r="D1008" t="s">
        <v>94</v>
      </c>
      <c r="E1008" t="s">
        <v>150</v>
      </c>
      <c r="F1008" t="s">
        <v>1423</v>
      </c>
      <c r="G1008" t="s">
        <v>152</v>
      </c>
      <c r="H1008" t="s">
        <v>153</v>
      </c>
      <c r="I1008" t="s">
        <v>136</v>
      </c>
      <c r="J1008" t="s">
        <v>137</v>
      </c>
      <c r="K1008" t="s">
        <v>138</v>
      </c>
      <c r="L1008" t="s">
        <v>3068</v>
      </c>
      <c r="M1008" t="s">
        <v>3069</v>
      </c>
      <c r="N1008">
        <v>0.21</v>
      </c>
      <c r="O1008">
        <v>1</v>
      </c>
      <c r="P1008">
        <v>3119</v>
      </c>
      <c r="Q1008">
        <v>47</v>
      </c>
      <c r="R1008">
        <v>111</v>
      </c>
      <c r="S1008">
        <v>47</v>
      </c>
      <c r="T1008">
        <v>717</v>
      </c>
      <c r="U1008">
        <v>16</v>
      </c>
      <c r="V1008">
        <v>1</v>
      </c>
      <c r="W1008">
        <v>0.10972061645894998</v>
      </c>
      <c r="X1008">
        <v>84.683356140796349</v>
      </c>
      <c r="Y1008">
        <v>3.9944235859050607</v>
      </c>
      <c r="Z1008">
        <v>2.8114906553370003</v>
      </c>
      <c r="AA1008">
        <v>100.91910527694573</v>
      </c>
      <c r="AB1008">
        <v>71.043968010139736</v>
      </c>
      <c r="AC1008">
        <v>267.73442985268559</v>
      </c>
      <c r="AD1008">
        <v>5.1636685021740005</v>
      </c>
      <c r="AE1008">
        <v>536.46016264044238</v>
      </c>
    </row>
    <row r="1009" spans="1:31" x14ac:dyDescent="0.3">
      <c r="A1009">
        <v>2734050</v>
      </c>
      <c r="B1009">
        <v>1</v>
      </c>
      <c r="C1009" t="s">
        <v>80</v>
      </c>
      <c r="D1009" t="s">
        <v>106</v>
      </c>
      <c r="E1009" t="s">
        <v>161</v>
      </c>
      <c r="F1009" t="s">
        <v>3070</v>
      </c>
      <c r="G1009" t="s">
        <v>163</v>
      </c>
      <c r="H1009" t="s">
        <v>135</v>
      </c>
      <c r="I1009" t="s">
        <v>136</v>
      </c>
      <c r="J1009" t="s">
        <v>137</v>
      </c>
      <c r="K1009" t="s">
        <v>138</v>
      </c>
      <c r="L1009" t="s">
        <v>3071</v>
      </c>
      <c r="M1009" t="s">
        <v>3072</v>
      </c>
      <c r="N1009">
        <v>3.4325000000000001</v>
      </c>
      <c r="O1009">
        <v>0</v>
      </c>
      <c r="P1009">
        <v>26</v>
      </c>
      <c r="Q1009">
        <v>0</v>
      </c>
      <c r="R1009">
        <v>1</v>
      </c>
      <c r="S1009">
        <v>0</v>
      </c>
      <c r="T1009">
        <v>2</v>
      </c>
      <c r="U1009">
        <v>0</v>
      </c>
      <c r="V1009">
        <v>0</v>
      </c>
      <c r="W1009">
        <v>0</v>
      </c>
      <c r="X1009">
        <v>14.687528206343123</v>
      </c>
      <c r="Y1009">
        <v>0</v>
      </c>
      <c r="Z1009">
        <v>0.9267357207845166</v>
      </c>
      <c r="AA1009">
        <v>0</v>
      </c>
      <c r="AB1009">
        <v>5.8419111085678423</v>
      </c>
      <c r="AC1009">
        <v>0</v>
      </c>
      <c r="AD1009">
        <v>0</v>
      </c>
      <c r="AE1009">
        <v>21.45617503569548</v>
      </c>
    </row>
    <row r="1010" spans="1:31" x14ac:dyDescent="0.3">
      <c r="A1010">
        <v>2734262</v>
      </c>
      <c r="B1010">
        <v>1</v>
      </c>
      <c r="C1010" t="s">
        <v>80</v>
      </c>
      <c r="D1010" t="s">
        <v>93</v>
      </c>
      <c r="E1010" t="s">
        <v>132</v>
      </c>
      <c r="F1010" t="s">
        <v>3073</v>
      </c>
      <c r="G1010" t="s">
        <v>170</v>
      </c>
      <c r="H1010" t="s">
        <v>135</v>
      </c>
      <c r="I1010" t="s">
        <v>136</v>
      </c>
      <c r="J1010" t="s">
        <v>137</v>
      </c>
      <c r="K1010" t="s">
        <v>138</v>
      </c>
      <c r="L1010" t="s">
        <v>3074</v>
      </c>
      <c r="M1010" t="s">
        <v>3075</v>
      </c>
      <c r="N1010">
        <v>0.60944444399999997</v>
      </c>
      <c r="O1010">
        <v>0</v>
      </c>
      <c r="P1010">
        <v>81</v>
      </c>
      <c r="Q1010">
        <v>0</v>
      </c>
      <c r="R1010">
        <v>6</v>
      </c>
      <c r="S1010">
        <v>0</v>
      </c>
      <c r="T1010">
        <v>19</v>
      </c>
      <c r="U1010">
        <v>0</v>
      </c>
      <c r="V1010">
        <v>0</v>
      </c>
      <c r="W1010">
        <v>0</v>
      </c>
      <c r="X1010">
        <v>9.0210171329778532</v>
      </c>
      <c r="Y1010">
        <v>0</v>
      </c>
      <c r="Z1010">
        <v>3.5965242772578669</v>
      </c>
      <c r="AA1010">
        <v>0</v>
      </c>
      <c r="AB1010">
        <v>8.5208116112109114</v>
      </c>
      <c r="AC1010">
        <v>0</v>
      </c>
      <c r="AD1010">
        <v>0</v>
      </c>
      <c r="AE1010">
        <v>21.138353021446633</v>
      </c>
    </row>
    <row r="1011" spans="1:31" x14ac:dyDescent="0.3">
      <c r="A1011">
        <v>2734654</v>
      </c>
      <c r="B1011">
        <v>1</v>
      </c>
      <c r="C1011" t="s">
        <v>80</v>
      </c>
      <c r="D1011" t="s">
        <v>106</v>
      </c>
      <c r="E1011" t="s">
        <v>145</v>
      </c>
      <c r="F1011" t="s">
        <v>3076</v>
      </c>
      <c r="G1011" t="s">
        <v>230</v>
      </c>
      <c r="H1011" t="s">
        <v>135</v>
      </c>
      <c r="I1011" t="s">
        <v>136</v>
      </c>
      <c r="J1011" t="s">
        <v>137</v>
      </c>
      <c r="K1011" t="s">
        <v>138</v>
      </c>
      <c r="L1011" t="s">
        <v>3077</v>
      </c>
      <c r="M1011" t="s">
        <v>3078</v>
      </c>
      <c r="N1011">
        <v>5.2188888880000004</v>
      </c>
      <c r="O1011">
        <v>0</v>
      </c>
      <c r="P1011">
        <v>1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0.5552686723426401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0.5552686723426401</v>
      </c>
    </row>
    <row r="1012" spans="1:31" x14ac:dyDescent="0.3">
      <c r="A1012">
        <v>2733664</v>
      </c>
      <c r="B1012">
        <v>1</v>
      </c>
      <c r="C1012" t="s">
        <v>80</v>
      </c>
      <c r="D1012" t="s">
        <v>102</v>
      </c>
      <c r="E1012" t="s">
        <v>150</v>
      </c>
      <c r="F1012" t="s">
        <v>1671</v>
      </c>
      <c r="G1012" t="s">
        <v>152</v>
      </c>
      <c r="H1012" t="s">
        <v>153</v>
      </c>
      <c r="I1012" t="s">
        <v>136</v>
      </c>
      <c r="J1012" t="s">
        <v>137</v>
      </c>
      <c r="K1012" t="s">
        <v>138</v>
      </c>
      <c r="L1012" t="s">
        <v>3079</v>
      </c>
      <c r="M1012" t="s">
        <v>3080</v>
      </c>
      <c r="N1012">
        <v>3.5869444439999998</v>
      </c>
      <c r="O1012">
        <v>1</v>
      </c>
      <c r="P1012">
        <v>1063</v>
      </c>
      <c r="Q1012">
        <v>2</v>
      </c>
      <c r="R1012">
        <v>18</v>
      </c>
      <c r="S1012">
        <v>9</v>
      </c>
      <c r="T1012">
        <v>84</v>
      </c>
      <c r="U1012">
        <v>0</v>
      </c>
      <c r="V1012">
        <v>0</v>
      </c>
      <c r="W1012">
        <v>1.0364563079593134</v>
      </c>
      <c r="X1012">
        <v>448.97816394714022</v>
      </c>
      <c r="Y1012">
        <v>2.6504372005667971</v>
      </c>
      <c r="Z1012">
        <v>5.8722073044530916</v>
      </c>
      <c r="AA1012">
        <v>534.56474356510842</v>
      </c>
      <c r="AB1012">
        <v>112.09395450585652</v>
      </c>
      <c r="AC1012">
        <v>0</v>
      </c>
      <c r="AD1012">
        <v>0</v>
      </c>
      <c r="AE1012">
        <v>1105.1959628310844</v>
      </c>
    </row>
    <row r="1013" spans="1:31" x14ac:dyDescent="0.3">
      <c r="A1013">
        <v>2734637</v>
      </c>
      <c r="B1013">
        <v>1</v>
      </c>
      <c r="C1013" t="s">
        <v>81</v>
      </c>
      <c r="D1013" t="s">
        <v>120</v>
      </c>
      <c r="E1013" t="s">
        <v>150</v>
      </c>
      <c r="F1013" t="s">
        <v>3081</v>
      </c>
      <c r="G1013" t="s">
        <v>152</v>
      </c>
      <c r="H1013" t="s">
        <v>153</v>
      </c>
      <c r="I1013" t="s">
        <v>136</v>
      </c>
      <c r="J1013" t="s">
        <v>137</v>
      </c>
      <c r="K1013" t="s">
        <v>138</v>
      </c>
      <c r="L1013" t="s">
        <v>3082</v>
      </c>
      <c r="M1013" t="s">
        <v>3083</v>
      </c>
      <c r="N1013">
        <v>0.193333333</v>
      </c>
      <c r="O1013">
        <v>5</v>
      </c>
      <c r="P1013">
        <v>881</v>
      </c>
      <c r="Q1013">
        <v>290</v>
      </c>
      <c r="R1013">
        <v>94</v>
      </c>
      <c r="S1013">
        <v>22</v>
      </c>
      <c r="T1013">
        <v>110</v>
      </c>
      <c r="U1013">
        <v>4</v>
      </c>
      <c r="V1013">
        <v>1</v>
      </c>
      <c r="W1013">
        <v>2.4413427728281998</v>
      </c>
      <c r="X1013">
        <v>25.854218076778942</v>
      </c>
      <c r="Y1013">
        <v>227.88902701187411</v>
      </c>
      <c r="Z1013">
        <v>1.9347319268468</v>
      </c>
      <c r="AA1013">
        <v>328.44547420453529</v>
      </c>
      <c r="AB1013">
        <v>10.934982563017995</v>
      </c>
      <c r="AC1013">
        <v>181.7072539082881</v>
      </c>
      <c r="AD1013">
        <v>0.15089409125168002</v>
      </c>
      <c r="AE1013">
        <v>779.35792455542105</v>
      </c>
    </row>
    <row r="1014" spans="1:31" x14ac:dyDescent="0.3">
      <c r="A1014">
        <v>2733641</v>
      </c>
      <c r="B1014">
        <v>1</v>
      </c>
      <c r="C1014" t="s">
        <v>80</v>
      </c>
      <c r="D1014" t="s">
        <v>95</v>
      </c>
      <c r="E1014" t="s">
        <v>150</v>
      </c>
      <c r="F1014" t="s">
        <v>611</v>
      </c>
      <c r="G1014" t="s">
        <v>152</v>
      </c>
      <c r="H1014" t="s">
        <v>153</v>
      </c>
      <c r="I1014" t="s">
        <v>136</v>
      </c>
      <c r="J1014" t="s">
        <v>137</v>
      </c>
      <c r="K1014" t="s">
        <v>138</v>
      </c>
      <c r="L1014" t="s">
        <v>3084</v>
      </c>
      <c r="M1014" t="s">
        <v>3085</v>
      </c>
      <c r="N1014">
        <v>0.50194444400000005</v>
      </c>
      <c r="O1014">
        <v>0</v>
      </c>
      <c r="P1014">
        <v>430</v>
      </c>
      <c r="Q1014">
        <v>0</v>
      </c>
      <c r="R1014">
        <v>0</v>
      </c>
      <c r="S1014">
        <v>0</v>
      </c>
      <c r="T1014">
        <v>61</v>
      </c>
      <c r="U1014">
        <v>0</v>
      </c>
      <c r="V1014">
        <v>0</v>
      </c>
      <c r="W1014">
        <v>0</v>
      </c>
      <c r="X1014">
        <v>35.613477895199097</v>
      </c>
      <c r="Y1014">
        <v>0</v>
      </c>
      <c r="Z1014">
        <v>0</v>
      </c>
      <c r="AA1014">
        <v>0</v>
      </c>
      <c r="AB1014">
        <v>14.864499640470488</v>
      </c>
      <c r="AC1014">
        <v>0</v>
      </c>
      <c r="AD1014">
        <v>0</v>
      </c>
      <c r="AE1014">
        <v>50.477977535669581</v>
      </c>
    </row>
    <row r="1015" spans="1:31" x14ac:dyDescent="0.3">
      <c r="A1015">
        <v>2733735</v>
      </c>
      <c r="B1015">
        <v>1</v>
      </c>
      <c r="C1015" t="s">
        <v>80</v>
      </c>
      <c r="D1015" t="s">
        <v>107</v>
      </c>
      <c r="E1015" t="s">
        <v>161</v>
      </c>
      <c r="F1015" t="s">
        <v>3086</v>
      </c>
      <c r="G1015" t="s">
        <v>163</v>
      </c>
      <c r="H1015" t="s">
        <v>135</v>
      </c>
      <c r="I1015" t="s">
        <v>136</v>
      </c>
      <c r="J1015" t="s">
        <v>137</v>
      </c>
      <c r="K1015" t="s">
        <v>138</v>
      </c>
      <c r="L1015" t="s">
        <v>3087</v>
      </c>
      <c r="M1015" t="s">
        <v>3088</v>
      </c>
      <c r="N1015">
        <v>2.8361111110000001</v>
      </c>
      <c r="O1015">
        <v>0</v>
      </c>
      <c r="P1015">
        <v>62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58.233131909296723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58.233131909296723</v>
      </c>
    </row>
    <row r="1016" spans="1:31" x14ac:dyDescent="0.3">
      <c r="A1016">
        <v>2734754</v>
      </c>
      <c r="B1016">
        <v>1</v>
      </c>
      <c r="C1016" t="s">
        <v>80</v>
      </c>
      <c r="D1016" t="s">
        <v>94</v>
      </c>
      <c r="E1016" t="s">
        <v>150</v>
      </c>
      <c r="F1016" t="s">
        <v>2346</v>
      </c>
      <c r="G1016" t="s">
        <v>152</v>
      </c>
      <c r="H1016" t="s">
        <v>153</v>
      </c>
      <c r="I1016" t="s">
        <v>136</v>
      </c>
      <c r="J1016" t="s">
        <v>137</v>
      </c>
      <c r="K1016" t="s">
        <v>138</v>
      </c>
      <c r="L1016" t="s">
        <v>3089</v>
      </c>
      <c r="M1016" t="s">
        <v>3090</v>
      </c>
      <c r="N1016">
        <v>1.446111111</v>
      </c>
      <c r="O1016">
        <v>0</v>
      </c>
      <c r="P1016">
        <v>230</v>
      </c>
      <c r="Q1016">
        <v>0</v>
      </c>
      <c r="R1016">
        <v>37</v>
      </c>
      <c r="S1016">
        <v>1</v>
      </c>
      <c r="T1016">
        <v>41</v>
      </c>
      <c r="U1016">
        <v>1</v>
      </c>
      <c r="V1016">
        <v>0</v>
      </c>
      <c r="W1016">
        <v>0</v>
      </c>
      <c r="X1016">
        <v>71.032040768348338</v>
      </c>
      <c r="Y1016">
        <v>0</v>
      </c>
      <c r="Z1016">
        <v>6.0305853162042764</v>
      </c>
      <c r="AA1016">
        <v>384.7714794509418</v>
      </c>
      <c r="AB1016">
        <v>26.579173600661463</v>
      </c>
      <c r="AC1016">
        <v>198.71335009194175</v>
      </c>
      <c r="AD1016">
        <v>0</v>
      </c>
      <c r="AE1016">
        <v>687.12662922809761</v>
      </c>
    </row>
    <row r="1017" spans="1:31" x14ac:dyDescent="0.3">
      <c r="A1017">
        <v>2734213</v>
      </c>
      <c r="B1017">
        <v>1</v>
      </c>
      <c r="C1017" t="s">
        <v>81</v>
      </c>
      <c r="D1017" t="s">
        <v>113</v>
      </c>
      <c r="E1017" t="s">
        <v>161</v>
      </c>
      <c r="F1017" t="s">
        <v>3091</v>
      </c>
      <c r="G1017" t="s">
        <v>163</v>
      </c>
      <c r="H1017" t="s">
        <v>135</v>
      </c>
      <c r="I1017" t="s">
        <v>136</v>
      </c>
      <c r="J1017" t="s">
        <v>137</v>
      </c>
      <c r="K1017" t="s">
        <v>138</v>
      </c>
      <c r="L1017" t="s">
        <v>3092</v>
      </c>
      <c r="M1017" t="s">
        <v>3093</v>
      </c>
      <c r="N1017">
        <v>7.528888888</v>
      </c>
      <c r="O1017">
        <v>0</v>
      </c>
      <c r="P1017">
        <v>49</v>
      </c>
      <c r="Q1017">
        <v>0</v>
      </c>
      <c r="R1017">
        <v>0</v>
      </c>
      <c r="S1017">
        <v>0</v>
      </c>
      <c r="T1017">
        <v>3</v>
      </c>
      <c r="U1017">
        <v>0</v>
      </c>
      <c r="V1017">
        <v>0</v>
      </c>
      <c r="W1017">
        <v>0</v>
      </c>
      <c r="X1017">
        <v>72.18710874575153</v>
      </c>
      <c r="Y1017">
        <v>0</v>
      </c>
      <c r="Z1017">
        <v>0</v>
      </c>
      <c r="AA1017">
        <v>0</v>
      </c>
      <c r="AB1017">
        <v>11.017670050240833</v>
      </c>
      <c r="AC1017">
        <v>0</v>
      </c>
      <c r="AD1017">
        <v>0</v>
      </c>
      <c r="AE1017">
        <v>83.204778795992368</v>
      </c>
    </row>
    <row r="1018" spans="1:31" x14ac:dyDescent="0.3">
      <c r="A1018">
        <v>2734119</v>
      </c>
      <c r="B1018">
        <v>1</v>
      </c>
      <c r="C1018" t="s">
        <v>80</v>
      </c>
      <c r="D1018" t="s">
        <v>104</v>
      </c>
      <c r="E1018" t="s">
        <v>150</v>
      </c>
      <c r="F1018" t="s">
        <v>1128</v>
      </c>
      <c r="G1018" t="s">
        <v>152</v>
      </c>
      <c r="H1018" t="s">
        <v>153</v>
      </c>
      <c r="I1018" t="s">
        <v>136</v>
      </c>
      <c r="J1018" t="s">
        <v>137</v>
      </c>
      <c r="K1018" t="s">
        <v>138</v>
      </c>
      <c r="L1018" t="s">
        <v>3094</v>
      </c>
      <c r="M1018" t="s">
        <v>3095</v>
      </c>
      <c r="N1018">
        <v>0.42416666600000003</v>
      </c>
      <c r="O1018">
        <v>1</v>
      </c>
      <c r="P1018">
        <v>787</v>
      </c>
      <c r="Q1018">
        <v>0</v>
      </c>
      <c r="R1018">
        <v>22</v>
      </c>
      <c r="S1018">
        <v>2</v>
      </c>
      <c r="T1018">
        <v>118</v>
      </c>
      <c r="U1018">
        <v>0</v>
      </c>
      <c r="V1018">
        <v>0</v>
      </c>
      <c r="W1018">
        <v>8.1309851245000009E-2</v>
      </c>
      <c r="X1018">
        <v>62.280332858134699</v>
      </c>
      <c r="Y1018">
        <v>0</v>
      </c>
      <c r="Z1018">
        <v>0.50148910807661251</v>
      </c>
      <c r="AA1018">
        <v>0.85259216794647508</v>
      </c>
      <c r="AB1018">
        <v>22.746603616865322</v>
      </c>
      <c r="AC1018">
        <v>0</v>
      </c>
      <c r="AD1018">
        <v>0</v>
      </c>
      <c r="AE1018">
        <v>86.462327602268118</v>
      </c>
    </row>
    <row r="1019" spans="1:31" x14ac:dyDescent="0.3">
      <c r="A1019">
        <v>2734073</v>
      </c>
      <c r="B1019">
        <v>1</v>
      </c>
      <c r="C1019" t="s">
        <v>80</v>
      </c>
      <c r="D1019" t="s">
        <v>96</v>
      </c>
      <c r="E1019" t="s">
        <v>161</v>
      </c>
      <c r="F1019" t="s">
        <v>3096</v>
      </c>
      <c r="G1019" t="s">
        <v>209</v>
      </c>
      <c r="H1019" t="s">
        <v>135</v>
      </c>
      <c r="I1019" t="s">
        <v>136</v>
      </c>
      <c r="J1019" t="s">
        <v>137</v>
      </c>
      <c r="K1019" t="s">
        <v>210</v>
      </c>
      <c r="L1019" t="s">
        <v>3097</v>
      </c>
      <c r="M1019" t="s">
        <v>3098</v>
      </c>
      <c r="N1019">
        <v>2.4925000000000002</v>
      </c>
      <c r="O1019">
        <v>0</v>
      </c>
      <c r="P1019">
        <v>48</v>
      </c>
      <c r="Q1019">
        <v>0</v>
      </c>
      <c r="R1019">
        <v>0</v>
      </c>
      <c r="S1019">
        <v>0</v>
      </c>
      <c r="T1019">
        <v>1</v>
      </c>
      <c r="U1019">
        <v>0</v>
      </c>
      <c r="V1019">
        <v>0</v>
      </c>
      <c r="W1019">
        <v>0</v>
      </c>
      <c r="X1019">
        <v>27.487325148730985</v>
      </c>
      <c r="Y1019">
        <v>0</v>
      </c>
      <c r="Z1019">
        <v>0</v>
      </c>
      <c r="AA1019">
        <v>0</v>
      </c>
      <c r="AB1019">
        <v>5.5888326547685203</v>
      </c>
      <c r="AC1019">
        <v>0</v>
      </c>
      <c r="AD1019">
        <v>0</v>
      </c>
      <c r="AE1019">
        <v>33.076157803499505</v>
      </c>
    </row>
    <row r="1020" spans="1:31" x14ac:dyDescent="0.3">
      <c r="A1020">
        <v>2735069</v>
      </c>
      <c r="B1020">
        <v>1</v>
      </c>
      <c r="C1020" t="s">
        <v>80</v>
      </c>
      <c r="D1020" t="s">
        <v>100</v>
      </c>
      <c r="E1020" t="s">
        <v>145</v>
      </c>
      <c r="F1020" t="s">
        <v>3099</v>
      </c>
      <c r="G1020" t="s">
        <v>230</v>
      </c>
      <c r="H1020" t="s">
        <v>135</v>
      </c>
      <c r="I1020" t="s">
        <v>136</v>
      </c>
      <c r="J1020" t="s">
        <v>137</v>
      </c>
      <c r="K1020" t="s">
        <v>138</v>
      </c>
      <c r="L1020" t="s">
        <v>3100</v>
      </c>
      <c r="M1020" t="s">
        <v>3101</v>
      </c>
      <c r="N1020">
        <v>1.3244444440000001</v>
      </c>
      <c r="O1020">
        <v>0</v>
      </c>
      <c r="P1020">
        <v>1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0.77981083319616751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0.77981083319616751</v>
      </c>
    </row>
    <row r="1021" spans="1:31" x14ac:dyDescent="0.3">
      <c r="A1021">
        <v>2734677</v>
      </c>
      <c r="B1021">
        <v>1</v>
      </c>
      <c r="C1021" t="s">
        <v>80</v>
      </c>
      <c r="D1021" t="s">
        <v>107</v>
      </c>
      <c r="E1021" t="s">
        <v>156</v>
      </c>
      <c r="F1021" t="s">
        <v>3102</v>
      </c>
      <c r="G1021" t="s">
        <v>1361</v>
      </c>
      <c r="H1021" t="s">
        <v>153</v>
      </c>
      <c r="I1021" t="s">
        <v>136</v>
      </c>
      <c r="J1021" t="s">
        <v>137</v>
      </c>
      <c r="K1021" t="s">
        <v>138</v>
      </c>
      <c r="L1021" t="s">
        <v>3103</v>
      </c>
      <c r="M1021" t="s">
        <v>3104</v>
      </c>
      <c r="N1021">
        <v>5.9055555550000003</v>
      </c>
      <c r="O1021">
        <v>0</v>
      </c>
      <c r="P1021">
        <v>113</v>
      </c>
      <c r="Q1021">
        <v>0</v>
      </c>
      <c r="R1021">
        <v>0</v>
      </c>
      <c r="S1021">
        <v>0</v>
      </c>
      <c r="T1021">
        <v>18</v>
      </c>
      <c r="U1021">
        <v>0</v>
      </c>
      <c r="V1021">
        <v>0</v>
      </c>
      <c r="W1021">
        <v>0</v>
      </c>
      <c r="X1021">
        <v>42.57377228191838</v>
      </c>
      <c r="Y1021">
        <v>0</v>
      </c>
      <c r="Z1021">
        <v>0</v>
      </c>
      <c r="AA1021">
        <v>0</v>
      </c>
      <c r="AB1021">
        <v>68.675630384072306</v>
      </c>
      <c r="AC1021">
        <v>0</v>
      </c>
      <c r="AD1021">
        <v>0</v>
      </c>
      <c r="AE1021">
        <v>111.24940266599069</v>
      </c>
    </row>
    <row r="1022" spans="1:31" x14ac:dyDescent="0.3">
      <c r="A1022">
        <v>2734723</v>
      </c>
      <c r="B1022">
        <v>1</v>
      </c>
      <c r="C1022" t="s">
        <v>80</v>
      </c>
      <c r="D1022" t="s">
        <v>97</v>
      </c>
      <c r="E1022" t="s">
        <v>161</v>
      </c>
      <c r="F1022" t="s">
        <v>3105</v>
      </c>
      <c r="G1022" t="s">
        <v>163</v>
      </c>
      <c r="H1022" t="s">
        <v>135</v>
      </c>
      <c r="I1022" t="s">
        <v>136</v>
      </c>
      <c r="J1022" t="s">
        <v>137</v>
      </c>
      <c r="K1022" t="s">
        <v>138</v>
      </c>
      <c r="L1022" t="s">
        <v>3106</v>
      </c>
      <c r="M1022" t="s">
        <v>3107</v>
      </c>
      <c r="N1022">
        <v>2.8791666660000002</v>
      </c>
      <c r="O1022">
        <v>0</v>
      </c>
      <c r="P1022">
        <v>15</v>
      </c>
      <c r="Q1022">
        <v>0</v>
      </c>
      <c r="R1022">
        <v>22</v>
      </c>
      <c r="S1022">
        <v>0</v>
      </c>
      <c r="T1022">
        <v>8</v>
      </c>
      <c r="U1022">
        <v>0</v>
      </c>
      <c r="V1022">
        <v>0</v>
      </c>
      <c r="W1022">
        <v>0</v>
      </c>
      <c r="X1022">
        <v>12.068405671644129</v>
      </c>
      <c r="Y1022">
        <v>0</v>
      </c>
      <c r="Z1022">
        <v>32.79178112469905</v>
      </c>
      <c r="AA1022">
        <v>0</v>
      </c>
      <c r="AB1022">
        <v>35.5566127767419</v>
      </c>
      <c r="AC1022">
        <v>0</v>
      </c>
      <c r="AD1022">
        <v>0</v>
      </c>
      <c r="AE1022">
        <v>80.416799573085086</v>
      </c>
    </row>
    <row r="1023" spans="1:31" x14ac:dyDescent="0.3">
      <c r="A1023">
        <v>2734528</v>
      </c>
      <c r="B1023">
        <v>1</v>
      </c>
      <c r="C1023" t="s">
        <v>80</v>
      </c>
      <c r="D1023" t="s">
        <v>83</v>
      </c>
      <c r="E1023" t="s">
        <v>132</v>
      </c>
      <c r="F1023" t="s">
        <v>3108</v>
      </c>
      <c r="G1023" t="s">
        <v>134</v>
      </c>
      <c r="H1023" t="s">
        <v>135</v>
      </c>
      <c r="I1023" t="s">
        <v>136</v>
      </c>
      <c r="J1023" t="s">
        <v>137</v>
      </c>
      <c r="K1023" t="s">
        <v>138</v>
      </c>
      <c r="L1023" t="s">
        <v>3109</v>
      </c>
      <c r="M1023" t="s">
        <v>3110</v>
      </c>
      <c r="N1023">
        <v>3.3561111110000001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104</v>
      </c>
      <c r="U1023">
        <v>0</v>
      </c>
      <c r="V1023">
        <v>3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563.11384238707922</v>
      </c>
      <c r="AC1023">
        <v>0</v>
      </c>
      <c r="AD1023">
        <v>720.00502601705944</v>
      </c>
      <c r="AE1023">
        <v>1283.1188684041385</v>
      </c>
    </row>
    <row r="1024" spans="1:31" x14ac:dyDescent="0.3">
      <c r="A1024">
        <v>2734182</v>
      </c>
      <c r="B1024">
        <v>1</v>
      </c>
      <c r="C1024" t="s">
        <v>80</v>
      </c>
      <c r="D1024" t="s">
        <v>84</v>
      </c>
      <c r="E1024" t="s">
        <v>145</v>
      </c>
      <c r="F1024" t="s">
        <v>3111</v>
      </c>
      <c r="G1024" t="s">
        <v>230</v>
      </c>
      <c r="H1024" t="s">
        <v>135</v>
      </c>
      <c r="I1024" t="s">
        <v>136</v>
      </c>
      <c r="J1024" t="s">
        <v>137</v>
      </c>
      <c r="K1024" t="s">
        <v>138</v>
      </c>
      <c r="L1024" t="s">
        <v>3112</v>
      </c>
      <c r="M1024" t="s">
        <v>3113</v>
      </c>
      <c r="N1024">
        <v>7.0647222220000003</v>
      </c>
      <c r="O1024">
        <v>0</v>
      </c>
      <c r="P1024">
        <v>2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1.802134313406083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1.802134313406083</v>
      </c>
    </row>
    <row r="1025" spans="1:31" x14ac:dyDescent="0.3">
      <c r="A1025">
        <v>2735115</v>
      </c>
      <c r="B1025">
        <v>1</v>
      </c>
      <c r="C1025" t="s">
        <v>80</v>
      </c>
      <c r="D1025" t="s">
        <v>96</v>
      </c>
      <c r="E1025" t="s">
        <v>145</v>
      </c>
      <c r="F1025" t="s">
        <v>3024</v>
      </c>
      <c r="G1025" t="s">
        <v>181</v>
      </c>
      <c r="H1025" t="s">
        <v>135</v>
      </c>
      <c r="I1025" t="s">
        <v>136</v>
      </c>
      <c r="J1025" t="s">
        <v>137</v>
      </c>
      <c r="K1025" t="s">
        <v>138</v>
      </c>
      <c r="L1025" t="s">
        <v>3114</v>
      </c>
      <c r="M1025" t="s">
        <v>3115</v>
      </c>
      <c r="N1025">
        <v>4.2583333330000004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1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0.60182805242099835</v>
      </c>
      <c r="AC1025">
        <v>0</v>
      </c>
      <c r="AD1025">
        <v>0</v>
      </c>
      <c r="AE1025">
        <v>0.60182805242099835</v>
      </c>
    </row>
    <row r="1026" spans="1:31" x14ac:dyDescent="0.3">
      <c r="A1026">
        <v>2734574</v>
      </c>
      <c r="B1026">
        <v>1</v>
      </c>
      <c r="C1026" t="s">
        <v>80</v>
      </c>
      <c r="D1026" t="s">
        <v>89</v>
      </c>
      <c r="E1026" t="s">
        <v>145</v>
      </c>
      <c r="F1026" t="s">
        <v>3116</v>
      </c>
      <c r="G1026" t="s">
        <v>181</v>
      </c>
      <c r="H1026" t="s">
        <v>135</v>
      </c>
      <c r="I1026" t="s">
        <v>136</v>
      </c>
      <c r="J1026" t="s">
        <v>137</v>
      </c>
      <c r="K1026" t="s">
        <v>138</v>
      </c>
      <c r="L1026" t="s">
        <v>3117</v>
      </c>
      <c r="M1026" t="s">
        <v>3118</v>
      </c>
      <c r="N1026">
        <v>5.1838888880000003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1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51.263977343004484</v>
      </c>
      <c r="AC1026">
        <v>0</v>
      </c>
      <c r="AD1026">
        <v>0</v>
      </c>
      <c r="AE1026">
        <v>51.263977343004484</v>
      </c>
    </row>
    <row r="1027" spans="1:31" x14ac:dyDescent="0.3">
      <c r="A1027">
        <v>2734222</v>
      </c>
      <c r="B1027">
        <v>1</v>
      </c>
      <c r="C1027" t="s">
        <v>80</v>
      </c>
      <c r="D1027" t="s">
        <v>87</v>
      </c>
      <c r="E1027" t="s">
        <v>145</v>
      </c>
      <c r="F1027" t="s">
        <v>3119</v>
      </c>
      <c r="G1027" t="s">
        <v>181</v>
      </c>
      <c r="H1027" t="s">
        <v>135</v>
      </c>
      <c r="I1027" t="s">
        <v>136</v>
      </c>
      <c r="J1027" t="s">
        <v>137</v>
      </c>
      <c r="K1027" t="s">
        <v>138</v>
      </c>
      <c r="L1027" t="s">
        <v>3120</v>
      </c>
      <c r="M1027" t="s">
        <v>3121</v>
      </c>
      <c r="N1027">
        <v>8.6861111110000007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2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103.0483027285337</v>
      </c>
      <c r="AC1027">
        <v>0</v>
      </c>
      <c r="AD1027">
        <v>0</v>
      </c>
      <c r="AE1027">
        <v>103.0483027285337</v>
      </c>
    </row>
    <row r="1028" spans="1:31" x14ac:dyDescent="0.3">
      <c r="A1028">
        <v>2734935</v>
      </c>
      <c r="B1028">
        <v>1</v>
      </c>
      <c r="C1028" t="s">
        <v>81</v>
      </c>
      <c r="D1028" t="s">
        <v>116</v>
      </c>
      <c r="E1028" t="s">
        <v>213</v>
      </c>
      <c r="F1028" t="s">
        <v>3122</v>
      </c>
      <c r="G1028" t="s">
        <v>152</v>
      </c>
      <c r="H1028" t="s">
        <v>153</v>
      </c>
      <c r="I1028" t="s">
        <v>136</v>
      </c>
      <c r="J1028" t="s">
        <v>137</v>
      </c>
      <c r="K1028" t="s">
        <v>138</v>
      </c>
      <c r="L1028" t="s">
        <v>3123</v>
      </c>
      <c r="M1028" t="s">
        <v>3124</v>
      </c>
      <c r="N1028">
        <v>0.97444444399999997</v>
      </c>
      <c r="O1028">
        <v>2</v>
      </c>
      <c r="P1028">
        <v>304</v>
      </c>
      <c r="Q1028">
        <v>9</v>
      </c>
      <c r="R1028">
        <v>2</v>
      </c>
      <c r="S1028">
        <v>3</v>
      </c>
      <c r="T1028">
        <v>13</v>
      </c>
      <c r="U1028">
        <v>0</v>
      </c>
      <c r="V1028">
        <v>0</v>
      </c>
      <c r="W1028">
        <v>3.5324698361322424</v>
      </c>
      <c r="X1028">
        <v>35.868887483159959</v>
      </c>
      <c r="Y1028">
        <v>77.285557962346189</v>
      </c>
      <c r="Z1028">
        <v>0.55453808092666657</v>
      </c>
      <c r="AA1028">
        <v>6.9061010751852798</v>
      </c>
      <c r="AB1028">
        <v>3.1175139422768408</v>
      </c>
      <c r="AC1028">
        <v>0</v>
      </c>
      <c r="AD1028">
        <v>0</v>
      </c>
      <c r="AE1028">
        <v>127.26506838002717</v>
      </c>
    </row>
    <row r="1029" spans="1:31" x14ac:dyDescent="0.3">
      <c r="A1029">
        <v>2734457</v>
      </c>
      <c r="B1029">
        <v>1</v>
      </c>
      <c r="C1029" t="s">
        <v>80</v>
      </c>
      <c r="D1029" t="s">
        <v>100</v>
      </c>
      <c r="E1029" t="s">
        <v>150</v>
      </c>
      <c r="F1029" t="s">
        <v>3125</v>
      </c>
      <c r="G1029" t="s">
        <v>152</v>
      </c>
      <c r="H1029" t="s">
        <v>153</v>
      </c>
      <c r="I1029" t="s">
        <v>136</v>
      </c>
      <c r="J1029" t="s">
        <v>137</v>
      </c>
      <c r="K1029" t="s">
        <v>138</v>
      </c>
      <c r="L1029" t="s">
        <v>3126</v>
      </c>
      <c r="M1029" t="s">
        <v>3127</v>
      </c>
      <c r="N1029">
        <v>0.37055555499999998</v>
      </c>
      <c r="O1029">
        <v>0</v>
      </c>
      <c r="P1029">
        <v>364</v>
      </c>
      <c r="Q1029">
        <v>1</v>
      </c>
      <c r="R1029">
        <v>10</v>
      </c>
      <c r="S1029">
        <v>0</v>
      </c>
      <c r="T1029">
        <v>18</v>
      </c>
      <c r="U1029">
        <v>2</v>
      </c>
      <c r="V1029">
        <v>0</v>
      </c>
      <c r="W1029">
        <v>0</v>
      </c>
      <c r="X1029">
        <v>20.99021539321523</v>
      </c>
      <c r="Y1029">
        <v>1.46194167010562</v>
      </c>
      <c r="Z1029">
        <v>0.61863942956332674</v>
      </c>
      <c r="AA1029">
        <v>0</v>
      </c>
      <c r="AB1029">
        <v>4.5604904786831657</v>
      </c>
      <c r="AC1029">
        <v>27.115797619674879</v>
      </c>
      <c r="AD1029">
        <v>0</v>
      </c>
      <c r="AE1029">
        <v>54.747084591242221</v>
      </c>
    </row>
    <row r="1030" spans="1:31" x14ac:dyDescent="0.3">
      <c r="A1030">
        <v>2733704</v>
      </c>
      <c r="B1030">
        <v>1</v>
      </c>
      <c r="C1030" t="s">
        <v>81</v>
      </c>
      <c r="D1030" t="s">
        <v>123</v>
      </c>
      <c r="E1030" t="s">
        <v>213</v>
      </c>
      <c r="F1030" t="s">
        <v>3044</v>
      </c>
      <c r="G1030" t="s">
        <v>152</v>
      </c>
      <c r="H1030" t="s">
        <v>153</v>
      </c>
      <c r="I1030" t="s">
        <v>136</v>
      </c>
      <c r="J1030" t="s">
        <v>137</v>
      </c>
      <c r="K1030" t="s">
        <v>138</v>
      </c>
      <c r="L1030" t="s">
        <v>3128</v>
      </c>
      <c r="M1030" t="s">
        <v>3129</v>
      </c>
      <c r="N1030">
        <v>1.544444444</v>
      </c>
      <c r="O1030">
        <v>1</v>
      </c>
      <c r="P1030">
        <v>766</v>
      </c>
      <c r="Q1030">
        <v>6</v>
      </c>
      <c r="R1030">
        <v>38</v>
      </c>
      <c r="S1030">
        <v>3</v>
      </c>
      <c r="T1030">
        <v>48</v>
      </c>
      <c r="U1030">
        <v>0</v>
      </c>
      <c r="V1030">
        <v>0</v>
      </c>
      <c r="W1030">
        <v>1.2367119128267583</v>
      </c>
      <c r="X1030">
        <v>131.24433030278558</v>
      </c>
      <c r="Y1030">
        <v>1.9160519680822103</v>
      </c>
      <c r="Z1030">
        <v>3.3776863221266664</v>
      </c>
      <c r="AA1030">
        <v>13.470665158121989</v>
      </c>
      <c r="AB1030">
        <v>15.41360289081352</v>
      </c>
      <c r="AC1030">
        <v>0</v>
      </c>
      <c r="AD1030">
        <v>0</v>
      </c>
      <c r="AE1030">
        <v>166.65904855475671</v>
      </c>
    </row>
    <row r="1031" spans="1:31" x14ac:dyDescent="0.3">
      <c r="A1031">
        <v>2733469</v>
      </c>
      <c r="B1031">
        <v>1</v>
      </c>
      <c r="C1031" t="s">
        <v>80</v>
      </c>
      <c r="D1031" t="s">
        <v>99</v>
      </c>
      <c r="E1031" t="s">
        <v>150</v>
      </c>
      <c r="F1031" t="s">
        <v>3130</v>
      </c>
      <c r="G1031" t="s">
        <v>152</v>
      </c>
      <c r="H1031" t="s">
        <v>153</v>
      </c>
      <c r="I1031" t="s">
        <v>136</v>
      </c>
      <c r="J1031" t="s">
        <v>137</v>
      </c>
      <c r="K1031" t="s">
        <v>138</v>
      </c>
      <c r="L1031" t="s">
        <v>3131</v>
      </c>
      <c r="M1031" t="s">
        <v>3132</v>
      </c>
      <c r="N1031">
        <v>5.5555555E-2</v>
      </c>
      <c r="O1031">
        <v>11</v>
      </c>
      <c r="P1031">
        <v>6678</v>
      </c>
      <c r="Q1031">
        <v>16</v>
      </c>
      <c r="R1031">
        <v>226</v>
      </c>
      <c r="S1031">
        <v>34</v>
      </c>
      <c r="T1031">
        <v>822</v>
      </c>
      <c r="U1031">
        <v>0</v>
      </c>
      <c r="V1031">
        <v>11</v>
      </c>
      <c r="W1031">
        <v>1.1458632723045001</v>
      </c>
      <c r="X1031">
        <v>47.212939673764353</v>
      </c>
      <c r="Y1031">
        <v>1.99324036077</v>
      </c>
      <c r="Z1031">
        <v>1.4002090424611668</v>
      </c>
      <c r="AA1031">
        <v>10.035879153040666</v>
      </c>
      <c r="AB1031">
        <v>18.695445819667032</v>
      </c>
      <c r="AC1031">
        <v>0</v>
      </c>
      <c r="AD1031">
        <v>4.5895766667928894</v>
      </c>
      <c r="AE1031">
        <v>85.073153988800613</v>
      </c>
    </row>
    <row r="1032" spans="1:31" x14ac:dyDescent="0.3">
      <c r="A1032">
        <v>2733767</v>
      </c>
      <c r="B1032">
        <v>1</v>
      </c>
      <c r="C1032" t="s">
        <v>81</v>
      </c>
      <c r="D1032" t="s">
        <v>127</v>
      </c>
      <c r="E1032" t="s">
        <v>161</v>
      </c>
      <c r="F1032" t="s">
        <v>3133</v>
      </c>
      <c r="G1032" t="s">
        <v>409</v>
      </c>
      <c r="H1032" t="s">
        <v>135</v>
      </c>
      <c r="I1032" t="s">
        <v>136</v>
      </c>
      <c r="J1032" t="s">
        <v>137</v>
      </c>
      <c r="K1032" t="s">
        <v>138</v>
      </c>
      <c r="L1032" t="s">
        <v>3134</v>
      </c>
      <c r="M1032" t="s">
        <v>3135</v>
      </c>
      <c r="N1032">
        <v>13.352499999999999</v>
      </c>
      <c r="O1032">
        <v>0</v>
      </c>
      <c r="P1032">
        <v>107</v>
      </c>
      <c r="Q1032">
        <v>0</v>
      </c>
      <c r="R1032">
        <v>0</v>
      </c>
      <c r="S1032">
        <v>0</v>
      </c>
      <c r="T1032">
        <v>13</v>
      </c>
      <c r="U1032">
        <v>0</v>
      </c>
      <c r="V1032">
        <v>0</v>
      </c>
      <c r="W1032">
        <v>0</v>
      </c>
      <c r="X1032">
        <v>346.55602272848512</v>
      </c>
      <c r="Y1032">
        <v>0</v>
      </c>
      <c r="Z1032">
        <v>0</v>
      </c>
      <c r="AA1032">
        <v>0</v>
      </c>
      <c r="AB1032">
        <v>131.78171800824975</v>
      </c>
      <c r="AC1032">
        <v>0</v>
      </c>
      <c r="AD1032">
        <v>0</v>
      </c>
      <c r="AE1032">
        <v>478.33774073673487</v>
      </c>
    </row>
    <row r="1033" spans="1:31" x14ac:dyDescent="0.3">
      <c r="A1033">
        <v>2734308</v>
      </c>
      <c r="B1033">
        <v>1</v>
      </c>
      <c r="C1033" t="s">
        <v>80</v>
      </c>
      <c r="D1033" t="s">
        <v>107</v>
      </c>
      <c r="E1033" t="s">
        <v>150</v>
      </c>
      <c r="F1033" t="s">
        <v>1730</v>
      </c>
      <c r="G1033" t="s">
        <v>152</v>
      </c>
      <c r="H1033" t="s">
        <v>153</v>
      </c>
      <c r="I1033" t="s">
        <v>136</v>
      </c>
      <c r="J1033" t="s">
        <v>137</v>
      </c>
      <c r="K1033" t="s">
        <v>138</v>
      </c>
      <c r="L1033" t="s">
        <v>3136</v>
      </c>
      <c r="M1033" t="s">
        <v>3137</v>
      </c>
      <c r="N1033">
        <v>0.98305555499999997</v>
      </c>
      <c r="O1033">
        <v>0</v>
      </c>
      <c r="P1033">
        <v>341</v>
      </c>
      <c r="Q1033">
        <v>9</v>
      </c>
      <c r="R1033">
        <v>5</v>
      </c>
      <c r="S1033">
        <v>3</v>
      </c>
      <c r="T1033">
        <v>85</v>
      </c>
      <c r="U1033">
        <v>1</v>
      </c>
      <c r="V1033">
        <v>0</v>
      </c>
      <c r="W1033">
        <v>0</v>
      </c>
      <c r="X1033">
        <v>45.984808970270855</v>
      </c>
      <c r="Y1033">
        <v>6.9499211724404146</v>
      </c>
      <c r="Z1033">
        <v>1.5446860093225083</v>
      </c>
      <c r="AA1033">
        <v>24.114872462401546</v>
      </c>
      <c r="AB1033">
        <v>57.567246947687295</v>
      </c>
      <c r="AC1033">
        <v>101.210591706448</v>
      </c>
      <c r="AD1033">
        <v>0</v>
      </c>
      <c r="AE1033">
        <v>237.37212726857064</v>
      </c>
    </row>
    <row r="1034" spans="1:31" x14ac:dyDescent="0.3">
      <c r="A1034">
        <v>2734700</v>
      </c>
      <c r="B1034">
        <v>1</v>
      </c>
      <c r="C1034" t="s">
        <v>80</v>
      </c>
      <c r="D1034" t="s">
        <v>108</v>
      </c>
      <c r="E1034" t="s">
        <v>161</v>
      </c>
      <c r="F1034" t="s">
        <v>3138</v>
      </c>
      <c r="G1034" t="s">
        <v>163</v>
      </c>
      <c r="H1034" t="s">
        <v>135</v>
      </c>
      <c r="I1034" t="s">
        <v>136</v>
      </c>
      <c r="J1034" t="s">
        <v>137</v>
      </c>
      <c r="K1034" t="s">
        <v>138</v>
      </c>
      <c r="L1034" t="s">
        <v>3139</v>
      </c>
      <c r="M1034" t="s">
        <v>3140</v>
      </c>
      <c r="N1034">
        <v>7.8624999999999998</v>
      </c>
      <c r="O1034">
        <v>0</v>
      </c>
      <c r="P1034">
        <v>13</v>
      </c>
      <c r="Q1034">
        <v>0</v>
      </c>
      <c r="R1034">
        <v>3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8.1563565337217874</v>
      </c>
      <c r="Y1034">
        <v>0</v>
      </c>
      <c r="Z1034">
        <v>0.94936829548122248</v>
      </c>
      <c r="AA1034">
        <v>0</v>
      </c>
      <c r="AB1034">
        <v>0</v>
      </c>
      <c r="AC1034">
        <v>0</v>
      </c>
      <c r="AD1034">
        <v>0</v>
      </c>
      <c r="AE1034">
        <v>9.1057248292030106</v>
      </c>
    </row>
    <row r="1035" spans="1:31" x14ac:dyDescent="0.3">
      <c r="A1035">
        <v>2734626</v>
      </c>
      <c r="B1035">
        <v>2</v>
      </c>
      <c r="C1035" t="s">
        <v>80</v>
      </c>
      <c r="D1035" t="s">
        <v>95</v>
      </c>
      <c r="E1035" t="s">
        <v>132</v>
      </c>
      <c r="F1035" t="s">
        <v>3141</v>
      </c>
      <c r="G1035" t="s">
        <v>147</v>
      </c>
      <c r="H1035" t="s">
        <v>135</v>
      </c>
      <c r="I1035" t="s">
        <v>490</v>
      </c>
      <c r="J1035" t="s">
        <v>137</v>
      </c>
      <c r="K1035" t="s">
        <v>138</v>
      </c>
      <c r="L1035" t="s">
        <v>3142</v>
      </c>
      <c r="M1035" t="s">
        <v>3143</v>
      </c>
      <c r="N1035">
        <v>4.1944443999999997E-2</v>
      </c>
      <c r="O1035">
        <v>0</v>
      </c>
      <c r="P1035">
        <v>14</v>
      </c>
      <c r="Q1035">
        <v>0</v>
      </c>
      <c r="R1035">
        <v>1</v>
      </c>
      <c r="S1035">
        <v>0</v>
      </c>
      <c r="T1035">
        <v>2</v>
      </c>
      <c r="U1035">
        <v>0</v>
      </c>
      <c r="V1035">
        <v>0</v>
      </c>
      <c r="W1035">
        <v>0</v>
      </c>
      <c r="X1035">
        <v>5.6253409776593336E-2</v>
      </c>
      <c r="Y1035">
        <v>0</v>
      </c>
      <c r="Z1035">
        <v>3.4952736012933334E-3</v>
      </c>
      <c r="AA1035">
        <v>0</v>
      </c>
      <c r="AB1035">
        <v>1.5269736043760002E-2</v>
      </c>
      <c r="AC1035">
        <v>0</v>
      </c>
      <c r="AD1035">
        <v>0</v>
      </c>
      <c r="AE1035">
        <v>7.5018419421646665E-2</v>
      </c>
    </row>
    <row r="1036" spans="1:31" x14ac:dyDescent="0.3">
      <c r="A1036">
        <v>2734778</v>
      </c>
      <c r="B1036">
        <v>1</v>
      </c>
      <c r="C1036" t="s">
        <v>80</v>
      </c>
      <c r="D1036" t="s">
        <v>101</v>
      </c>
      <c r="E1036" t="s">
        <v>150</v>
      </c>
      <c r="F1036" t="s">
        <v>3144</v>
      </c>
      <c r="G1036" t="s">
        <v>1361</v>
      </c>
      <c r="H1036" t="s">
        <v>153</v>
      </c>
      <c r="I1036" t="s">
        <v>136</v>
      </c>
      <c r="J1036" t="s">
        <v>137</v>
      </c>
      <c r="K1036" t="s">
        <v>138</v>
      </c>
      <c r="L1036" t="s">
        <v>3145</v>
      </c>
      <c r="M1036" t="s">
        <v>3146</v>
      </c>
      <c r="N1036">
        <v>1.128333333</v>
      </c>
      <c r="O1036">
        <v>1</v>
      </c>
      <c r="P1036">
        <v>3547</v>
      </c>
      <c r="Q1036">
        <v>2</v>
      </c>
      <c r="R1036">
        <v>45</v>
      </c>
      <c r="S1036">
        <v>2</v>
      </c>
      <c r="T1036">
        <v>211</v>
      </c>
      <c r="U1036">
        <v>1</v>
      </c>
      <c r="V1036">
        <v>1</v>
      </c>
      <c r="W1036">
        <v>0.28014466113500003</v>
      </c>
      <c r="X1036">
        <v>635.75356812246639</v>
      </c>
      <c r="Y1036">
        <v>1.25477612442</v>
      </c>
      <c r="Z1036">
        <v>7.7782393076003808</v>
      </c>
      <c r="AA1036">
        <v>21.090748804236</v>
      </c>
      <c r="AB1036">
        <v>236.42975375997685</v>
      </c>
      <c r="AC1036">
        <v>117.41126984858798</v>
      </c>
      <c r="AD1036">
        <v>0</v>
      </c>
      <c r="AE1036">
        <v>1019.9985006284226</v>
      </c>
    </row>
    <row r="1037" spans="1:31" x14ac:dyDescent="0.3">
      <c r="A1037">
        <v>2733619</v>
      </c>
      <c r="B1037">
        <v>1</v>
      </c>
      <c r="C1037" t="s">
        <v>80</v>
      </c>
      <c r="D1037" t="s">
        <v>94</v>
      </c>
      <c r="E1037" t="s">
        <v>150</v>
      </c>
      <c r="F1037" t="s">
        <v>3147</v>
      </c>
      <c r="G1037" t="s">
        <v>152</v>
      </c>
      <c r="H1037" t="s">
        <v>153</v>
      </c>
      <c r="I1037" t="s">
        <v>136</v>
      </c>
      <c r="J1037" t="s">
        <v>137</v>
      </c>
      <c r="K1037" t="s">
        <v>138</v>
      </c>
      <c r="L1037" t="s">
        <v>3148</v>
      </c>
      <c r="M1037" t="s">
        <v>3149</v>
      </c>
      <c r="N1037">
        <v>1.3194444439999999</v>
      </c>
      <c r="O1037">
        <v>0</v>
      </c>
      <c r="P1037">
        <v>146</v>
      </c>
      <c r="Q1037">
        <v>1</v>
      </c>
      <c r="R1037">
        <v>7</v>
      </c>
      <c r="S1037">
        <v>13</v>
      </c>
      <c r="T1037">
        <v>20</v>
      </c>
      <c r="U1037">
        <v>4</v>
      </c>
      <c r="V1037">
        <v>0</v>
      </c>
      <c r="W1037">
        <v>0</v>
      </c>
      <c r="X1037">
        <v>25.959118815032987</v>
      </c>
      <c r="Y1037">
        <v>211.03858209967183</v>
      </c>
      <c r="Z1037">
        <v>1.8379221068931251</v>
      </c>
      <c r="AA1037">
        <v>195.5959633119748</v>
      </c>
      <c r="AB1037">
        <v>13.933708876986374</v>
      </c>
      <c r="AC1037">
        <v>843.59834291212496</v>
      </c>
      <c r="AD1037">
        <v>0</v>
      </c>
      <c r="AE1037">
        <v>1291.9636381226842</v>
      </c>
    </row>
    <row r="1038" spans="1:31" x14ac:dyDescent="0.3">
      <c r="A1038">
        <v>2734901</v>
      </c>
      <c r="B1038">
        <v>1</v>
      </c>
      <c r="C1038" t="s">
        <v>80</v>
      </c>
      <c r="D1038" t="s">
        <v>82</v>
      </c>
      <c r="E1038" t="s">
        <v>145</v>
      </c>
      <c r="F1038" t="s">
        <v>272</v>
      </c>
      <c r="G1038" t="s">
        <v>181</v>
      </c>
      <c r="H1038" t="s">
        <v>135</v>
      </c>
      <c r="I1038" t="s">
        <v>136</v>
      </c>
      <c r="J1038" t="s">
        <v>137</v>
      </c>
      <c r="K1038" t="s">
        <v>138</v>
      </c>
      <c r="L1038" t="s">
        <v>3150</v>
      </c>
      <c r="M1038" t="s">
        <v>3151</v>
      </c>
      <c r="N1038">
        <v>5.0680555549999999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1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9.9369347901338685</v>
      </c>
      <c r="AC1038">
        <v>0</v>
      </c>
      <c r="AD1038">
        <v>0</v>
      </c>
      <c r="AE1038">
        <v>9.9369347901338685</v>
      </c>
    </row>
    <row r="1039" spans="1:31" x14ac:dyDescent="0.3">
      <c r="A1039">
        <v>2734878</v>
      </c>
      <c r="B1039">
        <v>1</v>
      </c>
      <c r="C1039" t="s">
        <v>80</v>
      </c>
      <c r="D1039" t="s">
        <v>104</v>
      </c>
      <c r="E1039" t="s">
        <v>132</v>
      </c>
      <c r="F1039" t="s">
        <v>3152</v>
      </c>
      <c r="G1039" t="s">
        <v>134</v>
      </c>
      <c r="H1039" t="s">
        <v>135</v>
      </c>
      <c r="I1039" t="s">
        <v>136</v>
      </c>
      <c r="J1039" t="s">
        <v>137</v>
      </c>
      <c r="K1039" t="s">
        <v>138</v>
      </c>
      <c r="L1039" t="s">
        <v>3153</v>
      </c>
      <c r="M1039" t="s">
        <v>3154</v>
      </c>
      <c r="N1039">
        <v>3.4163888880000002</v>
      </c>
      <c r="O1039">
        <v>0</v>
      </c>
      <c r="P1039">
        <v>43</v>
      </c>
      <c r="Q1039">
        <v>0</v>
      </c>
      <c r="R1039">
        <v>0</v>
      </c>
      <c r="S1039">
        <v>0</v>
      </c>
      <c r="T1039">
        <v>10</v>
      </c>
      <c r="U1039">
        <v>0</v>
      </c>
      <c r="V1039">
        <v>0</v>
      </c>
      <c r="W1039">
        <v>0</v>
      </c>
      <c r="X1039">
        <v>18.928609537815998</v>
      </c>
      <c r="Y1039">
        <v>0</v>
      </c>
      <c r="Z1039">
        <v>0</v>
      </c>
      <c r="AA1039">
        <v>0</v>
      </c>
      <c r="AB1039">
        <v>3.3476627563732562</v>
      </c>
      <c r="AC1039">
        <v>0</v>
      </c>
      <c r="AD1039">
        <v>0</v>
      </c>
      <c r="AE1039">
        <v>22.276272294189255</v>
      </c>
    </row>
    <row r="1040" spans="1:31" x14ac:dyDescent="0.3">
      <c r="A1040">
        <v>2733527</v>
      </c>
      <c r="B1040">
        <v>1</v>
      </c>
      <c r="C1040" t="s">
        <v>80</v>
      </c>
      <c r="D1040" t="s">
        <v>86</v>
      </c>
      <c r="E1040" t="s">
        <v>161</v>
      </c>
      <c r="F1040" t="s">
        <v>3155</v>
      </c>
      <c r="G1040" t="s">
        <v>163</v>
      </c>
      <c r="H1040" t="s">
        <v>135</v>
      </c>
      <c r="I1040" t="s">
        <v>136</v>
      </c>
      <c r="J1040" t="s">
        <v>137</v>
      </c>
      <c r="K1040" t="s">
        <v>138</v>
      </c>
      <c r="L1040" t="s">
        <v>3156</v>
      </c>
      <c r="M1040" t="s">
        <v>3157</v>
      </c>
      <c r="N1040">
        <v>4.733055555</v>
      </c>
      <c r="O1040">
        <v>0</v>
      </c>
      <c r="P1040">
        <v>101</v>
      </c>
      <c r="Q1040">
        <v>0</v>
      </c>
      <c r="R1040">
        <v>0</v>
      </c>
      <c r="S1040">
        <v>0</v>
      </c>
      <c r="T1040">
        <v>10</v>
      </c>
      <c r="U1040">
        <v>0</v>
      </c>
      <c r="V1040">
        <v>0</v>
      </c>
      <c r="W1040">
        <v>0</v>
      </c>
      <c r="X1040">
        <v>99.649413162329736</v>
      </c>
      <c r="Y1040">
        <v>0</v>
      </c>
      <c r="Z1040">
        <v>0</v>
      </c>
      <c r="AA1040">
        <v>0</v>
      </c>
      <c r="AB1040">
        <v>16.179170805190644</v>
      </c>
      <c r="AC1040">
        <v>0</v>
      </c>
      <c r="AD1040">
        <v>0</v>
      </c>
      <c r="AE1040">
        <v>115.82858396752039</v>
      </c>
    </row>
    <row r="1041" spans="1:31" x14ac:dyDescent="0.3">
      <c r="A1041">
        <v>2733504</v>
      </c>
      <c r="B1041">
        <v>1</v>
      </c>
      <c r="C1041" t="s">
        <v>80</v>
      </c>
      <c r="D1041" t="s">
        <v>97</v>
      </c>
      <c r="E1041" t="s">
        <v>150</v>
      </c>
      <c r="F1041" t="s">
        <v>3158</v>
      </c>
      <c r="G1041" t="s">
        <v>152</v>
      </c>
      <c r="H1041" t="s">
        <v>153</v>
      </c>
      <c r="I1041" t="s">
        <v>136</v>
      </c>
      <c r="J1041" t="s">
        <v>137</v>
      </c>
      <c r="K1041" t="s">
        <v>138</v>
      </c>
      <c r="L1041" t="s">
        <v>3159</v>
      </c>
      <c r="M1041" t="s">
        <v>3160</v>
      </c>
      <c r="N1041">
        <v>2.2666666659999999</v>
      </c>
      <c r="O1041">
        <v>8</v>
      </c>
      <c r="P1041">
        <v>1189</v>
      </c>
      <c r="Q1041">
        <v>13</v>
      </c>
      <c r="R1041">
        <v>426</v>
      </c>
      <c r="S1041">
        <v>29</v>
      </c>
      <c r="T1041">
        <v>263</v>
      </c>
      <c r="U1041">
        <v>2</v>
      </c>
      <c r="V1041">
        <v>2</v>
      </c>
      <c r="W1041">
        <v>164.73257754656902</v>
      </c>
      <c r="X1041">
        <v>889.15345820595553</v>
      </c>
      <c r="Y1041">
        <v>80.648357623196546</v>
      </c>
      <c r="Z1041">
        <v>223.28783801460381</v>
      </c>
      <c r="AA1041">
        <v>194.91547656146017</v>
      </c>
      <c r="AB1041">
        <v>327.66098618725584</v>
      </c>
      <c r="AC1041">
        <v>85.470399450477004</v>
      </c>
      <c r="AD1041">
        <v>4.189302474231825</v>
      </c>
      <c r="AE1041">
        <v>1970.0583960637498</v>
      </c>
    </row>
    <row r="1042" spans="1:31" x14ac:dyDescent="0.3">
      <c r="A1042">
        <v>2733481</v>
      </c>
      <c r="B1042">
        <v>1</v>
      </c>
      <c r="C1042" t="s">
        <v>80</v>
      </c>
      <c r="D1042" t="s">
        <v>108</v>
      </c>
      <c r="E1042" t="s">
        <v>213</v>
      </c>
      <c r="F1042" t="s">
        <v>2675</v>
      </c>
      <c r="G1042" t="s">
        <v>152</v>
      </c>
      <c r="H1042" t="s">
        <v>153</v>
      </c>
      <c r="I1042" t="s">
        <v>490</v>
      </c>
      <c r="J1042" t="s">
        <v>137</v>
      </c>
      <c r="K1042" t="s">
        <v>138</v>
      </c>
      <c r="L1042" t="s">
        <v>3161</v>
      </c>
      <c r="M1042" t="s">
        <v>3162</v>
      </c>
      <c r="N1042">
        <v>4.2500000000000003E-2</v>
      </c>
      <c r="O1042">
        <v>0</v>
      </c>
      <c r="P1042">
        <v>350</v>
      </c>
      <c r="Q1042">
        <v>0</v>
      </c>
      <c r="R1042">
        <v>85</v>
      </c>
      <c r="S1042">
        <v>1</v>
      </c>
      <c r="T1042">
        <v>27</v>
      </c>
      <c r="U1042">
        <v>0</v>
      </c>
      <c r="V1042">
        <v>0</v>
      </c>
      <c r="W1042">
        <v>0</v>
      </c>
      <c r="X1042">
        <v>1.5735623826016139</v>
      </c>
      <c r="Y1042">
        <v>0</v>
      </c>
      <c r="Z1042">
        <v>5.556100167157501E-2</v>
      </c>
      <c r="AA1042">
        <v>0.80972610156870006</v>
      </c>
      <c r="AB1042">
        <v>0.36619628650064995</v>
      </c>
      <c r="AC1042">
        <v>0</v>
      </c>
      <c r="AD1042">
        <v>0</v>
      </c>
      <c r="AE1042">
        <v>2.8050457723425386</v>
      </c>
    </row>
    <row r="1043" spans="1:31" x14ac:dyDescent="0.3">
      <c r="A1043">
        <v>2733742</v>
      </c>
      <c r="B1043">
        <v>1</v>
      </c>
      <c r="C1043" t="s">
        <v>80</v>
      </c>
      <c r="D1043" t="s">
        <v>82</v>
      </c>
      <c r="E1043" t="s">
        <v>145</v>
      </c>
      <c r="F1043" t="s">
        <v>3163</v>
      </c>
      <c r="G1043" t="s">
        <v>181</v>
      </c>
      <c r="H1043" t="s">
        <v>135</v>
      </c>
      <c r="I1043" t="s">
        <v>136</v>
      </c>
      <c r="J1043" t="s">
        <v>137</v>
      </c>
      <c r="K1043" t="s">
        <v>138</v>
      </c>
      <c r="L1043" t="s">
        <v>3164</v>
      </c>
      <c r="M1043" t="s">
        <v>3165</v>
      </c>
      <c r="N1043">
        <v>1.4186111109999999</v>
      </c>
      <c r="O1043">
        <v>0</v>
      </c>
      <c r="P1043">
        <v>9</v>
      </c>
      <c r="Q1043">
        <v>0</v>
      </c>
      <c r="R1043">
        <v>0</v>
      </c>
      <c r="S1043">
        <v>0</v>
      </c>
      <c r="T1043">
        <v>5</v>
      </c>
      <c r="U1043">
        <v>0</v>
      </c>
      <c r="V1043">
        <v>0</v>
      </c>
      <c r="W1043">
        <v>0</v>
      </c>
      <c r="X1043">
        <v>1.705840778339486</v>
      </c>
      <c r="Y1043">
        <v>0</v>
      </c>
      <c r="Z1043">
        <v>0</v>
      </c>
      <c r="AA1043">
        <v>0</v>
      </c>
      <c r="AB1043">
        <v>1.5380185149235832</v>
      </c>
      <c r="AC1043">
        <v>0</v>
      </c>
      <c r="AD1043">
        <v>0</v>
      </c>
      <c r="AE1043">
        <v>3.2438592932630694</v>
      </c>
    </row>
    <row r="1044" spans="1:31" x14ac:dyDescent="0.3">
      <c r="A1044">
        <v>2734417</v>
      </c>
      <c r="B1044">
        <v>1</v>
      </c>
      <c r="C1044" t="s">
        <v>80</v>
      </c>
      <c r="D1044" t="s">
        <v>94</v>
      </c>
      <c r="E1044" t="s">
        <v>156</v>
      </c>
      <c r="F1044" t="s">
        <v>3166</v>
      </c>
      <c r="G1044" t="s">
        <v>2358</v>
      </c>
      <c r="H1044" t="s">
        <v>153</v>
      </c>
      <c r="I1044" t="s">
        <v>136</v>
      </c>
      <c r="J1044" t="s">
        <v>137</v>
      </c>
      <c r="K1044" t="s">
        <v>138</v>
      </c>
      <c r="L1044" t="s">
        <v>3167</v>
      </c>
      <c r="M1044" t="s">
        <v>2359</v>
      </c>
      <c r="N1044">
        <v>1.2155555549999999</v>
      </c>
      <c r="O1044">
        <v>0</v>
      </c>
      <c r="P1044">
        <v>155</v>
      </c>
      <c r="Q1044">
        <v>0</v>
      </c>
      <c r="R1044">
        <v>2</v>
      </c>
      <c r="S1044">
        <v>0</v>
      </c>
      <c r="T1044">
        <v>24</v>
      </c>
      <c r="U1044">
        <v>0</v>
      </c>
      <c r="V1044">
        <v>0</v>
      </c>
      <c r="W1044">
        <v>0</v>
      </c>
      <c r="X1044">
        <v>20.177314234243731</v>
      </c>
      <c r="Y1044">
        <v>0</v>
      </c>
      <c r="Z1044">
        <v>3.3647007820500008E-2</v>
      </c>
      <c r="AA1044">
        <v>0</v>
      </c>
      <c r="AB1044">
        <v>14.50695855751083</v>
      </c>
      <c r="AC1044">
        <v>0</v>
      </c>
      <c r="AD1044">
        <v>0</v>
      </c>
      <c r="AE1044">
        <v>34.717919799575057</v>
      </c>
    </row>
    <row r="1045" spans="1:31" x14ac:dyDescent="0.3">
      <c r="A1045">
        <v>2734632</v>
      </c>
      <c r="B1045">
        <v>1</v>
      </c>
      <c r="C1045" t="s">
        <v>81</v>
      </c>
      <c r="D1045" t="s">
        <v>112</v>
      </c>
      <c r="E1045" t="s">
        <v>161</v>
      </c>
      <c r="F1045" t="s">
        <v>3168</v>
      </c>
      <c r="G1045" t="s">
        <v>163</v>
      </c>
      <c r="H1045" t="s">
        <v>135</v>
      </c>
      <c r="I1045" t="s">
        <v>136</v>
      </c>
      <c r="J1045" t="s">
        <v>137</v>
      </c>
      <c r="K1045" t="s">
        <v>138</v>
      </c>
      <c r="L1045" t="s">
        <v>3169</v>
      </c>
      <c r="M1045" t="s">
        <v>3170</v>
      </c>
      <c r="N1045">
        <v>3.0391666659999999</v>
      </c>
      <c r="O1045">
        <v>0</v>
      </c>
      <c r="P1045">
        <v>1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</row>
    <row r="1046" spans="1:31" x14ac:dyDescent="0.3">
      <c r="A1046">
        <v>2733696</v>
      </c>
      <c r="B1046">
        <v>1</v>
      </c>
      <c r="C1046" t="s">
        <v>80</v>
      </c>
      <c r="D1046" t="s">
        <v>94</v>
      </c>
      <c r="E1046" t="s">
        <v>156</v>
      </c>
      <c r="F1046" t="s">
        <v>3171</v>
      </c>
      <c r="G1046" t="s">
        <v>152</v>
      </c>
      <c r="H1046" t="s">
        <v>153</v>
      </c>
      <c r="I1046" t="s">
        <v>136</v>
      </c>
      <c r="J1046" t="s">
        <v>137</v>
      </c>
      <c r="K1046" t="s">
        <v>138</v>
      </c>
      <c r="L1046" t="s">
        <v>3172</v>
      </c>
      <c r="M1046" t="s">
        <v>3173</v>
      </c>
      <c r="N1046">
        <v>9.9163888880000002</v>
      </c>
      <c r="O1046">
        <v>0</v>
      </c>
      <c r="P1046">
        <v>4302</v>
      </c>
      <c r="Q1046">
        <v>0</v>
      </c>
      <c r="R1046">
        <v>169</v>
      </c>
      <c r="S1046">
        <v>1</v>
      </c>
      <c r="T1046">
        <v>259</v>
      </c>
      <c r="U1046">
        <v>0</v>
      </c>
      <c r="V1046">
        <v>0</v>
      </c>
      <c r="W1046">
        <v>0</v>
      </c>
      <c r="X1046">
        <v>8311.1599235555841</v>
      </c>
      <c r="Y1046">
        <v>0</v>
      </c>
      <c r="Z1046">
        <v>56.748789640489825</v>
      </c>
      <c r="AA1046">
        <v>3457.2971278194268</v>
      </c>
      <c r="AB1046">
        <v>2336.0251749991203</v>
      </c>
      <c r="AC1046">
        <v>0</v>
      </c>
      <c r="AD1046">
        <v>0</v>
      </c>
      <c r="AE1046">
        <v>14161.231016014621</v>
      </c>
    </row>
    <row r="1047" spans="1:31" x14ac:dyDescent="0.3">
      <c r="A1047">
        <v>2734814</v>
      </c>
      <c r="B1047">
        <v>2</v>
      </c>
      <c r="C1047" t="s">
        <v>80</v>
      </c>
      <c r="D1047" t="s">
        <v>104</v>
      </c>
      <c r="E1047" t="s">
        <v>132</v>
      </c>
      <c r="F1047" t="s">
        <v>3174</v>
      </c>
      <c r="G1047" t="s">
        <v>163</v>
      </c>
      <c r="H1047" t="s">
        <v>135</v>
      </c>
      <c r="I1047" t="s">
        <v>136</v>
      </c>
      <c r="J1047" t="s">
        <v>137</v>
      </c>
      <c r="K1047" t="s">
        <v>138</v>
      </c>
      <c r="L1047" t="s">
        <v>2207</v>
      </c>
      <c r="M1047" t="s">
        <v>3175</v>
      </c>
      <c r="N1047">
        <v>8.2777776999999997E-2</v>
      </c>
      <c r="O1047">
        <v>0</v>
      </c>
      <c r="P1047">
        <v>400</v>
      </c>
      <c r="Q1047">
        <v>0</v>
      </c>
      <c r="R1047">
        <v>0</v>
      </c>
      <c r="S1047">
        <v>0</v>
      </c>
      <c r="T1047">
        <v>10</v>
      </c>
      <c r="U1047">
        <v>0</v>
      </c>
      <c r="V1047">
        <v>0</v>
      </c>
      <c r="W1047">
        <v>0</v>
      </c>
      <c r="X1047">
        <v>7.3146333549673788</v>
      </c>
      <c r="Y1047">
        <v>0</v>
      </c>
      <c r="Z1047">
        <v>0</v>
      </c>
      <c r="AA1047">
        <v>0</v>
      </c>
      <c r="AB1047">
        <v>0.30129547036075671</v>
      </c>
      <c r="AC1047">
        <v>0</v>
      </c>
      <c r="AD1047">
        <v>0</v>
      </c>
      <c r="AE1047">
        <v>7.6159288253281359</v>
      </c>
    </row>
    <row r="1048" spans="1:31" x14ac:dyDescent="0.3">
      <c r="A1048">
        <v>2734678</v>
      </c>
      <c r="B1048">
        <v>1</v>
      </c>
      <c r="C1048" t="s">
        <v>80</v>
      </c>
      <c r="D1048" t="s">
        <v>83</v>
      </c>
      <c r="E1048" t="s">
        <v>145</v>
      </c>
      <c r="F1048" t="s">
        <v>3176</v>
      </c>
      <c r="G1048" t="s">
        <v>230</v>
      </c>
      <c r="H1048" t="s">
        <v>135</v>
      </c>
      <c r="I1048" t="s">
        <v>136</v>
      </c>
      <c r="J1048" t="s">
        <v>137</v>
      </c>
      <c r="K1048" t="s">
        <v>138</v>
      </c>
      <c r="L1048" t="s">
        <v>3177</v>
      </c>
      <c r="M1048" t="s">
        <v>3178</v>
      </c>
      <c r="N1048">
        <v>1.4288888879999999</v>
      </c>
      <c r="O1048">
        <v>0</v>
      </c>
      <c r="P1048">
        <v>2</v>
      </c>
      <c r="Q1048">
        <v>0</v>
      </c>
      <c r="R1048">
        <v>0</v>
      </c>
      <c r="S1048">
        <v>0</v>
      </c>
      <c r="T1048">
        <v>12</v>
      </c>
      <c r="U1048">
        <v>0</v>
      </c>
      <c r="V1048">
        <v>0</v>
      </c>
      <c r="W1048">
        <v>0</v>
      </c>
      <c r="X1048">
        <v>0.69350348493359004</v>
      </c>
      <c r="Y1048">
        <v>0</v>
      </c>
      <c r="Z1048">
        <v>0</v>
      </c>
      <c r="AA1048">
        <v>0</v>
      </c>
      <c r="AB1048">
        <v>3.4075541494445769</v>
      </c>
      <c r="AC1048">
        <v>0</v>
      </c>
      <c r="AD1048">
        <v>0</v>
      </c>
      <c r="AE1048">
        <v>4.1010576343781668</v>
      </c>
    </row>
    <row r="1049" spans="1:31" x14ac:dyDescent="0.3">
      <c r="A1049">
        <v>2734125</v>
      </c>
      <c r="B1049">
        <v>1</v>
      </c>
      <c r="C1049" t="s">
        <v>80</v>
      </c>
      <c r="D1049" t="s">
        <v>95</v>
      </c>
      <c r="E1049" t="s">
        <v>132</v>
      </c>
      <c r="F1049" t="s">
        <v>3179</v>
      </c>
      <c r="G1049" t="s">
        <v>170</v>
      </c>
      <c r="H1049" t="s">
        <v>135</v>
      </c>
      <c r="I1049" t="s">
        <v>136</v>
      </c>
      <c r="J1049" t="s">
        <v>137</v>
      </c>
      <c r="K1049" t="s">
        <v>138</v>
      </c>
      <c r="L1049" t="s">
        <v>3180</v>
      </c>
      <c r="M1049" t="s">
        <v>3181</v>
      </c>
      <c r="N1049">
        <v>1.2408333330000001</v>
      </c>
      <c r="O1049">
        <v>0</v>
      </c>
      <c r="P1049">
        <v>207</v>
      </c>
      <c r="Q1049">
        <v>0</v>
      </c>
      <c r="R1049">
        <v>0</v>
      </c>
      <c r="S1049">
        <v>0</v>
      </c>
      <c r="T1049">
        <v>1</v>
      </c>
      <c r="U1049">
        <v>0</v>
      </c>
      <c r="V1049">
        <v>0</v>
      </c>
      <c r="W1049">
        <v>0</v>
      </c>
      <c r="X1049">
        <v>57.242027793838915</v>
      </c>
      <c r="Y1049">
        <v>0</v>
      </c>
      <c r="Z1049">
        <v>0</v>
      </c>
      <c r="AA1049">
        <v>0</v>
      </c>
      <c r="AB1049">
        <v>5.3441976670360853</v>
      </c>
      <c r="AC1049">
        <v>0</v>
      </c>
      <c r="AD1049">
        <v>0</v>
      </c>
      <c r="AE1049">
        <v>62.586225460874999</v>
      </c>
    </row>
    <row r="1050" spans="1:31" x14ac:dyDescent="0.3">
      <c r="A1050">
        <v>2734148</v>
      </c>
      <c r="B1050">
        <v>1</v>
      </c>
      <c r="C1050" t="s">
        <v>80</v>
      </c>
      <c r="D1050" t="s">
        <v>93</v>
      </c>
      <c r="E1050" t="s">
        <v>150</v>
      </c>
      <c r="F1050" t="s">
        <v>3182</v>
      </c>
      <c r="G1050" t="s">
        <v>209</v>
      </c>
      <c r="H1050" t="s">
        <v>153</v>
      </c>
      <c r="I1050" t="s">
        <v>136</v>
      </c>
      <c r="J1050" t="s">
        <v>137</v>
      </c>
      <c r="K1050" t="s">
        <v>210</v>
      </c>
      <c r="L1050" t="s">
        <v>3183</v>
      </c>
      <c r="M1050" t="s">
        <v>3184</v>
      </c>
      <c r="N1050">
        <v>6.744722222</v>
      </c>
      <c r="O1050">
        <v>3</v>
      </c>
      <c r="P1050">
        <v>14</v>
      </c>
      <c r="Q1050">
        <v>41</v>
      </c>
      <c r="R1050">
        <v>198</v>
      </c>
      <c r="S1050">
        <v>11</v>
      </c>
      <c r="T1050">
        <v>49</v>
      </c>
      <c r="U1050">
        <v>0</v>
      </c>
      <c r="V1050">
        <v>0</v>
      </c>
      <c r="W1050">
        <v>45.550134260261352</v>
      </c>
      <c r="X1050">
        <v>40.869205272741695</v>
      </c>
      <c r="Y1050">
        <v>506.23295496556074</v>
      </c>
      <c r="Z1050">
        <v>935.17052585749445</v>
      </c>
      <c r="AA1050">
        <v>203.48192119336778</v>
      </c>
      <c r="AB1050">
        <v>251.62442438058133</v>
      </c>
      <c r="AC1050">
        <v>0</v>
      </c>
      <c r="AD1050">
        <v>0</v>
      </c>
      <c r="AE1050">
        <v>1982.9291659300075</v>
      </c>
    </row>
    <row r="1051" spans="1:31" x14ac:dyDescent="0.3">
      <c r="A1051">
        <v>2733650</v>
      </c>
      <c r="B1051">
        <v>1</v>
      </c>
      <c r="C1051" t="s">
        <v>80</v>
      </c>
      <c r="D1051" t="s">
        <v>95</v>
      </c>
      <c r="E1051" t="s">
        <v>150</v>
      </c>
      <c r="F1051" t="s">
        <v>226</v>
      </c>
      <c r="G1051" t="s">
        <v>152</v>
      </c>
      <c r="H1051" t="s">
        <v>153</v>
      </c>
      <c r="I1051" t="s">
        <v>136</v>
      </c>
      <c r="J1051" t="s">
        <v>137</v>
      </c>
      <c r="K1051" t="s">
        <v>138</v>
      </c>
      <c r="L1051" t="s">
        <v>1690</v>
      </c>
      <c r="M1051" t="s">
        <v>3185</v>
      </c>
      <c r="N1051">
        <v>3.2763888880000001</v>
      </c>
      <c r="O1051">
        <v>5</v>
      </c>
      <c r="P1051">
        <v>773</v>
      </c>
      <c r="Q1051">
        <v>24</v>
      </c>
      <c r="R1051">
        <v>13</v>
      </c>
      <c r="S1051">
        <v>34</v>
      </c>
      <c r="T1051">
        <v>57</v>
      </c>
      <c r="U1051">
        <v>0</v>
      </c>
      <c r="V1051">
        <v>0</v>
      </c>
      <c r="W1051">
        <v>16.421966875900498</v>
      </c>
      <c r="X1051">
        <v>483.92836443766549</v>
      </c>
      <c r="Y1051">
        <v>110.09811601084145</v>
      </c>
      <c r="Z1051">
        <v>14.755858190026006</v>
      </c>
      <c r="AA1051">
        <v>1603.8650035289829</v>
      </c>
      <c r="AB1051">
        <v>135.19362266037393</v>
      </c>
      <c r="AC1051">
        <v>0</v>
      </c>
      <c r="AD1051">
        <v>0</v>
      </c>
      <c r="AE1051">
        <v>2364.2629317037904</v>
      </c>
    </row>
    <row r="1052" spans="1:31" x14ac:dyDescent="0.3">
      <c r="A1052">
        <v>2734509</v>
      </c>
      <c r="B1052">
        <v>1</v>
      </c>
      <c r="C1052" t="s">
        <v>80</v>
      </c>
      <c r="D1052" t="s">
        <v>106</v>
      </c>
      <c r="E1052" t="s">
        <v>161</v>
      </c>
      <c r="F1052" t="s">
        <v>3186</v>
      </c>
      <c r="G1052" t="s">
        <v>163</v>
      </c>
      <c r="H1052" t="s">
        <v>135</v>
      </c>
      <c r="I1052" t="s">
        <v>136</v>
      </c>
      <c r="J1052" t="s">
        <v>137</v>
      </c>
      <c r="K1052" t="s">
        <v>138</v>
      </c>
      <c r="L1052" t="s">
        <v>3187</v>
      </c>
      <c r="M1052" t="s">
        <v>3188</v>
      </c>
      <c r="N1052">
        <v>8.7963888879999992</v>
      </c>
      <c r="O1052">
        <v>0</v>
      </c>
      <c r="P1052">
        <v>59</v>
      </c>
      <c r="Q1052">
        <v>0</v>
      </c>
      <c r="R1052">
        <v>1</v>
      </c>
      <c r="S1052">
        <v>0</v>
      </c>
      <c r="T1052">
        <v>6</v>
      </c>
      <c r="U1052">
        <v>0</v>
      </c>
      <c r="V1052">
        <v>0</v>
      </c>
      <c r="W1052">
        <v>0</v>
      </c>
      <c r="X1052">
        <v>86.35188992611576</v>
      </c>
      <c r="Y1052">
        <v>0</v>
      </c>
      <c r="Z1052">
        <v>2.1558428953118756</v>
      </c>
      <c r="AA1052">
        <v>0</v>
      </c>
      <c r="AB1052">
        <v>11.433134832511552</v>
      </c>
      <c r="AC1052">
        <v>0</v>
      </c>
      <c r="AD1052">
        <v>0</v>
      </c>
      <c r="AE1052">
        <v>99.940867653939193</v>
      </c>
    </row>
    <row r="1053" spans="1:31" x14ac:dyDescent="0.3">
      <c r="A1053">
        <v>2734440</v>
      </c>
      <c r="B1053">
        <v>1</v>
      </c>
      <c r="C1053" t="s">
        <v>80</v>
      </c>
      <c r="D1053" t="s">
        <v>95</v>
      </c>
      <c r="E1053" t="s">
        <v>156</v>
      </c>
      <c r="F1053" t="s">
        <v>3189</v>
      </c>
      <c r="G1053" t="s">
        <v>446</v>
      </c>
      <c r="H1053" t="s">
        <v>153</v>
      </c>
      <c r="I1053" t="s">
        <v>136</v>
      </c>
      <c r="J1053" t="s">
        <v>137</v>
      </c>
      <c r="K1053" t="s">
        <v>138</v>
      </c>
      <c r="L1053" t="s">
        <v>3190</v>
      </c>
      <c r="M1053" t="s">
        <v>3191</v>
      </c>
      <c r="N1053">
        <v>4.9652777769999998</v>
      </c>
      <c r="O1053">
        <v>0</v>
      </c>
      <c r="P1053">
        <v>18</v>
      </c>
      <c r="Q1053">
        <v>0</v>
      </c>
      <c r="R1053">
        <v>1</v>
      </c>
      <c r="S1053">
        <v>2</v>
      </c>
      <c r="T1053">
        <v>2</v>
      </c>
      <c r="U1053">
        <v>0</v>
      </c>
      <c r="V1053">
        <v>0</v>
      </c>
      <c r="W1053">
        <v>0</v>
      </c>
      <c r="X1053">
        <v>6.1602247841582196</v>
      </c>
      <c r="Y1053">
        <v>0</v>
      </c>
      <c r="Z1053">
        <v>0.16331388053598753</v>
      </c>
      <c r="AA1053">
        <v>7.364290565853576</v>
      </c>
      <c r="AB1053">
        <v>1.7112269936201634</v>
      </c>
      <c r="AC1053">
        <v>0</v>
      </c>
      <c r="AD1053">
        <v>0</v>
      </c>
      <c r="AE1053">
        <v>15.399056224167948</v>
      </c>
    </row>
    <row r="1054" spans="1:31" x14ac:dyDescent="0.3">
      <c r="A1054">
        <v>2733750</v>
      </c>
      <c r="B1054">
        <v>1</v>
      </c>
      <c r="C1054" t="s">
        <v>80</v>
      </c>
      <c r="D1054" t="s">
        <v>82</v>
      </c>
      <c r="E1054" t="s">
        <v>145</v>
      </c>
      <c r="F1054" t="s">
        <v>3192</v>
      </c>
      <c r="G1054" t="s">
        <v>230</v>
      </c>
      <c r="H1054" t="s">
        <v>135</v>
      </c>
      <c r="I1054" t="s">
        <v>136</v>
      </c>
      <c r="J1054" t="s">
        <v>137</v>
      </c>
      <c r="K1054" t="s">
        <v>138</v>
      </c>
      <c r="L1054" t="s">
        <v>3193</v>
      </c>
      <c r="M1054" t="s">
        <v>3194</v>
      </c>
      <c r="N1054">
        <v>2.8577777769999999</v>
      </c>
      <c r="O1054">
        <v>0</v>
      </c>
      <c r="P1054">
        <v>1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0.54169082283108505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0.54169082283108505</v>
      </c>
    </row>
    <row r="1055" spans="1:31" x14ac:dyDescent="0.3">
      <c r="A1055">
        <v>2734701</v>
      </c>
      <c r="B1055">
        <v>1</v>
      </c>
      <c r="C1055" t="s">
        <v>81</v>
      </c>
      <c r="D1055" t="s">
        <v>122</v>
      </c>
      <c r="E1055" t="s">
        <v>213</v>
      </c>
      <c r="F1055" t="s">
        <v>3195</v>
      </c>
      <c r="G1055" t="s">
        <v>152</v>
      </c>
      <c r="H1055" t="s">
        <v>153</v>
      </c>
      <c r="I1055" t="s">
        <v>136</v>
      </c>
      <c r="J1055" t="s">
        <v>137</v>
      </c>
      <c r="K1055" t="s">
        <v>138</v>
      </c>
      <c r="L1055" t="s">
        <v>3196</v>
      </c>
      <c r="M1055" t="s">
        <v>2132</v>
      </c>
      <c r="N1055">
        <v>0.29277777700000002</v>
      </c>
      <c r="O1055">
        <v>0</v>
      </c>
      <c r="P1055">
        <v>1463</v>
      </c>
      <c r="Q1055">
        <v>0</v>
      </c>
      <c r="R1055">
        <v>3</v>
      </c>
      <c r="S1055">
        <v>2</v>
      </c>
      <c r="T1055">
        <v>109</v>
      </c>
      <c r="U1055">
        <v>0</v>
      </c>
      <c r="V1055">
        <v>0</v>
      </c>
      <c r="W1055">
        <v>0</v>
      </c>
      <c r="X1055">
        <v>96.349040210500135</v>
      </c>
      <c r="Y1055">
        <v>0</v>
      </c>
      <c r="Z1055">
        <v>0.61970253305804501</v>
      </c>
      <c r="AA1055">
        <v>15.430302341145035</v>
      </c>
      <c r="AB1055">
        <v>32.772261681564821</v>
      </c>
      <c r="AC1055">
        <v>0</v>
      </c>
      <c r="AD1055">
        <v>0</v>
      </c>
      <c r="AE1055">
        <v>145.17130676626803</v>
      </c>
    </row>
    <row r="1056" spans="1:31" x14ac:dyDescent="0.3">
      <c r="A1056">
        <v>2734011</v>
      </c>
      <c r="B1056">
        <v>1</v>
      </c>
      <c r="C1056" t="s">
        <v>81</v>
      </c>
      <c r="D1056" t="s">
        <v>113</v>
      </c>
      <c r="E1056" t="s">
        <v>161</v>
      </c>
      <c r="F1056" t="s">
        <v>3197</v>
      </c>
      <c r="G1056" t="s">
        <v>163</v>
      </c>
      <c r="H1056" t="s">
        <v>135</v>
      </c>
      <c r="I1056" t="s">
        <v>136</v>
      </c>
      <c r="J1056" t="s">
        <v>137</v>
      </c>
      <c r="K1056" t="s">
        <v>138</v>
      </c>
      <c r="L1056" t="s">
        <v>3198</v>
      </c>
      <c r="M1056" t="s">
        <v>3199</v>
      </c>
      <c r="N1056">
        <v>5.5666666659999997</v>
      </c>
      <c r="O1056">
        <v>0</v>
      </c>
      <c r="P1056">
        <v>3</v>
      </c>
      <c r="Q1056">
        <v>0</v>
      </c>
      <c r="R1056">
        <v>3</v>
      </c>
      <c r="S1056">
        <v>0</v>
      </c>
      <c r="T1056">
        <v>1</v>
      </c>
      <c r="U1056">
        <v>0</v>
      </c>
      <c r="V1056">
        <v>0</v>
      </c>
      <c r="W1056">
        <v>0</v>
      </c>
      <c r="X1056">
        <v>0.41379188543052509</v>
      </c>
      <c r="Y1056">
        <v>0</v>
      </c>
      <c r="Z1056">
        <v>0</v>
      </c>
      <c r="AA1056">
        <v>0</v>
      </c>
      <c r="AB1056">
        <v>3.2289761296724999E-2</v>
      </c>
      <c r="AC1056">
        <v>0</v>
      </c>
      <c r="AD1056">
        <v>0</v>
      </c>
      <c r="AE1056">
        <v>0.44608164672725009</v>
      </c>
    </row>
    <row r="1057" spans="1:31" x14ac:dyDescent="0.3">
      <c r="A1057">
        <v>2734188</v>
      </c>
      <c r="B1057">
        <v>1</v>
      </c>
      <c r="C1057" t="s">
        <v>81</v>
      </c>
      <c r="D1057" t="s">
        <v>124</v>
      </c>
      <c r="E1057" t="s">
        <v>132</v>
      </c>
      <c r="F1057" t="s">
        <v>3200</v>
      </c>
      <c r="G1057" t="s">
        <v>134</v>
      </c>
      <c r="H1057" t="s">
        <v>135</v>
      </c>
      <c r="I1057" t="s">
        <v>136</v>
      </c>
      <c r="J1057" t="s">
        <v>137</v>
      </c>
      <c r="K1057" t="s">
        <v>138</v>
      </c>
      <c r="L1057" t="s">
        <v>3201</v>
      </c>
      <c r="M1057" t="s">
        <v>3202</v>
      </c>
      <c r="N1057">
        <v>2.2236111109999999</v>
      </c>
      <c r="O1057">
        <v>0</v>
      </c>
      <c r="P1057">
        <v>20</v>
      </c>
      <c r="Q1057">
        <v>0</v>
      </c>
      <c r="R1057">
        <v>8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5.361668941621045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5.361668941621045</v>
      </c>
    </row>
    <row r="1058" spans="1:31" x14ac:dyDescent="0.3">
      <c r="A1058">
        <v>2733879</v>
      </c>
      <c r="B1058">
        <v>1</v>
      </c>
      <c r="C1058" t="s">
        <v>81</v>
      </c>
      <c r="D1058" t="s">
        <v>113</v>
      </c>
      <c r="E1058" t="s">
        <v>132</v>
      </c>
      <c r="F1058" t="s">
        <v>3203</v>
      </c>
      <c r="G1058" t="s">
        <v>134</v>
      </c>
      <c r="H1058" t="s">
        <v>135</v>
      </c>
      <c r="I1058" t="s">
        <v>136</v>
      </c>
      <c r="J1058" t="s">
        <v>137</v>
      </c>
      <c r="K1058" t="s">
        <v>138</v>
      </c>
      <c r="L1058" t="s">
        <v>3204</v>
      </c>
      <c r="M1058" t="s">
        <v>3205</v>
      </c>
      <c r="N1058">
        <v>2.0563888879999999</v>
      </c>
      <c r="O1058">
        <v>0</v>
      </c>
      <c r="P1058">
        <v>62</v>
      </c>
      <c r="Q1058">
        <v>0</v>
      </c>
      <c r="R1058">
        <v>2</v>
      </c>
      <c r="S1058">
        <v>0</v>
      </c>
      <c r="T1058">
        <v>1</v>
      </c>
      <c r="U1058">
        <v>0</v>
      </c>
      <c r="V1058">
        <v>0</v>
      </c>
      <c r="W1058">
        <v>0</v>
      </c>
      <c r="X1058">
        <v>10.240839569206591</v>
      </c>
      <c r="Y1058">
        <v>0</v>
      </c>
      <c r="Z1058">
        <v>0</v>
      </c>
      <c r="AA1058">
        <v>0</v>
      </c>
      <c r="AB1058">
        <v>1.3603419333507336</v>
      </c>
      <c r="AC1058">
        <v>0</v>
      </c>
      <c r="AD1058">
        <v>0</v>
      </c>
      <c r="AE1058">
        <v>11.601181502557324</v>
      </c>
    </row>
    <row r="1059" spans="1:31" x14ac:dyDescent="0.3">
      <c r="A1059">
        <v>2734211</v>
      </c>
      <c r="B1059">
        <v>1</v>
      </c>
      <c r="C1059" t="s">
        <v>80</v>
      </c>
      <c r="D1059" t="s">
        <v>83</v>
      </c>
      <c r="E1059" t="s">
        <v>145</v>
      </c>
      <c r="F1059" t="s">
        <v>3206</v>
      </c>
      <c r="G1059" t="s">
        <v>147</v>
      </c>
      <c r="H1059" t="s">
        <v>135</v>
      </c>
      <c r="I1059" t="s">
        <v>136</v>
      </c>
      <c r="J1059" t="s">
        <v>137</v>
      </c>
      <c r="K1059" t="s">
        <v>138</v>
      </c>
      <c r="L1059" t="s">
        <v>3207</v>
      </c>
      <c r="M1059" t="s">
        <v>3208</v>
      </c>
      <c r="N1059">
        <v>3.6030555550000001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1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22.026960088527119</v>
      </c>
      <c r="AC1059">
        <v>0</v>
      </c>
      <c r="AD1059">
        <v>0</v>
      </c>
      <c r="AE1059">
        <v>22.026960088527119</v>
      </c>
    </row>
    <row r="1060" spans="1:31" x14ac:dyDescent="0.3">
      <c r="A1060">
        <v>2734117</v>
      </c>
      <c r="B1060">
        <v>1</v>
      </c>
      <c r="C1060" t="s">
        <v>80</v>
      </c>
      <c r="D1060" t="s">
        <v>82</v>
      </c>
      <c r="E1060" t="s">
        <v>145</v>
      </c>
      <c r="F1060" t="s">
        <v>3209</v>
      </c>
      <c r="G1060" t="s">
        <v>230</v>
      </c>
      <c r="H1060" t="s">
        <v>135</v>
      </c>
      <c r="I1060" t="s">
        <v>136</v>
      </c>
      <c r="J1060" t="s">
        <v>137</v>
      </c>
      <c r="K1060" t="s">
        <v>138</v>
      </c>
      <c r="L1060" t="s">
        <v>1590</v>
      </c>
      <c r="M1060" t="s">
        <v>3210</v>
      </c>
      <c r="N1060">
        <v>5.4363888879999998</v>
      </c>
      <c r="O1060">
        <v>0</v>
      </c>
      <c r="P1060">
        <v>6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4.1208707627709371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4.1208707627709371</v>
      </c>
    </row>
    <row r="1061" spans="1:31" x14ac:dyDescent="0.3">
      <c r="A1061">
        <v>2734240</v>
      </c>
      <c r="B1061">
        <v>1</v>
      </c>
      <c r="C1061" t="s">
        <v>80</v>
      </c>
      <c r="D1061" t="s">
        <v>83</v>
      </c>
      <c r="E1061" t="s">
        <v>156</v>
      </c>
      <c r="F1061" t="s">
        <v>3211</v>
      </c>
      <c r="G1061" t="s">
        <v>2209</v>
      </c>
      <c r="H1061" t="s">
        <v>153</v>
      </c>
      <c r="I1061" t="s">
        <v>136</v>
      </c>
      <c r="J1061" t="s">
        <v>137</v>
      </c>
      <c r="K1061" t="s">
        <v>138</v>
      </c>
      <c r="L1061" t="s">
        <v>3212</v>
      </c>
      <c r="M1061" t="s">
        <v>3213</v>
      </c>
      <c r="N1061">
        <v>7.3741666659999998</v>
      </c>
      <c r="O1061">
        <v>0</v>
      </c>
      <c r="P1061">
        <v>0</v>
      </c>
      <c r="Q1061">
        <v>1</v>
      </c>
      <c r="R1061">
        <v>0</v>
      </c>
      <c r="S1061">
        <v>3</v>
      </c>
      <c r="T1061">
        <v>25</v>
      </c>
      <c r="U1061">
        <v>1</v>
      </c>
      <c r="V1061">
        <v>2</v>
      </c>
      <c r="W1061">
        <v>0</v>
      </c>
      <c r="X1061">
        <v>0</v>
      </c>
      <c r="Y1061">
        <v>1309.1629179058007</v>
      </c>
      <c r="Z1061">
        <v>0</v>
      </c>
      <c r="AA1061">
        <v>142.15004629027246</v>
      </c>
      <c r="AB1061">
        <v>701.52261581498897</v>
      </c>
      <c r="AC1061">
        <v>172.83170727037236</v>
      </c>
      <c r="AD1061">
        <v>1200.9763943865494</v>
      </c>
      <c r="AE1061">
        <v>3526.6436816679834</v>
      </c>
    </row>
    <row r="1062" spans="1:31" x14ac:dyDescent="0.3">
      <c r="A1062">
        <v>2734572</v>
      </c>
      <c r="B1062">
        <v>1</v>
      </c>
      <c r="C1062" t="s">
        <v>80</v>
      </c>
      <c r="D1062" t="s">
        <v>82</v>
      </c>
      <c r="E1062" t="s">
        <v>200</v>
      </c>
      <c r="F1062" t="s">
        <v>3214</v>
      </c>
      <c r="G1062" t="s">
        <v>163</v>
      </c>
      <c r="H1062" t="s">
        <v>135</v>
      </c>
      <c r="I1062" t="s">
        <v>136</v>
      </c>
      <c r="J1062" t="s">
        <v>137</v>
      </c>
      <c r="K1062" t="s">
        <v>138</v>
      </c>
      <c r="L1062" t="s">
        <v>3215</v>
      </c>
      <c r="M1062" t="s">
        <v>3216</v>
      </c>
      <c r="N1062">
        <v>13.403611111</v>
      </c>
      <c r="O1062">
        <v>0</v>
      </c>
      <c r="P1062">
        <v>38</v>
      </c>
      <c r="Q1062">
        <v>0</v>
      </c>
      <c r="R1062">
        <v>0</v>
      </c>
      <c r="S1062">
        <v>0</v>
      </c>
      <c r="T1062">
        <v>19</v>
      </c>
      <c r="U1062">
        <v>0</v>
      </c>
      <c r="V1062">
        <v>0</v>
      </c>
      <c r="W1062">
        <v>0</v>
      </c>
      <c r="X1062">
        <v>107.53172454720691</v>
      </c>
      <c r="Y1062">
        <v>0</v>
      </c>
      <c r="Z1062">
        <v>0</v>
      </c>
      <c r="AA1062">
        <v>0</v>
      </c>
      <c r="AB1062">
        <v>330.19015255827526</v>
      </c>
      <c r="AC1062">
        <v>0</v>
      </c>
      <c r="AD1062">
        <v>0</v>
      </c>
      <c r="AE1062">
        <v>437.72187710548218</v>
      </c>
    </row>
    <row r="1063" spans="1:31" x14ac:dyDescent="0.3">
      <c r="A1063">
        <v>2733942</v>
      </c>
      <c r="B1063">
        <v>1</v>
      </c>
      <c r="C1063" t="s">
        <v>80</v>
      </c>
      <c r="D1063" t="s">
        <v>99</v>
      </c>
      <c r="E1063" t="s">
        <v>150</v>
      </c>
      <c r="F1063" t="s">
        <v>2557</v>
      </c>
      <c r="G1063" t="s">
        <v>152</v>
      </c>
      <c r="H1063" t="s">
        <v>153</v>
      </c>
      <c r="I1063" t="s">
        <v>136</v>
      </c>
      <c r="J1063" t="s">
        <v>137</v>
      </c>
      <c r="K1063" t="s">
        <v>138</v>
      </c>
      <c r="L1063" t="s">
        <v>3217</v>
      </c>
      <c r="M1063" t="s">
        <v>3218</v>
      </c>
      <c r="N1063">
        <v>0.255</v>
      </c>
      <c r="O1063">
        <v>4</v>
      </c>
      <c r="P1063">
        <v>665</v>
      </c>
      <c r="Q1063">
        <v>1</v>
      </c>
      <c r="R1063">
        <v>39</v>
      </c>
      <c r="S1063">
        <v>2</v>
      </c>
      <c r="T1063">
        <v>69</v>
      </c>
      <c r="U1063">
        <v>0</v>
      </c>
      <c r="V1063">
        <v>0</v>
      </c>
      <c r="W1063">
        <v>3.5185678522175703</v>
      </c>
      <c r="X1063">
        <v>23.524572394367809</v>
      </c>
      <c r="Y1063">
        <v>7.434159037285501E-2</v>
      </c>
      <c r="Z1063">
        <v>0.27937225722761999</v>
      </c>
      <c r="AA1063">
        <v>26.861725908726754</v>
      </c>
      <c r="AB1063">
        <v>9.8490326887825983</v>
      </c>
      <c r="AC1063">
        <v>0</v>
      </c>
      <c r="AD1063">
        <v>0</v>
      </c>
      <c r="AE1063">
        <v>64.107612691695209</v>
      </c>
    </row>
    <row r="1064" spans="1:31" x14ac:dyDescent="0.3">
      <c r="A1064">
        <v>2733988</v>
      </c>
      <c r="B1064">
        <v>1</v>
      </c>
      <c r="C1064" t="s">
        <v>81</v>
      </c>
      <c r="D1064" t="s">
        <v>113</v>
      </c>
      <c r="E1064" t="s">
        <v>161</v>
      </c>
      <c r="F1064" t="s">
        <v>3219</v>
      </c>
      <c r="G1064" t="s">
        <v>163</v>
      </c>
      <c r="H1064" t="s">
        <v>135</v>
      </c>
      <c r="I1064" t="s">
        <v>136</v>
      </c>
      <c r="J1064" t="s">
        <v>137</v>
      </c>
      <c r="K1064" t="s">
        <v>138</v>
      </c>
      <c r="L1064" t="s">
        <v>3220</v>
      </c>
      <c r="M1064" t="s">
        <v>3221</v>
      </c>
      <c r="N1064">
        <v>1.8363888880000001</v>
      </c>
      <c r="O1064">
        <v>0</v>
      </c>
      <c r="P1064">
        <v>25</v>
      </c>
      <c r="Q1064">
        <v>0</v>
      </c>
      <c r="R1064">
        <v>6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5.8907213652333716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5.8907213652333716</v>
      </c>
    </row>
    <row r="1065" spans="1:31" x14ac:dyDescent="0.3">
      <c r="A1065">
        <v>2734526</v>
      </c>
      <c r="B1065">
        <v>1</v>
      </c>
      <c r="C1065" t="s">
        <v>80</v>
      </c>
      <c r="D1065" t="s">
        <v>88</v>
      </c>
      <c r="E1065" t="s">
        <v>156</v>
      </c>
      <c r="F1065" t="s">
        <v>3222</v>
      </c>
      <c r="G1065" t="s">
        <v>300</v>
      </c>
      <c r="H1065" t="s">
        <v>153</v>
      </c>
      <c r="I1065" t="s">
        <v>136</v>
      </c>
      <c r="J1065" t="s">
        <v>137</v>
      </c>
      <c r="K1065" t="s">
        <v>210</v>
      </c>
      <c r="L1065" t="s">
        <v>3223</v>
      </c>
      <c r="M1065" t="s">
        <v>3224</v>
      </c>
      <c r="N1065">
        <v>0.954166666</v>
      </c>
      <c r="O1065">
        <v>0</v>
      </c>
      <c r="P1065">
        <v>241</v>
      </c>
      <c r="Q1065">
        <v>0</v>
      </c>
      <c r="R1065">
        <v>0</v>
      </c>
      <c r="S1065">
        <v>0</v>
      </c>
      <c r="T1065">
        <v>24</v>
      </c>
      <c r="U1065">
        <v>0</v>
      </c>
      <c r="V1065">
        <v>0</v>
      </c>
      <c r="W1065">
        <v>0</v>
      </c>
      <c r="X1065">
        <v>46.051231043672651</v>
      </c>
      <c r="Y1065">
        <v>0</v>
      </c>
      <c r="Z1065">
        <v>0</v>
      </c>
      <c r="AA1065">
        <v>0</v>
      </c>
      <c r="AB1065">
        <v>18.191469470446332</v>
      </c>
      <c r="AC1065">
        <v>0</v>
      </c>
      <c r="AD1065">
        <v>0</v>
      </c>
      <c r="AE1065">
        <v>64.24270051411898</v>
      </c>
    </row>
    <row r="1066" spans="1:31" x14ac:dyDescent="0.3">
      <c r="A1066">
        <v>2734180</v>
      </c>
      <c r="B1066">
        <v>1</v>
      </c>
      <c r="C1066" t="s">
        <v>80</v>
      </c>
      <c r="D1066" t="s">
        <v>95</v>
      </c>
      <c r="E1066" t="s">
        <v>161</v>
      </c>
      <c r="F1066" t="s">
        <v>3225</v>
      </c>
      <c r="G1066" t="s">
        <v>163</v>
      </c>
      <c r="H1066" t="s">
        <v>135</v>
      </c>
      <c r="I1066" t="s">
        <v>136</v>
      </c>
      <c r="J1066" t="s">
        <v>137</v>
      </c>
      <c r="K1066" t="s">
        <v>138</v>
      </c>
      <c r="L1066" t="s">
        <v>3226</v>
      </c>
      <c r="M1066" t="s">
        <v>1573</v>
      </c>
      <c r="N1066">
        <v>5.0544444439999996</v>
      </c>
      <c r="O1066">
        <v>0</v>
      </c>
      <c r="P1066">
        <v>6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2.4333291729913502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2.4333291729913502</v>
      </c>
    </row>
    <row r="1067" spans="1:31" x14ac:dyDescent="0.3">
      <c r="A1067">
        <v>2733796</v>
      </c>
      <c r="B1067">
        <v>1</v>
      </c>
      <c r="C1067" t="s">
        <v>80</v>
      </c>
      <c r="D1067" t="s">
        <v>102</v>
      </c>
      <c r="E1067" t="s">
        <v>150</v>
      </c>
      <c r="F1067" t="s">
        <v>3227</v>
      </c>
      <c r="G1067" t="s">
        <v>152</v>
      </c>
      <c r="H1067" t="s">
        <v>153</v>
      </c>
      <c r="I1067" t="s">
        <v>136</v>
      </c>
      <c r="J1067" t="s">
        <v>137</v>
      </c>
      <c r="K1067" t="s">
        <v>138</v>
      </c>
      <c r="L1067" t="s">
        <v>3228</v>
      </c>
      <c r="M1067" t="s">
        <v>3229</v>
      </c>
      <c r="N1067">
        <v>0.102222222</v>
      </c>
      <c r="O1067">
        <v>0</v>
      </c>
      <c r="P1067">
        <v>4</v>
      </c>
      <c r="Q1067">
        <v>0</v>
      </c>
      <c r="R1067">
        <v>1</v>
      </c>
      <c r="S1067">
        <v>5</v>
      </c>
      <c r="T1067">
        <v>1</v>
      </c>
      <c r="U1067">
        <v>4</v>
      </c>
      <c r="V1067">
        <v>0</v>
      </c>
      <c r="W1067">
        <v>0</v>
      </c>
      <c r="X1067">
        <v>1.3064866833200003E-2</v>
      </c>
      <c r="Y1067">
        <v>0</v>
      </c>
      <c r="Z1067">
        <v>0</v>
      </c>
      <c r="AA1067">
        <v>19.740705186756696</v>
      </c>
      <c r="AB1067">
        <v>0.15714572685333333</v>
      </c>
      <c r="AC1067">
        <v>132.87137682982512</v>
      </c>
      <c r="AD1067">
        <v>0</v>
      </c>
      <c r="AE1067">
        <v>152.78229261026834</v>
      </c>
    </row>
    <row r="1068" spans="1:31" x14ac:dyDescent="0.3">
      <c r="A1068">
        <v>2734271</v>
      </c>
      <c r="B1068">
        <v>1</v>
      </c>
      <c r="C1068" t="s">
        <v>80</v>
      </c>
      <c r="D1068" t="s">
        <v>94</v>
      </c>
      <c r="E1068" t="s">
        <v>150</v>
      </c>
      <c r="F1068" t="s">
        <v>3230</v>
      </c>
      <c r="G1068" t="s">
        <v>170</v>
      </c>
      <c r="H1068" t="s">
        <v>153</v>
      </c>
      <c r="I1068" t="s">
        <v>136</v>
      </c>
      <c r="J1068" t="s">
        <v>137</v>
      </c>
      <c r="K1068" t="s">
        <v>138</v>
      </c>
      <c r="L1068" t="s">
        <v>1659</v>
      </c>
      <c r="M1068" t="s">
        <v>3231</v>
      </c>
      <c r="N1068">
        <v>0.47972222199999998</v>
      </c>
      <c r="O1068">
        <v>0</v>
      </c>
      <c r="P1068">
        <v>3328</v>
      </c>
      <c r="Q1068">
        <v>108</v>
      </c>
      <c r="R1068">
        <v>674</v>
      </c>
      <c r="S1068">
        <v>19</v>
      </c>
      <c r="T1068">
        <v>448</v>
      </c>
      <c r="U1068">
        <v>7</v>
      </c>
      <c r="V1068">
        <v>1</v>
      </c>
      <c r="W1068">
        <v>0</v>
      </c>
      <c r="X1068">
        <v>203.53926881812842</v>
      </c>
      <c r="Y1068">
        <v>14.316061689943231</v>
      </c>
      <c r="Z1068">
        <v>22.442254266548044</v>
      </c>
      <c r="AA1068">
        <v>94.798795561016874</v>
      </c>
      <c r="AB1068">
        <v>149.20443033317468</v>
      </c>
      <c r="AC1068">
        <v>395.76402683463709</v>
      </c>
      <c r="AD1068">
        <v>13.903946101738935</v>
      </c>
      <c r="AE1068">
        <v>893.96878360518735</v>
      </c>
    </row>
    <row r="1069" spans="1:31" x14ac:dyDescent="0.3">
      <c r="A1069">
        <v>2733773</v>
      </c>
      <c r="B1069">
        <v>1</v>
      </c>
      <c r="C1069" t="s">
        <v>80</v>
      </c>
      <c r="D1069" t="s">
        <v>86</v>
      </c>
      <c r="E1069" t="s">
        <v>161</v>
      </c>
      <c r="F1069" t="s">
        <v>3232</v>
      </c>
      <c r="G1069" t="s">
        <v>163</v>
      </c>
      <c r="H1069" t="s">
        <v>135</v>
      </c>
      <c r="I1069" t="s">
        <v>136</v>
      </c>
      <c r="J1069" t="s">
        <v>137</v>
      </c>
      <c r="K1069" t="s">
        <v>138</v>
      </c>
      <c r="L1069" t="s">
        <v>3233</v>
      </c>
      <c r="M1069" t="s">
        <v>3234</v>
      </c>
      <c r="N1069">
        <v>1.785555555</v>
      </c>
      <c r="O1069">
        <v>0</v>
      </c>
      <c r="P1069">
        <v>123</v>
      </c>
      <c r="Q1069">
        <v>0</v>
      </c>
      <c r="R1069">
        <v>0</v>
      </c>
      <c r="S1069">
        <v>0</v>
      </c>
      <c r="T1069">
        <v>7</v>
      </c>
      <c r="U1069">
        <v>0</v>
      </c>
      <c r="V1069">
        <v>0</v>
      </c>
      <c r="W1069">
        <v>0</v>
      </c>
      <c r="X1069">
        <v>58.329832565221544</v>
      </c>
      <c r="Y1069">
        <v>0</v>
      </c>
      <c r="Z1069">
        <v>0</v>
      </c>
      <c r="AA1069">
        <v>0</v>
      </c>
      <c r="AB1069">
        <v>41.781483212674843</v>
      </c>
      <c r="AC1069">
        <v>0</v>
      </c>
      <c r="AD1069">
        <v>0</v>
      </c>
      <c r="AE1069">
        <v>100.11131577789638</v>
      </c>
    </row>
    <row r="1070" spans="1:31" x14ac:dyDescent="0.3">
      <c r="A1070">
        <v>2735176</v>
      </c>
      <c r="B1070">
        <v>1</v>
      </c>
      <c r="C1070" t="s">
        <v>80</v>
      </c>
      <c r="D1070" t="s">
        <v>82</v>
      </c>
      <c r="E1070" t="s">
        <v>200</v>
      </c>
      <c r="F1070" t="s">
        <v>3235</v>
      </c>
      <c r="G1070" t="s">
        <v>543</v>
      </c>
      <c r="H1070" t="s">
        <v>135</v>
      </c>
      <c r="I1070" t="s">
        <v>136</v>
      </c>
      <c r="J1070" t="s">
        <v>137</v>
      </c>
      <c r="K1070" t="s">
        <v>138</v>
      </c>
      <c r="L1070" t="s">
        <v>3236</v>
      </c>
      <c r="M1070" t="s">
        <v>3237</v>
      </c>
      <c r="N1070">
        <v>12.724444444</v>
      </c>
      <c r="O1070">
        <v>0</v>
      </c>
      <c r="P1070">
        <v>47</v>
      </c>
      <c r="Q1070">
        <v>0</v>
      </c>
      <c r="R1070">
        <v>0</v>
      </c>
      <c r="S1070">
        <v>0</v>
      </c>
      <c r="T1070">
        <v>10</v>
      </c>
      <c r="U1070">
        <v>0</v>
      </c>
      <c r="V1070">
        <v>0</v>
      </c>
      <c r="W1070">
        <v>0</v>
      </c>
      <c r="X1070">
        <v>181.20397120987874</v>
      </c>
      <c r="Y1070">
        <v>0</v>
      </c>
      <c r="Z1070">
        <v>0</v>
      </c>
      <c r="AA1070">
        <v>0</v>
      </c>
      <c r="AB1070">
        <v>330.79831133863962</v>
      </c>
      <c r="AC1070">
        <v>0</v>
      </c>
      <c r="AD1070">
        <v>0</v>
      </c>
      <c r="AE1070">
        <v>512.00228254851834</v>
      </c>
    </row>
    <row r="1071" spans="1:31" x14ac:dyDescent="0.3">
      <c r="A1071">
        <v>2734157</v>
      </c>
      <c r="B1071">
        <v>1</v>
      </c>
      <c r="C1071" t="s">
        <v>80</v>
      </c>
      <c r="D1071" t="s">
        <v>94</v>
      </c>
      <c r="E1071" t="s">
        <v>156</v>
      </c>
      <c r="F1071" t="s">
        <v>3238</v>
      </c>
      <c r="G1071" t="s">
        <v>152</v>
      </c>
      <c r="H1071" t="s">
        <v>153</v>
      </c>
      <c r="I1071" t="s">
        <v>136</v>
      </c>
      <c r="J1071" t="s">
        <v>137</v>
      </c>
      <c r="K1071" t="s">
        <v>138</v>
      </c>
      <c r="L1071" t="s">
        <v>3239</v>
      </c>
      <c r="M1071" t="s">
        <v>3240</v>
      </c>
      <c r="N1071">
        <v>0.11694444399999999</v>
      </c>
      <c r="O1071">
        <v>0</v>
      </c>
      <c r="P1071">
        <v>97</v>
      </c>
      <c r="Q1071">
        <v>0</v>
      </c>
      <c r="R1071">
        <v>8</v>
      </c>
      <c r="S1071">
        <v>17</v>
      </c>
      <c r="T1071">
        <v>5</v>
      </c>
      <c r="U1071">
        <v>1</v>
      </c>
      <c r="V1071">
        <v>0</v>
      </c>
      <c r="W1071">
        <v>0</v>
      </c>
      <c r="X1071">
        <v>0.98908584630161356</v>
      </c>
      <c r="Y1071">
        <v>0</v>
      </c>
      <c r="Z1071">
        <v>0.40311474542130088</v>
      </c>
      <c r="AA1071">
        <v>2.2622405483025334</v>
      </c>
      <c r="AB1071">
        <v>4.5756384235291672E-2</v>
      </c>
      <c r="AC1071">
        <v>42.532989378921599</v>
      </c>
      <c r="AD1071">
        <v>0</v>
      </c>
      <c r="AE1071">
        <v>46.233186903182336</v>
      </c>
    </row>
    <row r="1072" spans="1:31" x14ac:dyDescent="0.3">
      <c r="A1072">
        <v>2734847</v>
      </c>
      <c r="B1072">
        <v>1</v>
      </c>
      <c r="C1072" t="s">
        <v>81</v>
      </c>
      <c r="D1072" t="s">
        <v>123</v>
      </c>
      <c r="E1072" t="s">
        <v>200</v>
      </c>
      <c r="F1072" t="s">
        <v>3241</v>
      </c>
      <c r="G1072" t="s">
        <v>147</v>
      </c>
      <c r="H1072" t="s">
        <v>135</v>
      </c>
      <c r="I1072" t="s">
        <v>136</v>
      </c>
      <c r="J1072" t="s">
        <v>137</v>
      </c>
      <c r="K1072" t="s">
        <v>138</v>
      </c>
      <c r="L1072" t="s">
        <v>3242</v>
      </c>
      <c r="M1072" t="s">
        <v>3243</v>
      </c>
      <c r="N1072">
        <v>2.025555555</v>
      </c>
      <c r="O1072">
        <v>0</v>
      </c>
      <c r="P1072">
        <v>16</v>
      </c>
      <c r="Q1072">
        <v>0</v>
      </c>
      <c r="R1072">
        <v>0</v>
      </c>
      <c r="S1072">
        <v>0</v>
      </c>
      <c r="T1072">
        <v>4</v>
      </c>
      <c r="U1072">
        <v>0</v>
      </c>
      <c r="V1072">
        <v>0</v>
      </c>
      <c r="W1072">
        <v>0</v>
      </c>
      <c r="X1072">
        <v>5.1456516405417387</v>
      </c>
      <c r="Y1072">
        <v>0</v>
      </c>
      <c r="Z1072">
        <v>0</v>
      </c>
      <c r="AA1072">
        <v>0</v>
      </c>
      <c r="AB1072">
        <v>2.3017550570344976</v>
      </c>
      <c r="AC1072">
        <v>0</v>
      </c>
      <c r="AD1072">
        <v>0</v>
      </c>
      <c r="AE1072">
        <v>7.4474066975762359</v>
      </c>
    </row>
    <row r="1073" spans="1:31" x14ac:dyDescent="0.3">
      <c r="A1073">
        <v>2734423</v>
      </c>
      <c r="B1073">
        <v>1</v>
      </c>
      <c r="C1073" t="s">
        <v>80</v>
      </c>
      <c r="D1073" t="s">
        <v>106</v>
      </c>
      <c r="E1073" t="s">
        <v>156</v>
      </c>
      <c r="F1073" t="s">
        <v>3244</v>
      </c>
      <c r="G1073" t="s">
        <v>185</v>
      </c>
      <c r="H1073" t="s">
        <v>153</v>
      </c>
      <c r="I1073" t="s">
        <v>136</v>
      </c>
      <c r="J1073" t="s">
        <v>137</v>
      </c>
      <c r="K1073" t="s">
        <v>138</v>
      </c>
      <c r="L1073" t="s">
        <v>3245</v>
      </c>
      <c r="M1073" t="s">
        <v>3246</v>
      </c>
      <c r="N1073">
        <v>6.4269444440000001</v>
      </c>
      <c r="O1073">
        <v>0</v>
      </c>
      <c r="P1073">
        <v>130</v>
      </c>
      <c r="Q1073">
        <v>0</v>
      </c>
      <c r="R1073">
        <v>1</v>
      </c>
      <c r="S1073">
        <v>0</v>
      </c>
      <c r="T1073">
        <v>14</v>
      </c>
      <c r="U1073">
        <v>0</v>
      </c>
      <c r="V1073">
        <v>0</v>
      </c>
      <c r="W1073">
        <v>0</v>
      </c>
      <c r="X1073">
        <v>97.449372675564987</v>
      </c>
      <c r="Y1073">
        <v>0</v>
      </c>
      <c r="Z1073">
        <v>6.8417803563147421</v>
      </c>
      <c r="AA1073">
        <v>0</v>
      </c>
      <c r="AB1073">
        <v>163.61750541245195</v>
      </c>
      <c r="AC1073">
        <v>0</v>
      </c>
      <c r="AD1073">
        <v>0</v>
      </c>
      <c r="AE1073">
        <v>267.90865844433165</v>
      </c>
    </row>
    <row r="1074" spans="1:31" x14ac:dyDescent="0.3">
      <c r="A1074">
        <v>2734446</v>
      </c>
      <c r="B1074">
        <v>1</v>
      </c>
      <c r="C1074" t="s">
        <v>80</v>
      </c>
      <c r="D1074" t="s">
        <v>84</v>
      </c>
      <c r="E1074" t="s">
        <v>132</v>
      </c>
      <c r="F1074" t="s">
        <v>341</v>
      </c>
      <c r="G1074" t="s">
        <v>134</v>
      </c>
      <c r="H1074" t="s">
        <v>135</v>
      </c>
      <c r="I1074" t="s">
        <v>136</v>
      </c>
      <c r="J1074" t="s">
        <v>137</v>
      </c>
      <c r="K1074" t="s">
        <v>138</v>
      </c>
      <c r="L1074" t="s">
        <v>3247</v>
      </c>
      <c r="M1074" t="s">
        <v>3248</v>
      </c>
      <c r="N1074">
        <v>4.8711111110000003</v>
      </c>
      <c r="O1074">
        <v>0</v>
      </c>
      <c r="P1074">
        <v>13</v>
      </c>
      <c r="Q1074">
        <v>0</v>
      </c>
      <c r="R1074">
        <v>0</v>
      </c>
      <c r="S1074">
        <v>0</v>
      </c>
      <c r="T1074">
        <v>59</v>
      </c>
      <c r="U1074">
        <v>0</v>
      </c>
      <c r="V1074">
        <v>2</v>
      </c>
      <c r="W1074">
        <v>0</v>
      </c>
      <c r="X1074">
        <v>61.709811856597767</v>
      </c>
      <c r="Y1074">
        <v>0</v>
      </c>
      <c r="Z1074">
        <v>0</v>
      </c>
      <c r="AA1074">
        <v>0</v>
      </c>
      <c r="AB1074">
        <v>399.51632956554982</v>
      </c>
      <c r="AC1074">
        <v>0</v>
      </c>
      <c r="AD1074">
        <v>22.253677826988962</v>
      </c>
      <c r="AE1074">
        <v>483.47981924913654</v>
      </c>
    </row>
    <row r="1075" spans="1:31" x14ac:dyDescent="0.3">
      <c r="A1075">
        <v>2734085</v>
      </c>
      <c r="B1075">
        <v>1</v>
      </c>
      <c r="C1075" t="s">
        <v>80</v>
      </c>
      <c r="D1075" t="s">
        <v>100</v>
      </c>
      <c r="E1075" t="s">
        <v>132</v>
      </c>
      <c r="F1075" t="s">
        <v>3249</v>
      </c>
      <c r="G1075" t="s">
        <v>134</v>
      </c>
      <c r="H1075" t="s">
        <v>135</v>
      </c>
      <c r="I1075" t="s">
        <v>136</v>
      </c>
      <c r="J1075" t="s">
        <v>137</v>
      </c>
      <c r="K1075" t="s">
        <v>138</v>
      </c>
      <c r="L1075" t="s">
        <v>3250</v>
      </c>
      <c r="M1075" t="s">
        <v>3251</v>
      </c>
      <c r="N1075">
        <v>3.301388888</v>
      </c>
      <c r="O1075">
        <v>0</v>
      </c>
      <c r="P1075">
        <v>89</v>
      </c>
      <c r="Q1075">
        <v>0</v>
      </c>
      <c r="R1075">
        <v>5</v>
      </c>
      <c r="S1075">
        <v>0</v>
      </c>
      <c r="T1075">
        <v>10</v>
      </c>
      <c r="U1075">
        <v>0</v>
      </c>
      <c r="V1075">
        <v>0</v>
      </c>
      <c r="W1075">
        <v>0</v>
      </c>
      <c r="X1075">
        <v>49.787045974717877</v>
      </c>
      <c r="Y1075">
        <v>0</v>
      </c>
      <c r="Z1075">
        <v>6.3322576057073512</v>
      </c>
      <c r="AA1075">
        <v>0</v>
      </c>
      <c r="AB1075">
        <v>21.97100474897665</v>
      </c>
      <c r="AC1075">
        <v>0</v>
      </c>
      <c r="AD1075">
        <v>0</v>
      </c>
      <c r="AE1075">
        <v>78.090308329401878</v>
      </c>
    </row>
    <row r="1076" spans="1:31" x14ac:dyDescent="0.3">
      <c r="A1076">
        <v>2733636</v>
      </c>
      <c r="B1076">
        <v>1</v>
      </c>
      <c r="C1076" t="s">
        <v>80</v>
      </c>
      <c r="D1076" t="s">
        <v>94</v>
      </c>
      <c r="E1076" t="s">
        <v>150</v>
      </c>
      <c r="F1076" t="s">
        <v>3252</v>
      </c>
      <c r="G1076" t="s">
        <v>152</v>
      </c>
      <c r="H1076" t="s">
        <v>153</v>
      </c>
      <c r="I1076" t="s">
        <v>136</v>
      </c>
      <c r="J1076" t="s">
        <v>137</v>
      </c>
      <c r="K1076" t="s">
        <v>138</v>
      </c>
      <c r="L1076" t="s">
        <v>3253</v>
      </c>
      <c r="M1076" t="s">
        <v>3254</v>
      </c>
      <c r="N1076">
        <v>6.6780555550000003</v>
      </c>
      <c r="O1076">
        <v>1</v>
      </c>
      <c r="P1076">
        <v>3119</v>
      </c>
      <c r="Q1076">
        <v>47</v>
      </c>
      <c r="R1076">
        <v>111</v>
      </c>
      <c r="S1076">
        <v>47</v>
      </c>
      <c r="T1076">
        <v>717</v>
      </c>
      <c r="U1076">
        <v>16</v>
      </c>
      <c r="V1076">
        <v>1</v>
      </c>
      <c r="W1076">
        <v>3.5722486103888089</v>
      </c>
      <c r="X1076">
        <v>2772.5189176160729</v>
      </c>
      <c r="Y1076">
        <v>123.98969396652269</v>
      </c>
      <c r="Z1076">
        <v>86.42263535575178</v>
      </c>
      <c r="AA1076">
        <v>2869.9343916810476</v>
      </c>
      <c r="AB1076">
        <v>1865.8969662357724</v>
      </c>
      <c r="AC1076">
        <v>6225.630874176195</v>
      </c>
      <c r="AD1076">
        <v>125.761473762129</v>
      </c>
      <c r="AE1076">
        <v>14073.727201403881</v>
      </c>
    </row>
    <row r="1077" spans="1:31" x14ac:dyDescent="0.3">
      <c r="A1077">
        <v>2734028</v>
      </c>
      <c r="B1077">
        <v>1</v>
      </c>
      <c r="C1077" t="s">
        <v>81</v>
      </c>
      <c r="D1077" t="s">
        <v>125</v>
      </c>
      <c r="E1077" t="s">
        <v>145</v>
      </c>
      <c r="F1077" t="s">
        <v>3255</v>
      </c>
      <c r="G1077" t="s">
        <v>230</v>
      </c>
      <c r="H1077" t="s">
        <v>135</v>
      </c>
      <c r="I1077" t="s">
        <v>136</v>
      </c>
      <c r="J1077" t="s">
        <v>137</v>
      </c>
      <c r="K1077" t="s">
        <v>138</v>
      </c>
      <c r="L1077" t="s">
        <v>3256</v>
      </c>
      <c r="M1077" t="s">
        <v>3257</v>
      </c>
      <c r="N1077">
        <v>0.97027777699999995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1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0.22755995737843504</v>
      </c>
      <c r="AC1077">
        <v>0</v>
      </c>
      <c r="AD1077">
        <v>0</v>
      </c>
      <c r="AE1077">
        <v>0.22755995737843504</v>
      </c>
    </row>
    <row r="1078" spans="1:31" x14ac:dyDescent="0.3">
      <c r="A1078">
        <v>2735010</v>
      </c>
      <c r="B1078">
        <v>1</v>
      </c>
      <c r="C1078" t="s">
        <v>80</v>
      </c>
      <c r="D1078" t="s">
        <v>94</v>
      </c>
      <c r="E1078" t="s">
        <v>150</v>
      </c>
      <c r="F1078" t="s">
        <v>3147</v>
      </c>
      <c r="G1078" t="s">
        <v>152</v>
      </c>
      <c r="H1078" t="s">
        <v>153</v>
      </c>
      <c r="I1078" t="s">
        <v>136</v>
      </c>
      <c r="J1078" t="s">
        <v>137</v>
      </c>
      <c r="K1078" t="s">
        <v>138</v>
      </c>
      <c r="L1078" t="s">
        <v>3258</v>
      </c>
      <c r="M1078" t="s">
        <v>3259</v>
      </c>
      <c r="N1078">
        <v>2.559722222</v>
      </c>
      <c r="O1078">
        <v>0</v>
      </c>
      <c r="P1078">
        <v>146</v>
      </c>
      <c r="Q1078">
        <v>1</v>
      </c>
      <c r="R1078">
        <v>7</v>
      </c>
      <c r="S1078">
        <v>13</v>
      </c>
      <c r="T1078">
        <v>20</v>
      </c>
      <c r="U1078">
        <v>4</v>
      </c>
      <c r="V1078">
        <v>0</v>
      </c>
      <c r="W1078">
        <v>0</v>
      </c>
      <c r="X1078">
        <v>62.70194060464749</v>
      </c>
      <c r="Y1078">
        <v>442.01456582101082</v>
      </c>
      <c r="Z1078">
        <v>3.6055650138171402</v>
      </c>
      <c r="AA1078">
        <v>454.26914193852861</v>
      </c>
      <c r="AB1078">
        <v>33.989284014447264</v>
      </c>
      <c r="AC1078">
        <v>2017.0724992715554</v>
      </c>
      <c r="AD1078">
        <v>0</v>
      </c>
      <c r="AE1078">
        <v>3013.6529966640064</v>
      </c>
    </row>
    <row r="1079" spans="1:31" x14ac:dyDescent="0.3">
      <c r="A1079">
        <v>2733982</v>
      </c>
      <c r="B1079">
        <v>1</v>
      </c>
      <c r="C1079" t="s">
        <v>80</v>
      </c>
      <c r="D1079" t="s">
        <v>100</v>
      </c>
      <c r="E1079" t="s">
        <v>145</v>
      </c>
      <c r="F1079" t="s">
        <v>3260</v>
      </c>
      <c r="G1079" t="s">
        <v>230</v>
      </c>
      <c r="H1079" t="s">
        <v>135</v>
      </c>
      <c r="I1079" t="s">
        <v>136</v>
      </c>
      <c r="J1079" t="s">
        <v>137</v>
      </c>
      <c r="K1079" t="s">
        <v>138</v>
      </c>
      <c r="L1079" t="s">
        <v>3261</v>
      </c>
      <c r="M1079" t="s">
        <v>3262</v>
      </c>
      <c r="N1079">
        <v>1.619722222</v>
      </c>
      <c r="O1079">
        <v>0</v>
      </c>
      <c r="P1079">
        <v>1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0.49244139578315005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0.49244139578315005</v>
      </c>
    </row>
    <row r="1080" spans="1:31" x14ac:dyDescent="0.3">
      <c r="A1080">
        <v>2734569</v>
      </c>
      <c r="B1080">
        <v>1</v>
      </c>
      <c r="C1080" t="s">
        <v>81</v>
      </c>
      <c r="D1080" t="s">
        <v>123</v>
      </c>
      <c r="E1080" t="s">
        <v>213</v>
      </c>
      <c r="F1080" t="s">
        <v>3263</v>
      </c>
      <c r="G1080" t="s">
        <v>152</v>
      </c>
      <c r="H1080" t="s">
        <v>153</v>
      </c>
      <c r="I1080" t="s">
        <v>136</v>
      </c>
      <c r="J1080" t="s">
        <v>137</v>
      </c>
      <c r="K1080" t="s">
        <v>138</v>
      </c>
      <c r="L1080" t="s">
        <v>3264</v>
      </c>
      <c r="M1080" t="s">
        <v>3265</v>
      </c>
      <c r="N1080">
        <v>1.0605555550000001</v>
      </c>
      <c r="O1080">
        <v>4</v>
      </c>
      <c r="P1080">
        <v>64</v>
      </c>
      <c r="Q1080">
        <v>131</v>
      </c>
      <c r="R1080">
        <v>336</v>
      </c>
      <c r="S1080">
        <v>16</v>
      </c>
      <c r="T1080">
        <v>77</v>
      </c>
      <c r="U1080">
        <v>0</v>
      </c>
      <c r="V1080">
        <v>0</v>
      </c>
      <c r="W1080">
        <v>0.18474048702000001</v>
      </c>
      <c r="X1080">
        <v>2.890514092905963</v>
      </c>
      <c r="Y1080">
        <v>18.835697191970503</v>
      </c>
      <c r="Z1080">
        <v>29.930959430922115</v>
      </c>
      <c r="AA1080">
        <v>3.5871646921545746</v>
      </c>
      <c r="AB1080">
        <v>14.366859412995026</v>
      </c>
      <c r="AC1080">
        <v>0</v>
      </c>
      <c r="AD1080">
        <v>0</v>
      </c>
      <c r="AE1080">
        <v>69.795935307968179</v>
      </c>
    </row>
    <row r="1081" spans="1:31" x14ac:dyDescent="0.3">
      <c r="A1081">
        <v>2733544</v>
      </c>
      <c r="B1081">
        <v>1</v>
      </c>
      <c r="C1081" t="s">
        <v>80</v>
      </c>
      <c r="D1081" t="s">
        <v>101</v>
      </c>
      <c r="E1081" t="s">
        <v>156</v>
      </c>
      <c r="F1081" t="s">
        <v>2927</v>
      </c>
      <c r="G1081" t="s">
        <v>152</v>
      </c>
      <c r="H1081" t="s">
        <v>153</v>
      </c>
      <c r="I1081" t="s">
        <v>136</v>
      </c>
      <c r="J1081" t="s">
        <v>137</v>
      </c>
      <c r="K1081" t="s">
        <v>138</v>
      </c>
      <c r="L1081" t="s">
        <v>3266</v>
      </c>
      <c r="M1081" t="s">
        <v>3267</v>
      </c>
      <c r="N1081">
        <v>0.53805555500000002</v>
      </c>
      <c r="O1081">
        <v>0</v>
      </c>
      <c r="P1081">
        <v>2536</v>
      </c>
      <c r="Q1081">
        <v>0</v>
      </c>
      <c r="R1081">
        <v>0</v>
      </c>
      <c r="S1081">
        <v>8</v>
      </c>
      <c r="T1081">
        <v>582</v>
      </c>
      <c r="U1081">
        <v>0</v>
      </c>
      <c r="V1081">
        <v>0</v>
      </c>
      <c r="W1081">
        <v>0</v>
      </c>
      <c r="X1081">
        <v>216.9549462182089</v>
      </c>
      <c r="Y1081">
        <v>0</v>
      </c>
      <c r="Z1081">
        <v>0</v>
      </c>
      <c r="AA1081">
        <v>106.88004880448172</v>
      </c>
      <c r="AB1081">
        <v>228.45069279846618</v>
      </c>
      <c r="AC1081">
        <v>0</v>
      </c>
      <c r="AD1081">
        <v>0</v>
      </c>
      <c r="AE1081">
        <v>552.28568782115678</v>
      </c>
    </row>
    <row r="1082" spans="1:31" x14ac:dyDescent="0.3">
      <c r="A1082">
        <v>2734177</v>
      </c>
      <c r="B1082">
        <v>1</v>
      </c>
      <c r="C1082" t="s">
        <v>80</v>
      </c>
      <c r="D1082" t="s">
        <v>102</v>
      </c>
      <c r="E1082" t="s">
        <v>145</v>
      </c>
      <c r="F1082" t="s">
        <v>3268</v>
      </c>
      <c r="G1082" t="s">
        <v>181</v>
      </c>
      <c r="H1082" t="s">
        <v>135</v>
      </c>
      <c r="I1082" t="s">
        <v>136</v>
      </c>
      <c r="J1082" t="s">
        <v>137</v>
      </c>
      <c r="K1082" t="s">
        <v>138</v>
      </c>
      <c r="L1082" t="s">
        <v>3269</v>
      </c>
      <c r="M1082" t="s">
        <v>3270</v>
      </c>
      <c r="N1082">
        <v>1.2980555549999999</v>
      </c>
      <c r="O1082">
        <v>0</v>
      </c>
      <c r="P1082">
        <v>1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0.19141735735765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0.19141735735765</v>
      </c>
    </row>
    <row r="1083" spans="1:31" x14ac:dyDescent="0.3">
      <c r="A1083">
        <v>2734170</v>
      </c>
      <c r="B1083">
        <v>2</v>
      </c>
      <c r="C1083" t="s">
        <v>80</v>
      </c>
      <c r="D1083" t="s">
        <v>82</v>
      </c>
      <c r="E1083" t="s">
        <v>156</v>
      </c>
      <c r="F1083" t="s">
        <v>3271</v>
      </c>
      <c r="G1083" t="s">
        <v>249</v>
      </c>
      <c r="H1083" t="s">
        <v>153</v>
      </c>
      <c r="I1083" t="s">
        <v>136</v>
      </c>
      <c r="J1083" t="s">
        <v>5</v>
      </c>
      <c r="K1083" t="s">
        <v>138</v>
      </c>
      <c r="L1083" t="s">
        <v>2148</v>
      </c>
      <c r="M1083" t="s">
        <v>3272</v>
      </c>
      <c r="N1083">
        <v>0.400277777</v>
      </c>
      <c r="O1083">
        <v>0</v>
      </c>
      <c r="P1083">
        <v>117</v>
      </c>
      <c r="Q1083">
        <v>0</v>
      </c>
      <c r="R1083">
        <v>0</v>
      </c>
      <c r="S1083">
        <v>1</v>
      </c>
      <c r="T1083">
        <v>160</v>
      </c>
      <c r="U1083">
        <v>0</v>
      </c>
      <c r="V1083">
        <v>2</v>
      </c>
      <c r="W1083">
        <v>0</v>
      </c>
      <c r="X1083">
        <v>17.959554703733268</v>
      </c>
      <c r="Y1083">
        <v>0</v>
      </c>
      <c r="Z1083">
        <v>0</v>
      </c>
      <c r="AA1083">
        <v>3.8799807629792</v>
      </c>
      <c r="AB1083">
        <v>113.11015673689204</v>
      </c>
      <c r="AC1083">
        <v>0</v>
      </c>
      <c r="AD1083">
        <v>2.5514066611354753</v>
      </c>
      <c r="AE1083">
        <v>137.50109886473999</v>
      </c>
    </row>
    <row r="1084" spans="1:31" x14ac:dyDescent="0.3">
      <c r="A1084">
        <v>2734131</v>
      </c>
      <c r="B1084">
        <v>1</v>
      </c>
      <c r="C1084" t="s">
        <v>80</v>
      </c>
      <c r="D1084" t="s">
        <v>89</v>
      </c>
      <c r="E1084" t="s">
        <v>161</v>
      </c>
      <c r="F1084" t="s">
        <v>3273</v>
      </c>
      <c r="G1084" t="s">
        <v>409</v>
      </c>
      <c r="H1084" t="s">
        <v>135</v>
      </c>
      <c r="I1084" t="s">
        <v>136</v>
      </c>
      <c r="J1084" t="s">
        <v>137</v>
      </c>
      <c r="K1084" t="s">
        <v>138</v>
      </c>
      <c r="L1084" t="s">
        <v>3274</v>
      </c>
      <c r="M1084" t="s">
        <v>3275</v>
      </c>
      <c r="N1084">
        <v>4.0944444439999996</v>
      </c>
      <c r="O1084">
        <v>0</v>
      </c>
      <c r="P1084">
        <v>20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89.844530869193946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89.844530869193946</v>
      </c>
    </row>
    <row r="1085" spans="1:31" x14ac:dyDescent="0.3">
      <c r="A1085">
        <v>2734815</v>
      </c>
      <c r="B1085">
        <v>1</v>
      </c>
      <c r="C1085" t="s">
        <v>80</v>
      </c>
      <c r="D1085" t="s">
        <v>84</v>
      </c>
      <c r="E1085" t="s">
        <v>161</v>
      </c>
      <c r="F1085" t="s">
        <v>889</v>
      </c>
      <c r="G1085" t="s">
        <v>170</v>
      </c>
      <c r="H1085" t="s">
        <v>135</v>
      </c>
      <c r="I1085" t="s">
        <v>136</v>
      </c>
      <c r="J1085" t="s">
        <v>137</v>
      </c>
      <c r="K1085" t="s">
        <v>138</v>
      </c>
      <c r="L1085" t="s">
        <v>3276</v>
      </c>
      <c r="M1085" t="s">
        <v>3277</v>
      </c>
      <c r="N1085">
        <v>2.8725000000000001</v>
      </c>
      <c r="O1085">
        <v>0</v>
      </c>
      <c r="P1085">
        <v>171</v>
      </c>
      <c r="Q1085">
        <v>0</v>
      </c>
      <c r="R1085">
        <v>0</v>
      </c>
      <c r="S1085">
        <v>0</v>
      </c>
      <c r="T1085">
        <v>20</v>
      </c>
      <c r="U1085">
        <v>0</v>
      </c>
      <c r="V1085">
        <v>0</v>
      </c>
      <c r="W1085">
        <v>0</v>
      </c>
      <c r="X1085">
        <v>121.6247739071664</v>
      </c>
      <c r="Y1085">
        <v>0</v>
      </c>
      <c r="Z1085">
        <v>0</v>
      </c>
      <c r="AA1085">
        <v>0</v>
      </c>
      <c r="AB1085">
        <v>29.635285080512464</v>
      </c>
      <c r="AC1085">
        <v>0</v>
      </c>
      <c r="AD1085">
        <v>0</v>
      </c>
      <c r="AE1085">
        <v>151.26005898767886</v>
      </c>
    </row>
    <row r="1086" spans="1:31" x14ac:dyDescent="0.3">
      <c r="A1086">
        <v>2733464</v>
      </c>
      <c r="B1086">
        <v>1</v>
      </c>
      <c r="C1086" t="s">
        <v>81</v>
      </c>
      <c r="D1086" t="s">
        <v>128</v>
      </c>
      <c r="E1086" t="s">
        <v>132</v>
      </c>
      <c r="F1086" t="s">
        <v>3278</v>
      </c>
      <c r="G1086" t="s">
        <v>134</v>
      </c>
      <c r="H1086" t="s">
        <v>135</v>
      </c>
      <c r="I1086" t="s">
        <v>136</v>
      </c>
      <c r="J1086" t="s">
        <v>137</v>
      </c>
      <c r="K1086" t="s">
        <v>138</v>
      </c>
      <c r="L1086" t="s">
        <v>3279</v>
      </c>
      <c r="M1086" t="s">
        <v>3280</v>
      </c>
      <c r="N1086">
        <v>1.483333333</v>
      </c>
      <c r="O1086">
        <v>0</v>
      </c>
      <c r="P1086">
        <v>236</v>
      </c>
      <c r="Q1086">
        <v>0</v>
      </c>
      <c r="R1086">
        <v>0</v>
      </c>
      <c r="S1086">
        <v>0</v>
      </c>
      <c r="T1086">
        <v>4</v>
      </c>
      <c r="U1086">
        <v>0</v>
      </c>
      <c r="V1086">
        <v>0</v>
      </c>
      <c r="W1086">
        <v>0</v>
      </c>
      <c r="X1086">
        <v>54.7886377231696</v>
      </c>
      <c r="Y1086">
        <v>0</v>
      </c>
      <c r="Z1086">
        <v>0</v>
      </c>
      <c r="AA1086">
        <v>0</v>
      </c>
      <c r="AB1086">
        <v>4.1780743953385597</v>
      </c>
      <c r="AC1086">
        <v>0</v>
      </c>
      <c r="AD1086">
        <v>0</v>
      </c>
      <c r="AE1086">
        <v>58.966712118508163</v>
      </c>
    </row>
    <row r="1087" spans="1:31" x14ac:dyDescent="0.3">
      <c r="A1087">
        <v>2734626</v>
      </c>
      <c r="B1087">
        <v>1</v>
      </c>
      <c r="C1087" t="s">
        <v>80</v>
      </c>
      <c r="D1087" t="s">
        <v>95</v>
      </c>
      <c r="E1087" t="s">
        <v>145</v>
      </c>
      <c r="F1087" t="s">
        <v>3281</v>
      </c>
      <c r="G1087" t="s">
        <v>147</v>
      </c>
      <c r="H1087" t="s">
        <v>135</v>
      </c>
      <c r="I1087" t="s">
        <v>136</v>
      </c>
      <c r="J1087" t="s">
        <v>137</v>
      </c>
      <c r="K1087" t="s">
        <v>138</v>
      </c>
      <c r="L1087" t="s">
        <v>3282</v>
      </c>
      <c r="M1087" t="s">
        <v>3142</v>
      </c>
      <c r="N1087">
        <v>6.4955555550000001</v>
      </c>
      <c r="O1087">
        <v>0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0.70642294022311347</v>
      </c>
      <c r="AA1087">
        <v>0</v>
      </c>
      <c r="AB1087">
        <v>0</v>
      </c>
      <c r="AC1087">
        <v>0</v>
      </c>
      <c r="AD1087">
        <v>0</v>
      </c>
      <c r="AE1087">
        <v>0.70642294022311347</v>
      </c>
    </row>
    <row r="1088" spans="1:31" x14ac:dyDescent="0.3">
      <c r="A1088">
        <v>2733793</v>
      </c>
      <c r="B1088">
        <v>1</v>
      </c>
      <c r="C1088" t="s">
        <v>81</v>
      </c>
      <c r="D1088" t="s">
        <v>124</v>
      </c>
      <c r="E1088" t="s">
        <v>132</v>
      </c>
      <c r="F1088" t="s">
        <v>3283</v>
      </c>
      <c r="G1088" t="s">
        <v>1696</v>
      </c>
      <c r="H1088" t="s">
        <v>135</v>
      </c>
      <c r="I1088" t="s">
        <v>136</v>
      </c>
      <c r="J1088" t="s">
        <v>137</v>
      </c>
      <c r="K1088" t="s">
        <v>138</v>
      </c>
      <c r="L1088" t="s">
        <v>3284</v>
      </c>
      <c r="M1088" t="s">
        <v>3285</v>
      </c>
      <c r="N1088">
        <v>3.193888888</v>
      </c>
      <c r="O1088">
        <v>0</v>
      </c>
      <c r="P1088">
        <v>6</v>
      </c>
      <c r="Q1088">
        <v>0</v>
      </c>
      <c r="R1088">
        <v>0</v>
      </c>
      <c r="S1088">
        <v>0</v>
      </c>
      <c r="T1088">
        <v>1</v>
      </c>
      <c r="U1088">
        <v>0</v>
      </c>
      <c r="V1088">
        <v>0</v>
      </c>
      <c r="W1088">
        <v>0</v>
      </c>
      <c r="X1088">
        <v>2.3944971648528068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2.3944971648528068</v>
      </c>
    </row>
    <row r="1089" spans="1:31" x14ac:dyDescent="0.3">
      <c r="A1089">
        <v>2733969</v>
      </c>
      <c r="B1089">
        <v>2</v>
      </c>
      <c r="C1089" t="s">
        <v>81</v>
      </c>
      <c r="D1089" t="s">
        <v>128</v>
      </c>
      <c r="E1089" t="s">
        <v>213</v>
      </c>
      <c r="F1089" t="s">
        <v>3286</v>
      </c>
      <c r="G1089" t="s">
        <v>185</v>
      </c>
      <c r="H1089" t="s">
        <v>153</v>
      </c>
      <c r="I1089" t="s">
        <v>136</v>
      </c>
      <c r="J1089" t="s">
        <v>137</v>
      </c>
      <c r="K1089" t="s">
        <v>138</v>
      </c>
      <c r="L1089" t="s">
        <v>2325</v>
      </c>
      <c r="M1089" t="s">
        <v>3287</v>
      </c>
      <c r="N1089">
        <v>0.41194444400000002</v>
      </c>
      <c r="O1089">
        <v>0</v>
      </c>
      <c r="P1089">
        <v>0</v>
      </c>
      <c r="Q1089">
        <v>0</v>
      </c>
      <c r="R1089">
        <v>0</v>
      </c>
      <c r="S1089">
        <v>7</v>
      </c>
      <c r="T1089">
        <v>1</v>
      </c>
      <c r="U1089">
        <v>9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33.788539878344842</v>
      </c>
      <c r="AB1089">
        <v>0.71095554058454336</v>
      </c>
      <c r="AC1089">
        <v>105.40715640080175</v>
      </c>
      <c r="AD1089">
        <v>0</v>
      </c>
      <c r="AE1089">
        <v>139.90665181973114</v>
      </c>
    </row>
    <row r="1090" spans="1:31" x14ac:dyDescent="0.3">
      <c r="A1090">
        <v>2734595</v>
      </c>
      <c r="B1090">
        <v>1</v>
      </c>
      <c r="C1090" t="s">
        <v>80</v>
      </c>
      <c r="D1090" t="s">
        <v>104</v>
      </c>
      <c r="E1090" t="s">
        <v>150</v>
      </c>
      <c r="F1090" t="s">
        <v>1686</v>
      </c>
      <c r="G1090" t="s">
        <v>152</v>
      </c>
      <c r="H1090" t="s">
        <v>153</v>
      </c>
      <c r="I1090" t="s">
        <v>136</v>
      </c>
      <c r="J1090" t="s">
        <v>137</v>
      </c>
      <c r="K1090" t="s">
        <v>138</v>
      </c>
      <c r="L1090" t="s">
        <v>3288</v>
      </c>
      <c r="M1090" t="s">
        <v>3289</v>
      </c>
      <c r="N1090">
        <v>6.7777776999999997E-2</v>
      </c>
      <c r="O1090">
        <v>48</v>
      </c>
      <c r="P1090">
        <v>3255</v>
      </c>
      <c r="Q1090">
        <v>128</v>
      </c>
      <c r="R1090">
        <v>211</v>
      </c>
      <c r="S1090">
        <v>58</v>
      </c>
      <c r="T1090">
        <v>428</v>
      </c>
      <c r="U1090">
        <v>2</v>
      </c>
      <c r="V1090">
        <v>1</v>
      </c>
      <c r="W1090">
        <v>4.5000725682564324</v>
      </c>
      <c r="X1090">
        <v>47.676919073118889</v>
      </c>
      <c r="Y1090">
        <v>4.8909918871259128</v>
      </c>
      <c r="Z1090">
        <v>0.82234848337630018</v>
      </c>
      <c r="AA1090">
        <v>18.406467789086989</v>
      </c>
      <c r="AB1090">
        <v>18.608749351261171</v>
      </c>
      <c r="AC1090">
        <v>0.22659604246778337</v>
      </c>
      <c r="AD1090">
        <v>0.22674588517704006</v>
      </c>
      <c r="AE1090">
        <v>95.358891079870517</v>
      </c>
    </row>
    <row r="1091" spans="1:31" x14ac:dyDescent="0.3">
      <c r="A1091">
        <v>2733756</v>
      </c>
      <c r="B1091">
        <v>1</v>
      </c>
      <c r="C1091" t="s">
        <v>80</v>
      </c>
      <c r="D1091" t="s">
        <v>93</v>
      </c>
      <c r="E1091" t="s">
        <v>213</v>
      </c>
      <c r="F1091" t="s">
        <v>3290</v>
      </c>
      <c r="G1091" t="s">
        <v>152</v>
      </c>
      <c r="H1091" t="s">
        <v>153</v>
      </c>
      <c r="I1091" t="s">
        <v>136</v>
      </c>
      <c r="J1091" t="s">
        <v>137</v>
      </c>
      <c r="K1091" t="s">
        <v>138</v>
      </c>
      <c r="L1091" t="s">
        <v>3291</v>
      </c>
      <c r="M1091" t="s">
        <v>3292</v>
      </c>
      <c r="N1091">
        <v>0.27611111100000002</v>
      </c>
      <c r="O1091">
        <v>0</v>
      </c>
      <c r="P1091">
        <v>213</v>
      </c>
      <c r="Q1091">
        <v>11</v>
      </c>
      <c r="R1091">
        <v>87</v>
      </c>
      <c r="S1091">
        <v>5</v>
      </c>
      <c r="T1091">
        <v>32</v>
      </c>
      <c r="U1091">
        <v>0</v>
      </c>
      <c r="V1091">
        <v>0</v>
      </c>
      <c r="W1091">
        <v>0</v>
      </c>
      <c r="X1091">
        <v>4.0697584973351697</v>
      </c>
      <c r="Y1091">
        <v>1.031248321191585</v>
      </c>
      <c r="Z1091">
        <v>0.68218976026625655</v>
      </c>
      <c r="AA1091">
        <v>1.5931586789543597</v>
      </c>
      <c r="AB1091">
        <v>5.1430726060389436</v>
      </c>
      <c r="AC1091">
        <v>0</v>
      </c>
      <c r="AD1091">
        <v>0</v>
      </c>
      <c r="AE1091">
        <v>12.519427863786314</v>
      </c>
    </row>
    <row r="1092" spans="1:31" x14ac:dyDescent="0.3">
      <c r="A1092">
        <v>2733513</v>
      </c>
      <c r="B1092">
        <v>1</v>
      </c>
      <c r="C1092" t="s">
        <v>81</v>
      </c>
      <c r="D1092" t="s">
        <v>118</v>
      </c>
      <c r="E1092" t="s">
        <v>132</v>
      </c>
      <c r="F1092" t="s">
        <v>3293</v>
      </c>
      <c r="G1092" t="s">
        <v>170</v>
      </c>
      <c r="H1092" t="s">
        <v>135</v>
      </c>
      <c r="I1092" t="s">
        <v>136</v>
      </c>
      <c r="J1092" t="s">
        <v>137</v>
      </c>
      <c r="K1092" t="s">
        <v>138</v>
      </c>
      <c r="L1092" t="s">
        <v>3294</v>
      </c>
      <c r="M1092" t="s">
        <v>3295</v>
      </c>
      <c r="N1092">
        <v>0.245</v>
      </c>
      <c r="O1092">
        <v>0</v>
      </c>
      <c r="P1092">
        <v>380</v>
      </c>
      <c r="Q1092">
        <v>0</v>
      </c>
      <c r="R1092">
        <v>0</v>
      </c>
      <c r="S1092">
        <v>0</v>
      </c>
      <c r="T1092">
        <v>8</v>
      </c>
      <c r="U1092">
        <v>0</v>
      </c>
      <c r="V1092">
        <v>0</v>
      </c>
      <c r="W1092">
        <v>0</v>
      </c>
      <c r="X1092">
        <v>16.867924761827485</v>
      </c>
      <c r="Y1092">
        <v>0</v>
      </c>
      <c r="Z1092">
        <v>0</v>
      </c>
      <c r="AA1092">
        <v>0</v>
      </c>
      <c r="AB1092">
        <v>0.39569861761290004</v>
      </c>
      <c r="AC1092">
        <v>0</v>
      </c>
      <c r="AD1092">
        <v>0</v>
      </c>
      <c r="AE1092">
        <v>17.263623379440386</v>
      </c>
    </row>
    <row r="1093" spans="1:31" x14ac:dyDescent="0.3">
      <c r="A1093">
        <v>2733613</v>
      </c>
      <c r="B1093">
        <v>1</v>
      </c>
      <c r="C1093" t="s">
        <v>81</v>
      </c>
      <c r="D1093" t="s">
        <v>116</v>
      </c>
      <c r="E1093" t="s">
        <v>213</v>
      </c>
      <c r="F1093" t="s">
        <v>3296</v>
      </c>
      <c r="G1093" t="s">
        <v>152</v>
      </c>
      <c r="H1093" t="s">
        <v>153</v>
      </c>
      <c r="I1093" t="s">
        <v>136</v>
      </c>
      <c r="J1093" t="s">
        <v>137</v>
      </c>
      <c r="K1093" t="s">
        <v>138</v>
      </c>
      <c r="L1093" t="s">
        <v>1634</v>
      </c>
      <c r="M1093" t="s">
        <v>3297</v>
      </c>
      <c r="N1093">
        <v>4.7516666660000002</v>
      </c>
      <c r="O1093">
        <v>0</v>
      </c>
      <c r="P1093">
        <v>797</v>
      </c>
      <c r="Q1093">
        <v>4</v>
      </c>
      <c r="R1093">
        <v>44</v>
      </c>
      <c r="S1093">
        <v>0</v>
      </c>
      <c r="T1093">
        <v>108</v>
      </c>
      <c r="U1093">
        <v>1</v>
      </c>
      <c r="V1093">
        <v>0</v>
      </c>
      <c r="W1093">
        <v>0</v>
      </c>
      <c r="X1093">
        <v>629.75718041501091</v>
      </c>
      <c r="Y1093">
        <v>21.660860636440525</v>
      </c>
      <c r="Z1093">
        <v>34.194444381985925</v>
      </c>
      <c r="AA1093">
        <v>0</v>
      </c>
      <c r="AB1093">
        <v>108.07248565203659</v>
      </c>
      <c r="AC1093">
        <v>43.660753818151029</v>
      </c>
      <c r="AD1093">
        <v>0</v>
      </c>
      <c r="AE1093">
        <v>837.34572490362496</v>
      </c>
    </row>
    <row r="1094" spans="1:31" x14ac:dyDescent="0.3">
      <c r="A1094">
        <v>2734695</v>
      </c>
      <c r="B1094">
        <v>1</v>
      </c>
      <c r="C1094" t="s">
        <v>80</v>
      </c>
      <c r="D1094" t="s">
        <v>82</v>
      </c>
      <c r="E1094" t="s">
        <v>145</v>
      </c>
      <c r="F1094" t="s">
        <v>3298</v>
      </c>
      <c r="G1094" t="s">
        <v>181</v>
      </c>
      <c r="H1094" t="s">
        <v>135</v>
      </c>
      <c r="I1094" t="s">
        <v>136</v>
      </c>
      <c r="J1094" t="s">
        <v>137</v>
      </c>
      <c r="K1094" t="s">
        <v>138</v>
      </c>
      <c r="L1094" t="s">
        <v>3299</v>
      </c>
      <c r="M1094" t="s">
        <v>3300</v>
      </c>
      <c r="N1094">
        <v>1.5747222219999999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17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13.975065586360794</v>
      </c>
      <c r="AC1094">
        <v>0</v>
      </c>
      <c r="AD1094">
        <v>0</v>
      </c>
      <c r="AE1094">
        <v>13.975065586360794</v>
      </c>
    </row>
    <row r="1095" spans="1:31" x14ac:dyDescent="0.3">
      <c r="A1095">
        <v>2734234</v>
      </c>
      <c r="B1095">
        <v>1</v>
      </c>
      <c r="C1095" t="s">
        <v>80</v>
      </c>
      <c r="D1095" t="s">
        <v>108</v>
      </c>
      <c r="E1095" t="s">
        <v>213</v>
      </c>
      <c r="F1095" t="s">
        <v>3301</v>
      </c>
      <c r="G1095" t="s">
        <v>152</v>
      </c>
      <c r="H1095" t="s">
        <v>153</v>
      </c>
      <c r="I1095" t="s">
        <v>136</v>
      </c>
      <c r="J1095" t="s">
        <v>137</v>
      </c>
      <c r="K1095" t="s">
        <v>138</v>
      </c>
      <c r="L1095" t="s">
        <v>3302</v>
      </c>
      <c r="M1095" t="s">
        <v>3303</v>
      </c>
      <c r="N1095">
        <v>1.0166666660000001</v>
      </c>
      <c r="O1095">
        <v>0</v>
      </c>
      <c r="P1095">
        <v>350</v>
      </c>
      <c r="Q1095">
        <v>0</v>
      </c>
      <c r="R1095">
        <v>85</v>
      </c>
      <c r="S1095">
        <v>1</v>
      </c>
      <c r="T1095">
        <v>27</v>
      </c>
      <c r="U1095">
        <v>0</v>
      </c>
      <c r="V1095">
        <v>0</v>
      </c>
      <c r="W1095">
        <v>0</v>
      </c>
      <c r="X1095">
        <v>40.736644852979467</v>
      </c>
      <c r="Y1095">
        <v>0</v>
      </c>
      <c r="Z1095">
        <v>2.1960819816375747</v>
      </c>
      <c r="AA1095">
        <v>29.280860469167866</v>
      </c>
      <c r="AB1095">
        <v>17.056424736031058</v>
      </c>
      <c r="AC1095">
        <v>0</v>
      </c>
      <c r="AD1095">
        <v>0</v>
      </c>
      <c r="AE1095">
        <v>89.270012039815967</v>
      </c>
    </row>
    <row r="1096" spans="1:31" x14ac:dyDescent="0.3">
      <c r="A1096">
        <v>2734257</v>
      </c>
      <c r="B1096">
        <v>1</v>
      </c>
      <c r="C1096" t="s">
        <v>80</v>
      </c>
      <c r="D1096" t="s">
        <v>108</v>
      </c>
      <c r="E1096" t="s">
        <v>213</v>
      </c>
      <c r="F1096" t="s">
        <v>3304</v>
      </c>
      <c r="G1096" t="s">
        <v>152</v>
      </c>
      <c r="H1096" t="s">
        <v>153</v>
      </c>
      <c r="I1096" t="s">
        <v>490</v>
      </c>
      <c r="J1096" t="s">
        <v>137</v>
      </c>
      <c r="K1096" t="s">
        <v>138</v>
      </c>
      <c r="L1096" t="s">
        <v>3305</v>
      </c>
      <c r="M1096" t="s">
        <v>3306</v>
      </c>
      <c r="N1096">
        <v>4.4444439999999997E-3</v>
      </c>
      <c r="O1096">
        <v>1</v>
      </c>
      <c r="P1096">
        <v>3970</v>
      </c>
      <c r="Q1096">
        <v>5</v>
      </c>
      <c r="R1096">
        <v>936</v>
      </c>
      <c r="S1096">
        <v>24</v>
      </c>
      <c r="T1096">
        <v>751</v>
      </c>
      <c r="U1096">
        <v>0</v>
      </c>
      <c r="V1096">
        <v>0</v>
      </c>
      <c r="W1096">
        <v>8.050448960000002E-4</v>
      </c>
      <c r="X1096">
        <v>2.4176637098344864</v>
      </c>
      <c r="Y1096">
        <v>0.44833366676713332</v>
      </c>
      <c r="Z1096">
        <v>0.91706583582037415</v>
      </c>
      <c r="AA1096">
        <v>0.71525205859066676</v>
      </c>
      <c r="AB1096">
        <v>2.1636701194288732</v>
      </c>
      <c r="AC1096">
        <v>0</v>
      </c>
      <c r="AD1096">
        <v>0</v>
      </c>
      <c r="AE1096">
        <v>6.6627904353375342</v>
      </c>
    </row>
    <row r="1097" spans="1:31" x14ac:dyDescent="0.3">
      <c r="A1097">
        <v>2735136</v>
      </c>
      <c r="B1097">
        <v>1</v>
      </c>
      <c r="C1097" t="s">
        <v>80</v>
      </c>
      <c r="D1097" t="s">
        <v>87</v>
      </c>
      <c r="E1097" t="s">
        <v>145</v>
      </c>
      <c r="F1097" t="s">
        <v>1742</v>
      </c>
      <c r="G1097" t="s">
        <v>147</v>
      </c>
      <c r="H1097" t="s">
        <v>135</v>
      </c>
      <c r="I1097" t="s">
        <v>136</v>
      </c>
      <c r="J1097" t="s">
        <v>137</v>
      </c>
      <c r="K1097" t="s">
        <v>138</v>
      </c>
      <c r="L1097" t="s">
        <v>3307</v>
      </c>
      <c r="M1097" t="s">
        <v>3308</v>
      </c>
      <c r="N1097">
        <v>1.456388888</v>
      </c>
      <c r="O1097">
        <v>0</v>
      </c>
      <c r="P1097">
        <v>5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2.1696458649717978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2.1696458649717978</v>
      </c>
    </row>
    <row r="1098" spans="1:31" x14ac:dyDescent="0.3">
      <c r="A1098">
        <v>2759441</v>
      </c>
      <c r="B1098">
        <v>1</v>
      </c>
      <c r="C1098" t="s">
        <v>80</v>
      </c>
      <c r="D1098" t="s">
        <v>96</v>
      </c>
      <c r="E1098" t="s">
        <v>213</v>
      </c>
      <c r="F1098" t="s">
        <v>3309</v>
      </c>
      <c r="G1098" t="s">
        <v>348</v>
      </c>
      <c r="H1098" t="s">
        <v>153</v>
      </c>
      <c r="I1098" t="s">
        <v>136</v>
      </c>
      <c r="J1098" t="s">
        <v>137</v>
      </c>
      <c r="K1098" t="s">
        <v>138</v>
      </c>
      <c r="L1098" t="s">
        <v>3310</v>
      </c>
      <c r="M1098" t="s">
        <v>3311</v>
      </c>
      <c r="N1098">
        <v>0.390555555</v>
      </c>
      <c r="O1098">
        <v>0</v>
      </c>
      <c r="P1098">
        <v>289</v>
      </c>
      <c r="Q1098">
        <v>11</v>
      </c>
      <c r="R1098">
        <v>35</v>
      </c>
      <c r="S1098">
        <v>14</v>
      </c>
      <c r="T1098">
        <v>65</v>
      </c>
      <c r="U1098">
        <v>4</v>
      </c>
      <c r="V1098">
        <v>0</v>
      </c>
      <c r="W1098">
        <v>0</v>
      </c>
      <c r="X1098">
        <v>28.918900002305055</v>
      </c>
      <c r="Y1098">
        <v>36.896600865303633</v>
      </c>
      <c r="Z1098">
        <v>5.4287498796501747</v>
      </c>
      <c r="AA1098">
        <v>30.291629549176605</v>
      </c>
      <c r="AB1098">
        <v>25.863262288097506</v>
      </c>
      <c r="AC1098">
        <v>290.57527418376321</v>
      </c>
      <c r="AD1098">
        <v>0</v>
      </c>
      <c r="AE1098">
        <v>417.97441676829618</v>
      </c>
    </row>
    <row r="1099" spans="1:31" x14ac:dyDescent="0.3">
      <c r="A1099">
        <v>2734758</v>
      </c>
      <c r="B1099">
        <v>1</v>
      </c>
      <c r="C1099" t="s">
        <v>80</v>
      </c>
      <c r="D1099" t="s">
        <v>104</v>
      </c>
      <c r="E1099" t="s">
        <v>161</v>
      </c>
      <c r="F1099" t="s">
        <v>3312</v>
      </c>
      <c r="G1099" t="s">
        <v>163</v>
      </c>
      <c r="H1099" t="s">
        <v>135</v>
      </c>
      <c r="I1099" t="s">
        <v>136</v>
      </c>
      <c r="J1099" t="s">
        <v>137</v>
      </c>
      <c r="K1099" t="s">
        <v>138</v>
      </c>
      <c r="L1099" t="s">
        <v>3313</v>
      </c>
      <c r="M1099" t="s">
        <v>3314</v>
      </c>
      <c r="N1099">
        <v>12.808611110999999</v>
      </c>
      <c r="O1099">
        <v>0</v>
      </c>
      <c r="P1099">
        <v>19</v>
      </c>
      <c r="Q1099">
        <v>0</v>
      </c>
      <c r="R1099">
        <v>6</v>
      </c>
      <c r="S1099">
        <v>0</v>
      </c>
      <c r="T1099">
        <v>5</v>
      </c>
      <c r="U1099">
        <v>0</v>
      </c>
      <c r="V1099">
        <v>0</v>
      </c>
      <c r="W1099">
        <v>0</v>
      </c>
      <c r="X1099">
        <v>44.385751466727726</v>
      </c>
      <c r="Y1099">
        <v>0</v>
      </c>
      <c r="Z1099">
        <v>0</v>
      </c>
      <c r="AA1099">
        <v>0</v>
      </c>
      <c r="AB1099">
        <v>5.0586102773717432</v>
      </c>
      <c r="AC1099">
        <v>0</v>
      </c>
      <c r="AD1099">
        <v>0</v>
      </c>
      <c r="AE1099">
        <v>49.444361744099467</v>
      </c>
    </row>
    <row r="1100" spans="1:31" x14ac:dyDescent="0.3">
      <c r="A1100">
        <v>2733896</v>
      </c>
      <c r="B1100">
        <v>1</v>
      </c>
      <c r="C1100" t="s">
        <v>81</v>
      </c>
      <c r="D1100" t="s">
        <v>120</v>
      </c>
      <c r="E1100" t="s">
        <v>150</v>
      </c>
      <c r="F1100" t="s">
        <v>3315</v>
      </c>
      <c r="G1100" t="s">
        <v>152</v>
      </c>
      <c r="H1100" t="s">
        <v>153</v>
      </c>
      <c r="I1100" t="s">
        <v>136</v>
      </c>
      <c r="J1100" t="s">
        <v>137</v>
      </c>
      <c r="K1100" t="s">
        <v>138</v>
      </c>
      <c r="L1100" t="s">
        <v>3316</v>
      </c>
      <c r="M1100" t="s">
        <v>3317</v>
      </c>
      <c r="N1100">
        <v>1.0377777770000001</v>
      </c>
      <c r="O1100">
        <v>4</v>
      </c>
      <c r="P1100">
        <v>2218</v>
      </c>
      <c r="Q1100">
        <v>171</v>
      </c>
      <c r="R1100">
        <v>138</v>
      </c>
      <c r="S1100">
        <v>18</v>
      </c>
      <c r="T1100">
        <v>265</v>
      </c>
      <c r="U1100">
        <v>1</v>
      </c>
      <c r="V1100">
        <v>0</v>
      </c>
      <c r="W1100">
        <v>0.40864001761999996</v>
      </c>
      <c r="X1100">
        <v>361.90927936670568</v>
      </c>
      <c r="Y1100">
        <v>64.394724362190914</v>
      </c>
      <c r="Z1100">
        <v>56.416808320765426</v>
      </c>
      <c r="AA1100">
        <v>89.292470190666876</v>
      </c>
      <c r="AB1100">
        <v>223.47291347028008</v>
      </c>
      <c r="AC1100">
        <v>0</v>
      </c>
      <c r="AD1100">
        <v>0</v>
      </c>
      <c r="AE1100">
        <v>795.89483572822894</v>
      </c>
    </row>
    <row r="1101" spans="1:31" x14ac:dyDescent="0.3">
      <c r="A1101">
        <v>2733693</v>
      </c>
      <c r="B1101">
        <v>1</v>
      </c>
      <c r="C1101" t="s">
        <v>81</v>
      </c>
      <c r="D1101" t="s">
        <v>127</v>
      </c>
      <c r="E1101" t="s">
        <v>213</v>
      </c>
      <c r="F1101" t="s">
        <v>1833</v>
      </c>
      <c r="G1101" t="s">
        <v>152</v>
      </c>
      <c r="H1101" t="s">
        <v>153</v>
      </c>
      <c r="I1101" t="s">
        <v>136</v>
      </c>
      <c r="J1101" t="s">
        <v>137</v>
      </c>
      <c r="K1101" t="s">
        <v>138</v>
      </c>
      <c r="L1101" t="s">
        <v>3318</v>
      </c>
      <c r="M1101" t="s">
        <v>3319</v>
      </c>
      <c r="N1101">
        <v>5.4497222220000001</v>
      </c>
      <c r="O1101">
        <v>14</v>
      </c>
      <c r="P1101">
        <v>536</v>
      </c>
      <c r="Q1101">
        <v>82</v>
      </c>
      <c r="R1101">
        <v>86</v>
      </c>
      <c r="S1101">
        <v>17</v>
      </c>
      <c r="T1101">
        <v>41</v>
      </c>
      <c r="U1101">
        <v>4</v>
      </c>
      <c r="V1101">
        <v>0</v>
      </c>
      <c r="W1101">
        <v>8.0050717090200028</v>
      </c>
      <c r="X1101">
        <v>382.94441819378198</v>
      </c>
      <c r="Y1101">
        <v>289.59655890971914</v>
      </c>
      <c r="Z1101">
        <v>79.82440319125304</v>
      </c>
      <c r="AA1101">
        <v>294.19174945833538</v>
      </c>
      <c r="AB1101">
        <v>45.519240642546087</v>
      </c>
      <c r="AC1101">
        <v>3074.23456534871</v>
      </c>
      <c r="AD1101">
        <v>0</v>
      </c>
      <c r="AE1101">
        <v>4174.3160074533653</v>
      </c>
    </row>
    <row r="1102" spans="1:31" x14ac:dyDescent="0.3">
      <c r="A1102">
        <v>2733739</v>
      </c>
      <c r="B1102">
        <v>1</v>
      </c>
      <c r="C1102" t="s">
        <v>80</v>
      </c>
      <c r="D1102" t="s">
        <v>82</v>
      </c>
      <c r="E1102" t="s">
        <v>145</v>
      </c>
      <c r="F1102" t="s">
        <v>3320</v>
      </c>
      <c r="G1102" t="s">
        <v>181</v>
      </c>
      <c r="H1102" t="s">
        <v>135</v>
      </c>
      <c r="I1102" t="s">
        <v>136</v>
      </c>
      <c r="J1102" t="s">
        <v>137</v>
      </c>
      <c r="K1102" t="s">
        <v>138</v>
      </c>
      <c r="L1102" t="s">
        <v>3321</v>
      </c>
      <c r="M1102" t="s">
        <v>3322</v>
      </c>
      <c r="N1102">
        <v>14.514722222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1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7.5979804987408492</v>
      </c>
      <c r="AC1102">
        <v>0</v>
      </c>
      <c r="AD1102">
        <v>0</v>
      </c>
      <c r="AE1102">
        <v>7.5979804987408492</v>
      </c>
    </row>
    <row r="1103" spans="1:31" x14ac:dyDescent="0.3">
      <c r="A1103">
        <v>2733833</v>
      </c>
      <c r="B1103">
        <v>1</v>
      </c>
      <c r="C1103" t="s">
        <v>80</v>
      </c>
      <c r="D1103" t="s">
        <v>96</v>
      </c>
      <c r="E1103" t="s">
        <v>200</v>
      </c>
      <c r="F1103" t="s">
        <v>3323</v>
      </c>
      <c r="G1103" t="s">
        <v>163</v>
      </c>
      <c r="H1103" t="s">
        <v>135</v>
      </c>
      <c r="I1103" t="s">
        <v>136</v>
      </c>
      <c r="J1103" t="s">
        <v>137</v>
      </c>
      <c r="K1103" t="s">
        <v>138</v>
      </c>
      <c r="L1103" t="s">
        <v>3324</v>
      </c>
      <c r="M1103" t="s">
        <v>3325</v>
      </c>
      <c r="N1103">
        <v>2.6947222219999998</v>
      </c>
      <c r="O1103">
        <v>0</v>
      </c>
      <c r="P1103">
        <v>14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10.439370813514365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10.439370813514365</v>
      </c>
    </row>
    <row r="1104" spans="1:31" x14ac:dyDescent="0.3">
      <c r="A1104">
        <v>2734672</v>
      </c>
      <c r="B1104">
        <v>1</v>
      </c>
      <c r="C1104" t="s">
        <v>80</v>
      </c>
      <c r="D1104" t="s">
        <v>100</v>
      </c>
      <c r="E1104" t="s">
        <v>145</v>
      </c>
      <c r="F1104" t="s">
        <v>3326</v>
      </c>
      <c r="G1104" t="s">
        <v>230</v>
      </c>
      <c r="H1104" t="s">
        <v>135</v>
      </c>
      <c r="I1104" t="s">
        <v>136</v>
      </c>
      <c r="J1104" t="s">
        <v>137</v>
      </c>
      <c r="K1104" t="s">
        <v>138</v>
      </c>
      <c r="L1104" t="s">
        <v>3327</v>
      </c>
      <c r="M1104" t="s">
        <v>3328</v>
      </c>
      <c r="N1104">
        <v>2.273055555</v>
      </c>
      <c r="O1104">
        <v>0</v>
      </c>
      <c r="P1104">
        <v>1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0.24071442422802666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0.24071442422802666</v>
      </c>
    </row>
    <row r="1105" spans="1:31" x14ac:dyDescent="0.3">
      <c r="A1105">
        <v>2734649</v>
      </c>
      <c r="B1105">
        <v>1</v>
      </c>
      <c r="C1105" t="s">
        <v>80</v>
      </c>
      <c r="D1105" t="s">
        <v>109</v>
      </c>
      <c r="E1105" t="s">
        <v>132</v>
      </c>
      <c r="F1105" t="s">
        <v>2184</v>
      </c>
      <c r="G1105" t="s">
        <v>134</v>
      </c>
      <c r="H1105" t="s">
        <v>135</v>
      </c>
      <c r="I1105" t="s">
        <v>136</v>
      </c>
      <c r="J1105" t="s">
        <v>137</v>
      </c>
      <c r="K1105" t="s">
        <v>138</v>
      </c>
      <c r="L1105" t="s">
        <v>3329</v>
      </c>
      <c r="M1105" t="s">
        <v>3330</v>
      </c>
      <c r="N1105">
        <v>3.378055555</v>
      </c>
      <c r="O1105">
        <v>0</v>
      </c>
      <c r="P1105">
        <v>198</v>
      </c>
      <c r="Q1105">
        <v>0</v>
      </c>
      <c r="R1105">
        <v>10</v>
      </c>
      <c r="S1105">
        <v>0</v>
      </c>
      <c r="T1105">
        <v>27</v>
      </c>
      <c r="U1105">
        <v>0</v>
      </c>
      <c r="V1105">
        <v>0</v>
      </c>
      <c r="W1105">
        <v>0</v>
      </c>
      <c r="X1105">
        <v>99.729325713703034</v>
      </c>
      <c r="Y1105">
        <v>0</v>
      </c>
      <c r="Z1105">
        <v>4.1846110878719784</v>
      </c>
      <c r="AA1105">
        <v>0</v>
      </c>
      <c r="AB1105">
        <v>64.480533490723118</v>
      </c>
      <c r="AC1105">
        <v>0</v>
      </c>
      <c r="AD1105">
        <v>0</v>
      </c>
      <c r="AE1105">
        <v>168.39447029229814</v>
      </c>
    </row>
    <row r="1106" spans="1:31" x14ac:dyDescent="0.3">
      <c r="A1106">
        <v>2733536</v>
      </c>
      <c r="B1106">
        <v>1</v>
      </c>
      <c r="C1106" t="s">
        <v>80</v>
      </c>
      <c r="D1106" t="s">
        <v>107</v>
      </c>
      <c r="E1106" t="s">
        <v>161</v>
      </c>
      <c r="F1106" t="s">
        <v>3331</v>
      </c>
      <c r="G1106" t="s">
        <v>409</v>
      </c>
      <c r="H1106" t="s">
        <v>135</v>
      </c>
      <c r="I1106" t="s">
        <v>136</v>
      </c>
      <c r="J1106" t="s">
        <v>137</v>
      </c>
      <c r="K1106" t="s">
        <v>138</v>
      </c>
      <c r="L1106" t="s">
        <v>3332</v>
      </c>
      <c r="M1106" t="s">
        <v>3333</v>
      </c>
      <c r="N1106">
        <v>3.3050000000000002</v>
      </c>
      <c r="O1106">
        <v>0</v>
      </c>
      <c r="P1106">
        <v>14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5.1081712453083918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5.1081712453083918</v>
      </c>
    </row>
    <row r="1107" spans="1:31" x14ac:dyDescent="0.3">
      <c r="A1107">
        <v>2734555</v>
      </c>
      <c r="B1107">
        <v>1</v>
      </c>
      <c r="C1107" t="s">
        <v>80</v>
      </c>
      <c r="D1107" t="s">
        <v>106</v>
      </c>
      <c r="E1107" t="s">
        <v>161</v>
      </c>
      <c r="F1107" t="s">
        <v>1408</v>
      </c>
      <c r="G1107" t="s">
        <v>163</v>
      </c>
      <c r="H1107" t="s">
        <v>135</v>
      </c>
      <c r="I1107" t="s">
        <v>136</v>
      </c>
      <c r="J1107" t="s">
        <v>137</v>
      </c>
      <c r="K1107" t="s">
        <v>138</v>
      </c>
      <c r="L1107" t="s">
        <v>3334</v>
      </c>
      <c r="M1107" t="s">
        <v>3335</v>
      </c>
      <c r="N1107">
        <v>7.5533333330000003</v>
      </c>
      <c r="O1107">
        <v>0</v>
      </c>
      <c r="P1107">
        <v>4</v>
      </c>
      <c r="Q1107">
        <v>0</v>
      </c>
      <c r="R1107">
        <v>8</v>
      </c>
      <c r="S1107">
        <v>0</v>
      </c>
      <c r="T1107">
        <v>3</v>
      </c>
      <c r="U1107">
        <v>0</v>
      </c>
      <c r="V1107">
        <v>0</v>
      </c>
      <c r="W1107">
        <v>0</v>
      </c>
      <c r="X1107">
        <v>20.4888093970896</v>
      </c>
      <c r="Y1107">
        <v>0</v>
      </c>
      <c r="Z1107">
        <v>118.37960278492019</v>
      </c>
      <c r="AA1107">
        <v>0</v>
      </c>
      <c r="AB1107">
        <v>10.980338800342285</v>
      </c>
      <c r="AC1107">
        <v>0</v>
      </c>
      <c r="AD1107">
        <v>0</v>
      </c>
      <c r="AE1107">
        <v>149.84875098235207</v>
      </c>
    </row>
    <row r="1108" spans="1:31" x14ac:dyDescent="0.3">
      <c r="A1108">
        <v>2734320</v>
      </c>
      <c r="B1108">
        <v>1</v>
      </c>
      <c r="C1108" t="s">
        <v>80</v>
      </c>
      <c r="D1108" t="s">
        <v>84</v>
      </c>
      <c r="E1108" t="s">
        <v>145</v>
      </c>
      <c r="F1108" t="s">
        <v>3336</v>
      </c>
      <c r="G1108" t="s">
        <v>230</v>
      </c>
      <c r="H1108" t="s">
        <v>135</v>
      </c>
      <c r="I1108" t="s">
        <v>136</v>
      </c>
      <c r="J1108" t="s">
        <v>137</v>
      </c>
      <c r="K1108" t="s">
        <v>138</v>
      </c>
      <c r="L1108" t="s">
        <v>3337</v>
      </c>
      <c r="M1108" t="s">
        <v>3338</v>
      </c>
      <c r="N1108">
        <v>2.747777777</v>
      </c>
      <c r="O1108">
        <v>0</v>
      </c>
      <c r="P1108">
        <v>10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4.2144060895135604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4.2144060895135604</v>
      </c>
    </row>
    <row r="1109" spans="1:31" x14ac:dyDescent="0.3">
      <c r="A1109">
        <v>2734194</v>
      </c>
      <c r="B1109">
        <v>1</v>
      </c>
      <c r="C1109" t="s">
        <v>80</v>
      </c>
      <c r="D1109" t="s">
        <v>99</v>
      </c>
      <c r="E1109" t="s">
        <v>150</v>
      </c>
      <c r="F1109" t="s">
        <v>791</v>
      </c>
      <c r="G1109" t="s">
        <v>152</v>
      </c>
      <c r="H1109" t="s">
        <v>153</v>
      </c>
      <c r="I1109" t="s">
        <v>136</v>
      </c>
      <c r="J1109" t="s">
        <v>137</v>
      </c>
      <c r="K1109" t="s">
        <v>138</v>
      </c>
      <c r="L1109" t="s">
        <v>3339</v>
      </c>
      <c r="M1109" t="s">
        <v>3340</v>
      </c>
      <c r="N1109">
        <v>8.0555555000000001E-2</v>
      </c>
      <c r="O1109">
        <v>4</v>
      </c>
      <c r="P1109">
        <v>964</v>
      </c>
      <c r="Q1109">
        <v>14</v>
      </c>
      <c r="R1109">
        <v>135</v>
      </c>
      <c r="S1109">
        <v>20</v>
      </c>
      <c r="T1109">
        <v>82</v>
      </c>
      <c r="U1109">
        <v>0</v>
      </c>
      <c r="V1109">
        <v>4</v>
      </c>
      <c r="W1109">
        <v>0.69453232479942506</v>
      </c>
      <c r="X1109">
        <v>9.6128531456069179</v>
      </c>
      <c r="Y1109">
        <v>3.6284236166784667</v>
      </c>
      <c r="Z1109">
        <v>2.530639817592792</v>
      </c>
      <c r="AA1109">
        <v>7.7985195069568674</v>
      </c>
      <c r="AB1109">
        <v>2.3792454957685503</v>
      </c>
      <c r="AC1109">
        <v>0</v>
      </c>
      <c r="AD1109">
        <v>0.85276879833307495</v>
      </c>
      <c r="AE1109">
        <v>27.496982705736094</v>
      </c>
    </row>
    <row r="1110" spans="1:31" x14ac:dyDescent="0.3">
      <c r="A1110">
        <v>2735127</v>
      </c>
      <c r="B1110">
        <v>1</v>
      </c>
      <c r="C1110" t="s">
        <v>80</v>
      </c>
      <c r="D1110" t="s">
        <v>83</v>
      </c>
      <c r="E1110" t="s">
        <v>145</v>
      </c>
      <c r="F1110" t="s">
        <v>3341</v>
      </c>
      <c r="G1110" t="s">
        <v>147</v>
      </c>
      <c r="H1110" t="s">
        <v>135</v>
      </c>
      <c r="I1110" t="s">
        <v>136</v>
      </c>
      <c r="J1110" t="s">
        <v>137</v>
      </c>
      <c r="K1110" t="s">
        <v>138</v>
      </c>
      <c r="L1110" t="s">
        <v>3342</v>
      </c>
      <c r="M1110" t="s">
        <v>3343</v>
      </c>
      <c r="N1110">
        <v>5.2697222220000004</v>
      </c>
      <c r="O1110">
        <v>0</v>
      </c>
      <c r="P1110">
        <v>21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14.244314523857904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14.244314523857904</v>
      </c>
    </row>
    <row r="1111" spans="1:31" x14ac:dyDescent="0.3">
      <c r="A1111">
        <v>2734406</v>
      </c>
      <c r="B1111">
        <v>1</v>
      </c>
      <c r="C1111" t="s">
        <v>80</v>
      </c>
      <c r="D1111" t="s">
        <v>100</v>
      </c>
      <c r="E1111" t="s">
        <v>161</v>
      </c>
      <c r="F1111" t="s">
        <v>3344</v>
      </c>
      <c r="G1111" t="s">
        <v>3062</v>
      </c>
      <c r="H1111" t="s">
        <v>135</v>
      </c>
      <c r="I1111" t="s">
        <v>136</v>
      </c>
      <c r="J1111" t="s">
        <v>137</v>
      </c>
      <c r="K1111" t="s">
        <v>138</v>
      </c>
      <c r="L1111" t="s">
        <v>3345</v>
      </c>
      <c r="M1111" t="s">
        <v>3346</v>
      </c>
      <c r="N1111">
        <v>5.5555555549999998</v>
      </c>
      <c r="O1111">
        <v>0</v>
      </c>
      <c r="P1111">
        <v>22</v>
      </c>
      <c r="Q1111">
        <v>0</v>
      </c>
      <c r="R1111">
        <v>8</v>
      </c>
      <c r="S1111">
        <v>0</v>
      </c>
      <c r="T1111">
        <v>3</v>
      </c>
      <c r="U1111">
        <v>0</v>
      </c>
      <c r="V1111">
        <v>0</v>
      </c>
      <c r="W1111">
        <v>0</v>
      </c>
      <c r="X1111">
        <v>25.78406463310311</v>
      </c>
      <c r="Y1111">
        <v>0</v>
      </c>
      <c r="Z1111">
        <v>7.2659969909833997</v>
      </c>
      <c r="AA1111">
        <v>0</v>
      </c>
      <c r="AB1111">
        <v>26.927315530748796</v>
      </c>
      <c r="AC1111">
        <v>0</v>
      </c>
      <c r="AD1111">
        <v>0</v>
      </c>
      <c r="AE1111">
        <v>59.97737715483531</v>
      </c>
    </row>
    <row r="1112" spans="1:31" x14ac:dyDescent="0.3">
      <c r="A1112">
        <v>2733802</v>
      </c>
      <c r="B1112">
        <v>1</v>
      </c>
      <c r="C1112" t="s">
        <v>80</v>
      </c>
      <c r="D1112" t="s">
        <v>83</v>
      </c>
      <c r="E1112" t="s">
        <v>161</v>
      </c>
      <c r="F1112" t="s">
        <v>3347</v>
      </c>
      <c r="G1112" t="s">
        <v>163</v>
      </c>
      <c r="H1112" t="s">
        <v>135</v>
      </c>
      <c r="I1112" t="s">
        <v>136</v>
      </c>
      <c r="J1112" t="s">
        <v>137</v>
      </c>
      <c r="K1112" t="s">
        <v>138</v>
      </c>
      <c r="L1112" t="s">
        <v>3348</v>
      </c>
      <c r="M1112" t="s">
        <v>3349</v>
      </c>
      <c r="N1112">
        <v>4.1058333329999996</v>
      </c>
      <c r="O1112">
        <v>0</v>
      </c>
      <c r="P1112">
        <v>9</v>
      </c>
      <c r="Q1112">
        <v>0</v>
      </c>
      <c r="R1112">
        <v>0</v>
      </c>
      <c r="S1112">
        <v>0</v>
      </c>
      <c r="T1112">
        <v>10</v>
      </c>
      <c r="U1112">
        <v>0</v>
      </c>
      <c r="V1112">
        <v>0</v>
      </c>
      <c r="W1112">
        <v>0</v>
      </c>
      <c r="X1112">
        <v>10.692987633724186</v>
      </c>
      <c r="Y1112">
        <v>0</v>
      </c>
      <c r="Z1112">
        <v>0</v>
      </c>
      <c r="AA1112">
        <v>0</v>
      </c>
      <c r="AB1112">
        <v>69.295568983247534</v>
      </c>
      <c r="AC1112">
        <v>0</v>
      </c>
      <c r="AD1112">
        <v>0</v>
      </c>
      <c r="AE1112">
        <v>79.988556616971721</v>
      </c>
    </row>
    <row r="1113" spans="1:31" x14ac:dyDescent="0.3">
      <c r="A1113">
        <v>2734798</v>
      </c>
      <c r="B1113">
        <v>1</v>
      </c>
      <c r="C1113" t="s">
        <v>80</v>
      </c>
      <c r="D1113" t="s">
        <v>90</v>
      </c>
      <c r="E1113" t="s">
        <v>161</v>
      </c>
      <c r="F1113" t="s">
        <v>3350</v>
      </c>
      <c r="G1113" t="s">
        <v>409</v>
      </c>
      <c r="H1113" t="s">
        <v>135</v>
      </c>
      <c r="I1113" t="s">
        <v>136</v>
      </c>
      <c r="J1113" t="s">
        <v>137</v>
      </c>
      <c r="K1113" t="s">
        <v>138</v>
      </c>
      <c r="L1113" t="s">
        <v>3351</v>
      </c>
      <c r="M1113" t="s">
        <v>3352</v>
      </c>
      <c r="N1113">
        <v>7.6883333330000001</v>
      </c>
      <c r="O1113">
        <v>0</v>
      </c>
      <c r="P1113">
        <v>203</v>
      </c>
      <c r="Q1113">
        <v>0</v>
      </c>
      <c r="R1113">
        <v>0</v>
      </c>
      <c r="S1113">
        <v>0</v>
      </c>
      <c r="T1113">
        <v>13</v>
      </c>
      <c r="U1113">
        <v>0</v>
      </c>
      <c r="V1113">
        <v>0</v>
      </c>
      <c r="W1113">
        <v>0</v>
      </c>
      <c r="X1113">
        <v>443.44060031878541</v>
      </c>
      <c r="Y1113">
        <v>0</v>
      </c>
      <c r="Z1113">
        <v>0</v>
      </c>
      <c r="AA1113">
        <v>0</v>
      </c>
      <c r="AB1113">
        <v>74.053539946371671</v>
      </c>
      <c r="AC1113">
        <v>0</v>
      </c>
      <c r="AD1113">
        <v>0</v>
      </c>
      <c r="AE1113">
        <v>517.49414026515706</v>
      </c>
    </row>
    <row r="1114" spans="1:31" x14ac:dyDescent="0.3">
      <c r="A1114">
        <v>2734014</v>
      </c>
      <c r="B1114">
        <v>1</v>
      </c>
      <c r="C1114" t="s">
        <v>81</v>
      </c>
      <c r="D1114" t="s">
        <v>118</v>
      </c>
      <c r="E1114" t="s">
        <v>161</v>
      </c>
      <c r="F1114" t="s">
        <v>3353</v>
      </c>
      <c r="G1114" t="s">
        <v>3062</v>
      </c>
      <c r="H1114" t="s">
        <v>135</v>
      </c>
      <c r="I1114" t="s">
        <v>136</v>
      </c>
      <c r="J1114" t="s">
        <v>3</v>
      </c>
      <c r="K1114" t="s">
        <v>138</v>
      </c>
      <c r="L1114" t="s">
        <v>3354</v>
      </c>
      <c r="M1114" t="s">
        <v>3355</v>
      </c>
      <c r="N1114">
        <v>4.0625</v>
      </c>
      <c r="O1114">
        <v>0</v>
      </c>
      <c r="P1114">
        <v>66</v>
      </c>
      <c r="Q1114">
        <v>0</v>
      </c>
      <c r="R1114">
        <v>4</v>
      </c>
      <c r="S1114">
        <v>0</v>
      </c>
      <c r="T1114">
        <v>10</v>
      </c>
      <c r="U1114">
        <v>0</v>
      </c>
      <c r="V1114">
        <v>0</v>
      </c>
      <c r="W1114">
        <v>0</v>
      </c>
      <c r="X1114">
        <v>42.363752917350709</v>
      </c>
      <c r="Y1114">
        <v>0</v>
      </c>
      <c r="Z1114">
        <v>0.42704360913808498</v>
      </c>
      <c r="AA1114">
        <v>0</v>
      </c>
      <c r="AB1114">
        <v>17.298558859017334</v>
      </c>
      <c r="AC1114">
        <v>0</v>
      </c>
      <c r="AD1114">
        <v>0</v>
      </c>
      <c r="AE1114">
        <v>60.089355385506124</v>
      </c>
    </row>
    <row r="1115" spans="1:31" x14ac:dyDescent="0.3">
      <c r="A1115">
        <v>2733567</v>
      </c>
      <c r="B1115">
        <v>1</v>
      </c>
      <c r="C1115" t="s">
        <v>80</v>
      </c>
      <c r="D1115" t="s">
        <v>97</v>
      </c>
      <c r="E1115" t="s">
        <v>145</v>
      </c>
      <c r="F1115" t="s">
        <v>3356</v>
      </c>
      <c r="G1115" t="s">
        <v>230</v>
      </c>
      <c r="H1115" t="s">
        <v>135</v>
      </c>
      <c r="I1115" t="s">
        <v>136</v>
      </c>
      <c r="J1115" t="s">
        <v>137</v>
      </c>
      <c r="K1115" t="s">
        <v>138</v>
      </c>
      <c r="L1115" t="s">
        <v>3357</v>
      </c>
      <c r="M1115" t="s">
        <v>2161</v>
      </c>
      <c r="N1115">
        <v>8.7852777769999992</v>
      </c>
      <c r="O1115">
        <v>0</v>
      </c>
      <c r="P1115">
        <v>1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0.71944179742753933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0.71944179742753933</v>
      </c>
    </row>
    <row r="1116" spans="1:31" x14ac:dyDescent="0.3">
      <c r="A1116">
        <v>2733716</v>
      </c>
      <c r="B1116">
        <v>1</v>
      </c>
      <c r="C1116" t="s">
        <v>80</v>
      </c>
      <c r="D1116" t="s">
        <v>97</v>
      </c>
      <c r="E1116" t="s">
        <v>161</v>
      </c>
      <c r="F1116" t="s">
        <v>3358</v>
      </c>
      <c r="G1116" t="s">
        <v>163</v>
      </c>
      <c r="H1116" t="s">
        <v>135</v>
      </c>
      <c r="I1116" t="s">
        <v>136</v>
      </c>
      <c r="J1116" t="s">
        <v>137</v>
      </c>
      <c r="K1116" t="s">
        <v>138</v>
      </c>
      <c r="L1116" t="s">
        <v>3359</v>
      </c>
      <c r="M1116" t="s">
        <v>3360</v>
      </c>
      <c r="N1116">
        <v>5.8197222220000002</v>
      </c>
      <c r="O1116">
        <v>0</v>
      </c>
      <c r="P1116">
        <v>125</v>
      </c>
      <c r="Q1116">
        <v>0</v>
      </c>
      <c r="R1116">
        <v>0</v>
      </c>
      <c r="S1116">
        <v>0</v>
      </c>
      <c r="T1116">
        <v>1</v>
      </c>
      <c r="U1116">
        <v>0</v>
      </c>
      <c r="V1116">
        <v>0</v>
      </c>
      <c r="W1116">
        <v>0</v>
      </c>
      <c r="X1116">
        <v>137.86526845082022</v>
      </c>
      <c r="Y1116">
        <v>0</v>
      </c>
      <c r="Z1116">
        <v>0</v>
      </c>
      <c r="AA1116">
        <v>0</v>
      </c>
      <c r="AB1116">
        <v>8.6106377398308336</v>
      </c>
      <c r="AC1116">
        <v>0</v>
      </c>
      <c r="AD1116">
        <v>0</v>
      </c>
      <c r="AE1116">
        <v>146.47590619065105</v>
      </c>
    </row>
    <row r="1117" spans="1:31" x14ac:dyDescent="0.3">
      <c r="A1117">
        <v>2733959</v>
      </c>
      <c r="B1117">
        <v>1</v>
      </c>
      <c r="C1117" t="s">
        <v>80</v>
      </c>
      <c r="D1117" t="s">
        <v>95</v>
      </c>
      <c r="E1117" t="s">
        <v>213</v>
      </c>
      <c r="F1117" t="s">
        <v>3361</v>
      </c>
      <c r="G1117" t="s">
        <v>152</v>
      </c>
      <c r="H1117" t="s">
        <v>153</v>
      </c>
      <c r="I1117" t="s">
        <v>136</v>
      </c>
      <c r="J1117" t="s">
        <v>137</v>
      </c>
      <c r="K1117" t="s">
        <v>138</v>
      </c>
      <c r="L1117" t="s">
        <v>3362</v>
      </c>
      <c r="M1117" t="s">
        <v>3363</v>
      </c>
      <c r="N1117">
        <v>3.3338888880000002</v>
      </c>
      <c r="O1117">
        <v>0</v>
      </c>
      <c r="P1117">
        <v>0</v>
      </c>
      <c r="Q1117">
        <v>0</v>
      </c>
      <c r="R1117">
        <v>0</v>
      </c>
      <c r="S1117">
        <v>25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497.39088220429414</v>
      </c>
      <c r="AB1117">
        <v>0</v>
      </c>
      <c r="AC1117">
        <v>0</v>
      </c>
      <c r="AD1117">
        <v>0</v>
      </c>
      <c r="AE1117">
        <v>497.39088220429414</v>
      </c>
    </row>
    <row r="1118" spans="1:31" x14ac:dyDescent="0.3">
      <c r="A1118">
        <v>2734306</v>
      </c>
      <c r="B1118">
        <v>1</v>
      </c>
      <c r="C1118" t="s">
        <v>80</v>
      </c>
      <c r="D1118" t="s">
        <v>107</v>
      </c>
      <c r="E1118" t="s">
        <v>150</v>
      </c>
      <c r="F1118" t="s">
        <v>1745</v>
      </c>
      <c r="G1118" t="s">
        <v>152</v>
      </c>
      <c r="H1118" t="s">
        <v>153</v>
      </c>
      <c r="I1118" t="s">
        <v>136</v>
      </c>
      <c r="J1118" t="s">
        <v>137</v>
      </c>
      <c r="K1118" t="s">
        <v>138</v>
      </c>
      <c r="L1118" t="s">
        <v>3136</v>
      </c>
      <c r="M1118" t="s">
        <v>3364</v>
      </c>
      <c r="N1118">
        <v>0.43666666599999998</v>
      </c>
      <c r="O1118">
        <v>0</v>
      </c>
      <c r="P1118">
        <v>3549</v>
      </c>
      <c r="Q1118">
        <v>0</v>
      </c>
      <c r="R1118">
        <v>5</v>
      </c>
      <c r="S1118">
        <v>2</v>
      </c>
      <c r="T1118">
        <v>297</v>
      </c>
      <c r="U1118">
        <v>0</v>
      </c>
      <c r="V1118">
        <v>1</v>
      </c>
      <c r="W1118">
        <v>0</v>
      </c>
      <c r="X1118">
        <v>152.31925176965612</v>
      </c>
      <c r="Y1118">
        <v>0</v>
      </c>
      <c r="Z1118">
        <v>0.70167895118614998</v>
      </c>
      <c r="AA1118">
        <v>20.168060328266399</v>
      </c>
      <c r="AB1118">
        <v>124.36581219687881</v>
      </c>
      <c r="AC1118">
        <v>0</v>
      </c>
      <c r="AD1118">
        <v>0.20245260606444998</v>
      </c>
      <c r="AE1118">
        <v>297.75725585205197</v>
      </c>
    </row>
    <row r="1119" spans="1:31" x14ac:dyDescent="0.3">
      <c r="A1119">
        <v>2734091</v>
      </c>
      <c r="B1119">
        <v>1</v>
      </c>
      <c r="C1119" t="s">
        <v>80</v>
      </c>
      <c r="D1119" t="s">
        <v>93</v>
      </c>
      <c r="E1119" t="s">
        <v>150</v>
      </c>
      <c r="F1119" t="s">
        <v>3365</v>
      </c>
      <c r="G1119" t="s">
        <v>152</v>
      </c>
      <c r="H1119" t="s">
        <v>153</v>
      </c>
      <c r="I1119" t="s">
        <v>136</v>
      </c>
      <c r="J1119" t="s">
        <v>137</v>
      </c>
      <c r="K1119" t="s">
        <v>138</v>
      </c>
      <c r="L1119" t="s">
        <v>3366</v>
      </c>
      <c r="M1119" t="s">
        <v>3367</v>
      </c>
      <c r="N1119">
        <v>0.66027777700000001</v>
      </c>
      <c r="O1119">
        <v>0</v>
      </c>
      <c r="P1119">
        <v>434</v>
      </c>
      <c r="Q1119">
        <v>48</v>
      </c>
      <c r="R1119">
        <v>373</v>
      </c>
      <c r="S1119">
        <v>19</v>
      </c>
      <c r="T1119">
        <v>246</v>
      </c>
      <c r="U1119">
        <v>0</v>
      </c>
      <c r="V1119">
        <v>1</v>
      </c>
      <c r="W1119">
        <v>0</v>
      </c>
      <c r="X1119">
        <v>47.180491397557475</v>
      </c>
      <c r="Y1119">
        <v>37.030950156795548</v>
      </c>
      <c r="Z1119">
        <v>81.131017188365888</v>
      </c>
      <c r="AA1119">
        <v>46.395951283552662</v>
      </c>
      <c r="AB1119">
        <v>164.90414066078478</v>
      </c>
      <c r="AC1119">
        <v>0</v>
      </c>
      <c r="AD1119">
        <v>0</v>
      </c>
      <c r="AE1119">
        <v>376.64255068705637</v>
      </c>
    </row>
    <row r="1120" spans="1:31" x14ac:dyDescent="0.3">
      <c r="A1120">
        <v>2733899</v>
      </c>
      <c r="B1120">
        <v>1</v>
      </c>
      <c r="C1120" t="s">
        <v>80</v>
      </c>
      <c r="D1120" t="s">
        <v>107</v>
      </c>
      <c r="E1120" t="s">
        <v>132</v>
      </c>
      <c r="F1120" t="s">
        <v>3368</v>
      </c>
      <c r="G1120" t="s">
        <v>134</v>
      </c>
      <c r="H1120" t="s">
        <v>135</v>
      </c>
      <c r="I1120" t="s">
        <v>136</v>
      </c>
      <c r="J1120" t="s">
        <v>137</v>
      </c>
      <c r="K1120" t="s">
        <v>138</v>
      </c>
      <c r="L1120" t="s">
        <v>3369</v>
      </c>
      <c r="M1120" t="s">
        <v>3370</v>
      </c>
      <c r="N1120">
        <v>0.80666666600000003</v>
      </c>
      <c r="O1120">
        <v>0</v>
      </c>
      <c r="P1120">
        <v>136</v>
      </c>
      <c r="Q1120">
        <v>0</v>
      </c>
      <c r="R1120">
        <v>1</v>
      </c>
      <c r="S1120">
        <v>0</v>
      </c>
      <c r="T1120">
        <v>7</v>
      </c>
      <c r="U1120">
        <v>0</v>
      </c>
      <c r="V1120">
        <v>0</v>
      </c>
      <c r="W1120">
        <v>0</v>
      </c>
      <c r="X1120">
        <v>13.851211786031799</v>
      </c>
      <c r="Y1120">
        <v>0</v>
      </c>
      <c r="Z1120">
        <v>0</v>
      </c>
      <c r="AA1120">
        <v>0</v>
      </c>
      <c r="AB1120">
        <v>3.1285366016957998</v>
      </c>
      <c r="AC1120">
        <v>0</v>
      </c>
      <c r="AD1120">
        <v>0</v>
      </c>
      <c r="AE1120">
        <v>16.9797483877276</v>
      </c>
    </row>
    <row r="1121" spans="1:31" x14ac:dyDescent="0.3">
      <c r="A1121">
        <v>2734214</v>
      </c>
      <c r="B1121">
        <v>1</v>
      </c>
      <c r="C1121" t="s">
        <v>80</v>
      </c>
      <c r="D1121" t="s">
        <v>99</v>
      </c>
      <c r="E1121" t="s">
        <v>161</v>
      </c>
      <c r="F1121" t="s">
        <v>3371</v>
      </c>
      <c r="G1121" t="s">
        <v>409</v>
      </c>
      <c r="H1121" t="s">
        <v>135</v>
      </c>
      <c r="I1121" t="s">
        <v>136</v>
      </c>
      <c r="J1121" t="s">
        <v>137</v>
      </c>
      <c r="K1121" t="s">
        <v>138</v>
      </c>
      <c r="L1121" t="s">
        <v>3372</v>
      </c>
      <c r="M1121" t="s">
        <v>3373</v>
      </c>
      <c r="N1121">
        <v>6.6883333330000001</v>
      </c>
      <c r="O1121">
        <v>0</v>
      </c>
      <c r="P1121">
        <v>34</v>
      </c>
      <c r="Q1121">
        <v>0</v>
      </c>
      <c r="R1121">
        <v>0</v>
      </c>
      <c r="S1121">
        <v>0</v>
      </c>
      <c r="T1121">
        <v>8</v>
      </c>
      <c r="U1121">
        <v>0</v>
      </c>
      <c r="V1121">
        <v>0</v>
      </c>
      <c r="W1121">
        <v>0</v>
      </c>
      <c r="X1121">
        <v>37.263006968336256</v>
      </c>
      <c r="Y1121">
        <v>0</v>
      </c>
      <c r="Z1121">
        <v>0</v>
      </c>
      <c r="AA1121">
        <v>0</v>
      </c>
      <c r="AB1121">
        <v>22.2594440371216</v>
      </c>
      <c r="AC1121">
        <v>0</v>
      </c>
      <c r="AD1121">
        <v>0</v>
      </c>
      <c r="AE1121">
        <v>59.522451005457853</v>
      </c>
    </row>
    <row r="1122" spans="1:31" x14ac:dyDescent="0.3">
      <c r="A1122">
        <v>2733945</v>
      </c>
      <c r="B1122">
        <v>1</v>
      </c>
      <c r="C1122" t="s">
        <v>81</v>
      </c>
      <c r="D1122" t="s">
        <v>118</v>
      </c>
      <c r="E1122" t="s">
        <v>156</v>
      </c>
      <c r="F1122" t="s">
        <v>3374</v>
      </c>
      <c r="G1122" t="s">
        <v>185</v>
      </c>
      <c r="H1122" t="s">
        <v>153</v>
      </c>
      <c r="I1122" t="s">
        <v>136</v>
      </c>
      <c r="J1122" t="s">
        <v>137</v>
      </c>
      <c r="K1122" t="s">
        <v>138</v>
      </c>
      <c r="L1122" t="s">
        <v>3375</v>
      </c>
      <c r="M1122" t="s">
        <v>3376</v>
      </c>
      <c r="N1122">
        <v>8.15</v>
      </c>
      <c r="O1122">
        <v>0</v>
      </c>
      <c r="P1122">
        <v>166</v>
      </c>
      <c r="Q1122">
        <v>1</v>
      </c>
      <c r="R1122">
        <v>2</v>
      </c>
      <c r="S1122">
        <v>1</v>
      </c>
      <c r="T1122">
        <v>5</v>
      </c>
      <c r="U1122">
        <v>0</v>
      </c>
      <c r="V1122">
        <v>0</v>
      </c>
      <c r="W1122">
        <v>0</v>
      </c>
      <c r="X1122">
        <v>68.898772419263253</v>
      </c>
      <c r="Y1122">
        <v>0</v>
      </c>
      <c r="Z1122">
        <v>0</v>
      </c>
      <c r="AA1122">
        <v>3.9923051504260654</v>
      </c>
      <c r="AB1122">
        <v>42.179382872563593</v>
      </c>
      <c r="AC1122">
        <v>0</v>
      </c>
      <c r="AD1122">
        <v>0</v>
      </c>
      <c r="AE1122">
        <v>115.07046044225291</v>
      </c>
    </row>
    <row r="1123" spans="1:31" x14ac:dyDescent="0.3">
      <c r="A1123">
        <v>2734191</v>
      </c>
      <c r="B1123">
        <v>1</v>
      </c>
      <c r="C1123" t="s">
        <v>80</v>
      </c>
      <c r="D1123" t="s">
        <v>97</v>
      </c>
      <c r="E1123" t="s">
        <v>161</v>
      </c>
      <c r="F1123" t="s">
        <v>3377</v>
      </c>
      <c r="G1123" t="s">
        <v>163</v>
      </c>
      <c r="H1123" t="s">
        <v>135</v>
      </c>
      <c r="I1123" t="s">
        <v>136</v>
      </c>
      <c r="J1123" t="s">
        <v>137</v>
      </c>
      <c r="K1123" t="s">
        <v>138</v>
      </c>
      <c r="L1123" t="s">
        <v>3378</v>
      </c>
      <c r="M1123" t="s">
        <v>3379</v>
      </c>
      <c r="N1123">
        <v>6.5013888880000001</v>
      </c>
      <c r="O1123">
        <v>0</v>
      </c>
      <c r="P1123">
        <v>11</v>
      </c>
      <c r="Q1123">
        <v>0</v>
      </c>
      <c r="R1123">
        <v>2</v>
      </c>
      <c r="S1123">
        <v>0</v>
      </c>
      <c r="T1123">
        <v>1</v>
      </c>
      <c r="U1123">
        <v>0</v>
      </c>
      <c r="V1123">
        <v>0</v>
      </c>
      <c r="W1123">
        <v>0</v>
      </c>
      <c r="X1123">
        <v>25.672125030178663</v>
      </c>
      <c r="Y1123">
        <v>0</v>
      </c>
      <c r="Z1123">
        <v>2.3823899886275774</v>
      </c>
      <c r="AA1123">
        <v>0</v>
      </c>
      <c r="AB1123">
        <v>0</v>
      </c>
      <c r="AC1123">
        <v>0</v>
      </c>
      <c r="AD1123">
        <v>0</v>
      </c>
      <c r="AE1123">
        <v>28.054515018806239</v>
      </c>
    </row>
    <row r="1124" spans="1:31" x14ac:dyDescent="0.3">
      <c r="A1124">
        <v>2733922</v>
      </c>
      <c r="B1124">
        <v>1</v>
      </c>
      <c r="C1124" t="s">
        <v>80</v>
      </c>
      <c r="D1124" t="s">
        <v>99</v>
      </c>
      <c r="E1124" t="s">
        <v>156</v>
      </c>
      <c r="F1124" t="s">
        <v>3380</v>
      </c>
      <c r="G1124" t="s">
        <v>152</v>
      </c>
      <c r="H1124" t="s">
        <v>153</v>
      </c>
      <c r="I1124" t="s">
        <v>136</v>
      </c>
      <c r="J1124" t="s">
        <v>137</v>
      </c>
      <c r="K1124" t="s">
        <v>138</v>
      </c>
      <c r="L1124" t="s">
        <v>3381</v>
      </c>
      <c r="M1124" t="s">
        <v>3382</v>
      </c>
      <c r="N1124">
        <v>7.7086111109999997</v>
      </c>
      <c r="O1124">
        <v>2</v>
      </c>
      <c r="P1124">
        <v>285</v>
      </c>
      <c r="Q1124">
        <v>0</v>
      </c>
      <c r="R1124">
        <v>33</v>
      </c>
      <c r="S1124">
        <v>1</v>
      </c>
      <c r="T1124">
        <v>36</v>
      </c>
      <c r="U1124">
        <v>0</v>
      </c>
      <c r="V1124">
        <v>0</v>
      </c>
      <c r="W1124">
        <v>29.199915136562002</v>
      </c>
      <c r="X1124">
        <v>337.92293472453741</v>
      </c>
      <c r="Y1124">
        <v>0</v>
      </c>
      <c r="Z1124">
        <v>6.0203156716153892</v>
      </c>
      <c r="AA1124">
        <v>17.50839535449818</v>
      </c>
      <c r="AB1124">
        <v>182.22428756683553</v>
      </c>
      <c r="AC1124">
        <v>0</v>
      </c>
      <c r="AD1124">
        <v>0</v>
      </c>
      <c r="AE1124">
        <v>572.87584845404854</v>
      </c>
    </row>
    <row r="1125" spans="1:31" x14ac:dyDescent="0.3">
      <c r="A1125">
        <v>2734045</v>
      </c>
      <c r="B1125">
        <v>1</v>
      </c>
      <c r="C1125" t="s">
        <v>81</v>
      </c>
      <c r="D1125" t="s">
        <v>112</v>
      </c>
      <c r="E1125" t="s">
        <v>161</v>
      </c>
      <c r="F1125" t="s">
        <v>3383</v>
      </c>
      <c r="G1125" t="s">
        <v>163</v>
      </c>
      <c r="H1125" t="s">
        <v>135</v>
      </c>
      <c r="I1125" t="s">
        <v>136</v>
      </c>
      <c r="J1125" t="s">
        <v>137</v>
      </c>
      <c r="K1125" t="s">
        <v>138</v>
      </c>
      <c r="L1125" t="s">
        <v>3384</v>
      </c>
      <c r="M1125" t="s">
        <v>3385</v>
      </c>
      <c r="N1125">
        <v>1.153611111</v>
      </c>
      <c r="O1125">
        <v>0</v>
      </c>
      <c r="P1125">
        <v>76</v>
      </c>
      <c r="Q1125">
        <v>0</v>
      </c>
      <c r="R1125">
        <v>0</v>
      </c>
      <c r="S1125">
        <v>0</v>
      </c>
      <c r="T1125">
        <v>20</v>
      </c>
      <c r="U1125">
        <v>0</v>
      </c>
      <c r="V1125">
        <v>0</v>
      </c>
      <c r="W1125">
        <v>0</v>
      </c>
      <c r="X1125">
        <v>16.320718432042771</v>
      </c>
      <c r="Y1125">
        <v>0</v>
      </c>
      <c r="Z1125">
        <v>0</v>
      </c>
      <c r="AA1125">
        <v>0</v>
      </c>
      <c r="AB1125">
        <v>8.2759236550022024</v>
      </c>
      <c r="AC1125">
        <v>0</v>
      </c>
      <c r="AD1125">
        <v>0</v>
      </c>
      <c r="AE1125">
        <v>24.596642087044973</v>
      </c>
    </row>
    <row r="1126" spans="1:31" x14ac:dyDescent="0.3">
      <c r="A1126">
        <v>2733991</v>
      </c>
      <c r="B1126">
        <v>1</v>
      </c>
      <c r="C1126" t="s">
        <v>80</v>
      </c>
      <c r="D1126" t="s">
        <v>82</v>
      </c>
      <c r="E1126" t="s">
        <v>145</v>
      </c>
      <c r="F1126" t="s">
        <v>3386</v>
      </c>
      <c r="G1126" t="s">
        <v>147</v>
      </c>
      <c r="H1126" t="s">
        <v>135</v>
      </c>
      <c r="I1126" t="s">
        <v>136</v>
      </c>
      <c r="J1126" t="s">
        <v>137</v>
      </c>
      <c r="K1126" t="s">
        <v>138</v>
      </c>
      <c r="L1126" t="s">
        <v>3387</v>
      </c>
      <c r="M1126" t="s">
        <v>3388</v>
      </c>
      <c r="N1126">
        <v>6.6091666660000001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31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160.6506799257541</v>
      </c>
      <c r="AC1126">
        <v>0</v>
      </c>
      <c r="AD1126">
        <v>0</v>
      </c>
      <c r="AE1126">
        <v>160.6506799257541</v>
      </c>
    </row>
    <row r="1127" spans="1:31" x14ac:dyDescent="0.3">
      <c r="A1127">
        <v>2734240</v>
      </c>
      <c r="B1127">
        <v>2</v>
      </c>
      <c r="C1127" t="s">
        <v>80</v>
      </c>
      <c r="D1127" t="s">
        <v>83</v>
      </c>
      <c r="E1127" t="s">
        <v>156</v>
      </c>
      <c r="F1127" t="s">
        <v>3389</v>
      </c>
      <c r="G1127" t="s">
        <v>2209</v>
      </c>
      <c r="H1127" t="s">
        <v>153</v>
      </c>
      <c r="I1127" t="s">
        <v>136</v>
      </c>
      <c r="J1127" t="s">
        <v>137</v>
      </c>
      <c r="K1127" t="s">
        <v>138</v>
      </c>
      <c r="L1127" t="s">
        <v>3213</v>
      </c>
      <c r="M1127" t="s">
        <v>3390</v>
      </c>
      <c r="N1127">
        <v>0.163611111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25</v>
      </c>
      <c r="U1127">
        <v>0</v>
      </c>
      <c r="V1127">
        <v>2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16.339999142088537</v>
      </c>
      <c r="AC1127">
        <v>0</v>
      </c>
      <c r="AD1127">
        <v>29.776632991759612</v>
      </c>
      <c r="AE1127">
        <v>46.11663213384815</v>
      </c>
    </row>
    <row r="1128" spans="1:31" x14ac:dyDescent="0.3">
      <c r="A1128">
        <v>2734383</v>
      </c>
      <c r="B1128">
        <v>1</v>
      </c>
      <c r="C1128" t="s">
        <v>81</v>
      </c>
      <c r="D1128" t="s">
        <v>112</v>
      </c>
      <c r="E1128" t="s">
        <v>145</v>
      </c>
      <c r="F1128" t="s">
        <v>3391</v>
      </c>
      <c r="G1128" t="s">
        <v>230</v>
      </c>
      <c r="H1128" t="s">
        <v>135</v>
      </c>
      <c r="I1128" t="s">
        <v>136</v>
      </c>
      <c r="J1128" t="s">
        <v>137</v>
      </c>
      <c r="K1128" t="s">
        <v>138</v>
      </c>
      <c r="L1128" t="s">
        <v>3392</v>
      </c>
      <c r="M1128" t="s">
        <v>3393</v>
      </c>
      <c r="N1128">
        <v>3.9241666660000001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2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1.7798462287188002</v>
      </c>
      <c r="AC1128">
        <v>0</v>
      </c>
      <c r="AD1128">
        <v>0</v>
      </c>
      <c r="AE1128">
        <v>1.7798462287188002</v>
      </c>
    </row>
    <row r="1129" spans="1:31" x14ac:dyDescent="0.3">
      <c r="A1129">
        <v>2734460</v>
      </c>
      <c r="B1129">
        <v>1</v>
      </c>
      <c r="C1129" t="s">
        <v>81</v>
      </c>
      <c r="D1129" t="s">
        <v>128</v>
      </c>
      <c r="E1129" t="s">
        <v>213</v>
      </c>
      <c r="F1129" t="s">
        <v>3394</v>
      </c>
      <c r="G1129" t="s">
        <v>152</v>
      </c>
      <c r="H1129" t="s">
        <v>153</v>
      </c>
      <c r="I1129" t="s">
        <v>136</v>
      </c>
      <c r="J1129" t="s">
        <v>137</v>
      </c>
      <c r="K1129" t="s">
        <v>138</v>
      </c>
      <c r="L1129" t="s">
        <v>3395</v>
      </c>
      <c r="M1129" t="s">
        <v>3396</v>
      </c>
      <c r="N1129">
        <v>0.81361111100000005</v>
      </c>
      <c r="O1129">
        <v>0</v>
      </c>
      <c r="P1129">
        <v>47</v>
      </c>
      <c r="Q1129">
        <v>0</v>
      </c>
      <c r="R1129">
        <v>1</v>
      </c>
      <c r="S1129">
        <v>0</v>
      </c>
      <c r="T1129">
        <v>5</v>
      </c>
      <c r="U1129">
        <v>0</v>
      </c>
      <c r="V1129">
        <v>0</v>
      </c>
      <c r="W1129">
        <v>0</v>
      </c>
      <c r="X1129">
        <v>0.56517376394448671</v>
      </c>
      <c r="Y1129">
        <v>0</v>
      </c>
      <c r="Z1129">
        <v>0.204101191077735</v>
      </c>
      <c r="AA1129">
        <v>0</v>
      </c>
      <c r="AB1129">
        <v>1.2421431152441667</v>
      </c>
      <c r="AC1129">
        <v>0</v>
      </c>
      <c r="AD1129">
        <v>0</v>
      </c>
      <c r="AE1129">
        <v>2.0114180702663882</v>
      </c>
    </row>
    <row r="1130" spans="1:31" x14ac:dyDescent="0.3">
      <c r="A1130">
        <v>2733607</v>
      </c>
      <c r="B1130">
        <v>1</v>
      </c>
      <c r="C1130" t="s">
        <v>80</v>
      </c>
      <c r="D1130" t="s">
        <v>95</v>
      </c>
      <c r="E1130" t="s">
        <v>150</v>
      </c>
      <c r="F1130" t="s">
        <v>1405</v>
      </c>
      <c r="G1130" t="s">
        <v>152</v>
      </c>
      <c r="H1130" t="s">
        <v>153</v>
      </c>
      <c r="I1130" t="s">
        <v>136</v>
      </c>
      <c r="J1130" t="s">
        <v>137</v>
      </c>
      <c r="K1130" t="s">
        <v>138</v>
      </c>
      <c r="L1130" t="s">
        <v>1765</v>
      </c>
      <c r="M1130" t="s">
        <v>3397</v>
      </c>
      <c r="N1130">
        <v>0.66638888799999996</v>
      </c>
      <c r="O1130">
        <v>4</v>
      </c>
      <c r="P1130">
        <v>1489</v>
      </c>
      <c r="Q1130">
        <v>12</v>
      </c>
      <c r="R1130">
        <v>9</v>
      </c>
      <c r="S1130">
        <v>21</v>
      </c>
      <c r="T1130">
        <v>89</v>
      </c>
      <c r="U1130">
        <v>1</v>
      </c>
      <c r="V1130">
        <v>0</v>
      </c>
      <c r="W1130">
        <v>0.46769910761093081</v>
      </c>
      <c r="X1130">
        <v>86.173039844102931</v>
      </c>
      <c r="Y1130">
        <v>17.082564971136346</v>
      </c>
      <c r="Z1130">
        <v>0</v>
      </c>
      <c r="AA1130">
        <v>98.41809936359499</v>
      </c>
      <c r="AB1130">
        <v>33.471188984719596</v>
      </c>
      <c r="AC1130">
        <v>20.635629557302504</v>
      </c>
      <c r="AD1130">
        <v>0</v>
      </c>
      <c r="AE1130">
        <v>256.24822182846731</v>
      </c>
    </row>
    <row r="1131" spans="1:31" x14ac:dyDescent="0.3">
      <c r="A1131">
        <v>2733484</v>
      </c>
      <c r="B1131">
        <v>1</v>
      </c>
      <c r="C1131" t="s">
        <v>80</v>
      </c>
      <c r="D1131" t="s">
        <v>100</v>
      </c>
      <c r="E1131" t="s">
        <v>161</v>
      </c>
      <c r="F1131" t="s">
        <v>3398</v>
      </c>
      <c r="G1131" t="s">
        <v>163</v>
      </c>
      <c r="H1131" t="s">
        <v>135</v>
      </c>
      <c r="I1131" t="s">
        <v>136</v>
      </c>
      <c r="J1131" t="s">
        <v>137</v>
      </c>
      <c r="K1131" t="s">
        <v>138</v>
      </c>
      <c r="L1131" t="s">
        <v>3399</v>
      </c>
      <c r="M1131" t="s">
        <v>3400</v>
      </c>
      <c r="N1131">
        <v>2.3863888879999999</v>
      </c>
      <c r="O1131">
        <v>0</v>
      </c>
      <c r="P1131">
        <v>52</v>
      </c>
      <c r="Q1131">
        <v>0</v>
      </c>
      <c r="R1131">
        <v>0</v>
      </c>
      <c r="S1131">
        <v>0</v>
      </c>
      <c r="T1131">
        <v>2</v>
      </c>
      <c r="U1131">
        <v>0</v>
      </c>
      <c r="V1131">
        <v>0</v>
      </c>
      <c r="W1131">
        <v>0</v>
      </c>
      <c r="X1131">
        <v>23.818896594571559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23.818896594571559</v>
      </c>
    </row>
    <row r="1132" spans="1:31" x14ac:dyDescent="0.3">
      <c r="A1132">
        <v>2735150</v>
      </c>
      <c r="B1132">
        <v>1</v>
      </c>
      <c r="C1132" t="s">
        <v>80</v>
      </c>
      <c r="D1132" t="s">
        <v>94</v>
      </c>
      <c r="E1132" t="s">
        <v>132</v>
      </c>
      <c r="F1132" t="s">
        <v>3401</v>
      </c>
      <c r="G1132" t="s">
        <v>3402</v>
      </c>
      <c r="H1132" t="s">
        <v>135</v>
      </c>
      <c r="I1132" t="s">
        <v>136</v>
      </c>
      <c r="J1132" t="s">
        <v>137</v>
      </c>
      <c r="K1132" t="s">
        <v>138</v>
      </c>
      <c r="L1132" t="s">
        <v>3403</v>
      </c>
      <c r="M1132" t="s">
        <v>3404</v>
      </c>
      <c r="N1132">
        <v>2.3294444439999999</v>
      </c>
      <c r="O1132">
        <v>0</v>
      </c>
      <c r="P1132">
        <v>280</v>
      </c>
      <c r="Q1132">
        <v>0</v>
      </c>
      <c r="R1132">
        <v>5</v>
      </c>
      <c r="S1132">
        <v>0</v>
      </c>
      <c r="T1132">
        <v>47</v>
      </c>
      <c r="U1132">
        <v>0</v>
      </c>
      <c r="V1132">
        <v>0</v>
      </c>
      <c r="W1132">
        <v>0</v>
      </c>
      <c r="X1132">
        <v>96.502048509763299</v>
      </c>
      <c r="Y1132">
        <v>0</v>
      </c>
      <c r="Z1132">
        <v>0.80769523556043676</v>
      </c>
      <c r="AA1132">
        <v>0</v>
      </c>
      <c r="AB1132">
        <v>23.557860020069334</v>
      </c>
      <c r="AC1132">
        <v>0</v>
      </c>
      <c r="AD1132">
        <v>0</v>
      </c>
      <c r="AE1132">
        <v>120.86760376539306</v>
      </c>
    </row>
    <row r="1133" spans="1:31" x14ac:dyDescent="0.3">
      <c r="A1133">
        <v>2735173</v>
      </c>
      <c r="B1133">
        <v>1</v>
      </c>
      <c r="C1133" t="s">
        <v>81</v>
      </c>
      <c r="D1133" t="s">
        <v>128</v>
      </c>
      <c r="E1133" t="s">
        <v>161</v>
      </c>
      <c r="F1133" t="s">
        <v>3405</v>
      </c>
      <c r="G1133" t="s">
        <v>163</v>
      </c>
      <c r="H1133" t="s">
        <v>135</v>
      </c>
      <c r="I1133" t="s">
        <v>136</v>
      </c>
      <c r="J1133" t="s">
        <v>137</v>
      </c>
      <c r="K1133" t="s">
        <v>138</v>
      </c>
      <c r="L1133" t="s">
        <v>3406</v>
      </c>
      <c r="M1133" t="s">
        <v>3407</v>
      </c>
      <c r="N1133">
        <v>9.5294444439999992</v>
      </c>
      <c r="O1133">
        <v>0</v>
      </c>
      <c r="P1133">
        <v>344</v>
      </c>
      <c r="Q1133">
        <v>0</v>
      </c>
      <c r="R1133">
        <v>0</v>
      </c>
      <c r="S1133">
        <v>0</v>
      </c>
      <c r="T1133">
        <v>55</v>
      </c>
      <c r="U1133">
        <v>0</v>
      </c>
      <c r="V1133">
        <v>0</v>
      </c>
      <c r="W1133">
        <v>0</v>
      </c>
      <c r="X1133">
        <v>480.30249934273257</v>
      </c>
      <c r="Y1133">
        <v>0</v>
      </c>
      <c r="Z1133">
        <v>0</v>
      </c>
      <c r="AA1133">
        <v>0</v>
      </c>
      <c r="AB1133">
        <v>214.58187164841377</v>
      </c>
      <c r="AC1133">
        <v>0</v>
      </c>
      <c r="AD1133">
        <v>0</v>
      </c>
      <c r="AE1133">
        <v>694.8843709911464</v>
      </c>
    </row>
    <row r="1134" spans="1:31" x14ac:dyDescent="0.3">
      <c r="A1134">
        <v>2735050</v>
      </c>
      <c r="B1134">
        <v>1</v>
      </c>
      <c r="C1134" t="s">
        <v>80</v>
      </c>
      <c r="D1134" t="s">
        <v>105</v>
      </c>
      <c r="E1134" t="s">
        <v>145</v>
      </c>
      <c r="F1134" t="s">
        <v>3408</v>
      </c>
      <c r="G1134" t="s">
        <v>147</v>
      </c>
      <c r="H1134" t="s">
        <v>135</v>
      </c>
      <c r="I1134" t="s">
        <v>136</v>
      </c>
      <c r="J1134" t="s">
        <v>137</v>
      </c>
      <c r="K1134" t="s">
        <v>138</v>
      </c>
      <c r="L1134" t="s">
        <v>3409</v>
      </c>
      <c r="M1134" t="s">
        <v>3410</v>
      </c>
      <c r="N1134">
        <v>1.2575000000000001</v>
      </c>
      <c r="O1134">
        <v>0</v>
      </c>
      <c r="P1134">
        <v>9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2.730787482912143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2.730787482912143</v>
      </c>
    </row>
    <row r="1135" spans="1:31" x14ac:dyDescent="0.3">
      <c r="A1135">
        <v>2733699</v>
      </c>
      <c r="B1135">
        <v>1</v>
      </c>
      <c r="C1135" t="s">
        <v>80</v>
      </c>
      <c r="D1135" t="s">
        <v>94</v>
      </c>
      <c r="E1135" t="s">
        <v>150</v>
      </c>
      <c r="F1135" t="s">
        <v>3411</v>
      </c>
      <c r="G1135" t="s">
        <v>152</v>
      </c>
      <c r="H1135" t="s">
        <v>153</v>
      </c>
      <c r="I1135" t="s">
        <v>136</v>
      </c>
      <c r="J1135" t="s">
        <v>137</v>
      </c>
      <c r="K1135" t="s">
        <v>138</v>
      </c>
      <c r="L1135" t="s">
        <v>3412</v>
      </c>
      <c r="M1135" t="s">
        <v>3413</v>
      </c>
      <c r="N1135">
        <v>0.93277777699999997</v>
      </c>
      <c r="O1135">
        <v>0</v>
      </c>
      <c r="P1135">
        <v>3466</v>
      </c>
      <c r="Q1135">
        <v>108</v>
      </c>
      <c r="R1135">
        <v>685</v>
      </c>
      <c r="S1135">
        <v>19</v>
      </c>
      <c r="T1135">
        <v>462</v>
      </c>
      <c r="U1135">
        <v>7</v>
      </c>
      <c r="V1135">
        <v>1</v>
      </c>
      <c r="W1135">
        <v>0</v>
      </c>
      <c r="X1135">
        <v>417.31492643402152</v>
      </c>
      <c r="Y1135">
        <v>26.337382852430185</v>
      </c>
      <c r="Z1135">
        <v>42.177301849101028</v>
      </c>
      <c r="AA1135">
        <v>138.88221391242942</v>
      </c>
      <c r="AB1135">
        <v>198.32053402593999</v>
      </c>
      <c r="AC1135">
        <v>363.07446443790957</v>
      </c>
      <c r="AD1135">
        <v>14.232726805729236</v>
      </c>
      <c r="AE1135">
        <v>1200.3395503175611</v>
      </c>
    </row>
    <row r="1136" spans="1:31" x14ac:dyDescent="0.3">
      <c r="A1136">
        <v>2733799</v>
      </c>
      <c r="B1136">
        <v>1</v>
      </c>
      <c r="C1136" t="s">
        <v>80</v>
      </c>
      <c r="D1136" t="s">
        <v>105</v>
      </c>
      <c r="E1136" t="s">
        <v>161</v>
      </c>
      <c r="F1136" t="s">
        <v>3414</v>
      </c>
      <c r="G1136" t="s">
        <v>163</v>
      </c>
      <c r="H1136" t="s">
        <v>135</v>
      </c>
      <c r="I1136" t="s">
        <v>136</v>
      </c>
      <c r="J1136" t="s">
        <v>137</v>
      </c>
      <c r="K1136" t="s">
        <v>138</v>
      </c>
      <c r="L1136" t="s">
        <v>3415</v>
      </c>
      <c r="M1136" t="s">
        <v>3416</v>
      </c>
      <c r="N1136">
        <v>0.96111111100000002</v>
      </c>
      <c r="O1136">
        <v>0</v>
      </c>
      <c r="P1136">
        <v>6</v>
      </c>
      <c r="Q1136">
        <v>0</v>
      </c>
      <c r="R1136">
        <v>0</v>
      </c>
      <c r="S1136">
        <v>0</v>
      </c>
      <c r="T1136">
        <v>8</v>
      </c>
      <c r="U1136">
        <v>0</v>
      </c>
      <c r="V1136">
        <v>0</v>
      </c>
      <c r="W1136">
        <v>0</v>
      </c>
      <c r="X1136">
        <v>1.1326024398045602</v>
      </c>
      <c r="Y1136">
        <v>0</v>
      </c>
      <c r="Z1136">
        <v>0</v>
      </c>
      <c r="AA1136">
        <v>0</v>
      </c>
      <c r="AB1136">
        <v>17.425616590736578</v>
      </c>
      <c r="AC1136">
        <v>0</v>
      </c>
      <c r="AD1136">
        <v>0</v>
      </c>
      <c r="AE1136">
        <v>18.558219030541139</v>
      </c>
    </row>
    <row r="1137" spans="1:31" x14ac:dyDescent="0.3">
      <c r="A1137">
        <v>2733470</v>
      </c>
      <c r="B1137">
        <v>1</v>
      </c>
      <c r="C1137" t="s">
        <v>80</v>
      </c>
      <c r="D1137" t="s">
        <v>97</v>
      </c>
      <c r="E1137" t="s">
        <v>156</v>
      </c>
      <c r="F1137" t="s">
        <v>3417</v>
      </c>
      <c r="G1137" t="s">
        <v>185</v>
      </c>
      <c r="H1137" t="s">
        <v>153</v>
      </c>
      <c r="I1137" t="s">
        <v>136</v>
      </c>
      <c r="J1137" t="s">
        <v>137</v>
      </c>
      <c r="K1137" t="s">
        <v>138</v>
      </c>
      <c r="L1137" t="s">
        <v>3418</v>
      </c>
      <c r="M1137" t="s">
        <v>1509</v>
      </c>
      <c r="N1137">
        <v>8.7994444440000006</v>
      </c>
      <c r="O1137">
        <v>0</v>
      </c>
      <c r="P1137">
        <v>20</v>
      </c>
      <c r="Q1137">
        <v>0</v>
      </c>
      <c r="R1137">
        <v>0</v>
      </c>
      <c r="S1137">
        <v>0</v>
      </c>
      <c r="T1137">
        <v>2</v>
      </c>
      <c r="U1137">
        <v>0</v>
      </c>
      <c r="V1137">
        <v>0</v>
      </c>
      <c r="W1137">
        <v>0</v>
      </c>
      <c r="X1137">
        <v>65.191313117175866</v>
      </c>
      <c r="Y1137">
        <v>0</v>
      </c>
      <c r="Z1137">
        <v>0</v>
      </c>
      <c r="AA1137">
        <v>0</v>
      </c>
      <c r="AB1137">
        <v>8.8564516357145582</v>
      </c>
      <c r="AC1137">
        <v>0</v>
      </c>
      <c r="AD1137">
        <v>0</v>
      </c>
      <c r="AE1137">
        <v>74.04776475289043</v>
      </c>
    </row>
    <row r="1138" spans="1:31" x14ac:dyDescent="0.3">
      <c r="A1138">
        <v>2734360</v>
      </c>
      <c r="B1138">
        <v>1</v>
      </c>
      <c r="C1138" t="s">
        <v>80</v>
      </c>
      <c r="D1138" t="s">
        <v>101</v>
      </c>
      <c r="E1138" t="s">
        <v>156</v>
      </c>
      <c r="F1138" t="s">
        <v>3419</v>
      </c>
      <c r="G1138" t="s">
        <v>565</v>
      </c>
      <c r="H1138" t="s">
        <v>153</v>
      </c>
      <c r="I1138" t="s">
        <v>136</v>
      </c>
      <c r="J1138" t="s">
        <v>137</v>
      </c>
      <c r="K1138" t="s">
        <v>138</v>
      </c>
      <c r="L1138" t="s">
        <v>3420</v>
      </c>
      <c r="M1138" t="s">
        <v>3421</v>
      </c>
      <c r="N1138">
        <v>3.395</v>
      </c>
      <c r="O1138">
        <v>0</v>
      </c>
      <c r="P1138">
        <v>132</v>
      </c>
      <c r="Q1138">
        <v>0</v>
      </c>
      <c r="R1138">
        <v>0</v>
      </c>
      <c r="S1138">
        <v>0</v>
      </c>
      <c r="T1138">
        <v>8</v>
      </c>
      <c r="U1138">
        <v>0</v>
      </c>
      <c r="V1138">
        <v>0</v>
      </c>
      <c r="W1138">
        <v>0</v>
      </c>
      <c r="X1138">
        <v>57.987634660003522</v>
      </c>
      <c r="Y1138">
        <v>0</v>
      </c>
      <c r="Z1138">
        <v>0</v>
      </c>
      <c r="AA1138">
        <v>0</v>
      </c>
      <c r="AB1138">
        <v>18.11246055134767</v>
      </c>
      <c r="AC1138">
        <v>0</v>
      </c>
      <c r="AD1138">
        <v>0</v>
      </c>
      <c r="AE1138">
        <v>76.100095211351189</v>
      </c>
    </row>
    <row r="1139" spans="1:31" x14ac:dyDescent="0.3">
      <c r="A1139">
        <v>2734950</v>
      </c>
      <c r="B1139">
        <v>1</v>
      </c>
      <c r="C1139" t="s">
        <v>81</v>
      </c>
      <c r="D1139" t="s">
        <v>114</v>
      </c>
      <c r="E1139" t="s">
        <v>156</v>
      </c>
      <c r="F1139" t="s">
        <v>3422</v>
      </c>
      <c r="G1139" t="s">
        <v>152</v>
      </c>
      <c r="H1139" t="s">
        <v>153</v>
      </c>
      <c r="I1139" t="s">
        <v>490</v>
      </c>
      <c r="J1139" t="s">
        <v>137</v>
      </c>
      <c r="K1139" t="s">
        <v>138</v>
      </c>
      <c r="L1139" t="s">
        <v>3423</v>
      </c>
      <c r="M1139" t="s">
        <v>3424</v>
      </c>
      <c r="N1139">
        <v>7.4999999999999997E-3</v>
      </c>
      <c r="O1139">
        <v>0</v>
      </c>
      <c r="P1139">
        <v>291</v>
      </c>
      <c r="Q1139">
        <v>0</v>
      </c>
      <c r="R1139">
        <v>0</v>
      </c>
      <c r="S1139">
        <v>0</v>
      </c>
      <c r="T1139">
        <v>19</v>
      </c>
      <c r="U1139">
        <v>0</v>
      </c>
      <c r="V1139">
        <v>0</v>
      </c>
      <c r="W1139">
        <v>0</v>
      </c>
      <c r="X1139">
        <v>0.19287298949247</v>
      </c>
      <c r="Y1139">
        <v>0</v>
      </c>
      <c r="Z1139">
        <v>0</v>
      </c>
      <c r="AA1139">
        <v>0</v>
      </c>
      <c r="AB1139">
        <v>1.40021019826875E-2</v>
      </c>
      <c r="AC1139">
        <v>0</v>
      </c>
      <c r="AD1139">
        <v>0</v>
      </c>
      <c r="AE1139">
        <v>0.20687509147515751</v>
      </c>
    </row>
    <row r="1140" spans="1:31" x14ac:dyDescent="0.3">
      <c r="A1140">
        <v>2734160</v>
      </c>
      <c r="B1140">
        <v>1</v>
      </c>
      <c r="C1140" t="s">
        <v>81</v>
      </c>
      <c r="D1140" t="s">
        <v>127</v>
      </c>
      <c r="E1140" t="s">
        <v>213</v>
      </c>
      <c r="F1140" t="s">
        <v>3425</v>
      </c>
      <c r="G1140" t="s">
        <v>152</v>
      </c>
      <c r="H1140" t="s">
        <v>153</v>
      </c>
      <c r="I1140" t="s">
        <v>136</v>
      </c>
      <c r="J1140" t="s">
        <v>137</v>
      </c>
      <c r="K1140" t="s">
        <v>138</v>
      </c>
      <c r="L1140" t="s">
        <v>3426</v>
      </c>
      <c r="M1140" t="s">
        <v>3427</v>
      </c>
      <c r="N1140">
        <v>7.2758333329999996</v>
      </c>
      <c r="O1140">
        <v>2</v>
      </c>
      <c r="P1140">
        <v>3</v>
      </c>
      <c r="Q1140">
        <v>59</v>
      </c>
      <c r="R1140">
        <v>37</v>
      </c>
      <c r="S1140">
        <v>6</v>
      </c>
      <c r="T1140">
        <v>0</v>
      </c>
      <c r="U1140">
        <v>0</v>
      </c>
      <c r="V1140">
        <v>0</v>
      </c>
      <c r="W1140">
        <v>7.0131178802369734</v>
      </c>
      <c r="X1140">
        <v>0</v>
      </c>
      <c r="Y1140">
        <v>56.550675865077359</v>
      </c>
      <c r="Z1140">
        <v>40.89320431811727</v>
      </c>
      <c r="AA1140">
        <v>6.8161411158595087</v>
      </c>
      <c r="AB1140">
        <v>0</v>
      </c>
      <c r="AC1140">
        <v>0</v>
      </c>
      <c r="AD1140">
        <v>0</v>
      </c>
      <c r="AE1140">
        <v>111.27313917929111</v>
      </c>
    </row>
    <row r="1141" spans="1:31" x14ac:dyDescent="0.3">
      <c r="A1141">
        <v>2734898</v>
      </c>
      <c r="B1141">
        <v>1</v>
      </c>
      <c r="C1141" t="s">
        <v>80</v>
      </c>
      <c r="D1141" t="s">
        <v>82</v>
      </c>
      <c r="E1141" t="s">
        <v>145</v>
      </c>
      <c r="F1141" t="s">
        <v>3428</v>
      </c>
      <c r="G1141" t="s">
        <v>147</v>
      </c>
      <c r="H1141" t="s">
        <v>135</v>
      </c>
      <c r="I1141" t="s">
        <v>136</v>
      </c>
      <c r="J1141" t="s">
        <v>137</v>
      </c>
      <c r="K1141" t="s">
        <v>138</v>
      </c>
      <c r="L1141" t="s">
        <v>3429</v>
      </c>
      <c r="M1141" t="s">
        <v>3430</v>
      </c>
      <c r="N1141">
        <v>10.919166666000001</v>
      </c>
      <c r="O1141">
        <v>0</v>
      </c>
      <c r="P1141">
        <v>4</v>
      </c>
      <c r="Q1141">
        <v>0</v>
      </c>
      <c r="R1141">
        <v>0</v>
      </c>
      <c r="S1141">
        <v>0</v>
      </c>
      <c r="T1141">
        <v>2</v>
      </c>
      <c r="U1141">
        <v>0</v>
      </c>
      <c r="V1141">
        <v>0</v>
      </c>
      <c r="W1141">
        <v>0</v>
      </c>
      <c r="X1141">
        <v>8.1194643705626</v>
      </c>
      <c r="Y1141">
        <v>0</v>
      </c>
      <c r="Z1141">
        <v>0</v>
      </c>
      <c r="AA1141">
        <v>0</v>
      </c>
      <c r="AB1141">
        <v>3.5695183406791995</v>
      </c>
      <c r="AC1141">
        <v>0</v>
      </c>
      <c r="AD1141">
        <v>0</v>
      </c>
      <c r="AE1141">
        <v>11.688982711241799</v>
      </c>
    </row>
    <row r="1142" spans="1:31" x14ac:dyDescent="0.3">
      <c r="A1142">
        <v>2734921</v>
      </c>
      <c r="B1142">
        <v>1</v>
      </c>
      <c r="C1142" t="s">
        <v>81</v>
      </c>
      <c r="D1142" t="s">
        <v>117</v>
      </c>
      <c r="E1142" t="s">
        <v>161</v>
      </c>
      <c r="F1142" t="s">
        <v>3431</v>
      </c>
      <c r="G1142" t="s">
        <v>158</v>
      </c>
      <c r="H1142" t="s">
        <v>135</v>
      </c>
      <c r="I1142" t="s">
        <v>136</v>
      </c>
      <c r="J1142" t="s">
        <v>3</v>
      </c>
      <c r="K1142" t="s">
        <v>138</v>
      </c>
      <c r="L1142" t="s">
        <v>3432</v>
      </c>
      <c r="M1142" t="s">
        <v>2871</v>
      </c>
      <c r="N1142">
        <v>0.82083333300000005</v>
      </c>
      <c r="O1142">
        <v>0</v>
      </c>
      <c r="P1142">
        <v>4</v>
      </c>
      <c r="Q1142">
        <v>0</v>
      </c>
      <c r="R1142">
        <v>1</v>
      </c>
      <c r="S1142">
        <v>0</v>
      </c>
      <c r="T1142">
        <v>5</v>
      </c>
      <c r="U1142">
        <v>0</v>
      </c>
      <c r="V1142">
        <v>0</v>
      </c>
      <c r="W1142">
        <v>0</v>
      </c>
      <c r="X1142">
        <v>0.83951896339954257</v>
      </c>
      <c r="Y1142">
        <v>0</v>
      </c>
      <c r="Z1142">
        <v>0</v>
      </c>
      <c r="AA1142">
        <v>0</v>
      </c>
      <c r="AB1142">
        <v>7.8186909347133238</v>
      </c>
      <c r="AC1142">
        <v>0</v>
      </c>
      <c r="AD1142">
        <v>0</v>
      </c>
      <c r="AE1142">
        <v>8.658209898112867</v>
      </c>
    </row>
    <row r="1143" spans="1:31" x14ac:dyDescent="0.3">
      <c r="A1143">
        <v>2734589</v>
      </c>
      <c r="B1143">
        <v>1</v>
      </c>
      <c r="C1143" t="s">
        <v>80</v>
      </c>
      <c r="D1143" t="s">
        <v>103</v>
      </c>
      <c r="E1143" t="s">
        <v>161</v>
      </c>
      <c r="F1143" t="s">
        <v>3433</v>
      </c>
      <c r="G1143" t="s">
        <v>163</v>
      </c>
      <c r="H1143" t="s">
        <v>135</v>
      </c>
      <c r="I1143" t="s">
        <v>136</v>
      </c>
      <c r="J1143" t="s">
        <v>137</v>
      </c>
      <c r="K1143" t="s">
        <v>138</v>
      </c>
      <c r="L1143" t="s">
        <v>3434</v>
      </c>
      <c r="M1143" t="s">
        <v>3435</v>
      </c>
      <c r="N1143">
        <v>4.0655555550000004</v>
      </c>
      <c r="O1143">
        <v>0</v>
      </c>
      <c r="P1143">
        <v>0</v>
      </c>
      <c r="Q1143">
        <v>0</v>
      </c>
      <c r="R1143">
        <v>5</v>
      </c>
      <c r="S1143">
        <v>0</v>
      </c>
      <c r="T1143">
        <v>2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</row>
    <row r="1144" spans="1:31" x14ac:dyDescent="0.3">
      <c r="A1144">
        <v>2734658</v>
      </c>
      <c r="B1144">
        <v>1</v>
      </c>
      <c r="C1144" t="s">
        <v>80</v>
      </c>
      <c r="D1144" t="s">
        <v>93</v>
      </c>
      <c r="E1144" t="s">
        <v>161</v>
      </c>
      <c r="F1144" t="s">
        <v>3436</v>
      </c>
      <c r="G1144" t="s">
        <v>163</v>
      </c>
      <c r="H1144" t="s">
        <v>135</v>
      </c>
      <c r="I1144" t="s">
        <v>136</v>
      </c>
      <c r="J1144" t="s">
        <v>137</v>
      </c>
      <c r="K1144" t="s">
        <v>138</v>
      </c>
      <c r="L1144" t="s">
        <v>3437</v>
      </c>
      <c r="M1144" t="s">
        <v>3438</v>
      </c>
      <c r="N1144">
        <v>1.608333333</v>
      </c>
      <c r="O1144">
        <v>0</v>
      </c>
      <c r="P1144">
        <v>5</v>
      </c>
      <c r="Q1144">
        <v>0</v>
      </c>
      <c r="R1144">
        <v>16</v>
      </c>
      <c r="S1144">
        <v>0</v>
      </c>
      <c r="T1144">
        <v>2</v>
      </c>
      <c r="U1144">
        <v>0</v>
      </c>
      <c r="V1144">
        <v>0</v>
      </c>
      <c r="W1144">
        <v>0</v>
      </c>
      <c r="X1144">
        <v>0.3684625284105667</v>
      </c>
      <c r="Y1144">
        <v>0</v>
      </c>
      <c r="Z1144">
        <v>17.552922461507471</v>
      </c>
      <c r="AA1144">
        <v>0</v>
      </c>
      <c r="AB1144">
        <v>2.2879364087866665</v>
      </c>
      <c r="AC1144">
        <v>0</v>
      </c>
      <c r="AD1144">
        <v>0</v>
      </c>
      <c r="AE1144">
        <v>20.209321398704706</v>
      </c>
    </row>
    <row r="1145" spans="1:31" x14ac:dyDescent="0.3">
      <c r="A1145">
        <v>2734612</v>
      </c>
      <c r="B1145">
        <v>1</v>
      </c>
      <c r="C1145" t="s">
        <v>80</v>
      </c>
      <c r="D1145" t="s">
        <v>94</v>
      </c>
      <c r="E1145" t="s">
        <v>156</v>
      </c>
      <c r="F1145" t="s">
        <v>1628</v>
      </c>
      <c r="G1145" t="s">
        <v>152</v>
      </c>
      <c r="H1145" t="s">
        <v>153</v>
      </c>
      <c r="I1145" t="s">
        <v>136</v>
      </c>
      <c r="J1145" t="s">
        <v>137</v>
      </c>
      <c r="K1145" t="s">
        <v>138</v>
      </c>
      <c r="L1145" t="s">
        <v>3439</v>
      </c>
      <c r="M1145" t="s">
        <v>3440</v>
      </c>
      <c r="N1145">
        <v>0.125</v>
      </c>
      <c r="O1145">
        <v>0</v>
      </c>
      <c r="P1145">
        <v>847</v>
      </c>
      <c r="Q1145">
        <v>8</v>
      </c>
      <c r="R1145">
        <v>23</v>
      </c>
      <c r="S1145">
        <v>9</v>
      </c>
      <c r="T1145">
        <v>152</v>
      </c>
      <c r="U1145">
        <v>0</v>
      </c>
      <c r="V1145">
        <v>0</v>
      </c>
      <c r="W1145">
        <v>0</v>
      </c>
      <c r="X1145">
        <v>12.451438621634257</v>
      </c>
      <c r="Y1145">
        <v>1.3379356139861251</v>
      </c>
      <c r="Z1145">
        <v>0.10202355595875001</v>
      </c>
      <c r="AA1145">
        <v>13.017808953218626</v>
      </c>
      <c r="AB1145">
        <v>7.2417049860596263</v>
      </c>
      <c r="AC1145">
        <v>0</v>
      </c>
      <c r="AD1145">
        <v>0</v>
      </c>
      <c r="AE1145">
        <v>34.150911730857381</v>
      </c>
    </row>
    <row r="1146" spans="1:31" x14ac:dyDescent="0.3">
      <c r="A1146">
        <v>2734781</v>
      </c>
      <c r="B1146">
        <v>1</v>
      </c>
      <c r="C1146" t="s">
        <v>80</v>
      </c>
      <c r="D1146" t="s">
        <v>100</v>
      </c>
      <c r="E1146" t="s">
        <v>161</v>
      </c>
      <c r="F1146" t="s">
        <v>3441</v>
      </c>
      <c r="G1146" t="s">
        <v>409</v>
      </c>
      <c r="H1146" t="s">
        <v>135</v>
      </c>
      <c r="I1146" t="s">
        <v>136</v>
      </c>
      <c r="J1146" t="s">
        <v>137</v>
      </c>
      <c r="K1146" t="s">
        <v>138</v>
      </c>
      <c r="L1146" t="s">
        <v>3442</v>
      </c>
      <c r="M1146" t="s">
        <v>3443</v>
      </c>
      <c r="N1146">
        <v>5.9544444439999999</v>
      </c>
      <c r="O1146">
        <v>0</v>
      </c>
      <c r="P1146">
        <v>4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54.855421605108631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54.855421605108631</v>
      </c>
    </row>
    <row r="1147" spans="1:31" x14ac:dyDescent="0.3">
      <c r="A1147">
        <v>2734666</v>
      </c>
      <c r="B1147">
        <v>1</v>
      </c>
      <c r="C1147" t="s">
        <v>80</v>
      </c>
      <c r="D1147" t="s">
        <v>111</v>
      </c>
      <c r="E1147" t="s">
        <v>145</v>
      </c>
      <c r="F1147" t="s">
        <v>3444</v>
      </c>
      <c r="G1147" t="s">
        <v>181</v>
      </c>
      <c r="H1147" t="s">
        <v>135</v>
      </c>
      <c r="I1147" t="s">
        <v>136</v>
      </c>
      <c r="J1147" t="s">
        <v>137</v>
      </c>
      <c r="K1147" t="s">
        <v>138</v>
      </c>
      <c r="L1147" t="s">
        <v>3445</v>
      </c>
      <c r="M1147" t="s">
        <v>3446</v>
      </c>
      <c r="N1147">
        <v>9.7050000000000001</v>
      </c>
      <c r="O1147">
        <v>0</v>
      </c>
      <c r="P1147">
        <v>6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14.067784044089844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14.067784044089844</v>
      </c>
    </row>
    <row r="1148" spans="1:31" x14ac:dyDescent="0.3">
      <c r="A1148">
        <v>2734420</v>
      </c>
      <c r="B1148">
        <v>1</v>
      </c>
      <c r="C1148" t="s">
        <v>80</v>
      </c>
      <c r="D1148" t="s">
        <v>82</v>
      </c>
      <c r="E1148" t="s">
        <v>145</v>
      </c>
      <c r="F1148" t="s">
        <v>3447</v>
      </c>
      <c r="G1148" t="s">
        <v>181</v>
      </c>
      <c r="H1148" t="s">
        <v>135</v>
      </c>
      <c r="I1148" t="s">
        <v>136</v>
      </c>
      <c r="J1148" t="s">
        <v>137</v>
      </c>
      <c r="K1148" t="s">
        <v>138</v>
      </c>
      <c r="L1148" t="s">
        <v>3448</v>
      </c>
      <c r="M1148" t="s">
        <v>3449</v>
      </c>
      <c r="N1148">
        <v>12.023055554999999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1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36.381740617404887</v>
      </c>
      <c r="AC1148">
        <v>0</v>
      </c>
      <c r="AD1148">
        <v>0</v>
      </c>
      <c r="AE1148">
        <v>36.381740617404887</v>
      </c>
    </row>
    <row r="1149" spans="1:31" x14ac:dyDescent="0.3">
      <c r="A1149">
        <v>2735067</v>
      </c>
      <c r="B1149">
        <v>1</v>
      </c>
      <c r="C1149" t="s">
        <v>80</v>
      </c>
      <c r="D1149" t="s">
        <v>101</v>
      </c>
      <c r="E1149" t="s">
        <v>213</v>
      </c>
      <c r="F1149" t="s">
        <v>3450</v>
      </c>
      <c r="G1149" t="s">
        <v>170</v>
      </c>
      <c r="H1149" t="s">
        <v>153</v>
      </c>
      <c r="I1149" t="s">
        <v>136</v>
      </c>
      <c r="J1149" t="s">
        <v>137</v>
      </c>
      <c r="K1149" t="s">
        <v>138</v>
      </c>
      <c r="L1149" t="s">
        <v>3451</v>
      </c>
      <c r="M1149" t="s">
        <v>3452</v>
      </c>
      <c r="N1149">
        <v>1.485833333</v>
      </c>
      <c r="O1149">
        <v>3</v>
      </c>
      <c r="P1149">
        <v>1101</v>
      </c>
      <c r="Q1149">
        <v>6</v>
      </c>
      <c r="R1149">
        <v>34</v>
      </c>
      <c r="S1149">
        <v>7</v>
      </c>
      <c r="T1149">
        <v>100</v>
      </c>
      <c r="U1149">
        <v>2</v>
      </c>
      <c r="V1149">
        <v>0</v>
      </c>
      <c r="W1149">
        <v>2.2816903141801967</v>
      </c>
      <c r="X1149">
        <v>352.23507060411072</v>
      </c>
      <c r="Y1149">
        <v>67.418025465964917</v>
      </c>
      <c r="Z1149">
        <v>6.5401543254109304</v>
      </c>
      <c r="AA1149">
        <v>8.6566060863348966</v>
      </c>
      <c r="AB1149">
        <v>80.56097489431059</v>
      </c>
      <c r="AC1149">
        <v>96.677353173494666</v>
      </c>
      <c r="AD1149">
        <v>0</v>
      </c>
      <c r="AE1149">
        <v>614.3698748638069</v>
      </c>
    </row>
    <row r="1150" spans="1:31" x14ac:dyDescent="0.3">
      <c r="A1150">
        <v>2735113</v>
      </c>
      <c r="B1150">
        <v>1</v>
      </c>
      <c r="C1150" t="s">
        <v>80</v>
      </c>
      <c r="D1150" t="s">
        <v>100</v>
      </c>
      <c r="E1150" t="s">
        <v>145</v>
      </c>
      <c r="F1150" t="s">
        <v>3453</v>
      </c>
      <c r="G1150" t="s">
        <v>230</v>
      </c>
      <c r="H1150" t="s">
        <v>135</v>
      </c>
      <c r="I1150" t="s">
        <v>136</v>
      </c>
      <c r="J1150" t="s">
        <v>137</v>
      </c>
      <c r="K1150" t="s">
        <v>138</v>
      </c>
      <c r="L1150" t="s">
        <v>3454</v>
      </c>
      <c r="M1150" t="s">
        <v>3455</v>
      </c>
      <c r="N1150">
        <v>4.6244444439999999</v>
      </c>
      <c r="O1150">
        <v>0</v>
      </c>
      <c r="P1150">
        <v>1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0.22786618101095338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0.22786618101095338</v>
      </c>
    </row>
    <row r="1151" spans="1:31" x14ac:dyDescent="0.3">
      <c r="A1151">
        <v>2733785</v>
      </c>
      <c r="B1151">
        <v>1</v>
      </c>
      <c r="C1151" t="s">
        <v>80</v>
      </c>
      <c r="D1151" t="s">
        <v>97</v>
      </c>
      <c r="E1151" t="s">
        <v>145</v>
      </c>
      <c r="F1151" t="s">
        <v>3456</v>
      </c>
      <c r="G1151" t="s">
        <v>181</v>
      </c>
      <c r="H1151" t="s">
        <v>135</v>
      </c>
      <c r="I1151" t="s">
        <v>136</v>
      </c>
      <c r="J1151" t="s">
        <v>137</v>
      </c>
      <c r="K1151" t="s">
        <v>138</v>
      </c>
      <c r="L1151" t="s">
        <v>3457</v>
      </c>
      <c r="M1151" t="s">
        <v>3458</v>
      </c>
      <c r="N1151">
        <v>4.8624999999999998</v>
      </c>
      <c r="O1151">
        <v>0</v>
      </c>
      <c r="P1151">
        <v>2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2.0704576533069252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2.0704576533069252</v>
      </c>
    </row>
    <row r="1152" spans="1:31" x14ac:dyDescent="0.3">
      <c r="A1152">
        <v>2733639</v>
      </c>
      <c r="B1152">
        <v>1</v>
      </c>
      <c r="C1152" t="s">
        <v>81</v>
      </c>
      <c r="D1152" t="s">
        <v>128</v>
      </c>
      <c r="E1152" t="s">
        <v>161</v>
      </c>
      <c r="F1152" t="s">
        <v>2331</v>
      </c>
      <c r="G1152" t="s">
        <v>409</v>
      </c>
      <c r="H1152" t="s">
        <v>135</v>
      </c>
      <c r="I1152" t="s">
        <v>136</v>
      </c>
      <c r="J1152" t="s">
        <v>137</v>
      </c>
      <c r="K1152" t="s">
        <v>138</v>
      </c>
      <c r="L1152" t="s">
        <v>3459</v>
      </c>
      <c r="M1152" t="s">
        <v>3460</v>
      </c>
      <c r="N1152">
        <v>1.1611111110000001</v>
      </c>
      <c r="O1152">
        <v>0</v>
      </c>
      <c r="P1152">
        <v>71</v>
      </c>
      <c r="Q1152">
        <v>0</v>
      </c>
      <c r="R1152">
        <v>2</v>
      </c>
      <c r="S1152">
        <v>0</v>
      </c>
      <c r="T1152">
        <v>1</v>
      </c>
      <c r="U1152">
        <v>0</v>
      </c>
      <c r="V1152">
        <v>0</v>
      </c>
      <c r="W1152">
        <v>0</v>
      </c>
      <c r="X1152">
        <v>15.143393368948239</v>
      </c>
      <c r="Y1152">
        <v>0</v>
      </c>
      <c r="Z1152">
        <v>0.12527748897974583</v>
      </c>
      <c r="AA1152">
        <v>0</v>
      </c>
      <c r="AB1152">
        <v>0.190740862546595</v>
      </c>
      <c r="AC1152">
        <v>0</v>
      </c>
      <c r="AD1152">
        <v>0</v>
      </c>
      <c r="AE1152">
        <v>15.459411720474581</v>
      </c>
    </row>
    <row r="1153" spans="1:31" x14ac:dyDescent="0.3">
      <c r="A1153">
        <v>2734721</v>
      </c>
      <c r="B1153">
        <v>1</v>
      </c>
      <c r="C1153" t="s">
        <v>80</v>
      </c>
      <c r="D1153" t="s">
        <v>97</v>
      </c>
      <c r="E1153" t="s">
        <v>200</v>
      </c>
      <c r="F1153" t="s">
        <v>3461</v>
      </c>
      <c r="G1153" t="s">
        <v>163</v>
      </c>
      <c r="H1153" t="s">
        <v>135</v>
      </c>
      <c r="I1153" t="s">
        <v>136</v>
      </c>
      <c r="J1153" t="s">
        <v>137</v>
      </c>
      <c r="K1153" t="s">
        <v>138</v>
      </c>
      <c r="L1153" t="s">
        <v>3462</v>
      </c>
      <c r="M1153" t="s">
        <v>3463</v>
      </c>
      <c r="N1153">
        <v>8.2377777769999998</v>
      </c>
      <c r="O1153">
        <v>0</v>
      </c>
      <c r="P1153">
        <v>11</v>
      </c>
      <c r="Q1153">
        <v>0</v>
      </c>
      <c r="R1153">
        <v>0</v>
      </c>
      <c r="S1153">
        <v>0</v>
      </c>
      <c r="T1153">
        <v>1</v>
      </c>
      <c r="U1153">
        <v>0</v>
      </c>
      <c r="V1153">
        <v>0</v>
      </c>
      <c r="W1153">
        <v>0</v>
      </c>
      <c r="X1153">
        <v>35.740076855482641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35.740076855482641</v>
      </c>
    </row>
    <row r="1154" spans="1:31" x14ac:dyDescent="0.3">
      <c r="A1154">
        <v>2733937</v>
      </c>
      <c r="B1154">
        <v>2</v>
      </c>
      <c r="C1154" t="s">
        <v>80</v>
      </c>
      <c r="D1154" t="s">
        <v>93</v>
      </c>
      <c r="E1154" t="s">
        <v>132</v>
      </c>
      <c r="F1154" t="s">
        <v>3464</v>
      </c>
      <c r="G1154" t="s">
        <v>163</v>
      </c>
      <c r="H1154" t="s">
        <v>135</v>
      </c>
      <c r="I1154" t="s">
        <v>136</v>
      </c>
      <c r="J1154" t="s">
        <v>137</v>
      </c>
      <c r="K1154" t="s">
        <v>138</v>
      </c>
      <c r="L1154" t="s">
        <v>1758</v>
      </c>
      <c r="M1154" t="s">
        <v>3465</v>
      </c>
      <c r="N1154">
        <v>0.81694444399999999</v>
      </c>
      <c r="O1154">
        <v>0</v>
      </c>
      <c r="P1154">
        <v>25</v>
      </c>
      <c r="Q1154">
        <v>0</v>
      </c>
      <c r="R1154">
        <v>15</v>
      </c>
      <c r="S1154">
        <v>0</v>
      </c>
      <c r="T1154">
        <v>9</v>
      </c>
      <c r="U1154">
        <v>0</v>
      </c>
      <c r="V1154">
        <v>0</v>
      </c>
      <c r="W1154">
        <v>0</v>
      </c>
      <c r="X1154">
        <v>7.7237901114198761</v>
      </c>
      <c r="Y1154">
        <v>0</v>
      </c>
      <c r="Z1154">
        <v>9.6746951211483108</v>
      </c>
      <c r="AA1154">
        <v>0</v>
      </c>
      <c r="AB1154">
        <v>6.9352035181579996</v>
      </c>
      <c r="AC1154">
        <v>0</v>
      </c>
      <c r="AD1154">
        <v>0</v>
      </c>
      <c r="AE1154">
        <v>24.333688750726189</v>
      </c>
    </row>
    <row r="1155" spans="1:31" x14ac:dyDescent="0.3">
      <c r="A1155">
        <v>2734314</v>
      </c>
      <c r="B1155">
        <v>1</v>
      </c>
      <c r="C1155" t="s">
        <v>80</v>
      </c>
      <c r="D1155" t="s">
        <v>93</v>
      </c>
      <c r="E1155" t="s">
        <v>145</v>
      </c>
      <c r="F1155" t="s">
        <v>3466</v>
      </c>
      <c r="G1155" t="s">
        <v>181</v>
      </c>
      <c r="H1155" t="s">
        <v>135</v>
      </c>
      <c r="I1155" t="s">
        <v>136</v>
      </c>
      <c r="J1155" t="s">
        <v>137</v>
      </c>
      <c r="K1155" t="s">
        <v>138</v>
      </c>
      <c r="L1155" t="s">
        <v>3467</v>
      </c>
      <c r="M1155" t="s">
        <v>3468</v>
      </c>
      <c r="N1155">
        <v>6.8155555550000004</v>
      </c>
      <c r="O1155">
        <v>0</v>
      </c>
      <c r="P1155">
        <v>8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8.7223473345106282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8.7223473345106282</v>
      </c>
    </row>
    <row r="1156" spans="1:31" x14ac:dyDescent="0.3">
      <c r="A1156">
        <v>2733722</v>
      </c>
      <c r="B1156">
        <v>1</v>
      </c>
      <c r="C1156" t="s">
        <v>81</v>
      </c>
      <c r="D1156" t="s">
        <v>127</v>
      </c>
      <c r="E1156" t="s">
        <v>161</v>
      </c>
      <c r="F1156" t="s">
        <v>3469</v>
      </c>
      <c r="G1156" t="s">
        <v>163</v>
      </c>
      <c r="H1156" t="s">
        <v>135</v>
      </c>
      <c r="I1156" t="s">
        <v>136</v>
      </c>
      <c r="J1156" t="s">
        <v>137</v>
      </c>
      <c r="K1156" t="s">
        <v>138</v>
      </c>
      <c r="L1156" t="s">
        <v>3470</v>
      </c>
      <c r="M1156" t="s">
        <v>3471</v>
      </c>
      <c r="N1156">
        <v>2.9211111110000001</v>
      </c>
      <c r="O1156">
        <v>0</v>
      </c>
      <c r="P1156">
        <v>108</v>
      </c>
      <c r="Q1156">
        <v>0</v>
      </c>
      <c r="R1156">
        <v>2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70.683748044616323</v>
      </c>
      <c r="Y1156">
        <v>0</v>
      </c>
      <c r="Z1156">
        <v>0.34976004491477342</v>
      </c>
      <c r="AA1156">
        <v>0</v>
      </c>
      <c r="AB1156">
        <v>0</v>
      </c>
      <c r="AC1156">
        <v>0</v>
      </c>
      <c r="AD1156">
        <v>0</v>
      </c>
      <c r="AE1156">
        <v>71.033508089531097</v>
      </c>
    </row>
    <row r="1157" spans="1:31" x14ac:dyDescent="0.3">
      <c r="A1157">
        <v>2734220</v>
      </c>
      <c r="B1157">
        <v>1</v>
      </c>
      <c r="C1157" t="s">
        <v>80</v>
      </c>
      <c r="D1157" t="s">
        <v>98</v>
      </c>
      <c r="E1157" t="s">
        <v>132</v>
      </c>
      <c r="F1157" t="s">
        <v>3472</v>
      </c>
      <c r="G1157" t="s">
        <v>170</v>
      </c>
      <c r="H1157" t="s">
        <v>135</v>
      </c>
      <c r="I1157" t="s">
        <v>136</v>
      </c>
      <c r="J1157" t="s">
        <v>137</v>
      </c>
      <c r="K1157" t="s">
        <v>138</v>
      </c>
      <c r="L1157" t="s">
        <v>3473</v>
      </c>
      <c r="M1157" t="s">
        <v>3474</v>
      </c>
      <c r="N1157">
        <v>1.361111111</v>
      </c>
      <c r="O1157">
        <v>0</v>
      </c>
      <c r="P1157">
        <v>52</v>
      </c>
      <c r="Q1157">
        <v>0</v>
      </c>
      <c r="R1157">
        <v>29</v>
      </c>
      <c r="S1157">
        <v>0</v>
      </c>
      <c r="T1157">
        <v>11</v>
      </c>
      <c r="U1157">
        <v>0</v>
      </c>
      <c r="V1157">
        <v>0</v>
      </c>
      <c r="W1157">
        <v>0</v>
      </c>
      <c r="X1157">
        <v>16.954116958837112</v>
      </c>
      <c r="Y1157">
        <v>0</v>
      </c>
      <c r="Z1157">
        <v>31.82428852184545</v>
      </c>
      <c r="AA1157">
        <v>0</v>
      </c>
      <c r="AB1157">
        <v>10.373311282024211</v>
      </c>
      <c r="AC1157">
        <v>0</v>
      </c>
      <c r="AD1157">
        <v>0</v>
      </c>
      <c r="AE1157">
        <v>59.151716762706776</v>
      </c>
    </row>
    <row r="1158" spans="1:31" x14ac:dyDescent="0.3">
      <c r="A1158">
        <v>2734337</v>
      </c>
      <c r="B1158">
        <v>1</v>
      </c>
      <c r="C1158" t="s">
        <v>80</v>
      </c>
      <c r="D1158" t="s">
        <v>104</v>
      </c>
      <c r="E1158" t="s">
        <v>161</v>
      </c>
      <c r="F1158" t="s">
        <v>3475</v>
      </c>
      <c r="G1158" t="s">
        <v>163</v>
      </c>
      <c r="H1158" t="s">
        <v>135</v>
      </c>
      <c r="I1158" t="s">
        <v>136</v>
      </c>
      <c r="J1158" t="s">
        <v>137</v>
      </c>
      <c r="K1158" t="s">
        <v>138</v>
      </c>
      <c r="L1158" t="s">
        <v>3476</v>
      </c>
      <c r="M1158" t="s">
        <v>3477</v>
      </c>
      <c r="N1158">
        <v>9.4797222219999995</v>
      </c>
      <c r="O1158">
        <v>0</v>
      </c>
      <c r="P1158">
        <v>40</v>
      </c>
      <c r="Q1158">
        <v>0</v>
      </c>
      <c r="R1158">
        <v>0</v>
      </c>
      <c r="S1158">
        <v>0</v>
      </c>
      <c r="T1158">
        <v>5</v>
      </c>
      <c r="U1158">
        <v>0</v>
      </c>
      <c r="V1158">
        <v>0</v>
      </c>
      <c r="W1158">
        <v>0</v>
      </c>
      <c r="X1158">
        <v>63.367657886729184</v>
      </c>
      <c r="Y1158">
        <v>0</v>
      </c>
      <c r="Z1158">
        <v>0</v>
      </c>
      <c r="AA1158">
        <v>0</v>
      </c>
      <c r="AB1158">
        <v>35.221096703417629</v>
      </c>
      <c r="AC1158">
        <v>0</v>
      </c>
      <c r="AD1158">
        <v>0</v>
      </c>
      <c r="AE1158">
        <v>98.588754590146806</v>
      </c>
    </row>
    <row r="1159" spans="1:31" x14ac:dyDescent="0.3">
      <c r="A1159">
        <v>2733530</v>
      </c>
      <c r="B1159">
        <v>1</v>
      </c>
      <c r="C1159" t="s">
        <v>80</v>
      </c>
      <c r="D1159" t="s">
        <v>82</v>
      </c>
      <c r="E1159" t="s">
        <v>200</v>
      </c>
      <c r="F1159" t="s">
        <v>1868</v>
      </c>
      <c r="G1159" t="s">
        <v>163</v>
      </c>
      <c r="H1159" t="s">
        <v>135</v>
      </c>
      <c r="I1159" t="s">
        <v>136</v>
      </c>
      <c r="J1159" t="s">
        <v>137</v>
      </c>
      <c r="K1159" t="s">
        <v>138</v>
      </c>
      <c r="L1159" t="s">
        <v>3478</v>
      </c>
      <c r="M1159" t="s">
        <v>3479</v>
      </c>
      <c r="N1159">
        <v>1.491944444</v>
      </c>
      <c r="O1159">
        <v>0</v>
      </c>
      <c r="P1159">
        <v>3</v>
      </c>
      <c r="Q1159">
        <v>0</v>
      </c>
      <c r="R1159">
        <v>0</v>
      </c>
      <c r="S1159">
        <v>0</v>
      </c>
      <c r="T1159">
        <v>39</v>
      </c>
      <c r="U1159">
        <v>0</v>
      </c>
      <c r="V1159">
        <v>0</v>
      </c>
      <c r="W1159">
        <v>0</v>
      </c>
      <c r="X1159">
        <v>0.82512104069431258</v>
      </c>
      <c r="Y1159">
        <v>0</v>
      </c>
      <c r="Z1159">
        <v>0</v>
      </c>
      <c r="AA1159">
        <v>0</v>
      </c>
      <c r="AB1159">
        <v>28.61261232595368</v>
      </c>
      <c r="AC1159">
        <v>0</v>
      </c>
      <c r="AD1159">
        <v>0</v>
      </c>
      <c r="AE1159">
        <v>29.437733366647993</v>
      </c>
    </row>
    <row r="1160" spans="1:31" x14ac:dyDescent="0.3">
      <c r="A1160">
        <v>2733753</v>
      </c>
      <c r="B1160">
        <v>1</v>
      </c>
      <c r="C1160" t="s">
        <v>81</v>
      </c>
      <c r="D1160" t="s">
        <v>127</v>
      </c>
      <c r="E1160" t="s">
        <v>161</v>
      </c>
      <c r="F1160" t="s">
        <v>1972</v>
      </c>
      <c r="G1160" t="s">
        <v>163</v>
      </c>
      <c r="H1160" t="s">
        <v>135</v>
      </c>
      <c r="I1160" t="s">
        <v>136</v>
      </c>
      <c r="J1160" t="s">
        <v>137</v>
      </c>
      <c r="K1160" t="s">
        <v>138</v>
      </c>
      <c r="L1160" t="s">
        <v>3480</v>
      </c>
      <c r="M1160" t="s">
        <v>3481</v>
      </c>
      <c r="N1160">
        <v>5.1302777769999999</v>
      </c>
      <c r="O1160">
        <v>0</v>
      </c>
      <c r="P1160">
        <v>124</v>
      </c>
      <c r="Q1160">
        <v>0</v>
      </c>
      <c r="R1160">
        <v>3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149.05651973525033</v>
      </c>
      <c r="Y1160">
        <v>0</v>
      </c>
      <c r="Z1160">
        <v>0.74335526742108327</v>
      </c>
      <c r="AA1160">
        <v>0</v>
      </c>
      <c r="AB1160">
        <v>0</v>
      </c>
      <c r="AC1160">
        <v>0</v>
      </c>
      <c r="AD1160">
        <v>0</v>
      </c>
      <c r="AE1160">
        <v>149.79987500267143</v>
      </c>
    </row>
    <row r="1161" spans="1:31" x14ac:dyDescent="0.3">
      <c r="A1161">
        <v>2734443</v>
      </c>
      <c r="B1161">
        <v>1</v>
      </c>
      <c r="C1161" t="s">
        <v>80</v>
      </c>
      <c r="D1161" t="s">
        <v>82</v>
      </c>
      <c r="E1161" t="s">
        <v>145</v>
      </c>
      <c r="F1161" t="s">
        <v>3482</v>
      </c>
      <c r="G1161" t="s">
        <v>181</v>
      </c>
      <c r="H1161" t="s">
        <v>135</v>
      </c>
      <c r="I1161" t="s">
        <v>136</v>
      </c>
      <c r="J1161" t="s">
        <v>137</v>
      </c>
      <c r="K1161" t="s">
        <v>138</v>
      </c>
      <c r="L1161" t="s">
        <v>3483</v>
      </c>
      <c r="M1161" t="s">
        <v>3484</v>
      </c>
      <c r="N1161">
        <v>4.0444444439999998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1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24.820085920333501</v>
      </c>
      <c r="AC1161">
        <v>0</v>
      </c>
      <c r="AD1161">
        <v>0</v>
      </c>
      <c r="AE1161">
        <v>24.820085920333501</v>
      </c>
    </row>
    <row r="1162" spans="1:31" x14ac:dyDescent="0.3">
      <c r="A1162">
        <v>2734051</v>
      </c>
      <c r="B1162">
        <v>1</v>
      </c>
      <c r="C1162" t="s">
        <v>81</v>
      </c>
      <c r="D1162" t="s">
        <v>123</v>
      </c>
      <c r="E1162" t="s">
        <v>161</v>
      </c>
      <c r="F1162" t="s">
        <v>3485</v>
      </c>
      <c r="G1162" t="s">
        <v>163</v>
      </c>
      <c r="H1162" t="s">
        <v>135</v>
      </c>
      <c r="I1162" t="s">
        <v>136</v>
      </c>
      <c r="J1162" t="s">
        <v>137</v>
      </c>
      <c r="K1162" t="s">
        <v>138</v>
      </c>
      <c r="L1162" t="s">
        <v>3486</v>
      </c>
      <c r="M1162" t="s">
        <v>3487</v>
      </c>
      <c r="N1162">
        <v>2.8174999999999999</v>
      </c>
      <c r="O1162">
        <v>0</v>
      </c>
      <c r="P1162">
        <v>53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24.943409959060844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24.943409959060844</v>
      </c>
    </row>
    <row r="1163" spans="1:31" x14ac:dyDescent="0.3">
      <c r="A1163">
        <v>2734008</v>
      </c>
      <c r="B1163">
        <v>1</v>
      </c>
      <c r="C1163" t="s">
        <v>81</v>
      </c>
      <c r="D1163" t="s">
        <v>122</v>
      </c>
      <c r="E1163" t="s">
        <v>161</v>
      </c>
      <c r="F1163" t="s">
        <v>3488</v>
      </c>
      <c r="G1163" t="s">
        <v>409</v>
      </c>
      <c r="H1163" t="s">
        <v>135</v>
      </c>
      <c r="I1163" t="s">
        <v>136</v>
      </c>
      <c r="J1163" t="s">
        <v>137</v>
      </c>
      <c r="K1163" t="s">
        <v>138</v>
      </c>
      <c r="L1163" t="s">
        <v>3489</v>
      </c>
      <c r="M1163" t="s">
        <v>3490</v>
      </c>
      <c r="N1163">
        <v>9.6086111110000001</v>
      </c>
      <c r="O1163">
        <v>0</v>
      </c>
      <c r="P1163">
        <v>88</v>
      </c>
      <c r="Q1163">
        <v>0</v>
      </c>
      <c r="R1163">
        <v>1</v>
      </c>
      <c r="S1163">
        <v>0</v>
      </c>
      <c r="T1163">
        <v>8</v>
      </c>
      <c r="U1163">
        <v>0</v>
      </c>
      <c r="V1163">
        <v>0</v>
      </c>
      <c r="W1163">
        <v>0</v>
      </c>
      <c r="X1163">
        <v>225.64593607596638</v>
      </c>
      <c r="Y1163">
        <v>0</v>
      </c>
      <c r="Z1163">
        <v>2.7855207607194905</v>
      </c>
      <c r="AA1163">
        <v>0</v>
      </c>
      <c r="AB1163">
        <v>251.69727079554588</v>
      </c>
      <c r="AC1163">
        <v>0</v>
      </c>
      <c r="AD1163">
        <v>0</v>
      </c>
      <c r="AE1163">
        <v>480.12872763223174</v>
      </c>
    </row>
    <row r="1164" spans="1:31" x14ac:dyDescent="0.3">
      <c r="A1164">
        <v>2733736</v>
      </c>
      <c r="B1164">
        <v>1</v>
      </c>
      <c r="C1164" t="s">
        <v>81</v>
      </c>
      <c r="D1164" t="s">
        <v>118</v>
      </c>
      <c r="E1164" t="s">
        <v>156</v>
      </c>
      <c r="F1164" t="s">
        <v>3491</v>
      </c>
      <c r="G1164" t="s">
        <v>185</v>
      </c>
      <c r="H1164" t="s">
        <v>153</v>
      </c>
      <c r="I1164" t="s">
        <v>136</v>
      </c>
      <c r="J1164" t="s">
        <v>137</v>
      </c>
      <c r="K1164" t="s">
        <v>138</v>
      </c>
      <c r="L1164" t="s">
        <v>3492</v>
      </c>
      <c r="M1164" t="s">
        <v>3493</v>
      </c>
      <c r="N1164">
        <v>2.0894444440000002</v>
      </c>
      <c r="O1164">
        <v>0</v>
      </c>
      <c r="P1164">
        <v>453</v>
      </c>
      <c r="Q1164">
        <v>0</v>
      </c>
      <c r="R1164">
        <v>9</v>
      </c>
      <c r="S1164">
        <v>0</v>
      </c>
      <c r="T1164">
        <v>25</v>
      </c>
      <c r="U1164">
        <v>0</v>
      </c>
      <c r="V1164">
        <v>0</v>
      </c>
      <c r="W1164">
        <v>0</v>
      </c>
      <c r="X1164">
        <v>167.84830648158029</v>
      </c>
      <c r="Y1164">
        <v>0</v>
      </c>
      <c r="Z1164">
        <v>14.558591073522074</v>
      </c>
      <c r="AA1164">
        <v>0</v>
      </c>
      <c r="AB1164">
        <v>31.90437743241386</v>
      </c>
      <c r="AC1164">
        <v>0</v>
      </c>
      <c r="AD1164">
        <v>0</v>
      </c>
      <c r="AE1164">
        <v>214.31127498751624</v>
      </c>
    </row>
    <row r="1165" spans="1:31" x14ac:dyDescent="0.3">
      <c r="A1165">
        <v>2733782</v>
      </c>
      <c r="B1165">
        <v>1</v>
      </c>
      <c r="C1165" t="s">
        <v>81</v>
      </c>
      <c r="D1165" t="s">
        <v>117</v>
      </c>
      <c r="E1165" t="s">
        <v>156</v>
      </c>
      <c r="F1165" t="s">
        <v>3494</v>
      </c>
      <c r="G1165" t="s">
        <v>152</v>
      </c>
      <c r="H1165" t="s">
        <v>153</v>
      </c>
      <c r="I1165" t="s">
        <v>490</v>
      </c>
      <c r="J1165" t="s">
        <v>137</v>
      </c>
      <c r="K1165" t="s">
        <v>138</v>
      </c>
      <c r="L1165" t="s">
        <v>3495</v>
      </c>
      <c r="M1165" t="s">
        <v>3496</v>
      </c>
      <c r="N1165">
        <v>5.277777E-3</v>
      </c>
      <c r="O1165">
        <v>4</v>
      </c>
      <c r="P1165">
        <v>638</v>
      </c>
      <c r="Q1165">
        <v>0</v>
      </c>
      <c r="R1165">
        <v>20</v>
      </c>
      <c r="S1165">
        <v>3</v>
      </c>
      <c r="T1165">
        <v>21</v>
      </c>
      <c r="U1165">
        <v>0</v>
      </c>
      <c r="V1165">
        <v>0</v>
      </c>
      <c r="W1165">
        <v>4.1254609899783337E-3</v>
      </c>
      <c r="X1165">
        <v>0.34341947187487132</v>
      </c>
      <c r="Y1165">
        <v>0</v>
      </c>
      <c r="Z1165">
        <v>1.1385483515452502E-2</v>
      </c>
      <c r="AA1165">
        <v>4.250124648544E-2</v>
      </c>
      <c r="AB1165">
        <v>7.4763403794894989E-2</v>
      </c>
      <c r="AC1165">
        <v>0</v>
      </c>
      <c r="AD1165">
        <v>0</v>
      </c>
      <c r="AE1165">
        <v>0.47619506666063716</v>
      </c>
    </row>
    <row r="1166" spans="1:31" x14ac:dyDescent="0.3">
      <c r="A1166">
        <v>2734615</v>
      </c>
      <c r="B1166">
        <v>1</v>
      </c>
      <c r="C1166" t="s">
        <v>80</v>
      </c>
      <c r="D1166" t="s">
        <v>96</v>
      </c>
      <c r="E1166" t="s">
        <v>161</v>
      </c>
      <c r="F1166" t="s">
        <v>3497</v>
      </c>
      <c r="G1166" t="s">
        <v>163</v>
      </c>
      <c r="H1166" t="s">
        <v>135</v>
      </c>
      <c r="I1166" t="s">
        <v>136</v>
      </c>
      <c r="J1166" t="s">
        <v>137</v>
      </c>
      <c r="K1166" t="s">
        <v>138</v>
      </c>
      <c r="L1166" t="s">
        <v>3498</v>
      </c>
      <c r="M1166" t="s">
        <v>3499</v>
      </c>
      <c r="N1166">
        <v>8.5847222219999999</v>
      </c>
      <c r="O1166">
        <v>0</v>
      </c>
      <c r="P1166">
        <v>58</v>
      </c>
      <c r="Q1166">
        <v>0</v>
      </c>
      <c r="R1166">
        <v>5</v>
      </c>
      <c r="S1166">
        <v>0</v>
      </c>
      <c r="T1166">
        <v>23</v>
      </c>
      <c r="U1166">
        <v>0</v>
      </c>
      <c r="V1166">
        <v>0</v>
      </c>
      <c r="W1166">
        <v>0</v>
      </c>
      <c r="X1166">
        <v>231.59242949398572</v>
      </c>
      <c r="Y1166">
        <v>0</v>
      </c>
      <c r="Z1166">
        <v>6.2244016190628075</v>
      </c>
      <c r="AA1166">
        <v>0</v>
      </c>
      <c r="AB1166">
        <v>170.19031013040947</v>
      </c>
      <c r="AC1166">
        <v>0</v>
      </c>
      <c r="AD1166">
        <v>0</v>
      </c>
      <c r="AE1166">
        <v>408.00714124345802</v>
      </c>
    </row>
    <row r="1167" spans="1:31" x14ac:dyDescent="0.3">
      <c r="A1167">
        <v>2734592</v>
      </c>
      <c r="B1167">
        <v>1</v>
      </c>
      <c r="C1167" t="s">
        <v>80</v>
      </c>
      <c r="D1167" t="s">
        <v>90</v>
      </c>
      <c r="E1167" t="s">
        <v>145</v>
      </c>
      <c r="F1167" t="s">
        <v>3500</v>
      </c>
      <c r="G1167" t="s">
        <v>230</v>
      </c>
      <c r="H1167" t="s">
        <v>135</v>
      </c>
      <c r="I1167" t="s">
        <v>136</v>
      </c>
      <c r="J1167" t="s">
        <v>137</v>
      </c>
      <c r="K1167" t="s">
        <v>138</v>
      </c>
      <c r="L1167" t="s">
        <v>3501</v>
      </c>
      <c r="M1167" t="s">
        <v>3502</v>
      </c>
      <c r="N1167">
        <v>1.9738888880000001</v>
      </c>
      <c r="O1167">
        <v>0</v>
      </c>
      <c r="P1167">
        <v>3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0.72735563410256332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0.72735563410256332</v>
      </c>
    </row>
    <row r="1168" spans="1:31" x14ac:dyDescent="0.3">
      <c r="A1168">
        <v>2733805</v>
      </c>
      <c r="B1168">
        <v>1</v>
      </c>
      <c r="C1168" t="s">
        <v>80</v>
      </c>
      <c r="D1168" t="s">
        <v>101</v>
      </c>
      <c r="E1168" t="s">
        <v>156</v>
      </c>
      <c r="F1168" t="s">
        <v>3503</v>
      </c>
      <c r="G1168" t="s">
        <v>152</v>
      </c>
      <c r="H1168" t="s">
        <v>153</v>
      </c>
      <c r="I1168" t="s">
        <v>136</v>
      </c>
      <c r="J1168" t="s">
        <v>137</v>
      </c>
      <c r="K1168" t="s">
        <v>138</v>
      </c>
      <c r="L1168" t="s">
        <v>3504</v>
      </c>
      <c r="M1168" t="s">
        <v>3505</v>
      </c>
      <c r="N1168">
        <v>3.256388888</v>
      </c>
      <c r="O1168">
        <v>1</v>
      </c>
      <c r="P1168">
        <v>248</v>
      </c>
      <c r="Q1168">
        <v>0</v>
      </c>
      <c r="R1168">
        <v>0</v>
      </c>
      <c r="S1168">
        <v>2</v>
      </c>
      <c r="T1168">
        <v>39</v>
      </c>
      <c r="U1168">
        <v>0</v>
      </c>
      <c r="V1168">
        <v>0</v>
      </c>
      <c r="W1168">
        <v>7.3981868617371012</v>
      </c>
      <c r="X1168">
        <v>124.31309234298364</v>
      </c>
      <c r="Y1168">
        <v>0</v>
      </c>
      <c r="Z1168">
        <v>0</v>
      </c>
      <c r="AA1168">
        <v>85.2423953827509</v>
      </c>
      <c r="AB1168">
        <v>48.835576441106348</v>
      </c>
      <c r="AC1168">
        <v>0</v>
      </c>
      <c r="AD1168">
        <v>0</v>
      </c>
      <c r="AE1168">
        <v>265.78925102857801</v>
      </c>
    </row>
    <row r="1169" spans="1:31" x14ac:dyDescent="0.3">
      <c r="A1169">
        <v>2734074</v>
      </c>
      <c r="B1169">
        <v>1</v>
      </c>
      <c r="C1169" t="s">
        <v>80</v>
      </c>
      <c r="D1169" t="s">
        <v>95</v>
      </c>
      <c r="E1169" t="s">
        <v>156</v>
      </c>
      <c r="F1169" t="s">
        <v>2807</v>
      </c>
      <c r="G1169" t="s">
        <v>185</v>
      </c>
      <c r="H1169" t="s">
        <v>153</v>
      </c>
      <c r="I1169" t="s">
        <v>136</v>
      </c>
      <c r="J1169" t="s">
        <v>137</v>
      </c>
      <c r="K1169" t="s">
        <v>138</v>
      </c>
      <c r="L1169" t="s">
        <v>3506</v>
      </c>
      <c r="M1169" t="s">
        <v>3507</v>
      </c>
      <c r="N1169">
        <v>0.46361111100000002</v>
      </c>
      <c r="O1169">
        <v>1</v>
      </c>
      <c r="P1169">
        <v>384</v>
      </c>
      <c r="Q1169">
        <v>1</v>
      </c>
      <c r="R1169">
        <v>5</v>
      </c>
      <c r="S1169">
        <v>1</v>
      </c>
      <c r="T1169">
        <v>14</v>
      </c>
      <c r="U1169">
        <v>0</v>
      </c>
      <c r="V1169">
        <v>0</v>
      </c>
      <c r="W1169">
        <v>8.8871081681666658E-2</v>
      </c>
      <c r="X1169">
        <v>24.766316863205095</v>
      </c>
      <c r="Y1169">
        <v>0.31528080914633999</v>
      </c>
      <c r="Z1169">
        <v>0.93742015862085393</v>
      </c>
      <c r="AA1169">
        <v>0.71105087812916667</v>
      </c>
      <c r="AB1169">
        <v>3.1949291737950953</v>
      </c>
      <c r="AC1169">
        <v>0</v>
      </c>
      <c r="AD1169">
        <v>0</v>
      </c>
      <c r="AE1169">
        <v>30.013868964578219</v>
      </c>
    </row>
    <row r="1170" spans="1:31" x14ac:dyDescent="0.3">
      <c r="A1170">
        <v>2734761</v>
      </c>
      <c r="B1170">
        <v>1</v>
      </c>
      <c r="C1170" t="s">
        <v>80</v>
      </c>
      <c r="D1170" t="s">
        <v>82</v>
      </c>
      <c r="E1170" t="s">
        <v>132</v>
      </c>
      <c r="F1170" t="s">
        <v>3508</v>
      </c>
      <c r="G1170" t="s">
        <v>134</v>
      </c>
      <c r="H1170" t="s">
        <v>135</v>
      </c>
      <c r="I1170" t="s">
        <v>136</v>
      </c>
      <c r="J1170" t="s">
        <v>137</v>
      </c>
      <c r="K1170" t="s">
        <v>138</v>
      </c>
      <c r="L1170" t="s">
        <v>3509</v>
      </c>
      <c r="M1170" t="s">
        <v>2223</v>
      </c>
      <c r="N1170">
        <v>7.7238888880000003</v>
      </c>
      <c r="O1170">
        <v>0</v>
      </c>
      <c r="P1170">
        <v>311</v>
      </c>
      <c r="Q1170">
        <v>0</v>
      </c>
      <c r="R1170">
        <v>0</v>
      </c>
      <c r="S1170">
        <v>0</v>
      </c>
      <c r="T1170">
        <v>196</v>
      </c>
      <c r="U1170">
        <v>0</v>
      </c>
      <c r="V1170">
        <v>0</v>
      </c>
      <c r="W1170">
        <v>0</v>
      </c>
      <c r="X1170">
        <v>457.9397855052805</v>
      </c>
      <c r="Y1170">
        <v>0</v>
      </c>
      <c r="Z1170">
        <v>0</v>
      </c>
      <c r="AA1170">
        <v>0</v>
      </c>
      <c r="AB1170">
        <v>1533.679116106736</v>
      </c>
      <c r="AC1170">
        <v>0</v>
      </c>
      <c r="AD1170">
        <v>0</v>
      </c>
      <c r="AE1170">
        <v>1991.6189016120165</v>
      </c>
    </row>
    <row r="1171" spans="1:31" x14ac:dyDescent="0.3">
      <c r="A1171">
        <v>2734715</v>
      </c>
      <c r="B1171">
        <v>1</v>
      </c>
      <c r="C1171" t="s">
        <v>80</v>
      </c>
      <c r="D1171" t="s">
        <v>82</v>
      </c>
      <c r="E1171" t="s">
        <v>145</v>
      </c>
      <c r="F1171" t="s">
        <v>648</v>
      </c>
      <c r="G1171" t="s">
        <v>249</v>
      </c>
      <c r="H1171" t="s">
        <v>135</v>
      </c>
      <c r="I1171" t="s">
        <v>136</v>
      </c>
      <c r="J1171" t="s">
        <v>5</v>
      </c>
      <c r="K1171" t="s">
        <v>138</v>
      </c>
      <c r="L1171" t="s">
        <v>3510</v>
      </c>
      <c r="M1171" t="s">
        <v>3511</v>
      </c>
      <c r="N1171">
        <v>11.575277777</v>
      </c>
      <c r="O1171">
        <v>0</v>
      </c>
      <c r="P1171">
        <v>2</v>
      </c>
      <c r="Q1171">
        <v>0</v>
      </c>
      <c r="R1171">
        <v>0</v>
      </c>
      <c r="S1171">
        <v>0</v>
      </c>
      <c r="T1171">
        <v>137</v>
      </c>
      <c r="U1171">
        <v>0</v>
      </c>
      <c r="V1171">
        <v>0</v>
      </c>
      <c r="W1171">
        <v>0</v>
      </c>
      <c r="X1171">
        <v>7.6346991655608143</v>
      </c>
      <c r="Y1171">
        <v>0</v>
      </c>
      <c r="Z1171">
        <v>0</v>
      </c>
      <c r="AA1171">
        <v>0</v>
      </c>
      <c r="AB1171">
        <v>229.74863246243635</v>
      </c>
      <c r="AC1171">
        <v>0</v>
      </c>
      <c r="AD1171">
        <v>0</v>
      </c>
      <c r="AE1171">
        <v>237.38333162799717</v>
      </c>
    </row>
    <row r="1172" spans="1:31" x14ac:dyDescent="0.3">
      <c r="A1172">
        <v>2734231</v>
      </c>
      <c r="B1172">
        <v>1</v>
      </c>
      <c r="C1172" t="s">
        <v>80</v>
      </c>
      <c r="D1172" t="s">
        <v>83</v>
      </c>
      <c r="E1172" t="s">
        <v>161</v>
      </c>
      <c r="F1172" t="s">
        <v>3512</v>
      </c>
      <c r="G1172" t="s">
        <v>1696</v>
      </c>
      <c r="H1172" t="s">
        <v>135</v>
      </c>
      <c r="I1172" t="s">
        <v>136</v>
      </c>
      <c r="J1172" t="s">
        <v>137</v>
      </c>
      <c r="K1172" t="s">
        <v>138</v>
      </c>
      <c r="L1172" t="s">
        <v>3513</v>
      </c>
      <c r="M1172" t="s">
        <v>3514</v>
      </c>
      <c r="N1172">
        <v>1.5705555550000001</v>
      </c>
      <c r="O1172">
        <v>0</v>
      </c>
      <c r="P1172">
        <v>14</v>
      </c>
      <c r="Q1172">
        <v>0</v>
      </c>
      <c r="R1172">
        <v>0</v>
      </c>
      <c r="S1172">
        <v>0</v>
      </c>
      <c r="T1172">
        <v>7</v>
      </c>
      <c r="U1172">
        <v>0</v>
      </c>
      <c r="V1172">
        <v>0</v>
      </c>
      <c r="W1172">
        <v>0</v>
      </c>
      <c r="X1172">
        <v>4.6313142501819291</v>
      </c>
      <c r="Y1172">
        <v>0</v>
      </c>
      <c r="Z1172">
        <v>0</v>
      </c>
      <c r="AA1172">
        <v>0</v>
      </c>
      <c r="AB1172">
        <v>4.273070522347445</v>
      </c>
      <c r="AC1172">
        <v>0</v>
      </c>
      <c r="AD1172">
        <v>0</v>
      </c>
      <c r="AE1172">
        <v>8.9043847725293741</v>
      </c>
    </row>
    <row r="1173" spans="1:31" x14ac:dyDescent="0.3">
      <c r="A1173">
        <v>2734772</v>
      </c>
      <c r="B1173">
        <v>1</v>
      </c>
      <c r="C1173" t="s">
        <v>80</v>
      </c>
      <c r="D1173" t="s">
        <v>94</v>
      </c>
      <c r="E1173" t="s">
        <v>150</v>
      </c>
      <c r="F1173" t="s">
        <v>2986</v>
      </c>
      <c r="G1173" t="s">
        <v>152</v>
      </c>
      <c r="H1173" t="s">
        <v>153</v>
      </c>
      <c r="I1173" t="s">
        <v>136</v>
      </c>
      <c r="J1173" t="s">
        <v>137</v>
      </c>
      <c r="K1173" t="s">
        <v>138</v>
      </c>
      <c r="L1173" t="s">
        <v>3515</v>
      </c>
      <c r="M1173" t="s">
        <v>3516</v>
      </c>
      <c r="N1173">
        <v>0.87333333300000004</v>
      </c>
      <c r="O1173">
        <v>0</v>
      </c>
      <c r="P1173">
        <v>3466</v>
      </c>
      <c r="Q1173">
        <v>108</v>
      </c>
      <c r="R1173">
        <v>685</v>
      </c>
      <c r="S1173">
        <v>19</v>
      </c>
      <c r="T1173">
        <v>462</v>
      </c>
      <c r="U1173">
        <v>7</v>
      </c>
      <c r="V1173">
        <v>1</v>
      </c>
      <c r="W1173">
        <v>0</v>
      </c>
      <c r="X1173">
        <v>454.52482731765321</v>
      </c>
      <c r="Y1173">
        <v>26.887816405108044</v>
      </c>
      <c r="Z1173">
        <v>43.95352954551494</v>
      </c>
      <c r="AA1173">
        <v>155.5996551940421</v>
      </c>
      <c r="AB1173">
        <v>256.03125048703112</v>
      </c>
      <c r="AC1173">
        <v>495.61523238864021</v>
      </c>
      <c r="AD1173">
        <v>18.910741871324021</v>
      </c>
      <c r="AE1173">
        <v>1451.5230532093137</v>
      </c>
    </row>
    <row r="1174" spans="1:31" x14ac:dyDescent="0.3">
      <c r="A1174">
        <v>2733690</v>
      </c>
      <c r="B1174">
        <v>1</v>
      </c>
      <c r="C1174" t="s">
        <v>81</v>
      </c>
      <c r="D1174" t="s">
        <v>112</v>
      </c>
      <c r="E1174" t="s">
        <v>150</v>
      </c>
      <c r="F1174" t="s">
        <v>3517</v>
      </c>
      <c r="G1174" t="s">
        <v>152</v>
      </c>
      <c r="H1174" t="s">
        <v>153</v>
      </c>
      <c r="I1174" t="s">
        <v>136</v>
      </c>
      <c r="J1174" t="s">
        <v>137</v>
      </c>
      <c r="K1174" t="s">
        <v>138</v>
      </c>
      <c r="L1174" t="s">
        <v>3518</v>
      </c>
      <c r="M1174" t="s">
        <v>3519</v>
      </c>
      <c r="N1174">
        <v>3.8594444440000002</v>
      </c>
      <c r="O1174">
        <v>0</v>
      </c>
      <c r="P1174">
        <v>0</v>
      </c>
      <c r="Q1174">
        <v>25</v>
      </c>
      <c r="R1174">
        <v>18</v>
      </c>
      <c r="S1174">
        <v>4</v>
      </c>
      <c r="T1174">
        <v>1</v>
      </c>
      <c r="U1174">
        <v>0</v>
      </c>
      <c r="V1174">
        <v>0</v>
      </c>
      <c r="W1174">
        <v>0</v>
      </c>
      <c r="X1174">
        <v>0</v>
      </c>
      <c r="Y1174">
        <v>35.047840039452844</v>
      </c>
      <c r="Z1174">
        <v>2.4009082385306102</v>
      </c>
      <c r="AA1174">
        <v>15.058529141238136</v>
      </c>
      <c r="AB1174">
        <v>11.02786115878301</v>
      </c>
      <c r="AC1174">
        <v>0</v>
      </c>
      <c r="AD1174">
        <v>0</v>
      </c>
      <c r="AE1174">
        <v>63.535138578004606</v>
      </c>
    </row>
    <row r="1175" spans="1:31" x14ac:dyDescent="0.3">
      <c r="A1175">
        <v>2733836</v>
      </c>
      <c r="B1175">
        <v>1</v>
      </c>
      <c r="C1175" t="s">
        <v>80</v>
      </c>
      <c r="D1175" t="s">
        <v>104</v>
      </c>
      <c r="E1175" t="s">
        <v>145</v>
      </c>
      <c r="F1175" t="s">
        <v>3520</v>
      </c>
      <c r="G1175" t="s">
        <v>230</v>
      </c>
      <c r="H1175" t="s">
        <v>135</v>
      </c>
      <c r="I1175" t="s">
        <v>136</v>
      </c>
      <c r="J1175" t="s">
        <v>137</v>
      </c>
      <c r="K1175" t="s">
        <v>138</v>
      </c>
      <c r="L1175" t="s">
        <v>3080</v>
      </c>
      <c r="M1175" t="s">
        <v>3521</v>
      </c>
      <c r="N1175">
        <v>2.2402777770000002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1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</row>
    <row r="1176" spans="1:31" x14ac:dyDescent="0.3">
      <c r="A1176">
        <v>2733962</v>
      </c>
      <c r="B1176">
        <v>1</v>
      </c>
      <c r="C1176" t="s">
        <v>80</v>
      </c>
      <c r="D1176" t="s">
        <v>106</v>
      </c>
      <c r="E1176" t="s">
        <v>161</v>
      </c>
      <c r="F1176" t="s">
        <v>3522</v>
      </c>
      <c r="G1176" t="s">
        <v>163</v>
      </c>
      <c r="H1176" t="s">
        <v>135</v>
      </c>
      <c r="I1176" t="s">
        <v>136</v>
      </c>
      <c r="J1176" t="s">
        <v>137</v>
      </c>
      <c r="K1176" t="s">
        <v>138</v>
      </c>
      <c r="L1176" t="s">
        <v>3523</v>
      </c>
      <c r="M1176" t="s">
        <v>3524</v>
      </c>
      <c r="N1176">
        <v>6.7747222220000003</v>
      </c>
      <c r="O1176">
        <v>0</v>
      </c>
      <c r="P1176">
        <v>27</v>
      </c>
      <c r="Q1176">
        <v>0</v>
      </c>
      <c r="R1176">
        <v>4</v>
      </c>
      <c r="S1176">
        <v>0</v>
      </c>
      <c r="T1176">
        <v>3</v>
      </c>
      <c r="U1176">
        <v>0</v>
      </c>
      <c r="V1176">
        <v>0</v>
      </c>
      <c r="W1176">
        <v>0</v>
      </c>
      <c r="X1176">
        <v>11.262175721241292</v>
      </c>
      <c r="Y1176">
        <v>0</v>
      </c>
      <c r="Z1176">
        <v>4.4677658838639838</v>
      </c>
      <c r="AA1176">
        <v>0</v>
      </c>
      <c r="AB1176">
        <v>12.064635265468244</v>
      </c>
      <c r="AC1176">
        <v>0</v>
      </c>
      <c r="AD1176">
        <v>0</v>
      </c>
      <c r="AE1176">
        <v>27.794576870573518</v>
      </c>
    </row>
    <row r="1177" spans="1:31" x14ac:dyDescent="0.3">
      <c r="A1177">
        <v>2733533</v>
      </c>
      <c r="B1177">
        <v>1</v>
      </c>
      <c r="C1177" t="s">
        <v>81</v>
      </c>
      <c r="D1177" t="s">
        <v>118</v>
      </c>
      <c r="E1177" t="s">
        <v>161</v>
      </c>
      <c r="F1177" t="s">
        <v>3525</v>
      </c>
      <c r="G1177" t="s">
        <v>170</v>
      </c>
      <c r="H1177" t="s">
        <v>135</v>
      </c>
      <c r="I1177" t="s">
        <v>136</v>
      </c>
      <c r="J1177" t="s">
        <v>137</v>
      </c>
      <c r="K1177" t="s">
        <v>138</v>
      </c>
      <c r="L1177" t="s">
        <v>3526</v>
      </c>
      <c r="M1177" t="s">
        <v>3527</v>
      </c>
      <c r="N1177">
        <v>0.61888888799999997</v>
      </c>
      <c r="O1177">
        <v>0</v>
      </c>
      <c r="P1177">
        <v>246</v>
      </c>
      <c r="Q1177">
        <v>0</v>
      </c>
      <c r="R1177">
        <v>0</v>
      </c>
      <c r="S1177">
        <v>0</v>
      </c>
      <c r="T1177">
        <v>8</v>
      </c>
      <c r="U1177">
        <v>0</v>
      </c>
      <c r="V1177">
        <v>0</v>
      </c>
      <c r="W1177">
        <v>0</v>
      </c>
      <c r="X1177">
        <v>27.089845845484906</v>
      </c>
      <c r="Y1177">
        <v>0</v>
      </c>
      <c r="Z1177">
        <v>0</v>
      </c>
      <c r="AA1177">
        <v>0</v>
      </c>
      <c r="AB1177">
        <v>0.99956521546660004</v>
      </c>
      <c r="AC1177">
        <v>0</v>
      </c>
      <c r="AD1177">
        <v>0</v>
      </c>
      <c r="AE1177">
        <v>28.089411060951505</v>
      </c>
    </row>
    <row r="1178" spans="1:31" x14ac:dyDescent="0.3">
      <c r="A1178">
        <v>2734887</v>
      </c>
      <c r="B1178">
        <v>1</v>
      </c>
      <c r="C1178" t="s">
        <v>80</v>
      </c>
      <c r="D1178" t="s">
        <v>97</v>
      </c>
      <c r="E1178" t="s">
        <v>150</v>
      </c>
      <c r="F1178" t="s">
        <v>2955</v>
      </c>
      <c r="G1178" t="s">
        <v>152</v>
      </c>
      <c r="H1178" t="s">
        <v>153</v>
      </c>
      <c r="I1178" t="s">
        <v>136</v>
      </c>
      <c r="J1178" t="s">
        <v>137</v>
      </c>
      <c r="K1178" t="s">
        <v>138</v>
      </c>
      <c r="L1178" t="s">
        <v>3528</v>
      </c>
      <c r="M1178" t="s">
        <v>3529</v>
      </c>
      <c r="N1178">
        <v>0.70027777700000005</v>
      </c>
      <c r="O1178">
        <v>21</v>
      </c>
      <c r="P1178">
        <v>133</v>
      </c>
      <c r="Q1178">
        <v>4</v>
      </c>
      <c r="R1178">
        <v>37</v>
      </c>
      <c r="S1178">
        <v>4</v>
      </c>
      <c r="T1178">
        <v>21</v>
      </c>
      <c r="U1178">
        <v>0</v>
      </c>
      <c r="V1178">
        <v>0</v>
      </c>
      <c r="W1178">
        <v>81.568901740790238</v>
      </c>
      <c r="X1178">
        <v>129.80842786424762</v>
      </c>
      <c r="Y1178">
        <v>2.1834432050250001</v>
      </c>
      <c r="Z1178">
        <v>12.942107859784482</v>
      </c>
      <c r="AA1178">
        <v>10.955463133008164</v>
      </c>
      <c r="AB1178">
        <v>8.5653078699920417</v>
      </c>
      <c r="AC1178">
        <v>0</v>
      </c>
      <c r="AD1178">
        <v>0</v>
      </c>
      <c r="AE1178">
        <v>246.02365167284754</v>
      </c>
    </row>
    <row r="1179" spans="1:31" x14ac:dyDescent="0.3">
      <c r="A1179">
        <v>2734174</v>
      </c>
      <c r="B1179">
        <v>1</v>
      </c>
      <c r="C1179" t="s">
        <v>81</v>
      </c>
      <c r="D1179" t="s">
        <v>118</v>
      </c>
      <c r="E1179" t="s">
        <v>161</v>
      </c>
      <c r="F1179" t="s">
        <v>3530</v>
      </c>
      <c r="G1179" t="s">
        <v>409</v>
      </c>
      <c r="H1179" t="s">
        <v>135</v>
      </c>
      <c r="I1179" t="s">
        <v>136</v>
      </c>
      <c r="J1179" t="s">
        <v>137</v>
      </c>
      <c r="K1179" t="s">
        <v>138</v>
      </c>
      <c r="L1179" t="s">
        <v>3531</v>
      </c>
      <c r="M1179" t="s">
        <v>3532</v>
      </c>
      <c r="N1179">
        <v>14.566666666</v>
      </c>
      <c r="O1179">
        <v>0</v>
      </c>
      <c r="P1179">
        <v>5</v>
      </c>
      <c r="Q1179">
        <v>0</v>
      </c>
      <c r="R1179">
        <v>1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7.6050152983297004</v>
      </c>
      <c r="Y1179">
        <v>0</v>
      </c>
      <c r="Z1179">
        <v>4.2259274081499996</v>
      </c>
      <c r="AA1179">
        <v>0</v>
      </c>
      <c r="AB1179">
        <v>0</v>
      </c>
      <c r="AC1179">
        <v>0</v>
      </c>
      <c r="AD1179">
        <v>0</v>
      </c>
      <c r="AE1179">
        <v>11.8309427064797</v>
      </c>
    </row>
    <row r="1180" spans="1:31" x14ac:dyDescent="0.3">
      <c r="A1180">
        <v>2734158</v>
      </c>
      <c r="B1180">
        <v>2</v>
      </c>
      <c r="C1180" t="s">
        <v>80</v>
      </c>
      <c r="D1180" t="s">
        <v>86</v>
      </c>
      <c r="E1180" t="s">
        <v>156</v>
      </c>
      <c r="F1180" t="s">
        <v>3533</v>
      </c>
      <c r="G1180" t="s">
        <v>300</v>
      </c>
      <c r="H1180" t="s">
        <v>153</v>
      </c>
      <c r="I1180" t="s">
        <v>136</v>
      </c>
      <c r="J1180" t="s">
        <v>137</v>
      </c>
      <c r="K1180" t="s">
        <v>210</v>
      </c>
      <c r="L1180" t="s">
        <v>2470</v>
      </c>
      <c r="M1180" t="s">
        <v>3534</v>
      </c>
      <c r="N1180">
        <v>1.667777777</v>
      </c>
      <c r="O1180">
        <v>0</v>
      </c>
      <c r="P1180">
        <v>566</v>
      </c>
      <c r="Q1180">
        <v>0</v>
      </c>
      <c r="R1180">
        <v>0</v>
      </c>
      <c r="S1180">
        <v>0</v>
      </c>
      <c r="T1180">
        <v>35</v>
      </c>
      <c r="U1180">
        <v>0</v>
      </c>
      <c r="V1180">
        <v>0</v>
      </c>
      <c r="W1180">
        <v>0</v>
      </c>
      <c r="X1180">
        <v>202.32985039311853</v>
      </c>
      <c r="Y1180">
        <v>0</v>
      </c>
      <c r="Z1180">
        <v>0</v>
      </c>
      <c r="AA1180">
        <v>0</v>
      </c>
      <c r="AB1180">
        <v>81.349707954574242</v>
      </c>
      <c r="AC1180">
        <v>0</v>
      </c>
      <c r="AD1180">
        <v>0</v>
      </c>
      <c r="AE1180">
        <v>283.67955834769276</v>
      </c>
    </row>
    <row r="1181" spans="1:31" x14ac:dyDescent="0.3">
      <c r="A1181">
        <v>2735007</v>
      </c>
      <c r="B1181">
        <v>1</v>
      </c>
      <c r="C1181" t="s">
        <v>81</v>
      </c>
      <c r="D1181" t="s">
        <v>127</v>
      </c>
      <c r="E1181" t="s">
        <v>161</v>
      </c>
      <c r="F1181" t="s">
        <v>3535</v>
      </c>
      <c r="G1181" t="s">
        <v>163</v>
      </c>
      <c r="H1181" t="s">
        <v>135</v>
      </c>
      <c r="I1181" t="s">
        <v>136</v>
      </c>
      <c r="J1181" t="s">
        <v>137</v>
      </c>
      <c r="K1181" t="s">
        <v>138</v>
      </c>
      <c r="L1181" t="s">
        <v>3536</v>
      </c>
      <c r="M1181" t="s">
        <v>3537</v>
      </c>
      <c r="N1181">
        <v>2.8427777769999998</v>
      </c>
      <c r="O1181">
        <v>0</v>
      </c>
      <c r="P1181">
        <v>3</v>
      </c>
      <c r="Q1181">
        <v>0</v>
      </c>
      <c r="R1181">
        <v>0</v>
      </c>
      <c r="S1181">
        <v>0</v>
      </c>
      <c r="T1181">
        <v>6</v>
      </c>
      <c r="U1181">
        <v>0</v>
      </c>
      <c r="V1181">
        <v>0</v>
      </c>
      <c r="W1181">
        <v>0</v>
      </c>
      <c r="X1181">
        <v>2.30361887755849</v>
      </c>
      <c r="Y1181">
        <v>0</v>
      </c>
      <c r="Z1181">
        <v>0</v>
      </c>
      <c r="AA1181">
        <v>0</v>
      </c>
      <c r="AB1181">
        <v>21.882143520814029</v>
      </c>
      <c r="AC1181">
        <v>0</v>
      </c>
      <c r="AD1181">
        <v>0</v>
      </c>
      <c r="AE1181">
        <v>24.185762398372518</v>
      </c>
    </row>
    <row r="1182" spans="1:31" x14ac:dyDescent="0.3">
      <c r="A1182">
        <v>2735030</v>
      </c>
      <c r="B1182">
        <v>1</v>
      </c>
      <c r="C1182" t="s">
        <v>80</v>
      </c>
      <c r="D1182" t="s">
        <v>103</v>
      </c>
      <c r="E1182" t="s">
        <v>161</v>
      </c>
      <c r="F1182" t="s">
        <v>3538</v>
      </c>
      <c r="G1182" t="s">
        <v>163</v>
      </c>
      <c r="H1182" t="s">
        <v>135</v>
      </c>
      <c r="I1182" t="s">
        <v>136</v>
      </c>
      <c r="J1182" t="s">
        <v>137</v>
      </c>
      <c r="K1182" t="s">
        <v>138</v>
      </c>
      <c r="L1182" t="s">
        <v>3539</v>
      </c>
      <c r="M1182" t="s">
        <v>3540</v>
      </c>
      <c r="N1182">
        <v>1.1061111109999999</v>
      </c>
      <c r="O1182">
        <v>0</v>
      </c>
      <c r="P1182">
        <v>2</v>
      </c>
      <c r="Q1182">
        <v>0</v>
      </c>
      <c r="R1182">
        <v>2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0.60089262110936503</v>
      </c>
      <c r="Y1182">
        <v>0</v>
      </c>
      <c r="Z1182">
        <v>6.183342921205444</v>
      </c>
      <c r="AA1182">
        <v>0</v>
      </c>
      <c r="AB1182">
        <v>0</v>
      </c>
      <c r="AC1182">
        <v>0</v>
      </c>
      <c r="AD1182">
        <v>0</v>
      </c>
      <c r="AE1182">
        <v>6.7842355423148089</v>
      </c>
    </row>
    <row r="1183" spans="1:31" x14ac:dyDescent="0.3">
      <c r="A1183">
        <v>2735130</v>
      </c>
      <c r="B1183">
        <v>1</v>
      </c>
      <c r="C1183" t="s">
        <v>81</v>
      </c>
      <c r="D1183" t="s">
        <v>117</v>
      </c>
      <c r="E1183" t="s">
        <v>213</v>
      </c>
      <c r="F1183" t="s">
        <v>3035</v>
      </c>
      <c r="G1183" t="s">
        <v>152</v>
      </c>
      <c r="H1183" t="s">
        <v>153</v>
      </c>
      <c r="I1183" t="s">
        <v>136</v>
      </c>
      <c r="J1183" t="s">
        <v>137</v>
      </c>
      <c r="K1183" t="s">
        <v>138</v>
      </c>
      <c r="L1183" t="s">
        <v>3541</v>
      </c>
      <c r="M1183" t="s">
        <v>3542</v>
      </c>
      <c r="N1183">
        <v>0.166944444</v>
      </c>
      <c r="O1183">
        <v>1</v>
      </c>
      <c r="P1183">
        <v>1050</v>
      </c>
      <c r="Q1183">
        <v>9</v>
      </c>
      <c r="R1183">
        <v>54</v>
      </c>
      <c r="S1183">
        <v>7</v>
      </c>
      <c r="T1183">
        <v>125</v>
      </c>
      <c r="U1183">
        <v>0</v>
      </c>
      <c r="V1183">
        <v>0</v>
      </c>
      <c r="W1183">
        <v>3.6920570898333331E-2</v>
      </c>
      <c r="X1183">
        <v>20.117938910581266</v>
      </c>
      <c r="Y1183">
        <v>8.7395019202623843</v>
      </c>
      <c r="Z1183">
        <v>0.96247106304615015</v>
      </c>
      <c r="AA1183">
        <v>21.574231330000817</v>
      </c>
      <c r="AB1183">
        <v>6.4440430727356395</v>
      </c>
      <c r="AC1183">
        <v>0</v>
      </c>
      <c r="AD1183">
        <v>0</v>
      </c>
      <c r="AE1183">
        <v>57.875106867524586</v>
      </c>
    </row>
    <row r="1184" spans="1:31" x14ac:dyDescent="0.3">
      <c r="A1184">
        <v>2734097</v>
      </c>
      <c r="B1184">
        <v>1</v>
      </c>
      <c r="C1184" t="s">
        <v>80</v>
      </c>
      <c r="D1184" t="s">
        <v>96</v>
      </c>
      <c r="E1184" t="s">
        <v>156</v>
      </c>
      <c r="F1184" t="s">
        <v>3543</v>
      </c>
      <c r="G1184" t="s">
        <v>185</v>
      </c>
      <c r="H1184" t="s">
        <v>153</v>
      </c>
      <c r="I1184" t="s">
        <v>136</v>
      </c>
      <c r="J1184" t="s">
        <v>137</v>
      </c>
      <c r="K1184" t="s">
        <v>138</v>
      </c>
      <c r="L1184" t="s">
        <v>3544</v>
      </c>
      <c r="M1184" t="s">
        <v>3545</v>
      </c>
      <c r="N1184">
        <v>2.7413888879999999</v>
      </c>
      <c r="O1184">
        <v>0</v>
      </c>
      <c r="P1184">
        <v>220</v>
      </c>
      <c r="Q1184">
        <v>0</v>
      </c>
      <c r="R1184">
        <v>0</v>
      </c>
      <c r="S1184">
        <v>0</v>
      </c>
      <c r="T1184">
        <v>12</v>
      </c>
      <c r="U1184">
        <v>0</v>
      </c>
      <c r="V1184">
        <v>0</v>
      </c>
      <c r="W1184">
        <v>0</v>
      </c>
      <c r="X1184">
        <v>59.40981087507609</v>
      </c>
      <c r="Y1184">
        <v>0</v>
      </c>
      <c r="Z1184">
        <v>0</v>
      </c>
      <c r="AA1184">
        <v>0</v>
      </c>
      <c r="AB1184">
        <v>52.041808384904755</v>
      </c>
      <c r="AC1184">
        <v>0</v>
      </c>
      <c r="AD1184">
        <v>0</v>
      </c>
      <c r="AE1184">
        <v>111.45161925998084</v>
      </c>
    </row>
    <row r="1185" spans="1:31" x14ac:dyDescent="0.3">
      <c r="A1185">
        <v>2734895</v>
      </c>
      <c r="B1185">
        <v>1</v>
      </c>
      <c r="C1185" t="s">
        <v>80</v>
      </c>
      <c r="D1185" t="s">
        <v>100</v>
      </c>
      <c r="E1185" t="s">
        <v>145</v>
      </c>
      <c r="F1185" t="s">
        <v>3546</v>
      </c>
      <c r="G1185" t="s">
        <v>147</v>
      </c>
      <c r="H1185" t="s">
        <v>135</v>
      </c>
      <c r="I1185" t="s">
        <v>136</v>
      </c>
      <c r="J1185" t="s">
        <v>137</v>
      </c>
      <c r="K1185" t="s">
        <v>138</v>
      </c>
      <c r="L1185" t="s">
        <v>3547</v>
      </c>
      <c r="M1185" t="s">
        <v>3548</v>
      </c>
      <c r="N1185">
        <v>3.7058333330000002</v>
      </c>
      <c r="O1185">
        <v>0</v>
      </c>
      <c r="P1185">
        <v>5</v>
      </c>
      <c r="Q1185">
        <v>0</v>
      </c>
      <c r="R1185">
        <v>0</v>
      </c>
      <c r="S1185">
        <v>0</v>
      </c>
      <c r="T1185">
        <v>1</v>
      </c>
      <c r="U1185">
        <v>0</v>
      </c>
      <c r="V1185">
        <v>0</v>
      </c>
      <c r="W1185">
        <v>0</v>
      </c>
      <c r="X1185">
        <v>2.9413926919714419</v>
      </c>
      <c r="Y1185">
        <v>0</v>
      </c>
      <c r="Z1185">
        <v>0</v>
      </c>
      <c r="AA1185">
        <v>0</v>
      </c>
      <c r="AB1185">
        <v>3.8396955653578586</v>
      </c>
      <c r="AC1185">
        <v>0</v>
      </c>
      <c r="AD1185">
        <v>0</v>
      </c>
      <c r="AE1185">
        <v>6.7810882573293005</v>
      </c>
    </row>
    <row r="1186" spans="1:31" x14ac:dyDescent="0.3">
      <c r="A1186">
        <v>2734503</v>
      </c>
      <c r="B1186">
        <v>1</v>
      </c>
      <c r="C1186" t="s">
        <v>81</v>
      </c>
      <c r="D1186" t="s">
        <v>118</v>
      </c>
      <c r="E1186" t="s">
        <v>156</v>
      </c>
      <c r="F1186" t="s">
        <v>3549</v>
      </c>
      <c r="G1186" t="s">
        <v>152</v>
      </c>
      <c r="H1186" t="s">
        <v>153</v>
      </c>
      <c r="I1186" t="s">
        <v>136</v>
      </c>
      <c r="J1186" t="s">
        <v>137</v>
      </c>
      <c r="K1186" t="s">
        <v>138</v>
      </c>
      <c r="L1186" t="s">
        <v>3550</v>
      </c>
      <c r="M1186" t="s">
        <v>3551</v>
      </c>
      <c r="N1186">
        <v>5.3333332999999997E-2</v>
      </c>
      <c r="O1186">
        <v>4</v>
      </c>
      <c r="P1186">
        <v>269</v>
      </c>
      <c r="Q1186">
        <v>87</v>
      </c>
      <c r="R1186">
        <v>112</v>
      </c>
      <c r="S1186">
        <v>5</v>
      </c>
      <c r="T1186">
        <v>17</v>
      </c>
      <c r="U1186">
        <v>2</v>
      </c>
      <c r="V1186">
        <v>0</v>
      </c>
      <c r="W1186">
        <v>2.4471775843199997E-2</v>
      </c>
      <c r="X1186">
        <v>2.0592557467251189</v>
      </c>
      <c r="Y1186">
        <v>4.2751919961809612</v>
      </c>
      <c r="Z1186">
        <v>2.5714554310224007</v>
      </c>
      <c r="AA1186">
        <v>0.64597584846591993</v>
      </c>
      <c r="AB1186">
        <v>0.2569193542048</v>
      </c>
      <c r="AC1186">
        <v>9.738308556770134</v>
      </c>
      <c r="AD1186">
        <v>0</v>
      </c>
      <c r="AE1186">
        <v>19.571578709212535</v>
      </c>
    </row>
    <row r="1187" spans="1:31" x14ac:dyDescent="0.3">
      <c r="A1187">
        <v>2734105</v>
      </c>
      <c r="B1187">
        <v>1</v>
      </c>
      <c r="C1187" t="s">
        <v>81</v>
      </c>
      <c r="D1187" t="s">
        <v>117</v>
      </c>
      <c r="E1187" t="s">
        <v>132</v>
      </c>
      <c r="F1187" t="s">
        <v>3552</v>
      </c>
      <c r="G1187" t="s">
        <v>134</v>
      </c>
      <c r="H1187" t="s">
        <v>135</v>
      </c>
      <c r="I1187" t="s">
        <v>136</v>
      </c>
      <c r="J1187" t="s">
        <v>137</v>
      </c>
      <c r="K1187" t="s">
        <v>138</v>
      </c>
      <c r="L1187" t="s">
        <v>3553</v>
      </c>
      <c r="M1187" t="s">
        <v>3554</v>
      </c>
      <c r="N1187">
        <v>1.4641666659999999</v>
      </c>
      <c r="O1187">
        <v>0</v>
      </c>
      <c r="P1187">
        <v>12</v>
      </c>
      <c r="Q1187">
        <v>0</v>
      </c>
      <c r="R1187">
        <v>2</v>
      </c>
      <c r="S1187">
        <v>0</v>
      </c>
      <c r="T1187">
        <v>1</v>
      </c>
      <c r="U1187">
        <v>0</v>
      </c>
      <c r="V1187">
        <v>0</v>
      </c>
      <c r="W1187">
        <v>0</v>
      </c>
      <c r="X1187">
        <v>1.7240310738865336</v>
      </c>
      <c r="Y1187">
        <v>0</v>
      </c>
      <c r="Z1187">
        <v>0</v>
      </c>
      <c r="AA1187">
        <v>0</v>
      </c>
      <c r="AB1187">
        <v>1.5403697607567501</v>
      </c>
      <c r="AC1187">
        <v>0</v>
      </c>
      <c r="AD1187">
        <v>0</v>
      </c>
      <c r="AE1187">
        <v>3.2644008346432836</v>
      </c>
    </row>
    <row r="1188" spans="1:31" x14ac:dyDescent="0.3">
      <c r="A1188">
        <v>2735187</v>
      </c>
      <c r="B1188">
        <v>1</v>
      </c>
      <c r="C1188" t="s">
        <v>80</v>
      </c>
      <c r="D1188" t="s">
        <v>94</v>
      </c>
      <c r="E1188" t="s">
        <v>150</v>
      </c>
      <c r="F1188" t="s">
        <v>1505</v>
      </c>
      <c r="G1188" t="s">
        <v>170</v>
      </c>
      <c r="H1188" t="s">
        <v>153</v>
      </c>
      <c r="I1188" t="s">
        <v>136</v>
      </c>
      <c r="J1188" t="s">
        <v>137</v>
      </c>
      <c r="K1188" t="s">
        <v>138</v>
      </c>
      <c r="L1188" t="s">
        <v>3555</v>
      </c>
      <c r="M1188" t="s">
        <v>3556</v>
      </c>
      <c r="N1188">
        <v>0.27861111100000002</v>
      </c>
      <c r="O1188">
        <v>0</v>
      </c>
      <c r="P1188">
        <v>3060</v>
      </c>
      <c r="Q1188">
        <v>107</v>
      </c>
      <c r="R1188">
        <v>656</v>
      </c>
      <c r="S1188">
        <v>17</v>
      </c>
      <c r="T1188">
        <v>400</v>
      </c>
      <c r="U1188">
        <v>6</v>
      </c>
      <c r="V1188">
        <v>1</v>
      </c>
      <c r="W1188">
        <v>0</v>
      </c>
      <c r="X1188">
        <v>107.98975767916463</v>
      </c>
      <c r="Y1188">
        <v>6.5085511290513125</v>
      </c>
      <c r="Z1188">
        <v>8.1749656166713915</v>
      </c>
      <c r="AA1188">
        <v>36.974774901161126</v>
      </c>
      <c r="AB1188">
        <v>43.508476058335553</v>
      </c>
      <c r="AC1188">
        <v>92.635404245530864</v>
      </c>
      <c r="AD1188">
        <v>3.2672955211060914</v>
      </c>
      <c r="AE1188">
        <v>299.05922515102094</v>
      </c>
    </row>
    <row r="1189" spans="1:31" x14ac:dyDescent="0.3">
      <c r="A1189">
        <v>2734795</v>
      </c>
      <c r="B1189">
        <v>1</v>
      </c>
      <c r="C1189" t="s">
        <v>81</v>
      </c>
      <c r="D1189" t="s">
        <v>118</v>
      </c>
      <c r="E1189" t="s">
        <v>161</v>
      </c>
      <c r="F1189" t="s">
        <v>3557</v>
      </c>
      <c r="G1189" t="s">
        <v>163</v>
      </c>
      <c r="H1189" t="s">
        <v>135</v>
      </c>
      <c r="I1189" t="s">
        <v>136</v>
      </c>
      <c r="J1189" t="s">
        <v>137</v>
      </c>
      <c r="K1189" t="s">
        <v>138</v>
      </c>
      <c r="L1189" t="s">
        <v>3558</v>
      </c>
      <c r="M1189" t="s">
        <v>3559</v>
      </c>
      <c r="N1189">
        <v>7.6327777770000003</v>
      </c>
      <c r="O1189">
        <v>0</v>
      </c>
      <c r="P1189">
        <v>5</v>
      </c>
      <c r="Q1189">
        <v>0</v>
      </c>
      <c r="R1189">
        <v>1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7.5124850922969468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7.5124850922969468</v>
      </c>
    </row>
    <row r="1190" spans="1:31" x14ac:dyDescent="0.3">
      <c r="A1190">
        <v>2734472</v>
      </c>
      <c r="B1190">
        <v>1</v>
      </c>
      <c r="C1190" t="s">
        <v>80</v>
      </c>
      <c r="D1190" t="s">
        <v>107</v>
      </c>
      <c r="E1190" t="s">
        <v>156</v>
      </c>
      <c r="F1190" t="s">
        <v>3560</v>
      </c>
      <c r="G1190" t="s">
        <v>2209</v>
      </c>
      <c r="H1190" t="s">
        <v>153</v>
      </c>
      <c r="I1190" t="s">
        <v>136</v>
      </c>
      <c r="J1190" t="s">
        <v>137</v>
      </c>
      <c r="K1190" t="s">
        <v>138</v>
      </c>
      <c r="L1190" t="s">
        <v>3561</v>
      </c>
      <c r="M1190" t="s">
        <v>3562</v>
      </c>
      <c r="N1190">
        <v>1.736388888</v>
      </c>
      <c r="O1190">
        <v>0</v>
      </c>
      <c r="P1190">
        <v>2515</v>
      </c>
      <c r="Q1190">
        <v>0</v>
      </c>
      <c r="R1190">
        <v>3</v>
      </c>
      <c r="S1190">
        <v>2</v>
      </c>
      <c r="T1190">
        <v>182</v>
      </c>
      <c r="U1190">
        <v>0</v>
      </c>
      <c r="V1190">
        <v>1</v>
      </c>
      <c r="W1190">
        <v>0</v>
      </c>
      <c r="X1190">
        <v>360.18669279880703</v>
      </c>
      <c r="Y1190">
        <v>0</v>
      </c>
      <c r="Z1190">
        <v>2.3008933243194001</v>
      </c>
      <c r="AA1190">
        <v>79.935668477641528</v>
      </c>
      <c r="AB1190">
        <v>267.85174058092173</v>
      </c>
      <c r="AC1190">
        <v>0</v>
      </c>
      <c r="AD1190">
        <v>0.8441098318894541</v>
      </c>
      <c r="AE1190">
        <v>711.1191050135792</v>
      </c>
    </row>
    <row r="1191" spans="1:31" x14ac:dyDescent="0.3">
      <c r="A1191">
        <v>2733524</v>
      </c>
      <c r="B1191">
        <v>1</v>
      </c>
      <c r="C1191" t="s">
        <v>81</v>
      </c>
      <c r="D1191" t="s">
        <v>116</v>
      </c>
      <c r="E1191" t="s">
        <v>150</v>
      </c>
      <c r="F1191" t="s">
        <v>3563</v>
      </c>
      <c r="G1191" t="s">
        <v>565</v>
      </c>
      <c r="H1191" t="s">
        <v>153</v>
      </c>
      <c r="I1191" t="s">
        <v>136</v>
      </c>
      <c r="J1191" t="s">
        <v>137</v>
      </c>
      <c r="K1191" t="s">
        <v>138</v>
      </c>
      <c r="L1191" t="s">
        <v>3564</v>
      </c>
      <c r="M1191" t="s">
        <v>3565</v>
      </c>
      <c r="N1191">
        <v>1.896111111</v>
      </c>
      <c r="O1191">
        <v>22</v>
      </c>
      <c r="P1191">
        <v>4415</v>
      </c>
      <c r="Q1191">
        <v>556</v>
      </c>
      <c r="R1191">
        <v>500</v>
      </c>
      <c r="S1191">
        <v>49</v>
      </c>
      <c r="T1191">
        <v>501</v>
      </c>
      <c r="U1191">
        <v>7</v>
      </c>
      <c r="V1191">
        <v>0</v>
      </c>
      <c r="W1191">
        <v>8.2895189862976189</v>
      </c>
      <c r="X1191">
        <v>853.75265699598367</v>
      </c>
      <c r="Y1191">
        <v>382.0294709286502</v>
      </c>
      <c r="Z1191">
        <v>129.76439608256416</v>
      </c>
      <c r="AA1191">
        <v>553.82041157277501</v>
      </c>
      <c r="AB1191">
        <v>157.56171513246966</v>
      </c>
      <c r="AC1191">
        <v>126.74461429872888</v>
      </c>
      <c r="AD1191">
        <v>0</v>
      </c>
      <c r="AE1191">
        <v>2211.9627839974692</v>
      </c>
    </row>
    <row r="1192" spans="1:31" x14ac:dyDescent="0.3">
      <c r="A1192">
        <v>2733547</v>
      </c>
      <c r="B1192">
        <v>1</v>
      </c>
      <c r="C1192" t="s">
        <v>81</v>
      </c>
      <c r="D1192" t="s">
        <v>127</v>
      </c>
      <c r="E1192" t="s">
        <v>150</v>
      </c>
      <c r="F1192" t="s">
        <v>3566</v>
      </c>
      <c r="G1192" t="s">
        <v>152</v>
      </c>
      <c r="H1192" t="s">
        <v>153</v>
      </c>
      <c r="I1192" t="s">
        <v>136</v>
      </c>
      <c r="J1192" t="s">
        <v>137</v>
      </c>
      <c r="K1192" t="s">
        <v>138</v>
      </c>
      <c r="L1192" t="s">
        <v>3567</v>
      </c>
      <c r="M1192" t="s">
        <v>3568</v>
      </c>
      <c r="N1192">
        <v>1.009166666</v>
      </c>
      <c r="O1192">
        <v>1</v>
      </c>
      <c r="P1192">
        <v>405</v>
      </c>
      <c r="Q1192">
        <v>31</v>
      </c>
      <c r="R1192">
        <v>72</v>
      </c>
      <c r="S1192">
        <v>2</v>
      </c>
      <c r="T1192">
        <v>54</v>
      </c>
      <c r="U1192">
        <v>0</v>
      </c>
      <c r="V1192">
        <v>0</v>
      </c>
      <c r="W1192">
        <v>2.2892029052960998</v>
      </c>
      <c r="X1192">
        <v>60.673876139319184</v>
      </c>
      <c r="Y1192">
        <v>11.188888525358474</v>
      </c>
      <c r="Z1192">
        <v>3.3583894096634994</v>
      </c>
      <c r="AA1192">
        <v>0.23180953602561</v>
      </c>
      <c r="AB1192">
        <v>10.940085523148602</v>
      </c>
      <c r="AC1192">
        <v>0</v>
      </c>
      <c r="AD1192">
        <v>0</v>
      </c>
      <c r="AE1192">
        <v>88.68225203881147</v>
      </c>
    </row>
    <row r="1193" spans="1:31" x14ac:dyDescent="0.3">
      <c r="A1193">
        <v>2733994</v>
      </c>
      <c r="B1193">
        <v>1</v>
      </c>
      <c r="C1193" t="s">
        <v>80</v>
      </c>
      <c r="D1193" t="s">
        <v>106</v>
      </c>
      <c r="E1193" t="s">
        <v>161</v>
      </c>
      <c r="F1193" t="s">
        <v>3569</v>
      </c>
      <c r="G1193" t="s">
        <v>163</v>
      </c>
      <c r="H1193" t="s">
        <v>135</v>
      </c>
      <c r="I1193" t="s">
        <v>136</v>
      </c>
      <c r="J1193" t="s">
        <v>137</v>
      </c>
      <c r="K1193" t="s">
        <v>138</v>
      </c>
      <c r="L1193" t="s">
        <v>3570</v>
      </c>
      <c r="M1193" t="s">
        <v>3571</v>
      </c>
      <c r="N1193">
        <v>4.193888888</v>
      </c>
      <c r="O1193">
        <v>0</v>
      </c>
      <c r="P1193">
        <v>0</v>
      </c>
      <c r="Q1193">
        <v>0</v>
      </c>
      <c r="R1193">
        <v>5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</row>
    <row r="1194" spans="1:31" x14ac:dyDescent="0.3">
      <c r="A1194">
        <v>2734042</v>
      </c>
      <c r="B1194">
        <v>1</v>
      </c>
      <c r="C1194" t="s">
        <v>80</v>
      </c>
      <c r="D1194" t="s">
        <v>99</v>
      </c>
      <c r="E1194" t="s">
        <v>132</v>
      </c>
      <c r="F1194" t="s">
        <v>2038</v>
      </c>
      <c r="G1194" t="s">
        <v>134</v>
      </c>
      <c r="H1194" t="s">
        <v>135</v>
      </c>
      <c r="I1194" t="s">
        <v>136</v>
      </c>
      <c r="J1194" t="s">
        <v>137</v>
      </c>
      <c r="K1194" t="s">
        <v>138</v>
      </c>
      <c r="L1194" t="s">
        <v>3572</v>
      </c>
      <c r="M1194" t="s">
        <v>3573</v>
      </c>
      <c r="N1194">
        <v>4.1311111110000001</v>
      </c>
      <c r="O1194">
        <v>0</v>
      </c>
      <c r="P1194">
        <v>172</v>
      </c>
      <c r="Q1194">
        <v>0</v>
      </c>
      <c r="R1194">
        <v>5</v>
      </c>
      <c r="S1194">
        <v>0</v>
      </c>
      <c r="T1194">
        <v>6</v>
      </c>
      <c r="U1194">
        <v>0</v>
      </c>
      <c r="V1194">
        <v>0</v>
      </c>
      <c r="W1194">
        <v>0</v>
      </c>
      <c r="X1194">
        <v>118.11676421472752</v>
      </c>
      <c r="Y1194">
        <v>0</v>
      </c>
      <c r="Z1194">
        <v>5.0260590942739682</v>
      </c>
      <c r="AA1194">
        <v>0</v>
      </c>
      <c r="AB1194">
        <v>6.9363151141718067</v>
      </c>
      <c r="AC1194">
        <v>0</v>
      </c>
      <c r="AD1194">
        <v>0</v>
      </c>
      <c r="AE1194">
        <v>130.0791384231733</v>
      </c>
    </row>
    <row r="1195" spans="1:31" x14ac:dyDescent="0.3">
      <c r="A1195">
        <v>2733948</v>
      </c>
      <c r="B1195">
        <v>1</v>
      </c>
      <c r="C1195" t="s">
        <v>80</v>
      </c>
      <c r="D1195" t="s">
        <v>88</v>
      </c>
      <c r="E1195" t="s">
        <v>145</v>
      </c>
      <c r="F1195" t="s">
        <v>3574</v>
      </c>
      <c r="G1195" t="s">
        <v>181</v>
      </c>
      <c r="H1195" t="s">
        <v>135</v>
      </c>
      <c r="I1195" t="s">
        <v>136</v>
      </c>
      <c r="J1195" t="s">
        <v>137</v>
      </c>
      <c r="K1195" t="s">
        <v>138</v>
      </c>
      <c r="L1195" t="s">
        <v>3575</v>
      </c>
      <c r="M1195" t="s">
        <v>3576</v>
      </c>
      <c r="N1195">
        <v>5.619722222</v>
      </c>
      <c r="O1195">
        <v>0</v>
      </c>
      <c r="P1195">
        <v>5</v>
      </c>
      <c r="Q1195">
        <v>0</v>
      </c>
      <c r="R1195">
        <v>0</v>
      </c>
      <c r="S1195">
        <v>0</v>
      </c>
      <c r="T1195">
        <v>2</v>
      </c>
      <c r="U1195">
        <v>0</v>
      </c>
      <c r="V1195">
        <v>0</v>
      </c>
      <c r="W1195">
        <v>0</v>
      </c>
      <c r="X1195">
        <v>7.5004971085942875</v>
      </c>
      <c r="Y1195">
        <v>0</v>
      </c>
      <c r="Z1195">
        <v>0</v>
      </c>
      <c r="AA1195">
        <v>0</v>
      </c>
      <c r="AB1195">
        <v>9.5153283886173341</v>
      </c>
      <c r="AC1195">
        <v>0</v>
      </c>
      <c r="AD1195">
        <v>0</v>
      </c>
      <c r="AE1195">
        <v>17.015825497211623</v>
      </c>
    </row>
    <row r="1196" spans="1:31" x14ac:dyDescent="0.3">
      <c r="A1196">
        <v>2733971</v>
      </c>
      <c r="B1196">
        <v>1</v>
      </c>
      <c r="C1196" t="s">
        <v>80</v>
      </c>
      <c r="D1196" t="s">
        <v>108</v>
      </c>
      <c r="E1196" t="s">
        <v>161</v>
      </c>
      <c r="F1196" t="s">
        <v>3577</v>
      </c>
      <c r="G1196" t="s">
        <v>163</v>
      </c>
      <c r="H1196" t="s">
        <v>135</v>
      </c>
      <c r="I1196" t="s">
        <v>136</v>
      </c>
      <c r="J1196" t="s">
        <v>137</v>
      </c>
      <c r="K1196" t="s">
        <v>138</v>
      </c>
      <c r="L1196" t="s">
        <v>3578</v>
      </c>
      <c r="M1196" t="s">
        <v>3579</v>
      </c>
      <c r="N1196">
        <v>3.7052777770000001</v>
      </c>
      <c r="O1196">
        <v>0</v>
      </c>
      <c r="P1196">
        <v>15</v>
      </c>
      <c r="Q1196">
        <v>0</v>
      </c>
      <c r="R1196">
        <v>5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5.131663218402795</v>
      </c>
      <c r="Y1196">
        <v>0</v>
      </c>
      <c r="Z1196">
        <v>0.26550873606635833</v>
      </c>
      <c r="AA1196">
        <v>0</v>
      </c>
      <c r="AB1196">
        <v>0</v>
      </c>
      <c r="AC1196">
        <v>0</v>
      </c>
      <c r="AD1196">
        <v>0</v>
      </c>
      <c r="AE1196">
        <v>5.3971719544691537</v>
      </c>
    </row>
    <row r="1197" spans="1:31" x14ac:dyDescent="0.3">
      <c r="A1197">
        <v>2734583</v>
      </c>
      <c r="B1197">
        <v>1</v>
      </c>
      <c r="C1197" t="s">
        <v>80</v>
      </c>
      <c r="D1197" t="s">
        <v>94</v>
      </c>
      <c r="E1197" t="s">
        <v>213</v>
      </c>
      <c r="F1197" t="s">
        <v>1851</v>
      </c>
      <c r="G1197" t="s">
        <v>152</v>
      </c>
      <c r="H1197" t="s">
        <v>153</v>
      </c>
      <c r="I1197" t="s">
        <v>136</v>
      </c>
      <c r="J1197" t="s">
        <v>137</v>
      </c>
      <c r="K1197" t="s">
        <v>138</v>
      </c>
      <c r="L1197" t="s">
        <v>3580</v>
      </c>
      <c r="M1197" t="s">
        <v>3581</v>
      </c>
      <c r="N1197">
        <v>0.87888888799999998</v>
      </c>
      <c r="O1197">
        <v>0</v>
      </c>
      <c r="P1197">
        <v>939</v>
      </c>
      <c r="Q1197">
        <v>2</v>
      </c>
      <c r="R1197">
        <v>2</v>
      </c>
      <c r="S1197">
        <v>17</v>
      </c>
      <c r="T1197">
        <v>64</v>
      </c>
      <c r="U1197">
        <v>1</v>
      </c>
      <c r="V1197">
        <v>0</v>
      </c>
      <c r="W1197">
        <v>0</v>
      </c>
      <c r="X1197">
        <v>73.958477153957602</v>
      </c>
      <c r="Y1197">
        <v>2.1188361404207252</v>
      </c>
      <c r="Z1197">
        <v>0.32933670386268754</v>
      </c>
      <c r="AA1197">
        <v>42.418131694269086</v>
      </c>
      <c r="AB1197">
        <v>23.483240976778053</v>
      </c>
      <c r="AC1197">
        <v>72.4867020054525</v>
      </c>
      <c r="AD1197">
        <v>0</v>
      </c>
      <c r="AE1197">
        <v>214.79472467474068</v>
      </c>
    </row>
    <row r="1198" spans="1:31" x14ac:dyDescent="0.3">
      <c r="A1198">
        <v>2733587</v>
      </c>
      <c r="B1198">
        <v>1</v>
      </c>
      <c r="C1198" t="s">
        <v>80</v>
      </c>
      <c r="D1198" t="s">
        <v>83</v>
      </c>
      <c r="E1198" t="s">
        <v>156</v>
      </c>
      <c r="F1198" t="s">
        <v>3582</v>
      </c>
      <c r="G1198" t="s">
        <v>565</v>
      </c>
      <c r="H1198" t="s">
        <v>153</v>
      </c>
      <c r="I1198" t="s">
        <v>136</v>
      </c>
      <c r="J1198" t="s">
        <v>137</v>
      </c>
      <c r="K1198" t="s">
        <v>138</v>
      </c>
      <c r="L1198" t="s">
        <v>3583</v>
      </c>
      <c r="M1198" t="s">
        <v>3584</v>
      </c>
      <c r="N1198">
        <v>1.6347222219999999</v>
      </c>
      <c r="O1198">
        <v>0</v>
      </c>
      <c r="P1198">
        <v>1</v>
      </c>
      <c r="Q1198">
        <v>1</v>
      </c>
      <c r="R1198">
        <v>0</v>
      </c>
      <c r="S1198">
        <v>4</v>
      </c>
      <c r="T1198">
        <v>88</v>
      </c>
      <c r="U1198">
        <v>1</v>
      </c>
      <c r="V1198">
        <v>17</v>
      </c>
      <c r="W1198">
        <v>0</v>
      </c>
      <c r="X1198">
        <v>2.8968345140512504E-2</v>
      </c>
      <c r="Y1198">
        <v>214.84709318739468</v>
      </c>
      <c r="Z1198">
        <v>0</v>
      </c>
      <c r="AA1198">
        <v>71.957336818705784</v>
      </c>
      <c r="AB1198">
        <v>209.88561290065365</v>
      </c>
      <c r="AC1198">
        <v>15.404662401388563</v>
      </c>
      <c r="AD1198">
        <v>407.16265750219281</v>
      </c>
      <c r="AE1198">
        <v>919.28633115547598</v>
      </c>
    </row>
    <row r="1199" spans="1:31" x14ac:dyDescent="0.3">
      <c r="A1199">
        <v>2734927</v>
      </c>
      <c r="B1199">
        <v>1</v>
      </c>
      <c r="C1199" t="s">
        <v>81</v>
      </c>
      <c r="D1199" t="s">
        <v>123</v>
      </c>
      <c r="E1199" t="s">
        <v>132</v>
      </c>
      <c r="F1199" t="s">
        <v>3585</v>
      </c>
      <c r="G1199" t="s">
        <v>134</v>
      </c>
      <c r="H1199" t="s">
        <v>135</v>
      </c>
      <c r="I1199" t="s">
        <v>136</v>
      </c>
      <c r="J1199" t="s">
        <v>137</v>
      </c>
      <c r="K1199" t="s">
        <v>138</v>
      </c>
      <c r="L1199" t="s">
        <v>3586</v>
      </c>
      <c r="M1199" t="s">
        <v>3587</v>
      </c>
      <c r="N1199">
        <v>3.0449999999999999</v>
      </c>
      <c r="O1199">
        <v>0</v>
      </c>
      <c r="P1199">
        <v>142</v>
      </c>
      <c r="Q1199">
        <v>0</v>
      </c>
      <c r="R1199">
        <v>0</v>
      </c>
      <c r="S1199">
        <v>0</v>
      </c>
      <c r="T1199">
        <v>22</v>
      </c>
      <c r="U1199">
        <v>0</v>
      </c>
      <c r="V1199">
        <v>0</v>
      </c>
      <c r="W1199">
        <v>0</v>
      </c>
      <c r="X1199">
        <v>74.269158772689153</v>
      </c>
      <c r="Y1199">
        <v>0</v>
      </c>
      <c r="Z1199">
        <v>0</v>
      </c>
      <c r="AA1199">
        <v>0</v>
      </c>
      <c r="AB1199">
        <v>15.474436965888149</v>
      </c>
      <c r="AC1199">
        <v>0</v>
      </c>
      <c r="AD1199">
        <v>0</v>
      </c>
      <c r="AE1199">
        <v>89.743595738577298</v>
      </c>
    </row>
    <row r="1200" spans="1:31" x14ac:dyDescent="0.3">
      <c r="A1200">
        <v>2735107</v>
      </c>
      <c r="B1200">
        <v>1</v>
      </c>
      <c r="C1200" t="s">
        <v>80</v>
      </c>
      <c r="D1200" t="s">
        <v>111</v>
      </c>
      <c r="E1200" t="s">
        <v>200</v>
      </c>
      <c r="F1200" t="s">
        <v>1548</v>
      </c>
      <c r="G1200" t="s">
        <v>393</v>
      </c>
      <c r="H1200" t="s">
        <v>135</v>
      </c>
      <c r="I1200" t="s">
        <v>136</v>
      </c>
      <c r="J1200" t="s">
        <v>137</v>
      </c>
      <c r="K1200" t="s">
        <v>138</v>
      </c>
      <c r="L1200" t="s">
        <v>3588</v>
      </c>
      <c r="M1200" t="s">
        <v>3589</v>
      </c>
      <c r="N1200">
        <v>3.1519444440000002</v>
      </c>
      <c r="O1200">
        <v>0</v>
      </c>
      <c r="P1200">
        <v>151</v>
      </c>
      <c r="Q1200">
        <v>0</v>
      </c>
      <c r="R1200">
        <v>0</v>
      </c>
      <c r="S1200">
        <v>0</v>
      </c>
      <c r="T1200">
        <v>5</v>
      </c>
      <c r="U1200">
        <v>0</v>
      </c>
      <c r="V1200">
        <v>0</v>
      </c>
      <c r="W1200">
        <v>0</v>
      </c>
      <c r="X1200">
        <v>83.108550465246665</v>
      </c>
      <c r="Y1200">
        <v>0</v>
      </c>
      <c r="Z1200">
        <v>0</v>
      </c>
      <c r="AA1200">
        <v>0</v>
      </c>
      <c r="AB1200">
        <v>1.4166790720976252</v>
      </c>
      <c r="AC1200">
        <v>0</v>
      </c>
      <c r="AD1200">
        <v>0</v>
      </c>
      <c r="AE1200">
        <v>84.525229537344288</v>
      </c>
    </row>
    <row r="1201" spans="1:31" x14ac:dyDescent="0.3">
      <c r="A1201">
        <v>2733587</v>
      </c>
      <c r="B1201">
        <v>2</v>
      </c>
      <c r="C1201" t="s">
        <v>80</v>
      </c>
      <c r="D1201" t="s">
        <v>83</v>
      </c>
      <c r="E1201" t="s">
        <v>156</v>
      </c>
      <c r="F1201" t="s">
        <v>3590</v>
      </c>
      <c r="G1201" t="s">
        <v>565</v>
      </c>
      <c r="H1201" t="s">
        <v>153</v>
      </c>
      <c r="I1201" t="s">
        <v>136</v>
      </c>
      <c r="J1201" t="s">
        <v>137</v>
      </c>
      <c r="K1201" t="s">
        <v>138</v>
      </c>
      <c r="L1201" t="s">
        <v>3584</v>
      </c>
      <c r="M1201" t="s">
        <v>3591</v>
      </c>
      <c r="N1201">
        <v>0.77722222200000002</v>
      </c>
      <c r="O1201">
        <v>0</v>
      </c>
      <c r="P1201">
        <v>0</v>
      </c>
      <c r="Q1201">
        <v>1</v>
      </c>
      <c r="R1201">
        <v>0</v>
      </c>
      <c r="S1201">
        <v>3</v>
      </c>
      <c r="T1201">
        <v>25</v>
      </c>
      <c r="U1201">
        <v>1</v>
      </c>
      <c r="V1201">
        <v>2</v>
      </c>
      <c r="W1201">
        <v>0</v>
      </c>
      <c r="X1201">
        <v>0</v>
      </c>
      <c r="Y1201">
        <v>106.61854137678534</v>
      </c>
      <c r="Z1201">
        <v>0</v>
      </c>
      <c r="AA1201">
        <v>9.8321014848040011</v>
      </c>
      <c r="AB1201">
        <v>44.107295381463523</v>
      </c>
      <c r="AC1201">
        <v>7.2601255514049789</v>
      </c>
      <c r="AD1201">
        <v>52.007737937432005</v>
      </c>
      <c r="AE1201">
        <v>219.82580173188984</v>
      </c>
    </row>
    <row r="1202" spans="1:31" x14ac:dyDescent="0.3">
      <c r="A1202">
        <v>2735013</v>
      </c>
      <c r="B1202">
        <v>1</v>
      </c>
      <c r="C1202" t="s">
        <v>80</v>
      </c>
      <c r="D1202" t="s">
        <v>97</v>
      </c>
      <c r="E1202" t="s">
        <v>156</v>
      </c>
      <c r="F1202" t="s">
        <v>3592</v>
      </c>
      <c r="G1202" t="s">
        <v>185</v>
      </c>
      <c r="H1202" t="s">
        <v>153</v>
      </c>
      <c r="I1202" t="s">
        <v>136</v>
      </c>
      <c r="J1202" t="s">
        <v>137</v>
      </c>
      <c r="K1202" t="s">
        <v>138</v>
      </c>
      <c r="L1202" t="s">
        <v>3593</v>
      </c>
      <c r="M1202" t="s">
        <v>3594</v>
      </c>
      <c r="N1202">
        <v>1.3266666659999999</v>
      </c>
      <c r="O1202">
        <v>0</v>
      </c>
      <c r="P1202">
        <v>20</v>
      </c>
      <c r="Q1202">
        <v>0</v>
      </c>
      <c r="R1202">
        <v>4</v>
      </c>
      <c r="S1202">
        <v>0</v>
      </c>
      <c r="T1202">
        <v>3</v>
      </c>
      <c r="U1202">
        <v>0</v>
      </c>
      <c r="V1202">
        <v>0</v>
      </c>
      <c r="W1202">
        <v>0</v>
      </c>
      <c r="X1202">
        <v>46.694153889777425</v>
      </c>
      <c r="Y1202">
        <v>0</v>
      </c>
      <c r="Z1202">
        <v>1.7899325624476803</v>
      </c>
      <c r="AA1202">
        <v>0</v>
      </c>
      <c r="AB1202">
        <v>2.9908426396101735</v>
      </c>
      <c r="AC1202">
        <v>0</v>
      </c>
      <c r="AD1202">
        <v>0</v>
      </c>
      <c r="AE1202">
        <v>51.474929091835278</v>
      </c>
    </row>
    <row r="1203" spans="1:31" x14ac:dyDescent="0.3">
      <c r="A1203">
        <v>2734967</v>
      </c>
      <c r="B1203">
        <v>1</v>
      </c>
      <c r="C1203" t="s">
        <v>80</v>
      </c>
      <c r="D1203" t="s">
        <v>109</v>
      </c>
      <c r="E1203" t="s">
        <v>161</v>
      </c>
      <c r="F1203" t="s">
        <v>3595</v>
      </c>
      <c r="G1203" t="s">
        <v>163</v>
      </c>
      <c r="H1203" t="s">
        <v>135</v>
      </c>
      <c r="I1203" t="s">
        <v>136</v>
      </c>
      <c r="J1203" t="s">
        <v>137</v>
      </c>
      <c r="K1203" t="s">
        <v>138</v>
      </c>
      <c r="L1203" t="s">
        <v>3596</v>
      </c>
      <c r="M1203" t="s">
        <v>3597</v>
      </c>
      <c r="N1203">
        <v>1.096944444</v>
      </c>
      <c r="O1203">
        <v>0</v>
      </c>
      <c r="P1203">
        <v>9</v>
      </c>
      <c r="Q1203">
        <v>0</v>
      </c>
      <c r="R1203">
        <v>0</v>
      </c>
      <c r="S1203">
        <v>0</v>
      </c>
      <c r="T1203">
        <v>2</v>
      </c>
      <c r="U1203">
        <v>0</v>
      </c>
      <c r="V1203">
        <v>0</v>
      </c>
      <c r="W1203">
        <v>0</v>
      </c>
      <c r="X1203">
        <v>2.1192555894312077</v>
      </c>
      <c r="Y1203">
        <v>0</v>
      </c>
      <c r="Z1203">
        <v>0</v>
      </c>
      <c r="AA1203">
        <v>0</v>
      </c>
      <c r="AB1203">
        <v>6.128100833610834E-2</v>
      </c>
      <c r="AC1203">
        <v>0</v>
      </c>
      <c r="AD1203">
        <v>0</v>
      </c>
      <c r="AE1203">
        <v>2.1805365977673161</v>
      </c>
    </row>
    <row r="1204" spans="1:31" x14ac:dyDescent="0.3">
      <c r="A1204">
        <v>2733885</v>
      </c>
      <c r="B1204">
        <v>1</v>
      </c>
      <c r="C1204" t="s">
        <v>80</v>
      </c>
      <c r="D1204" t="s">
        <v>85</v>
      </c>
      <c r="E1204" t="s">
        <v>145</v>
      </c>
      <c r="F1204" t="s">
        <v>3598</v>
      </c>
      <c r="G1204" t="s">
        <v>181</v>
      </c>
      <c r="H1204" t="s">
        <v>135</v>
      </c>
      <c r="I1204" t="s">
        <v>136</v>
      </c>
      <c r="J1204" t="s">
        <v>137</v>
      </c>
      <c r="K1204" t="s">
        <v>138</v>
      </c>
      <c r="L1204" t="s">
        <v>3599</v>
      </c>
      <c r="M1204" t="s">
        <v>3600</v>
      </c>
      <c r="N1204">
        <v>5.8055555549999998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1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</row>
    <row r="1205" spans="1:31" x14ac:dyDescent="0.3">
      <c r="A1205">
        <v>2734128</v>
      </c>
      <c r="B1205">
        <v>1</v>
      </c>
      <c r="C1205" t="s">
        <v>80</v>
      </c>
      <c r="D1205" t="s">
        <v>90</v>
      </c>
      <c r="E1205" t="s">
        <v>145</v>
      </c>
      <c r="F1205" t="s">
        <v>3601</v>
      </c>
      <c r="G1205" t="s">
        <v>181</v>
      </c>
      <c r="H1205" t="s">
        <v>135</v>
      </c>
      <c r="I1205" t="s">
        <v>136</v>
      </c>
      <c r="J1205" t="s">
        <v>137</v>
      </c>
      <c r="K1205" t="s">
        <v>138</v>
      </c>
      <c r="L1205" t="s">
        <v>3274</v>
      </c>
      <c r="M1205" t="s">
        <v>3602</v>
      </c>
      <c r="N1205">
        <v>8.2933333329999996</v>
      </c>
      <c r="O1205">
        <v>0</v>
      </c>
      <c r="P1205">
        <v>5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6.91821120480276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6.91821120480276</v>
      </c>
    </row>
    <row r="1206" spans="1:31" x14ac:dyDescent="0.3">
      <c r="A1206">
        <v>2733673</v>
      </c>
      <c r="B1206">
        <v>1</v>
      </c>
      <c r="C1206" t="s">
        <v>81</v>
      </c>
      <c r="D1206" t="s">
        <v>122</v>
      </c>
      <c r="E1206" t="s">
        <v>213</v>
      </c>
      <c r="F1206" t="s">
        <v>3603</v>
      </c>
      <c r="G1206" t="s">
        <v>152</v>
      </c>
      <c r="H1206" t="s">
        <v>153</v>
      </c>
      <c r="I1206" t="s">
        <v>136</v>
      </c>
      <c r="J1206" t="s">
        <v>137</v>
      </c>
      <c r="K1206" t="s">
        <v>138</v>
      </c>
      <c r="L1206" t="s">
        <v>3604</v>
      </c>
      <c r="M1206" t="s">
        <v>3605</v>
      </c>
      <c r="N1206">
        <v>0.62777777700000004</v>
      </c>
      <c r="O1206">
        <v>0</v>
      </c>
      <c r="P1206">
        <v>18</v>
      </c>
      <c r="Q1206">
        <v>0</v>
      </c>
      <c r="R1206">
        <v>0</v>
      </c>
      <c r="S1206">
        <v>3</v>
      </c>
      <c r="T1206">
        <v>0</v>
      </c>
      <c r="U1206">
        <v>1</v>
      </c>
      <c r="V1206">
        <v>0</v>
      </c>
      <c r="W1206">
        <v>0</v>
      </c>
      <c r="X1206">
        <v>0.68743382804410003</v>
      </c>
      <c r="Y1206">
        <v>0</v>
      </c>
      <c r="Z1206">
        <v>0</v>
      </c>
      <c r="AA1206">
        <v>4.11707439540994</v>
      </c>
      <c r="AB1206">
        <v>0</v>
      </c>
      <c r="AC1206">
        <v>0</v>
      </c>
      <c r="AD1206">
        <v>0</v>
      </c>
      <c r="AE1206">
        <v>4.8045082234540404</v>
      </c>
    </row>
    <row r="1207" spans="1:31" x14ac:dyDescent="0.3">
      <c r="A1207">
        <v>2734535</v>
      </c>
      <c r="B1207">
        <v>1</v>
      </c>
      <c r="C1207" t="s">
        <v>80</v>
      </c>
      <c r="D1207" t="s">
        <v>82</v>
      </c>
      <c r="E1207" t="s">
        <v>145</v>
      </c>
      <c r="F1207" t="s">
        <v>3606</v>
      </c>
      <c r="G1207" t="s">
        <v>147</v>
      </c>
      <c r="H1207" t="s">
        <v>135</v>
      </c>
      <c r="I1207" t="s">
        <v>136</v>
      </c>
      <c r="J1207" t="s">
        <v>137</v>
      </c>
      <c r="K1207" t="s">
        <v>138</v>
      </c>
      <c r="L1207" t="s">
        <v>3607</v>
      </c>
      <c r="M1207" t="s">
        <v>3608</v>
      </c>
      <c r="N1207">
        <v>6.7949999999999999</v>
      </c>
      <c r="O1207">
        <v>0</v>
      </c>
      <c r="P1207">
        <v>9</v>
      </c>
      <c r="Q1207">
        <v>0</v>
      </c>
      <c r="R1207">
        <v>0</v>
      </c>
      <c r="S1207">
        <v>0</v>
      </c>
      <c r="T1207">
        <v>3</v>
      </c>
      <c r="U1207">
        <v>0</v>
      </c>
      <c r="V1207">
        <v>0</v>
      </c>
      <c r="W1207">
        <v>0</v>
      </c>
      <c r="X1207">
        <v>12.517795501492598</v>
      </c>
      <c r="Y1207">
        <v>0</v>
      </c>
      <c r="Z1207">
        <v>0</v>
      </c>
      <c r="AA1207">
        <v>0</v>
      </c>
      <c r="AB1207">
        <v>2.5173029175896002</v>
      </c>
      <c r="AC1207">
        <v>0</v>
      </c>
      <c r="AD1207">
        <v>0</v>
      </c>
      <c r="AE1207">
        <v>15.035098419082198</v>
      </c>
    </row>
    <row r="1208" spans="1:31" x14ac:dyDescent="0.3">
      <c r="A1208">
        <v>2734512</v>
      </c>
      <c r="B1208">
        <v>1</v>
      </c>
      <c r="C1208" t="s">
        <v>80</v>
      </c>
      <c r="D1208" t="s">
        <v>106</v>
      </c>
      <c r="E1208" t="s">
        <v>145</v>
      </c>
      <c r="F1208" t="s">
        <v>3609</v>
      </c>
      <c r="G1208" t="s">
        <v>147</v>
      </c>
      <c r="H1208" t="s">
        <v>135</v>
      </c>
      <c r="I1208" t="s">
        <v>136</v>
      </c>
      <c r="J1208" t="s">
        <v>137</v>
      </c>
      <c r="K1208" t="s">
        <v>138</v>
      </c>
      <c r="L1208" t="s">
        <v>3610</v>
      </c>
      <c r="M1208" t="s">
        <v>3611</v>
      </c>
      <c r="N1208">
        <v>3.6124999999999998</v>
      </c>
      <c r="O1208">
        <v>0</v>
      </c>
      <c r="P1208">
        <v>1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4.3936050641112501E-2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4.3936050641112501E-2</v>
      </c>
    </row>
    <row r="1209" spans="1:31" x14ac:dyDescent="0.3">
      <c r="A1209">
        <v>2734606</v>
      </c>
      <c r="B1209">
        <v>1</v>
      </c>
      <c r="C1209" t="s">
        <v>81</v>
      </c>
      <c r="D1209" t="s">
        <v>118</v>
      </c>
      <c r="E1209" t="s">
        <v>161</v>
      </c>
      <c r="F1209" t="s">
        <v>3612</v>
      </c>
      <c r="G1209" t="s">
        <v>163</v>
      </c>
      <c r="H1209" t="s">
        <v>135</v>
      </c>
      <c r="I1209" t="s">
        <v>136</v>
      </c>
      <c r="J1209" t="s">
        <v>137</v>
      </c>
      <c r="K1209" t="s">
        <v>138</v>
      </c>
      <c r="L1209" t="s">
        <v>3613</v>
      </c>
      <c r="M1209" t="s">
        <v>3614</v>
      </c>
      <c r="N1209">
        <v>8.3847222220000006</v>
      </c>
      <c r="O1209">
        <v>0</v>
      </c>
      <c r="P1209">
        <v>36</v>
      </c>
      <c r="Q1209">
        <v>0</v>
      </c>
      <c r="R1209">
        <v>6</v>
      </c>
      <c r="S1209">
        <v>0</v>
      </c>
      <c r="T1209">
        <v>1</v>
      </c>
      <c r="U1209">
        <v>0</v>
      </c>
      <c r="V1209">
        <v>0</v>
      </c>
      <c r="W1209">
        <v>0</v>
      </c>
      <c r="X1209">
        <v>61.036271471212054</v>
      </c>
      <c r="Y1209">
        <v>0</v>
      </c>
      <c r="Z1209">
        <v>1.706559516622167</v>
      </c>
      <c r="AA1209">
        <v>0</v>
      </c>
      <c r="AB1209">
        <v>0</v>
      </c>
      <c r="AC1209">
        <v>0</v>
      </c>
      <c r="AD1209">
        <v>0</v>
      </c>
      <c r="AE1209">
        <v>62.742830987834218</v>
      </c>
    </row>
    <row r="1210" spans="1:31" x14ac:dyDescent="0.3">
      <c r="A1210">
        <v>2733610</v>
      </c>
      <c r="B1210">
        <v>1</v>
      </c>
      <c r="C1210" t="s">
        <v>81</v>
      </c>
      <c r="D1210" t="s">
        <v>128</v>
      </c>
      <c r="E1210" t="s">
        <v>132</v>
      </c>
      <c r="F1210" t="s">
        <v>3278</v>
      </c>
      <c r="G1210" t="s">
        <v>134</v>
      </c>
      <c r="H1210" t="s">
        <v>135</v>
      </c>
      <c r="I1210" t="s">
        <v>136</v>
      </c>
      <c r="J1210" t="s">
        <v>137</v>
      </c>
      <c r="K1210" t="s">
        <v>138</v>
      </c>
      <c r="L1210" t="s">
        <v>3615</v>
      </c>
      <c r="M1210" t="s">
        <v>3616</v>
      </c>
      <c r="N1210">
        <v>3.0177777770000001</v>
      </c>
      <c r="O1210">
        <v>0</v>
      </c>
      <c r="P1210">
        <v>236</v>
      </c>
      <c r="Q1210">
        <v>0</v>
      </c>
      <c r="R1210">
        <v>0</v>
      </c>
      <c r="S1210">
        <v>0</v>
      </c>
      <c r="T1210">
        <v>4</v>
      </c>
      <c r="U1210">
        <v>0</v>
      </c>
      <c r="V1210">
        <v>0</v>
      </c>
      <c r="W1210">
        <v>0</v>
      </c>
      <c r="X1210">
        <v>113.04358687264397</v>
      </c>
      <c r="Y1210">
        <v>0</v>
      </c>
      <c r="Z1210">
        <v>0</v>
      </c>
      <c r="AA1210">
        <v>0</v>
      </c>
      <c r="AB1210">
        <v>9.1773933078581642</v>
      </c>
      <c r="AC1210">
        <v>0</v>
      </c>
      <c r="AD1210">
        <v>0</v>
      </c>
      <c r="AE1210">
        <v>122.22098018050214</v>
      </c>
    </row>
    <row r="1211" spans="1:31" x14ac:dyDescent="0.3">
      <c r="A1211">
        <v>2735084</v>
      </c>
      <c r="B1211">
        <v>1</v>
      </c>
      <c r="C1211" t="s">
        <v>81</v>
      </c>
      <c r="D1211" t="s">
        <v>115</v>
      </c>
      <c r="E1211" t="s">
        <v>161</v>
      </c>
      <c r="F1211" t="s">
        <v>3617</v>
      </c>
      <c r="G1211" t="s">
        <v>163</v>
      </c>
      <c r="H1211" t="s">
        <v>135</v>
      </c>
      <c r="I1211" t="s">
        <v>136</v>
      </c>
      <c r="J1211" t="s">
        <v>137</v>
      </c>
      <c r="K1211" t="s">
        <v>138</v>
      </c>
      <c r="L1211" t="s">
        <v>3618</v>
      </c>
      <c r="M1211" t="s">
        <v>3619</v>
      </c>
      <c r="N1211">
        <v>2.2777777769999998</v>
      </c>
      <c r="O1211">
        <v>0</v>
      </c>
      <c r="P1211">
        <v>18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2.8013461484947864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2.8013461484947864</v>
      </c>
    </row>
    <row r="1212" spans="1:31" x14ac:dyDescent="0.3">
      <c r="A1212">
        <v>2734002</v>
      </c>
      <c r="B1212">
        <v>1</v>
      </c>
      <c r="C1212" t="s">
        <v>81</v>
      </c>
      <c r="D1212" t="s">
        <v>128</v>
      </c>
      <c r="E1212" t="s">
        <v>161</v>
      </c>
      <c r="F1212" t="s">
        <v>3620</v>
      </c>
      <c r="G1212" t="s">
        <v>1696</v>
      </c>
      <c r="H1212" t="s">
        <v>135</v>
      </c>
      <c r="I1212" t="s">
        <v>136</v>
      </c>
      <c r="J1212" t="s">
        <v>137</v>
      </c>
      <c r="K1212" t="s">
        <v>138</v>
      </c>
      <c r="L1212" t="s">
        <v>3621</v>
      </c>
      <c r="M1212" t="s">
        <v>3622</v>
      </c>
      <c r="N1212">
        <v>1.6363888879999999</v>
      </c>
      <c r="O1212">
        <v>0</v>
      </c>
      <c r="P1212">
        <v>52</v>
      </c>
      <c r="Q1212">
        <v>0</v>
      </c>
      <c r="R1212">
        <v>0</v>
      </c>
      <c r="S1212">
        <v>0</v>
      </c>
      <c r="T1212">
        <v>2</v>
      </c>
      <c r="U1212">
        <v>0</v>
      </c>
      <c r="V1212">
        <v>0</v>
      </c>
      <c r="W1212">
        <v>0</v>
      </c>
      <c r="X1212">
        <v>16.738773086207718</v>
      </c>
      <c r="Y1212">
        <v>0</v>
      </c>
      <c r="Z1212">
        <v>0</v>
      </c>
      <c r="AA1212">
        <v>0</v>
      </c>
      <c r="AB1212">
        <v>2.705459623463458</v>
      </c>
      <c r="AC1212">
        <v>0</v>
      </c>
      <c r="AD1212">
        <v>0</v>
      </c>
      <c r="AE1212">
        <v>19.444232709671176</v>
      </c>
    </row>
    <row r="1213" spans="1:31" x14ac:dyDescent="0.3">
      <c r="A1213">
        <v>2734841</v>
      </c>
      <c r="B1213">
        <v>1</v>
      </c>
      <c r="C1213" t="s">
        <v>80</v>
      </c>
      <c r="D1213" t="s">
        <v>107</v>
      </c>
      <c r="E1213" t="s">
        <v>213</v>
      </c>
      <c r="F1213" t="s">
        <v>3623</v>
      </c>
      <c r="G1213" t="s">
        <v>300</v>
      </c>
      <c r="H1213" t="s">
        <v>153</v>
      </c>
      <c r="I1213" t="s">
        <v>136</v>
      </c>
      <c r="J1213" t="s">
        <v>137</v>
      </c>
      <c r="K1213" t="s">
        <v>210</v>
      </c>
      <c r="L1213" t="s">
        <v>3624</v>
      </c>
      <c r="M1213" t="s">
        <v>3625</v>
      </c>
      <c r="N1213">
        <v>2.9708333329999999</v>
      </c>
      <c r="O1213">
        <v>10</v>
      </c>
      <c r="P1213">
        <v>9276</v>
      </c>
      <c r="Q1213">
        <v>18</v>
      </c>
      <c r="R1213">
        <v>49</v>
      </c>
      <c r="S1213">
        <v>26</v>
      </c>
      <c r="T1213">
        <v>555</v>
      </c>
      <c r="U1213">
        <v>0</v>
      </c>
      <c r="V1213">
        <v>10</v>
      </c>
      <c r="W1213">
        <v>196.54077351164042</v>
      </c>
      <c r="X1213">
        <v>2741.7441286213902</v>
      </c>
      <c r="Y1213">
        <v>28.307208876058922</v>
      </c>
      <c r="Z1213">
        <v>212.87543829751914</v>
      </c>
      <c r="AA1213">
        <v>678.0211237444114</v>
      </c>
      <c r="AB1213">
        <v>1233.3616314006911</v>
      </c>
      <c r="AC1213">
        <v>0</v>
      </c>
      <c r="AD1213">
        <v>65.854679231777297</v>
      </c>
      <c r="AE1213">
        <v>5156.7049836834885</v>
      </c>
    </row>
    <row r="1214" spans="1:31" x14ac:dyDescent="0.3">
      <c r="A1214">
        <v>2735680</v>
      </c>
      <c r="B1214">
        <v>1</v>
      </c>
      <c r="C1214" t="s">
        <v>80</v>
      </c>
      <c r="D1214" t="s">
        <v>96</v>
      </c>
      <c r="E1214" t="s">
        <v>145</v>
      </c>
      <c r="F1214" t="s">
        <v>3626</v>
      </c>
      <c r="G1214" t="s">
        <v>181</v>
      </c>
      <c r="H1214" t="s">
        <v>135</v>
      </c>
      <c r="I1214" t="s">
        <v>136</v>
      </c>
      <c r="J1214" t="s">
        <v>137</v>
      </c>
      <c r="K1214" t="s">
        <v>138</v>
      </c>
      <c r="L1214" t="s">
        <v>3627</v>
      </c>
      <c r="M1214" t="s">
        <v>3628</v>
      </c>
      <c r="N1214">
        <v>5.0716666659999996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2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8.6542800841366851</v>
      </c>
      <c r="AC1214">
        <v>0</v>
      </c>
      <c r="AD1214">
        <v>0</v>
      </c>
      <c r="AE1214">
        <v>8.6542800841366851</v>
      </c>
    </row>
    <row r="1215" spans="1:31" x14ac:dyDescent="0.3">
      <c r="A1215">
        <v>2736367</v>
      </c>
      <c r="B1215">
        <v>1</v>
      </c>
      <c r="C1215" t="s">
        <v>80</v>
      </c>
      <c r="D1215" t="s">
        <v>100</v>
      </c>
      <c r="E1215" t="s">
        <v>145</v>
      </c>
      <c r="F1215" t="s">
        <v>3629</v>
      </c>
      <c r="G1215" t="s">
        <v>230</v>
      </c>
      <c r="H1215" t="s">
        <v>135</v>
      </c>
      <c r="I1215" t="s">
        <v>136</v>
      </c>
      <c r="J1215" t="s">
        <v>137</v>
      </c>
      <c r="K1215" t="s">
        <v>138</v>
      </c>
      <c r="L1215" t="s">
        <v>3630</v>
      </c>
      <c r="M1215" t="s">
        <v>3631</v>
      </c>
      <c r="N1215">
        <v>2.9816666660000002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1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2.457119933096406</v>
      </c>
      <c r="AC1215">
        <v>0</v>
      </c>
      <c r="AD1215">
        <v>0</v>
      </c>
      <c r="AE1215">
        <v>2.457119933096406</v>
      </c>
    </row>
    <row r="1216" spans="1:31" x14ac:dyDescent="0.3">
      <c r="A1216">
        <v>2736390</v>
      </c>
      <c r="B1216">
        <v>1</v>
      </c>
      <c r="C1216" t="s">
        <v>80</v>
      </c>
      <c r="D1216" t="s">
        <v>104</v>
      </c>
      <c r="E1216" t="s">
        <v>132</v>
      </c>
      <c r="F1216" t="s">
        <v>3632</v>
      </c>
      <c r="G1216" t="s">
        <v>170</v>
      </c>
      <c r="H1216" t="s">
        <v>135</v>
      </c>
      <c r="I1216" t="s">
        <v>136</v>
      </c>
      <c r="J1216" t="s">
        <v>137</v>
      </c>
      <c r="K1216" t="s">
        <v>138</v>
      </c>
      <c r="L1216" t="s">
        <v>3633</v>
      </c>
      <c r="M1216" t="s">
        <v>3634</v>
      </c>
      <c r="N1216">
        <v>0.43305555499999998</v>
      </c>
      <c r="O1216">
        <v>0</v>
      </c>
      <c r="P1216">
        <v>215</v>
      </c>
      <c r="Q1216">
        <v>0</v>
      </c>
      <c r="R1216">
        <v>4</v>
      </c>
      <c r="S1216">
        <v>0</v>
      </c>
      <c r="T1216">
        <v>26</v>
      </c>
      <c r="U1216">
        <v>0</v>
      </c>
      <c r="V1216">
        <v>0</v>
      </c>
      <c r="W1216">
        <v>0</v>
      </c>
      <c r="X1216">
        <v>21.492667126301274</v>
      </c>
      <c r="Y1216">
        <v>0</v>
      </c>
      <c r="Z1216">
        <v>0</v>
      </c>
      <c r="AA1216">
        <v>0</v>
      </c>
      <c r="AB1216">
        <v>5.0108289343314798</v>
      </c>
      <c r="AC1216">
        <v>0</v>
      </c>
      <c r="AD1216">
        <v>0</v>
      </c>
      <c r="AE1216">
        <v>26.503496060632756</v>
      </c>
    </row>
    <row r="1217" spans="1:31" x14ac:dyDescent="0.3">
      <c r="A1217">
        <v>2735394</v>
      </c>
      <c r="B1217">
        <v>1</v>
      </c>
      <c r="C1217" t="s">
        <v>80</v>
      </c>
      <c r="D1217" t="s">
        <v>94</v>
      </c>
      <c r="E1217" t="s">
        <v>161</v>
      </c>
      <c r="F1217" t="s">
        <v>3635</v>
      </c>
      <c r="G1217" t="s">
        <v>163</v>
      </c>
      <c r="H1217" t="s">
        <v>135</v>
      </c>
      <c r="I1217" t="s">
        <v>136</v>
      </c>
      <c r="J1217" t="s">
        <v>137</v>
      </c>
      <c r="K1217" t="s">
        <v>138</v>
      </c>
      <c r="L1217" t="s">
        <v>3636</v>
      </c>
      <c r="M1217" t="s">
        <v>3637</v>
      </c>
      <c r="N1217">
        <v>1.833611111</v>
      </c>
      <c r="O1217">
        <v>0</v>
      </c>
      <c r="P1217">
        <v>4</v>
      </c>
      <c r="Q1217">
        <v>0</v>
      </c>
      <c r="R1217">
        <v>15</v>
      </c>
      <c r="S1217">
        <v>0</v>
      </c>
      <c r="T1217">
        <v>2</v>
      </c>
      <c r="U1217">
        <v>0</v>
      </c>
      <c r="V1217">
        <v>0</v>
      </c>
      <c r="W1217">
        <v>0</v>
      </c>
      <c r="X1217">
        <v>0.56906080110224</v>
      </c>
      <c r="Y1217">
        <v>0</v>
      </c>
      <c r="Z1217">
        <v>0.62353521084620922</v>
      </c>
      <c r="AA1217">
        <v>0</v>
      </c>
      <c r="AB1217">
        <v>0</v>
      </c>
      <c r="AC1217">
        <v>0</v>
      </c>
      <c r="AD1217">
        <v>0</v>
      </c>
      <c r="AE1217">
        <v>1.1925960119484493</v>
      </c>
    </row>
    <row r="1218" spans="1:31" x14ac:dyDescent="0.3">
      <c r="A1218">
        <v>2736058</v>
      </c>
      <c r="B1218">
        <v>1</v>
      </c>
      <c r="C1218" t="s">
        <v>81</v>
      </c>
      <c r="D1218" t="s">
        <v>128</v>
      </c>
      <c r="E1218" t="s">
        <v>156</v>
      </c>
      <c r="F1218" t="s">
        <v>3638</v>
      </c>
      <c r="G1218" t="s">
        <v>348</v>
      </c>
      <c r="H1218" t="s">
        <v>153</v>
      </c>
      <c r="I1218" t="s">
        <v>136</v>
      </c>
      <c r="J1218" t="s">
        <v>137</v>
      </c>
      <c r="K1218" t="s">
        <v>138</v>
      </c>
      <c r="L1218" t="s">
        <v>3639</v>
      </c>
      <c r="M1218" t="s">
        <v>3640</v>
      </c>
      <c r="N1218">
        <v>4.4697222219999997</v>
      </c>
      <c r="O1218">
        <v>1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1.1306936019208333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1.1306936019208333</v>
      </c>
    </row>
    <row r="1219" spans="1:31" x14ac:dyDescent="0.3">
      <c r="A1219">
        <v>2735749</v>
      </c>
      <c r="B1219">
        <v>1</v>
      </c>
      <c r="C1219" t="s">
        <v>80</v>
      </c>
      <c r="D1219" t="s">
        <v>82</v>
      </c>
      <c r="E1219" t="s">
        <v>145</v>
      </c>
      <c r="F1219" t="s">
        <v>3641</v>
      </c>
      <c r="G1219" t="s">
        <v>181</v>
      </c>
      <c r="H1219" t="s">
        <v>135</v>
      </c>
      <c r="I1219" t="s">
        <v>136</v>
      </c>
      <c r="J1219" t="s">
        <v>137</v>
      </c>
      <c r="K1219" t="s">
        <v>138</v>
      </c>
      <c r="L1219" t="s">
        <v>3642</v>
      </c>
      <c r="M1219" t="s">
        <v>3643</v>
      </c>
      <c r="N1219">
        <v>5.2261111109999998</v>
      </c>
      <c r="O1219">
        <v>0</v>
      </c>
      <c r="P1219">
        <v>6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5.3569592840653986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5.3569592840653986</v>
      </c>
    </row>
    <row r="1220" spans="1:31" x14ac:dyDescent="0.3">
      <c r="A1220">
        <v>2735540</v>
      </c>
      <c r="B1220">
        <v>1</v>
      </c>
      <c r="C1220" t="s">
        <v>80</v>
      </c>
      <c r="D1220" t="s">
        <v>86</v>
      </c>
      <c r="E1220" t="s">
        <v>132</v>
      </c>
      <c r="F1220" t="s">
        <v>3644</v>
      </c>
      <c r="G1220" t="s">
        <v>300</v>
      </c>
      <c r="H1220" t="s">
        <v>135</v>
      </c>
      <c r="I1220" t="s">
        <v>136</v>
      </c>
      <c r="J1220" t="s">
        <v>137</v>
      </c>
      <c r="K1220" t="s">
        <v>210</v>
      </c>
      <c r="L1220" t="s">
        <v>3645</v>
      </c>
      <c r="M1220" t="s">
        <v>3646</v>
      </c>
      <c r="N1220">
        <v>1.766388888</v>
      </c>
      <c r="O1220">
        <v>0</v>
      </c>
      <c r="P1220">
        <v>678</v>
      </c>
      <c r="Q1220">
        <v>0</v>
      </c>
      <c r="R1220">
        <v>0</v>
      </c>
      <c r="S1220">
        <v>0</v>
      </c>
      <c r="T1220">
        <v>119</v>
      </c>
      <c r="U1220">
        <v>0</v>
      </c>
      <c r="V1220">
        <v>0</v>
      </c>
      <c r="W1220">
        <v>0</v>
      </c>
      <c r="X1220">
        <v>232.02159338525513</v>
      </c>
      <c r="Y1220">
        <v>0</v>
      </c>
      <c r="Z1220">
        <v>0</v>
      </c>
      <c r="AA1220">
        <v>0</v>
      </c>
      <c r="AB1220">
        <v>169.62714004434869</v>
      </c>
      <c r="AC1220">
        <v>0</v>
      </c>
      <c r="AD1220">
        <v>0</v>
      </c>
      <c r="AE1220">
        <v>401.64873342960379</v>
      </c>
    </row>
    <row r="1221" spans="1:31" x14ac:dyDescent="0.3">
      <c r="A1221">
        <v>2736436</v>
      </c>
      <c r="B1221">
        <v>1</v>
      </c>
      <c r="C1221" t="s">
        <v>80</v>
      </c>
      <c r="D1221" t="s">
        <v>103</v>
      </c>
      <c r="E1221" t="s">
        <v>150</v>
      </c>
      <c r="F1221" t="s">
        <v>3647</v>
      </c>
      <c r="G1221" t="s">
        <v>152</v>
      </c>
      <c r="H1221" t="s">
        <v>153</v>
      </c>
      <c r="I1221" t="s">
        <v>136</v>
      </c>
      <c r="J1221" t="s">
        <v>137</v>
      </c>
      <c r="K1221" t="s">
        <v>138</v>
      </c>
      <c r="L1221" t="s">
        <v>3648</v>
      </c>
      <c r="M1221" t="s">
        <v>3649</v>
      </c>
      <c r="N1221">
        <v>0.89249999999999996</v>
      </c>
      <c r="O1221">
        <v>0</v>
      </c>
      <c r="P1221">
        <v>3</v>
      </c>
      <c r="Q1221">
        <v>9</v>
      </c>
      <c r="R1221">
        <v>51</v>
      </c>
      <c r="S1221">
        <v>9</v>
      </c>
      <c r="T1221">
        <v>7</v>
      </c>
      <c r="U1221">
        <v>0</v>
      </c>
      <c r="V1221">
        <v>0</v>
      </c>
      <c r="W1221">
        <v>0</v>
      </c>
      <c r="X1221">
        <v>0.66660701521286247</v>
      </c>
      <c r="Y1221">
        <v>15.57606692479068</v>
      </c>
      <c r="Z1221">
        <v>37.291156076512017</v>
      </c>
      <c r="AA1221">
        <v>9.9679827040368743</v>
      </c>
      <c r="AB1221">
        <v>3.8227983277451623</v>
      </c>
      <c r="AC1221">
        <v>0</v>
      </c>
      <c r="AD1221">
        <v>0</v>
      </c>
      <c r="AE1221">
        <v>67.324611048297598</v>
      </c>
    </row>
    <row r="1222" spans="1:31" x14ac:dyDescent="0.3">
      <c r="A1222">
        <v>2735517</v>
      </c>
      <c r="B1222">
        <v>1</v>
      </c>
      <c r="C1222" t="s">
        <v>80</v>
      </c>
      <c r="D1222" t="s">
        <v>82</v>
      </c>
      <c r="E1222" t="s">
        <v>200</v>
      </c>
      <c r="F1222" t="s">
        <v>3650</v>
      </c>
      <c r="G1222" t="s">
        <v>163</v>
      </c>
      <c r="H1222" t="s">
        <v>135</v>
      </c>
      <c r="I1222" t="s">
        <v>136</v>
      </c>
      <c r="J1222" t="s">
        <v>137</v>
      </c>
      <c r="K1222" t="s">
        <v>138</v>
      </c>
      <c r="L1222" t="s">
        <v>3651</v>
      </c>
      <c r="M1222" t="s">
        <v>3652</v>
      </c>
      <c r="N1222">
        <v>3.3066666659999999</v>
      </c>
      <c r="O1222">
        <v>0</v>
      </c>
      <c r="P1222">
        <v>7</v>
      </c>
      <c r="Q1222">
        <v>0</v>
      </c>
      <c r="R1222">
        <v>0</v>
      </c>
      <c r="S1222">
        <v>0</v>
      </c>
      <c r="T1222">
        <v>45</v>
      </c>
      <c r="U1222">
        <v>0</v>
      </c>
      <c r="V1222">
        <v>0</v>
      </c>
      <c r="W1222">
        <v>0</v>
      </c>
      <c r="X1222">
        <v>2.4075425234849428</v>
      </c>
      <c r="Y1222">
        <v>0</v>
      </c>
      <c r="Z1222">
        <v>0</v>
      </c>
      <c r="AA1222">
        <v>0</v>
      </c>
      <c r="AB1222">
        <v>92.869750814045616</v>
      </c>
      <c r="AC1222">
        <v>0</v>
      </c>
      <c r="AD1222">
        <v>0</v>
      </c>
      <c r="AE1222">
        <v>95.277293337530566</v>
      </c>
    </row>
    <row r="1223" spans="1:31" x14ac:dyDescent="0.3">
      <c r="A1223">
        <v>2736181</v>
      </c>
      <c r="B1223">
        <v>1</v>
      </c>
      <c r="C1223" t="s">
        <v>80</v>
      </c>
      <c r="D1223" t="s">
        <v>83</v>
      </c>
      <c r="E1223" t="s">
        <v>132</v>
      </c>
      <c r="F1223" t="s">
        <v>3653</v>
      </c>
      <c r="G1223" t="s">
        <v>209</v>
      </c>
      <c r="H1223" t="s">
        <v>135</v>
      </c>
      <c r="I1223" t="s">
        <v>136</v>
      </c>
      <c r="J1223" t="s">
        <v>137</v>
      </c>
      <c r="K1223" t="s">
        <v>210</v>
      </c>
      <c r="L1223" t="s">
        <v>3654</v>
      </c>
      <c r="M1223" t="s">
        <v>3655</v>
      </c>
      <c r="N1223">
        <v>3.4252777769999998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18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181.25227013927085</v>
      </c>
      <c r="AC1223">
        <v>0</v>
      </c>
      <c r="AD1223">
        <v>0</v>
      </c>
      <c r="AE1223">
        <v>181.25227013927085</v>
      </c>
    </row>
    <row r="1224" spans="1:31" x14ac:dyDescent="0.3">
      <c r="A1224">
        <v>2735667</v>
      </c>
      <c r="B1224">
        <v>2</v>
      </c>
      <c r="C1224" t="s">
        <v>80</v>
      </c>
      <c r="D1224" t="s">
        <v>99</v>
      </c>
      <c r="E1224" t="s">
        <v>132</v>
      </c>
      <c r="F1224" t="s">
        <v>3656</v>
      </c>
      <c r="G1224" t="s">
        <v>409</v>
      </c>
      <c r="H1224" t="s">
        <v>135</v>
      </c>
      <c r="I1224" t="s">
        <v>136</v>
      </c>
      <c r="J1224" t="s">
        <v>137</v>
      </c>
      <c r="K1224" t="s">
        <v>138</v>
      </c>
      <c r="L1224" t="s">
        <v>3657</v>
      </c>
      <c r="M1224" t="s">
        <v>3658</v>
      </c>
      <c r="N1224">
        <v>0.1</v>
      </c>
      <c r="O1224">
        <v>0</v>
      </c>
      <c r="P1224">
        <v>30</v>
      </c>
      <c r="Q1224">
        <v>0</v>
      </c>
      <c r="R1224">
        <v>14</v>
      </c>
      <c r="S1224">
        <v>0</v>
      </c>
      <c r="T1224">
        <v>7</v>
      </c>
      <c r="U1224">
        <v>0</v>
      </c>
      <c r="V1224">
        <v>0</v>
      </c>
      <c r="W1224">
        <v>0</v>
      </c>
      <c r="X1224">
        <v>0.31720467987000012</v>
      </c>
      <c r="Y1224">
        <v>0</v>
      </c>
      <c r="Z1224">
        <v>5.6052677100000003E-2</v>
      </c>
      <c r="AA1224">
        <v>0</v>
      </c>
      <c r="AB1224">
        <v>0.17491745166480002</v>
      </c>
      <c r="AC1224">
        <v>0</v>
      </c>
      <c r="AD1224">
        <v>0</v>
      </c>
      <c r="AE1224">
        <v>0.54817480863480017</v>
      </c>
    </row>
    <row r="1225" spans="1:31" x14ac:dyDescent="0.3">
      <c r="A1225">
        <v>2734798</v>
      </c>
      <c r="B1225">
        <v>2</v>
      </c>
      <c r="C1225" t="s">
        <v>80</v>
      </c>
      <c r="D1225" t="s">
        <v>90</v>
      </c>
      <c r="E1225" t="s">
        <v>132</v>
      </c>
      <c r="F1225" t="s">
        <v>3659</v>
      </c>
      <c r="G1225" t="s">
        <v>409</v>
      </c>
      <c r="H1225" t="s">
        <v>135</v>
      </c>
      <c r="I1225" t="s">
        <v>136</v>
      </c>
      <c r="J1225" t="s">
        <v>137</v>
      </c>
      <c r="K1225" t="s">
        <v>138</v>
      </c>
      <c r="L1225" t="s">
        <v>3352</v>
      </c>
      <c r="M1225" t="s">
        <v>3660</v>
      </c>
      <c r="N1225">
        <v>1.1419444439999999</v>
      </c>
      <c r="O1225">
        <v>0</v>
      </c>
      <c r="P1225">
        <v>637</v>
      </c>
      <c r="Q1225">
        <v>0</v>
      </c>
      <c r="R1225">
        <v>0</v>
      </c>
      <c r="S1225">
        <v>0</v>
      </c>
      <c r="T1225">
        <v>80</v>
      </c>
      <c r="U1225">
        <v>0</v>
      </c>
      <c r="V1225">
        <v>0</v>
      </c>
      <c r="W1225">
        <v>0</v>
      </c>
      <c r="X1225">
        <v>169.27357812081058</v>
      </c>
      <c r="Y1225">
        <v>0</v>
      </c>
      <c r="Z1225">
        <v>0</v>
      </c>
      <c r="AA1225">
        <v>0</v>
      </c>
      <c r="AB1225">
        <v>47.492848865334146</v>
      </c>
      <c r="AC1225">
        <v>0</v>
      </c>
      <c r="AD1225">
        <v>0</v>
      </c>
      <c r="AE1225">
        <v>216.76642698614472</v>
      </c>
    </row>
    <row r="1226" spans="1:31" x14ac:dyDescent="0.3">
      <c r="A1226">
        <v>2735202</v>
      </c>
      <c r="B1226">
        <v>1</v>
      </c>
      <c r="C1226" t="s">
        <v>80</v>
      </c>
      <c r="D1226" t="s">
        <v>104</v>
      </c>
      <c r="E1226" t="s">
        <v>156</v>
      </c>
      <c r="F1226" t="s">
        <v>3661</v>
      </c>
      <c r="G1226" t="s">
        <v>170</v>
      </c>
      <c r="H1226" t="s">
        <v>153</v>
      </c>
      <c r="I1226" t="s">
        <v>136</v>
      </c>
      <c r="J1226" t="s">
        <v>137</v>
      </c>
      <c r="K1226" t="s">
        <v>138</v>
      </c>
      <c r="L1226" t="s">
        <v>3662</v>
      </c>
      <c r="M1226" t="s">
        <v>3663</v>
      </c>
      <c r="N1226">
        <v>0.137222222</v>
      </c>
      <c r="O1226">
        <v>0</v>
      </c>
      <c r="P1226">
        <v>1568</v>
      </c>
      <c r="Q1226">
        <v>0</v>
      </c>
      <c r="R1226">
        <v>2</v>
      </c>
      <c r="S1226">
        <v>0</v>
      </c>
      <c r="T1226">
        <v>52</v>
      </c>
      <c r="U1226">
        <v>0</v>
      </c>
      <c r="V1226">
        <v>0</v>
      </c>
      <c r="W1226">
        <v>0</v>
      </c>
      <c r="X1226">
        <v>43.835173417271442</v>
      </c>
      <c r="Y1226">
        <v>0</v>
      </c>
      <c r="Z1226">
        <v>0</v>
      </c>
      <c r="AA1226">
        <v>0</v>
      </c>
      <c r="AB1226">
        <v>1.3412567871817183</v>
      </c>
      <c r="AC1226">
        <v>0</v>
      </c>
      <c r="AD1226">
        <v>0</v>
      </c>
      <c r="AE1226">
        <v>45.176430204453162</v>
      </c>
    </row>
    <row r="1227" spans="1:31" x14ac:dyDescent="0.3">
      <c r="A1227">
        <v>2735354</v>
      </c>
      <c r="B1227">
        <v>1</v>
      </c>
      <c r="C1227" t="s">
        <v>80</v>
      </c>
      <c r="D1227" t="s">
        <v>82</v>
      </c>
      <c r="E1227" t="s">
        <v>145</v>
      </c>
      <c r="F1227" t="s">
        <v>3664</v>
      </c>
      <c r="G1227" t="s">
        <v>249</v>
      </c>
      <c r="H1227" t="s">
        <v>135</v>
      </c>
      <c r="I1227" t="s">
        <v>136</v>
      </c>
      <c r="J1227" t="s">
        <v>5</v>
      </c>
      <c r="K1227" t="s">
        <v>138</v>
      </c>
      <c r="L1227" t="s">
        <v>3665</v>
      </c>
      <c r="M1227" t="s">
        <v>3666</v>
      </c>
      <c r="N1227">
        <v>5.2372222219999998</v>
      </c>
      <c r="O1227">
        <v>0</v>
      </c>
      <c r="P1227">
        <v>6</v>
      </c>
      <c r="Q1227">
        <v>0</v>
      </c>
      <c r="R1227">
        <v>0</v>
      </c>
      <c r="S1227">
        <v>0</v>
      </c>
      <c r="T1227">
        <v>2</v>
      </c>
      <c r="U1227">
        <v>0</v>
      </c>
      <c r="V1227">
        <v>0</v>
      </c>
      <c r="W1227">
        <v>0</v>
      </c>
      <c r="X1227">
        <v>1.8742861081383031</v>
      </c>
      <c r="Y1227">
        <v>0</v>
      </c>
      <c r="Z1227">
        <v>0</v>
      </c>
      <c r="AA1227">
        <v>0</v>
      </c>
      <c r="AB1227">
        <v>15.727098247279441</v>
      </c>
      <c r="AC1227">
        <v>0</v>
      </c>
      <c r="AD1227">
        <v>0</v>
      </c>
      <c r="AE1227">
        <v>17.601384355417743</v>
      </c>
    </row>
    <row r="1228" spans="1:31" x14ac:dyDescent="0.3">
      <c r="A1228">
        <v>2735271</v>
      </c>
      <c r="B1228">
        <v>1</v>
      </c>
      <c r="C1228" t="s">
        <v>80</v>
      </c>
      <c r="D1228" t="s">
        <v>94</v>
      </c>
      <c r="E1228" t="s">
        <v>156</v>
      </c>
      <c r="F1228" t="s">
        <v>3667</v>
      </c>
      <c r="G1228" t="s">
        <v>185</v>
      </c>
      <c r="H1228" t="s">
        <v>153</v>
      </c>
      <c r="I1228" t="s">
        <v>136</v>
      </c>
      <c r="J1228" t="s">
        <v>137</v>
      </c>
      <c r="K1228" t="s">
        <v>138</v>
      </c>
      <c r="L1228" t="s">
        <v>3668</v>
      </c>
      <c r="M1228" t="s">
        <v>3669</v>
      </c>
      <c r="N1228">
        <v>6.3044444439999996</v>
      </c>
      <c r="O1228">
        <v>0</v>
      </c>
      <c r="P1228">
        <v>169</v>
      </c>
      <c r="Q1228">
        <v>0</v>
      </c>
      <c r="R1228">
        <v>3</v>
      </c>
      <c r="S1228">
        <v>0</v>
      </c>
      <c r="T1228">
        <v>39</v>
      </c>
      <c r="U1228">
        <v>0</v>
      </c>
      <c r="V1228">
        <v>0</v>
      </c>
      <c r="W1228">
        <v>0</v>
      </c>
      <c r="X1228">
        <v>171.87521650285873</v>
      </c>
      <c r="Y1228">
        <v>0</v>
      </c>
      <c r="Z1228">
        <v>11.144294510431532</v>
      </c>
      <c r="AA1228">
        <v>0</v>
      </c>
      <c r="AB1228">
        <v>75.729400368300773</v>
      </c>
      <c r="AC1228">
        <v>0</v>
      </c>
      <c r="AD1228">
        <v>0</v>
      </c>
      <c r="AE1228">
        <v>258.74891138159103</v>
      </c>
    </row>
    <row r="1229" spans="1:31" x14ac:dyDescent="0.3">
      <c r="A1229">
        <v>2736041</v>
      </c>
      <c r="B1229">
        <v>1</v>
      </c>
      <c r="C1229" t="s">
        <v>80</v>
      </c>
      <c r="D1229" t="s">
        <v>82</v>
      </c>
      <c r="E1229" t="s">
        <v>145</v>
      </c>
      <c r="F1229" t="s">
        <v>1176</v>
      </c>
      <c r="G1229" t="s">
        <v>181</v>
      </c>
      <c r="H1229" t="s">
        <v>135</v>
      </c>
      <c r="I1229" t="s">
        <v>136</v>
      </c>
      <c r="J1229" t="s">
        <v>137</v>
      </c>
      <c r="K1229" t="s">
        <v>138</v>
      </c>
      <c r="L1229" t="s">
        <v>3670</v>
      </c>
      <c r="M1229" t="s">
        <v>3671</v>
      </c>
      <c r="N1229">
        <v>3.4791666659999998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1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5.1809035647675001</v>
      </c>
      <c r="AC1229">
        <v>0</v>
      </c>
      <c r="AD1229">
        <v>0</v>
      </c>
      <c r="AE1229">
        <v>5.1809035647675001</v>
      </c>
    </row>
    <row r="1230" spans="1:31" x14ac:dyDescent="0.3">
      <c r="A1230">
        <v>2736244</v>
      </c>
      <c r="B1230">
        <v>1</v>
      </c>
      <c r="C1230" t="s">
        <v>80</v>
      </c>
      <c r="D1230" t="s">
        <v>84</v>
      </c>
      <c r="E1230" t="s">
        <v>145</v>
      </c>
      <c r="F1230" t="s">
        <v>3672</v>
      </c>
      <c r="G1230" t="s">
        <v>230</v>
      </c>
      <c r="H1230" t="s">
        <v>135</v>
      </c>
      <c r="I1230" t="s">
        <v>136</v>
      </c>
      <c r="J1230" t="s">
        <v>137</v>
      </c>
      <c r="K1230" t="s">
        <v>138</v>
      </c>
      <c r="L1230" t="s">
        <v>3673</v>
      </c>
      <c r="M1230" t="s">
        <v>3674</v>
      </c>
      <c r="N1230">
        <v>2.5775000000000001</v>
      </c>
      <c r="O1230">
        <v>0</v>
      </c>
      <c r="P1230">
        <v>2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1.3549826706858725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1.3549826706858725</v>
      </c>
    </row>
    <row r="1231" spans="1:31" x14ac:dyDescent="0.3">
      <c r="A1231">
        <v>2735663</v>
      </c>
      <c r="B1231">
        <v>1</v>
      </c>
      <c r="C1231" t="s">
        <v>80</v>
      </c>
      <c r="D1231" t="s">
        <v>93</v>
      </c>
      <c r="E1231" t="s">
        <v>161</v>
      </c>
      <c r="F1231" t="s">
        <v>3675</v>
      </c>
      <c r="G1231" t="s">
        <v>163</v>
      </c>
      <c r="H1231" t="s">
        <v>135</v>
      </c>
      <c r="I1231" t="s">
        <v>136</v>
      </c>
      <c r="J1231" t="s">
        <v>137</v>
      </c>
      <c r="K1231" t="s">
        <v>138</v>
      </c>
      <c r="L1231" t="s">
        <v>3676</v>
      </c>
      <c r="M1231" t="s">
        <v>3677</v>
      </c>
      <c r="N1231">
        <v>3.9197222219999999</v>
      </c>
      <c r="O1231">
        <v>0</v>
      </c>
      <c r="P1231">
        <v>0</v>
      </c>
      <c r="Q1231">
        <v>0</v>
      </c>
      <c r="R1231">
        <v>2</v>
      </c>
      <c r="S1231">
        <v>0</v>
      </c>
      <c r="T1231">
        <v>4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</row>
    <row r="1232" spans="1:31" x14ac:dyDescent="0.3">
      <c r="A1232">
        <v>2735849</v>
      </c>
      <c r="B1232">
        <v>1</v>
      </c>
      <c r="C1232" t="s">
        <v>81</v>
      </c>
      <c r="D1232" t="s">
        <v>127</v>
      </c>
      <c r="E1232" t="s">
        <v>161</v>
      </c>
      <c r="F1232" t="s">
        <v>3678</v>
      </c>
      <c r="G1232" t="s">
        <v>409</v>
      </c>
      <c r="H1232" t="s">
        <v>135</v>
      </c>
      <c r="I1232" t="s">
        <v>136</v>
      </c>
      <c r="J1232" t="s">
        <v>137</v>
      </c>
      <c r="K1232" t="s">
        <v>138</v>
      </c>
      <c r="L1232" t="s">
        <v>3679</v>
      </c>
      <c r="M1232" t="s">
        <v>3680</v>
      </c>
      <c r="N1232">
        <v>4.7366666659999996</v>
      </c>
      <c r="O1232">
        <v>0</v>
      </c>
      <c r="P1232">
        <v>9</v>
      </c>
      <c r="Q1232">
        <v>0</v>
      </c>
      <c r="R1232">
        <v>0</v>
      </c>
      <c r="S1232">
        <v>0</v>
      </c>
      <c r="T1232">
        <v>1</v>
      </c>
      <c r="U1232">
        <v>0</v>
      </c>
      <c r="V1232">
        <v>0</v>
      </c>
      <c r="W1232">
        <v>0</v>
      </c>
      <c r="X1232">
        <v>11.679603803542079</v>
      </c>
      <c r="Y1232">
        <v>0</v>
      </c>
      <c r="Z1232">
        <v>0</v>
      </c>
      <c r="AA1232">
        <v>0</v>
      </c>
      <c r="AB1232">
        <v>3.480433405554848</v>
      </c>
      <c r="AC1232">
        <v>0</v>
      </c>
      <c r="AD1232">
        <v>0</v>
      </c>
      <c r="AE1232">
        <v>15.160037209096927</v>
      </c>
    </row>
    <row r="1233" spans="1:31" x14ac:dyDescent="0.3">
      <c r="A1233">
        <v>2735457</v>
      </c>
      <c r="B1233">
        <v>1</v>
      </c>
      <c r="C1233" t="s">
        <v>80</v>
      </c>
      <c r="D1233" t="s">
        <v>95</v>
      </c>
      <c r="E1233" t="s">
        <v>150</v>
      </c>
      <c r="F1233" t="s">
        <v>3681</v>
      </c>
      <c r="G1233" t="s">
        <v>152</v>
      </c>
      <c r="H1233" t="s">
        <v>153</v>
      </c>
      <c r="I1233" t="s">
        <v>136</v>
      </c>
      <c r="J1233" t="s">
        <v>137</v>
      </c>
      <c r="K1233" t="s">
        <v>138</v>
      </c>
      <c r="L1233" t="s">
        <v>3682</v>
      </c>
      <c r="M1233" t="s">
        <v>3683</v>
      </c>
      <c r="N1233">
        <v>0.67500000000000004</v>
      </c>
      <c r="O1233">
        <v>0</v>
      </c>
      <c r="P1233">
        <v>2235</v>
      </c>
      <c r="Q1233">
        <v>0</v>
      </c>
      <c r="R1233">
        <v>4</v>
      </c>
      <c r="S1233">
        <v>2</v>
      </c>
      <c r="T1233">
        <v>322</v>
      </c>
      <c r="U1233">
        <v>0</v>
      </c>
      <c r="V1233">
        <v>1</v>
      </c>
      <c r="W1233">
        <v>0</v>
      </c>
      <c r="X1233">
        <v>245.63925844882559</v>
      </c>
      <c r="Y1233">
        <v>0</v>
      </c>
      <c r="Z1233">
        <v>0</v>
      </c>
      <c r="AA1233">
        <v>14.048719761198152</v>
      </c>
      <c r="AB1233">
        <v>256.13672327392578</v>
      </c>
      <c r="AC1233">
        <v>0</v>
      </c>
      <c r="AD1233">
        <v>37.729167699810823</v>
      </c>
      <c r="AE1233">
        <v>553.5538691837603</v>
      </c>
    </row>
    <row r="1234" spans="1:31" x14ac:dyDescent="0.3">
      <c r="A1234">
        <v>2735557</v>
      </c>
      <c r="B1234">
        <v>1</v>
      </c>
      <c r="C1234" t="s">
        <v>80</v>
      </c>
      <c r="D1234" t="s">
        <v>83</v>
      </c>
      <c r="E1234" t="s">
        <v>145</v>
      </c>
      <c r="F1234" t="s">
        <v>3684</v>
      </c>
      <c r="G1234" t="s">
        <v>181</v>
      </c>
      <c r="H1234" t="s">
        <v>135</v>
      </c>
      <c r="I1234" t="s">
        <v>136</v>
      </c>
      <c r="J1234" t="s">
        <v>137</v>
      </c>
      <c r="K1234" t="s">
        <v>138</v>
      </c>
      <c r="L1234" t="s">
        <v>3685</v>
      </c>
      <c r="M1234" t="s">
        <v>3686</v>
      </c>
      <c r="N1234">
        <v>2.4355555550000001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2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3.8890753768700002</v>
      </c>
      <c r="AC1234">
        <v>0</v>
      </c>
      <c r="AD1234">
        <v>0</v>
      </c>
      <c r="AE1234">
        <v>3.8890753768700002</v>
      </c>
    </row>
    <row r="1235" spans="1:31" x14ac:dyDescent="0.3">
      <c r="A1235">
        <v>2735597</v>
      </c>
      <c r="B1235">
        <v>1</v>
      </c>
      <c r="C1235" t="s">
        <v>81</v>
      </c>
      <c r="D1235" t="s">
        <v>112</v>
      </c>
      <c r="E1235" t="s">
        <v>161</v>
      </c>
      <c r="F1235" t="s">
        <v>2527</v>
      </c>
      <c r="G1235" t="s">
        <v>163</v>
      </c>
      <c r="H1235" t="s">
        <v>135</v>
      </c>
      <c r="I1235" t="s">
        <v>136</v>
      </c>
      <c r="J1235" t="s">
        <v>137</v>
      </c>
      <c r="K1235" t="s">
        <v>138</v>
      </c>
      <c r="L1235" t="s">
        <v>3687</v>
      </c>
      <c r="M1235" t="s">
        <v>3688</v>
      </c>
      <c r="N1235">
        <v>3.9752777770000001</v>
      </c>
      <c r="O1235">
        <v>0</v>
      </c>
      <c r="P1235">
        <v>70</v>
      </c>
      <c r="Q1235">
        <v>0</v>
      </c>
      <c r="R1235">
        <v>12</v>
      </c>
      <c r="S1235">
        <v>0</v>
      </c>
      <c r="T1235">
        <v>7</v>
      </c>
      <c r="U1235">
        <v>0</v>
      </c>
      <c r="V1235">
        <v>0</v>
      </c>
      <c r="W1235">
        <v>0</v>
      </c>
      <c r="X1235">
        <v>45.195118037534193</v>
      </c>
      <c r="Y1235">
        <v>0</v>
      </c>
      <c r="Z1235">
        <v>2.2332957912503701</v>
      </c>
      <c r="AA1235">
        <v>0</v>
      </c>
      <c r="AB1235">
        <v>17.055210749967355</v>
      </c>
      <c r="AC1235">
        <v>0</v>
      </c>
      <c r="AD1235">
        <v>0</v>
      </c>
      <c r="AE1235">
        <v>64.483624578751915</v>
      </c>
    </row>
    <row r="1236" spans="1:31" x14ac:dyDescent="0.3">
      <c r="A1236">
        <v>2736453</v>
      </c>
      <c r="B1236">
        <v>1</v>
      </c>
      <c r="C1236" t="s">
        <v>80</v>
      </c>
      <c r="D1236" t="s">
        <v>93</v>
      </c>
      <c r="E1236" t="s">
        <v>150</v>
      </c>
      <c r="F1236" t="s">
        <v>3689</v>
      </c>
      <c r="G1236" t="s">
        <v>152</v>
      </c>
      <c r="H1236" t="s">
        <v>153</v>
      </c>
      <c r="I1236" t="s">
        <v>136</v>
      </c>
      <c r="J1236" t="s">
        <v>137</v>
      </c>
      <c r="K1236" t="s">
        <v>138</v>
      </c>
      <c r="L1236" t="s">
        <v>3690</v>
      </c>
      <c r="M1236" t="s">
        <v>3691</v>
      </c>
      <c r="N1236">
        <v>2.5847222219999999</v>
      </c>
      <c r="O1236">
        <v>0</v>
      </c>
      <c r="P1236">
        <v>4032</v>
      </c>
      <c r="Q1236">
        <v>0</v>
      </c>
      <c r="R1236">
        <v>0</v>
      </c>
      <c r="S1236">
        <v>0</v>
      </c>
      <c r="T1236">
        <v>1243</v>
      </c>
      <c r="U1236">
        <v>0</v>
      </c>
      <c r="V1236">
        <v>0</v>
      </c>
      <c r="W1236">
        <v>0</v>
      </c>
      <c r="X1236">
        <v>1953.2748806950276</v>
      </c>
      <c r="Y1236">
        <v>0</v>
      </c>
      <c r="Z1236">
        <v>0</v>
      </c>
      <c r="AA1236">
        <v>0</v>
      </c>
      <c r="AB1236">
        <v>1349.5765611613381</v>
      </c>
      <c r="AC1236">
        <v>0</v>
      </c>
      <c r="AD1236">
        <v>0</v>
      </c>
      <c r="AE1236">
        <v>3302.8514418563655</v>
      </c>
    </row>
    <row r="1237" spans="1:31" x14ac:dyDescent="0.3">
      <c r="A1237">
        <v>2736161</v>
      </c>
      <c r="B1237">
        <v>1</v>
      </c>
      <c r="C1237" t="s">
        <v>81</v>
      </c>
      <c r="D1237" t="s">
        <v>118</v>
      </c>
      <c r="E1237" t="s">
        <v>213</v>
      </c>
      <c r="F1237" t="s">
        <v>3692</v>
      </c>
      <c r="G1237" t="s">
        <v>152</v>
      </c>
      <c r="H1237" t="s">
        <v>153</v>
      </c>
      <c r="I1237" t="s">
        <v>136</v>
      </c>
      <c r="J1237" t="s">
        <v>137</v>
      </c>
      <c r="K1237" t="s">
        <v>138</v>
      </c>
      <c r="L1237" t="s">
        <v>3693</v>
      </c>
      <c r="M1237" t="s">
        <v>3694</v>
      </c>
      <c r="N1237">
        <v>0.627222222</v>
      </c>
      <c r="O1237">
        <v>21</v>
      </c>
      <c r="P1237">
        <v>664</v>
      </c>
      <c r="Q1237">
        <v>152</v>
      </c>
      <c r="R1237">
        <v>75</v>
      </c>
      <c r="S1237">
        <v>17</v>
      </c>
      <c r="T1237">
        <v>53</v>
      </c>
      <c r="U1237">
        <v>1</v>
      </c>
      <c r="V1237">
        <v>0</v>
      </c>
      <c r="W1237">
        <v>1.3148008299521399</v>
      </c>
      <c r="X1237">
        <v>77.681757045765394</v>
      </c>
      <c r="Y1237">
        <v>32.674676754967585</v>
      </c>
      <c r="Z1237">
        <v>26.614078778216012</v>
      </c>
      <c r="AA1237">
        <v>55.690004478677579</v>
      </c>
      <c r="AB1237">
        <v>10.328053084300619</v>
      </c>
      <c r="AC1237">
        <v>94.847204084267332</v>
      </c>
      <c r="AD1237">
        <v>0</v>
      </c>
      <c r="AE1237">
        <v>299.15057505614664</v>
      </c>
    </row>
    <row r="1238" spans="1:31" x14ac:dyDescent="0.3">
      <c r="A1238">
        <v>2735497</v>
      </c>
      <c r="B1238">
        <v>1</v>
      </c>
      <c r="C1238" t="s">
        <v>80</v>
      </c>
      <c r="D1238" t="s">
        <v>82</v>
      </c>
      <c r="E1238" t="s">
        <v>145</v>
      </c>
      <c r="F1238" t="s">
        <v>2372</v>
      </c>
      <c r="G1238" t="s">
        <v>181</v>
      </c>
      <c r="H1238" t="s">
        <v>135</v>
      </c>
      <c r="I1238" t="s">
        <v>136</v>
      </c>
      <c r="J1238" t="s">
        <v>137</v>
      </c>
      <c r="K1238" t="s">
        <v>138</v>
      </c>
      <c r="L1238" t="s">
        <v>3695</v>
      </c>
      <c r="M1238" t="s">
        <v>3696</v>
      </c>
      <c r="N1238">
        <v>5.9113888880000003</v>
      </c>
      <c r="O1238">
        <v>0</v>
      </c>
      <c r="P1238">
        <v>9</v>
      </c>
      <c r="Q1238">
        <v>0</v>
      </c>
      <c r="R1238">
        <v>0</v>
      </c>
      <c r="S1238">
        <v>0</v>
      </c>
      <c r="T1238">
        <v>1</v>
      </c>
      <c r="U1238">
        <v>0</v>
      </c>
      <c r="V1238">
        <v>0</v>
      </c>
      <c r="W1238">
        <v>0</v>
      </c>
      <c r="X1238">
        <v>8.0665124857107386</v>
      </c>
      <c r="Y1238">
        <v>0</v>
      </c>
      <c r="Z1238">
        <v>0</v>
      </c>
      <c r="AA1238">
        <v>0</v>
      </c>
      <c r="AB1238">
        <v>11.058169581964025</v>
      </c>
      <c r="AC1238">
        <v>0</v>
      </c>
      <c r="AD1238">
        <v>0</v>
      </c>
      <c r="AE1238">
        <v>19.124682067674762</v>
      </c>
    </row>
    <row r="1239" spans="1:31" x14ac:dyDescent="0.3">
      <c r="A1239">
        <v>2735577</v>
      </c>
      <c r="B1239">
        <v>1</v>
      </c>
      <c r="C1239" t="s">
        <v>80</v>
      </c>
      <c r="D1239" t="s">
        <v>106</v>
      </c>
      <c r="E1239" t="s">
        <v>145</v>
      </c>
      <c r="F1239" t="s">
        <v>3697</v>
      </c>
      <c r="G1239" t="s">
        <v>181</v>
      </c>
      <c r="H1239" t="s">
        <v>135</v>
      </c>
      <c r="I1239" t="s">
        <v>136</v>
      </c>
      <c r="J1239" t="s">
        <v>137</v>
      </c>
      <c r="K1239" t="s">
        <v>138</v>
      </c>
      <c r="L1239" t="s">
        <v>3698</v>
      </c>
      <c r="M1239" t="s">
        <v>3699</v>
      </c>
      <c r="N1239">
        <v>1.605555555</v>
      </c>
      <c r="O1239">
        <v>0</v>
      </c>
      <c r="P1239">
        <v>1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0.32130702323666666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0.32130702323666666</v>
      </c>
    </row>
    <row r="1240" spans="1:31" x14ac:dyDescent="0.3">
      <c r="A1240">
        <v>2760910</v>
      </c>
      <c r="B1240">
        <v>1</v>
      </c>
      <c r="C1240" t="s">
        <v>80</v>
      </c>
      <c r="D1240" t="s">
        <v>108</v>
      </c>
      <c r="E1240" t="s">
        <v>213</v>
      </c>
      <c r="F1240" t="s">
        <v>3700</v>
      </c>
      <c r="G1240" t="s">
        <v>348</v>
      </c>
      <c r="H1240" t="s">
        <v>153</v>
      </c>
      <c r="I1240" t="s">
        <v>136</v>
      </c>
      <c r="J1240" t="s">
        <v>137</v>
      </c>
      <c r="K1240" t="s">
        <v>138</v>
      </c>
      <c r="L1240" t="s">
        <v>3701</v>
      </c>
      <c r="M1240" t="s">
        <v>3702</v>
      </c>
      <c r="N1240">
        <v>10.907500000000001</v>
      </c>
      <c r="O1240">
        <v>0</v>
      </c>
      <c r="P1240">
        <v>570</v>
      </c>
      <c r="Q1240">
        <v>1</v>
      </c>
      <c r="R1240">
        <v>87</v>
      </c>
      <c r="S1240">
        <v>2</v>
      </c>
      <c r="T1240">
        <v>99</v>
      </c>
      <c r="U1240">
        <v>0</v>
      </c>
      <c r="V1240">
        <v>0</v>
      </c>
      <c r="W1240">
        <v>0</v>
      </c>
      <c r="X1240">
        <v>858.77073196274966</v>
      </c>
      <c r="Y1240">
        <v>563.25214071633138</v>
      </c>
      <c r="Z1240">
        <v>104.34606548366297</v>
      </c>
      <c r="AA1240">
        <v>46.833996773002085</v>
      </c>
      <c r="AB1240">
        <v>841.55874740595584</v>
      </c>
      <c r="AC1240">
        <v>0</v>
      </c>
      <c r="AD1240">
        <v>0</v>
      </c>
      <c r="AE1240">
        <v>2414.761682341702</v>
      </c>
    </row>
    <row r="1241" spans="1:31" x14ac:dyDescent="0.3">
      <c r="A1241">
        <v>2735932</v>
      </c>
      <c r="B1241">
        <v>1</v>
      </c>
      <c r="C1241" t="s">
        <v>80</v>
      </c>
      <c r="D1241" t="s">
        <v>83</v>
      </c>
      <c r="E1241" t="s">
        <v>132</v>
      </c>
      <c r="F1241" t="s">
        <v>3029</v>
      </c>
      <c r="G1241" t="s">
        <v>409</v>
      </c>
      <c r="H1241" t="s">
        <v>135</v>
      </c>
      <c r="I1241" t="s">
        <v>136</v>
      </c>
      <c r="J1241" t="s">
        <v>137</v>
      </c>
      <c r="K1241" t="s">
        <v>138</v>
      </c>
      <c r="L1241" t="s">
        <v>3703</v>
      </c>
      <c r="M1241" t="s">
        <v>3704</v>
      </c>
      <c r="N1241">
        <v>4.631388888</v>
      </c>
      <c r="O1241">
        <v>0</v>
      </c>
      <c r="P1241">
        <v>6</v>
      </c>
      <c r="Q1241">
        <v>0</v>
      </c>
      <c r="R1241">
        <v>0</v>
      </c>
      <c r="S1241">
        <v>0</v>
      </c>
      <c r="T1241">
        <v>96</v>
      </c>
      <c r="U1241">
        <v>0</v>
      </c>
      <c r="V1241">
        <v>0</v>
      </c>
      <c r="W1241">
        <v>0</v>
      </c>
      <c r="X1241">
        <v>34.553369635762017</v>
      </c>
      <c r="Y1241">
        <v>0</v>
      </c>
      <c r="Z1241">
        <v>0</v>
      </c>
      <c r="AA1241">
        <v>0</v>
      </c>
      <c r="AB1241">
        <v>190.27153128352501</v>
      </c>
      <c r="AC1241">
        <v>0</v>
      </c>
      <c r="AD1241">
        <v>0</v>
      </c>
      <c r="AE1241">
        <v>224.82490091928702</v>
      </c>
    </row>
    <row r="1242" spans="1:31" x14ac:dyDescent="0.3">
      <c r="A1242">
        <v>2735285</v>
      </c>
      <c r="B1242">
        <v>1</v>
      </c>
      <c r="C1242" t="s">
        <v>80</v>
      </c>
      <c r="D1242" t="s">
        <v>104</v>
      </c>
      <c r="E1242" t="s">
        <v>145</v>
      </c>
      <c r="F1242" t="s">
        <v>3705</v>
      </c>
      <c r="G1242" t="s">
        <v>230</v>
      </c>
      <c r="H1242" t="s">
        <v>135</v>
      </c>
      <c r="I1242" t="s">
        <v>136</v>
      </c>
      <c r="J1242" t="s">
        <v>137</v>
      </c>
      <c r="K1242" t="s">
        <v>138</v>
      </c>
      <c r="L1242" t="s">
        <v>3706</v>
      </c>
      <c r="M1242" t="s">
        <v>3707</v>
      </c>
      <c r="N1242">
        <v>8.3722222219999995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1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</row>
    <row r="1243" spans="1:31" x14ac:dyDescent="0.3">
      <c r="A1243">
        <v>2735975</v>
      </c>
      <c r="B1243">
        <v>1</v>
      </c>
      <c r="C1243" t="s">
        <v>81</v>
      </c>
      <c r="D1243" t="s">
        <v>112</v>
      </c>
      <c r="E1243" t="s">
        <v>156</v>
      </c>
      <c r="F1243" t="s">
        <v>3708</v>
      </c>
      <c r="G1243" t="s">
        <v>152</v>
      </c>
      <c r="H1243" t="s">
        <v>153</v>
      </c>
      <c r="I1243" t="s">
        <v>490</v>
      </c>
      <c r="J1243" t="s">
        <v>137</v>
      </c>
      <c r="K1243" t="s">
        <v>138</v>
      </c>
      <c r="L1243" t="s">
        <v>3709</v>
      </c>
      <c r="M1243" t="s">
        <v>3710</v>
      </c>
      <c r="N1243">
        <v>5.5555550000000002E-3</v>
      </c>
      <c r="O1243">
        <v>1</v>
      </c>
      <c r="P1243">
        <v>786</v>
      </c>
      <c r="Q1243">
        <v>0</v>
      </c>
      <c r="R1243">
        <v>26</v>
      </c>
      <c r="S1243">
        <v>0</v>
      </c>
      <c r="T1243">
        <v>104</v>
      </c>
      <c r="U1243">
        <v>0</v>
      </c>
      <c r="V1243">
        <v>0</v>
      </c>
      <c r="W1243">
        <v>9.9026884999999995E-4</v>
      </c>
      <c r="X1243">
        <v>0.676806802992034</v>
      </c>
      <c r="Y1243">
        <v>0</v>
      </c>
      <c r="Z1243">
        <v>9.0288838798166689E-3</v>
      </c>
      <c r="AA1243">
        <v>0</v>
      </c>
      <c r="AB1243">
        <v>0.20532992223120003</v>
      </c>
      <c r="AC1243">
        <v>0</v>
      </c>
      <c r="AD1243">
        <v>0</v>
      </c>
      <c r="AE1243">
        <v>0.89215587795305074</v>
      </c>
    </row>
    <row r="1244" spans="1:31" x14ac:dyDescent="0.3">
      <c r="A1244">
        <v>2736124</v>
      </c>
      <c r="B1244">
        <v>1</v>
      </c>
      <c r="C1244" t="s">
        <v>80</v>
      </c>
      <c r="D1244" t="s">
        <v>82</v>
      </c>
      <c r="E1244" t="s">
        <v>145</v>
      </c>
      <c r="F1244" t="s">
        <v>3711</v>
      </c>
      <c r="G1244" t="s">
        <v>230</v>
      </c>
      <c r="H1244" t="s">
        <v>135</v>
      </c>
      <c r="I1244" t="s">
        <v>136</v>
      </c>
      <c r="J1244" t="s">
        <v>137</v>
      </c>
      <c r="K1244" t="s">
        <v>138</v>
      </c>
      <c r="L1244" t="s">
        <v>3712</v>
      </c>
      <c r="M1244" t="s">
        <v>3713</v>
      </c>
      <c r="N1244">
        <v>8.8413888879999991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26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313.73136860408158</v>
      </c>
      <c r="AC1244">
        <v>0</v>
      </c>
      <c r="AD1244">
        <v>0</v>
      </c>
      <c r="AE1244">
        <v>313.73136860408158</v>
      </c>
    </row>
    <row r="1245" spans="1:31" x14ac:dyDescent="0.3">
      <c r="A1245">
        <v>2735583</v>
      </c>
      <c r="B1245">
        <v>1</v>
      </c>
      <c r="C1245" t="s">
        <v>81</v>
      </c>
      <c r="D1245" t="s">
        <v>114</v>
      </c>
      <c r="E1245" t="s">
        <v>161</v>
      </c>
      <c r="F1245" t="s">
        <v>3714</v>
      </c>
      <c r="G1245" t="s">
        <v>163</v>
      </c>
      <c r="H1245" t="s">
        <v>135</v>
      </c>
      <c r="I1245" t="s">
        <v>136</v>
      </c>
      <c r="J1245" t="s">
        <v>137</v>
      </c>
      <c r="K1245" t="s">
        <v>138</v>
      </c>
      <c r="L1245" t="s">
        <v>3715</v>
      </c>
      <c r="M1245" t="s">
        <v>3716</v>
      </c>
      <c r="N1245">
        <v>1.674722222</v>
      </c>
      <c r="O1245">
        <v>0</v>
      </c>
      <c r="P1245">
        <v>16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0.36454619729284171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0.36454619729284171</v>
      </c>
    </row>
    <row r="1246" spans="1:31" x14ac:dyDescent="0.3">
      <c r="A1246">
        <v>2735869</v>
      </c>
      <c r="B1246">
        <v>1</v>
      </c>
      <c r="C1246" t="s">
        <v>80</v>
      </c>
      <c r="D1246" t="s">
        <v>95</v>
      </c>
      <c r="E1246" t="s">
        <v>132</v>
      </c>
      <c r="F1246" t="s">
        <v>3717</v>
      </c>
      <c r="G1246" t="s">
        <v>134</v>
      </c>
      <c r="H1246" t="s">
        <v>135</v>
      </c>
      <c r="I1246" t="s">
        <v>136</v>
      </c>
      <c r="J1246" t="s">
        <v>137</v>
      </c>
      <c r="K1246" t="s">
        <v>138</v>
      </c>
      <c r="L1246" t="s">
        <v>3718</v>
      </c>
      <c r="M1246" t="s">
        <v>3719</v>
      </c>
      <c r="N1246">
        <v>6.3811111110000001</v>
      </c>
      <c r="O1246">
        <v>0</v>
      </c>
      <c r="P1246">
        <v>120</v>
      </c>
      <c r="Q1246">
        <v>0</v>
      </c>
      <c r="R1246">
        <v>3</v>
      </c>
      <c r="S1246">
        <v>0</v>
      </c>
      <c r="T1246">
        <v>7</v>
      </c>
      <c r="U1246">
        <v>0</v>
      </c>
      <c r="V1246">
        <v>0</v>
      </c>
      <c r="W1246">
        <v>0</v>
      </c>
      <c r="X1246">
        <v>35.48602585646325</v>
      </c>
      <c r="Y1246">
        <v>0</v>
      </c>
      <c r="Z1246">
        <v>6.6226510599125286</v>
      </c>
      <c r="AA1246">
        <v>0</v>
      </c>
      <c r="AB1246">
        <v>4.2674366031345006</v>
      </c>
      <c r="AC1246">
        <v>0</v>
      </c>
      <c r="AD1246">
        <v>0</v>
      </c>
      <c r="AE1246">
        <v>46.376113519510277</v>
      </c>
    </row>
    <row r="1247" spans="1:31" x14ac:dyDescent="0.3">
      <c r="A1247">
        <v>2735351</v>
      </c>
      <c r="B1247">
        <v>1</v>
      </c>
      <c r="C1247" t="s">
        <v>80</v>
      </c>
      <c r="D1247" t="s">
        <v>97</v>
      </c>
      <c r="E1247" t="s">
        <v>145</v>
      </c>
      <c r="F1247" t="s">
        <v>2610</v>
      </c>
      <c r="G1247" t="s">
        <v>181</v>
      </c>
      <c r="H1247" t="s">
        <v>135</v>
      </c>
      <c r="I1247" t="s">
        <v>136</v>
      </c>
      <c r="J1247" t="s">
        <v>137</v>
      </c>
      <c r="K1247" t="s">
        <v>138</v>
      </c>
      <c r="L1247" t="s">
        <v>3720</v>
      </c>
      <c r="M1247" t="s">
        <v>3721</v>
      </c>
      <c r="N1247">
        <v>5.4502777770000002</v>
      </c>
      <c r="O1247">
        <v>0</v>
      </c>
      <c r="P1247">
        <v>1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1.5292885692396769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1.5292885692396769</v>
      </c>
    </row>
    <row r="1248" spans="1:31" x14ac:dyDescent="0.3">
      <c r="A1248">
        <v>2736061</v>
      </c>
      <c r="B1248">
        <v>1</v>
      </c>
      <c r="C1248" t="s">
        <v>81</v>
      </c>
      <c r="D1248" t="s">
        <v>112</v>
      </c>
      <c r="E1248" t="s">
        <v>145</v>
      </c>
      <c r="F1248" t="s">
        <v>3722</v>
      </c>
      <c r="G1248" t="s">
        <v>230</v>
      </c>
      <c r="H1248" t="s">
        <v>135</v>
      </c>
      <c r="I1248" t="s">
        <v>136</v>
      </c>
      <c r="J1248" t="s">
        <v>137</v>
      </c>
      <c r="K1248" t="s">
        <v>138</v>
      </c>
      <c r="L1248" t="s">
        <v>3723</v>
      </c>
      <c r="M1248" t="s">
        <v>3724</v>
      </c>
      <c r="N1248">
        <v>4.619722222</v>
      </c>
      <c r="O1248">
        <v>0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3.7841749385462684</v>
      </c>
      <c r="AA1248">
        <v>0</v>
      </c>
      <c r="AB1248">
        <v>0</v>
      </c>
      <c r="AC1248">
        <v>0</v>
      </c>
      <c r="AD1248">
        <v>0</v>
      </c>
      <c r="AE1248">
        <v>3.7841749385462684</v>
      </c>
    </row>
    <row r="1249" spans="1:31" x14ac:dyDescent="0.3">
      <c r="A1249">
        <v>2734465</v>
      </c>
      <c r="B1249">
        <v>2</v>
      </c>
      <c r="C1249" t="s">
        <v>80</v>
      </c>
      <c r="D1249" t="s">
        <v>82</v>
      </c>
      <c r="E1249" t="s">
        <v>132</v>
      </c>
      <c r="F1249" t="s">
        <v>3725</v>
      </c>
      <c r="G1249" t="s">
        <v>724</v>
      </c>
      <c r="H1249" t="s">
        <v>135</v>
      </c>
      <c r="I1249" t="s">
        <v>136</v>
      </c>
      <c r="J1249" t="s">
        <v>137</v>
      </c>
      <c r="K1249" t="s">
        <v>138</v>
      </c>
      <c r="L1249" t="s">
        <v>3028</v>
      </c>
      <c r="M1249" t="s">
        <v>3726</v>
      </c>
      <c r="N1249">
        <v>0.54222222200000003</v>
      </c>
      <c r="O1249">
        <v>0</v>
      </c>
      <c r="P1249">
        <v>290</v>
      </c>
      <c r="Q1249">
        <v>0</v>
      </c>
      <c r="R1249">
        <v>0</v>
      </c>
      <c r="S1249">
        <v>0</v>
      </c>
      <c r="T1249">
        <v>23</v>
      </c>
      <c r="U1249">
        <v>0</v>
      </c>
      <c r="V1249">
        <v>0</v>
      </c>
      <c r="W1249">
        <v>0</v>
      </c>
      <c r="X1249">
        <v>13.105451465282375</v>
      </c>
      <c r="Y1249">
        <v>0</v>
      </c>
      <c r="Z1249">
        <v>0</v>
      </c>
      <c r="AA1249">
        <v>0</v>
      </c>
      <c r="AB1249">
        <v>5.745747989882882</v>
      </c>
      <c r="AC1249">
        <v>0</v>
      </c>
      <c r="AD1249">
        <v>0</v>
      </c>
      <c r="AE1249">
        <v>18.851199455165258</v>
      </c>
    </row>
    <row r="1250" spans="1:31" x14ac:dyDescent="0.3">
      <c r="A1250">
        <v>2735520</v>
      </c>
      <c r="B1250">
        <v>1</v>
      </c>
      <c r="C1250" t="s">
        <v>80</v>
      </c>
      <c r="D1250" t="s">
        <v>84</v>
      </c>
      <c r="E1250" t="s">
        <v>132</v>
      </c>
      <c r="F1250" t="s">
        <v>208</v>
      </c>
      <c r="G1250" t="s">
        <v>209</v>
      </c>
      <c r="H1250" t="s">
        <v>135</v>
      </c>
      <c r="I1250" t="s">
        <v>136</v>
      </c>
      <c r="J1250" t="s">
        <v>137</v>
      </c>
      <c r="K1250" t="s">
        <v>210</v>
      </c>
      <c r="L1250" t="s">
        <v>3727</v>
      </c>
      <c r="M1250" t="s">
        <v>3728</v>
      </c>
      <c r="N1250">
        <v>7.5425000000000004</v>
      </c>
      <c r="O1250">
        <v>0</v>
      </c>
      <c r="P1250">
        <v>677</v>
      </c>
      <c r="Q1250">
        <v>0</v>
      </c>
      <c r="R1250">
        <v>0</v>
      </c>
      <c r="S1250">
        <v>0</v>
      </c>
      <c r="T1250">
        <v>102</v>
      </c>
      <c r="U1250">
        <v>0</v>
      </c>
      <c r="V1250">
        <v>0</v>
      </c>
      <c r="W1250">
        <v>0</v>
      </c>
      <c r="X1250">
        <v>900.05792331795806</v>
      </c>
      <c r="Y1250">
        <v>0</v>
      </c>
      <c r="Z1250">
        <v>0</v>
      </c>
      <c r="AA1250">
        <v>0</v>
      </c>
      <c r="AB1250">
        <v>827.81539490829869</v>
      </c>
      <c r="AC1250">
        <v>0</v>
      </c>
      <c r="AD1250">
        <v>0</v>
      </c>
      <c r="AE1250">
        <v>1727.8733182262567</v>
      </c>
    </row>
    <row r="1251" spans="1:31" x14ac:dyDescent="0.3">
      <c r="A1251">
        <v>2735852</v>
      </c>
      <c r="B1251">
        <v>1</v>
      </c>
      <c r="C1251" t="s">
        <v>80</v>
      </c>
      <c r="D1251" t="s">
        <v>93</v>
      </c>
      <c r="E1251" t="s">
        <v>150</v>
      </c>
      <c r="F1251" t="s">
        <v>3729</v>
      </c>
      <c r="G1251" t="s">
        <v>152</v>
      </c>
      <c r="H1251" t="s">
        <v>153</v>
      </c>
      <c r="I1251" t="s">
        <v>490</v>
      </c>
      <c r="J1251" t="s">
        <v>137</v>
      </c>
      <c r="K1251" t="s">
        <v>138</v>
      </c>
      <c r="L1251" t="s">
        <v>3730</v>
      </c>
      <c r="M1251" t="s">
        <v>3731</v>
      </c>
      <c r="N1251">
        <v>7.7777769999999996E-3</v>
      </c>
      <c r="O1251">
        <v>3</v>
      </c>
      <c r="P1251">
        <v>14</v>
      </c>
      <c r="Q1251">
        <v>41</v>
      </c>
      <c r="R1251">
        <v>198</v>
      </c>
      <c r="S1251">
        <v>11</v>
      </c>
      <c r="T1251">
        <v>49</v>
      </c>
      <c r="U1251">
        <v>0</v>
      </c>
      <c r="V1251">
        <v>0</v>
      </c>
      <c r="W1251">
        <v>4.9674858041573337E-2</v>
      </c>
      <c r="X1251">
        <v>4.6355112805679992E-2</v>
      </c>
      <c r="Y1251">
        <v>0.57847682586026694</v>
      </c>
      <c r="Z1251">
        <v>1.0191067524311337</v>
      </c>
      <c r="AA1251">
        <v>0.24473267306730667</v>
      </c>
      <c r="AB1251">
        <v>0.30031620600800002</v>
      </c>
      <c r="AC1251">
        <v>0</v>
      </c>
      <c r="AD1251">
        <v>0</v>
      </c>
      <c r="AE1251">
        <v>2.2386624282139609</v>
      </c>
    </row>
    <row r="1252" spans="1:31" x14ac:dyDescent="0.3">
      <c r="A1252">
        <v>2736101</v>
      </c>
      <c r="B1252">
        <v>1</v>
      </c>
      <c r="C1252" t="s">
        <v>80</v>
      </c>
      <c r="D1252" t="s">
        <v>92</v>
      </c>
      <c r="E1252" t="s">
        <v>145</v>
      </c>
      <c r="F1252" t="s">
        <v>3732</v>
      </c>
      <c r="G1252" t="s">
        <v>230</v>
      </c>
      <c r="H1252" t="s">
        <v>135</v>
      </c>
      <c r="I1252" t="s">
        <v>136</v>
      </c>
      <c r="J1252" t="s">
        <v>137</v>
      </c>
      <c r="K1252" t="s">
        <v>138</v>
      </c>
      <c r="L1252" t="s">
        <v>3733</v>
      </c>
      <c r="M1252" t="s">
        <v>3734</v>
      </c>
      <c r="N1252">
        <v>3.1577777770000002</v>
      </c>
      <c r="O1252">
        <v>0</v>
      </c>
      <c r="P1252">
        <v>1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0.78290355373775999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0.78290355373775999</v>
      </c>
    </row>
    <row r="1253" spans="1:31" x14ac:dyDescent="0.3">
      <c r="A1253">
        <v>2736207</v>
      </c>
      <c r="B1253">
        <v>1</v>
      </c>
      <c r="C1253" t="s">
        <v>80</v>
      </c>
      <c r="D1253" t="s">
        <v>82</v>
      </c>
      <c r="E1253" t="s">
        <v>145</v>
      </c>
      <c r="F1253" t="s">
        <v>3735</v>
      </c>
      <c r="G1253" t="s">
        <v>181</v>
      </c>
      <c r="H1253" t="s">
        <v>135</v>
      </c>
      <c r="I1253" t="s">
        <v>136</v>
      </c>
      <c r="J1253" t="s">
        <v>137</v>
      </c>
      <c r="K1253" t="s">
        <v>138</v>
      </c>
      <c r="L1253" t="s">
        <v>3736</v>
      </c>
      <c r="M1253" t="s">
        <v>3737</v>
      </c>
      <c r="N1253">
        <v>6.6433333330000002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1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7.2391142432872213</v>
      </c>
      <c r="AC1253">
        <v>0</v>
      </c>
      <c r="AD1253">
        <v>0</v>
      </c>
      <c r="AE1253">
        <v>7.2391142432872213</v>
      </c>
    </row>
    <row r="1254" spans="1:31" x14ac:dyDescent="0.3">
      <c r="A1254">
        <v>2735414</v>
      </c>
      <c r="B1254">
        <v>1</v>
      </c>
      <c r="C1254" t="s">
        <v>80</v>
      </c>
      <c r="D1254" t="s">
        <v>103</v>
      </c>
      <c r="E1254" t="s">
        <v>145</v>
      </c>
      <c r="F1254" t="s">
        <v>3738</v>
      </c>
      <c r="G1254" t="s">
        <v>230</v>
      </c>
      <c r="H1254" t="s">
        <v>135</v>
      </c>
      <c r="I1254" t="s">
        <v>136</v>
      </c>
      <c r="J1254" t="s">
        <v>137</v>
      </c>
      <c r="K1254" t="s">
        <v>138</v>
      </c>
      <c r="L1254" t="s">
        <v>3739</v>
      </c>
      <c r="M1254" t="s">
        <v>3740</v>
      </c>
      <c r="N1254">
        <v>7.2549999999999999</v>
      </c>
      <c r="O1254">
        <v>0</v>
      </c>
      <c r="P1254">
        <v>3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4.2552846962200004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4.2552846962200004</v>
      </c>
    </row>
    <row r="1255" spans="1:31" x14ac:dyDescent="0.3">
      <c r="A1255">
        <v>2736055</v>
      </c>
      <c r="B1255">
        <v>1</v>
      </c>
      <c r="C1255" t="s">
        <v>80</v>
      </c>
      <c r="D1255" t="s">
        <v>89</v>
      </c>
      <c r="E1255" t="s">
        <v>145</v>
      </c>
      <c r="F1255" t="s">
        <v>3741</v>
      </c>
      <c r="G1255" t="s">
        <v>181</v>
      </c>
      <c r="H1255" t="s">
        <v>135</v>
      </c>
      <c r="I1255" t="s">
        <v>136</v>
      </c>
      <c r="J1255" t="s">
        <v>137</v>
      </c>
      <c r="K1255" t="s">
        <v>138</v>
      </c>
      <c r="L1255" t="s">
        <v>3742</v>
      </c>
      <c r="M1255" t="s">
        <v>3743</v>
      </c>
      <c r="N1255">
        <v>5.0861111110000001</v>
      </c>
      <c r="O1255">
        <v>0</v>
      </c>
      <c r="P1255">
        <v>1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2.7003280037897399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2.7003280037897399</v>
      </c>
    </row>
    <row r="1256" spans="1:31" x14ac:dyDescent="0.3">
      <c r="A1256">
        <v>2735909</v>
      </c>
      <c r="B1256">
        <v>1</v>
      </c>
      <c r="C1256" t="s">
        <v>81</v>
      </c>
      <c r="D1256" t="s">
        <v>118</v>
      </c>
      <c r="E1256" t="s">
        <v>156</v>
      </c>
      <c r="F1256" t="s">
        <v>3744</v>
      </c>
      <c r="G1256" t="s">
        <v>170</v>
      </c>
      <c r="H1256" t="s">
        <v>153</v>
      </c>
      <c r="I1256" t="s">
        <v>136</v>
      </c>
      <c r="J1256" t="s">
        <v>137</v>
      </c>
      <c r="K1256" t="s">
        <v>138</v>
      </c>
      <c r="L1256" t="s">
        <v>3745</v>
      </c>
      <c r="M1256" t="s">
        <v>3746</v>
      </c>
      <c r="N1256">
        <v>0.28027777700000001</v>
      </c>
      <c r="O1256">
        <v>0</v>
      </c>
      <c r="P1256">
        <v>44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2.1222634664266358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2.1222634664266358</v>
      </c>
    </row>
    <row r="1257" spans="1:31" x14ac:dyDescent="0.3">
      <c r="A1257">
        <v>2736347</v>
      </c>
      <c r="B1257">
        <v>1</v>
      </c>
      <c r="C1257" t="s">
        <v>80</v>
      </c>
      <c r="D1257" t="s">
        <v>94</v>
      </c>
      <c r="E1257" t="s">
        <v>145</v>
      </c>
      <c r="F1257" t="s">
        <v>3747</v>
      </c>
      <c r="G1257" t="s">
        <v>230</v>
      </c>
      <c r="H1257" t="s">
        <v>135</v>
      </c>
      <c r="I1257" t="s">
        <v>136</v>
      </c>
      <c r="J1257" t="s">
        <v>137</v>
      </c>
      <c r="K1257" t="s">
        <v>138</v>
      </c>
      <c r="L1257" t="s">
        <v>3748</v>
      </c>
      <c r="M1257" t="s">
        <v>3749</v>
      </c>
      <c r="N1257">
        <v>3.2238888879999998</v>
      </c>
      <c r="O1257">
        <v>0</v>
      </c>
      <c r="P1257">
        <v>1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0.72698056553972512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0.72698056553972512</v>
      </c>
    </row>
    <row r="1258" spans="1:31" x14ac:dyDescent="0.3">
      <c r="A1258">
        <v>2735311</v>
      </c>
      <c r="B1258">
        <v>1</v>
      </c>
      <c r="C1258" t="s">
        <v>80</v>
      </c>
      <c r="D1258" t="s">
        <v>82</v>
      </c>
      <c r="E1258" t="s">
        <v>145</v>
      </c>
      <c r="F1258" t="s">
        <v>3750</v>
      </c>
      <c r="G1258" t="s">
        <v>181</v>
      </c>
      <c r="H1258" t="s">
        <v>135</v>
      </c>
      <c r="I1258" t="s">
        <v>136</v>
      </c>
      <c r="J1258" t="s">
        <v>137</v>
      </c>
      <c r="K1258" t="s">
        <v>138</v>
      </c>
      <c r="L1258" t="s">
        <v>3751</v>
      </c>
      <c r="M1258" t="s">
        <v>3752</v>
      </c>
      <c r="N1258">
        <v>13.583888888000001</v>
      </c>
      <c r="O1258">
        <v>0</v>
      </c>
      <c r="P1258">
        <v>2</v>
      </c>
      <c r="Q1258">
        <v>0</v>
      </c>
      <c r="R1258">
        <v>0</v>
      </c>
      <c r="S1258">
        <v>0</v>
      </c>
      <c r="T1258">
        <v>8</v>
      </c>
      <c r="U1258">
        <v>0</v>
      </c>
      <c r="V1258">
        <v>0</v>
      </c>
      <c r="W1258">
        <v>0</v>
      </c>
      <c r="X1258">
        <v>3.8604363156790331</v>
      </c>
      <c r="Y1258">
        <v>0</v>
      </c>
      <c r="Z1258">
        <v>0</v>
      </c>
      <c r="AA1258">
        <v>0</v>
      </c>
      <c r="AB1258">
        <v>38.58903496813037</v>
      </c>
      <c r="AC1258">
        <v>0</v>
      </c>
      <c r="AD1258">
        <v>0</v>
      </c>
      <c r="AE1258">
        <v>42.449471283809402</v>
      </c>
    </row>
    <row r="1259" spans="1:31" x14ac:dyDescent="0.3">
      <c r="A1259">
        <v>2735408</v>
      </c>
      <c r="B1259">
        <v>2</v>
      </c>
      <c r="C1259" t="s">
        <v>80</v>
      </c>
      <c r="D1259" t="s">
        <v>85</v>
      </c>
      <c r="E1259" t="s">
        <v>132</v>
      </c>
      <c r="F1259" t="s">
        <v>3753</v>
      </c>
      <c r="G1259" t="s">
        <v>393</v>
      </c>
      <c r="H1259" t="s">
        <v>135</v>
      </c>
      <c r="I1259" t="s">
        <v>490</v>
      </c>
      <c r="J1259" t="s">
        <v>137</v>
      </c>
      <c r="K1259" t="s">
        <v>138</v>
      </c>
      <c r="L1259" t="s">
        <v>3754</v>
      </c>
      <c r="M1259" t="s">
        <v>3755</v>
      </c>
      <c r="N1259">
        <v>2.5277777000000001E-2</v>
      </c>
      <c r="O1259">
        <v>0</v>
      </c>
      <c r="P1259">
        <v>440</v>
      </c>
      <c r="Q1259">
        <v>0</v>
      </c>
      <c r="R1259">
        <v>0</v>
      </c>
      <c r="S1259">
        <v>0</v>
      </c>
      <c r="T1259">
        <v>95</v>
      </c>
      <c r="U1259">
        <v>0</v>
      </c>
      <c r="V1259">
        <v>0</v>
      </c>
      <c r="W1259">
        <v>0</v>
      </c>
      <c r="X1259">
        <v>2.5814776793917469</v>
      </c>
      <c r="Y1259">
        <v>0</v>
      </c>
      <c r="Z1259">
        <v>0</v>
      </c>
      <c r="AA1259">
        <v>0</v>
      </c>
      <c r="AB1259">
        <v>3.4462170546101016</v>
      </c>
      <c r="AC1259">
        <v>0</v>
      </c>
      <c r="AD1259">
        <v>0</v>
      </c>
      <c r="AE1259">
        <v>6.0276947340018481</v>
      </c>
    </row>
    <row r="1260" spans="1:31" x14ac:dyDescent="0.3">
      <c r="A1260">
        <v>2735952</v>
      </c>
      <c r="B1260">
        <v>1</v>
      </c>
      <c r="C1260" t="s">
        <v>81</v>
      </c>
      <c r="D1260" t="s">
        <v>118</v>
      </c>
      <c r="E1260" t="s">
        <v>156</v>
      </c>
      <c r="F1260" t="s">
        <v>3756</v>
      </c>
      <c r="G1260" t="s">
        <v>152</v>
      </c>
      <c r="H1260" t="s">
        <v>153</v>
      </c>
      <c r="I1260" t="s">
        <v>490</v>
      </c>
      <c r="J1260" t="s">
        <v>137</v>
      </c>
      <c r="K1260" t="s">
        <v>138</v>
      </c>
      <c r="L1260" t="s">
        <v>3757</v>
      </c>
      <c r="M1260" t="s">
        <v>3758</v>
      </c>
      <c r="N1260">
        <v>9.1666660000000004E-3</v>
      </c>
      <c r="O1260">
        <v>0</v>
      </c>
      <c r="P1260">
        <v>2</v>
      </c>
      <c r="Q1260">
        <v>11</v>
      </c>
      <c r="R1260">
        <v>67</v>
      </c>
      <c r="S1260">
        <v>6</v>
      </c>
      <c r="T1260">
        <v>8</v>
      </c>
      <c r="U1260">
        <v>0</v>
      </c>
      <c r="V1260">
        <v>0</v>
      </c>
      <c r="W1260">
        <v>0</v>
      </c>
      <c r="X1260">
        <v>1.7377778825E-3</v>
      </c>
      <c r="Y1260">
        <v>0.76121928737283007</v>
      </c>
      <c r="Z1260">
        <v>0.20915048004867506</v>
      </c>
      <c r="AA1260">
        <v>0.18498162246225747</v>
      </c>
      <c r="AB1260">
        <v>3.4833973261339995E-2</v>
      </c>
      <c r="AC1260">
        <v>0</v>
      </c>
      <c r="AD1260">
        <v>0</v>
      </c>
      <c r="AE1260">
        <v>1.1919231410276028</v>
      </c>
    </row>
    <row r="1261" spans="1:31" x14ac:dyDescent="0.3">
      <c r="A1261">
        <v>2735706</v>
      </c>
      <c r="B1261">
        <v>1</v>
      </c>
      <c r="C1261" t="s">
        <v>80</v>
      </c>
      <c r="D1261" t="s">
        <v>107</v>
      </c>
      <c r="E1261" t="s">
        <v>200</v>
      </c>
      <c r="F1261" t="s">
        <v>3759</v>
      </c>
      <c r="G1261" t="s">
        <v>170</v>
      </c>
      <c r="H1261" t="s">
        <v>135</v>
      </c>
      <c r="I1261" t="s">
        <v>136</v>
      </c>
      <c r="J1261" t="s">
        <v>137</v>
      </c>
      <c r="K1261" t="s">
        <v>138</v>
      </c>
      <c r="L1261" t="s">
        <v>3760</v>
      </c>
      <c r="M1261" t="s">
        <v>3761</v>
      </c>
      <c r="N1261">
        <v>4.8852777769999998</v>
      </c>
      <c r="O1261">
        <v>0</v>
      </c>
      <c r="P1261">
        <v>7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8.0525508210883032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8.0525508210883032</v>
      </c>
    </row>
    <row r="1262" spans="1:31" x14ac:dyDescent="0.3">
      <c r="A1262">
        <v>2736247</v>
      </c>
      <c r="B1262">
        <v>1</v>
      </c>
      <c r="C1262" t="s">
        <v>80</v>
      </c>
      <c r="D1262" t="s">
        <v>106</v>
      </c>
      <c r="E1262" t="s">
        <v>200</v>
      </c>
      <c r="F1262" t="s">
        <v>3762</v>
      </c>
      <c r="G1262" t="s">
        <v>543</v>
      </c>
      <c r="H1262" t="s">
        <v>135</v>
      </c>
      <c r="I1262" t="s">
        <v>136</v>
      </c>
      <c r="J1262" t="s">
        <v>137</v>
      </c>
      <c r="K1262" t="s">
        <v>138</v>
      </c>
      <c r="L1262" t="s">
        <v>3763</v>
      </c>
      <c r="M1262" t="s">
        <v>3764</v>
      </c>
      <c r="N1262">
        <v>3.6416666659999999</v>
      </c>
      <c r="O1262">
        <v>0</v>
      </c>
      <c r="P1262">
        <v>58</v>
      </c>
      <c r="Q1262">
        <v>0</v>
      </c>
      <c r="R1262">
        <v>0</v>
      </c>
      <c r="S1262">
        <v>0</v>
      </c>
      <c r="T1262">
        <v>3</v>
      </c>
      <c r="U1262">
        <v>0</v>
      </c>
      <c r="V1262">
        <v>0</v>
      </c>
      <c r="W1262">
        <v>0</v>
      </c>
      <c r="X1262">
        <v>36.767160415882564</v>
      </c>
      <c r="Y1262">
        <v>0</v>
      </c>
      <c r="Z1262">
        <v>0</v>
      </c>
      <c r="AA1262">
        <v>0</v>
      </c>
      <c r="AB1262">
        <v>8.5381302898678104</v>
      </c>
      <c r="AC1262">
        <v>0</v>
      </c>
      <c r="AD1262">
        <v>0</v>
      </c>
      <c r="AE1262">
        <v>45.305290705750373</v>
      </c>
    </row>
    <row r="1263" spans="1:31" x14ac:dyDescent="0.3">
      <c r="A1263">
        <v>2735431</v>
      </c>
      <c r="B1263">
        <v>1</v>
      </c>
      <c r="C1263" t="s">
        <v>80</v>
      </c>
      <c r="D1263" t="s">
        <v>94</v>
      </c>
      <c r="E1263" t="s">
        <v>132</v>
      </c>
      <c r="F1263" t="s">
        <v>3765</v>
      </c>
      <c r="G1263" t="s">
        <v>134</v>
      </c>
      <c r="H1263" t="s">
        <v>135</v>
      </c>
      <c r="I1263" t="s">
        <v>136</v>
      </c>
      <c r="J1263" t="s">
        <v>137</v>
      </c>
      <c r="K1263" t="s">
        <v>138</v>
      </c>
      <c r="L1263" t="s">
        <v>3766</v>
      </c>
      <c r="M1263" t="s">
        <v>3767</v>
      </c>
      <c r="N1263">
        <v>3.6863888880000002</v>
      </c>
      <c r="O1263">
        <v>0</v>
      </c>
      <c r="P1263">
        <v>132</v>
      </c>
      <c r="Q1263">
        <v>0</v>
      </c>
      <c r="R1263">
        <v>1</v>
      </c>
      <c r="S1263">
        <v>0</v>
      </c>
      <c r="T1263">
        <v>24</v>
      </c>
      <c r="U1263">
        <v>0</v>
      </c>
      <c r="V1263">
        <v>0</v>
      </c>
      <c r="W1263">
        <v>0</v>
      </c>
      <c r="X1263">
        <v>58.913284927092882</v>
      </c>
      <c r="Y1263">
        <v>0</v>
      </c>
      <c r="Z1263">
        <v>0.96817814746344166</v>
      </c>
      <c r="AA1263">
        <v>0</v>
      </c>
      <c r="AB1263">
        <v>26.872945428748846</v>
      </c>
      <c r="AC1263">
        <v>0</v>
      </c>
      <c r="AD1263">
        <v>0</v>
      </c>
      <c r="AE1263">
        <v>86.754408503305172</v>
      </c>
    </row>
    <row r="1264" spans="1:31" x14ac:dyDescent="0.3">
      <c r="A1264">
        <v>2735809</v>
      </c>
      <c r="B1264">
        <v>1</v>
      </c>
      <c r="C1264" t="s">
        <v>80</v>
      </c>
      <c r="D1264" t="s">
        <v>85</v>
      </c>
      <c r="E1264" t="s">
        <v>161</v>
      </c>
      <c r="F1264" t="s">
        <v>3768</v>
      </c>
      <c r="G1264" t="s">
        <v>170</v>
      </c>
      <c r="H1264" t="s">
        <v>135</v>
      </c>
      <c r="I1264" t="s">
        <v>136</v>
      </c>
      <c r="J1264" t="s">
        <v>137</v>
      </c>
      <c r="K1264" t="s">
        <v>138</v>
      </c>
      <c r="L1264" t="s">
        <v>3769</v>
      </c>
      <c r="M1264" t="s">
        <v>3770</v>
      </c>
      <c r="N1264">
        <v>0.97944444399999997</v>
      </c>
      <c r="O1264">
        <v>0</v>
      </c>
      <c r="P1264">
        <v>87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18.264305243487424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18.264305243487424</v>
      </c>
    </row>
    <row r="1265" spans="1:31" x14ac:dyDescent="0.3">
      <c r="A1265">
        <v>2736141</v>
      </c>
      <c r="B1265">
        <v>1</v>
      </c>
      <c r="C1265" t="s">
        <v>80</v>
      </c>
      <c r="D1265" t="s">
        <v>100</v>
      </c>
      <c r="E1265" t="s">
        <v>145</v>
      </c>
      <c r="F1265" t="s">
        <v>3771</v>
      </c>
      <c r="G1265" t="s">
        <v>147</v>
      </c>
      <c r="H1265" t="s">
        <v>135</v>
      </c>
      <c r="I1265" t="s">
        <v>136</v>
      </c>
      <c r="J1265" t="s">
        <v>137</v>
      </c>
      <c r="K1265" t="s">
        <v>138</v>
      </c>
      <c r="L1265" t="s">
        <v>3772</v>
      </c>
      <c r="M1265" t="s">
        <v>3773</v>
      </c>
      <c r="N1265">
        <v>1.282777777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1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0.57533420457059181</v>
      </c>
      <c r="AC1265">
        <v>0</v>
      </c>
      <c r="AD1265">
        <v>0</v>
      </c>
      <c r="AE1265">
        <v>0.57533420457059181</v>
      </c>
    </row>
    <row r="1266" spans="1:31" x14ac:dyDescent="0.3">
      <c r="A1266">
        <v>2735666</v>
      </c>
      <c r="B1266">
        <v>1</v>
      </c>
      <c r="C1266" t="s">
        <v>81</v>
      </c>
      <c r="D1266" t="s">
        <v>113</v>
      </c>
      <c r="E1266" t="s">
        <v>161</v>
      </c>
      <c r="F1266" t="s">
        <v>3774</v>
      </c>
      <c r="G1266" t="s">
        <v>163</v>
      </c>
      <c r="H1266" t="s">
        <v>135</v>
      </c>
      <c r="I1266" t="s">
        <v>136</v>
      </c>
      <c r="J1266" t="s">
        <v>137</v>
      </c>
      <c r="K1266" t="s">
        <v>138</v>
      </c>
      <c r="L1266" t="s">
        <v>3775</v>
      </c>
      <c r="M1266" t="s">
        <v>3776</v>
      </c>
      <c r="N1266">
        <v>2.054166666</v>
      </c>
      <c r="O1266">
        <v>0</v>
      </c>
      <c r="P1266">
        <v>12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0.80172277736666664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0.80172277736666664</v>
      </c>
    </row>
    <row r="1267" spans="1:31" x14ac:dyDescent="0.3">
      <c r="A1267">
        <v>2735643</v>
      </c>
      <c r="B1267">
        <v>1</v>
      </c>
      <c r="C1267" t="s">
        <v>81</v>
      </c>
      <c r="D1267" t="s">
        <v>118</v>
      </c>
      <c r="E1267" t="s">
        <v>213</v>
      </c>
      <c r="F1267" t="s">
        <v>3777</v>
      </c>
      <c r="G1267" t="s">
        <v>209</v>
      </c>
      <c r="H1267" t="s">
        <v>153</v>
      </c>
      <c r="I1267" t="s">
        <v>136</v>
      </c>
      <c r="J1267" t="s">
        <v>137</v>
      </c>
      <c r="K1267" t="s">
        <v>210</v>
      </c>
      <c r="L1267" t="s">
        <v>3778</v>
      </c>
      <c r="M1267" t="s">
        <v>3779</v>
      </c>
      <c r="N1267">
        <v>6.8736111109999998</v>
      </c>
      <c r="O1267">
        <v>0</v>
      </c>
      <c r="P1267">
        <v>576</v>
      </c>
      <c r="Q1267">
        <v>31</v>
      </c>
      <c r="R1267">
        <v>24</v>
      </c>
      <c r="S1267">
        <v>1</v>
      </c>
      <c r="T1267">
        <v>55</v>
      </c>
      <c r="U1267">
        <v>0</v>
      </c>
      <c r="V1267">
        <v>0</v>
      </c>
      <c r="W1267">
        <v>0</v>
      </c>
      <c r="X1267">
        <v>628.27567527693805</v>
      </c>
      <c r="Y1267">
        <v>6.9117281157155999</v>
      </c>
      <c r="Z1267">
        <v>13.534711425791762</v>
      </c>
      <c r="AA1267">
        <v>0</v>
      </c>
      <c r="AB1267">
        <v>179.0639881438498</v>
      </c>
      <c r="AC1267">
        <v>0</v>
      </c>
      <c r="AD1267">
        <v>0</v>
      </c>
      <c r="AE1267">
        <v>827.78610296229522</v>
      </c>
    </row>
    <row r="1268" spans="1:31" x14ac:dyDescent="0.3">
      <c r="A1268">
        <v>2735743</v>
      </c>
      <c r="B1268">
        <v>1</v>
      </c>
      <c r="C1268" t="s">
        <v>80</v>
      </c>
      <c r="D1268" t="s">
        <v>82</v>
      </c>
      <c r="E1268" t="s">
        <v>145</v>
      </c>
      <c r="F1268" t="s">
        <v>2090</v>
      </c>
      <c r="G1268" t="s">
        <v>147</v>
      </c>
      <c r="H1268" t="s">
        <v>135</v>
      </c>
      <c r="I1268" t="s">
        <v>136</v>
      </c>
      <c r="J1268" t="s">
        <v>137</v>
      </c>
      <c r="K1268" t="s">
        <v>138</v>
      </c>
      <c r="L1268" t="s">
        <v>3780</v>
      </c>
      <c r="M1268" t="s">
        <v>3781</v>
      </c>
      <c r="N1268">
        <v>13.303611111</v>
      </c>
      <c r="O1268">
        <v>0</v>
      </c>
      <c r="P1268">
        <v>5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17.265867013166375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17.265867013166375</v>
      </c>
    </row>
    <row r="1269" spans="1:31" x14ac:dyDescent="0.3">
      <c r="A1269">
        <v>2736078</v>
      </c>
      <c r="B1269">
        <v>1</v>
      </c>
      <c r="C1269" t="s">
        <v>80</v>
      </c>
      <c r="D1269" t="s">
        <v>100</v>
      </c>
      <c r="E1269" t="s">
        <v>145</v>
      </c>
      <c r="F1269" t="s">
        <v>3782</v>
      </c>
      <c r="G1269" t="s">
        <v>230</v>
      </c>
      <c r="H1269" t="s">
        <v>135</v>
      </c>
      <c r="I1269" t="s">
        <v>136</v>
      </c>
      <c r="J1269" t="s">
        <v>137</v>
      </c>
      <c r="K1269" t="s">
        <v>138</v>
      </c>
      <c r="L1269" t="s">
        <v>3783</v>
      </c>
      <c r="M1269" t="s">
        <v>3784</v>
      </c>
      <c r="N1269">
        <v>1.4950000000000001</v>
      </c>
      <c r="O1269">
        <v>0</v>
      </c>
      <c r="P1269">
        <v>2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0.56170921298703336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0.56170921298703336</v>
      </c>
    </row>
    <row r="1270" spans="1:31" x14ac:dyDescent="0.3">
      <c r="A1270">
        <v>2735580</v>
      </c>
      <c r="B1270">
        <v>1</v>
      </c>
      <c r="C1270" t="s">
        <v>81</v>
      </c>
      <c r="D1270" t="s">
        <v>127</v>
      </c>
      <c r="E1270" t="s">
        <v>150</v>
      </c>
      <c r="F1270" t="s">
        <v>3785</v>
      </c>
      <c r="G1270" t="s">
        <v>300</v>
      </c>
      <c r="H1270" t="s">
        <v>153</v>
      </c>
      <c r="I1270" t="s">
        <v>136</v>
      </c>
      <c r="J1270" t="s">
        <v>137</v>
      </c>
      <c r="K1270" t="s">
        <v>210</v>
      </c>
      <c r="L1270" t="s">
        <v>3786</v>
      </c>
      <c r="M1270" t="s">
        <v>3787</v>
      </c>
      <c r="N1270">
        <v>3.4927777770000001</v>
      </c>
      <c r="O1270">
        <v>0</v>
      </c>
      <c r="P1270">
        <v>824</v>
      </c>
      <c r="Q1270">
        <v>0</v>
      </c>
      <c r="R1270">
        <v>0</v>
      </c>
      <c r="S1270">
        <v>0</v>
      </c>
      <c r="T1270">
        <v>6</v>
      </c>
      <c r="U1270">
        <v>0</v>
      </c>
      <c r="V1270">
        <v>0</v>
      </c>
      <c r="W1270">
        <v>0</v>
      </c>
      <c r="X1270">
        <v>532.24291637483122</v>
      </c>
      <c r="Y1270">
        <v>0</v>
      </c>
      <c r="Z1270">
        <v>0</v>
      </c>
      <c r="AA1270">
        <v>0</v>
      </c>
      <c r="AB1270">
        <v>125.64370133725311</v>
      </c>
      <c r="AC1270">
        <v>0</v>
      </c>
      <c r="AD1270">
        <v>0</v>
      </c>
      <c r="AE1270">
        <v>657.88661771208433</v>
      </c>
    </row>
    <row r="1271" spans="1:31" x14ac:dyDescent="0.3">
      <c r="A1271">
        <v>2735723</v>
      </c>
      <c r="B1271">
        <v>1</v>
      </c>
      <c r="C1271" t="s">
        <v>81</v>
      </c>
      <c r="D1271" t="s">
        <v>128</v>
      </c>
      <c r="E1271" t="s">
        <v>213</v>
      </c>
      <c r="F1271" t="s">
        <v>3788</v>
      </c>
      <c r="G1271" t="s">
        <v>152</v>
      </c>
      <c r="H1271" t="s">
        <v>153</v>
      </c>
      <c r="I1271" t="s">
        <v>136</v>
      </c>
      <c r="J1271" t="s">
        <v>137</v>
      </c>
      <c r="K1271" t="s">
        <v>138</v>
      </c>
      <c r="L1271" t="s">
        <v>3789</v>
      </c>
      <c r="M1271" t="s">
        <v>3790</v>
      </c>
      <c r="N1271">
        <v>2.048333333</v>
      </c>
      <c r="O1271">
        <v>0</v>
      </c>
      <c r="P1271">
        <v>0</v>
      </c>
      <c r="Q1271">
        <v>0</v>
      </c>
      <c r="R1271">
        <v>0</v>
      </c>
      <c r="S1271">
        <v>1</v>
      </c>
      <c r="T1271">
        <v>0</v>
      </c>
      <c r="U1271">
        <v>4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2.930794207885</v>
      </c>
      <c r="AB1271">
        <v>0</v>
      </c>
      <c r="AC1271">
        <v>2687.7081102670436</v>
      </c>
      <c r="AD1271">
        <v>0</v>
      </c>
      <c r="AE1271">
        <v>2690.6389044749285</v>
      </c>
    </row>
    <row r="1272" spans="1:31" x14ac:dyDescent="0.3">
      <c r="A1272">
        <v>2736327</v>
      </c>
      <c r="B1272">
        <v>1</v>
      </c>
      <c r="C1272" t="s">
        <v>80</v>
      </c>
      <c r="D1272" t="s">
        <v>84</v>
      </c>
      <c r="E1272" t="s">
        <v>145</v>
      </c>
      <c r="F1272" t="s">
        <v>3791</v>
      </c>
      <c r="G1272" t="s">
        <v>181</v>
      </c>
      <c r="H1272" t="s">
        <v>135</v>
      </c>
      <c r="I1272" t="s">
        <v>136</v>
      </c>
      <c r="J1272" t="s">
        <v>137</v>
      </c>
      <c r="K1272" t="s">
        <v>138</v>
      </c>
      <c r="L1272" t="s">
        <v>3792</v>
      </c>
      <c r="M1272" t="s">
        <v>3793</v>
      </c>
      <c r="N1272">
        <v>1.2075</v>
      </c>
      <c r="O1272">
        <v>0</v>
      </c>
      <c r="P1272">
        <v>3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0.52513482739373751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0.52513482739373751</v>
      </c>
    </row>
    <row r="1273" spans="1:31" x14ac:dyDescent="0.3">
      <c r="A1273">
        <v>2735331</v>
      </c>
      <c r="B1273">
        <v>1</v>
      </c>
      <c r="C1273" t="s">
        <v>81</v>
      </c>
      <c r="D1273" t="s">
        <v>115</v>
      </c>
      <c r="E1273" t="s">
        <v>161</v>
      </c>
      <c r="F1273" t="s">
        <v>3794</v>
      </c>
      <c r="G1273" t="s">
        <v>163</v>
      </c>
      <c r="H1273" t="s">
        <v>135</v>
      </c>
      <c r="I1273" t="s">
        <v>136</v>
      </c>
      <c r="J1273" t="s">
        <v>137</v>
      </c>
      <c r="K1273" t="s">
        <v>138</v>
      </c>
      <c r="L1273" t="s">
        <v>3795</v>
      </c>
      <c r="M1273" t="s">
        <v>3796</v>
      </c>
      <c r="N1273">
        <v>1.561111111</v>
      </c>
      <c r="O1273">
        <v>0</v>
      </c>
      <c r="P1273">
        <v>20</v>
      </c>
      <c r="Q1273">
        <v>0</v>
      </c>
      <c r="R1273">
        <v>0</v>
      </c>
      <c r="S1273">
        <v>0</v>
      </c>
      <c r="T1273">
        <v>3</v>
      </c>
      <c r="U1273">
        <v>0</v>
      </c>
      <c r="V1273">
        <v>0</v>
      </c>
      <c r="W1273">
        <v>0</v>
      </c>
      <c r="X1273">
        <v>4.2864762549012978</v>
      </c>
      <c r="Y1273">
        <v>0</v>
      </c>
      <c r="Z1273">
        <v>0</v>
      </c>
      <c r="AA1273">
        <v>0</v>
      </c>
      <c r="AB1273">
        <v>1.5702363653708835</v>
      </c>
      <c r="AC1273">
        <v>0</v>
      </c>
      <c r="AD1273">
        <v>0</v>
      </c>
      <c r="AE1273">
        <v>5.8567126202721811</v>
      </c>
    </row>
    <row r="1274" spans="1:31" x14ac:dyDescent="0.3">
      <c r="A1274">
        <v>2735377</v>
      </c>
      <c r="B1274">
        <v>2</v>
      </c>
      <c r="C1274" t="s">
        <v>81</v>
      </c>
      <c r="D1274" t="s">
        <v>118</v>
      </c>
      <c r="E1274" t="s">
        <v>132</v>
      </c>
      <c r="F1274" t="s">
        <v>3797</v>
      </c>
      <c r="G1274" t="s">
        <v>409</v>
      </c>
      <c r="H1274" t="s">
        <v>135</v>
      </c>
      <c r="I1274" t="s">
        <v>136</v>
      </c>
      <c r="J1274" t="s">
        <v>137</v>
      </c>
      <c r="K1274" t="s">
        <v>138</v>
      </c>
      <c r="L1274" t="s">
        <v>3798</v>
      </c>
      <c r="M1274" t="s">
        <v>3799</v>
      </c>
      <c r="N1274">
        <v>0.61916666600000003</v>
      </c>
      <c r="O1274">
        <v>0</v>
      </c>
      <c r="P1274">
        <v>16</v>
      </c>
      <c r="Q1274">
        <v>0</v>
      </c>
      <c r="R1274">
        <v>1</v>
      </c>
      <c r="S1274">
        <v>0</v>
      </c>
      <c r="T1274">
        <v>1</v>
      </c>
      <c r="U1274">
        <v>0</v>
      </c>
      <c r="V1274">
        <v>0</v>
      </c>
      <c r="W1274">
        <v>0</v>
      </c>
      <c r="X1274">
        <v>1.3957229849951702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1.3957229849951702</v>
      </c>
    </row>
    <row r="1275" spans="1:31" x14ac:dyDescent="0.3">
      <c r="A1275">
        <v>2735609</v>
      </c>
      <c r="B1275">
        <v>1</v>
      </c>
      <c r="C1275" t="s">
        <v>80</v>
      </c>
      <c r="D1275" t="s">
        <v>100</v>
      </c>
      <c r="E1275" t="s">
        <v>150</v>
      </c>
      <c r="F1275" t="s">
        <v>3800</v>
      </c>
      <c r="G1275" t="s">
        <v>300</v>
      </c>
      <c r="H1275" t="s">
        <v>153</v>
      </c>
      <c r="I1275" t="s">
        <v>136</v>
      </c>
      <c r="J1275" t="s">
        <v>137</v>
      </c>
      <c r="K1275" t="s">
        <v>210</v>
      </c>
      <c r="L1275" t="s">
        <v>3801</v>
      </c>
      <c r="M1275" t="s">
        <v>3802</v>
      </c>
      <c r="N1275">
        <v>5.2288888880000002</v>
      </c>
      <c r="O1275">
        <v>8</v>
      </c>
      <c r="P1275">
        <v>1094</v>
      </c>
      <c r="Q1275">
        <v>25</v>
      </c>
      <c r="R1275">
        <v>388</v>
      </c>
      <c r="S1275">
        <v>12</v>
      </c>
      <c r="T1275">
        <v>215</v>
      </c>
      <c r="U1275">
        <v>3</v>
      </c>
      <c r="V1275">
        <v>0</v>
      </c>
      <c r="W1275">
        <v>13.990237565755995</v>
      </c>
      <c r="X1275">
        <v>1029.3762211684182</v>
      </c>
      <c r="Y1275">
        <v>45.224212918455571</v>
      </c>
      <c r="Z1275">
        <v>494.6149081287935</v>
      </c>
      <c r="AA1275">
        <v>381.72114147154224</v>
      </c>
      <c r="AB1275">
        <v>706.95725385368007</v>
      </c>
      <c r="AC1275">
        <v>1706.8873711898614</v>
      </c>
      <c r="AD1275">
        <v>0</v>
      </c>
      <c r="AE1275">
        <v>4378.7713462965075</v>
      </c>
    </row>
    <row r="1276" spans="1:31" x14ac:dyDescent="0.3">
      <c r="A1276">
        <v>2735277</v>
      </c>
      <c r="B1276">
        <v>1</v>
      </c>
      <c r="C1276" t="s">
        <v>80</v>
      </c>
      <c r="D1276" t="s">
        <v>83</v>
      </c>
      <c r="E1276" t="s">
        <v>156</v>
      </c>
      <c r="F1276" t="s">
        <v>3803</v>
      </c>
      <c r="G1276" t="s">
        <v>152</v>
      </c>
      <c r="H1276" t="s">
        <v>153</v>
      </c>
      <c r="I1276" t="s">
        <v>136</v>
      </c>
      <c r="J1276" t="s">
        <v>137</v>
      </c>
      <c r="K1276" t="s">
        <v>138</v>
      </c>
      <c r="L1276" t="s">
        <v>3804</v>
      </c>
      <c r="M1276" t="s">
        <v>3805</v>
      </c>
      <c r="N1276">
        <v>0.60611111100000004</v>
      </c>
      <c r="O1276">
        <v>0</v>
      </c>
      <c r="P1276">
        <v>3174</v>
      </c>
      <c r="Q1276">
        <v>0</v>
      </c>
      <c r="R1276">
        <v>2</v>
      </c>
      <c r="S1276">
        <v>4</v>
      </c>
      <c r="T1276">
        <v>786</v>
      </c>
      <c r="U1276">
        <v>3</v>
      </c>
      <c r="V1276">
        <v>21</v>
      </c>
      <c r="W1276">
        <v>0</v>
      </c>
      <c r="X1276">
        <v>330.5382272559541</v>
      </c>
      <c r="Y1276">
        <v>0</v>
      </c>
      <c r="Z1276">
        <v>1.8845783329165835</v>
      </c>
      <c r="AA1276">
        <v>19.061631501825428</v>
      </c>
      <c r="AB1276">
        <v>240.52822946217415</v>
      </c>
      <c r="AC1276">
        <v>42.041482229342876</v>
      </c>
      <c r="AD1276">
        <v>168.01928424251216</v>
      </c>
      <c r="AE1276">
        <v>802.07343302472532</v>
      </c>
    </row>
    <row r="1277" spans="1:31" x14ac:dyDescent="0.3">
      <c r="A1277">
        <v>2735941</v>
      </c>
      <c r="B1277">
        <v>1</v>
      </c>
      <c r="C1277" t="s">
        <v>81</v>
      </c>
      <c r="D1277" t="s">
        <v>119</v>
      </c>
      <c r="E1277" t="s">
        <v>132</v>
      </c>
      <c r="F1277" t="s">
        <v>3806</v>
      </c>
      <c r="G1277" t="s">
        <v>134</v>
      </c>
      <c r="H1277" t="s">
        <v>135</v>
      </c>
      <c r="I1277" t="s">
        <v>136</v>
      </c>
      <c r="J1277" t="s">
        <v>137</v>
      </c>
      <c r="K1277" t="s">
        <v>138</v>
      </c>
      <c r="L1277" t="s">
        <v>3807</v>
      </c>
      <c r="M1277" t="s">
        <v>3808</v>
      </c>
      <c r="N1277">
        <v>3.0938888879999999</v>
      </c>
      <c r="O1277">
        <v>0</v>
      </c>
      <c r="P1277">
        <v>3</v>
      </c>
      <c r="Q1277">
        <v>0</v>
      </c>
      <c r="R1277">
        <v>8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1.9245924178473828</v>
      </c>
      <c r="Y1277">
        <v>0</v>
      </c>
      <c r="Z1277">
        <v>1.7220073678499999</v>
      </c>
      <c r="AA1277">
        <v>0</v>
      </c>
      <c r="AB1277">
        <v>0</v>
      </c>
      <c r="AC1277">
        <v>0</v>
      </c>
      <c r="AD1277">
        <v>0</v>
      </c>
      <c r="AE1277">
        <v>3.6465997856973829</v>
      </c>
    </row>
    <row r="1278" spans="1:31" x14ac:dyDescent="0.3">
      <c r="A1278">
        <v>2735918</v>
      </c>
      <c r="B1278">
        <v>1</v>
      </c>
      <c r="C1278" t="s">
        <v>80</v>
      </c>
      <c r="D1278" t="s">
        <v>103</v>
      </c>
      <c r="E1278" t="s">
        <v>145</v>
      </c>
      <c r="F1278" t="s">
        <v>3809</v>
      </c>
      <c r="G1278" t="s">
        <v>230</v>
      </c>
      <c r="H1278" t="s">
        <v>135</v>
      </c>
      <c r="I1278" t="s">
        <v>136</v>
      </c>
      <c r="J1278" t="s">
        <v>137</v>
      </c>
      <c r="K1278" t="s">
        <v>138</v>
      </c>
      <c r="L1278" t="s">
        <v>3810</v>
      </c>
      <c r="M1278" t="s">
        <v>3811</v>
      </c>
      <c r="N1278">
        <v>3.1494444439999998</v>
      </c>
      <c r="O1278">
        <v>0</v>
      </c>
      <c r="P1278">
        <v>1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1.0907823875394602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1.0907823875394602</v>
      </c>
    </row>
    <row r="1279" spans="1:31" x14ac:dyDescent="0.3">
      <c r="A1279">
        <v>2735563</v>
      </c>
      <c r="B1279">
        <v>1</v>
      </c>
      <c r="C1279" t="s">
        <v>80</v>
      </c>
      <c r="D1279" t="s">
        <v>103</v>
      </c>
      <c r="E1279" t="s">
        <v>200</v>
      </c>
      <c r="F1279" t="s">
        <v>3812</v>
      </c>
      <c r="G1279" t="s">
        <v>163</v>
      </c>
      <c r="H1279" t="s">
        <v>135</v>
      </c>
      <c r="I1279" t="s">
        <v>136</v>
      </c>
      <c r="J1279" t="s">
        <v>137</v>
      </c>
      <c r="K1279" t="s">
        <v>138</v>
      </c>
      <c r="L1279" t="s">
        <v>3813</v>
      </c>
      <c r="M1279" t="s">
        <v>3814</v>
      </c>
      <c r="N1279">
        <v>3.9713888879999999</v>
      </c>
      <c r="O1279">
        <v>0</v>
      </c>
      <c r="P1279">
        <v>47</v>
      </c>
      <c r="Q1279">
        <v>0</v>
      </c>
      <c r="R1279">
        <v>0</v>
      </c>
      <c r="S1279">
        <v>0</v>
      </c>
      <c r="T1279">
        <v>2</v>
      </c>
      <c r="U1279">
        <v>0</v>
      </c>
      <c r="V1279">
        <v>0</v>
      </c>
      <c r="W1279">
        <v>0</v>
      </c>
      <c r="X1279">
        <v>38.157628583051668</v>
      </c>
      <c r="Y1279">
        <v>0</v>
      </c>
      <c r="Z1279">
        <v>0</v>
      </c>
      <c r="AA1279">
        <v>0</v>
      </c>
      <c r="AB1279">
        <v>2.0324721412728528</v>
      </c>
      <c r="AC1279">
        <v>0</v>
      </c>
      <c r="AD1279">
        <v>0</v>
      </c>
      <c r="AE1279">
        <v>40.190100724324523</v>
      </c>
    </row>
    <row r="1280" spans="1:31" x14ac:dyDescent="0.3">
      <c r="A1280">
        <v>2736110</v>
      </c>
      <c r="B1280">
        <v>1</v>
      </c>
      <c r="C1280" t="s">
        <v>81</v>
      </c>
      <c r="D1280" t="s">
        <v>113</v>
      </c>
      <c r="E1280" t="s">
        <v>213</v>
      </c>
      <c r="F1280" t="s">
        <v>3815</v>
      </c>
      <c r="G1280" t="s">
        <v>152</v>
      </c>
      <c r="H1280" t="s">
        <v>153</v>
      </c>
      <c r="I1280" t="s">
        <v>136</v>
      </c>
      <c r="J1280" t="s">
        <v>137</v>
      </c>
      <c r="K1280" t="s">
        <v>138</v>
      </c>
      <c r="L1280" t="s">
        <v>3816</v>
      </c>
      <c r="M1280" t="s">
        <v>3817</v>
      </c>
      <c r="N1280">
        <v>0.77111111099999996</v>
      </c>
      <c r="O1280">
        <v>2</v>
      </c>
      <c r="P1280">
        <v>99</v>
      </c>
      <c r="Q1280">
        <v>7</v>
      </c>
      <c r="R1280">
        <v>3</v>
      </c>
      <c r="S1280">
        <v>7</v>
      </c>
      <c r="T1280">
        <v>13</v>
      </c>
      <c r="U1280">
        <v>1</v>
      </c>
      <c r="V1280">
        <v>0</v>
      </c>
      <c r="W1280">
        <v>0.218139920795275</v>
      </c>
      <c r="X1280">
        <v>20.88153352911187</v>
      </c>
      <c r="Y1280">
        <v>2.9059012623356004</v>
      </c>
      <c r="Z1280">
        <v>0.48961671742316004</v>
      </c>
      <c r="AA1280">
        <v>23.055065218393842</v>
      </c>
      <c r="AB1280">
        <v>11.330624758315379</v>
      </c>
      <c r="AC1280">
        <v>0</v>
      </c>
      <c r="AD1280">
        <v>0</v>
      </c>
      <c r="AE1280">
        <v>58.880881406375124</v>
      </c>
    </row>
    <row r="1281" spans="1:31" x14ac:dyDescent="0.3">
      <c r="A1281">
        <v>2735400</v>
      </c>
      <c r="B1281">
        <v>1</v>
      </c>
      <c r="C1281" t="s">
        <v>80</v>
      </c>
      <c r="D1281" t="s">
        <v>83</v>
      </c>
      <c r="E1281" t="s">
        <v>145</v>
      </c>
      <c r="F1281" t="s">
        <v>3818</v>
      </c>
      <c r="G1281" t="s">
        <v>230</v>
      </c>
      <c r="H1281" t="s">
        <v>135</v>
      </c>
      <c r="I1281" t="s">
        <v>136</v>
      </c>
      <c r="J1281" t="s">
        <v>137</v>
      </c>
      <c r="K1281" t="s">
        <v>138</v>
      </c>
      <c r="L1281" t="s">
        <v>3819</v>
      </c>
      <c r="M1281" t="s">
        <v>3820</v>
      </c>
      <c r="N1281">
        <v>1.9602777769999999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1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3.1517034659116669</v>
      </c>
      <c r="AC1281">
        <v>0</v>
      </c>
      <c r="AD1281">
        <v>0</v>
      </c>
      <c r="AE1281">
        <v>3.1517034659116669</v>
      </c>
    </row>
    <row r="1282" spans="1:31" x14ac:dyDescent="0.3">
      <c r="A1282">
        <v>2735964</v>
      </c>
      <c r="B1282">
        <v>1</v>
      </c>
      <c r="C1282" t="s">
        <v>81</v>
      </c>
      <c r="D1282" t="s">
        <v>120</v>
      </c>
      <c r="E1282" t="s">
        <v>213</v>
      </c>
      <c r="F1282" t="s">
        <v>3821</v>
      </c>
      <c r="G1282" t="s">
        <v>152</v>
      </c>
      <c r="H1282" t="s">
        <v>153</v>
      </c>
      <c r="I1282" t="s">
        <v>136</v>
      </c>
      <c r="J1282" t="s">
        <v>137</v>
      </c>
      <c r="K1282" t="s">
        <v>138</v>
      </c>
      <c r="L1282" t="s">
        <v>3822</v>
      </c>
      <c r="M1282" t="s">
        <v>3823</v>
      </c>
      <c r="N1282">
        <v>1.9780555550000001</v>
      </c>
      <c r="O1282">
        <v>1</v>
      </c>
      <c r="P1282">
        <v>973</v>
      </c>
      <c r="Q1282">
        <v>40</v>
      </c>
      <c r="R1282">
        <v>67</v>
      </c>
      <c r="S1282">
        <v>5</v>
      </c>
      <c r="T1282">
        <v>72</v>
      </c>
      <c r="U1282">
        <v>1</v>
      </c>
      <c r="V1282">
        <v>1</v>
      </c>
      <c r="W1282">
        <v>0.43483317850999992</v>
      </c>
      <c r="X1282">
        <v>299.91558474802935</v>
      </c>
      <c r="Y1282">
        <v>13.937772338366756</v>
      </c>
      <c r="Z1282">
        <v>6.8177953607382857</v>
      </c>
      <c r="AA1282">
        <v>63.038551505177651</v>
      </c>
      <c r="AB1282">
        <v>72.728821226642907</v>
      </c>
      <c r="AC1282">
        <v>121.70400384495686</v>
      </c>
      <c r="AD1282">
        <v>173.08664495091398</v>
      </c>
      <c r="AE1282">
        <v>751.66400715333589</v>
      </c>
    </row>
    <row r="1283" spans="1:31" x14ac:dyDescent="0.3">
      <c r="A1283">
        <v>2736087</v>
      </c>
      <c r="B1283">
        <v>1</v>
      </c>
      <c r="C1283" t="s">
        <v>81</v>
      </c>
      <c r="D1283" t="s">
        <v>128</v>
      </c>
      <c r="E1283" t="s">
        <v>213</v>
      </c>
      <c r="F1283" t="s">
        <v>3824</v>
      </c>
      <c r="G1283" t="s">
        <v>152</v>
      </c>
      <c r="H1283" t="s">
        <v>153</v>
      </c>
      <c r="I1283" t="s">
        <v>136</v>
      </c>
      <c r="J1283" t="s">
        <v>137</v>
      </c>
      <c r="K1283" t="s">
        <v>138</v>
      </c>
      <c r="L1283" t="s">
        <v>3825</v>
      </c>
      <c r="M1283" t="s">
        <v>3826</v>
      </c>
      <c r="N1283">
        <v>0.104722222</v>
      </c>
      <c r="O1283">
        <v>18</v>
      </c>
      <c r="P1283">
        <v>1485</v>
      </c>
      <c r="Q1283">
        <v>28</v>
      </c>
      <c r="R1283">
        <v>21</v>
      </c>
      <c r="S1283">
        <v>13</v>
      </c>
      <c r="T1283">
        <v>126</v>
      </c>
      <c r="U1283">
        <v>1</v>
      </c>
      <c r="V1283">
        <v>0</v>
      </c>
      <c r="W1283">
        <v>0.42525004876439587</v>
      </c>
      <c r="X1283">
        <v>17.542894254783587</v>
      </c>
      <c r="Y1283">
        <v>20.387800068482729</v>
      </c>
      <c r="Z1283">
        <v>0.57710231232224996</v>
      </c>
      <c r="AA1283">
        <v>7.3137731222518525</v>
      </c>
      <c r="AB1283">
        <v>4.9893123401623773</v>
      </c>
      <c r="AC1283">
        <v>24.219003114596244</v>
      </c>
      <c r="AD1283">
        <v>0</v>
      </c>
      <c r="AE1283">
        <v>75.455135261363438</v>
      </c>
    </row>
    <row r="1284" spans="1:31" x14ac:dyDescent="0.3">
      <c r="A1284">
        <v>2736256</v>
      </c>
      <c r="B1284">
        <v>1</v>
      </c>
      <c r="C1284" t="s">
        <v>80</v>
      </c>
      <c r="D1284" t="s">
        <v>90</v>
      </c>
      <c r="E1284" t="s">
        <v>145</v>
      </c>
      <c r="F1284" t="s">
        <v>3827</v>
      </c>
      <c r="G1284" t="s">
        <v>230</v>
      </c>
      <c r="H1284" t="s">
        <v>135</v>
      </c>
      <c r="I1284" t="s">
        <v>136</v>
      </c>
      <c r="J1284" t="s">
        <v>137</v>
      </c>
      <c r="K1284" t="s">
        <v>138</v>
      </c>
      <c r="L1284" t="s">
        <v>3828</v>
      </c>
      <c r="M1284" t="s">
        <v>3829</v>
      </c>
      <c r="N1284">
        <v>6.2283333330000001</v>
      </c>
      <c r="O1284">
        <v>0</v>
      </c>
      <c r="P1284">
        <v>1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2.2805248510772134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2.2805248510772134</v>
      </c>
    </row>
    <row r="1285" spans="1:31" x14ac:dyDescent="0.3">
      <c r="A1285">
        <v>2735297</v>
      </c>
      <c r="B1285">
        <v>2</v>
      </c>
      <c r="C1285" t="s">
        <v>80</v>
      </c>
      <c r="D1285" t="s">
        <v>95</v>
      </c>
      <c r="E1285" t="s">
        <v>132</v>
      </c>
      <c r="F1285" t="s">
        <v>3830</v>
      </c>
      <c r="G1285" t="s">
        <v>230</v>
      </c>
      <c r="H1285" t="s">
        <v>135</v>
      </c>
      <c r="I1285" t="s">
        <v>136</v>
      </c>
      <c r="J1285" t="s">
        <v>137</v>
      </c>
      <c r="K1285" t="s">
        <v>138</v>
      </c>
      <c r="L1285" t="s">
        <v>3831</v>
      </c>
      <c r="M1285" t="s">
        <v>3832</v>
      </c>
      <c r="N1285">
        <v>1.5419444440000001</v>
      </c>
      <c r="O1285">
        <v>0</v>
      </c>
      <c r="P1285">
        <v>180</v>
      </c>
      <c r="Q1285">
        <v>0</v>
      </c>
      <c r="R1285">
        <v>0</v>
      </c>
      <c r="S1285">
        <v>0</v>
      </c>
      <c r="T1285">
        <v>6</v>
      </c>
      <c r="U1285">
        <v>0</v>
      </c>
      <c r="V1285">
        <v>0</v>
      </c>
      <c r="W1285">
        <v>0</v>
      </c>
      <c r="X1285">
        <v>63.107844588421209</v>
      </c>
      <c r="Y1285">
        <v>0</v>
      </c>
      <c r="Z1285">
        <v>0</v>
      </c>
      <c r="AA1285">
        <v>0</v>
      </c>
      <c r="AB1285">
        <v>6.9850914698565001</v>
      </c>
      <c r="AC1285">
        <v>0</v>
      </c>
      <c r="AD1285">
        <v>0</v>
      </c>
      <c r="AE1285">
        <v>70.092936058277715</v>
      </c>
    </row>
    <row r="1286" spans="1:31" x14ac:dyDescent="0.3">
      <c r="A1286">
        <v>2735855</v>
      </c>
      <c r="B1286">
        <v>1</v>
      </c>
      <c r="C1286" t="s">
        <v>80</v>
      </c>
      <c r="D1286" t="s">
        <v>108</v>
      </c>
      <c r="E1286" t="s">
        <v>145</v>
      </c>
      <c r="F1286" t="s">
        <v>3833</v>
      </c>
      <c r="G1286" t="s">
        <v>230</v>
      </c>
      <c r="H1286" t="s">
        <v>135</v>
      </c>
      <c r="I1286" t="s">
        <v>136</v>
      </c>
      <c r="J1286" t="s">
        <v>137</v>
      </c>
      <c r="K1286" t="s">
        <v>138</v>
      </c>
      <c r="L1286" t="s">
        <v>3834</v>
      </c>
      <c r="M1286" t="s">
        <v>3835</v>
      </c>
      <c r="N1286">
        <v>7.1786111110000004</v>
      </c>
      <c r="O1286">
        <v>0</v>
      </c>
      <c r="P1286">
        <v>1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1.0911102048851791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1.0911102048851791</v>
      </c>
    </row>
    <row r="1287" spans="1:31" x14ac:dyDescent="0.3">
      <c r="A1287">
        <v>2735463</v>
      </c>
      <c r="B1287">
        <v>1</v>
      </c>
      <c r="C1287" t="s">
        <v>80</v>
      </c>
      <c r="D1287" t="s">
        <v>106</v>
      </c>
      <c r="E1287" t="s">
        <v>213</v>
      </c>
      <c r="F1287" t="s">
        <v>3836</v>
      </c>
      <c r="G1287" t="s">
        <v>152</v>
      </c>
      <c r="H1287" t="s">
        <v>153</v>
      </c>
      <c r="I1287" t="s">
        <v>136</v>
      </c>
      <c r="J1287" t="s">
        <v>137</v>
      </c>
      <c r="K1287" t="s">
        <v>138</v>
      </c>
      <c r="L1287" t="s">
        <v>3837</v>
      </c>
      <c r="M1287" t="s">
        <v>3838</v>
      </c>
      <c r="N1287">
        <v>0.30027777700000002</v>
      </c>
      <c r="O1287">
        <v>0</v>
      </c>
      <c r="P1287">
        <v>566</v>
      </c>
      <c r="Q1287">
        <v>86</v>
      </c>
      <c r="R1287">
        <v>194</v>
      </c>
      <c r="S1287">
        <v>12</v>
      </c>
      <c r="T1287">
        <v>126</v>
      </c>
      <c r="U1287">
        <v>0</v>
      </c>
      <c r="V1287">
        <v>0</v>
      </c>
      <c r="W1287">
        <v>0</v>
      </c>
      <c r="X1287">
        <v>40.421502555675204</v>
      </c>
      <c r="Y1287">
        <v>26.223262856417495</v>
      </c>
      <c r="Z1287">
        <v>46.454879593918371</v>
      </c>
      <c r="AA1287">
        <v>23.67696274958195</v>
      </c>
      <c r="AB1287">
        <v>27.879563785743933</v>
      </c>
      <c r="AC1287">
        <v>0</v>
      </c>
      <c r="AD1287">
        <v>0</v>
      </c>
      <c r="AE1287">
        <v>164.65617154133693</v>
      </c>
    </row>
    <row r="1288" spans="1:31" x14ac:dyDescent="0.3">
      <c r="A1288">
        <v>2736396</v>
      </c>
      <c r="B1288">
        <v>1</v>
      </c>
      <c r="C1288" t="s">
        <v>81</v>
      </c>
      <c r="D1288" t="s">
        <v>127</v>
      </c>
      <c r="E1288" t="s">
        <v>213</v>
      </c>
      <c r="F1288" t="s">
        <v>3839</v>
      </c>
      <c r="G1288" t="s">
        <v>152</v>
      </c>
      <c r="H1288" t="s">
        <v>153</v>
      </c>
      <c r="I1288" t="s">
        <v>136</v>
      </c>
      <c r="J1288" t="s">
        <v>137</v>
      </c>
      <c r="K1288" t="s">
        <v>138</v>
      </c>
      <c r="L1288" t="s">
        <v>3840</v>
      </c>
      <c r="M1288" t="s">
        <v>3841</v>
      </c>
      <c r="N1288">
        <v>0.74777777700000003</v>
      </c>
      <c r="O1288">
        <v>17</v>
      </c>
      <c r="P1288">
        <v>2441</v>
      </c>
      <c r="Q1288">
        <v>335</v>
      </c>
      <c r="R1288">
        <v>215</v>
      </c>
      <c r="S1288">
        <v>22</v>
      </c>
      <c r="T1288">
        <v>286</v>
      </c>
      <c r="U1288">
        <v>0</v>
      </c>
      <c r="V1288">
        <v>0</v>
      </c>
      <c r="W1288">
        <v>5.395903214931467</v>
      </c>
      <c r="X1288">
        <v>280.58541541144655</v>
      </c>
      <c r="Y1288">
        <v>72.676418858323927</v>
      </c>
      <c r="Z1288">
        <v>35.833218455789975</v>
      </c>
      <c r="AA1288">
        <v>42.897204280351637</v>
      </c>
      <c r="AB1288">
        <v>107.96019618490152</v>
      </c>
      <c r="AC1288">
        <v>0</v>
      </c>
      <c r="AD1288">
        <v>0</v>
      </c>
      <c r="AE1288">
        <v>545.34835640574511</v>
      </c>
    </row>
    <row r="1289" spans="1:31" x14ac:dyDescent="0.3">
      <c r="A1289">
        <v>2735214</v>
      </c>
      <c r="B1289">
        <v>1</v>
      </c>
      <c r="C1289" t="s">
        <v>80</v>
      </c>
      <c r="D1289" t="s">
        <v>96</v>
      </c>
      <c r="E1289" t="s">
        <v>161</v>
      </c>
      <c r="F1289" t="s">
        <v>3842</v>
      </c>
      <c r="G1289" t="s">
        <v>163</v>
      </c>
      <c r="H1289" t="s">
        <v>135</v>
      </c>
      <c r="I1289" t="s">
        <v>136</v>
      </c>
      <c r="J1289" t="s">
        <v>137</v>
      </c>
      <c r="K1289" t="s">
        <v>138</v>
      </c>
      <c r="L1289" t="s">
        <v>3843</v>
      </c>
      <c r="M1289" t="s">
        <v>3844</v>
      </c>
      <c r="N1289">
        <v>1.5877777769999999</v>
      </c>
      <c r="O1289">
        <v>0</v>
      </c>
      <c r="P1289">
        <v>167</v>
      </c>
      <c r="Q1289">
        <v>0</v>
      </c>
      <c r="R1289">
        <v>0</v>
      </c>
      <c r="S1289">
        <v>0</v>
      </c>
      <c r="T1289">
        <v>22</v>
      </c>
      <c r="U1289">
        <v>0</v>
      </c>
      <c r="V1289">
        <v>0</v>
      </c>
      <c r="W1289">
        <v>0</v>
      </c>
      <c r="X1289">
        <v>60.308151627341218</v>
      </c>
      <c r="Y1289">
        <v>0</v>
      </c>
      <c r="Z1289">
        <v>0</v>
      </c>
      <c r="AA1289">
        <v>0</v>
      </c>
      <c r="AB1289">
        <v>14.805990951637055</v>
      </c>
      <c r="AC1289">
        <v>0</v>
      </c>
      <c r="AD1289">
        <v>0</v>
      </c>
      <c r="AE1289">
        <v>75.114142578978274</v>
      </c>
    </row>
    <row r="1290" spans="1:31" x14ac:dyDescent="0.3">
      <c r="A1290">
        <v>2735360</v>
      </c>
      <c r="B1290">
        <v>1</v>
      </c>
      <c r="C1290" t="s">
        <v>80</v>
      </c>
      <c r="D1290" t="s">
        <v>85</v>
      </c>
      <c r="E1290" t="s">
        <v>200</v>
      </c>
      <c r="F1290" t="s">
        <v>3845</v>
      </c>
      <c r="G1290" t="s">
        <v>163</v>
      </c>
      <c r="H1290" t="s">
        <v>135</v>
      </c>
      <c r="I1290" t="s">
        <v>136</v>
      </c>
      <c r="J1290" t="s">
        <v>137</v>
      </c>
      <c r="K1290" t="s">
        <v>138</v>
      </c>
      <c r="L1290" t="s">
        <v>3846</v>
      </c>
      <c r="M1290" t="s">
        <v>3847</v>
      </c>
      <c r="N1290">
        <v>8.0625</v>
      </c>
      <c r="O1290">
        <v>0</v>
      </c>
      <c r="P1290">
        <v>9</v>
      </c>
      <c r="Q1290">
        <v>0</v>
      </c>
      <c r="R1290">
        <v>0</v>
      </c>
      <c r="S1290">
        <v>0</v>
      </c>
      <c r="T1290">
        <v>4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21.726172949290568</v>
      </c>
      <c r="AC1290">
        <v>0</v>
      </c>
      <c r="AD1290">
        <v>0</v>
      </c>
      <c r="AE1290">
        <v>21.726172949290568</v>
      </c>
    </row>
    <row r="1291" spans="1:31" x14ac:dyDescent="0.3">
      <c r="A1291">
        <v>2736379</v>
      </c>
      <c r="B1291">
        <v>1</v>
      </c>
      <c r="C1291" t="s">
        <v>80</v>
      </c>
      <c r="D1291" t="s">
        <v>103</v>
      </c>
      <c r="E1291" t="s">
        <v>161</v>
      </c>
      <c r="F1291" t="s">
        <v>3848</v>
      </c>
      <c r="G1291" t="s">
        <v>1479</v>
      </c>
      <c r="H1291" t="s">
        <v>135</v>
      </c>
      <c r="I1291" t="s">
        <v>136</v>
      </c>
      <c r="J1291" t="s">
        <v>137</v>
      </c>
      <c r="K1291" t="s">
        <v>138</v>
      </c>
      <c r="L1291" t="s">
        <v>3849</v>
      </c>
      <c r="M1291" t="s">
        <v>3850</v>
      </c>
      <c r="N1291">
        <v>2.0244444439999998</v>
      </c>
      <c r="O1291">
        <v>0</v>
      </c>
      <c r="P1291">
        <v>62</v>
      </c>
      <c r="Q1291">
        <v>0</v>
      </c>
      <c r="R1291">
        <v>2</v>
      </c>
      <c r="S1291">
        <v>0</v>
      </c>
      <c r="T1291">
        <v>7</v>
      </c>
      <c r="U1291">
        <v>0</v>
      </c>
      <c r="V1291">
        <v>0</v>
      </c>
      <c r="W1291">
        <v>0</v>
      </c>
      <c r="X1291">
        <v>33.746788275903185</v>
      </c>
      <c r="Y1291">
        <v>0</v>
      </c>
      <c r="Z1291">
        <v>1.6702524006810835</v>
      </c>
      <c r="AA1291">
        <v>0</v>
      </c>
      <c r="AB1291">
        <v>3.6152637415894788</v>
      </c>
      <c r="AC1291">
        <v>0</v>
      </c>
      <c r="AD1291">
        <v>0</v>
      </c>
      <c r="AE1291">
        <v>39.032304418173752</v>
      </c>
    </row>
    <row r="1292" spans="1:31" x14ac:dyDescent="0.3">
      <c r="A1292">
        <v>2735383</v>
      </c>
      <c r="B1292">
        <v>1</v>
      </c>
      <c r="C1292" t="s">
        <v>81</v>
      </c>
      <c r="D1292" t="s">
        <v>115</v>
      </c>
      <c r="E1292" t="s">
        <v>161</v>
      </c>
      <c r="F1292" t="s">
        <v>3851</v>
      </c>
      <c r="G1292" t="s">
        <v>3852</v>
      </c>
      <c r="H1292" t="s">
        <v>135</v>
      </c>
      <c r="I1292" t="s">
        <v>136</v>
      </c>
      <c r="J1292" t="s">
        <v>137</v>
      </c>
      <c r="K1292" t="s">
        <v>138</v>
      </c>
      <c r="L1292" t="s">
        <v>3853</v>
      </c>
      <c r="M1292" t="s">
        <v>3854</v>
      </c>
      <c r="N1292">
        <v>4.3661111110000004</v>
      </c>
      <c r="O1292">
        <v>0</v>
      </c>
      <c r="P1292">
        <v>8</v>
      </c>
      <c r="Q1292">
        <v>0</v>
      </c>
      <c r="R1292">
        <v>9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</row>
    <row r="1293" spans="1:31" x14ac:dyDescent="0.3">
      <c r="A1293">
        <v>2736167</v>
      </c>
      <c r="B1293">
        <v>1</v>
      </c>
      <c r="C1293" t="s">
        <v>80</v>
      </c>
      <c r="D1293" t="s">
        <v>106</v>
      </c>
      <c r="E1293" t="s">
        <v>213</v>
      </c>
      <c r="F1293" t="s">
        <v>451</v>
      </c>
      <c r="G1293" t="s">
        <v>152</v>
      </c>
      <c r="H1293" t="s">
        <v>153</v>
      </c>
      <c r="I1293" t="s">
        <v>136</v>
      </c>
      <c r="J1293" t="s">
        <v>137</v>
      </c>
      <c r="K1293" t="s">
        <v>138</v>
      </c>
      <c r="L1293" t="s">
        <v>3855</v>
      </c>
      <c r="M1293" t="s">
        <v>3856</v>
      </c>
      <c r="N1293">
        <v>0.340277777</v>
      </c>
      <c r="O1293">
        <v>0</v>
      </c>
      <c r="P1293">
        <v>593</v>
      </c>
      <c r="Q1293">
        <v>0</v>
      </c>
      <c r="R1293">
        <v>15</v>
      </c>
      <c r="S1293">
        <v>3</v>
      </c>
      <c r="T1293">
        <v>73</v>
      </c>
      <c r="U1293">
        <v>0</v>
      </c>
      <c r="V1293">
        <v>0</v>
      </c>
      <c r="W1293">
        <v>0</v>
      </c>
      <c r="X1293">
        <v>22.846490381104807</v>
      </c>
      <c r="Y1293">
        <v>0</v>
      </c>
      <c r="Z1293">
        <v>0.79771565713204173</v>
      </c>
      <c r="AA1293">
        <v>7.706563951023</v>
      </c>
      <c r="AB1293">
        <v>9.4947428465984789</v>
      </c>
      <c r="AC1293">
        <v>0</v>
      </c>
      <c r="AD1293">
        <v>0</v>
      </c>
      <c r="AE1293">
        <v>40.845512835858329</v>
      </c>
    </row>
    <row r="1294" spans="1:31" x14ac:dyDescent="0.3">
      <c r="A1294">
        <v>2735503</v>
      </c>
      <c r="B1294">
        <v>1</v>
      </c>
      <c r="C1294" t="s">
        <v>81</v>
      </c>
      <c r="D1294" t="s">
        <v>117</v>
      </c>
      <c r="E1294" t="s">
        <v>132</v>
      </c>
      <c r="F1294" t="s">
        <v>2870</v>
      </c>
      <c r="G1294" t="s">
        <v>393</v>
      </c>
      <c r="H1294" t="s">
        <v>135</v>
      </c>
      <c r="I1294" t="s">
        <v>136</v>
      </c>
      <c r="J1294" t="s">
        <v>137</v>
      </c>
      <c r="K1294" t="s">
        <v>138</v>
      </c>
      <c r="L1294" t="s">
        <v>3857</v>
      </c>
      <c r="M1294" t="s">
        <v>3858</v>
      </c>
      <c r="N1294">
        <v>8.9561111110000002</v>
      </c>
      <c r="O1294">
        <v>0</v>
      </c>
      <c r="P1294">
        <v>23</v>
      </c>
      <c r="Q1294">
        <v>0</v>
      </c>
      <c r="R1294">
        <v>9</v>
      </c>
      <c r="S1294">
        <v>0</v>
      </c>
      <c r="T1294">
        <v>10</v>
      </c>
      <c r="U1294">
        <v>0</v>
      </c>
      <c r="V1294">
        <v>0</v>
      </c>
      <c r="W1294">
        <v>0</v>
      </c>
      <c r="X1294">
        <v>28.56373954197867</v>
      </c>
      <c r="Y1294">
        <v>0</v>
      </c>
      <c r="Z1294">
        <v>4.042434819066</v>
      </c>
      <c r="AA1294">
        <v>0</v>
      </c>
      <c r="AB1294">
        <v>132.57815902911548</v>
      </c>
      <c r="AC1294">
        <v>0</v>
      </c>
      <c r="AD1294">
        <v>0</v>
      </c>
      <c r="AE1294">
        <v>165.18433339016016</v>
      </c>
    </row>
    <row r="1295" spans="1:31" x14ac:dyDescent="0.3">
      <c r="A1295">
        <v>2735695</v>
      </c>
      <c r="B1295">
        <v>1</v>
      </c>
      <c r="C1295" t="s">
        <v>80</v>
      </c>
      <c r="D1295" t="s">
        <v>97</v>
      </c>
      <c r="E1295" t="s">
        <v>200</v>
      </c>
      <c r="F1295" t="s">
        <v>3859</v>
      </c>
      <c r="G1295" t="s">
        <v>163</v>
      </c>
      <c r="H1295" t="s">
        <v>135</v>
      </c>
      <c r="I1295" t="s">
        <v>136</v>
      </c>
      <c r="J1295" t="s">
        <v>137</v>
      </c>
      <c r="K1295" t="s">
        <v>138</v>
      </c>
      <c r="L1295" t="s">
        <v>3860</v>
      </c>
      <c r="M1295" t="s">
        <v>3861</v>
      </c>
      <c r="N1295">
        <v>0.93138888799999997</v>
      </c>
      <c r="O1295">
        <v>0</v>
      </c>
      <c r="P1295">
        <v>85</v>
      </c>
      <c r="Q1295">
        <v>0</v>
      </c>
      <c r="R1295">
        <v>4</v>
      </c>
      <c r="S1295">
        <v>0</v>
      </c>
      <c r="T1295">
        <v>5</v>
      </c>
      <c r="U1295">
        <v>0</v>
      </c>
      <c r="V1295">
        <v>0</v>
      </c>
      <c r="W1295">
        <v>0</v>
      </c>
      <c r="X1295">
        <v>20.366955035721496</v>
      </c>
      <c r="Y1295">
        <v>0</v>
      </c>
      <c r="Z1295">
        <v>0.91847089696308837</v>
      </c>
      <c r="AA1295">
        <v>0</v>
      </c>
      <c r="AB1295">
        <v>0.75466099339583326</v>
      </c>
      <c r="AC1295">
        <v>0</v>
      </c>
      <c r="AD1295">
        <v>0</v>
      </c>
      <c r="AE1295">
        <v>22.04008692608042</v>
      </c>
    </row>
    <row r="1296" spans="1:31" x14ac:dyDescent="0.3">
      <c r="A1296">
        <v>2735861</v>
      </c>
      <c r="B1296">
        <v>1</v>
      </c>
      <c r="C1296" t="s">
        <v>81</v>
      </c>
      <c r="D1296" t="s">
        <v>123</v>
      </c>
      <c r="E1296" t="s">
        <v>213</v>
      </c>
      <c r="F1296" t="s">
        <v>3862</v>
      </c>
      <c r="G1296" t="s">
        <v>152</v>
      </c>
      <c r="H1296" t="s">
        <v>153</v>
      </c>
      <c r="I1296" t="s">
        <v>136</v>
      </c>
      <c r="J1296" t="s">
        <v>137</v>
      </c>
      <c r="K1296" t="s">
        <v>138</v>
      </c>
      <c r="L1296" t="s">
        <v>3863</v>
      </c>
      <c r="M1296" t="s">
        <v>3864</v>
      </c>
      <c r="N1296">
        <v>0.90555555499999996</v>
      </c>
      <c r="O1296">
        <v>0</v>
      </c>
      <c r="P1296">
        <v>6915</v>
      </c>
      <c r="Q1296">
        <v>0</v>
      </c>
      <c r="R1296">
        <v>4</v>
      </c>
      <c r="S1296">
        <v>1</v>
      </c>
      <c r="T1296">
        <v>577</v>
      </c>
      <c r="U1296">
        <v>0</v>
      </c>
      <c r="V1296">
        <v>2</v>
      </c>
      <c r="W1296">
        <v>0</v>
      </c>
      <c r="X1296">
        <v>1062.9448303423426</v>
      </c>
      <c r="Y1296">
        <v>0</v>
      </c>
      <c r="Z1296">
        <v>2.5271143479298064</v>
      </c>
      <c r="AA1296">
        <v>2.0815868437050802</v>
      </c>
      <c r="AB1296">
        <v>404.66465973165538</v>
      </c>
      <c r="AC1296">
        <v>0</v>
      </c>
      <c r="AD1296">
        <v>13.821074191028281</v>
      </c>
      <c r="AE1296">
        <v>1486.039265456661</v>
      </c>
    </row>
    <row r="1297" spans="1:31" x14ac:dyDescent="0.3">
      <c r="A1297">
        <v>2735689</v>
      </c>
      <c r="B1297">
        <v>1</v>
      </c>
      <c r="C1297" t="s">
        <v>80</v>
      </c>
      <c r="D1297" t="s">
        <v>93</v>
      </c>
      <c r="E1297" t="s">
        <v>161</v>
      </c>
      <c r="F1297" t="s">
        <v>3865</v>
      </c>
      <c r="G1297" t="s">
        <v>163</v>
      </c>
      <c r="H1297" t="s">
        <v>135</v>
      </c>
      <c r="I1297" t="s">
        <v>136</v>
      </c>
      <c r="J1297" t="s">
        <v>137</v>
      </c>
      <c r="K1297" t="s">
        <v>138</v>
      </c>
      <c r="L1297" t="s">
        <v>3866</v>
      </c>
      <c r="M1297" t="s">
        <v>3867</v>
      </c>
      <c r="N1297">
        <v>2.5522222220000002</v>
      </c>
      <c r="O1297">
        <v>0</v>
      </c>
      <c r="P1297">
        <v>8</v>
      </c>
      <c r="Q1297">
        <v>0</v>
      </c>
      <c r="R1297">
        <v>1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1.4901145308060699</v>
      </c>
      <c r="Y1297">
        <v>0</v>
      </c>
      <c r="Z1297">
        <v>0.34211147021635502</v>
      </c>
      <c r="AA1297">
        <v>0</v>
      </c>
      <c r="AB1297">
        <v>0</v>
      </c>
      <c r="AC1297">
        <v>0</v>
      </c>
      <c r="AD1297">
        <v>0</v>
      </c>
      <c r="AE1297">
        <v>1.8322260010224249</v>
      </c>
    </row>
    <row r="1298" spans="1:31" x14ac:dyDescent="0.3">
      <c r="A1298">
        <v>2735646</v>
      </c>
      <c r="B1298">
        <v>1</v>
      </c>
      <c r="C1298" t="s">
        <v>80</v>
      </c>
      <c r="D1298" t="s">
        <v>83</v>
      </c>
      <c r="E1298" t="s">
        <v>156</v>
      </c>
      <c r="F1298" t="s">
        <v>3582</v>
      </c>
      <c r="G1298" t="s">
        <v>152</v>
      </c>
      <c r="H1298" t="s">
        <v>153</v>
      </c>
      <c r="I1298" t="s">
        <v>136</v>
      </c>
      <c r="J1298" t="s">
        <v>137</v>
      </c>
      <c r="K1298" t="s">
        <v>138</v>
      </c>
      <c r="L1298" t="s">
        <v>3868</v>
      </c>
      <c r="M1298" t="s">
        <v>3869</v>
      </c>
      <c r="N1298">
        <v>0.11</v>
      </c>
      <c r="O1298">
        <v>0</v>
      </c>
      <c r="P1298">
        <v>1</v>
      </c>
      <c r="Q1298">
        <v>0</v>
      </c>
      <c r="R1298">
        <v>0</v>
      </c>
      <c r="S1298">
        <v>1</v>
      </c>
      <c r="T1298">
        <v>63</v>
      </c>
      <c r="U1298">
        <v>0</v>
      </c>
      <c r="V1298">
        <v>15</v>
      </c>
      <c r="W1298">
        <v>0</v>
      </c>
      <c r="X1298">
        <v>2.2859700501000001E-3</v>
      </c>
      <c r="Y1298">
        <v>0</v>
      </c>
      <c r="Z1298">
        <v>0</v>
      </c>
      <c r="AA1298">
        <v>5.8904578205596199</v>
      </c>
      <c r="AB1298">
        <v>16.333989022210861</v>
      </c>
      <c r="AC1298">
        <v>0</v>
      </c>
      <c r="AD1298">
        <v>57.194704193420634</v>
      </c>
      <c r="AE1298">
        <v>79.42143700624122</v>
      </c>
    </row>
    <row r="1299" spans="1:31" x14ac:dyDescent="0.3">
      <c r="A1299">
        <v>2736210</v>
      </c>
      <c r="B1299">
        <v>1</v>
      </c>
      <c r="C1299" t="s">
        <v>80</v>
      </c>
      <c r="D1299" t="s">
        <v>82</v>
      </c>
      <c r="E1299" t="s">
        <v>200</v>
      </c>
      <c r="F1299" t="s">
        <v>3870</v>
      </c>
      <c r="G1299" t="s">
        <v>163</v>
      </c>
      <c r="H1299" t="s">
        <v>135</v>
      </c>
      <c r="I1299" t="s">
        <v>136</v>
      </c>
      <c r="J1299" t="s">
        <v>137</v>
      </c>
      <c r="K1299" t="s">
        <v>138</v>
      </c>
      <c r="L1299" t="s">
        <v>3871</v>
      </c>
      <c r="M1299" t="s">
        <v>3872</v>
      </c>
      <c r="N1299">
        <v>8.8747222220000008</v>
      </c>
      <c r="O1299">
        <v>0</v>
      </c>
      <c r="P1299">
        <v>64</v>
      </c>
      <c r="Q1299">
        <v>0</v>
      </c>
      <c r="R1299">
        <v>0</v>
      </c>
      <c r="S1299">
        <v>0</v>
      </c>
      <c r="T1299">
        <v>36</v>
      </c>
      <c r="U1299">
        <v>0</v>
      </c>
      <c r="V1299">
        <v>0</v>
      </c>
      <c r="W1299">
        <v>0</v>
      </c>
      <c r="X1299">
        <v>97.172066459136587</v>
      </c>
      <c r="Y1299">
        <v>0</v>
      </c>
      <c r="Z1299">
        <v>0</v>
      </c>
      <c r="AA1299">
        <v>0</v>
      </c>
      <c r="AB1299">
        <v>233.40979214592446</v>
      </c>
      <c r="AC1299">
        <v>0</v>
      </c>
      <c r="AD1299">
        <v>0</v>
      </c>
      <c r="AE1299">
        <v>330.58185860506103</v>
      </c>
    </row>
    <row r="1300" spans="1:31" x14ac:dyDescent="0.3">
      <c r="A1300">
        <v>2735546</v>
      </c>
      <c r="B1300">
        <v>1</v>
      </c>
      <c r="C1300" t="s">
        <v>81</v>
      </c>
      <c r="D1300" t="s">
        <v>128</v>
      </c>
      <c r="E1300" t="s">
        <v>150</v>
      </c>
      <c r="F1300" t="s">
        <v>3873</v>
      </c>
      <c r="G1300" t="s">
        <v>152</v>
      </c>
      <c r="H1300" t="s">
        <v>153</v>
      </c>
      <c r="I1300" t="s">
        <v>136</v>
      </c>
      <c r="J1300" t="s">
        <v>137</v>
      </c>
      <c r="K1300" t="s">
        <v>138</v>
      </c>
      <c r="L1300" t="s">
        <v>3874</v>
      </c>
      <c r="M1300" t="s">
        <v>3875</v>
      </c>
      <c r="N1300">
        <v>1.1316666660000001</v>
      </c>
      <c r="O1300">
        <v>1</v>
      </c>
      <c r="P1300">
        <v>2747</v>
      </c>
      <c r="Q1300">
        <v>0</v>
      </c>
      <c r="R1300">
        <v>23</v>
      </c>
      <c r="S1300">
        <v>1</v>
      </c>
      <c r="T1300">
        <v>166</v>
      </c>
      <c r="U1300">
        <v>1</v>
      </c>
      <c r="V1300">
        <v>1</v>
      </c>
      <c r="W1300">
        <v>0.22549102799333337</v>
      </c>
      <c r="X1300">
        <v>584.96989482783488</v>
      </c>
      <c r="Y1300">
        <v>0</v>
      </c>
      <c r="Z1300">
        <v>4.8267226807339476</v>
      </c>
      <c r="AA1300">
        <v>55.333580558762748</v>
      </c>
      <c r="AB1300">
        <v>221.58684187172381</v>
      </c>
      <c r="AC1300">
        <v>197.86981271373557</v>
      </c>
      <c r="AD1300">
        <v>3.4977615958547972</v>
      </c>
      <c r="AE1300">
        <v>1068.3101052766392</v>
      </c>
    </row>
    <row r="1301" spans="1:31" x14ac:dyDescent="0.3">
      <c r="A1301">
        <v>2735669</v>
      </c>
      <c r="B1301">
        <v>1</v>
      </c>
      <c r="C1301" t="s">
        <v>80</v>
      </c>
      <c r="D1301" t="s">
        <v>94</v>
      </c>
      <c r="E1301" t="s">
        <v>132</v>
      </c>
      <c r="F1301" t="s">
        <v>3876</v>
      </c>
      <c r="G1301" t="s">
        <v>134</v>
      </c>
      <c r="H1301" t="s">
        <v>135</v>
      </c>
      <c r="I1301" t="s">
        <v>136</v>
      </c>
      <c r="J1301" t="s">
        <v>137</v>
      </c>
      <c r="K1301" t="s">
        <v>138</v>
      </c>
      <c r="L1301" t="s">
        <v>3877</v>
      </c>
      <c r="M1301" t="s">
        <v>3878</v>
      </c>
      <c r="N1301">
        <v>0.42194444399999997</v>
      </c>
      <c r="O1301">
        <v>0</v>
      </c>
      <c r="P1301">
        <v>169</v>
      </c>
      <c r="Q1301">
        <v>0</v>
      </c>
      <c r="R1301">
        <v>3</v>
      </c>
      <c r="S1301">
        <v>0</v>
      </c>
      <c r="T1301">
        <v>39</v>
      </c>
      <c r="U1301">
        <v>0</v>
      </c>
      <c r="V1301">
        <v>0</v>
      </c>
      <c r="W1301">
        <v>0</v>
      </c>
      <c r="X1301">
        <v>11.608556213436811</v>
      </c>
      <c r="Y1301">
        <v>0</v>
      </c>
      <c r="Z1301">
        <v>0.78027452092413485</v>
      </c>
      <c r="AA1301">
        <v>0</v>
      </c>
      <c r="AB1301">
        <v>6.3768201208445534</v>
      </c>
      <c r="AC1301">
        <v>0</v>
      </c>
      <c r="AD1301">
        <v>0</v>
      </c>
      <c r="AE1301">
        <v>18.7656508552055</v>
      </c>
    </row>
    <row r="1302" spans="1:31" x14ac:dyDescent="0.3">
      <c r="A1302">
        <v>2735875</v>
      </c>
      <c r="B1302">
        <v>1</v>
      </c>
      <c r="C1302" t="s">
        <v>80</v>
      </c>
      <c r="D1302" t="s">
        <v>82</v>
      </c>
      <c r="E1302" t="s">
        <v>145</v>
      </c>
      <c r="F1302" t="s">
        <v>3879</v>
      </c>
      <c r="G1302" t="s">
        <v>181</v>
      </c>
      <c r="H1302" t="s">
        <v>135</v>
      </c>
      <c r="I1302" t="s">
        <v>136</v>
      </c>
      <c r="J1302" t="s">
        <v>137</v>
      </c>
      <c r="K1302" t="s">
        <v>138</v>
      </c>
      <c r="L1302" t="s">
        <v>3880</v>
      </c>
      <c r="M1302" t="s">
        <v>3881</v>
      </c>
      <c r="N1302">
        <v>3.9286111109999999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1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15.587461576228208</v>
      </c>
      <c r="AC1302">
        <v>0</v>
      </c>
      <c r="AD1302">
        <v>0</v>
      </c>
      <c r="AE1302">
        <v>15.587461576228208</v>
      </c>
    </row>
    <row r="1303" spans="1:31" x14ac:dyDescent="0.3">
      <c r="A1303">
        <v>2735377</v>
      </c>
      <c r="B1303">
        <v>1</v>
      </c>
      <c r="C1303" t="s">
        <v>81</v>
      </c>
      <c r="D1303" t="s">
        <v>118</v>
      </c>
      <c r="E1303" t="s">
        <v>161</v>
      </c>
      <c r="F1303" t="s">
        <v>3882</v>
      </c>
      <c r="G1303" t="s">
        <v>409</v>
      </c>
      <c r="H1303" t="s">
        <v>135</v>
      </c>
      <c r="I1303" t="s">
        <v>136</v>
      </c>
      <c r="J1303" t="s">
        <v>137</v>
      </c>
      <c r="K1303" t="s">
        <v>138</v>
      </c>
      <c r="L1303" t="s">
        <v>3883</v>
      </c>
      <c r="M1303" t="s">
        <v>3798</v>
      </c>
      <c r="N1303">
        <v>11.913888888000001</v>
      </c>
      <c r="O1303">
        <v>0</v>
      </c>
      <c r="P1303">
        <v>14</v>
      </c>
      <c r="Q1303">
        <v>0</v>
      </c>
      <c r="R1303">
        <v>1</v>
      </c>
      <c r="S1303">
        <v>0</v>
      </c>
      <c r="T1303">
        <v>1</v>
      </c>
      <c r="U1303">
        <v>0</v>
      </c>
      <c r="V1303">
        <v>0</v>
      </c>
      <c r="W1303">
        <v>0</v>
      </c>
      <c r="X1303">
        <v>22.851560746758903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22.851560746758903</v>
      </c>
    </row>
    <row r="1304" spans="1:31" x14ac:dyDescent="0.3">
      <c r="A1304">
        <v>2735924</v>
      </c>
      <c r="B1304">
        <v>1</v>
      </c>
      <c r="C1304" t="s">
        <v>81</v>
      </c>
      <c r="D1304" t="s">
        <v>112</v>
      </c>
      <c r="E1304" t="s">
        <v>150</v>
      </c>
      <c r="F1304" t="s">
        <v>3884</v>
      </c>
      <c r="G1304" t="s">
        <v>152</v>
      </c>
      <c r="H1304" t="s">
        <v>153</v>
      </c>
      <c r="I1304" t="s">
        <v>136</v>
      </c>
      <c r="J1304" t="s">
        <v>137</v>
      </c>
      <c r="K1304" t="s">
        <v>138</v>
      </c>
      <c r="L1304" t="s">
        <v>3885</v>
      </c>
      <c r="M1304" t="s">
        <v>3886</v>
      </c>
      <c r="N1304">
        <v>1.8911111110000001</v>
      </c>
      <c r="O1304">
        <v>1</v>
      </c>
      <c r="P1304">
        <v>227</v>
      </c>
      <c r="Q1304">
        <v>148</v>
      </c>
      <c r="R1304">
        <v>247</v>
      </c>
      <c r="S1304">
        <v>24</v>
      </c>
      <c r="T1304">
        <v>27</v>
      </c>
      <c r="U1304">
        <v>8</v>
      </c>
      <c r="V1304">
        <v>0</v>
      </c>
      <c r="W1304">
        <v>0.3378497067666667</v>
      </c>
      <c r="X1304">
        <v>44.319610885826982</v>
      </c>
      <c r="Y1304">
        <v>331.08044267346492</v>
      </c>
      <c r="Z1304">
        <v>108.26708062874722</v>
      </c>
      <c r="AA1304">
        <v>431.85342050948378</v>
      </c>
      <c r="AB1304">
        <v>53.715374766762842</v>
      </c>
      <c r="AC1304">
        <v>1358.9290950724817</v>
      </c>
      <c r="AD1304">
        <v>0</v>
      </c>
      <c r="AE1304">
        <v>2328.5028742435343</v>
      </c>
    </row>
    <row r="1305" spans="1:31" x14ac:dyDescent="0.3">
      <c r="A1305">
        <v>2735234</v>
      </c>
      <c r="B1305">
        <v>1</v>
      </c>
      <c r="C1305" t="s">
        <v>81</v>
      </c>
      <c r="D1305" t="s">
        <v>118</v>
      </c>
      <c r="E1305" t="s">
        <v>173</v>
      </c>
      <c r="F1305" t="s">
        <v>3887</v>
      </c>
      <c r="G1305" t="s">
        <v>152</v>
      </c>
      <c r="H1305" t="s">
        <v>153</v>
      </c>
      <c r="I1305" t="s">
        <v>136</v>
      </c>
      <c r="J1305" t="s">
        <v>137</v>
      </c>
      <c r="K1305" t="s">
        <v>138</v>
      </c>
      <c r="L1305" t="s">
        <v>3883</v>
      </c>
      <c r="M1305" t="s">
        <v>3888</v>
      </c>
      <c r="N1305">
        <v>9.6563888880000004</v>
      </c>
      <c r="O1305">
        <v>23</v>
      </c>
      <c r="P1305">
        <v>2965</v>
      </c>
      <c r="Q1305">
        <v>540</v>
      </c>
      <c r="R1305">
        <v>657</v>
      </c>
      <c r="S1305">
        <v>59</v>
      </c>
      <c r="T1305">
        <v>334</v>
      </c>
      <c r="U1305">
        <v>3</v>
      </c>
      <c r="V1305">
        <v>0</v>
      </c>
      <c r="W1305">
        <v>121.08142713688697</v>
      </c>
      <c r="X1305">
        <v>3617.264117686982</v>
      </c>
      <c r="Y1305">
        <v>3579.7926024116355</v>
      </c>
      <c r="Z1305">
        <v>1131.4682046623016</v>
      </c>
      <c r="AA1305">
        <v>2412.2811112897311</v>
      </c>
      <c r="AB1305">
        <v>1108.2943086304956</v>
      </c>
      <c r="AC1305">
        <v>2339.842574470636</v>
      </c>
      <c r="AD1305">
        <v>0</v>
      </c>
      <c r="AE1305">
        <v>14310.024346288668</v>
      </c>
    </row>
    <row r="1306" spans="1:31" x14ac:dyDescent="0.3">
      <c r="A1306">
        <v>2735981</v>
      </c>
      <c r="B1306">
        <v>1</v>
      </c>
      <c r="C1306" t="s">
        <v>80</v>
      </c>
      <c r="D1306" t="s">
        <v>104</v>
      </c>
      <c r="E1306" t="s">
        <v>132</v>
      </c>
      <c r="F1306" t="s">
        <v>3889</v>
      </c>
      <c r="G1306" t="s">
        <v>134</v>
      </c>
      <c r="H1306" t="s">
        <v>135</v>
      </c>
      <c r="I1306" t="s">
        <v>136</v>
      </c>
      <c r="J1306" t="s">
        <v>137</v>
      </c>
      <c r="K1306" t="s">
        <v>138</v>
      </c>
      <c r="L1306" t="s">
        <v>3890</v>
      </c>
      <c r="M1306" t="s">
        <v>3891</v>
      </c>
      <c r="N1306">
        <v>8.1516666660000006</v>
      </c>
      <c r="O1306">
        <v>0</v>
      </c>
      <c r="P1306">
        <v>3</v>
      </c>
      <c r="Q1306">
        <v>0</v>
      </c>
      <c r="R1306">
        <v>2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3.4791675173850929</v>
      </c>
      <c r="Y1306">
        <v>0</v>
      </c>
      <c r="Z1306">
        <v>4.2296637979399998</v>
      </c>
      <c r="AA1306">
        <v>0</v>
      </c>
      <c r="AB1306">
        <v>0</v>
      </c>
      <c r="AC1306">
        <v>0</v>
      </c>
      <c r="AD1306">
        <v>0</v>
      </c>
      <c r="AE1306">
        <v>7.7088313153250922</v>
      </c>
    </row>
    <row r="1307" spans="1:31" x14ac:dyDescent="0.3">
      <c r="A1307">
        <v>2735626</v>
      </c>
      <c r="B1307">
        <v>1</v>
      </c>
      <c r="C1307" t="s">
        <v>81</v>
      </c>
      <c r="D1307" t="s">
        <v>118</v>
      </c>
      <c r="E1307" t="s">
        <v>156</v>
      </c>
      <c r="F1307" t="s">
        <v>3892</v>
      </c>
      <c r="G1307" t="s">
        <v>1361</v>
      </c>
      <c r="H1307" t="s">
        <v>153</v>
      </c>
      <c r="I1307" t="s">
        <v>136</v>
      </c>
      <c r="J1307" t="s">
        <v>137</v>
      </c>
      <c r="K1307" t="s">
        <v>138</v>
      </c>
      <c r="L1307" t="s">
        <v>3893</v>
      </c>
      <c r="M1307" t="s">
        <v>3894</v>
      </c>
      <c r="N1307">
        <v>9.4522222219999996</v>
      </c>
      <c r="O1307">
        <v>0</v>
      </c>
      <c r="P1307">
        <v>0</v>
      </c>
      <c r="Q1307">
        <v>0</v>
      </c>
      <c r="R1307">
        <v>0</v>
      </c>
      <c r="S1307">
        <v>1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30.850060494647835</v>
      </c>
      <c r="AB1307">
        <v>0</v>
      </c>
      <c r="AC1307">
        <v>0</v>
      </c>
      <c r="AD1307">
        <v>0</v>
      </c>
      <c r="AE1307">
        <v>30.850060494647835</v>
      </c>
    </row>
    <row r="1308" spans="1:31" x14ac:dyDescent="0.3">
      <c r="A1308">
        <v>2735589</v>
      </c>
      <c r="B1308">
        <v>1</v>
      </c>
      <c r="C1308" t="s">
        <v>80</v>
      </c>
      <c r="D1308" t="s">
        <v>96</v>
      </c>
      <c r="E1308" t="s">
        <v>145</v>
      </c>
      <c r="F1308" t="s">
        <v>3895</v>
      </c>
      <c r="G1308" t="s">
        <v>181</v>
      </c>
      <c r="H1308" t="s">
        <v>135</v>
      </c>
      <c r="I1308" t="s">
        <v>136</v>
      </c>
      <c r="J1308" t="s">
        <v>137</v>
      </c>
      <c r="K1308" t="s">
        <v>138</v>
      </c>
      <c r="L1308" t="s">
        <v>3896</v>
      </c>
      <c r="M1308" t="s">
        <v>3897</v>
      </c>
      <c r="N1308">
        <v>5.8847222219999997</v>
      </c>
      <c r="O1308">
        <v>0</v>
      </c>
      <c r="P1308">
        <v>1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</row>
    <row r="1309" spans="1:31" x14ac:dyDescent="0.3">
      <c r="A1309">
        <v>2735340</v>
      </c>
      <c r="B1309">
        <v>1</v>
      </c>
      <c r="C1309" t="s">
        <v>80</v>
      </c>
      <c r="D1309" t="s">
        <v>98</v>
      </c>
      <c r="E1309" t="s">
        <v>213</v>
      </c>
      <c r="F1309" t="s">
        <v>3898</v>
      </c>
      <c r="G1309" t="s">
        <v>152</v>
      </c>
      <c r="H1309" t="s">
        <v>153</v>
      </c>
      <c r="I1309" t="s">
        <v>136</v>
      </c>
      <c r="J1309" t="s">
        <v>137</v>
      </c>
      <c r="K1309" t="s">
        <v>138</v>
      </c>
      <c r="L1309" t="s">
        <v>3899</v>
      </c>
      <c r="M1309" t="s">
        <v>3900</v>
      </c>
      <c r="N1309">
        <v>0.79277777699999996</v>
      </c>
      <c r="O1309">
        <v>0</v>
      </c>
      <c r="P1309">
        <v>22</v>
      </c>
      <c r="Q1309">
        <v>12</v>
      </c>
      <c r="R1309">
        <v>127</v>
      </c>
      <c r="S1309">
        <v>3</v>
      </c>
      <c r="T1309">
        <v>35</v>
      </c>
      <c r="U1309">
        <v>2</v>
      </c>
      <c r="V1309">
        <v>0</v>
      </c>
      <c r="W1309">
        <v>0</v>
      </c>
      <c r="X1309">
        <v>7.34112936211171</v>
      </c>
      <c r="Y1309">
        <v>40.241405094543978</v>
      </c>
      <c r="Z1309">
        <v>76.70438302799333</v>
      </c>
      <c r="AA1309">
        <v>24.144295951656169</v>
      </c>
      <c r="AB1309">
        <v>29.348964586678893</v>
      </c>
      <c r="AC1309">
        <v>89.282886315218008</v>
      </c>
      <c r="AD1309">
        <v>0</v>
      </c>
      <c r="AE1309">
        <v>267.06306433820214</v>
      </c>
    </row>
    <row r="1310" spans="1:31" x14ac:dyDescent="0.3">
      <c r="A1310">
        <v>2735334</v>
      </c>
      <c r="B1310">
        <v>1</v>
      </c>
      <c r="C1310" t="s">
        <v>80</v>
      </c>
      <c r="D1310" t="s">
        <v>87</v>
      </c>
      <c r="E1310" t="s">
        <v>145</v>
      </c>
      <c r="F1310" t="s">
        <v>3901</v>
      </c>
      <c r="G1310" t="s">
        <v>163</v>
      </c>
      <c r="H1310" t="s">
        <v>135</v>
      </c>
      <c r="I1310" t="s">
        <v>136</v>
      </c>
      <c r="J1310" t="s">
        <v>137</v>
      </c>
      <c r="K1310" t="s">
        <v>138</v>
      </c>
      <c r="L1310" t="s">
        <v>3902</v>
      </c>
      <c r="M1310" t="s">
        <v>3903</v>
      </c>
      <c r="N1310">
        <v>3.247777777</v>
      </c>
      <c r="O1310">
        <v>0</v>
      </c>
      <c r="P1310">
        <v>17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12.832735233959149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12.832735233959149</v>
      </c>
    </row>
    <row r="1311" spans="1:31" x14ac:dyDescent="0.3">
      <c r="A1311">
        <v>2771587</v>
      </c>
      <c r="B1311">
        <v>1</v>
      </c>
      <c r="C1311" t="s">
        <v>80</v>
      </c>
      <c r="D1311" t="s">
        <v>94</v>
      </c>
      <c r="E1311" t="s">
        <v>145</v>
      </c>
      <c r="F1311" t="s">
        <v>3904</v>
      </c>
      <c r="G1311" t="s">
        <v>230</v>
      </c>
      <c r="H1311" t="s">
        <v>135</v>
      </c>
      <c r="I1311" t="s">
        <v>136</v>
      </c>
      <c r="J1311" t="s">
        <v>137</v>
      </c>
      <c r="K1311" t="s">
        <v>138</v>
      </c>
      <c r="L1311" t="s">
        <v>3905</v>
      </c>
      <c r="M1311" t="s">
        <v>3906</v>
      </c>
      <c r="N1311">
        <v>8.6897222220000003</v>
      </c>
      <c r="O1311">
        <v>0</v>
      </c>
      <c r="P1311">
        <v>1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6.116069101111627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6.116069101111627</v>
      </c>
    </row>
    <row r="1312" spans="1:31" x14ac:dyDescent="0.3">
      <c r="A1312">
        <v>2736439</v>
      </c>
      <c r="B1312">
        <v>1</v>
      </c>
      <c r="C1312" t="s">
        <v>80</v>
      </c>
      <c r="D1312" t="s">
        <v>82</v>
      </c>
      <c r="E1312" t="s">
        <v>145</v>
      </c>
      <c r="F1312" t="s">
        <v>3907</v>
      </c>
      <c r="G1312" t="s">
        <v>181</v>
      </c>
      <c r="H1312" t="s">
        <v>135</v>
      </c>
      <c r="I1312" t="s">
        <v>136</v>
      </c>
      <c r="J1312" t="s">
        <v>137</v>
      </c>
      <c r="K1312" t="s">
        <v>138</v>
      </c>
      <c r="L1312" t="s">
        <v>3648</v>
      </c>
      <c r="M1312" t="s">
        <v>3908</v>
      </c>
      <c r="N1312">
        <v>1.616666666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17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5.8729716428567551</v>
      </c>
      <c r="AC1312">
        <v>0</v>
      </c>
      <c r="AD1312">
        <v>0</v>
      </c>
      <c r="AE1312">
        <v>5.8729716428567551</v>
      </c>
    </row>
    <row r="1313" spans="1:31" x14ac:dyDescent="0.3">
      <c r="A1313">
        <v>2735420</v>
      </c>
      <c r="B1313">
        <v>1</v>
      </c>
      <c r="C1313" t="s">
        <v>80</v>
      </c>
      <c r="D1313" t="s">
        <v>84</v>
      </c>
      <c r="E1313" t="s">
        <v>145</v>
      </c>
      <c r="F1313" t="s">
        <v>3909</v>
      </c>
      <c r="G1313" t="s">
        <v>181</v>
      </c>
      <c r="H1313" t="s">
        <v>135</v>
      </c>
      <c r="I1313" t="s">
        <v>136</v>
      </c>
      <c r="J1313" t="s">
        <v>137</v>
      </c>
      <c r="K1313" t="s">
        <v>138</v>
      </c>
      <c r="L1313" t="s">
        <v>3910</v>
      </c>
      <c r="M1313" t="s">
        <v>3911</v>
      </c>
      <c r="N1313">
        <v>6.7102777769999999</v>
      </c>
      <c r="O1313">
        <v>0</v>
      </c>
      <c r="P1313">
        <v>22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31.502776248986216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31.502776248986216</v>
      </c>
    </row>
    <row r="1314" spans="1:31" x14ac:dyDescent="0.3">
      <c r="A1314">
        <v>2736084</v>
      </c>
      <c r="B1314">
        <v>1</v>
      </c>
      <c r="C1314" t="s">
        <v>80</v>
      </c>
      <c r="D1314" t="s">
        <v>94</v>
      </c>
      <c r="E1314" t="s">
        <v>145</v>
      </c>
      <c r="F1314" t="s">
        <v>3912</v>
      </c>
      <c r="G1314" t="s">
        <v>181</v>
      </c>
      <c r="H1314" t="s">
        <v>135</v>
      </c>
      <c r="I1314" t="s">
        <v>136</v>
      </c>
      <c r="J1314" t="s">
        <v>137</v>
      </c>
      <c r="K1314" t="s">
        <v>138</v>
      </c>
      <c r="L1314" t="s">
        <v>3913</v>
      </c>
      <c r="M1314" t="s">
        <v>3914</v>
      </c>
      <c r="N1314">
        <v>2.4775</v>
      </c>
      <c r="O1314">
        <v>0</v>
      </c>
      <c r="P1314">
        <v>1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0.38747557620175499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0.38747557620175499</v>
      </c>
    </row>
    <row r="1315" spans="1:31" x14ac:dyDescent="0.3">
      <c r="A1315">
        <v>2735798</v>
      </c>
      <c r="B1315">
        <v>1</v>
      </c>
      <c r="C1315" t="s">
        <v>80</v>
      </c>
      <c r="D1315" t="s">
        <v>83</v>
      </c>
      <c r="E1315" t="s">
        <v>145</v>
      </c>
      <c r="F1315" t="s">
        <v>3915</v>
      </c>
      <c r="G1315" t="s">
        <v>230</v>
      </c>
      <c r="H1315" t="s">
        <v>135</v>
      </c>
      <c r="I1315" t="s">
        <v>136</v>
      </c>
      <c r="J1315" t="s">
        <v>137</v>
      </c>
      <c r="K1315" t="s">
        <v>138</v>
      </c>
      <c r="L1315" t="s">
        <v>3916</v>
      </c>
      <c r="M1315" t="s">
        <v>3917</v>
      </c>
      <c r="N1315">
        <v>2.1666666659999998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1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1.034452496225525</v>
      </c>
      <c r="AC1315">
        <v>0</v>
      </c>
      <c r="AD1315">
        <v>0</v>
      </c>
      <c r="AE1315">
        <v>1.034452496225525</v>
      </c>
    </row>
    <row r="1316" spans="1:31" x14ac:dyDescent="0.3">
      <c r="A1316">
        <v>2735944</v>
      </c>
      <c r="B1316">
        <v>1</v>
      </c>
      <c r="C1316" t="s">
        <v>81</v>
      </c>
      <c r="D1316" t="s">
        <v>123</v>
      </c>
      <c r="E1316" t="s">
        <v>213</v>
      </c>
      <c r="F1316" t="s">
        <v>3918</v>
      </c>
      <c r="G1316" t="s">
        <v>152</v>
      </c>
      <c r="H1316" t="s">
        <v>153</v>
      </c>
      <c r="I1316" t="s">
        <v>136</v>
      </c>
      <c r="J1316" t="s">
        <v>137</v>
      </c>
      <c r="K1316" t="s">
        <v>138</v>
      </c>
      <c r="L1316" t="s">
        <v>3919</v>
      </c>
      <c r="M1316" t="s">
        <v>3920</v>
      </c>
      <c r="N1316">
        <v>0.29805555500000003</v>
      </c>
      <c r="O1316">
        <v>0</v>
      </c>
      <c r="P1316">
        <v>2226</v>
      </c>
      <c r="Q1316">
        <v>0</v>
      </c>
      <c r="R1316">
        <v>0</v>
      </c>
      <c r="S1316">
        <v>0</v>
      </c>
      <c r="T1316">
        <v>170</v>
      </c>
      <c r="U1316">
        <v>0</v>
      </c>
      <c r="V1316">
        <v>1</v>
      </c>
      <c r="W1316">
        <v>0</v>
      </c>
      <c r="X1316">
        <v>113.23337778970853</v>
      </c>
      <c r="Y1316">
        <v>0</v>
      </c>
      <c r="Z1316">
        <v>0</v>
      </c>
      <c r="AA1316">
        <v>0</v>
      </c>
      <c r="AB1316">
        <v>31.844077379862728</v>
      </c>
      <c r="AC1316">
        <v>0</v>
      </c>
      <c r="AD1316">
        <v>1.889786239118767</v>
      </c>
      <c r="AE1316">
        <v>146.96724140869003</v>
      </c>
    </row>
    <row r="1317" spans="1:31" x14ac:dyDescent="0.3">
      <c r="A1317">
        <v>2735961</v>
      </c>
      <c r="B1317">
        <v>1</v>
      </c>
      <c r="C1317" t="s">
        <v>80</v>
      </c>
      <c r="D1317" t="s">
        <v>85</v>
      </c>
      <c r="E1317" t="s">
        <v>145</v>
      </c>
      <c r="F1317" t="s">
        <v>3921</v>
      </c>
      <c r="G1317" t="s">
        <v>181</v>
      </c>
      <c r="H1317" t="s">
        <v>135</v>
      </c>
      <c r="I1317" t="s">
        <v>136</v>
      </c>
      <c r="J1317" t="s">
        <v>137</v>
      </c>
      <c r="K1317" t="s">
        <v>138</v>
      </c>
      <c r="L1317" t="s">
        <v>3922</v>
      </c>
      <c r="M1317" t="s">
        <v>3923</v>
      </c>
      <c r="N1317">
        <v>12.861388888</v>
      </c>
      <c r="O1317">
        <v>0</v>
      </c>
      <c r="P1317">
        <v>11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38.355166087185012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38.355166087185012</v>
      </c>
    </row>
    <row r="1318" spans="1:31" x14ac:dyDescent="0.3">
      <c r="A1318">
        <v>2735297</v>
      </c>
      <c r="B1318">
        <v>1</v>
      </c>
      <c r="C1318" t="s">
        <v>80</v>
      </c>
      <c r="D1318" t="s">
        <v>95</v>
      </c>
      <c r="E1318" t="s">
        <v>145</v>
      </c>
      <c r="F1318" t="s">
        <v>3924</v>
      </c>
      <c r="G1318" t="s">
        <v>230</v>
      </c>
      <c r="H1318" t="s">
        <v>135</v>
      </c>
      <c r="I1318" t="s">
        <v>136</v>
      </c>
      <c r="J1318" t="s">
        <v>137</v>
      </c>
      <c r="K1318" t="s">
        <v>138</v>
      </c>
      <c r="L1318" t="s">
        <v>3925</v>
      </c>
      <c r="M1318" t="s">
        <v>3831</v>
      </c>
      <c r="N1318">
        <v>0.85833333300000003</v>
      </c>
      <c r="O1318">
        <v>0</v>
      </c>
      <c r="P1318">
        <v>2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0.22260817864023749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0.22260817864023749</v>
      </c>
    </row>
    <row r="1319" spans="1:31" x14ac:dyDescent="0.3">
      <c r="A1319">
        <v>2735211</v>
      </c>
      <c r="B1319">
        <v>1</v>
      </c>
      <c r="C1319" t="s">
        <v>81</v>
      </c>
      <c r="D1319" t="s">
        <v>118</v>
      </c>
      <c r="E1319" t="s">
        <v>156</v>
      </c>
      <c r="F1319" t="s">
        <v>3926</v>
      </c>
      <c r="G1319" t="s">
        <v>185</v>
      </c>
      <c r="H1319" t="s">
        <v>153</v>
      </c>
      <c r="I1319" t="s">
        <v>136</v>
      </c>
      <c r="J1319" t="s">
        <v>137</v>
      </c>
      <c r="K1319" t="s">
        <v>138</v>
      </c>
      <c r="L1319" t="s">
        <v>3927</v>
      </c>
      <c r="M1319" t="s">
        <v>3928</v>
      </c>
      <c r="N1319">
        <v>0.10722222200000001</v>
      </c>
      <c r="O1319">
        <v>0</v>
      </c>
      <c r="P1319">
        <v>62</v>
      </c>
      <c r="Q1319">
        <v>0</v>
      </c>
      <c r="R1319">
        <v>9</v>
      </c>
      <c r="S1319">
        <v>0</v>
      </c>
      <c r="T1319">
        <v>2</v>
      </c>
      <c r="U1319">
        <v>0</v>
      </c>
      <c r="V1319">
        <v>0</v>
      </c>
      <c r="W1319">
        <v>0</v>
      </c>
      <c r="X1319">
        <v>0.94908628871659184</v>
      </c>
      <c r="Y1319">
        <v>0</v>
      </c>
      <c r="Z1319">
        <v>0</v>
      </c>
      <c r="AA1319">
        <v>0</v>
      </c>
      <c r="AB1319">
        <v>3.6555893595264996E-2</v>
      </c>
      <c r="AC1319">
        <v>0</v>
      </c>
      <c r="AD1319">
        <v>0</v>
      </c>
      <c r="AE1319">
        <v>0.98564218231185685</v>
      </c>
    </row>
    <row r="1320" spans="1:31" x14ac:dyDescent="0.3">
      <c r="A1320">
        <v>2735898</v>
      </c>
      <c r="B1320">
        <v>1</v>
      </c>
      <c r="C1320" t="s">
        <v>80</v>
      </c>
      <c r="D1320" t="s">
        <v>104</v>
      </c>
      <c r="E1320" t="s">
        <v>132</v>
      </c>
      <c r="F1320" t="s">
        <v>3929</v>
      </c>
      <c r="G1320" t="s">
        <v>134</v>
      </c>
      <c r="H1320" t="s">
        <v>135</v>
      </c>
      <c r="I1320" t="s">
        <v>136</v>
      </c>
      <c r="J1320" t="s">
        <v>137</v>
      </c>
      <c r="K1320" t="s">
        <v>138</v>
      </c>
      <c r="L1320" t="s">
        <v>3930</v>
      </c>
      <c r="M1320" t="s">
        <v>3931</v>
      </c>
      <c r="N1320">
        <v>2.0891666660000001</v>
      </c>
      <c r="O1320">
        <v>0</v>
      </c>
      <c r="P1320">
        <v>116</v>
      </c>
      <c r="Q1320">
        <v>0</v>
      </c>
      <c r="R1320">
        <v>0</v>
      </c>
      <c r="S1320">
        <v>0</v>
      </c>
      <c r="T1320">
        <v>13</v>
      </c>
      <c r="U1320">
        <v>0</v>
      </c>
      <c r="V1320">
        <v>0</v>
      </c>
      <c r="W1320">
        <v>0</v>
      </c>
      <c r="X1320">
        <v>49.821361613780006</v>
      </c>
      <c r="Y1320">
        <v>0</v>
      </c>
      <c r="Z1320">
        <v>0</v>
      </c>
      <c r="AA1320">
        <v>0</v>
      </c>
      <c r="AB1320">
        <v>15.136178302028096</v>
      </c>
      <c r="AC1320">
        <v>0</v>
      </c>
      <c r="AD1320">
        <v>0</v>
      </c>
      <c r="AE1320">
        <v>64.957539915808098</v>
      </c>
    </row>
    <row r="1321" spans="1:31" x14ac:dyDescent="0.3">
      <c r="A1321">
        <v>2736399</v>
      </c>
      <c r="B1321">
        <v>1</v>
      </c>
      <c r="C1321" t="s">
        <v>80</v>
      </c>
      <c r="D1321" t="s">
        <v>94</v>
      </c>
      <c r="E1321" t="s">
        <v>145</v>
      </c>
      <c r="F1321" t="s">
        <v>3932</v>
      </c>
      <c r="G1321" t="s">
        <v>230</v>
      </c>
      <c r="H1321" t="s">
        <v>135</v>
      </c>
      <c r="I1321" t="s">
        <v>136</v>
      </c>
      <c r="J1321" t="s">
        <v>137</v>
      </c>
      <c r="K1321" t="s">
        <v>138</v>
      </c>
      <c r="L1321" t="s">
        <v>3933</v>
      </c>
      <c r="M1321" t="s">
        <v>3934</v>
      </c>
      <c r="N1321">
        <v>3.957777777</v>
      </c>
      <c r="O1321">
        <v>0</v>
      </c>
      <c r="P1321">
        <v>1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5.8926614601793478E-2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5.8926614601793478E-2</v>
      </c>
    </row>
    <row r="1322" spans="1:31" x14ac:dyDescent="0.3">
      <c r="A1322">
        <v>2735566</v>
      </c>
      <c r="B1322">
        <v>1</v>
      </c>
      <c r="C1322" t="s">
        <v>80</v>
      </c>
      <c r="D1322" t="s">
        <v>102</v>
      </c>
      <c r="E1322" t="s">
        <v>161</v>
      </c>
      <c r="F1322" t="s">
        <v>3935</v>
      </c>
      <c r="G1322" t="s">
        <v>163</v>
      </c>
      <c r="H1322" t="s">
        <v>135</v>
      </c>
      <c r="I1322" t="s">
        <v>136</v>
      </c>
      <c r="J1322" t="s">
        <v>137</v>
      </c>
      <c r="K1322" t="s">
        <v>138</v>
      </c>
      <c r="L1322" t="s">
        <v>3936</v>
      </c>
      <c r="M1322" t="s">
        <v>3937</v>
      </c>
      <c r="N1322">
        <v>0.93361111100000005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1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111.73736319179946</v>
      </c>
      <c r="AE1322">
        <v>111.73736319179946</v>
      </c>
    </row>
    <row r="1323" spans="1:31" x14ac:dyDescent="0.3">
      <c r="A1323">
        <v>2735257</v>
      </c>
      <c r="B1323">
        <v>1</v>
      </c>
      <c r="C1323" t="s">
        <v>81</v>
      </c>
      <c r="D1323" t="s">
        <v>122</v>
      </c>
      <c r="E1323" t="s">
        <v>156</v>
      </c>
      <c r="F1323" t="s">
        <v>3938</v>
      </c>
      <c r="G1323" t="s">
        <v>185</v>
      </c>
      <c r="H1323" t="s">
        <v>153</v>
      </c>
      <c r="I1323" t="s">
        <v>136</v>
      </c>
      <c r="J1323" t="s">
        <v>137</v>
      </c>
      <c r="K1323" t="s">
        <v>138</v>
      </c>
      <c r="L1323" t="s">
        <v>3939</v>
      </c>
      <c r="M1323" t="s">
        <v>3940</v>
      </c>
      <c r="N1323">
        <v>10.120277777</v>
      </c>
      <c r="O1323">
        <v>0</v>
      </c>
      <c r="P1323">
        <v>641</v>
      </c>
      <c r="Q1323">
        <v>1</v>
      </c>
      <c r="R1323">
        <v>14</v>
      </c>
      <c r="S1323">
        <v>3</v>
      </c>
      <c r="T1323">
        <v>38</v>
      </c>
      <c r="U1323">
        <v>0</v>
      </c>
      <c r="V1323">
        <v>0</v>
      </c>
      <c r="W1323">
        <v>0</v>
      </c>
      <c r="X1323">
        <v>703.58565806289107</v>
      </c>
      <c r="Y1323">
        <v>5.230070148097381</v>
      </c>
      <c r="Z1323">
        <v>52.443321628736598</v>
      </c>
      <c r="AA1323">
        <v>419.49572016248908</v>
      </c>
      <c r="AB1323">
        <v>123.96550916499997</v>
      </c>
      <c r="AC1323">
        <v>0</v>
      </c>
      <c r="AD1323">
        <v>0</v>
      </c>
      <c r="AE1323">
        <v>1304.7202791672141</v>
      </c>
    </row>
    <row r="1324" spans="1:31" x14ac:dyDescent="0.3">
      <c r="A1324">
        <v>2736007</v>
      </c>
      <c r="B1324">
        <v>1</v>
      </c>
      <c r="C1324" t="s">
        <v>80</v>
      </c>
      <c r="D1324" t="s">
        <v>82</v>
      </c>
      <c r="E1324" t="s">
        <v>145</v>
      </c>
      <c r="F1324" t="s">
        <v>3941</v>
      </c>
      <c r="G1324" t="s">
        <v>181</v>
      </c>
      <c r="H1324" t="s">
        <v>135</v>
      </c>
      <c r="I1324" t="s">
        <v>136</v>
      </c>
      <c r="J1324" t="s">
        <v>137</v>
      </c>
      <c r="K1324" t="s">
        <v>138</v>
      </c>
      <c r="L1324" t="s">
        <v>3942</v>
      </c>
      <c r="M1324" t="s">
        <v>3943</v>
      </c>
      <c r="N1324">
        <v>9.0880555550000004</v>
      </c>
      <c r="O1324">
        <v>0</v>
      </c>
      <c r="P1324">
        <v>7</v>
      </c>
      <c r="Q1324">
        <v>0</v>
      </c>
      <c r="R1324">
        <v>0</v>
      </c>
      <c r="S1324">
        <v>0</v>
      </c>
      <c r="T1324">
        <v>3</v>
      </c>
      <c r="U1324">
        <v>0</v>
      </c>
      <c r="V1324">
        <v>0</v>
      </c>
      <c r="W1324">
        <v>0</v>
      </c>
      <c r="X1324">
        <v>16.106082463498335</v>
      </c>
      <c r="Y1324">
        <v>0</v>
      </c>
      <c r="Z1324">
        <v>0</v>
      </c>
      <c r="AA1324">
        <v>0</v>
      </c>
      <c r="AB1324">
        <v>25.126114511163578</v>
      </c>
      <c r="AC1324">
        <v>0</v>
      </c>
      <c r="AD1324">
        <v>0</v>
      </c>
      <c r="AE1324">
        <v>41.232196974661917</v>
      </c>
    </row>
    <row r="1325" spans="1:31" x14ac:dyDescent="0.3">
      <c r="A1325">
        <v>2736193</v>
      </c>
      <c r="B1325">
        <v>1</v>
      </c>
      <c r="C1325" t="s">
        <v>80</v>
      </c>
      <c r="D1325" t="s">
        <v>93</v>
      </c>
      <c r="E1325" t="s">
        <v>145</v>
      </c>
      <c r="F1325" t="s">
        <v>3944</v>
      </c>
      <c r="G1325" t="s">
        <v>181</v>
      </c>
      <c r="H1325" t="s">
        <v>135</v>
      </c>
      <c r="I1325" t="s">
        <v>136</v>
      </c>
      <c r="J1325" t="s">
        <v>137</v>
      </c>
      <c r="K1325" t="s">
        <v>138</v>
      </c>
      <c r="L1325" t="s">
        <v>3945</v>
      </c>
      <c r="M1325" t="s">
        <v>3946</v>
      </c>
      <c r="N1325">
        <v>3.7011111109999999</v>
      </c>
      <c r="O1325">
        <v>0</v>
      </c>
      <c r="P1325">
        <v>2</v>
      </c>
      <c r="Q1325">
        <v>0</v>
      </c>
      <c r="R1325">
        <v>0</v>
      </c>
      <c r="S1325">
        <v>0</v>
      </c>
      <c r="T1325">
        <v>2</v>
      </c>
      <c r="U1325">
        <v>0</v>
      </c>
      <c r="V1325">
        <v>0</v>
      </c>
      <c r="W1325">
        <v>0</v>
      </c>
      <c r="X1325">
        <v>2.8497032431023199</v>
      </c>
      <c r="Y1325">
        <v>0</v>
      </c>
      <c r="Z1325">
        <v>0</v>
      </c>
      <c r="AA1325">
        <v>0</v>
      </c>
      <c r="AB1325">
        <v>2.4929389193040068</v>
      </c>
      <c r="AC1325">
        <v>0</v>
      </c>
      <c r="AD1325">
        <v>0</v>
      </c>
      <c r="AE1325">
        <v>5.3426421624063263</v>
      </c>
    </row>
    <row r="1326" spans="1:31" x14ac:dyDescent="0.3">
      <c r="A1326">
        <v>2736293</v>
      </c>
      <c r="B1326">
        <v>1</v>
      </c>
      <c r="C1326" t="s">
        <v>80</v>
      </c>
      <c r="D1326" t="s">
        <v>82</v>
      </c>
      <c r="E1326" t="s">
        <v>145</v>
      </c>
      <c r="F1326" t="s">
        <v>3947</v>
      </c>
      <c r="G1326" t="s">
        <v>181</v>
      </c>
      <c r="H1326" t="s">
        <v>135</v>
      </c>
      <c r="I1326" t="s">
        <v>136</v>
      </c>
      <c r="J1326" t="s">
        <v>137</v>
      </c>
      <c r="K1326" t="s">
        <v>138</v>
      </c>
      <c r="L1326" t="s">
        <v>3948</v>
      </c>
      <c r="M1326" t="s">
        <v>3949</v>
      </c>
      <c r="N1326">
        <v>8.0361111110000003</v>
      </c>
      <c r="O1326">
        <v>0</v>
      </c>
      <c r="P1326">
        <v>5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12.521990198301088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12.521990198301088</v>
      </c>
    </row>
    <row r="1327" spans="1:31" x14ac:dyDescent="0.3">
      <c r="A1327">
        <v>2736190</v>
      </c>
      <c r="B1327">
        <v>1</v>
      </c>
      <c r="C1327" t="s">
        <v>80</v>
      </c>
      <c r="D1327" t="s">
        <v>106</v>
      </c>
      <c r="E1327" t="s">
        <v>161</v>
      </c>
      <c r="F1327" t="s">
        <v>3950</v>
      </c>
      <c r="G1327" t="s">
        <v>163</v>
      </c>
      <c r="H1327" t="s">
        <v>135</v>
      </c>
      <c r="I1327" t="s">
        <v>136</v>
      </c>
      <c r="J1327" t="s">
        <v>137</v>
      </c>
      <c r="K1327" t="s">
        <v>138</v>
      </c>
      <c r="L1327" t="s">
        <v>3951</v>
      </c>
      <c r="M1327" t="s">
        <v>3952</v>
      </c>
      <c r="N1327">
        <v>2.0052777769999999</v>
      </c>
      <c r="O1327">
        <v>0</v>
      </c>
      <c r="P1327">
        <v>1</v>
      </c>
      <c r="Q1327">
        <v>0</v>
      </c>
      <c r="R1327">
        <v>1</v>
      </c>
      <c r="S1327">
        <v>0</v>
      </c>
      <c r="T1327">
        <v>1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</row>
    <row r="1328" spans="1:31" x14ac:dyDescent="0.3">
      <c r="A1328">
        <v>2736047</v>
      </c>
      <c r="B1328">
        <v>1</v>
      </c>
      <c r="C1328" t="s">
        <v>80</v>
      </c>
      <c r="D1328" t="s">
        <v>94</v>
      </c>
      <c r="E1328" t="s">
        <v>161</v>
      </c>
      <c r="F1328" t="s">
        <v>3953</v>
      </c>
      <c r="G1328" t="s">
        <v>163</v>
      </c>
      <c r="H1328" t="s">
        <v>135</v>
      </c>
      <c r="I1328" t="s">
        <v>136</v>
      </c>
      <c r="J1328" t="s">
        <v>137</v>
      </c>
      <c r="K1328" t="s">
        <v>138</v>
      </c>
      <c r="L1328" t="s">
        <v>3954</v>
      </c>
      <c r="M1328" t="s">
        <v>3955</v>
      </c>
      <c r="N1328">
        <v>4.3499999999999996</v>
      </c>
      <c r="O1328">
        <v>0</v>
      </c>
      <c r="P1328">
        <v>62</v>
      </c>
      <c r="Q1328">
        <v>0</v>
      </c>
      <c r="R1328">
        <v>0</v>
      </c>
      <c r="S1328">
        <v>0</v>
      </c>
      <c r="T1328">
        <v>4</v>
      </c>
      <c r="U1328">
        <v>0</v>
      </c>
      <c r="V1328">
        <v>0</v>
      </c>
      <c r="W1328">
        <v>0</v>
      </c>
      <c r="X1328">
        <v>35.216573229035689</v>
      </c>
      <c r="Y1328">
        <v>0</v>
      </c>
      <c r="Z1328">
        <v>0</v>
      </c>
      <c r="AA1328">
        <v>0</v>
      </c>
      <c r="AB1328">
        <v>15.092485070477419</v>
      </c>
      <c r="AC1328">
        <v>0</v>
      </c>
      <c r="AD1328">
        <v>0</v>
      </c>
      <c r="AE1328">
        <v>50.309058299513111</v>
      </c>
    </row>
    <row r="1329" spans="1:31" x14ac:dyDescent="0.3">
      <c r="A1329">
        <v>2735549</v>
      </c>
      <c r="B1329">
        <v>1</v>
      </c>
      <c r="C1329" t="s">
        <v>80</v>
      </c>
      <c r="D1329" t="s">
        <v>82</v>
      </c>
      <c r="E1329" t="s">
        <v>145</v>
      </c>
      <c r="F1329" t="s">
        <v>3956</v>
      </c>
      <c r="G1329" t="s">
        <v>230</v>
      </c>
      <c r="H1329" t="s">
        <v>135</v>
      </c>
      <c r="I1329" t="s">
        <v>136</v>
      </c>
      <c r="J1329" t="s">
        <v>137</v>
      </c>
      <c r="K1329" t="s">
        <v>138</v>
      </c>
      <c r="L1329" t="s">
        <v>3957</v>
      </c>
      <c r="M1329" t="s">
        <v>3958</v>
      </c>
      <c r="N1329">
        <v>3.5950000000000002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1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2.8351035725079266</v>
      </c>
      <c r="AC1329">
        <v>0</v>
      </c>
      <c r="AD1329">
        <v>0</v>
      </c>
      <c r="AE1329">
        <v>2.8351035725079266</v>
      </c>
    </row>
    <row r="1330" spans="1:31" x14ac:dyDescent="0.3">
      <c r="A1330">
        <v>2735835</v>
      </c>
      <c r="B1330">
        <v>1</v>
      </c>
      <c r="C1330" t="s">
        <v>81</v>
      </c>
      <c r="D1330" t="s">
        <v>121</v>
      </c>
      <c r="E1330" t="s">
        <v>161</v>
      </c>
      <c r="F1330" t="s">
        <v>3959</v>
      </c>
      <c r="G1330" t="s">
        <v>158</v>
      </c>
      <c r="H1330" t="s">
        <v>135</v>
      </c>
      <c r="I1330" t="s">
        <v>136</v>
      </c>
      <c r="J1330" t="s">
        <v>3</v>
      </c>
      <c r="K1330" t="s">
        <v>138</v>
      </c>
      <c r="L1330" t="s">
        <v>3960</v>
      </c>
      <c r="M1330" t="s">
        <v>3961</v>
      </c>
      <c r="N1330">
        <v>6.59</v>
      </c>
      <c r="O1330">
        <v>0</v>
      </c>
      <c r="P1330">
        <v>6</v>
      </c>
      <c r="Q1330">
        <v>0</v>
      </c>
      <c r="R1330">
        <v>2</v>
      </c>
      <c r="S1330">
        <v>0</v>
      </c>
      <c r="T1330">
        <v>1</v>
      </c>
      <c r="U1330">
        <v>0</v>
      </c>
      <c r="V1330">
        <v>0</v>
      </c>
      <c r="W1330">
        <v>0</v>
      </c>
      <c r="X1330">
        <v>7.5871158273572483</v>
      </c>
      <c r="Y1330">
        <v>0</v>
      </c>
      <c r="Z1330">
        <v>0</v>
      </c>
      <c r="AA1330">
        <v>0</v>
      </c>
      <c r="AB1330">
        <v>0.14888717442011665</v>
      </c>
      <c r="AC1330">
        <v>0</v>
      </c>
      <c r="AD1330">
        <v>0</v>
      </c>
      <c r="AE1330">
        <v>7.7360030017773651</v>
      </c>
    </row>
    <row r="1331" spans="1:31" x14ac:dyDescent="0.3">
      <c r="A1331">
        <v>2735672</v>
      </c>
      <c r="B1331">
        <v>1</v>
      </c>
      <c r="C1331" t="s">
        <v>80</v>
      </c>
      <c r="D1331" t="s">
        <v>85</v>
      </c>
      <c r="E1331" t="s">
        <v>145</v>
      </c>
      <c r="F1331" t="s">
        <v>3962</v>
      </c>
      <c r="G1331" t="s">
        <v>230</v>
      </c>
      <c r="H1331" t="s">
        <v>135</v>
      </c>
      <c r="I1331" t="s">
        <v>136</v>
      </c>
      <c r="J1331" t="s">
        <v>137</v>
      </c>
      <c r="K1331" t="s">
        <v>138</v>
      </c>
      <c r="L1331" t="s">
        <v>3963</v>
      </c>
      <c r="M1331" t="s">
        <v>3964</v>
      </c>
      <c r="N1331">
        <v>11.730833333</v>
      </c>
      <c r="O1331">
        <v>0</v>
      </c>
      <c r="P1331">
        <v>2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10.319047094897028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10.319047094897028</v>
      </c>
    </row>
    <row r="1332" spans="1:31" x14ac:dyDescent="0.3">
      <c r="A1332">
        <v>2736382</v>
      </c>
      <c r="B1332">
        <v>1</v>
      </c>
      <c r="C1332" t="s">
        <v>80</v>
      </c>
      <c r="D1332" t="s">
        <v>94</v>
      </c>
      <c r="E1332" t="s">
        <v>145</v>
      </c>
      <c r="F1332" t="s">
        <v>3965</v>
      </c>
      <c r="G1332" t="s">
        <v>230</v>
      </c>
      <c r="H1332" t="s">
        <v>135</v>
      </c>
      <c r="I1332" t="s">
        <v>136</v>
      </c>
      <c r="J1332" t="s">
        <v>137</v>
      </c>
      <c r="K1332" t="s">
        <v>138</v>
      </c>
      <c r="L1332" t="s">
        <v>3966</v>
      </c>
      <c r="M1332" t="s">
        <v>3967</v>
      </c>
      <c r="N1332">
        <v>0.55833333299999999</v>
      </c>
      <c r="O1332">
        <v>0</v>
      </c>
      <c r="P1332">
        <v>1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</row>
    <row r="1333" spans="1:31" x14ac:dyDescent="0.3">
      <c r="A1333">
        <v>2735543</v>
      </c>
      <c r="B1333">
        <v>1</v>
      </c>
      <c r="C1333" t="s">
        <v>80</v>
      </c>
      <c r="D1333" t="s">
        <v>105</v>
      </c>
      <c r="E1333" t="s">
        <v>145</v>
      </c>
      <c r="F1333" t="s">
        <v>3968</v>
      </c>
      <c r="G1333" t="s">
        <v>147</v>
      </c>
      <c r="H1333" t="s">
        <v>135</v>
      </c>
      <c r="I1333" t="s">
        <v>136</v>
      </c>
      <c r="J1333" t="s">
        <v>137</v>
      </c>
      <c r="K1333" t="s">
        <v>138</v>
      </c>
      <c r="L1333" t="s">
        <v>3969</v>
      </c>
      <c r="M1333" t="s">
        <v>3970</v>
      </c>
      <c r="N1333">
        <v>2.4694444440000001</v>
      </c>
      <c r="O1333">
        <v>0</v>
      </c>
      <c r="P1333">
        <v>20</v>
      </c>
      <c r="Q1333">
        <v>0</v>
      </c>
      <c r="R1333">
        <v>0</v>
      </c>
      <c r="S1333">
        <v>0</v>
      </c>
      <c r="T1333">
        <v>1</v>
      </c>
      <c r="U1333">
        <v>0</v>
      </c>
      <c r="V1333">
        <v>0</v>
      </c>
      <c r="W1333">
        <v>0</v>
      </c>
      <c r="X1333">
        <v>8.0245756997460518</v>
      </c>
      <c r="Y1333">
        <v>0</v>
      </c>
      <c r="Z1333">
        <v>0</v>
      </c>
      <c r="AA1333">
        <v>0</v>
      </c>
      <c r="AB1333">
        <v>0.13949645376901831</v>
      </c>
      <c r="AC1333">
        <v>0</v>
      </c>
      <c r="AD1333">
        <v>0</v>
      </c>
      <c r="AE1333">
        <v>8.16407215351507</v>
      </c>
    </row>
    <row r="1334" spans="1:31" x14ac:dyDescent="0.3">
      <c r="A1334">
        <v>2735380</v>
      </c>
      <c r="B1334">
        <v>1</v>
      </c>
      <c r="C1334" t="s">
        <v>81</v>
      </c>
      <c r="D1334" t="s">
        <v>118</v>
      </c>
      <c r="E1334" t="s">
        <v>161</v>
      </c>
      <c r="F1334" t="s">
        <v>3971</v>
      </c>
      <c r="G1334" t="s">
        <v>409</v>
      </c>
      <c r="H1334" t="s">
        <v>135</v>
      </c>
      <c r="I1334" t="s">
        <v>136</v>
      </c>
      <c r="J1334" t="s">
        <v>137</v>
      </c>
      <c r="K1334" t="s">
        <v>138</v>
      </c>
      <c r="L1334" t="s">
        <v>3972</v>
      </c>
      <c r="M1334" t="s">
        <v>3973</v>
      </c>
      <c r="N1334">
        <v>7.5194444440000003</v>
      </c>
      <c r="O1334">
        <v>0</v>
      </c>
      <c r="P1334">
        <v>0</v>
      </c>
      <c r="Q1334">
        <v>0</v>
      </c>
      <c r="R1334">
        <v>5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0.98635650568680178</v>
      </c>
      <c r="AA1334">
        <v>0</v>
      </c>
      <c r="AB1334">
        <v>0</v>
      </c>
      <c r="AC1334">
        <v>0</v>
      </c>
      <c r="AD1334">
        <v>0</v>
      </c>
      <c r="AE1334">
        <v>0.98635650568680178</v>
      </c>
    </row>
    <row r="1335" spans="1:31" x14ac:dyDescent="0.3">
      <c r="A1335">
        <v>2736127</v>
      </c>
      <c r="B1335">
        <v>1</v>
      </c>
      <c r="C1335" t="s">
        <v>80</v>
      </c>
      <c r="D1335" t="s">
        <v>94</v>
      </c>
      <c r="E1335" t="s">
        <v>150</v>
      </c>
      <c r="F1335" t="s">
        <v>3974</v>
      </c>
      <c r="G1335" t="s">
        <v>152</v>
      </c>
      <c r="H1335" t="s">
        <v>153</v>
      </c>
      <c r="I1335" t="s">
        <v>136</v>
      </c>
      <c r="J1335" t="s">
        <v>137</v>
      </c>
      <c r="K1335" t="s">
        <v>138</v>
      </c>
      <c r="L1335" t="s">
        <v>3975</v>
      </c>
      <c r="M1335" t="s">
        <v>3976</v>
      </c>
      <c r="N1335">
        <v>1.0725</v>
      </c>
      <c r="O1335">
        <v>0</v>
      </c>
      <c r="P1335">
        <v>3466</v>
      </c>
      <c r="Q1335">
        <v>108</v>
      </c>
      <c r="R1335">
        <v>685</v>
      </c>
      <c r="S1335">
        <v>19</v>
      </c>
      <c r="T1335">
        <v>462</v>
      </c>
      <c r="U1335">
        <v>7</v>
      </c>
      <c r="V1335">
        <v>1</v>
      </c>
      <c r="W1335">
        <v>0</v>
      </c>
      <c r="X1335">
        <v>576.53867593607788</v>
      </c>
      <c r="Y1335">
        <v>32.991503446641701</v>
      </c>
      <c r="Z1335">
        <v>53.788933821804029</v>
      </c>
      <c r="AA1335">
        <v>190.84963116533518</v>
      </c>
      <c r="AB1335">
        <v>310.74288547747</v>
      </c>
      <c r="AC1335">
        <v>569.10527925491931</v>
      </c>
      <c r="AD1335">
        <v>21.388187232702336</v>
      </c>
      <c r="AE1335">
        <v>1755.4050963349505</v>
      </c>
    </row>
    <row r="1336" spans="1:31" x14ac:dyDescent="0.3">
      <c r="A1336">
        <v>2735629</v>
      </c>
      <c r="B1336">
        <v>1</v>
      </c>
      <c r="C1336" t="s">
        <v>81</v>
      </c>
      <c r="D1336" t="s">
        <v>121</v>
      </c>
      <c r="E1336" t="s">
        <v>132</v>
      </c>
      <c r="F1336" t="s">
        <v>3977</v>
      </c>
      <c r="G1336" t="s">
        <v>134</v>
      </c>
      <c r="H1336" t="s">
        <v>135</v>
      </c>
      <c r="I1336" t="s">
        <v>136</v>
      </c>
      <c r="J1336" t="s">
        <v>137</v>
      </c>
      <c r="K1336" t="s">
        <v>138</v>
      </c>
      <c r="L1336" t="s">
        <v>3978</v>
      </c>
      <c r="M1336" t="s">
        <v>3979</v>
      </c>
      <c r="N1336">
        <v>1.304166666</v>
      </c>
      <c r="O1336">
        <v>0</v>
      </c>
      <c r="P1336">
        <v>45</v>
      </c>
      <c r="Q1336">
        <v>0</v>
      </c>
      <c r="R1336">
        <v>1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9.414812660857292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9.414812660857292</v>
      </c>
    </row>
    <row r="1337" spans="1:31" x14ac:dyDescent="0.3">
      <c r="A1337">
        <v>2736419</v>
      </c>
      <c r="B1337">
        <v>1</v>
      </c>
      <c r="C1337" t="s">
        <v>80</v>
      </c>
      <c r="D1337" t="s">
        <v>83</v>
      </c>
      <c r="E1337" t="s">
        <v>145</v>
      </c>
      <c r="F1337" t="s">
        <v>3980</v>
      </c>
      <c r="G1337" t="s">
        <v>181</v>
      </c>
      <c r="H1337" t="s">
        <v>135</v>
      </c>
      <c r="I1337" t="s">
        <v>136</v>
      </c>
      <c r="J1337" t="s">
        <v>137</v>
      </c>
      <c r="K1337" t="s">
        <v>138</v>
      </c>
      <c r="L1337" t="s">
        <v>3981</v>
      </c>
      <c r="M1337" t="s">
        <v>3982</v>
      </c>
      <c r="N1337">
        <v>2.2108333330000001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1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29.758792418910815</v>
      </c>
      <c r="AC1337">
        <v>0</v>
      </c>
      <c r="AD1337">
        <v>0</v>
      </c>
      <c r="AE1337">
        <v>29.758792418910815</v>
      </c>
    </row>
    <row r="1338" spans="1:31" x14ac:dyDescent="0.3">
      <c r="A1338">
        <v>2736028</v>
      </c>
      <c r="B1338">
        <v>2</v>
      </c>
      <c r="C1338" t="s">
        <v>80</v>
      </c>
      <c r="D1338" t="s">
        <v>104</v>
      </c>
      <c r="E1338" t="s">
        <v>132</v>
      </c>
      <c r="F1338" t="s">
        <v>3983</v>
      </c>
      <c r="G1338" t="s">
        <v>163</v>
      </c>
      <c r="H1338" t="s">
        <v>135</v>
      </c>
      <c r="I1338" t="s">
        <v>136</v>
      </c>
      <c r="J1338" t="s">
        <v>137</v>
      </c>
      <c r="K1338" t="s">
        <v>138</v>
      </c>
      <c r="L1338" t="s">
        <v>3984</v>
      </c>
      <c r="M1338" t="s">
        <v>3985</v>
      </c>
      <c r="N1338">
        <v>0.71611111100000002</v>
      </c>
      <c r="O1338">
        <v>0</v>
      </c>
      <c r="P1338">
        <v>24</v>
      </c>
      <c r="Q1338">
        <v>0</v>
      </c>
      <c r="R1338">
        <v>13</v>
      </c>
      <c r="S1338">
        <v>0</v>
      </c>
      <c r="T1338">
        <v>6</v>
      </c>
      <c r="U1338">
        <v>0</v>
      </c>
      <c r="V1338">
        <v>0</v>
      </c>
      <c r="W1338">
        <v>0</v>
      </c>
      <c r="X1338">
        <v>1.6798496083808254</v>
      </c>
      <c r="Y1338">
        <v>0</v>
      </c>
      <c r="Z1338">
        <v>6.2515011555290018E-2</v>
      </c>
      <c r="AA1338">
        <v>0</v>
      </c>
      <c r="AB1338">
        <v>0.95068761247232925</v>
      </c>
      <c r="AC1338">
        <v>0</v>
      </c>
      <c r="AD1338">
        <v>0</v>
      </c>
      <c r="AE1338">
        <v>2.6930522324084447</v>
      </c>
    </row>
    <row r="1339" spans="1:31" x14ac:dyDescent="0.3">
      <c r="A1339">
        <v>2736156</v>
      </c>
      <c r="B1339">
        <v>1</v>
      </c>
      <c r="C1339" t="s">
        <v>80</v>
      </c>
      <c r="D1339" t="s">
        <v>107</v>
      </c>
      <c r="E1339" t="s">
        <v>161</v>
      </c>
      <c r="F1339" t="s">
        <v>3986</v>
      </c>
      <c r="G1339" t="s">
        <v>163</v>
      </c>
      <c r="H1339" t="s">
        <v>135</v>
      </c>
      <c r="I1339" t="s">
        <v>136</v>
      </c>
      <c r="J1339" t="s">
        <v>137</v>
      </c>
      <c r="K1339" t="s">
        <v>138</v>
      </c>
      <c r="L1339" t="s">
        <v>3987</v>
      </c>
      <c r="M1339" t="s">
        <v>3988</v>
      </c>
      <c r="N1339">
        <v>3.9144444439999999</v>
      </c>
      <c r="O1339">
        <v>0</v>
      </c>
      <c r="P1339">
        <v>63</v>
      </c>
      <c r="Q1339">
        <v>0</v>
      </c>
      <c r="R1339">
        <v>0</v>
      </c>
      <c r="S1339">
        <v>0</v>
      </c>
      <c r="T1339">
        <v>3</v>
      </c>
      <c r="U1339">
        <v>0</v>
      </c>
      <c r="V1339">
        <v>0</v>
      </c>
      <c r="W1339">
        <v>0</v>
      </c>
      <c r="X1339">
        <v>26.919923199827288</v>
      </c>
      <c r="Y1339">
        <v>0</v>
      </c>
      <c r="Z1339">
        <v>0</v>
      </c>
      <c r="AA1339">
        <v>0</v>
      </c>
      <c r="AB1339">
        <v>10.278429040925003</v>
      </c>
      <c r="AC1339">
        <v>0</v>
      </c>
      <c r="AD1339">
        <v>0</v>
      </c>
      <c r="AE1339">
        <v>37.198352240752293</v>
      </c>
    </row>
    <row r="1340" spans="1:31" x14ac:dyDescent="0.3">
      <c r="A1340">
        <v>2735492</v>
      </c>
      <c r="B1340">
        <v>1</v>
      </c>
      <c r="C1340" t="s">
        <v>80</v>
      </c>
      <c r="D1340" t="s">
        <v>100</v>
      </c>
      <c r="E1340" t="s">
        <v>132</v>
      </c>
      <c r="F1340" t="s">
        <v>3989</v>
      </c>
      <c r="G1340" t="s">
        <v>300</v>
      </c>
      <c r="H1340" t="s">
        <v>135</v>
      </c>
      <c r="I1340" t="s">
        <v>136</v>
      </c>
      <c r="J1340" t="s">
        <v>137</v>
      </c>
      <c r="K1340" t="s">
        <v>210</v>
      </c>
      <c r="L1340" t="s">
        <v>3990</v>
      </c>
      <c r="M1340" t="s">
        <v>3991</v>
      </c>
      <c r="N1340">
        <v>6.8030555550000003</v>
      </c>
      <c r="O1340">
        <v>0</v>
      </c>
      <c r="P1340">
        <v>8</v>
      </c>
      <c r="Q1340">
        <v>0</v>
      </c>
      <c r="R1340">
        <v>24</v>
      </c>
      <c r="S1340">
        <v>0</v>
      </c>
      <c r="T1340">
        <v>9</v>
      </c>
      <c r="U1340">
        <v>0</v>
      </c>
      <c r="V1340">
        <v>0</v>
      </c>
      <c r="W1340">
        <v>0</v>
      </c>
      <c r="X1340">
        <v>0.6998421743530101</v>
      </c>
      <c r="Y1340">
        <v>0</v>
      </c>
      <c r="Z1340">
        <v>74.810915143528092</v>
      </c>
      <c r="AA1340">
        <v>0</v>
      </c>
      <c r="AB1340">
        <v>14.706965983944079</v>
      </c>
      <c r="AC1340">
        <v>0</v>
      </c>
      <c r="AD1340">
        <v>0</v>
      </c>
      <c r="AE1340">
        <v>90.217723301825174</v>
      </c>
    </row>
    <row r="1341" spans="1:31" x14ac:dyDescent="0.3">
      <c r="A1341">
        <v>2736511</v>
      </c>
      <c r="B1341">
        <v>1</v>
      </c>
      <c r="C1341" t="s">
        <v>81</v>
      </c>
      <c r="D1341" t="s">
        <v>127</v>
      </c>
      <c r="E1341" t="s">
        <v>132</v>
      </c>
      <c r="F1341" t="s">
        <v>3992</v>
      </c>
      <c r="G1341" t="s">
        <v>134</v>
      </c>
      <c r="H1341" t="s">
        <v>135</v>
      </c>
      <c r="I1341" t="s">
        <v>136</v>
      </c>
      <c r="J1341" t="s">
        <v>137</v>
      </c>
      <c r="K1341" t="s">
        <v>138</v>
      </c>
      <c r="L1341" t="s">
        <v>3993</v>
      </c>
      <c r="M1341" t="s">
        <v>3994</v>
      </c>
      <c r="N1341">
        <v>3.3280555550000002</v>
      </c>
      <c r="O1341">
        <v>0</v>
      </c>
      <c r="P1341">
        <v>274</v>
      </c>
      <c r="Q1341">
        <v>0</v>
      </c>
      <c r="R1341">
        <v>0</v>
      </c>
      <c r="S1341">
        <v>0</v>
      </c>
      <c r="T1341">
        <v>15</v>
      </c>
      <c r="U1341">
        <v>0</v>
      </c>
      <c r="V1341">
        <v>0</v>
      </c>
      <c r="W1341">
        <v>0</v>
      </c>
      <c r="X1341">
        <v>153.90400030334425</v>
      </c>
      <c r="Y1341">
        <v>0</v>
      </c>
      <c r="Z1341">
        <v>0</v>
      </c>
      <c r="AA1341">
        <v>0</v>
      </c>
      <c r="AB1341">
        <v>19.541462854304392</v>
      </c>
      <c r="AC1341">
        <v>0</v>
      </c>
      <c r="AD1341">
        <v>0</v>
      </c>
      <c r="AE1341">
        <v>173.44546315764865</v>
      </c>
    </row>
    <row r="1342" spans="1:31" x14ac:dyDescent="0.3">
      <c r="A1342">
        <v>2736179</v>
      </c>
      <c r="B1342">
        <v>1</v>
      </c>
      <c r="C1342" t="s">
        <v>80</v>
      </c>
      <c r="D1342" t="s">
        <v>82</v>
      </c>
      <c r="E1342" t="s">
        <v>145</v>
      </c>
      <c r="F1342" t="s">
        <v>3995</v>
      </c>
      <c r="G1342" t="s">
        <v>230</v>
      </c>
      <c r="H1342" t="s">
        <v>135</v>
      </c>
      <c r="I1342" t="s">
        <v>136</v>
      </c>
      <c r="J1342" t="s">
        <v>137</v>
      </c>
      <c r="K1342" t="s">
        <v>138</v>
      </c>
      <c r="L1342" t="s">
        <v>3996</v>
      </c>
      <c r="M1342" t="s">
        <v>3997</v>
      </c>
      <c r="N1342">
        <v>5.6316666660000001</v>
      </c>
      <c r="O1342">
        <v>0</v>
      </c>
      <c r="P1342">
        <v>1</v>
      </c>
      <c r="Q1342">
        <v>0</v>
      </c>
      <c r="R1342">
        <v>0</v>
      </c>
      <c r="S1342">
        <v>0</v>
      </c>
      <c r="T1342">
        <v>7</v>
      </c>
      <c r="U1342">
        <v>0</v>
      </c>
      <c r="V1342">
        <v>0</v>
      </c>
      <c r="W1342">
        <v>0</v>
      </c>
      <c r="X1342">
        <v>4.2350004263018928</v>
      </c>
      <c r="Y1342">
        <v>0</v>
      </c>
      <c r="Z1342">
        <v>0</v>
      </c>
      <c r="AA1342">
        <v>0</v>
      </c>
      <c r="AB1342">
        <v>150.74245270257484</v>
      </c>
      <c r="AC1342">
        <v>0</v>
      </c>
      <c r="AD1342">
        <v>0</v>
      </c>
      <c r="AE1342">
        <v>154.97745312887673</v>
      </c>
    </row>
    <row r="1343" spans="1:31" x14ac:dyDescent="0.3">
      <c r="A1343">
        <v>2735847</v>
      </c>
      <c r="B1343">
        <v>1</v>
      </c>
      <c r="C1343" t="s">
        <v>81</v>
      </c>
      <c r="D1343" t="s">
        <v>115</v>
      </c>
      <c r="E1343" t="s">
        <v>213</v>
      </c>
      <c r="F1343" t="s">
        <v>3998</v>
      </c>
      <c r="G1343" t="s">
        <v>152</v>
      </c>
      <c r="H1343" t="s">
        <v>153</v>
      </c>
      <c r="I1343" t="s">
        <v>136</v>
      </c>
      <c r="J1343" t="s">
        <v>137</v>
      </c>
      <c r="K1343" t="s">
        <v>138</v>
      </c>
      <c r="L1343" t="s">
        <v>3999</v>
      </c>
      <c r="M1343" t="s">
        <v>4000</v>
      </c>
      <c r="N1343">
        <v>1.2297222219999999</v>
      </c>
      <c r="O1343">
        <v>2</v>
      </c>
      <c r="P1343">
        <v>576</v>
      </c>
      <c r="Q1343">
        <v>3</v>
      </c>
      <c r="R1343">
        <v>27</v>
      </c>
      <c r="S1343">
        <v>3</v>
      </c>
      <c r="T1343">
        <v>29</v>
      </c>
      <c r="U1343">
        <v>0</v>
      </c>
      <c r="V1343">
        <v>0</v>
      </c>
      <c r="W1343">
        <v>0.43130932857500004</v>
      </c>
      <c r="X1343">
        <v>47.925025437749191</v>
      </c>
      <c r="Y1343">
        <v>3.1577553173820703</v>
      </c>
      <c r="Z1343">
        <v>19.298436531426045</v>
      </c>
      <c r="AA1343">
        <v>27.425485169081462</v>
      </c>
      <c r="AB1343">
        <v>11.196156973501502</v>
      </c>
      <c r="AC1343">
        <v>0</v>
      </c>
      <c r="AD1343">
        <v>0</v>
      </c>
      <c r="AE1343">
        <v>109.43416875771527</v>
      </c>
    </row>
    <row r="1344" spans="1:31" x14ac:dyDescent="0.3">
      <c r="A1344">
        <v>2736033</v>
      </c>
      <c r="B1344">
        <v>1</v>
      </c>
      <c r="C1344" t="s">
        <v>80</v>
      </c>
      <c r="D1344" t="s">
        <v>99</v>
      </c>
      <c r="E1344" t="s">
        <v>161</v>
      </c>
      <c r="F1344" t="s">
        <v>4001</v>
      </c>
      <c r="G1344" t="s">
        <v>163</v>
      </c>
      <c r="H1344" t="s">
        <v>135</v>
      </c>
      <c r="I1344" t="s">
        <v>136</v>
      </c>
      <c r="J1344" t="s">
        <v>137</v>
      </c>
      <c r="K1344" t="s">
        <v>138</v>
      </c>
      <c r="L1344" t="s">
        <v>4002</v>
      </c>
      <c r="M1344" t="s">
        <v>4003</v>
      </c>
      <c r="N1344">
        <v>4.6997222220000001</v>
      </c>
      <c r="O1344">
        <v>0</v>
      </c>
      <c r="P1344">
        <v>45</v>
      </c>
      <c r="Q1344">
        <v>0</v>
      </c>
      <c r="R1344">
        <v>0</v>
      </c>
      <c r="S1344">
        <v>0</v>
      </c>
      <c r="T1344">
        <v>6</v>
      </c>
      <c r="U1344">
        <v>0</v>
      </c>
      <c r="V1344">
        <v>0</v>
      </c>
      <c r="W1344">
        <v>0</v>
      </c>
      <c r="X1344">
        <v>21.751212753896862</v>
      </c>
      <c r="Y1344">
        <v>0</v>
      </c>
      <c r="Z1344">
        <v>0</v>
      </c>
      <c r="AA1344">
        <v>0</v>
      </c>
      <c r="AB1344">
        <v>6.7709517124996985</v>
      </c>
      <c r="AC1344">
        <v>0</v>
      </c>
      <c r="AD1344">
        <v>0</v>
      </c>
      <c r="AE1344">
        <v>28.522164466396561</v>
      </c>
    </row>
    <row r="1345" spans="1:31" x14ac:dyDescent="0.3">
      <c r="A1345">
        <v>2735469</v>
      </c>
      <c r="B1345">
        <v>1</v>
      </c>
      <c r="C1345" t="s">
        <v>80</v>
      </c>
      <c r="D1345" t="s">
        <v>104</v>
      </c>
      <c r="E1345" t="s">
        <v>150</v>
      </c>
      <c r="F1345" t="s">
        <v>4004</v>
      </c>
      <c r="G1345" t="s">
        <v>152</v>
      </c>
      <c r="H1345" t="s">
        <v>153</v>
      </c>
      <c r="I1345" t="s">
        <v>136</v>
      </c>
      <c r="J1345" t="s">
        <v>137</v>
      </c>
      <c r="K1345" t="s">
        <v>138</v>
      </c>
      <c r="L1345" t="s">
        <v>4005</v>
      </c>
      <c r="M1345" t="s">
        <v>4006</v>
      </c>
      <c r="N1345">
        <v>0.59944444399999997</v>
      </c>
      <c r="O1345">
        <v>3</v>
      </c>
      <c r="P1345">
        <v>1059</v>
      </c>
      <c r="Q1345">
        <v>24</v>
      </c>
      <c r="R1345">
        <v>62</v>
      </c>
      <c r="S1345">
        <v>28</v>
      </c>
      <c r="T1345">
        <v>233</v>
      </c>
      <c r="U1345">
        <v>4</v>
      </c>
      <c r="V1345">
        <v>0</v>
      </c>
      <c r="W1345">
        <v>1.27233850237195</v>
      </c>
      <c r="X1345">
        <v>153.85663746040029</v>
      </c>
      <c r="Y1345">
        <v>44.259288281615007</v>
      </c>
      <c r="Z1345">
        <v>10.202974374588841</v>
      </c>
      <c r="AA1345">
        <v>133.2755210646998</v>
      </c>
      <c r="AB1345">
        <v>92.838629228253623</v>
      </c>
      <c r="AC1345">
        <v>181.3021960846541</v>
      </c>
      <c r="AD1345">
        <v>0</v>
      </c>
      <c r="AE1345">
        <v>617.00758499658366</v>
      </c>
    </row>
    <row r="1346" spans="1:31" x14ac:dyDescent="0.3">
      <c r="A1346">
        <v>2735346</v>
      </c>
      <c r="B1346">
        <v>1</v>
      </c>
      <c r="C1346" t="s">
        <v>80</v>
      </c>
      <c r="D1346" t="s">
        <v>105</v>
      </c>
      <c r="E1346" t="s">
        <v>145</v>
      </c>
      <c r="F1346" t="s">
        <v>4007</v>
      </c>
      <c r="G1346" t="s">
        <v>147</v>
      </c>
      <c r="H1346" t="s">
        <v>135</v>
      </c>
      <c r="I1346" t="s">
        <v>136</v>
      </c>
      <c r="J1346" t="s">
        <v>137</v>
      </c>
      <c r="K1346" t="s">
        <v>138</v>
      </c>
      <c r="L1346" t="s">
        <v>4008</v>
      </c>
      <c r="M1346" t="s">
        <v>4009</v>
      </c>
      <c r="N1346">
        <v>1.363611111</v>
      </c>
      <c r="O1346">
        <v>0</v>
      </c>
      <c r="P1346">
        <v>1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0.457013351669315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0.457013351669315</v>
      </c>
    </row>
    <row r="1347" spans="1:31" x14ac:dyDescent="0.3">
      <c r="A1347">
        <v>2735947</v>
      </c>
      <c r="B1347">
        <v>1</v>
      </c>
      <c r="C1347" t="s">
        <v>80</v>
      </c>
      <c r="D1347" t="s">
        <v>82</v>
      </c>
      <c r="E1347" t="s">
        <v>145</v>
      </c>
      <c r="F1347" t="s">
        <v>4010</v>
      </c>
      <c r="G1347" t="s">
        <v>170</v>
      </c>
      <c r="H1347" t="s">
        <v>135</v>
      </c>
      <c r="I1347" t="s">
        <v>136</v>
      </c>
      <c r="J1347" t="s">
        <v>137</v>
      </c>
      <c r="K1347" t="s">
        <v>138</v>
      </c>
      <c r="L1347" t="s">
        <v>4011</v>
      </c>
      <c r="M1347" t="s">
        <v>4012</v>
      </c>
      <c r="N1347">
        <v>0.16750000000000001</v>
      </c>
      <c r="O1347">
        <v>0</v>
      </c>
      <c r="P1347">
        <v>2</v>
      </c>
      <c r="Q1347">
        <v>0</v>
      </c>
      <c r="R1347">
        <v>0</v>
      </c>
      <c r="S1347">
        <v>0</v>
      </c>
      <c r="T1347">
        <v>2</v>
      </c>
      <c r="U1347">
        <v>0</v>
      </c>
      <c r="V1347">
        <v>0</v>
      </c>
      <c r="W1347">
        <v>0</v>
      </c>
      <c r="X1347">
        <v>3.6661614278940005E-2</v>
      </c>
      <c r="Y1347">
        <v>0</v>
      </c>
      <c r="Z1347">
        <v>0</v>
      </c>
      <c r="AA1347">
        <v>0</v>
      </c>
      <c r="AB1347">
        <v>4.3362669650880002E-2</v>
      </c>
      <c r="AC1347">
        <v>0</v>
      </c>
      <c r="AD1347">
        <v>0</v>
      </c>
      <c r="AE1347">
        <v>8.002428392982E-2</v>
      </c>
    </row>
    <row r="1348" spans="1:31" x14ac:dyDescent="0.3">
      <c r="A1348">
        <v>2735555</v>
      </c>
      <c r="B1348">
        <v>1</v>
      </c>
      <c r="C1348" t="s">
        <v>80</v>
      </c>
      <c r="D1348" t="s">
        <v>107</v>
      </c>
      <c r="E1348" t="s">
        <v>161</v>
      </c>
      <c r="F1348" t="s">
        <v>4013</v>
      </c>
      <c r="G1348" t="s">
        <v>209</v>
      </c>
      <c r="H1348" t="s">
        <v>135</v>
      </c>
      <c r="I1348" t="s">
        <v>136</v>
      </c>
      <c r="J1348" t="s">
        <v>137</v>
      </c>
      <c r="K1348" t="s">
        <v>210</v>
      </c>
      <c r="L1348" t="s">
        <v>4014</v>
      </c>
      <c r="M1348" t="s">
        <v>4015</v>
      </c>
      <c r="N1348">
        <v>8.5425000000000004</v>
      </c>
      <c r="O1348">
        <v>0</v>
      </c>
      <c r="P1348">
        <v>20</v>
      </c>
      <c r="Q1348">
        <v>0</v>
      </c>
      <c r="R1348">
        <v>0</v>
      </c>
      <c r="S1348">
        <v>0</v>
      </c>
      <c r="T1348">
        <v>3</v>
      </c>
      <c r="U1348">
        <v>0</v>
      </c>
      <c r="V1348">
        <v>0</v>
      </c>
      <c r="W1348">
        <v>0</v>
      </c>
      <c r="X1348">
        <v>23.642931154759761</v>
      </c>
      <c r="Y1348">
        <v>0</v>
      </c>
      <c r="Z1348">
        <v>0</v>
      </c>
      <c r="AA1348">
        <v>0</v>
      </c>
      <c r="AB1348">
        <v>1.9673675074944801</v>
      </c>
      <c r="AC1348">
        <v>0</v>
      </c>
      <c r="AD1348">
        <v>0</v>
      </c>
      <c r="AE1348">
        <v>25.610298662254241</v>
      </c>
    </row>
    <row r="1349" spans="1:31" x14ac:dyDescent="0.3">
      <c r="A1349">
        <v>2735661</v>
      </c>
      <c r="B1349">
        <v>1</v>
      </c>
      <c r="C1349" t="s">
        <v>81</v>
      </c>
      <c r="D1349" t="s">
        <v>127</v>
      </c>
      <c r="E1349" t="s">
        <v>156</v>
      </c>
      <c r="F1349" t="s">
        <v>1914</v>
      </c>
      <c r="G1349" t="s">
        <v>1361</v>
      </c>
      <c r="H1349" t="s">
        <v>153</v>
      </c>
      <c r="I1349" t="s">
        <v>136</v>
      </c>
      <c r="J1349" t="s">
        <v>137</v>
      </c>
      <c r="K1349" t="s">
        <v>138</v>
      </c>
      <c r="L1349" t="s">
        <v>4016</v>
      </c>
      <c r="M1349" t="s">
        <v>4017</v>
      </c>
      <c r="N1349">
        <v>1.4530555549999999</v>
      </c>
      <c r="O1349">
        <v>6</v>
      </c>
      <c r="P1349">
        <v>0</v>
      </c>
      <c r="Q1349">
        <v>158</v>
      </c>
      <c r="R1349">
        <v>6</v>
      </c>
      <c r="S1349">
        <v>8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5.6473478150828473</v>
      </c>
      <c r="Z1349">
        <v>0</v>
      </c>
      <c r="AA1349">
        <v>30.281950003490838</v>
      </c>
      <c r="AB1349">
        <v>0</v>
      </c>
      <c r="AC1349">
        <v>0</v>
      </c>
      <c r="AD1349">
        <v>0</v>
      </c>
      <c r="AE1349">
        <v>35.929297818573687</v>
      </c>
    </row>
    <row r="1350" spans="1:31" x14ac:dyDescent="0.3">
      <c r="A1350">
        <v>2736302</v>
      </c>
      <c r="B1350">
        <v>1</v>
      </c>
      <c r="C1350" t="s">
        <v>80</v>
      </c>
      <c r="D1350" t="s">
        <v>82</v>
      </c>
      <c r="E1350" t="s">
        <v>145</v>
      </c>
      <c r="F1350" t="s">
        <v>1081</v>
      </c>
      <c r="G1350" t="s">
        <v>158</v>
      </c>
      <c r="H1350" t="s">
        <v>135</v>
      </c>
      <c r="I1350" t="s">
        <v>136</v>
      </c>
      <c r="J1350" t="s">
        <v>3</v>
      </c>
      <c r="K1350" t="s">
        <v>138</v>
      </c>
      <c r="L1350" t="s">
        <v>4018</v>
      </c>
      <c r="M1350" t="s">
        <v>4019</v>
      </c>
      <c r="N1350">
        <v>10.041388888</v>
      </c>
      <c r="O1350">
        <v>0</v>
      </c>
      <c r="P1350">
        <v>9</v>
      </c>
      <c r="Q1350">
        <v>0</v>
      </c>
      <c r="R1350">
        <v>0</v>
      </c>
      <c r="S1350">
        <v>0</v>
      </c>
      <c r="T1350">
        <v>4</v>
      </c>
      <c r="U1350">
        <v>0</v>
      </c>
      <c r="V1350">
        <v>0</v>
      </c>
      <c r="W1350">
        <v>0</v>
      </c>
      <c r="X1350">
        <v>47.903319577731857</v>
      </c>
      <c r="Y1350">
        <v>0</v>
      </c>
      <c r="Z1350">
        <v>0</v>
      </c>
      <c r="AA1350">
        <v>0</v>
      </c>
      <c r="AB1350">
        <v>51.696555060297307</v>
      </c>
      <c r="AC1350">
        <v>0</v>
      </c>
      <c r="AD1350">
        <v>0</v>
      </c>
      <c r="AE1350">
        <v>99.599874638029164</v>
      </c>
    </row>
    <row r="1351" spans="1:31" x14ac:dyDescent="0.3">
      <c r="A1351">
        <v>2736056</v>
      </c>
      <c r="B1351">
        <v>1</v>
      </c>
      <c r="C1351" t="s">
        <v>80</v>
      </c>
      <c r="D1351" t="s">
        <v>82</v>
      </c>
      <c r="E1351" t="s">
        <v>145</v>
      </c>
      <c r="F1351" t="s">
        <v>1021</v>
      </c>
      <c r="G1351" t="s">
        <v>181</v>
      </c>
      <c r="H1351" t="s">
        <v>135</v>
      </c>
      <c r="I1351" t="s">
        <v>136</v>
      </c>
      <c r="J1351" t="s">
        <v>137</v>
      </c>
      <c r="K1351" t="s">
        <v>138</v>
      </c>
      <c r="L1351" t="s">
        <v>4020</v>
      </c>
      <c r="M1351" t="s">
        <v>4021</v>
      </c>
      <c r="N1351">
        <v>3.4733333329999998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5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27.299672499489954</v>
      </c>
      <c r="AC1351">
        <v>0</v>
      </c>
      <c r="AD1351">
        <v>0</v>
      </c>
      <c r="AE1351">
        <v>27.299672499489954</v>
      </c>
    </row>
    <row r="1352" spans="1:31" x14ac:dyDescent="0.3">
      <c r="A1352">
        <v>2736388</v>
      </c>
      <c r="B1352">
        <v>1</v>
      </c>
      <c r="C1352" t="s">
        <v>80</v>
      </c>
      <c r="D1352" t="s">
        <v>84</v>
      </c>
      <c r="E1352" t="s">
        <v>145</v>
      </c>
      <c r="F1352" t="s">
        <v>4022</v>
      </c>
      <c r="G1352" t="s">
        <v>230</v>
      </c>
      <c r="H1352" t="s">
        <v>135</v>
      </c>
      <c r="I1352" t="s">
        <v>136</v>
      </c>
      <c r="J1352" t="s">
        <v>137</v>
      </c>
      <c r="K1352" t="s">
        <v>138</v>
      </c>
      <c r="L1352" t="s">
        <v>4023</v>
      </c>
      <c r="M1352" t="s">
        <v>4024</v>
      </c>
      <c r="N1352">
        <v>8.2750000000000004</v>
      </c>
      <c r="O1352">
        <v>0</v>
      </c>
      <c r="P1352">
        <v>1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1.13481995588808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1.13481995588808</v>
      </c>
    </row>
    <row r="1353" spans="1:31" x14ac:dyDescent="0.3">
      <c r="A1353">
        <v>2735363</v>
      </c>
      <c r="B1353">
        <v>1</v>
      </c>
      <c r="C1353" t="s">
        <v>80</v>
      </c>
      <c r="D1353" t="s">
        <v>99</v>
      </c>
      <c r="E1353" t="s">
        <v>161</v>
      </c>
      <c r="F1353" t="s">
        <v>1625</v>
      </c>
      <c r="G1353" t="s">
        <v>163</v>
      </c>
      <c r="H1353" t="s">
        <v>135</v>
      </c>
      <c r="I1353" t="s">
        <v>136</v>
      </c>
      <c r="J1353" t="s">
        <v>137</v>
      </c>
      <c r="K1353" t="s">
        <v>138</v>
      </c>
      <c r="L1353" t="s">
        <v>4025</v>
      </c>
      <c r="M1353" t="s">
        <v>4026</v>
      </c>
      <c r="N1353">
        <v>0.90333333299999996</v>
      </c>
      <c r="O1353">
        <v>0</v>
      </c>
      <c r="P1353">
        <v>51</v>
      </c>
      <c r="Q1353">
        <v>0</v>
      </c>
      <c r="R1353">
        <v>0</v>
      </c>
      <c r="S1353">
        <v>0</v>
      </c>
      <c r="T1353">
        <v>1</v>
      </c>
      <c r="U1353">
        <v>0</v>
      </c>
      <c r="V1353">
        <v>0</v>
      </c>
      <c r="W1353">
        <v>0</v>
      </c>
      <c r="X1353">
        <v>5.5399430737923261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5.5399430737923261</v>
      </c>
    </row>
    <row r="1354" spans="1:31" x14ac:dyDescent="0.3">
      <c r="A1354">
        <v>2735807</v>
      </c>
      <c r="B1354">
        <v>1</v>
      </c>
      <c r="C1354" t="s">
        <v>81</v>
      </c>
      <c r="D1354" t="s">
        <v>118</v>
      </c>
      <c r="E1354" t="s">
        <v>213</v>
      </c>
      <c r="F1354" t="s">
        <v>4027</v>
      </c>
      <c r="G1354" t="s">
        <v>152</v>
      </c>
      <c r="H1354" t="s">
        <v>153</v>
      </c>
      <c r="I1354" t="s">
        <v>136</v>
      </c>
      <c r="J1354" t="s">
        <v>137</v>
      </c>
      <c r="K1354" t="s">
        <v>138</v>
      </c>
      <c r="L1354" t="s">
        <v>4028</v>
      </c>
      <c r="M1354" t="s">
        <v>4029</v>
      </c>
      <c r="N1354">
        <v>1.6497222220000001</v>
      </c>
      <c r="O1354">
        <v>0</v>
      </c>
      <c r="P1354">
        <v>0</v>
      </c>
      <c r="Q1354">
        <v>32</v>
      </c>
      <c r="R1354">
        <v>55</v>
      </c>
      <c r="S1354">
        <v>4</v>
      </c>
      <c r="T1354">
        <v>5</v>
      </c>
      <c r="U1354">
        <v>0</v>
      </c>
      <c r="V1354">
        <v>0</v>
      </c>
      <c r="W1354">
        <v>0</v>
      </c>
      <c r="X1354">
        <v>0</v>
      </c>
      <c r="Y1354">
        <v>5.9983450054225207</v>
      </c>
      <c r="Z1354">
        <v>3.3834436544077002</v>
      </c>
      <c r="AA1354">
        <v>29.530687079031097</v>
      </c>
      <c r="AB1354">
        <v>0</v>
      </c>
      <c r="AC1354">
        <v>0</v>
      </c>
      <c r="AD1354">
        <v>0</v>
      </c>
      <c r="AE1354">
        <v>38.912475738861318</v>
      </c>
    </row>
    <row r="1355" spans="1:31" x14ac:dyDescent="0.3">
      <c r="A1355">
        <v>2736050</v>
      </c>
      <c r="B1355">
        <v>1</v>
      </c>
      <c r="C1355" t="s">
        <v>80</v>
      </c>
      <c r="D1355" t="s">
        <v>92</v>
      </c>
      <c r="E1355" t="s">
        <v>161</v>
      </c>
      <c r="F1355" t="s">
        <v>4030</v>
      </c>
      <c r="G1355" t="s">
        <v>163</v>
      </c>
      <c r="H1355" t="s">
        <v>135</v>
      </c>
      <c r="I1355" t="s">
        <v>136</v>
      </c>
      <c r="J1355" t="s">
        <v>137</v>
      </c>
      <c r="K1355" t="s">
        <v>138</v>
      </c>
      <c r="L1355" t="s">
        <v>4031</v>
      </c>
      <c r="M1355" t="s">
        <v>4032</v>
      </c>
      <c r="N1355">
        <v>1.865555555</v>
      </c>
      <c r="O1355">
        <v>0</v>
      </c>
      <c r="P1355">
        <v>70</v>
      </c>
      <c r="Q1355">
        <v>0</v>
      </c>
      <c r="R1355">
        <v>0</v>
      </c>
      <c r="S1355">
        <v>0</v>
      </c>
      <c r="T1355">
        <v>16</v>
      </c>
      <c r="U1355">
        <v>0</v>
      </c>
      <c r="V1355">
        <v>0</v>
      </c>
      <c r="W1355">
        <v>0</v>
      </c>
      <c r="X1355">
        <v>25.274746782643611</v>
      </c>
      <c r="Y1355">
        <v>0</v>
      </c>
      <c r="Z1355">
        <v>0</v>
      </c>
      <c r="AA1355">
        <v>0</v>
      </c>
      <c r="AB1355">
        <v>22.513749219289743</v>
      </c>
      <c r="AC1355">
        <v>0</v>
      </c>
      <c r="AD1355">
        <v>0</v>
      </c>
      <c r="AE1355">
        <v>47.788496001933353</v>
      </c>
    </row>
    <row r="1356" spans="1:31" x14ac:dyDescent="0.3">
      <c r="A1356">
        <v>2735552</v>
      </c>
      <c r="B1356">
        <v>1</v>
      </c>
      <c r="C1356" t="s">
        <v>80</v>
      </c>
      <c r="D1356" t="s">
        <v>100</v>
      </c>
      <c r="E1356" t="s">
        <v>156</v>
      </c>
      <c r="F1356" t="s">
        <v>1164</v>
      </c>
      <c r="G1356" t="s">
        <v>152</v>
      </c>
      <c r="H1356" t="s">
        <v>153</v>
      </c>
      <c r="I1356" t="s">
        <v>136</v>
      </c>
      <c r="J1356" t="s">
        <v>137</v>
      </c>
      <c r="K1356" t="s">
        <v>138</v>
      </c>
      <c r="L1356" t="s">
        <v>4033</v>
      </c>
      <c r="M1356" t="s">
        <v>4034</v>
      </c>
      <c r="N1356">
        <v>0.41361111099999998</v>
      </c>
      <c r="O1356">
        <v>0</v>
      </c>
      <c r="P1356">
        <v>1063</v>
      </c>
      <c r="Q1356">
        <v>0</v>
      </c>
      <c r="R1356">
        <v>126</v>
      </c>
      <c r="S1356">
        <v>0</v>
      </c>
      <c r="T1356">
        <v>116</v>
      </c>
      <c r="U1356">
        <v>0</v>
      </c>
      <c r="V1356">
        <v>0</v>
      </c>
      <c r="W1356">
        <v>0</v>
      </c>
      <c r="X1356">
        <v>145.08515395599142</v>
      </c>
      <c r="Y1356">
        <v>0</v>
      </c>
      <c r="Z1356">
        <v>32.921733441674462</v>
      </c>
      <c r="AA1356">
        <v>0</v>
      </c>
      <c r="AB1356">
        <v>54.553142051630516</v>
      </c>
      <c r="AC1356">
        <v>0</v>
      </c>
      <c r="AD1356">
        <v>0</v>
      </c>
      <c r="AE1356">
        <v>232.56002944929639</v>
      </c>
    </row>
    <row r="1357" spans="1:31" x14ac:dyDescent="0.3">
      <c r="A1357">
        <v>2735334</v>
      </c>
      <c r="B1357">
        <v>2</v>
      </c>
      <c r="C1357" t="s">
        <v>80</v>
      </c>
      <c r="D1357" t="s">
        <v>87</v>
      </c>
      <c r="E1357" t="s">
        <v>132</v>
      </c>
      <c r="F1357" t="s">
        <v>4035</v>
      </c>
      <c r="G1357" t="s">
        <v>163</v>
      </c>
      <c r="H1357" t="s">
        <v>135</v>
      </c>
      <c r="I1357" t="s">
        <v>136</v>
      </c>
      <c r="J1357" t="s">
        <v>137</v>
      </c>
      <c r="K1357" t="s">
        <v>138</v>
      </c>
      <c r="L1357" t="s">
        <v>3903</v>
      </c>
      <c r="M1357" t="s">
        <v>4036</v>
      </c>
      <c r="N1357">
        <v>0.98805555499999997</v>
      </c>
      <c r="O1357">
        <v>0</v>
      </c>
      <c r="P1357">
        <v>208</v>
      </c>
      <c r="Q1357">
        <v>0</v>
      </c>
      <c r="R1357">
        <v>0</v>
      </c>
      <c r="S1357">
        <v>0</v>
      </c>
      <c r="T1357">
        <v>15</v>
      </c>
      <c r="U1357">
        <v>0</v>
      </c>
      <c r="V1357">
        <v>0</v>
      </c>
      <c r="W1357">
        <v>0</v>
      </c>
      <c r="X1357">
        <v>51.89099334164105</v>
      </c>
      <c r="Y1357">
        <v>0</v>
      </c>
      <c r="Z1357">
        <v>0</v>
      </c>
      <c r="AA1357">
        <v>0</v>
      </c>
      <c r="AB1357">
        <v>6.0985863894241801</v>
      </c>
      <c r="AC1357">
        <v>0</v>
      </c>
      <c r="AD1357">
        <v>0</v>
      </c>
      <c r="AE1357">
        <v>57.989579731065227</v>
      </c>
    </row>
    <row r="1358" spans="1:31" x14ac:dyDescent="0.3">
      <c r="A1358">
        <v>2735211</v>
      </c>
      <c r="B1358">
        <v>2</v>
      </c>
      <c r="C1358" t="s">
        <v>81</v>
      </c>
      <c r="D1358" t="s">
        <v>118</v>
      </c>
      <c r="E1358" t="s">
        <v>213</v>
      </c>
      <c r="F1358" t="s">
        <v>4037</v>
      </c>
      <c r="G1358" t="s">
        <v>185</v>
      </c>
      <c r="H1358" t="s">
        <v>153</v>
      </c>
      <c r="I1358" t="s">
        <v>136</v>
      </c>
      <c r="J1358" t="s">
        <v>137</v>
      </c>
      <c r="K1358" t="s">
        <v>138</v>
      </c>
      <c r="L1358" t="s">
        <v>3928</v>
      </c>
      <c r="M1358" t="s">
        <v>4038</v>
      </c>
      <c r="N1358">
        <v>1.1388888880000001</v>
      </c>
      <c r="O1358">
        <v>0</v>
      </c>
      <c r="P1358">
        <v>475</v>
      </c>
      <c r="Q1358">
        <v>0</v>
      </c>
      <c r="R1358">
        <v>23</v>
      </c>
      <c r="S1358">
        <v>1</v>
      </c>
      <c r="T1358">
        <v>11</v>
      </c>
      <c r="U1358">
        <v>0</v>
      </c>
      <c r="V1358">
        <v>0</v>
      </c>
      <c r="W1358">
        <v>0</v>
      </c>
      <c r="X1358">
        <v>70.213490683845222</v>
      </c>
      <c r="Y1358">
        <v>0</v>
      </c>
      <c r="Z1358">
        <v>1.1774931118884002</v>
      </c>
      <c r="AA1358">
        <v>4.5428360241126571</v>
      </c>
      <c r="AB1358">
        <v>3.2051255683650655</v>
      </c>
      <c r="AC1358">
        <v>0</v>
      </c>
      <c r="AD1358">
        <v>0</v>
      </c>
      <c r="AE1358">
        <v>79.13894538821134</v>
      </c>
    </row>
    <row r="1359" spans="1:31" x14ac:dyDescent="0.3">
      <c r="A1359">
        <v>2735408</v>
      </c>
      <c r="B1359">
        <v>3</v>
      </c>
      <c r="C1359" t="s">
        <v>80</v>
      </c>
      <c r="D1359" t="s">
        <v>85</v>
      </c>
      <c r="E1359" t="s">
        <v>200</v>
      </c>
      <c r="F1359" t="s">
        <v>4039</v>
      </c>
      <c r="G1359" t="s">
        <v>393</v>
      </c>
      <c r="H1359" t="s">
        <v>135</v>
      </c>
      <c r="I1359" t="s">
        <v>136</v>
      </c>
      <c r="J1359" t="s">
        <v>137</v>
      </c>
      <c r="K1359" t="s">
        <v>138</v>
      </c>
      <c r="L1359" t="s">
        <v>3755</v>
      </c>
      <c r="M1359" t="s">
        <v>4040</v>
      </c>
      <c r="N1359">
        <v>5.7355555550000004</v>
      </c>
      <c r="O1359">
        <v>0</v>
      </c>
      <c r="P1359">
        <v>73</v>
      </c>
      <c r="Q1359">
        <v>0</v>
      </c>
      <c r="R1359">
        <v>0</v>
      </c>
      <c r="S1359">
        <v>0</v>
      </c>
      <c r="T1359">
        <v>17</v>
      </c>
      <c r="U1359">
        <v>0</v>
      </c>
      <c r="V1359">
        <v>0</v>
      </c>
      <c r="W1359">
        <v>0</v>
      </c>
      <c r="X1359">
        <v>116.10587636540502</v>
      </c>
      <c r="Y1359">
        <v>0</v>
      </c>
      <c r="Z1359">
        <v>0</v>
      </c>
      <c r="AA1359">
        <v>0</v>
      </c>
      <c r="AB1359">
        <v>143.78710347638764</v>
      </c>
      <c r="AC1359">
        <v>0</v>
      </c>
      <c r="AD1359">
        <v>0</v>
      </c>
      <c r="AE1359">
        <v>259.89297984179268</v>
      </c>
    </row>
    <row r="1360" spans="1:31" x14ac:dyDescent="0.3">
      <c r="A1360">
        <v>2735197</v>
      </c>
      <c r="B1360">
        <v>1</v>
      </c>
      <c r="C1360" t="s">
        <v>81</v>
      </c>
      <c r="D1360" t="s">
        <v>113</v>
      </c>
      <c r="E1360" t="s">
        <v>156</v>
      </c>
      <c r="F1360" t="s">
        <v>4041</v>
      </c>
      <c r="G1360" t="s">
        <v>185</v>
      </c>
      <c r="H1360" t="s">
        <v>153</v>
      </c>
      <c r="I1360" t="s">
        <v>136</v>
      </c>
      <c r="J1360" t="s">
        <v>137</v>
      </c>
      <c r="K1360" t="s">
        <v>138</v>
      </c>
      <c r="L1360" t="s">
        <v>4042</v>
      </c>
      <c r="M1360" t="s">
        <v>4043</v>
      </c>
      <c r="N1360">
        <v>1.035555555</v>
      </c>
      <c r="O1360">
        <v>0</v>
      </c>
      <c r="P1360">
        <v>273</v>
      </c>
      <c r="Q1360">
        <v>0</v>
      </c>
      <c r="R1360">
        <v>0</v>
      </c>
      <c r="S1360">
        <v>0</v>
      </c>
      <c r="T1360">
        <v>17</v>
      </c>
      <c r="U1360">
        <v>0</v>
      </c>
      <c r="V1360">
        <v>0</v>
      </c>
      <c r="W1360">
        <v>0</v>
      </c>
      <c r="X1360">
        <v>75.667484839134886</v>
      </c>
      <c r="Y1360">
        <v>0</v>
      </c>
      <c r="Z1360">
        <v>0</v>
      </c>
      <c r="AA1360">
        <v>0</v>
      </c>
      <c r="AB1360">
        <v>4.7795572160439699</v>
      </c>
      <c r="AC1360">
        <v>0</v>
      </c>
      <c r="AD1360">
        <v>0</v>
      </c>
      <c r="AE1360">
        <v>80.447042055178855</v>
      </c>
    </row>
    <row r="1361" spans="1:31" x14ac:dyDescent="0.3">
      <c r="A1361">
        <v>2735281</v>
      </c>
      <c r="B1361">
        <v>2</v>
      </c>
      <c r="C1361" t="s">
        <v>81</v>
      </c>
      <c r="D1361" t="s">
        <v>115</v>
      </c>
      <c r="E1361" t="s">
        <v>213</v>
      </c>
      <c r="F1361" t="s">
        <v>3998</v>
      </c>
      <c r="G1361" t="s">
        <v>263</v>
      </c>
      <c r="H1361" t="s">
        <v>153</v>
      </c>
      <c r="I1361" t="s">
        <v>136</v>
      </c>
      <c r="J1361" t="s">
        <v>137</v>
      </c>
      <c r="K1361" t="s">
        <v>138</v>
      </c>
      <c r="L1361" t="s">
        <v>4044</v>
      </c>
      <c r="M1361" t="s">
        <v>4045</v>
      </c>
      <c r="N1361">
        <v>1.6702777769999999</v>
      </c>
      <c r="O1361">
        <v>2</v>
      </c>
      <c r="P1361">
        <v>576</v>
      </c>
      <c r="Q1361">
        <v>3</v>
      </c>
      <c r="R1361">
        <v>27</v>
      </c>
      <c r="S1361">
        <v>3</v>
      </c>
      <c r="T1361">
        <v>29</v>
      </c>
      <c r="U1361">
        <v>0</v>
      </c>
      <c r="V1361">
        <v>0</v>
      </c>
      <c r="W1361">
        <v>0.6683802266733333</v>
      </c>
      <c r="X1361">
        <v>68.381439716233515</v>
      </c>
      <c r="Y1361">
        <v>4.4518610041399169</v>
      </c>
      <c r="Z1361">
        <v>24.828862842792983</v>
      </c>
      <c r="AA1361">
        <v>39.550897590846972</v>
      </c>
      <c r="AB1361">
        <v>15.862238905012491</v>
      </c>
      <c r="AC1361">
        <v>0</v>
      </c>
      <c r="AD1361">
        <v>0</v>
      </c>
      <c r="AE1361">
        <v>153.74368028569924</v>
      </c>
    </row>
    <row r="1362" spans="1:31" x14ac:dyDescent="0.3">
      <c r="A1362">
        <v>2736259</v>
      </c>
      <c r="B1362">
        <v>1</v>
      </c>
      <c r="C1362" t="s">
        <v>80</v>
      </c>
      <c r="D1362" t="s">
        <v>104</v>
      </c>
      <c r="E1362" t="s">
        <v>173</v>
      </c>
      <c r="F1362" t="s">
        <v>4046</v>
      </c>
      <c r="G1362" t="s">
        <v>152</v>
      </c>
      <c r="H1362" t="s">
        <v>153</v>
      </c>
      <c r="I1362" t="s">
        <v>136</v>
      </c>
      <c r="J1362" t="s">
        <v>137</v>
      </c>
      <c r="K1362" t="s">
        <v>138</v>
      </c>
      <c r="L1362" t="s">
        <v>4047</v>
      </c>
      <c r="M1362" t="s">
        <v>4048</v>
      </c>
      <c r="N1362">
        <v>1.496388888</v>
      </c>
      <c r="O1362">
        <v>1</v>
      </c>
      <c r="P1362">
        <v>505</v>
      </c>
      <c r="Q1362">
        <v>0</v>
      </c>
      <c r="R1362">
        <v>4</v>
      </c>
      <c r="S1362">
        <v>16</v>
      </c>
      <c r="T1362">
        <v>23</v>
      </c>
      <c r="U1362">
        <v>12</v>
      </c>
      <c r="V1362">
        <v>0</v>
      </c>
      <c r="W1362">
        <v>0.40785714457333333</v>
      </c>
      <c r="X1362">
        <v>322.44664203028987</v>
      </c>
      <c r="Y1362">
        <v>0</v>
      </c>
      <c r="Z1362">
        <v>10.508990062161132</v>
      </c>
      <c r="AA1362">
        <v>294.77527214146932</v>
      </c>
      <c r="AB1362">
        <v>50.411755524221164</v>
      </c>
      <c r="AC1362">
        <v>1950.634988633954</v>
      </c>
      <c r="AD1362">
        <v>0</v>
      </c>
      <c r="AE1362">
        <v>2629.1855055366686</v>
      </c>
    </row>
    <row r="1363" spans="1:31" x14ac:dyDescent="0.3">
      <c r="A1363">
        <v>2735283</v>
      </c>
      <c r="B1363">
        <v>1</v>
      </c>
      <c r="C1363" t="s">
        <v>80</v>
      </c>
      <c r="D1363" t="s">
        <v>106</v>
      </c>
      <c r="E1363" t="s">
        <v>150</v>
      </c>
      <c r="F1363" t="s">
        <v>4049</v>
      </c>
      <c r="G1363" t="s">
        <v>152</v>
      </c>
      <c r="H1363" t="s">
        <v>153</v>
      </c>
      <c r="I1363" t="s">
        <v>136</v>
      </c>
      <c r="J1363" t="s">
        <v>137</v>
      </c>
      <c r="K1363" t="s">
        <v>138</v>
      </c>
      <c r="L1363" t="s">
        <v>4050</v>
      </c>
      <c r="M1363" t="s">
        <v>4051</v>
      </c>
      <c r="N1363">
        <v>0.311111111</v>
      </c>
      <c r="O1363">
        <v>3</v>
      </c>
      <c r="P1363">
        <v>49</v>
      </c>
      <c r="Q1363">
        <v>39</v>
      </c>
      <c r="R1363">
        <v>174</v>
      </c>
      <c r="S1363">
        <v>7</v>
      </c>
      <c r="T1363">
        <v>30</v>
      </c>
      <c r="U1363">
        <v>0</v>
      </c>
      <c r="V1363">
        <v>0</v>
      </c>
      <c r="W1363">
        <v>0.15956680104400003</v>
      </c>
      <c r="X1363">
        <v>6.0329079683488009</v>
      </c>
      <c r="Y1363">
        <v>33.975365283970135</v>
      </c>
      <c r="Z1363">
        <v>59.104095312442119</v>
      </c>
      <c r="AA1363">
        <v>54.258360757127335</v>
      </c>
      <c r="AB1363">
        <v>5.1109840963029338</v>
      </c>
      <c r="AC1363">
        <v>0</v>
      </c>
      <c r="AD1363">
        <v>0</v>
      </c>
      <c r="AE1363">
        <v>158.64128021923531</v>
      </c>
    </row>
    <row r="1364" spans="1:31" x14ac:dyDescent="0.3">
      <c r="A1364">
        <v>2735426</v>
      </c>
      <c r="B1364">
        <v>1</v>
      </c>
      <c r="C1364" t="s">
        <v>80</v>
      </c>
      <c r="D1364" t="s">
        <v>82</v>
      </c>
      <c r="E1364" t="s">
        <v>145</v>
      </c>
      <c r="F1364" t="s">
        <v>4052</v>
      </c>
      <c r="G1364" t="s">
        <v>147</v>
      </c>
      <c r="H1364" t="s">
        <v>135</v>
      </c>
      <c r="I1364" t="s">
        <v>136</v>
      </c>
      <c r="J1364" t="s">
        <v>137</v>
      </c>
      <c r="K1364" t="s">
        <v>138</v>
      </c>
      <c r="L1364" t="s">
        <v>4053</v>
      </c>
      <c r="M1364" t="s">
        <v>4054</v>
      </c>
      <c r="N1364">
        <v>3.2863888879999998</v>
      </c>
      <c r="O1364">
        <v>0</v>
      </c>
      <c r="P1364">
        <v>13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7.6879445176423138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7.6879445176423138</v>
      </c>
    </row>
    <row r="1365" spans="1:31" x14ac:dyDescent="0.3">
      <c r="A1365">
        <v>2735675</v>
      </c>
      <c r="B1365">
        <v>1</v>
      </c>
      <c r="C1365" t="s">
        <v>81</v>
      </c>
      <c r="D1365" t="s">
        <v>118</v>
      </c>
      <c r="E1365" t="s">
        <v>161</v>
      </c>
      <c r="F1365" t="s">
        <v>4055</v>
      </c>
      <c r="G1365" t="s">
        <v>163</v>
      </c>
      <c r="H1365" t="s">
        <v>135</v>
      </c>
      <c r="I1365" t="s">
        <v>136</v>
      </c>
      <c r="J1365" t="s">
        <v>137</v>
      </c>
      <c r="K1365" t="s">
        <v>138</v>
      </c>
      <c r="L1365" t="s">
        <v>4056</v>
      </c>
      <c r="M1365" t="s">
        <v>4057</v>
      </c>
      <c r="N1365">
        <v>3.5222222219999999</v>
      </c>
      <c r="O1365">
        <v>0</v>
      </c>
      <c r="P1365">
        <v>6</v>
      </c>
      <c r="Q1365">
        <v>0</v>
      </c>
      <c r="R1365">
        <v>1</v>
      </c>
      <c r="S1365">
        <v>0</v>
      </c>
      <c r="T1365">
        <v>1</v>
      </c>
      <c r="U1365">
        <v>0</v>
      </c>
      <c r="V1365">
        <v>0</v>
      </c>
      <c r="W1365">
        <v>0</v>
      </c>
      <c r="X1365">
        <v>4.6219825978229769</v>
      </c>
      <c r="Y1365">
        <v>0</v>
      </c>
      <c r="Z1365">
        <v>0</v>
      </c>
      <c r="AA1365">
        <v>0</v>
      </c>
      <c r="AB1365">
        <v>5.4834508424166666</v>
      </c>
      <c r="AC1365">
        <v>0</v>
      </c>
      <c r="AD1365">
        <v>0</v>
      </c>
      <c r="AE1365">
        <v>10.105433440239644</v>
      </c>
    </row>
    <row r="1366" spans="1:31" x14ac:dyDescent="0.3">
      <c r="A1366">
        <v>2735973</v>
      </c>
      <c r="B1366">
        <v>1</v>
      </c>
      <c r="C1366" t="s">
        <v>80</v>
      </c>
      <c r="D1366" t="s">
        <v>99</v>
      </c>
      <c r="E1366" t="s">
        <v>161</v>
      </c>
      <c r="F1366" t="s">
        <v>4058</v>
      </c>
      <c r="G1366" t="s">
        <v>163</v>
      </c>
      <c r="H1366" t="s">
        <v>135</v>
      </c>
      <c r="I1366" t="s">
        <v>136</v>
      </c>
      <c r="J1366" t="s">
        <v>137</v>
      </c>
      <c r="K1366" t="s">
        <v>138</v>
      </c>
      <c r="L1366" t="s">
        <v>4059</v>
      </c>
      <c r="M1366" t="s">
        <v>4060</v>
      </c>
      <c r="N1366">
        <v>8.6211111109999994</v>
      </c>
      <c r="O1366">
        <v>0</v>
      </c>
      <c r="P1366">
        <v>36</v>
      </c>
      <c r="Q1366">
        <v>0</v>
      </c>
      <c r="R1366">
        <v>0</v>
      </c>
      <c r="S1366">
        <v>0</v>
      </c>
      <c r="T1366">
        <v>6</v>
      </c>
      <c r="U1366">
        <v>0</v>
      </c>
      <c r="V1366">
        <v>0</v>
      </c>
      <c r="W1366">
        <v>0</v>
      </c>
      <c r="X1366">
        <v>51.914688495349914</v>
      </c>
      <c r="Y1366">
        <v>0</v>
      </c>
      <c r="Z1366">
        <v>0</v>
      </c>
      <c r="AA1366">
        <v>0</v>
      </c>
      <c r="AB1366">
        <v>21.66702141866697</v>
      </c>
      <c r="AC1366">
        <v>0</v>
      </c>
      <c r="AD1366">
        <v>0</v>
      </c>
      <c r="AE1366">
        <v>73.581709914016884</v>
      </c>
    </row>
    <row r="1367" spans="1:31" x14ac:dyDescent="0.3">
      <c r="A1367">
        <v>2735240</v>
      </c>
      <c r="B1367">
        <v>1</v>
      </c>
      <c r="C1367" t="s">
        <v>81</v>
      </c>
      <c r="D1367" t="s">
        <v>115</v>
      </c>
      <c r="E1367" t="s">
        <v>150</v>
      </c>
      <c r="F1367" t="s">
        <v>4061</v>
      </c>
      <c r="G1367" t="s">
        <v>152</v>
      </c>
      <c r="H1367" t="s">
        <v>153</v>
      </c>
      <c r="I1367" t="s">
        <v>136</v>
      </c>
      <c r="J1367" t="s">
        <v>137</v>
      </c>
      <c r="K1367" t="s">
        <v>138</v>
      </c>
      <c r="L1367" t="s">
        <v>4062</v>
      </c>
      <c r="M1367" t="s">
        <v>4063</v>
      </c>
      <c r="N1367">
        <v>0.199444444</v>
      </c>
      <c r="O1367">
        <v>8</v>
      </c>
      <c r="P1367">
        <v>4613</v>
      </c>
      <c r="Q1367">
        <v>2</v>
      </c>
      <c r="R1367">
        <v>197</v>
      </c>
      <c r="S1367">
        <v>8</v>
      </c>
      <c r="T1367">
        <v>449</v>
      </c>
      <c r="U1367">
        <v>3</v>
      </c>
      <c r="V1367">
        <v>0</v>
      </c>
      <c r="W1367">
        <v>0.24925313038666669</v>
      </c>
      <c r="X1367">
        <v>63.179673020622317</v>
      </c>
      <c r="Y1367">
        <v>0.85865366424298994</v>
      </c>
      <c r="Z1367">
        <v>3.64257714421848</v>
      </c>
      <c r="AA1367">
        <v>10.546127766216999</v>
      </c>
      <c r="AB1367">
        <v>14.331501549052522</v>
      </c>
      <c r="AC1367">
        <v>8.1063722955454267</v>
      </c>
      <c r="AD1367">
        <v>0</v>
      </c>
      <c r="AE1367">
        <v>100.91415857028539</v>
      </c>
    </row>
    <row r="1368" spans="1:31" x14ac:dyDescent="0.3">
      <c r="A1368">
        <v>2736322</v>
      </c>
      <c r="B1368">
        <v>1</v>
      </c>
      <c r="C1368" t="s">
        <v>80</v>
      </c>
      <c r="D1368" t="s">
        <v>94</v>
      </c>
      <c r="E1368" t="s">
        <v>145</v>
      </c>
      <c r="F1368" t="s">
        <v>4064</v>
      </c>
      <c r="G1368" t="s">
        <v>230</v>
      </c>
      <c r="H1368" t="s">
        <v>135</v>
      </c>
      <c r="I1368" t="s">
        <v>136</v>
      </c>
      <c r="J1368" t="s">
        <v>137</v>
      </c>
      <c r="K1368" t="s">
        <v>138</v>
      </c>
      <c r="L1368" t="s">
        <v>4065</v>
      </c>
      <c r="M1368" t="s">
        <v>4066</v>
      </c>
      <c r="N1368">
        <v>7.8783333329999996</v>
      </c>
      <c r="O1368">
        <v>0</v>
      </c>
      <c r="P1368">
        <v>1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0.53096189143506878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0.53096189143506878</v>
      </c>
    </row>
    <row r="1369" spans="1:31" x14ac:dyDescent="0.3">
      <c r="A1369">
        <v>2736222</v>
      </c>
      <c r="B1369">
        <v>1</v>
      </c>
      <c r="C1369" t="s">
        <v>81</v>
      </c>
      <c r="D1369" t="s">
        <v>113</v>
      </c>
      <c r="E1369" t="s">
        <v>145</v>
      </c>
      <c r="F1369" t="s">
        <v>4067</v>
      </c>
      <c r="G1369" t="s">
        <v>230</v>
      </c>
      <c r="H1369" t="s">
        <v>135</v>
      </c>
      <c r="I1369" t="s">
        <v>136</v>
      </c>
      <c r="J1369" t="s">
        <v>137</v>
      </c>
      <c r="K1369" t="s">
        <v>138</v>
      </c>
      <c r="L1369" t="s">
        <v>4068</v>
      </c>
      <c r="M1369" t="s">
        <v>4069</v>
      </c>
      <c r="N1369">
        <v>1.6544444439999999</v>
      </c>
      <c r="O1369">
        <v>0</v>
      </c>
      <c r="P1369">
        <v>1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0.41829885712971587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0.41829885712971587</v>
      </c>
    </row>
    <row r="1370" spans="1:31" x14ac:dyDescent="0.3">
      <c r="A1370">
        <v>2735280</v>
      </c>
      <c r="B1370">
        <v>1</v>
      </c>
      <c r="C1370" t="s">
        <v>80</v>
      </c>
      <c r="D1370" t="s">
        <v>82</v>
      </c>
      <c r="E1370" t="s">
        <v>200</v>
      </c>
      <c r="F1370" t="s">
        <v>2513</v>
      </c>
      <c r="G1370" t="s">
        <v>170</v>
      </c>
      <c r="H1370" t="s">
        <v>135</v>
      </c>
      <c r="I1370" t="s">
        <v>136</v>
      </c>
      <c r="J1370" t="s">
        <v>137</v>
      </c>
      <c r="K1370" t="s">
        <v>138</v>
      </c>
      <c r="L1370" t="s">
        <v>4070</v>
      </c>
      <c r="M1370" t="s">
        <v>4071</v>
      </c>
      <c r="N1370">
        <v>0.12527777700000001</v>
      </c>
      <c r="O1370">
        <v>0</v>
      </c>
      <c r="P1370">
        <v>4</v>
      </c>
      <c r="Q1370">
        <v>0</v>
      </c>
      <c r="R1370">
        <v>0</v>
      </c>
      <c r="S1370">
        <v>0</v>
      </c>
      <c r="T1370">
        <v>27</v>
      </c>
      <c r="U1370">
        <v>0</v>
      </c>
      <c r="V1370">
        <v>0</v>
      </c>
      <c r="W1370">
        <v>0</v>
      </c>
      <c r="X1370">
        <v>8.3810286390599995E-2</v>
      </c>
      <c r="Y1370">
        <v>0</v>
      </c>
      <c r="Z1370">
        <v>0</v>
      </c>
      <c r="AA1370">
        <v>0</v>
      </c>
      <c r="AB1370">
        <v>5.5596555575191768</v>
      </c>
      <c r="AC1370">
        <v>0</v>
      </c>
      <c r="AD1370">
        <v>0</v>
      </c>
      <c r="AE1370">
        <v>5.6434658439097767</v>
      </c>
    </row>
    <row r="1371" spans="1:31" x14ac:dyDescent="0.3">
      <c r="A1371">
        <v>2735383</v>
      </c>
      <c r="B1371">
        <v>2</v>
      </c>
      <c r="C1371" t="s">
        <v>81</v>
      </c>
      <c r="D1371" t="s">
        <v>115</v>
      </c>
      <c r="E1371" t="s">
        <v>132</v>
      </c>
      <c r="F1371" t="s">
        <v>4072</v>
      </c>
      <c r="G1371" t="s">
        <v>3852</v>
      </c>
      <c r="H1371" t="s">
        <v>135</v>
      </c>
      <c r="I1371" t="s">
        <v>136</v>
      </c>
      <c r="J1371" t="s">
        <v>137</v>
      </c>
      <c r="K1371" t="s">
        <v>138</v>
      </c>
      <c r="L1371" t="s">
        <v>3854</v>
      </c>
      <c r="M1371" t="s">
        <v>4073</v>
      </c>
      <c r="N1371">
        <v>0.52222222200000001</v>
      </c>
      <c r="O1371">
        <v>0</v>
      </c>
      <c r="P1371">
        <v>39</v>
      </c>
      <c r="Q1371">
        <v>0</v>
      </c>
      <c r="R1371">
        <v>34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0.11451675088799999</v>
      </c>
      <c r="Y1371">
        <v>0</v>
      </c>
      <c r="Z1371">
        <v>0.11868064305492998</v>
      </c>
      <c r="AA1371">
        <v>0</v>
      </c>
      <c r="AB1371">
        <v>0</v>
      </c>
      <c r="AC1371">
        <v>0</v>
      </c>
      <c r="AD1371">
        <v>0</v>
      </c>
      <c r="AE1371">
        <v>0.23319739394292999</v>
      </c>
    </row>
    <row r="1372" spans="1:31" x14ac:dyDescent="0.3">
      <c r="A1372">
        <v>2735326</v>
      </c>
      <c r="B1372">
        <v>1</v>
      </c>
      <c r="C1372" t="s">
        <v>80</v>
      </c>
      <c r="D1372" t="s">
        <v>97</v>
      </c>
      <c r="E1372" t="s">
        <v>161</v>
      </c>
      <c r="F1372" t="s">
        <v>4074</v>
      </c>
      <c r="G1372" t="s">
        <v>163</v>
      </c>
      <c r="H1372" t="s">
        <v>135</v>
      </c>
      <c r="I1372" t="s">
        <v>136</v>
      </c>
      <c r="J1372" t="s">
        <v>137</v>
      </c>
      <c r="K1372" t="s">
        <v>138</v>
      </c>
      <c r="L1372" t="s">
        <v>4075</v>
      </c>
      <c r="M1372" t="s">
        <v>4076</v>
      </c>
      <c r="N1372">
        <v>2.0194444439999999</v>
      </c>
      <c r="O1372">
        <v>0</v>
      </c>
      <c r="P1372">
        <v>9</v>
      </c>
      <c r="Q1372">
        <v>0</v>
      </c>
      <c r="R1372">
        <v>11</v>
      </c>
      <c r="S1372">
        <v>0</v>
      </c>
      <c r="T1372">
        <v>1</v>
      </c>
      <c r="U1372">
        <v>0</v>
      </c>
      <c r="V1372">
        <v>0</v>
      </c>
      <c r="W1372">
        <v>0</v>
      </c>
      <c r="X1372">
        <v>0.74840164590710589</v>
      </c>
      <c r="Y1372">
        <v>0</v>
      </c>
      <c r="Z1372">
        <v>1.4025929537548134</v>
      </c>
      <c r="AA1372">
        <v>0</v>
      </c>
      <c r="AB1372">
        <v>0</v>
      </c>
      <c r="AC1372">
        <v>0</v>
      </c>
      <c r="AD1372">
        <v>0</v>
      </c>
      <c r="AE1372">
        <v>2.1509945996619191</v>
      </c>
    </row>
    <row r="1373" spans="1:31" x14ac:dyDescent="0.3">
      <c r="A1373">
        <v>2735495</v>
      </c>
      <c r="B1373">
        <v>1</v>
      </c>
      <c r="C1373" t="s">
        <v>81</v>
      </c>
      <c r="D1373" t="s">
        <v>128</v>
      </c>
      <c r="E1373" t="s">
        <v>161</v>
      </c>
      <c r="F1373" t="s">
        <v>2477</v>
      </c>
      <c r="G1373" t="s">
        <v>163</v>
      </c>
      <c r="H1373" t="s">
        <v>135</v>
      </c>
      <c r="I1373" t="s">
        <v>136</v>
      </c>
      <c r="J1373" t="s">
        <v>137</v>
      </c>
      <c r="K1373" t="s">
        <v>138</v>
      </c>
      <c r="L1373" t="s">
        <v>4077</v>
      </c>
      <c r="M1373" t="s">
        <v>4078</v>
      </c>
      <c r="N1373">
        <v>5.198611111</v>
      </c>
      <c r="O1373">
        <v>0</v>
      </c>
      <c r="P1373">
        <v>402</v>
      </c>
      <c r="Q1373">
        <v>0</v>
      </c>
      <c r="R1373">
        <v>0</v>
      </c>
      <c r="S1373">
        <v>0</v>
      </c>
      <c r="T1373">
        <v>31</v>
      </c>
      <c r="U1373">
        <v>0</v>
      </c>
      <c r="V1373">
        <v>0</v>
      </c>
      <c r="W1373">
        <v>0</v>
      </c>
      <c r="X1373">
        <v>320.017514475898</v>
      </c>
      <c r="Y1373">
        <v>0</v>
      </c>
      <c r="Z1373">
        <v>0</v>
      </c>
      <c r="AA1373">
        <v>0</v>
      </c>
      <c r="AB1373">
        <v>91.210617467340768</v>
      </c>
      <c r="AC1373">
        <v>0</v>
      </c>
      <c r="AD1373">
        <v>0</v>
      </c>
      <c r="AE1373">
        <v>411.22813194323874</v>
      </c>
    </row>
    <row r="1374" spans="1:31" x14ac:dyDescent="0.3">
      <c r="A1374">
        <v>2735277</v>
      </c>
      <c r="B1374">
        <v>3</v>
      </c>
      <c r="C1374" t="s">
        <v>80</v>
      </c>
      <c r="D1374" t="s">
        <v>83</v>
      </c>
      <c r="E1374" t="s">
        <v>156</v>
      </c>
      <c r="F1374" t="s">
        <v>4079</v>
      </c>
      <c r="G1374" t="s">
        <v>152</v>
      </c>
      <c r="H1374" t="s">
        <v>153</v>
      </c>
      <c r="I1374" t="s">
        <v>136</v>
      </c>
      <c r="J1374" t="s">
        <v>137</v>
      </c>
      <c r="K1374" t="s">
        <v>138</v>
      </c>
      <c r="L1374" t="s">
        <v>4080</v>
      </c>
      <c r="M1374" t="s">
        <v>4081</v>
      </c>
      <c r="N1374">
        <v>1.8847222219999999</v>
      </c>
      <c r="O1374">
        <v>0</v>
      </c>
      <c r="P1374">
        <v>0</v>
      </c>
      <c r="Q1374">
        <v>0</v>
      </c>
      <c r="R1374">
        <v>0</v>
      </c>
      <c r="S1374">
        <v>5</v>
      </c>
      <c r="T1374">
        <v>239</v>
      </c>
      <c r="U1374">
        <v>1</v>
      </c>
      <c r="V1374">
        <v>1</v>
      </c>
      <c r="W1374">
        <v>0</v>
      </c>
      <c r="X1374">
        <v>0</v>
      </c>
      <c r="Y1374">
        <v>0</v>
      </c>
      <c r="Z1374">
        <v>0</v>
      </c>
      <c r="AA1374">
        <v>21.756204324308911</v>
      </c>
      <c r="AB1374">
        <v>319.33656370101704</v>
      </c>
      <c r="AC1374">
        <v>65.01052868077133</v>
      </c>
      <c r="AD1374">
        <v>2.5934258535717749</v>
      </c>
      <c r="AE1374">
        <v>408.69672255966901</v>
      </c>
    </row>
    <row r="1375" spans="1:31" x14ac:dyDescent="0.3">
      <c r="A1375">
        <v>2736013</v>
      </c>
      <c r="B1375">
        <v>1</v>
      </c>
      <c r="C1375" t="s">
        <v>80</v>
      </c>
      <c r="D1375" t="s">
        <v>89</v>
      </c>
      <c r="E1375" t="s">
        <v>161</v>
      </c>
      <c r="F1375" t="s">
        <v>4082</v>
      </c>
      <c r="G1375" t="s">
        <v>170</v>
      </c>
      <c r="H1375" t="s">
        <v>135</v>
      </c>
      <c r="I1375" t="s">
        <v>136</v>
      </c>
      <c r="J1375" t="s">
        <v>137</v>
      </c>
      <c r="K1375" t="s">
        <v>138</v>
      </c>
      <c r="L1375" t="s">
        <v>4083</v>
      </c>
      <c r="M1375" t="s">
        <v>4084</v>
      </c>
      <c r="N1375">
        <v>0.64777777700000005</v>
      </c>
      <c r="O1375">
        <v>0</v>
      </c>
      <c r="P1375">
        <v>26</v>
      </c>
      <c r="Q1375">
        <v>0</v>
      </c>
      <c r="R1375">
        <v>5</v>
      </c>
      <c r="S1375">
        <v>0</v>
      </c>
      <c r="T1375">
        <v>1</v>
      </c>
      <c r="U1375">
        <v>0</v>
      </c>
      <c r="V1375">
        <v>0</v>
      </c>
      <c r="W1375">
        <v>0</v>
      </c>
      <c r="X1375">
        <v>3.2934286042691721</v>
      </c>
      <c r="Y1375">
        <v>0</v>
      </c>
      <c r="Z1375">
        <v>0.56558875059137503</v>
      </c>
      <c r="AA1375">
        <v>0</v>
      </c>
      <c r="AB1375">
        <v>0</v>
      </c>
      <c r="AC1375">
        <v>0</v>
      </c>
      <c r="AD1375">
        <v>0</v>
      </c>
      <c r="AE1375">
        <v>3.8590173548605469</v>
      </c>
    </row>
    <row r="1376" spans="1:31" x14ac:dyDescent="0.3">
      <c r="A1376">
        <v>2736445</v>
      </c>
      <c r="B1376">
        <v>1</v>
      </c>
      <c r="C1376" t="s">
        <v>80</v>
      </c>
      <c r="D1376" t="s">
        <v>85</v>
      </c>
      <c r="E1376" t="s">
        <v>200</v>
      </c>
      <c r="F1376" t="s">
        <v>847</v>
      </c>
      <c r="G1376" t="s">
        <v>543</v>
      </c>
      <c r="H1376" t="s">
        <v>135</v>
      </c>
      <c r="I1376" t="s">
        <v>136</v>
      </c>
      <c r="J1376" t="s">
        <v>137</v>
      </c>
      <c r="K1376" t="s">
        <v>138</v>
      </c>
      <c r="L1376" t="s">
        <v>4085</v>
      </c>
      <c r="M1376" t="s">
        <v>4086</v>
      </c>
      <c r="N1376">
        <v>1.5227777769999999</v>
      </c>
      <c r="O1376">
        <v>0</v>
      </c>
      <c r="P1376">
        <v>88</v>
      </c>
      <c r="Q1376">
        <v>0</v>
      </c>
      <c r="R1376">
        <v>0</v>
      </c>
      <c r="S1376">
        <v>0</v>
      </c>
      <c r="T1376">
        <v>23</v>
      </c>
      <c r="U1376">
        <v>0</v>
      </c>
      <c r="V1376">
        <v>0</v>
      </c>
      <c r="W1376">
        <v>0</v>
      </c>
      <c r="X1376">
        <v>38.634768832735183</v>
      </c>
      <c r="Y1376">
        <v>0</v>
      </c>
      <c r="Z1376">
        <v>0</v>
      </c>
      <c r="AA1376">
        <v>0</v>
      </c>
      <c r="AB1376">
        <v>62.440452083582329</v>
      </c>
      <c r="AC1376">
        <v>0</v>
      </c>
      <c r="AD1376">
        <v>0</v>
      </c>
      <c r="AE1376">
        <v>101.07522091631751</v>
      </c>
    </row>
    <row r="1377" spans="1:31" x14ac:dyDescent="0.3">
      <c r="A1377">
        <v>2735758</v>
      </c>
      <c r="B1377">
        <v>1</v>
      </c>
      <c r="C1377" t="s">
        <v>80</v>
      </c>
      <c r="D1377" t="s">
        <v>94</v>
      </c>
      <c r="E1377" t="s">
        <v>145</v>
      </c>
      <c r="F1377" t="s">
        <v>4087</v>
      </c>
      <c r="G1377" t="s">
        <v>181</v>
      </c>
      <c r="H1377" t="s">
        <v>135</v>
      </c>
      <c r="I1377" t="s">
        <v>136</v>
      </c>
      <c r="J1377" t="s">
        <v>137</v>
      </c>
      <c r="K1377" t="s">
        <v>138</v>
      </c>
      <c r="L1377" t="s">
        <v>4088</v>
      </c>
      <c r="M1377" t="s">
        <v>4089</v>
      </c>
      <c r="N1377">
        <v>10.705833332999999</v>
      </c>
      <c r="O1377">
        <v>0</v>
      </c>
      <c r="P1377">
        <v>7</v>
      </c>
      <c r="Q1377">
        <v>0</v>
      </c>
      <c r="R1377">
        <v>0</v>
      </c>
      <c r="S1377">
        <v>0</v>
      </c>
      <c r="T1377">
        <v>1</v>
      </c>
      <c r="U1377">
        <v>0</v>
      </c>
      <c r="V1377">
        <v>0</v>
      </c>
      <c r="W1377">
        <v>0</v>
      </c>
      <c r="X1377">
        <v>13.744554038419075</v>
      </c>
      <c r="Y1377">
        <v>0</v>
      </c>
      <c r="Z1377">
        <v>0</v>
      </c>
      <c r="AA1377">
        <v>0</v>
      </c>
      <c r="AB1377">
        <v>14.3639431678075</v>
      </c>
      <c r="AC1377">
        <v>0</v>
      </c>
      <c r="AD1377">
        <v>0</v>
      </c>
      <c r="AE1377">
        <v>28.108497206226573</v>
      </c>
    </row>
    <row r="1378" spans="1:31" x14ac:dyDescent="0.3">
      <c r="A1378">
        <v>2736385</v>
      </c>
      <c r="B1378">
        <v>1</v>
      </c>
      <c r="C1378" t="s">
        <v>80</v>
      </c>
      <c r="D1378" t="s">
        <v>82</v>
      </c>
      <c r="E1378" t="s">
        <v>145</v>
      </c>
      <c r="F1378" t="s">
        <v>4090</v>
      </c>
      <c r="G1378" t="s">
        <v>249</v>
      </c>
      <c r="H1378" t="s">
        <v>135</v>
      </c>
      <c r="I1378" t="s">
        <v>136</v>
      </c>
      <c r="J1378" t="s">
        <v>5</v>
      </c>
      <c r="K1378" t="s">
        <v>138</v>
      </c>
      <c r="L1378" t="s">
        <v>4091</v>
      </c>
      <c r="M1378" t="s">
        <v>4092</v>
      </c>
      <c r="N1378">
        <v>6.4330555550000001</v>
      </c>
      <c r="O1378">
        <v>0</v>
      </c>
      <c r="P1378">
        <v>1</v>
      </c>
      <c r="Q1378">
        <v>0</v>
      </c>
      <c r="R1378">
        <v>0</v>
      </c>
      <c r="S1378">
        <v>0</v>
      </c>
      <c r="T1378">
        <v>12</v>
      </c>
      <c r="U1378">
        <v>0</v>
      </c>
      <c r="V1378">
        <v>0</v>
      </c>
      <c r="W1378">
        <v>0</v>
      </c>
      <c r="X1378">
        <v>0.13302895580880111</v>
      </c>
      <c r="Y1378">
        <v>0</v>
      </c>
      <c r="Z1378">
        <v>0</v>
      </c>
      <c r="AA1378">
        <v>0</v>
      </c>
      <c r="AB1378">
        <v>57.827826635667499</v>
      </c>
      <c r="AC1378">
        <v>0</v>
      </c>
      <c r="AD1378">
        <v>0</v>
      </c>
      <c r="AE1378">
        <v>57.960855591476303</v>
      </c>
    </row>
    <row r="1379" spans="1:31" x14ac:dyDescent="0.3">
      <c r="A1379">
        <v>2736053</v>
      </c>
      <c r="B1379">
        <v>1</v>
      </c>
      <c r="C1379" t="s">
        <v>80</v>
      </c>
      <c r="D1379" t="s">
        <v>96</v>
      </c>
      <c r="E1379" t="s">
        <v>145</v>
      </c>
      <c r="F1379" t="s">
        <v>4093</v>
      </c>
      <c r="G1379" t="s">
        <v>230</v>
      </c>
      <c r="H1379" t="s">
        <v>135</v>
      </c>
      <c r="I1379" t="s">
        <v>136</v>
      </c>
      <c r="J1379" t="s">
        <v>137</v>
      </c>
      <c r="K1379" t="s">
        <v>138</v>
      </c>
      <c r="L1379" t="s">
        <v>4094</v>
      </c>
      <c r="M1379" t="s">
        <v>4095</v>
      </c>
      <c r="N1379">
        <v>2.4336111109999998</v>
      </c>
      <c r="O1379">
        <v>0</v>
      </c>
      <c r="P1379">
        <v>0</v>
      </c>
      <c r="Q1379">
        <v>0</v>
      </c>
      <c r="R1379">
        <v>1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</row>
    <row r="1380" spans="1:31" x14ac:dyDescent="0.3">
      <c r="A1380">
        <v>2736299</v>
      </c>
      <c r="B1380">
        <v>1</v>
      </c>
      <c r="C1380" t="s">
        <v>81</v>
      </c>
      <c r="D1380" t="s">
        <v>118</v>
      </c>
      <c r="E1380" t="s">
        <v>145</v>
      </c>
      <c r="F1380" t="s">
        <v>4096</v>
      </c>
      <c r="G1380" t="s">
        <v>230</v>
      </c>
      <c r="H1380" t="s">
        <v>135</v>
      </c>
      <c r="I1380" t="s">
        <v>136</v>
      </c>
      <c r="J1380" t="s">
        <v>137</v>
      </c>
      <c r="K1380" t="s">
        <v>138</v>
      </c>
      <c r="L1380" t="s">
        <v>4097</v>
      </c>
      <c r="M1380" t="s">
        <v>4098</v>
      </c>
      <c r="N1380">
        <v>4.0425000000000004</v>
      </c>
      <c r="O1380">
        <v>0</v>
      </c>
      <c r="P1380">
        <v>1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0.5376684164353458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0.5376684164353458</v>
      </c>
    </row>
    <row r="1381" spans="1:31" x14ac:dyDescent="0.3">
      <c r="A1381">
        <v>2735263</v>
      </c>
      <c r="B1381">
        <v>1</v>
      </c>
      <c r="C1381" t="s">
        <v>80</v>
      </c>
      <c r="D1381" t="s">
        <v>99</v>
      </c>
      <c r="E1381" t="s">
        <v>161</v>
      </c>
      <c r="F1381" t="s">
        <v>4099</v>
      </c>
      <c r="G1381" t="s">
        <v>163</v>
      </c>
      <c r="H1381" t="s">
        <v>135</v>
      </c>
      <c r="I1381" t="s">
        <v>136</v>
      </c>
      <c r="J1381" t="s">
        <v>137</v>
      </c>
      <c r="K1381" t="s">
        <v>138</v>
      </c>
      <c r="L1381" t="s">
        <v>4100</v>
      </c>
      <c r="M1381" t="s">
        <v>4101</v>
      </c>
      <c r="N1381">
        <v>2.3208333329999999</v>
      </c>
      <c r="O1381">
        <v>0</v>
      </c>
      <c r="P1381">
        <v>29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16.235529819836255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16.235529819836255</v>
      </c>
    </row>
    <row r="1382" spans="1:31" x14ac:dyDescent="0.3">
      <c r="A1382">
        <v>2736119</v>
      </c>
      <c r="B1382">
        <v>1</v>
      </c>
      <c r="C1382" t="s">
        <v>80</v>
      </c>
      <c r="D1382" t="s">
        <v>82</v>
      </c>
      <c r="E1382" t="s">
        <v>145</v>
      </c>
      <c r="F1382" t="s">
        <v>4102</v>
      </c>
      <c r="G1382" t="s">
        <v>181</v>
      </c>
      <c r="H1382" t="s">
        <v>135</v>
      </c>
      <c r="I1382" t="s">
        <v>136</v>
      </c>
      <c r="J1382" t="s">
        <v>137</v>
      </c>
      <c r="K1382" t="s">
        <v>138</v>
      </c>
      <c r="L1382" t="s">
        <v>4103</v>
      </c>
      <c r="M1382" t="s">
        <v>4104</v>
      </c>
      <c r="N1382">
        <v>4.2641666660000004</v>
      </c>
      <c r="O1382">
        <v>0</v>
      </c>
      <c r="P1382">
        <v>7</v>
      </c>
      <c r="Q1382">
        <v>0</v>
      </c>
      <c r="R1382">
        <v>0</v>
      </c>
      <c r="S1382">
        <v>0</v>
      </c>
      <c r="T1382">
        <v>6</v>
      </c>
      <c r="U1382">
        <v>0</v>
      </c>
      <c r="V1382">
        <v>0</v>
      </c>
      <c r="W1382">
        <v>0</v>
      </c>
      <c r="X1382">
        <v>14.650131695712174</v>
      </c>
      <c r="Y1382">
        <v>0</v>
      </c>
      <c r="Z1382">
        <v>0</v>
      </c>
      <c r="AA1382">
        <v>0</v>
      </c>
      <c r="AB1382">
        <v>37.609344261585562</v>
      </c>
      <c r="AC1382">
        <v>0</v>
      </c>
      <c r="AD1382">
        <v>0</v>
      </c>
      <c r="AE1382">
        <v>52.259475957297738</v>
      </c>
    </row>
    <row r="1383" spans="1:31" x14ac:dyDescent="0.3">
      <c r="A1383">
        <v>2735217</v>
      </c>
      <c r="B1383">
        <v>1</v>
      </c>
      <c r="C1383" t="s">
        <v>81</v>
      </c>
      <c r="D1383" t="s">
        <v>128</v>
      </c>
      <c r="E1383" t="s">
        <v>150</v>
      </c>
      <c r="F1383" t="s">
        <v>2886</v>
      </c>
      <c r="G1383" t="s">
        <v>152</v>
      </c>
      <c r="H1383" t="s">
        <v>153</v>
      </c>
      <c r="I1383" t="s">
        <v>136</v>
      </c>
      <c r="J1383" t="s">
        <v>137</v>
      </c>
      <c r="K1383" t="s">
        <v>138</v>
      </c>
      <c r="L1383" t="s">
        <v>4105</v>
      </c>
      <c r="M1383" t="s">
        <v>4106</v>
      </c>
      <c r="N1383">
        <v>2.5988888879999998</v>
      </c>
      <c r="O1383">
        <v>7</v>
      </c>
      <c r="P1383">
        <v>1072</v>
      </c>
      <c r="Q1383">
        <v>14</v>
      </c>
      <c r="R1383">
        <v>15</v>
      </c>
      <c r="S1383">
        <v>14</v>
      </c>
      <c r="T1383">
        <v>130</v>
      </c>
      <c r="U1383">
        <v>0</v>
      </c>
      <c r="V1383">
        <v>0</v>
      </c>
      <c r="W1383">
        <v>2.8330846516758337</v>
      </c>
      <c r="X1383">
        <v>324.96697045870371</v>
      </c>
      <c r="Y1383">
        <v>14.454218461713333</v>
      </c>
      <c r="Z1383">
        <v>23.503321221751488</v>
      </c>
      <c r="AA1383">
        <v>423.89411683281418</v>
      </c>
      <c r="AB1383">
        <v>72.996202746329757</v>
      </c>
      <c r="AC1383">
        <v>0</v>
      </c>
      <c r="AD1383">
        <v>0</v>
      </c>
      <c r="AE1383">
        <v>862.64791437298834</v>
      </c>
    </row>
    <row r="1384" spans="1:31" x14ac:dyDescent="0.3">
      <c r="A1384">
        <v>2736096</v>
      </c>
      <c r="B1384">
        <v>1</v>
      </c>
      <c r="C1384" t="s">
        <v>80</v>
      </c>
      <c r="D1384" t="s">
        <v>111</v>
      </c>
      <c r="E1384" t="s">
        <v>145</v>
      </c>
      <c r="F1384" t="s">
        <v>4107</v>
      </c>
      <c r="G1384" t="s">
        <v>181</v>
      </c>
      <c r="H1384" t="s">
        <v>135</v>
      </c>
      <c r="I1384" t="s">
        <v>136</v>
      </c>
      <c r="J1384" t="s">
        <v>137</v>
      </c>
      <c r="K1384" t="s">
        <v>138</v>
      </c>
      <c r="L1384" t="s">
        <v>4108</v>
      </c>
      <c r="M1384" t="s">
        <v>4109</v>
      </c>
      <c r="N1384">
        <v>9.9966666659999994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1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2.8896282079467399</v>
      </c>
      <c r="AC1384">
        <v>0</v>
      </c>
      <c r="AD1384">
        <v>0</v>
      </c>
      <c r="AE1384">
        <v>2.8896282079467399</v>
      </c>
    </row>
    <row r="1385" spans="1:31" x14ac:dyDescent="0.3">
      <c r="A1385">
        <v>2735266</v>
      </c>
      <c r="B1385">
        <v>1</v>
      </c>
      <c r="C1385" t="s">
        <v>80</v>
      </c>
      <c r="D1385" t="s">
        <v>82</v>
      </c>
      <c r="E1385" t="s">
        <v>132</v>
      </c>
      <c r="F1385" t="s">
        <v>1034</v>
      </c>
      <c r="G1385" t="s">
        <v>393</v>
      </c>
      <c r="H1385" t="s">
        <v>135</v>
      </c>
      <c r="I1385" t="s">
        <v>136</v>
      </c>
      <c r="J1385" t="s">
        <v>137</v>
      </c>
      <c r="K1385" t="s">
        <v>138</v>
      </c>
      <c r="L1385" t="s">
        <v>4110</v>
      </c>
      <c r="M1385" t="s">
        <v>4111</v>
      </c>
      <c r="N1385">
        <v>3.4327777770000001</v>
      </c>
      <c r="O1385">
        <v>0</v>
      </c>
      <c r="P1385">
        <v>192</v>
      </c>
      <c r="Q1385">
        <v>0</v>
      </c>
      <c r="R1385">
        <v>0</v>
      </c>
      <c r="S1385">
        <v>0</v>
      </c>
      <c r="T1385">
        <v>349</v>
      </c>
      <c r="U1385">
        <v>0</v>
      </c>
      <c r="V1385">
        <v>0</v>
      </c>
      <c r="W1385">
        <v>0</v>
      </c>
      <c r="X1385">
        <v>139.22514564627511</v>
      </c>
      <c r="Y1385">
        <v>0</v>
      </c>
      <c r="Z1385">
        <v>0</v>
      </c>
      <c r="AA1385">
        <v>0</v>
      </c>
      <c r="AB1385">
        <v>754.42768584080773</v>
      </c>
      <c r="AC1385">
        <v>0</v>
      </c>
      <c r="AD1385">
        <v>0</v>
      </c>
      <c r="AE1385">
        <v>893.65283148708284</v>
      </c>
    </row>
    <row r="1386" spans="1:31" x14ac:dyDescent="0.3">
      <c r="A1386">
        <v>2735243</v>
      </c>
      <c r="B1386">
        <v>1</v>
      </c>
      <c r="C1386" t="s">
        <v>80</v>
      </c>
      <c r="D1386" t="s">
        <v>82</v>
      </c>
      <c r="E1386" t="s">
        <v>132</v>
      </c>
      <c r="F1386" t="s">
        <v>4112</v>
      </c>
      <c r="G1386" t="s">
        <v>249</v>
      </c>
      <c r="H1386" t="s">
        <v>135</v>
      </c>
      <c r="I1386" t="s">
        <v>136</v>
      </c>
      <c r="J1386" t="s">
        <v>5</v>
      </c>
      <c r="K1386" t="s">
        <v>138</v>
      </c>
      <c r="L1386" t="s">
        <v>4113</v>
      </c>
      <c r="M1386" t="s">
        <v>4114</v>
      </c>
      <c r="N1386">
        <v>2.1980555549999998</v>
      </c>
      <c r="O1386">
        <v>0</v>
      </c>
      <c r="P1386">
        <v>279</v>
      </c>
      <c r="Q1386">
        <v>0</v>
      </c>
      <c r="R1386">
        <v>0</v>
      </c>
      <c r="S1386">
        <v>0</v>
      </c>
      <c r="T1386">
        <v>158</v>
      </c>
      <c r="U1386">
        <v>0</v>
      </c>
      <c r="V1386">
        <v>0</v>
      </c>
      <c r="W1386">
        <v>0</v>
      </c>
      <c r="X1386">
        <v>178.08592701548463</v>
      </c>
      <c r="Y1386">
        <v>0</v>
      </c>
      <c r="Z1386">
        <v>0</v>
      </c>
      <c r="AA1386">
        <v>0</v>
      </c>
      <c r="AB1386">
        <v>299.59830988157648</v>
      </c>
      <c r="AC1386">
        <v>0</v>
      </c>
      <c r="AD1386">
        <v>0</v>
      </c>
      <c r="AE1386">
        <v>477.68423689706111</v>
      </c>
    </row>
    <row r="1387" spans="1:31" x14ac:dyDescent="0.3">
      <c r="A1387">
        <v>2735572</v>
      </c>
      <c r="B1387">
        <v>1</v>
      </c>
      <c r="C1387" t="s">
        <v>80</v>
      </c>
      <c r="D1387" t="s">
        <v>82</v>
      </c>
      <c r="E1387" t="s">
        <v>145</v>
      </c>
      <c r="F1387" t="s">
        <v>4115</v>
      </c>
      <c r="G1387" t="s">
        <v>181</v>
      </c>
      <c r="H1387" t="s">
        <v>135</v>
      </c>
      <c r="I1387" t="s">
        <v>136</v>
      </c>
      <c r="J1387" t="s">
        <v>137</v>
      </c>
      <c r="K1387" t="s">
        <v>138</v>
      </c>
      <c r="L1387" t="s">
        <v>4116</v>
      </c>
      <c r="M1387" t="s">
        <v>4117</v>
      </c>
      <c r="N1387">
        <v>8.9766666659999999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1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140.24040759774499</v>
      </c>
      <c r="AC1387">
        <v>0</v>
      </c>
      <c r="AD1387">
        <v>0</v>
      </c>
      <c r="AE1387">
        <v>140.24040759774499</v>
      </c>
    </row>
    <row r="1388" spans="1:31" x14ac:dyDescent="0.3">
      <c r="A1388">
        <v>2736431</v>
      </c>
      <c r="B1388">
        <v>1</v>
      </c>
      <c r="C1388" t="s">
        <v>80</v>
      </c>
      <c r="D1388" t="s">
        <v>83</v>
      </c>
      <c r="E1388" t="s">
        <v>145</v>
      </c>
      <c r="F1388" t="s">
        <v>4118</v>
      </c>
      <c r="G1388" t="s">
        <v>230</v>
      </c>
      <c r="H1388" t="s">
        <v>135</v>
      </c>
      <c r="I1388" t="s">
        <v>136</v>
      </c>
      <c r="J1388" t="s">
        <v>137</v>
      </c>
      <c r="K1388" t="s">
        <v>138</v>
      </c>
      <c r="L1388" t="s">
        <v>4119</v>
      </c>
      <c r="M1388" t="s">
        <v>4120</v>
      </c>
      <c r="N1388">
        <v>1.1544444439999999</v>
      </c>
      <c r="O1388">
        <v>0</v>
      </c>
      <c r="P1388">
        <v>4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0.65978433467872166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0.65978433467872166</v>
      </c>
    </row>
    <row r="1389" spans="1:31" x14ac:dyDescent="0.3">
      <c r="A1389">
        <v>2735200</v>
      </c>
      <c r="B1389">
        <v>1</v>
      </c>
      <c r="C1389" t="s">
        <v>80</v>
      </c>
      <c r="D1389" t="s">
        <v>94</v>
      </c>
      <c r="E1389" t="s">
        <v>156</v>
      </c>
      <c r="F1389" t="s">
        <v>4121</v>
      </c>
      <c r="G1389" t="s">
        <v>185</v>
      </c>
      <c r="H1389" t="s">
        <v>153</v>
      </c>
      <c r="I1389" t="s">
        <v>136</v>
      </c>
      <c r="J1389" t="s">
        <v>137</v>
      </c>
      <c r="K1389" t="s">
        <v>138</v>
      </c>
      <c r="L1389" t="s">
        <v>4122</v>
      </c>
      <c r="M1389" t="s">
        <v>4123</v>
      </c>
      <c r="N1389">
        <v>1.0227777769999999</v>
      </c>
      <c r="O1389">
        <v>0</v>
      </c>
      <c r="P1389">
        <v>163</v>
      </c>
      <c r="Q1389">
        <v>1</v>
      </c>
      <c r="R1389">
        <v>160</v>
      </c>
      <c r="S1389">
        <v>4</v>
      </c>
      <c r="T1389">
        <v>35</v>
      </c>
      <c r="U1389">
        <v>0</v>
      </c>
      <c r="V1389">
        <v>0</v>
      </c>
      <c r="W1389">
        <v>0</v>
      </c>
      <c r="X1389">
        <v>26.697450990837108</v>
      </c>
      <c r="Y1389">
        <v>0</v>
      </c>
      <c r="Z1389">
        <v>11.294952121844998</v>
      </c>
      <c r="AA1389">
        <v>116.35308214226258</v>
      </c>
      <c r="AB1389">
        <v>48.760795530295255</v>
      </c>
      <c r="AC1389">
        <v>0</v>
      </c>
      <c r="AD1389">
        <v>0</v>
      </c>
      <c r="AE1389">
        <v>203.10628078523996</v>
      </c>
    </row>
    <row r="1390" spans="1:31" x14ac:dyDescent="0.3">
      <c r="A1390">
        <v>2736219</v>
      </c>
      <c r="B1390">
        <v>1</v>
      </c>
      <c r="C1390" t="s">
        <v>81</v>
      </c>
      <c r="D1390" t="s">
        <v>115</v>
      </c>
      <c r="E1390" t="s">
        <v>161</v>
      </c>
      <c r="F1390" t="s">
        <v>4124</v>
      </c>
      <c r="G1390" t="s">
        <v>163</v>
      </c>
      <c r="H1390" t="s">
        <v>135</v>
      </c>
      <c r="I1390" t="s">
        <v>136</v>
      </c>
      <c r="J1390" t="s">
        <v>137</v>
      </c>
      <c r="K1390" t="s">
        <v>138</v>
      </c>
      <c r="L1390" t="s">
        <v>4125</v>
      </c>
      <c r="M1390" t="s">
        <v>4126</v>
      </c>
      <c r="N1390">
        <v>0.51333333299999995</v>
      </c>
      <c r="O1390">
        <v>0</v>
      </c>
      <c r="P1390">
        <v>17</v>
      </c>
      <c r="Q1390">
        <v>0</v>
      </c>
      <c r="R1390">
        <v>1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0.12229932792000001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0.12229932792000001</v>
      </c>
    </row>
    <row r="1391" spans="1:31" x14ac:dyDescent="0.3">
      <c r="A1391">
        <v>2735721</v>
      </c>
      <c r="B1391">
        <v>1</v>
      </c>
      <c r="C1391" t="s">
        <v>80</v>
      </c>
      <c r="D1391" t="s">
        <v>83</v>
      </c>
      <c r="E1391" t="s">
        <v>145</v>
      </c>
      <c r="F1391" t="s">
        <v>4127</v>
      </c>
      <c r="G1391" t="s">
        <v>230</v>
      </c>
      <c r="H1391" t="s">
        <v>135</v>
      </c>
      <c r="I1391" t="s">
        <v>136</v>
      </c>
      <c r="J1391" t="s">
        <v>137</v>
      </c>
      <c r="K1391" t="s">
        <v>138</v>
      </c>
      <c r="L1391" t="s">
        <v>4128</v>
      </c>
      <c r="M1391" t="s">
        <v>4129</v>
      </c>
      <c r="N1391">
        <v>2.3708333330000002</v>
      </c>
      <c r="O1391">
        <v>0</v>
      </c>
      <c r="P1391">
        <v>3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2.1941289007406999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2.1941289007406999</v>
      </c>
    </row>
    <row r="1392" spans="1:31" x14ac:dyDescent="0.3">
      <c r="A1392">
        <v>2735343</v>
      </c>
      <c r="B1392">
        <v>1</v>
      </c>
      <c r="C1392" t="s">
        <v>80</v>
      </c>
      <c r="D1392" t="s">
        <v>83</v>
      </c>
      <c r="E1392" t="s">
        <v>156</v>
      </c>
      <c r="F1392" t="s">
        <v>3582</v>
      </c>
      <c r="G1392" t="s">
        <v>152</v>
      </c>
      <c r="H1392" t="s">
        <v>153</v>
      </c>
      <c r="I1392" t="s">
        <v>136</v>
      </c>
      <c r="J1392" t="s">
        <v>137</v>
      </c>
      <c r="K1392" t="s">
        <v>138</v>
      </c>
      <c r="L1392" t="s">
        <v>4130</v>
      </c>
      <c r="M1392" t="s">
        <v>4131</v>
      </c>
      <c r="N1392">
        <v>0.129722222</v>
      </c>
      <c r="O1392">
        <v>0</v>
      </c>
      <c r="P1392">
        <v>1</v>
      </c>
      <c r="Q1392">
        <v>0</v>
      </c>
      <c r="R1392">
        <v>0</v>
      </c>
      <c r="S1392">
        <v>1</v>
      </c>
      <c r="T1392">
        <v>63</v>
      </c>
      <c r="U1392">
        <v>0</v>
      </c>
      <c r="V1392">
        <v>15</v>
      </c>
      <c r="W1392">
        <v>0</v>
      </c>
      <c r="X1392">
        <v>2.6778714194583336E-3</v>
      </c>
      <c r="Y1392">
        <v>0</v>
      </c>
      <c r="Z1392">
        <v>0</v>
      </c>
      <c r="AA1392">
        <v>6.1337791946756832</v>
      </c>
      <c r="AB1392">
        <v>16.078242020594669</v>
      </c>
      <c r="AC1392">
        <v>0</v>
      </c>
      <c r="AD1392">
        <v>57.484628613328958</v>
      </c>
      <c r="AE1392">
        <v>79.69932770001877</v>
      </c>
    </row>
    <row r="1393" spans="1:31" x14ac:dyDescent="0.3">
      <c r="A1393">
        <v>2735276</v>
      </c>
      <c r="B1393">
        <v>2</v>
      </c>
      <c r="C1393" t="s">
        <v>81</v>
      </c>
      <c r="D1393" t="s">
        <v>127</v>
      </c>
      <c r="E1393" t="s">
        <v>213</v>
      </c>
      <c r="F1393" t="s">
        <v>1329</v>
      </c>
      <c r="G1393" t="s">
        <v>185</v>
      </c>
      <c r="H1393" t="s">
        <v>153</v>
      </c>
      <c r="I1393" t="s">
        <v>136</v>
      </c>
      <c r="J1393" t="s">
        <v>137</v>
      </c>
      <c r="K1393" t="s">
        <v>138</v>
      </c>
      <c r="L1393" t="s">
        <v>4132</v>
      </c>
      <c r="M1393" t="s">
        <v>4133</v>
      </c>
      <c r="N1393">
        <v>0.58333333300000001</v>
      </c>
      <c r="O1393">
        <v>4</v>
      </c>
      <c r="P1393">
        <v>87</v>
      </c>
      <c r="Q1393">
        <v>100</v>
      </c>
      <c r="R1393">
        <v>99</v>
      </c>
      <c r="S1393">
        <v>2</v>
      </c>
      <c r="T1393">
        <v>9</v>
      </c>
      <c r="U1393">
        <v>0</v>
      </c>
      <c r="V1393">
        <v>0</v>
      </c>
      <c r="W1393">
        <v>0.11698347336833333</v>
      </c>
      <c r="X1393">
        <v>5.9616585574705674</v>
      </c>
      <c r="Y1393">
        <v>1.17611243205479</v>
      </c>
      <c r="Z1393">
        <v>2.8119183017480056</v>
      </c>
      <c r="AA1393">
        <v>6.6429531017145766</v>
      </c>
      <c r="AB1393">
        <v>1.7813102813470167</v>
      </c>
      <c r="AC1393">
        <v>0</v>
      </c>
      <c r="AD1393">
        <v>0</v>
      </c>
      <c r="AE1393">
        <v>18.490936147703291</v>
      </c>
    </row>
    <row r="1394" spans="1:31" x14ac:dyDescent="0.3">
      <c r="A1394">
        <v>2735784</v>
      </c>
      <c r="B1394">
        <v>1</v>
      </c>
      <c r="C1394" t="s">
        <v>80</v>
      </c>
      <c r="D1394" t="s">
        <v>86</v>
      </c>
      <c r="E1394" t="s">
        <v>145</v>
      </c>
      <c r="F1394" t="s">
        <v>4134</v>
      </c>
      <c r="G1394" t="s">
        <v>230</v>
      </c>
      <c r="H1394" t="s">
        <v>135</v>
      </c>
      <c r="I1394" t="s">
        <v>136</v>
      </c>
      <c r="J1394" t="s">
        <v>137</v>
      </c>
      <c r="K1394" t="s">
        <v>138</v>
      </c>
      <c r="L1394" t="s">
        <v>4135</v>
      </c>
      <c r="M1394" t="s">
        <v>4136</v>
      </c>
      <c r="N1394">
        <v>3.9155555550000001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1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0.77772349369377003</v>
      </c>
      <c r="AC1394">
        <v>0</v>
      </c>
      <c r="AD1394">
        <v>0</v>
      </c>
      <c r="AE1394">
        <v>0.77772349369377003</v>
      </c>
    </row>
    <row r="1395" spans="1:31" x14ac:dyDescent="0.3">
      <c r="A1395">
        <v>2735827</v>
      </c>
      <c r="B1395">
        <v>1</v>
      </c>
      <c r="C1395" t="s">
        <v>80</v>
      </c>
      <c r="D1395" t="s">
        <v>95</v>
      </c>
      <c r="E1395" t="s">
        <v>173</v>
      </c>
      <c r="F1395" t="s">
        <v>4137</v>
      </c>
      <c r="G1395" t="s">
        <v>152</v>
      </c>
      <c r="H1395" t="s">
        <v>153</v>
      </c>
      <c r="I1395" t="s">
        <v>136</v>
      </c>
      <c r="J1395" t="s">
        <v>137</v>
      </c>
      <c r="K1395" t="s">
        <v>138</v>
      </c>
      <c r="L1395" t="s">
        <v>4138</v>
      </c>
      <c r="M1395" t="s">
        <v>4139</v>
      </c>
      <c r="N1395">
        <v>2.3194444440000002</v>
      </c>
      <c r="O1395">
        <v>0</v>
      </c>
      <c r="P1395">
        <v>1</v>
      </c>
      <c r="Q1395">
        <v>0</v>
      </c>
      <c r="R1395">
        <v>0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0.318948822154</v>
      </c>
      <c r="Y1395">
        <v>0</v>
      </c>
      <c r="Z1395">
        <v>0</v>
      </c>
      <c r="AA1395">
        <v>0</v>
      </c>
      <c r="AB1395">
        <v>0</v>
      </c>
      <c r="AC1395">
        <v>421.44721439059805</v>
      </c>
      <c r="AD1395">
        <v>0</v>
      </c>
      <c r="AE1395">
        <v>421.76616321275208</v>
      </c>
    </row>
    <row r="1396" spans="1:31" x14ac:dyDescent="0.3">
      <c r="A1396">
        <v>2735927</v>
      </c>
      <c r="B1396">
        <v>1</v>
      </c>
      <c r="C1396" t="s">
        <v>81</v>
      </c>
      <c r="D1396" t="s">
        <v>119</v>
      </c>
      <c r="E1396" t="s">
        <v>161</v>
      </c>
      <c r="F1396" t="s">
        <v>4140</v>
      </c>
      <c r="G1396" t="s">
        <v>163</v>
      </c>
      <c r="H1396" t="s">
        <v>135</v>
      </c>
      <c r="I1396" t="s">
        <v>136</v>
      </c>
      <c r="J1396" t="s">
        <v>137</v>
      </c>
      <c r="K1396" t="s">
        <v>138</v>
      </c>
      <c r="L1396" t="s">
        <v>4141</v>
      </c>
      <c r="M1396" t="s">
        <v>4142</v>
      </c>
      <c r="N1396">
        <v>2.1344444440000001</v>
      </c>
      <c r="O1396">
        <v>0</v>
      </c>
      <c r="P1396">
        <v>1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</row>
    <row r="1397" spans="1:31" x14ac:dyDescent="0.3">
      <c r="A1397">
        <v>2735229</v>
      </c>
      <c r="B1397">
        <v>1</v>
      </c>
      <c r="C1397" t="s">
        <v>81</v>
      </c>
      <c r="D1397" t="s">
        <v>113</v>
      </c>
      <c r="E1397" t="s">
        <v>132</v>
      </c>
      <c r="F1397" t="s">
        <v>4143</v>
      </c>
      <c r="G1397" t="s">
        <v>134</v>
      </c>
      <c r="H1397" t="s">
        <v>135</v>
      </c>
      <c r="I1397" t="s">
        <v>136</v>
      </c>
      <c r="J1397" t="s">
        <v>137</v>
      </c>
      <c r="K1397" t="s">
        <v>138</v>
      </c>
      <c r="L1397" t="s">
        <v>4144</v>
      </c>
      <c r="M1397" t="s">
        <v>4145</v>
      </c>
      <c r="N1397">
        <v>1.6219444439999999</v>
      </c>
      <c r="O1397">
        <v>0</v>
      </c>
      <c r="P1397">
        <v>29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1.5731435164125085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1.5731435164125085</v>
      </c>
    </row>
    <row r="1398" spans="1:31" x14ac:dyDescent="0.3">
      <c r="A1398">
        <v>2735375</v>
      </c>
      <c r="B1398">
        <v>1</v>
      </c>
      <c r="C1398" t="s">
        <v>81</v>
      </c>
      <c r="D1398" t="s">
        <v>128</v>
      </c>
      <c r="E1398" t="s">
        <v>161</v>
      </c>
      <c r="F1398" t="s">
        <v>4146</v>
      </c>
      <c r="G1398" t="s">
        <v>163</v>
      </c>
      <c r="H1398" t="s">
        <v>135</v>
      </c>
      <c r="I1398" t="s">
        <v>136</v>
      </c>
      <c r="J1398" t="s">
        <v>137</v>
      </c>
      <c r="K1398" t="s">
        <v>138</v>
      </c>
      <c r="L1398" t="s">
        <v>4147</v>
      </c>
      <c r="M1398" t="s">
        <v>4148</v>
      </c>
      <c r="N1398">
        <v>3.2088888880000002</v>
      </c>
      <c r="O1398">
        <v>0</v>
      </c>
      <c r="P1398">
        <v>547</v>
      </c>
      <c r="Q1398">
        <v>0</v>
      </c>
      <c r="R1398">
        <v>2</v>
      </c>
      <c r="S1398">
        <v>0</v>
      </c>
      <c r="T1398">
        <v>18</v>
      </c>
      <c r="U1398">
        <v>0</v>
      </c>
      <c r="V1398">
        <v>0</v>
      </c>
      <c r="W1398">
        <v>0</v>
      </c>
      <c r="X1398">
        <v>294.27885349215694</v>
      </c>
      <c r="Y1398">
        <v>0</v>
      </c>
      <c r="Z1398">
        <v>0</v>
      </c>
      <c r="AA1398">
        <v>0</v>
      </c>
      <c r="AB1398">
        <v>60.079066881279097</v>
      </c>
      <c r="AC1398">
        <v>0</v>
      </c>
      <c r="AD1398">
        <v>0</v>
      </c>
      <c r="AE1398">
        <v>354.35792037343606</v>
      </c>
    </row>
    <row r="1399" spans="1:31" x14ac:dyDescent="0.3">
      <c r="A1399">
        <v>2735352</v>
      </c>
      <c r="B1399">
        <v>1</v>
      </c>
      <c r="C1399" t="s">
        <v>80</v>
      </c>
      <c r="D1399" t="s">
        <v>83</v>
      </c>
      <c r="E1399" t="s">
        <v>145</v>
      </c>
      <c r="F1399" t="s">
        <v>4149</v>
      </c>
      <c r="G1399" t="s">
        <v>147</v>
      </c>
      <c r="H1399" t="s">
        <v>135</v>
      </c>
      <c r="I1399" t="s">
        <v>136</v>
      </c>
      <c r="J1399" t="s">
        <v>137</v>
      </c>
      <c r="K1399" t="s">
        <v>138</v>
      </c>
      <c r="L1399" t="s">
        <v>4150</v>
      </c>
      <c r="M1399" t="s">
        <v>4151</v>
      </c>
      <c r="N1399">
        <v>2.190555555</v>
      </c>
      <c r="O1399">
        <v>0</v>
      </c>
      <c r="P1399">
        <v>3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1.6688860873183868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1.6688860873183868</v>
      </c>
    </row>
    <row r="1400" spans="1:31" x14ac:dyDescent="0.3">
      <c r="A1400">
        <v>2735916</v>
      </c>
      <c r="B1400">
        <v>1</v>
      </c>
      <c r="C1400" t="s">
        <v>80</v>
      </c>
      <c r="D1400" t="s">
        <v>93</v>
      </c>
      <c r="E1400" t="s">
        <v>150</v>
      </c>
      <c r="F1400" t="s">
        <v>4152</v>
      </c>
      <c r="G1400" t="s">
        <v>152</v>
      </c>
      <c r="H1400" t="s">
        <v>153</v>
      </c>
      <c r="I1400" t="s">
        <v>136</v>
      </c>
      <c r="J1400" t="s">
        <v>137</v>
      </c>
      <c r="K1400" t="s">
        <v>138</v>
      </c>
      <c r="L1400" t="s">
        <v>4153</v>
      </c>
      <c r="M1400" t="s">
        <v>4154</v>
      </c>
      <c r="N1400">
        <v>0.74555555500000004</v>
      </c>
      <c r="O1400">
        <v>0</v>
      </c>
      <c r="P1400">
        <v>26</v>
      </c>
      <c r="Q1400">
        <v>0</v>
      </c>
      <c r="R1400">
        <v>36</v>
      </c>
      <c r="S1400">
        <v>0</v>
      </c>
      <c r="T1400">
        <v>11</v>
      </c>
      <c r="U1400">
        <v>0</v>
      </c>
      <c r="V1400">
        <v>0</v>
      </c>
      <c r="W1400">
        <v>0</v>
      </c>
      <c r="X1400">
        <v>11.641796721606919</v>
      </c>
      <c r="Y1400">
        <v>0</v>
      </c>
      <c r="Z1400">
        <v>30.102235095952068</v>
      </c>
      <c r="AA1400">
        <v>0</v>
      </c>
      <c r="AB1400">
        <v>8.1575199895079731</v>
      </c>
      <c r="AC1400">
        <v>0</v>
      </c>
      <c r="AD1400">
        <v>0</v>
      </c>
      <c r="AE1400">
        <v>49.901551807066966</v>
      </c>
    </row>
    <row r="1401" spans="1:31" x14ac:dyDescent="0.3">
      <c r="A1401">
        <v>2735252</v>
      </c>
      <c r="B1401">
        <v>1</v>
      </c>
      <c r="C1401" t="s">
        <v>80</v>
      </c>
      <c r="D1401" t="s">
        <v>82</v>
      </c>
      <c r="E1401" t="s">
        <v>156</v>
      </c>
      <c r="F1401" t="s">
        <v>4155</v>
      </c>
      <c r="G1401" t="s">
        <v>152</v>
      </c>
      <c r="H1401" t="s">
        <v>153</v>
      </c>
      <c r="I1401" t="s">
        <v>136</v>
      </c>
      <c r="J1401" t="s">
        <v>137</v>
      </c>
      <c r="K1401" t="s">
        <v>138</v>
      </c>
      <c r="L1401" t="s">
        <v>4156</v>
      </c>
      <c r="M1401" t="s">
        <v>4157</v>
      </c>
      <c r="N1401">
        <v>0.195833333</v>
      </c>
      <c r="O1401">
        <v>0</v>
      </c>
      <c r="P1401">
        <v>6</v>
      </c>
      <c r="Q1401">
        <v>0</v>
      </c>
      <c r="R1401">
        <v>0</v>
      </c>
      <c r="S1401">
        <v>1</v>
      </c>
      <c r="T1401">
        <v>155</v>
      </c>
      <c r="U1401">
        <v>0</v>
      </c>
      <c r="V1401">
        <v>0</v>
      </c>
      <c r="W1401">
        <v>0</v>
      </c>
      <c r="X1401">
        <v>0.67294272083114992</v>
      </c>
      <c r="Y1401">
        <v>0</v>
      </c>
      <c r="Z1401">
        <v>0</v>
      </c>
      <c r="AA1401">
        <v>1.5407193991875001</v>
      </c>
      <c r="AB1401">
        <v>8.4802407141304634</v>
      </c>
      <c r="AC1401">
        <v>0</v>
      </c>
      <c r="AD1401">
        <v>0</v>
      </c>
      <c r="AE1401">
        <v>10.693902834149114</v>
      </c>
    </row>
    <row r="1402" spans="1:31" x14ac:dyDescent="0.3">
      <c r="A1402">
        <v>2735398</v>
      </c>
      <c r="B1402">
        <v>1</v>
      </c>
      <c r="C1402" t="s">
        <v>80</v>
      </c>
      <c r="D1402" t="s">
        <v>104</v>
      </c>
      <c r="E1402" t="s">
        <v>156</v>
      </c>
      <c r="F1402" t="s">
        <v>4158</v>
      </c>
      <c r="G1402" t="s">
        <v>565</v>
      </c>
      <c r="H1402" t="s">
        <v>153</v>
      </c>
      <c r="I1402" t="s">
        <v>136</v>
      </c>
      <c r="J1402" t="s">
        <v>137</v>
      </c>
      <c r="K1402" t="s">
        <v>138</v>
      </c>
      <c r="L1402" t="s">
        <v>4159</v>
      </c>
      <c r="M1402" t="s">
        <v>4160</v>
      </c>
      <c r="N1402">
        <v>3.8458333329999999</v>
      </c>
      <c r="O1402">
        <v>9</v>
      </c>
      <c r="P1402">
        <v>44</v>
      </c>
      <c r="Q1402">
        <v>59</v>
      </c>
      <c r="R1402">
        <v>198</v>
      </c>
      <c r="S1402">
        <v>19</v>
      </c>
      <c r="T1402">
        <v>50</v>
      </c>
      <c r="U1402">
        <v>8</v>
      </c>
      <c r="V1402">
        <v>0</v>
      </c>
      <c r="W1402">
        <v>9.2033935749393283</v>
      </c>
      <c r="X1402">
        <v>11.420361051544495</v>
      </c>
      <c r="Y1402">
        <v>203.55456758428326</v>
      </c>
      <c r="Z1402">
        <v>34.564607965209603</v>
      </c>
      <c r="AA1402">
        <v>955.5016271854721</v>
      </c>
      <c r="AB1402">
        <v>34.076566980025788</v>
      </c>
      <c r="AC1402">
        <v>2098.9945292376392</v>
      </c>
      <c r="AD1402">
        <v>0</v>
      </c>
      <c r="AE1402">
        <v>3347.3156535791136</v>
      </c>
    </row>
    <row r="1403" spans="1:31" x14ac:dyDescent="0.3">
      <c r="A1403">
        <v>2736062</v>
      </c>
      <c r="B1403">
        <v>1</v>
      </c>
      <c r="C1403" t="s">
        <v>80</v>
      </c>
      <c r="D1403" t="s">
        <v>105</v>
      </c>
      <c r="E1403" t="s">
        <v>132</v>
      </c>
      <c r="F1403" t="s">
        <v>4161</v>
      </c>
      <c r="G1403" t="s">
        <v>134</v>
      </c>
      <c r="H1403" t="s">
        <v>135</v>
      </c>
      <c r="I1403" t="s">
        <v>136</v>
      </c>
      <c r="J1403" t="s">
        <v>137</v>
      </c>
      <c r="K1403" t="s">
        <v>138</v>
      </c>
      <c r="L1403" t="s">
        <v>4162</v>
      </c>
      <c r="M1403" t="s">
        <v>4163</v>
      </c>
      <c r="N1403">
        <v>0.15</v>
      </c>
      <c r="O1403">
        <v>0</v>
      </c>
      <c r="P1403">
        <v>611</v>
      </c>
      <c r="Q1403">
        <v>0</v>
      </c>
      <c r="R1403">
        <v>0</v>
      </c>
      <c r="S1403">
        <v>0</v>
      </c>
      <c r="T1403">
        <v>38</v>
      </c>
      <c r="U1403">
        <v>0</v>
      </c>
      <c r="V1403">
        <v>0</v>
      </c>
      <c r="W1403">
        <v>0</v>
      </c>
      <c r="X1403">
        <v>20.303461274525944</v>
      </c>
      <c r="Y1403">
        <v>0</v>
      </c>
      <c r="Z1403">
        <v>0</v>
      </c>
      <c r="AA1403">
        <v>0</v>
      </c>
      <c r="AB1403">
        <v>10.375791949962451</v>
      </c>
      <c r="AC1403">
        <v>0</v>
      </c>
      <c r="AD1403">
        <v>0</v>
      </c>
      <c r="AE1403">
        <v>30.679253224488395</v>
      </c>
    </row>
    <row r="1404" spans="1:31" x14ac:dyDescent="0.3">
      <c r="A1404">
        <v>2735793</v>
      </c>
      <c r="B1404">
        <v>1</v>
      </c>
      <c r="C1404" t="s">
        <v>80</v>
      </c>
      <c r="D1404" t="s">
        <v>104</v>
      </c>
      <c r="E1404" t="s">
        <v>161</v>
      </c>
      <c r="F1404" t="s">
        <v>4164</v>
      </c>
      <c r="G1404" t="s">
        <v>170</v>
      </c>
      <c r="H1404" t="s">
        <v>135</v>
      </c>
      <c r="I1404" t="s">
        <v>136</v>
      </c>
      <c r="J1404" t="s">
        <v>137</v>
      </c>
      <c r="K1404" t="s">
        <v>138</v>
      </c>
      <c r="L1404" t="s">
        <v>4165</v>
      </c>
      <c r="M1404" t="s">
        <v>4166</v>
      </c>
      <c r="N1404">
        <v>1.008611111</v>
      </c>
      <c r="O1404">
        <v>0</v>
      </c>
      <c r="P1404">
        <v>188</v>
      </c>
      <c r="Q1404">
        <v>0</v>
      </c>
      <c r="R1404">
        <v>0</v>
      </c>
      <c r="S1404">
        <v>0</v>
      </c>
      <c r="T1404">
        <v>39</v>
      </c>
      <c r="U1404">
        <v>0</v>
      </c>
      <c r="V1404">
        <v>0</v>
      </c>
      <c r="W1404">
        <v>0</v>
      </c>
      <c r="X1404">
        <v>31.379920225250885</v>
      </c>
      <c r="Y1404">
        <v>0</v>
      </c>
      <c r="Z1404">
        <v>0</v>
      </c>
      <c r="AA1404">
        <v>0</v>
      </c>
      <c r="AB1404">
        <v>38.047900264293531</v>
      </c>
      <c r="AC1404">
        <v>0</v>
      </c>
      <c r="AD1404">
        <v>0</v>
      </c>
      <c r="AE1404">
        <v>69.427820489544416</v>
      </c>
    </row>
    <row r="1405" spans="1:31" x14ac:dyDescent="0.3">
      <c r="A1405">
        <v>2736434</v>
      </c>
      <c r="B1405">
        <v>1</v>
      </c>
      <c r="C1405" t="s">
        <v>81</v>
      </c>
      <c r="D1405" t="s">
        <v>113</v>
      </c>
      <c r="E1405" t="s">
        <v>156</v>
      </c>
      <c r="F1405" t="s">
        <v>4167</v>
      </c>
      <c r="G1405" t="s">
        <v>185</v>
      </c>
      <c r="H1405" t="s">
        <v>153</v>
      </c>
      <c r="I1405" t="s">
        <v>136</v>
      </c>
      <c r="J1405" t="s">
        <v>137</v>
      </c>
      <c r="K1405" t="s">
        <v>138</v>
      </c>
      <c r="L1405" t="s">
        <v>4168</v>
      </c>
      <c r="M1405" t="s">
        <v>4169</v>
      </c>
      <c r="N1405">
        <v>0.70666666600000005</v>
      </c>
      <c r="O1405">
        <v>1</v>
      </c>
      <c r="P1405">
        <v>126</v>
      </c>
      <c r="Q1405">
        <v>3</v>
      </c>
      <c r="R1405">
        <v>3</v>
      </c>
      <c r="S1405">
        <v>1</v>
      </c>
      <c r="T1405">
        <v>4</v>
      </c>
      <c r="U1405">
        <v>0</v>
      </c>
      <c r="V1405">
        <v>0</v>
      </c>
      <c r="W1405">
        <v>4.3905896277748004</v>
      </c>
      <c r="X1405">
        <v>7.1560013066234029</v>
      </c>
      <c r="Y1405">
        <v>7.5359961527637607</v>
      </c>
      <c r="Z1405">
        <v>0.56305868607776011</v>
      </c>
      <c r="AA1405">
        <v>0.77131244076000005</v>
      </c>
      <c r="AB1405">
        <v>0.70764163805999991</v>
      </c>
      <c r="AC1405">
        <v>0</v>
      </c>
      <c r="AD1405">
        <v>0</v>
      </c>
      <c r="AE1405">
        <v>21.124599852059724</v>
      </c>
    </row>
    <row r="1406" spans="1:31" x14ac:dyDescent="0.3">
      <c r="A1406">
        <v>2736102</v>
      </c>
      <c r="B1406">
        <v>1</v>
      </c>
      <c r="C1406" t="s">
        <v>81</v>
      </c>
      <c r="D1406" t="s">
        <v>118</v>
      </c>
      <c r="E1406" t="s">
        <v>145</v>
      </c>
      <c r="F1406" t="s">
        <v>4170</v>
      </c>
      <c r="G1406" t="s">
        <v>230</v>
      </c>
      <c r="H1406" t="s">
        <v>135</v>
      </c>
      <c r="I1406" t="s">
        <v>136</v>
      </c>
      <c r="J1406" t="s">
        <v>137</v>
      </c>
      <c r="K1406" t="s">
        <v>138</v>
      </c>
      <c r="L1406" t="s">
        <v>4171</v>
      </c>
      <c r="M1406" t="s">
        <v>4172</v>
      </c>
      <c r="N1406">
        <v>0.70361111099999996</v>
      </c>
      <c r="O1406">
        <v>0</v>
      </c>
      <c r="P1406">
        <v>1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0.14331993931867498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0.14331993931867498</v>
      </c>
    </row>
    <row r="1407" spans="1:31" x14ac:dyDescent="0.3">
      <c r="A1407">
        <v>2735415</v>
      </c>
      <c r="B1407">
        <v>1</v>
      </c>
      <c r="C1407" t="s">
        <v>80</v>
      </c>
      <c r="D1407" t="s">
        <v>95</v>
      </c>
      <c r="E1407" t="s">
        <v>173</v>
      </c>
      <c r="F1407" t="s">
        <v>4173</v>
      </c>
      <c r="G1407" t="s">
        <v>152</v>
      </c>
      <c r="H1407" t="s">
        <v>153</v>
      </c>
      <c r="I1407" t="s">
        <v>136</v>
      </c>
      <c r="J1407" t="s">
        <v>137</v>
      </c>
      <c r="K1407" t="s">
        <v>138</v>
      </c>
      <c r="L1407" t="s">
        <v>4174</v>
      </c>
      <c r="M1407" t="s">
        <v>4175</v>
      </c>
      <c r="N1407">
        <v>0.31083333299999999</v>
      </c>
      <c r="O1407">
        <v>3</v>
      </c>
      <c r="P1407">
        <v>1307</v>
      </c>
      <c r="Q1407">
        <v>3</v>
      </c>
      <c r="R1407">
        <v>22</v>
      </c>
      <c r="S1407">
        <v>25</v>
      </c>
      <c r="T1407">
        <v>187</v>
      </c>
      <c r="U1407">
        <v>2</v>
      </c>
      <c r="V1407">
        <v>0</v>
      </c>
      <c r="W1407">
        <v>0.72834282019109009</v>
      </c>
      <c r="X1407">
        <v>93.854797826510804</v>
      </c>
      <c r="Y1407">
        <v>1.3693315706612501</v>
      </c>
      <c r="Z1407">
        <v>2.0272874534440826</v>
      </c>
      <c r="AA1407">
        <v>36.832625641986482</v>
      </c>
      <c r="AB1407">
        <v>72.32581643543854</v>
      </c>
      <c r="AC1407">
        <v>32.454716250322939</v>
      </c>
      <c r="AD1407">
        <v>0</v>
      </c>
      <c r="AE1407">
        <v>239.59291799855518</v>
      </c>
    </row>
    <row r="1408" spans="1:31" x14ac:dyDescent="0.3">
      <c r="A1408">
        <v>2735747</v>
      </c>
      <c r="B1408">
        <v>1</v>
      </c>
      <c r="C1408" t="s">
        <v>80</v>
      </c>
      <c r="D1408" t="s">
        <v>82</v>
      </c>
      <c r="E1408" t="s">
        <v>145</v>
      </c>
      <c r="F1408" t="s">
        <v>4176</v>
      </c>
      <c r="G1408" t="s">
        <v>249</v>
      </c>
      <c r="H1408" t="s">
        <v>135</v>
      </c>
      <c r="I1408" t="s">
        <v>136</v>
      </c>
      <c r="J1408" t="s">
        <v>5</v>
      </c>
      <c r="K1408" t="s">
        <v>138</v>
      </c>
      <c r="L1408" t="s">
        <v>4177</v>
      </c>
      <c r="M1408" t="s">
        <v>4178</v>
      </c>
      <c r="N1408">
        <v>17.701111110999999</v>
      </c>
      <c r="O1408">
        <v>0</v>
      </c>
      <c r="P1408">
        <v>2</v>
      </c>
      <c r="Q1408">
        <v>0</v>
      </c>
      <c r="R1408">
        <v>0</v>
      </c>
      <c r="S1408">
        <v>0</v>
      </c>
      <c r="T1408">
        <v>8</v>
      </c>
      <c r="U1408">
        <v>0</v>
      </c>
      <c r="V1408">
        <v>0</v>
      </c>
      <c r="W1408">
        <v>0</v>
      </c>
      <c r="X1408">
        <v>6.5429327427763129</v>
      </c>
      <c r="Y1408">
        <v>0</v>
      </c>
      <c r="Z1408">
        <v>0</v>
      </c>
      <c r="AA1408">
        <v>0</v>
      </c>
      <c r="AB1408">
        <v>72.891646196389075</v>
      </c>
      <c r="AC1408">
        <v>0</v>
      </c>
      <c r="AD1408">
        <v>0</v>
      </c>
      <c r="AE1408">
        <v>79.434578939165391</v>
      </c>
    </row>
    <row r="1409" spans="1:31" x14ac:dyDescent="0.3">
      <c r="A1409">
        <v>2735999</v>
      </c>
      <c r="B1409">
        <v>1</v>
      </c>
      <c r="C1409" t="s">
        <v>80</v>
      </c>
      <c r="D1409" t="s">
        <v>107</v>
      </c>
      <c r="E1409" t="s">
        <v>161</v>
      </c>
      <c r="F1409" t="s">
        <v>1437</v>
      </c>
      <c r="G1409" t="s">
        <v>163</v>
      </c>
      <c r="H1409" t="s">
        <v>135</v>
      </c>
      <c r="I1409" t="s">
        <v>136</v>
      </c>
      <c r="J1409" t="s">
        <v>137</v>
      </c>
      <c r="K1409" t="s">
        <v>138</v>
      </c>
      <c r="L1409" t="s">
        <v>4179</v>
      </c>
      <c r="M1409" t="s">
        <v>4180</v>
      </c>
      <c r="N1409">
        <v>4.4416666659999997</v>
      </c>
      <c r="O1409">
        <v>0</v>
      </c>
      <c r="P1409">
        <v>28</v>
      </c>
      <c r="Q1409">
        <v>0</v>
      </c>
      <c r="R1409">
        <v>0</v>
      </c>
      <c r="S1409">
        <v>0</v>
      </c>
      <c r="T1409">
        <v>1</v>
      </c>
      <c r="U1409">
        <v>0</v>
      </c>
      <c r="V1409">
        <v>0</v>
      </c>
      <c r="W1409">
        <v>0</v>
      </c>
      <c r="X1409">
        <v>14.183988767932638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14.183988767932638</v>
      </c>
    </row>
    <row r="1410" spans="1:31" x14ac:dyDescent="0.3">
      <c r="A1410">
        <v>2736002</v>
      </c>
      <c r="B1410">
        <v>1</v>
      </c>
      <c r="C1410" t="s">
        <v>80</v>
      </c>
      <c r="D1410" t="s">
        <v>82</v>
      </c>
      <c r="E1410" t="s">
        <v>145</v>
      </c>
      <c r="F1410" t="s">
        <v>4181</v>
      </c>
      <c r="G1410" t="s">
        <v>230</v>
      </c>
      <c r="H1410" t="s">
        <v>135</v>
      </c>
      <c r="I1410" t="s">
        <v>136</v>
      </c>
      <c r="J1410" t="s">
        <v>137</v>
      </c>
      <c r="K1410" t="s">
        <v>138</v>
      </c>
      <c r="L1410" t="s">
        <v>4182</v>
      </c>
      <c r="M1410" t="s">
        <v>4183</v>
      </c>
      <c r="N1410">
        <v>11.348055555</v>
      </c>
      <c r="O1410">
        <v>0</v>
      </c>
      <c r="P1410">
        <v>4</v>
      </c>
      <c r="Q1410">
        <v>0</v>
      </c>
      <c r="R1410">
        <v>0</v>
      </c>
      <c r="S1410">
        <v>0</v>
      </c>
      <c r="T1410">
        <v>1</v>
      </c>
      <c r="U1410">
        <v>0</v>
      </c>
      <c r="V1410">
        <v>0</v>
      </c>
      <c r="W1410">
        <v>0</v>
      </c>
      <c r="X1410">
        <v>7.7697078247207374</v>
      </c>
      <c r="Y1410">
        <v>0</v>
      </c>
      <c r="Z1410">
        <v>0</v>
      </c>
      <c r="AA1410">
        <v>0</v>
      </c>
      <c r="AB1410">
        <v>7.110293569703491</v>
      </c>
      <c r="AC1410">
        <v>0</v>
      </c>
      <c r="AD1410">
        <v>0</v>
      </c>
      <c r="AE1410">
        <v>14.880001394424228</v>
      </c>
    </row>
    <row r="1411" spans="1:31" x14ac:dyDescent="0.3">
      <c r="A1411">
        <v>2735312</v>
      </c>
      <c r="B1411">
        <v>1</v>
      </c>
      <c r="C1411" t="s">
        <v>80</v>
      </c>
      <c r="D1411" t="s">
        <v>93</v>
      </c>
      <c r="E1411" t="s">
        <v>132</v>
      </c>
      <c r="F1411" t="s">
        <v>4184</v>
      </c>
      <c r="G1411" t="s">
        <v>134</v>
      </c>
      <c r="H1411" t="s">
        <v>135</v>
      </c>
      <c r="I1411" t="s">
        <v>136</v>
      </c>
      <c r="J1411" t="s">
        <v>137</v>
      </c>
      <c r="K1411" t="s">
        <v>138</v>
      </c>
      <c r="L1411" t="s">
        <v>4185</v>
      </c>
      <c r="M1411" t="s">
        <v>4186</v>
      </c>
      <c r="N1411">
        <v>5.0594444440000004</v>
      </c>
      <c r="O1411">
        <v>0</v>
      </c>
      <c r="P1411">
        <v>12</v>
      </c>
      <c r="Q1411">
        <v>0</v>
      </c>
      <c r="R1411">
        <v>9</v>
      </c>
      <c r="S1411">
        <v>0</v>
      </c>
      <c r="T1411">
        <v>2</v>
      </c>
      <c r="U1411">
        <v>0</v>
      </c>
      <c r="V1411">
        <v>0</v>
      </c>
      <c r="W1411">
        <v>0</v>
      </c>
      <c r="X1411">
        <v>20.455081456023493</v>
      </c>
      <c r="Y1411">
        <v>0</v>
      </c>
      <c r="Z1411">
        <v>0</v>
      </c>
      <c r="AA1411">
        <v>0</v>
      </c>
      <c r="AB1411">
        <v>14.944047229125292</v>
      </c>
      <c r="AC1411">
        <v>0</v>
      </c>
      <c r="AD1411">
        <v>0</v>
      </c>
      <c r="AE1411">
        <v>35.399128685148781</v>
      </c>
    </row>
    <row r="1412" spans="1:31" x14ac:dyDescent="0.3">
      <c r="A1412">
        <v>2736148</v>
      </c>
      <c r="B1412">
        <v>1</v>
      </c>
      <c r="C1412" t="s">
        <v>80</v>
      </c>
      <c r="D1412" t="s">
        <v>95</v>
      </c>
      <c r="E1412" t="s">
        <v>156</v>
      </c>
      <c r="F1412" t="s">
        <v>4187</v>
      </c>
      <c r="G1412" t="s">
        <v>185</v>
      </c>
      <c r="H1412" t="s">
        <v>153</v>
      </c>
      <c r="I1412" t="s">
        <v>136</v>
      </c>
      <c r="J1412" t="s">
        <v>137</v>
      </c>
      <c r="K1412" t="s">
        <v>138</v>
      </c>
      <c r="L1412" t="s">
        <v>4188</v>
      </c>
      <c r="M1412" t="s">
        <v>4189</v>
      </c>
      <c r="N1412">
        <v>2.918055555</v>
      </c>
      <c r="O1412">
        <v>0</v>
      </c>
      <c r="P1412">
        <v>195</v>
      </c>
      <c r="Q1412">
        <v>0</v>
      </c>
      <c r="R1412">
        <v>3</v>
      </c>
      <c r="S1412">
        <v>0</v>
      </c>
      <c r="T1412">
        <v>21</v>
      </c>
      <c r="U1412">
        <v>0</v>
      </c>
      <c r="V1412">
        <v>0</v>
      </c>
      <c r="W1412">
        <v>0</v>
      </c>
      <c r="X1412">
        <v>97.135185793875223</v>
      </c>
      <c r="Y1412">
        <v>0</v>
      </c>
      <c r="Z1412">
        <v>2.1250583569317665</v>
      </c>
      <c r="AA1412">
        <v>0</v>
      </c>
      <c r="AB1412">
        <v>32.17822693713655</v>
      </c>
      <c r="AC1412">
        <v>0</v>
      </c>
      <c r="AD1412">
        <v>0</v>
      </c>
      <c r="AE1412">
        <v>131.43847108794353</v>
      </c>
    </row>
    <row r="1413" spans="1:31" x14ac:dyDescent="0.3">
      <c r="A1413">
        <v>2736165</v>
      </c>
      <c r="B1413">
        <v>1</v>
      </c>
      <c r="C1413" t="s">
        <v>80</v>
      </c>
      <c r="D1413" t="s">
        <v>82</v>
      </c>
      <c r="E1413" t="s">
        <v>145</v>
      </c>
      <c r="F1413" t="s">
        <v>4190</v>
      </c>
      <c r="G1413" t="s">
        <v>181</v>
      </c>
      <c r="H1413" t="s">
        <v>135</v>
      </c>
      <c r="I1413" t="s">
        <v>136</v>
      </c>
      <c r="J1413" t="s">
        <v>137</v>
      </c>
      <c r="K1413" t="s">
        <v>138</v>
      </c>
      <c r="L1413" t="s">
        <v>4191</v>
      </c>
      <c r="M1413" t="s">
        <v>4192</v>
      </c>
      <c r="N1413">
        <v>11.392777776999999</v>
      </c>
      <c r="O1413">
        <v>0</v>
      </c>
      <c r="P1413">
        <v>1</v>
      </c>
      <c r="Q1413">
        <v>0</v>
      </c>
      <c r="R1413">
        <v>0</v>
      </c>
      <c r="S1413">
        <v>0</v>
      </c>
      <c r="T1413">
        <v>1</v>
      </c>
      <c r="U1413">
        <v>0</v>
      </c>
      <c r="V1413">
        <v>0</v>
      </c>
      <c r="W1413">
        <v>0</v>
      </c>
      <c r="X1413">
        <v>142.02420459752045</v>
      </c>
      <c r="Y1413">
        <v>0</v>
      </c>
      <c r="Z1413">
        <v>0</v>
      </c>
      <c r="AA1413">
        <v>0</v>
      </c>
      <c r="AB1413">
        <v>34.045075507444324</v>
      </c>
      <c r="AC1413">
        <v>0</v>
      </c>
      <c r="AD1413">
        <v>0</v>
      </c>
      <c r="AE1413">
        <v>176.06928010496478</v>
      </c>
    </row>
    <row r="1414" spans="1:31" x14ac:dyDescent="0.3">
      <c r="A1414">
        <v>2735501</v>
      </c>
      <c r="B1414">
        <v>1</v>
      </c>
      <c r="C1414" t="s">
        <v>80</v>
      </c>
      <c r="D1414" t="s">
        <v>105</v>
      </c>
      <c r="E1414" t="s">
        <v>145</v>
      </c>
      <c r="F1414" t="s">
        <v>4193</v>
      </c>
      <c r="G1414" t="s">
        <v>181</v>
      </c>
      <c r="H1414" t="s">
        <v>135</v>
      </c>
      <c r="I1414" t="s">
        <v>136</v>
      </c>
      <c r="J1414" t="s">
        <v>137</v>
      </c>
      <c r="K1414" t="s">
        <v>138</v>
      </c>
      <c r="L1414" t="s">
        <v>4194</v>
      </c>
      <c r="M1414" t="s">
        <v>4195</v>
      </c>
      <c r="N1414">
        <v>5.8141666660000002</v>
      </c>
      <c r="O1414">
        <v>0</v>
      </c>
      <c r="P1414">
        <v>9</v>
      </c>
      <c r="Q1414">
        <v>0</v>
      </c>
      <c r="R1414">
        <v>0</v>
      </c>
      <c r="S1414">
        <v>0</v>
      </c>
      <c r="T1414">
        <v>3</v>
      </c>
      <c r="U1414">
        <v>0</v>
      </c>
      <c r="V1414">
        <v>0</v>
      </c>
      <c r="W1414">
        <v>0</v>
      </c>
      <c r="X1414">
        <v>8.1597961674935195</v>
      </c>
      <c r="Y1414">
        <v>0</v>
      </c>
      <c r="Z1414">
        <v>0</v>
      </c>
      <c r="AA1414">
        <v>0</v>
      </c>
      <c r="AB1414">
        <v>11.30077093108989</v>
      </c>
      <c r="AC1414">
        <v>0</v>
      </c>
      <c r="AD1414">
        <v>0</v>
      </c>
      <c r="AE1414">
        <v>19.460567098583411</v>
      </c>
    </row>
    <row r="1415" spans="1:31" x14ac:dyDescent="0.3">
      <c r="A1415">
        <v>2735667</v>
      </c>
      <c r="B1415">
        <v>1</v>
      </c>
      <c r="C1415" t="s">
        <v>80</v>
      </c>
      <c r="D1415" t="s">
        <v>99</v>
      </c>
      <c r="E1415" t="s">
        <v>161</v>
      </c>
      <c r="F1415" t="s">
        <v>4196</v>
      </c>
      <c r="G1415" t="s">
        <v>409</v>
      </c>
      <c r="H1415" t="s">
        <v>135</v>
      </c>
      <c r="I1415" t="s">
        <v>136</v>
      </c>
      <c r="J1415" t="s">
        <v>137</v>
      </c>
      <c r="K1415" t="s">
        <v>138</v>
      </c>
      <c r="L1415" t="s">
        <v>4197</v>
      </c>
      <c r="M1415" t="s">
        <v>3657</v>
      </c>
      <c r="N1415">
        <v>2.784166666</v>
      </c>
      <c r="O1415">
        <v>0</v>
      </c>
      <c r="P1415">
        <v>22</v>
      </c>
      <c r="Q1415">
        <v>0</v>
      </c>
      <c r="R1415">
        <v>13</v>
      </c>
      <c r="S1415">
        <v>0</v>
      </c>
      <c r="T1415">
        <v>3</v>
      </c>
      <c r="U1415">
        <v>0</v>
      </c>
      <c r="V1415">
        <v>0</v>
      </c>
      <c r="W1415">
        <v>0</v>
      </c>
      <c r="X1415">
        <v>8.3493433718823358</v>
      </c>
      <c r="Y1415">
        <v>0</v>
      </c>
      <c r="Z1415">
        <v>1.5469625649800001</v>
      </c>
      <c r="AA1415">
        <v>0</v>
      </c>
      <c r="AB1415">
        <v>0.55327601042850505</v>
      </c>
      <c r="AC1415">
        <v>0</v>
      </c>
      <c r="AD1415">
        <v>0</v>
      </c>
      <c r="AE1415">
        <v>10.44958194729084</v>
      </c>
    </row>
    <row r="1416" spans="1:31" x14ac:dyDescent="0.3">
      <c r="A1416">
        <v>2736185</v>
      </c>
      <c r="B1416">
        <v>1</v>
      </c>
      <c r="C1416" t="s">
        <v>80</v>
      </c>
      <c r="D1416" t="s">
        <v>105</v>
      </c>
      <c r="E1416" t="s">
        <v>156</v>
      </c>
      <c r="F1416" t="s">
        <v>4198</v>
      </c>
      <c r="G1416" t="s">
        <v>185</v>
      </c>
      <c r="H1416" t="s">
        <v>153</v>
      </c>
      <c r="I1416" t="s">
        <v>136</v>
      </c>
      <c r="J1416" t="s">
        <v>137</v>
      </c>
      <c r="K1416" t="s">
        <v>138</v>
      </c>
      <c r="L1416" t="s">
        <v>4199</v>
      </c>
      <c r="M1416" t="s">
        <v>4200</v>
      </c>
      <c r="N1416">
        <v>0.58250000000000002</v>
      </c>
      <c r="O1416">
        <v>0</v>
      </c>
      <c r="P1416">
        <v>278</v>
      </c>
      <c r="Q1416">
        <v>0</v>
      </c>
      <c r="R1416">
        <v>23</v>
      </c>
      <c r="S1416">
        <v>0</v>
      </c>
      <c r="T1416">
        <v>28</v>
      </c>
      <c r="U1416">
        <v>0</v>
      </c>
      <c r="V1416">
        <v>0</v>
      </c>
      <c r="W1416">
        <v>0</v>
      </c>
      <c r="X1416">
        <v>28.133290200463357</v>
      </c>
      <c r="Y1416">
        <v>0</v>
      </c>
      <c r="Z1416">
        <v>1.0086714156056</v>
      </c>
      <c r="AA1416">
        <v>0</v>
      </c>
      <c r="AB1416">
        <v>4.1449249957377203</v>
      </c>
      <c r="AC1416">
        <v>0</v>
      </c>
      <c r="AD1416">
        <v>0</v>
      </c>
      <c r="AE1416">
        <v>33.286886611806679</v>
      </c>
    </row>
    <row r="1417" spans="1:31" x14ac:dyDescent="0.3">
      <c r="A1417">
        <v>2735544</v>
      </c>
      <c r="B1417">
        <v>1</v>
      </c>
      <c r="C1417" t="s">
        <v>80</v>
      </c>
      <c r="D1417" t="s">
        <v>85</v>
      </c>
      <c r="E1417" t="s">
        <v>200</v>
      </c>
      <c r="F1417" t="s">
        <v>4201</v>
      </c>
      <c r="G1417" t="s">
        <v>209</v>
      </c>
      <c r="H1417" t="s">
        <v>135</v>
      </c>
      <c r="I1417" t="s">
        <v>136</v>
      </c>
      <c r="J1417" t="s">
        <v>137</v>
      </c>
      <c r="K1417" t="s">
        <v>210</v>
      </c>
      <c r="L1417" t="s">
        <v>4202</v>
      </c>
      <c r="M1417" t="s">
        <v>4203</v>
      </c>
      <c r="N1417">
        <v>7.3544444440000003</v>
      </c>
      <c r="O1417">
        <v>0</v>
      </c>
      <c r="P1417">
        <v>83</v>
      </c>
      <c r="Q1417">
        <v>0</v>
      </c>
      <c r="R1417">
        <v>0</v>
      </c>
      <c r="S1417">
        <v>0</v>
      </c>
      <c r="T1417">
        <v>43</v>
      </c>
      <c r="U1417">
        <v>0</v>
      </c>
      <c r="V1417">
        <v>0</v>
      </c>
      <c r="W1417">
        <v>0</v>
      </c>
      <c r="X1417">
        <v>114.971800984673</v>
      </c>
      <c r="Y1417">
        <v>0</v>
      </c>
      <c r="Z1417">
        <v>0</v>
      </c>
      <c r="AA1417">
        <v>0</v>
      </c>
      <c r="AB1417">
        <v>640.67594730070005</v>
      </c>
      <c r="AC1417">
        <v>0</v>
      </c>
      <c r="AD1417">
        <v>0</v>
      </c>
      <c r="AE1417">
        <v>755.64774828537304</v>
      </c>
    </row>
    <row r="1418" spans="1:31" x14ac:dyDescent="0.3">
      <c r="A1418">
        <v>2735332</v>
      </c>
      <c r="B1418">
        <v>1</v>
      </c>
      <c r="C1418" t="s">
        <v>80</v>
      </c>
      <c r="D1418" t="s">
        <v>82</v>
      </c>
      <c r="E1418" t="s">
        <v>145</v>
      </c>
      <c r="F1418" t="s">
        <v>3428</v>
      </c>
      <c r="G1418" t="s">
        <v>230</v>
      </c>
      <c r="H1418" t="s">
        <v>135</v>
      </c>
      <c r="I1418" t="s">
        <v>136</v>
      </c>
      <c r="J1418" t="s">
        <v>137</v>
      </c>
      <c r="K1418" t="s">
        <v>138</v>
      </c>
      <c r="L1418" t="s">
        <v>4204</v>
      </c>
      <c r="M1418" t="s">
        <v>4205</v>
      </c>
      <c r="N1418">
        <v>3.3458333329999999</v>
      </c>
      <c r="O1418">
        <v>0</v>
      </c>
      <c r="P1418">
        <v>4</v>
      </c>
      <c r="Q1418">
        <v>0</v>
      </c>
      <c r="R1418">
        <v>0</v>
      </c>
      <c r="S1418">
        <v>0</v>
      </c>
      <c r="T1418">
        <v>2</v>
      </c>
      <c r="U1418">
        <v>0</v>
      </c>
      <c r="V1418">
        <v>0</v>
      </c>
      <c r="W1418">
        <v>0</v>
      </c>
      <c r="X1418">
        <v>2.5057936432219754</v>
      </c>
      <c r="Y1418">
        <v>0</v>
      </c>
      <c r="Z1418">
        <v>0</v>
      </c>
      <c r="AA1418">
        <v>0</v>
      </c>
      <c r="AB1418">
        <v>1.8102232483253333</v>
      </c>
      <c r="AC1418">
        <v>0</v>
      </c>
      <c r="AD1418">
        <v>0</v>
      </c>
      <c r="AE1418">
        <v>4.3160168915473083</v>
      </c>
    </row>
    <row r="1419" spans="1:31" x14ac:dyDescent="0.3">
      <c r="A1419">
        <v>2735873</v>
      </c>
      <c r="B1419">
        <v>1</v>
      </c>
      <c r="C1419" t="s">
        <v>80</v>
      </c>
      <c r="D1419" t="s">
        <v>102</v>
      </c>
      <c r="E1419" t="s">
        <v>132</v>
      </c>
      <c r="F1419" t="s">
        <v>4206</v>
      </c>
      <c r="G1419" t="s">
        <v>209</v>
      </c>
      <c r="H1419" t="s">
        <v>135</v>
      </c>
      <c r="I1419" t="s">
        <v>136</v>
      </c>
      <c r="J1419" t="s">
        <v>137</v>
      </c>
      <c r="K1419" t="s">
        <v>210</v>
      </c>
      <c r="L1419" t="s">
        <v>4207</v>
      </c>
      <c r="M1419" t="s">
        <v>4208</v>
      </c>
      <c r="N1419">
        <v>4.5463888880000001</v>
      </c>
      <c r="O1419">
        <v>0</v>
      </c>
      <c r="P1419">
        <v>2</v>
      </c>
      <c r="Q1419">
        <v>0</v>
      </c>
      <c r="R1419">
        <v>7</v>
      </c>
      <c r="S1419">
        <v>0</v>
      </c>
      <c r="T1419">
        <v>3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13.477600658465001</v>
      </c>
      <c r="AC1419">
        <v>0</v>
      </c>
      <c r="AD1419">
        <v>0</v>
      </c>
      <c r="AE1419">
        <v>13.477600658465001</v>
      </c>
    </row>
    <row r="1420" spans="1:31" x14ac:dyDescent="0.3">
      <c r="A1420">
        <v>2736371</v>
      </c>
      <c r="B1420">
        <v>1</v>
      </c>
      <c r="C1420" t="s">
        <v>81</v>
      </c>
      <c r="D1420" t="s">
        <v>128</v>
      </c>
      <c r="E1420" t="s">
        <v>145</v>
      </c>
      <c r="F1420" t="s">
        <v>4209</v>
      </c>
      <c r="G1420" t="s">
        <v>181</v>
      </c>
      <c r="H1420" t="s">
        <v>135</v>
      </c>
      <c r="I1420" t="s">
        <v>136</v>
      </c>
      <c r="J1420" t="s">
        <v>137</v>
      </c>
      <c r="K1420" t="s">
        <v>138</v>
      </c>
      <c r="L1420" t="s">
        <v>4210</v>
      </c>
      <c r="M1420" t="s">
        <v>4211</v>
      </c>
      <c r="N1420">
        <v>5.8811111110000001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1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4.8068981252301519</v>
      </c>
      <c r="AC1420">
        <v>0</v>
      </c>
      <c r="AD1420">
        <v>0</v>
      </c>
      <c r="AE1420">
        <v>4.8068981252301519</v>
      </c>
    </row>
    <row r="1421" spans="1:31" x14ac:dyDescent="0.3">
      <c r="A1421">
        <v>2735481</v>
      </c>
      <c r="B1421">
        <v>1</v>
      </c>
      <c r="C1421" t="s">
        <v>80</v>
      </c>
      <c r="D1421" t="s">
        <v>100</v>
      </c>
      <c r="E1421" t="s">
        <v>150</v>
      </c>
      <c r="F1421" t="s">
        <v>4212</v>
      </c>
      <c r="G1421" t="s">
        <v>209</v>
      </c>
      <c r="H1421" t="s">
        <v>153</v>
      </c>
      <c r="I1421" t="s">
        <v>136</v>
      </c>
      <c r="J1421" t="s">
        <v>137</v>
      </c>
      <c r="K1421" t="s">
        <v>210</v>
      </c>
      <c r="L1421" t="s">
        <v>4213</v>
      </c>
      <c r="M1421" t="s">
        <v>4214</v>
      </c>
      <c r="N1421">
        <v>4.2352777770000003</v>
      </c>
      <c r="O1421">
        <v>2</v>
      </c>
      <c r="P1421">
        <v>1102</v>
      </c>
      <c r="Q1421">
        <v>11</v>
      </c>
      <c r="R1421">
        <v>109</v>
      </c>
      <c r="S1421">
        <v>22</v>
      </c>
      <c r="T1421">
        <v>114</v>
      </c>
      <c r="U1421">
        <v>0</v>
      </c>
      <c r="V1421">
        <v>0</v>
      </c>
      <c r="W1421">
        <v>1.9512908007212175</v>
      </c>
      <c r="X1421">
        <v>1507.6897438751262</v>
      </c>
      <c r="Y1421">
        <v>75.386524324554614</v>
      </c>
      <c r="Z1421">
        <v>354.24184704031768</v>
      </c>
      <c r="AA1421">
        <v>834.66295222776466</v>
      </c>
      <c r="AB1421">
        <v>532.84442213164607</v>
      </c>
      <c r="AC1421">
        <v>0</v>
      </c>
      <c r="AD1421">
        <v>0</v>
      </c>
      <c r="AE1421">
        <v>3306.7767804001305</v>
      </c>
    </row>
    <row r="1422" spans="1:31" x14ac:dyDescent="0.3">
      <c r="A1422">
        <v>2735979</v>
      </c>
      <c r="B1422">
        <v>1</v>
      </c>
      <c r="C1422" t="s">
        <v>81</v>
      </c>
      <c r="D1422" t="s">
        <v>112</v>
      </c>
      <c r="E1422" t="s">
        <v>213</v>
      </c>
      <c r="F1422" t="s">
        <v>4215</v>
      </c>
      <c r="G1422" t="s">
        <v>152</v>
      </c>
      <c r="H1422" t="s">
        <v>153</v>
      </c>
      <c r="I1422" t="s">
        <v>136</v>
      </c>
      <c r="J1422" t="s">
        <v>137</v>
      </c>
      <c r="K1422" t="s">
        <v>138</v>
      </c>
      <c r="L1422" t="s">
        <v>4216</v>
      </c>
      <c r="M1422" t="s">
        <v>4217</v>
      </c>
      <c r="N1422">
        <v>1.041388888</v>
      </c>
      <c r="O1422">
        <v>0</v>
      </c>
      <c r="P1422">
        <v>0</v>
      </c>
      <c r="Q1422">
        <v>25</v>
      </c>
      <c r="R1422">
        <v>0</v>
      </c>
      <c r="S1422">
        <v>2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9.0800085426634016</v>
      </c>
      <c r="Z1422">
        <v>0</v>
      </c>
      <c r="AA1422">
        <v>1.3393348015598701</v>
      </c>
      <c r="AB1422">
        <v>0</v>
      </c>
      <c r="AC1422">
        <v>0</v>
      </c>
      <c r="AD1422">
        <v>0</v>
      </c>
      <c r="AE1422">
        <v>10.419343344223272</v>
      </c>
    </row>
    <row r="1423" spans="1:31" x14ac:dyDescent="0.3">
      <c r="A1423">
        <v>2736022</v>
      </c>
      <c r="B1423">
        <v>1</v>
      </c>
      <c r="C1423" t="s">
        <v>80</v>
      </c>
      <c r="D1423" t="s">
        <v>88</v>
      </c>
      <c r="E1423" t="s">
        <v>200</v>
      </c>
      <c r="F1423" t="s">
        <v>4218</v>
      </c>
      <c r="G1423" t="s">
        <v>543</v>
      </c>
      <c r="H1423" t="s">
        <v>135</v>
      </c>
      <c r="I1423" t="s">
        <v>136</v>
      </c>
      <c r="J1423" t="s">
        <v>137</v>
      </c>
      <c r="K1423" t="s">
        <v>138</v>
      </c>
      <c r="L1423" t="s">
        <v>4219</v>
      </c>
      <c r="M1423" t="s">
        <v>4220</v>
      </c>
      <c r="N1423">
        <v>3.3230555549999998</v>
      </c>
      <c r="O1423">
        <v>0</v>
      </c>
      <c r="P1423">
        <v>16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8.0568138132422593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8.0568138132422593</v>
      </c>
    </row>
    <row r="1424" spans="1:31" x14ac:dyDescent="0.3">
      <c r="A1424">
        <v>2735277</v>
      </c>
      <c r="B1424">
        <v>4</v>
      </c>
      <c r="C1424" t="s">
        <v>80</v>
      </c>
      <c r="D1424" t="s">
        <v>83</v>
      </c>
      <c r="E1424" t="s">
        <v>156</v>
      </c>
      <c r="F1424" t="s">
        <v>4221</v>
      </c>
      <c r="G1424" t="s">
        <v>152</v>
      </c>
      <c r="H1424" t="s">
        <v>153</v>
      </c>
      <c r="I1424" t="s">
        <v>136</v>
      </c>
      <c r="J1424" t="s">
        <v>137</v>
      </c>
      <c r="K1424" t="s">
        <v>138</v>
      </c>
      <c r="L1424" t="s">
        <v>4081</v>
      </c>
      <c r="M1424" t="s">
        <v>4222</v>
      </c>
      <c r="N1424">
        <v>3.0933333329999999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154</v>
      </c>
      <c r="U1424">
        <v>0</v>
      </c>
      <c r="V1424">
        <v>1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290.71269997469557</v>
      </c>
      <c r="AC1424">
        <v>0</v>
      </c>
      <c r="AD1424">
        <v>4.0085154603926396</v>
      </c>
      <c r="AE1424">
        <v>294.7212154350882</v>
      </c>
    </row>
    <row r="1425" spans="1:31" x14ac:dyDescent="0.3">
      <c r="A1425">
        <v>2735372</v>
      </c>
      <c r="B1425">
        <v>1</v>
      </c>
      <c r="C1425" t="s">
        <v>80</v>
      </c>
      <c r="D1425" t="s">
        <v>96</v>
      </c>
      <c r="E1425" t="s">
        <v>161</v>
      </c>
      <c r="F1425" t="s">
        <v>4223</v>
      </c>
      <c r="G1425" t="s">
        <v>409</v>
      </c>
      <c r="H1425" t="s">
        <v>135</v>
      </c>
      <c r="I1425" t="s">
        <v>136</v>
      </c>
      <c r="J1425" t="s">
        <v>137</v>
      </c>
      <c r="K1425" t="s">
        <v>138</v>
      </c>
      <c r="L1425" t="s">
        <v>4224</v>
      </c>
      <c r="M1425" t="s">
        <v>4225</v>
      </c>
      <c r="N1425">
        <v>3.1749999999999998</v>
      </c>
      <c r="O1425">
        <v>0</v>
      </c>
      <c r="P1425">
        <v>49</v>
      </c>
      <c r="Q1425">
        <v>0</v>
      </c>
      <c r="R1425">
        <v>0</v>
      </c>
      <c r="S1425">
        <v>0</v>
      </c>
      <c r="T1425">
        <v>2</v>
      </c>
      <c r="U1425">
        <v>0</v>
      </c>
      <c r="V1425">
        <v>0</v>
      </c>
      <c r="W1425">
        <v>0</v>
      </c>
      <c r="X1425">
        <v>18.929912433078819</v>
      </c>
      <c r="Y1425">
        <v>0</v>
      </c>
      <c r="Z1425">
        <v>0</v>
      </c>
      <c r="AA1425">
        <v>0</v>
      </c>
      <c r="AB1425">
        <v>10.146809201549999</v>
      </c>
      <c r="AC1425">
        <v>0</v>
      </c>
      <c r="AD1425">
        <v>0</v>
      </c>
      <c r="AE1425">
        <v>29.076721634628818</v>
      </c>
    </row>
    <row r="1426" spans="1:31" x14ac:dyDescent="0.3">
      <c r="A1426">
        <v>2736391</v>
      </c>
      <c r="B1426">
        <v>1</v>
      </c>
      <c r="C1426" t="s">
        <v>81</v>
      </c>
      <c r="D1426" t="s">
        <v>112</v>
      </c>
      <c r="E1426" t="s">
        <v>145</v>
      </c>
      <c r="F1426" t="s">
        <v>4226</v>
      </c>
      <c r="G1426" t="s">
        <v>230</v>
      </c>
      <c r="H1426" t="s">
        <v>135</v>
      </c>
      <c r="I1426" t="s">
        <v>136</v>
      </c>
      <c r="J1426" t="s">
        <v>137</v>
      </c>
      <c r="K1426" t="s">
        <v>138</v>
      </c>
      <c r="L1426" t="s">
        <v>4227</v>
      </c>
      <c r="M1426" t="s">
        <v>4228</v>
      </c>
      <c r="N1426">
        <v>1.606944444</v>
      </c>
      <c r="O1426">
        <v>0</v>
      </c>
      <c r="P1426">
        <v>1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2.3339852640550003E-3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2.3339852640550003E-3</v>
      </c>
    </row>
    <row r="1427" spans="1:31" x14ac:dyDescent="0.3">
      <c r="A1427">
        <v>2735919</v>
      </c>
      <c r="B1427">
        <v>1</v>
      </c>
      <c r="C1427" t="s">
        <v>80</v>
      </c>
      <c r="D1427" t="s">
        <v>96</v>
      </c>
      <c r="E1427" t="s">
        <v>156</v>
      </c>
      <c r="F1427" t="s">
        <v>4229</v>
      </c>
      <c r="G1427" t="s">
        <v>300</v>
      </c>
      <c r="H1427" t="s">
        <v>153</v>
      </c>
      <c r="I1427" t="s">
        <v>136</v>
      </c>
      <c r="J1427" t="s">
        <v>137</v>
      </c>
      <c r="K1427" t="s">
        <v>210</v>
      </c>
      <c r="L1427" t="s">
        <v>4230</v>
      </c>
      <c r="M1427" t="s">
        <v>4231</v>
      </c>
      <c r="N1427">
        <v>1.26</v>
      </c>
      <c r="O1427">
        <v>1</v>
      </c>
      <c r="P1427">
        <v>17</v>
      </c>
      <c r="Q1427">
        <v>2</v>
      </c>
      <c r="R1427">
        <v>17</v>
      </c>
      <c r="S1427">
        <v>6</v>
      </c>
      <c r="T1427">
        <v>13</v>
      </c>
      <c r="U1427">
        <v>1</v>
      </c>
      <c r="V1427">
        <v>0</v>
      </c>
      <c r="W1427">
        <v>0.36369072742399999</v>
      </c>
      <c r="X1427">
        <v>1.4426479628976672</v>
      </c>
      <c r="Y1427">
        <v>220.3080079868752</v>
      </c>
      <c r="Z1427">
        <v>5.7366653863216257</v>
      </c>
      <c r="AA1427">
        <v>23.10773888991795</v>
      </c>
      <c r="AB1427">
        <v>24.903964382610436</v>
      </c>
      <c r="AC1427">
        <v>377.4717902996523</v>
      </c>
      <c r="AD1427">
        <v>0</v>
      </c>
      <c r="AE1427">
        <v>653.33450563569909</v>
      </c>
    </row>
    <row r="1428" spans="1:31" x14ac:dyDescent="0.3">
      <c r="A1428">
        <v>2735750</v>
      </c>
      <c r="B1428">
        <v>1</v>
      </c>
      <c r="C1428" t="s">
        <v>80</v>
      </c>
      <c r="D1428" t="s">
        <v>97</v>
      </c>
      <c r="E1428" t="s">
        <v>150</v>
      </c>
      <c r="F1428" t="s">
        <v>4232</v>
      </c>
      <c r="G1428" t="s">
        <v>152</v>
      </c>
      <c r="H1428" t="s">
        <v>153</v>
      </c>
      <c r="I1428" t="s">
        <v>136</v>
      </c>
      <c r="J1428" t="s">
        <v>137</v>
      </c>
      <c r="K1428" t="s">
        <v>138</v>
      </c>
      <c r="L1428" t="s">
        <v>4233</v>
      </c>
      <c r="M1428" t="s">
        <v>4234</v>
      </c>
      <c r="N1428">
        <v>0.91333333299999997</v>
      </c>
      <c r="O1428">
        <v>1</v>
      </c>
      <c r="P1428">
        <v>3164</v>
      </c>
      <c r="Q1428">
        <v>0</v>
      </c>
      <c r="R1428">
        <v>46</v>
      </c>
      <c r="S1428">
        <v>1</v>
      </c>
      <c r="T1428">
        <v>300</v>
      </c>
      <c r="U1428">
        <v>1</v>
      </c>
      <c r="V1428">
        <v>0</v>
      </c>
      <c r="W1428">
        <v>4.0901699435284797</v>
      </c>
      <c r="X1428">
        <v>496.84455690047321</v>
      </c>
      <c r="Y1428">
        <v>0</v>
      </c>
      <c r="Z1428">
        <v>16.240584253502924</v>
      </c>
      <c r="AA1428">
        <v>1.2979604173599997</v>
      </c>
      <c r="AB1428">
        <v>289.26909462353461</v>
      </c>
      <c r="AC1428">
        <v>13.277229380649747</v>
      </c>
      <c r="AD1428">
        <v>0</v>
      </c>
      <c r="AE1428">
        <v>821.01959551904883</v>
      </c>
    </row>
    <row r="1429" spans="1:31" x14ac:dyDescent="0.3">
      <c r="A1429">
        <v>2736228</v>
      </c>
      <c r="B1429">
        <v>1</v>
      </c>
      <c r="C1429" t="s">
        <v>80</v>
      </c>
      <c r="D1429" t="s">
        <v>106</v>
      </c>
      <c r="E1429" t="s">
        <v>213</v>
      </c>
      <c r="F1429" t="s">
        <v>451</v>
      </c>
      <c r="G1429" t="s">
        <v>152</v>
      </c>
      <c r="H1429" t="s">
        <v>153</v>
      </c>
      <c r="I1429" t="s">
        <v>136</v>
      </c>
      <c r="J1429" t="s">
        <v>137</v>
      </c>
      <c r="K1429" t="s">
        <v>138</v>
      </c>
      <c r="L1429" t="s">
        <v>4235</v>
      </c>
      <c r="M1429" t="s">
        <v>4236</v>
      </c>
      <c r="N1429">
        <v>0.49166666599999997</v>
      </c>
      <c r="O1429">
        <v>0</v>
      </c>
      <c r="P1429">
        <v>593</v>
      </c>
      <c r="Q1429">
        <v>0</v>
      </c>
      <c r="R1429">
        <v>15</v>
      </c>
      <c r="S1429">
        <v>3</v>
      </c>
      <c r="T1429">
        <v>73</v>
      </c>
      <c r="U1429">
        <v>0</v>
      </c>
      <c r="V1429">
        <v>0</v>
      </c>
      <c r="W1429">
        <v>0</v>
      </c>
      <c r="X1429">
        <v>34.168759697006891</v>
      </c>
      <c r="Y1429">
        <v>0</v>
      </c>
      <c r="Z1429">
        <v>1.0937914019634754</v>
      </c>
      <c r="AA1429">
        <v>10.84498782616812</v>
      </c>
      <c r="AB1429">
        <v>13.099842849770786</v>
      </c>
      <c r="AC1429">
        <v>0</v>
      </c>
      <c r="AD1429">
        <v>0</v>
      </c>
      <c r="AE1429">
        <v>59.207381774909273</v>
      </c>
    </row>
    <row r="1430" spans="1:31" x14ac:dyDescent="0.3">
      <c r="A1430">
        <v>2736105</v>
      </c>
      <c r="B1430">
        <v>1</v>
      </c>
      <c r="C1430" t="s">
        <v>80</v>
      </c>
      <c r="D1430" t="s">
        <v>82</v>
      </c>
      <c r="E1430" t="s">
        <v>145</v>
      </c>
      <c r="F1430" t="s">
        <v>4237</v>
      </c>
      <c r="G1430" t="s">
        <v>181</v>
      </c>
      <c r="H1430" t="s">
        <v>135</v>
      </c>
      <c r="I1430" t="s">
        <v>136</v>
      </c>
      <c r="J1430" t="s">
        <v>137</v>
      </c>
      <c r="K1430" t="s">
        <v>138</v>
      </c>
      <c r="L1430" t="s">
        <v>4238</v>
      </c>
      <c r="M1430" t="s">
        <v>4239</v>
      </c>
      <c r="N1430">
        <v>7.0608333329999997</v>
      </c>
      <c r="O1430">
        <v>0</v>
      </c>
      <c r="P1430">
        <v>9</v>
      </c>
      <c r="Q1430">
        <v>0</v>
      </c>
      <c r="R1430">
        <v>0</v>
      </c>
      <c r="S1430">
        <v>0</v>
      </c>
      <c r="T1430">
        <v>2</v>
      </c>
      <c r="U1430">
        <v>0</v>
      </c>
      <c r="V1430">
        <v>0</v>
      </c>
      <c r="W1430">
        <v>0</v>
      </c>
      <c r="X1430">
        <v>26.569083316132581</v>
      </c>
      <c r="Y1430">
        <v>0</v>
      </c>
      <c r="Z1430">
        <v>0</v>
      </c>
      <c r="AA1430">
        <v>0</v>
      </c>
      <c r="AB1430">
        <v>45.617713886491316</v>
      </c>
      <c r="AC1430">
        <v>0</v>
      </c>
      <c r="AD1430">
        <v>0</v>
      </c>
      <c r="AE1430">
        <v>72.186797202623893</v>
      </c>
    </row>
    <row r="1431" spans="1:31" x14ac:dyDescent="0.3">
      <c r="A1431">
        <v>2736437</v>
      </c>
      <c r="B1431">
        <v>1</v>
      </c>
      <c r="C1431" t="s">
        <v>80</v>
      </c>
      <c r="D1431" t="s">
        <v>82</v>
      </c>
      <c r="E1431" t="s">
        <v>200</v>
      </c>
      <c r="F1431" t="s">
        <v>4240</v>
      </c>
      <c r="G1431" t="s">
        <v>163</v>
      </c>
      <c r="H1431" t="s">
        <v>135</v>
      </c>
      <c r="I1431" t="s">
        <v>136</v>
      </c>
      <c r="J1431" t="s">
        <v>137</v>
      </c>
      <c r="K1431" t="s">
        <v>138</v>
      </c>
      <c r="L1431" t="s">
        <v>4241</v>
      </c>
      <c r="M1431" t="s">
        <v>4242</v>
      </c>
      <c r="N1431">
        <v>3.278888888</v>
      </c>
      <c r="O1431">
        <v>0</v>
      </c>
      <c r="P1431">
        <v>42</v>
      </c>
      <c r="Q1431">
        <v>0</v>
      </c>
      <c r="R1431">
        <v>0</v>
      </c>
      <c r="S1431">
        <v>0</v>
      </c>
      <c r="T1431">
        <v>26</v>
      </c>
      <c r="U1431">
        <v>0</v>
      </c>
      <c r="V1431">
        <v>0</v>
      </c>
      <c r="W1431">
        <v>0</v>
      </c>
      <c r="X1431">
        <v>36.976475198395114</v>
      </c>
      <c r="Y1431">
        <v>0</v>
      </c>
      <c r="Z1431">
        <v>0</v>
      </c>
      <c r="AA1431">
        <v>0</v>
      </c>
      <c r="AB1431">
        <v>59.384276967462924</v>
      </c>
      <c r="AC1431">
        <v>0</v>
      </c>
      <c r="AD1431">
        <v>0</v>
      </c>
      <c r="AE1431">
        <v>96.360752165858031</v>
      </c>
    </row>
    <row r="1432" spans="1:31" x14ac:dyDescent="0.3">
      <c r="A1432">
        <v>2735773</v>
      </c>
      <c r="B1432">
        <v>1</v>
      </c>
      <c r="C1432" t="s">
        <v>80</v>
      </c>
      <c r="D1432" t="s">
        <v>82</v>
      </c>
      <c r="E1432" t="s">
        <v>145</v>
      </c>
      <c r="F1432" t="s">
        <v>2909</v>
      </c>
      <c r="G1432" t="s">
        <v>249</v>
      </c>
      <c r="H1432" t="s">
        <v>135</v>
      </c>
      <c r="I1432" t="s">
        <v>136</v>
      </c>
      <c r="J1432" t="s">
        <v>5</v>
      </c>
      <c r="K1432" t="s">
        <v>138</v>
      </c>
      <c r="L1432" t="s">
        <v>4243</v>
      </c>
      <c r="M1432" t="s">
        <v>4244</v>
      </c>
      <c r="N1432">
        <v>9.4813888879999997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10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58.543741437066501</v>
      </c>
      <c r="AC1432">
        <v>0</v>
      </c>
      <c r="AD1432">
        <v>0</v>
      </c>
      <c r="AE1432">
        <v>58.543741437066501</v>
      </c>
    </row>
    <row r="1433" spans="1:31" x14ac:dyDescent="0.3">
      <c r="A1433">
        <v>2735896</v>
      </c>
      <c r="B1433">
        <v>1</v>
      </c>
      <c r="C1433" t="s">
        <v>80</v>
      </c>
      <c r="D1433" t="s">
        <v>96</v>
      </c>
      <c r="E1433" t="s">
        <v>145</v>
      </c>
      <c r="F1433" t="s">
        <v>4245</v>
      </c>
      <c r="G1433" t="s">
        <v>158</v>
      </c>
      <c r="H1433" t="s">
        <v>135</v>
      </c>
      <c r="I1433" t="s">
        <v>136</v>
      </c>
      <c r="J1433" t="s">
        <v>3</v>
      </c>
      <c r="K1433" t="s">
        <v>138</v>
      </c>
      <c r="L1433" t="s">
        <v>4246</v>
      </c>
      <c r="M1433" t="s">
        <v>4247</v>
      </c>
      <c r="N1433">
        <v>4.4519444439999996</v>
      </c>
      <c r="O1433">
        <v>0</v>
      </c>
      <c r="P1433">
        <v>1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</row>
    <row r="1434" spans="1:31" x14ac:dyDescent="0.3">
      <c r="A1434">
        <v>2736042</v>
      </c>
      <c r="B1434">
        <v>1</v>
      </c>
      <c r="C1434" t="s">
        <v>80</v>
      </c>
      <c r="D1434" t="s">
        <v>105</v>
      </c>
      <c r="E1434" t="s">
        <v>213</v>
      </c>
      <c r="F1434" t="s">
        <v>4248</v>
      </c>
      <c r="G1434" t="s">
        <v>170</v>
      </c>
      <c r="H1434" t="s">
        <v>153</v>
      </c>
      <c r="I1434" t="s">
        <v>136</v>
      </c>
      <c r="J1434" t="s">
        <v>137</v>
      </c>
      <c r="K1434" t="s">
        <v>138</v>
      </c>
      <c r="L1434" t="s">
        <v>4249</v>
      </c>
      <c r="M1434" t="s">
        <v>4250</v>
      </c>
      <c r="N1434">
        <v>0.35361111099999998</v>
      </c>
      <c r="O1434">
        <v>4</v>
      </c>
      <c r="P1434">
        <v>12</v>
      </c>
      <c r="Q1434">
        <v>6</v>
      </c>
      <c r="R1434">
        <v>4</v>
      </c>
      <c r="S1434">
        <v>31</v>
      </c>
      <c r="T1434">
        <v>131</v>
      </c>
      <c r="U1434">
        <v>13</v>
      </c>
      <c r="V1434">
        <v>22</v>
      </c>
      <c r="W1434">
        <v>3.7039092029481488</v>
      </c>
      <c r="X1434">
        <v>3.4437586457577609</v>
      </c>
      <c r="Y1434">
        <v>3.0371112669435898</v>
      </c>
      <c r="Z1434">
        <v>5.3126801048651418</v>
      </c>
      <c r="AA1434">
        <v>87.021680637337809</v>
      </c>
      <c r="AB1434">
        <v>103.04584127800882</v>
      </c>
      <c r="AC1434">
        <v>763.50990346915751</v>
      </c>
      <c r="AD1434">
        <v>215.00473075132686</v>
      </c>
      <c r="AE1434">
        <v>1184.0796153563456</v>
      </c>
    </row>
    <row r="1435" spans="1:31" x14ac:dyDescent="0.3">
      <c r="A1435">
        <v>2735272</v>
      </c>
      <c r="B1435">
        <v>1</v>
      </c>
      <c r="C1435" t="s">
        <v>81</v>
      </c>
      <c r="D1435" t="s">
        <v>123</v>
      </c>
      <c r="E1435" t="s">
        <v>132</v>
      </c>
      <c r="F1435" t="s">
        <v>4251</v>
      </c>
      <c r="G1435" t="s">
        <v>134</v>
      </c>
      <c r="H1435" t="s">
        <v>135</v>
      </c>
      <c r="I1435" t="s">
        <v>136</v>
      </c>
      <c r="J1435" t="s">
        <v>137</v>
      </c>
      <c r="K1435" t="s">
        <v>138</v>
      </c>
      <c r="L1435" t="s">
        <v>4252</v>
      </c>
      <c r="M1435" t="s">
        <v>4253</v>
      </c>
      <c r="N1435">
        <v>5.1058333329999996</v>
      </c>
      <c r="O1435">
        <v>0</v>
      </c>
      <c r="P1435">
        <v>63</v>
      </c>
      <c r="Q1435">
        <v>0</v>
      </c>
      <c r="R1435">
        <v>33</v>
      </c>
      <c r="S1435">
        <v>0</v>
      </c>
      <c r="T1435">
        <v>11</v>
      </c>
      <c r="U1435">
        <v>0</v>
      </c>
      <c r="V1435">
        <v>0</v>
      </c>
      <c r="W1435">
        <v>0</v>
      </c>
      <c r="X1435">
        <v>34.916739629872403</v>
      </c>
      <c r="Y1435">
        <v>0</v>
      </c>
      <c r="Z1435">
        <v>38.972281084856235</v>
      </c>
      <c r="AA1435">
        <v>0</v>
      </c>
      <c r="AB1435">
        <v>30.475059830448178</v>
      </c>
      <c r="AC1435">
        <v>0</v>
      </c>
      <c r="AD1435">
        <v>0</v>
      </c>
      <c r="AE1435">
        <v>104.36408054517682</v>
      </c>
    </row>
    <row r="1436" spans="1:31" x14ac:dyDescent="0.3">
      <c r="A1436">
        <v>2736397</v>
      </c>
      <c r="B1436">
        <v>1</v>
      </c>
      <c r="C1436" t="s">
        <v>80</v>
      </c>
      <c r="D1436" t="s">
        <v>105</v>
      </c>
      <c r="E1436" t="s">
        <v>145</v>
      </c>
      <c r="F1436" t="s">
        <v>3968</v>
      </c>
      <c r="G1436" t="s">
        <v>181</v>
      </c>
      <c r="H1436" t="s">
        <v>135</v>
      </c>
      <c r="I1436" t="s">
        <v>136</v>
      </c>
      <c r="J1436" t="s">
        <v>137</v>
      </c>
      <c r="K1436" t="s">
        <v>138</v>
      </c>
      <c r="L1436" t="s">
        <v>4254</v>
      </c>
      <c r="M1436" t="s">
        <v>4255</v>
      </c>
      <c r="N1436">
        <v>2.4249999999999998</v>
      </c>
      <c r="O1436">
        <v>0</v>
      </c>
      <c r="P1436">
        <v>20</v>
      </c>
      <c r="Q1436">
        <v>0</v>
      </c>
      <c r="R1436">
        <v>0</v>
      </c>
      <c r="S1436">
        <v>0</v>
      </c>
      <c r="T1436">
        <v>1</v>
      </c>
      <c r="U1436">
        <v>0</v>
      </c>
      <c r="V1436">
        <v>0</v>
      </c>
      <c r="W1436">
        <v>0</v>
      </c>
      <c r="X1436">
        <v>7.919997328576696</v>
      </c>
      <c r="Y1436">
        <v>0</v>
      </c>
      <c r="Z1436">
        <v>0</v>
      </c>
      <c r="AA1436">
        <v>0</v>
      </c>
      <c r="AB1436">
        <v>7.3256252715595119E-2</v>
      </c>
      <c r="AC1436">
        <v>0</v>
      </c>
      <c r="AD1436">
        <v>0</v>
      </c>
      <c r="AE1436">
        <v>7.9932535812922909</v>
      </c>
    </row>
    <row r="1437" spans="1:31" x14ac:dyDescent="0.3">
      <c r="A1437">
        <v>2735996</v>
      </c>
      <c r="B1437">
        <v>1</v>
      </c>
      <c r="C1437" t="s">
        <v>80</v>
      </c>
      <c r="D1437" t="s">
        <v>95</v>
      </c>
      <c r="E1437" t="s">
        <v>173</v>
      </c>
      <c r="F1437" t="s">
        <v>4256</v>
      </c>
      <c r="G1437" t="s">
        <v>152</v>
      </c>
      <c r="H1437" t="s">
        <v>153</v>
      </c>
      <c r="I1437" t="s">
        <v>136</v>
      </c>
      <c r="J1437" t="s">
        <v>137</v>
      </c>
      <c r="K1437" t="s">
        <v>138</v>
      </c>
      <c r="L1437" t="s">
        <v>4257</v>
      </c>
      <c r="M1437" t="s">
        <v>4258</v>
      </c>
      <c r="N1437">
        <v>0.226111111</v>
      </c>
      <c r="O1437">
        <v>3</v>
      </c>
      <c r="P1437">
        <v>1265</v>
      </c>
      <c r="Q1437">
        <v>3</v>
      </c>
      <c r="R1437">
        <v>21</v>
      </c>
      <c r="S1437">
        <v>25</v>
      </c>
      <c r="T1437">
        <v>186</v>
      </c>
      <c r="U1437">
        <v>2</v>
      </c>
      <c r="V1437">
        <v>0</v>
      </c>
      <c r="W1437">
        <v>0.48104298564965503</v>
      </c>
      <c r="X1437">
        <v>63.025466356521974</v>
      </c>
      <c r="Y1437">
        <v>0.91025991753730007</v>
      </c>
      <c r="Z1437">
        <v>1.2913976859202467</v>
      </c>
      <c r="AA1437">
        <v>24.472972171201569</v>
      </c>
      <c r="AB1437">
        <v>50.200315776547605</v>
      </c>
      <c r="AC1437">
        <v>22.026262793568662</v>
      </c>
      <c r="AD1437">
        <v>0</v>
      </c>
      <c r="AE1437">
        <v>162.407717686947</v>
      </c>
    </row>
    <row r="1438" spans="1:31" x14ac:dyDescent="0.3">
      <c r="A1438">
        <v>2735355</v>
      </c>
      <c r="B1438">
        <v>1</v>
      </c>
      <c r="C1438" t="s">
        <v>80</v>
      </c>
      <c r="D1438" t="s">
        <v>83</v>
      </c>
      <c r="E1438" t="s">
        <v>161</v>
      </c>
      <c r="F1438" t="s">
        <v>4259</v>
      </c>
      <c r="G1438" t="s">
        <v>163</v>
      </c>
      <c r="H1438" t="s">
        <v>135</v>
      </c>
      <c r="I1438" t="s">
        <v>136</v>
      </c>
      <c r="J1438" t="s">
        <v>137</v>
      </c>
      <c r="K1438" t="s">
        <v>138</v>
      </c>
      <c r="L1438" t="s">
        <v>4260</v>
      </c>
      <c r="M1438" t="s">
        <v>4261</v>
      </c>
      <c r="N1438">
        <v>4.4894444440000001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20</v>
      </c>
      <c r="U1438">
        <v>0</v>
      </c>
      <c r="V1438">
        <v>2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185.29725951638025</v>
      </c>
      <c r="AC1438">
        <v>0</v>
      </c>
      <c r="AD1438">
        <v>55.968157035341598</v>
      </c>
      <c r="AE1438">
        <v>241.26541655172184</v>
      </c>
    </row>
    <row r="1439" spans="1:31" x14ac:dyDescent="0.3">
      <c r="A1439">
        <v>2735458</v>
      </c>
      <c r="B1439">
        <v>1</v>
      </c>
      <c r="C1439" t="s">
        <v>80</v>
      </c>
      <c r="D1439" t="s">
        <v>90</v>
      </c>
      <c r="E1439" t="s">
        <v>145</v>
      </c>
      <c r="F1439" t="s">
        <v>4262</v>
      </c>
      <c r="G1439" t="s">
        <v>230</v>
      </c>
      <c r="H1439" t="s">
        <v>135</v>
      </c>
      <c r="I1439" t="s">
        <v>136</v>
      </c>
      <c r="J1439" t="s">
        <v>137</v>
      </c>
      <c r="K1439" t="s">
        <v>138</v>
      </c>
      <c r="L1439" t="s">
        <v>4263</v>
      </c>
      <c r="M1439" t="s">
        <v>4264</v>
      </c>
      <c r="N1439">
        <v>5.5266666659999997</v>
      </c>
      <c r="O1439">
        <v>0</v>
      </c>
      <c r="P1439">
        <v>2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4.8135657875225606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4.8135657875225606</v>
      </c>
    </row>
    <row r="1440" spans="1:31" x14ac:dyDescent="0.3">
      <c r="A1440">
        <v>2735558</v>
      </c>
      <c r="B1440">
        <v>1</v>
      </c>
      <c r="C1440" t="s">
        <v>80</v>
      </c>
      <c r="D1440" t="s">
        <v>107</v>
      </c>
      <c r="E1440" t="s">
        <v>145</v>
      </c>
      <c r="F1440" t="s">
        <v>4265</v>
      </c>
      <c r="G1440" t="s">
        <v>147</v>
      </c>
      <c r="H1440" t="s">
        <v>135</v>
      </c>
      <c r="I1440" t="s">
        <v>136</v>
      </c>
      <c r="J1440" t="s">
        <v>137</v>
      </c>
      <c r="K1440" t="s">
        <v>138</v>
      </c>
      <c r="L1440" t="s">
        <v>4266</v>
      </c>
      <c r="M1440" t="s">
        <v>4267</v>
      </c>
      <c r="N1440">
        <v>0.95388888800000005</v>
      </c>
      <c r="O1440">
        <v>0</v>
      </c>
      <c r="P1440">
        <v>1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</row>
    <row r="1441" spans="1:31" x14ac:dyDescent="0.3">
      <c r="A1441">
        <v>2735621</v>
      </c>
      <c r="B1441">
        <v>1</v>
      </c>
      <c r="C1441" t="s">
        <v>81</v>
      </c>
      <c r="D1441" t="s">
        <v>117</v>
      </c>
      <c r="E1441" t="s">
        <v>156</v>
      </c>
      <c r="F1441" t="s">
        <v>4268</v>
      </c>
      <c r="G1441" t="s">
        <v>185</v>
      </c>
      <c r="H1441" t="s">
        <v>153</v>
      </c>
      <c r="I1441" t="s">
        <v>136</v>
      </c>
      <c r="J1441" t="s">
        <v>137</v>
      </c>
      <c r="K1441" t="s">
        <v>138</v>
      </c>
      <c r="L1441" t="s">
        <v>4269</v>
      </c>
      <c r="M1441" t="s">
        <v>4270</v>
      </c>
      <c r="N1441">
        <v>4.8627777769999998</v>
      </c>
      <c r="O1441">
        <v>2</v>
      </c>
      <c r="P1441">
        <v>113</v>
      </c>
      <c r="Q1441">
        <v>16</v>
      </c>
      <c r="R1441">
        <v>27</v>
      </c>
      <c r="S1441">
        <v>2</v>
      </c>
      <c r="T1441">
        <v>10</v>
      </c>
      <c r="U1441">
        <v>0</v>
      </c>
      <c r="V1441">
        <v>0</v>
      </c>
      <c r="W1441">
        <v>1.7802753420333335</v>
      </c>
      <c r="X1441">
        <v>81.194225126581756</v>
      </c>
      <c r="Y1441">
        <v>7.0479159601969101</v>
      </c>
      <c r="Z1441">
        <v>3.0576341881362472</v>
      </c>
      <c r="AA1441">
        <v>24.264121865806423</v>
      </c>
      <c r="AB1441">
        <v>45.94360525327432</v>
      </c>
      <c r="AC1441">
        <v>0</v>
      </c>
      <c r="AD1441">
        <v>0</v>
      </c>
      <c r="AE1441">
        <v>163.28777773602897</v>
      </c>
    </row>
    <row r="1442" spans="1:31" x14ac:dyDescent="0.3">
      <c r="A1442">
        <v>2735478</v>
      </c>
      <c r="B1442">
        <v>1</v>
      </c>
      <c r="C1442" t="s">
        <v>80</v>
      </c>
      <c r="D1442" t="s">
        <v>85</v>
      </c>
      <c r="E1442" t="s">
        <v>145</v>
      </c>
      <c r="F1442" t="s">
        <v>4271</v>
      </c>
      <c r="G1442" t="s">
        <v>230</v>
      </c>
      <c r="H1442" t="s">
        <v>135</v>
      </c>
      <c r="I1442" t="s">
        <v>136</v>
      </c>
      <c r="J1442" t="s">
        <v>137</v>
      </c>
      <c r="K1442" t="s">
        <v>138</v>
      </c>
      <c r="L1442" t="s">
        <v>4272</v>
      </c>
      <c r="M1442" t="s">
        <v>4273</v>
      </c>
      <c r="N1442">
        <v>2.5566666659999999</v>
      </c>
      <c r="O1442">
        <v>0</v>
      </c>
      <c r="P1442">
        <v>1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0.78031042134037998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0.78031042134037998</v>
      </c>
    </row>
    <row r="1443" spans="1:31" x14ac:dyDescent="0.3">
      <c r="A1443">
        <v>2759451</v>
      </c>
      <c r="B1443">
        <v>1</v>
      </c>
      <c r="C1443" t="s">
        <v>80</v>
      </c>
      <c r="D1443" t="s">
        <v>105</v>
      </c>
      <c r="E1443" t="s">
        <v>150</v>
      </c>
      <c r="F1443" t="s">
        <v>4274</v>
      </c>
      <c r="G1443" t="s">
        <v>263</v>
      </c>
      <c r="H1443" t="s">
        <v>153</v>
      </c>
      <c r="I1443" t="s">
        <v>136</v>
      </c>
      <c r="J1443" t="s">
        <v>137</v>
      </c>
      <c r="K1443" t="s">
        <v>138</v>
      </c>
      <c r="L1443" t="s">
        <v>4275</v>
      </c>
      <c r="M1443" t="s">
        <v>4276</v>
      </c>
      <c r="N1443">
        <v>2.0211111110000002</v>
      </c>
      <c r="O1443">
        <v>2</v>
      </c>
      <c r="P1443">
        <v>314</v>
      </c>
      <c r="Q1443">
        <v>2</v>
      </c>
      <c r="R1443">
        <v>20</v>
      </c>
      <c r="S1443">
        <v>17</v>
      </c>
      <c r="T1443">
        <v>68</v>
      </c>
      <c r="U1443">
        <v>2</v>
      </c>
      <c r="V1443">
        <v>0</v>
      </c>
      <c r="W1443">
        <v>1.3871885726902333</v>
      </c>
      <c r="X1443">
        <v>113.18009090629653</v>
      </c>
      <c r="Y1443">
        <v>1.3416221411</v>
      </c>
      <c r="Z1443">
        <v>13.543625981996295</v>
      </c>
      <c r="AA1443">
        <v>156.08234535073754</v>
      </c>
      <c r="AB1443">
        <v>159.2879357810877</v>
      </c>
      <c r="AC1443">
        <v>195.21803103298467</v>
      </c>
      <c r="AD1443">
        <v>0</v>
      </c>
      <c r="AE1443">
        <v>640.04083976689299</v>
      </c>
    </row>
    <row r="1444" spans="1:31" x14ac:dyDescent="0.3">
      <c r="A1444">
        <v>2735647</v>
      </c>
      <c r="B1444">
        <v>1</v>
      </c>
      <c r="C1444" t="s">
        <v>80</v>
      </c>
      <c r="D1444" t="s">
        <v>83</v>
      </c>
      <c r="E1444" t="s">
        <v>213</v>
      </c>
      <c r="F1444" t="s">
        <v>4277</v>
      </c>
      <c r="G1444" t="s">
        <v>152</v>
      </c>
      <c r="H1444" t="s">
        <v>153</v>
      </c>
      <c r="I1444" t="s">
        <v>490</v>
      </c>
      <c r="J1444" t="s">
        <v>137</v>
      </c>
      <c r="K1444" t="s">
        <v>138</v>
      </c>
      <c r="L1444" t="s">
        <v>3868</v>
      </c>
      <c r="M1444" t="s">
        <v>4278</v>
      </c>
      <c r="N1444">
        <v>2.7777777E-2</v>
      </c>
      <c r="O1444">
        <v>0</v>
      </c>
      <c r="P1444">
        <v>0</v>
      </c>
      <c r="Q1444">
        <v>0</v>
      </c>
      <c r="R1444">
        <v>0</v>
      </c>
      <c r="S1444">
        <v>4</v>
      </c>
      <c r="T1444">
        <v>0</v>
      </c>
      <c r="U1444">
        <v>5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0.97066668669833334</v>
      </c>
      <c r="AB1444">
        <v>0</v>
      </c>
      <c r="AC1444">
        <v>11.224269782752499</v>
      </c>
      <c r="AD1444">
        <v>0</v>
      </c>
      <c r="AE1444">
        <v>12.194936469450832</v>
      </c>
    </row>
    <row r="1445" spans="1:31" x14ac:dyDescent="0.3">
      <c r="A1445">
        <v>2736162</v>
      </c>
      <c r="B1445">
        <v>1</v>
      </c>
      <c r="C1445" t="s">
        <v>80</v>
      </c>
      <c r="D1445" t="s">
        <v>82</v>
      </c>
      <c r="E1445" t="s">
        <v>145</v>
      </c>
      <c r="F1445" t="s">
        <v>4279</v>
      </c>
      <c r="G1445" t="s">
        <v>230</v>
      </c>
      <c r="H1445" t="s">
        <v>135</v>
      </c>
      <c r="I1445" t="s">
        <v>136</v>
      </c>
      <c r="J1445" t="s">
        <v>137</v>
      </c>
      <c r="K1445" t="s">
        <v>138</v>
      </c>
      <c r="L1445" t="s">
        <v>4280</v>
      </c>
      <c r="M1445" t="s">
        <v>4281</v>
      </c>
      <c r="N1445">
        <v>12.494166666</v>
      </c>
      <c r="O1445">
        <v>0</v>
      </c>
      <c r="P1445">
        <v>1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2.2480077275772232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2.2480077275772232</v>
      </c>
    </row>
    <row r="1446" spans="1:31" x14ac:dyDescent="0.3">
      <c r="A1446">
        <v>2735378</v>
      </c>
      <c r="B1446">
        <v>1</v>
      </c>
      <c r="C1446" t="s">
        <v>81</v>
      </c>
      <c r="D1446" t="s">
        <v>127</v>
      </c>
      <c r="E1446" t="s">
        <v>213</v>
      </c>
      <c r="F1446" t="s">
        <v>4282</v>
      </c>
      <c r="G1446" t="s">
        <v>152</v>
      </c>
      <c r="H1446" t="s">
        <v>153</v>
      </c>
      <c r="I1446" t="s">
        <v>136</v>
      </c>
      <c r="J1446" t="s">
        <v>137</v>
      </c>
      <c r="K1446" t="s">
        <v>138</v>
      </c>
      <c r="L1446" t="s">
        <v>4283</v>
      </c>
      <c r="M1446" t="s">
        <v>4284</v>
      </c>
      <c r="N1446">
        <v>7.1347222219999997</v>
      </c>
      <c r="O1446">
        <v>3</v>
      </c>
      <c r="P1446">
        <v>4</v>
      </c>
      <c r="Q1446">
        <v>46</v>
      </c>
      <c r="R1446">
        <v>21</v>
      </c>
      <c r="S1446">
        <v>2</v>
      </c>
      <c r="T1446">
        <v>2</v>
      </c>
      <c r="U1446">
        <v>0</v>
      </c>
      <c r="V1446">
        <v>0</v>
      </c>
      <c r="W1446">
        <v>0</v>
      </c>
      <c r="X1446">
        <v>0</v>
      </c>
      <c r="Y1446">
        <v>27.710087470081454</v>
      </c>
      <c r="Z1446">
        <v>153.18573505479881</v>
      </c>
      <c r="AA1446">
        <v>0</v>
      </c>
      <c r="AB1446">
        <v>0</v>
      </c>
      <c r="AC1446">
        <v>0</v>
      </c>
      <c r="AD1446">
        <v>0</v>
      </c>
      <c r="AE1446">
        <v>180.89582252488026</v>
      </c>
    </row>
    <row r="1447" spans="1:31" x14ac:dyDescent="0.3">
      <c r="A1447">
        <v>2735876</v>
      </c>
      <c r="B1447">
        <v>1</v>
      </c>
      <c r="C1447" t="s">
        <v>80</v>
      </c>
      <c r="D1447" t="s">
        <v>102</v>
      </c>
      <c r="E1447" t="s">
        <v>132</v>
      </c>
      <c r="F1447" t="s">
        <v>4285</v>
      </c>
      <c r="G1447" t="s">
        <v>209</v>
      </c>
      <c r="H1447" t="s">
        <v>135</v>
      </c>
      <c r="I1447" t="s">
        <v>136</v>
      </c>
      <c r="J1447" t="s">
        <v>137</v>
      </c>
      <c r="K1447" t="s">
        <v>210</v>
      </c>
      <c r="L1447" t="s">
        <v>4286</v>
      </c>
      <c r="M1447" t="s">
        <v>4287</v>
      </c>
      <c r="N1447">
        <v>5.0222222219999999</v>
      </c>
      <c r="O1447">
        <v>0</v>
      </c>
      <c r="P1447">
        <v>12</v>
      </c>
      <c r="Q1447">
        <v>0</v>
      </c>
      <c r="R1447">
        <v>18</v>
      </c>
      <c r="S1447">
        <v>0</v>
      </c>
      <c r="T1447">
        <v>3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2.8378198259716672</v>
      </c>
      <c r="AA1447">
        <v>0</v>
      </c>
      <c r="AB1447">
        <v>0</v>
      </c>
      <c r="AC1447">
        <v>0</v>
      </c>
      <c r="AD1447">
        <v>0</v>
      </c>
      <c r="AE1447">
        <v>2.8378198259716672</v>
      </c>
    </row>
    <row r="1448" spans="1:31" x14ac:dyDescent="0.3">
      <c r="A1448">
        <v>2735770</v>
      </c>
      <c r="B1448">
        <v>1</v>
      </c>
      <c r="C1448" t="s">
        <v>80</v>
      </c>
      <c r="D1448" t="s">
        <v>107</v>
      </c>
      <c r="E1448" t="s">
        <v>161</v>
      </c>
      <c r="F1448" t="s">
        <v>4288</v>
      </c>
      <c r="G1448" t="s">
        <v>163</v>
      </c>
      <c r="H1448" t="s">
        <v>135</v>
      </c>
      <c r="I1448" t="s">
        <v>136</v>
      </c>
      <c r="J1448" t="s">
        <v>137</v>
      </c>
      <c r="K1448" t="s">
        <v>138</v>
      </c>
      <c r="L1448" t="s">
        <v>4289</v>
      </c>
      <c r="M1448" t="s">
        <v>4290</v>
      </c>
      <c r="N1448">
        <v>1.5452777769999999</v>
      </c>
      <c r="O1448">
        <v>0</v>
      </c>
      <c r="P1448">
        <v>148</v>
      </c>
      <c r="Q1448">
        <v>0</v>
      </c>
      <c r="R1448">
        <v>0</v>
      </c>
      <c r="S1448">
        <v>0</v>
      </c>
      <c r="T1448">
        <v>2</v>
      </c>
      <c r="U1448">
        <v>0</v>
      </c>
      <c r="V1448">
        <v>0</v>
      </c>
      <c r="W1448">
        <v>0</v>
      </c>
      <c r="X1448">
        <v>33.499871377001838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33.499871377001838</v>
      </c>
    </row>
    <row r="1449" spans="1:31" x14ac:dyDescent="0.3">
      <c r="A1449">
        <v>2736268</v>
      </c>
      <c r="B1449">
        <v>1</v>
      </c>
      <c r="C1449" t="s">
        <v>80</v>
      </c>
      <c r="D1449" t="s">
        <v>82</v>
      </c>
      <c r="E1449" t="s">
        <v>145</v>
      </c>
      <c r="F1449" t="s">
        <v>4291</v>
      </c>
      <c r="G1449" t="s">
        <v>147</v>
      </c>
      <c r="H1449" t="s">
        <v>135</v>
      </c>
      <c r="I1449" t="s">
        <v>136</v>
      </c>
      <c r="J1449" t="s">
        <v>137</v>
      </c>
      <c r="K1449" t="s">
        <v>138</v>
      </c>
      <c r="L1449" t="s">
        <v>4292</v>
      </c>
      <c r="M1449" t="s">
        <v>4293</v>
      </c>
      <c r="N1449">
        <v>1.6244444440000001</v>
      </c>
      <c r="O1449">
        <v>0</v>
      </c>
      <c r="P1449">
        <v>1</v>
      </c>
      <c r="Q1449">
        <v>0</v>
      </c>
      <c r="R1449">
        <v>0</v>
      </c>
      <c r="S1449">
        <v>0</v>
      </c>
      <c r="T1449">
        <v>10</v>
      </c>
      <c r="U1449">
        <v>0</v>
      </c>
      <c r="V1449">
        <v>0</v>
      </c>
      <c r="W1449">
        <v>0</v>
      </c>
      <c r="X1449">
        <v>2.7227123818416001</v>
      </c>
      <c r="Y1449">
        <v>0</v>
      </c>
      <c r="Z1449">
        <v>0</v>
      </c>
      <c r="AA1449">
        <v>0</v>
      </c>
      <c r="AB1449">
        <v>15.802356203537888</v>
      </c>
      <c r="AC1449">
        <v>0</v>
      </c>
      <c r="AD1449">
        <v>0</v>
      </c>
      <c r="AE1449">
        <v>18.52506858537949</v>
      </c>
    </row>
    <row r="1450" spans="1:31" x14ac:dyDescent="0.3">
      <c r="A1450">
        <v>2735392</v>
      </c>
      <c r="B1450">
        <v>1</v>
      </c>
      <c r="C1450" t="s">
        <v>81</v>
      </c>
      <c r="D1450" t="s">
        <v>128</v>
      </c>
      <c r="E1450" t="s">
        <v>161</v>
      </c>
      <c r="F1450" t="s">
        <v>4294</v>
      </c>
      <c r="G1450" t="s">
        <v>163</v>
      </c>
      <c r="H1450" t="s">
        <v>135</v>
      </c>
      <c r="I1450" t="s">
        <v>136</v>
      </c>
      <c r="J1450" t="s">
        <v>137</v>
      </c>
      <c r="K1450" t="s">
        <v>138</v>
      </c>
      <c r="L1450" t="s">
        <v>4295</v>
      </c>
      <c r="M1450" t="s">
        <v>4296</v>
      </c>
      <c r="N1450">
        <v>5.9022222219999998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27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88.35792687241586</v>
      </c>
      <c r="AC1450">
        <v>0</v>
      </c>
      <c r="AD1450">
        <v>0</v>
      </c>
      <c r="AE1450">
        <v>88.35792687241586</v>
      </c>
    </row>
    <row r="1451" spans="1:31" x14ac:dyDescent="0.3">
      <c r="A1451">
        <v>2771588</v>
      </c>
      <c r="B1451">
        <v>1</v>
      </c>
      <c r="C1451" t="s">
        <v>80</v>
      </c>
      <c r="D1451" t="s">
        <v>94</v>
      </c>
      <c r="E1451" t="s">
        <v>132</v>
      </c>
      <c r="F1451" t="s">
        <v>4297</v>
      </c>
      <c r="G1451" t="s">
        <v>170</v>
      </c>
      <c r="H1451" t="s">
        <v>135</v>
      </c>
      <c r="I1451" t="s">
        <v>136</v>
      </c>
      <c r="J1451" t="s">
        <v>137</v>
      </c>
      <c r="K1451" t="s">
        <v>138</v>
      </c>
      <c r="L1451" t="s">
        <v>4298</v>
      </c>
      <c r="M1451" t="s">
        <v>4299</v>
      </c>
      <c r="N1451">
        <v>1.936111111</v>
      </c>
      <c r="O1451">
        <v>0</v>
      </c>
      <c r="P1451">
        <v>214</v>
      </c>
      <c r="Q1451">
        <v>0</v>
      </c>
      <c r="R1451">
        <v>2</v>
      </c>
      <c r="S1451">
        <v>0</v>
      </c>
      <c r="T1451">
        <v>15</v>
      </c>
      <c r="U1451">
        <v>0</v>
      </c>
      <c r="V1451">
        <v>0</v>
      </c>
      <c r="W1451">
        <v>0</v>
      </c>
      <c r="X1451">
        <v>51.400510649303179</v>
      </c>
      <c r="Y1451">
        <v>0</v>
      </c>
      <c r="Z1451">
        <v>3.9872885656259474</v>
      </c>
      <c r="AA1451">
        <v>0</v>
      </c>
      <c r="AB1451">
        <v>18.377760819422701</v>
      </c>
      <c r="AC1451">
        <v>0</v>
      </c>
      <c r="AD1451">
        <v>0</v>
      </c>
      <c r="AE1451">
        <v>73.765560034351822</v>
      </c>
    </row>
    <row r="1452" spans="1:31" x14ac:dyDescent="0.3">
      <c r="A1452">
        <v>2735684</v>
      </c>
      <c r="B1452">
        <v>1</v>
      </c>
      <c r="C1452" t="s">
        <v>80</v>
      </c>
      <c r="D1452" t="s">
        <v>104</v>
      </c>
      <c r="E1452" t="s">
        <v>150</v>
      </c>
      <c r="F1452" t="s">
        <v>4300</v>
      </c>
      <c r="G1452" t="s">
        <v>152</v>
      </c>
      <c r="H1452" t="s">
        <v>153</v>
      </c>
      <c r="I1452" t="s">
        <v>136</v>
      </c>
      <c r="J1452" t="s">
        <v>137</v>
      </c>
      <c r="K1452" t="s">
        <v>138</v>
      </c>
      <c r="L1452" t="s">
        <v>4301</v>
      </c>
      <c r="M1452" t="s">
        <v>4302</v>
      </c>
      <c r="N1452">
        <v>1.6913888880000001</v>
      </c>
      <c r="O1452">
        <v>24</v>
      </c>
      <c r="P1452">
        <v>167</v>
      </c>
      <c r="Q1452">
        <v>146</v>
      </c>
      <c r="R1452">
        <v>305</v>
      </c>
      <c r="S1452">
        <v>50</v>
      </c>
      <c r="T1452">
        <v>95</v>
      </c>
      <c r="U1452">
        <v>15</v>
      </c>
      <c r="V1452">
        <v>0</v>
      </c>
      <c r="W1452">
        <v>9.0030125906762386</v>
      </c>
      <c r="X1452">
        <v>21.111307901539782</v>
      </c>
      <c r="Y1452">
        <v>235.37043688824514</v>
      </c>
      <c r="Z1452">
        <v>42.036787873316918</v>
      </c>
      <c r="AA1452">
        <v>917.65558543848613</v>
      </c>
      <c r="AB1452">
        <v>28.371423121972786</v>
      </c>
      <c r="AC1452">
        <v>1875.2977998410402</v>
      </c>
      <c r="AD1452">
        <v>0</v>
      </c>
      <c r="AE1452">
        <v>3128.8463536552772</v>
      </c>
    </row>
    <row r="1453" spans="1:31" x14ac:dyDescent="0.3">
      <c r="A1453">
        <v>2735335</v>
      </c>
      <c r="B1453">
        <v>1</v>
      </c>
      <c r="C1453" t="s">
        <v>80</v>
      </c>
      <c r="D1453" t="s">
        <v>104</v>
      </c>
      <c r="E1453" t="s">
        <v>150</v>
      </c>
      <c r="F1453" t="s">
        <v>1686</v>
      </c>
      <c r="G1453" t="s">
        <v>152</v>
      </c>
      <c r="H1453" t="s">
        <v>153</v>
      </c>
      <c r="I1453" t="s">
        <v>136</v>
      </c>
      <c r="J1453" t="s">
        <v>137</v>
      </c>
      <c r="K1453" t="s">
        <v>138</v>
      </c>
      <c r="L1453" t="s">
        <v>4303</v>
      </c>
      <c r="M1453" t="s">
        <v>4304</v>
      </c>
      <c r="N1453">
        <v>0.406388888</v>
      </c>
      <c r="O1453">
        <v>48</v>
      </c>
      <c r="P1453">
        <v>3255</v>
      </c>
      <c r="Q1453">
        <v>128</v>
      </c>
      <c r="R1453">
        <v>211</v>
      </c>
      <c r="S1453">
        <v>58</v>
      </c>
      <c r="T1453">
        <v>428</v>
      </c>
      <c r="U1453">
        <v>2</v>
      </c>
      <c r="V1453">
        <v>1</v>
      </c>
      <c r="W1453">
        <v>28.491826178836551</v>
      </c>
      <c r="X1453">
        <v>299.35328907919791</v>
      </c>
      <c r="Y1453">
        <v>31.747898753437031</v>
      </c>
      <c r="Z1453">
        <v>4.5163445319015105</v>
      </c>
      <c r="AA1453">
        <v>108.40579986898582</v>
      </c>
      <c r="AB1453">
        <v>101.86399494489142</v>
      </c>
      <c r="AC1453">
        <v>1.2136132196173242</v>
      </c>
      <c r="AD1453">
        <v>1.2374082633250802</v>
      </c>
      <c r="AE1453">
        <v>576.83017484019251</v>
      </c>
    </row>
    <row r="1454" spans="1:31" x14ac:dyDescent="0.3">
      <c r="A1454">
        <v>2735435</v>
      </c>
      <c r="B1454">
        <v>1</v>
      </c>
      <c r="C1454" t="s">
        <v>80</v>
      </c>
      <c r="D1454" t="s">
        <v>92</v>
      </c>
      <c r="E1454" t="s">
        <v>200</v>
      </c>
      <c r="F1454" t="s">
        <v>4305</v>
      </c>
      <c r="G1454" t="s">
        <v>163</v>
      </c>
      <c r="H1454" t="s">
        <v>135</v>
      </c>
      <c r="I1454" t="s">
        <v>136</v>
      </c>
      <c r="J1454" t="s">
        <v>137</v>
      </c>
      <c r="K1454" t="s">
        <v>138</v>
      </c>
      <c r="L1454" t="s">
        <v>4306</v>
      </c>
      <c r="M1454" t="s">
        <v>4307</v>
      </c>
      <c r="N1454">
        <v>0.46055555500000001</v>
      </c>
      <c r="O1454">
        <v>0</v>
      </c>
      <c r="P1454">
        <v>24</v>
      </c>
      <c r="Q1454">
        <v>0</v>
      </c>
      <c r="R1454">
        <v>0</v>
      </c>
      <c r="S1454">
        <v>0</v>
      </c>
      <c r="T1454">
        <v>46</v>
      </c>
      <c r="U1454">
        <v>0</v>
      </c>
      <c r="V1454">
        <v>0</v>
      </c>
      <c r="W1454">
        <v>0</v>
      </c>
      <c r="X1454">
        <v>1.1046101619624156</v>
      </c>
      <c r="Y1454">
        <v>0</v>
      </c>
      <c r="Z1454">
        <v>0</v>
      </c>
      <c r="AA1454">
        <v>0</v>
      </c>
      <c r="AB1454">
        <v>15.060994542412143</v>
      </c>
      <c r="AC1454">
        <v>0</v>
      </c>
      <c r="AD1454">
        <v>0</v>
      </c>
      <c r="AE1454">
        <v>16.165604704374559</v>
      </c>
    </row>
    <row r="1455" spans="1:31" x14ac:dyDescent="0.3">
      <c r="A1455">
        <v>2735976</v>
      </c>
      <c r="B1455">
        <v>1</v>
      </c>
      <c r="C1455" t="s">
        <v>81</v>
      </c>
      <c r="D1455" t="s">
        <v>112</v>
      </c>
      <c r="E1455" t="s">
        <v>161</v>
      </c>
      <c r="F1455" t="s">
        <v>4308</v>
      </c>
      <c r="G1455" t="s">
        <v>163</v>
      </c>
      <c r="H1455" t="s">
        <v>135</v>
      </c>
      <c r="I1455" t="s">
        <v>136</v>
      </c>
      <c r="J1455" t="s">
        <v>137</v>
      </c>
      <c r="K1455" t="s">
        <v>138</v>
      </c>
      <c r="L1455" t="s">
        <v>4309</v>
      </c>
      <c r="M1455" t="s">
        <v>4310</v>
      </c>
      <c r="N1455">
        <v>1.8419444439999999</v>
      </c>
      <c r="O1455">
        <v>0</v>
      </c>
      <c r="P1455">
        <v>15</v>
      </c>
      <c r="Q1455">
        <v>0</v>
      </c>
      <c r="R1455">
        <v>5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0.35840252895749997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0.35840252895749997</v>
      </c>
    </row>
    <row r="1456" spans="1:31" x14ac:dyDescent="0.3">
      <c r="A1456">
        <v>2735799</v>
      </c>
      <c r="B1456">
        <v>1</v>
      </c>
      <c r="C1456" t="s">
        <v>80</v>
      </c>
      <c r="D1456" t="s">
        <v>90</v>
      </c>
      <c r="E1456" t="s">
        <v>145</v>
      </c>
      <c r="F1456" t="s">
        <v>4311</v>
      </c>
      <c r="G1456" t="s">
        <v>147</v>
      </c>
      <c r="H1456" t="s">
        <v>135</v>
      </c>
      <c r="I1456" t="s">
        <v>136</v>
      </c>
      <c r="J1456" t="s">
        <v>137</v>
      </c>
      <c r="K1456" t="s">
        <v>138</v>
      </c>
      <c r="L1456" t="s">
        <v>4312</v>
      </c>
      <c r="M1456" t="s">
        <v>4313</v>
      </c>
      <c r="N1456">
        <v>7.5061111110000001</v>
      </c>
      <c r="O1456">
        <v>0</v>
      </c>
      <c r="P1456">
        <v>10</v>
      </c>
      <c r="Q1456">
        <v>0</v>
      </c>
      <c r="R1456">
        <v>0</v>
      </c>
      <c r="S1456">
        <v>0</v>
      </c>
      <c r="T1456">
        <v>3</v>
      </c>
      <c r="U1456">
        <v>0</v>
      </c>
      <c r="V1456">
        <v>0</v>
      </c>
      <c r="W1456">
        <v>0</v>
      </c>
      <c r="X1456">
        <v>17.895337648876165</v>
      </c>
      <c r="Y1456">
        <v>0</v>
      </c>
      <c r="Z1456">
        <v>0</v>
      </c>
      <c r="AA1456">
        <v>0</v>
      </c>
      <c r="AB1456">
        <v>24.740370147320327</v>
      </c>
      <c r="AC1456">
        <v>0</v>
      </c>
      <c r="AD1456">
        <v>0</v>
      </c>
      <c r="AE1456">
        <v>42.635707796196492</v>
      </c>
    </row>
    <row r="1457" spans="1:31" x14ac:dyDescent="0.3">
      <c r="A1457">
        <v>2735467</v>
      </c>
      <c r="B1457">
        <v>1</v>
      </c>
      <c r="C1457" t="s">
        <v>81</v>
      </c>
      <c r="D1457" t="s">
        <v>112</v>
      </c>
      <c r="E1457" t="s">
        <v>145</v>
      </c>
      <c r="F1457" t="s">
        <v>4314</v>
      </c>
      <c r="G1457" t="s">
        <v>4315</v>
      </c>
      <c r="H1457" t="s">
        <v>135</v>
      </c>
      <c r="I1457" t="s">
        <v>136</v>
      </c>
      <c r="J1457" t="s">
        <v>137</v>
      </c>
      <c r="K1457" t="s">
        <v>138</v>
      </c>
      <c r="L1457" t="s">
        <v>4316</v>
      </c>
      <c r="M1457" t="s">
        <v>4317</v>
      </c>
      <c r="N1457">
        <v>6.9483333329999999</v>
      </c>
      <c r="O1457">
        <v>0</v>
      </c>
      <c r="P1457">
        <v>1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</row>
    <row r="1458" spans="1:31" x14ac:dyDescent="0.3">
      <c r="A1458">
        <v>2735444</v>
      </c>
      <c r="B1458">
        <v>1</v>
      </c>
      <c r="C1458" t="s">
        <v>80</v>
      </c>
      <c r="D1458" t="s">
        <v>82</v>
      </c>
      <c r="E1458" t="s">
        <v>145</v>
      </c>
      <c r="F1458" t="s">
        <v>4318</v>
      </c>
      <c r="G1458" t="s">
        <v>181</v>
      </c>
      <c r="H1458" t="s">
        <v>135</v>
      </c>
      <c r="I1458" t="s">
        <v>136</v>
      </c>
      <c r="J1458" t="s">
        <v>137</v>
      </c>
      <c r="K1458" t="s">
        <v>138</v>
      </c>
      <c r="L1458" t="s">
        <v>4319</v>
      </c>
      <c r="M1458" t="s">
        <v>4320</v>
      </c>
      <c r="N1458">
        <v>3.3888888879999999</v>
      </c>
      <c r="O1458">
        <v>0</v>
      </c>
      <c r="P1458">
        <v>9</v>
      </c>
      <c r="Q1458">
        <v>0</v>
      </c>
      <c r="R1458">
        <v>0</v>
      </c>
      <c r="S1458">
        <v>0</v>
      </c>
      <c r="T1458">
        <v>1</v>
      </c>
      <c r="U1458">
        <v>0</v>
      </c>
      <c r="V1458">
        <v>0</v>
      </c>
      <c r="W1458">
        <v>0</v>
      </c>
      <c r="X1458">
        <v>10.079753261388204</v>
      </c>
      <c r="Y1458">
        <v>0</v>
      </c>
      <c r="Z1458">
        <v>0</v>
      </c>
      <c r="AA1458">
        <v>0</v>
      </c>
      <c r="AB1458">
        <v>0.72800902711712001</v>
      </c>
      <c r="AC1458">
        <v>0</v>
      </c>
      <c r="AD1458">
        <v>0</v>
      </c>
      <c r="AE1458">
        <v>10.807762288505323</v>
      </c>
    </row>
    <row r="1459" spans="1:31" x14ac:dyDescent="0.3">
      <c r="A1459">
        <v>2736108</v>
      </c>
      <c r="B1459">
        <v>1</v>
      </c>
      <c r="C1459" t="s">
        <v>80</v>
      </c>
      <c r="D1459" t="s">
        <v>82</v>
      </c>
      <c r="E1459" t="s">
        <v>200</v>
      </c>
      <c r="F1459" t="s">
        <v>4321</v>
      </c>
      <c r="G1459" t="s">
        <v>543</v>
      </c>
      <c r="H1459" t="s">
        <v>135</v>
      </c>
      <c r="I1459" t="s">
        <v>136</v>
      </c>
      <c r="J1459" t="s">
        <v>137</v>
      </c>
      <c r="K1459" t="s">
        <v>138</v>
      </c>
      <c r="L1459" t="s">
        <v>4322</v>
      </c>
      <c r="M1459" t="s">
        <v>4323</v>
      </c>
      <c r="N1459">
        <v>13.463333333</v>
      </c>
      <c r="O1459">
        <v>0</v>
      </c>
      <c r="P1459">
        <v>20</v>
      </c>
      <c r="Q1459">
        <v>0</v>
      </c>
      <c r="R1459">
        <v>0</v>
      </c>
      <c r="S1459">
        <v>0</v>
      </c>
      <c r="T1459">
        <v>25</v>
      </c>
      <c r="U1459">
        <v>0</v>
      </c>
      <c r="V1459">
        <v>0</v>
      </c>
      <c r="W1459">
        <v>0</v>
      </c>
      <c r="X1459">
        <v>91.355097392093427</v>
      </c>
      <c r="Y1459">
        <v>0</v>
      </c>
      <c r="Z1459">
        <v>0</v>
      </c>
      <c r="AA1459">
        <v>0</v>
      </c>
      <c r="AB1459">
        <v>260.27939458158409</v>
      </c>
      <c r="AC1459">
        <v>0</v>
      </c>
      <c r="AD1459">
        <v>0</v>
      </c>
      <c r="AE1459">
        <v>351.63449197367754</v>
      </c>
    </row>
    <row r="1460" spans="1:31" x14ac:dyDescent="0.3">
      <c r="A1460">
        <v>2735962</v>
      </c>
      <c r="B1460">
        <v>1</v>
      </c>
      <c r="C1460" t="s">
        <v>80</v>
      </c>
      <c r="D1460" t="s">
        <v>96</v>
      </c>
      <c r="E1460" t="s">
        <v>145</v>
      </c>
      <c r="F1460" t="s">
        <v>4324</v>
      </c>
      <c r="G1460" t="s">
        <v>181</v>
      </c>
      <c r="H1460" t="s">
        <v>135</v>
      </c>
      <c r="I1460" t="s">
        <v>136</v>
      </c>
      <c r="J1460" t="s">
        <v>137</v>
      </c>
      <c r="K1460" t="s">
        <v>138</v>
      </c>
      <c r="L1460" t="s">
        <v>4325</v>
      </c>
      <c r="M1460" t="s">
        <v>4326</v>
      </c>
      <c r="N1460">
        <v>4.0105555549999998</v>
      </c>
      <c r="O1460">
        <v>0</v>
      </c>
      <c r="P1460">
        <v>1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1.6430455701984001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1.6430455701984001</v>
      </c>
    </row>
    <row r="1461" spans="1:31" x14ac:dyDescent="0.3">
      <c r="A1461">
        <v>2735899</v>
      </c>
      <c r="B1461">
        <v>1</v>
      </c>
      <c r="C1461" t="s">
        <v>81</v>
      </c>
      <c r="D1461" t="s">
        <v>115</v>
      </c>
      <c r="E1461" t="s">
        <v>213</v>
      </c>
      <c r="F1461" t="s">
        <v>4327</v>
      </c>
      <c r="G1461" t="s">
        <v>152</v>
      </c>
      <c r="H1461" t="s">
        <v>153</v>
      </c>
      <c r="I1461" t="s">
        <v>136</v>
      </c>
      <c r="J1461" t="s">
        <v>137</v>
      </c>
      <c r="K1461" t="s">
        <v>138</v>
      </c>
      <c r="L1461" t="s">
        <v>4328</v>
      </c>
      <c r="M1461" t="s">
        <v>4329</v>
      </c>
      <c r="N1461">
        <v>1.6391666659999999</v>
      </c>
      <c r="O1461">
        <v>4</v>
      </c>
      <c r="P1461">
        <v>485</v>
      </c>
      <c r="Q1461">
        <v>3</v>
      </c>
      <c r="R1461">
        <v>22</v>
      </c>
      <c r="S1461">
        <v>1</v>
      </c>
      <c r="T1461">
        <v>31</v>
      </c>
      <c r="U1461">
        <v>0</v>
      </c>
      <c r="V1461">
        <v>0</v>
      </c>
      <c r="W1461">
        <v>29.725373425782497</v>
      </c>
      <c r="X1461">
        <v>51.776638227117765</v>
      </c>
      <c r="Y1461">
        <v>2.3471736253592601</v>
      </c>
      <c r="Z1461">
        <v>6.8575754304021252</v>
      </c>
      <c r="AA1461">
        <v>1.588517755579</v>
      </c>
      <c r="AB1461">
        <v>6.4253728141645343</v>
      </c>
      <c r="AC1461">
        <v>0</v>
      </c>
      <c r="AD1461">
        <v>0</v>
      </c>
      <c r="AE1461">
        <v>98.720651278405185</v>
      </c>
    </row>
    <row r="1462" spans="1:31" x14ac:dyDescent="0.3">
      <c r="A1462">
        <v>2735567</v>
      </c>
      <c r="B1462">
        <v>1</v>
      </c>
      <c r="C1462" t="s">
        <v>80</v>
      </c>
      <c r="D1462" t="s">
        <v>84</v>
      </c>
      <c r="E1462" t="s">
        <v>132</v>
      </c>
      <c r="F1462" t="s">
        <v>4330</v>
      </c>
      <c r="G1462" t="s">
        <v>209</v>
      </c>
      <c r="H1462" t="s">
        <v>135</v>
      </c>
      <c r="I1462" t="s">
        <v>136</v>
      </c>
      <c r="J1462" t="s">
        <v>137</v>
      </c>
      <c r="K1462" t="s">
        <v>210</v>
      </c>
      <c r="L1462" t="s">
        <v>4331</v>
      </c>
      <c r="M1462" t="s">
        <v>4332</v>
      </c>
      <c r="N1462">
        <v>6.61</v>
      </c>
      <c r="O1462">
        <v>0</v>
      </c>
      <c r="P1462">
        <v>1135</v>
      </c>
      <c r="Q1462">
        <v>0</v>
      </c>
      <c r="R1462">
        <v>0</v>
      </c>
      <c r="S1462">
        <v>0</v>
      </c>
      <c r="T1462">
        <v>114</v>
      </c>
      <c r="U1462">
        <v>0</v>
      </c>
      <c r="V1462">
        <v>0</v>
      </c>
      <c r="W1462">
        <v>0</v>
      </c>
      <c r="X1462">
        <v>1437.3436483745884</v>
      </c>
      <c r="Y1462">
        <v>0</v>
      </c>
      <c r="Z1462">
        <v>0</v>
      </c>
      <c r="AA1462">
        <v>0</v>
      </c>
      <c r="AB1462">
        <v>700.91800423566804</v>
      </c>
      <c r="AC1462">
        <v>0</v>
      </c>
      <c r="AD1462">
        <v>0</v>
      </c>
      <c r="AE1462">
        <v>2138.2616526102565</v>
      </c>
    </row>
    <row r="1463" spans="1:31" x14ac:dyDescent="0.3">
      <c r="A1463">
        <v>2736254</v>
      </c>
      <c r="B1463">
        <v>1</v>
      </c>
      <c r="C1463" t="s">
        <v>80</v>
      </c>
      <c r="D1463" t="s">
        <v>104</v>
      </c>
      <c r="E1463" t="s">
        <v>150</v>
      </c>
      <c r="F1463" t="s">
        <v>4004</v>
      </c>
      <c r="G1463" t="s">
        <v>152</v>
      </c>
      <c r="H1463" t="s">
        <v>153</v>
      </c>
      <c r="I1463" t="s">
        <v>136</v>
      </c>
      <c r="J1463" t="s">
        <v>137</v>
      </c>
      <c r="K1463" t="s">
        <v>138</v>
      </c>
      <c r="L1463" t="s">
        <v>4333</v>
      </c>
      <c r="M1463" t="s">
        <v>4334</v>
      </c>
      <c r="N1463">
        <v>7.7222221999999993E-2</v>
      </c>
      <c r="O1463">
        <v>3</v>
      </c>
      <c r="P1463">
        <v>1059</v>
      </c>
      <c r="Q1463">
        <v>24</v>
      </c>
      <c r="R1463">
        <v>62</v>
      </c>
      <c r="S1463">
        <v>28</v>
      </c>
      <c r="T1463">
        <v>233</v>
      </c>
      <c r="U1463">
        <v>4</v>
      </c>
      <c r="V1463">
        <v>0</v>
      </c>
      <c r="W1463">
        <v>0.22523894376106499</v>
      </c>
      <c r="X1463">
        <v>23.451976509196758</v>
      </c>
      <c r="Y1463">
        <v>5.5645908236404962</v>
      </c>
      <c r="Z1463">
        <v>1.4988936134564128</v>
      </c>
      <c r="AA1463">
        <v>13.98350533587217</v>
      </c>
      <c r="AB1463">
        <v>9.7180047148733006</v>
      </c>
      <c r="AC1463">
        <v>12.081535149006399</v>
      </c>
      <c r="AD1463">
        <v>0</v>
      </c>
      <c r="AE1463">
        <v>66.52374508980661</v>
      </c>
    </row>
    <row r="1464" spans="1:31" x14ac:dyDescent="0.3">
      <c r="A1464">
        <v>2735258</v>
      </c>
      <c r="B1464">
        <v>1</v>
      </c>
      <c r="C1464" t="s">
        <v>80</v>
      </c>
      <c r="D1464" t="s">
        <v>103</v>
      </c>
      <c r="E1464" t="s">
        <v>200</v>
      </c>
      <c r="F1464" t="s">
        <v>4335</v>
      </c>
      <c r="G1464" t="s">
        <v>163</v>
      </c>
      <c r="H1464" t="s">
        <v>135</v>
      </c>
      <c r="I1464" t="s">
        <v>136</v>
      </c>
      <c r="J1464" t="s">
        <v>137</v>
      </c>
      <c r="K1464" t="s">
        <v>138</v>
      </c>
      <c r="L1464" t="s">
        <v>4336</v>
      </c>
      <c r="M1464" t="s">
        <v>4337</v>
      </c>
      <c r="N1464">
        <v>0.55833333299999999</v>
      </c>
      <c r="O1464">
        <v>0</v>
      </c>
      <c r="P1464">
        <v>52</v>
      </c>
      <c r="Q1464">
        <v>0</v>
      </c>
      <c r="R1464">
        <v>0</v>
      </c>
      <c r="S1464">
        <v>0</v>
      </c>
      <c r="T1464">
        <v>3</v>
      </c>
      <c r="U1464">
        <v>0</v>
      </c>
      <c r="V1464">
        <v>0</v>
      </c>
      <c r="W1464">
        <v>0</v>
      </c>
      <c r="X1464">
        <v>5.0269534501839752</v>
      </c>
      <c r="Y1464">
        <v>0</v>
      </c>
      <c r="Z1464">
        <v>0</v>
      </c>
      <c r="AA1464">
        <v>0</v>
      </c>
      <c r="AB1464">
        <v>0.51115529705432494</v>
      </c>
      <c r="AC1464">
        <v>0</v>
      </c>
      <c r="AD1464">
        <v>0</v>
      </c>
      <c r="AE1464">
        <v>5.5381087472382999</v>
      </c>
    </row>
    <row r="1465" spans="1:31" x14ac:dyDescent="0.3">
      <c r="A1465">
        <v>2735759</v>
      </c>
      <c r="B1465">
        <v>1</v>
      </c>
      <c r="C1465" t="s">
        <v>80</v>
      </c>
      <c r="D1465" t="s">
        <v>82</v>
      </c>
      <c r="E1465" t="s">
        <v>132</v>
      </c>
      <c r="F1465" t="s">
        <v>4338</v>
      </c>
      <c r="G1465" t="s">
        <v>170</v>
      </c>
      <c r="H1465" t="s">
        <v>135</v>
      </c>
      <c r="I1465" t="s">
        <v>136</v>
      </c>
      <c r="J1465" t="s">
        <v>137</v>
      </c>
      <c r="K1465" t="s">
        <v>138</v>
      </c>
      <c r="L1465" t="s">
        <v>4339</v>
      </c>
      <c r="M1465" t="s">
        <v>4340</v>
      </c>
      <c r="N1465">
        <v>7.3702777770000001</v>
      </c>
      <c r="O1465">
        <v>0</v>
      </c>
      <c r="P1465">
        <v>2</v>
      </c>
      <c r="Q1465">
        <v>0</v>
      </c>
      <c r="R1465">
        <v>0</v>
      </c>
      <c r="S1465">
        <v>0</v>
      </c>
      <c r="T1465">
        <v>91</v>
      </c>
      <c r="U1465">
        <v>0</v>
      </c>
      <c r="V1465">
        <v>0</v>
      </c>
      <c r="W1465">
        <v>0</v>
      </c>
      <c r="X1465">
        <v>15.63604332291586</v>
      </c>
      <c r="Y1465">
        <v>0</v>
      </c>
      <c r="Z1465">
        <v>0</v>
      </c>
      <c r="AA1465">
        <v>0</v>
      </c>
      <c r="AB1465">
        <v>485.79275359181901</v>
      </c>
      <c r="AC1465">
        <v>0</v>
      </c>
      <c r="AD1465">
        <v>0</v>
      </c>
      <c r="AE1465">
        <v>501.42879691473485</v>
      </c>
    </row>
    <row r="1466" spans="1:31" x14ac:dyDescent="0.3">
      <c r="A1466">
        <v>2736340</v>
      </c>
      <c r="B1466">
        <v>1</v>
      </c>
      <c r="C1466" t="s">
        <v>80</v>
      </c>
      <c r="D1466" t="s">
        <v>96</v>
      </c>
      <c r="E1466" t="s">
        <v>145</v>
      </c>
      <c r="F1466" t="s">
        <v>4341</v>
      </c>
      <c r="G1466" t="s">
        <v>181</v>
      </c>
      <c r="H1466" t="s">
        <v>135</v>
      </c>
      <c r="I1466" t="s">
        <v>136</v>
      </c>
      <c r="J1466" t="s">
        <v>137</v>
      </c>
      <c r="K1466" t="s">
        <v>138</v>
      </c>
      <c r="L1466" t="s">
        <v>4342</v>
      </c>
      <c r="M1466" t="s">
        <v>4343</v>
      </c>
      <c r="N1466">
        <v>7.2275</v>
      </c>
      <c r="O1466">
        <v>0</v>
      </c>
      <c r="P1466">
        <v>1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</row>
    <row r="1467" spans="1:31" x14ac:dyDescent="0.3">
      <c r="A1467">
        <v>2735613</v>
      </c>
      <c r="B1467">
        <v>1</v>
      </c>
      <c r="C1467" t="s">
        <v>81</v>
      </c>
      <c r="D1467" t="s">
        <v>127</v>
      </c>
      <c r="E1467" t="s">
        <v>150</v>
      </c>
      <c r="F1467" t="s">
        <v>4344</v>
      </c>
      <c r="G1467" t="s">
        <v>300</v>
      </c>
      <c r="H1467" t="s">
        <v>153</v>
      </c>
      <c r="I1467" t="s">
        <v>136</v>
      </c>
      <c r="J1467" t="s">
        <v>137</v>
      </c>
      <c r="K1467" t="s">
        <v>210</v>
      </c>
      <c r="L1467" t="s">
        <v>4345</v>
      </c>
      <c r="M1467" t="s">
        <v>4346</v>
      </c>
      <c r="N1467">
        <v>3.3566666660000002</v>
      </c>
      <c r="O1467">
        <v>0</v>
      </c>
      <c r="P1467">
        <v>775</v>
      </c>
      <c r="Q1467">
        <v>0</v>
      </c>
      <c r="R1467">
        <v>1</v>
      </c>
      <c r="S1467">
        <v>0</v>
      </c>
      <c r="T1467">
        <v>52</v>
      </c>
      <c r="U1467">
        <v>0</v>
      </c>
      <c r="V1467">
        <v>0</v>
      </c>
      <c r="W1467">
        <v>0</v>
      </c>
      <c r="X1467">
        <v>534.86058333038829</v>
      </c>
      <c r="Y1467">
        <v>0</v>
      </c>
      <c r="Z1467">
        <v>1.8447534726429897</v>
      </c>
      <c r="AA1467">
        <v>0</v>
      </c>
      <c r="AB1467">
        <v>282.45648789398172</v>
      </c>
      <c r="AC1467">
        <v>0</v>
      </c>
      <c r="AD1467">
        <v>0</v>
      </c>
      <c r="AE1467">
        <v>819.161824697013</v>
      </c>
    </row>
    <row r="1468" spans="1:31" x14ac:dyDescent="0.3">
      <c r="A1468">
        <v>2735945</v>
      </c>
      <c r="B1468">
        <v>1</v>
      </c>
      <c r="C1468" t="s">
        <v>80</v>
      </c>
      <c r="D1468" t="s">
        <v>110</v>
      </c>
      <c r="E1468" t="s">
        <v>145</v>
      </c>
      <c r="F1468" t="s">
        <v>4347</v>
      </c>
      <c r="G1468" t="s">
        <v>230</v>
      </c>
      <c r="H1468" t="s">
        <v>135</v>
      </c>
      <c r="I1468" t="s">
        <v>136</v>
      </c>
      <c r="J1468" t="s">
        <v>137</v>
      </c>
      <c r="K1468" t="s">
        <v>138</v>
      </c>
      <c r="L1468" t="s">
        <v>4348</v>
      </c>
      <c r="M1468" t="s">
        <v>4349</v>
      </c>
      <c r="N1468">
        <v>1.168055555</v>
      </c>
      <c r="O1468">
        <v>0</v>
      </c>
      <c r="P1468">
        <v>1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0.32708989608675998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0.32708989608675998</v>
      </c>
    </row>
    <row r="1469" spans="1:31" x14ac:dyDescent="0.3">
      <c r="A1469">
        <v>2735653</v>
      </c>
      <c r="B1469">
        <v>1</v>
      </c>
      <c r="C1469" t="s">
        <v>80</v>
      </c>
      <c r="D1469" t="s">
        <v>84</v>
      </c>
      <c r="E1469" t="s">
        <v>132</v>
      </c>
      <c r="F1469" t="s">
        <v>4350</v>
      </c>
      <c r="G1469" t="s">
        <v>209</v>
      </c>
      <c r="H1469" t="s">
        <v>135</v>
      </c>
      <c r="I1469" t="s">
        <v>136</v>
      </c>
      <c r="J1469" t="s">
        <v>137</v>
      </c>
      <c r="K1469" t="s">
        <v>210</v>
      </c>
      <c r="L1469" t="s">
        <v>4351</v>
      </c>
      <c r="M1469" t="s">
        <v>4352</v>
      </c>
      <c r="N1469">
        <v>5.5105555549999998</v>
      </c>
      <c r="O1469">
        <v>0</v>
      </c>
      <c r="P1469">
        <v>385</v>
      </c>
      <c r="Q1469">
        <v>0</v>
      </c>
      <c r="R1469">
        <v>0</v>
      </c>
      <c r="S1469">
        <v>0</v>
      </c>
      <c r="T1469">
        <v>11</v>
      </c>
      <c r="U1469">
        <v>0</v>
      </c>
      <c r="V1469">
        <v>0</v>
      </c>
      <c r="W1469">
        <v>0</v>
      </c>
      <c r="X1469">
        <v>394.0262626347232</v>
      </c>
      <c r="Y1469">
        <v>0</v>
      </c>
      <c r="Z1469">
        <v>0</v>
      </c>
      <c r="AA1469">
        <v>0</v>
      </c>
      <c r="AB1469">
        <v>61.151193950022872</v>
      </c>
      <c r="AC1469">
        <v>0</v>
      </c>
      <c r="AD1469">
        <v>0</v>
      </c>
      <c r="AE1469">
        <v>455.1774565847461</v>
      </c>
    </row>
    <row r="1470" spans="1:31" x14ac:dyDescent="0.3">
      <c r="A1470">
        <v>2735607</v>
      </c>
      <c r="B1470">
        <v>1</v>
      </c>
      <c r="C1470" t="s">
        <v>80</v>
      </c>
      <c r="D1470" t="s">
        <v>106</v>
      </c>
      <c r="E1470" t="s">
        <v>132</v>
      </c>
      <c r="F1470" t="s">
        <v>4353</v>
      </c>
      <c r="G1470" t="s">
        <v>134</v>
      </c>
      <c r="H1470" t="s">
        <v>135</v>
      </c>
      <c r="I1470" t="s">
        <v>136</v>
      </c>
      <c r="J1470" t="s">
        <v>137</v>
      </c>
      <c r="K1470" t="s">
        <v>138</v>
      </c>
      <c r="L1470" t="s">
        <v>4354</v>
      </c>
      <c r="M1470" t="s">
        <v>4355</v>
      </c>
      <c r="N1470">
        <v>1.1941666660000001</v>
      </c>
      <c r="O1470">
        <v>0</v>
      </c>
      <c r="P1470">
        <v>30</v>
      </c>
      <c r="Q1470">
        <v>0</v>
      </c>
      <c r="R1470">
        <v>21</v>
      </c>
      <c r="S1470">
        <v>0</v>
      </c>
      <c r="T1470">
        <v>8</v>
      </c>
      <c r="U1470">
        <v>0</v>
      </c>
      <c r="V1470">
        <v>0</v>
      </c>
      <c r="W1470">
        <v>0</v>
      </c>
      <c r="X1470">
        <v>1.1651492144139102</v>
      </c>
      <c r="Y1470">
        <v>0</v>
      </c>
      <c r="Z1470">
        <v>0.85607360582487346</v>
      </c>
      <c r="AA1470">
        <v>0</v>
      </c>
      <c r="AB1470">
        <v>0.88572404851752262</v>
      </c>
      <c r="AC1470">
        <v>0</v>
      </c>
      <c r="AD1470">
        <v>0</v>
      </c>
      <c r="AE1470">
        <v>2.906946868756306</v>
      </c>
    </row>
    <row r="1471" spans="1:31" x14ac:dyDescent="0.3">
      <c r="A1471">
        <v>2736048</v>
      </c>
      <c r="B1471">
        <v>1</v>
      </c>
      <c r="C1471" t="s">
        <v>81</v>
      </c>
      <c r="D1471" t="s">
        <v>127</v>
      </c>
      <c r="E1471" t="s">
        <v>213</v>
      </c>
      <c r="F1471" t="s">
        <v>4356</v>
      </c>
      <c r="G1471" t="s">
        <v>152</v>
      </c>
      <c r="H1471" t="s">
        <v>153</v>
      </c>
      <c r="I1471" t="s">
        <v>136</v>
      </c>
      <c r="J1471" t="s">
        <v>137</v>
      </c>
      <c r="K1471" t="s">
        <v>138</v>
      </c>
      <c r="L1471" t="s">
        <v>4357</v>
      </c>
      <c r="M1471" t="s">
        <v>4358</v>
      </c>
      <c r="N1471">
        <v>2.0366666659999999</v>
      </c>
      <c r="O1471">
        <v>0</v>
      </c>
      <c r="P1471">
        <v>144</v>
      </c>
      <c r="Q1471">
        <v>37</v>
      </c>
      <c r="R1471">
        <v>45</v>
      </c>
      <c r="S1471">
        <v>0</v>
      </c>
      <c r="T1471">
        <v>25</v>
      </c>
      <c r="U1471">
        <v>0</v>
      </c>
      <c r="V1471">
        <v>0</v>
      </c>
      <c r="W1471">
        <v>0</v>
      </c>
      <c r="X1471">
        <v>44.06003388782846</v>
      </c>
      <c r="Y1471">
        <v>3.3254379978749995</v>
      </c>
      <c r="Z1471">
        <v>6.0695846584149278</v>
      </c>
      <c r="AA1471">
        <v>0</v>
      </c>
      <c r="AB1471">
        <v>19.800255593886828</v>
      </c>
      <c r="AC1471">
        <v>0</v>
      </c>
      <c r="AD1471">
        <v>0</v>
      </c>
      <c r="AE1471">
        <v>73.255312138005209</v>
      </c>
    </row>
    <row r="1472" spans="1:31" x14ac:dyDescent="0.3">
      <c r="A1472">
        <v>2735716</v>
      </c>
      <c r="B1472">
        <v>1</v>
      </c>
      <c r="C1472" t="s">
        <v>81</v>
      </c>
      <c r="D1472" t="s">
        <v>114</v>
      </c>
      <c r="E1472" t="s">
        <v>213</v>
      </c>
      <c r="F1472" t="s">
        <v>4359</v>
      </c>
      <c r="G1472" t="s">
        <v>152</v>
      </c>
      <c r="H1472" t="s">
        <v>153</v>
      </c>
      <c r="I1472" t="s">
        <v>490</v>
      </c>
      <c r="J1472" t="s">
        <v>137</v>
      </c>
      <c r="K1472" t="s">
        <v>138</v>
      </c>
      <c r="L1472" t="s">
        <v>4360</v>
      </c>
      <c r="M1472" t="s">
        <v>4361</v>
      </c>
      <c r="N1472">
        <v>2.2499999999999999E-2</v>
      </c>
      <c r="O1472">
        <v>0</v>
      </c>
      <c r="P1472">
        <v>257</v>
      </c>
      <c r="Q1472">
        <v>0</v>
      </c>
      <c r="R1472">
        <v>0</v>
      </c>
      <c r="S1472">
        <v>1</v>
      </c>
      <c r="T1472">
        <v>42</v>
      </c>
      <c r="U1472">
        <v>0</v>
      </c>
      <c r="V1472">
        <v>0</v>
      </c>
      <c r="W1472">
        <v>0</v>
      </c>
      <c r="X1472">
        <v>0.69111266603847743</v>
      </c>
      <c r="Y1472">
        <v>0</v>
      </c>
      <c r="Z1472">
        <v>0</v>
      </c>
      <c r="AA1472">
        <v>3.1961581289999999E-2</v>
      </c>
      <c r="AB1472">
        <v>0.28911497246336254</v>
      </c>
      <c r="AC1472">
        <v>0</v>
      </c>
      <c r="AD1472">
        <v>0</v>
      </c>
      <c r="AE1472">
        <v>1.0121892197918401</v>
      </c>
    </row>
    <row r="1473" spans="1:31" x14ac:dyDescent="0.3">
      <c r="A1473">
        <v>2736071</v>
      </c>
      <c r="B1473">
        <v>1</v>
      </c>
      <c r="C1473" t="s">
        <v>80</v>
      </c>
      <c r="D1473" t="s">
        <v>96</v>
      </c>
      <c r="E1473" t="s">
        <v>161</v>
      </c>
      <c r="F1473" t="s">
        <v>4362</v>
      </c>
      <c r="G1473" t="s">
        <v>163</v>
      </c>
      <c r="H1473" t="s">
        <v>135</v>
      </c>
      <c r="I1473" t="s">
        <v>136</v>
      </c>
      <c r="J1473" t="s">
        <v>137</v>
      </c>
      <c r="K1473" t="s">
        <v>138</v>
      </c>
      <c r="L1473" t="s">
        <v>4363</v>
      </c>
      <c r="M1473" t="s">
        <v>4364</v>
      </c>
      <c r="N1473">
        <v>4.1236111109999998</v>
      </c>
      <c r="O1473">
        <v>0</v>
      </c>
      <c r="P1473">
        <v>51</v>
      </c>
      <c r="Q1473">
        <v>0</v>
      </c>
      <c r="R1473">
        <v>0</v>
      </c>
      <c r="S1473">
        <v>0</v>
      </c>
      <c r="T1473">
        <v>58</v>
      </c>
      <c r="U1473">
        <v>0</v>
      </c>
      <c r="V1473">
        <v>0</v>
      </c>
      <c r="W1473">
        <v>0</v>
      </c>
      <c r="X1473">
        <v>48.181077807816656</v>
      </c>
      <c r="Y1473">
        <v>0</v>
      </c>
      <c r="Z1473">
        <v>0</v>
      </c>
      <c r="AA1473">
        <v>0</v>
      </c>
      <c r="AB1473">
        <v>118.37246131396961</v>
      </c>
      <c r="AC1473">
        <v>0</v>
      </c>
      <c r="AD1473">
        <v>0</v>
      </c>
      <c r="AE1473">
        <v>166.55353912178626</v>
      </c>
    </row>
    <row r="1474" spans="1:31" x14ac:dyDescent="0.3">
      <c r="A1474">
        <v>2735859</v>
      </c>
      <c r="B1474">
        <v>1</v>
      </c>
      <c r="C1474" t="s">
        <v>80</v>
      </c>
      <c r="D1474" t="s">
        <v>82</v>
      </c>
      <c r="E1474" t="s">
        <v>200</v>
      </c>
      <c r="F1474" t="s">
        <v>4365</v>
      </c>
      <c r="G1474" t="s">
        <v>393</v>
      </c>
      <c r="H1474" t="s">
        <v>135</v>
      </c>
      <c r="I1474" t="s">
        <v>136</v>
      </c>
      <c r="J1474" t="s">
        <v>137</v>
      </c>
      <c r="K1474" t="s">
        <v>138</v>
      </c>
      <c r="L1474" t="s">
        <v>4366</v>
      </c>
      <c r="M1474" t="s">
        <v>4367</v>
      </c>
      <c r="N1474">
        <v>12.477777777</v>
      </c>
      <c r="O1474">
        <v>0</v>
      </c>
      <c r="P1474">
        <v>18</v>
      </c>
      <c r="Q1474">
        <v>0</v>
      </c>
      <c r="R1474">
        <v>0</v>
      </c>
      <c r="S1474">
        <v>0</v>
      </c>
      <c r="T1474">
        <v>39</v>
      </c>
      <c r="U1474">
        <v>0</v>
      </c>
      <c r="V1474">
        <v>0</v>
      </c>
      <c r="W1474">
        <v>0</v>
      </c>
      <c r="X1474">
        <v>34.711659869886056</v>
      </c>
      <c r="Y1474">
        <v>0</v>
      </c>
      <c r="Z1474">
        <v>0</v>
      </c>
      <c r="AA1474">
        <v>0</v>
      </c>
      <c r="AB1474">
        <v>658.8443582210524</v>
      </c>
      <c r="AC1474">
        <v>0</v>
      </c>
      <c r="AD1474">
        <v>0</v>
      </c>
      <c r="AE1474">
        <v>693.55601809093844</v>
      </c>
    </row>
    <row r="1475" spans="1:31" x14ac:dyDescent="0.3">
      <c r="A1475">
        <v>2736257</v>
      </c>
      <c r="B1475">
        <v>1</v>
      </c>
      <c r="C1475" t="s">
        <v>80</v>
      </c>
      <c r="D1475" t="s">
        <v>94</v>
      </c>
      <c r="E1475" t="s">
        <v>150</v>
      </c>
      <c r="F1475" t="s">
        <v>4368</v>
      </c>
      <c r="G1475" t="s">
        <v>152</v>
      </c>
      <c r="H1475" t="s">
        <v>153</v>
      </c>
      <c r="I1475" t="s">
        <v>136</v>
      </c>
      <c r="J1475" t="s">
        <v>137</v>
      </c>
      <c r="K1475" t="s">
        <v>138</v>
      </c>
      <c r="L1475" t="s">
        <v>4369</v>
      </c>
      <c r="M1475" t="s">
        <v>4370</v>
      </c>
      <c r="N1475">
        <v>7.8708333330000002</v>
      </c>
      <c r="O1475">
        <v>0</v>
      </c>
      <c r="P1475">
        <v>1</v>
      </c>
      <c r="Q1475">
        <v>5</v>
      </c>
      <c r="R1475">
        <v>64</v>
      </c>
      <c r="S1475">
        <v>1</v>
      </c>
      <c r="T1475">
        <v>4</v>
      </c>
      <c r="U1475">
        <v>0</v>
      </c>
      <c r="V1475">
        <v>0</v>
      </c>
      <c r="W1475">
        <v>0</v>
      </c>
      <c r="X1475">
        <v>3.1622109620188752</v>
      </c>
      <c r="Y1475">
        <v>5.0050112100186581</v>
      </c>
      <c r="Z1475">
        <v>28.557710551980005</v>
      </c>
      <c r="AA1475">
        <v>0.5955994968052799</v>
      </c>
      <c r="AB1475">
        <v>42.431826413384428</v>
      </c>
      <c r="AC1475">
        <v>0</v>
      </c>
      <c r="AD1475">
        <v>0</v>
      </c>
      <c r="AE1475">
        <v>79.752358634207241</v>
      </c>
    </row>
    <row r="1476" spans="1:31" x14ac:dyDescent="0.3">
      <c r="A1476">
        <v>2735593</v>
      </c>
      <c r="B1476">
        <v>1</v>
      </c>
      <c r="C1476" t="s">
        <v>80</v>
      </c>
      <c r="D1476" t="s">
        <v>108</v>
      </c>
      <c r="E1476" t="s">
        <v>156</v>
      </c>
      <c r="F1476" t="s">
        <v>4371</v>
      </c>
      <c r="G1476" t="s">
        <v>925</v>
      </c>
      <c r="H1476" t="s">
        <v>153</v>
      </c>
      <c r="I1476" t="s">
        <v>136</v>
      </c>
      <c r="J1476" t="s">
        <v>137</v>
      </c>
      <c r="K1476" t="s">
        <v>210</v>
      </c>
      <c r="L1476" t="s">
        <v>4372</v>
      </c>
      <c r="M1476" t="s">
        <v>4373</v>
      </c>
      <c r="N1476">
        <v>8.9625000000000004</v>
      </c>
      <c r="O1476">
        <v>0</v>
      </c>
      <c r="P1476">
        <v>381</v>
      </c>
      <c r="Q1476">
        <v>0</v>
      </c>
      <c r="R1476">
        <v>267</v>
      </c>
      <c r="S1476">
        <v>1</v>
      </c>
      <c r="T1476">
        <v>152</v>
      </c>
      <c r="U1476">
        <v>0</v>
      </c>
      <c r="V1476">
        <v>0</v>
      </c>
      <c r="W1476">
        <v>0</v>
      </c>
      <c r="X1476">
        <v>666.06771419969675</v>
      </c>
      <c r="Y1476">
        <v>0</v>
      </c>
      <c r="Z1476">
        <v>458.12371486828158</v>
      </c>
      <c r="AA1476">
        <v>2.1161747507780007</v>
      </c>
      <c r="AB1476">
        <v>988.96848743670898</v>
      </c>
      <c r="AC1476">
        <v>0</v>
      </c>
      <c r="AD1476">
        <v>0</v>
      </c>
      <c r="AE1476">
        <v>2115.2760912554654</v>
      </c>
    </row>
    <row r="1477" spans="1:31" x14ac:dyDescent="0.3">
      <c r="A1477">
        <v>2735693</v>
      </c>
      <c r="B1477">
        <v>1</v>
      </c>
      <c r="C1477" t="s">
        <v>80</v>
      </c>
      <c r="D1477" t="s">
        <v>105</v>
      </c>
      <c r="E1477" t="s">
        <v>150</v>
      </c>
      <c r="F1477" t="s">
        <v>4374</v>
      </c>
      <c r="G1477" t="s">
        <v>152</v>
      </c>
      <c r="H1477" t="s">
        <v>153</v>
      </c>
      <c r="I1477" t="s">
        <v>136</v>
      </c>
      <c r="J1477" t="s">
        <v>137</v>
      </c>
      <c r="K1477" t="s">
        <v>138</v>
      </c>
      <c r="L1477" t="s">
        <v>4375</v>
      </c>
      <c r="M1477" t="s">
        <v>4376</v>
      </c>
      <c r="N1477">
        <v>0.458055555</v>
      </c>
      <c r="O1477">
        <v>2</v>
      </c>
      <c r="P1477">
        <v>314</v>
      </c>
      <c r="Q1477">
        <v>2</v>
      </c>
      <c r="R1477">
        <v>20</v>
      </c>
      <c r="S1477">
        <v>18</v>
      </c>
      <c r="T1477">
        <v>68</v>
      </c>
      <c r="U1477">
        <v>2</v>
      </c>
      <c r="V1477">
        <v>0</v>
      </c>
      <c r="W1477">
        <v>0.32935280502961328</v>
      </c>
      <c r="X1477">
        <v>26.209168696758958</v>
      </c>
      <c r="Y1477">
        <v>0.29201434293566669</v>
      </c>
      <c r="Z1477">
        <v>3.240552625789316</v>
      </c>
      <c r="AA1477">
        <v>36.450287128219585</v>
      </c>
      <c r="AB1477">
        <v>37.78952614201453</v>
      </c>
      <c r="AC1477">
        <v>39.041098401514276</v>
      </c>
      <c r="AD1477">
        <v>0</v>
      </c>
      <c r="AE1477">
        <v>143.35200014226194</v>
      </c>
    </row>
    <row r="1478" spans="1:31" x14ac:dyDescent="0.3">
      <c r="A1478">
        <v>2736357</v>
      </c>
      <c r="B1478">
        <v>1</v>
      </c>
      <c r="C1478" t="s">
        <v>80</v>
      </c>
      <c r="D1478" t="s">
        <v>82</v>
      </c>
      <c r="E1478" t="s">
        <v>145</v>
      </c>
      <c r="F1478" t="s">
        <v>4377</v>
      </c>
      <c r="G1478" t="s">
        <v>147</v>
      </c>
      <c r="H1478" t="s">
        <v>135</v>
      </c>
      <c r="I1478" t="s">
        <v>136</v>
      </c>
      <c r="J1478" t="s">
        <v>137</v>
      </c>
      <c r="K1478" t="s">
        <v>138</v>
      </c>
      <c r="L1478" t="s">
        <v>4378</v>
      </c>
      <c r="M1478" t="s">
        <v>4379</v>
      </c>
      <c r="N1478">
        <v>1.7925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1.7845662568816665</v>
      </c>
      <c r="AC1478">
        <v>0</v>
      </c>
      <c r="AD1478">
        <v>0</v>
      </c>
      <c r="AE1478">
        <v>1.7845662568816665</v>
      </c>
    </row>
    <row r="1479" spans="1:31" x14ac:dyDescent="0.3">
      <c r="A1479">
        <v>2735344</v>
      </c>
      <c r="B1479">
        <v>1</v>
      </c>
      <c r="C1479" t="s">
        <v>80</v>
      </c>
      <c r="D1479" t="s">
        <v>85</v>
      </c>
      <c r="E1479" t="s">
        <v>145</v>
      </c>
      <c r="F1479" t="s">
        <v>4380</v>
      </c>
      <c r="G1479" t="s">
        <v>181</v>
      </c>
      <c r="H1479" t="s">
        <v>135</v>
      </c>
      <c r="I1479" t="s">
        <v>136</v>
      </c>
      <c r="J1479" t="s">
        <v>137</v>
      </c>
      <c r="K1479" t="s">
        <v>138</v>
      </c>
      <c r="L1479" t="s">
        <v>4381</v>
      </c>
      <c r="M1479" t="s">
        <v>4382</v>
      </c>
      <c r="N1479">
        <v>15.145833333000001</v>
      </c>
      <c r="O1479">
        <v>0</v>
      </c>
      <c r="P1479">
        <v>1</v>
      </c>
      <c r="Q1479">
        <v>0</v>
      </c>
      <c r="R1479">
        <v>0</v>
      </c>
      <c r="S1479">
        <v>0</v>
      </c>
      <c r="T1479">
        <v>1</v>
      </c>
      <c r="U1479">
        <v>0</v>
      </c>
      <c r="V1479">
        <v>0</v>
      </c>
      <c r="W1479">
        <v>0</v>
      </c>
      <c r="X1479">
        <v>3.1431572116850002</v>
      </c>
      <c r="Y1479">
        <v>0</v>
      </c>
      <c r="Z1479">
        <v>0</v>
      </c>
      <c r="AA1479">
        <v>0</v>
      </c>
      <c r="AB1479">
        <v>7.6098926952977841</v>
      </c>
      <c r="AC1479">
        <v>0</v>
      </c>
      <c r="AD1479">
        <v>0</v>
      </c>
      <c r="AE1479">
        <v>10.753049906982785</v>
      </c>
    </row>
    <row r="1480" spans="1:31" x14ac:dyDescent="0.3">
      <c r="A1480">
        <v>2735281</v>
      </c>
      <c r="B1480">
        <v>1</v>
      </c>
      <c r="C1480" t="s">
        <v>81</v>
      </c>
      <c r="D1480" t="s">
        <v>115</v>
      </c>
      <c r="E1480" t="s">
        <v>156</v>
      </c>
      <c r="F1480" t="s">
        <v>4383</v>
      </c>
      <c r="G1480" t="s">
        <v>263</v>
      </c>
      <c r="H1480" t="s">
        <v>153</v>
      </c>
      <c r="I1480" t="s">
        <v>136</v>
      </c>
      <c r="J1480" t="s">
        <v>137</v>
      </c>
      <c r="K1480" t="s">
        <v>138</v>
      </c>
      <c r="L1480" t="s">
        <v>4384</v>
      </c>
      <c r="M1480" t="s">
        <v>4044</v>
      </c>
      <c r="N1480">
        <v>3.3716666659999999</v>
      </c>
      <c r="O1480">
        <v>1</v>
      </c>
      <c r="P1480">
        <v>403</v>
      </c>
      <c r="Q1480">
        <v>3</v>
      </c>
      <c r="R1480">
        <v>19</v>
      </c>
      <c r="S1480">
        <v>2</v>
      </c>
      <c r="T1480">
        <v>20</v>
      </c>
      <c r="U1480">
        <v>0</v>
      </c>
      <c r="V1480">
        <v>0</v>
      </c>
      <c r="W1480">
        <v>0.61697242586916667</v>
      </c>
      <c r="X1480">
        <v>75.892533169850935</v>
      </c>
      <c r="Y1480">
        <v>8.9710122801375611</v>
      </c>
      <c r="Z1480">
        <v>49.393811847026583</v>
      </c>
      <c r="AA1480">
        <v>31.24429686542458</v>
      </c>
      <c r="AB1480">
        <v>11.639376121247178</v>
      </c>
      <c r="AC1480">
        <v>0</v>
      </c>
      <c r="AD1480">
        <v>0</v>
      </c>
      <c r="AE1480">
        <v>177.758002709556</v>
      </c>
    </row>
    <row r="1481" spans="1:31" x14ac:dyDescent="0.3">
      <c r="A1481">
        <v>2736128</v>
      </c>
      <c r="B1481">
        <v>1</v>
      </c>
      <c r="C1481" t="s">
        <v>80</v>
      </c>
      <c r="D1481" t="s">
        <v>82</v>
      </c>
      <c r="E1481" t="s">
        <v>200</v>
      </c>
      <c r="F1481" t="s">
        <v>4385</v>
      </c>
      <c r="G1481" t="s">
        <v>543</v>
      </c>
      <c r="H1481" t="s">
        <v>135</v>
      </c>
      <c r="I1481" t="s">
        <v>136</v>
      </c>
      <c r="J1481" t="s">
        <v>137</v>
      </c>
      <c r="K1481" t="s">
        <v>138</v>
      </c>
      <c r="L1481" t="s">
        <v>4386</v>
      </c>
      <c r="M1481" t="s">
        <v>4387</v>
      </c>
      <c r="N1481">
        <v>14.068888888</v>
      </c>
      <c r="O1481">
        <v>0</v>
      </c>
      <c r="P1481">
        <v>40</v>
      </c>
      <c r="Q1481">
        <v>0</v>
      </c>
      <c r="R1481">
        <v>0</v>
      </c>
      <c r="S1481">
        <v>0</v>
      </c>
      <c r="T1481">
        <v>42</v>
      </c>
      <c r="U1481">
        <v>0</v>
      </c>
      <c r="V1481">
        <v>0</v>
      </c>
      <c r="W1481">
        <v>0</v>
      </c>
      <c r="X1481">
        <v>102.09064192606431</v>
      </c>
      <c r="Y1481">
        <v>0</v>
      </c>
      <c r="Z1481">
        <v>0</v>
      </c>
      <c r="AA1481">
        <v>0</v>
      </c>
      <c r="AB1481">
        <v>409.46962026039552</v>
      </c>
      <c r="AC1481">
        <v>0</v>
      </c>
      <c r="AD1481">
        <v>0</v>
      </c>
      <c r="AE1481">
        <v>511.56026218645979</v>
      </c>
    </row>
    <row r="1482" spans="1:31" x14ac:dyDescent="0.3">
      <c r="A1482">
        <v>2735381</v>
      </c>
      <c r="B1482">
        <v>1</v>
      </c>
      <c r="C1482" t="s">
        <v>80</v>
      </c>
      <c r="D1482" t="s">
        <v>85</v>
      </c>
      <c r="E1482" t="s">
        <v>200</v>
      </c>
      <c r="F1482" t="s">
        <v>4388</v>
      </c>
      <c r="G1482" t="s">
        <v>393</v>
      </c>
      <c r="H1482" t="s">
        <v>135</v>
      </c>
      <c r="I1482" t="s">
        <v>136</v>
      </c>
      <c r="J1482" t="s">
        <v>137</v>
      </c>
      <c r="K1482" t="s">
        <v>138</v>
      </c>
      <c r="L1482" t="s">
        <v>4389</v>
      </c>
      <c r="M1482" t="s">
        <v>4390</v>
      </c>
      <c r="N1482">
        <v>6.8205555550000003</v>
      </c>
      <c r="O1482">
        <v>0</v>
      </c>
      <c r="P1482">
        <v>37</v>
      </c>
      <c r="Q1482">
        <v>0</v>
      </c>
      <c r="R1482">
        <v>0</v>
      </c>
      <c r="S1482">
        <v>0</v>
      </c>
      <c r="T1482">
        <v>49</v>
      </c>
      <c r="U1482">
        <v>0</v>
      </c>
      <c r="V1482">
        <v>0</v>
      </c>
      <c r="W1482">
        <v>0</v>
      </c>
      <c r="X1482">
        <v>35.19071582274217</v>
      </c>
      <c r="Y1482">
        <v>0</v>
      </c>
      <c r="Z1482">
        <v>0</v>
      </c>
      <c r="AA1482">
        <v>0</v>
      </c>
      <c r="AB1482">
        <v>230.62600270924219</v>
      </c>
      <c r="AC1482">
        <v>0</v>
      </c>
      <c r="AD1482">
        <v>0</v>
      </c>
      <c r="AE1482">
        <v>265.81671853198435</v>
      </c>
    </row>
    <row r="1483" spans="1:31" x14ac:dyDescent="0.3">
      <c r="A1483">
        <v>2736028</v>
      </c>
      <c r="B1483">
        <v>1</v>
      </c>
      <c r="C1483" t="s">
        <v>80</v>
      </c>
      <c r="D1483" t="s">
        <v>104</v>
      </c>
      <c r="E1483" t="s">
        <v>161</v>
      </c>
      <c r="F1483" t="s">
        <v>4391</v>
      </c>
      <c r="G1483" t="s">
        <v>163</v>
      </c>
      <c r="H1483" t="s">
        <v>135</v>
      </c>
      <c r="I1483" t="s">
        <v>136</v>
      </c>
      <c r="J1483" t="s">
        <v>137</v>
      </c>
      <c r="K1483" t="s">
        <v>138</v>
      </c>
      <c r="L1483" t="s">
        <v>4392</v>
      </c>
      <c r="M1483" t="s">
        <v>3984</v>
      </c>
      <c r="N1483">
        <v>2.2038888879999998</v>
      </c>
      <c r="O1483">
        <v>0</v>
      </c>
      <c r="P1483">
        <v>2</v>
      </c>
      <c r="Q1483">
        <v>0</v>
      </c>
      <c r="R1483">
        <v>2</v>
      </c>
      <c r="S1483">
        <v>0</v>
      </c>
      <c r="T1483">
        <v>1</v>
      </c>
      <c r="U1483">
        <v>0</v>
      </c>
      <c r="V1483">
        <v>0</v>
      </c>
      <c r="W1483">
        <v>0</v>
      </c>
      <c r="X1483">
        <v>0.467197873865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0.467197873865</v>
      </c>
    </row>
    <row r="1484" spans="1:31" x14ac:dyDescent="0.3">
      <c r="A1484">
        <v>2736171</v>
      </c>
      <c r="B1484">
        <v>1</v>
      </c>
      <c r="C1484" t="s">
        <v>81</v>
      </c>
      <c r="D1484" t="s">
        <v>126</v>
      </c>
      <c r="E1484" t="s">
        <v>156</v>
      </c>
      <c r="F1484" t="s">
        <v>4393</v>
      </c>
      <c r="G1484" t="s">
        <v>152</v>
      </c>
      <c r="H1484" t="s">
        <v>153</v>
      </c>
      <c r="I1484" t="s">
        <v>136</v>
      </c>
      <c r="J1484" t="s">
        <v>137</v>
      </c>
      <c r="K1484" t="s">
        <v>138</v>
      </c>
      <c r="L1484" t="s">
        <v>4394</v>
      </c>
      <c r="M1484" t="s">
        <v>4395</v>
      </c>
      <c r="N1484">
        <v>0.18333333299999999</v>
      </c>
      <c r="O1484">
        <v>0</v>
      </c>
      <c r="P1484">
        <v>1418</v>
      </c>
      <c r="Q1484">
        <v>15</v>
      </c>
      <c r="R1484">
        <v>123</v>
      </c>
      <c r="S1484">
        <v>3</v>
      </c>
      <c r="T1484">
        <v>304</v>
      </c>
      <c r="U1484">
        <v>0</v>
      </c>
      <c r="V1484">
        <v>1</v>
      </c>
      <c r="W1484">
        <v>0</v>
      </c>
      <c r="X1484">
        <v>47.688483825635402</v>
      </c>
      <c r="Y1484">
        <v>3.5799749025628498</v>
      </c>
      <c r="Z1484">
        <v>7.2010692497050988</v>
      </c>
      <c r="AA1484">
        <v>1.7524623400663502</v>
      </c>
      <c r="AB1484">
        <v>29.567078056025942</v>
      </c>
      <c r="AC1484">
        <v>0</v>
      </c>
      <c r="AD1484">
        <v>8.0832679980800001E-2</v>
      </c>
      <c r="AE1484">
        <v>89.869901053976449</v>
      </c>
    </row>
    <row r="1485" spans="1:31" x14ac:dyDescent="0.3">
      <c r="A1485">
        <v>2736420</v>
      </c>
      <c r="B1485">
        <v>1</v>
      </c>
      <c r="C1485" t="s">
        <v>80</v>
      </c>
      <c r="D1485" t="s">
        <v>93</v>
      </c>
      <c r="E1485" t="s">
        <v>145</v>
      </c>
      <c r="F1485" t="s">
        <v>4396</v>
      </c>
      <c r="G1485" t="s">
        <v>147</v>
      </c>
      <c r="H1485" t="s">
        <v>135</v>
      </c>
      <c r="I1485" t="s">
        <v>136</v>
      </c>
      <c r="J1485" t="s">
        <v>137</v>
      </c>
      <c r="K1485" t="s">
        <v>138</v>
      </c>
      <c r="L1485" t="s">
        <v>4397</v>
      </c>
      <c r="M1485" t="s">
        <v>4398</v>
      </c>
      <c r="N1485">
        <v>1.4827777769999999</v>
      </c>
      <c r="O1485">
        <v>0</v>
      </c>
      <c r="P1485">
        <v>1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</row>
    <row r="1486" spans="1:31" x14ac:dyDescent="0.3">
      <c r="A1486">
        <v>2735238</v>
      </c>
      <c r="B1486">
        <v>1</v>
      </c>
      <c r="C1486" t="s">
        <v>80</v>
      </c>
      <c r="D1486" t="s">
        <v>106</v>
      </c>
      <c r="E1486" t="s">
        <v>213</v>
      </c>
      <c r="F1486" t="s">
        <v>2065</v>
      </c>
      <c r="G1486" t="s">
        <v>152</v>
      </c>
      <c r="H1486" t="s">
        <v>153</v>
      </c>
      <c r="I1486" t="s">
        <v>136</v>
      </c>
      <c r="J1486" t="s">
        <v>137</v>
      </c>
      <c r="K1486" t="s">
        <v>138</v>
      </c>
      <c r="L1486" t="s">
        <v>4399</v>
      </c>
      <c r="M1486" t="s">
        <v>4400</v>
      </c>
      <c r="N1486">
        <v>8.0833332999999993E-2</v>
      </c>
      <c r="O1486">
        <v>0</v>
      </c>
      <c r="P1486">
        <v>87</v>
      </c>
      <c r="Q1486">
        <v>12</v>
      </c>
      <c r="R1486">
        <v>16</v>
      </c>
      <c r="S1486">
        <v>2</v>
      </c>
      <c r="T1486">
        <v>16</v>
      </c>
      <c r="U1486">
        <v>1</v>
      </c>
      <c r="V1486">
        <v>0</v>
      </c>
      <c r="W1486">
        <v>0</v>
      </c>
      <c r="X1486">
        <v>1.468721514911655</v>
      </c>
      <c r="Y1486">
        <v>0.24870809898413498</v>
      </c>
      <c r="Z1486">
        <v>7.9100456101200006E-2</v>
      </c>
      <c r="AA1486">
        <v>6.3429697770000012E-3</v>
      </c>
      <c r="AB1486">
        <v>1.0441900063375202</v>
      </c>
      <c r="AC1486">
        <v>0.87654849611133734</v>
      </c>
      <c r="AD1486">
        <v>0</v>
      </c>
      <c r="AE1486">
        <v>3.723611542222848</v>
      </c>
    </row>
    <row r="1487" spans="1:31" x14ac:dyDescent="0.3">
      <c r="A1487">
        <v>2735633</v>
      </c>
      <c r="B1487">
        <v>1</v>
      </c>
      <c r="C1487" t="s">
        <v>80</v>
      </c>
      <c r="D1487" t="s">
        <v>90</v>
      </c>
      <c r="E1487" t="s">
        <v>161</v>
      </c>
      <c r="F1487" t="s">
        <v>4401</v>
      </c>
      <c r="G1487" t="s">
        <v>163</v>
      </c>
      <c r="H1487" t="s">
        <v>135</v>
      </c>
      <c r="I1487" t="s">
        <v>136</v>
      </c>
      <c r="J1487" t="s">
        <v>137</v>
      </c>
      <c r="K1487" t="s">
        <v>138</v>
      </c>
      <c r="L1487" t="s">
        <v>4402</v>
      </c>
      <c r="M1487" t="s">
        <v>4403</v>
      </c>
      <c r="N1487">
        <v>6.6638888879999998</v>
      </c>
      <c r="O1487">
        <v>0</v>
      </c>
      <c r="P1487">
        <v>152</v>
      </c>
      <c r="Q1487">
        <v>0</v>
      </c>
      <c r="R1487">
        <v>0</v>
      </c>
      <c r="S1487">
        <v>0</v>
      </c>
      <c r="T1487">
        <v>1</v>
      </c>
      <c r="U1487">
        <v>0</v>
      </c>
      <c r="V1487">
        <v>0</v>
      </c>
      <c r="W1487">
        <v>0</v>
      </c>
      <c r="X1487">
        <v>186.04142694907492</v>
      </c>
      <c r="Y1487">
        <v>0</v>
      </c>
      <c r="Z1487">
        <v>0</v>
      </c>
      <c r="AA1487">
        <v>0</v>
      </c>
      <c r="AB1487">
        <v>0.2541101256392817</v>
      </c>
      <c r="AC1487">
        <v>0</v>
      </c>
      <c r="AD1487">
        <v>0</v>
      </c>
      <c r="AE1487">
        <v>186.29553707471419</v>
      </c>
    </row>
    <row r="1488" spans="1:31" x14ac:dyDescent="0.3">
      <c r="A1488">
        <v>2735942</v>
      </c>
      <c r="B1488">
        <v>1</v>
      </c>
      <c r="C1488" t="s">
        <v>80</v>
      </c>
      <c r="D1488" t="s">
        <v>105</v>
      </c>
      <c r="E1488" t="s">
        <v>213</v>
      </c>
      <c r="F1488" t="s">
        <v>4404</v>
      </c>
      <c r="G1488" t="s">
        <v>743</v>
      </c>
      <c r="H1488" t="s">
        <v>153</v>
      </c>
      <c r="I1488" t="s">
        <v>136</v>
      </c>
      <c r="J1488" t="s">
        <v>137</v>
      </c>
      <c r="K1488" t="s">
        <v>138</v>
      </c>
      <c r="L1488" t="s">
        <v>4405</v>
      </c>
      <c r="M1488" t="s">
        <v>4406</v>
      </c>
      <c r="N1488">
        <v>0.85277777700000001</v>
      </c>
      <c r="O1488">
        <v>7</v>
      </c>
      <c r="P1488">
        <v>2856</v>
      </c>
      <c r="Q1488">
        <v>6</v>
      </c>
      <c r="R1488">
        <v>14</v>
      </c>
      <c r="S1488">
        <v>29</v>
      </c>
      <c r="T1488">
        <v>313</v>
      </c>
      <c r="U1488">
        <v>4</v>
      </c>
      <c r="V1488">
        <v>0</v>
      </c>
      <c r="W1488">
        <v>4.5769741379939504</v>
      </c>
      <c r="X1488">
        <v>439.25113488661435</v>
      </c>
      <c r="Y1488">
        <v>23.303831051537944</v>
      </c>
      <c r="Z1488">
        <v>4.5186537140156808</v>
      </c>
      <c r="AA1488">
        <v>263.09268399582101</v>
      </c>
      <c r="AB1488">
        <v>302.80510921700687</v>
      </c>
      <c r="AC1488">
        <v>836.31290449248013</v>
      </c>
      <c r="AD1488">
        <v>0</v>
      </c>
      <c r="AE1488">
        <v>1873.8612914954699</v>
      </c>
    </row>
    <row r="1489" spans="1:31" x14ac:dyDescent="0.3">
      <c r="A1489">
        <v>2735278</v>
      </c>
      <c r="B1489">
        <v>1</v>
      </c>
      <c r="C1489" t="s">
        <v>80</v>
      </c>
      <c r="D1489" t="s">
        <v>107</v>
      </c>
      <c r="E1489" t="s">
        <v>132</v>
      </c>
      <c r="F1489" t="s">
        <v>4407</v>
      </c>
      <c r="G1489" t="s">
        <v>4408</v>
      </c>
      <c r="H1489" t="s">
        <v>135</v>
      </c>
      <c r="I1489" t="s">
        <v>136</v>
      </c>
      <c r="J1489" t="s">
        <v>137</v>
      </c>
      <c r="K1489" t="s">
        <v>138</v>
      </c>
      <c r="L1489" t="s">
        <v>4409</v>
      </c>
      <c r="M1489" t="s">
        <v>4040</v>
      </c>
      <c r="N1489">
        <v>9.9586111109999997</v>
      </c>
      <c r="O1489">
        <v>0</v>
      </c>
      <c r="P1489">
        <v>111</v>
      </c>
      <c r="Q1489">
        <v>0</v>
      </c>
      <c r="R1489">
        <v>0</v>
      </c>
      <c r="S1489">
        <v>0</v>
      </c>
      <c r="T1489">
        <v>3</v>
      </c>
      <c r="U1489">
        <v>0</v>
      </c>
      <c r="V1489">
        <v>0</v>
      </c>
      <c r="W1489">
        <v>0</v>
      </c>
      <c r="X1489">
        <v>118.70099758420761</v>
      </c>
      <c r="Y1489">
        <v>0</v>
      </c>
      <c r="Z1489">
        <v>0</v>
      </c>
      <c r="AA1489">
        <v>0</v>
      </c>
      <c r="AB1489">
        <v>13.940848664752721</v>
      </c>
      <c r="AC1489">
        <v>0</v>
      </c>
      <c r="AD1489">
        <v>0</v>
      </c>
      <c r="AE1489">
        <v>132.64184624896035</v>
      </c>
    </row>
    <row r="1490" spans="1:31" x14ac:dyDescent="0.3">
      <c r="A1490">
        <v>2735587</v>
      </c>
      <c r="B1490">
        <v>1</v>
      </c>
      <c r="C1490" t="s">
        <v>81</v>
      </c>
      <c r="D1490" t="s">
        <v>118</v>
      </c>
      <c r="E1490" t="s">
        <v>132</v>
      </c>
      <c r="F1490" t="s">
        <v>4410</v>
      </c>
      <c r="G1490" t="s">
        <v>209</v>
      </c>
      <c r="H1490" t="s">
        <v>135</v>
      </c>
      <c r="I1490" t="s">
        <v>136</v>
      </c>
      <c r="J1490" t="s">
        <v>137</v>
      </c>
      <c r="K1490" t="s">
        <v>210</v>
      </c>
      <c r="L1490" t="s">
        <v>4411</v>
      </c>
      <c r="M1490" t="s">
        <v>4412</v>
      </c>
      <c r="N1490">
        <v>6.3227777769999998</v>
      </c>
      <c r="O1490">
        <v>0</v>
      </c>
      <c r="P1490">
        <v>164</v>
      </c>
      <c r="Q1490">
        <v>0</v>
      </c>
      <c r="R1490">
        <v>7</v>
      </c>
      <c r="S1490">
        <v>0</v>
      </c>
      <c r="T1490">
        <v>20</v>
      </c>
      <c r="U1490">
        <v>0</v>
      </c>
      <c r="V1490">
        <v>0</v>
      </c>
      <c r="W1490">
        <v>0</v>
      </c>
      <c r="X1490">
        <v>195.64082168097571</v>
      </c>
      <c r="Y1490">
        <v>0</v>
      </c>
      <c r="Z1490">
        <v>2.3589804184217695</v>
      </c>
      <c r="AA1490">
        <v>0</v>
      </c>
      <c r="AB1490">
        <v>25.425507992781853</v>
      </c>
      <c r="AC1490">
        <v>0</v>
      </c>
      <c r="AD1490">
        <v>0</v>
      </c>
      <c r="AE1490">
        <v>223.42531009217933</v>
      </c>
    </row>
    <row r="1491" spans="1:31" x14ac:dyDescent="0.3">
      <c r="A1491">
        <v>2736134</v>
      </c>
      <c r="B1491">
        <v>1</v>
      </c>
      <c r="C1491" t="s">
        <v>80</v>
      </c>
      <c r="D1491" t="s">
        <v>105</v>
      </c>
      <c r="E1491" t="s">
        <v>150</v>
      </c>
      <c r="F1491" t="s">
        <v>4274</v>
      </c>
      <c r="G1491" t="s">
        <v>263</v>
      </c>
      <c r="H1491" t="s">
        <v>153</v>
      </c>
      <c r="I1491" t="s">
        <v>136</v>
      </c>
      <c r="J1491" t="s">
        <v>137</v>
      </c>
      <c r="K1491" t="s">
        <v>138</v>
      </c>
      <c r="L1491" t="s">
        <v>4413</v>
      </c>
      <c r="M1491" t="s">
        <v>4414</v>
      </c>
      <c r="N1491">
        <v>1.8925000000000001</v>
      </c>
      <c r="O1491">
        <v>2</v>
      </c>
      <c r="P1491">
        <v>314</v>
      </c>
      <c r="Q1491">
        <v>2</v>
      </c>
      <c r="R1491">
        <v>20</v>
      </c>
      <c r="S1491">
        <v>17</v>
      </c>
      <c r="T1491">
        <v>68</v>
      </c>
      <c r="U1491">
        <v>2</v>
      </c>
      <c r="V1491">
        <v>0</v>
      </c>
      <c r="W1491">
        <v>1.9369863197571533</v>
      </c>
      <c r="X1491">
        <v>129.229914561095</v>
      </c>
      <c r="Y1491">
        <v>1.2734069912978334</v>
      </c>
      <c r="Z1491">
        <v>14.497645682322496</v>
      </c>
      <c r="AA1491">
        <v>131.25402910956589</v>
      </c>
      <c r="AB1491">
        <v>131.90841510502221</v>
      </c>
      <c r="AC1491">
        <v>104.1231596411923</v>
      </c>
      <c r="AD1491">
        <v>0</v>
      </c>
      <c r="AE1491">
        <v>514.22355741025285</v>
      </c>
    </row>
    <row r="1492" spans="1:31" x14ac:dyDescent="0.3">
      <c r="A1492">
        <v>2735819</v>
      </c>
      <c r="B1492">
        <v>1</v>
      </c>
      <c r="C1492" t="s">
        <v>80</v>
      </c>
      <c r="D1492" t="s">
        <v>107</v>
      </c>
      <c r="E1492" t="s">
        <v>213</v>
      </c>
      <c r="F1492" t="s">
        <v>1233</v>
      </c>
      <c r="G1492" t="s">
        <v>152</v>
      </c>
      <c r="H1492" t="s">
        <v>153</v>
      </c>
      <c r="I1492" t="s">
        <v>136</v>
      </c>
      <c r="J1492" t="s">
        <v>137</v>
      </c>
      <c r="K1492" t="s">
        <v>138</v>
      </c>
      <c r="L1492" t="s">
        <v>4415</v>
      </c>
      <c r="M1492" t="s">
        <v>4416</v>
      </c>
      <c r="N1492">
        <v>0.15083333300000001</v>
      </c>
      <c r="O1492">
        <v>0</v>
      </c>
      <c r="P1492">
        <v>894</v>
      </c>
      <c r="Q1492">
        <v>1</v>
      </c>
      <c r="R1492">
        <v>80</v>
      </c>
      <c r="S1492">
        <v>9</v>
      </c>
      <c r="T1492">
        <v>160</v>
      </c>
      <c r="U1492">
        <v>0</v>
      </c>
      <c r="V1492">
        <v>2</v>
      </c>
      <c r="W1492">
        <v>0</v>
      </c>
      <c r="X1492">
        <v>16.467261045954249</v>
      </c>
      <c r="Y1492">
        <v>1.0298789636924253</v>
      </c>
      <c r="Z1492">
        <v>2.2388056855936007</v>
      </c>
      <c r="AA1492">
        <v>6.1623307217732455</v>
      </c>
      <c r="AB1492">
        <v>11.403011502541103</v>
      </c>
      <c r="AC1492">
        <v>0</v>
      </c>
      <c r="AD1492">
        <v>1.7720950412096756</v>
      </c>
      <c r="AE1492">
        <v>39.073382960764299</v>
      </c>
    </row>
    <row r="1493" spans="1:31" x14ac:dyDescent="0.3">
      <c r="A1493">
        <v>2735842</v>
      </c>
      <c r="B1493">
        <v>1</v>
      </c>
      <c r="C1493" t="s">
        <v>80</v>
      </c>
      <c r="D1493" t="s">
        <v>83</v>
      </c>
      <c r="E1493" t="s">
        <v>145</v>
      </c>
      <c r="F1493" t="s">
        <v>4417</v>
      </c>
      <c r="G1493" t="s">
        <v>230</v>
      </c>
      <c r="H1493" t="s">
        <v>135</v>
      </c>
      <c r="I1493" t="s">
        <v>136</v>
      </c>
      <c r="J1493" t="s">
        <v>137</v>
      </c>
      <c r="K1493" t="s">
        <v>138</v>
      </c>
      <c r="L1493" t="s">
        <v>4418</v>
      </c>
      <c r="M1493" t="s">
        <v>4419</v>
      </c>
      <c r="N1493">
        <v>6.7336111110000001</v>
      </c>
      <c r="O1493">
        <v>0</v>
      </c>
      <c r="P1493">
        <v>2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1.7110212820471602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1.7110212820471602</v>
      </c>
    </row>
    <row r="1494" spans="1:31" x14ac:dyDescent="0.3">
      <c r="A1494">
        <v>2735802</v>
      </c>
      <c r="B1494">
        <v>1</v>
      </c>
      <c r="C1494" t="s">
        <v>80</v>
      </c>
      <c r="D1494" t="s">
        <v>82</v>
      </c>
      <c r="E1494" t="s">
        <v>145</v>
      </c>
      <c r="F1494" t="s">
        <v>4420</v>
      </c>
      <c r="G1494" t="s">
        <v>249</v>
      </c>
      <c r="H1494" t="s">
        <v>135</v>
      </c>
      <c r="I1494" t="s">
        <v>136</v>
      </c>
      <c r="J1494" t="s">
        <v>5</v>
      </c>
      <c r="K1494" t="s">
        <v>138</v>
      </c>
      <c r="L1494" t="s">
        <v>4421</v>
      </c>
      <c r="M1494" t="s">
        <v>4422</v>
      </c>
      <c r="N1494">
        <v>15.582777777</v>
      </c>
      <c r="O1494">
        <v>0</v>
      </c>
      <c r="P1494">
        <v>10</v>
      </c>
      <c r="Q1494">
        <v>0</v>
      </c>
      <c r="R1494">
        <v>0</v>
      </c>
      <c r="S1494">
        <v>0</v>
      </c>
      <c r="T1494">
        <v>2</v>
      </c>
      <c r="U1494">
        <v>0</v>
      </c>
      <c r="V1494">
        <v>0</v>
      </c>
      <c r="W1494">
        <v>0</v>
      </c>
      <c r="X1494">
        <v>59.91715619431988</v>
      </c>
      <c r="Y1494">
        <v>0</v>
      </c>
      <c r="Z1494">
        <v>0</v>
      </c>
      <c r="AA1494">
        <v>0</v>
      </c>
      <c r="AB1494">
        <v>24.201597984860221</v>
      </c>
      <c r="AC1494">
        <v>0</v>
      </c>
      <c r="AD1494">
        <v>0</v>
      </c>
      <c r="AE1494">
        <v>84.118754179180101</v>
      </c>
    </row>
    <row r="1495" spans="1:31" x14ac:dyDescent="0.3">
      <c r="A1495">
        <v>2735364</v>
      </c>
      <c r="B1495">
        <v>1</v>
      </c>
      <c r="C1495" t="s">
        <v>80</v>
      </c>
      <c r="D1495" t="s">
        <v>99</v>
      </c>
      <c r="E1495" t="s">
        <v>161</v>
      </c>
      <c r="F1495" t="s">
        <v>4423</v>
      </c>
      <c r="G1495" t="s">
        <v>163</v>
      </c>
      <c r="H1495" t="s">
        <v>135</v>
      </c>
      <c r="I1495" t="s">
        <v>136</v>
      </c>
      <c r="J1495" t="s">
        <v>137</v>
      </c>
      <c r="K1495" t="s">
        <v>138</v>
      </c>
      <c r="L1495" t="s">
        <v>4424</v>
      </c>
      <c r="M1495" t="s">
        <v>4425</v>
      </c>
      <c r="N1495">
        <v>2.7722222219999999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5</v>
      </c>
      <c r="U1495">
        <v>0</v>
      </c>
      <c r="V1495">
        <v>1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4.6768112465685414</v>
      </c>
      <c r="AC1495">
        <v>0</v>
      </c>
      <c r="AD1495">
        <v>9.5401800069044</v>
      </c>
      <c r="AE1495">
        <v>14.216991253472941</v>
      </c>
    </row>
    <row r="1496" spans="1:31" x14ac:dyDescent="0.3">
      <c r="A1496">
        <v>2735973</v>
      </c>
      <c r="B1496">
        <v>2</v>
      </c>
      <c r="C1496" t="s">
        <v>80</v>
      </c>
      <c r="D1496" t="s">
        <v>99</v>
      </c>
      <c r="E1496" t="s">
        <v>132</v>
      </c>
      <c r="F1496" t="s">
        <v>4426</v>
      </c>
      <c r="G1496" t="s">
        <v>163</v>
      </c>
      <c r="H1496" t="s">
        <v>135</v>
      </c>
      <c r="I1496" t="s">
        <v>136</v>
      </c>
      <c r="J1496" t="s">
        <v>137</v>
      </c>
      <c r="K1496" t="s">
        <v>138</v>
      </c>
      <c r="L1496" t="s">
        <v>4060</v>
      </c>
      <c r="M1496" t="s">
        <v>4427</v>
      </c>
      <c r="N1496">
        <v>0.16916666599999999</v>
      </c>
      <c r="O1496">
        <v>0</v>
      </c>
      <c r="P1496">
        <v>112</v>
      </c>
      <c r="Q1496">
        <v>0</v>
      </c>
      <c r="R1496">
        <v>0</v>
      </c>
      <c r="S1496">
        <v>0</v>
      </c>
      <c r="T1496">
        <v>10</v>
      </c>
      <c r="U1496">
        <v>0</v>
      </c>
      <c r="V1496">
        <v>0</v>
      </c>
      <c r="W1496">
        <v>0</v>
      </c>
      <c r="X1496">
        <v>2.2848527029908117</v>
      </c>
      <c r="Y1496">
        <v>0</v>
      </c>
      <c r="Z1496">
        <v>0</v>
      </c>
      <c r="AA1496">
        <v>0</v>
      </c>
      <c r="AB1496">
        <v>0.43120151223388742</v>
      </c>
      <c r="AC1496">
        <v>0</v>
      </c>
      <c r="AD1496">
        <v>0</v>
      </c>
      <c r="AE1496">
        <v>2.7160542152246991</v>
      </c>
    </row>
    <row r="1497" spans="1:31" x14ac:dyDescent="0.3">
      <c r="A1497">
        <v>2736380</v>
      </c>
      <c r="B1497">
        <v>1</v>
      </c>
      <c r="C1497" t="s">
        <v>81</v>
      </c>
      <c r="D1497" t="s">
        <v>118</v>
      </c>
      <c r="E1497" t="s">
        <v>145</v>
      </c>
      <c r="F1497" t="s">
        <v>4428</v>
      </c>
      <c r="G1497" t="s">
        <v>230</v>
      </c>
      <c r="H1497" t="s">
        <v>135</v>
      </c>
      <c r="I1497" t="s">
        <v>136</v>
      </c>
      <c r="J1497" t="s">
        <v>137</v>
      </c>
      <c r="K1497" t="s">
        <v>138</v>
      </c>
      <c r="L1497" t="s">
        <v>4429</v>
      </c>
      <c r="M1497" t="s">
        <v>4430</v>
      </c>
      <c r="N1497">
        <v>2.2569444440000002</v>
      </c>
      <c r="O1497">
        <v>0</v>
      </c>
      <c r="P1497">
        <v>1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0.69456842742777503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0.69456842742777503</v>
      </c>
    </row>
    <row r="1498" spans="1:31" x14ac:dyDescent="0.3">
      <c r="A1498">
        <v>2735384</v>
      </c>
      <c r="B1498">
        <v>1</v>
      </c>
      <c r="C1498" t="s">
        <v>80</v>
      </c>
      <c r="D1498" t="s">
        <v>88</v>
      </c>
      <c r="E1498" t="s">
        <v>145</v>
      </c>
      <c r="F1498" t="s">
        <v>4431</v>
      </c>
      <c r="G1498" t="s">
        <v>147</v>
      </c>
      <c r="H1498" t="s">
        <v>135</v>
      </c>
      <c r="I1498" t="s">
        <v>136</v>
      </c>
      <c r="J1498" t="s">
        <v>137</v>
      </c>
      <c r="K1498" t="s">
        <v>138</v>
      </c>
      <c r="L1498" t="s">
        <v>4432</v>
      </c>
      <c r="M1498" t="s">
        <v>4433</v>
      </c>
      <c r="N1498">
        <v>4.0575000000000001</v>
      </c>
      <c r="O1498">
        <v>0</v>
      </c>
      <c r="P1498">
        <v>1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0.10511391922586001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0.10511391922586001</v>
      </c>
    </row>
    <row r="1499" spans="1:31" x14ac:dyDescent="0.3">
      <c r="A1499">
        <v>2735739</v>
      </c>
      <c r="B1499">
        <v>1</v>
      </c>
      <c r="C1499" t="s">
        <v>81</v>
      </c>
      <c r="D1499" t="s">
        <v>112</v>
      </c>
      <c r="E1499" t="s">
        <v>213</v>
      </c>
      <c r="F1499" t="s">
        <v>969</v>
      </c>
      <c r="G1499" t="s">
        <v>152</v>
      </c>
      <c r="H1499" t="s">
        <v>153</v>
      </c>
      <c r="I1499" t="s">
        <v>136</v>
      </c>
      <c r="J1499" t="s">
        <v>137</v>
      </c>
      <c r="K1499" t="s">
        <v>138</v>
      </c>
      <c r="L1499" t="s">
        <v>4434</v>
      </c>
      <c r="M1499" t="s">
        <v>4435</v>
      </c>
      <c r="N1499">
        <v>1.859444444</v>
      </c>
      <c r="O1499">
        <v>0</v>
      </c>
      <c r="P1499">
        <v>0</v>
      </c>
      <c r="Q1499">
        <v>25</v>
      </c>
      <c r="R1499">
        <v>0</v>
      </c>
      <c r="S1499">
        <v>2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15.646989880469963</v>
      </c>
      <c r="Z1499">
        <v>0</v>
      </c>
      <c r="AA1499">
        <v>2.4611438307724551</v>
      </c>
      <c r="AB1499">
        <v>0</v>
      </c>
      <c r="AC1499">
        <v>0</v>
      </c>
      <c r="AD1499">
        <v>0</v>
      </c>
      <c r="AE1499">
        <v>18.108133711242417</v>
      </c>
    </row>
    <row r="1500" spans="1:31" x14ac:dyDescent="0.3">
      <c r="A1500">
        <v>2735527</v>
      </c>
      <c r="B1500">
        <v>1</v>
      </c>
      <c r="C1500" t="s">
        <v>81</v>
      </c>
      <c r="D1500" t="s">
        <v>128</v>
      </c>
      <c r="E1500" t="s">
        <v>156</v>
      </c>
      <c r="F1500" t="s">
        <v>4436</v>
      </c>
      <c r="G1500" t="s">
        <v>152</v>
      </c>
      <c r="H1500" t="s">
        <v>153</v>
      </c>
      <c r="I1500" t="s">
        <v>136</v>
      </c>
      <c r="J1500" t="s">
        <v>137</v>
      </c>
      <c r="K1500" t="s">
        <v>138</v>
      </c>
      <c r="L1500" t="s">
        <v>3874</v>
      </c>
      <c r="M1500" t="s">
        <v>4437</v>
      </c>
      <c r="N1500">
        <v>1.707222222</v>
      </c>
      <c r="O1500">
        <v>0</v>
      </c>
      <c r="P1500">
        <v>153</v>
      </c>
      <c r="Q1500">
        <v>0</v>
      </c>
      <c r="R1500">
        <v>23</v>
      </c>
      <c r="S1500">
        <v>0</v>
      </c>
      <c r="T1500">
        <v>17</v>
      </c>
      <c r="U1500">
        <v>0</v>
      </c>
      <c r="V1500">
        <v>0</v>
      </c>
      <c r="W1500">
        <v>0</v>
      </c>
      <c r="X1500">
        <v>36.208899135390268</v>
      </c>
      <c r="Y1500">
        <v>0</v>
      </c>
      <c r="Z1500">
        <v>9.3569753491247791</v>
      </c>
      <c r="AA1500">
        <v>0</v>
      </c>
      <c r="AB1500">
        <v>13.454910479533213</v>
      </c>
      <c r="AC1500">
        <v>0</v>
      </c>
      <c r="AD1500">
        <v>0</v>
      </c>
      <c r="AE1500">
        <v>59.020784964048261</v>
      </c>
    </row>
    <row r="1501" spans="1:31" x14ac:dyDescent="0.3">
      <c r="A1501">
        <v>2736211</v>
      </c>
      <c r="B1501">
        <v>1</v>
      </c>
      <c r="C1501" t="s">
        <v>81</v>
      </c>
      <c r="D1501" t="s">
        <v>127</v>
      </c>
      <c r="E1501" t="s">
        <v>156</v>
      </c>
      <c r="F1501" t="s">
        <v>4438</v>
      </c>
      <c r="G1501" t="s">
        <v>185</v>
      </c>
      <c r="H1501" t="s">
        <v>153</v>
      </c>
      <c r="I1501" t="s">
        <v>136</v>
      </c>
      <c r="J1501" t="s">
        <v>137</v>
      </c>
      <c r="K1501" t="s">
        <v>138</v>
      </c>
      <c r="L1501" t="s">
        <v>4439</v>
      </c>
      <c r="M1501" t="s">
        <v>4440</v>
      </c>
      <c r="N1501">
        <v>5.6177777769999997</v>
      </c>
      <c r="O1501">
        <v>0</v>
      </c>
      <c r="P1501">
        <v>253</v>
      </c>
      <c r="Q1501">
        <v>1</v>
      </c>
      <c r="R1501">
        <v>43</v>
      </c>
      <c r="S1501">
        <v>0</v>
      </c>
      <c r="T1501">
        <v>41</v>
      </c>
      <c r="U1501">
        <v>0</v>
      </c>
      <c r="V1501">
        <v>0</v>
      </c>
      <c r="W1501">
        <v>0</v>
      </c>
      <c r="X1501">
        <v>278.32035027405982</v>
      </c>
      <c r="Y1501">
        <v>5.0053029484640392</v>
      </c>
      <c r="Z1501">
        <v>16.056901479369106</v>
      </c>
      <c r="AA1501">
        <v>0</v>
      </c>
      <c r="AB1501">
        <v>64.783959618313787</v>
      </c>
      <c r="AC1501">
        <v>0</v>
      </c>
      <c r="AD1501">
        <v>0</v>
      </c>
      <c r="AE1501">
        <v>364.16651432020672</v>
      </c>
    </row>
    <row r="1502" spans="1:31" x14ac:dyDescent="0.3">
      <c r="A1502">
        <v>2735862</v>
      </c>
      <c r="B1502">
        <v>1</v>
      </c>
      <c r="C1502" t="s">
        <v>80</v>
      </c>
      <c r="D1502" t="s">
        <v>82</v>
      </c>
      <c r="E1502" t="s">
        <v>200</v>
      </c>
      <c r="F1502" t="s">
        <v>4441</v>
      </c>
      <c r="G1502" t="s">
        <v>249</v>
      </c>
      <c r="H1502" t="s">
        <v>135</v>
      </c>
      <c r="I1502" t="s">
        <v>136</v>
      </c>
      <c r="J1502" t="s">
        <v>5</v>
      </c>
      <c r="K1502" t="s">
        <v>138</v>
      </c>
      <c r="L1502" t="s">
        <v>4442</v>
      </c>
      <c r="M1502" t="s">
        <v>4443</v>
      </c>
      <c r="N1502">
        <v>8.3019444440000001</v>
      </c>
      <c r="O1502">
        <v>0</v>
      </c>
      <c r="P1502">
        <v>114</v>
      </c>
      <c r="Q1502">
        <v>0</v>
      </c>
      <c r="R1502">
        <v>0</v>
      </c>
      <c r="S1502">
        <v>0</v>
      </c>
      <c r="T1502">
        <v>68</v>
      </c>
      <c r="U1502">
        <v>0</v>
      </c>
      <c r="V1502">
        <v>0</v>
      </c>
      <c r="W1502">
        <v>0</v>
      </c>
      <c r="X1502">
        <v>166.72184799113506</v>
      </c>
      <c r="Y1502">
        <v>0</v>
      </c>
      <c r="Z1502">
        <v>0</v>
      </c>
      <c r="AA1502">
        <v>0</v>
      </c>
      <c r="AB1502">
        <v>734.78877609670394</v>
      </c>
      <c r="AC1502">
        <v>0</v>
      </c>
      <c r="AD1502">
        <v>0</v>
      </c>
      <c r="AE1502">
        <v>901.51062408783901</v>
      </c>
    </row>
    <row r="1503" spans="1:31" x14ac:dyDescent="0.3">
      <c r="A1503">
        <v>2736360</v>
      </c>
      <c r="B1503">
        <v>1</v>
      </c>
      <c r="C1503" t="s">
        <v>80</v>
      </c>
      <c r="D1503" t="s">
        <v>96</v>
      </c>
      <c r="E1503" t="s">
        <v>156</v>
      </c>
      <c r="F1503" t="s">
        <v>1236</v>
      </c>
      <c r="G1503" t="s">
        <v>152</v>
      </c>
      <c r="H1503" t="s">
        <v>153</v>
      </c>
      <c r="I1503" t="s">
        <v>136</v>
      </c>
      <c r="J1503" t="s">
        <v>137</v>
      </c>
      <c r="K1503" t="s">
        <v>138</v>
      </c>
      <c r="L1503" t="s">
        <v>4444</v>
      </c>
      <c r="M1503" t="s">
        <v>4445</v>
      </c>
      <c r="N1503">
        <v>0.57222222199999995</v>
      </c>
      <c r="O1503">
        <v>0</v>
      </c>
      <c r="P1503">
        <v>323</v>
      </c>
      <c r="Q1503">
        <v>0</v>
      </c>
      <c r="R1503">
        <v>0</v>
      </c>
      <c r="S1503">
        <v>0</v>
      </c>
      <c r="T1503">
        <v>9</v>
      </c>
      <c r="U1503">
        <v>0</v>
      </c>
      <c r="V1503">
        <v>0</v>
      </c>
      <c r="W1503">
        <v>0</v>
      </c>
      <c r="X1503">
        <v>16.936017183483777</v>
      </c>
      <c r="Y1503">
        <v>0</v>
      </c>
      <c r="Z1503">
        <v>0</v>
      </c>
      <c r="AA1503">
        <v>0</v>
      </c>
      <c r="AB1503">
        <v>3.2600722782180003</v>
      </c>
      <c r="AC1503">
        <v>0</v>
      </c>
      <c r="AD1503">
        <v>0</v>
      </c>
      <c r="AE1503">
        <v>20.196089461701778</v>
      </c>
    </row>
    <row r="1504" spans="1:31" x14ac:dyDescent="0.3">
      <c r="A1504">
        <v>2735670</v>
      </c>
      <c r="B1504">
        <v>1</v>
      </c>
      <c r="C1504" t="s">
        <v>80</v>
      </c>
      <c r="D1504" t="s">
        <v>93</v>
      </c>
      <c r="E1504" t="s">
        <v>150</v>
      </c>
      <c r="F1504" t="s">
        <v>4446</v>
      </c>
      <c r="G1504" t="s">
        <v>209</v>
      </c>
      <c r="H1504" t="s">
        <v>153</v>
      </c>
      <c r="I1504" t="s">
        <v>136</v>
      </c>
      <c r="J1504" t="s">
        <v>137</v>
      </c>
      <c r="K1504" t="s">
        <v>210</v>
      </c>
      <c r="L1504" t="s">
        <v>4447</v>
      </c>
      <c r="M1504" t="s">
        <v>3871</v>
      </c>
      <c r="N1504">
        <v>6.5647222220000003</v>
      </c>
      <c r="O1504">
        <v>0</v>
      </c>
      <c r="P1504">
        <v>434</v>
      </c>
      <c r="Q1504">
        <v>48</v>
      </c>
      <c r="R1504">
        <v>373</v>
      </c>
      <c r="S1504">
        <v>19</v>
      </c>
      <c r="T1504">
        <v>246</v>
      </c>
      <c r="U1504">
        <v>0</v>
      </c>
      <c r="V1504">
        <v>1</v>
      </c>
      <c r="W1504">
        <v>0</v>
      </c>
      <c r="X1504">
        <v>468.95519658582418</v>
      </c>
      <c r="Y1504">
        <v>349.83276252390215</v>
      </c>
      <c r="Z1504">
        <v>738.1160231515895</v>
      </c>
      <c r="AA1504">
        <v>420.91870315076767</v>
      </c>
      <c r="AB1504">
        <v>1546.6935356902641</v>
      </c>
      <c r="AC1504">
        <v>0</v>
      </c>
      <c r="AD1504">
        <v>0</v>
      </c>
      <c r="AE1504">
        <v>3524.5162211023476</v>
      </c>
    </row>
    <row r="1505" spans="1:31" x14ac:dyDescent="0.3">
      <c r="A1505">
        <v>2735235</v>
      </c>
      <c r="B1505">
        <v>1</v>
      </c>
      <c r="C1505" t="s">
        <v>81</v>
      </c>
      <c r="D1505" t="s">
        <v>115</v>
      </c>
      <c r="E1505" t="s">
        <v>213</v>
      </c>
      <c r="F1505" t="s">
        <v>4448</v>
      </c>
      <c r="G1505" t="s">
        <v>152</v>
      </c>
      <c r="H1505" t="s">
        <v>153</v>
      </c>
      <c r="I1505" t="s">
        <v>136</v>
      </c>
      <c r="J1505" t="s">
        <v>137</v>
      </c>
      <c r="K1505" t="s">
        <v>138</v>
      </c>
      <c r="L1505" t="s">
        <v>4449</v>
      </c>
      <c r="M1505" t="s">
        <v>4384</v>
      </c>
      <c r="N1505">
        <v>4.3394444439999997</v>
      </c>
      <c r="O1505">
        <v>2</v>
      </c>
      <c r="P1505">
        <v>576</v>
      </c>
      <c r="Q1505">
        <v>3</v>
      </c>
      <c r="R1505">
        <v>27</v>
      </c>
      <c r="S1505">
        <v>3</v>
      </c>
      <c r="T1505">
        <v>29</v>
      </c>
      <c r="U1505">
        <v>0</v>
      </c>
      <c r="V1505">
        <v>0</v>
      </c>
      <c r="W1505">
        <v>1.3331415327766667</v>
      </c>
      <c r="X1505">
        <v>158.10448792684085</v>
      </c>
      <c r="Y1505">
        <v>9.0415682543430904</v>
      </c>
      <c r="Z1505">
        <v>52.822611055996234</v>
      </c>
      <c r="AA1505">
        <v>62.366063792997956</v>
      </c>
      <c r="AB1505">
        <v>20.610333156093038</v>
      </c>
      <c r="AC1505">
        <v>0</v>
      </c>
      <c r="AD1505">
        <v>0</v>
      </c>
      <c r="AE1505">
        <v>304.27820571904783</v>
      </c>
    </row>
    <row r="1506" spans="1:31" x14ac:dyDescent="0.3">
      <c r="A1506">
        <v>2735590</v>
      </c>
      <c r="B1506">
        <v>1</v>
      </c>
      <c r="C1506" t="s">
        <v>80</v>
      </c>
      <c r="D1506" t="s">
        <v>105</v>
      </c>
      <c r="E1506" t="s">
        <v>145</v>
      </c>
      <c r="F1506" t="s">
        <v>4450</v>
      </c>
      <c r="G1506" t="s">
        <v>181</v>
      </c>
      <c r="H1506" t="s">
        <v>135</v>
      </c>
      <c r="I1506" t="s">
        <v>136</v>
      </c>
      <c r="J1506" t="s">
        <v>137</v>
      </c>
      <c r="K1506" t="s">
        <v>138</v>
      </c>
      <c r="L1506" t="s">
        <v>4451</v>
      </c>
      <c r="M1506" t="s">
        <v>4452</v>
      </c>
      <c r="N1506">
        <v>6.7861111110000003</v>
      </c>
      <c r="O1506">
        <v>0</v>
      </c>
      <c r="P1506">
        <v>4</v>
      </c>
      <c r="Q1506">
        <v>0</v>
      </c>
      <c r="R1506">
        <v>0</v>
      </c>
      <c r="S1506">
        <v>0</v>
      </c>
      <c r="T1506">
        <v>1</v>
      </c>
      <c r="U1506">
        <v>0</v>
      </c>
      <c r="V1506">
        <v>0</v>
      </c>
      <c r="W1506">
        <v>0</v>
      </c>
      <c r="X1506">
        <v>11.466377190240653</v>
      </c>
      <c r="Y1506">
        <v>0</v>
      </c>
      <c r="Z1506">
        <v>0</v>
      </c>
      <c r="AA1506">
        <v>0</v>
      </c>
      <c r="AB1506">
        <v>6.2666335593400166</v>
      </c>
      <c r="AC1506">
        <v>0</v>
      </c>
      <c r="AD1506">
        <v>0</v>
      </c>
      <c r="AE1506">
        <v>17.733010749580671</v>
      </c>
    </row>
    <row r="1507" spans="1:31" x14ac:dyDescent="0.3">
      <c r="A1507">
        <v>2735676</v>
      </c>
      <c r="B1507">
        <v>1</v>
      </c>
      <c r="C1507" t="s">
        <v>81</v>
      </c>
      <c r="D1507" t="s">
        <v>120</v>
      </c>
      <c r="E1507" t="s">
        <v>156</v>
      </c>
      <c r="F1507" t="s">
        <v>4453</v>
      </c>
      <c r="G1507" t="s">
        <v>152</v>
      </c>
      <c r="H1507" t="s">
        <v>153</v>
      </c>
      <c r="I1507" t="s">
        <v>136</v>
      </c>
      <c r="J1507" t="s">
        <v>137</v>
      </c>
      <c r="K1507" t="s">
        <v>138</v>
      </c>
      <c r="L1507" t="s">
        <v>4454</v>
      </c>
      <c r="M1507" t="s">
        <v>4455</v>
      </c>
      <c r="N1507">
        <v>0.79444444400000003</v>
      </c>
      <c r="O1507">
        <v>0</v>
      </c>
      <c r="P1507">
        <v>0</v>
      </c>
      <c r="Q1507">
        <v>0</v>
      </c>
      <c r="R1507">
        <v>0</v>
      </c>
      <c r="S1507">
        <v>1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6.8081923165717342</v>
      </c>
      <c r="AB1507">
        <v>0</v>
      </c>
      <c r="AC1507">
        <v>0</v>
      </c>
      <c r="AD1507">
        <v>0</v>
      </c>
      <c r="AE1507">
        <v>6.8081923165717342</v>
      </c>
    </row>
    <row r="1508" spans="1:31" x14ac:dyDescent="0.3">
      <c r="A1508">
        <v>2736025</v>
      </c>
      <c r="B1508">
        <v>1</v>
      </c>
      <c r="C1508" t="s">
        <v>80</v>
      </c>
      <c r="D1508" t="s">
        <v>90</v>
      </c>
      <c r="E1508" t="s">
        <v>156</v>
      </c>
      <c r="F1508" t="s">
        <v>4456</v>
      </c>
      <c r="G1508" t="s">
        <v>596</v>
      </c>
      <c r="H1508" t="s">
        <v>153</v>
      </c>
      <c r="I1508" t="s">
        <v>136</v>
      </c>
      <c r="J1508" t="s">
        <v>137</v>
      </c>
      <c r="K1508" t="s">
        <v>138</v>
      </c>
      <c r="L1508" t="s">
        <v>4457</v>
      </c>
      <c r="M1508" t="s">
        <v>4458</v>
      </c>
      <c r="N1508">
        <v>15.210833333</v>
      </c>
      <c r="O1508">
        <v>0</v>
      </c>
      <c r="P1508">
        <v>391</v>
      </c>
      <c r="Q1508">
        <v>0</v>
      </c>
      <c r="R1508">
        <v>0</v>
      </c>
      <c r="S1508">
        <v>0</v>
      </c>
      <c r="T1508">
        <v>90</v>
      </c>
      <c r="U1508">
        <v>0</v>
      </c>
      <c r="V1508">
        <v>0</v>
      </c>
      <c r="W1508">
        <v>0</v>
      </c>
      <c r="X1508">
        <v>1486.2208826860167</v>
      </c>
      <c r="Y1508">
        <v>0</v>
      </c>
      <c r="Z1508">
        <v>0</v>
      </c>
      <c r="AA1508">
        <v>0</v>
      </c>
      <c r="AB1508">
        <v>1182.7196291362509</v>
      </c>
      <c r="AC1508">
        <v>0</v>
      </c>
      <c r="AD1508">
        <v>0</v>
      </c>
      <c r="AE1508">
        <v>2668.9405118222676</v>
      </c>
    </row>
    <row r="1509" spans="1:31" x14ac:dyDescent="0.3">
      <c r="A1509">
        <v>2736177</v>
      </c>
      <c r="B1509">
        <v>1</v>
      </c>
      <c r="C1509" t="s">
        <v>80</v>
      </c>
      <c r="D1509" t="s">
        <v>82</v>
      </c>
      <c r="E1509" t="s">
        <v>145</v>
      </c>
      <c r="F1509" t="s">
        <v>4459</v>
      </c>
      <c r="G1509" t="s">
        <v>181</v>
      </c>
      <c r="H1509" t="s">
        <v>135</v>
      </c>
      <c r="I1509" t="s">
        <v>136</v>
      </c>
      <c r="J1509" t="s">
        <v>137</v>
      </c>
      <c r="K1509" t="s">
        <v>138</v>
      </c>
      <c r="L1509" t="s">
        <v>4460</v>
      </c>
      <c r="M1509" t="s">
        <v>4461</v>
      </c>
      <c r="N1509">
        <v>5.0705555550000003</v>
      </c>
      <c r="O1509">
        <v>0</v>
      </c>
      <c r="P1509">
        <v>16</v>
      </c>
      <c r="Q1509">
        <v>0</v>
      </c>
      <c r="R1509">
        <v>0</v>
      </c>
      <c r="S1509">
        <v>0</v>
      </c>
      <c r="T1509">
        <v>11</v>
      </c>
      <c r="U1509">
        <v>0</v>
      </c>
      <c r="V1509">
        <v>0</v>
      </c>
      <c r="W1509">
        <v>0</v>
      </c>
      <c r="X1509">
        <v>30.057096913765893</v>
      </c>
      <c r="Y1509">
        <v>0</v>
      </c>
      <c r="Z1509">
        <v>0</v>
      </c>
      <c r="AA1509">
        <v>0</v>
      </c>
      <c r="AB1509">
        <v>50.583916867193338</v>
      </c>
      <c r="AC1509">
        <v>0</v>
      </c>
      <c r="AD1509">
        <v>0</v>
      </c>
      <c r="AE1509">
        <v>80.641013780959227</v>
      </c>
    </row>
    <row r="1510" spans="1:31" x14ac:dyDescent="0.3">
      <c r="A1510">
        <v>2735490</v>
      </c>
      <c r="B1510">
        <v>1</v>
      </c>
      <c r="C1510" t="s">
        <v>80</v>
      </c>
      <c r="D1510" t="s">
        <v>101</v>
      </c>
      <c r="E1510" t="s">
        <v>156</v>
      </c>
      <c r="F1510" t="s">
        <v>4462</v>
      </c>
      <c r="G1510" t="s">
        <v>185</v>
      </c>
      <c r="H1510" t="s">
        <v>153</v>
      </c>
      <c r="I1510" t="s">
        <v>136</v>
      </c>
      <c r="J1510" t="s">
        <v>137</v>
      </c>
      <c r="K1510" t="s">
        <v>138</v>
      </c>
      <c r="L1510" t="s">
        <v>4463</v>
      </c>
      <c r="M1510" t="s">
        <v>4464</v>
      </c>
      <c r="N1510">
        <v>2.2583333329999999</v>
      </c>
      <c r="O1510">
        <v>0</v>
      </c>
      <c r="P1510">
        <v>478</v>
      </c>
      <c r="Q1510">
        <v>0</v>
      </c>
      <c r="R1510">
        <v>0</v>
      </c>
      <c r="S1510">
        <v>0</v>
      </c>
      <c r="T1510">
        <v>7</v>
      </c>
      <c r="U1510">
        <v>0</v>
      </c>
      <c r="V1510">
        <v>0</v>
      </c>
      <c r="W1510">
        <v>0</v>
      </c>
      <c r="X1510">
        <v>138.33290270282242</v>
      </c>
      <c r="Y1510">
        <v>0</v>
      </c>
      <c r="Z1510">
        <v>0</v>
      </c>
      <c r="AA1510">
        <v>0</v>
      </c>
      <c r="AB1510">
        <v>31.313642910167484</v>
      </c>
      <c r="AC1510">
        <v>0</v>
      </c>
      <c r="AD1510">
        <v>0</v>
      </c>
      <c r="AE1510">
        <v>169.64654561298991</v>
      </c>
    </row>
    <row r="1511" spans="1:31" x14ac:dyDescent="0.3">
      <c r="A1511">
        <v>2735891</v>
      </c>
      <c r="B1511">
        <v>1</v>
      </c>
      <c r="C1511" t="s">
        <v>80</v>
      </c>
      <c r="D1511" t="s">
        <v>82</v>
      </c>
      <c r="E1511" t="s">
        <v>132</v>
      </c>
      <c r="F1511" t="s">
        <v>1034</v>
      </c>
      <c r="G1511" t="s">
        <v>393</v>
      </c>
      <c r="H1511" t="s">
        <v>135</v>
      </c>
      <c r="I1511" t="s">
        <v>136</v>
      </c>
      <c r="J1511" t="s">
        <v>137</v>
      </c>
      <c r="K1511" t="s">
        <v>138</v>
      </c>
      <c r="L1511" t="s">
        <v>4465</v>
      </c>
      <c r="M1511" t="s">
        <v>4466</v>
      </c>
      <c r="N1511">
        <v>5.0875000000000004</v>
      </c>
      <c r="O1511">
        <v>0</v>
      </c>
      <c r="P1511">
        <v>192</v>
      </c>
      <c r="Q1511">
        <v>0</v>
      </c>
      <c r="R1511">
        <v>0</v>
      </c>
      <c r="S1511">
        <v>0</v>
      </c>
      <c r="T1511">
        <v>349</v>
      </c>
      <c r="U1511">
        <v>0</v>
      </c>
      <c r="V1511">
        <v>0</v>
      </c>
      <c r="W1511">
        <v>0</v>
      </c>
      <c r="X1511">
        <v>224.35554924326362</v>
      </c>
      <c r="Y1511">
        <v>0</v>
      </c>
      <c r="Z1511">
        <v>0</v>
      </c>
      <c r="AA1511">
        <v>0</v>
      </c>
      <c r="AB1511">
        <v>1733.0474232698557</v>
      </c>
      <c r="AC1511">
        <v>0</v>
      </c>
      <c r="AD1511">
        <v>0</v>
      </c>
      <c r="AE1511">
        <v>1957.4029725131193</v>
      </c>
    </row>
    <row r="1512" spans="1:31" x14ac:dyDescent="0.3">
      <c r="A1512">
        <v>2735136</v>
      </c>
      <c r="B1512">
        <v>2</v>
      </c>
      <c r="C1512" t="s">
        <v>80</v>
      </c>
      <c r="D1512" t="s">
        <v>87</v>
      </c>
      <c r="E1512" t="s">
        <v>132</v>
      </c>
      <c r="F1512" t="s">
        <v>4467</v>
      </c>
      <c r="G1512" t="s">
        <v>147</v>
      </c>
      <c r="H1512" t="s">
        <v>135</v>
      </c>
      <c r="I1512" t="s">
        <v>136</v>
      </c>
      <c r="J1512" t="s">
        <v>137</v>
      </c>
      <c r="K1512" t="s">
        <v>138</v>
      </c>
      <c r="L1512" t="s">
        <v>3308</v>
      </c>
      <c r="M1512" t="s">
        <v>4468</v>
      </c>
      <c r="N1512">
        <v>0.22277777700000001</v>
      </c>
      <c r="O1512">
        <v>0</v>
      </c>
      <c r="P1512">
        <v>552</v>
      </c>
      <c r="Q1512">
        <v>0</v>
      </c>
      <c r="R1512">
        <v>0</v>
      </c>
      <c r="S1512">
        <v>0</v>
      </c>
      <c r="T1512">
        <v>14</v>
      </c>
      <c r="U1512">
        <v>0</v>
      </c>
      <c r="V1512">
        <v>0</v>
      </c>
      <c r="W1512">
        <v>0</v>
      </c>
      <c r="X1512">
        <v>30.353384897116779</v>
      </c>
      <c r="Y1512">
        <v>0</v>
      </c>
      <c r="Z1512">
        <v>0</v>
      </c>
      <c r="AA1512">
        <v>0</v>
      </c>
      <c r="AB1512">
        <v>2.1826154020505166</v>
      </c>
      <c r="AC1512">
        <v>0</v>
      </c>
      <c r="AD1512">
        <v>0</v>
      </c>
      <c r="AE1512">
        <v>32.536000299167299</v>
      </c>
    </row>
    <row r="1513" spans="1:31" x14ac:dyDescent="0.3">
      <c r="A1513">
        <v>2736014</v>
      </c>
      <c r="B1513">
        <v>1</v>
      </c>
      <c r="C1513" t="s">
        <v>80</v>
      </c>
      <c r="D1513" t="s">
        <v>93</v>
      </c>
      <c r="E1513" t="s">
        <v>145</v>
      </c>
      <c r="F1513" t="s">
        <v>4469</v>
      </c>
      <c r="G1513" t="s">
        <v>181</v>
      </c>
      <c r="H1513" t="s">
        <v>135</v>
      </c>
      <c r="I1513" t="s">
        <v>136</v>
      </c>
      <c r="J1513" t="s">
        <v>137</v>
      </c>
      <c r="K1513" t="s">
        <v>138</v>
      </c>
      <c r="L1513" t="s">
        <v>4470</v>
      </c>
      <c r="M1513" t="s">
        <v>4471</v>
      </c>
      <c r="N1513">
        <v>5.4197222219999999</v>
      </c>
      <c r="O1513">
        <v>0</v>
      </c>
      <c r="P1513">
        <v>5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5.1042508887832136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5.1042508887832136</v>
      </c>
    </row>
    <row r="1514" spans="1:31" x14ac:dyDescent="0.3">
      <c r="A1514">
        <v>2735496</v>
      </c>
      <c r="B1514">
        <v>1</v>
      </c>
      <c r="C1514" t="s">
        <v>80</v>
      </c>
      <c r="D1514" t="s">
        <v>104</v>
      </c>
      <c r="E1514" t="s">
        <v>150</v>
      </c>
      <c r="F1514" t="s">
        <v>4472</v>
      </c>
      <c r="G1514" t="s">
        <v>152</v>
      </c>
      <c r="H1514" t="s">
        <v>153</v>
      </c>
      <c r="I1514" t="s">
        <v>136</v>
      </c>
      <c r="J1514" t="s">
        <v>137</v>
      </c>
      <c r="K1514" t="s">
        <v>138</v>
      </c>
      <c r="L1514" t="s">
        <v>4473</v>
      </c>
      <c r="M1514" t="s">
        <v>4474</v>
      </c>
      <c r="N1514">
        <v>0.66666666600000002</v>
      </c>
      <c r="O1514">
        <v>1</v>
      </c>
      <c r="P1514">
        <v>10</v>
      </c>
      <c r="Q1514">
        <v>25</v>
      </c>
      <c r="R1514">
        <v>55</v>
      </c>
      <c r="S1514">
        <v>16</v>
      </c>
      <c r="T1514">
        <v>11</v>
      </c>
      <c r="U1514">
        <v>18</v>
      </c>
      <c r="V1514">
        <v>0</v>
      </c>
      <c r="W1514">
        <v>0.30631938479999993</v>
      </c>
      <c r="X1514">
        <v>0.72568707181399994</v>
      </c>
      <c r="Y1514">
        <v>70.145591362086009</v>
      </c>
      <c r="Z1514">
        <v>1.054815048</v>
      </c>
      <c r="AA1514">
        <v>268.224120105672</v>
      </c>
      <c r="AB1514">
        <v>3.7396226717099998</v>
      </c>
      <c r="AC1514">
        <v>6083.6123735055126</v>
      </c>
      <c r="AD1514">
        <v>0</v>
      </c>
      <c r="AE1514">
        <v>6427.8085291495945</v>
      </c>
    </row>
    <row r="1515" spans="1:31" x14ac:dyDescent="0.3">
      <c r="A1515">
        <v>2735805</v>
      </c>
      <c r="B1515">
        <v>1</v>
      </c>
      <c r="C1515" t="s">
        <v>80</v>
      </c>
      <c r="D1515" t="s">
        <v>110</v>
      </c>
      <c r="E1515" t="s">
        <v>145</v>
      </c>
      <c r="F1515" t="s">
        <v>4475</v>
      </c>
      <c r="G1515" t="s">
        <v>230</v>
      </c>
      <c r="H1515" t="s">
        <v>135</v>
      </c>
      <c r="I1515" t="s">
        <v>136</v>
      </c>
      <c r="J1515" t="s">
        <v>137</v>
      </c>
      <c r="K1515" t="s">
        <v>138</v>
      </c>
      <c r="L1515" t="s">
        <v>4476</v>
      </c>
      <c r="M1515" t="s">
        <v>4477</v>
      </c>
      <c r="N1515">
        <v>4.8513888879999998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1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2.46791026349208</v>
      </c>
      <c r="AC1515">
        <v>0</v>
      </c>
      <c r="AD1515">
        <v>0</v>
      </c>
      <c r="AE1515">
        <v>2.46791026349208</v>
      </c>
    </row>
    <row r="1516" spans="1:31" x14ac:dyDescent="0.3">
      <c r="A1516">
        <v>2736386</v>
      </c>
      <c r="B1516">
        <v>1</v>
      </c>
      <c r="C1516" t="s">
        <v>80</v>
      </c>
      <c r="D1516" t="s">
        <v>111</v>
      </c>
      <c r="E1516" t="s">
        <v>145</v>
      </c>
      <c r="F1516" t="s">
        <v>4478</v>
      </c>
      <c r="G1516" t="s">
        <v>230</v>
      </c>
      <c r="H1516" t="s">
        <v>135</v>
      </c>
      <c r="I1516" t="s">
        <v>136</v>
      </c>
      <c r="J1516" t="s">
        <v>137</v>
      </c>
      <c r="K1516" t="s">
        <v>138</v>
      </c>
      <c r="L1516" t="s">
        <v>4479</v>
      </c>
      <c r="M1516" t="s">
        <v>4480</v>
      </c>
      <c r="N1516">
        <v>7.9838888880000001</v>
      </c>
      <c r="O1516">
        <v>0</v>
      </c>
      <c r="P1516">
        <v>1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12.754700915079187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12.754700915079187</v>
      </c>
    </row>
    <row r="1517" spans="1:31" x14ac:dyDescent="0.3">
      <c r="A1517">
        <v>2735310</v>
      </c>
      <c r="B1517">
        <v>1</v>
      </c>
      <c r="C1517" t="s">
        <v>80</v>
      </c>
      <c r="D1517" t="s">
        <v>104</v>
      </c>
      <c r="E1517" t="s">
        <v>150</v>
      </c>
      <c r="F1517" t="s">
        <v>1128</v>
      </c>
      <c r="G1517" t="s">
        <v>152</v>
      </c>
      <c r="H1517" t="s">
        <v>153</v>
      </c>
      <c r="I1517" t="s">
        <v>136</v>
      </c>
      <c r="J1517" t="s">
        <v>137</v>
      </c>
      <c r="K1517" t="s">
        <v>138</v>
      </c>
      <c r="L1517" t="s">
        <v>4481</v>
      </c>
      <c r="M1517" t="s">
        <v>4482</v>
      </c>
      <c r="N1517">
        <v>0.67833333299999998</v>
      </c>
      <c r="O1517">
        <v>1</v>
      </c>
      <c r="P1517">
        <v>787</v>
      </c>
      <c r="Q1517">
        <v>0</v>
      </c>
      <c r="R1517">
        <v>22</v>
      </c>
      <c r="S1517">
        <v>2</v>
      </c>
      <c r="T1517">
        <v>118</v>
      </c>
      <c r="U1517">
        <v>0</v>
      </c>
      <c r="V1517">
        <v>0</v>
      </c>
      <c r="W1517">
        <v>0.12341987031250001</v>
      </c>
      <c r="X1517">
        <v>100.30855931888831</v>
      </c>
      <c r="Y1517">
        <v>0</v>
      </c>
      <c r="Z1517">
        <v>0.71981163042018748</v>
      </c>
      <c r="AA1517">
        <v>1.13848957232241</v>
      </c>
      <c r="AB1517">
        <v>28.342377717658099</v>
      </c>
      <c r="AC1517">
        <v>0</v>
      </c>
      <c r="AD1517">
        <v>0</v>
      </c>
      <c r="AE1517">
        <v>130.63265810960152</v>
      </c>
    </row>
    <row r="1518" spans="1:31" x14ac:dyDescent="0.3">
      <c r="A1518">
        <v>2735659</v>
      </c>
      <c r="B1518">
        <v>1</v>
      </c>
      <c r="C1518" t="s">
        <v>81</v>
      </c>
      <c r="D1518" t="s">
        <v>112</v>
      </c>
      <c r="E1518" t="s">
        <v>161</v>
      </c>
      <c r="F1518" t="s">
        <v>4483</v>
      </c>
      <c r="G1518" t="s">
        <v>163</v>
      </c>
      <c r="H1518" t="s">
        <v>135</v>
      </c>
      <c r="I1518" t="s">
        <v>136</v>
      </c>
      <c r="J1518" t="s">
        <v>137</v>
      </c>
      <c r="K1518" t="s">
        <v>138</v>
      </c>
      <c r="L1518" t="s">
        <v>4484</v>
      </c>
      <c r="M1518" t="s">
        <v>4485</v>
      </c>
      <c r="N1518">
        <v>1.801388888</v>
      </c>
      <c r="O1518">
        <v>0</v>
      </c>
      <c r="P1518">
        <v>92</v>
      </c>
      <c r="Q1518">
        <v>0</v>
      </c>
      <c r="R1518">
        <v>0</v>
      </c>
      <c r="S1518">
        <v>0</v>
      </c>
      <c r="T1518">
        <v>6</v>
      </c>
      <c r="U1518">
        <v>0</v>
      </c>
      <c r="V1518">
        <v>0</v>
      </c>
      <c r="W1518">
        <v>0</v>
      </c>
      <c r="X1518">
        <v>11.190639584252828</v>
      </c>
      <c r="Y1518">
        <v>0</v>
      </c>
      <c r="Z1518">
        <v>0</v>
      </c>
      <c r="AA1518">
        <v>0</v>
      </c>
      <c r="AB1518">
        <v>3.0197163628266019</v>
      </c>
      <c r="AC1518">
        <v>0</v>
      </c>
      <c r="AD1518">
        <v>0</v>
      </c>
      <c r="AE1518">
        <v>14.21035594707943</v>
      </c>
    </row>
    <row r="1519" spans="1:31" x14ac:dyDescent="0.3">
      <c r="A1519">
        <v>2736100</v>
      </c>
      <c r="B1519">
        <v>1</v>
      </c>
      <c r="C1519" t="s">
        <v>80</v>
      </c>
      <c r="D1519" t="s">
        <v>96</v>
      </c>
      <c r="E1519" t="s">
        <v>156</v>
      </c>
      <c r="F1519" t="s">
        <v>4486</v>
      </c>
      <c r="G1519" t="s">
        <v>152</v>
      </c>
      <c r="H1519" t="s">
        <v>153</v>
      </c>
      <c r="I1519" t="s">
        <v>136</v>
      </c>
      <c r="J1519" t="s">
        <v>137</v>
      </c>
      <c r="K1519" t="s">
        <v>138</v>
      </c>
      <c r="L1519" t="s">
        <v>4487</v>
      </c>
      <c r="M1519" t="s">
        <v>4488</v>
      </c>
      <c r="N1519">
        <v>4.2369444439999997</v>
      </c>
      <c r="O1519">
        <v>0</v>
      </c>
      <c r="P1519">
        <v>56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22.063511085353515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22.063511085353515</v>
      </c>
    </row>
    <row r="1520" spans="1:31" x14ac:dyDescent="0.3">
      <c r="A1520">
        <v>2735264</v>
      </c>
      <c r="B1520">
        <v>1</v>
      </c>
      <c r="C1520" t="s">
        <v>80</v>
      </c>
      <c r="D1520" t="s">
        <v>99</v>
      </c>
      <c r="E1520" t="s">
        <v>161</v>
      </c>
      <c r="F1520" t="s">
        <v>4489</v>
      </c>
      <c r="G1520" t="s">
        <v>163</v>
      </c>
      <c r="H1520" t="s">
        <v>135</v>
      </c>
      <c r="I1520" t="s">
        <v>136</v>
      </c>
      <c r="J1520" t="s">
        <v>137</v>
      </c>
      <c r="K1520" t="s">
        <v>138</v>
      </c>
      <c r="L1520" t="s">
        <v>4490</v>
      </c>
      <c r="M1520" t="s">
        <v>4491</v>
      </c>
      <c r="N1520">
        <v>1.042777777</v>
      </c>
      <c r="O1520">
        <v>0</v>
      </c>
      <c r="P1520">
        <v>42</v>
      </c>
      <c r="Q1520">
        <v>0</v>
      </c>
      <c r="R1520">
        <v>1</v>
      </c>
      <c r="S1520">
        <v>0</v>
      </c>
      <c r="T1520">
        <v>3</v>
      </c>
      <c r="U1520">
        <v>0</v>
      </c>
      <c r="V1520">
        <v>0</v>
      </c>
      <c r="W1520">
        <v>0</v>
      </c>
      <c r="X1520">
        <v>7.5597247934613661</v>
      </c>
      <c r="Y1520">
        <v>0</v>
      </c>
      <c r="Z1520">
        <v>0</v>
      </c>
      <c r="AA1520">
        <v>0</v>
      </c>
      <c r="AB1520">
        <v>1.6852871397766667</v>
      </c>
      <c r="AC1520">
        <v>0</v>
      </c>
      <c r="AD1520">
        <v>0</v>
      </c>
      <c r="AE1520">
        <v>9.2450119332380325</v>
      </c>
    </row>
    <row r="1521" spans="1:31" x14ac:dyDescent="0.3">
      <c r="A1521">
        <v>2736346</v>
      </c>
      <c r="B1521">
        <v>1</v>
      </c>
      <c r="C1521" t="s">
        <v>81</v>
      </c>
      <c r="D1521" t="s">
        <v>121</v>
      </c>
      <c r="E1521" t="s">
        <v>161</v>
      </c>
      <c r="F1521" t="s">
        <v>4492</v>
      </c>
      <c r="G1521" t="s">
        <v>170</v>
      </c>
      <c r="H1521" t="s">
        <v>135</v>
      </c>
      <c r="I1521" t="s">
        <v>136</v>
      </c>
      <c r="J1521" t="s">
        <v>137</v>
      </c>
      <c r="K1521" t="s">
        <v>138</v>
      </c>
      <c r="L1521" t="s">
        <v>4493</v>
      </c>
      <c r="M1521" t="s">
        <v>4494</v>
      </c>
      <c r="N1521">
        <v>1.8080555549999999</v>
      </c>
      <c r="O1521">
        <v>0</v>
      </c>
      <c r="P1521">
        <v>0</v>
      </c>
      <c r="Q1521">
        <v>0</v>
      </c>
      <c r="R1521">
        <v>2</v>
      </c>
      <c r="S1521">
        <v>0</v>
      </c>
      <c r="T1521">
        <v>1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0.8110856689425</v>
      </c>
      <c r="AA1521">
        <v>0</v>
      </c>
      <c r="AB1521">
        <v>1.6960268167629198</v>
      </c>
      <c r="AC1521">
        <v>0</v>
      </c>
      <c r="AD1521">
        <v>0</v>
      </c>
      <c r="AE1521">
        <v>2.5071124857054197</v>
      </c>
    </row>
    <row r="1522" spans="1:31" x14ac:dyDescent="0.3">
      <c r="A1522">
        <v>2736246</v>
      </c>
      <c r="B1522">
        <v>1</v>
      </c>
      <c r="C1522" t="s">
        <v>80</v>
      </c>
      <c r="D1522" t="s">
        <v>96</v>
      </c>
      <c r="E1522" t="s">
        <v>145</v>
      </c>
      <c r="F1522" t="s">
        <v>4495</v>
      </c>
      <c r="G1522" t="s">
        <v>230</v>
      </c>
      <c r="H1522" t="s">
        <v>135</v>
      </c>
      <c r="I1522" t="s">
        <v>136</v>
      </c>
      <c r="J1522" t="s">
        <v>137</v>
      </c>
      <c r="K1522" t="s">
        <v>138</v>
      </c>
      <c r="L1522" t="s">
        <v>4496</v>
      </c>
      <c r="M1522" t="s">
        <v>4497</v>
      </c>
      <c r="N1522">
        <v>1.08</v>
      </c>
      <c r="O1522">
        <v>0</v>
      </c>
      <c r="P1522">
        <v>1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0.44493506311815834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0.44493506311815834</v>
      </c>
    </row>
    <row r="1523" spans="1:31" x14ac:dyDescent="0.3">
      <c r="A1523">
        <v>2735622</v>
      </c>
      <c r="B1523">
        <v>1</v>
      </c>
      <c r="C1523" t="s">
        <v>80</v>
      </c>
      <c r="D1523" t="s">
        <v>94</v>
      </c>
      <c r="E1523" t="s">
        <v>150</v>
      </c>
      <c r="F1523" t="s">
        <v>4498</v>
      </c>
      <c r="G1523" t="s">
        <v>152</v>
      </c>
      <c r="H1523" t="s">
        <v>153</v>
      </c>
      <c r="I1523" t="s">
        <v>136</v>
      </c>
      <c r="J1523" t="s">
        <v>137</v>
      </c>
      <c r="K1523" t="s">
        <v>138</v>
      </c>
      <c r="L1523" t="s">
        <v>4499</v>
      </c>
      <c r="M1523" t="s">
        <v>4500</v>
      </c>
      <c r="N1523">
        <v>1.938055555</v>
      </c>
      <c r="O1523">
        <v>0</v>
      </c>
      <c r="P1523">
        <v>2</v>
      </c>
      <c r="Q1523">
        <v>4</v>
      </c>
      <c r="R1523">
        <v>28</v>
      </c>
      <c r="S1523">
        <v>4</v>
      </c>
      <c r="T1523">
        <v>43</v>
      </c>
      <c r="U1523">
        <v>2</v>
      </c>
      <c r="V1523">
        <v>0</v>
      </c>
      <c r="W1523">
        <v>0</v>
      </c>
      <c r="X1523">
        <v>0.3717460099378716</v>
      </c>
      <c r="Y1523">
        <v>1.1162481818265919</v>
      </c>
      <c r="Z1523">
        <v>2.1279195042933332</v>
      </c>
      <c r="AA1523">
        <v>37.802008443097108</v>
      </c>
      <c r="AB1523">
        <v>55.171777271570015</v>
      </c>
      <c r="AC1523">
        <v>86.876373726047404</v>
      </c>
      <c r="AD1523">
        <v>0</v>
      </c>
      <c r="AE1523">
        <v>183.46607313677231</v>
      </c>
    </row>
    <row r="1524" spans="1:31" x14ac:dyDescent="0.3">
      <c r="A1524">
        <v>2736240</v>
      </c>
      <c r="B1524">
        <v>1</v>
      </c>
      <c r="C1524" t="s">
        <v>80</v>
      </c>
      <c r="D1524" t="s">
        <v>97</v>
      </c>
      <c r="E1524" t="s">
        <v>161</v>
      </c>
      <c r="F1524" t="s">
        <v>4501</v>
      </c>
      <c r="G1524" t="s">
        <v>163</v>
      </c>
      <c r="H1524" t="s">
        <v>135</v>
      </c>
      <c r="I1524" t="s">
        <v>136</v>
      </c>
      <c r="J1524" t="s">
        <v>137</v>
      </c>
      <c r="K1524" t="s">
        <v>138</v>
      </c>
      <c r="L1524" t="s">
        <v>4502</v>
      </c>
      <c r="M1524" t="s">
        <v>4503</v>
      </c>
      <c r="N1524">
        <v>1.3091666660000001</v>
      </c>
      <c r="O1524">
        <v>0</v>
      </c>
      <c r="P1524">
        <v>8</v>
      </c>
      <c r="Q1524">
        <v>0</v>
      </c>
      <c r="R1524">
        <v>0</v>
      </c>
      <c r="S1524">
        <v>0</v>
      </c>
      <c r="T1524">
        <v>3</v>
      </c>
      <c r="U1524">
        <v>0</v>
      </c>
      <c r="V1524">
        <v>0</v>
      </c>
      <c r="W1524">
        <v>0</v>
      </c>
      <c r="X1524">
        <v>1.9695605009048733</v>
      </c>
      <c r="Y1524">
        <v>0</v>
      </c>
      <c r="Z1524">
        <v>0</v>
      </c>
      <c r="AA1524">
        <v>0</v>
      </c>
      <c r="AB1524">
        <v>1.4357846403086132</v>
      </c>
      <c r="AC1524">
        <v>0</v>
      </c>
      <c r="AD1524">
        <v>0</v>
      </c>
      <c r="AE1524">
        <v>3.4053451412134867</v>
      </c>
    </row>
    <row r="1525" spans="1:31" x14ac:dyDescent="0.3">
      <c r="A1525">
        <v>2735642</v>
      </c>
      <c r="B1525">
        <v>1</v>
      </c>
      <c r="C1525" t="s">
        <v>81</v>
      </c>
      <c r="D1525" t="s">
        <v>122</v>
      </c>
      <c r="E1525" t="s">
        <v>156</v>
      </c>
      <c r="F1525" t="s">
        <v>4504</v>
      </c>
      <c r="G1525" t="s">
        <v>209</v>
      </c>
      <c r="H1525" t="s">
        <v>153</v>
      </c>
      <c r="I1525" t="s">
        <v>136</v>
      </c>
      <c r="J1525" t="s">
        <v>137</v>
      </c>
      <c r="K1525" t="s">
        <v>210</v>
      </c>
      <c r="L1525" t="s">
        <v>4505</v>
      </c>
      <c r="M1525" t="s">
        <v>4506</v>
      </c>
      <c r="N1525">
        <v>5.9269444440000001</v>
      </c>
      <c r="O1525">
        <v>0</v>
      </c>
      <c r="P1525">
        <v>180</v>
      </c>
      <c r="Q1525">
        <v>0</v>
      </c>
      <c r="R1525">
        <v>1</v>
      </c>
      <c r="S1525">
        <v>0</v>
      </c>
      <c r="T1525">
        <v>9</v>
      </c>
      <c r="U1525">
        <v>0</v>
      </c>
      <c r="V1525">
        <v>0</v>
      </c>
      <c r="W1525">
        <v>0</v>
      </c>
      <c r="X1525">
        <v>147.45807570526307</v>
      </c>
      <c r="Y1525">
        <v>0</v>
      </c>
      <c r="Z1525">
        <v>0</v>
      </c>
      <c r="AA1525">
        <v>0</v>
      </c>
      <c r="AB1525">
        <v>53.406816273766218</v>
      </c>
      <c r="AC1525">
        <v>0</v>
      </c>
      <c r="AD1525">
        <v>0</v>
      </c>
      <c r="AE1525">
        <v>200.8648919790293</v>
      </c>
    </row>
    <row r="1526" spans="1:31" x14ac:dyDescent="0.3">
      <c r="A1526">
        <v>2736283</v>
      </c>
      <c r="B1526">
        <v>1</v>
      </c>
      <c r="C1526" t="s">
        <v>80</v>
      </c>
      <c r="D1526" t="s">
        <v>82</v>
      </c>
      <c r="E1526" t="s">
        <v>145</v>
      </c>
      <c r="F1526" t="s">
        <v>4507</v>
      </c>
      <c r="G1526" t="s">
        <v>147</v>
      </c>
      <c r="H1526" t="s">
        <v>135</v>
      </c>
      <c r="I1526" t="s">
        <v>136</v>
      </c>
      <c r="J1526" t="s">
        <v>137</v>
      </c>
      <c r="K1526" t="s">
        <v>138</v>
      </c>
      <c r="L1526" t="s">
        <v>4508</v>
      </c>
      <c r="M1526" t="s">
        <v>4509</v>
      </c>
      <c r="N1526">
        <v>9.5180555550000001</v>
      </c>
      <c r="O1526">
        <v>0</v>
      </c>
      <c r="P1526">
        <v>8</v>
      </c>
      <c r="Q1526">
        <v>0</v>
      </c>
      <c r="R1526">
        <v>0</v>
      </c>
      <c r="S1526">
        <v>0</v>
      </c>
      <c r="T1526">
        <v>1</v>
      </c>
      <c r="U1526">
        <v>0</v>
      </c>
      <c r="V1526">
        <v>0</v>
      </c>
      <c r="W1526">
        <v>0</v>
      </c>
      <c r="X1526">
        <v>39.189260907849906</v>
      </c>
      <c r="Y1526">
        <v>0</v>
      </c>
      <c r="Z1526">
        <v>0</v>
      </c>
      <c r="AA1526">
        <v>0</v>
      </c>
      <c r="AB1526">
        <v>28.316631000276423</v>
      </c>
      <c r="AC1526">
        <v>0</v>
      </c>
      <c r="AD1526">
        <v>0</v>
      </c>
      <c r="AE1526">
        <v>67.50589190812633</v>
      </c>
    </row>
    <row r="1527" spans="1:31" x14ac:dyDescent="0.3">
      <c r="A1527">
        <v>2736406</v>
      </c>
      <c r="B1527">
        <v>1</v>
      </c>
      <c r="C1527" t="s">
        <v>80</v>
      </c>
      <c r="D1527" t="s">
        <v>94</v>
      </c>
      <c r="E1527" t="s">
        <v>145</v>
      </c>
      <c r="F1527" t="s">
        <v>4510</v>
      </c>
      <c r="G1527" t="s">
        <v>181</v>
      </c>
      <c r="H1527" t="s">
        <v>135</v>
      </c>
      <c r="I1527" t="s">
        <v>136</v>
      </c>
      <c r="J1527" t="s">
        <v>137</v>
      </c>
      <c r="K1527" t="s">
        <v>138</v>
      </c>
      <c r="L1527" t="s">
        <v>4511</v>
      </c>
      <c r="M1527" t="s">
        <v>4512</v>
      </c>
      <c r="N1527">
        <v>2.9141666659999999</v>
      </c>
      <c r="O1527">
        <v>0</v>
      </c>
      <c r="P1527">
        <v>3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1.9477066767061126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1.9477066767061126</v>
      </c>
    </row>
    <row r="1528" spans="1:31" x14ac:dyDescent="0.3">
      <c r="A1528">
        <v>2735473</v>
      </c>
      <c r="B1528">
        <v>1</v>
      </c>
      <c r="C1528" t="s">
        <v>81</v>
      </c>
      <c r="D1528" t="s">
        <v>118</v>
      </c>
      <c r="E1528" t="s">
        <v>132</v>
      </c>
      <c r="F1528" t="s">
        <v>4513</v>
      </c>
      <c r="G1528" t="s">
        <v>925</v>
      </c>
      <c r="H1528" t="s">
        <v>135</v>
      </c>
      <c r="I1528" t="s">
        <v>136</v>
      </c>
      <c r="J1528" t="s">
        <v>137</v>
      </c>
      <c r="K1528" t="s">
        <v>210</v>
      </c>
      <c r="L1528" t="s">
        <v>4514</v>
      </c>
      <c r="M1528" t="s">
        <v>4515</v>
      </c>
      <c r="N1528">
        <v>7.5080555550000003</v>
      </c>
      <c r="O1528">
        <v>0</v>
      </c>
      <c r="P1528">
        <v>93</v>
      </c>
      <c r="Q1528">
        <v>0</v>
      </c>
      <c r="R1528">
        <v>10</v>
      </c>
      <c r="S1528">
        <v>0</v>
      </c>
      <c r="T1528">
        <v>9</v>
      </c>
      <c r="U1528">
        <v>0</v>
      </c>
      <c r="V1528">
        <v>0</v>
      </c>
      <c r="W1528">
        <v>0</v>
      </c>
      <c r="X1528">
        <v>141.18345869539797</v>
      </c>
      <c r="Y1528">
        <v>0</v>
      </c>
      <c r="Z1528">
        <v>7.1402738504589092</v>
      </c>
      <c r="AA1528">
        <v>0</v>
      </c>
      <c r="AB1528">
        <v>35.06156497401274</v>
      </c>
      <c r="AC1528">
        <v>0</v>
      </c>
      <c r="AD1528">
        <v>0</v>
      </c>
      <c r="AE1528">
        <v>183.3852975198696</v>
      </c>
    </row>
    <row r="1529" spans="1:31" x14ac:dyDescent="0.3">
      <c r="A1529">
        <v>2735722</v>
      </c>
      <c r="B1529">
        <v>1</v>
      </c>
      <c r="C1529" t="s">
        <v>81</v>
      </c>
      <c r="D1529" t="s">
        <v>128</v>
      </c>
      <c r="E1529" t="s">
        <v>213</v>
      </c>
      <c r="F1529" t="s">
        <v>4516</v>
      </c>
      <c r="G1529" t="s">
        <v>152</v>
      </c>
      <c r="H1529" t="s">
        <v>153</v>
      </c>
      <c r="I1529" t="s">
        <v>136</v>
      </c>
      <c r="J1529" t="s">
        <v>137</v>
      </c>
      <c r="K1529" t="s">
        <v>138</v>
      </c>
      <c r="L1529" t="s">
        <v>3789</v>
      </c>
      <c r="M1529" t="s">
        <v>4517</v>
      </c>
      <c r="N1529">
        <v>2.9930555550000002</v>
      </c>
      <c r="O1529">
        <v>0</v>
      </c>
      <c r="P1529">
        <v>0</v>
      </c>
      <c r="Q1529">
        <v>0</v>
      </c>
      <c r="R1529">
        <v>0</v>
      </c>
      <c r="S1529">
        <v>13</v>
      </c>
      <c r="T1529">
        <v>0</v>
      </c>
      <c r="U1529">
        <v>25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2000.8173230016632</v>
      </c>
      <c r="AB1529">
        <v>0</v>
      </c>
      <c r="AC1529">
        <v>12624.835831867722</v>
      </c>
      <c r="AD1529">
        <v>0</v>
      </c>
      <c r="AE1529">
        <v>14625.653154869386</v>
      </c>
    </row>
    <row r="1530" spans="1:31" x14ac:dyDescent="0.3">
      <c r="A1530">
        <v>2735971</v>
      </c>
      <c r="B1530">
        <v>1</v>
      </c>
      <c r="C1530" t="s">
        <v>80</v>
      </c>
      <c r="D1530" t="s">
        <v>83</v>
      </c>
      <c r="E1530" t="s">
        <v>156</v>
      </c>
      <c r="F1530" t="s">
        <v>4518</v>
      </c>
      <c r="G1530" t="s">
        <v>152</v>
      </c>
      <c r="H1530" t="s">
        <v>153</v>
      </c>
      <c r="I1530" t="s">
        <v>136</v>
      </c>
      <c r="J1530" t="s">
        <v>137</v>
      </c>
      <c r="K1530" t="s">
        <v>138</v>
      </c>
      <c r="L1530" t="s">
        <v>4519</v>
      </c>
      <c r="M1530" t="s">
        <v>4520</v>
      </c>
      <c r="N1530">
        <v>0.716388888</v>
      </c>
      <c r="O1530">
        <v>0</v>
      </c>
      <c r="P1530">
        <v>0</v>
      </c>
      <c r="Q1530">
        <v>6</v>
      </c>
      <c r="R1530">
        <v>0</v>
      </c>
      <c r="S1530">
        <v>5</v>
      </c>
      <c r="T1530">
        <v>0</v>
      </c>
      <c r="U1530">
        <v>1</v>
      </c>
      <c r="V1530">
        <v>0</v>
      </c>
      <c r="W1530">
        <v>0</v>
      </c>
      <c r="X1530">
        <v>0</v>
      </c>
      <c r="Y1530">
        <v>2.853534209900221</v>
      </c>
      <c r="Z1530">
        <v>0</v>
      </c>
      <c r="AA1530">
        <v>8.6871703005284324</v>
      </c>
      <c r="AB1530">
        <v>0</v>
      </c>
      <c r="AC1530">
        <v>40.793857952259998</v>
      </c>
      <c r="AD1530">
        <v>0</v>
      </c>
      <c r="AE1530">
        <v>52.334562462688652</v>
      </c>
    </row>
    <row r="1531" spans="1:31" x14ac:dyDescent="0.3">
      <c r="A1531">
        <v>2736220</v>
      </c>
      <c r="B1531">
        <v>1</v>
      </c>
      <c r="C1531" t="s">
        <v>80</v>
      </c>
      <c r="D1531" t="s">
        <v>101</v>
      </c>
      <c r="E1531" t="s">
        <v>200</v>
      </c>
      <c r="F1531" t="s">
        <v>4521</v>
      </c>
      <c r="G1531" t="s">
        <v>170</v>
      </c>
      <c r="H1531" t="s">
        <v>135</v>
      </c>
      <c r="I1531" t="s">
        <v>136</v>
      </c>
      <c r="J1531" t="s">
        <v>137</v>
      </c>
      <c r="K1531" t="s">
        <v>138</v>
      </c>
      <c r="L1531" t="s">
        <v>4522</v>
      </c>
      <c r="M1531" t="s">
        <v>4523</v>
      </c>
      <c r="N1531">
        <v>3.3280555550000002</v>
      </c>
      <c r="O1531">
        <v>0</v>
      </c>
      <c r="P1531">
        <v>54</v>
      </c>
      <c r="Q1531">
        <v>0</v>
      </c>
      <c r="R1531">
        <v>0</v>
      </c>
      <c r="S1531">
        <v>0</v>
      </c>
      <c r="T1531">
        <v>3</v>
      </c>
      <c r="U1531">
        <v>0</v>
      </c>
      <c r="V1531">
        <v>0</v>
      </c>
      <c r="W1531">
        <v>0</v>
      </c>
      <c r="X1531">
        <v>25.064907732159412</v>
      </c>
      <c r="Y1531">
        <v>0</v>
      </c>
      <c r="Z1531">
        <v>0</v>
      </c>
      <c r="AA1531">
        <v>0</v>
      </c>
      <c r="AB1531">
        <v>3.9625287222578333E-2</v>
      </c>
      <c r="AC1531">
        <v>0</v>
      </c>
      <c r="AD1531">
        <v>0</v>
      </c>
      <c r="AE1531">
        <v>25.104533019381989</v>
      </c>
    </row>
    <row r="1532" spans="1:31" x14ac:dyDescent="0.3">
      <c r="A1532">
        <v>2735685</v>
      </c>
      <c r="B1532">
        <v>1</v>
      </c>
      <c r="C1532" t="s">
        <v>81</v>
      </c>
      <c r="D1532" t="s">
        <v>127</v>
      </c>
      <c r="E1532" t="s">
        <v>161</v>
      </c>
      <c r="F1532" t="s">
        <v>4524</v>
      </c>
      <c r="G1532" t="s">
        <v>163</v>
      </c>
      <c r="H1532" t="s">
        <v>135</v>
      </c>
      <c r="I1532" t="s">
        <v>136</v>
      </c>
      <c r="J1532" t="s">
        <v>137</v>
      </c>
      <c r="K1532" t="s">
        <v>138</v>
      </c>
      <c r="L1532" t="s">
        <v>4525</v>
      </c>
      <c r="M1532" t="s">
        <v>4526</v>
      </c>
      <c r="N1532">
        <v>6.318888888</v>
      </c>
      <c r="O1532">
        <v>0</v>
      </c>
      <c r="P1532">
        <v>18</v>
      </c>
      <c r="Q1532">
        <v>0</v>
      </c>
      <c r="R1532">
        <v>0</v>
      </c>
      <c r="S1532">
        <v>0</v>
      </c>
      <c r="T1532">
        <v>2</v>
      </c>
      <c r="U1532">
        <v>0</v>
      </c>
      <c r="V1532">
        <v>0</v>
      </c>
      <c r="W1532">
        <v>0</v>
      </c>
      <c r="X1532">
        <v>20.893404058307642</v>
      </c>
      <c r="Y1532">
        <v>0</v>
      </c>
      <c r="Z1532">
        <v>0</v>
      </c>
      <c r="AA1532">
        <v>0</v>
      </c>
      <c r="AB1532">
        <v>9.539166858883334</v>
      </c>
      <c r="AC1532">
        <v>0</v>
      </c>
      <c r="AD1532">
        <v>0</v>
      </c>
      <c r="AE1532">
        <v>30.432570917190976</v>
      </c>
    </row>
    <row r="1533" spans="1:31" x14ac:dyDescent="0.3">
      <c r="A1533">
        <v>2735636</v>
      </c>
      <c r="B1533">
        <v>1</v>
      </c>
      <c r="C1533" t="s">
        <v>80</v>
      </c>
      <c r="D1533" t="s">
        <v>83</v>
      </c>
      <c r="E1533" t="s">
        <v>145</v>
      </c>
      <c r="F1533" t="s">
        <v>4527</v>
      </c>
      <c r="G1533" t="s">
        <v>147</v>
      </c>
      <c r="H1533" t="s">
        <v>135</v>
      </c>
      <c r="I1533" t="s">
        <v>136</v>
      </c>
      <c r="J1533" t="s">
        <v>137</v>
      </c>
      <c r="K1533" t="s">
        <v>138</v>
      </c>
      <c r="L1533" t="s">
        <v>4528</v>
      </c>
      <c r="M1533" t="s">
        <v>4529</v>
      </c>
      <c r="N1533">
        <v>1.592222222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2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3.0841910559555834</v>
      </c>
      <c r="AC1533">
        <v>0</v>
      </c>
      <c r="AD1533">
        <v>0</v>
      </c>
      <c r="AE1533">
        <v>3.0841910559555834</v>
      </c>
    </row>
    <row r="1534" spans="1:31" x14ac:dyDescent="0.3">
      <c r="A1534">
        <v>2735536</v>
      </c>
      <c r="B1534">
        <v>1</v>
      </c>
      <c r="C1534" t="s">
        <v>80</v>
      </c>
      <c r="D1534" t="s">
        <v>94</v>
      </c>
      <c r="E1534" t="s">
        <v>145</v>
      </c>
      <c r="F1534" t="s">
        <v>4530</v>
      </c>
      <c r="G1534" t="s">
        <v>230</v>
      </c>
      <c r="H1534" t="s">
        <v>135</v>
      </c>
      <c r="I1534" t="s">
        <v>136</v>
      </c>
      <c r="J1534" t="s">
        <v>137</v>
      </c>
      <c r="K1534" t="s">
        <v>138</v>
      </c>
      <c r="L1534" t="s">
        <v>4531</v>
      </c>
      <c r="M1534" t="s">
        <v>4532</v>
      </c>
      <c r="N1534">
        <v>3.4666666660000001</v>
      </c>
      <c r="O1534">
        <v>0</v>
      </c>
      <c r="P1534">
        <v>4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2.1415679571645332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2.1415679571645332</v>
      </c>
    </row>
    <row r="1535" spans="1:31" x14ac:dyDescent="0.3">
      <c r="A1535">
        <v>2735828</v>
      </c>
      <c r="B1535">
        <v>1</v>
      </c>
      <c r="C1535" t="s">
        <v>80</v>
      </c>
      <c r="D1535" t="s">
        <v>82</v>
      </c>
      <c r="E1535" t="s">
        <v>145</v>
      </c>
      <c r="F1535" t="s">
        <v>4533</v>
      </c>
      <c r="G1535" t="s">
        <v>230</v>
      </c>
      <c r="H1535" t="s">
        <v>135</v>
      </c>
      <c r="I1535" t="s">
        <v>136</v>
      </c>
      <c r="J1535" t="s">
        <v>137</v>
      </c>
      <c r="K1535" t="s">
        <v>138</v>
      </c>
      <c r="L1535" t="s">
        <v>4534</v>
      </c>
      <c r="M1535" t="s">
        <v>4535</v>
      </c>
      <c r="N1535">
        <v>5.4563888880000002</v>
      </c>
      <c r="O1535">
        <v>0</v>
      </c>
      <c r="P1535">
        <v>1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1.3298332440949034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1.3298332440949034</v>
      </c>
    </row>
    <row r="1536" spans="1:31" x14ac:dyDescent="0.3">
      <c r="A1536">
        <v>2735848</v>
      </c>
      <c r="B1536">
        <v>1</v>
      </c>
      <c r="C1536" t="s">
        <v>81</v>
      </c>
      <c r="D1536" t="s">
        <v>113</v>
      </c>
      <c r="E1536" t="s">
        <v>150</v>
      </c>
      <c r="F1536" t="s">
        <v>4536</v>
      </c>
      <c r="G1536" t="s">
        <v>152</v>
      </c>
      <c r="H1536" t="s">
        <v>153</v>
      </c>
      <c r="I1536" t="s">
        <v>136</v>
      </c>
      <c r="J1536" t="s">
        <v>137</v>
      </c>
      <c r="K1536" t="s">
        <v>138</v>
      </c>
      <c r="L1536" t="s">
        <v>4537</v>
      </c>
      <c r="M1536" t="s">
        <v>4538</v>
      </c>
      <c r="N1536">
        <v>0.85694444400000003</v>
      </c>
      <c r="O1536">
        <v>3</v>
      </c>
      <c r="P1536">
        <v>691</v>
      </c>
      <c r="Q1536">
        <v>51</v>
      </c>
      <c r="R1536">
        <v>264</v>
      </c>
      <c r="S1536">
        <v>8</v>
      </c>
      <c r="T1536">
        <v>43</v>
      </c>
      <c r="U1536">
        <v>0</v>
      </c>
      <c r="V1536">
        <v>0</v>
      </c>
      <c r="W1536">
        <v>0.4503577323875001</v>
      </c>
      <c r="X1536">
        <v>95.268344559647261</v>
      </c>
      <c r="Y1536">
        <v>49.466073997190549</v>
      </c>
      <c r="Z1536">
        <v>40.895310552534625</v>
      </c>
      <c r="AA1536">
        <v>49.503506873063301</v>
      </c>
      <c r="AB1536">
        <v>13.668741099408203</v>
      </c>
      <c r="AC1536">
        <v>0</v>
      </c>
      <c r="AD1536">
        <v>0</v>
      </c>
      <c r="AE1536">
        <v>249.25233481423143</v>
      </c>
    </row>
    <row r="1537" spans="1:31" x14ac:dyDescent="0.3">
      <c r="A1537">
        <v>2736180</v>
      </c>
      <c r="B1537">
        <v>1</v>
      </c>
      <c r="C1537" t="s">
        <v>80</v>
      </c>
      <c r="D1537" t="s">
        <v>90</v>
      </c>
      <c r="E1537" t="s">
        <v>132</v>
      </c>
      <c r="F1537" t="s">
        <v>4539</v>
      </c>
      <c r="G1537" t="s">
        <v>170</v>
      </c>
      <c r="H1537" t="s">
        <v>135</v>
      </c>
      <c r="I1537" t="s">
        <v>136</v>
      </c>
      <c r="J1537" t="s">
        <v>137</v>
      </c>
      <c r="K1537" t="s">
        <v>138</v>
      </c>
      <c r="L1537" t="s">
        <v>4540</v>
      </c>
      <c r="M1537" t="s">
        <v>4541</v>
      </c>
      <c r="N1537">
        <v>1.520277777</v>
      </c>
      <c r="O1537">
        <v>0</v>
      </c>
      <c r="P1537">
        <v>52</v>
      </c>
      <c r="Q1537">
        <v>0</v>
      </c>
      <c r="R1537">
        <v>0</v>
      </c>
      <c r="S1537">
        <v>0</v>
      </c>
      <c r="T1537">
        <v>2</v>
      </c>
      <c r="U1537">
        <v>0</v>
      </c>
      <c r="V1537">
        <v>0</v>
      </c>
      <c r="W1537">
        <v>0</v>
      </c>
      <c r="X1537">
        <v>14.410026645331005</v>
      </c>
      <c r="Y1537">
        <v>0</v>
      </c>
      <c r="Z1537">
        <v>0</v>
      </c>
      <c r="AA1537">
        <v>0</v>
      </c>
      <c r="AB1537">
        <v>1.1266689956578002</v>
      </c>
      <c r="AC1537">
        <v>0</v>
      </c>
      <c r="AD1537">
        <v>0</v>
      </c>
      <c r="AE1537">
        <v>15.536695640988805</v>
      </c>
    </row>
    <row r="1538" spans="1:31" x14ac:dyDescent="0.3">
      <c r="A1538">
        <v>2735539</v>
      </c>
      <c r="B1538">
        <v>1</v>
      </c>
      <c r="C1538" t="s">
        <v>80</v>
      </c>
      <c r="D1538" t="s">
        <v>98</v>
      </c>
      <c r="E1538" t="s">
        <v>145</v>
      </c>
      <c r="F1538" t="s">
        <v>4542</v>
      </c>
      <c r="G1538" t="s">
        <v>230</v>
      </c>
      <c r="H1538" t="s">
        <v>135</v>
      </c>
      <c r="I1538" t="s">
        <v>136</v>
      </c>
      <c r="J1538" t="s">
        <v>137</v>
      </c>
      <c r="K1538" t="s">
        <v>138</v>
      </c>
      <c r="L1538" t="s">
        <v>4543</v>
      </c>
      <c r="M1538" t="s">
        <v>4544</v>
      </c>
      <c r="N1538">
        <v>1.261111111</v>
      </c>
      <c r="O1538">
        <v>0</v>
      </c>
      <c r="P1538">
        <v>1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0.21441226819095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0.21441226819095</v>
      </c>
    </row>
    <row r="1539" spans="1:31" x14ac:dyDescent="0.3">
      <c r="A1539">
        <v>2736057</v>
      </c>
      <c r="B1539">
        <v>1</v>
      </c>
      <c r="C1539" t="s">
        <v>80</v>
      </c>
      <c r="D1539" t="s">
        <v>105</v>
      </c>
      <c r="E1539" t="s">
        <v>213</v>
      </c>
      <c r="F1539" t="s">
        <v>4404</v>
      </c>
      <c r="G1539" t="s">
        <v>152</v>
      </c>
      <c r="H1539" t="s">
        <v>153</v>
      </c>
      <c r="I1539" t="s">
        <v>136</v>
      </c>
      <c r="J1539" t="s">
        <v>137</v>
      </c>
      <c r="K1539" t="s">
        <v>138</v>
      </c>
      <c r="L1539" t="s">
        <v>4545</v>
      </c>
      <c r="M1539" t="s">
        <v>4546</v>
      </c>
      <c r="N1539">
        <v>0.144166666</v>
      </c>
      <c r="O1539">
        <v>7</v>
      </c>
      <c r="P1539">
        <v>2461</v>
      </c>
      <c r="Q1539">
        <v>6</v>
      </c>
      <c r="R1539">
        <v>14</v>
      </c>
      <c r="S1539">
        <v>29</v>
      </c>
      <c r="T1539">
        <v>296</v>
      </c>
      <c r="U1539">
        <v>4</v>
      </c>
      <c r="V1539">
        <v>0</v>
      </c>
      <c r="W1539">
        <v>0.87792781989412494</v>
      </c>
      <c r="X1539">
        <v>65.07615517322597</v>
      </c>
      <c r="Y1539">
        <v>3.8990353067326353</v>
      </c>
      <c r="Z1539">
        <v>0.80289239434776005</v>
      </c>
      <c r="AA1539">
        <v>41.327282676682181</v>
      </c>
      <c r="AB1539">
        <v>46.807473853714882</v>
      </c>
      <c r="AC1539">
        <v>120.42905074306302</v>
      </c>
      <c r="AD1539">
        <v>0</v>
      </c>
      <c r="AE1539">
        <v>279.21981796766056</v>
      </c>
    </row>
    <row r="1540" spans="1:31" x14ac:dyDescent="0.3">
      <c r="A1540">
        <v>2735470</v>
      </c>
      <c r="B1540">
        <v>1</v>
      </c>
      <c r="C1540" t="s">
        <v>80</v>
      </c>
      <c r="D1540" t="s">
        <v>93</v>
      </c>
      <c r="E1540" t="s">
        <v>161</v>
      </c>
      <c r="F1540" t="s">
        <v>4547</v>
      </c>
      <c r="G1540" t="s">
        <v>163</v>
      </c>
      <c r="H1540" t="s">
        <v>135</v>
      </c>
      <c r="I1540" t="s">
        <v>136</v>
      </c>
      <c r="J1540" t="s">
        <v>137</v>
      </c>
      <c r="K1540" t="s">
        <v>138</v>
      </c>
      <c r="L1540" t="s">
        <v>4548</v>
      </c>
      <c r="M1540" t="s">
        <v>4549</v>
      </c>
      <c r="N1540">
        <v>8.8966666659999998</v>
      </c>
      <c r="O1540">
        <v>0</v>
      </c>
      <c r="P1540">
        <v>39</v>
      </c>
      <c r="Q1540">
        <v>0</v>
      </c>
      <c r="R1540">
        <v>1</v>
      </c>
      <c r="S1540">
        <v>0</v>
      </c>
      <c r="T1540">
        <v>13</v>
      </c>
      <c r="U1540">
        <v>0</v>
      </c>
      <c r="V1540">
        <v>0</v>
      </c>
      <c r="W1540">
        <v>0</v>
      </c>
      <c r="X1540">
        <v>50.320671958885661</v>
      </c>
      <c r="Y1540">
        <v>0</v>
      </c>
      <c r="Z1540">
        <v>2.1040383004371201</v>
      </c>
      <c r="AA1540">
        <v>0</v>
      </c>
      <c r="AB1540">
        <v>81.149199974422316</v>
      </c>
      <c r="AC1540">
        <v>0</v>
      </c>
      <c r="AD1540">
        <v>0</v>
      </c>
      <c r="AE1540">
        <v>133.5739102337451</v>
      </c>
    </row>
    <row r="1541" spans="1:31" x14ac:dyDescent="0.3">
      <c r="A1541">
        <v>2735370</v>
      </c>
      <c r="B1541">
        <v>1</v>
      </c>
      <c r="C1541" t="s">
        <v>81</v>
      </c>
      <c r="D1541" t="s">
        <v>113</v>
      </c>
      <c r="E1541" t="s">
        <v>161</v>
      </c>
      <c r="F1541" t="s">
        <v>4550</v>
      </c>
      <c r="G1541" t="s">
        <v>163</v>
      </c>
      <c r="H1541" t="s">
        <v>135</v>
      </c>
      <c r="I1541" t="s">
        <v>136</v>
      </c>
      <c r="J1541" t="s">
        <v>137</v>
      </c>
      <c r="K1541" t="s">
        <v>138</v>
      </c>
      <c r="L1541" t="s">
        <v>4551</v>
      </c>
      <c r="M1541" t="s">
        <v>4552</v>
      </c>
      <c r="N1541">
        <v>1.5161111110000001</v>
      </c>
      <c r="O1541">
        <v>0</v>
      </c>
      <c r="P1541">
        <v>6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0.78661971805870678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0.78661971805870678</v>
      </c>
    </row>
    <row r="1542" spans="1:31" x14ac:dyDescent="0.3">
      <c r="A1542">
        <v>2735347</v>
      </c>
      <c r="B1542">
        <v>1</v>
      </c>
      <c r="C1542" t="s">
        <v>80</v>
      </c>
      <c r="D1542" t="s">
        <v>106</v>
      </c>
      <c r="E1542" t="s">
        <v>161</v>
      </c>
      <c r="F1542" t="s">
        <v>4553</v>
      </c>
      <c r="G1542" t="s">
        <v>163</v>
      </c>
      <c r="H1542" t="s">
        <v>135</v>
      </c>
      <c r="I1542" t="s">
        <v>136</v>
      </c>
      <c r="J1542" t="s">
        <v>137</v>
      </c>
      <c r="K1542" t="s">
        <v>138</v>
      </c>
      <c r="L1542" t="s">
        <v>4554</v>
      </c>
      <c r="M1542" t="s">
        <v>4555</v>
      </c>
      <c r="N1542">
        <v>1.2055555549999999</v>
      </c>
      <c r="O1542">
        <v>0</v>
      </c>
      <c r="P1542">
        <v>0</v>
      </c>
      <c r="Q1542">
        <v>0</v>
      </c>
      <c r="R1542">
        <v>5</v>
      </c>
      <c r="S1542">
        <v>0</v>
      </c>
      <c r="T1542">
        <v>2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4.4196855386724003</v>
      </c>
      <c r="AA1542">
        <v>0</v>
      </c>
      <c r="AB1542">
        <v>0.52005092626335003</v>
      </c>
      <c r="AC1542">
        <v>0</v>
      </c>
      <c r="AD1542">
        <v>0</v>
      </c>
      <c r="AE1542">
        <v>4.9397364649357502</v>
      </c>
    </row>
    <row r="1543" spans="1:31" x14ac:dyDescent="0.3">
      <c r="A1543">
        <v>2735201</v>
      </c>
      <c r="B1543">
        <v>1</v>
      </c>
      <c r="C1543" t="s">
        <v>80</v>
      </c>
      <c r="D1543" t="s">
        <v>107</v>
      </c>
      <c r="E1543" t="s">
        <v>156</v>
      </c>
      <c r="F1543" t="s">
        <v>1586</v>
      </c>
      <c r="G1543" t="s">
        <v>152</v>
      </c>
      <c r="H1543" t="s">
        <v>153</v>
      </c>
      <c r="I1543" t="s">
        <v>136</v>
      </c>
      <c r="J1543" t="s">
        <v>137</v>
      </c>
      <c r="K1543" t="s">
        <v>138</v>
      </c>
      <c r="L1543" t="s">
        <v>4556</v>
      </c>
      <c r="M1543" t="s">
        <v>4557</v>
      </c>
      <c r="N1543">
        <v>1.1088888880000001</v>
      </c>
      <c r="O1543">
        <v>2</v>
      </c>
      <c r="P1543">
        <v>1507</v>
      </c>
      <c r="Q1543">
        <v>0</v>
      </c>
      <c r="R1543">
        <v>0</v>
      </c>
      <c r="S1543">
        <v>9</v>
      </c>
      <c r="T1543">
        <v>116</v>
      </c>
      <c r="U1543">
        <v>0</v>
      </c>
      <c r="V1543">
        <v>2</v>
      </c>
      <c r="W1543">
        <v>6.0265233720226705</v>
      </c>
      <c r="X1543">
        <v>132.39600880241335</v>
      </c>
      <c r="Y1543">
        <v>0</v>
      </c>
      <c r="Z1543">
        <v>0</v>
      </c>
      <c r="AA1543">
        <v>29.939363121555708</v>
      </c>
      <c r="AB1543">
        <v>50.413732217572409</v>
      </c>
      <c r="AC1543">
        <v>0</v>
      </c>
      <c r="AD1543">
        <v>2.1437152339202603</v>
      </c>
      <c r="AE1543">
        <v>220.91934274748439</v>
      </c>
    </row>
    <row r="1544" spans="1:31" x14ac:dyDescent="0.3">
      <c r="A1544">
        <v>2735324</v>
      </c>
      <c r="B1544">
        <v>1</v>
      </c>
      <c r="C1544" t="s">
        <v>80</v>
      </c>
      <c r="D1544" t="s">
        <v>82</v>
      </c>
      <c r="E1544" t="s">
        <v>200</v>
      </c>
      <c r="F1544" t="s">
        <v>4558</v>
      </c>
      <c r="G1544" t="s">
        <v>543</v>
      </c>
      <c r="H1544" t="s">
        <v>135</v>
      </c>
      <c r="I1544" t="s">
        <v>136</v>
      </c>
      <c r="J1544" t="s">
        <v>137</v>
      </c>
      <c r="K1544" t="s">
        <v>138</v>
      </c>
      <c r="L1544" t="s">
        <v>4559</v>
      </c>
      <c r="M1544" t="s">
        <v>4560</v>
      </c>
      <c r="N1544">
        <v>3.0322222220000001</v>
      </c>
      <c r="O1544">
        <v>0</v>
      </c>
      <c r="P1544">
        <v>10</v>
      </c>
      <c r="Q1544">
        <v>0</v>
      </c>
      <c r="R1544">
        <v>0</v>
      </c>
      <c r="S1544">
        <v>0</v>
      </c>
      <c r="T1544">
        <v>10</v>
      </c>
      <c r="U1544">
        <v>0</v>
      </c>
      <c r="V1544">
        <v>0</v>
      </c>
      <c r="W1544">
        <v>0</v>
      </c>
      <c r="X1544">
        <v>78.366118284554062</v>
      </c>
      <c r="Y1544">
        <v>0</v>
      </c>
      <c r="Z1544">
        <v>0</v>
      </c>
      <c r="AA1544">
        <v>0</v>
      </c>
      <c r="AB1544">
        <v>28.882038393049619</v>
      </c>
      <c r="AC1544">
        <v>0</v>
      </c>
      <c r="AD1544">
        <v>0</v>
      </c>
      <c r="AE1544">
        <v>107.24815667760367</v>
      </c>
    </row>
    <row r="1545" spans="1:31" x14ac:dyDescent="0.3">
      <c r="A1545">
        <v>2735556</v>
      </c>
      <c r="B1545">
        <v>1</v>
      </c>
      <c r="C1545" t="s">
        <v>80</v>
      </c>
      <c r="D1545" t="s">
        <v>103</v>
      </c>
      <c r="E1545" t="s">
        <v>132</v>
      </c>
      <c r="F1545" t="s">
        <v>4561</v>
      </c>
      <c r="G1545" t="s">
        <v>170</v>
      </c>
      <c r="H1545" t="s">
        <v>135</v>
      </c>
      <c r="I1545" t="s">
        <v>136</v>
      </c>
      <c r="J1545" t="s">
        <v>137</v>
      </c>
      <c r="K1545" t="s">
        <v>138</v>
      </c>
      <c r="L1545" t="s">
        <v>4562</v>
      </c>
      <c r="M1545" t="s">
        <v>4563</v>
      </c>
      <c r="N1545">
        <v>5.3905555549999997</v>
      </c>
      <c r="O1545">
        <v>0</v>
      </c>
      <c r="P1545">
        <v>155</v>
      </c>
      <c r="Q1545">
        <v>0</v>
      </c>
      <c r="R1545">
        <v>25</v>
      </c>
      <c r="S1545">
        <v>0</v>
      </c>
      <c r="T1545">
        <v>73</v>
      </c>
      <c r="U1545">
        <v>0</v>
      </c>
      <c r="V1545">
        <v>0</v>
      </c>
      <c r="W1545">
        <v>0</v>
      </c>
      <c r="X1545">
        <v>92.955806085230648</v>
      </c>
      <c r="Y1545">
        <v>0</v>
      </c>
      <c r="Z1545">
        <v>38.606818210896897</v>
      </c>
      <c r="AA1545">
        <v>0</v>
      </c>
      <c r="AB1545">
        <v>149.15974832536804</v>
      </c>
      <c r="AC1545">
        <v>0</v>
      </c>
      <c r="AD1545">
        <v>0</v>
      </c>
      <c r="AE1545">
        <v>280.72237262149559</v>
      </c>
    </row>
    <row r="1546" spans="1:31" x14ac:dyDescent="0.3">
      <c r="A1546">
        <v>2735172</v>
      </c>
      <c r="B1546">
        <v>2</v>
      </c>
      <c r="C1546" t="s">
        <v>80</v>
      </c>
      <c r="D1546" t="s">
        <v>110</v>
      </c>
      <c r="E1546" t="s">
        <v>161</v>
      </c>
      <c r="F1546" t="s">
        <v>4564</v>
      </c>
      <c r="G1546" t="s">
        <v>230</v>
      </c>
      <c r="H1546" t="s">
        <v>135</v>
      </c>
      <c r="I1546" t="s">
        <v>136</v>
      </c>
      <c r="J1546" t="s">
        <v>137</v>
      </c>
      <c r="K1546" t="s">
        <v>138</v>
      </c>
      <c r="L1546" t="s">
        <v>2976</v>
      </c>
      <c r="M1546" t="s">
        <v>4565</v>
      </c>
      <c r="N1546">
        <v>4.7988888879999996</v>
      </c>
      <c r="O1546">
        <v>0</v>
      </c>
      <c r="P1546">
        <v>50</v>
      </c>
      <c r="Q1546">
        <v>0</v>
      </c>
      <c r="R1546">
        <v>0</v>
      </c>
      <c r="S1546">
        <v>0</v>
      </c>
      <c r="T1546">
        <v>1</v>
      </c>
      <c r="U1546">
        <v>0</v>
      </c>
      <c r="V1546">
        <v>0</v>
      </c>
      <c r="W1546">
        <v>0</v>
      </c>
      <c r="X1546">
        <v>45.705650943415037</v>
      </c>
      <c r="Y1546">
        <v>0</v>
      </c>
      <c r="Z1546">
        <v>0</v>
      </c>
      <c r="AA1546">
        <v>0</v>
      </c>
      <c r="AB1546">
        <v>0.96095216388373328</v>
      </c>
      <c r="AC1546">
        <v>0</v>
      </c>
      <c r="AD1546">
        <v>0</v>
      </c>
      <c r="AE1546">
        <v>46.666603107298769</v>
      </c>
    </row>
    <row r="1547" spans="1:31" x14ac:dyDescent="0.3">
      <c r="A1547">
        <v>2735307</v>
      </c>
      <c r="B1547">
        <v>1</v>
      </c>
      <c r="C1547" t="s">
        <v>81</v>
      </c>
      <c r="D1547" t="s">
        <v>127</v>
      </c>
      <c r="E1547" t="s">
        <v>132</v>
      </c>
      <c r="F1547" t="s">
        <v>4566</v>
      </c>
      <c r="G1547" t="s">
        <v>134</v>
      </c>
      <c r="H1547" t="s">
        <v>135</v>
      </c>
      <c r="I1547" t="s">
        <v>136</v>
      </c>
      <c r="J1547" t="s">
        <v>137</v>
      </c>
      <c r="K1547" t="s">
        <v>138</v>
      </c>
      <c r="L1547" t="s">
        <v>4567</v>
      </c>
      <c r="M1547" t="s">
        <v>4568</v>
      </c>
      <c r="N1547">
        <v>6.0777777769999997</v>
      </c>
      <c r="O1547">
        <v>0</v>
      </c>
      <c r="P1547">
        <v>12</v>
      </c>
      <c r="Q1547">
        <v>0</v>
      </c>
      <c r="R1547">
        <v>2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13.345180005983893</v>
      </c>
      <c r="Y1547">
        <v>0</v>
      </c>
      <c r="Z1547">
        <v>4.9022619363028008</v>
      </c>
      <c r="AA1547">
        <v>0</v>
      </c>
      <c r="AB1547">
        <v>0</v>
      </c>
      <c r="AC1547">
        <v>0</v>
      </c>
      <c r="AD1547">
        <v>0</v>
      </c>
      <c r="AE1547">
        <v>18.247441942286695</v>
      </c>
    </row>
    <row r="1548" spans="1:31" x14ac:dyDescent="0.3">
      <c r="A1548">
        <v>2736303</v>
      </c>
      <c r="B1548">
        <v>1</v>
      </c>
      <c r="C1548" t="s">
        <v>80</v>
      </c>
      <c r="D1548" t="s">
        <v>82</v>
      </c>
      <c r="E1548" t="s">
        <v>200</v>
      </c>
      <c r="F1548" t="s">
        <v>4569</v>
      </c>
      <c r="G1548" t="s">
        <v>163</v>
      </c>
      <c r="H1548" t="s">
        <v>135</v>
      </c>
      <c r="I1548" t="s">
        <v>136</v>
      </c>
      <c r="J1548" t="s">
        <v>137</v>
      </c>
      <c r="K1548" t="s">
        <v>138</v>
      </c>
      <c r="L1548" t="s">
        <v>4570</v>
      </c>
      <c r="M1548" t="s">
        <v>4571</v>
      </c>
      <c r="N1548">
        <v>8.1602777769999992</v>
      </c>
      <c r="O1548">
        <v>0</v>
      </c>
      <c r="P1548">
        <v>10</v>
      </c>
      <c r="Q1548">
        <v>0</v>
      </c>
      <c r="R1548">
        <v>0</v>
      </c>
      <c r="S1548">
        <v>0</v>
      </c>
      <c r="T1548">
        <v>9</v>
      </c>
      <c r="U1548">
        <v>0</v>
      </c>
      <c r="V1548">
        <v>0</v>
      </c>
      <c r="W1548">
        <v>0</v>
      </c>
      <c r="X1548">
        <v>16.613883603205245</v>
      </c>
      <c r="Y1548">
        <v>0</v>
      </c>
      <c r="Z1548">
        <v>0</v>
      </c>
      <c r="AA1548">
        <v>0</v>
      </c>
      <c r="AB1548">
        <v>71.28574068421176</v>
      </c>
      <c r="AC1548">
        <v>0</v>
      </c>
      <c r="AD1548">
        <v>0</v>
      </c>
      <c r="AE1548">
        <v>87.899624287416998</v>
      </c>
    </row>
    <row r="1549" spans="1:31" x14ac:dyDescent="0.3">
      <c r="A1549">
        <v>2735911</v>
      </c>
      <c r="B1549">
        <v>1</v>
      </c>
      <c r="C1549" t="s">
        <v>80</v>
      </c>
      <c r="D1549" t="s">
        <v>91</v>
      </c>
      <c r="E1549" t="s">
        <v>145</v>
      </c>
      <c r="F1549" t="s">
        <v>4572</v>
      </c>
      <c r="G1549" t="s">
        <v>230</v>
      </c>
      <c r="H1549" t="s">
        <v>135</v>
      </c>
      <c r="I1549" t="s">
        <v>136</v>
      </c>
      <c r="J1549" t="s">
        <v>137</v>
      </c>
      <c r="K1549" t="s">
        <v>138</v>
      </c>
      <c r="L1549" t="s">
        <v>4573</v>
      </c>
      <c r="M1549" t="s">
        <v>4574</v>
      </c>
      <c r="N1549">
        <v>2.006388888</v>
      </c>
      <c r="O1549">
        <v>0</v>
      </c>
      <c r="P1549">
        <v>1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0.14686056114575999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0.14686056114575999</v>
      </c>
    </row>
    <row r="1550" spans="1:31" x14ac:dyDescent="0.3">
      <c r="A1550">
        <v>2735616</v>
      </c>
      <c r="B1550">
        <v>1</v>
      </c>
      <c r="C1550" t="s">
        <v>80</v>
      </c>
      <c r="D1550" t="s">
        <v>93</v>
      </c>
      <c r="E1550" t="s">
        <v>132</v>
      </c>
      <c r="F1550" t="s">
        <v>4575</v>
      </c>
      <c r="G1550" t="s">
        <v>209</v>
      </c>
      <c r="H1550" t="s">
        <v>135</v>
      </c>
      <c r="I1550" t="s">
        <v>136</v>
      </c>
      <c r="J1550" t="s">
        <v>137</v>
      </c>
      <c r="K1550" t="s">
        <v>210</v>
      </c>
      <c r="L1550" t="s">
        <v>4576</v>
      </c>
      <c r="M1550" t="s">
        <v>4577</v>
      </c>
      <c r="N1550">
        <v>2.1302777769999999</v>
      </c>
      <c r="O1550">
        <v>0</v>
      </c>
      <c r="P1550">
        <v>170</v>
      </c>
      <c r="Q1550">
        <v>0</v>
      </c>
      <c r="R1550">
        <v>0</v>
      </c>
      <c r="S1550">
        <v>0</v>
      </c>
      <c r="T1550">
        <v>27</v>
      </c>
      <c r="U1550">
        <v>0</v>
      </c>
      <c r="V1550">
        <v>0</v>
      </c>
      <c r="W1550">
        <v>0</v>
      </c>
      <c r="X1550">
        <v>66.236419792259682</v>
      </c>
      <c r="Y1550">
        <v>0</v>
      </c>
      <c r="Z1550">
        <v>0</v>
      </c>
      <c r="AA1550">
        <v>0</v>
      </c>
      <c r="AB1550">
        <v>175.39574458485151</v>
      </c>
      <c r="AC1550">
        <v>0</v>
      </c>
      <c r="AD1550">
        <v>0</v>
      </c>
      <c r="AE1550">
        <v>241.6321643771112</v>
      </c>
    </row>
    <row r="1551" spans="1:31" x14ac:dyDescent="0.3">
      <c r="A1551">
        <v>2736243</v>
      </c>
      <c r="B1551">
        <v>1</v>
      </c>
      <c r="C1551" t="s">
        <v>80</v>
      </c>
      <c r="D1551" t="s">
        <v>104</v>
      </c>
      <c r="E1551" t="s">
        <v>213</v>
      </c>
      <c r="F1551" t="s">
        <v>4578</v>
      </c>
      <c r="G1551" t="s">
        <v>170</v>
      </c>
      <c r="H1551" t="s">
        <v>153</v>
      </c>
      <c r="I1551" t="s">
        <v>136</v>
      </c>
      <c r="J1551" t="s">
        <v>137</v>
      </c>
      <c r="K1551" t="s">
        <v>138</v>
      </c>
      <c r="L1551" t="s">
        <v>4579</v>
      </c>
      <c r="M1551" t="s">
        <v>4580</v>
      </c>
      <c r="N1551">
        <v>0.86166666599999997</v>
      </c>
      <c r="O1551">
        <v>0</v>
      </c>
      <c r="P1551">
        <v>0</v>
      </c>
      <c r="Q1551">
        <v>0</v>
      </c>
      <c r="R1551">
        <v>0</v>
      </c>
      <c r="S1551">
        <v>14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</row>
    <row r="1552" spans="1:31" x14ac:dyDescent="0.3">
      <c r="A1552">
        <v>2736349</v>
      </c>
      <c r="B1552">
        <v>1</v>
      </c>
      <c r="C1552" t="s">
        <v>81</v>
      </c>
      <c r="D1552" t="s">
        <v>123</v>
      </c>
      <c r="E1552" t="s">
        <v>150</v>
      </c>
      <c r="F1552" t="s">
        <v>4581</v>
      </c>
      <c r="G1552" t="s">
        <v>152</v>
      </c>
      <c r="H1552" t="s">
        <v>153</v>
      </c>
      <c r="I1552" t="s">
        <v>136</v>
      </c>
      <c r="J1552" t="s">
        <v>137</v>
      </c>
      <c r="K1552" t="s">
        <v>138</v>
      </c>
      <c r="L1552" t="s">
        <v>4582</v>
      </c>
      <c r="M1552" t="s">
        <v>4583</v>
      </c>
      <c r="N1552">
        <v>3.7422222220000001</v>
      </c>
      <c r="O1552">
        <v>0</v>
      </c>
      <c r="P1552">
        <v>3</v>
      </c>
      <c r="Q1552">
        <v>1</v>
      </c>
      <c r="R1552">
        <v>1</v>
      </c>
      <c r="S1552">
        <v>9</v>
      </c>
      <c r="T1552">
        <v>164</v>
      </c>
      <c r="U1552">
        <v>8</v>
      </c>
      <c r="V1552">
        <v>2</v>
      </c>
      <c r="W1552">
        <v>0</v>
      </c>
      <c r="X1552">
        <v>1.1609706354718667</v>
      </c>
      <c r="Y1552">
        <v>19.669763519900762</v>
      </c>
      <c r="Z1552">
        <v>0</v>
      </c>
      <c r="AA1552">
        <v>1775.9542226850547</v>
      </c>
      <c r="AB1552">
        <v>256.17282488823031</v>
      </c>
      <c r="AC1552">
        <v>4106.530320650706</v>
      </c>
      <c r="AD1552">
        <v>20.408848781734662</v>
      </c>
      <c r="AE1552">
        <v>6179.8969511610985</v>
      </c>
    </row>
    <row r="1553" spans="1:31" x14ac:dyDescent="0.3">
      <c r="A1553">
        <v>2735994</v>
      </c>
      <c r="B1553">
        <v>1</v>
      </c>
      <c r="C1553" t="s">
        <v>81</v>
      </c>
      <c r="D1553" t="s">
        <v>121</v>
      </c>
      <c r="E1553" t="s">
        <v>145</v>
      </c>
      <c r="F1553" t="s">
        <v>4584</v>
      </c>
      <c r="G1553" t="s">
        <v>158</v>
      </c>
      <c r="H1553" t="s">
        <v>135</v>
      </c>
      <c r="I1553" t="s">
        <v>136</v>
      </c>
      <c r="J1553" t="s">
        <v>3</v>
      </c>
      <c r="K1553" t="s">
        <v>138</v>
      </c>
      <c r="L1553" t="s">
        <v>4585</v>
      </c>
      <c r="M1553" t="s">
        <v>4586</v>
      </c>
      <c r="N1553">
        <v>6.6033333330000001</v>
      </c>
      <c r="O1553">
        <v>0</v>
      </c>
      <c r="P1553">
        <v>4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2.9900033699138402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2.9900033699138402</v>
      </c>
    </row>
    <row r="1554" spans="1:31" x14ac:dyDescent="0.3">
      <c r="A1554">
        <v>2735808</v>
      </c>
      <c r="B1554">
        <v>1</v>
      </c>
      <c r="C1554" t="s">
        <v>80</v>
      </c>
      <c r="D1554" t="s">
        <v>82</v>
      </c>
      <c r="E1554" t="s">
        <v>200</v>
      </c>
      <c r="F1554" t="s">
        <v>4587</v>
      </c>
      <c r="G1554" t="s">
        <v>543</v>
      </c>
      <c r="H1554" t="s">
        <v>135</v>
      </c>
      <c r="I1554" t="s">
        <v>136</v>
      </c>
      <c r="J1554" t="s">
        <v>137</v>
      </c>
      <c r="K1554" t="s">
        <v>138</v>
      </c>
      <c r="L1554" t="s">
        <v>4588</v>
      </c>
      <c r="M1554" t="s">
        <v>4589</v>
      </c>
      <c r="N1554">
        <v>4.4424999999999999</v>
      </c>
      <c r="O1554">
        <v>0</v>
      </c>
      <c r="P1554">
        <v>12</v>
      </c>
      <c r="Q1554">
        <v>0</v>
      </c>
      <c r="R1554">
        <v>0</v>
      </c>
      <c r="S1554">
        <v>0</v>
      </c>
      <c r="T1554">
        <v>140</v>
      </c>
      <c r="U1554">
        <v>0</v>
      </c>
      <c r="V1554">
        <v>0</v>
      </c>
      <c r="W1554">
        <v>0</v>
      </c>
      <c r="X1554">
        <v>11.179821059359545</v>
      </c>
      <c r="Y1554">
        <v>0</v>
      </c>
      <c r="Z1554">
        <v>0</v>
      </c>
      <c r="AA1554">
        <v>0</v>
      </c>
      <c r="AB1554">
        <v>329.1437318891833</v>
      </c>
      <c r="AC1554">
        <v>0</v>
      </c>
      <c r="AD1554">
        <v>0</v>
      </c>
      <c r="AE1554">
        <v>340.32355294854284</v>
      </c>
    </row>
    <row r="1555" spans="1:31" x14ac:dyDescent="0.3">
      <c r="A1555">
        <v>2735702</v>
      </c>
      <c r="B1555">
        <v>1</v>
      </c>
      <c r="C1555" t="s">
        <v>80</v>
      </c>
      <c r="D1555" t="s">
        <v>83</v>
      </c>
      <c r="E1555" t="s">
        <v>213</v>
      </c>
      <c r="F1555" t="s">
        <v>4277</v>
      </c>
      <c r="G1555" t="s">
        <v>1613</v>
      </c>
      <c r="H1555" t="s">
        <v>153</v>
      </c>
      <c r="I1555" t="s">
        <v>136</v>
      </c>
      <c r="J1555" t="s">
        <v>137</v>
      </c>
      <c r="K1555" t="s">
        <v>210</v>
      </c>
      <c r="L1555" t="s">
        <v>4590</v>
      </c>
      <c r="M1555" t="s">
        <v>4591</v>
      </c>
      <c r="N1555">
        <v>0.119722222</v>
      </c>
      <c r="O1555">
        <v>0</v>
      </c>
      <c r="P1555">
        <v>0</v>
      </c>
      <c r="Q1555">
        <v>0</v>
      </c>
      <c r="R1555">
        <v>0</v>
      </c>
      <c r="S1555">
        <v>4</v>
      </c>
      <c r="T1555">
        <v>0</v>
      </c>
      <c r="U1555">
        <v>5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3.8405159867403666</v>
      </c>
      <c r="AB1555">
        <v>0</v>
      </c>
      <c r="AC1555">
        <v>38.71541912659162</v>
      </c>
      <c r="AD1555">
        <v>0</v>
      </c>
      <c r="AE1555">
        <v>42.555935113331984</v>
      </c>
    </row>
    <row r="1556" spans="1:31" x14ac:dyDescent="0.3">
      <c r="A1556">
        <v>2735410</v>
      </c>
      <c r="B1556">
        <v>1</v>
      </c>
      <c r="C1556" t="s">
        <v>80</v>
      </c>
      <c r="D1556" t="s">
        <v>99</v>
      </c>
      <c r="E1556" t="s">
        <v>161</v>
      </c>
      <c r="F1556" t="s">
        <v>4592</v>
      </c>
      <c r="G1556" t="s">
        <v>163</v>
      </c>
      <c r="H1556" t="s">
        <v>135</v>
      </c>
      <c r="I1556" t="s">
        <v>136</v>
      </c>
      <c r="J1556" t="s">
        <v>137</v>
      </c>
      <c r="K1556" t="s">
        <v>138</v>
      </c>
      <c r="L1556" t="s">
        <v>4593</v>
      </c>
      <c r="M1556" t="s">
        <v>4594</v>
      </c>
      <c r="N1556">
        <v>9.1405555550000006</v>
      </c>
      <c r="O1556">
        <v>0</v>
      </c>
      <c r="P1556">
        <v>30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36.33535222002569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36.33535222002569</v>
      </c>
    </row>
    <row r="1557" spans="1:31" x14ac:dyDescent="0.3">
      <c r="A1557">
        <v>2736211</v>
      </c>
      <c r="B1557">
        <v>2</v>
      </c>
      <c r="C1557" t="s">
        <v>81</v>
      </c>
      <c r="D1557" t="s">
        <v>127</v>
      </c>
      <c r="E1557" t="s">
        <v>156</v>
      </c>
      <c r="F1557" t="s">
        <v>4595</v>
      </c>
      <c r="G1557" t="s">
        <v>185</v>
      </c>
      <c r="H1557" t="s">
        <v>153</v>
      </c>
      <c r="I1557" t="s">
        <v>136</v>
      </c>
      <c r="J1557" t="s">
        <v>137</v>
      </c>
      <c r="K1557" t="s">
        <v>138</v>
      </c>
      <c r="L1557" t="s">
        <v>4440</v>
      </c>
      <c r="M1557" t="s">
        <v>4596</v>
      </c>
      <c r="N1557">
        <v>1.4427777770000001</v>
      </c>
      <c r="O1557">
        <v>1</v>
      </c>
      <c r="P1557">
        <v>497</v>
      </c>
      <c r="Q1557">
        <v>105</v>
      </c>
      <c r="R1557">
        <v>143</v>
      </c>
      <c r="S1557">
        <v>8</v>
      </c>
      <c r="T1557">
        <v>69</v>
      </c>
      <c r="U1557">
        <v>0</v>
      </c>
      <c r="V1557">
        <v>0</v>
      </c>
      <c r="W1557">
        <v>1.1962146091011883</v>
      </c>
      <c r="X1557">
        <v>127.24652420612637</v>
      </c>
      <c r="Y1557">
        <v>139.50157510748923</v>
      </c>
      <c r="Z1557">
        <v>11.261456065503472</v>
      </c>
      <c r="AA1557">
        <v>43.13214412767519</v>
      </c>
      <c r="AB1557">
        <v>15.974336839812276</v>
      </c>
      <c r="AC1557">
        <v>0</v>
      </c>
      <c r="AD1557">
        <v>0</v>
      </c>
      <c r="AE1557">
        <v>338.31225095570773</v>
      </c>
    </row>
    <row r="1558" spans="1:31" x14ac:dyDescent="0.3">
      <c r="A1558">
        <v>2736286</v>
      </c>
      <c r="B1558">
        <v>1</v>
      </c>
      <c r="C1558" t="s">
        <v>80</v>
      </c>
      <c r="D1558" t="s">
        <v>92</v>
      </c>
      <c r="E1558" t="s">
        <v>145</v>
      </c>
      <c r="F1558" t="s">
        <v>4597</v>
      </c>
      <c r="G1558" t="s">
        <v>147</v>
      </c>
      <c r="H1558" t="s">
        <v>135</v>
      </c>
      <c r="I1558" t="s">
        <v>136</v>
      </c>
      <c r="J1558" t="s">
        <v>137</v>
      </c>
      <c r="K1558" t="s">
        <v>138</v>
      </c>
      <c r="L1558" t="s">
        <v>4598</v>
      </c>
      <c r="M1558" t="s">
        <v>4599</v>
      </c>
      <c r="N1558">
        <v>1.7297222219999999</v>
      </c>
      <c r="O1558">
        <v>0</v>
      </c>
      <c r="P1558">
        <v>5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2.2121204549756937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2.2121204549756937</v>
      </c>
    </row>
    <row r="1559" spans="1:31" x14ac:dyDescent="0.3">
      <c r="A1559">
        <v>2735954</v>
      </c>
      <c r="B1559">
        <v>1</v>
      </c>
      <c r="C1559" t="s">
        <v>80</v>
      </c>
      <c r="D1559" t="s">
        <v>104</v>
      </c>
      <c r="E1559" t="s">
        <v>132</v>
      </c>
      <c r="F1559" t="s">
        <v>4600</v>
      </c>
      <c r="G1559" t="s">
        <v>134</v>
      </c>
      <c r="H1559" t="s">
        <v>135</v>
      </c>
      <c r="I1559" t="s">
        <v>136</v>
      </c>
      <c r="J1559" t="s">
        <v>137</v>
      </c>
      <c r="K1559" t="s">
        <v>138</v>
      </c>
      <c r="L1559" t="s">
        <v>4601</v>
      </c>
      <c r="M1559" t="s">
        <v>4602</v>
      </c>
      <c r="N1559">
        <v>7.6333333330000004</v>
      </c>
      <c r="O1559">
        <v>0</v>
      </c>
      <c r="P1559">
        <v>5</v>
      </c>
      <c r="Q1559">
        <v>0</v>
      </c>
      <c r="R1559">
        <v>19</v>
      </c>
      <c r="S1559">
        <v>0</v>
      </c>
      <c r="T1559">
        <v>1</v>
      </c>
      <c r="U1559">
        <v>0</v>
      </c>
      <c r="V1559">
        <v>0</v>
      </c>
      <c r="W1559">
        <v>0</v>
      </c>
      <c r="X1559">
        <v>1.6573925868983335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1.6573925868983335</v>
      </c>
    </row>
    <row r="1560" spans="1:31" x14ac:dyDescent="0.3">
      <c r="A1560">
        <v>2735576</v>
      </c>
      <c r="B1560">
        <v>1</v>
      </c>
      <c r="C1560" t="s">
        <v>80</v>
      </c>
      <c r="D1560" t="s">
        <v>82</v>
      </c>
      <c r="E1560" t="s">
        <v>145</v>
      </c>
      <c r="F1560" t="s">
        <v>4603</v>
      </c>
      <c r="G1560" t="s">
        <v>181</v>
      </c>
      <c r="H1560" t="s">
        <v>135</v>
      </c>
      <c r="I1560" t="s">
        <v>136</v>
      </c>
      <c r="J1560" t="s">
        <v>137</v>
      </c>
      <c r="K1560" t="s">
        <v>138</v>
      </c>
      <c r="L1560" t="s">
        <v>4604</v>
      </c>
      <c r="M1560" t="s">
        <v>4605</v>
      </c>
      <c r="N1560">
        <v>15.908333333</v>
      </c>
      <c r="O1560">
        <v>0</v>
      </c>
      <c r="P1560">
        <v>10</v>
      </c>
      <c r="Q1560">
        <v>0</v>
      </c>
      <c r="R1560">
        <v>0</v>
      </c>
      <c r="S1560">
        <v>0</v>
      </c>
      <c r="T1560">
        <v>6</v>
      </c>
      <c r="U1560">
        <v>0</v>
      </c>
      <c r="V1560">
        <v>0</v>
      </c>
      <c r="W1560">
        <v>0</v>
      </c>
      <c r="X1560">
        <v>45.91405031295951</v>
      </c>
      <c r="Y1560">
        <v>0</v>
      </c>
      <c r="Z1560">
        <v>0</v>
      </c>
      <c r="AA1560">
        <v>0</v>
      </c>
      <c r="AB1560">
        <v>78.927972481565604</v>
      </c>
      <c r="AC1560">
        <v>0</v>
      </c>
      <c r="AD1560">
        <v>0</v>
      </c>
      <c r="AE1560">
        <v>124.84202279452512</v>
      </c>
    </row>
    <row r="1561" spans="1:31" x14ac:dyDescent="0.3">
      <c r="A1561">
        <v>2736117</v>
      </c>
      <c r="B1561">
        <v>1</v>
      </c>
      <c r="C1561" t="s">
        <v>81</v>
      </c>
      <c r="D1561" t="s">
        <v>122</v>
      </c>
      <c r="E1561" t="s">
        <v>161</v>
      </c>
      <c r="F1561" t="s">
        <v>4606</v>
      </c>
      <c r="G1561" t="s">
        <v>163</v>
      </c>
      <c r="H1561" t="s">
        <v>135</v>
      </c>
      <c r="I1561" t="s">
        <v>136</v>
      </c>
      <c r="J1561" t="s">
        <v>137</v>
      </c>
      <c r="K1561" t="s">
        <v>138</v>
      </c>
      <c r="L1561" t="s">
        <v>4607</v>
      </c>
      <c r="M1561" t="s">
        <v>4608</v>
      </c>
      <c r="N1561">
        <v>0.966388888</v>
      </c>
      <c r="O1561">
        <v>0</v>
      </c>
      <c r="P1561">
        <v>69</v>
      </c>
      <c r="Q1561">
        <v>0</v>
      </c>
      <c r="R1561">
        <v>0</v>
      </c>
      <c r="S1561">
        <v>0</v>
      </c>
      <c r="T1561">
        <v>1</v>
      </c>
      <c r="U1561">
        <v>0</v>
      </c>
      <c r="V1561">
        <v>0</v>
      </c>
      <c r="W1561">
        <v>0</v>
      </c>
      <c r="X1561">
        <v>12.393231916265179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12.393231916265179</v>
      </c>
    </row>
    <row r="1562" spans="1:31" x14ac:dyDescent="0.3">
      <c r="A1562">
        <v>2735719</v>
      </c>
      <c r="B1562">
        <v>1</v>
      </c>
      <c r="C1562" t="s">
        <v>81</v>
      </c>
      <c r="D1562" t="s">
        <v>114</v>
      </c>
      <c r="E1562" t="s">
        <v>145</v>
      </c>
      <c r="F1562" t="s">
        <v>4609</v>
      </c>
      <c r="G1562" t="s">
        <v>158</v>
      </c>
      <c r="H1562" t="s">
        <v>135</v>
      </c>
      <c r="I1562" t="s">
        <v>136</v>
      </c>
      <c r="J1562" t="s">
        <v>137</v>
      </c>
      <c r="K1562" t="s">
        <v>138</v>
      </c>
      <c r="L1562" t="s">
        <v>4610</v>
      </c>
      <c r="M1562" t="s">
        <v>4611</v>
      </c>
      <c r="N1562">
        <v>3.071111111</v>
      </c>
      <c r="O1562">
        <v>0</v>
      </c>
      <c r="P1562">
        <v>9</v>
      </c>
      <c r="Q1562">
        <v>0</v>
      </c>
      <c r="R1562">
        <v>0</v>
      </c>
      <c r="S1562">
        <v>0</v>
      </c>
      <c r="T1562">
        <v>2</v>
      </c>
      <c r="U1562">
        <v>0</v>
      </c>
      <c r="V1562">
        <v>0</v>
      </c>
      <c r="W1562">
        <v>0</v>
      </c>
      <c r="X1562">
        <v>5.001781205944571</v>
      </c>
      <c r="Y1562">
        <v>0</v>
      </c>
      <c r="Z1562">
        <v>0</v>
      </c>
      <c r="AA1562">
        <v>0</v>
      </c>
      <c r="AB1562">
        <v>0.21416827083855916</v>
      </c>
      <c r="AC1562">
        <v>0</v>
      </c>
      <c r="AD1562">
        <v>0</v>
      </c>
      <c r="AE1562">
        <v>5.2159494767831305</v>
      </c>
    </row>
    <row r="1563" spans="1:31" x14ac:dyDescent="0.3">
      <c r="A1563">
        <v>2735476</v>
      </c>
      <c r="B1563">
        <v>1</v>
      </c>
      <c r="C1563" t="s">
        <v>81</v>
      </c>
      <c r="D1563" t="s">
        <v>127</v>
      </c>
      <c r="E1563" t="s">
        <v>200</v>
      </c>
      <c r="F1563" t="s">
        <v>4612</v>
      </c>
      <c r="G1563" t="s">
        <v>393</v>
      </c>
      <c r="H1563" t="s">
        <v>135</v>
      </c>
      <c r="I1563" t="s">
        <v>136</v>
      </c>
      <c r="J1563" t="s">
        <v>137</v>
      </c>
      <c r="K1563" t="s">
        <v>138</v>
      </c>
      <c r="L1563" t="s">
        <v>4613</v>
      </c>
      <c r="M1563" t="s">
        <v>4614</v>
      </c>
      <c r="N1563">
        <v>14.603888888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5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53.608974093558736</v>
      </c>
      <c r="AC1563">
        <v>0</v>
      </c>
      <c r="AD1563">
        <v>0</v>
      </c>
      <c r="AE1563">
        <v>53.608974093558736</v>
      </c>
    </row>
    <row r="1564" spans="1:31" x14ac:dyDescent="0.3">
      <c r="A1564">
        <v>2736329</v>
      </c>
      <c r="B1564">
        <v>1</v>
      </c>
      <c r="C1564" t="s">
        <v>80</v>
      </c>
      <c r="D1564" t="s">
        <v>104</v>
      </c>
      <c r="E1564" t="s">
        <v>145</v>
      </c>
      <c r="F1564" t="s">
        <v>4615</v>
      </c>
      <c r="G1564" t="s">
        <v>181</v>
      </c>
      <c r="H1564" t="s">
        <v>135</v>
      </c>
      <c r="I1564" t="s">
        <v>136</v>
      </c>
      <c r="J1564" t="s">
        <v>137</v>
      </c>
      <c r="K1564" t="s">
        <v>138</v>
      </c>
      <c r="L1564" t="s">
        <v>4616</v>
      </c>
      <c r="M1564" t="s">
        <v>4617</v>
      </c>
      <c r="N1564">
        <v>3.295833333</v>
      </c>
      <c r="O1564">
        <v>0</v>
      </c>
      <c r="P1564">
        <v>4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4.6080050014676344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4.6080050014676344</v>
      </c>
    </row>
    <row r="1565" spans="1:31" x14ac:dyDescent="0.3">
      <c r="A1565">
        <v>2735596</v>
      </c>
      <c r="B1565">
        <v>1</v>
      </c>
      <c r="C1565" t="s">
        <v>80</v>
      </c>
      <c r="D1565" t="s">
        <v>100</v>
      </c>
      <c r="E1565" t="s">
        <v>213</v>
      </c>
      <c r="F1565" t="s">
        <v>620</v>
      </c>
      <c r="G1565" t="s">
        <v>152</v>
      </c>
      <c r="H1565" t="s">
        <v>153</v>
      </c>
      <c r="I1565" t="s">
        <v>136</v>
      </c>
      <c r="J1565" t="s">
        <v>137</v>
      </c>
      <c r="K1565" t="s">
        <v>138</v>
      </c>
      <c r="L1565" t="s">
        <v>4618</v>
      </c>
      <c r="M1565" t="s">
        <v>4619</v>
      </c>
      <c r="N1565">
        <v>2.3691666659999999</v>
      </c>
      <c r="O1565">
        <v>1</v>
      </c>
      <c r="P1565">
        <v>29</v>
      </c>
      <c r="Q1565">
        <v>4</v>
      </c>
      <c r="R1565">
        <v>30</v>
      </c>
      <c r="S1565">
        <v>17</v>
      </c>
      <c r="T1565">
        <v>17</v>
      </c>
      <c r="U1565">
        <v>1</v>
      </c>
      <c r="V1565">
        <v>0</v>
      </c>
      <c r="W1565">
        <v>1.5818301865883417</v>
      </c>
      <c r="X1565">
        <v>15.463267908989982</v>
      </c>
      <c r="Y1565">
        <v>14.812912860162221</v>
      </c>
      <c r="Z1565">
        <v>10.893472000137999</v>
      </c>
      <c r="AA1565">
        <v>171.10476690070735</v>
      </c>
      <c r="AB1565">
        <v>42.333708264004322</v>
      </c>
      <c r="AC1565">
        <v>71.108673628074769</v>
      </c>
      <c r="AD1565">
        <v>0</v>
      </c>
      <c r="AE1565">
        <v>327.298631748665</v>
      </c>
    </row>
    <row r="1566" spans="1:31" x14ac:dyDescent="0.3">
      <c r="A1566">
        <v>2735888</v>
      </c>
      <c r="B1566">
        <v>1</v>
      </c>
      <c r="C1566" t="s">
        <v>80</v>
      </c>
      <c r="D1566" t="s">
        <v>83</v>
      </c>
      <c r="E1566" t="s">
        <v>161</v>
      </c>
      <c r="F1566" t="s">
        <v>4620</v>
      </c>
      <c r="G1566" t="s">
        <v>163</v>
      </c>
      <c r="H1566" t="s">
        <v>135</v>
      </c>
      <c r="I1566" t="s">
        <v>136</v>
      </c>
      <c r="J1566" t="s">
        <v>137</v>
      </c>
      <c r="K1566" t="s">
        <v>138</v>
      </c>
      <c r="L1566" t="s">
        <v>4621</v>
      </c>
      <c r="M1566" t="s">
        <v>4622</v>
      </c>
      <c r="N1566">
        <v>6.5852777769999999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23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363.80518157909563</v>
      </c>
      <c r="AC1566">
        <v>0</v>
      </c>
      <c r="AD1566">
        <v>0</v>
      </c>
      <c r="AE1566">
        <v>363.80518157909563</v>
      </c>
    </row>
    <row r="1567" spans="1:31" x14ac:dyDescent="0.3">
      <c r="A1567">
        <v>2735247</v>
      </c>
      <c r="B1567">
        <v>1</v>
      </c>
      <c r="C1567" t="s">
        <v>80</v>
      </c>
      <c r="D1567" t="s">
        <v>106</v>
      </c>
      <c r="E1567" t="s">
        <v>213</v>
      </c>
      <c r="F1567" t="s">
        <v>2065</v>
      </c>
      <c r="G1567" t="s">
        <v>152</v>
      </c>
      <c r="H1567" t="s">
        <v>153</v>
      </c>
      <c r="I1567" t="s">
        <v>136</v>
      </c>
      <c r="J1567" t="s">
        <v>137</v>
      </c>
      <c r="K1567" t="s">
        <v>138</v>
      </c>
      <c r="L1567" t="s">
        <v>4623</v>
      </c>
      <c r="M1567" t="s">
        <v>4624</v>
      </c>
      <c r="N1567">
        <v>0.16083333299999999</v>
      </c>
      <c r="O1567">
        <v>0</v>
      </c>
      <c r="P1567">
        <v>87</v>
      </c>
      <c r="Q1567">
        <v>12</v>
      </c>
      <c r="R1567">
        <v>16</v>
      </c>
      <c r="S1567">
        <v>2</v>
      </c>
      <c r="T1567">
        <v>16</v>
      </c>
      <c r="U1567">
        <v>1</v>
      </c>
      <c r="V1567">
        <v>0</v>
      </c>
      <c r="W1567">
        <v>0</v>
      </c>
      <c r="X1567">
        <v>2.9082185538191099</v>
      </c>
      <c r="Y1567">
        <v>0.49469341016034002</v>
      </c>
      <c r="Z1567">
        <v>0.15714904454481671</v>
      </c>
      <c r="AA1567">
        <v>1.2565850725000003E-2</v>
      </c>
      <c r="AB1567">
        <v>2.0778387913420708</v>
      </c>
      <c r="AC1567">
        <v>1.7376256559236016</v>
      </c>
      <c r="AD1567">
        <v>0</v>
      </c>
      <c r="AE1567">
        <v>7.3880913065149389</v>
      </c>
    </row>
    <row r="1568" spans="1:31" x14ac:dyDescent="0.3">
      <c r="A1568">
        <v>2735284</v>
      </c>
      <c r="B1568">
        <v>1</v>
      </c>
      <c r="C1568" t="s">
        <v>80</v>
      </c>
      <c r="D1568" t="s">
        <v>82</v>
      </c>
      <c r="E1568" t="s">
        <v>145</v>
      </c>
      <c r="F1568" t="s">
        <v>4625</v>
      </c>
      <c r="G1568" t="s">
        <v>230</v>
      </c>
      <c r="H1568" t="s">
        <v>135</v>
      </c>
      <c r="I1568" t="s">
        <v>136</v>
      </c>
      <c r="J1568" t="s">
        <v>137</v>
      </c>
      <c r="K1568" t="s">
        <v>138</v>
      </c>
      <c r="L1568" t="s">
        <v>4626</v>
      </c>
      <c r="M1568" t="s">
        <v>4627</v>
      </c>
      <c r="N1568">
        <v>5.1655555550000001</v>
      </c>
      <c r="O1568">
        <v>0</v>
      </c>
      <c r="P1568">
        <v>3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1.1533596386271165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1.1533596386271165</v>
      </c>
    </row>
    <row r="1569" spans="1:31" x14ac:dyDescent="0.3">
      <c r="A1569">
        <v>2736080</v>
      </c>
      <c r="B1569">
        <v>1</v>
      </c>
      <c r="C1569" t="s">
        <v>80</v>
      </c>
      <c r="D1569" t="s">
        <v>83</v>
      </c>
      <c r="E1569" t="s">
        <v>145</v>
      </c>
      <c r="F1569" t="s">
        <v>3341</v>
      </c>
      <c r="G1569" t="s">
        <v>147</v>
      </c>
      <c r="H1569" t="s">
        <v>135</v>
      </c>
      <c r="I1569" t="s">
        <v>136</v>
      </c>
      <c r="J1569" t="s">
        <v>137</v>
      </c>
      <c r="K1569" t="s">
        <v>138</v>
      </c>
      <c r="L1569" t="s">
        <v>4628</v>
      </c>
      <c r="M1569" t="s">
        <v>4629</v>
      </c>
      <c r="N1569">
        <v>3.5613888880000002</v>
      </c>
      <c r="O1569">
        <v>0</v>
      </c>
      <c r="P1569">
        <v>21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11.541332463138795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11.541332463138795</v>
      </c>
    </row>
    <row r="1570" spans="1:31" x14ac:dyDescent="0.3">
      <c r="A1570">
        <v>2735725</v>
      </c>
      <c r="B1570">
        <v>1</v>
      </c>
      <c r="C1570" t="s">
        <v>80</v>
      </c>
      <c r="D1570" t="s">
        <v>97</v>
      </c>
      <c r="E1570" t="s">
        <v>145</v>
      </c>
      <c r="F1570" t="s">
        <v>4630</v>
      </c>
      <c r="G1570" t="s">
        <v>147</v>
      </c>
      <c r="H1570" t="s">
        <v>135</v>
      </c>
      <c r="I1570" t="s">
        <v>136</v>
      </c>
      <c r="J1570" t="s">
        <v>137</v>
      </c>
      <c r="K1570" t="s">
        <v>138</v>
      </c>
      <c r="L1570" t="s">
        <v>4631</v>
      </c>
      <c r="M1570" t="s">
        <v>4632</v>
      </c>
      <c r="N1570">
        <v>0.60972222200000004</v>
      </c>
      <c r="O1570">
        <v>0</v>
      </c>
      <c r="P1570">
        <v>3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</row>
    <row r="1571" spans="1:31" x14ac:dyDescent="0.3">
      <c r="A1571">
        <v>2735825</v>
      </c>
      <c r="B1571">
        <v>1</v>
      </c>
      <c r="C1571" t="s">
        <v>80</v>
      </c>
      <c r="D1571" t="s">
        <v>82</v>
      </c>
      <c r="E1571" t="s">
        <v>132</v>
      </c>
      <c r="F1571" t="s">
        <v>4112</v>
      </c>
      <c r="G1571" t="s">
        <v>134</v>
      </c>
      <c r="H1571" t="s">
        <v>135</v>
      </c>
      <c r="I1571" t="s">
        <v>136</v>
      </c>
      <c r="J1571" t="s">
        <v>137</v>
      </c>
      <c r="K1571" t="s">
        <v>138</v>
      </c>
      <c r="L1571" t="s">
        <v>4633</v>
      </c>
      <c r="M1571" t="s">
        <v>4634</v>
      </c>
      <c r="N1571">
        <v>7.38</v>
      </c>
      <c r="O1571">
        <v>0</v>
      </c>
      <c r="P1571">
        <v>279</v>
      </c>
      <c r="Q1571">
        <v>0</v>
      </c>
      <c r="R1571">
        <v>0</v>
      </c>
      <c r="S1571">
        <v>0</v>
      </c>
      <c r="T1571">
        <v>159</v>
      </c>
      <c r="U1571">
        <v>0</v>
      </c>
      <c r="V1571">
        <v>0</v>
      </c>
      <c r="W1571">
        <v>0</v>
      </c>
      <c r="X1571">
        <v>676.75205130707388</v>
      </c>
      <c r="Y1571">
        <v>0</v>
      </c>
      <c r="Z1571">
        <v>0</v>
      </c>
      <c r="AA1571">
        <v>0</v>
      </c>
      <c r="AB1571">
        <v>1896.6349192773409</v>
      </c>
      <c r="AC1571">
        <v>0</v>
      </c>
      <c r="AD1571">
        <v>0</v>
      </c>
      <c r="AE1571">
        <v>2573.3869705844149</v>
      </c>
    </row>
    <row r="1572" spans="1:31" x14ac:dyDescent="0.3">
      <c r="A1572">
        <v>2736323</v>
      </c>
      <c r="B1572">
        <v>1</v>
      </c>
      <c r="C1572" t="s">
        <v>80</v>
      </c>
      <c r="D1572" t="s">
        <v>82</v>
      </c>
      <c r="E1572" t="s">
        <v>145</v>
      </c>
      <c r="F1572" t="s">
        <v>4635</v>
      </c>
      <c r="G1572" t="s">
        <v>181</v>
      </c>
      <c r="H1572" t="s">
        <v>135</v>
      </c>
      <c r="I1572" t="s">
        <v>136</v>
      </c>
      <c r="J1572" t="s">
        <v>137</v>
      </c>
      <c r="K1572" t="s">
        <v>138</v>
      </c>
      <c r="L1572" t="s">
        <v>4636</v>
      </c>
      <c r="M1572" t="s">
        <v>4637</v>
      </c>
      <c r="N1572">
        <v>6.1144444440000001</v>
      </c>
      <c r="O1572">
        <v>0</v>
      </c>
      <c r="P1572">
        <v>8</v>
      </c>
      <c r="Q1572">
        <v>0</v>
      </c>
      <c r="R1572">
        <v>0</v>
      </c>
      <c r="S1572">
        <v>0</v>
      </c>
      <c r="T1572">
        <v>2</v>
      </c>
      <c r="U1572">
        <v>0</v>
      </c>
      <c r="V1572">
        <v>0</v>
      </c>
      <c r="W1572">
        <v>0</v>
      </c>
      <c r="X1572">
        <v>9.9330180497257174</v>
      </c>
      <c r="Y1572">
        <v>0</v>
      </c>
      <c r="Z1572">
        <v>0</v>
      </c>
      <c r="AA1572">
        <v>0</v>
      </c>
      <c r="AB1572">
        <v>8.1069416428810133</v>
      </c>
      <c r="AC1572">
        <v>0</v>
      </c>
      <c r="AD1572">
        <v>0</v>
      </c>
      <c r="AE1572">
        <v>18.039959692606729</v>
      </c>
    </row>
    <row r="1573" spans="1:31" x14ac:dyDescent="0.3">
      <c r="A1573">
        <v>2736415</v>
      </c>
      <c r="B1573">
        <v>1</v>
      </c>
      <c r="C1573" t="s">
        <v>80</v>
      </c>
      <c r="D1573" t="s">
        <v>82</v>
      </c>
      <c r="E1573" t="s">
        <v>200</v>
      </c>
      <c r="F1573" t="s">
        <v>4638</v>
      </c>
      <c r="G1573" t="s">
        <v>543</v>
      </c>
      <c r="H1573" t="s">
        <v>135</v>
      </c>
      <c r="I1573" t="s">
        <v>136</v>
      </c>
      <c r="J1573" t="s">
        <v>137</v>
      </c>
      <c r="K1573" t="s">
        <v>138</v>
      </c>
      <c r="L1573" t="s">
        <v>4639</v>
      </c>
      <c r="M1573" t="s">
        <v>4640</v>
      </c>
      <c r="N1573">
        <v>2.1372222220000001</v>
      </c>
      <c r="O1573">
        <v>0</v>
      </c>
      <c r="P1573">
        <v>22</v>
      </c>
      <c r="Q1573">
        <v>0</v>
      </c>
      <c r="R1573">
        <v>0</v>
      </c>
      <c r="S1573">
        <v>0</v>
      </c>
      <c r="T1573">
        <v>11</v>
      </c>
      <c r="U1573">
        <v>0</v>
      </c>
      <c r="V1573">
        <v>0</v>
      </c>
      <c r="W1573">
        <v>0</v>
      </c>
      <c r="X1573">
        <v>9.785318257246745</v>
      </c>
      <c r="Y1573">
        <v>0</v>
      </c>
      <c r="Z1573">
        <v>0</v>
      </c>
      <c r="AA1573">
        <v>0</v>
      </c>
      <c r="AB1573">
        <v>24.124561185685124</v>
      </c>
      <c r="AC1573">
        <v>0</v>
      </c>
      <c r="AD1573">
        <v>0</v>
      </c>
      <c r="AE1573">
        <v>33.909879442931867</v>
      </c>
    </row>
    <row r="1574" spans="1:31" x14ac:dyDescent="0.3">
      <c r="A1574">
        <v>2735751</v>
      </c>
      <c r="B1574">
        <v>1</v>
      </c>
      <c r="C1574" t="s">
        <v>80</v>
      </c>
      <c r="D1574" t="s">
        <v>85</v>
      </c>
      <c r="E1574" t="s">
        <v>200</v>
      </c>
      <c r="F1574" t="s">
        <v>4641</v>
      </c>
      <c r="G1574" t="s">
        <v>163</v>
      </c>
      <c r="H1574" t="s">
        <v>135</v>
      </c>
      <c r="I1574" t="s">
        <v>136</v>
      </c>
      <c r="J1574" t="s">
        <v>137</v>
      </c>
      <c r="K1574" t="s">
        <v>138</v>
      </c>
      <c r="L1574" t="s">
        <v>4464</v>
      </c>
      <c r="M1574" t="s">
        <v>4642</v>
      </c>
      <c r="N1574">
        <v>2.0972222220000001</v>
      </c>
      <c r="O1574">
        <v>0</v>
      </c>
      <c r="P1574">
        <v>66</v>
      </c>
      <c r="Q1574">
        <v>0</v>
      </c>
      <c r="R1574">
        <v>0</v>
      </c>
      <c r="S1574">
        <v>0</v>
      </c>
      <c r="T1574">
        <v>7</v>
      </c>
      <c r="U1574">
        <v>0</v>
      </c>
      <c r="V1574">
        <v>0</v>
      </c>
      <c r="W1574">
        <v>0</v>
      </c>
      <c r="X1574">
        <v>42.746937481239463</v>
      </c>
      <c r="Y1574">
        <v>0</v>
      </c>
      <c r="Z1574">
        <v>0</v>
      </c>
      <c r="AA1574">
        <v>0</v>
      </c>
      <c r="AB1574">
        <v>19.219089487450802</v>
      </c>
      <c r="AC1574">
        <v>0</v>
      </c>
      <c r="AD1574">
        <v>0</v>
      </c>
      <c r="AE1574">
        <v>61.966026968690265</v>
      </c>
    </row>
    <row r="1575" spans="1:31" x14ac:dyDescent="0.3">
      <c r="A1575">
        <v>2735419</v>
      </c>
      <c r="B1575">
        <v>1</v>
      </c>
      <c r="C1575" t="s">
        <v>80</v>
      </c>
      <c r="D1575" t="s">
        <v>99</v>
      </c>
      <c r="E1575" t="s">
        <v>145</v>
      </c>
      <c r="F1575" t="s">
        <v>4643</v>
      </c>
      <c r="G1575" t="s">
        <v>181</v>
      </c>
      <c r="H1575" t="s">
        <v>135</v>
      </c>
      <c r="I1575" t="s">
        <v>136</v>
      </c>
      <c r="J1575" t="s">
        <v>137</v>
      </c>
      <c r="K1575" t="s">
        <v>138</v>
      </c>
      <c r="L1575" t="s">
        <v>4644</v>
      </c>
      <c r="M1575" t="s">
        <v>4645</v>
      </c>
      <c r="N1575">
        <v>9.9216666660000001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1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</row>
    <row r="1576" spans="1:31" x14ac:dyDescent="0.3">
      <c r="A1576">
        <v>2736106</v>
      </c>
      <c r="B1576">
        <v>1</v>
      </c>
      <c r="C1576" t="s">
        <v>80</v>
      </c>
      <c r="D1576" t="s">
        <v>82</v>
      </c>
      <c r="E1576" t="s">
        <v>200</v>
      </c>
      <c r="F1576" t="s">
        <v>4646</v>
      </c>
      <c r="G1576" t="s">
        <v>543</v>
      </c>
      <c r="H1576" t="s">
        <v>135</v>
      </c>
      <c r="I1576" t="s">
        <v>136</v>
      </c>
      <c r="J1576" t="s">
        <v>137</v>
      </c>
      <c r="K1576" t="s">
        <v>138</v>
      </c>
      <c r="L1576" t="s">
        <v>4647</v>
      </c>
      <c r="M1576" t="s">
        <v>4648</v>
      </c>
      <c r="N1576">
        <v>7.6055555549999996</v>
      </c>
      <c r="O1576">
        <v>0</v>
      </c>
      <c r="P1576">
        <v>24</v>
      </c>
      <c r="Q1576">
        <v>0</v>
      </c>
      <c r="R1576">
        <v>0</v>
      </c>
      <c r="S1576">
        <v>0</v>
      </c>
      <c r="T1576">
        <v>4</v>
      </c>
      <c r="U1576">
        <v>0</v>
      </c>
      <c r="V1576">
        <v>0</v>
      </c>
      <c r="W1576">
        <v>0</v>
      </c>
      <c r="X1576">
        <v>75.884359476415227</v>
      </c>
      <c r="Y1576">
        <v>0</v>
      </c>
      <c r="Z1576">
        <v>0</v>
      </c>
      <c r="AA1576">
        <v>0</v>
      </c>
      <c r="AB1576">
        <v>82.032194710041864</v>
      </c>
      <c r="AC1576">
        <v>0</v>
      </c>
      <c r="AD1576">
        <v>0</v>
      </c>
      <c r="AE1576">
        <v>157.91655418645709</v>
      </c>
    </row>
    <row r="1577" spans="1:31" x14ac:dyDescent="0.3">
      <c r="A1577">
        <v>2736438</v>
      </c>
      <c r="B1577">
        <v>1</v>
      </c>
      <c r="C1577" t="s">
        <v>80</v>
      </c>
      <c r="D1577" t="s">
        <v>97</v>
      </c>
      <c r="E1577" t="s">
        <v>145</v>
      </c>
      <c r="F1577" t="s">
        <v>4649</v>
      </c>
      <c r="G1577" t="s">
        <v>181</v>
      </c>
      <c r="H1577" t="s">
        <v>135</v>
      </c>
      <c r="I1577" t="s">
        <v>136</v>
      </c>
      <c r="J1577" t="s">
        <v>137</v>
      </c>
      <c r="K1577" t="s">
        <v>138</v>
      </c>
      <c r="L1577" t="s">
        <v>4650</v>
      </c>
      <c r="M1577" t="s">
        <v>4651</v>
      </c>
      <c r="N1577">
        <v>0.69527777700000004</v>
      </c>
      <c r="O1577">
        <v>0</v>
      </c>
      <c r="P1577">
        <v>1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0.23336030607496253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0.23336030607496253</v>
      </c>
    </row>
    <row r="1578" spans="1:31" x14ac:dyDescent="0.3">
      <c r="A1578">
        <v>2735442</v>
      </c>
      <c r="B1578">
        <v>1</v>
      </c>
      <c r="C1578" t="s">
        <v>80</v>
      </c>
      <c r="D1578" t="s">
        <v>106</v>
      </c>
      <c r="E1578" t="s">
        <v>132</v>
      </c>
      <c r="F1578" t="s">
        <v>955</v>
      </c>
      <c r="G1578" t="s">
        <v>209</v>
      </c>
      <c r="H1578" t="s">
        <v>135</v>
      </c>
      <c r="I1578" t="s">
        <v>136</v>
      </c>
      <c r="J1578" t="s">
        <v>137</v>
      </c>
      <c r="K1578" t="s">
        <v>210</v>
      </c>
      <c r="L1578" t="s">
        <v>4652</v>
      </c>
      <c r="M1578" t="s">
        <v>4653</v>
      </c>
      <c r="N1578">
        <v>8.6163888879999995</v>
      </c>
      <c r="O1578">
        <v>0</v>
      </c>
      <c r="P1578">
        <v>56</v>
      </c>
      <c r="Q1578">
        <v>0</v>
      </c>
      <c r="R1578">
        <v>8</v>
      </c>
      <c r="S1578">
        <v>0</v>
      </c>
      <c r="T1578">
        <v>20</v>
      </c>
      <c r="U1578">
        <v>0</v>
      </c>
      <c r="V1578">
        <v>0</v>
      </c>
      <c r="W1578">
        <v>0</v>
      </c>
      <c r="X1578">
        <v>76.15911245796002</v>
      </c>
      <c r="Y1578">
        <v>0</v>
      </c>
      <c r="Z1578">
        <v>133.74320742953989</v>
      </c>
      <c r="AA1578">
        <v>0</v>
      </c>
      <c r="AB1578">
        <v>100.42530082708603</v>
      </c>
      <c r="AC1578">
        <v>0</v>
      </c>
      <c r="AD1578">
        <v>0</v>
      </c>
      <c r="AE1578">
        <v>310.32762071458592</v>
      </c>
    </row>
    <row r="1579" spans="1:31" x14ac:dyDescent="0.3">
      <c r="A1579">
        <v>2735565</v>
      </c>
      <c r="B1579">
        <v>1</v>
      </c>
      <c r="C1579" t="s">
        <v>80</v>
      </c>
      <c r="D1579" t="s">
        <v>83</v>
      </c>
      <c r="E1579" t="s">
        <v>132</v>
      </c>
      <c r="F1579" t="s">
        <v>4654</v>
      </c>
      <c r="G1579" t="s">
        <v>925</v>
      </c>
      <c r="H1579" t="s">
        <v>135</v>
      </c>
      <c r="I1579" t="s">
        <v>136</v>
      </c>
      <c r="J1579" t="s">
        <v>137</v>
      </c>
      <c r="K1579" t="s">
        <v>210</v>
      </c>
      <c r="L1579" t="s">
        <v>4655</v>
      </c>
      <c r="M1579" t="s">
        <v>4656</v>
      </c>
      <c r="N1579">
        <v>1.747777777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3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2.8033380441499998</v>
      </c>
      <c r="AC1579">
        <v>0</v>
      </c>
      <c r="AD1579">
        <v>0</v>
      </c>
      <c r="AE1579">
        <v>2.8033380441499998</v>
      </c>
    </row>
    <row r="1580" spans="1:31" x14ac:dyDescent="0.3">
      <c r="A1580">
        <v>2736206</v>
      </c>
      <c r="B1580">
        <v>1</v>
      </c>
      <c r="C1580" t="s">
        <v>80</v>
      </c>
      <c r="D1580" t="s">
        <v>84</v>
      </c>
      <c r="E1580" t="s">
        <v>161</v>
      </c>
      <c r="F1580" t="s">
        <v>4657</v>
      </c>
      <c r="G1580" t="s">
        <v>409</v>
      </c>
      <c r="H1580" t="s">
        <v>135</v>
      </c>
      <c r="I1580" t="s">
        <v>136</v>
      </c>
      <c r="J1580" t="s">
        <v>137</v>
      </c>
      <c r="K1580" t="s">
        <v>138</v>
      </c>
      <c r="L1580" t="s">
        <v>4658</v>
      </c>
      <c r="M1580" t="s">
        <v>4659</v>
      </c>
      <c r="N1580">
        <v>6.6394444439999996</v>
      </c>
      <c r="O1580">
        <v>0</v>
      </c>
      <c r="P1580">
        <v>21</v>
      </c>
      <c r="Q1580">
        <v>0</v>
      </c>
      <c r="R1580">
        <v>0</v>
      </c>
      <c r="S1580">
        <v>0</v>
      </c>
      <c r="T1580">
        <v>2</v>
      </c>
      <c r="U1580">
        <v>0</v>
      </c>
      <c r="V1580">
        <v>0</v>
      </c>
      <c r="W1580">
        <v>0</v>
      </c>
      <c r="X1580">
        <v>24.603452756736498</v>
      </c>
      <c r="Y1580">
        <v>0</v>
      </c>
      <c r="Z1580">
        <v>0</v>
      </c>
      <c r="AA1580">
        <v>0</v>
      </c>
      <c r="AB1580">
        <v>9.9951570101532337</v>
      </c>
      <c r="AC1580">
        <v>0</v>
      </c>
      <c r="AD1580">
        <v>0</v>
      </c>
      <c r="AE1580">
        <v>34.59860976688973</v>
      </c>
    </row>
    <row r="1581" spans="1:31" x14ac:dyDescent="0.3">
      <c r="A1581">
        <v>2735542</v>
      </c>
      <c r="B1581">
        <v>1</v>
      </c>
      <c r="C1581" t="s">
        <v>80</v>
      </c>
      <c r="D1581" t="s">
        <v>105</v>
      </c>
      <c r="E1581" t="s">
        <v>156</v>
      </c>
      <c r="F1581" t="s">
        <v>2233</v>
      </c>
      <c r="G1581" t="s">
        <v>185</v>
      </c>
      <c r="H1581" t="s">
        <v>153</v>
      </c>
      <c r="I1581" t="s">
        <v>136</v>
      </c>
      <c r="J1581" t="s">
        <v>137</v>
      </c>
      <c r="K1581" t="s">
        <v>138</v>
      </c>
      <c r="L1581" t="s">
        <v>4660</v>
      </c>
      <c r="M1581" t="s">
        <v>4661</v>
      </c>
      <c r="N1581">
        <v>6.8858333329999999</v>
      </c>
      <c r="O1581">
        <v>1</v>
      </c>
      <c r="P1581">
        <v>8</v>
      </c>
      <c r="Q1581">
        <v>1</v>
      </c>
      <c r="R1581">
        <v>2</v>
      </c>
      <c r="S1581">
        <v>9</v>
      </c>
      <c r="T1581">
        <v>9</v>
      </c>
      <c r="U1581">
        <v>1</v>
      </c>
      <c r="V1581">
        <v>0</v>
      </c>
      <c r="W1581">
        <v>43.958276996401338</v>
      </c>
      <c r="X1581">
        <v>34.738481233853904</v>
      </c>
      <c r="Y1581">
        <v>8.1981299865339832</v>
      </c>
      <c r="Z1581">
        <v>99.488442136818364</v>
      </c>
      <c r="AA1581">
        <v>397.78528614381355</v>
      </c>
      <c r="AB1581">
        <v>93.262748034625716</v>
      </c>
      <c r="AC1581">
        <v>141.16284231030858</v>
      </c>
      <c r="AD1581">
        <v>0</v>
      </c>
      <c r="AE1581">
        <v>818.59420684235533</v>
      </c>
    </row>
    <row r="1582" spans="1:31" x14ac:dyDescent="0.3">
      <c r="A1582">
        <v>2735273</v>
      </c>
      <c r="B1582">
        <v>1</v>
      </c>
      <c r="C1582" t="s">
        <v>80</v>
      </c>
      <c r="D1582" t="s">
        <v>82</v>
      </c>
      <c r="E1582" t="s">
        <v>161</v>
      </c>
      <c r="F1582" t="s">
        <v>4662</v>
      </c>
      <c r="G1582" t="s">
        <v>163</v>
      </c>
      <c r="H1582" t="s">
        <v>135</v>
      </c>
      <c r="I1582" t="s">
        <v>136</v>
      </c>
      <c r="J1582" t="s">
        <v>137</v>
      </c>
      <c r="K1582" t="s">
        <v>138</v>
      </c>
      <c r="L1582" t="s">
        <v>4663</v>
      </c>
      <c r="M1582" t="s">
        <v>4664</v>
      </c>
      <c r="N1582">
        <v>4.1216666660000003</v>
      </c>
      <c r="O1582">
        <v>0</v>
      </c>
      <c r="P1582">
        <v>139</v>
      </c>
      <c r="Q1582">
        <v>0</v>
      </c>
      <c r="R1582">
        <v>0</v>
      </c>
      <c r="S1582">
        <v>0</v>
      </c>
      <c r="T1582">
        <v>6</v>
      </c>
      <c r="U1582">
        <v>0</v>
      </c>
      <c r="V1582">
        <v>0</v>
      </c>
      <c r="W1582">
        <v>0</v>
      </c>
      <c r="X1582">
        <v>127.91634925587272</v>
      </c>
      <c r="Y1582">
        <v>0</v>
      </c>
      <c r="Z1582">
        <v>0</v>
      </c>
      <c r="AA1582">
        <v>0</v>
      </c>
      <c r="AB1582">
        <v>4.1540937268798013</v>
      </c>
      <c r="AC1582">
        <v>0</v>
      </c>
      <c r="AD1582">
        <v>0</v>
      </c>
      <c r="AE1582">
        <v>132.07044298275252</v>
      </c>
    </row>
    <row r="1583" spans="1:31" x14ac:dyDescent="0.3">
      <c r="A1583">
        <v>2735914</v>
      </c>
      <c r="B1583">
        <v>1</v>
      </c>
      <c r="C1583" t="s">
        <v>80</v>
      </c>
      <c r="D1583" t="s">
        <v>100</v>
      </c>
      <c r="E1583" t="s">
        <v>145</v>
      </c>
      <c r="F1583" t="s">
        <v>4665</v>
      </c>
      <c r="G1583" t="s">
        <v>170</v>
      </c>
      <c r="H1583" t="s">
        <v>135</v>
      </c>
      <c r="I1583" t="s">
        <v>136</v>
      </c>
      <c r="J1583" t="s">
        <v>137</v>
      </c>
      <c r="K1583" t="s">
        <v>138</v>
      </c>
      <c r="L1583" t="s">
        <v>4666</v>
      </c>
      <c r="M1583" t="s">
        <v>4667</v>
      </c>
      <c r="N1583">
        <v>0.18305555500000001</v>
      </c>
      <c r="O1583">
        <v>0</v>
      </c>
      <c r="P1583">
        <v>1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6.3885468171866661E-2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6.3885468171866661E-2</v>
      </c>
    </row>
    <row r="1584" spans="1:31" x14ac:dyDescent="0.3">
      <c r="A1584">
        <v>2735373</v>
      </c>
      <c r="B1584">
        <v>1</v>
      </c>
      <c r="C1584" t="s">
        <v>80</v>
      </c>
      <c r="D1584" t="s">
        <v>82</v>
      </c>
      <c r="E1584" t="s">
        <v>145</v>
      </c>
      <c r="F1584" t="s">
        <v>4668</v>
      </c>
      <c r="G1584" t="s">
        <v>181</v>
      </c>
      <c r="H1584" t="s">
        <v>135</v>
      </c>
      <c r="I1584" t="s">
        <v>136</v>
      </c>
      <c r="J1584" t="s">
        <v>137</v>
      </c>
      <c r="K1584" t="s">
        <v>138</v>
      </c>
      <c r="L1584" t="s">
        <v>4669</v>
      </c>
      <c r="M1584" t="s">
        <v>4670</v>
      </c>
      <c r="N1584">
        <v>5.1605555550000002</v>
      </c>
      <c r="O1584">
        <v>0</v>
      </c>
      <c r="P1584">
        <v>8</v>
      </c>
      <c r="Q1584">
        <v>0</v>
      </c>
      <c r="R1584">
        <v>0</v>
      </c>
      <c r="S1584">
        <v>0</v>
      </c>
      <c r="T1584">
        <v>2</v>
      </c>
      <c r="U1584">
        <v>0</v>
      </c>
      <c r="V1584">
        <v>0</v>
      </c>
      <c r="W1584">
        <v>0</v>
      </c>
      <c r="X1584">
        <v>15.100971172555255</v>
      </c>
      <c r="Y1584">
        <v>0</v>
      </c>
      <c r="Z1584">
        <v>0</v>
      </c>
      <c r="AA1584">
        <v>0</v>
      </c>
      <c r="AB1584">
        <v>7.1640318967836274</v>
      </c>
      <c r="AC1584">
        <v>0</v>
      </c>
      <c r="AD1584">
        <v>0</v>
      </c>
      <c r="AE1584">
        <v>22.265003069338881</v>
      </c>
    </row>
    <row r="1585" spans="1:31" x14ac:dyDescent="0.3">
      <c r="A1585">
        <v>2735651</v>
      </c>
      <c r="B1585">
        <v>1</v>
      </c>
      <c r="C1585" t="s">
        <v>80</v>
      </c>
      <c r="D1585" t="s">
        <v>104</v>
      </c>
      <c r="E1585" t="s">
        <v>161</v>
      </c>
      <c r="F1585" t="s">
        <v>4671</v>
      </c>
      <c r="G1585" t="s">
        <v>202</v>
      </c>
      <c r="H1585" t="s">
        <v>135</v>
      </c>
      <c r="I1585" t="s">
        <v>136</v>
      </c>
      <c r="J1585" t="s">
        <v>137</v>
      </c>
      <c r="K1585" t="s">
        <v>138</v>
      </c>
      <c r="L1585" t="s">
        <v>4672</v>
      </c>
      <c r="M1585" t="s">
        <v>4673</v>
      </c>
      <c r="N1585">
        <v>4.318888888</v>
      </c>
      <c r="O1585">
        <v>0</v>
      </c>
      <c r="P1585">
        <v>101</v>
      </c>
      <c r="Q1585">
        <v>0</v>
      </c>
      <c r="R1585">
        <v>0</v>
      </c>
      <c r="S1585">
        <v>0</v>
      </c>
      <c r="T1585">
        <v>13</v>
      </c>
      <c r="U1585">
        <v>0</v>
      </c>
      <c r="V1585">
        <v>0</v>
      </c>
      <c r="W1585">
        <v>0</v>
      </c>
      <c r="X1585">
        <v>92.724257885680359</v>
      </c>
      <c r="Y1585">
        <v>0</v>
      </c>
      <c r="Z1585">
        <v>0</v>
      </c>
      <c r="AA1585">
        <v>0</v>
      </c>
      <c r="AB1585">
        <v>32.011439540265506</v>
      </c>
      <c r="AC1585">
        <v>0</v>
      </c>
      <c r="AD1585">
        <v>0</v>
      </c>
      <c r="AE1585">
        <v>124.73569742594586</v>
      </c>
    </row>
    <row r="1586" spans="1:31" x14ac:dyDescent="0.3">
      <c r="A1586">
        <v>2736292</v>
      </c>
      <c r="B1586">
        <v>1</v>
      </c>
      <c r="C1586" t="s">
        <v>81</v>
      </c>
      <c r="D1586" t="s">
        <v>113</v>
      </c>
      <c r="E1586" t="s">
        <v>145</v>
      </c>
      <c r="F1586" t="s">
        <v>4674</v>
      </c>
      <c r="G1586" t="s">
        <v>230</v>
      </c>
      <c r="H1586" t="s">
        <v>135</v>
      </c>
      <c r="I1586" t="s">
        <v>136</v>
      </c>
      <c r="J1586" t="s">
        <v>137</v>
      </c>
      <c r="K1586" t="s">
        <v>138</v>
      </c>
      <c r="L1586" t="s">
        <v>4675</v>
      </c>
      <c r="M1586" t="s">
        <v>4676</v>
      </c>
      <c r="N1586">
        <v>2.696666666</v>
      </c>
      <c r="O1586">
        <v>0</v>
      </c>
      <c r="P1586">
        <v>1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0.60390642864999999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0.60390642864999999</v>
      </c>
    </row>
    <row r="1587" spans="1:31" x14ac:dyDescent="0.3">
      <c r="A1587">
        <v>2736352</v>
      </c>
      <c r="B1587">
        <v>1</v>
      </c>
      <c r="C1587" t="s">
        <v>80</v>
      </c>
      <c r="D1587" t="s">
        <v>83</v>
      </c>
      <c r="E1587" t="s">
        <v>145</v>
      </c>
      <c r="F1587" t="s">
        <v>3341</v>
      </c>
      <c r="G1587" t="s">
        <v>181</v>
      </c>
      <c r="H1587" t="s">
        <v>135</v>
      </c>
      <c r="I1587" t="s">
        <v>136</v>
      </c>
      <c r="J1587" t="s">
        <v>137</v>
      </c>
      <c r="K1587" t="s">
        <v>138</v>
      </c>
      <c r="L1587" t="s">
        <v>4677</v>
      </c>
      <c r="M1587" t="s">
        <v>4678</v>
      </c>
      <c r="N1587">
        <v>3.9469444440000001</v>
      </c>
      <c r="O1587">
        <v>0</v>
      </c>
      <c r="P1587">
        <v>21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11.793791575171724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11.793791575171724</v>
      </c>
    </row>
    <row r="1588" spans="1:31" x14ac:dyDescent="0.3">
      <c r="A1588">
        <v>2735711</v>
      </c>
      <c r="B1588">
        <v>1</v>
      </c>
      <c r="C1588" t="s">
        <v>80</v>
      </c>
      <c r="D1588" t="s">
        <v>105</v>
      </c>
      <c r="E1588" t="s">
        <v>132</v>
      </c>
      <c r="F1588" t="s">
        <v>4679</v>
      </c>
      <c r="G1588" t="s">
        <v>170</v>
      </c>
      <c r="H1588" t="s">
        <v>135</v>
      </c>
      <c r="I1588" t="s">
        <v>136</v>
      </c>
      <c r="J1588" t="s">
        <v>137</v>
      </c>
      <c r="K1588" t="s">
        <v>138</v>
      </c>
      <c r="L1588" t="s">
        <v>3702</v>
      </c>
      <c r="M1588" t="s">
        <v>4680</v>
      </c>
      <c r="N1588">
        <v>7.5055555549999999</v>
      </c>
      <c r="O1588">
        <v>0</v>
      </c>
      <c r="P1588">
        <v>16</v>
      </c>
      <c r="Q1588">
        <v>0</v>
      </c>
      <c r="R1588">
        <v>0</v>
      </c>
      <c r="S1588">
        <v>0</v>
      </c>
      <c r="T1588">
        <v>2</v>
      </c>
      <c r="U1588">
        <v>0</v>
      </c>
      <c r="V1588">
        <v>0</v>
      </c>
      <c r="W1588">
        <v>0</v>
      </c>
      <c r="X1588">
        <v>12.42807206023182</v>
      </c>
      <c r="Y1588">
        <v>0</v>
      </c>
      <c r="Z1588">
        <v>0</v>
      </c>
      <c r="AA1588">
        <v>0</v>
      </c>
      <c r="AB1588">
        <v>11.074792127847498</v>
      </c>
      <c r="AC1588">
        <v>0</v>
      </c>
      <c r="AD1588">
        <v>0</v>
      </c>
      <c r="AE1588">
        <v>23.502864188079318</v>
      </c>
    </row>
    <row r="1589" spans="1:31" x14ac:dyDescent="0.3">
      <c r="A1589">
        <v>2736043</v>
      </c>
      <c r="B1589">
        <v>1</v>
      </c>
      <c r="C1589" t="s">
        <v>80</v>
      </c>
      <c r="D1589" t="s">
        <v>94</v>
      </c>
      <c r="E1589" t="s">
        <v>145</v>
      </c>
      <c r="F1589" t="s">
        <v>4681</v>
      </c>
      <c r="G1589" t="s">
        <v>230</v>
      </c>
      <c r="H1589" t="s">
        <v>135</v>
      </c>
      <c r="I1589" t="s">
        <v>136</v>
      </c>
      <c r="J1589" t="s">
        <v>137</v>
      </c>
      <c r="K1589" t="s">
        <v>138</v>
      </c>
      <c r="L1589" t="s">
        <v>4682</v>
      </c>
      <c r="M1589" t="s">
        <v>4683</v>
      </c>
      <c r="N1589">
        <v>3.1102777769999999</v>
      </c>
      <c r="O1589">
        <v>0</v>
      </c>
      <c r="P1589">
        <v>1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0.55592667281385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0.55592667281385</v>
      </c>
    </row>
    <row r="1590" spans="1:31" x14ac:dyDescent="0.3">
      <c r="A1590">
        <v>2735210</v>
      </c>
      <c r="B1590">
        <v>1</v>
      </c>
      <c r="C1590" t="s">
        <v>80</v>
      </c>
      <c r="D1590" t="s">
        <v>82</v>
      </c>
      <c r="E1590" t="s">
        <v>200</v>
      </c>
      <c r="F1590" t="s">
        <v>1230</v>
      </c>
      <c r="G1590" t="s">
        <v>249</v>
      </c>
      <c r="H1590" t="s">
        <v>135</v>
      </c>
      <c r="I1590" t="s">
        <v>136</v>
      </c>
      <c r="J1590" t="s">
        <v>5</v>
      </c>
      <c r="K1590" t="s">
        <v>138</v>
      </c>
      <c r="L1590" t="s">
        <v>4684</v>
      </c>
      <c r="M1590" t="s">
        <v>4685</v>
      </c>
      <c r="N1590">
        <v>0.65583333300000002</v>
      </c>
      <c r="O1590">
        <v>0</v>
      </c>
      <c r="P1590">
        <v>53</v>
      </c>
      <c r="Q1590">
        <v>0</v>
      </c>
      <c r="R1590">
        <v>0</v>
      </c>
      <c r="S1590">
        <v>0</v>
      </c>
      <c r="T1590">
        <v>24</v>
      </c>
      <c r="U1590">
        <v>0</v>
      </c>
      <c r="V1590">
        <v>0</v>
      </c>
      <c r="W1590">
        <v>0</v>
      </c>
      <c r="X1590">
        <v>9.1041728137625118</v>
      </c>
      <c r="Y1590">
        <v>0</v>
      </c>
      <c r="Z1590">
        <v>0</v>
      </c>
      <c r="AA1590">
        <v>0</v>
      </c>
      <c r="AB1590">
        <v>15.956128564753383</v>
      </c>
      <c r="AC1590">
        <v>0</v>
      </c>
      <c r="AD1590">
        <v>0</v>
      </c>
      <c r="AE1590">
        <v>25.060301378515895</v>
      </c>
    </row>
    <row r="1591" spans="1:31" x14ac:dyDescent="0.3">
      <c r="A1591">
        <v>2735505</v>
      </c>
      <c r="B1591">
        <v>1</v>
      </c>
      <c r="C1591" t="s">
        <v>80</v>
      </c>
      <c r="D1591" t="s">
        <v>110</v>
      </c>
      <c r="E1591" t="s">
        <v>145</v>
      </c>
      <c r="F1591" t="s">
        <v>1218</v>
      </c>
      <c r="G1591" t="s">
        <v>181</v>
      </c>
      <c r="H1591" t="s">
        <v>135</v>
      </c>
      <c r="I1591" t="s">
        <v>136</v>
      </c>
      <c r="J1591" t="s">
        <v>137</v>
      </c>
      <c r="K1591" t="s">
        <v>138</v>
      </c>
      <c r="L1591" t="s">
        <v>4686</v>
      </c>
      <c r="M1591" t="s">
        <v>4687</v>
      </c>
      <c r="N1591">
        <v>1.5449999999999999</v>
      </c>
      <c r="O1591">
        <v>0</v>
      </c>
      <c r="P1591">
        <v>7</v>
      </c>
      <c r="Q1591">
        <v>0</v>
      </c>
      <c r="R1591">
        <v>0</v>
      </c>
      <c r="S1591">
        <v>0</v>
      </c>
      <c r="T1591">
        <v>1</v>
      </c>
      <c r="U1591">
        <v>0</v>
      </c>
      <c r="V1591">
        <v>0</v>
      </c>
      <c r="W1591">
        <v>0</v>
      </c>
      <c r="X1591">
        <v>1.8237342640036391</v>
      </c>
      <c r="Y1591">
        <v>0</v>
      </c>
      <c r="Z1591">
        <v>0</v>
      </c>
      <c r="AA1591">
        <v>0</v>
      </c>
      <c r="AB1591">
        <v>0.46778881943910666</v>
      </c>
      <c r="AC1591">
        <v>0</v>
      </c>
      <c r="AD1591">
        <v>0</v>
      </c>
      <c r="AE1591">
        <v>2.2915230834427458</v>
      </c>
    </row>
    <row r="1592" spans="1:31" x14ac:dyDescent="0.3">
      <c r="A1592">
        <v>2735605</v>
      </c>
      <c r="B1592">
        <v>1</v>
      </c>
      <c r="C1592" t="s">
        <v>80</v>
      </c>
      <c r="D1592" t="s">
        <v>106</v>
      </c>
      <c r="E1592" t="s">
        <v>161</v>
      </c>
      <c r="F1592" t="s">
        <v>4688</v>
      </c>
      <c r="G1592" t="s">
        <v>163</v>
      </c>
      <c r="H1592" t="s">
        <v>135</v>
      </c>
      <c r="I1592" t="s">
        <v>136</v>
      </c>
      <c r="J1592" t="s">
        <v>137</v>
      </c>
      <c r="K1592" t="s">
        <v>138</v>
      </c>
      <c r="L1592" t="s">
        <v>4689</v>
      </c>
      <c r="M1592" t="s">
        <v>4329</v>
      </c>
      <c r="N1592">
        <v>5.2438888879999999</v>
      </c>
      <c r="O1592">
        <v>0</v>
      </c>
      <c r="P1592">
        <v>0</v>
      </c>
      <c r="Q1592">
        <v>0</v>
      </c>
      <c r="R1592">
        <v>2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9.00593105194109</v>
      </c>
      <c r="AA1592">
        <v>0</v>
      </c>
      <c r="AB1592">
        <v>0</v>
      </c>
      <c r="AC1592">
        <v>0</v>
      </c>
      <c r="AD1592">
        <v>0</v>
      </c>
      <c r="AE1592">
        <v>9.00593105194109</v>
      </c>
    </row>
    <row r="1593" spans="1:31" x14ac:dyDescent="0.3">
      <c r="A1593">
        <v>2735479</v>
      </c>
      <c r="B1593">
        <v>1</v>
      </c>
      <c r="C1593" t="s">
        <v>80</v>
      </c>
      <c r="D1593" t="s">
        <v>108</v>
      </c>
      <c r="E1593" t="s">
        <v>213</v>
      </c>
      <c r="F1593" t="s">
        <v>4690</v>
      </c>
      <c r="G1593" t="s">
        <v>152</v>
      </c>
      <c r="H1593" t="s">
        <v>153</v>
      </c>
      <c r="I1593" t="s">
        <v>136</v>
      </c>
      <c r="J1593" t="s">
        <v>137</v>
      </c>
      <c r="K1593" t="s">
        <v>138</v>
      </c>
      <c r="L1593" t="s">
        <v>4691</v>
      </c>
      <c r="M1593" t="s">
        <v>4692</v>
      </c>
      <c r="N1593">
        <v>0.99916666600000004</v>
      </c>
      <c r="O1593">
        <v>0</v>
      </c>
      <c r="P1593">
        <v>856</v>
      </c>
      <c r="Q1593">
        <v>5</v>
      </c>
      <c r="R1593">
        <v>105</v>
      </c>
      <c r="S1593">
        <v>2</v>
      </c>
      <c r="T1593">
        <v>161</v>
      </c>
      <c r="U1593">
        <v>1</v>
      </c>
      <c r="V1593">
        <v>0</v>
      </c>
      <c r="W1593">
        <v>0</v>
      </c>
      <c r="X1593">
        <v>166.65581566172801</v>
      </c>
      <c r="Y1593">
        <v>21.491159349807994</v>
      </c>
      <c r="Z1593">
        <v>27.262474945207259</v>
      </c>
      <c r="AA1593">
        <v>15.36431912616135</v>
      </c>
      <c r="AB1593">
        <v>158.44160111272203</v>
      </c>
      <c r="AC1593">
        <v>83.554304438006199</v>
      </c>
      <c r="AD1593">
        <v>0</v>
      </c>
      <c r="AE1593">
        <v>472.7696746336328</v>
      </c>
    </row>
    <row r="1594" spans="1:31" x14ac:dyDescent="0.3">
      <c r="A1594">
        <v>2736189</v>
      </c>
      <c r="B1594">
        <v>1</v>
      </c>
      <c r="C1594" t="s">
        <v>80</v>
      </c>
      <c r="D1594" t="s">
        <v>82</v>
      </c>
      <c r="E1594" t="s">
        <v>161</v>
      </c>
      <c r="F1594" t="s">
        <v>4693</v>
      </c>
      <c r="G1594" t="s">
        <v>409</v>
      </c>
      <c r="H1594" t="s">
        <v>135</v>
      </c>
      <c r="I1594" t="s">
        <v>136</v>
      </c>
      <c r="J1594" t="s">
        <v>137</v>
      </c>
      <c r="K1594" t="s">
        <v>138</v>
      </c>
      <c r="L1594" t="s">
        <v>4694</v>
      </c>
      <c r="M1594" t="s">
        <v>4695</v>
      </c>
      <c r="N1594">
        <v>4.1744444439999997</v>
      </c>
      <c r="O1594">
        <v>0</v>
      </c>
      <c r="P1594">
        <v>65</v>
      </c>
      <c r="Q1594">
        <v>0</v>
      </c>
      <c r="R1594">
        <v>0</v>
      </c>
      <c r="S1594">
        <v>0</v>
      </c>
      <c r="T1594">
        <v>48</v>
      </c>
      <c r="U1594">
        <v>0</v>
      </c>
      <c r="V1594">
        <v>0</v>
      </c>
      <c r="W1594">
        <v>0</v>
      </c>
      <c r="X1594">
        <v>64.779936308672205</v>
      </c>
      <c r="Y1594">
        <v>0</v>
      </c>
      <c r="Z1594">
        <v>0</v>
      </c>
      <c r="AA1594">
        <v>0</v>
      </c>
      <c r="AB1594">
        <v>172.17066536821636</v>
      </c>
      <c r="AC1594">
        <v>0</v>
      </c>
      <c r="AD1594">
        <v>0</v>
      </c>
      <c r="AE1594">
        <v>236.95060167688857</v>
      </c>
    </row>
    <row r="1595" spans="1:31" x14ac:dyDescent="0.3">
      <c r="A1595">
        <v>2735834</v>
      </c>
      <c r="B1595">
        <v>1</v>
      </c>
      <c r="C1595" t="s">
        <v>80</v>
      </c>
      <c r="D1595" t="s">
        <v>82</v>
      </c>
      <c r="E1595" t="s">
        <v>145</v>
      </c>
      <c r="F1595" t="s">
        <v>4696</v>
      </c>
      <c r="G1595" t="s">
        <v>181</v>
      </c>
      <c r="H1595" t="s">
        <v>135</v>
      </c>
      <c r="I1595" t="s">
        <v>136</v>
      </c>
      <c r="J1595" t="s">
        <v>137</v>
      </c>
      <c r="K1595" t="s">
        <v>138</v>
      </c>
      <c r="L1595" t="s">
        <v>4697</v>
      </c>
      <c r="M1595" t="s">
        <v>4698</v>
      </c>
      <c r="N1595">
        <v>5.8125</v>
      </c>
      <c r="O1595">
        <v>0</v>
      </c>
      <c r="P1595">
        <v>1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1.1280041581683333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1.1280041581683333</v>
      </c>
    </row>
    <row r="1596" spans="1:31" x14ac:dyDescent="0.3">
      <c r="A1596">
        <v>2736312</v>
      </c>
      <c r="B1596">
        <v>1</v>
      </c>
      <c r="C1596" t="s">
        <v>80</v>
      </c>
      <c r="D1596" t="s">
        <v>96</v>
      </c>
      <c r="E1596" t="s">
        <v>145</v>
      </c>
      <c r="F1596" t="s">
        <v>4699</v>
      </c>
      <c r="G1596" t="s">
        <v>181</v>
      </c>
      <c r="H1596" t="s">
        <v>135</v>
      </c>
      <c r="I1596" t="s">
        <v>136</v>
      </c>
      <c r="J1596" t="s">
        <v>137</v>
      </c>
      <c r="K1596" t="s">
        <v>138</v>
      </c>
      <c r="L1596" t="s">
        <v>4700</v>
      </c>
      <c r="M1596" t="s">
        <v>4701</v>
      </c>
      <c r="N1596">
        <v>7.6663888880000002</v>
      </c>
      <c r="O1596">
        <v>0</v>
      </c>
      <c r="P1596">
        <v>1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9.9303663406869394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9.9303663406869394</v>
      </c>
    </row>
    <row r="1597" spans="1:31" x14ac:dyDescent="0.3">
      <c r="A1597">
        <v>2735648</v>
      </c>
      <c r="B1597">
        <v>1</v>
      </c>
      <c r="C1597" t="s">
        <v>80</v>
      </c>
      <c r="D1597" t="s">
        <v>82</v>
      </c>
      <c r="E1597" t="s">
        <v>145</v>
      </c>
      <c r="F1597" t="s">
        <v>4702</v>
      </c>
      <c r="G1597" t="s">
        <v>147</v>
      </c>
      <c r="H1597" t="s">
        <v>135</v>
      </c>
      <c r="I1597" t="s">
        <v>136</v>
      </c>
      <c r="J1597" t="s">
        <v>137</v>
      </c>
      <c r="K1597" t="s">
        <v>138</v>
      </c>
      <c r="L1597" t="s">
        <v>4703</v>
      </c>
      <c r="M1597" t="s">
        <v>4704</v>
      </c>
      <c r="N1597">
        <v>2.5886111110000001</v>
      </c>
      <c r="O1597">
        <v>0</v>
      </c>
      <c r="P1597">
        <v>1</v>
      </c>
      <c r="Q1597">
        <v>0</v>
      </c>
      <c r="R1597">
        <v>0</v>
      </c>
      <c r="S1597">
        <v>0</v>
      </c>
      <c r="T1597">
        <v>62</v>
      </c>
      <c r="U1597">
        <v>0</v>
      </c>
      <c r="V1597">
        <v>0</v>
      </c>
      <c r="W1597">
        <v>0</v>
      </c>
      <c r="X1597">
        <v>0.12881895589264003</v>
      </c>
      <c r="Y1597">
        <v>0</v>
      </c>
      <c r="Z1597">
        <v>0</v>
      </c>
      <c r="AA1597">
        <v>0</v>
      </c>
      <c r="AB1597">
        <v>69.292443793464571</v>
      </c>
      <c r="AC1597">
        <v>0</v>
      </c>
      <c r="AD1597">
        <v>0</v>
      </c>
      <c r="AE1597">
        <v>69.421262749357211</v>
      </c>
    </row>
    <row r="1598" spans="1:31" x14ac:dyDescent="0.3">
      <c r="A1598">
        <v>2735665</v>
      </c>
      <c r="B1598">
        <v>1</v>
      </c>
      <c r="C1598" t="s">
        <v>81</v>
      </c>
      <c r="D1598" t="s">
        <v>127</v>
      </c>
      <c r="E1598" t="s">
        <v>156</v>
      </c>
      <c r="F1598" t="s">
        <v>4705</v>
      </c>
      <c r="G1598" t="s">
        <v>185</v>
      </c>
      <c r="H1598" t="s">
        <v>153</v>
      </c>
      <c r="I1598" t="s">
        <v>136</v>
      </c>
      <c r="J1598" t="s">
        <v>137</v>
      </c>
      <c r="K1598" t="s">
        <v>138</v>
      </c>
      <c r="L1598" t="s">
        <v>4706</v>
      </c>
      <c r="M1598" t="s">
        <v>4707</v>
      </c>
      <c r="N1598">
        <v>14.799444444000001</v>
      </c>
      <c r="O1598">
        <v>2</v>
      </c>
      <c r="P1598">
        <v>0</v>
      </c>
      <c r="Q1598">
        <v>49</v>
      </c>
      <c r="R1598">
        <v>8</v>
      </c>
      <c r="S1598">
        <v>5</v>
      </c>
      <c r="T1598">
        <v>0</v>
      </c>
      <c r="U1598">
        <v>0</v>
      </c>
      <c r="V1598">
        <v>0</v>
      </c>
      <c r="W1598">
        <v>3.1909970044458333</v>
      </c>
      <c r="X1598">
        <v>0</v>
      </c>
      <c r="Y1598">
        <v>81.640224063847469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84.831221068293303</v>
      </c>
    </row>
    <row r="1599" spans="1:31" x14ac:dyDescent="0.3">
      <c r="A1599">
        <v>2736212</v>
      </c>
      <c r="B1599">
        <v>1</v>
      </c>
      <c r="C1599" t="s">
        <v>81</v>
      </c>
      <c r="D1599" t="s">
        <v>112</v>
      </c>
      <c r="E1599" t="s">
        <v>161</v>
      </c>
      <c r="F1599" t="s">
        <v>4708</v>
      </c>
      <c r="G1599" t="s">
        <v>163</v>
      </c>
      <c r="H1599" t="s">
        <v>135</v>
      </c>
      <c r="I1599" t="s">
        <v>136</v>
      </c>
      <c r="J1599" t="s">
        <v>137</v>
      </c>
      <c r="K1599" t="s">
        <v>138</v>
      </c>
      <c r="L1599" t="s">
        <v>4709</v>
      </c>
      <c r="M1599" t="s">
        <v>4710</v>
      </c>
      <c r="N1599">
        <v>2.2572222219999998</v>
      </c>
      <c r="O1599">
        <v>0</v>
      </c>
      <c r="P1599">
        <v>56</v>
      </c>
      <c r="Q1599">
        <v>0</v>
      </c>
      <c r="R1599">
        <v>0</v>
      </c>
      <c r="S1599">
        <v>0</v>
      </c>
      <c r="T1599">
        <v>8</v>
      </c>
      <c r="U1599">
        <v>0</v>
      </c>
      <c r="V1599">
        <v>0</v>
      </c>
      <c r="W1599">
        <v>0</v>
      </c>
      <c r="X1599">
        <v>23.566539861311266</v>
      </c>
      <c r="Y1599">
        <v>0</v>
      </c>
      <c r="Z1599">
        <v>0</v>
      </c>
      <c r="AA1599">
        <v>0</v>
      </c>
      <c r="AB1599">
        <v>4.5802542568137188</v>
      </c>
      <c r="AC1599">
        <v>0</v>
      </c>
      <c r="AD1599">
        <v>0</v>
      </c>
      <c r="AE1599">
        <v>28.146794118124987</v>
      </c>
    </row>
    <row r="1600" spans="1:31" x14ac:dyDescent="0.3">
      <c r="A1600">
        <v>2735691</v>
      </c>
      <c r="B1600">
        <v>1</v>
      </c>
      <c r="C1600" t="s">
        <v>80</v>
      </c>
      <c r="D1600" t="s">
        <v>82</v>
      </c>
      <c r="E1600" t="s">
        <v>145</v>
      </c>
      <c r="F1600" t="s">
        <v>4711</v>
      </c>
      <c r="G1600" t="s">
        <v>181</v>
      </c>
      <c r="H1600" t="s">
        <v>135</v>
      </c>
      <c r="I1600" t="s">
        <v>136</v>
      </c>
      <c r="J1600" t="s">
        <v>137</v>
      </c>
      <c r="K1600" t="s">
        <v>138</v>
      </c>
      <c r="L1600" t="s">
        <v>4712</v>
      </c>
      <c r="M1600" t="s">
        <v>4713</v>
      </c>
      <c r="N1600">
        <v>8.3505555549999997</v>
      </c>
      <c r="O1600">
        <v>0</v>
      </c>
      <c r="P1600">
        <v>3</v>
      </c>
      <c r="Q1600">
        <v>0</v>
      </c>
      <c r="R1600">
        <v>0</v>
      </c>
      <c r="S1600">
        <v>0</v>
      </c>
      <c r="T1600">
        <v>1</v>
      </c>
      <c r="U1600">
        <v>0</v>
      </c>
      <c r="V1600">
        <v>0</v>
      </c>
      <c r="W1600">
        <v>0</v>
      </c>
      <c r="X1600">
        <v>6.5896186824789762</v>
      </c>
      <c r="Y1600">
        <v>0</v>
      </c>
      <c r="Z1600">
        <v>0</v>
      </c>
      <c r="AA1600">
        <v>0</v>
      </c>
      <c r="AB1600">
        <v>9.7495386750351809</v>
      </c>
      <c r="AC1600">
        <v>0</v>
      </c>
      <c r="AD1600">
        <v>0</v>
      </c>
      <c r="AE1600">
        <v>16.339157357514157</v>
      </c>
    </row>
    <row r="1601" spans="1:31" x14ac:dyDescent="0.3">
      <c r="A1601">
        <v>2735791</v>
      </c>
      <c r="B1601">
        <v>1</v>
      </c>
      <c r="C1601" t="s">
        <v>80</v>
      </c>
      <c r="D1601" t="s">
        <v>105</v>
      </c>
      <c r="E1601" t="s">
        <v>150</v>
      </c>
      <c r="F1601" t="s">
        <v>4274</v>
      </c>
      <c r="G1601" t="s">
        <v>152</v>
      </c>
      <c r="H1601" t="s">
        <v>153</v>
      </c>
      <c r="I1601" t="s">
        <v>136</v>
      </c>
      <c r="J1601" t="s">
        <v>137</v>
      </c>
      <c r="K1601" t="s">
        <v>138</v>
      </c>
      <c r="L1601" t="s">
        <v>4714</v>
      </c>
      <c r="M1601" t="s">
        <v>4715</v>
      </c>
      <c r="N1601">
        <v>0.36333333299999998</v>
      </c>
      <c r="O1601">
        <v>2</v>
      </c>
      <c r="P1601">
        <v>314</v>
      </c>
      <c r="Q1601">
        <v>2</v>
      </c>
      <c r="R1601">
        <v>20</v>
      </c>
      <c r="S1601">
        <v>17</v>
      </c>
      <c r="T1601">
        <v>68</v>
      </c>
      <c r="U1601">
        <v>2</v>
      </c>
      <c r="V1601">
        <v>0</v>
      </c>
      <c r="W1601">
        <v>0.24536853419730001</v>
      </c>
      <c r="X1601">
        <v>20.322051118619761</v>
      </c>
      <c r="Y1601">
        <v>0.23062348947000003</v>
      </c>
      <c r="Z1601">
        <v>2.5349461043456007</v>
      </c>
      <c r="AA1601">
        <v>28.414181073772561</v>
      </c>
      <c r="AB1601">
        <v>29.638469603567067</v>
      </c>
      <c r="AC1601">
        <v>33.993657884254141</v>
      </c>
      <c r="AD1601">
        <v>0</v>
      </c>
      <c r="AE1601">
        <v>115.37929780822643</v>
      </c>
    </row>
    <row r="1602" spans="1:31" x14ac:dyDescent="0.3">
      <c r="A1602">
        <v>2735983</v>
      </c>
      <c r="B1602">
        <v>1</v>
      </c>
      <c r="C1602" t="s">
        <v>80</v>
      </c>
      <c r="D1602" t="s">
        <v>107</v>
      </c>
      <c r="E1602" t="s">
        <v>145</v>
      </c>
      <c r="F1602" t="s">
        <v>4716</v>
      </c>
      <c r="G1602" t="s">
        <v>230</v>
      </c>
      <c r="H1602" t="s">
        <v>135</v>
      </c>
      <c r="I1602" t="s">
        <v>136</v>
      </c>
      <c r="J1602" t="s">
        <v>137</v>
      </c>
      <c r="K1602" t="s">
        <v>138</v>
      </c>
      <c r="L1602" t="s">
        <v>4717</v>
      </c>
      <c r="M1602" t="s">
        <v>4718</v>
      </c>
      <c r="N1602">
        <v>6.7422222219999997</v>
      </c>
      <c r="O1602">
        <v>0</v>
      </c>
      <c r="P1602">
        <v>1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1.1286846127792718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1.1286846127792718</v>
      </c>
    </row>
    <row r="1603" spans="1:31" x14ac:dyDescent="0.3">
      <c r="A1603">
        <v>2736126</v>
      </c>
      <c r="B1603">
        <v>1</v>
      </c>
      <c r="C1603" t="s">
        <v>80</v>
      </c>
      <c r="D1603" t="s">
        <v>82</v>
      </c>
      <c r="E1603" t="s">
        <v>145</v>
      </c>
      <c r="F1603" t="s">
        <v>4719</v>
      </c>
      <c r="G1603" t="s">
        <v>230</v>
      </c>
      <c r="H1603" t="s">
        <v>135</v>
      </c>
      <c r="I1603" t="s">
        <v>136</v>
      </c>
      <c r="J1603" t="s">
        <v>137</v>
      </c>
      <c r="K1603" t="s">
        <v>138</v>
      </c>
      <c r="L1603" t="s">
        <v>4720</v>
      </c>
      <c r="M1603" t="s">
        <v>4721</v>
      </c>
      <c r="N1603">
        <v>11.722222221999999</v>
      </c>
      <c r="O1603">
        <v>0</v>
      </c>
      <c r="P1603">
        <v>2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5.6863575298606497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5.6863575298606497</v>
      </c>
    </row>
    <row r="1604" spans="1:31" x14ac:dyDescent="0.3">
      <c r="A1604">
        <v>2735436</v>
      </c>
      <c r="B1604">
        <v>1</v>
      </c>
      <c r="C1604" t="s">
        <v>80</v>
      </c>
      <c r="D1604" t="s">
        <v>82</v>
      </c>
      <c r="E1604" t="s">
        <v>132</v>
      </c>
      <c r="F1604" t="s">
        <v>1034</v>
      </c>
      <c r="G1604" t="s">
        <v>393</v>
      </c>
      <c r="H1604" t="s">
        <v>135</v>
      </c>
      <c r="I1604" t="s">
        <v>136</v>
      </c>
      <c r="J1604" t="s">
        <v>137</v>
      </c>
      <c r="K1604" t="s">
        <v>138</v>
      </c>
      <c r="L1604" t="s">
        <v>4722</v>
      </c>
      <c r="M1604" t="s">
        <v>4723</v>
      </c>
      <c r="N1604">
        <v>1.738611111</v>
      </c>
      <c r="O1604">
        <v>0</v>
      </c>
      <c r="P1604">
        <v>192</v>
      </c>
      <c r="Q1604">
        <v>0</v>
      </c>
      <c r="R1604">
        <v>0</v>
      </c>
      <c r="S1604">
        <v>0</v>
      </c>
      <c r="T1604">
        <v>349</v>
      </c>
      <c r="U1604">
        <v>0</v>
      </c>
      <c r="V1604">
        <v>0</v>
      </c>
      <c r="W1604">
        <v>0</v>
      </c>
      <c r="X1604">
        <v>75.519887146571335</v>
      </c>
      <c r="Y1604">
        <v>0</v>
      </c>
      <c r="Z1604">
        <v>0</v>
      </c>
      <c r="AA1604">
        <v>0</v>
      </c>
      <c r="AB1604">
        <v>655.41500673093276</v>
      </c>
      <c r="AC1604">
        <v>0</v>
      </c>
      <c r="AD1604">
        <v>0</v>
      </c>
      <c r="AE1604">
        <v>730.93489387750412</v>
      </c>
    </row>
    <row r="1605" spans="1:31" x14ac:dyDescent="0.3">
      <c r="A1605">
        <v>2736269</v>
      </c>
      <c r="B1605">
        <v>1</v>
      </c>
      <c r="C1605" t="s">
        <v>80</v>
      </c>
      <c r="D1605" t="s">
        <v>88</v>
      </c>
      <c r="E1605" t="s">
        <v>156</v>
      </c>
      <c r="F1605" t="s">
        <v>4724</v>
      </c>
      <c r="G1605" t="s">
        <v>170</v>
      </c>
      <c r="H1605" t="s">
        <v>153</v>
      </c>
      <c r="I1605" t="s">
        <v>136</v>
      </c>
      <c r="J1605" t="s">
        <v>137</v>
      </c>
      <c r="K1605" t="s">
        <v>138</v>
      </c>
      <c r="L1605" t="s">
        <v>4725</v>
      </c>
      <c r="M1605" t="s">
        <v>4726</v>
      </c>
      <c r="N1605">
        <v>0.69861111099999995</v>
      </c>
      <c r="O1605">
        <v>0</v>
      </c>
      <c r="P1605">
        <v>0</v>
      </c>
      <c r="Q1605">
        <v>0</v>
      </c>
      <c r="R1605">
        <v>0</v>
      </c>
      <c r="S1605">
        <v>1</v>
      </c>
      <c r="T1605">
        <v>3</v>
      </c>
      <c r="U1605">
        <v>1</v>
      </c>
      <c r="V1605">
        <v>1</v>
      </c>
      <c r="W1605">
        <v>0</v>
      </c>
      <c r="X1605">
        <v>0</v>
      </c>
      <c r="Y1605">
        <v>0</v>
      </c>
      <c r="Z1605">
        <v>0</v>
      </c>
      <c r="AA1605">
        <v>12.37398282236</v>
      </c>
      <c r="AB1605">
        <v>13.365926572054001</v>
      </c>
      <c r="AC1605">
        <v>59.164520688054004</v>
      </c>
      <c r="AD1605">
        <v>21.998062918134714</v>
      </c>
      <c r="AE1605">
        <v>106.9024930006027</v>
      </c>
    </row>
    <row r="1606" spans="1:31" x14ac:dyDescent="0.3">
      <c r="A1606">
        <v>2736418</v>
      </c>
      <c r="B1606">
        <v>1</v>
      </c>
      <c r="C1606" t="s">
        <v>80</v>
      </c>
      <c r="D1606" t="s">
        <v>82</v>
      </c>
      <c r="E1606" t="s">
        <v>200</v>
      </c>
      <c r="F1606" t="s">
        <v>4727</v>
      </c>
      <c r="G1606" t="s">
        <v>543</v>
      </c>
      <c r="H1606" t="s">
        <v>135</v>
      </c>
      <c r="I1606" t="s">
        <v>136</v>
      </c>
      <c r="J1606" t="s">
        <v>137</v>
      </c>
      <c r="K1606" t="s">
        <v>138</v>
      </c>
      <c r="L1606" t="s">
        <v>4728</v>
      </c>
      <c r="M1606" t="s">
        <v>4729</v>
      </c>
      <c r="N1606">
        <v>5.3788888879999996</v>
      </c>
      <c r="O1606">
        <v>0</v>
      </c>
      <c r="P1606">
        <v>9</v>
      </c>
      <c r="Q1606">
        <v>0</v>
      </c>
      <c r="R1606">
        <v>0</v>
      </c>
      <c r="S1606">
        <v>0</v>
      </c>
      <c r="T1606">
        <v>8</v>
      </c>
      <c r="U1606">
        <v>0</v>
      </c>
      <c r="V1606">
        <v>0</v>
      </c>
      <c r="W1606">
        <v>0</v>
      </c>
      <c r="X1606">
        <v>16.438382450154187</v>
      </c>
      <c r="Y1606">
        <v>0</v>
      </c>
      <c r="Z1606">
        <v>0</v>
      </c>
      <c r="AA1606">
        <v>0</v>
      </c>
      <c r="AB1606">
        <v>54.864499326038128</v>
      </c>
      <c r="AC1606">
        <v>0</v>
      </c>
      <c r="AD1606">
        <v>0</v>
      </c>
      <c r="AE1606">
        <v>71.302881776192322</v>
      </c>
    </row>
    <row r="1607" spans="1:31" x14ac:dyDescent="0.3">
      <c r="A1607">
        <v>2736249</v>
      </c>
      <c r="B1607">
        <v>1</v>
      </c>
      <c r="C1607" t="s">
        <v>81</v>
      </c>
      <c r="D1607" t="s">
        <v>112</v>
      </c>
      <c r="E1607" t="s">
        <v>150</v>
      </c>
      <c r="F1607" t="s">
        <v>1212</v>
      </c>
      <c r="G1607" t="s">
        <v>152</v>
      </c>
      <c r="H1607" t="s">
        <v>153</v>
      </c>
      <c r="I1607" t="s">
        <v>136</v>
      </c>
      <c r="J1607" t="s">
        <v>137</v>
      </c>
      <c r="K1607" t="s">
        <v>138</v>
      </c>
      <c r="L1607" t="s">
        <v>4730</v>
      </c>
      <c r="M1607" t="s">
        <v>4731</v>
      </c>
      <c r="N1607">
        <v>0.30694444399999998</v>
      </c>
      <c r="O1607">
        <v>3</v>
      </c>
      <c r="P1607">
        <v>1305</v>
      </c>
      <c r="Q1607">
        <v>5</v>
      </c>
      <c r="R1607">
        <v>40</v>
      </c>
      <c r="S1607">
        <v>7</v>
      </c>
      <c r="T1607">
        <v>69</v>
      </c>
      <c r="U1607">
        <v>0</v>
      </c>
      <c r="V1607">
        <v>0</v>
      </c>
      <c r="W1607">
        <v>0.25558369053750002</v>
      </c>
      <c r="X1607">
        <v>30.751563562112946</v>
      </c>
      <c r="Y1607">
        <v>11.288748501780644</v>
      </c>
      <c r="Z1607">
        <v>2.3839456084615174</v>
      </c>
      <c r="AA1607">
        <v>25.76569827047884</v>
      </c>
      <c r="AB1607">
        <v>4.9259504727329002</v>
      </c>
      <c r="AC1607">
        <v>0</v>
      </c>
      <c r="AD1607">
        <v>0</v>
      </c>
      <c r="AE1607">
        <v>75.371490106104346</v>
      </c>
    </row>
    <row r="1608" spans="1:31" x14ac:dyDescent="0.3">
      <c r="A1608">
        <v>2736063</v>
      </c>
      <c r="B1608">
        <v>1</v>
      </c>
      <c r="C1608" t="s">
        <v>80</v>
      </c>
      <c r="D1608" t="s">
        <v>105</v>
      </c>
      <c r="E1608" t="s">
        <v>156</v>
      </c>
      <c r="F1608" t="s">
        <v>4732</v>
      </c>
      <c r="G1608" t="s">
        <v>152</v>
      </c>
      <c r="H1608" t="s">
        <v>153</v>
      </c>
      <c r="I1608" t="s">
        <v>136</v>
      </c>
      <c r="J1608" t="s">
        <v>137</v>
      </c>
      <c r="K1608" t="s">
        <v>138</v>
      </c>
      <c r="L1608" t="s">
        <v>4733</v>
      </c>
      <c r="M1608" t="s">
        <v>4734</v>
      </c>
      <c r="N1608">
        <v>0.12666666600000001</v>
      </c>
      <c r="O1608">
        <v>0</v>
      </c>
      <c r="P1608">
        <v>351</v>
      </c>
      <c r="Q1608">
        <v>0</v>
      </c>
      <c r="R1608">
        <v>0</v>
      </c>
      <c r="S1608">
        <v>0</v>
      </c>
      <c r="T1608">
        <v>88</v>
      </c>
      <c r="U1608">
        <v>0</v>
      </c>
      <c r="V1608">
        <v>0</v>
      </c>
      <c r="W1608">
        <v>0</v>
      </c>
      <c r="X1608">
        <v>8.6450037921264045</v>
      </c>
      <c r="Y1608">
        <v>0</v>
      </c>
      <c r="Z1608">
        <v>0</v>
      </c>
      <c r="AA1608">
        <v>0</v>
      </c>
      <c r="AB1608">
        <v>9.6157420017786652</v>
      </c>
      <c r="AC1608">
        <v>0</v>
      </c>
      <c r="AD1608">
        <v>0</v>
      </c>
      <c r="AE1608">
        <v>18.26074579390507</v>
      </c>
    </row>
    <row r="1609" spans="1:31" x14ac:dyDescent="0.3">
      <c r="A1609">
        <v>2735376</v>
      </c>
      <c r="B1609">
        <v>1</v>
      </c>
      <c r="C1609" t="s">
        <v>80</v>
      </c>
      <c r="D1609" t="s">
        <v>110</v>
      </c>
      <c r="E1609" t="s">
        <v>145</v>
      </c>
      <c r="F1609" t="s">
        <v>4735</v>
      </c>
      <c r="G1609" t="s">
        <v>230</v>
      </c>
      <c r="H1609" t="s">
        <v>135</v>
      </c>
      <c r="I1609" t="s">
        <v>136</v>
      </c>
      <c r="J1609" t="s">
        <v>137</v>
      </c>
      <c r="K1609" t="s">
        <v>138</v>
      </c>
      <c r="L1609" t="s">
        <v>4736</v>
      </c>
      <c r="M1609" t="s">
        <v>4737</v>
      </c>
      <c r="N1609">
        <v>6.5266666659999997</v>
      </c>
      <c r="O1609">
        <v>0</v>
      </c>
      <c r="P1609">
        <v>1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0.76156453194688001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0.76156453194688001</v>
      </c>
    </row>
    <row r="1610" spans="1:31" x14ac:dyDescent="0.3">
      <c r="A1610">
        <v>2735276</v>
      </c>
      <c r="B1610">
        <v>1</v>
      </c>
      <c r="C1610" t="s">
        <v>81</v>
      </c>
      <c r="D1610" t="s">
        <v>127</v>
      </c>
      <c r="E1610" t="s">
        <v>156</v>
      </c>
      <c r="F1610" t="s">
        <v>4738</v>
      </c>
      <c r="G1610" t="s">
        <v>185</v>
      </c>
      <c r="H1610" t="s">
        <v>153</v>
      </c>
      <c r="I1610" t="s">
        <v>136</v>
      </c>
      <c r="J1610" t="s">
        <v>137</v>
      </c>
      <c r="K1610" t="s">
        <v>138</v>
      </c>
      <c r="L1610" t="s">
        <v>4739</v>
      </c>
      <c r="M1610" t="s">
        <v>4132</v>
      </c>
      <c r="N1610">
        <v>4.2919444440000003</v>
      </c>
      <c r="O1610">
        <v>0</v>
      </c>
      <c r="P1610">
        <v>56</v>
      </c>
      <c r="Q1610">
        <v>0</v>
      </c>
      <c r="R1610">
        <v>11</v>
      </c>
      <c r="S1610">
        <v>0</v>
      </c>
      <c r="T1610">
        <v>4</v>
      </c>
      <c r="U1610">
        <v>0</v>
      </c>
      <c r="V1610">
        <v>0</v>
      </c>
      <c r="W1610">
        <v>0</v>
      </c>
      <c r="X1610">
        <v>39.652126561083122</v>
      </c>
      <c r="Y1610">
        <v>0</v>
      </c>
      <c r="Z1610">
        <v>4.9890638850599247</v>
      </c>
      <c r="AA1610">
        <v>0</v>
      </c>
      <c r="AB1610">
        <v>4.8793831017997089</v>
      </c>
      <c r="AC1610">
        <v>0</v>
      </c>
      <c r="AD1610">
        <v>0</v>
      </c>
      <c r="AE1610">
        <v>49.52057354794276</v>
      </c>
    </row>
    <row r="1611" spans="1:31" x14ac:dyDescent="0.3">
      <c r="A1611">
        <v>2735963</v>
      </c>
      <c r="B1611">
        <v>1</v>
      </c>
      <c r="C1611" t="s">
        <v>81</v>
      </c>
      <c r="D1611" t="s">
        <v>115</v>
      </c>
      <c r="E1611" t="s">
        <v>156</v>
      </c>
      <c r="F1611" t="s">
        <v>4740</v>
      </c>
      <c r="G1611" t="s">
        <v>348</v>
      </c>
      <c r="H1611" t="s">
        <v>153</v>
      </c>
      <c r="I1611" t="s">
        <v>136</v>
      </c>
      <c r="J1611" t="s">
        <v>137</v>
      </c>
      <c r="K1611" t="s">
        <v>138</v>
      </c>
      <c r="L1611" t="s">
        <v>4741</v>
      </c>
      <c r="M1611" t="s">
        <v>4742</v>
      </c>
      <c r="N1611">
        <v>2.6344444440000001</v>
      </c>
      <c r="O1611">
        <v>1</v>
      </c>
      <c r="P1611">
        <v>135</v>
      </c>
      <c r="Q1611">
        <v>3</v>
      </c>
      <c r="R1611">
        <v>14</v>
      </c>
      <c r="S1611">
        <v>1</v>
      </c>
      <c r="T1611">
        <v>2</v>
      </c>
      <c r="U1611">
        <v>0</v>
      </c>
      <c r="V1611">
        <v>0</v>
      </c>
      <c r="W1611">
        <v>0.51598291232333326</v>
      </c>
      <c r="X1611">
        <v>9.4859814915139165</v>
      </c>
      <c r="Y1611">
        <v>6.755120189742839</v>
      </c>
      <c r="Z1611">
        <v>21.106058148300459</v>
      </c>
      <c r="AA1611">
        <v>3.5758577321299998</v>
      </c>
      <c r="AB1611">
        <v>3.8316543433200003</v>
      </c>
      <c r="AC1611">
        <v>0</v>
      </c>
      <c r="AD1611">
        <v>0</v>
      </c>
      <c r="AE1611">
        <v>45.270654817330552</v>
      </c>
    </row>
    <row r="1612" spans="1:31" x14ac:dyDescent="0.3">
      <c r="A1612">
        <v>2735900</v>
      </c>
      <c r="B1612">
        <v>1</v>
      </c>
      <c r="C1612" t="s">
        <v>80</v>
      </c>
      <c r="D1612" t="s">
        <v>82</v>
      </c>
      <c r="E1612" t="s">
        <v>145</v>
      </c>
      <c r="F1612" t="s">
        <v>4743</v>
      </c>
      <c r="G1612" t="s">
        <v>230</v>
      </c>
      <c r="H1612" t="s">
        <v>135</v>
      </c>
      <c r="I1612" t="s">
        <v>136</v>
      </c>
      <c r="J1612" t="s">
        <v>137</v>
      </c>
      <c r="K1612" t="s">
        <v>138</v>
      </c>
      <c r="L1612" t="s">
        <v>4744</v>
      </c>
      <c r="M1612" t="s">
        <v>4745</v>
      </c>
      <c r="N1612">
        <v>8.2744444440000002</v>
      </c>
      <c r="O1612">
        <v>0</v>
      </c>
      <c r="P1612">
        <v>15</v>
      </c>
      <c r="Q1612">
        <v>0</v>
      </c>
      <c r="R1612">
        <v>0</v>
      </c>
      <c r="S1612">
        <v>0</v>
      </c>
      <c r="T1612">
        <v>2</v>
      </c>
      <c r="U1612">
        <v>0</v>
      </c>
      <c r="V1612">
        <v>0</v>
      </c>
      <c r="W1612">
        <v>0</v>
      </c>
      <c r="X1612">
        <v>64.448236252527451</v>
      </c>
      <c r="Y1612">
        <v>0</v>
      </c>
      <c r="Z1612">
        <v>0</v>
      </c>
      <c r="AA1612">
        <v>0</v>
      </c>
      <c r="AB1612">
        <v>7.3256724835073141</v>
      </c>
      <c r="AC1612">
        <v>0</v>
      </c>
      <c r="AD1612">
        <v>0</v>
      </c>
      <c r="AE1612">
        <v>71.77390873603477</v>
      </c>
    </row>
    <row r="1613" spans="1:31" x14ac:dyDescent="0.3">
      <c r="A1613">
        <v>2735462</v>
      </c>
      <c r="B1613">
        <v>1</v>
      </c>
      <c r="C1613" t="s">
        <v>81</v>
      </c>
      <c r="D1613" t="s">
        <v>128</v>
      </c>
      <c r="E1613" t="s">
        <v>161</v>
      </c>
      <c r="F1613" t="s">
        <v>4746</v>
      </c>
      <c r="G1613" t="s">
        <v>163</v>
      </c>
      <c r="H1613" t="s">
        <v>135</v>
      </c>
      <c r="I1613" t="s">
        <v>136</v>
      </c>
      <c r="J1613" t="s">
        <v>137</v>
      </c>
      <c r="K1613" t="s">
        <v>138</v>
      </c>
      <c r="L1613" t="s">
        <v>4747</v>
      </c>
      <c r="M1613" t="s">
        <v>4748</v>
      </c>
      <c r="N1613">
        <v>2.7380555549999999</v>
      </c>
      <c r="O1613">
        <v>0</v>
      </c>
      <c r="P1613">
        <v>37</v>
      </c>
      <c r="Q1613">
        <v>0</v>
      </c>
      <c r="R1613">
        <v>0</v>
      </c>
      <c r="S1613">
        <v>0</v>
      </c>
      <c r="T1613">
        <v>14</v>
      </c>
      <c r="U1613">
        <v>0</v>
      </c>
      <c r="V1613">
        <v>0</v>
      </c>
      <c r="W1613">
        <v>0</v>
      </c>
      <c r="X1613">
        <v>17.010842340276945</v>
      </c>
      <c r="Y1613">
        <v>0</v>
      </c>
      <c r="Z1613">
        <v>0</v>
      </c>
      <c r="AA1613">
        <v>0</v>
      </c>
      <c r="AB1613">
        <v>14.799485969858303</v>
      </c>
      <c r="AC1613">
        <v>0</v>
      </c>
      <c r="AD1613">
        <v>0</v>
      </c>
      <c r="AE1613">
        <v>31.810328310135247</v>
      </c>
    </row>
    <row r="1614" spans="1:31" x14ac:dyDescent="0.3">
      <c r="A1614">
        <v>2735794</v>
      </c>
      <c r="B1614">
        <v>1</v>
      </c>
      <c r="C1614" t="s">
        <v>81</v>
      </c>
      <c r="D1614" t="s">
        <v>127</v>
      </c>
      <c r="E1614" t="s">
        <v>161</v>
      </c>
      <c r="F1614" t="s">
        <v>4749</v>
      </c>
      <c r="G1614" t="s">
        <v>409</v>
      </c>
      <c r="H1614" t="s">
        <v>135</v>
      </c>
      <c r="I1614" t="s">
        <v>136</v>
      </c>
      <c r="J1614" t="s">
        <v>137</v>
      </c>
      <c r="K1614" t="s">
        <v>138</v>
      </c>
      <c r="L1614" t="s">
        <v>4750</v>
      </c>
      <c r="M1614" t="s">
        <v>4751</v>
      </c>
      <c r="N1614">
        <v>4.8447222219999997</v>
      </c>
      <c r="O1614">
        <v>0</v>
      </c>
      <c r="P1614">
        <v>18</v>
      </c>
      <c r="Q1614">
        <v>0</v>
      </c>
      <c r="R1614">
        <v>4</v>
      </c>
      <c r="S1614">
        <v>0</v>
      </c>
      <c r="T1614">
        <v>1</v>
      </c>
      <c r="U1614">
        <v>0</v>
      </c>
      <c r="V1614">
        <v>0</v>
      </c>
      <c r="W1614">
        <v>0</v>
      </c>
      <c r="X1614">
        <v>20.184033061261122</v>
      </c>
      <c r="Y1614">
        <v>0</v>
      </c>
      <c r="Z1614">
        <v>10.23406154086876</v>
      </c>
      <c r="AA1614">
        <v>0</v>
      </c>
      <c r="AB1614">
        <v>7.3367797969741666</v>
      </c>
      <c r="AC1614">
        <v>0</v>
      </c>
      <c r="AD1614">
        <v>0</v>
      </c>
      <c r="AE1614">
        <v>37.754874399104054</v>
      </c>
    </row>
    <row r="1615" spans="1:31" x14ac:dyDescent="0.3">
      <c r="A1615">
        <v>2735602</v>
      </c>
      <c r="B1615">
        <v>1</v>
      </c>
      <c r="C1615" t="s">
        <v>80</v>
      </c>
      <c r="D1615" t="s">
        <v>93</v>
      </c>
      <c r="E1615" t="s">
        <v>145</v>
      </c>
      <c r="F1615" t="s">
        <v>4752</v>
      </c>
      <c r="G1615" t="s">
        <v>147</v>
      </c>
      <c r="H1615" t="s">
        <v>135</v>
      </c>
      <c r="I1615" t="s">
        <v>136</v>
      </c>
      <c r="J1615" t="s">
        <v>137</v>
      </c>
      <c r="K1615" t="s">
        <v>138</v>
      </c>
      <c r="L1615" t="s">
        <v>4753</v>
      </c>
      <c r="M1615" t="s">
        <v>4754</v>
      </c>
      <c r="N1615">
        <v>1.2116666659999999</v>
      </c>
      <c r="O1615">
        <v>0</v>
      </c>
      <c r="P1615">
        <v>1</v>
      </c>
      <c r="Q1615">
        <v>0</v>
      </c>
      <c r="R1615">
        <v>0</v>
      </c>
      <c r="S1615">
        <v>0</v>
      </c>
      <c r="T1615">
        <v>1</v>
      </c>
      <c r="U1615">
        <v>0</v>
      </c>
      <c r="V1615">
        <v>0</v>
      </c>
      <c r="W1615">
        <v>0</v>
      </c>
      <c r="X1615">
        <v>0.46657424233797001</v>
      </c>
      <c r="Y1615">
        <v>0</v>
      </c>
      <c r="Z1615">
        <v>0</v>
      </c>
      <c r="AA1615">
        <v>0</v>
      </c>
      <c r="AB1615">
        <v>3.834231249157444</v>
      </c>
      <c r="AC1615">
        <v>0</v>
      </c>
      <c r="AD1615">
        <v>0</v>
      </c>
      <c r="AE1615">
        <v>4.3008054914954137</v>
      </c>
    </row>
    <row r="1616" spans="1:31" x14ac:dyDescent="0.3">
      <c r="A1616">
        <v>2735353</v>
      </c>
      <c r="B1616">
        <v>1</v>
      </c>
      <c r="C1616" t="s">
        <v>80</v>
      </c>
      <c r="D1616" t="s">
        <v>110</v>
      </c>
      <c r="E1616" t="s">
        <v>145</v>
      </c>
      <c r="F1616" t="s">
        <v>4755</v>
      </c>
      <c r="G1616" t="s">
        <v>230</v>
      </c>
      <c r="H1616" t="s">
        <v>135</v>
      </c>
      <c r="I1616" t="s">
        <v>136</v>
      </c>
      <c r="J1616" t="s">
        <v>137</v>
      </c>
      <c r="K1616" t="s">
        <v>138</v>
      </c>
      <c r="L1616" t="s">
        <v>4756</v>
      </c>
      <c r="M1616" t="s">
        <v>4757</v>
      </c>
      <c r="N1616">
        <v>1.2522222220000001</v>
      </c>
      <c r="O1616">
        <v>0</v>
      </c>
      <c r="P1616">
        <v>2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0.52652941011755006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0.52652941011755006</v>
      </c>
    </row>
    <row r="1617" spans="1:31" x14ac:dyDescent="0.3">
      <c r="A1617">
        <v>2736379</v>
      </c>
      <c r="B1617">
        <v>2</v>
      </c>
      <c r="C1617" t="s">
        <v>80</v>
      </c>
      <c r="D1617" t="s">
        <v>103</v>
      </c>
      <c r="E1617" t="s">
        <v>132</v>
      </c>
      <c r="F1617" t="s">
        <v>1648</v>
      </c>
      <c r="G1617" t="s">
        <v>1479</v>
      </c>
      <c r="H1617" t="s">
        <v>135</v>
      </c>
      <c r="I1617" t="s">
        <v>136</v>
      </c>
      <c r="J1617" t="s">
        <v>137</v>
      </c>
      <c r="K1617" t="s">
        <v>138</v>
      </c>
      <c r="L1617" t="s">
        <v>3850</v>
      </c>
      <c r="M1617" t="s">
        <v>4758</v>
      </c>
      <c r="N1617">
        <v>0.72888888799999996</v>
      </c>
      <c r="O1617">
        <v>0</v>
      </c>
      <c r="P1617">
        <v>104</v>
      </c>
      <c r="Q1617">
        <v>0</v>
      </c>
      <c r="R1617">
        <v>7</v>
      </c>
      <c r="S1617">
        <v>0</v>
      </c>
      <c r="T1617">
        <v>8</v>
      </c>
      <c r="U1617">
        <v>0</v>
      </c>
      <c r="V1617">
        <v>0</v>
      </c>
      <c r="W1617">
        <v>0</v>
      </c>
      <c r="X1617">
        <v>18.120521176116807</v>
      </c>
      <c r="Y1617">
        <v>0</v>
      </c>
      <c r="Z1617">
        <v>2.3187092855269871</v>
      </c>
      <c r="AA1617">
        <v>0</v>
      </c>
      <c r="AB1617">
        <v>1.1846517914010666</v>
      </c>
      <c r="AC1617">
        <v>0</v>
      </c>
      <c r="AD1617">
        <v>0</v>
      </c>
      <c r="AE1617">
        <v>21.623882253044862</v>
      </c>
    </row>
    <row r="1618" spans="1:31" x14ac:dyDescent="0.3">
      <c r="A1618">
        <v>2735748</v>
      </c>
      <c r="B1618">
        <v>1</v>
      </c>
      <c r="C1618" t="s">
        <v>81</v>
      </c>
      <c r="D1618" t="s">
        <v>118</v>
      </c>
      <c r="E1618" t="s">
        <v>145</v>
      </c>
      <c r="F1618" t="s">
        <v>4759</v>
      </c>
      <c r="G1618" t="s">
        <v>181</v>
      </c>
      <c r="H1618" t="s">
        <v>135</v>
      </c>
      <c r="I1618" t="s">
        <v>136</v>
      </c>
      <c r="J1618" t="s">
        <v>137</v>
      </c>
      <c r="K1618" t="s">
        <v>138</v>
      </c>
      <c r="L1618" t="s">
        <v>4760</v>
      </c>
      <c r="M1618" t="s">
        <v>4761</v>
      </c>
      <c r="N1618">
        <v>4.3155555550000004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1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6.6289352822541669</v>
      </c>
      <c r="AC1618">
        <v>0</v>
      </c>
      <c r="AD1618">
        <v>0</v>
      </c>
      <c r="AE1618">
        <v>6.6289352822541669</v>
      </c>
    </row>
    <row r="1619" spans="1:31" x14ac:dyDescent="0.3">
      <c r="A1619">
        <v>2735416</v>
      </c>
      <c r="B1619">
        <v>1</v>
      </c>
      <c r="C1619" t="s">
        <v>80</v>
      </c>
      <c r="D1619" t="s">
        <v>97</v>
      </c>
      <c r="E1619" t="s">
        <v>145</v>
      </c>
      <c r="F1619" t="s">
        <v>4762</v>
      </c>
      <c r="G1619" t="s">
        <v>230</v>
      </c>
      <c r="H1619" t="s">
        <v>135</v>
      </c>
      <c r="I1619" t="s">
        <v>136</v>
      </c>
      <c r="J1619" t="s">
        <v>137</v>
      </c>
      <c r="K1619" t="s">
        <v>138</v>
      </c>
      <c r="L1619" t="s">
        <v>4763</v>
      </c>
      <c r="M1619" t="s">
        <v>4764</v>
      </c>
      <c r="N1619">
        <v>1.0266666659999999</v>
      </c>
      <c r="O1619">
        <v>0</v>
      </c>
      <c r="P1619">
        <v>0</v>
      </c>
      <c r="Q1619">
        <v>0</v>
      </c>
      <c r="R1619">
        <v>1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0.81770056675884351</v>
      </c>
      <c r="AA1619">
        <v>0</v>
      </c>
      <c r="AB1619">
        <v>0</v>
      </c>
      <c r="AC1619">
        <v>0</v>
      </c>
      <c r="AD1619">
        <v>0</v>
      </c>
      <c r="AE1619">
        <v>0.81770056675884351</v>
      </c>
    </row>
    <row r="1620" spans="1:31" x14ac:dyDescent="0.3">
      <c r="A1620">
        <v>2735708</v>
      </c>
      <c r="B1620">
        <v>1</v>
      </c>
      <c r="C1620" t="s">
        <v>80</v>
      </c>
      <c r="D1620" t="s">
        <v>107</v>
      </c>
      <c r="E1620" t="s">
        <v>213</v>
      </c>
      <c r="F1620" t="s">
        <v>1233</v>
      </c>
      <c r="G1620" t="s">
        <v>152</v>
      </c>
      <c r="H1620" t="s">
        <v>153</v>
      </c>
      <c r="I1620" t="s">
        <v>136</v>
      </c>
      <c r="J1620" t="s">
        <v>137</v>
      </c>
      <c r="K1620" t="s">
        <v>138</v>
      </c>
      <c r="L1620" t="s">
        <v>4765</v>
      </c>
      <c r="M1620" t="s">
        <v>4766</v>
      </c>
      <c r="N1620">
        <v>0.53444444400000002</v>
      </c>
      <c r="O1620">
        <v>0</v>
      </c>
      <c r="P1620">
        <v>894</v>
      </c>
      <c r="Q1620">
        <v>1</v>
      </c>
      <c r="R1620">
        <v>80</v>
      </c>
      <c r="S1620">
        <v>9</v>
      </c>
      <c r="T1620">
        <v>160</v>
      </c>
      <c r="U1620">
        <v>0</v>
      </c>
      <c r="V1620">
        <v>2</v>
      </c>
      <c r="W1620">
        <v>0</v>
      </c>
      <c r="X1620">
        <v>59.689700644161405</v>
      </c>
      <c r="Y1620">
        <v>3.6650437069391608</v>
      </c>
      <c r="Z1620">
        <v>8.0437597276330095</v>
      </c>
      <c r="AA1620">
        <v>21.821294499754714</v>
      </c>
      <c r="AB1620">
        <v>40.862747230197336</v>
      </c>
      <c r="AC1620">
        <v>0</v>
      </c>
      <c r="AD1620">
        <v>6.0514391813493811</v>
      </c>
      <c r="AE1620">
        <v>140.133984990035</v>
      </c>
    </row>
    <row r="1621" spans="1:31" x14ac:dyDescent="0.3">
      <c r="A1621">
        <v>2735854</v>
      </c>
      <c r="B1621">
        <v>1</v>
      </c>
      <c r="C1621" t="s">
        <v>80</v>
      </c>
      <c r="D1621" t="s">
        <v>94</v>
      </c>
      <c r="E1621" t="s">
        <v>132</v>
      </c>
      <c r="F1621" t="s">
        <v>4767</v>
      </c>
      <c r="G1621" t="s">
        <v>134</v>
      </c>
      <c r="H1621" t="s">
        <v>135</v>
      </c>
      <c r="I1621" t="s">
        <v>136</v>
      </c>
      <c r="J1621" t="s">
        <v>137</v>
      </c>
      <c r="K1621" t="s">
        <v>138</v>
      </c>
      <c r="L1621" t="s">
        <v>4768</v>
      </c>
      <c r="M1621" t="s">
        <v>4769</v>
      </c>
      <c r="N1621">
        <v>8.3502777770000005</v>
      </c>
      <c r="O1621">
        <v>0</v>
      </c>
      <c r="P1621">
        <v>86</v>
      </c>
      <c r="Q1621">
        <v>0</v>
      </c>
      <c r="R1621">
        <v>3</v>
      </c>
      <c r="S1621">
        <v>0</v>
      </c>
      <c r="T1621">
        <v>6</v>
      </c>
      <c r="U1621">
        <v>0</v>
      </c>
      <c r="V1621">
        <v>0</v>
      </c>
      <c r="W1621">
        <v>0</v>
      </c>
      <c r="X1621">
        <v>104.13822819134835</v>
      </c>
      <c r="Y1621">
        <v>0</v>
      </c>
      <c r="Z1621">
        <v>4.5849035867308334</v>
      </c>
      <c r="AA1621">
        <v>0</v>
      </c>
      <c r="AB1621">
        <v>28.257876289257759</v>
      </c>
      <c r="AC1621">
        <v>0</v>
      </c>
      <c r="AD1621">
        <v>0</v>
      </c>
      <c r="AE1621">
        <v>136.98100806733694</v>
      </c>
    </row>
    <row r="1622" spans="1:31" x14ac:dyDescent="0.3">
      <c r="A1622">
        <v>2735359</v>
      </c>
      <c r="B1622">
        <v>1</v>
      </c>
      <c r="C1622" t="s">
        <v>80</v>
      </c>
      <c r="D1622" t="s">
        <v>82</v>
      </c>
      <c r="E1622" t="s">
        <v>200</v>
      </c>
      <c r="F1622" t="s">
        <v>4770</v>
      </c>
      <c r="G1622" t="s">
        <v>543</v>
      </c>
      <c r="H1622" t="s">
        <v>135</v>
      </c>
      <c r="I1622" t="s">
        <v>136</v>
      </c>
      <c r="J1622" t="s">
        <v>137</v>
      </c>
      <c r="K1622" t="s">
        <v>138</v>
      </c>
      <c r="L1622" t="s">
        <v>4771</v>
      </c>
      <c r="M1622" t="s">
        <v>4772</v>
      </c>
      <c r="N1622">
        <v>5.2677777770000001</v>
      </c>
      <c r="O1622">
        <v>0</v>
      </c>
      <c r="P1622">
        <v>3</v>
      </c>
      <c r="Q1622">
        <v>0</v>
      </c>
      <c r="R1622">
        <v>0</v>
      </c>
      <c r="S1622">
        <v>0</v>
      </c>
      <c r="T1622">
        <v>73</v>
      </c>
      <c r="U1622">
        <v>0</v>
      </c>
      <c r="V1622">
        <v>1</v>
      </c>
      <c r="W1622">
        <v>0</v>
      </c>
      <c r="X1622">
        <v>6.6901067420616096</v>
      </c>
      <c r="Y1622">
        <v>0</v>
      </c>
      <c r="Z1622">
        <v>0</v>
      </c>
      <c r="AA1622">
        <v>0</v>
      </c>
      <c r="AB1622">
        <v>546.25100248402396</v>
      </c>
      <c r="AC1622">
        <v>0</v>
      </c>
      <c r="AD1622">
        <v>100.81253577571863</v>
      </c>
      <c r="AE1622">
        <v>653.75364500180422</v>
      </c>
    </row>
    <row r="1623" spans="1:31" x14ac:dyDescent="0.3">
      <c r="A1623">
        <v>2736295</v>
      </c>
      <c r="B1623">
        <v>1</v>
      </c>
      <c r="C1623" t="s">
        <v>80</v>
      </c>
      <c r="D1623" t="s">
        <v>82</v>
      </c>
      <c r="E1623" t="s">
        <v>145</v>
      </c>
      <c r="F1623" t="s">
        <v>2005</v>
      </c>
      <c r="G1623" t="s">
        <v>181</v>
      </c>
      <c r="H1623" t="s">
        <v>135</v>
      </c>
      <c r="I1623" t="s">
        <v>136</v>
      </c>
      <c r="J1623" t="s">
        <v>137</v>
      </c>
      <c r="K1623" t="s">
        <v>138</v>
      </c>
      <c r="L1623" t="s">
        <v>4773</v>
      </c>
      <c r="M1623" t="s">
        <v>4774</v>
      </c>
      <c r="N1623">
        <v>8.5188888879999993</v>
      </c>
      <c r="O1623">
        <v>0</v>
      </c>
      <c r="P1623">
        <v>5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3.6539519020162472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3.6539519020162472</v>
      </c>
    </row>
    <row r="1624" spans="1:31" x14ac:dyDescent="0.3">
      <c r="A1624">
        <v>2735313</v>
      </c>
      <c r="B1624">
        <v>1</v>
      </c>
      <c r="C1624" t="s">
        <v>80</v>
      </c>
      <c r="D1624" t="s">
        <v>111</v>
      </c>
      <c r="E1624" t="s">
        <v>200</v>
      </c>
      <c r="F1624" t="s">
        <v>4775</v>
      </c>
      <c r="G1624" t="s">
        <v>163</v>
      </c>
      <c r="H1624" t="s">
        <v>135</v>
      </c>
      <c r="I1624" t="s">
        <v>136</v>
      </c>
      <c r="J1624" t="s">
        <v>137</v>
      </c>
      <c r="K1624" t="s">
        <v>138</v>
      </c>
      <c r="L1624" t="s">
        <v>4776</v>
      </c>
      <c r="M1624" t="s">
        <v>4777</v>
      </c>
      <c r="N1624">
        <v>1.705833333</v>
      </c>
      <c r="O1624">
        <v>0</v>
      </c>
      <c r="P1624">
        <v>54</v>
      </c>
      <c r="Q1624">
        <v>0</v>
      </c>
      <c r="R1624">
        <v>0</v>
      </c>
      <c r="S1624">
        <v>0</v>
      </c>
      <c r="T1624">
        <v>18</v>
      </c>
      <c r="U1624">
        <v>0</v>
      </c>
      <c r="V1624">
        <v>0</v>
      </c>
      <c r="W1624">
        <v>0</v>
      </c>
      <c r="X1624">
        <v>20.036674025692719</v>
      </c>
      <c r="Y1624">
        <v>0</v>
      </c>
      <c r="Z1624">
        <v>0</v>
      </c>
      <c r="AA1624">
        <v>0</v>
      </c>
      <c r="AB1624">
        <v>53.43096459668137</v>
      </c>
      <c r="AC1624">
        <v>0</v>
      </c>
      <c r="AD1624">
        <v>0</v>
      </c>
      <c r="AE1624">
        <v>73.467638622374096</v>
      </c>
    </row>
    <row r="1625" spans="1:31" x14ac:dyDescent="0.3">
      <c r="A1625">
        <v>2735277</v>
      </c>
      <c r="B1625">
        <v>2</v>
      </c>
      <c r="C1625" t="s">
        <v>80</v>
      </c>
      <c r="D1625" t="s">
        <v>83</v>
      </c>
      <c r="E1625" t="s">
        <v>156</v>
      </c>
      <c r="F1625" t="s">
        <v>4079</v>
      </c>
      <c r="G1625" t="s">
        <v>152</v>
      </c>
      <c r="H1625" t="s">
        <v>153</v>
      </c>
      <c r="I1625" t="s">
        <v>136</v>
      </c>
      <c r="J1625" t="s">
        <v>137</v>
      </c>
      <c r="K1625" t="s">
        <v>138</v>
      </c>
      <c r="L1625" t="s">
        <v>3805</v>
      </c>
      <c r="M1625" t="s">
        <v>4080</v>
      </c>
      <c r="N1625">
        <v>1.9983333329999999</v>
      </c>
      <c r="O1625">
        <v>0</v>
      </c>
      <c r="P1625">
        <v>0</v>
      </c>
      <c r="Q1625">
        <v>0</v>
      </c>
      <c r="R1625">
        <v>0</v>
      </c>
      <c r="S1625">
        <v>5</v>
      </c>
      <c r="T1625">
        <v>343</v>
      </c>
      <c r="U1625">
        <v>1</v>
      </c>
      <c r="V1625">
        <v>4</v>
      </c>
      <c r="W1625">
        <v>0</v>
      </c>
      <c r="X1625">
        <v>0</v>
      </c>
      <c r="Y1625">
        <v>0</v>
      </c>
      <c r="Z1625">
        <v>0</v>
      </c>
      <c r="AA1625">
        <v>18.520051701433701</v>
      </c>
      <c r="AB1625">
        <v>523.12880431909059</v>
      </c>
      <c r="AC1625">
        <v>43.929778950339795</v>
      </c>
      <c r="AD1625">
        <v>316.7233781995933</v>
      </c>
      <c r="AE1625">
        <v>902.30201317045737</v>
      </c>
    </row>
    <row r="1626" spans="1:31" x14ac:dyDescent="0.3">
      <c r="A1626">
        <v>2735525</v>
      </c>
      <c r="B1626">
        <v>1</v>
      </c>
      <c r="C1626" t="s">
        <v>80</v>
      </c>
      <c r="D1626" t="s">
        <v>93</v>
      </c>
      <c r="E1626" t="s">
        <v>161</v>
      </c>
      <c r="F1626" t="s">
        <v>4778</v>
      </c>
      <c r="G1626" t="s">
        <v>409</v>
      </c>
      <c r="H1626" t="s">
        <v>135</v>
      </c>
      <c r="I1626" t="s">
        <v>136</v>
      </c>
      <c r="J1626" t="s">
        <v>137</v>
      </c>
      <c r="K1626" t="s">
        <v>138</v>
      </c>
      <c r="L1626" t="s">
        <v>4779</v>
      </c>
      <c r="M1626" t="s">
        <v>4780</v>
      </c>
      <c r="N1626">
        <v>2.7450000000000001</v>
      </c>
      <c r="O1626">
        <v>0</v>
      </c>
      <c r="P1626">
        <v>100</v>
      </c>
      <c r="Q1626">
        <v>0</v>
      </c>
      <c r="R1626">
        <v>0</v>
      </c>
      <c r="S1626">
        <v>0</v>
      </c>
      <c r="T1626">
        <v>2</v>
      </c>
      <c r="U1626">
        <v>0</v>
      </c>
      <c r="V1626">
        <v>0</v>
      </c>
      <c r="W1626">
        <v>0</v>
      </c>
      <c r="X1626">
        <v>47.740163083381965</v>
      </c>
      <c r="Y1626">
        <v>0</v>
      </c>
      <c r="Z1626">
        <v>0</v>
      </c>
      <c r="AA1626">
        <v>0</v>
      </c>
      <c r="AB1626">
        <v>0.10408724382866336</v>
      </c>
      <c r="AC1626">
        <v>0</v>
      </c>
      <c r="AD1626">
        <v>0</v>
      </c>
      <c r="AE1626">
        <v>47.844250327210631</v>
      </c>
    </row>
    <row r="1627" spans="1:31" x14ac:dyDescent="0.3">
      <c r="A1627">
        <v>2736192</v>
      </c>
      <c r="B1627">
        <v>1</v>
      </c>
      <c r="C1627" t="s">
        <v>80</v>
      </c>
      <c r="D1627" t="s">
        <v>82</v>
      </c>
      <c r="E1627" t="s">
        <v>200</v>
      </c>
      <c r="F1627" t="s">
        <v>4781</v>
      </c>
      <c r="G1627" t="s">
        <v>249</v>
      </c>
      <c r="H1627" t="s">
        <v>135</v>
      </c>
      <c r="I1627" t="s">
        <v>136</v>
      </c>
      <c r="J1627" t="s">
        <v>5</v>
      </c>
      <c r="K1627" t="s">
        <v>138</v>
      </c>
      <c r="L1627" t="s">
        <v>4782</v>
      </c>
      <c r="M1627" t="s">
        <v>4783</v>
      </c>
      <c r="N1627">
        <v>12.148055554999999</v>
      </c>
      <c r="O1627">
        <v>0</v>
      </c>
      <c r="P1627">
        <v>18</v>
      </c>
      <c r="Q1627">
        <v>0</v>
      </c>
      <c r="R1627">
        <v>0</v>
      </c>
      <c r="S1627">
        <v>0</v>
      </c>
      <c r="T1627">
        <v>13</v>
      </c>
      <c r="U1627">
        <v>0</v>
      </c>
      <c r="V1627">
        <v>0</v>
      </c>
      <c r="W1627">
        <v>0</v>
      </c>
      <c r="X1627">
        <v>76.036641659167898</v>
      </c>
      <c r="Y1627">
        <v>0</v>
      </c>
      <c r="Z1627">
        <v>0</v>
      </c>
      <c r="AA1627">
        <v>0</v>
      </c>
      <c r="AB1627">
        <v>79.092023599655263</v>
      </c>
      <c r="AC1627">
        <v>0</v>
      </c>
      <c r="AD1627">
        <v>0</v>
      </c>
      <c r="AE1627">
        <v>155.12866525882316</v>
      </c>
    </row>
    <row r="1628" spans="1:31" x14ac:dyDescent="0.3">
      <c r="A1628">
        <v>2735502</v>
      </c>
      <c r="B1628">
        <v>1</v>
      </c>
      <c r="C1628" t="s">
        <v>80</v>
      </c>
      <c r="D1628" t="s">
        <v>108</v>
      </c>
      <c r="E1628" t="s">
        <v>132</v>
      </c>
      <c r="F1628" t="s">
        <v>4784</v>
      </c>
      <c r="G1628" t="s">
        <v>209</v>
      </c>
      <c r="H1628" t="s">
        <v>135</v>
      </c>
      <c r="I1628" t="s">
        <v>136</v>
      </c>
      <c r="J1628" t="s">
        <v>137</v>
      </c>
      <c r="K1628" t="s">
        <v>210</v>
      </c>
      <c r="L1628" t="s">
        <v>4785</v>
      </c>
      <c r="M1628" t="s">
        <v>4786</v>
      </c>
      <c r="N1628">
        <v>8.5816666660000003</v>
      </c>
      <c r="O1628">
        <v>0</v>
      </c>
      <c r="P1628">
        <v>25</v>
      </c>
      <c r="Q1628">
        <v>0</v>
      </c>
      <c r="R1628">
        <v>24</v>
      </c>
      <c r="S1628">
        <v>0</v>
      </c>
      <c r="T1628">
        <v>13</v>
      </c>
      <c r="U1628">
        <v>0</v>
      </c>
      <c r="V1628">
        <v>0</v>
      </c>
      <c r="W1628">
        <v>0</v>
      </c>
      <c r="X1628">
        <v>63.365913979696252</v>
      </c>
      <c r="Y1628">
        <v>0</v>
      </c>
      <c r="Z1628">
        <v>99.976972972744619</v>
      </c>
      <c r="AA1628">
        <v>0</v>
      </c>
      <c r="AB1628">
        <v>61.532972294729824</v>
      </c>
      <c r="AC1628">
        <v>0</v>
      </c>
      <c r="AD1628">
        <v>0</v>
      </c>
      <c r="AE1628">
        <v>224.87585924717069</v>
      </c>
    </row>
    <row r="1629" spans="1:31" x14ac:dyDescent="0.3">
      <c r="A1629">
        <v>2735837</v>
      </c>
      <c r="B1629">
        <v>1</v>
      </c>
      <c r="C1629" t="s">
        <v>80</v>
      </c>
      <c r="D1629" t="s">
        <v>108</v>
      </c>
      <c r="E1629" t="s">
        <v>161</v>
      </c>
      <c r="F1629" t="s">
        <v>4787</v>
      </c>
      <c r="G1629" t="s">
        <v>163</v>
      </c>
      <c r="H1629" t="s">
        <v>135</v>
      </c>
      <c r="I1629" t="s">
        <v>136</v>
      </c>
      <c r="J1629" t="s">
        <v>137</v>
      </c>
      <c r="K1629" t="s">
        <v>138</v>
      </c>
      <c r="L1629" t="s">
        <v>4788</v>
      </c>
      <c r="M1629" t="s">
        <v>4789</v>
      </c>
      <c r="N1629">
        <v>5.4677777770000002</v>
      </c>
      <c r="O1629">
        <v>0</v>
      </c>
      <c r="P1629">
        <v>7</v>
      </c>
      <c r="Q1629">
        <v>0</v>
      </c>
      <c r="R1629">
        <v>3</v>
      </c>
      <c r="S1629">
        <v>0</v>
      </c>
      <c r="T1629">
        <v>1</v>
      </c>
      <c r="U1629">
        <v>0</v>
      </c>
      <c r="V1629">
        <v>0</v>
      </c>
      <c r="W1629">
        <v>0</v>
      </c>
      <c r="X1629">
        <v>2.9329814694662399</v>
      </c>
      <c r="Y1629">
        <v>0</v>
      </c>
      <c r="Z1629">
        <v>5.1615804009609603</v>
      </c>
      <c r="AA1629">
        <v>0</v>
      </c>
      <c r="AB1629">
        <v>1.1786496234235433</v>
      </c>
      <c r="AC1629">
        <v>0</v>
      </c>
      <c r="AD1629">
        <v>0</v>
      </c>
      <c r="AE1629">
        <v>9.2732114938507433</v>
      </c>
    </row>
    <row r="1630" spans="1:31" x14ac:dyDescent="0.3">
      <c r="A1630">
        <v>2736358</v>
      </c>
      <c r="B1630">
        <v>1</v>
      </c>
      <c r="C1630" t="s">
        <v>81</v>
      </c>
      <c r="D1630" t="s">
        <v>112</v>
      </c>
      <c r="E1630" t="s">
        <v>150</v>
      </c>
      <c r="F1630" t="s">
        <v>736</v>
      </c>
      <c r="G1630" t="s">
        <v>152</v>
      </c>
      <c r="H1630" t="s">
        <v>153</v>
      </c>
      <c r="I1630" t="s">
        <v>136</v>
      </c>
      <c r="J1630" t="s">
        <v>137</v>
      </c>
      <c r="K1630" t="s">
        <v>138</v>
      </c>
      <c r="L1630" t="s">
        <v>4790</v>
      </c>
      <c r="M1630" t="s">
        <v>4791</v>
      </c>
      <c r="N1630">
        <v>0.123888888</v>
      </c>
      <c r="O1630">
        <v>1</v>
      </c>
      <c r="P1630">
        <v>864</v>
      </c>
      <c r="Q1630">
        <v>103</v>
      </c>
      <c r="R1630">
        <v>143</v>
      </c>
      <c r="S1630">
        <v>10</v>
      </c>
      <c r="T1630">
        <v>104</v>
      </c>
      <c r="U1630">
        <v>0</v>
      </c>
      <c r="V1630">
        <v>1</v>
      </c>
      <c r="W1630">
        <v>0</v>
      </c>
      <c r="X1630">
        <v>26.757593366294177</v>
      </c>
      <c r="Y1630">
        <v>10.832467449234901</v>
      </c>
      <c r="Z1630">
        <v>3.4873242042575998</v>
      </c>
      <c r="AA1630">
        <v>5.1222895325292601</v>
      </c>
      <c r="AB1630">
        <v>4.8357938339915778</v>
      </c>
      <c r="AC1630">
        <v>0</v>
      </c>
      <c r="AD1630">
        <v>1.4780801573682953</v>
      </c>
      <c r="AE1630">
        <v>52.51354854367581</v>
      </c>
    </row>
    <row r="1631" spans="1:31" x14ac:dyDescent="0.3">
      <c r="A1631">
        <v>2736186</v>
      </c>
      <c r="B1631">
        <v>1</v>
      </c>
      <c r="C1631" t="s">
        <v>80</v>
      </c>
      <c r="D1631" t="s">
        <v>82</v>
      </c>
      <c r="E1631" t="s">
        <v>145</v>
      </c>
      <c r="F1631" t="s">
        <v>4792</v>
      </c>
      <c r="G1631" t="s">
        <v>249</v>
      </c>
      <c r="H1631" t="s">
        <v>135</v>
      </c>
      <c r="I1631" t="s">
        <v>136</v>
      </c>
      <c r="J1631" t="s">
        <v>5</v>
      </c>
      <c r="K1631" t="s">
        <v>138</v>
      </c>
      <c r="L1631" t="s">
        <v>4793</v>
      </c>
      <c r="M1631" t="s">
        <v>4794</v>
      </c>
      <c r="N1631">
        <v>11.476388888000001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1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329.93248591808015</v>
      </c>
      <c r="AC1631">
        <v>0</v>
      </c>
      <c r="AD1631">
        <v>0</v>
      </c>
      <c r="AE1631">
        <v>329.93248591808015</v>
      </c>
    </row>
    <row r="1632" spans="1:31" x14ac:dyDescent="0.3">
      <c r="A1632">
        <v>2735545</v>
      </c>
      <c r="B1632">
        <v>1</v>
      </c>
      <c r="C1632" t="s">
        <v>80</v>
      </c>
      <c r="D1632" t="s">
        <v>105</v>
      </c>
      <c r="E1632" t="s">
        <v>156</v>
      </c>
      <c r="F1632" t="s">
        <v>4795</v>
      </c>
      <c r="G1632" t="s">
        <v>185</v>
      </c>
      <c r="H1632" t="s">
        <v>153</v>
      </c>
      <c r="I1632" t="s">
        <v>136</v>
      </c>
      <c r="J1632" t="s">
        <v>137</v>
      </c>
      <c r="K1632" t="s">
        <v>138</v>
      </c>
      <c r="L1632" t="s">
        <v>4796</v>
      </c>
      <c r="M1632" t="s">
        <v>4797</v>
      </c>
      <c r="N1632">
        <v>2.0594444439999999</v>
      </c>
      <c r="O1632">
        <v>1</v>
      </c>
      <c r="P1632">
        <v>197</v>
      </c>
      <c r="Q1632">
        <v>0</v>
      </c>
      <c r="R1632">
        <v>7</v>
      </c>
      <c r="S1632">
        <v>0</v>
      </c>
      <c r="T1632">
        <v>32</v>
      </c>
      <c r="U1632">
        <v>0</v>
      </c>
      <c r="V1632">
        <v>0</v>
      </c>
      <c r="W1632">
        <v>0</v>
      </c>
      <c r="X1632">
        <v>77.003533404436098</v>
      </c>
      <c r="Y1632">
        <v>0</v>
      </c>
      <c r="Z1632">
        <v>9.7127145604154705</v>
      </c>
      <c r="AA1632">
        <v>0</v>
      </c>
      <c r="AB1632">
        <v>79.85352449747171</v>
      </c>
      <c r="AC1632">
        <v>0</v>
      </c>
      <c r="AD1632">
        <v>0</v>
      </c>
      <c r="AE1632">
        <v>166.56977246232327</v>
      </c>
    </row>
    <row r="1633" spans="1:31" x14ac:dyDescent="0.3">
      <c r="A1633">
        <v>2735817</v>
      </c>
      <c r="B1633">
        <v>1</v>
      </c>
      <c r="C1633" t="s">
        <v>80</v>
      </c>
      <c r="D1633" t="s">
        <v>93</v>
      </c>
      <c r="E1633" t="s">
        <v>132</v>
      </c>
      <c r="F1633" t="s">
        <v>4798</v>
      </c>
      <c r="G1633" t="s">
        <v>209</v>
      </c>
      <c r="H1633" t="s">
        <v>135</v>
      </c>
      <c r="I1633" t="s">
        <v>136</v>
      </c>
      <c r="J1633" t="s">
        <v>137</v>
      </c>
      <c r="K1633" t="s">
        <v>210</v>
      </c>
      <c r="L1633" t="s">
        <v>4799</v>
      </c>
      <c r="M1633" t="s">
        <v>4800</v>
      </c>
      <c r="N1633">
        <v>2.6013888879999998</v>
      </c>
      <c r="O1633">
        <v>0</v>
      </c>
      <c r="P1633">
        <v>278</v>
      </c>
      <c r="Q1633">
        <v>0</v>
      </c>
      <c r="R1633">
        <v>0</v>
      </c>
      <c r="S1633">
        <v>0</v>
      </c>
      <c r="T1633">
        <v>9</v>
      </c>
      <c r="U1633">
        <v>0</v>
      </c>
      <c r="V1633">
        <v>0</v>
      </c>
      <c r="W1633">
        <v>0</v>
      </c>
      <c r="X1633">
        <v>114.08288782109607</v>
      </c>
      <c r="Y1633">
        <v>0</v>
      </c>
      <c r="Z1633">
        <v>0</v>
      </c>
      <c r="AA1633">
        <v>0</v>
      </c>
      <c r="AB1633">
        <v>16.029976946783929</v>
      </c>
      <c r="AC1633">
        <v>0</v>
      </c>
      <c r="AD1633">
        <v>0</v>
      </c>
      <c r="AE1633">
        <v>130.11286476787998</v>
      </c>
    </row>
    <row r="1634" spans="1:31" x14ac:dyDescent="0.3">
      <c r="A1634">
        <v>2736458</v>
      </c>
      <c r="B1634">
        <v>1</v>
      </c>
      <c r="C1634" t="s">
        <v>81</v>
      </c>
      <c r="D1634" t="s">
        <v>113</v>
      </c>
      <c r="E1634" t="s">
        <v>145</v>
      </c>
      <c r="F1634" t="s">
        <v>4801</v>
      </c>
      <c r="G1634" t="s">
        <v>230</v>
      </c>
      <c r="H1634" t="s">
        <v>135</v>
      </c>
      <c r="I1634" t="s">
        <v>136</v>
      </c>
      <c r="J1634" t="s">
        <v>137</v>
      </c>
      <c r="K1634" t="s">
        <v>138</v>
      </c>
      <c r="L1634" t="s">
        <v>4802</v>
      </c>
      <c r="M1634" t="s">
        <v>4803</v>
      </c>
      <c r="N1634">
        <v>1.738611111</v>
      </c>
      <c r="O1634">
        <v>0</v>
      </c>
      <c r="P1634">
        <v>1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6.4540673413125008E-3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6.4540673413125008E-3</v>
      </c>
    </row>
    <row r="1635" spans="1:31" x14ac:dyDescent="0.3">
      <c r="A1635">
        <v>2735296</v>
      </c>
      <c r="B1635">
        <v>1</v>
      </c>
      <c r="C1635" t="s">
        <v>80</v>
      </c>
      <c r="D1635" t="s">
        <v>100</v>
      </c>
      <c r="E1635" t="s">
        <v>161</v>
      </c>
      <c r="F1635" t="s">
        <v>4804</v>
      </c>
      <c r="G1635" t="s">
        <v>163</v>
      </c>
      <c r="H1635" t="s">
        <v>135</v>
      </c>
      <c r="I1635" t="s">
        <v>136</v>
      </c>
      <c r="J1635" t="s">
        <v>137</v>
      </c>
      <c r="K1635" t="s">
        <v>138</v>
      </c>
      <c r="L1635" t="s">
        <v>4805</v>
      </c>
      <c r="M1635" t="s">
        <v>4806</v>
      </c>
      <c r="N1635">
        <v>3.2316666660000002</v>
      </c>
      <c r="O1635">
        <v>0</v>
      </c>
      <c r="P1635">
        <v>238</v>
      </c>
      <c r="Q1635">
        <v>0</v>
      </c>
      <c r="R1635">
        <v>0</v>
      </c>
      <c r="S1635">
        <v>0</v>
      </c>
      <c r="T1635">
        <v>23</v>
      </c>
      <c r="U1635">
        <v>0</v>
      </c>
      <c r="V1635">
        <v>0</v>
      </c>
      <c r="W1635">
        <v>0</v>
      </c>
      <c r="X1635">
        <v>121.71870511268997</v>
      </c>
      <c r="Y1635">
        <v>0</v>
      </c>
      <c r="Z1635">
        <v>0</v>
      </c>
      <c r="AA1635">
        <v>0</v>
      </c>
      <c r="AB1635">
        <v>75.227276095875297</v>
      </c>
      <c r="AC1635">
        <v>0</v>
      </c>
      <c r="AD1635">
        <v>0</v>
      </c>
      <c r="AE1635">
        <v>196.94598120856529</v>
      </c>
    </row>
    <row r="1636" spans="1:31" x14ac:dyDescent="0.3">
      <c r="A1636">
        <v>2735482</v>
      </c>
      <c r="B1636">
        <v>1</v>
      </c>
      <c r="C1636" t="s">
        <v>80</v>
      </c>
      <c r="D1636" t="s">
        <v>82</v>
      </c>
      <c r="E1636" t="s">
        <v>145</v>
      </c>
      <c r="F1636" t="s">
        <v>4807</v>
      </c>
      <c r="G1636" t="s">
        <v>181</v>
      </c>
      <c r="H1636" t="s">
        <v>135</v>
      </c>
      <c r="I1636" t="s">
        <v>136</v>
      </c>
      <c r="J1636" t="s">
        <v>137</v>
      </c>
      <c r="K1636" t="s">
        <v>138</v>
      </c>
      <c r="L1636" t="s">
        <v>4808</v>
      </c>
      <c r="M1636" t="s">
        <v>4809</v>
      </c>
      <c r="N1636">
        <v>3.562777777</v>
      </c>
      <c r="O1636">
        <v>0</v>
      </c>
      <c r="P1636">
        <v>9</v>
      </c>
      <c r="Q1636">
        <v>0</v>
      </c>
      <c r="R1636">
        <v>0</v>
      </c>
      <c r="S1636">
        <v>0</v>
      </c>
      <c r="T1636">
        <v>8</v>
      </c>
      <c r="U1636">
        <v>0</v>
      </c>
      <c r="V1636">
        <v>0</v>
      </c>
      <c r="W1636">
        <v>0</v>
      </c>
      <c r="X1636">
        <v>11.296126920168545</v>
      </c>
      <c r="Y1636">
        <v>0</v>
      </c>
      <c r="Z1636">
        <v>0</v>
      </c>
      <c r="AA1636">
        <v>0</v>
      </c>
      <c r="AB1636">
        <v>72.073651975423445</v>
      </c>
      <c r="AC1636">
        <v>0</v>
      </c>
      <c r="AD1636">
        <v>0</v>
      </c>
      <c r="AE1636">
        <v>83.369778895591992</v>
      </c>
    </row>
    <row r="1637" spans="1:31" x14ac:dyDescent="0.3">
      <c r="A1637">
        <v>2735333</v>
      </c>
      <c r="B1637">
        <v>1</v>
      </c>
      <c r="C1637" t="s">
        <v>80</v>
      </c>
      <c r="D1637" t="s">
        <v>82</v>
      </c>
      <c r="E1637" t="s">
        <v>200</v>
      </c>
      <c r="F1637" t="s">
        <v>4810</v>
      </c>
      <c r="G1637" t="s">
        <v>163</v>
      </c>
      <c r="H1637" t="s">
        <v>135</v>
      </c>
      <c r="I1637" t="s">
        <v>136</v>
      </c>
      <c r="J1637" t="s">
        <v>137</v>
      </c>
      <c r="K1637" t="s">
        <v>138</v>
      </c>
      <c r="L1637" t="s">
        <v>4811</v>
      </c>
      <c r="M1637" t="s">
        <v>4812</v>
      </c>
      <c r="N1637">
        <v>4.4938888879999999</v>
      </c>
      <c r="O1637">
        <v>0</v>
      </c>
      <c r="P1637">
        <v>46</v>
      </c>
      <c r="Q1637">
        <v>0</v>
      </c>
      <c r="R1637">
        <v>0</v>
      </c>
      <c r="S1637">
        <v>0</v>
      </c>
      <c r="T1637">
        <v>23</v>
      </c>
      <c r="U1637">
        <v>0</v>
      </c>
      <c r="V1637">
        <v>1</v>
      </c>
      <c r="W1637">
        <v>0</v>
      </c>
      <c r="X1637">
        <v>36.74780451327667</v>
      </c>
      <c r="Y1637">
        <v>0</v>
      </c>
      <c r="Z1637">
        <v>0</v>
      </c>
      <c r="AA1637">
        <v>0</v>
      </c>
      <c r="AB1637">
        <v>107.45107114102164</v>
      </c>
      <c r="AC1637">
        <v>0</v>
      </c>
      <c r="AD1637">
        <v>37.156417666062858</v>
      </c>
      <c r="AE1637">
        <v>181.35529332036117</v>
      </c>
    </row>
    <row r="1638" spans="1:31" x14ac:dyDescent="0.3">
      <c r="A1638">
        <v>2735874</v>
      </c>
      <c r="B1638">
        <v>1</v>
      </c>
      <c r="C1638" t="s">
        <v>81</v>
      </c>
      <c r="D1638" t="s">
        <v>120</v>
      </c>
      <c r="E1638" t="s">
        <v>213</v>
      </c>
      <c r="F1638" t="s">
        <v>4813</v>
      </c>
      <c r="G1638" t="s">
        <v>152</v>
      </c>
      <c r="H1638" t="s">
        <v>153</v>
      </c>
      <c r="I1638" t="s">
        <v>136</v>
      </c>
      <c r="J1638" t="s">
        <v>137</v>
      </c>
      <c r="K1638" t="s">
        <v>138</v>
      </c>
      <c r="L1638" t="s">
        <v>4814</v>
      </c>
      <c r="M1638" t="s">
        <v>4815</v>
      </c>
      <c r="N1638">
        <v>1.2108333330000001</v>
      </c>
      <c r="O1638">
        <v>1</v>
      </c>
      <c r="P1638">
        <v>324</v>
      </c>
      <c r="Q1638">
        <v>54</v>
      </c>
      <c r="R1638">
        <v>115</v>
      </c>
      <c r="S1638">
        <v>5</v>
      </c>
      <c r="T1638">
        <v>31</v>
      </c>
      <c r="U1638">
        <v>1</v>
      </c>
      <c r="V1638">
        <v>0</v>
      </c>
      <c r="W1638">
        <v>0.21263519487749999</v>
      </c>
      <c r="X1638">
        <v>50.174120320475105</v>
      </c>
      <c r="Y1638">
        <v>108.07555860647258</v>
      </c>
      <c r="Z1638">
        <v>5.2834331762800018</v>
      </c>
      <c r="AA1638">
        <v>32.404741191162096</v>
      </c>
      <c r="AB1638">
        <v>14.773108837683768</v>
      </c>
      <c r="AC1638">
        <v>5.6233497891259665</v>
      </c>
      <c r="AD1638">
        <v>0</v>
      </c>
      <c r="AE1638">
        <v>216.54694711607701</v>
      </c>
    </row>
    <row r="1639" spans="1:31" x14ac:dyDescent="0.3">
      <c r="A1639">
        <v>2735339</v>
      </c>
      <c r="B1639">
        <v>1</v>
      </c>
      <c r="C1639" t="s">
        <v>80</v>
      </c>
      <c r="D1639" t="s">
        <v>82</v>
      </c>
      <c r="E1639" t="s">
        <v>145</v>
      </c>
      <c r="F1639" t="s">
        <v>1081</v>
      </c>
      <c r="G1639" t="s">
        <v>230</v>
      </c>
      <c r="H1639" t="s">
        <v>135</v>
      </c>
      <c r="I1639" t="s">
        <v>136</v>
      </c>
      <c r="J1639" t="s">
        <v>137</v>
      </c>
      <c r="K1639" t="s">
        <v>138</v>
      </c>
      <c r="L1639" t="s">
        <v>4816</v>
      </c>
      <c r="M1639" t="s">
        <v>4817</v>
      </c>
      <c r="N1639">
        <v>2.5988888879999998</v>
      </c>
      <c r="O1639">
        <v>0</v>
      </c>
      <c r="P1639">
        <v>9</v>
      </c>
      <c r="Q1639">
        <v>0</v>
      </c>
      <c r="R1639">
        <v>0</v>
      </c>
      <c r="S1639">
        <v>0</v>
      </c>
      <c r="T1639">
        <v>4</v>
      </c>
      <c r="U1639">
        <v>0</v>
      </c>
      <c r="V1639">
        <v>0</v>
      </c>
      <c r="W1639">
        <v>0</v>
      </c>
      <c r="X1639">
        <v>11.274381957106293</v>
      </c>
      <c r="Y1639">
        <v>0</v>
      </c>
      <c r="Z1639">
        <v>0</v>
      </c>
      <c r="AA1639">
        <v>0</v>
      </c>
      <c r="AB1639">
        <v>21.792870966757899</v>
      </c>
      <c r="AC1639">
        <v>0</v>
      </c>
      <c r="AD1639">
        <v>0</v>
      </c>
      <c r="AE1639">
        <v>33.067252923864189</v>
      </c>
    </row>
    <row r="1640" spans="1:31" x14ac:dyDescent="0.3">
      <c r="A1640">
        <v>2736023</v>
      </c>
      <c r="B1640">
        <v>1</v>
      </c>
      <c r="C1640" t="s">
        <v>81</v>
      </c>
      <c r="D1640" t="s">
        <v>123</v>
      </c>
      <c r="E1640" t="s">
        <v>150</v>
      </c>
      <c r="F1640" t="s">
        <v>4818</v>
      </c>
      <c r="G1640" t="s">
        <v>152</v>
      </c>
      <c r="H1640" t="s">
        <v>153</v>
      </c>
      <c r="I1640" t="s">
        <v>136</v>
      </c>
      <c r="J1640" t="s">
        <v>137</v>
      </c>
      <c r="K1640" t="s">
        <v>138</v>
      </c>
      <c r="L1640" t="s">
        <v>4819</v>
      </c>
      <c r="M1640" t="s">
        <v>4820</v>
      </c>
      <c r="N1640">
        <v>4.0491666659999996</v>
      </c>
      <c r="O1640">
        <v>9</v>
      </c>
      <c r="P1640">
        <v>405</v>
      </c>
      <c r="Q1640">
        <v>409</v>
      </c>
      <c r="R1640">
        <v>509</v>
      </c>
      <c r="S1640">
        <v>37</v>
      </c>
      <c r="T1640">
        <v>74</v>
      </c>
      <c r="U1640">
        <v>1</v>
      </c>
      <c r="V1640">
        <v>0</v>
      </c>
      <c r="W1640">
        <v>4.2476572829291674</v>
      </c>
      <c r="X1640">
        <v>190.38498351805703</v>
      </c>
      <c r="Y1640">
        <v>361.45530353824859</v>
      </c>
      <c r="Z1640">
        <v>166.46127888063424</v>
      </c>
      <c r="AA1640">
        <v>26.225368230638505</v>
      </c>
      <c r="AB1640">
        <v>65.244513377446893</v>
      </c>
      <c r="AC1640">
        <v>2109.3291131450524</v>
      </c>
      <c r="AD1640">
        <v>0</v>
      </c>
      <c r="AE1640">
        <v>2923.3482179730067</v>
      </c>
    </row>
    <row r="1641" spans="1:31" x14ac:dyDescent="0.3">
      <c r="A1641">
        <v>2735657</v>
      </c>
      <c r="B1641">
        <v>1</v>
      </c>
      <c r="C1641" t="s">
        <v>81</v>
      </c>
      <c r="D1641" t="s">
        <v>120</v>
      </c>
      <c r="E1641" t="s">
        <v>213</v>
      </c>
      <c r="F1641" t="s">
        <v>800</v>
      </c>
      <c r="G1641" t="s">
        <v>152</v>
      </c>
      <c r="H1641" t="s">
        <v>153</v>
      </c>
      <c r="I1641" t="s">
        <v>136</v>
      </c>
      <c r="J1641" t="s">
        <v>137</v>
      </c>
      <c r="K1641" t="s">
        <v>138</v>
      </c>
      <c r="L1641" t="s">
        <v>4821</v>
      </c>
      <c r="M1641" t="s">
        <v>4822</v>
      </c>
      <c r="N1641">
        <v>0.54388888800000001</v>
      </c>
      <c r="O1641">
        <v>1</v>
      </c>
      <c r="P1641">
        <v>589</v>
      </c>
      <c r="Q1641">
        <v>49</v>
      </c>
      <c r="R1641">
        <v>11</v>
      </c>
      <c r="S1641">
        <v>2</v>
      </c>
      <c r="T1641">
        <v>84</v>
      </c>
      <c r="U1641">
        <v>0</v>
      </c>
      <c r="V1641">
        <v>0</v>
      </c>
      <c r="W1641">
        <v>0.1043739888725</v>
      </c>
      <c r="X1641">
        <v>59.58084494032974</v>
      </c>
      <c r="Y1641">
        <v>3.918045487535244</v>
      </c>
      <c r="Z1641">
        <v>0.69977808625645999</v>
      </c>
      <c r="AA1641">
        <v>14.501432102717164</v>
      </c>
      <c r="AB1641">
        <v>23.931100945532602</v>
      </c>
      <c r="AC1641">
        <v>0</v>
      </c>
      <c r="AD1641">
        <v>0</v>
      </c>
      <c r="AE1641">
        <v>102.73557555124371</v>
      </c>
    </row>
    <row r="1642" spans="1:31" x14ac:dyDescent="0.3">
      <c r="A1642">
        <v>2736321</v>
      </c>
      <c r="B1642">
        <v>1</v>
      </c>
      <c r="C1642" t="s">
        <v>81</v>
      </c>
      <c r="D1642" t="s">
        <v>118</v>
      </c>
      <c r="E1642" t="s">
        <v>161</v>
      </c>
      <c r="F1642" t="s">
        <v>4823</v>
      </c>
      <c r="G1642" t="s">
        <v>170</v>
      </c>
      <c r="H1642" t="s">
        <v>135</v>
      </c>
      <c r="I1642" t="s">
        <v>136</v>
      </c>
      <c r="J1642" t="s">
        <v>137</v>
      </c>
      <c r="K1642" t="s">
        <v>138</v>
      </c>
      <c r="L1642" t="s">
        <v>4824</v>
      </c>
      <c r="M1642" t="s">
        <v>4825</v>
      </c>
      <c r="N1642">
        <v>0.76888888799999999</v>
      </c>
      <c r="O1642">
        <v>0</v>
      </c>
      <c r="P1642">
        <v>151</v>
      </c>
      <c r="Q1642">
        <v>0</v>
      </c>
      <c r="R1642">
        <v>0</v>
      </c>
      <c r="S1642">
        <v>0</v>
      </c>
      <c r="T1642">
        <v>5</v>
      </c>
      <c r="U1642">
        <v>0</v>
      </c>
      <c r="V1642">
        <v>0</v>
      </c>
      <c r="W1642">
        <v>0</v>
      </c>
      <c r="X1642">
        <v>34.426683486484599</v>
      </c>
      <c r="Y1642">
        <v>0</v>
      </c>
      <c r="Z1642">
        <v>0</v>
      </c>
      <c r="AA1642">
        <v>0</v>
      </c>
      <c r="AB1642">
        <v>1.9169536832249734</v>
      </c>
      <c r="AC1642">
        <v>0</v>
      </c>
      <c r="AD1642">
        <v>0</v>
      </c>
      <c r="AE1642">
        <v>36.343637169709574</v>
      </c>
    </row>
    <row r="1643" spans="1:31" x14ac:dyDescent="0.3">
      <c r="A1643">
        <v>2735302</v>
      </c>
      <c r="B1643">
        <v>1</v>
      </c>
      <c r="C1643" t="s">
        <v>80</v>
      </c>
      <c r="D1643" t="s">
        <v>85</v>
      </c>
      <c r="E1643" t="s">
        <v>145</v>
      </c>
      <c r="F1643" t="s">
        <v>4826</v>
      </c>
      <c r="G1643" t="s">
        <v>181</v>
      </c>
      <c r="H1643" t="s">
        <v>135</v>
      </c>
      <c r="I1643" t="s">
        <v>136</v>
      </c>
      <c r="J1643" t="s">
        <v>137</v>
      </c>
      <c r="K1643" t="s">
        <v>138</v>
      </c>
      <c r="L1643" t="s">
        <v>4827</v>
      </c>
      <c r="M1643" t="s">
        <v>4828</v>
      </c>
      <c r="N1643">
        <v>4.5622222219999999</v>
      </c>
      <c r="O1643">
        <v>0</v>
      </c>
      <c r="P1643">
        <v>11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8.3907262224751236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8.3907262224751236</v>
      </c>
    </row>
    <row r="1644" spans="1:31" x14ac:dyDescent="0.3">
      <c r="A1644">
        <v>2735659</v>
      </c>
      <c r="B1644">
        <v>2</v>
      </c>
      <c r="C1644" t="s">
        <v>81</v>
      </c>
      <c r="D1644" t="s">
        <v>112</v>
      </c>
      <c r="E1644" t="s">
        <v>132</v>
      </c>
      <c r="F1644" t="s">
        <v>4829</v>
      </c>
      <c r="G1644" t="s">
        <v>163</v>
      </c>
      <c r="H1644" t="s">
        <v>135</v>
      </c>
      <c r="I1644" t="s">
        <v>136</v>
      </c>
      <c r="J1644" t="s">
        <v>137</v>
      </c>
      <c r="K1644" t="s">
        <v>138</v>
      </c>
      <c r="L1644" t="s">
        <v>4485</v>
      </c>
      <c r="M1644" t="s">
        <v>4830</v>
      </c>
      <c r="N1644">
        <v>0.18</v>
      </c>
      <c r="O1644">
        <v>0</v>
      </c>
      <c r="P1644">
        <v>237</v>
      </c>
      <c r="Q1644">
        <v>0</v>
      </c>
      <c r="R1644">
        <v>0</v>
      </c>
      <c r="S1644">
        <v>0</v>
      </c>
      <c r="T1644">
        <v>22</v>
      </c>
      <c r="U1644">
        <v>0</v>
      </c>
      <c r="V1644">
        <v>0</v>
      </c>
      <c r="W1644">
        <v>0</v>
      </c>
      <c r="X1644">
        <v>3.4447754548409377</v>
      </c>
      <c r="Y1644">
        <v>0</v>
      </c>
      <c r="Z1644">
        <v>0</v>
      </c>
      <c r="AA1644">
        <v>0</v>
      </c>
      <c r="AB1644">
        <v>1.41278080905</v>
      </c>
      <c r="AC1644">
        <v>0</v>
      </c>
      <c r="AD1644">
        <v>0</v>
      </c>
      <c r="AE1644">
        <v>4.8575562638909382</v>
      </c>
    </row>
    <row r="1645" spans="1:31" x14ac:dyDescent="0.3">
      <c r="A1645">
        <v>2736158</v>
      </c>
      <c r="B1645">
        <v>1</v>
      </c>
      <c r="C1645" t="s">
        <v>80</v>
      </c>
      <c r="D1645" t="s">
        <v>107</v>
      </c>
      <c r="E1645" t="s">
        <v>145</v>
      </c>
      <c r="F1645" t="s">
        <v>4831</v>
      </c>
      <c r="G1645" t="s">
        <v>147</v>
      </c>
      <c r="H1645" t="s">
        <v>135</v>
      </c>
      <c r="I1645" t="s">
        <v>136</v>
      </c>
      <c r="J1645" t="s">
        <v>137</v>
      </c>
      <c r="K1645" t="s">
        <v>138</v>
      </c>
      <c r="L1645" t="s">
        <v>4832</v>
      </c>
      <c r="M1645" t="s">
        <v>4833</v>
      </c>
      <c r="N1645">
        <v>3.8994444439999998</v>
      </c>
      <c r="O1645">
        <v>0</v>
      </c>
      <c r="P1645">
        <v>15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16.155294455567994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16.155294455567994</v>
      </c>
    </row>
    <row r="1646" spans="1:31" x14ac:dyDescent="0.3">
      <c r="A1646">
        <v>2736112</v>
      </c>
      <c r="B1646">
        <v>1</v>
      </c>
      <c r="C1646" t="s">
        <v>81</v>
      </c>
      <c r="D1646" t="s">
        <v>118</v>
      </c>
      <c r="E1646" t="s">
        <v>145</v>
      </c>
      <c r="F1646" t="s">
        <v>4834</v>
      </c>
      <c r="G1646" t="s">
        <v>181</v>
      </c>
      <c r="H1646" t="s">
        <v>135</v>
      </c>
      <c r="I1646" t="s">
        <v>136</v>
      </c>
      <c r="J1646" t="s">
        <v>137</v>
      </c>
      <c r="K1646" t="s">
        <v>138</v>
      </c>
      <c r="L1646" t="s">
        <v>4835</v>
      </c>
      <c r="M1646" t="s">
        <v>4836</v>
      </c>
      <c r="N1646">
        <v>4.8222222219999997</v>
      </c>
      <c r="O1646">
        <v>0</v>
      </c>
      <c r="P1646">
        <v>1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</row>
    <row r="1647" spans="1:31" x14ac:dyDescent="0.3">
      <c r="A1647">
        <v>2735866</v>
      </c>
      <c r="B1647">
        <v>1</v>
      </c>
      <c r="C1647" t="s">
        <v>80</v>
      </c>
      <c r="D1647" t="s">
        <v>105</v>
      </c>
      <c r="E1647" t="s">
        <v>145</v>
      </c>
      <c r="F1647" t="s">
        <v>3968</v>
      </c>
      <c r="G1647" t="s">
        <v>147</v>
      </c>
      <c r="H1647" t="s">
        <v>135</v>
      </c>
      <c r="I1647" t="s">
        <v>136</v>
      </c>
      <c r="J1647" t="s">
        <v>137</v>
      </c>
      <c r="K1647" t="s">
        <v>138</v>
      </c>
      <c r="L1647" t="s">
        <v>4837</v>
      </c>
      <c r="M1647" t="s">
        <v>4838</v>
      </c>
      <c r="N1647">
        <v>6.7208333329999999</v>
      </c>
      <c r="O1647">
        <v>0</v>
      </c>
      <c r="P1647">
        <v>20</v>
      </c>
      <c r="Q1647">
        <v>0</v>
      </c>
      <c r="R1647">
        <v>0</v>
      </c>
      <c r="S1647">
        <v>0</v>
      </c>
      <c r="T1647">
        <v>1</v>
      </c>
      <c r="U1647">
        <v>0</v>
      </c>
      <c r="V1647">
        <v>0</v>
      </c>
      <c r="W1647">
        <v>0</v>
      </c>
      <c r="X1647">
        <v>23.247590586582525</v>
      </c>
      <c r="Y1647">
        <v>0</v>
      </c>
      <c r="Z1647">
        <v>0</v>
      </c>
      <c r="AA1647">
        <v>0</v>
      </c>
      <c r="AB1647">
        <v>0.33534717371654005</v>
      </c>
      <c r="AC1647">
        <v>0</v>
      </c>
      <c r="AD1647">
        <v>0</v>
      </c>
      <c r="AE1647">
        <v>23.582937760299064</v>
      </c>
    </row>
    <row r="1648" spans="1:31" x14ac:dyDescent="0.3">
      <c r="A1648">
        <v>2736012</v>
      </c>
      <c r="B1648">
        <v>1</v>
      </c>
      <c r="C1648" t="s">
        <v>81</v>
      </c>
      <c r="D1648" t="s">
        <v>113</v>
      </c>
      <c r="E1648" t="s">
        <v>161</v>
      </c>
      <c r="F1648" t="s">
        <v>4839</v>
      </c>
      <c r="G1648" t="s">
        <v>163</v>
      </c>
      <c r="H1648" t="s">
        <v>135</v>
      </c>
      <c r="I1648" t="s">
        <v>136</v>
      </c>
      <c r="J1648" t="s">
        <v>137</v>
      </c>
      <c r="K1648" t="s">
        <v>138</v>
      </c>
      <c r="L1648" t="s">
        <v>4840</v>
      </c>
      <c r="M1648" t="s">
        <v>4841</v>
      </c>
      <c r="N1648">
        <v>2.1719444440000002</v>
      </c>
      <c r="O1648">
        <v>0</v>
      </c>
      <c r="P1648">
        <v>83</v>
      </c>
      <c r="Q1648">
        <v>0</v>
      </c>
      <c r="R1648">
        <v>4</v>
      </c>
      <c r="S1648">
        <v>0</v>
      </c>
      <c r="T1648">
        <v>8</v>
      </c>
      <c r="U1648">
        <v>0</v>
      </c>
      <c r="V1648">
        <v>0</v>
      </c>
      <c r="W1648">
        <v>0</v>
      </c>
      <c r="X1648">
        <v>28.220486643050382</v>
      </c>
      <c r="Y1648">
        <v>0</v>
      </c>
      <c r="Z1648">
        <v>0</v>
      </c>
      <c r="AA1648">
        <v>0</v>
      </c>
      <c r="AB1648">
        <v>20.117275963293331</v>
      </c>
      <c r="AC1648">
        <v>0</v>
      </c>
      <c r="AD1648">
        <v>0</v>
      </c>
      <c r="AE1648">
        <v>48.337762606343716</v>
      </c>
    </row>
    <row r="1649" spans="1:31" x14ac:dyDescent="0.3">
      <c r="A1649">
        <v>2735319</v>
      </c>
      <c r="B1649">
        <v>1</v>
      </c>
      <c r="C1649" t="s">
        <v>80</v>
      </c>
      <c r="D1649" t="s">
        <v>83</v>
      </c>
      <c r="E1649" t="s">
        <v>145</v>
      </c>
      <c r="F1649" t="s">
        <v>4842</v>
      </c>
      <c r="G1649" t="s">
        <v>230</v>
      </c>
      <c r="H1649" t="s">
        <v>135</v>
      </c>
      <c r="I1649" t="s">
        <v>136</v>
      </c>
      <c r="J1649" t="s">
        <v>137</v>
      </c>
      <c r="K1649" t="s">
        <v>138</v>
      </c>
      <c r="L1649" t="s">
        <v>4843</v>
      </c>
      <c r="M1649" t="s">
        <v>4844</v>
      </c>
      <c r="N1649">
        <v>2.3186111110000001</v>
      </c>
      <c r="O1649">
        <v>0</v>
      </c>
      <c r="P1649">
        <v>1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0.99544375733333323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0.99544375733333323</v>
      </c>
    </row>
    <row r="1650" spans="1:31" x14ac:dyDescent="0.3">
      <c r="A1650">
        <v>2736304</v>
      </c>
      <c r="B1650">
        <v>1</v>
      </c>
      <c r="C1650" t="s">
        <v>80</v>
      </c>
      <c r="D1650" t="s">
        <v>82</v>
      </c>
      <c r="E1650" t="s">
        <v>200</v>
      </c>
      <c r="F1650" t="s">
        <v>1717</v>
      </c>
      <c r="G1650" t="s">
        <v>163</v>
      </c>
      <c r="H1650" t="s">
        <v>135</v>
      </c>
      <c r="I1650" t="s">
        <v>136</v>
      </c>
      <c r="J1650" t="s">
        <v>137</v>
      </c>
      <c r="K1650" t="s">
        <v>138</v>
      </c>
      <c r="L1650" t="s">
        <v>4845</v>
      </c>
      <c r="M1650" t="s">
        <v>4846</v>
      </c>
      <c r="N1650">
        <v>2.517222222</v>
      </c>
      <c r="O1650">
        <v>0</v>
      </c>
      <c r="P1650">
        <v>59</v>
      </c>
      <c r="Q1650">
        <v>0</v>
      </c>
      <c r="R1650">
        <v>0</v>
      </c>
      <c r="S1650">
        <v>0</v>
      </c>
      <c r="T1650">
        <v>13</v>
      </c>
      <c r="U1650">
        <v>0</v>
      </c>
      <c r="V1650">
        <v>0</v>
      </c>
      <c r="W1650">
        <v>0</v>
      </c>
      <c r="X1650">
        <v>50.168875688268692</v>
      </c>
      <c r="Y1650">
        <v>0</v>
      </c>
      <c r="Z1650">
        <v>0</v>
      </c>
      <c r="AA1650">
        <v>0</v>
      </c>
      <c r="AB1650">
        <v>96.556483346147118</v>
      </c>
      <c r="AC1650">
        <v>0</v>
      </c>
      <c r="AD1650">
        <v>0</v>
      </c>
      <c r="AE1650">
        <v>146.72535903441582</v>
      </c>
    </row>
    <row r="1651" spans="1:31" x14ac:dyDescent="0.3">
      <c r="A1651">
        <v>2735365</v>
      </c>
      <c r="B1651">
        <v>1</v>
      </c>
      <c r="C1651" t="s">
        <v>80</v>
      </c>
      <c r="D1651" t="s">
        <v>82</v>
      </c>
      <c r="E1651" t="s">
        <v>145</v>
      </c>
      <c r="F1651" t="s">
        <v>2418</v>
      </c>
      <c r="G1651" t="s">
        <v>147</v>
      </c>
      <c r="H1651" t="s">
        <v>135</v>
      </c>
      <c r="I1651" t="s">
        <v>136</v>
      </c>
      <c r="J1651" t="s">
        <v>137</v>
      </c>
      <c r="K1651" t="s">
        <v>138</v>
      </c>
      <c r="L1651" t="s">
        <v>4847</v>
      </c>
      <c r="M1651" t="s">
        <v>4848</v>
      </c>
      <c r="N1651">
        <v>3.258888888</v>
      </c>
      <c r="O1651">
        <v>0</v>
      </c>
      <c r="P1651">
        <v>4</v>
      </c>
      <c r="Q1651">
        <v>0</v>
      </c>
      <c r="R1651">
        <v>0</v>
      </c>
      <c r="S1651">
        <v>0</v>
      </c>
      <c r="T1651">
        <v>1</v>
      </c>
      <c r="U1651">
        <v>0</v>
      </c>
      <c r="V1651">
        <v>0</v>
      </c>
      <c r="W1651">
        <v>0</v>
      </c>
      <c r="X1651">
        <v>1.7484479312185599</v>
      </c>
      <c r="Y1651">
        <v>0</v>
      </c>
      <c r="Z1651">
        <v>0</v>
      </c>
      <c r="AA1651">
        <v>0</v>
      </c>
      <c r="AB1651">
        <v>11.754341823681299</v>
      </c>
      <c r="AC1651">
        <v>0</v>
      </c>
      <c r="AD1651">
        <v>0</v>
      </c>
      <c r="AE1651">
        <v>13.50278975489986</v>
      </c>
    </row>
    <row r="1652" spans="1:31" x14ac:dyDescent="0.3">
      <c r="A1652">
        <v>2735697</v>
      </c>
      <c r="B1652">
        <v>1</v>
      </c>
      <c r="C1652" t="s">
        <v>80</v>
      </c>
      <c r="D1652" t="s">
        <v>103</v>
      </c>
      <c r="E1652" t="s">
        <v>145</v>
      </c>
      <c r="F1652" t="s">
        <v>4849</v>
      </c>
      <c r="G1652" t="s">
        <v>230</v>
      </c>
      <c r="H1652" t="s">
        <v>135</v>
      </c>
      <c r="I1652" t="s">
        <v>136</v>
      </c>
      <c r="J1652" t="s">
        <v>137</v>
      </c>
      <c r="K1652" t="s">
        <v>138</v>
      </c>
      <c r="L1652" t="s">
        <v>4850</v>
      </c>
      <c r="M1652" t="s">
        <v>4851</v>
      </c>
      <c r="N1652">
        <v>3.5816666659999998</v>
      </c>
      <c r="O1652">
        <v>0</v>
      </c>
      <c r="P1652">
        <v>3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0.93978128339417522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0.93978128339417522</v>
      </c>
    </row>
    <row r="1653" spans="1:31" x14ac:dyDescent="0.3">
      <c r="A1653">
        <v>2736148</v>
      </c>
      <c r="B1653">
        <v>2</v>
      </c>
      <c r="C1653" t="s">
        <v>80</v>
      </c>
      <c r="D1653" t="s">
        <v>95</v>
      </c>
      <c r="E1653" t="s">
        <v>150</v>
      </c>
      <c r="F1653" t="s">
        <v>4852</v>
      </c>
      <c r="G1653" t="s">
        <v>185</v>
      </c>
      <c r="H1653" t="s">
        <v>153</v>
      </c>
      <c r="I1653" t="s">
        <v>136</v>
      </c>
      <c r="J1653" t="s">
        <v>137</v>
      </c>
      <c r="K1653" t="s">
        <v>138</v>
      </c>
      <c r="L1653" t="s">
        <v>4189</v>
      </c>
      <c r="M1653" t="s">
        <v>4853</v>
      </c>
      <c r="N1653">
        <v>6.9722222E-2</v>
      </c>
      <c r="O1653">
        <v>2</v>
      </c>
      <c r="P1653">
        <v>1522</v>
      </c>
      <c r="Q1653">
        <v>15</v>
      </c>
      <c r="R1653">
        <v>22</v>
      </c>
      <c r="S1653">
        <v>15</v>
      </c>
      <c r="T1653">
        <v>89</v>
      </c>
      <c r="U1653">
        <v>1</v>
      </c>
      <c r="V1653">
        <v>0</v>
      </c>
      <c r="W1653">
        <v>0.15582105311676669</v>
      </c>
      <c r="X1653">
        <v>12.049452261085975</v>
      </c>
      <c r="Y1653">
        <v>2.9538102348444384</v>
      </c>
      <c r="Z1653">
        <v>0.18568293553152002</v>
      </c>
      <c r="AA1653">
        <v>16.005892232147545</v>
      </c>
      <c r="AB1653">
        <v>3.8395792527068395</v>
      </c>
      <c r="AC1653">
        <v>0.26067353077993338</v>
      </c>
      <c r="AD1653">
        <v>0</v>
      </c>
      <c r="AE1653">
        <v>35.450911500213017</v>
      </c>
    </row>
    <row r="1654" spans="1:31" x14ac:dyDescent="0.3">
      <c r="A1654">
        <v>2736152</v>
      </c>
      <c r="B1654">
        <v>1</v>
      </c>
      <c r="C1654" t="s">
        <v>80</v>
      </c>
      <c r="D1654" t="s">
        <v>103</v>
      </c>
      <c r="E1654" t="s">
        <v>156</v>
      </c>
      <c r="F1654" t="s">
        <v>4854</v>
      </c>
      <c r="G1654" t="s">
        <v>152</v>
      </c>
      <c r="H1654" t="s">
        <v>153</v>
      </c>
      <c r="I1654" t="s">
        <v>136</v>
      </c>
      <c r="J1654" t="s">
        <v>137</v>
      </c>
      <c r="K1654" t="s">
        <v>138</v>
      </c>
      <c r="L1654" t="s">
        <v>4855</v>
      </c>
      <c r="M1654" t="s">
        <v>4856</v>
      </c>
      <c r="N1654">
        <v>0.95583333299999995</v>
      </c>
      <c r="O1654">
        <v>0</v>
      </c>
      <c r="P1654">
        <v>436</v>
      </c>
      <c r="Q1654">
        <v>0</v>
      </c>
      <c r="R1654">
        <v>0</v>
      </c>
      <c r="S1654">
        <v>0</v>
      </c>
      <c r="T1654">
        <v>10</v>
      </c>
      <c r="U1654">
        <v>0</v>
      </c>
      <c r="V1654">
        <v>0</v>
      </c>
      <c r="W1654">
        <v>0</v>
      </c>
      <c r="X1654">
        <v>89.819263373066477</v>
      </c>
      <c r="Y1654">
        <v>0</v>
      </c>
      <c r="Z1654">
        <v>0</v>
      </c>
      <c r="AA1654">
        <v>0</v>
      </c>
      <c r="AB1654">
        <v>19.947336981526078</v>
      </c>
      <c r="AC1654">
        <v>0</v>
      </c>
      <c r="AD1654">
        <v>0</v>
      </c>
      <c r="AE1654">
        <v>109.76660035459255</v>
      </c>
    </row>
    <row r="1655" spans="1:31" x14ac:dyDescent="0.3">
      <c r="A1655">
        <v>2736052</v>
      </c>
      <c r="B1655">
        <v>1</v>
      </c>
      <c r="C1655" t="s">
        <v>80</v>
      </c>
      <c r="D1655" t="s">
        <v>82</v>
      </c>
      <c r="E1655" t="s">
        <v>200</v>
      </c>
      <c r="F1655" t="s">
        <v>4857</v>
      </c>
      <c r="G1655" t="s">
        <v>249</v>
      </c>
      <c r="H1655" t="s">
        <v>135</v>
      </c>
      <c r="I1655" t="s">
        <v>136</v>
      </c>
      <c r="J1655" t="s">
        <v>5</v>
      </c>
      <c r="K1655" t="s">
        <v>138</v>
      </c>
      <c r="L1655" t="s">
        <v>4858</v>
      </c>
      <c r="M1655" t="s">
        <v>4859</v>
      </c>
      <c r="N1655">
        <v>10.033333333</v>
      </c>
      <c r="O1655">
        <v>0</v>
      </c>
      <c r="P1655">
        <v>36</v>
      </c>
      <c r="Q1655">
        <v>0</v>
      </c>
      <c r="R1655">
        <v>0</v>
      </c>
      <c r="S1655">
        <v>0</v>
      </c>
      <c r="T1655">
        <v>12</v>
      </c>
      <c r="U1655">
        <v>0</v>
      </c>
      <c r="V1655">
        <v>0</v>
      </c>
      <c r="W1655">
        <v>0</v>
      </c>
      <c r="X1655">
        <v>108.09341045610924</v>
      </c>
      <c r="Y1655">
        <v>0</v>
      </c>
      <c r="Z1655">
        <v>0</v>
      </c>
      <c r="AA1655">
        <v>0</v>
      </c>
      <c r="AB1655">
        <v>285.16883465704558</v>
      </c>
      <c r="AC1655">
        <v>0</v>
      </c>
      <c r="AD1655">
        <v>0</v>
      </c>
      <c r="AE1655">
        <v>393.26224511315479</v>
      </c>
    </row>
    <row r="1656" spans="1:31" x14ac:dyDescent="0.3">
      <c r="A1656">
        <v>2736444</v>
      </c>
      <c r="B1656">
        <v>1</v>
      </c>
      <c r="C1656" t="s">
        <v>80</v>
      </c>
      <c r="D1656" t="s">
        <v>107</v>
      </c>
      <c r="E1656" t="s">
        <v>161</v>
      </c>
      <c r="F1656" t="s">
        <v>4288</v>
      </c>
      <c r="G1656" t="s">
        <v>163</v>
      </c>
      <c r="H1656" t="s">
        <v>135</v>
      </c>
      <c r="I1656" t="s">
        <v>136</v>
      </c>
      <c r="J1656" t="s">
        <v>137</v>
      </c>
      <c r="K1656" t="s">
        <v>138</v>
      </c>
      <c r="L1656" t="s">
        <v>4860</v>
      </c>
      <c r="M1656" t="s">
        <v>4861</v>
      </c>
      <c r="N1656">
        <v>3.7933333330000001</v>
      </c>
      <c r="O1656">
        <v>0</v>
      </c>
      <c r="P1656">
        <v>148</v>
      </c>
      <c r="Q1656">
        <v>0</v>
      </c>
      <c r="R1656">
        <v>0</v>
      </c>
      <c r="S1656">
        <v>0</v>
      </c>
      <c r="T1656">
        <v>2</v>
      </c>
      <c r="U1656">
        <v>0</v>
      </c>
      <c r="V1656">
        <v>0</v>
      </c>
      <c r="W1656">
        <v>0</v>
      </c>
      <c r="X1656">
        <v>112.73988606347457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112.73988606347457</v>
      </c>
    </row>
    <row r="1657" spans="1:31" x14ac:dyDescent="0.3">
      <c r="A1657">
        <v>2735949</v>
      </c>
      <c r="B1657">
        <v>1</v>
      </c>
      <c r="C1657" t="s">
        <v>80</v>
      </c>
      <c r="D1657" t="s">
        <v>82</v>
      </c>
      <c r="E1657" t="s">
        <v>145</v>
      </c>
      <c r="F1657" t="s">
        <v>4862</v>
      </c>
      <c r="G1657" t="s">
        <v>181</v>
      </c>
      <c r="H1657" t="s">
        <v>135</v>
      </c>
      <c r="I1657" t="s">
        <v>136</v>
      </c>
      <c r="J1657" t="s">
        <v>137</v>
      </c>
      <c r="K1657" t="s">
        <v>138</v>
      </c>
      <c r="L1657" t="s">
        <v>4863</v>
      </c>
      <c r="M1657" t="s">
        <v>4864</v>
      </c>
      <c r="N1657">
        <v>6.176388888</v>
      </c>
      <c r="O1657">
        <v>0</v>
      </c>
      <c r="P1657">
        <v>5</v>
      </c>
      <c r="Q1657">
        <v>0</v>
      </c>
      <c r="R1657">
        <v>0</v>
      </c>
      <c r="S1657">
        <v>0</v>
      </c>
      <c r="T1657">
        <v>3</v>
      </c>
      <c r="U1657">
        <v>0</v>
      </c>
      <c r="V1657">
        <v>0</v>
      </c>
      <c r="W1657">
        <v>0</v>
      </c>
      <c r="X1657">
        <v>6.3910626901451248</v>
      </c>
      <c r="Y1657">
        <v>0</v>
      </c>
      <c r="Z1657">
        <v>0</v>
      </c>
      <c r="AA1657">
        <v>0</v>
      </c>
      <c r="AB1657">
        <v>38.639029440679799</v>
      </c>
      <c r="AC1657">
        <v>0</v>
      </c>
      <c r="AD1657">
        <v>0</v>
      </c>
      <c r="AE1657">
        <v>45.030092130824926</v>
      </c>
    </row>
    <row r="1658" spans="1:31" x14ac:dyDescent="0.3">
      <c r="A1658">
        <v>2736198</v>
      </c>
      <c r="B1658">
        <v>1</v>
      </c>
      <c r="C1658" t="s">
        <v>80</v>
      </c>
      <c r="D1658" t="s">
        <v>82</v>
      </c>
      <c r="E1658" t="s">
        <v>200</v>
      </c>
      <c r="F1658" t="s">
        <v>4865</v>
      </c>
      <c r="G1658" t="s">
        <v>543</v>
      </c>
      <c r="H1658" t="s">
        <v>135</v>
      </c>
      <c r="I1658" t="s">
        <v>136</v>
      </c>
      <c r="J1658" t="s">
        <v>137</v>
      </c>
      <c r="K1658" t="s">
        <v>138</v>
      </c>
      <c r="L1658" t="s">
        <v>4866</v>
      </c>
      <c r="M1658" t="s">
        <v>4867</v>
      </c>
      <c r="N1658">
        <v>9.9816666660000006</v>
      </c>
      <c r="O1658">
        <v>0</v>
      </c>
      <c r="P1658">
        <v>27</v>
      </c>
      <c r="Q1658">
        <v>0</v>
      </c>
      <c r="R1658">
        <v>0</v>
      </c>
      <c r="S1658">
        <v>0</v>
      </c>
      <c r="T1658">
        <v>35</v>
      </c>
      <c r="U1658">
        <v>0</v>
      </c>
      <c r="V1658">
        <v>0</v>
      </c>
      <c r="W1658">
        <v>0</v>
      </c>
      <c r="X1658">
        <v>79.329087063999594</v>
      </c>
      <c r="Y1658">
        <v>0</v>
      </c>
      <c r="Z1658">
        <v>0</v>
      </c>
      <c r="AA1658">
        <v>0</v>
      </c>
      <c r="AB1658">
        <v>239.75960914925901</v>
      </c>
      <c r="AC1658">
        <v>0</v>
      </c>
      <c r="AD1658">
        <v>0</v>
      </c>
      <c r="AE1658">
        <v>319.08869621325857</v>
      </c>
    </row>
    <row r="1659" spans="1:31" x14ac:dyDescent="0.3">
      <c r="A1659">
        <v>2735182</v>
      </c>
      <c r="B1659">
        <v>2</v>
      </c>
      <c r="C1659" t="s">
        <v>81</v>
      </c>
      <c r="D1659" t="s">
        <v>112</v>
      </c>
      <c r="E1659" t="s">
        <v>132</v>
      </c>
      <c r="F1659" t="s">
        <v>4868</v>
      </c>
      <c r="G1659" t="s">
        <v>230</v>
      </c>
      <c r="H1659" t="s">
        <v>135</v>
      </c>
      <c r="I1659" t="s">
        <v>136</v>
      </c>
      <c r="J1659" t="s">
        <v>137</v>
      </c>
      <c r="K1659" t="s">
        <v>138</v>
      </c>
      <c r="L1659" t="s">
        <v>1562</v>
      </c>
      <c r="M1659" t="s">
        <v>4869</v>
      </c>
      <c r="N1659">
        <v>1.3944444439999999</v>
      </c>
      <c r="O1659">
        <v>0</v>
      </c>
      <c r="P1659">
        <v>82</v>
      </c>
      <c r="Q1659">
        <v>0</v>
      </c>
      <c r="R1659">
        <v>11</v>
      </c>
      <c r="S1659">
        <v>0</v>
      </c>
      <c r="T1659">
        <v>6</v>
      </c>
      <c r="U1659">
        <v>0</v>
      </c>
      <c r="V1659">
        <v>0</v>
      </c>
      <c r="W1659">
        <v>0</v>
      </c>
      <c r="X1659">
        <v>13.142283208961183</v>
      </c>
      <c r="Y1659">
        <v>0</v>
      </c>
      <c r="Z1659">
        <v>0.79471600369700013</v>
      </c>
      <c r="AA1659">
        <v>0</v>
      </c>
      <c r="AB1659">
        <v>2.2777713507105002</v>
      </c>
      <c r="AC1659">
        <v>0</v>
      </c>
      <c r="AD1659">
        <v>0</v>
      </c>
      <c r="AE1659">
        <v>16.214770563368681</v>
      </c>
    </row>
    <row r="1660" spans="1:31" x14ac:dyDescent="0.3">
      <c r="A1660">
        <v>2735571</v>
      </c>
      <c r="B1660">
        <v>1</v>
      </c>
      <c r="C1660" t="s">
        <v>81</v>
      </c>
      <c r="D1660" t="s">
        <v>123</v>
      </c>
      <c r="E1660" t="s">
        <v>150</v>
      </c>
      <c r="F1660" t="s">
        <v>4870</v>
      </c>
      <c r="G1660" t="s">
        <v>152</v>
      </c>
      <c r="H1660" t="s">
        <v>153</v>
      </c>
      <c r="I1660" t="s">
        <v>490</v>
      </c>
      <c r="J1660" t="s">
        <v>137</v>
      </c>
      <c r="K1660" t="s">
        <v>138</v>
      </c>
      <c r="L1660" t="s">
        <v>4871</v>
      </c>
      <c r="M1660" t="s">
        <v>4872</v>
      </c>
      <c r="N1660">
        <v>4.4722221999999999E-2</v>
      </c>
      <c r="O1660">
        <v>9</v>
      </c>
      <c r="P1660">
        <v>405</v>
      </c>
      <c r="Q1660">
        <v>409</v>
      </c>
      <c r="R1660">
        <v>509</v>
      </c>
      <c r="S1660">
        <v>37</v>
      </c>
      <c r="T1660">
        <v>74</v>
      </c>
      <c r="U1660">
        <v>1</v>
      </c>
      <c r="V1660">
        <v>0</v>
      </c>
      <c r="W1660">
        <v>4.5164585374999996E-2</v>
      </c>
      <c r="X1660">
        <v>2.0416449554611495</v>
      </c>
      <c r="Y1660">
        <v>4.1552624512991088</v>
      </c>
      <c r="Z1660">
        <v>1.7064499413168908</v>
      </c>
      <c r="AA1660">
        <v>0.33123869034987502</v>
      </c>
      <c r="AB1660">
        <v>0.80856266850943503</v>
      </c>
      <c r="AC1660">
        <v>29.191617892334801</v>
      </c>
      <c r="AD1660">
        <v>0</v>
      </c>
      <c r="AE1660">
        <v>38.279941184646262</v>
      </c>
    </row>
    <row r="1661" spans="1:31" x14ac:dyDescent="0.3">
      <c r="A1661">
        <v>2735548</v>
      </c>
      <c r="B1661">
        <v>1</v>
      </c>
      <c r="C1661" t="s">
        <v>80</v>
      </c>
      <c r="D1661" t="s">
        <v>108</v>
      </c>
      <c r="E1661" t="s">
        <v>132</v>
      </c>
      <c r="F1661" t="s">
        <v>4873</v>
      </c>
      <c r="G1661" t="s">
        <v>3852</v>
      </c>
      <c r="H1661" t="s">
        <v>135</v>
      </c>
      <c r="I1661" t="s">
        <v>136</v>
      </c>
      <c r="J1661" t="s">
        <v>137</v>
      </c>
      <c r="K1661" t="s">
        <v>138</v>
      </c>
      <c r="L1661" t="s">
        <v>4874</v>
      </c>
      <c r="M1661" t="s">
        <v>4875</v>
      </c>
      <c r="N1661">
        <v>8.6563888880000004</v>
      </c>
      <c r="O1661">
        <v>0</v>
      </c>
      <c r="P1661">
        <v>35</v>
      </c>
      <c r="Q1661">
        <v>0</v>
      </c>
      <c r="R1661">
        <v>10</v>
      </c>
      <c r="S1661">
        <v>0</v>
      </c>
      <c r="T1661">
        <v>4</v>
      </c>
      <c r="U1661">
        <v>0</v>
      </c>
      <c r="V1661">
        <v>0</v>
      </c>
      <c r="W1661">
        <v>0</v>
      </c>
      <c r="X1661">
        <v>37.376878205609131</v>
      </c>
      <c r="Y1661">
        <v>0</v>
      </c>
      <c r="Z1661">
        <v>10.711814356835287</v>
      </c>
      <c r="AA1661">
        <v>0</v>
      </c>
      <c r="AB1661">
        <v>3.4124493063459784</v>
      </c>
      <c r="AC1661">
        <v>0</v>
      </c>
      <c r="AD1661">
        <v>0</v>
      </c>
      <c r="AE1661">
        <v>51.501141868790398</v>
      </c>
    </row>
    <row r="1662" spans="1:31" x14ac:dyDescent="0.3">
      <c r="A1662">
        <v>2736281</v>
      </c>
      <c r="B1662">
        <v>1</v>
      </c>
      <c r="C1662" t="s">
        <v>81</v>
      </c>
      <c r="D1662" t="s">
        <v>128</v>
      </c>
      <c r="E1662" t="s">
        <v>156</v>
      </c>
      <c r="F1662" t="s">
        <v>4876</v>
      </c>
      <c r="G1662" t="s">
        <v>185</v>
      </c>
      <c r="H1662" t="s">
        <v>153</v>
      </c>
      <c r="I1662" t="s">
        <v>136</v>
      </c>
      <c r="J1662" t="s">
        <v>137</v>
      </c>
      <c r="K1662" t="s">
        <v>138</v>
      </c>
      <c r="L1662" t="s">
        <v>4877</v>
      </c>
      <c r="M1662" t="s">
        <v>4878</v>
      </c>
      <c r="N1662">
        <v>17.215277777000001</v>
      </c>
      <c r="O1662">
        <v>2</v>
      </c>
      <c r="P1662">
        <v>0</v>
      </c>
      <c r="Q1662">
        <v>62</v>
      </c>
      <c r="R1662">
        <v>0</v>
      </c>
      <c r="S1662">
        <v>2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111.95650768432418</v>
      </c>
      <c r="Z1662">
        <v>0</v>
      </c>
      <c r="AA1662">
        <v>377.7513811050942</v>
      </c>
      <c r="AB1662">
        <v>0</v>
      </c>
      <c r="AC1662">
        <v>0</v>
      </c>
      <c r="AD1662">
        <v>0</v>
      </c>
      <c r="AE1662">
        <v>489.70788878941835</v>
      </c>
    </row>
    <row r="1663" spans="1:31" x14ac:dyDescent="0.3">
      <c r="A1663">
        <v>2735199</v>
      </c>
      <c r="B1663">
        <v>1</v>
      </c>
      <c r="C1663" t="s">
        <v>80</v>
      </c>
      <c r="D1663" t="s">
        <v>85</v>
      </c>
      <c r="E1663" t="s">
        <v>145</v>
      </c>
      <c r="F1663" t="s">
        <v>4879</v>
      </c>
      <c r="G1663" t="s">
        <v>147</v>
      </c>
      <c r="H1663" t="s">
        <v>135</v>
      </c>
      <c r="I1663" t="s">
        <v>136</v>
      </c>
      <c r="J1663" t="s">
        <v>137</v>
      </c>
      <c r="K1663" t="s">
        <v>138</v>
      </c>
      <c r="L1663" t="s">
        <v>4880</v>
      </c>
      <c r="M1663" t="s">
        <v>4881</v>
      </c>
      <c r="N1663">
        <v>6.6238888879999998</v>
      </c>
      <c r="O1663">
        <v>0</v>
      </c>
      <c r="P1663">
        <v>5</v>
      </c>
      <c r="Q1663">
        <v>0</v>
      </c>
      <c r="R1663">
        <v>0</v>
      </c>
      <c r="S1663">
        <v>0</v>
      </c>
      <c r="T1663">
        <v>1</v>
      </c>
      <c r="U1663">
        <v>0</v>
      </c>
      <c r="V1663">
        <v>0</v>
      </c>
      <c r="W1663">
        <v>0</v>
      </c>
      <c r="X1663">
        <v>4.1094483785467801</v>
      </c>
      <c r="Y1663">
        <v>0</v>
      </c>
      <c r="Z1663">
        <v>0</v>
      </c>
      <c r="AA1663">
        <v>0</v>
      </c>
      <c r="AB1663">
        <v>8.8622811579120012E-2</v>
      </c>
      <c r="AC1663">
        <v>0</v>
      </c>
      <c r="AD1663">
        <v>0</v>
      </c>
      <c r="AE1663">
        <v>4.1980711901259005</v>
      </c>
    </row>
    <row r="1664" spans="1:31" x14ac:dyDescent="0.3">
      <c r="A1664">
        <v>2736381</v>
      </c>
      <c r="B1664">
        <v>1</v>
      </c>
      <c r="C1664" t="s">
        <v>80</v>
      </c>
      <c r="D1664" t="s">
        <v>82</v>
      </c>
      <c r="E1664" t="s">
        <v>145</v>
      </c>
      <c r="F1664" t="s">
        <v>4882</v>
      </c>
      <c r="G1664" t="s">
        <v>147</v>
      </c>
      <c r="H1664" t="s">
        <v>135</v>
      </c>
      <c r="I1664" t="s">
        <v>136</v>
      </c>
      <c r="J1664" t="s">
        <v>137</v>
      </c>
      <c r="K1664" t="s">
        <v>138</v>
      </c>
      <c r="L1664" t="s">
        <v>4883</v>
      </c>
      <c r="M1664" t="s">
        <v>4884</v>
      </c>
      <c r="N1664">
        <v>6.8097222220000004</v>
      </c>
      <c r="O1664">
        <v>0</v>
      </c>
      <c r="P1664">
        <v>8</v>
      </c>
      <c r="Q1664">
        <v>0</v>
      </c>
      <c r="R1664">
        <v>0</v>
      </c>
      <c r="S1664">
        <v>0</v>
      </c>
      <c r="T1664">
        <v>1</v>
      </c>
      <c r="U1664">
        <v>0</v>
      </c>
      <c r="V1664">
        <v>0</v>
      </c>
      <c r="W1664">
        <v>0</v>
      </c>
      <c r="X1664">
        <v>14.424466320305658</v>
      </c>
      <c r="Y1664">
        <v>0</v>
      </c>
      <c r="Z1664">
        <v>0</v>
      </c>
      <c r="AA1664">
        <v>0</v>
      </c>
      <c r="AB1664">
        <v>3.35086520943837</v>
      </c>
      <c r="AC1664">
        <v>0</v>
      </c>
      <c r="AD1664">
        <v>0</v>
      </c>
      <c r="AE1664">
        <v>17.77533152974403</v>
      </c>
    </row>
    <row r="1665" spans="1:31" x14ac:dyDescent="0.3">
      <c r="A1665">
        <v>2735840</v>
      </c>
      <c r="B1665">
        <v>1</v>
      </c>
      <c r="C1665" t="s">
        <v>80</v>
      </c>
      <c r="D1665" t="s">
        <v>105</v>
      </c>
      <c r="E1665" t="s">
        <v>161</v>
      </c>
      <c r="F1665" t="s">
        <v>4885</v>
      </c>
      <c r="G1665" t="s">
        <v>578</v>
      </c>
      <c r="H1665" t="s">
        <v>135</v>
      </c>
      <c r="I1665" t="s">
        <v>136</v>
      </c>
      <c r="J1665" t="s">
        <v>137</v>
      </c>
      <c r="K1665" t="s">
        <v>138</v>
      </c>
      <c r="L1665" t="s">
        <v>4886</v>
      </c>
      <c r="M1665" t="s">
        <v>4887</v>
      </c>
      <c r="N1665">
        <v>5.8161111109999997</v>
      </c>
      <c r="O1665">
        <v>0</v>
      </c>
      <c r="P1665">
        <v>79</v>
      </c>
      <c r="Q1665">
        <v>0</v>
      </c>
      <c r="R1665">
        <v>0</v>
      </c>
      <c r="S1665">
        <v>0</v>
      </c>
      <c r="T1665">
        <v>6</v>
      </c>
      <c r="U1665">
        <v>0</v>
      </c>
      <c r="V1665">
        <v>0</v>
      </c>
      <c r="W1665">
        <v>0</v>
      </c>
      <c r="X1665">
        <v>95.999702834717382</v>
      </c>
      <c r="Y1665">
        <v>0</v>
      </c>
      <c r="Z1665">
        <v>0</v>
      </c>
      <c r="AA1665">
        <v>0</v>
      </c>
      <c r="AB1665">
        <v>40.207521794657467</v>
      </c>
      <c r="AC1665">
        <v>0</v>
      </c>
      <c r="AD1665">
        <v>0</v>
      </c>
      <c r="AE1665">
        <v>136.20722462937485</v>
      </c>
    </row>
    <row r="1666" spans="1:31" x14ac:dyDescent="0.3">
      <c r="A1666">
        <v>2736032</v>
      </c>
      <c r="B1666">
        <v>1</v>
      </c>
      <c r="C1666" t="s">
        <v>80</v>
      </c>
      <c r="D1666" t="s">
        <v>105</v>
      </c>
      <c r="E1666" t="s">
        <v>132</v>
      </c>
      <c r="F1666" t="s">
        <v>4888</v>
      </c>
      <c r="G1666" t="s">
        <v>134</v>
      </c>
      <c r="H1666" t="s">
        <v>135</v>
      </c>
      <c r="I1666" t="s">
        <v>136</v>
      </c>
      <c r="J1666" t="s">
        <v>137</v>
      </c>
      <c r="K1666" t="s">
        <v>138</v>
      </c>
      <c r="L1666" t="s">
        <v>4889</v>
      </c>
      <c r="M1666" t="s">
        <v>4890</v>
      </c>
      <c r="N1666">
        <v>3.221666666</v>
      </c>
      <c r="O1666">
        <v>0</v>
      </c>
      <c r="P1666">
        <v>395</v>
      </c>
      <c r="Q1666">
        <v>0</v>
      </c>
      <c r="R1666">
        <v>0</v>
      </c>
      <c r="S1666">
        <v>0</v>
      </c>
      <c r="T1666">
        <v>17</v>
      </c>
      <c r="U1666">
        <v>0</v>
      </c>
      <c r="V1666">
        <v>0</v>
      </c>
      <c r="W1666">
        <v>0</v>
      </c>
      <c r="X1666">
        <v>332.2811886819826</v>
      </c>
      <c r="Y1666">
        <v>0</v>
      </c>
      <c r="Z1666">
        <v>0</v>
      </c>
      <c r="AA1666">
        <v>0</v>
      </c>
      <c r="AB1666">
        <v>26.031993506422282</v>
      </c>
      <c r="AC1666">
        <v>0</v>
      </c>
      <c r="AD1666">
        <v>0</v>
      </c>
      <c r="AE1666">
        <v>358.31318218840488</v>
      </c>
    </row>
    <row r="1667" spans="1:31" x14ac:dyDescent="0.3">
      <c r="A1667">
        <v>2736075</v>
      </c>
      <c r="B1667">
        <v>1</v>
      </c>
      <c r="C1667" t="s">
        <v>81</v>
      </c>
      <c r="D1667" t="s">
        <v>119</v>
      </c>
      <c r="E1667" t="s">
        <v>161</v>
      </c>
      <c r="F1667" t="s">
        <v>4891</v>
      </c>
      <c r="G1667" t="s">
        <v>163</v>
      </c>
      <c r="H1667" t="s">
        <v>135</v>
      </c>
      <c r="I1667" t="s">
        <v>136</v>
      </c>
      <c r="J1667" t="s">
        <v>137</v>
      </c>
      <c r="K1667" t="s">
        <v>138</v>
      </c>
      <c r="L1667" t="s">
        <v>4892</v>
      </c>
      <c r="M1667" t="s">
        <v>4893</v>
      </c>
      <c r="N1667">
        <v>4.284444444</v>
      </c>
      <c r="O1667">
        <v>0</v>
      </c>
      <c r="P1667">
        <v>4</v>
      </c>
      <c r="Q1667">
        <v>0</v>
      </c>
      <c r="R1667">
        <v>5</v>
      </c>
      <c r="S1667">
        <v>0</v>
      </c>
      <c r="T1667">
        <v>1</v>
      </c>
      <c r="U1667">
        <v>0</v>
      </c>
      <c r="V1667">
        <v>0</v>
      </c>
      <c r="W1667">
        <v>0</v>
      </c>
      <c r="X1667">
        <v>0.69511806110583585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0.69511806110583585</v>
      </c>
    </row>
    <row r="1668" spans="1:31" x14ac:dyDescent="0.3">
      <c r="A1668">
        <v>2736318</v>
      </c>
      <c r="B1668">
        <v>1</v>
      </c>
      <c r="C1668" t="s">
        <v>81</v>
      </c>
      <c r="D1668" t="s">
        <v>128</v>
      </c>
      <c r="E1668" t="s">
        <v>150</v>
      </c>
      <c r="F1668" t="s">
        <v>2886</v>
      </c>
      <c r="G1668" t="s">
        <v>152</v>
      </c>
      <c r="H1668" t="s">
        <v>153</v>
      </c>
      <c r="I1668" t="s">
        <v>136</v>
      </c>
      <c r="J1668" t="s">
        <v>137</v>
      </c>
      <c r="K1668" t="s">
        <v>138</v>
      </c>
      <c r="L1668" t="s">
        <v>4894</v>
      </c>
      <c r="M1668" t="s">
        <v>4895</v>
      </c>
      <c r="N1668">
        <v>0.87333333300000004</v>
      </c>
      <c r="O1668">
        <v>7</v>
      </c>
      <c r="P1668">
        <v>1072</v>
      </c>
      <c r="Q1668">
        <v>14</v>
      </c>
      <c r="R1668">
        <v>15</v>
      </c>
      <c r="S1668">
        <v>14</v>
      </c>
      <c r="T1668">
        <v>130</v>
      </c>
      <c r="U1668">
        <v>0</v>
      </c>
      <c r="V1668">
        <v>0</v>
      </c>
      <c r="W1668">
        <v>1.6283203991249999</v>
      </c>
      <c r="X1668">
        <v>137.91203610897358</v>
      </c>
      <c r="Y1668">
        <v>5.5640464144416697</v>
      </c>
      <c r="Z1668">
        <v>10.714893936598813</v>
      </c>
      <c r="AA1668">
        <v>179.57496829767331</v>
      </c>
      <c r="AB1668">
        <v>36.821480380247664</v>
      </c>
      <c r="AC1668">
        <v>0</v>
      </c>
      <c r="AD1668">
        <v>0</v>
      </c>
      <c r="AE1668">
        <v>372.21574553706</v>
      </c>
    </row>
    <row r="1669" spans="1:31" x14ac:dyDescent="0.3">
      <c r="A1669">
        <v>2736069</v>
      </c>
      <c r="B1669">
        <v>1</v>
      </c>
      <c r="C1669" t="s">
        <v>81</v>
      </c>
      <c r="D1669" t="s">
        <v>112</v>
      </c>
      <c r="E1669" t="s">
        <v>156</v>
      </c>
      <c r="F1669" t="s">
        <v>3708</v>
      </c>
      <c r="G1669" t="s">
        <v>152</v>
      </c>
      <c r="H1669" t="s">
        <v>153</v>
      </c>
      <c r="I1669" t="s">
        <v>136</v>
      </c>
      <c r="J1669" t="s">
        <v>137</v>
      </c>
      <c r="K1669" t="s">
        <v>138</v>
      </c>
      <c r="L1669" t="s">
        <v>4896</v>
      </c>
      <c r="M1669" t="s">
        <v>4897</v>
      </c>
      <c r="N1669">
        <v>5.8333333000000001E-2</v>
      </c>
      <c r="O1669">
        <v>1</v>
      </c>
      <c r="P1669">
        <v>786</v>
      </c>
      <c r="Q1669">
        <v>0</v>
      </c>
      <c r="R1669">
        <v>26</v>
      </c>
      <c r="S1669">
        <v>0</v>
      </c>
      <c r="T1669">
        <v>104</v>
      </c>
      <c r="U1669">
        <v>0</v>
      </c>
      <c r="V1669">
        <v>0</v>
      </c>
      <c r="W1669">
        <v>1.1714168374999999E-2</v>
      </c>
      <c r="X1669">
        <v>7.4569330277615755</v>
      </c>
      <c r="Y1669">
        <v>0</v>
      </c>
      <c r="Z1669">
        <v>9.9369975093899998E-2</v>
      </c>
      <c r="AA1669">
        <v>0</v>
      </c>
      <c r="AB1669">
        <v>2.0515891247081997</v>
      </c>
      <c r="AC1669">
        <v>0</v>
      </c>
      <c r="AD1669">
        <v>0</v>
      </c>
      <c r="AE1669">
        <v>9.6196062959386754</v>
      </c>
    </row>
    <row r="1670" spans="1:31" x14ac:dyDescent="0.3">
      <c r="A1670">
        <v>2736218</v>
      </c>
      <c r="B1670">
        <v>1</v>
      </c>
      <c r="C1670" t="s">
        <v>81</v>
      </c>
      <c r="D1670" t="s">
        <v>115</v>
      </c>
      <c r="E1670" t="s">
        <v>145</v>
      </c>
      <c r="F1670" t="s">
        <v>4898</v>
      </c>
      <c r="G1670" t="s">
        <v>230</v>
      </c>
      <c r="H1670" t="s">
        <v>135</v>
      </c>
      <c r="I1670" t="s">
        <v>136</v>
      </c>
      <c r="J1670" t="s">
        <v>137</v>
      </c>
      <c r="K1670" t="s">
        <v>138</v>
      </c>
      <c r="L1670" t="s">
        <v>4899</v>
      </c>
      <c r="M1670" t="s">
        <v>4900</v>
      </c>
      <c r="N1670">
        <v>1.868333333</v>
      </c>
      <c r="O1670">
        <v>0</v>
      </c>
      <c r="P1670">
        <v>1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7.7421530259343341E-2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7.7421530259343341E-2</v>
      </c>
    </row>
    <row r="1671" spans="1:31" x14ac:dyDescent="0.3">
      <c r="A1671">
        <v>2735677</v>
      </c>
      <c r="B1671">
        <v>1</v>
      </c>
      <c r="C1671" t="s">
        <v>80</v>
      </c>
      <c r="D1671" t="s">
        <v>82</v>
      </c>
      <c r="E1671" t="s">
        <v>200</v>
      </c>
      <c r="F1671" t="s">
        <v>4901</v>
      </c>
      <c r="G1671" t="s">
        <v>543</v>
      </c>
      <c r="H1671" t="s">
        <v>135</v>
      </c>
      <c r="I1671" t="s">
        <v>136</v>
      </c>
      <c r="J1671" t="s">
        <v>137</v>
      </c>
      <c r="K1671" t="s">
        <v>138</v>
      </c>
      <c r="L1671" t="s">
        <v>4902</v>
      </c>
      <c r="M1671" t="s">
        <v>4903</v>
      </c>
      <c r="N1671">
        <v>3.1294444440000002</v>
      </c>
      <c r="O1671">
        <v>0</v>
      </c>
      <c r="P1671">
        <v>8</v>
      </c>
      <c r="Q1671">
        <v>0</v>
      </c>
      <c r="R1671">
        <v>0</v>
      </c>
      <c r="S1671">
        <v>0</v>
      </c>
      <c r="T1671">
        <v>27</v>
      </c>
      <c r="U1671">
        <v>0</v>
      </c>
      <c r="V1671">
        <v>0</v>
      </c>
      <c r="W1671">
        <v>0</v>
      </c>
      <c r="X1671">
        <v>2.4444849908454751</v>
      </c>
      <c r="Y1671">
        <v>0</v>
      </c>
      <c r="Z1671">
        <v>0</v>
      </c>
      <c r="AA1671">
        <v>0</v>
      </c>
      <c r="AB1671">
        <v>95.200738119382777</v>
      </c>
      <c r="AC1671">
        <v>0</v>
      </c>
      <c r="AD1671">
        <v>0</v>
      </c>
      <c r="AE1671">
        <v>97.645223110228258</v>
      </c>
    </row>
    <row r="1672" spans="1:31" x14ac:dyDescent="0.3">
      <c r="A1672">
        <v>2735926</v>
      </c>
      <c r="B1672">
        <v>1</v>
      </c>
      <c r="C1672" t="s">
        <v>80</v>
      </c>
      <c r="D1672" t="s">
        <v>88</v>
      </c>
      <c r="E1672" t="s">
        <v>145</v>
      </c>
      <c r="F1672" t="s">
        <v>4904</v>
      </c>
      <c r="G1672" t="s">
        <v>147</v>
      </c>
      <c r="H1672" t="s">
        <v>135</v>
      </c>
      <c r="I1672" t="s">
        <v>136</v>
      </c>
      <c r="J1672" t="s">
        <v>137</v>
      </c>
      <c r="K1672" t="s">
        <v>138</v>
      </c>
      <c r="L1672" t="s">
        <v>4905</v>
      </c>
      <c r="M1672" t="s">
        <v>4906</v>
      </c>
      <c r="N1672">
        <v>3.9330555550000001</v>
      </c>
      <c r="O1672">
        <v>0</v>
      </c>
      <c r="P1672">
        <v>8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6.8295714837321571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6.8295714837321571</v>
      </c>
    </row>
    <row r="1673" spans="1:31" x14ac:dyDescent="0.3">
      <c r="A1673">
        <v>2735385</v>
      </c>
      <c r="B1673">
        <v>1</v>
      </c>
      <c r="C1673" t="s">
        <v>80</v>
      </c>
      <c r="D1673" t="s">
        <v>82</v>
      </c>
      <c r="E1673" t="s">
        <v>145</v>
      </c>
      <c r="F1673" t="s">
        <v>266</v>
      </c>
      <c r="G1673" t="s">
        <v>181</v>
      </c>
      <c r="H1673" t="s">
        <v>135</v>
      </c>
      <c r="I1673" t="s">
        <v>136</v>
      </c>
      <c r="J1673" t="s">
        <v>137</v>
      </c>
      <c r="K1673" t="s">
        <v>138</v>
      </c>
      <c r="L1673" t="s">
        <v>4907</v>
      </c>
      <c r="M1673" t="s">
        <v>4908</v>
      </c>
      <c r="N1673">
        <v>5.0447222219999999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16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79.254986301901667</v>
      </c>
      <c r="AC1673">
        <v>0</v>
      </c>
      <c r="AD1673">
        <v>0</v>
      </c>
      <c r="AE1673">
        <v>79.254986301901667</v>
      </c>
    </row>
    <row r="1674" spans="1:31" x14ac:dyDescent="0.3">
      <c r="A1674">
        <v>2736155</v>
      </c>
      <c r="B1674">
        <v>1</v>
      </c>
      <c r="C1674" t="s">
        <v>80</v>
      </c>
      <c r="D1674" t="s">
        <v>83</v>
      </c>
      <c r="E1674" t="s">
        <v>200</v>
      </c>
      <c r="F1674" t="s">
        <v>4909</v>
      </c>
      <c r="G1674" t="s">
        <v>543</v>
      </c>
      <c r="H1674" t="s">
        <v>135</v>
      </c>
      <c r="I1674" t="s">
        <v>136</v>
      </c>
      <c r="J1674" t="s">
        <v>137</v>
      </c>
      <c r="K1674" t="s">
        <v>138</v>
      </c>
      <c r="L1674" t="s">
        <v>4910</v>
      </c>
      <c r="M1674" t="s">
        <v>4911</v>
      </c>
      <c r="N1674">
        <v>3.400555555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9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30.939546468655969</v>
      </c>
      <c r="AC1674">
        <v>0</v>
      </c>
      <c r="AD1674">
        <v>0</v>
      </c>
      <c r="AE1674">
        <v>30.939546468655969</v>
      </c>
    </row>
    <row r="1675" spans="1:31" x14ac:dyDescent="0.3">
      <c r="A1675">
        <v>2736132</v>
      </c>
      <c r="B1675">
        <v>1</v>
      </c>
      <c r="C1675" t="s">
        <v>80</v>
      </c>
      <c r="D1675" t="s">
        <v>103</v>
      </c>
      <c r="E1675" t="s">
        <v>156</v>
      </c>
      <c r="F1675" t="s">
        <v>4912</v>
      </c>
      <c r="G1675" t="s">
        <v>170</v>
      </c>
      <c r="H1675" t="s">
        <v>153</v>
      </c>
      <c r="I1675" t="s">
        <v>136</v>
      </c>
      <c r="J1675" t="s">
        <v>137</v>
      </c>
      <c r="K1675" t="s">
        <v>138</v>
      </c>
      <c r="L1675" t="s">
        <v>4913</v>
      </c>
      <c r="M1675" t="s">
        <v>4914</v>
      </c>
      <c r="N1675">
        <v>0.102777777</v>
      </c>
      <c r="O1675">
        <v>0</v>
      </c>
      <c r="P1675">
        <v>699</v>
      </c>
      <c r="Q1675">
        <v>0</v>
      </c>
      <c r="R1675">
        <v>4</v>
      </c>
      <c r="S1675">
        <v>0</v>
      </c>
      <c r="T1675">
        <v>31</v>
      </c>
      <c r="U1675">
        <v>0</v>
      </c>
      <c r="V1675">
        <v>0</v>
      </c>
      <c r="W1675">
        <v>0</v>
      </c>
      <c r="X1675">
        <v>18.320016988367897</v>
      </c>
      <c r="Y1675">
        <v>0</v>
      </c>
      <c r="Z1675">
        <v>1.4066025707766668E-2</v>
      </c>
      <c r="AA1675">
        <v>0</v>
      </c>
      <c r="AB1675">
        <v>3.4480021884699252</v>
      </c>
      <c r="AC1675">
        <v>0</v>
      </c>
      <c r="AD1675">
        <v>0</v>
      </c>
      <c r="AE1675">
        <v>21.782085202545588</v>
      </c>
    </row>
    <row r="1676" spans="1:31" x14ac:dyDescent="0.3">
      <c r="A1676">
        <v>2735800</v>
      </c>
      <c r="B1676">
        <v>1</v>
      </c>
      <c r="C1676" t="s">
        <v>80</v>
      </c>
      <c r="D1676" t="s">
        <v>82</v>
      </c>
      <c r="E1676" t="s">
        <v>145</v>
      </c>
      <c r="F1676" t="s">
        <v>4915</v>
      </c>
      <c r="G1676" t="s">
        <v>181</v>
      </c>
      <c r="H1676" t="s">
        <v>135</v>
      </c>
      <c r="I1676" t="s">
        <v>136</v>
      </c>
      <c r="J1676" t="s">
        <v>137</v>
      </c>
      <c r="K1676" t="s">
        <v>138</v>
      </c>
      <c r="L1676" t="s">
        <v>4916</v>
      </c>
      <c r="M1676" t="s">
        <v>4917</v>
      </c>
      <c r="N1676">
        <v>7.1169444439999996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1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1.0748036261614609</v>
      </c>
      <c r="AC1676">
        <v>0</v>
      </c>
      <c r="AD1676">
        <v>0</v>
      </c>
      <c r="AE1676">
        <v>1.0748036261614609</v>
      </c>
    </row>
    <row r="1677" spans="1:31" x14ac:dyDescent="0.3">
      <c r="A1677">
        <v>2736178</v>
      </c>
      <c r="B1677">
        <v>1</v>
      </c>
      <c r="C1677" t="s">
        <v>81</v>
      </c>
      <c r="D1677" t="s">
        <v>112</v>
      </c>
      <c r="E1677" t="s">
        <v>132</v>
      </c>
      <c r="F1677" t="s">
        <v>4918</v>
      </c>
      <c r="G1677" t="s">
        <v>170</v>
      </c>
      <c r="H1677" t="s">
        <v>135</v>
      </c>
      <c r="I1677" t="s">
        <v>136</v>
      </c>
      <c r="J1677" t="s">
        <v>137</v>
      </c>
      <c r="K1677" t="s">
        <v>138</v>
      </c>
      <c r="L1677" t="s">
        <v>4919</v>
      </c>
      <c r="M1677" t="s">
        <v>4920</v>
      </c>
      <c r="N1677">
        <v>0.29194444400000003</v>
      </c>
      <c r="O1677">
        <v>0</v>
      </c>
      <c r="P1677">
        <v>117</v>
      </c>
      <c r="Q1677">
        <v>0</v>
      </c>
      <c r="R1677">
        <v>10</v>
      </c>
      <c r="S1677">
        <v>0</v>
      </c>
      <c r="T1677">
        <v>11</v>
      </c>
      <c r="U1677">
        <v>0</v>
      </c>
      <c r="V1677">
        <v>0</v>
      </c>
      <c r="W1677">
        <v>0</v>
      </c>
      <c r="X1677">
        <v>3.051132645121577</v>
      </c>
      <c r="Y1677">
        <v>0</v>
      </c>
      <c r="Z1677">
        <v>0.5551481477150001</v>
      </c>
      <c r="AA1677">
        <v>0</v>
      </c>
      <c r="AB1677">
        <v>0.187289715957145</v>
      </c>
      <c r="AC1677">
        <v>0</v>
      </c>
      <c r="AD1677">
        <v>0</v>
      </c>
      <c r="AE1677">
        <v>3.7935705087937222</v>
      </c>
    </row>
    <row r="1678" spans="1:31" x14ac:dyDescent="0.3">
      <c r="A1678">
        <v>2735322</v>
      </c>
      <c r="B1678">
        <v>1</v>
      </c>
      <c r="C1678" t="s">
        <v>80</v>
      </c>
      <c r="D1678" t="s">
        <v>82</v>
      </c>
      <c r="E1678" t="s">
        <v>200</v>
      </c>
      <c r="F1678" t="s">
        <v>4921</v>
      </c>
      <c r="G1678" t="s">
        <v>543</v>
      </c>
      <c r="H1678" t="s">
        <v>135</v>
      </c>
      <c r="I1678" t="s">
        <v>136</v>
      </c>
      <c r="J1678" t="s">
        <v>137</v>
      </c>
      <c r="K1678" t="s">
        <v>138</v>
      </c>
      <c r="L1678" t="s">
        <v>4922</v>
      </c>
      <c r="M1678" t="s">
        <v>4923</v>
      </c>
      <c r="N1678">
        <v>9.2355555549999995</v>
      </c>
      <c r="O1678">
        <v>0</v>
      </c>
      <c r="P1678">
        <v>11</v>
      </c>
      <c r="Q1678">
        <v>0</v>
      </c>
      <c r="R1678">
        <v>0</v>
      </c>
      <c r="S1678">
        <v>0</v>
      </c>
      <c r="T1678">
        <v>18</v>
      </c>
      <c r="U1678">
        <v>0</v>
      </c>
      <c r="V1678">
        <v>0</v>
      </c>
      <c r="W1678">
        <v>0</v>
      </c>
      <c r="X1678">
        <v>17.392491836488077</v>
      </c>
      <c r="Y1678">
        <v>0</v>
      </c>
      <c r="Z1678">
        <v>0</v>
      </c>
      <c r="AA1678">
        <v>0</v>
      </c>
      <c r="AB1678">
        <v>367.85082165828788</v>
      </c>
      <c r="AC1678">
        <v>0</v>
      </c>
      <c r="AD1678">
        <v>0</v>
      </c>
      <c r="AE1678">
        <v>385.24331349477598</v>
      </c>
    </row>
    <row r="1679" spans="1:31" x14ac:dyDescent="0.3">
      <c r="A1679">
        <v>2735345</v>
      </c>
      <c r="B1679">
        <v>1</v>
      </c>
      <c r="C1679" t="s">
        <v>80</v>
      </c>
      <c r="D1679" t="s">
        <v>83</v>
      </c>
      <c r="E1679" t="s">
        <v>145</v>
      </c>
      <c r="F1679" t="s">
        <v>3206</v>
      </c>
      <c r="G1679" t="s">
        <v>147</v>
      </c>
      <c r="H1679" t="s">
        <v>135</v>
      </c>
      <c r="I1679" t="s">
        <v>136</v>
      </c>
      <c r="J1679" t="s">
        <v>137</v>
      </c>
      <c r="K1679" t="s">
        <v>138</v>
      </c>
      <c r="L1679" t="s">
        <v>4924</v>
      </c>
      <c r="M1679" t="s">
        <v>4925</v>
      </c>
      <c r="N1679">
        <v>1.3172222220000001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1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8.1536132714420848</v>
      </c>
      <c r="AC1679">
        <v>0</v>
      </c>
      <c r="AD1679">
        <v>0</v>
      </c>
      <c r="AE1679">
        <v>8.1536132714420848</v>
      </c>
    </row>
    <row r="1680" spans="1:31" x14ac:dyDescent="0.3">
      <c r="A1680">
        <v>2735614</v>
      </c>
      <c r="B1680">
        <v>1</v>
      </c>
      <c r="C1680" t="s">
        <v>80</v>
      </c>
      <c r="D1680" t="s">
        <v>106</v>
      </c>
      <c r="E1680" t="s">
        <v>161</v>
      </c>
      <c r="F1680" t="s">
        <v>4926</v>
      </c>
      <c r="G1680" t="s">
        <v>163</v>
      </c>
      <c r="H1680" t="s">
        <v>135</v>
      </c>
      <c r="I1680" t="s">
        <v>136</v>
      </c>
      <c r="J1680" t="s">
        <v>137</v>
      </c>
      <c r="K1680" t="s">
        <v>138</v>
      </c>
      <c r="L1680" t="s">
        <v>4927</v>
      </c>
      <c r="M1680" t="s">
        <v>4928</v>
      </c>
      <c r="N1680">
        <v>3.4544444439999999</v>
      </c>
      <c r="O1680">
        <v>0</v>
      </c>
      <c r="P1680">
        <v>5</v>
      </c>
      <c r="Q1680">
        <v>0</v>
      </c>
      <c r="R1680">
        <v>0</v>
      </c>
      <c r="S1680">
        <v>0</v>
      </c>
      <c r="T1680">
        <v>4</v>
      </c>
      <c r="U1680">
        <v>0</v>
      </c>
      <c r="V1680">
        <v>0</v>
      </c>
      <c r="W1680">
        <v>0</v>
      </c>
      <c r="X1680">
        <v>2.5055403097958751</v>
      </c>
      <c r="Y1680">
        <v>0</v>
      </c>
      <c r="Z1680">
        <v>0</v>
      </c>
      <c r="AA1680">
        <v>0</v>
      </c>
      <c r="AB1680">
        <v>1.1856155856754915</v>
      </c>
      <c r="AC1680">
        <v>0</v>
      </c>
      <c r="AD1680">
        <v>0</v>
      </c>
      <c r="AE1680">
        <v>3.6911558954713666</v>
      </c>
    </row>
    <row r="1681" spans="1:31" x14ac:dyDescent="0.3">
      <c r="A1681">
        <v>2736092</v>
      </c>
      <c r="B1681">
        <v>1</v>
      </c>
      <c r="C1681" t="s">
        <v>80</v>
      </c>
      <c r="D1681" t="s">
        <v>105</v>
      </c>
      <c r="E1681" t="s">
        <v>145</v>
      </c>
      <c r="F1681" t="s">
        <v>3006</v>
      </c>
      <c r="G1681" t="s">
        <v>181</v>
      </c>
      <c r="H1681" t="s">
        <v>135</v>
      </c>
      <c r="I1681" t="s">
        <v>136</v>
      </c>
      <c r="J1681" t="s">
        <v>137</v>
      </c>
      <c r="K1681" t="s">
        <v>138</v>
      </c>
      <c r="L1681" t="s">
        <v>4929</v>
      </c>
      <c r="M1681" t="s">
        <v>4930</v>
      </c>
      <c r="N1681">
        <v>3.6936111110000001</v>
      </c>
      <c r="O1681">
        <v>0</v>
      </c>
      <c r="P1681">
        <v>4</v>
      </c>
      <c r="Q1681">
        <v>0</v>
      </c>
      <c r="R1681">
        <v>0</v>
      </c>
      <c r="S1681">
        <v>0</v>
      </c>
      <c r="T1681">
        <v>1</v>
      </c>
      <c r="U1681">
        <v>0</v>
      </c>
      <c r="V1681">
        <v>0</v>
      </c>
      <c r="W1681">
        <v>0</v>
      </c>
      <c r="X1681">
        <v>4.9864774330182158</v>
      </c>
      <c r="Y1681">
        <v>0</v>
      </c>
      <c r="Z1681">
        <v>0</v>
      </c>
      <c r="AA1681">
        <v>0</v>
      </c>
      <c r="AB1681">
        <v>21.391792924016887</v>
      </c>
      <c r="AC1681">
        <v>0</v>
      </c>
      <c r="AD1681">
        <v>0</v>
      </c>
      <c r="AE1681">
        <v>26.378270357035102</v>
      </c>
    </row>
    <row r="1682" spans="1:31" x14ac:dyDescent="0.3">
      <c r="A1682">
        <v>2735305</v>
      </c>
      <c r="B1682">
        <v>1</v>
      </c>
      <c r="C1682" t="s">
        <v>80</v>
      </c>
      <c r="D1682" t="s">
        <v>90</v>
      </c>
      <c r="E1682" t="s">
        <v>161</v>
      </c>
      <c r="F1682" t="s">
        <v>4931</v>
      </c>
      <c r="G1682" t="s">
        <v>163</v>
      </c>
      <c r="H1682" t="s">
        <v>135</v>
      </c>
      <c r="I1682" t="s">
        <v>136</v>
      </c>
      <c r="J1682" t="s">
        <v>137</v>
      </c>
      <c r="K1682" t="s">
        <v>138</v>
      </c>
      <c r="L1682" t="s">
        <v>4932</v>
      </c>
      <c r="M1682" t="s">
        <v>4933</v>
      </c>
      <c r="N1682">
        <v>4.0280555549999999</v>
      </c>
      <c r="O1682">
        <v>0</v>
      </c>
      <c r="P1682">
        <v>256</v>
      </c>
      <c r="Q1682">
        <v>0</v>
      </c>
      <c r="R1682">
        <v>0</v>
      </c>
      <c r="S1682">
        <v>0</v>
      </c>
      <c r="T1682">
        <v>12</v>
      </c>
      <c r="U1682">
        <v>0</v>
      </c>
      <c r="V1682">
        <v>0</v>
      </c>
      <c r="W1682">
        <v>0</v>
      </c>
      <c r="X1682">
        <v>183.39106865137958</v>
      </c>
      <c r="Y1682">
        <v>0</v>
      </c>
      <c r="Z1682">
        <v>0</v>
      </c>
      <c r="AA1682">
        <v>0</v>
      </c>
      <c r="AB1682">
        <v>17.320434381648635</v>
      </c>
      <c r="AC1682">
        <v>0</v>
      </c>
      <c r="AD1682">
        <v>0</v>
      </c>
      <c r="AE1682">
        <v>200.71150303302821</v>
      </c>
    </row>
    <row r="1683" spans="1:31" x14ac:dyDescent="0.3">
      <c r="A1683">
        <v>2735405</v>
      </c>
      <c r="B1683">
        <v>1</v>
      </c>
      <c r="C1683" t="s">
        <v>80</v>
      </c>
      <c r="D1683" t="s">
        <v>82</v>
      </c>
      <c r="E1683" t="s">
        <v>145</v>
      </c>
      <c r="F1683" t="s">
        <v>4934</v>
      </c>
      <c r="G1683" t="s">
        <v>230</v>
      </c>
      <c r="H1683" t="s">
        <v>135</v>
      </c>
      <c r="I1683" t="s">
        <v>136</v>
      </c>
      <c r="J1683" t="s">
        <v>137</v>
      </c>
      <c r="K1683" t="s">
        <v>138</v>
      </c>
      <c r="L1683" t="s">
        <v>4935</v>
      </c>
      <c r="M1683" t="s">
        <v>4936</v>
      </c>
      <c r="N1683">
        <v>5.0752777770000002</v>
      </c>
      <c r="O1683">
        <v>0</v>
      </c>
      <c r="P1683">
        <v>1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0.66831869776905339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0.66831869776905339</v>
      </c>
    </row>
    <row r="1684" spans="1:31" x14ac:dyDescent="0.3">
      <c r="A1684">
        <v>2735554</v>
      </c>
      <c r="B1684">
        <v>1</v>
      </c>
      <c r="C1684" t="s">
        <v>81</v>
      </c>
      <c r="D1684" t="s">
        <v>112</v>
      </c>
      <c r="E1684" t="s">
        <v>161</v>
      </c>
      <c r="F1684" t="s">
        <v>4937</v>
      </c>
      <c r="G1684" t="s">
        <v>163</v>
      </c>
      <c r="H1684" t="s">
        <v>135</v>
      </c>
      <c r="I1684" t="s">
        <v>136</v>
      </c>
      <c r="J1684" t="s">
        <v>137</v>
      </c>
      <c r="K1684" t="s">
        <v>138</v>
      </c>
      <c r="L1684" t="s">
        <v>4938</v>
      </c>
      <c r="M1684" t="s">
        <v>4939</v>
      </c>
      <c r="N1684">
        <v>9.7311111110000006</v>
      </c>
      <c r="O1684">
        <v>0</v>
      </c>
      <c r="P1684">
        <v>6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3.0309908506370022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3.0309908506370022</v>
      </c>
    </row>
    <row r="1685" spans="1:31" x14ac:dyDescent="0.3">
      <c r="A1685">
        <v>2735362</v>
      </c>
      <c r="B1685">
        <v>1</v>
      </c>
      <c r="C1685" t="s">
        <v>80</v>
      </c>
      <c r="D1685" t="s">
        <v>94</v>
      </c>
      <c r="E1685" t="s">
        <v>132</v>
      </c>
      <c r="F1685" t="s">
        <v>4940</v>
      </c>
      <c r="G1685" t="s">
        <v>134</v>
      </c>
      <c r="H1685" t="s">
        <v>135</v>
      </c>
      <c r="I1685" t="s">
        <v>136</v>
      </c>
      <c r="J1685" t="s">
        <v>137</v>
      </c>
      <c r="K1685" t="s">
        <v>138</v>
      </c>
      <c r="L1685" t="s">
        <v>4941</v>
      </c>
      <c r="M1685" t="s">
        <v>4942</v>
      </c>
      <c r="N1685">
        <v>3.3744444439999999</v>
      </c>
      <c r="O1685">
        <v>0</v>
      </c>
      <c r="P1685">
        <v>187</v>
      </c>
      <c r="Q1685">
        <v>0</v>
      </c>
      <c r="R1685">
        <v>0</v>
      </c>
      <c r="S1685">
        <v>0</v>
      </c>
      <c r="T1685">
        <v>5</v>
      </c>
      <c r="U1685">
        <v>0</v>
      </c>
      <c r="V1685">
        <v>0</v>
      </c>
      <c r="W1685">
        <v>0</v>
      </c>
      <c r="X1685">
        <v>126.06492937676266</v>
      </c>
      <c r="Y1685">
        <v>0</v>
      </c>
      <c r="Z1685">
        <v>0</v>
      </c>
      <c r="AA1685">
        <v>0</v>
      </c>
      <c r="AB1685">
        <v>6.6265275218385842</v>
      </c>
      <c r="AC1685">
        <v>0</v>
      </c>
      <c r="AD1685">
        <v>0</v>
      </c>
      <c r="AE1685">
        <v>132.69145689860125</v>
      </c>
    </row>
    <row r="1686" spans="1:31" x14ac:dyDescent="0.3">
      <c r="A1686">
        <v>2735408</v>
      </c>
      <c r="B1686">
        <v>1</v>
      </c>
      <c r="C1686" t="s">
        <v>80</v>
      </c>
      <c r="D1686" t="s">
        <v>85</v>
      </c>
      <c r="E1686" t="s">
        <v>200</v>
      </c>
      <c r="F1686" t="s">
        <v>4039</v>
      </c>
      <c r="G1686" t="s">
        <v>393</v>
      </c>
      <c r="H1686" t="s">
        <v>135</v>
      </c>
      <c r="I1686" t="s">
        <v>136</v>
      </c>
      <c r="J1686" t="s">
        <v>137</v>
      </c>
      <c r="K1686" t="s">
        <v>138</v>
      </c>
      <c r="L1686" t="s">
        <v>4943</v>
      </c>
      <c r="M1686" t="s">
        <v>3754</v>
      </c>
      <c r="N1686">
        <v>0.86388888799999997</v>
      </c>
      <c r="O1686">
        <v>0</v>
      </c>
      <c r="P1686">
        <v>73</v>
      </c>
      <c r="Q1686">
        <v>0</v>
      </c>
      <c r="R1686">
        <v>0</v>
      </c>
      <c r="S1686">
        <v>0</v>
      </c>
      <c r="T1686">
        <v>17</v>
      </c>
      <c r="U1686">
        <v>0</v>
      </c>
      <c r="V1686">
        <v>0</v>
      </c>
      <c r="W1686">
        <v>0</v>
      </c>
      <c r="X1686">
        <v>18.179362205072323</v>
      </c>
      <c r="Y1686">
        <v>0</v>
      </c>
      <c r="Z1686">
        <v>0</v>
      </c>
      <c r="AA1686">
        <v>0</v>
      </c>
      <c r="AB1686">
        <v>22.086362780531715</v>
      </c>
      <c r="AC1686">
        <v>0</v>
      </c>
      <c r="AD1686">
        <v>0</v>
      </c>
      <c r="AE1686">
        <v>40.265724985604038</v>
      </c>
    </row>
    <row r="1687" spans="1:31" x14ac:dyDescent="0.3">
      <c r="A1687">
        <v>2735574</v>
      </c>
      <c r="B1687">
        <v>1</v>
      </c>
      <c r="C1687" t="s">
        <v>81</v>
      </c>
      <c r="D1687" t="s">
        <v>114</v>
      </c>
      <c r="E1687" t="s">
        <v>156</v>
      </c>
      <c r="F1687" t="s">
        <v>3422</v>
      </c>
      <c r="G1687" t="s">
        <v>152</v>
      </c>
      <c r="H1687" t="s">
        <v>153</v>
      </c>
      <c r="I1687" t="s">
        <v>490</v>
      </c>
      <c r="J1687" t="s">
        <v>137</v>
      </c>
      <c r="K1687" t="s">
        <v>138</v>
      </c>
      <c r="L1687" t="s">
        <v>4944</v>
      </c>
      <c r="M1687" t="s">
        <v>4945</v>
      </c>
      <c r="N1687">
        <v>1.1111111E-2</v>
      </c>
      <c r="O1687">
        <v>0</v>
      </c>
      <c r="P1687">
        <v>291</v>
      </c>
      <c r="Q1687">
        <v>0</v>
      </c>
      <c r="R1687">
        <v>0</v>
      </c>
      <c r="S1687">
        <v>0</v>
      </c>
      <c r="T1687">
        <v>19</v>
      </c>
      <c r="U1687">
        <v>0</v>
      </c>
      <c r="V1687">
        <v>0</v>
      </c>
      <c r="W1687">
        <v>0</v>
      </c>
      <c r="X1687">
        <v>0.2422200959726668</v>
      </c>
      <c r="Y1687">
        <v>0</v>
      </c>
      <c r="Z1687">
        <v>0</v>
      </c>
      <c r="AA1687">
        <v>0</v>
      </c>
      <c r="AB1687">
        <v>2.5486087884899998E-2</v>
      </c>
      <c r="AC1687">
        <v>0</v>
      </c>
      <c r="AD1687">
        <v>0</v>
      </c>
      <c r="AE1687">
        <v>0.26770618385756678</v>
      </c>
    </row>
    <row r="1688" spans="1:31" x14ac:dyDescent="0.3">
      <c r="A1688">
        <v>2736427</v>
      </c>
      <c r="B1688">
        <v>1</v>
      </c>
      <c r="C1688" t="s">
        <v>80</v>
      </c>
      <c r="D1688" t="s">
        <v>106</v>
      </c>
      <c r="E1688" t="s">
        <v>150</v>
      </c>
      <c r="F1688" t="s">
        <v>4946</v>
      </c>
      <c r="G1688" t="s">
        <v>152</v>
      </c>
      <c r="H1688" t="s">
        <v>153</v>
      </c>
      <c r="I1688" t="s">
        <v>136</v>
      </c>
      <c r="J1688" t="s">
        <v>137</v>
      </c>
      <c r="K1688" t="s">
        <v>138</v>
      </c>
      <c r="L1688" t="s">
        <v>4947</v>
      </c>
      <c r="M1688" t="s">
        <v>4948</v>
      </c>
      <c r="N1688">
        <v>0.85777777700000002</v>
      </c>
      <c r="O1688">
        <v>0</v>
      </c>
      <c r="P1688">
        <v>5293</v>
      </c>
      <c r="Q1688">
        <v>0</v>
      </c>
      <c r="R1688">
        <v>45</v>
      </c>
      <c r="S1688">
        <v>3</v>
      </c>
      <c r="T1688">
        <v>336</v>
      </c>
      <c r="U1688">
        <v>0</v>
      </c>
      <c r="V1688">
        <v>1</v>
      </c>
      <c r="W1688">
        <v>0</v>
      </c>
      <c r="X1688">
        <v>709.33205898254732</v>
      </c>
      <c r="Y1688">
        <v>0</v>
      </c>
      <c r="Z1688">
        <v>21.32114318614067</v>
      </c>
      <c r="AA1688">
        <v>43.479814403793185</v>
      </c>
      <c r="AB1688">
        <v>234.04445101284637</v>
      </c>
      <c r="AC1688">
        <v>0</v>
      </c>
      <c r="AD1688">
        <v>1.3033975073326101</v>
      </c>
      <c r="AE1688">
        <v>1009.4808650926602</v>
      </c>
    </row>
    <row r="1689" spans="1:31" x14ac:dyDescent="0.3">
      <c r="A1689">
        <v>2735195</v>
      </c>
      <c r="B1689">
        <v>2</v>
      </c>
      <c r="C1689" t="s">
        <v>80</v>
      </c>
      <c r="D1689" t="s">
        <v>100</v>
      </c>
      <c r="E1689" t="s">
        <v>150</v>
      </c>
      <c r="F1689" t="s">
        <v>4949</v>
      </c>
      <c r="G1689" t="s">
        <v>263</v>
      </c>
      <c r="H1689" t="s">
        <v>153</v>
      </c>
      <c r="I1689" t="s">
        <v>136</v>
      </c>
      <c r="J1689" t="s">
        <v>137</v>
      </c>
      <c r="K1689" t="s">
        <v>138</v>
      </c>
      <c r="L1689" t="s">
        <v>3049</v>
      </c>
      <c r="M1689" t="s">
        <v>4950</v>
      </c>
      <c r="N1689">
        <v>0.61777777700000003</v>
      </c>
      <c r="O1689">
        <v>0</v>
      </c>
      <c r="P1689">
        <v>585</v>
      </c>
      <c r="Q1689">
        <v>0</v>
      </c>
      <c r="R1689">
        <v>102</v>
      </c>
      <c r="S1689">
        <v>2</v>
      </c>
      <c r="T1689">
        <v>104</v>
      </c>
      <c r="U1689">
        <v>0</v>
      </c>
      <c r="V1689">
        <v>1</v>
      </c>
      <c r="W1689">
        <v>0</v>
      </c>
      <c r="X1689">
        <v>66.859466569915824</v>
      </c>
      <c r="Y1689">
        <v>0</v>
      </c>
      <c r="Z1689">
        <v>10.853739598249826</v>
      </c>
      <c r="AA1689">
        <v>44.21983269482719</v>
      </c>
      <c r="AB1689">
        <v>16.684811506113444</v>
      </c>
      <c r="AC1689">
        <v>0</v>
      </c>
      <c r="AD1689">
        <v>0</v>
      </c>
      <c r="AE1689">
        <v>138.61785036910629</v>
      </c>
    </row>
    <row r="1690" spans="1:31" x14ac:dyDescent="0.3">
      <c r="A1690">
        <v>2735181</v>
      </c>
      <c r="B1690">
        <v>2</v>
      </c>
      <c r="C1690" t="s">
        <v>80</v>
      </c>
      <c r="D1690" t="s">
        <v>94</v>
      </c>
      <c r="E1690" t="s">
        <v>132</v>
      </c>
      <c r="F1690" t="s">
        <v>4951</v>
      </c>
      <c r="G1690" t="s">
        <v>181</v>
      </c>
      <c r="H1690" t="s">
        <v>135</v>
      </c>
      <c r="I1690" t="s">
        <v>136</v>
      </c>
      <c r="J1690" t="s">
        <v>137</v>
      </c>
      <c r="K1690" t="s">
        <v>138</v>
      </c>
      <c r="L1690" t="s">
        <v>2900</v>
      </c>
      <c r="M1690" t="s">
        <v>4952</v>
      </c>
      <c r="N1690">
        <v>1.3777777769999999</v>
      </c>
      <c r="O1690">
        <v>0</v>
      </c>
      <c r="P1690">
        <v>360</v>
      </c>
      <c r="Q1690">
        <v>0</v>
      </c>
      <c r="R1690">
        <v>0</v>
      </c>
      <c r="S1690">
        <v>0</v>
      </c>
      <c r="T1690">
        <v>94</v>
      </c>
      <c r="U1690">
        <v>0</v>
      </c>
      <c r="V1690">
        <v>0</v>
      </c>
      <c r="W1690">
        <v>0</v>
      </c>
      <c r="X1690">
        <v>79.40851871333318</v>
      </c>
      <c r="Y1690">
        <v>0</v>
      </c>
      <c r="Z1690">
        <v>0</v>
      </c>
      <c r="AA1690">
        <v>0</v>
      </c>
      <c r="AB1690">
        <v>66.659554264067523</v>
      </c>
      <c r="AC1690">
        <v>0</v>
      </c>
      <c r="AD1690">
        <v>0</v>
      </c>
      <c r="AE1690">
        <v>146.0680729774007</v>
      </c>
    </row>
    <row r="1691" spans="1:31" x14ac:dyDescent="0.3">
      <c r="A1691">
        <v>2736407</v>
      </c>
      <c r="B1691">
        <v>1</v>
      </c>
      <c r="C1691" t="s">
        <v>80</v>
      </c>
      <c r="D1691" t="s">
        <v>103</v>
      </c>
      <c r="E1691" t="s">
        <v>150</v>
      </c>
      <c r="F1691" t="s">
        <v>3647</v>
      </c>
      <c r="G1691" t="s">
        <v>152</v>
      </c>
      <c r="H1691" t="s">
        <v>153</v>
      </c>
      <c r="I1691" t="s">
        <v>136</v>
      </c>
      <c r="J1691" t="s">
        <v>137</v>
      </c>
      <c r="K1691" t="s">
        <v>138</v>
      </c>
      <c r="L1691" t="s">
        <v>4953</v>
      </c>
      <c r="M1691" t="s">
        <v>4954</v>
      </c>
      <c r="N1691">
        <v>0.166944444</v>
      </c>
      <c r="O1691">
        <v>0</v>
      </c>
      <c r="P1691">
        <v>3</v>
      </c>
      <c r="Q1691">
        <v>9</v>
      </c>
      <c r="R1691">
        <v>51</v>
      </c>
      <c r="S1691">
        <v>9</v>
      </c>
      <c r="T1691">
        <v>7</v>
      </c>
      <c r="U1691">
        <v>0</v>
      </c>
      <c r="V1691">
        <v>0</v>
      </c>
      <c r="W1691">
        <v>0</v>
      </c>
      <c r="X1691">
        <v>0.13310987970306334</v>
      </c>
      <c r="Y1691">
        <v>2.9434324066850066</v>
      </c>
      <c r="Z1691">
        <v>7.2565600863259814</v>
      </c>
      <c r="AA1691">
        <v>1.9561753462536484</v>
      </c>
      <c r="AB1691">
        <v>0.77218885194687836</v>
      </c>
      <c r="AC1691">
        <v>0</v>
      </c>
      <c r="AD1691">
        <v>0</v>
      </c>
      <c r="AE1691">
        <v>13.061466570914579</v>
      </c>
    </row>
    <row r="1692" spans="1:31" x14ac:dyDescent="0.3">
      <c r="A1692">
        <v>2735694</v>
      </c>
      <c r="B1692">
        <v>1</v>
      </c>
      <c r="C1692" t="s">
        <v>80</v>
      </c>
      <c r="D1692" t="s">
        <v>94</v>
      </c>
      <c r="E1692" t="s">
        <v>132</v>
      </c>
      <c r="F1692" t="s">
        <v>4955</v>
      </c>
      <c r="G1692" t="s">
        <v>170</v>
      </c>
      <c r="H1692" t="s">
        <v>135</v>
      </c>
      <c r="I1692" t="s">
        <v>136</v>
      </c>
      <c r="J1692" t="s">
        <v>137</v>
      </c>
      <c r="K1692" t="s">
        <v>138</v>
      </c>
      <c r="L1692" t="s">
        <v>4956</v>
      </c>
      <c r="M1692" t="s">
        <v>4957</v>
      </c>
      <c r="N1692">
        <v>10.073888888000001</v>
      </c>
      <c r="O1692">
        <v>0</v>
      </c>
      <c r="P1692">
        <v>193</v>
      </c>
      <c r="Q1692">
        <v>0</v>
      </c>
      <c r="R1692">
        <v>0</v>
      </c>
      <c r="S1692">
        <v>0</v>
      </c>
      <c r="T1692">
        <v>4</v>
      </c>
      <c r="U1692">
        <v>0</v>
      </c>
      <c r="V1692">
        <v>0</v>
      </c>
      <c r="W1692">
        <v>0</v>
      </c>
      <c r="X1692">
        <v>295.83446384519897</v>
      </c>
      <c r="Y1692">
        <v>0</v>
      </c>
      <c r="Z1692">
        <v>0</v>
      </c>
      <c r="AA1692">
        <v>0</v>
      </c>
      <c r="AB1692">
        <v>27.69163108584522</v>
      </c>
      <c r="AC1692">
        <v>0</v>
      </c>
      <c r="AD1692">
        <v>0</v>
      </c>
      <c r="AE1692">
        <v>323.52609493104421</v>
      </c>
    </row>
    <row r="1693" spans="1:31" x14ac:dyDescent="0.3">
      <c r="A1693">
        <v>2735717</v>
      </c>
      <c r="B1693">
        <v>1</v>
      </c>
      <c r="C1693" t="s">
        <v>80</v>
      </c>
      <c r="D1693" t="s">
        <v>83</v>
      </c>
      <c r="E1693" t="s">
        <v>145</v>
      </c>
      <c r="F1693" t="s">
        <v>4958</v>
      </c>
      <c r="G1693" t="s">
        <v>230</v>
      </c>
      <c r="H1693" t="s">
        <v>135</v>
      </c>
      <c r="I1693" t="s">
        <v>136</v>
      </c>
      <c r="J1693" t="s">
        <v>137</v>
      </c>
      <c r="K1693" t="s">
        <v>138</v>
      </c>
      <c r="L1693" t="s">
        <v>4959</v>
      </c>
      <c r="M1693" t="s">
        <v>4960</v>
      </c>
      <c r="N1693">
        <v>2.78</v>
      </c>
      <c r="O1693">
        <v>0</v>
      </c>
      <c r="P1693">
        <v>1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0.63398889242643508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0.63398889242643508</v>
      </c>
    </row>
    <row r="1694" spans="1:31" x14ac:dyDescent="0.3">
      <c r="A1694">
        <v>2736258</v>
      </c>
      <c r="B1694">
        <v>1</v>
      </c>
      <c r="C1694" t="s">
        <v>80</v>
      </c>
      <c r="D1694" t="s">
        <v>94</v>
      </c>
      <c r="E1694" t="s">
        <v>161</v>
      </c>
      <c r="F1694" t="s">
        <v>4961</v>
      </c>
      <c r="G1694" t="s">
        <v>163</v>
      </c>
      <c r="H1694" t="s">
        <v>135</v>
      </c>
      <c r="I1694" t="s">
        <v>136</v>
      </c>
      <c r="J1694" t="s">
        <v>137</v>
      </c>
      <c r="K1694" t="s">
        <v>138</v>
      </c>
      <c r="L1694" t="s">
        <v>4962</v>
      </c>
      <c r="M1694" t="s">
        <v>4963</v>
      </c>
      <c r="N1694">
        <v>6.7697222220000004</v>
      </c>
      <c r="O1694">
        <v>0</v>
      </c>
      <c r="P1694">
        <v>54</v>
      </c>
      <c r="Q1694">
        <v>0</v>
      </c>
      <c r="R1694">
        <v>0</v>
      </c>
      <c r="S1694">
        <v>0</v>
      </c>
      <c r="T1694">
        <v>1</v>
      </c>
      <c r="U1694">
        <v>0</v>
      </c>
      <c r="V1694">
        <v>0</v>
      </c>
      <c r="W1694">
        <v>0</v>
      </c>
      <c r="X1694">
        <v>49.913483554005566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49.913483554005566</v>
      </c>
    </row>
    <row r="1695" spans="1:31" x14ac:dyDescent="0.3">
      <c r="A1695">
        <v>2735425</v>
      </c>
      <c r="B1695">
        <v>1</v>
      </c>
      <c r="C1695" t="s">
        <v>80</v>
      </c>
      <c r="D1695" t="s">
        <v>93</v>
      </c>
      <c r="E1695" t="s">
        <v>145</v>
      </c>
      <c r="F1695" t="s">
        <v>4964</v>
      </c>
      <c r="G1695" t="s">
        <v>181</v>
      </c>
      <c r="H1695" t="s">
        <v>135</v>
      </c>
      <c r="I1695" t="s">
        <v>136</v>
      </c>
      <c r="J1695" t="s">
        <v>137</v>
      </c>
      <c r="K1695" t="s">
        <v>138</v>
      </c>
      <c r="L1695" t="s">
        <v>4965</v>
      </c>
      <c r="M1695" t="s">
        <v>4966</v>
      </c>
      <c r="N1695">
        <v>8.85</v>
      </c>
      <c r="O1695">
        <v>0</v>
      </c>
      <c r="P1695">
        <v>1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2.3205148315639499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2.3205148315639499</v>
      </c>
    </row>
    <row r="1696" spans="1:31" x14ac:dyDescent="0.3">
      <c r="A1696">
        <v>2735923</v>
      </c>
      <c r="B1696">
        <v>1</v>
      </c>
      <c r="C1696" t="s">
        <v>81</v>
      </c>
      <c r="D1696" t="s">
        <v>118</v>
      </c>
      <c r="E1696" t="s">
        <v>161</v>
      </c>
      <c r="F1696" t="s">
        <v>4967</v>
      </c>
      <c r="G1696" t="s">
        <v>163</v>
      </c>
      <c r="H1696" t="s">
        <v>135</v>
      </c>
      <c r="I1696" t="s">
        <v>136</v>
      </c>
      <c r="J1696" t="s">
        <v>137</v>
      </c>
      <c r="K1696" t="s">
        <v>138</v>
      </c>
      <c r="L1696" t="s">
        <v>4968</v>
      </c>
      <c r="M1696" t="s">
        <v>4969</v>
      </c>
      <c r="N1696">
        <v>3.6883333330000001</v>
      </c>
      <c r="O1696">
        <v>0</v>
      </c>
      <c r="P1696">
        <v>55</v>
      </c>
      <c r="Q1696">
        <v>0</v>
      </c>
      <c r="R1696">
        <v>1</v>
      </c>
      <c r="S1696">
        <v>0</v>
      </c>
      <c r="T1696">
        <v>8</v>
      </c>
      <c r="U1696">
        <v>0</v>
      </c>
      <c r="V1696">
        <v>0</v>
      </c>
      <c r="W1696">
        <v>0</v>
      </c>
      <c r="X1696">
        <v>34.75698758304749</v>
      </c>
      <c r="Y1696">
        <v>0</v>
      </c>
      <c r="Z1696">
        <v>0</v>
      </c>
      <c r="AA1696">
        <v>0</v>
      </c>
      <c r="AB1696">
        <v>9.1555054763331416</v>
      </c>
      <c r="AC1696">
        <v>0</v>
      </c>
      <c r="AD1696">
        <v>0</v>
      </c>
      <c r="AE1696">
        <v>43.91249305938063</v>
      </c>
    </row>
    <row r="1697" spans="1:31" x14ac:dyDescent="0.3">
      <c r="A1697">
        <v>2735388</v>
      </c>
      <c r="B1697">
        <v>1</v>
      </c>
      <c r="C1697" t="s">
        <v>80</v>
      </c>
      <c r="D1697" t="s">
        <v>82</v>
      </c>
      <c r="E1697" t="s">
        <v>200</v>
      </c>
      <c r="F1697" t="s">
        <v>4970</v>
      </c>
      <c r="G1697" t="s">
        <v>543</v>
      </c>
      <c r="H1697" t="s">
        <v>135</v>
      </c>
      <c r="I1697" t="s">
        <v>136</v>
      </c>
      <c r="J1697" t="s">
        <v>137</v>
      </c>
      <c r="K1697" t="s">
        <v>138</v>
      </c>
      <c r="L1697" t="s">
        <v>4971</v>
      </c>
      <c r="M1697" t="s">
        <v>4972</v>
      </c>
      <c r="N1697">
        <v>12.166944444</v>
      </c>
      <c r="O1697">
        <v>0</v>
      </c>
      <c r="P1697">
        <v>3</v>
      </c>
      <c r="Q1697">
        <v>0</v>
      </c>
      <c r="R1697">
        <v>0</v>
      </c>
      <c r="S1697">
        <v>0</v>
      </c>
      <c r="T1697">
        <v>141</v>
      </c>
      <c r="U1697">
        <v>0</v>
      </c>
      <c r="V1697">
        <v>0</v>
      </c>
      <c r="W1697">
        <v>0</v>
      </c>
      <c r="X1697">
        <v>6.4295249970273485</v>
      </c>
      <c r="Y1697">
        <v>0</v>
      </c>
      <c r="Z1697">
        <v>0</v>
      </c>
      <c r="AA1697">
        <v>0</v>
      </c>
      <c r="AB1697">
        <v>884.01715358464298</v>
      </c>
      <c r="AC1697">
        <v>0</v>
      </c>
      <c r="AD1697">
        <v>0</v>
      </c>
      <c r="AE1697">
        <v>890.44667858167031</v>
      </c>
    </row>
    <row r="1698" spans="1:31" x14ac:dyDescent="0.3">
      <c r="A1698">
        <v>2705470</v>
      </c>
      <c r="B1698">
        <v>1</v>
      </c>
      <c r="C1698" t="s">
        <v>80</v>
      </c>
      <c r="D1698" t="s">
        <v>92</v>
      </c>
      <c r="E1698" t="s">
        <v>145</v>
      </c>
      <c r="F1698" t="s">
        <v>4973</v>
      </c>
      <c r="G1698" t="s">
        <v>181</v>
      </c>
      <c r="H1698" t="s">
        <v>135</v>
      </c>
      <c r="I1698" t="s">
        <v>136</v>
      </c>
      <c r="J1698" t="s">
        <v>137</v>
      </c>
      <c r="K1698" t="s">
        <v>138</v>
      </c>
      <c r="L1698" t="s">
        <v>4974</v>
      </c>
      <c r="M1698" t="s">
        <v>4975</v>
      </c>
      <c r="N1698">
        <v>5.4477777769999998</v>
      </c>
      <c r="O1698">
        <v>0</v>
      </c>
      <c r="P1698">
        <v>2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0.93885507378283672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0.93885507378283672</v>
      </c>
    </row>
    <row r="1699" spans="1:31" x14ac:dyDescent="0.3">
      <c r="A1699">
        <v>2705155</v>
      </c>
      <c r="B1699">
        <v>1</v>
      </c>
      <c r="C1699" t="s">
        <v>80</v>
      </c>
      <c r="D1699" t="s">
        <v>97</v>
      </c>
      <c r="E1699" t="s">
        <v>173</v>
      </c>
      <c r="F1699" t="s">
        <v>4976</v>
      </c>
      <c r="G1699" t="s">
        <v>209</v>
      </c>
      <c r="H1699" t="s">
        <v>153</v>
      </c>
      <c r="I1699" t="s">
        <v>136</v>
      </c>
      <c r="J1699" t="s">
        <v>137</v>
      </c>
      <c r="K1699" t="s">
        <v>210</v>
      </c>
      <c r="L1699" t="s">
        <v>4977</v>
      </c>
      <c r="M1699" t="s">
        <v>4978</v>
      </c>
      <c r="N1699">
        <v>4.9138888879999998</v>
      </c>
      <c r="O1699">
        <v>77</v>
      </c>
      <c r="P1699">
        <v>7639</v>
      </c>
      <c r="Q1699">
        <v>4</v>
      </c>
      <c r="R1699">
        <v>190</v>
      </c>
      <c r="S1699">
        <v>24</v>
      </c>
      <c r="T1699">
        <v>865</v>
      </c>
      <c r="U1699">
        <v>0</v>
      </c>
      <c r="V1699">
        <v>1</v>
      </c>
      <c r="W1699">
        <v>2538.6103993934735</v>
      </c>
      <c r="X1699">
        <v>11210.775410036309</v>
      </c>
      <c r="Y1699">
        <v>15.210283796908916</v>
      </c>
      <c r="Z1699">
        <v>313.38364974729222</v>
      </c>
      <c r="AA1699">
        <v>3147.3622053605741</v>
      </c>
      <c r="AB1699">
        <v>4046.3903160088548</v>
      </c>
      <c r="AC1699">
        <v>0</v>
      </c>
      <c r="AD1699">
        <v>10.383487965011502</v>
      </c>
      <c r="AE1699">
        <v>21282.115752308426</v>
      </c>
    </row>
    <row r="1700" spans="1:31" x14ac:dyDescent="0.3">
      <c r="A1700">
        <v>2705424</v>
      </c>
      <c r="B1700">
        <v>1</v>
      </c>
      <c r="C1700" t="s">
        <v>80</v>
      </c>
      <c r="D1700" t="s">
        <v>99</v>
      </c>
      <c r="E1700" t="s">
        <v>161</v>
      </c>
      <c r="F1700" t="s">
        <v>4979</v>
      </c>
      <c r="G1700" t="s">
        <v>393</v>
      </c>
      <c r="H1700" t="s">
        <v>135</v>
      </c>
      <c r="I1700" t="s">
        <v>136</v>
      </c>
      <c r="J1700" t="s">
        <v>137</v>
      </c>
      <c r="K1700" t="s">
        <v>138</v>
      </c>
      <c r="L1700" t="s">
        <v>4980</v>
      </c>
      <c r="M1700" t="s">
        <v>4981</v>
      </c>
      <c r="N1700">
        <v>5.4472222219999997</v>
      </c>
      <c r="O1700">
        <v>0</v>
      </c>
      <c r="P1700">
        <v>44</v>
      </c>
      <c r="Q1700">
        <v>0</v>
      </c>
      <c r="R1700">
        <v>0</v>
      </c>
      <c r="S1700">
        <v>0</v>
      </c>
      <c r="T1700">
        <v>6</v>
      </c>
      <c r="U1700">
        <v>0</v>
      </c>
      <c r="V1700">
        <v>0</v>
      </c>
      <c r="W1700">
        <v>0</v>
      </c>
      <c r="X1700">
        <v>23.730910788321737</v>
      </c>
      <c r="Y1700">
        <v>0</v>
      </c>
      <c r="Z1700">
        <v>0</v>
      </c>
      <c r="AA1700">
        <v>0</v>
      </c>
      <c r="AB1700">
        <v>7.7094228187212499</v>
      </c>
      <c r="AC1700">
        <v>0</v>
      </c>
      <c r="AD1700">
        <v>0</v>
      </c>
      <c r="AE1700">
        <v>31.440333607042987</v>
      </c>
    </row>
    <row r="1701" spans="1:31" x14ac:dyDescent="0.3">
      <c r="A1701">
        <v>2705426</v>
      </c>
      <c r="B1701">
        <v>1</v>
      </c>
      <c r="C1701" t="s">
        <v>80</v>
      </c>
      <c r="D1701" t="s">
        <v>93</v>
      </c>
      <c r="E1701" t="s">
        <v>161</v>
      </c>
      <c r="F1701" t="s">
        <v>4982</v>
      </c>
      <c r="G1701" t="s">
        <v>163</v>
      </c>
      <c r="H1701" t="s">
        <v>135</v>
      </c>
      <c r="I1701" t="s">
        <v>136</v>
      </c>
      <c r="J1701" t="s">
        <v>137</v>
      </c>
      <c r="K1701" t="s">
        <v>138</v>
      </c>
      <c r="L1701" t="s">
        <v>4983</v>
      </c>
      <c r="M1701" t="s">
        <v>4984</v>
      </c>
      <c r="N1701">
        <v>2.36</v>
      </c>
      <c r="O1701">
        <v>0</v>
      </c>
      <c r="P1701">
        <v>84</v>
      </c>
      <c r="Q1701">
        <v>0</v>
      </c>
      <c r="R1701">
        <v>0</v>
      </c>
      <c r="S1701">
        <v>0</v>
      </c>
      <c r="T1701">
        <v>10</v>
      </c>
      <c r="U1701">
        <v>0</v>
      </c>
      <c r="V1701">
        <v>0</v>
      </c>
      <c r="W1701">
        <v>0</v>
      </c>
      <c r="X1701">
        <v>35.232728894436192</v>
      </c>
      <c r="Y1701">
        <v>0</v>
      </c>
      <c r="Z1701">
        <v>0</v>
      </c>
      <c r="AA1701">
        <v>0</v>
      </c>
      <c r="AB1701">
        <v>20.519445442902462</v>
      </c>
      <c r="AC1701">
        <v>0</v>
      </c>
      <c r="AD1701">
        <v>0</v>
      </c>
      <c r="AE1701">
        <v>55.752174337338658</v>
      </c>
    </row>
    <row r="1702" spans="1:31" x14ac:dyDescent="0.3">
      <c r="A1702">
        <v>2704985</v>
      </c>
      <c r="B1702">
        <v>1</v>
      </c>
      <c r="C1702" t="s">
        <v>81</v>
      </c>
      <c r="D1702" t="s">
        <v>113</v>
      </c>
      <c r="E1702" t="s">
        <v>150</v>
      </c>
      <c r="F1702" t="s">
        <v>4985</v>
      </c>
      <c r="G1702" t="s">
        <v>1613</v>
      </c>
      <c r="H1702" t="s">
        <v>153</v>
      </c>
      <c r="I1702" t="s">
        <v>136</v>
      </c>
      <c r="J1702" t="s">
        <v>137</v>
      </c>
      <c r="K1702" t="s">
        <v>210</v>
      </c>
      <c r="L1702" t="s">
        <v>4986</v>
      </c>
      <c r="M1702" t="s">
        <v>4987</v>
      </c>
      <c r="N1702">
        <v>0.122777777</v>
      </c>
      <c r="O1702">
        <v>13</v>
      </c>
      <c r="P1702">
        <v>2878</v>
      </c>
      <c r="Q1702">
        <v>90</v>
      </c>
      <c r="R1702">
        <v>704</v>
      </c>
      <c r="S1702">
        <v>51</v>
      </c>
      <c r="T1702">
        <v>563</v>
      </c>
      <c r="U1702">
        <v>21</v>
      </c>
      <c r="V1702">
        <v>3</v>
      </c>
      <c r="W1702">
        <v>1.5536717644087248</v>
      </c>
      <c r="X1702">
        <v>42.652649332015734</v>
      </c>
      <c r="Y1702">
        <v>5.7194906678596924</v>
      </c>
      <c r="Z1702">
        <v>6.9078642993901065</v>
      </c>
      <c r="AA1702">
        <v>153.75318152940068</v>
      </c>
      <c r="AB1702">
        <v>44.279985798447314</v>
      </c>
      <c r="AC1702">
        <v>245.80214725390044</v>
      </c>
      <c r="AD1702">
        <v>0.22618415272396669</v>
      </c>
      <c r="AE1702">
        <v>500.89517479814668</v>
      </c>
    </row>
    <row r="1703" spans="1:31" x14ac:dyDescent="0.3">
      <c r="A1703">
        <v>2705191</v>
      </c>
      <c r="B1703">
        <v>1</v>
      </c>
      <c r="C1703" t="s">
        <v>80</v>
      </c>
      <c r="D1703" t="s">
        <v>102</v>
      </c>
      <c r="E1703" t="s">
        <v>161</v>
      </c>
      <c r="F1703" t="s">
        <v>4988</v>
      </c>
      <c r="G1703" t="s">
        <v>163</v>
      </c>
      <c r="H1703" t="s">
        <v>135</v>
      </c>
      <c r="I1703" t="s">
        <v>136</v>
      </c>
      <c r="J1703" t="s">
        <v>137</v>
      </c>
      <c r="K1703" t="s">
        <v>138</v>
      </c>
      <c r="L1703" t="s">
        <v>4989</v>
      </c>
      <c r="M1703" t="s">
        <v>4990</v>
      </c>
      <c r="N1703">
        <v>1.6516666659999999</v>
      </c>
      <c r="O1703">
        <v>0</v>
      </c>
      <c r="P1703">
        <v>14</v>
      </c>
      <c r="Q1703">
        <v>0</v>
      </c>
      <c r="R1703">
        <v>4</v>
      </c>
      <c r="S1703">
        <v>0</v>
      </c>
      <c r="T1703">
        <v>4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5.1238850997033332</v>
      </c>
      <c r="AC1703">
        <v>0</v>
      </c>
      <c r="AD1703">
        <v>0</v>
      </c>
      <c r="AE1703">
        <v>5.1238850997033332</v>
      </c>
    </row>
    <row r="1704" spans="1:31" x14ac:dyDescent="0.3">
      <c r="A1704">
        <v>2705234</v>
      </c>
      <c r="B1704">
        <v>1</v>
      </c>
      <c r="C1704" t="s">
        <v>81</v>
      </c>
      <c r="D1704" t="s">
        <v>113</v>
      </c>
      <c r="E1704" t="s">
        <v>156</v>
      </c>
      <c r="F1704" t="s">
        <v>4991</v>
      </c>
      <c r="G1704" t="s">
        <v>185</v>
      </c>
      <c r="H1704" t="s">
        <v>153</v>
      </c>
      <c r="I1704" t="s">
        <v>136</v>
      </c>
      <c r="J1704" t="s">
        <v>137</v>
      </c>
      <c r="K1704" t="s">
        <v>138</v>
      </c>
      <c r="L1704" t="s">
        <v>4992</v>
      </c>
      <c r="M1704" t="s">
        <v>4993</v>
      </c>
      <c r="N1704">
        <v>1.5763888880000001</v>
      </c>
      <c r="O1704">
        <v>0</v>
      </c>
      <c r="P1704">
        <v>99</v>
      </c>
      <c r="Q1704">
        <v>0</v>
      </c>
      <c r="R1704">
        <v>2</v>
      </c>
      <c r="S1704">
        <v>2</v>
      </c>
      <c r="T1704">
        <v>13</v>
      </c>
      <c r="U1704">
        <v>0</v>
      </c>
      <c r="V1704">
        <v>0</v>
      </c>
      <c r="W1704">
        <v>0</v>
      </c>
      <c r="X1704">
        <v>36.818772215990272</v>
      </c>
      <c r="Y1704">
        <v>0</v>
      </c>
      <c r="Z1704">
        <v>0.97491462636604997</v>
      </c>
      <c r="AA1704">
        <v>29.056889952228943</v>
      </c>
      <c r="AB1704">
        <v>25.851610890641862</v>
      </c>
      <c r="AC1704">
        <v>0</v>
      </c>
      <c r="AD1704">
        <v>0</v>
      </c>
      <c r="AE1704">
        <v>92.70218768522713</v>
      </c>
    </row>
    <row r="1705" spans="1:31" x14ac:dyDescent="0.3">
      <c r="A1705">
        <v>2705383</v>
      </c>
      <c r="B1705">
        <v>1</v>
      </c>
      <c r="C1705" t="s">
        <v>80</v>
      </c>
      <c r="D1705" t="s">
        <v>99</v>
      </c>
      <c r="E1705" t="s">
        <v>161</v>
      </c>
      <c r="F1705" t="s">
        <v>4994</v>
      </c>
      <c r="G1705" t="s">
        <v>163</v>
      </c>
      <c r="H1705" t="s">
        <v>135</v>
      </c>
      <c r="I1705" t="s">
        <v>136</v>
      </c>
      <c r="J1705" t="s">
        <v>137</v>
      </c>
      <c r="K1705" t="s">
        <v>138</v>
      </c>
      <c r="L1705" t="s">
        <v>4995</v>
      </c>
      <c r="M1705" t="s">
        <v>4996</v>
      </c>
      <c r="N1705">
        <v>1.3258333330000001</v>
      </c>
      <c r="O1705">
        <v>0</v>
      </c>
      <c r="P1705">
        <v>14</v>
      </c>
      <c r="Q1705">
        <v>0</v>
      </c>
      <c r="R1705">
        <v>13</v>
      </c>
      <c r="S1705">
        <v>0</v>
      </c>
      <c r="T1705">
        <v>6</v>
      </c>
      <c r="U1705">
        <v>0</v>
      </c>
      <c r="V1705">
        <v>0</v>
      </c>
      <c r="W1705">
        <v>0</v>
      </c>
      <c r="X1705">
        <v>2.506210527336334</v>
      </c>
      <c r="Y1705">
        <v>0</v>
      </c>
      <c r="Z1705">
        <v>1.1247201776467317</v>
      </c>
      <c r="AA1705">
        <v>0</v>
      </c>
      <c r="AB1705">
        <v>0.35459890227521751</v>
      </c>
      <c r="AC1705">
        <v>0</v>
      </c>
      <c r="AD1705">
        <v>0</v>
      </c>
      <c r="AE1705">
        <v>3.9855296072582833</v>
      </c>
    </row>
    <row r="1706" spans="1:31" x14ac:dyDescent="0.3">
      <c r="A1706">
        <v>2705586</v>
      </c>
      <c r="B1706">
        <v>1</v>
      </c>
      <c r="C1706" t="s">
        <v>80</v>
      </c>
      <c r="D1706" t="s">
        <v>94</v>
      </c>
      <c r="E1706" t="s">
        <v>145</v>
      </c>
      <c r="F1706" t="s">
        <v>4997</v>
      </c>
      <c r="G1706" t="s">
        <v>181</v>
      </c>
      <c r="H1706" t="s">
        <v>135</v>
      </c>
      <c r="I1706" t="s">
        <v>136</v>
      </c>
      <c r="J1706" t="s">
        <v>137</v>
      </c>
      <c r="K1706" t="s">
        <v>138</v>
      </c>
      <c r="L1706" t="s">
        <v>4998</v>
      </c>
      <c r="M1706" t="s">
        <v>4999</v>
      </c>
      <c r="N1706">
        <v>0.90055555499999995</v>
      </c>
      <c r="O1706">
        <v>0</v>
      </c>
      <c r="P1706">
        <v>1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0.23793947163046333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0.23793947163046333</v>
      </c>
    </row>
    <row r="1707" spans="1:31" x14ac:dyDescent="0.3">
      <c r="A1707">
        <v>2705254</v>
      </c>
      <c r="B1707">
        <v>1</v>
      </c>
      <c r="C1707" t="s">
        <v>80</v>
      </c>
      <c r="D1707" t="s">
        <v>92</v>
      </c>
      <c r="E1707" t="s">
        <v>145</v>
      </c>
      <c r="F1707" t="s">
        <v>5000</v>
      </c>
      <c r="G1707" t="s">
        <v>181</v>
      </c>
      <c r="H1707" t="s">
        <v>135</v>
      </c>
      <c r="I1707" t="s">
        <v>136</v>
      </c>
      <c r="J1707" t="s">
        <v>137</v>
      </c>
      <c r="K1707" t="s">
        <v>138</v>
      </c>
      <c r="L1707" t="s">
        <v>5001</v>
      </c>
      <c r="M1707" t="s">
        <v>5002</v>
      </c>
      <c r="N1707">
        <v>3.9725000000000001</v>
      </c>
      <c r="O1707">
        <v>0</v>
      </c>
      <c r="P1707">
        <v>1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</row>
    <row r="1708" spans="1:31" x14ac:dyDescent="0.3">
      <c r="A1708">
        <v>2705300</v>
      </c>
      <c r="B1708">
        <v>1</v>
      </c>
      <c r="C1708" t="s">
        <v>80</v>
      </c>
      <c r="D1708" t="s">
        <v>85</v>
      </c>
      <c r="E1708" t="s">
        <v>200</v>
      </c>
      <c r="F1708" t="s">
        <v>5003</v>
      </c>
      <c r="G1708" t="s">
        <v>209</v>
      </c>
      <c r="H1708" t="s">
        <v>135</v>
      </c>
      <c r="I1708" t="s">
        <v>136</v>
      </c>
      <c r="J1708" t="s">
        <v>137</v>
      </c>
      <c r="K1708" t="s">
        <v>210</v>
      </c>
      <c r="L1708" t="s">
        <v>5004</v>
      </c>
      <c r="M1708" t="s">
        <v>5005</v>
      </c>
      <c r="N1708">
        <v>0.38166666599999999</v>
      </c>
      <c r="O1708">
        <v>0</v>
      </c>
      <c r="P1708">
        <v>170</v>
      </c>
      <c r="Q1708">
        <v>0</v>
      </c>
      <c r="R1708">
        <v>0</v>
      </c>
      <c r="S1708">
        <v>0</v>
      </c>
      <c r="T1708">
        <v>6</v>
      </c>
      <c r="U1708">
        <v>0</v>
      </c>
      <c r="V1708">
        <v>0</v>
      </c>
      <c r="W1708">
        <v>0</v>
      </c>
      <c r="X1708">
        <v>12.61155107338298</v>
      </c>
      <c r="Y1708">
        <v>0</v>
      </c>
      <c r="Z1708">
        <v>0</v>
      </c>
      <c r="AA1708">
        <v>0</v>
      </c>
      <c r="AB1708">
        <v>1.9716701565168147</v>
      </c>
      <c r="AC1708">
        <v>0</v>
      </c>
      <c r="AD1708">
        <v>0</v>
      </c>
      <c r="AE1708">
        <v>14.583221229899795</v>
      </c>
    </row>
    <row r="1709" spans="1:31" x14ac:dyDescent="0.3">
      <c r="A1709">
        <v>2705463</v>
      </c>
      <c r="B1709">
        <v>1</v>
      </c>
      <c r="C1709" t="s">
        <v>81</v>
      </c>
      <c r="D1709" t="s">
        <v>116</v>
      </c>
      <c r="E1709" t="s">
        <v>150</v>
      </c>
      <c r="F1709" t="s">
        <v>5006</v>
      </c>
      <c r="G1709" t="s">
        <v>152</v>
      </c>
      <c r="H1709" t="s">
        <v>153</v>
      </c>
      <c r="I1709" t="s">
        <v>136</v>
      </c>
      <c r="J1709" t="s">
        <v>137</v>
      </c>
      <c r="K1709" t="s">
        <v>138</v>
      </c>
      <c r="L1709" t="s">
        <v>5007</v>
      </c>
      <c r="M1709" t="s">
        <v>5008</v>
      </c>
      <c r="N1709">
        <v>1.0175000000000001</v>
      </c>
      <c r="O1709">
        <v>2</v>
      </c>
      <c r="P1709">
        <v>0</v>
      </c>
      <c r="Q1709">
        <v>30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0.46954128352500002</v>
      </c>
      <c r="X1709">
        <v>0</v>
      </c>
      <c r="Y1709">
        <v>10.42803767987823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10.89757896340323</v>
      </c>
    </row>
    <row r="1710" spans="1:31" x14ac:dyDescent="0.3">
      <c r="A1710">
        <v>2705108</v>
      </c>
      <c r="B1710">
        <v>1</v>
      </c>
      <c r="C1710" t="s">
        <v>80</v>
      </c>
      <c r="D1710" t="s">
        <v>104</v>
      </c>
      <c r="E1710" t="s">
        <v>150</v>
      </c>
      <c r="F1710" t="s">
        <v>5009</v>
      </c>
      <c r="G1710" t="s">
        <v>152</v>
      </c>
      <c r="H1710" t="s">
        <v>153</v>
      </c>
      <c r="I1710" t="s">
        <v>136</v>
      </c>
      <c r="J1710" t="s">
        <v>137</v>
      </c>
      <c r="K1710" t="s">
        <v>138</v>
      </c>
      <c r="L1710" t="s">
        <v>5010</v>
      </c>
      <c r="M1710" t="s">
        <v>5011</v>
      </c>
      <c r="N1710">
        <v>0.22277777700000001</v>
      </c>
      <c r="O1710">
        <v>0</v>
      </c>
      <c r="P1710">
        <v>82</v>
      </c>
      <c r="Q1710">
        <v>4</v>
      </c>
      <c r="R1710">
        <v>9</v>
      </c>
      <c r="S1710">
        <v>3</v>
      </c>
      <c r="T1710">
        <v>13</v>
      </c>
      <c r="U1710">
        <v>0</v>
      </c>
      <c r="V1710">
        <v>0</v>
      </c>
      <c r="W1710">
        <v>0</v>
      </c>
      <c r="X1710">
        <v>3.7823021543184252</v>
      </c>
      <c r="Y1710">
        <v>0.74339636685110322</v>
      </c>
      <c r="Z1710">
        <v>0</v>
      </c>
      <c r="AA1710">
        <v>1.02290253915</v>
      </c>
      <c r="AB1710">
        <v>1.7533924151797899</v>
      </c>
      <c r="AC1710">
        <v>0</v>
      </c>
      <c r="AD1710">
        <v>0</v>
      </c>
      <c r="AE1710">
        <v>7.3019934754993185</v>
      </c>
    </row>
    <row r="1711" spans="1:31" x14ac:dyDescent="0.3">
      <c r="A1711">
        <v>2705068</v>
      </c>
      <c r="B1711">
        <v>1</v>
      </c>
      <c r="C1711" t="s">
        <v>80</v>
      </c>
      <c r="D1711" t="s">
        <v>82</v>
      </c>
      <c r="E1711" t="s">
        <v>132</v>
      </c>
      <c r="F1711" t="s">
        <v>5012</v>
      </c>
      <c r="G1711" t="s">
        <v>170</v>
      </c>
      <c r="H1711" t="s">
        <v>135</v>
      </c>
      <c r="I1711" t="s">
        <v>136</v>
      </c>
      <c r="J1711" t="s">
        <v>137</v>
      </c>
      <c r="K1711" t="s">
        <v>138</v>
      </c>
      <c r="L1711" t="s">
        <v>5013</v>
      </c>
      <c r="M1711" t="s">
        <v>5014</v>
      </c>
      <c r="N1711">
        <v>1.3661111109999999</v>
      </c>
      <c r="O1711">
        <v>0</v>
      </c>
      <c r="P1711">
        <v>3</v>
      </c>
      <c r="Q1711">
        <v>0</v>
      </c>
      <c r="R1711">
        <v>0</v>
      </c>
      <c r="S1711">
        <v>0</v>
      </c>
      <c r="T1711">
        <v>358</v>
      </c>
      <c r="U1711">
        <v>0</v>
      </c>
      <c r="V1711">
        <v>0</v>
      </c>
      <c r="W1711">
        <v>0</v>
      </c>
      <c r="X1711">
        <v>1.1333785963524028</v>
      </c>
      <c r="Y1711">
        <v>0</v>
      </c>
      <c r="Z1711">
        <v>0</v>
      </c>
      <c r="AA1711">
        <v>0</v>
      </c>
      <c r="AB1711">
        <v>295.59862279585286</v>
      </c>
      <c r="AC1711">
        <v>0</v>
      </c>
      <c r="AD1711">
        <v>0</v>
      </c>
      <c r="AE1711">
        <v>296.73200139220529</v>
      </c>
    </row>
    <row r="1712" spans="1:31" x14ac:dyDescent="0.3">
      <c r="A1712">
        <v>2705114</v>
      </c>
      <c r="B1712">
        <v>1</v>
      </c>
      <c r="C1712" t="s">
        <v>80</v>
      </c>
      <c r="D1712" t="s">
        <v>94</v>
      </c>
      <c r="E1712" t="s">
        <v>132</v>
      </c>
      <c r="F1712" t="s">
        <v>5015</v>
      </c>
      <c r="G1712" t="s">
        <v>170</v>
      </c>
      <c r="H1712" t="s">
        <v>135</v>
      </c>
      <c r="I1712" t="s">
        <v>136</v>
      </c>
      <c r="J1712" t="s">
        <v>137</v>
      </c>
      <c r="K1712" t="s">
        <v>138</v>
      </c>
      <c r="L1712" t="s">
        <v>5016</v>
      </c>
      <c r="M1712" t="s">
        <v>5017</v>
      </c>
      <c r="N1712">
        <v>0.75833333300000005</v>
      </c>
      <c r="O1712">
        <v>0</v>
      </c>
      <c r="P1712">
        <v>224</v>
      </c>
      <c r="Q1712">
        <v>0</v>
      </c>
      <c r="R1712">
        <v>0</v>
      </c>
      <c r="S1712">
        <v>0</v>
      </c>
      <c r="T1712">
        <v>15</v>
      </c>
      <c r="U1712">
        <v>0</v>
      </c>
      <c r="V1712">
        <v>0</v>
      </c>
      <c r="W1712">
        <v>0</v>
      </c>
      <c r="X1712">
        <v>37.220887840206359</v>
      </c>
      <c r="Y1712">
        <v>0</v>
      </c>
      <c r="Z1712">
        <v>0</v>
      </c>
      <c r="AA1712">
        <v>0</v>
      </c>
      <c r="AB1712">
        <v>21.261541293503448</v>
      </c>
      <c r="AC1712">
        <v>0</v>
      </c>
      <c r="AD1712">
        <v>0</v>
      </c>
      <c r="AE1712">
        <v>58.482429133709807</v>
      </c>
    </row>
    <row r="1713" spans="1:31" x14ac:dyDescent="0.3">
      <c r="A1713">
        <v>2705217</v>
      </c>
      <c r="B1713">
        <v>1</v>
      </c>
      <c r="C1713" t="s">
        <v>80</v>
      </c>
      <c r="D1713" t="s">
        <v>105</v>
      </c>
      <c r="E1713" t="s">
        <v>161</v>
      </c>
      <c r="F1713" t="s">
        <v>5018</v>
      </c>
      <c r="G1713" t="s">
        <v>170</v>
      </c>
      <c r="H1713" t="s">
        <v>135</v>
      </c>
      <c r="I1713" t="s">
        <v>136</v>
      </c>
      <c r="J1713" t="s">
        <v>137</v>
      </c>
      <c r="K1713" t="s">
        <v>138</v>
      </c>
      <c r="L1713" t="s">
        <v>5019</v>
      </c>
      <c r="M1713" t="s">
        <v>5020</v>
      </c>
      <c r="N1713">
        <v>1.198611111</v>
      </c>
      <c r="O1713">
        <v>0</v>
      </c>
      <c r="P1713">
        <v>65</v>
      </c>
      <c r="Q1713">
        <v>0</v>
      </c>
      <c r="R1713">
        <v>3</v>
      </c>
      <c r="S1713">
        <v>0</v>
      </c>
      <c r="T1713">
        <v>2</v>
      </c>
      <c r="U1713">
        <v>0</v>
      </c>
      <c r="V1713">
        <v>0</v>
      </c>
      <c r="W1713">
        <v>0</v>
      </c>
      <c r="X1713">
        <v>12.134027846534265</v>
      </c>
      <c r="Y1713">
        <v>0</v>
      </c>
      <c r="Z1713">
        <v>3.4998731583328335E-2</v>
      </c>
      <c r="AA1713">
        <v>0</v>
      </c>
      <c r="AB1713">
        <v>0.12118553731714835</v>
      </c>
      <c r="AC1713">
        <v>0</v>
      </c>
      <c r="AD1713">
        <v>0</v>
      </c>
      <c r="AE1713">
        <v>12.290212115434741</v>
      </c>
    </row>
    <row r="1714" spans="1:31" x14ac:dyDescent="0.3">
      <c r="A1714">
        <v>2705194</v>
      </c>
      <c r="B1714">
        <v>1</v>
      </c>
      <c r="C1714" t="s">
        <v>80</v>
      </c>
      <c r="D1714" t="s">
        <v>97</v>
      </c>
      <c r="E1714" t="s">
        <v>150</v>
      </c>
      <c r="F1714" t="s">
        <v>2955</v>
      </c>
      <c r="G1714" t="s">
        <v>209</v>
      </c>
      <c r="H1714" t="s">
        <v>153</v>
      </c>
      <c r="I1714" t="s">
        <v>136</v>
      </c>
      <c r="J1714" t="s">
        <v>137</v>
      </c>
      <c r="K1714" t="s">
        <v>210</v>
      </c>
      <c r="L1714" t="s">
        <v>5021</v>
      </c>
      <c r="M1714" t="s">
        <v>5022</v>
      </c>
      <c r="N1714">
        <v>6.2713888879999997</v>
      </c>
      <c r="O1714">
        <v>21</v>
      </c>
      <c r="P1714">
        <v>132</v>
      </c>
      <c r="Q1714">
        <v>4</v>
      </c>
      <c r="R1714">
        <v>37</v>
      </c>
      <c r="S1714">
        <v>4</v>
      </c>
      <c r="T1714">
        <v>21</v>
      </c>
      <c r="U1714">
        <v>0</v>
      </c>
      <c r="V1714">
        <v>0</v>
      </c>
      <c r="W1714">
        <v>498.97248425482701</v>
      </c>
      <c r="X1714">
        <v>971.93364930515406</v>
      </c>
      <c r="Y1714">
        <v>19.381515416858157</v>
      </c>
      <c r="Z1714">
        <v>107.45405790774994</v>
      </c>
      <c r="AA1714">
        <v>110.64001052051923</v>
      </c>
      <c r="AB1714">
        <v>88.175333691854433</v>
      </c>
      <c r="AC1714">
        <v>0</v>
      </c>
      <c r="AD1714">
        <v>0</v>
      </c>
      <c r="AE1714">
        <v>1796.5570510969626</v>
      </c>
    </row>
    <row r="1715" spans="1:31" x14ac:dyDescent="0.3">
      <c r="A1715">
        <v>2705008</v>
      </c>
      <c r="B1715">
        <v>1</v>
      </c>
      <c r="C1715" t="s">
        <v>80</v>
      </c>
      <c r="D1715" t="s">
        <v>83</v>
      </c>
      <c r="E1715" t="s">
        <v>156</v>
      </c>
      <c r="F1715" t="s">
        <v>5023</v>
      </c>
      <c r="G1715" t="s">
        <v>152</v>
      </c>
      <c r="H1715" t="s">
        <v>153</v>
      </c>
      <c r="I1715" t="s">
        <v>136</v>
      </c>
      <c r="J1715" t="s">
        <v>137</v>
      </c>
      <c r="K1715" t="s">
        <v>138</v>
      </c>
      <c r="L1715" t="s">
        <v>5024</v>
      </c>
      <c r="M1715" t="s">
        <v>5025</v>
      </c>
      <c r="N1715">
        <v>0.92749999999999999</v>
      </c>
      <c r="O1715">
        <v>0</v>
      </c>
      <c r="P1715">
        <v>0</v>
      </c>
      <c r="Q1715">
        <v>0</v>
      </c>
      <c r="R1715">
        <v>0</v>
      </c>
      <c r="S1715">
        <v>1</v>
      </c>
      <c r="T1715">
        <v>26</v>
      </c>
      <c r="U1715">
        <v>3</v>
      </c>
      <c r="V1715">
        <v>1</v>
      </c>
      <c r="W1715">
        <v>0</v>
      </c>
      <c r="X1715">
        <v>0</v>
      </c>
      <c r="Y1715">
        <v>0</v>
      </c>
      <c r="Z1715">
        <v>0</v>
      </c>
      <c r="AA1715">
        <v>14.052439125213802</v>
      </c>
      <c r="AB1715">
        <v>43.815182206214189</v>
      </c>
      <c r="AC1715">
        <v>79.569787755990518</v>
      </c>
      <c r="AD1715">
        <v>36.199081844957377</v>
      </c>
      <c r="AE1715">
        <v>173.63649093237586</v>
      </c>
    </row>
    <row r="1716" spans="1:31" x14ac:dyDescent="0.3">
      <c r="A1716">
        <v>2705025</v>
      </c>
      <c r="B1716">
        <v>1</v>
      </c>
      <c r="C1716" t="s">
        <v>81</v>
      </c>
      <c r="D1716" t="s">
        <v>127</v>
      </c>
      <c r="E1716" t="s">
        <v>213</v>
      </c>
      <c r="F1716" t="s">
        <v>5026</v>
      </c>
      <c r="G1716" t="s">
        <v>152</v>
      </c>
      <c r="H1716" t="s">
        <v>153</v>
      </c>
      <c r="I1716" t="s">
        <v>136</v>
      </c>
      <c r="J1716" t="s">
        <v>137</v>
      </c>
      <c r="K1716" t="s">
        <v>138</v>
      </c>
      <c r="L1716" t="s">
        <v>5027</v>
      </c>
      <c r="M1716" t="s">
        <v>5028</v>
      </c>
      <c r="N1716">
        <v>6.5019444440000003</v>
      </c>
      <c r="O1716">
        <v>5</v>
      </c>
      <c r="P1716">
        <v>4</v>
      </c>
      <c r="Q1716">
        <v>89</v>
      </c>
      <c r="R1716">
        <v>87</v>
      </c>
      <c r="S1716">
        <v>7</v>
      </c>
      <c r="T1716">
        <v>0</v>
      </c>
      <c r="U1716">
        <v>0</v>
      </c>
      <c r="V1716">
        <v>0</v>
      </c>
      <c r="W1716">
        <v>3.5984349912575007</v>
      </c>
      <c r="X1716">
        <v>0</v>
      </c>
      <c r="Y1716">
        <v>31.465211320933062</v>
      </c>
      <c r="Z1716">
        <v>28.642238356230479</v>
      </c>
      <c r="AA1716">
        <v>0</v>
      </c>
      <c r="AB1716">
        <v>0</v>
      </c>
      <c r="AC1716">
        <v>0</v>
      </c>
      <c r="AD1716">
        <v>0</v>
      </c>
      <c r="AE1716">
        <v>63.705884668421042</v>
      </c>
    </row>
    <row r="1717" spans="1:31" x14ac:dyDescent="0.3">
      <c r="A1717">
        <v>2705051</v>
      </c>
      <c r="B1717">
        <v>1</v>
      </c>
      <c r="C1717" t="s">
        <v>81</v>
      </c>
      <c r="D1717" t="s">
        <v>123</v>
      </c>
      <c r="E1717" t="s">
        <v>213</v>
      </c>
      <c r="F1717" t="s">
        <v>5029</v>
      </c>
      <c r="G1717" t="s">
        <v>152</v>
      </c>
      <c r="H1717" t="s">
        <v>153</v>
      </c>
      <c r="I1717" t="s">
        <v>136</v>
      </c>
      <c r="J1717" t="s">
        <v>137</v>
      </c>
      <c r="K1717" t="s">
        <v>138</v>
      </c>
      <c r="L1717" t="s">
        <v>5030</v>
      </c>
      <c r="M1717" t="s">
        <v>5031</v>
      </c>
      <c r="N1717">
        <v>0.71166666599999995</v>
      </c>
      <c r="O1717">
        <v>0</v>
      </c>
      <c r="P1717">
        <v>9</v>
      </c>
      <c r="Q1717">
        <v>0</v>
      </c>
      <c r="R1717">
        <v>115</v>
      </c>
      <c r="S1717">
        <v>0</v>
      </c>
      <c r="T1717">
        <v>11</v>
      </c>
      <c r="U1717">
        <v>0</v>
      </c>
      <c r="V1717">
        <v>0</v>
      </c>
      <c r="W1717">
        <v>0</v>
      </c>
      <c r="X1717">
        <v>0.14137633299500002</v>
      </c>
      <c r="Y1717">
        <v>0</v>
      </c>
      <c r="Z1717">
        <v>3.4084830415091099</v>
      </c>
      <c r="AA1717">
        <v>0</v>
      </c>
      <c r="AB1717">
        <v>0</v>
      </c>
      <c r="AC1717">
        <v>0</v>
      </c>
      <c r="AD1717">
        <v>0</v>
      </c>
      <c r="AE1717">
        <v>3.54985937450411</v>
      </c>
    </row>
    <row r="1718" spans="1:31" x14ac:dyDescent="0.3">
      <c r="A1718">
        <v>2705592</v>
      </c>
      <c r="B1718">
        <v>1</v>
      </c>
      <c r="C1718" t="s">
        <v>80</v>
      </c>
      <c r="D1718" t="s">
        <v>103</v>
      </c>
      <c r="E1718" t="s">
        <v>156</v>
      </c>
      <c r="F1718" t="s">
        <v>5032</v>
      </c>
      <c r="G1718" t="s">
        <v>348</v>
      </c>
      <c r="H1718" t="s">
        <v>153</v>
      </c>
      <c r="I1718" t="s">
        <v>136</v>
      </c>
      <c r="J1718" t="s">
        <v>137</v>
      </c>
      <c r="K1718" t="s">
        <v>138</v>
      </c>
      <c r="L1718" t="s">
        <v>5033</v>
      </c>
      <c r="M1718" t="s">
        <v>5034</v>
      </c>
      <c r="N1718">
        <v>2.1286111110000001</v>
      </c>
      <c r="O1718">
        <v>0</v>
      </c>
      <c r="P1718">
        <v>517</v>
      </c>
      <c r="Q1718">
        <v>0</v>
      </c>
      <c r="R1718">
        <v>33</v>
      </c>
      <c r="S1718">
        <v>2</v>
      </c>
      <c r="T1718">
        <v>223</v>
      </c>
      <c r="U1718">
        <v>1</v>
      </c>
      <c r="V1718">
        <v>0</v>
      </c>
      <c r="W1718">
        <v>0</v>
      </c>
      <c r="X1718">
        <v>167.24332515383182</v>
      </c>
      <c r="Y1718">
        <v>0</v>
      </c>
      <c r="Z1718">
        <v>15.607734718126427</v>
      </c>
      <c r="AA1718">
        <v>25.755330232593302</v>
      </c>
      <c r="AB1718">
        <v>146.14085810975945</v>
      </c>
      <c r="AC1718">
        <v>5.9877917509764629</v>
      </c>
      <c r="AD1718">
        <v>0</v>
      </c>
      <c r="AE1718">
        <v>360.73503996528746</v>
      </c>
    </row>
    <row r="1719" spans="1:31" x14ac:dyDescent="0.3">
      <c r="A1719">
        <v>2705045</v>
      </c>
      <c r="B1719">
        <v>1</v>
      </c>
      <c r="C1719" t="s">
        <v>81</v>
      </c>
      <c r="D1719" t="s">
        <v>113</v>
      </c>
      <c r="E1719" t="s">
        <v>156</v>
      </c>
      <c r="F1719" t="s">
        <v>4991</v>
      </c>
      <c r="G1719" t="s">
        <v>185</v>
      </c>
      <c r="H1719" t="s">
        <v>153</v>
      </c>
      <c r="I1719" t="s">
        <v>136</v>
      </c>
      <c r="J1719" t="s">
        <v>137</v>
      </c>
      <c r="K1719" t="s">
        <v>138</v>
      </c>
      <c r="L1719" t="s">
        <v>5035</v>
      </c>
      <c r="M1719" t="s">
        <v>5036</v>
      </c>
      <c r="N1719">
        <v>1.9088888879999999</v>
      </c>
      <c r="O1719">
        <v>0</v>
      </c>
      <c r="P1719">
        <v>99</v>
      </c>
      <c r="Q1719">
        <v>0</v>
      </c>
      <c r="R1719">
        <v>2</v>
      </c>
      <c r="S1719">
        <v>2</v>
      </c>
      <c r="T1719">
        <v>13</v>
      </c>
      <c r="U1719">
        <v>0</v>
      </c>
      <c r="V1719">
        <v>0</v>
      </c>
      <c r="W1719">
        <v>0</v>
      </c>
      <c r="X1719">
        <v>46.036856244187746</v>
      </c>
      <c r="Y1719">
        <v>0</v>
      </c>
      <c r="Z1719">
        <v>1.1547834337237601</v>
      </c>
      <c r="AA1719">
        <v>37.713157164616263</v>
      </c>
      <c r="AB1719">
        <v>32.287701745447677</v>
      </c>
      <c r="AC1719">
        <v>0</v>
      </c>
      <c r="AD1719">
        <v>0</v>
      </c>
      <c r="AE1719">
        <v>117.19249858797544</v>
      </c>
    </row>
    <row r="1720" spans="1:31" x14ac:dyDescent="0.3">
      <c r="A1720">
        <v>2705017</v>
      </c>
      <c r="B1720">
        <v>1</v>
      </c>
      <c r="C1720" t="s">
        <v>80</v>
      </c>
      <c r="D1720" t="s">
        <v>94</v>
      </c>
      <c r="E1720" t="s">
        <v>150</v>
      </c>
      <c r="F1720" t="s">
        <v>5037</v>
      </c>
      <c r="G1720" t="s">
        <v>152</v>
      </c>
      <c r="H1720" t="s">
        <v>153</v>
      </c>
      <c r="I1720" t="s">
        <v>136</v>
      </c>
      <c r="J1720" t="s">
        <v>137</v>
      </c>
      <c r="K1720" t="s">
        <v>138</v>
      </c>
      <c r="L1720" t="s">
        <v>5038</v>
      </c>
      <c r="M1720" t="s">
        <v>5039</v>
      </c>
      <c r="N1720">
        <v>0.17361111100000001</v>
      </c>
      <c r="O1720">
        <v>0</v>
      </c>
      <c r="P1720">
        <v>700</v>
      </c>
      <c r="Q1720">
        <v>25</v>
      </c>
      <c r="R1720">
        <v>97</v>
      </c>
      <c r="S1720">
        <v>13</v>
      </c>
      <c r="T1720">
        <v>85</v>
      </c>
      <c r="U1720">
        <v>3</v>
      </c>
      <c r="V1720">
        <v>0</v>
      </c>
      <c r="W1720">
        <v>0</v>
      </c>
      <c r="X1720">
        <v>21.923881843535959</v>
      </c>
      <c r="Y1720">
        <v>3.348775320746876</v>
      </c>
      <c r="Z1720">
        <v>3.5305111605437505</v>
      </c>
      <c r="AA1720">
        <v>27.661628445933331</v>
      </c>
      <c r="AB1720">
        <v>16.659844637997914</v>
      </c>
      <c r="AC1720">
        <v>96.921611429266662</v>
      </c>
      <c r="AD1720">
        <v>0</v>
      </c>
      <c r="AE1720">
        <v>170.04625283802449</v>
      </c>
    </row>
    <row r="1721" spans="1:31" x14ac:dyDescent="0.3">
      <c r="A1721">
        <v>2704994</v>
      </c>
      <c r="B1721">
        <v>1</v>
      </c>
      <c r="C1721" t="s">
        <v>80</v>
      </c>
      <c r="D1721" t="s">
        <v>98</v>
      </c>
      <c r="E1721" t="s">
        <v>213</v>
      </c>
      <c r="F1721" t="s">
        <v>5040</v>
      </c>
      <c r="G1721" t="s">
        <v>158</v>
      </c>
      <c r="H1721" t="s">
        <v>153</v>
      </c>
      <c r="I1721" t="s">
        <v>136</v>
      </c>
      <c r="J1721" t="s">
        <v>3</v>
      </c>
      <c r="K1721" t="s">
        <v>138</v>
      </c>
      <c r="L1721" t="s">
        <v>5041</v>
      </c>
      <c r="M1721" t="s">
        <v>5042</v>
      </c>
      <c r="N1721">
        <v>0.93333333299999999</v>
      </c>
      <c r="O1721">
        <v>0</v>
      </c>
      <c r="P1721">
        <v>443</v>
      </c>
      <c r="Q1721">
        <v>22</v>
      </c>
      <c r="R1721">
        <v>51</v>
      </c>
      <c r="S1721">
        <v>9</v>
      </c>
      <c r="T1721">
        <v>133</v>
      </c>
      <c r="U1721">
        <v>0</v>
      </c>
      <c r="V1721">
        <v>0</v>
      </c>
      <c r="W1721">
        <v>0</v>
      </c>
      <c r="X1721">
        <v>70.904905280767878</v>
      </c>
      <c r="Y1721">
        <v>19.757993090424925</v>
      </c>
      <c r="Z1721">
        <v>18.414853077681894</v>
      </c>
      <c r="AA1721">
        <v>35.316073546404169</v>
      </c>
      <c r="AB1721">
        <v>50.907192691858718</v>
      </c>
      <c r="AC1721">
        <v>0</v>
      </c>
      <c r="AD1721">
        <v>0</v>
      </c>
      <c r="AE1721">
        <v>195.30101768713757</v>
      </c>
    </row>
    <row r="1722" spans="1:31" x14ac:dyDescent="0.3">
      <c r="A1722">
        <v>2705303</v>
      </c>
      <c r="B1722">
        <v>1</v>
      </c>
      <c r="C1722" t="s">
        <v>80</v>
      </c>
      <c r="D1722" t="s">
        <v>103</v>
      </c>
      <c r="E1722" t="s">
        <v>213</v>
      </c>
      <c r="F1722" t="s">
        <v>5043</v>
      </c>
      <c r="G1722" t="s">
        <v>152</v>
      </c>
      <c r="H1722" t="s">
        <v>153</v>
      </c>
      <c r="I1722" t="s">
        <v>136</v>
      </c>
      <c r="J1722" t="s">
        <v>137</v>
      </c>
      <c r="K1722" t="s">
        <v>138</v>
      </c>
      <c r="L1722" t="s">
        <v>5044</v>
      </c>
      <c r="M1722" t="s">
        <v>5045</v>
      </c>
      <c r="N1722">
        <v>1.238611111</v>
      </c>
      <c r="O1722">
        <v>2</v>
      </c>
      <c r="P1722">
        <v>0</v>
      </c>
      <c r="Q1722">
        <v>3</v>
      </c>
      <c r="R1722">
        <v>0</v>
      </c>
      <c r="S1722">
        <v>7</v>
      </c>
      <c r="T1722">
        <v>0</v>
      </c>
      <c r="U1722">
        <v>3</v>
      </c>
      <c r="V1722">
        <v>0</v>
      </c>
      <c r="W1722">
        <v>6.1862079569946662</v>
      </c>
      <c r="X1722">
        <v>0</v>
      </c>
      <c r="Y1722">
        <v>2.2499431849701499</v>
      </c>
      <c r="Z1722">
        <v>0</v>
      </c>
      <c r="AA1722">
        <v>188.21303913044636</v>
      </c>
      <c r="AB1722">
        <v>0</v>
      </c>
      <c r="AC1722">
        <v>342.43245464775845</v>
      </c>
      <c r="AD1722">
        <v>0</v>
      </c>
      <c r="AE1722">
        <v>539.08164492016965</v>
      </c>
    </row>
    <row r="1723" spans="1:31" x14ac:dyDescent="0.3">
      <c r="A1723">
        <v>2705157</v>
      </c>
      <c r="B1723">
        <v>1</v>
      </c>
      <c r="C1723" t="s">
        <v>81</v>
      </c>
      <c r="D1723" t="s">
        <v>126</v>
      </c>
      <c r="E1723" t="s">
        <v>156</v>
      </c>
      <c r="F1723" t="s">
        <v>5046</v>
      </c>
      <c r="G1723" t="s">
        <v>152</v>
      </c>
      <c r="H1723" t="s">
        <v>153</v>
      </c>
      <c r="I1723" t="s">
        <v>136</v>
      </c>
      <c r="J1723" t="s">
        <v>137</v>
      </c>
      <c r="K1723" t="s">
        <v>138</v>
      </c>
      <c r="L1723" t="s">
        <v>5047</v>
      </c>
      <c r="M1723" t="s">
        <v>5048</v>
      </c>
      <c r="N1723">
        <v>0.266666666</v>
      </c>
      <c r="O1723">
        <v>3</v>
      </c>
      <c r="P1723">
        <v>364</v>
      </c>
      <c r="Q1723">
        <v>5</v>
      </c>
      <c r="R1723">
        <v>112</v>
      </c>
      <c r="S1723">
        <v>1</v>
      </c>
      <c r="T1723">
        <v>12</v>
      </c>
      <c r="U1723">
        <v>0</v>
      </c>
      <c r="V1723">
        <v>0</v>
      </c>
      <c r="W1723">
        <v>0.1533545328</v>
      </c>
      <c r="X1723">
        <v>6.2105421947928008</v>
      </c>
      <c r="Y1723">
        <v>3.8237019781247996</v>
      </c>
      <c r="Z1723">
        <v>1.2399071020080001</v>
      </c>
      <c r="AA1723">
        <v>4.2820695755639999</v>
      </c>
      <c r="AB1723">
        <v>1.1931987777600002E-2</v>
      </c>
      <c r="AC1723">
        <v>0</v>
      </c>
      <c r="AD1723">
        <v>0</v>
      </c>
      <c r="AE1723">
        <v>15.721507371067203</v>
      </c>
    </row>
    <row r="1724" spans="1:31" x14ac:dyDescent="0.3">
      <c r="A1724">
        <v>2705180</v>
      </c>
      <c r="B1724">
        <v>1</v>
      </c>
      <c r="C1724" t="s">
        <v>80</v>
      </c>
      <c r="D1724" t="s">
        <v>93</v>
      </c>
      <c r="E1724" t="s">
        <v>150</v>
      </c>
      <c r="F1724" t="s">
        <v>5049</v>
      </c>
      <c r="G1724" t="s">
        <v>152</v>
      </c>
      <c r="H1724" t="s">
        <v>153</v>
      </c>
      <c r="I1724" t="s">
        <v>136</v>
      </c>
      <c r="J1724" t="s">
        <v>137</v>
      </c>
      <c r="K1724" t="s">
        <v>138</v>
      </c>
      <c r="L1724" t="s">
        <v>5050</v>
      </c>
      <c r="M1724" t="s">
        <v>5051</v>
      </c>
      <c r="N1724">
        <v>0.72027777699999995</v>
      </c>
      <c r="O1724">
        <v>0</v>
      </c>
      <c r="P1724">
        <v>0</v>
      </c>
      <c r="Q1724">
        <v>12</v>
      </c>
      <c r="R1724">
        <v>0</v>
      </c>
      <c r="S1724">
        <v>1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43.431157032143318</v>
      </c>
      <c r="Z1724">
        <v>0</v>
      </c>
      <c r="AA1724">
        <v>2.9658393520480084</v>
      </c>
      <c r="AB1724">
        <v>0</v>
      </c>
      <c r="AC1724">
        <v>0</v>
      </c>
      <c r="AD1724">
        <v>0</v>
      </c>
      <c r="AE1724">
        <v>46.396996384191326</v>
      </c>
    </row>
    <row r="1725" spans="1:31" x14ac:dyDescent="0.3">
      <c r="A1725">
        <v>2705011</v>
      </c>
      <c r="B1725">
        <v>1</v>
      </c>
      <c r="C1725" t="s">
        <v>80</v>
      </c>
      <c r="D1725" t="s">
        <v>102</v>
      </c>
      <c r="E1725" t="s">
        <v>173</v>
      </c>
      <c r="F1725" t="s">
        <v>5052</v>
      </c>
      <c r="G1725" t="s">
        <v>152</v>
      </c>
      <c r="H1725" t="s">
        <v>153</v>
      </c>
      <c r="I1725" t="s">
        <v>136</v>
      </c>
      <c r="J1725" t="s">
        <v>137</v>
      </c>
      <c r="K1725" t="s">
        <v>138</v>
      </c>
      <c r="L1725" t="s">
        <v>5053</v>
      </c>
      <c r="M1725" t="s">
        <v>5054</v>
      </c>
      <c r="N1725">
        <v>5.2777776999999998E-2</v>
      </c>
      <c r="O1725">
        <v>2</v>
      </c>
      <c r="P1725">
        <v>11072</v>
      </c>
      <c r="Q1725">
        <v>90</v>
      </c>
      <c r="R1725">
        <v>1310</v>
      </c>
      <c r="S1725">
        <v>65</v>
      </c>
      <c r="T1725">
        <v>1885</v>
      </c>
      <c r="U1725">
        <v>16</v>
      </c>
      <c r="V1725">
        <v>4</v>
      </c>
      <c r="W1725">
        <v>3.1965501456499998E-2</v>
      </c>
      <c r="X1725">
        <v>94.768696564966518</v>
      </c>
      <c r="Y1725">
        <v>6.1109122321615512</v>
      </c>
      <c r="Z1725">
        <v>13.321361781750648</v>
      </c>
      <c r="AA1725">
        <v>56.48352358252432</v>
      </c>
      <c r="AB1725">
        <v>61.890930790475508</v>
      </c>
      <c r="AC1725">
        <v>137.30902475563562</v>
      </c>
      <c r="AD1725">
        <v>19.88150011493887</v>
      </c>
      <c r="AE1725">
        <v>389.79791532390954</v>
      </c>
    </row>
    <row r="1726" spans="1:31" x14ac:dyDescent="0.3">
      <c r="A1726">
        <v>2705117</v>
      </c>
      <c r="B1726">
        <v>1</v>
      </c>
      <c r="C1726" t="s">
        <v>81</v>
      </c>
      <c r="D1726" t="s">
        <v>112</v>
      </c>
      <c r="E1726" t="s">
        <v>156</v>
      </c>
      <c r="F1726" t="s">
        <v>5055</v>
      </c>
      <c r="G1726" t="s">
        <v>152</v>
      </c>
      <c r="H1726" t="s">
        <v>153</v>
      </c>
      <c r="I1726" t="s">
        <v>136</v>
      </c>
      <c r="J1726" t="s">
        <v>137</v>
      </c>
      <c r="K1726" t="s">
        <v>138</v>
      </c>
      <c r="L1726" t="s">
        <v>5056</v>
      </c>
      <c r="M1726" t="s">
        <v>5057</v>
      </c>
      <c r="N1726">
        <v>0.18333333299999999</v>
      </c>
      <c r="O1726">
        <v>0</v>
      </c>
      <c r="P1726">
        <v>451</v>
      </c>
      <c r="Q1726">
        <v>0</v>
      </c>
      <c r="R1726">
        <v>75</v>
      </c>
      <c r="S1726">
        <v>2</v>
      </c>
      <c r="T1726">
        <v>84</v>
      </c>
      <c r="U1726">
        <v>1</v>
      </c>
      <c r="V1726">
        <v>0</v>
      </c>
      <c r="W1726">
        <v>0</v>
      </c>
      <c r="X1726">
        <v>16.238972928081196</v>
      </c>
      <c r="Y1726">
        <v>0</v>
      </c>
      <c r="Z1726">
        <v>3.4730005354857991</v>
      </c>
      <c r="AA1726">
        <v>0.28059670650000001</v>
      </c>
      <c r="AB1726">
        <v>5.7172041837522354</v>
      </c>
      <c r="AC1726">
        <v>21.824068468685997</v>
      </c>
      <c r="AD1726">
        <v>0</v>
      </c>
      <c r="AE1726">
        <v>47.533842822505221</v>
      </c>
    </row>
    <row r="1727" spans="1:31" x14ac:dyDescent="0.3">
      <c r="A1727">
        <v>2705449</v>
      </c>
      <c r="B1727">
        <v>1</v>
      </c>
      <c r="C1727" t="s">
        <v>80</v>
      </c>
      <c r="D1727" t="s">
        <v>97</v>
      </c>
      <c r="E1727" t="s">
        <v>145</v>
      </c>
      <c r="F1727" t="s">
        <v>5058</v>
      </c>
      <c r="G1727" t="s">
        <v>181</v>
      </c>
      <c r="H1727" t="s">
        <v>135</v>
      </c>
      <c r="I1727" t="s">
        <v>136</v>
      </c>
      <c r="J1727" t="s">
        <v>137</v>
      </c>
      <c r="K1727" t="s">
        <v>138</v>
      </c>
      <c r="L1727" t="s">
        <v>5059</v>
      </c>
      <c r="M1727" t="s">
        <v>5060</v>
      </c>
      <c r="N1727">
        <v>3.389444444</v>
      </c>
      <c r="O1727">
        <v>0</v>
      </c>
      <c r="P1727">
        <v>1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6.6630652345315013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6.6630652345315013</v>
      </c>
    </row>
    <row r="1728" spans="1:31" x14ac:dyDescent="0.3">
      <c r="A1728">
        <v>2705512</v>
      </c>
      <c r="B1728">
        <v>1</v>
      </c>
      <c r="C1728" t="s">
        <v>81</v>
      </c>
      <c r="D1728" t="s">
        <v>128</v>
      </c>
      <c r="E1728" t="s">
        <v>161</v>
      </c>
      <c r="F1728" t="s">
        <v>5061</v>
      </c>
      <c r="G1728" t="s">
        <v>163</v>
      </c>
      <c r="H1728" t="s">
        <v>135</v>
      </c>
      <c r="I1728" t="s">
        <v>136</v>
      </c>
      <c r="J1728" t="s">
        <v>137</v>
      </c>
      <c r="K1728" t="s">
        <v>138</v>
      </c>
      <c r="L1728" t="s">
        <v>5062</v>
      </c>
      <c r="M1728" t="s">
        <v>5063</v>
      </c>
      <c r="N1728">
        <v>2.2797222220000002</v>
      </c>
      <c r="O1728">
        <v>0</v>
      </c>
      <c r="P1728">
        <v>105</v>
      </c>
      <c r="Q1728">
        <v>0</v>
      </c>
      <c r="R1728">
        <v>0</v>
      </c>
      <c r="S1728">
        <v>0</v>
      </c>
      <c r="T1728">
        <v>34</v>
      </c>
      <c r="U1728">
        <v>0</v>
      </c>
      <c r="V1728">
        <v>0</v>
      </c>
      <c r="W1728">
        <v>0</v>
      </c>
      <c r="X1728">
        <v>40.769781962095031</v>
      </c>
      <c r="Y1728">
        <v>0</v>
      </c>
      <c r="Z1728">
        <v>0</v>
      </c>
      <c r="AA1728">
        <v>0</v>
      </c>
      <c r="AB1728">
        <v>34.122364949773576</v>
      </c>
      <c r="AC1728">
        <v>0</v>
      </c>
      <c r="AD1728">
        <v>0</v>
      </c>
      <c r="AE1728">
        <v>74.892146911868608</v>
      </c>
    </row>
    <row r="1729" spans="1:31" x14ac:dyDescent="0.3">
      <c r="A1729">
        <v>2705412</v>
      </c>
      <c r="B1729">
        <v>1</v>
      </c>
      <c r="C1729" t="s">
        <v>80</v>
      </c>
      <c r="D1729" t="s">
        <v>98</v>
      </c>
      <c r="E1729" t="s">
        <v>161</v>
      </c>
      <c r="F1729" t="s">
        <v>5064</v>
      </c>
      <c r="G1729" t="s">
        <v>170</v>
      </c>
      <c r="H1729" t="s">
        <v>135</v>
      </c>
      <c r="I1729" t="s">
        <v>136</v>
      </c>
      <c r="J1729" t="s">
        <v>137</v>
      </c>
      <c r="K1729" t="s">
        <v>138</v>
      </c>
      <c r="L1729" t="s">
        <v>5065</v>
      </c>
      <c r="M1729" t="s">
        <v>5066</v>
      </c>
      <c r="N1729">
        <v>0.69</v>
      </c>
      <c r="O1729">
        <v>0</v>
      </c>
      <c r="P1729">
        <v>6</v>
      </c>
      <c r="Q1729">
        <v>0</v>
      </c>
      <c r="R1729">
        <v>10</v>
      </c>
      <c r="S1729">
        <v>0</v>
      </c>
      <c r="T1729">
        <v>10</v>
      </c>
      <c r="U1729">
        <v>0</v>
      </c>
      <c r="V1729">
        <v>0</v>
      </c>
      <c r="W1729">
        <v>0</v>
      </c>
      <c r="X1729">
        <v>1.2357640219746404</v>
      </c>
      <c r="Y1729">
        <v>0</v>
      </c>
      <c r="Z1729">
        <v>0.39404841567583337</v>
      </c>
      <c r="AA1729">
        <v>0</v>
      </c>
      <c r="AB1729">
        <v>2.3425840376993676</v>
      </c>
      <c r="AC1729">
        <v>0</v>
      </c>
      <c r="AD1729">
        <v>0</v>
      </c>
      <c r="AE1729">
        <v>3.9723964753498415</v>
      </c>
    </row>
    <row r="1730" spans="1:31" x14ac:dyDescent="0.3">
      <c r="A1730">
        <v>2705220</v>
      </c>
      <c r="B1730">
        <v>1</v>
      </c>
      <c r="C1730" t="s">
        <v>80</v>
      </c>
      <c r="D1730" t="s">
        <v>101</v>
      </c>
      <c r="E1730" t="s">
        <v>161</v>
      </c>
      <c r="F1730" t="s">
        <v>5067</v>
      </c>
      <c r="G1730" t="s">
        <v>163</v>
      </c>
      <c r="H1730" t="s">
        <v>135</v>
      </c>
      <c r="I1730" t="s">
        <v>136</v>
      </c>
      <c r="J1730" t="s">
        <v>137</v>
      </c>
      <c r="K1730" t="s">
        <v>138</v>
      </c>
      <c r="L1730" t="s">
        <v>5068</v>
      </c>
      <c r="M1730" t="s">
        <v>5069</v>
      </c>
      <c r="N1730">
        <v>3.0447222219999999</v>
      </c>
      <c r="O1730">
        <v>0</v>
      </c>
      <c r="P1730">
        <v>38</v>
      </c>
      <c r="Q1730">
        <v>0</v>
      </c>
      <c r="R1730">
        <v>0</v>
      </c>
      <c r="S1730">
        <v>0</v>
      </c>
      <c r="T1730">
        <v>1</v>
      </c>
      <c r="U1730">
        <v>0</v>
      </c>
      <c r="V1730">
        <v>0</v>
      </c>
      <c r="W1730">
        <v>0</v>
      </c>
      <c r="X1730">
        <v>27.899479073569946</v>
      </c>
      <c r="Y1730">
        <v>0</v>
      </c>
      <c r="Z1730">
        <v>0</v>
      </c>
      <c r="AA1730">
        <v>0</v>
      </c>
      <c r="AB1730">
        <v>1.1001314878330777</v>
      </c>
      <c r="AC1730">
        <v>0</v>
      </c>
      <c r="AD1730">
        <v>0</v>
      </c>
      <c r="AE1730">
        <v>28.999610561403024</v>
      </c>
    </row>
    <row r="1731" spans="1:31" x14ac:dyDescent="0.3">
      <c r="A1731">
        <v>2705077</v>
      </c>
      <c r="B1731">
        <v>1</v>
      </c>
      <c r="C1731" t="s">
        <v>81</v>
      </c>
      <c r="D1731" t="s">
        <v>112</v>
      </c>
      <c r="E1731" t="s">
        <v>132</v>
      </c>
      <c r="F1731" t="s">
        <v>2256</v>
      </c>
      <c r="G1731" t="s">
        <v>209</v>
      </c>
      <c r="H1731" t="s">
        <v>135</v>
      </c>
      <c r="I1731" t="s">
        <v>136</v>
      </c>
      <c r="J1731" t="s">
        <v>137</v>
      </c>
      <c r="K1731" t="s">
        <v>210</v>
      </c>
      <c r="L1731" t="s">
        <v>5070</v>
      </c>
      <c r="M1731" t="s">
        <v>5071</v>
      </c>
      <c r="N1731">
        <v>7.1413888879999998</v>
      </c>
      <c r="O1731">
        <v>0</v>
      </c>
      <c r="P1731">
        <v>23</v>
      </c>
      <c r="Q1731">
        <v>0</v>
      </c>
      <c r="R1731">
        <v>39</v>
      </c>
      <c r="S1731">
        <v>0</v>
      </c>
      <c r="T1731">
        <v>2</v>
      </c>
      <c r="U1731">
        <v>0</v>
      </c>
      <c r="V1731">
        <v>0</v>
      </c>
      <c r="W1731">
        <v>0</v>
      </c>
      <c r="X1731">
        <v>22.499931316679412</v>
      </c>
      <c r="Y1731">
        <v>0</v>
      </c>
      <c r="Z1731">
        <v>10.537868601037195</v>
      </c>
      <c r="AA1731">
        <v>0</v>
      </c>
      <c r="AB1731">
        <v>135.44899155164828</v>
      </c>
      <c r="AC1731">
        <v>0</v>
      </c>
      <c r="AD1731">
        <v>0</v>
      </c>
      <c r="AE1731">
        <v>168.48679146936487</v>
      </c>
    </row>
    <row r="1732" spans="1:31" x14ac:dyDescent="0.3">
      <c r="A1732">
        <v>2705283</v>
      </c>
      <c r="B1732">
        <v>1</v>
      </c>
      <c r="C1732" t="s">
        <v>80</v>
      </c>
      <c r="D1732" t="s">
        <v>90</v>
      </c>
      <c r="E1732" t="s">
        <v>132</v>
      </c>
      <c r="F1732" t="s">
        <v>5072</v>
      </c>
      <c r="G1732" t="s">
        <v>4315</v>
      </c>
      <c r="H1732" t="s">
        <v>135</v>
      </c>
      <c r="I1732" t="s">
        <v>136</v>
      </c>
      <c r="J1732" t="s">
        <v>137</v>
      </c>
      <c r="K1732" t="s">
        <v>138</v>
      </c>
      <c r="L1732" t="s">
        <v>5073</v>
      </c>
      <c r="M1732" t="s">
        <v>5074</v>
      </c>
      <c r="N1732">
        <v>1.092222222</v>
      </c>
      <c r="O1732">
        <v>0</v>
      </c>
      <c r="P1732">
        <v>1231</v>
      </c>
      <c r="Q1732">
        <v>0</v>
      </c>
      <c r="R1732">
        <v>0</v>
      </c>
      <c r="S1732">
        <v>0</v>
      </c>
      <c r="T1732">
        <v>63</v>
      </c>
      <c r="U1732">
        <v>0</v>
      </c>
      <c r="V1732">
        <v>0</v>
      </c>
      <c r="W1732">
        <v>0</v>
      </c>
      <c r="X1732">
        <v>275.62430930089522</v>
      </c>
      <c r="Y1732">
        <v>0</v>
      </c>
      <c r="Z1732">
        <v>0</v>
      </c>
      <c r="AA1732">
        <v>0</v>
      </c>
      <c r="AB1732">
        <v>34.209840578292592</v>
      </c>
      <c r="AC1732">
        <v>0</v>
      </c>
      <c r="AD1732">
        <v>0</v>
      </c>
      <c r="AE1732">
        <v>309.83414987918781</v>
      </c>
    </row>
    <row r="1733" spans="1:31" x14ac:dyDescent="0.3">
      <c r="A1733">
        <v>2705034</v>
      </c>
      <c r="B1733">
        <v>1</v>
      </c>
      <c r="C1733" t="s">
        <v>80</v>
      </c>
      <c r="D1733" t="s">
        <v>99</v>
      </c>
      <c r="E1733" t="s">
        <v>161</v>
      </c>
      <c r="F1733" t="s">
        <v>5075</v>
      </c>
      <c r="G1733" t="s">
        <v>163</v>
      </c>
      <c r="H1733" t="s">
        <v>135</v>
      </c>
      <c r="I1733" t="s">
        <v>136</v>
      </c>
      <c r="J1733" t="s">
        <v>137</v>
      </c>
      <c r="K1733" t="s">
        <v>138</v>
      </c>
      <c r="L1733" t="s">
        <v>5076</v>
      </c>
      <c r="M1733" t="s">
        <v>5077</v>
      </c>
      <c r="N1733">
        <v>3.5805555550000001</v>
      </c>
      <c r="O1733">
        <v>0</v>
      </c>
      <c r="P1733">
        <v>50</v>
      </c>
      <c r="Q1733">
        <v>0</v>
      </c>
      <c r="R1733">
        <v>0</v>
      </c>
      <c r="S1733">
        <v>0</v>
      </c>
      <c r="T1733">
        <v>1</v>
      </c>
      <c r="U1733">
        <v>0</v>
      </c>
      <c r="V1733">
        <v>0</v>
      </c>
      <c r="W1733">
        <v>0</v>
      </c>
      <c r="X1733">
        <v>23.092211374922762</v>
      </c>
      <c r="Y1733">
        <v>0</v>
      </c>
      <c r="Z1733">
        <v>0</v>
      </c>
      <c r="AA1733">
        <v>0</v>
      </c>
      <c r="AB1733">
        <v>2.02995302102845</v>
      </c>
      <c r="AC1733">
        <v>0</v>
      </c>
      <c r="AD1733">
        <v>0</v>
      </c>
      <c r="AE1733">
        <v>25.122164395951213</v>
      </c>
    </row>
    <row r="1734" spans="1:31" x14ac:dyDescent="0.3">
      <c r="A1734">
        <v>2705515</v>
      </c>
      <c r="B1734">
        <v>1</v>
      </c>
      <c r="C1734" t="s">
        <v>81</v>
      </c>
      <c r="D1734" t="s">
        <v>123</v>
      </c>
      <c r="E1734" t="s">
        <v>132</v>
      </c>
      <c r="F1734" t="s">
        <v>5078</v>
      </c>
      <c r="G1734" t="s">
        <v>134</v>
      </c>
      <c r="H1734" t="s">
        <v>135</v>
      </c>
      <c r="I1734" t="s">
        <v>136</v>
      </c>
      <c r="J1734" t="s">
        <v>137</v>
      </c>
      <c r="K1734" t="s">
        <v>138</v>
      </c>
      <c r="L1734" t="s">
        <v>5079</v>
      </c>
      <c r="M1734" t="s">
        <v>5080</v>
      </c>
      <c r="N1734">
        <v>2.08</v>
      </c>
      <c r="O1734">
        <v>0</v>
      </c>
      <c r="P1734">
        <v>61</v>
      </c>
      <c r="Q1734">
        <v>0</v>
      </c>
      <c r="R1734">
        <v>8</v>
      </c>
      <c r="S1734">
        <v>0</v>
      </c>
      <c r="T1734">
        <v>2</v>
      </c>
      <c r="U1734">
        <v>0</v>
      </c>
      <c r="V1734">
        <v>0</v>
      </c>
      <c r="W1734">
        <v>0</v>
      </c>
      <c r="X1734">
        <v>25.811754207325979</v>
      </c>
      <c r="Y1734">
        <v>0</v>
      </c>
      <c r="Z1734">
        <v>9.5775135518514674</v>
      </c>
      <c r="AA1734">
        <v>0</v>
      </c>
      <c r="AB1734">
        <v>3.8586793606737606</v>
      </c>
      <c r="AC1734">
        <v>0</v>
      </c>
      <c r="AD1734">
        <v>0</v>
      </c>
      <c r="AE1734">
        <v>39.247947119851204</v>
      </c>
    </row>
    <row r="1735" spans="1:31" x14ac:dyDescent="0.3">
      <c r="A1735">
        <v>2705492</v>
      </c>
      <c r="B1735">
        <v>1</v>
      </c>
      <c r="C1735" t="s">
        <v>80</v>
      </c>
      <c r="D1735" t="s">
        <v>94</v>
      </c>
      <c r="E1735" t="s">
        <v>161</v>
      </c>
      <c r="F1735" t="s">
        <v>5081</v>
      </c>
      <c r="G1735" t="s">
        <v>163</v>
      </c>
      <c r="H1735" t="s">
        <v>135</v>
      </c>
      <c r="I1735" t="s">
        <v>136</v>
      </c>
      <c r="J1735" t="s">
        <v>137</v>
      </c>
      <c r="K1735" t="s">
        <v>138</v>
      </c>
      <c r="L1735" t="s">
        <v>5082</v>
      </c>
      <c r="M1735" t="s">
        <v>5083</v>
      </c>
      <c r="N1735">
        <v>0.47555555500000002</v>
      </c>
      <c r="O1735">
        <v>0</v>
      </c>
      <c r="P1735">
        <v>196</v>
      </c>
      <c r="Q1735">
        <v>0</v>
      </c>
      <c r="R1735">
        <v>0</v>
      </c>
      <c r="S1735">
        <v>0</v>
      </c>
      <c r="T1735">
        <v>8</v>
      </c>
      <c r="U1735">
        <v>0</v>
      </c>
      <c r="V1735">
        <v>0</v>
      </c>
      <c r="W1735">
        <v>0</v>
      </c>
      <c r="X1735">
        <v>21.493832130709965</v>
      </c>
      <c r="Y1735">
        <v>0</v>
      </c>
      <c r="Z1735">
        <v>0</v>
      </c>
      <c r="AA1735">
        <v>0</v>
      </c>
      <c r="AB1735">
        <v>4.4614387336166663</v>
      </c>
      <c r="AC1735">
        <v>0</v>
      </c>
      <c r="AD1735">
        <v>0</v>
      </c>
      <c r="AE1735">
        <v>25.955270864326632</v>
      </c>
    </row>
    <row r="1736" spans="1:31" x14ac:dyDescent="0.3">
      <c r="A1736">
        <v>2705160</v>
      </c>
      <c r="B1736">
        <v>1</v>
      </c>
      <c r="C1736" t="s">
        <v>80</v>
      </c>
      <c r="D1736" t="s">
        <v>100</v>
      </c>
      <c r="E1736" t="s">
        <v>132</v>
      </c>
      <c r="F1736" t="s">
        <v>5084</v>
      </c>
      <c r="G1736" t="s">
        <v>209</v>
      </c>
      <c r="H1736" t="s">
        <v>135</v>
      </c>
      <c r="I1736" t="s">
        <v>136</v>
      </c>
      <c r="J1736" t="s">
        <v>137</v>
      </c>
      <c r="K1736" t="s">
        <v>210</v>
      </c>
      <c r="L1736" t="s">
        <v>5085</v>
      </c>
      <c r="M1736" t="s">
        <v>5086</v>
      </c>
      <c r="N1736">
        <v>4.8005555549999999</v>
      </c>
      <c r="O1736">
        <v>0</v>
      </c>
      <c r="P1736">
        <v>47</v>
      </c>
      <c r="Q1736">
        <v>0</v>
      </c>
      <c r="R1736">
        <v>13</v>
      </c>
      <c r="S1736">
        <v>0</v>
      </c>
      <c r="T1736">
        <v>12</v>
      </c>
      <c r="U1736">
        <v>0</v>
      </c>
      <c r="V1736">
        <v>0</v>
      </c>
      <c r="W1736">
        <v>0</v>
      </c>
      <c r="X1736">
        <v>104.80434809048185</v>
      </c>
      <c r="Y1736">
        <v>0</v>
      </c>
      <c r="Z1736">
        <v>68.355982507514994</v>
      </c>
      <c r="AA1736">
        <v>0</v>
      </c>
      <c r="AB1736">
        <v>38.765319263817339</v>
      </c>
      <c r="AC1736">
        <v>0</v>
      </c>
      <c r="AD1736">
        <v>0</v>
      </c>
      <c r="AE1736">
        <v>211.92564986181418</v>
      </c>
    </row>
    <row r="1737" spans="1:31" x14ac:dyDescent="0.3">
      <c r="A1737">
        <v>2705469</v>
      </c>
      <c r="B1737">
        <v>1</v>
      </c>
      <c r="C1737" t="s">
        <v>80</v>
      </c>
      <c r="D1737" t="s">
        <v>92</v>
      </c>
      <c r="E1737" t="s">
        <v>150</v>
      </c>
      <c r="F1737" t="s">
        <v>5087</v>
      </c>
      <c r="G1737" t="s">
        <v>152</v>
      </c>
      <c r="H1737" t="s">
        <v>153</v>
      </c>
      <c r="I1737" t="s">
        <v>136</v>
      </c>
      <c r="J1737" t="s">
        <v>137</v>
      </c>
      <c r="K1737" t="s">
        <v>138</v>
      </c>
      <c r="L1737" t="s">
        <v>5088</v>
      </c>
      <c r="M1737" t="s">
        <v>5089</v>
      </c>
      <c r="N1737">
        <v>9.7500000000000003E-2</v>
      </c>
      <c r="O1737">
        <v>0</v>
      </c>
      <c r="P1737">
        <v>401</v>
      </c>
      <c r="Q1737">
        <v>8</v>
      </c>
      <c r="R1737">
        <v>38</v>
      </c>
      <c r="S1737">
        <v>7</v>
      </c>
      <c r="T1737">
        <v>37</v>
      </c>
      <c r="U1737">
        <v>0</v>
      </c>
      <c r="V1737">
        <v>0</v>
      </c>
      <c r="W1737">
        <v>0</v>
      </c>
      <c r="X1737">
        <v>11.446718761760925</v>
      </c>
      <c r="Y1737">
        <v>1.0520200453808111</v>
      </c>
      <c r="Z1737">
        <v>2.6659799121104419</v>
      </c>
      <c r="AA1737">
        <v>3.8825459124048005</v>
      </c>
      <c r="AB1737">
        <v>3.8307019504517266</v>
      </c>
      <c r="AC1737">
        <v>0</v>
      </c>
      <c r="AD1737">
        <v>0</v>
      </c>
      <c r="AE1737">
        <v>22.877966582108705</v>
      </c>
    </row>
    <row r="1738" spans="1:31" x14ac:dyDescent="0.3">
      <c r="A1738">
        <v>2705260</v>
      </c>
      <c r="B1738">
        <v>1</v>
      </c>
      <c r="C1738" t="s">
        <v>81</v>
      </c>
      <c r="D1738" t="s">
        <v>127</v>
      </c>
      <c r="E1738" t="s">
        <v>173</v>
      </c>
      <c r="F1738" t="s">
        <v>5090</v>
      </c>
      <c r="G1738" t="s">
        <v>152</v>
      </c>
      <c r="H1738" t="s">
        <v>153</v>
      </c>
      <c r="I1738" t="s">
        <v>136</v>
      </c>
      <c r="J1738" t="s">
        <v>137</v>
      </c>
      <c r="K1738" t="s">
        <v>138</v>
      </c>
      <c r="L1738" t="s">
        <v>5091</v>
      </c>
      <c r="M1738" t="s">
        <v>5092</v>
      </c>
      <c r="N1738">
        <v>0.75</v>
      </c>
      <c r="O1738">
        <v>38</v>
      </c>
      <c r="P1738">
        <v>5068</v>
      </c>
      <c r="Q1738">
        <v>705</v>
      </c>
      <c r="R1738">
        <v>532</v>
      </c>
      <c r="S1738">
        <v>94</v>
      </c>
      <c r="T1738">
        <v>617</v>
      </c>
      <c r="U1738">
        <v>21</v>
      </c>
      <c r="V1738">
        <v>1</v>
      </c>
      <c r="W1738">
        <v>7.6545400753319992</v>
      </c>
      <c r="X1738">
        <v>574.42752646692111</v>
      </c>
      <c r="Y1738">
        <v>172.76694732142087</v>
      </c>
      <c r="Z1738">
        <v>81.019789232802864</v>
      </c>
      <c r="AA1738">
        <v>350.1212395790734</v>
      </c>
      <c r="AB1738">
        <v>337.47400328904274</v>
      </c>
      <c r="AC1738">
        <v>2122.7210433289979</v>
      </c>
      <c r="AD1738">
        <v>1.2407073318152502</v>
      </c>
      <c r="AE1738">
        <v>3647.4257966254063</v>
      </c>
    </row>
    <row r="1739" spans="1:31" x14ac:dyDescent="0.3">
      <c r="A1739">
        <v>2705014</v>
      </c>
      <c r="B1739">
        <v>1</v>
      </c>
      <c r="C1739" t="s">
        <v>81</v>
      </c>
      <c r="D1739" t="s">
        <v>128</v>
      </c>
      <c r="E1739" t="s">
        <v>150</v>
      </c>
      <c r="F1739" t="s">
        <v>5093</v>
      </c>
      <c r="G1739" t="s">
        <v>152</v>
      </c>
      <c r="H1739" t="s">
        <v>153</v>
      </c>
      <c r="I1739" t="s">
        <v>136</v>
      </c>
      <c r="J1739" t="s">
        <v>137</v>
      </c>
      <c r="K1739" t="s">
        <v>138</v>
      </c>
      <c r="L1739" t="s">
        <v>5094</v>
      </c>
      <c r="M1739" t="s">
        <v>5095</v>
      </c>
      <c r="N1739">
        <v>0.837777777</v>
      </c>
      <c r="O1739">
        <v>0</v>
      </c>
      <c r="P1739">
        <v>0</v>
      </c>
      <c r="Q1739">
        <v>0</v>
      </c>
      <c r="R1739">
        <v>0</v>
      </c>
      <c r="S1739">
        <v>5</v>
      </c>
      <c r="T1739">
        <v>0</v>
      </c>
      <c r="U1739">
        <v>3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29.092605143225516</v>
      </c>
      <c r="AB1739">
        <v>0</v>
      </c>
      <c r="AC1739">
        <v>34.880703316228988</v>
      </c>
      <c r="AD1739">
        <v>0</v>
      </c>
      <c r="AE1739">
        <v>63.973308459454501</v>
      </c>
    </row>
    <row r="1740" spans="1:31" x14ac:dyDescent="0.3">
      <c r="A1740">
        <v>2705100</v>
      </c>
      <c r="B1740">
        <v>1</v>
      </c>
      <c r="C1740" t="s">
        <v>80</v>
      </c>
      <c r="D1740" t="s">
        <v>89</v>
      </c>
      <c r="E1740" t="s">
        <v>150</v>
      </c>
      <c r="F1740" t="s">
        <v>5096</v>
      </c>
      <c r="G1740" t="s">
        <v>300</v>
      </c>
      <c r="H1740" t="s">
        <v>153</v>
      </c>
      <c r="I1740" t="s">
        <v>136</v>
      </c>
      <c r="J1740" t="s">
        <v>137</v>
      </c>
      <c r="K1740" t="s">
        <v>210</v>
      </c>
      <c r="L1740" t="s">
        <v>5097</v>
      </c>
      <c r="M1740" t="s">
        <v>5098</v>
      </c>
      <c r="N1740">
        <v>4.9369444439999999</v>
      </c>
      <c r="O1740">
        <v>0</v>
      </c>
      <c r="P1740">
        <v>270</v>
      </c>
      <c r="Q1740">
        <v>0</v>
      </c>
      <c r="R1740">
        <v>0</v>
      </c>
      <c r="S1740">
        <v>0</v>
      </c>
      <c r="T1740">
        <v>9</v>
      </c>
      <c r="U1740">
        <v>0</v>
      </c>
      <c r="V1740">
        <v>0</v>
      </c>
      <c r="W1740">
        <v>0</v>
      </c>
      <c r="X1740">
        <v>766.77296719620722</v>
      </c>
      <c r="Y1740">
        <v>0</v>
      </c>
      <c r="Z1740">
        <v>0</v>
      </c>
      <c r="AA1740">
        <v>0</v>
      </c>
      <c r="AB1740">
        <v>55.789635063347539</v>
      </c>
      <c r="AC1740">
        <v>0</v>
      </c>
      <c r="AD1740">
        <v>0</v>
      </c>
      <c r="AE1740">
        <v>822.56260225955475</v>
      </c>
    </row>
    <row r="1741" spans="1:31" x14ac:dyDescent="0.3">
      <c r="A1741">
        <v>2705080</v>
      </c>
      <c r="B1741">
        <v>1</v>
      </c>
      <c r="C1741" t="s">
        <v>80</v>
      </c>
      <c r="D1741" t="s">
        <v>103</v>
      </c>
      <c r="E1741" t="s">
        <v>156</v>
      </c>
      <c r="F1741" t="s">
        <v>5099</v>
      </c>
      <c r="G1741" t="s">
        <v>300</v>
      </c>
      <c r="H1741" t="s">
        <v>153</v>
      </c>
      <c r="I1741" t="s">
        <v>136</v>
      </c>
      <c r="J1741" t="s">
        <v>137</v>
      </c>
      <c r="K1741" t="s">
        <v>210</v>
      </c>
      <c r="L1741" t="s">
        <v>5100</v>
      </c>
      <c r="M1741" t="s">
        <v>5101</v>
      </c>
      <c r="N1741">
        <v>3.9838888880000001</v>
      </c>
      <c r="O1741">
        <v>0</v>
      </c>
      <c r="P1741">
        <v>803</v>
      </c>
      <c r="Q1741">
        <v>0</v>
      </c>
      <c r="R1741">
        <v>0</v>
      </c>
      <c r="S1741">
        <v>0</v>
      </c>
      <c r="T1741">
        <v>110</v>
      </c>
      <c r="U1741">
        <v>0</v>
      </c>
      <c r="V1741">
        <v>0</v>
      </c>
      <c r="W1741">
        <v>0</v>
      </c>
      <c r="X1741">
        <v>652.88862760845723</v>
      </c>
      <c r="Y1741">
        <v>0</v>
      </c>
      <c r="Z1741">
        <v>0</v>
      </c>
      <c r="AA1741">
        <v>0</v>
      </c>
      <c r="AB1741">
        <v>559.60444944081416</v>
      </c>
      <c r="AC1741">
        <v>0</v>
      </c>
      <c r="AD1741">
        <v>0</v>
      </c>
      <c r="AE1741">
        <v>1212.4930770492715</v>
      </c>
    </row>
    <row r="1742" spans="1:31" x14ac:dyDescent="0.3">
      <c r="A1742">
        <v>2705329</v>
      </c>
      <c r="B1742">
        <v>1</v>
      </c>
      <c r="C1742" t="s">
        <v>80</v>
      </c>
      <c r="D1742" t="s">
        <v>94</v>
      </c>
      <c r="E1742" t="s">
        <v>132</v>
      </c>
      <c r="F1742" t="s">
        <v>5102</v>
      </c>
      <c r="G1742" t="s">
        <v>170</v>
      </c>
      <c r="H1742" t="s">
        <v>135</v>
      </c>
      <c r="I1742" t="s">
        <v>136</v>
      </c>
      <c r="J1742" t="s">
        <v>137</v>
      </c>
      <c r="K1742" t="s">
        <v>138</v>
      </c>
      <c r="L1742" t="s">
        <v>5103</v>
      </c>
      <c r="M1742" t="s">
        <v>5104</v>
      </c>
      <c r="N1742">
        <v>0.63</v>
      </c>
      <c r="O1742">
        <v>0</v>
      </c>
      <c r="P1742">
        <v>394</v>
      </c>
      <c r="Q1742">
        <v>0</v>
      </c>
      <c r="R1742">
        <v>3</v>
      </c>
      <c r="S1742">
        <v>0</v>
      </c>
      <c r="T1742">
        <v>22</v>
      </c>
      <c r="U1742">
        <v>0</v>
      </c>
      <c r="V1742">
        <v>0</v>
      </c>
      <c r="W1742">
        <v>0</v>
      </c>
      <c r="X1742">
        <v>48.054471839197731</v>
      </c>
      <c r="Y1742">
        <v>0</v>
      </c>
      <c r="Z1742">
        <v>7.7501317707450001E-2</v>
      </c>
      <c r="AA1742">
        <v>0</v>
      </c>
      <c r="AB1742">
        <v>18.843393347496896</v>
      </c>
      <c r="AC1742">
        <v>0</v>
      </c>
      <c r="AD1742">
        <v>0</v>
      </c>
      <c r="AE1742">
        <v>66.975366504402075</v>
      </c>
    </row>
    <row r="1743" spans="1:31" x14ac:dyDescent="0.3">
      <c r="A1743">
        <v>2705578</v>
      </c>
      <c r="B1743">
        <v>1</v>
      </c>
      <c r="C1743" t="s">
        <v>80</v>
      </c>
      <c r="D1743" t="s">
        <v>92</v>
      </c>
      <c r="E1743" t="s">
        <v>200</v>
      </c>
      <c r="F1743" t="s">
        <v>5105</v>
      </c>
      <c r="G1743" t="s">
        <v>170</v>
      </c>
      <c r="H1743" t="s">
        <v>135</v>
      </c>
      <c r="I1743" t="s">
        <v>136</v>
      </c>
      <c r="J1743" t="s">
        <v>137</v>
      </c>
      <c r="K1743" t="s">
        <v>138</v>
      </c>
      <c r="L1743" t="s">
        <v>5106</v>
      </c>
      <c r="M1743" t="s">
        <v>5107</v>
      </c>
      <c r="N1743">
        <v>1.443333333</v>
      </c>
      <c r="O1743">
        <v>0</v>
      </c>
      <c r="P1743">
        <v>107</v>
      </c>
      <c r="Q1743">
        <v>0</v>
      </c>
      <c r="R1743">
        <v>0</v>
      </c>
      <c r="S1743">
        <v>0</v>
      </c>
      <c r="T1743">
        <v>1</v>
      </c>
      <c r="U1743">
        <v>0</v>
      </c>
      <c r="V1743">
        <v>0</v>
      </c>
      <c r="W1743">
        <v>0</v>
      </c>
      <c r="X1743">
        <v>24.761612838648201</v>
      </c>
      <c r="Y1743">
        <v>0</v>
      </c>
      <c r="Z1743">
        <v>0</v>
      </c>
      <c r="AA1743">
        <v>0</v>
      </c>
      <c r="AB1743">
        <v>0.80732158258687492</v>
      </c>
      <c r="AC1743">
        <v>0</v>
      </c>
      <c r="AD1743">
        <v>0</v>
      </c>
      <c r="AE1743">
        <v>25.568934421235078</v>
      </c>
    </row>
    <row r="1744" spans="1:31" x14ac:dyDescent="0.3">
      <c r="A1744">
        <v>2705535</v>
      </c>
      <c r="B1744">
        <v>1</v>
      </c>
      <c r="C1744" t="s">
        <v>80</v>
      </c>
      <c r="D1744" t="s">
        <v>82</v>
      </c>
      <c r="E1744" t="s">
        <v>132</v>
      </c>
      <c r="F1744" t="s">
        <v>5108</v>
      </c>
      <c r="G1744" t="s">
        <v>170</v>
      </c>
      <c r="H1744" t="s">
        <v>135</v>
      </c>
      <c r="I1744" t="s">
        <v>136</v>
      </c>
      <c r="J1744" t="s">
        <v>137</v>
      </c>
      <c r="K1744" t="s">
        <v>138</v>
      </c>
      <c r="L1744" t="s">
        <v>5109</v>
      </c>
      <c r="M1744" t="s">
        <v>5110</v>
      </c>
      <c r="N1744">
        <v>0.513055555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86</v>
      </c>
      <c r="U1744">
        <v>0</v>
      </c>
      <c r="V1744">
        <v>2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29.13587832724221</v>
      </c>
      <c r="AC1744">
        <v>0</v>
      </c>
      <c r="AD1744">
        <v>2.4248596804979168</v>
      </c>
      <c r="AE1744">
        <v>31.560738007740127</v>
      </c>
    </row>
    <row r="1745" spans="1:31" x14ac:dyDescent="0.3">
      <c r="A1745">
        <v>2705386</v>
      </c>
      <c r="B1745">
        <v>1</v>
      </c>
      <c r="C1745" t="s">
        <v>81</v>
      </c>
      <c r="D1745" t="s">
        <v>120</v>
      </c>
      <c r="E1745" t="s">
        <v>150</v>
      </c>
      <c r="F1745" t="s">
        <v>5111</v>
      </c>
      <c r="G1745" t="s">
        <v>152</v>
      </c>
      <c r="H1745" t="s">
        <v>153</v>
      </c>
      <c r="I1745" t="s">
        <v>136</v>
      </c>
      <c r="J1745" t="s">
        <v>137</v>
      </c>
      <c r="K1745" t="s">
        <v>138</v>
      </c>
      <c r="L1745" t="s">
        <v>5112</v>
      </c>
      <c r="M1745" t="s">
        <v>5113</v>
      </c>
      <c r="N1745">
        <v>7.7499999999999999E-2</v>
      </c>
      <c r="O1745">
        <v>6</v>
      </c>
      <c r="P1745">
        <v>3702</v>
      </c>
      <c r="Q1745">
        <v>339</v>
      </c>
      <c r="R1745">
        <v>319</v>
      </c>
      <c r="S1745">
        <v>52</v>
      </c>
      <c r="T1745">
        <v>472</v>
      </c>
      <c r="U1745">
        <v>5</v>
      </c>
      <c r="V1745">
        <v>0</v>
      </c>
      <c r="W1745">
        <v>3.3102268303552198</v>
      </c>
      <c r="X1745">
        <v>47.820685087014233</v>
      </c>
      <c r="Y1745">
        <v>18.112757750673051</v>
      </c>
      <c r="Z1745">
        <v>5.6834310387649518</v>
      </c>
      <c r="AA1745">
        <v>9.0200503653617456</v>
      </c>
      <c r="AB1745">
        <v>22.781791085067272</v>
      </c>
      <c r="AC1745">
        <v>22.063779915198261</v>
      </c>
      <c r="AD1745">
        <v>0</v>
      </c>
      <c r="AE1745">
        <v>128.79272207243471</v>
      </c>
    </row>
    <row r="1746" spans="1:31" x14ac:dyDescent="0.3">
      <c r="A1746">
        <v>2705286</v>
      </c>
      <c r="B1746">
        <v>1</v>
      </c>
      <c r="C1746" t="s">
        <v>81</v>
      </c>
      <c r="D1746" t="s">
        <v>113</v>
      </c>
      <c r="E1746" t="s">
        <v>161</v>
      </c>
      <c r="F1746" t="s">
        <v>5114</v>
      </c>
      <c r="G1746" t="s">
        <v>163</v>
      </c>
      <c r="H1746" t="s">
        <v>135</v>
      </c>
      <c r="I1746" t="s">
        <v>136</v>
      </c>
      <c r="J1746" t="s">
        <v>137</v>
      </c>
      <c r="K1746" t="s">
        <v>138</v>
      </c>
      <c r="L1746" t="s">
        <v>5115</v>
      </c>
      <c r="M1746" t="s">
        <v>5116</v>
      </c>
      <c r="N1746">
        <v>1.9541666660000001</v>
      </c>
      <c r="O1746">
        <v>0</v>
      </c>
      <c r="P1746">
        <v>1</v>
      </c>
      <c r="Q1746">
        <v>0</v>
      </c>
      <c r="R1746">
        <v>1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0.25605105504604164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0.25605105504604164</v>
      </c>
    </row>
    <row r="1747" spans="1:31" x14ac:dyDescent="0.3">
      <c r="A1747">
        <v>2705232</v>
      </c>
      <c r="B1747">
        <v>1</v>
      </c>
      <c r="C1747" t="s">
        <v>80</v>
      </c>
      <c r="D1747" t="s">
        <v>94</v>
      </c>
      <c r="E1747" t="s">
        <v>132</v>
      </c>
      <c r="F1747" t="s">
        <v>5117</v>
      </c>
      <c r="G1747" t="s">
        <v>209</v>
      </c>
      <c r="H1747" t="s">
        <v>135</v>
      </c>
      <c r="I1747" t="s">
        <v>136</v>
      </c>
      <c r="J1747" t="s">
        <v>137</v>
      </c>
      <c r="K1747" t="s">
        <v>210</v>
      </c>
      <c r="L1747" t="s">
        <v>5118</v>
      </c>
      <c r="M1747" t="s">
        <v>5022</v>
      </c>
      <c r="N1747">
        <v>5.3369444440000002</v>
      </c>
      <c r="O1747">
        <v>0</v>
      </c>
      <c r="P1747">
        <v>486</v>
      </c>
      <c r="Q1747">
        <v>0</v>
      </c>
      <c r="R1747">
        <v>0</v>
      </c>
      <c r="S1747">
        <v>0</v>
      </c>
      <c r="T1747">
        <v>20</v>
      </c>
      <c r="U1747">
        <v>0</v>
      </c>
      <c r="V1747">
        <v>0</v>
      </c>
      <c r="W1747">
        <v>0</v>
      </c>
      <c r="X1747">
        <v>466.29641052408226</v>
      </c>
      <c r="Y1747">
        <v>0</v>
      </c>
      <c r="Z1747">
        <v>0</v>
      </c>
      <c r="AA1747">
        <v>0</v>
      </c>
      <c r="AB1747">
        <v>87.102186602208974</v>
      </c>
      <c r="AC1747">
        <v>0</v>
      </c>
      <c r="AD1747">
        <v>0</v>
      </c>
      <c r="AE1747">
        <v>553.39859712629118</v>
      </c>
    </row>
    <row r="1748" spans="1:31" x14ac:dyDescent="0.3">
      <c r="A1748">
        <v>2705564</v>
      </c>
      <c r="B1748">
        <v>1</v>
      </c>
      <c r="C1748" t="s">
        <v>81</v>
      </c>
      <c r="D1748" t="s">
        <v>128</v>
      </c>
      <c r="E1748" t="s">
        <v>145</v>
      </c>
      <c r="F1748" t="s">
        <v>5119</v>
      </c>
      <c r="G1748" t="s">
        <v>181</v>
      </c>
      <c r="H1748" t="s">
        <v>135</v>
      </c>
      <c r="I1748" t="s">
        <v>136</v>
      </c>
      <c r="J1748" t="s">
        <v>137</v>
      </c>
      <c r="K1748" t="s">
        <v>138</v>
      </c>
      <c r="L1748" t="s">
        <v>5120</v>
      </c>
      <c r="M1748" t="s">
        <v>5121</v>
      </c>
      <c r="N1748">
        <v>0.768055555</v>
      </c>
      <c r="O1748">
        <v>0</v>
      </c>
      <c r="P1748">
        <v>4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0.47767780119581671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0.47767780119581671</v>
      </c>
    </row>
    <row r="1749" spans="1:31" x14ac:dyDescent="0.3">
      <c r="A1749">
        <v>2705587</v>
      </c>
      <c r="B1749">
        <v>1</v>
      </c>
      <c r="C1749" t="s">
        <v>80</v>
      </c>
      <c r="D1749" t="s">
        <v>88</v>
      </c>
      <c r="E1749" t="s">
        <v>156</v>
      </c>
      <c r="F1749" t="s">
        <v>5122</v>
      </c>
      <c r="G1749" t="s">
        <v>596</v>
      </c>
      <c r="H1749" t="s">
        <v>153</v>
      </c>
      <c r="I1749" t="s">
        <v>136</v>
      </c>
      <c r="J1749" t="s">
        <v>137</v>
      </c>
      <c r="K1749" t="s">
        <v>138</v>
      </c>
      <c r="L1749" t="s">
        <v>5123</v>
      </c>
      <c r="M1749" t="s">
        <v>5124</v>
      </c>
      <c r="N1749">
        <v>1.0138888880000001</v>
      </c>
      <c r="O1749">
        <v>0</v>
      </c>
      <c r="P1749">
        <v>8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2.9983988833172739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2.9983988833172739</v>
      </c>
    </row>
    <row r="1750" spans="1:31" x14ac:dyDescent="0.3">
      <c r="A1750">
        <v>2705418</v>
      </c>
      <c r="B1750">
        <v>1</v>
      </c>
      <c r="C1750" t="s">
        <v>81</v>
      </c>
      <c r="D1750" t="s">
        <v>117</v>
      </c>
      <c r="E1750" t="s">
        <v>156</v>
      </c>
      <c r="F1750" t="s">
        <v>5125</v>
      </c>
      <c r="G1750" t="s">
        <v>185</v>
      </c>
      <c r="H1750" t="s">
        <v>153</v>
      </c>
      <c r="I1750" t="s">
        <v>136</v>
      </c>
      <c r="J1750" t="s">
        <v>137</v>
      </c>
      <c r="K1750" t="s">
        <v>138</v>
      </c>
      <c r="L1750" t="s">
        <v>5126</v>
      </c>
      <c r="M1750" t="s">
        <v>5127</v>
      </c>
      <c r="N1750">
        <v>2.0194444439999999</v>
      </c>
      <c r="O1750">
        <v>1</v>
      </c>
      <c r="P1750">
        <v>219</v>
      </c>
      <c r="Q1750">
        <v>4</v>
      </c>
      <c r="R1750">
        <v>2</v>
      </c>
      <c r="S1750">
        <v>0</v>
      </c>
      <c r="T1750">
        <v>23</v>
      </c>
      <c r="U1750">
        <v>0</v>
      </c>
      <c r="V1750">
        <v>0</v>
      </c>
      <c r="W1750">
        <v>0.41504744803333338</v>
      </c>
      <c r="X1750">
        <v>53.205878383105777</v>
      </c>
      <c r="Y1750">
        <v>0</v>
      </c>
      <c r="Z1750">
        <v>1.5558613311707665</v>
      </c>
      <c r="AA1750">
        <v>0</v>
      </c>
      <c r="AB1750">
        <v>18.924043319556219</v>
      </c>
      <c r="AC1750">
        <v>0</v>
      </c>
      <c r="AD1750">
        <v>0</v>
      </c>
      <c r="AE1750">
        <v>74.100830481866097</v>
      </c>
    </row>
    <row r="1751" spans="1:31" x14ac:dyDescent="0.3">
      <c r="A1751">
        <v>2705604</v>
      </c>
      <c r="B1751">
        <v>1</v>
      </c>
      <c r="C1751" t="s">
        <v>80</v>
      </c>
      <c r="D1751" t="s">
        <v>88</v>
      </c>
      <c r="E1751" t="s">
        <v>132</v>
      </c>
      <c r="F1751" t="s">
        <v>5128</v>
      </c>
      <c r="G1751" t="s">
        <v>134</v>
      </c>
      <c r="H1751" t="s">
        <v>135</v>
      </c>
      <c r="I1751" t="s">
        <v>136</v>
      </c>
      <c r="J1751" t="s">
        <v>137</v>
      </c>
      <c r="K1751" t="s">
        <v>138</v>
      </c>
      <c r="L1751" t="s">
        <v>5129</v>
      </c>
      <c r="M1751" t="s">
        <v>5130</v>
      </c>
      <c r="N1751">
        <v>0.38750000000000001</v>
      </c>
      <c r="O1751">
        <v>0</v>
      </c>
      <c r="P1751">
        <v>387</v>
      </c>
      <c r="Q1751">
        <v>0</v>
      </c>
      <c r="R1751">
        <v>0</v>
      </c>
      <c r="S1751">
        <v>0</v>
      </c>
      <c r="T1751">
        <v>15</v>
      </c>
      <c r="U1751">
        <v>0</v>
      </c>
      <c r="V1751">
        <v>0</v>
      </c>
      <c r="W1751">
        <v>0</v>
      </c>
      <c r="X1751">
        <v>34.632665274591261</v>
      </c>
      <c r="Y1751">
        <v>0</v>
      </c>
      <c r="Z1751">
        <v>0</v>
      </c>
      <c r="AA1751">
        <v>0</v>
      </c>
      <c r="AB1751">
        <v>23.88864818534282</v>
      </c>
      <c r="AC1751">
        <v>0</v>
      </c>
      <c r="AD1751">
        <v>0</v>
      </c>
      <c r="AE1751">
        <v>58.521313459934078</v>
      </c>
    </row>
    <row r="1752" spans="1:31" x14ac:dyDescent="0.3">
      <c r="A1752">
        <v>2705209</v>
      </c>
      <c r="B1752">
        <v>1</v>
      </c>
      <c r="C1752" t="s">
        <v>81</v>
      </c>
      <c r="D1752" t="s">
        <v>128</v>
      </c>
      <c r="E1752" t="s">
        <v>213</v>
      </c>
      <c r="F1752" t="s">
        <v>5131</v>
      </c>
      <c r="G1752" t="s">
        <v>152</v>
      </c>
      <c r="H1752" t="s">
        <v>153</v>
      </c>
      <c r="I1752" t="s">
        <v>136</v>
      </c>
      <c r="J1752" t="s">
        <v>137</v>
      </c>
      <c r="K1752" t="s">
        <v>138</v>
      </c>
      <c r="L1752" t="s">
        <v>5132</v>
      </c>
      <c r="M1752" t="s">
        <v>5133</v>
      </c>
      <c r="N1752">
        <v>0.891666666</v>
      </c>
      <c r="O1752">
        <v>0</v>
      </c>
      <c r="P1752">
        <v>0</v>
      </c>
      <c r="Q1752">
        <v>0</v>
      </c>
      <c r="R1752">
        <v>0</v>
      </c>
      <c r="S1752">
        <v>12</v>
      </c>
      <c r="T1752">
        <v>1</v>
      </c>
      <c r="U1752">
        <v>20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80.312133705336777</v>
      </c>
      <c r="AB1752">
        <v>38.869121807687151</v>
      </c>
      <c r="AC1752">
        <v>3051.7240247199597</v>
      </c>
      <c r="AD1752">
        <v>0</v>
      </c>
      <c r="AE1752">
        <v>3170.9052802329838</v>
      </c>
    </row>
    <row r="1753" spans="1:31" x14ac:dyDescent="0.3">
      <c r="A1753">
        <v>2705289</v>
      </c>
      <c r="B1753">
        <v>1</v>
      </c>
      <c r="C1753" t="s">
        <v>81</v>
      </c>
      <c r="D1753" t="s">
        <v>128</v>
      </c>
      <c r="E1753" t="s">
        <v>213</v>
      </c>
      <c r="F1753" t="s">
        <v>5134</v>
      </c>
      <c r="G1753" t="s">
        <v>1361</v>
      </c>
      <c r="H1753" t="s">
        <v>153</v>
      </c>
      <c r="I1753" t="s">
        <v>136</v>
      </c>
      <c r="J1753" t="s">
        <v>137</v>
      </c>
      <c r="K1753" t="s">
        <v>138</v>
      </c>
      <c r="L1753" t="s">
        <v>5135</v>
      </c>
      <c r="M1753" t="s">
        <v>5136</v>
      </c>
      <c r="N1753">
        <v>5.1908333329999996</v>
      </c>
      <c r="O1753">
        <v>0</v>
      </c>
      <c r="P1753">
        <v>0</v>
      </c>
      <c r="Q1753">
        <v>0</v>
      </c>
      <c r="R1753">
        <v>0</v>
      </c>
      <c r="S1753">
        <v>4</v>
      </c>
      <c r="T1753">
        <v>0</v>
      </c>
      <c r="U1753">
        <v>4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40.072055654732722</v>
      </c>
      <c r="AB1753">
        <v>0</v>
      </c>
      <c r="AC1753">
        <v>6519.2788116985512</v>
      </c>
      <c r="AD1753">
        <v>0</v>
      </c>
      <c r="AE1753">
        <v>6559.3508673532842</v>
      </c>
    </row>
    <row r="1754" spans="1:31" x14ac:dyDescent="0.3">
      <c r="A1754">
        <v>2705269</v>
      </c>
      <c r="B1754">
        <v>1</v>
      </c>
      <c r="C1754" t="s">
        <v>80</v>
      </c>
      <c r="D1754" t="s">
        <v>105</v>
      </c>
      <c r="E1754" t="s">
        <v>145</v>
      </c>
      <c r="F1754" t="s">
        <v>5137</v>
      </c>
      <c r="G1754" t="s">
        <v>181</v>
      </c>
      <c r="H1754" t="s">
        <v>135</v>
      </c>
      <c r="I1754" t="s">
        <v>136</v>
      </c>
      <c r="J1754" t="s">
        <v>137</v>
      </c>
      <c r="K1754" t="s">
        <v>138</v>
      </c>
      <c r="L1754" t="s">
        <v>5138</v>
      </c>
      <c r="M1754" t="s">
        <v>5139</v>
      </c>
      <c r="N1754">
        <v>5.9955555550000001</v>
      </c>
      <c r="O1754">
        <v>0</v>
      </c>
      <c r="P1754">
        <v>1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2.9350079820697648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2.9350079820697648</v>
      </c>
    </row>
    <row r="1755" spans="1:31" x14ac:dyDescent="0.3">
      <c r="A1755">
        <v>2705003</v>
      </c>
      <c r="B1755">
        <v>1</v>
      </c>
      <c r="C1755" t="s">
        <v>80</v>
      </c>
      <c r="D1755" t="s">
        <v>82</v>
      </c>
      <c r="E1755" t="s">
        <v>145</v>
      </c>
      <c r="F1755" t="s">
        <v>5140</v>
      </c>
      <c r="G1755" t="s">
        <v>147</v>
      </c>
      <c r="H1755" t="s">
        <v>135</v>
      </c>
      <c r="I1755" t="s">
        <v>136</v>
      </c>
      <c r="J1755" t="s">
        <v>137</v>
      </c>
      <c r="K1755" t="s">
        <v>138</v>
      </c>
      <c r="L1755" t="s">
        <v>5141</v>
      </c>
      <c r="M1755" t="s">
        <v>5142</v>
      </c>
      <c r="N1755">
        <v>2.073611111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1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2.3151890820094634</v>
      </c>
      <c r="AC1755">
        <v>0</v>
      </c>
      <c r="AD1755">
        <v>0</v>
      </c>
      <c r="AE1755">
        <v>2.3151890820094634</v>
      </c>
    </row>
    <row r="1756" spans="1:31" x14ac:dyDescent="0.3">
      <c r="A1756">
        <v>2705332</v>
      </c>
      <c r="B1756">
        <v>1</v>
      </c>
      <c r="C1756" t="s">
        <v>81</v>
      </c>
      <c r="D1756" t="s">
        <v>118</v>
      </c>
      <c r="E1756" t="s">
        <v>213</v>
      </c>
      <c r="F1756" t="s">
        <v>5143</v>
      </c>
      <c r="G1756" t="s">
        <v>152</v>
      </c>
      <c r="H1756" t="s">
        <v>153</v>
      </c>
      <c r="I1756" t="s">
        <v>136</v>
      </c>
      <c r="J1756" t="s">
        <v>137</v>
      </c>
      <c r="K1756" t="s">
        <v>138</v>
      </c>
      <c r="L1756" t="s">
        <v>5144</v>
      </c>
      <c r="M1756" t="s">
        <v>5145</v>
      </c>
      <c r="N1756">
        <v>6.5000000000000002E-2</v>
      </c>
      <c r="O1756">
        <v>4</v>
      </c>
      <c r="P1756">
        <v>796</v>
      </c>
      <c r="Q1756">
        <v>7</v>
      </c>
      <c r="R1756">
        <v>27</v>
      </c>
      <c r="S1756">
        <v>0</v>
      </c>
      <c r="T1756">
        <v>28</v>
      </c>
      <c r="U1756">
        <v>0</v>
      </c>
      <c r="V1756">
        <v>0</v>
      </c>
      <c r="W1756">
        <v>4.4769375300000004E-2</v>
      </c>
      <c r="X1756">
        <v>6.3601336765940903</v>
      </c>
      <c r="Y1756">
        <v>0.24706117087938001</v>
      </c>
      <c r="Z1756">
        <v>0.27277743828757506</v>
      </c>
      <c r="AA1756">
        <v>0</v>
      </c>
      <c r="AB1756">
        <v>1.0595646901953752</v>
      </c>
      <c r="AC1756">
        <v>0</v>
      </c>
      <c r="AD1756">
        <v>0</v>
      </c>
      <c r="AE1756">
        <v>7.9843063512564205</v>
      </c>
    </row>
    <row r="1757" spans="1:31" x14ac:dyDescent="0.3">
      <c r="A1757">
        <v>2705040</v>
      </c>
      <c r="B1757">
        <v>1</v>
      </c>
      <c r="C1757" t="s">
        <v>80</v>
      </c>
      <c r="D1757" t="s">
        <v>83</v>
      </c>
      <c r="E1757" t="s">
        <v>145</v>
      </c>
      <c r="F1757" t="s">
        <v>5146</v>
      </c>
      <c r="G1757" t="s">
        <v>230</v>
      </c>
      <c r="H1757" t="s">
        <v>135</v>
      </c>
      <c r="I1757" t="s">
        <v>136</v>
      </c>
      <c r="J1757" t="s">
        <v>137</v>
      </c>
      <c r="K1757" t="s">
        <v>138</v>
      </c>
      <c r="L1757" t="s">
        <v>5147</v>
      </c>
      <c r="M1757" t="s">
        <v>5148</v>
      </c>
      <c r="N1757">
        <v>0.93027777700000003</v>
      </c>
      <c r="O1757">
        <v>0</v>
      </c>
      <c r="P1757">
        <v>4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0.12926166655539917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0.12926166655539917</v>
      </c>
    </row>
    <row r="1758" spans="1:31" x14ac:dyDescent="0.3">
      <c r="A1758">
        <v>2705229</v>
      </c>
      <c r="B1758">
        <v>1</v>
      </c>
      <c r="C1758" t="s">
        <v>81</v>
      </c>
      <c r="D1758" t="s">
        <v>127</v>
      </c>
      <c r="E1758" t="s">
        <v>145</v>
      </c>
      <c r="F1758" t="s">
        <v>5149</v>
      </c>
      <c r="G1758" t="s">
        <v>181</v>
      </c>
      <c r="H1758" t="s">
        <v>135</v>
      </c>
      <c r="I1758" t="s">
        <v>136</v>
      </c>
      <c r="J1758" t="s">
        <v>137</v>
      </c>
      <c r="K1758" t="s">
        <v>138</v>
      </c>
      <c r="L1758" t="s">
        <v>5150</v>
      </c>
      <c r="M1758" t="s">
        <v>5151</v>
      </c>
      <c r="N1758">
        <v>6.1261111110000002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1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9.4519722672741668</v>
      </c>
      <c r="AC1758">
        <v>0</v>
      </c>
      <c r="AD1758">
        <v>0</v>
      </c>
      <c r="AE1758">
        <v>9.4519722672741668</v>
      </c>
    </row>
    <row r="1759" spans="1:31" x14ac:dyDescent="0.3">
      <c r="A1759">
        <v>2705206</v>
      </c>
      <c r="B1759">
        <v>1</v>
      </c>
      <c r="C1759" t="s">
        <v>81</v>
      </c>
      <c r="D1759" t="s">
        <v>117</v>
      </c>
      <c r="E1759" t="s">
        <v>156</v>
      </c>
      <c r="F1759" t="s">
        <v>5152</v>
      </c>
      <c r="G1759" t="s">
        <v>185</v>
      </c>
      <c r="H1759" t="s">
        <v>153</v>
      </c>
      <c r="I1759" t="s">
        <v>136</v>
      </c>
      <c r="J1759" t="s">
        <v>137</v>
      </c>
      <c r="K1759" t="s">
        <v>138</v>
      </c>
      <c r="L1759" t="s">
        <v>5153</v>
      </c>
      <c r="M1759" t="s">
        <v>5154</v>
      </c>
      <c r="N1759">
        <v>1.687777777</v>
      </c>
      <c r="O1759">
        <v>0</v>
      </c>
      <c r="P1759">
        <v>50</v>
      </c>
      <c r="Q1759">
        <v>0</v>
      </c>
      <c r="R1759">
        <v>3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9.1328031180029399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9.1328031180029399</v>
      </c>
    </row>
    <row r="1760" spans="1:31" x14ac:dyDescent="0.3">
      <c r="A1760">
        <v>2705275</v>
      </c>
      <c r="B1760">
        <v>1</v>
      </c>
      <c r="C1760" t="s">
        <v>80</v>
      </c>
      <c r="D1760" t="s">
        <v>100</v>
      </c>
      <c r="E1760" t="s">
        <v>145</v>
      </c>
      <c r="F1760" t="s">
        <v>5155</v>
      </c>
      <c r="G1760" t="s">
        <v>181</v>
      </c>
      <c r="H1760" t="s">
        <v>135</v>
      </c>
      <c r="I1760" t="s">
        <v>136</v>
      </c>
      <c r="J1760" t="s">
        <v>137</v>
      </c>
      <c r="K1760" t="s">
        <v>138</v>
      </c>
      <c r="L1760" t="s">
        <v>5156</v>
      </c>
      <c r="M1760" t="s">
        <v>5157</v>
      </c>
      <c r="N1760">
        <v>3.3877777770000002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1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</row>
    <row r="1761" spans="1:31" x14ac:dyDescent="0.3">
      <c r="A1761">
        <v>2705461</v>
      </c>
      <c r="B1761">
        <v>1</v>
      </c>
      <c r="C1761" t="s">
        <v>80</v>
      </c>
      <c r="D1761" t="s">
        <v>106</v>
      </c>
      <c r="E1761" t="s">
        <v>150</v>
      </c>
      <c r="F1761" t="s">
        <v>5158</v>
      </c>
      <c r="G1761" t="s">
        <v>152</v>
      </c>
      <c r="H1761" t="s">
        <v>153</v>
      </c>
      <c r="I1761" t="s">
        <v>136</v>
      </c>
      <c r="J1761" t="s">
        <v>137</v>
      </c>
      <c r="K1761" t="s">
        <v>138</v>
      </c>
      <c r="L1761" t="s">
        <v>5159</v>
      </c>
      <c r="M1761" t="s">
        <v>5160</v>
      </c>
      <c r="N1761">
        <v>0.146666666</v>
      </c>
      <c r="O1761">
        <v>0</v>
      </c>
      <c r="P1761">
        <v>3</v>
      </c>
      <c r="Q1761">
        <v>29</v>
      </c>
      <c r="R1761">
        <v>143</v>
      </c>
      <c r="S1761">
        <v>6</v>
      </c>
      <c r="T1761">
        <v>35</v>
      </c>
      <c r="U1761">
        <v>0</v>
      </c>
      <c r="V1761">
        <v>0</v>
      </c>
      <c r="W1761">
        <v>0</v>
      </c>
      <c r="X1761">
        <v>0.12367321366400001</v>
      </c>
      <c r="Y1761">
        <v>5.1750542300812681</v>
      </c>
      <c r="Z1761">
        <v>19.333160804885843</v>
      </c>
      <c r="AA1761">
        <v>9.920683010253839</v>
      </c>
      <c r="AB1761">
        <v>7.2606693251664023</v>
      </c>
      <c r="AC1761">
        <v>0</v>
      </c>
      <c r="AD1761">
        <v>0</v>
      </c>
      <c r="AE1761">
        <v>41.813240584051357</v>
      </c>
    </row>
    <row r="1762" spans="1:31" x14ac:dyDescent="0.3">
      <c r="A1762">
        <v>2705166</v>
      </c>
      <c r="B1762">
        <v>1</v>
      </c>
      <c r="C1762" t="s">
        <v>81</v>
      </c>
      <c r="D1762" t="s">
        <v>128</v>
      </c>
      <c r="E1762" t="s">
        <v>156</v>
      </c>
      <c r="F1762" t="s">
        <v>5161</v>
      </c>
      <c r="G1762" t="s">
        <v>300</v>
      </c>
      <c r="H1762" t="s">
        <v>153</v>
      </c>
      <c r="I1762" t="s">
        <v>136</v>
      </c>
      <c r="J1762" t="s">
        <v>137</v>
      </c>
      <c r="K1762" t="s">
        <v>210</v>
      </c>
      <c r="L1762" t="s">
        <v>5162</v>
      </c>
      <c r="M1762" t="s">
        <v>5163</v>
      </c>
      <c r="N1762">
        <v>6.568888888</v>
      </c>
      <c r="O1762">
        <v>0</v>
      </c>
      <c r="P1762">
        <v>190</v>
      </c>
      <c r="Q1762">
        <v>0</v>
      </c>
      <c r="R1762">
        <v>4</v>
      </c>
      <c r="S1762">
        <v>0</v>
      </c>
      <c r="T1762">
        <v>47</v>
      </c>
      <c r="U1762">
        <v>0</v>
      </c>
      <c r="V1762">
        <v>0</v>
      </c>
      <c r="W1762">
        <v>0</v>
      </c>
      <c r="X1762">
        <v>193.13827688152514</v>
      </c>
      <c r="Y1762">
        <v>0</v>
      </c>
      <c r="Z1762">
        <v>13.970700929447597</v>
      </c>
      <c r="AA1762">
        <v>0</v>
      </c>
      <c r="AB1762">
        <v>160.3141980060806</v>
      </c>
      <c r="AC1762">
        <v>0</v>
      </c>
      <c r="AD1762">
        <v>0</v>
      </c>
      <c r="AE1762">
        <v>367.42317581705333</v>
      </c>
    </row>
    <row r="1763" spans="1:31" x14ac:dyDescent="0.3">
      <c r="A1763">
        <v>2705060</v>
      </c>
      <c r="B1763">
        <v>1</v>
      </c>
      <c r="C1763" t="s">
        <v>80</v>
      </c>
      <c r="D1763" t="s">
        <v>90</v>
      </c>
      <c r="E1763" t="s">
        <v>173</v>
      </c>
      <c r="F1763" t="s">
        <v>5164</v>
      </c>
      <c r="G1763" t="s">
        <v>300</v>
      </c>
      <c r="H1763" t="s">
        <v>153</v>
      </c>
      <c r="I1763" t="s">
        <v>136</v>
      </c>
      <c r="J1763" t="s">
        <v>137</v>
      </c>
      <c r="K1763" t="s">
        <v>210</v>
      </c>
      <c r="L1763" t="s">
        <v>5165</v>
      </c>
      <c r="M1763" t="s">
        <v>5166</v>
      </c>
      <c r="N1763">
        <v>3.6258333330000001</v>
      </c>
      <c r="O1763">
        <v>0</v>
      </c>
      <c r="P1763">
        <v>3082</v>
      </c>
      <c r="Q1763">
        <v>0</v>
      </c>
      <c r="R1763">
        <v>0</v>
      </c>
      <c r="S1763">
        <v>0</v>
      </c>
      <c r="T1763">
        <v>1083</v>
      </c>
      <c r="U1763">
        <v>0</v>
      </c>
      <c r="V1763">
        <v>3</v>
      </c>
      <c r="W1763">
        <v>0</v>
      </c>
      <c r="X1763">
        <v>2172.2036163764128</v>
      </c>
      <c r="Y1763">
        <v>0</v>
      </c>
      <c r="Z1763">
        <v>0</v>
      </c>
      <c r="AA1763">
        <v>0</v>
      </c>
      <c r="AB1763">
        <v>2749.6408639260781</v>
      </c>
      <c r="AC1763">
        <v>0</v>
      </c>
      <c r="AD1763">
        <v>108.48887647300383</v>
      </c>
      <c r="AE1763">
        <v>5030.3333567754944</v>
      </c>
    </row>
    <row r="1764" spans="1:31" x14ac:dyDescent="0.3">
      <c r="A1764">
        <v>2705415</v>
      </c>
      <c r="B1764">
        <v>1</v>
      </c>
      <c r="C1764" t="s">
        <v>81</v>
      </c>
      <c r="D1764" t="s">
        <v>127</v>
      </c>
      <c r="E1764" t="s">
        <v>213</v>
      </c>
      <c r="F1764" t="s">
        <v>2599</v>
      </c>
      <c r="G1764" t="s">
        <v>152</v>
      </c>
      <c r="H1764" t="s">
        <v>153</v>
      </c>
      <c r="I1764" t="s">
        <v>136</v>
      </c>
      <c r="J1764" t="s">
        <v>137</v>
      </c>
      <c r="K1764" t="s">
        <v>138</v>
      </c>
      <c r="L1764" t="s">
        <v>5167</v>
      </c>
      <c r="M1764" t="s">
        <v>5168</v>
      </c>
      <c r="N1764">
        <v>1.318333333</v>
      </c>
      <c r="O1764">
        <v>0</v>
      </c>
      <c r="P1764">
        <v>0</v>
      </c>
      <c r="Q1764">
        <v>0</v>
      </c>
      <c r="R1764">
        <v>0</v>
      </c>
      <c r="S1764">
        <v>3</v>
      </c>
      <c r="T1764">
        <v>0</v>
      </c>
      <c r="U1764">
        <v>1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11.149903292148959</v>
      </c>
      <c r="AB1764">
        <v>0</v>
      </c>
      <c r="AC1764">
        <v>201.14139299949437</v>
      </c>
      <c r="AD1764">
        <v>0</v>
      </c>
      <c r="AE1764">
        <v>212.29129629164333</v>
      </c>
    </row>
    <row r="1765" spans="1:31" x14ac:dyDescent="0.3">
      <c r="A1765">
        <v>2705020</v>
      </c>
      <c r="B1765">
        <v>1</v>
      </c>
      <c r="C1765" t="s">
        <v>80</v>
      </c>
      <c r="D1765" t="s">
        <v>107</v>
      </c>
      <c r="E1765" t="s">
        <v>156</v>
      </c>
      <c r="F1765" t="s">
        <v>5169</v>
      </c>
      <c r="G1765" t="s">
        <v>152</v>
      </c>
      <c r="H1765" t="s">
        <v>153</v>
      </c>
      <c r="I1765" t="s">
        <v>136</v>
      </c>
      <c r="J1765" t="s">
        <v>137</v>
      </c>
      <c r="K1765" t="s">
        <v>138</v>
      </c>
      <c r="L1765" t="s">
        <v>5170</v>
      </c>
      <c r="M1765" t="s">
        <v>5171</v>
      </c>
      <c r="N1765">
        <v>0.82499999999999996</v>
      </c>
      <c r="O1765">
        <v>1</v>
      </c>
      <c r="P1765">
        <v>157</v>
      </c>
      <c r="Q1765">
        <v>11</v>
      </c>
      <c r="R1765">
        <v>0</v>
      </c>
      <c r="S1765">
        <v>10</v>
      </c>
      <c r="T1765">
        <v>27</v>
      </c>
      <c r="U1765">
        <v>0</v>
      </c>
      <c r="V1765">
        <v>0</v>
      </c>
      <c r="W1765">
        <v>0.7063011987636002</v>
      </c>
      <c r="X1765">
        <v>15.296149431918526</v>
      </c>
      <c r="Y1765">
        <v>22.573486315577433</v>
      </c>
      <c r="Z1765">
        <v>0</v>
      </c>
      <c r="AA1765">
        <v>136.86565628554985</v>
      </c>
      <c r="AB1765">
        <v>9.8661956546296832</v>
      </c>
      <c r="AC1765">
        <v>0</v>
      </c>
      <c r="AD1765">
        <v>0</v>
      </c>
      <c r="AE1765">
        <v>185.30778888643908</v>
      </c>
    </row>
    <row r="1766" spans="1:31" x14ac:dyDescent="0.3">
      <c r="A1766">
        <v>2705358</v>
      </c>
      <c r="B1766">
        <v>1</v>
      </c>
      <c r="C1766" t="s">
        <v>80</v>
      </c>
      <c r="D1766" t="s">
        <v>85</v>
      </c>
      <c r="E1766" t="s">
        <v>161</v>
      </c>
      <c r="F1766" t="s">
        <v>5172</v>
      </c>
      <c r="G1766" t="s">
        <v>300</v>
      </c>
      <c r="H1766" t="s">
        <v>135</v>
      </c>
      <c r="I1766" t="s">
        <v>136</v>
      </c>
      <c r="J1766" t="s">
        <v>137</v>
      </c>
      <c r="K1766" t="s">
        <v>210</v>
      </c>
      <c r="L1766" t="s">
        <v>5173</v>
      </c>
      <c r="M1766" t="s">
        <v>5174</v>
      </c>
      <c r="N1766">
        <v>1.4775</v>
      </c>
      <c r="O1766">
        <v>0</v>
      </c>
      <c r="P1766">
        <v>157</v>
      </c>
      <c r="Q1766">
        <v>0</v>
      </c>
      <c r="R1766">
        <v>0</v>
      </c>
      <c r="S1766">
        <v>0</v>
      </c>
      <c r="T1766">
        <v>8</v>
      </c>
      <c r="U1766">
        <v>0</v>
      </c>
      <c r="V1766">
        <v>0</v>
      </c>
      <c r="W1766">
        <v>0</v>
      </c>
      <c r="X1766">
        <v>51.311879907753806</v>
      </c>
      <c r="Y1766">
        <v>0</v>
      </c>
      <c r="Z1766">
        <v>0</v>
      </c>
      <c r="AA1766">
        <v>0</v>
      </c>
      <c r="AB1766">
        <v>20.810409575395955</v>
      </c>
      <c r="AC1766">
        <v>0</v>
      </c>
      <c r="AD1766">
        <v>0</v>
      </c>
      <c r="AE1766">
        <v>72.122289483149757</v>
      </c>
    </row>
    <row r="1767" spans="1:31" x14ac:dyDescent="0.3">
      <c r="A1767">
        <v>2705312</v>
      </c>
      <c r="B1767">
        <v>1</v>
      </c>
      <c r="C1767" t="s">
        <v>80</v>
      </c>
      <c r="D1767" t="s">
        <v>95</v>
      </c>
      <c r="E1767" t="s">
        <v>132</v>
      </c>
      <c r="F1767" t="s">
        <v>5175</v>
      </c>
      <c r="G1767" t="s">
        <v>170</v>
      </c>
      <c r="H1767" t="s">
        <v>135</v>
      </c>
      <c r="I1767" t="s">
        <v>136</v>
      </c>
      <c r="J1767" t="s">
        <v>137</v>
      </c>
      <c r="K1767" t="s">
        <v>138</v>
      </c>
      <c r="L1767" t="s">
        <v>5176</v>
      </c>
      <c r="M1767" t="s">
        <v>5177</v>
      </c>
      <c r="N1767">
        <v>1.4966666660000001</v>
      </c>
      <c r="O1767">
        <v>0</v>
      </c>
      <c r="P1767">
        <v>125</v>
      </c>
      <c r="Q1767">
        <v>0</v>
      </c>
      <c r="R1767">
        <v>0</v>
      </c>
      <c r="S1767">
        <v>0</v>
      </c>
      <c r="T1767">
        <v>6</v>
      </c>
      <c r="U1767">
        <v>0</v>
      </c>
      <c r="V1767">
        <v>0</v>
      </c>
      <c r="W1767">
        <v>0</v>
      </c>
      <c r="X1767">
        <v>44.117375756610429</v>
      </c>
      <c r="Y1767">
        <v>0</v>
      </c>
      <c r="Z1767">
        <v>0</v>
      </c>
      <c r="AA1767">
        <v>0</v>
      </c>
      <c r="AB1767">
        <v>5.1512061342981799</v>
      </c>
      <c r="AC1767">
        <v>0</v>
      </c>
      <c r="AD1767">
        <v>0</v>
      </c>
      <c r="AE1767">
        <v>49.268581890908607</v>
      </c>
    </row>
    <row r="1768" spans="1:31" x14ac:dyDescent="0.3">
      <c r="A1768">
        <v>2705066</v>
      </c>
      <c r="B1768">
        <v>1</v>
      </c>
      <c r="C1768" t="s">
        <v>80</v>
      </c>
      <c r="D1768" t="s">
        <v>102</v>
      </c>
      <c r="E1768" t="s">
        <v>161</v>
      </c>
      <c r="F1768" t="s">
        <v>5178</v>
      </c>
      <c r="G1768" t="s">
        <v>209</v>
      </c>
      <c r="H1768" t="s">
        <v>135</v>
      </c>
      <c r="I1768" t="s">
        <v>136</v>
      </c>
      <c r="J1768" t="s">
        <v>137</v>
      </c>
      <c r="K1768" t="s">
        <v>210</v>
      </c>
      <c r="L1768" t="s">
        <v>5179</v>
      </c>
      <c r="M1768" t="s">
        <v>5180</v>
      </c>
      <c r="N1768">
        <v>5.82</v>
      </c>
      <c r="O1768">
        <v>0</v>
      </c>
      <c r="P1768">
        <v>0</v>
      </c>
      <c r="Q1768">
        <v>0</v>
      </c>
      <c r="R1768">
        <v>9</v>
      </c>
      <c r="S1768">
        <v>0</v>
      </c>
      <c r="T1768">
        <v>5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4.2518090655628793</v>
      </c>
      <c r="AA1768">
        <v>0</v>
      </c>
      <c r="AB1768">
        <v>9.0597757052691659</v>
      </c>
      <c r="AC1768">
        <v>0</v>
      </c>
      <c r="AD1768">
        <v>0</v>
      </c>
      <c r="AE1768">
        <v>13.311584770832045</v>
      </c>
    </row>
    <row r="1769" spans="1:31" x14ac:dyDescent="0.3">
      <c r="A1769">
        <v>2705478</v>
      </c>
      <c r="B1769">
        <v>1</v>
      </c>
      <c r="C1769" t="s">
        <v>81</v>
      </c>
      <c r="D1769" t="s">
        <v>118</v>
      </c>
      <c r="E1769" t="s">
        <v>156</v>
      </c>
      <c r="F1769" t="s">
        <v>5181</v>
      </c>
      <c r="G1769" t="s">
        <v>185</v>
      </c>
      <c r="H1769" t="s">
        <v>153</v>
      </c>
      <c r="I1769" t="s">
        <v>136</v>
      </c>
      <c r="J1769" t="s">
        <v>137</v>
      </c>
      <c r="K1769" t="s">
        <v>138</v>
      </c>
      <c r="L1769" t="s">
        <v>5182</v>
      </c>
      <c r="M1769" t="s">
        <v>5183</v>
      </c>
      <c r="N1769">
        <v>2.4188888880000001</v>
      </c>
      <c r="O1769">
        <v>0</v>
      </c>
      <c r="P1769">
        <v>86</v>
      </c>
      <c r="Q1769">
        <v>0</v>
      </c>
      <c r="R1769">
        <v>7</v>
      </c>
      <c r="S1769">
        <v>0</v>
      </c>
      <c r="T1769">
        <v>5</v>
      </c>
      <c r="U1769">
        <v>0</v>
      </c>
      <c r="V1769">
        <v>0</v>
      </c>
      <c r="W1769">
        <v>0</v>
      </c>
      <c r="X1769">
        <v>38.968266251051205</v>
      </c>
      <c r="Y1769">
        <v>0</v>
      </c>
      <c r="Z1769">
        <v>1.4530540584933334</v>
      </c>
      <c r="AA1769">
        <v>0</v>
      </c>
      <c r="AB1769">
        <v>0.45997817529621332</v>
      </c>
      <c r="AC1769">
        <v>0</v>
      </c>
      <c r="AD1769">
        <v>0</v>
      </c>
      <c r="AE1769">
        <v>40.881298484840755</v>
      </c>
    </row>
    <row r="1770" spans="1:31" x14ac:dyDescent="0.3">
      <c r="A1770">
        <v>2705192</v>
      </c>
      <c r="B1770">
        <v>1</v>
      </c>
      <c r="C1770" t="s">
        <v>80</v>
      </c>
      <c r="D1770" t="s">
        <v>88</v>
      </c>
      <c r="E1770" t="s">
        <v>145</v>
      </c>
      <c r="F1770" t="s">
        <v>5184</v>
      </c>
      <c r="G1770" t="s">
        <v>158</v>
      </c>
      <c r="H1770" t="s">
        <v>135</v>
      </c>
      <c r="I1770" t="s">
        <v>136</v>
      </c>
      <c r="J1770" t="s">
        <v>3</v>
      </c>
      <c r="K1770" t="s">
        <v>138</v>
      </c>
      <c r="L1770" t="s">
        <v>5185</v>
      </c>
      <c r="M1770" t="s">
        <v>5186</v>
      </c>
      <c r="N1770">
        <v>3.2169444440000001</v>
      </c>
      <c r="O1770">
        <v>0</v>
      </c>
      <c r="P1770">
        <v>4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2.282796043638053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2.282796043638053</v>
      </c>
    </row>
    <row r="1771" spans="1:31" x14ac:dyDescent="0.3">
      <c r="A1771">
        <v>2705505</v>
      </c>
      <c r="B1771">
        <v>1</v>
      </c>
      <c r="C1771" t="s">
        <v>80</v>
      </c>
      <c r="D1771" t="s">
        <v>95</v>
      </c>
      <c r="E1771" t="s">
        <v>156</v>
      </c>
      <c r="F1771" t="s">
        <v>5187</v>
      </c>
      <c r="G1771" t="s">
        <v>152</v>
      </c>
      <c r="H1771" t="s">
        <v>153</v>
      </c>
      <c r="I1771" t="s">
        <v>136</v>
      </c>
      <c r="J1771" t="s">
        <v>137</v>
      </c>
      <c r="K1771" t="s">
        <v>138</v>
      </c>
      <c r="L1771" t="s">
        <v>5188</v>
      </c>
      <c r="M1771" t="s">
        <v>5189</v>
      </c>
      <c r="N1771">
        <v>0.78111111099999997</v>
      </c>
      <c r="O1771">
        <v>1</v>
      </c>
      <c r="P1771">
        <v>3</v>
      </c>
      <c r="Q1771">
        <v>3</v>
      </c>
      <c r="R1771">
        <v>0</v>
      </c>
      <c r="S1771">
        <v>1</v>
      </c>
      <c r="T1771">
        <v>0</v>
      </c>
      <c r="U1771">
        <v>0</v>
      </c>
      <c r="V1771">
        <v>0</v>
      </c>
      <c r="W1771">
        <v>0.41791126097468334</v>
      </c>
      <c r="X1771">
        <v>0.21872913481777664</v>
      </c>
      <c r="Y1771">
        <v>2.4390449791071585</v>
      </c>
      <c r="Z1771">
        <v>0</v>
      </c>
      <c r="AA1771">
        <v>0.35486218885831999</v>
      </c>
      <c r="AB1771">
        <v>0</v>
      </c>
      <c r="AC1771">
        <v>0</v>
      </c>
      <c r="AD1771">
        <v>0</v>
      </c>
      <c r="AE1771">
        <v>3.4305475637579383</v>
      </c>
    </row>
    <row r="1772" spans="1:31" x14ac:dyDescent="0.3">
      <c r="A1772">
        <v>2705210</v>
      </c>
      <c r="B1772">
        <v>1</v>
      </c>
      <c r="C1772" t="s">
        <v>80</v>
      </c>
      <c r="D1772" t="s">
        <v>110</v>
      </c>
      <c r="E1772" t="s">
        <v>145</v>
      </c>
      <c r="F1772" t="s">
        <v>5190</v>
      </c>
      <c r="G1772" t="s">
        <v>158</v>
      </c>
      <c r="H1772" t="s">
        <v>135</v>
      </c>
      <c r="I1772" t="s">
        <v>136</v>
      </c>
      <c r="J1772" t="s">
        <v>3</v>
      </c>
      <c r="K1772" t="s">
        <v>138</v>
      </c>
      <c r="L1772" t="s">
        <v>5191</v>
      </c>
      <c r="M1772" t="s">
        <v>5192</v>
      </c>
      <c r="N1772">
        <v>1.573611111</v>
      </c>
      <c r="O1772">
        <v>0</v>
      </c>
      <c r="P1772">
        <v>12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5.2420659795944262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5.2420659795944262</v>
      </c>
    </row>
    <row r="1773" spans="1:31" x14ac:dyDescent="0.3">
      <c r="A1773">
        <v>2705605</v>
      </c>
      <c r="B1773">
        <v>1</v>
      </c>
      <c r="C1773" t="s">
        <v>80</v>
      </c>
      <c r="D1773" t="s">
        <v>92</v>
      </c>
      <c r="E1773" t="s">
        <v>213</v>
      </c>
      <c r="F1773" t="s">
        <v>5193</v>
      </c>
      <c r="G1773" t="s">
        <v>152</v>
      </c>
      <c r="H1773" t="s">
        <v>153</v>
      </c>
      <c r="I1773" t="s">
        <v>136</v>
      </c>
      <c r="J1773" t="s">
        <v>137</v>
      </c>
      <c r="K1773" t="s">
        <v>138</v>
      </c>
      <c r="L1773" t="s">
        <v>5194</v>
      </c>
      <c r="M1773" t="s">
        <v>5195</v>
      </c>
      <c r="N1773">
        <v>0.57388888800000004</v>
      </c>
      <c r="O1773">
        <v>5</v>
      </c>
      <c r="P1773">
        <v>1792</v>
      </c>
      <c r="Q1773">
        <v>1</v>
      </c>
      <c r="R1773">
        <v>0</v>
      </c>
      <c r="S1773">
        <v>4</v>
      </c>
      <c r="T1773">
        <v>17</v>
      </c>
      <c r="U1773">
        <v>0</v>
      </c>
      <c r="V1773">
        <v>0</v>
      </c>
      <c r="W1773">
        <v>4.3333583906694955</v>
      </c>
      <c r="X1773">
        <v>103.39610686556559</v>
      </c>
      <c r="Y1773">
        <v>0.60939737805121663</v>
      </c>
      <c r="Z1773">
        <v>0</v>
      </c>
      <c r="AA1773">
        <v>9.9390135197232325</v>
      </c>
      <c r="AB1773">
        <v>4.537210456998694</v>
      </c>
      <c r="AC1773">
        <v>0</v>
      </c>
      <c r="AD1773">
        <v>0</v>
      </c>
      <c r="AE1773">
        <v>122.81508661100821</v>
      </c>
    </row>
    <row r="1774" spans="1:31" x14ac:dyDescent="0.3">
      <c r="A1774">
        <v>2705459</v>
      </c>
      <c r="B1774">
        <v>1</v>
      </c>
      <c r="C1774" t="s">
        <v>81</v>
      </c>
      <c r="D1774" t="s">
        <v>122</v>
      </c>
      <c r="E1774" t="s">
        <v>150</v>
      </c>
      <c r="F1774" t="s">
        <v>678</v>
      </c>
      <c r="G1774" t="s">
        <v>152</v>
      </c>
      <c r="H1774" t="s">
        <v>153</v>
      </c>
      <c r="I1774" t="s">
        <v>136</v>
      </c>
      <c r="J1774" t="s">
        <v>137</v>
      </c>
      <c r="K1774" t="s">
        <v>138</v>
      </c>
      <c r="L1774" t="s">
        <v>5196</v>
      </c>
      <c r="M1774" t="s">
        <v>5197</v>
      </c>
      <c r="N1774">
        <v>0.24916666600000001</v>
      </c>
      <c r="O1774">
        <v>0</v>
      </c>
      <c r="P1774">
        <v>138</v>
      </c>
      <c r="Q1774">
        <v>0</v>
      </c>
      <c r="R1774">
        <v>0</v>
      </c>
      <c r="S1774">
        <v>14</v>
      </c>
      <c r="T1774">
        <v>12</v>
      </c>
      <c r="U1774">
        <v>1</v>
      </c>
      <c r="V1774">
        <v>0</v>
      </c>
      <c r="W1774">
        <v>0</v>
      </c>
      <c r="X1774">
        <v>3.4238531401692813</v>
      </c>
      <c r="Y1774">
        <v>0</v>
      </c>
      <c r="Z1774">
        <v>0</v>
      </c>
      <c r="AA1774">
        <v>2.2488699581075329</v>
      </c>
      <c r="AB1774">
        <v>1.7320955934609601</v>
      </c>
      <c r="AC1774">
        <v>0</v>
      </c>
      <c r="AD1774">
        <v>0</v>
      </c>
      <c r="AE1774">
        <v>7.4048186917377734</v>
      </c>
    </row>
    <row r="1775" spans="1:31" x14ac:dyDescent="0.3">
      <c r="A1775">
        <v>2705147</v>
      </c>
      <c r="B1775">
        <v>1</v>
      </c>
      <c r="C1775" t="s">
        <v>80</v>
      </c>
      <c r="D1775" t="s">
        <v>93</v>
      </c>
      <c r="E1775" t="s">
        <v>132</v>
      </c>
      <c r="F1775" t="s">
        <v>5198</v>
      </c>
      <c r="G1775" t="s">
        <v>300</v>
      </c>
      <c r="H1775" t="s">
        <v>135</v>
      </c>
      <c r="I1775" t="s">
        <v>136</v>
      </c>
      <c r="J1775" t="s">
        <v>137</v>
      </c>
      <c r="K1775" t="s">
        <v>210</v>
      </c>
      <c r="L1775" t="s">
        <v>5199</v>
      </c>
      <c r="M1775" t="s">
        <v>5200</v>
      </c>
      <c r="N1775">
        <v>4.3480555550000002</v>
      </c>
      <c r="O1775">
        <v>0</v>
      </c>
      <c r="P1775">
        <v>4</v>
      </c>
      <c r="Q1775">
        <v>0</v>
      </c>
      <c r="R1775">
        <v>7</v>
      </c>
      <c r="S1775">
        <v>0</v>
      </c>
      <c r="T1775">
        <v>1</v>
      </c>
      <c r="U1775">
        <v>0</v>
      </c>
      <c r="V1775">
        <v>0</v>
      </c>
      <c r="W1775">
        <v>0</v>
      </c>
      <c r="X1775">
        <v>3.1710160300235093</v>
      </c>
      <c r="Y1775">
        <v>0</v>
      </c>
      <c r="Z1775">
        <v>3.1477308361557719</v>
      </c>
      <c r="AA1775">
        <v>0</v>
      </c>
      <c r="AB1775">
        <v>0.1262995743255925</v>
      </c>
      <c r="AC1775">
        <v>0</v>
      </c>
      <c r="AD1775">
        <v>0</v>
      </c>
      <c r="AE1775">
        <v>6.445046440504874</v>
      </c>
    </row>
    <row r="1776" spans="1:31" x14ac:dyDescent="0.3">
      <c r="A1776">
        <v>2705104</v>
      </c>
      <c r="B1776">
        <v>1</v>
      </c>
      <c r="C1776" t="s">
        <v>81</v>
      </c>
      <c r="D1776" t="s">
        <v>128</v>
      </c>
      <c r="E1776" t="s">
        <v>150</v>
      </c>
      <c r="F1776" t="s">
        <v>5201</v>
      </c>
      <c r="G1776" t="s">
        <v>152</v>
      </c>
      <c r="H1776" t="s">
        <v>153</v>
      </c>
      <c r="I1776" t="s">
        <v>136</v>
      </c>
      <c r="J1776" t="s">
        <v>137</v>
      </c>
      <c r="K1776" t="s">
        <v>138</v>
      </c>
      <c r="L1776" t="s">
        <v>5202</v>
      </c>
      <c r="M1776" t="s">
        <v>5203</v>
      </c>
      <c r="N1776">
        <v>2.8883333329999998</v>
      </c>
      <c r="O1776">
        <v>0</v>
      </c>
      <c r="P1776">
        <v>0</v>
      </c>
      <c r="Q1776">
        <v>0</v>
      </c>
      <c r="R1776">
        <v>0</v>
      </c>
      <c r="S1776">
        <v>10</v>
      </c>
      <c r="T1776">
        <v>0</v>
      </c>
      <c r="U1776">
        <v>11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217.26059136302757</v>
      </c>
      <c r="AB1776">
        <v>0</v>
      </c>
      <c r="AC1776">
        <v>6958.9439860991888</v>
      </c>
      <c r="AD1776">
        <v>0</v>
      </c>
      <c r="AE1776">
        <v>7176.2045774622165</v>
      </c>
    </row>
    <row r="1777" spans="1:31" x14ac:dyDescent="0.3">
      <c r="A1777">
        <v>2705127</v>
      </c>
      <c r="B1777">
        <v>1</v>
      </c>
      <c r="C1777" t="s">
        <v>81</v>
      </c>
      <c r="D1777" t="s">
        <v>123</v>
      </c>
      <c r="E1777" t="s">
        <v>132</v>
      </c>
      <c r="F1777" t="s">
        <v>5204</v>
      </c>
      <c r="G1777" t="s">
        <v>134</v>
      </c>
      <c r="H1777" t="s">
        <v>135</v>
      </c>
      <c r="I1777" t="s">
        <v>136</v>
      </c>
      <c r="J1777" t="s">
        <v>137</v>
      </c>
      <c r="K1777" t="s">
        <v>138</v>
      </c>
      <c r="L1777" t="s">
        <v>5205</v>
      </c>
      <c r="M1777" t="s">
        <v>5206</v>
      </c>
      <c r="N1777">
        <v>0.82777777699999999</v>
      </c>
      <c r="O1777">
        <v>0</v>
      </c>
      <c r="P1777">
        <v>2</v>
      </c>
      <c r="Q1777">
        <v>0</v>
      </c>
      <c r="R1777">
        <v>13</v>
      </c>
      <c r="S1777">
        <v>0</v>
      </c>
      <c r="T1777">
        <v>17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0.51054440828989578</v>
      </c>
      <c r="AA1777">
        <v>0</v>
      </c>
      <c r="AB1777">
        <v>18.15702408580853</v>
      </c>
      <c r="AC1777">
        <v>0</v>
      </c>
      <c r="AD1777">
        <v>0</v>
      </c>
      <c r="AE1777">
        <v>18.667568494098425</v>
      </c>
    </row>
    <row r="1778" spans="1:31" x14ac:dyDescent="0.3">
      <c r="A1778">
        <v>2705004</v>
      </c>
      <c r="B1778">
        <v>1</v>
      </c>
      <c r="C1778" t="s">
        <v>80</v>
      </c>
      <c r="D1778" t="s">
        <v>94</v>
      </c>
      <c r="E1778" t="s">
        <v>132</v>
      </c>
      <c r="F1778" t="s">
        <v>5207</v>
      </c>
      <c r="G1778" t="s">
        <v>170</v>
      </c>
      <c r="H1778" t="s">
        <v>135</v>
      </c>
      <c r="I1778" t="s">
        <v>136</v>
      </c>
      <c r="J1778" t="s">
        <v>137</v>
      </c>
      <c r="K1778" t="s">
        <v>138</v>
      </c>
      <c r="L1778" t="s">
        <v>5208</v>
      </c>
      <c r="M1778" t="s">
        <v>5209</v>
      </c>
      <c r="N1778">
        <v>0.383333333</v>
      </c>
      <c r="O1778">
        <v>0</v>
      </c>
      <c r="P1778">
        <v>101</v>
      </c>
      <c r="Q1778">
        <v>0</v>
      </c>
      <c r="R1778">
        <v>4</v>
      </c>
      <c r="S1778">
        <v>0</v>
      </c>
      <c r="T1778">
        <v>42</v>
      </c>
      <c r="U1778">
        <v>0</v>
      </c>
      <c r="V1778">
        <v>0</v>
      </c>
      <c r="W1778">
        <v>0</v>
      </c>
      <c r="X1778">
        <v>3.7536584709443384</v>
      </c>
      <c r="Y1778">
        <v>0</v>
      </c>
      <c r="Z1778">
        <v>0.21564432660166669</v>
      </c>
      <c r="AA1778">
        <v>0</v>
      </c>
      <c r="AB1778">
        <v>4.9988955031067341</v>
      </c>
      <c r="AC1778">
        <v>0</v>
      </c>
      <c r="AD1778">
        <v>0</v>
      </c>
      <c r="AE1778">
        <v>8.9681983006527393</v>
      </c>
    </row>
    <row r="1779" spans="1:31" x14ac:dyDescent="0.3">
      <c r="A1779">
        <v>2705545</v>
      </c>
      <c r="B1779">
        <v>1</v>
      </c>
      <c r="C1779" t="s">
        <v>80</v>
      </c>
      <c r="D1779" t="s">
        <v>93</v>
      </c>
      <c r="E1779" t="s">
        <v>200</v>
      </c>
      <c r="F1779" t="s">
        <v>5210</v>
      </c>
      <c r="G1779" t="s">
        <v>170</v>
      </c>
      <c r="H1779" t="s">
        <v>135</v>
      </c>
      <c r="I1779" t="s">
        <v>136</v>
      </c>
      <c r="J1779" t="s">
        <v>137</v>
      </c>
      <c r="K1779" t="s">
        <v>138</v>
      </c>
      <c r="L1779" t="s">
        <v>5211</v>
      </c>
      <c r="M1779" t="s">
        <v>5212</v>
      </c>
      <c r="N1779">
        <v>0.51777777700000005</v>
      </c>
      <c r="O1779">
        <v>0</v>
      </c>
      <c r="P1779">
        <v>128</v>
      </c>
      <c r="Q1779">
        <v>0</v>
      </c>
      <c r="R1779">
        <v>0</v>
      </c>
      <c r="S1779">
        <v>0</v>
      </c>
      <c r="T1779">
        <v>16</v>
      </c>
      <c r="U1779">
        <v>0</v>
      </c>
      <c r="V1779">
        <v>0</v>
      </c>
      <c r="W1779">
        <v>0</v>
      </c>
      <c r="X1779">
        <v>11.912821726541335</v>
      </c>
      <c r="Y1779">
        <v>0</v>
      </c>
      <c r="Z1779">
        <v>0</v>
      </c>
      <c r="AA1779">
        <v>0</v>
      </c>
      <c r="AB1779">
        <v>5.6071518422314011</v>
      </c>
      <c r="AC1779">
        <v>0</v>
      </c>
      <c r="AD1779">
        <v>0</v>
      </c>
      <c r="AE1779">
        <v>17.519973568772734</v>
      </c>
    </row>
    <row r="1780" spans="1:31" x14ac:dyDescent="0.3">
      <c r="A1780">
        <v>2705439</v>
      </c>
      <c r="B1780">
        <v>1</v>
      </c>
      <c r="C1780" t="s">
        <v>81</v>
      </c>
      <c r="D1780" t="s">
        <v>123</v>
      </c>
      <c r="E1780" t="s">
        <v>213</v>
      </c>
      <c r="F1780" t="s">
        <v>5213</v>
      </c>
      <c r="G1780" t="s">
        <v>152</v>
      </c>
      <c r="H1780" t="s">
        <v>153</v>
      </c>
      <c r="I1780" t="s">
        <v>136</v>
      </c>
      <c r="J1780" t="s">
        <v>137</v>
      </c>
      <c r="K1780" t="s">
        <v>138</v>
      </c>
      <c r="L1780" t="s">
        <v>5214</v>
      </c>
      <c r="M1780" t="s">
        <v>5215</v>
      </c>
      <c r="N1780">
        <v>1.270277777</v>
      </c>
      <c r="O1780">
        <v>3</v>
      </c>
      <c r="P1780">
        <v>216</v>
      </c>
      <c r="Q1780">
        <v>25</v>
      </c>
      <c r="R1780">
        <v>53</v>
      </c>
      <c r="S1780">
        <v>0</v>
      </c>
      <c r="T1780">
        <v>17</v>
      </c>
      <c r="U1780">
        <v>1</v>
      </c>
      <c r="V1780">
        <v>0</v>
      </c>
      <c r="W1780">
        <v>8.6152863064699918</v>
      </c>
      <c r="X1780">
        <v>63.390747838349611</v>
      </c>
      <c r="Y1780">
        <v>24.528370465738238</v>
      </c>
      <c r="Z1780">
        <v>13.596439113304779</v>
      </c>
      <c r="AA1780">
        <v>0</v>
      </c>
      <c r="AB1780">
        <v>7.5364324678617081</v>
      </c>
      <c r="AC1780">
        <v>102.60214188849011</v>
      </c>
      <c r="AD1780">
        <v>0</v>
      </c>
      <c r="AE1780">
        <v>220.26941808021445</v>
      </c>
    </row>
    <row r="1781" spans="1:31" x14ac:dyDescent="0.3">
      <c r="A1781">
        <v>2705233</v>
      </c>
      <c r="B1781">
        <v>1</v>
      </c>
      <c r="C1781" t="s">
        <v>80</v>
      </c>
      <c r="D1781" t="s">
        <v>85</v>
      </c>
      <c r="E1781" t="s">
        <v>161</v>
      </c>
      <c r="F1781" t="s">
        <v>5216</v>
      </c>
      <c r="G1781" t="s">
        <v>158</v>
      </c>
      <c r="H1781" t="s">
        <v>135</v>
      </c>
      <c r="I1781" t="s">
        <v>136</v>
      </c>
      <c r="J1781" t="s">
        <v>3</v>
      </c>
      <c r="K1781" t="s">
        <v>138</v>
      </c>
      <c r="L1781" t="s">
        <v>5217</v>
      </c>
      <c r="M1781" t="s">
        <v>5218</v>
      </c>
      <c r="N1781">
        <v>0.81805555500000005</v>
      </c>
      <c r="O1781">
        <v>0</v>
      </c>
      <c r="P1781">
        <v>114</v>
      </c>
      <c r="Q1781">
        <v>0</v>
      </c>
      <c r="R1781">
        <v>0</v>
      </c>
      <c r="S1781">
        <v>0</v>
      </c>
      <c r="T1781">
        <v>5</v>
      </c>
      <c r="U1781">
        <v>0</v>
      </c>
      <c r="V1781">
        <v>0</v>
      </c>
      <c r="W1781">
        <v>0</v>
      </c>
      <c r="X1781">
        <v>17.249229086511303</v>
      </c>
      <c r="Y1781">
        <v>0</v>
      </c>
      <c r="Z1781">
        <v>0</v>
      </c>
      <c r="AA1781">
        <v>0</v>
      </c>
      <c r="AB1781">
        <v>3.8386450135899848</v>
      </c>
      <c r="AC1781">
        <v>0</v>
      </c>
      <c r="AD1781">
        <v>0</v>
      </c>
      <c r="AE1781">
        <v>21.087874100101288</v>
      </c>
    </row>
    <row r="1782" spans="1:31" x14ac:dyDescent="0.3">
      <c r="A1782">
        <v>2705333</v>
      </c>
      <c r="B1782">
        <v>1</v>
      </c>
      <c r="C1782" t="s">
        <v>81</v>
      </c>
      <c r="D1782" t="s">
        <v>120</v>
      </c>
      <c r="E1782" t="s">
        <v>156</v>
      </c>
      <c r="F1782" t="s">
        <v>5219</v>
      </c>
      <c r="G1782" t="s">
        <v>348</v>
      </c>
      <c r="H1782" t="s">
        <v>153</v>
      </c>
      <c r="I1782" t="s">
        <v>136</v>
      </c>
      <c r="J1782" t="s">
        <v>137</v>
      </c>
      <c r="K1782" t="s">
        <v>138</v>
      </c>
      <c r="L1782" t="s">
        <v>5220</v>
      </c>
      <c r="M1782" t="s">
        <v>5221</v>
      </c>
      <c r="N1782">
        <v>1.7141666659999999</v>
      </c>
      <c r="O1782">
        <v>0</v>
      </c>
      <c r="P1782">
        <v>206</v>
      </c>
      <c r="Q1782">
        <v>0</v>
      </c>
      <c r="R1782">
        <v>1</v>
      </c>
      <c r="S1782">
        <v>0</v>
      </c>
      <c r="T1782">
        <v>34</v>
      </c>
      <c r="U1782">
        <v>0</v>
      </c>
      <c r="V1782">
        <v>0</v>
      </c>
      <c r="W1782">
        <v>0</v>
      </c>
      <c r="X1782">
        <v>43.996787166807664</v>
      </c>
      <c r="Y1782">
        <v>0</v>
      </c>
      <c r="Z1782">
        <v>0</v>
      </c>
      <c r="AA1782">
        <v>0</v>
      </c>
      <c r="AB1782">
        <v>21.414943520152267</v>
      </c>
      <c r="AC1782">
        <v>0</v>
      </c>
      <c r="AD1782">
        <v>0</v>
      </c>
      <c r="AE1782">
        <v>65.411730686959928</v>
      </c>
    </row>
    <row r="1783" spans="1:31" x14ac:dyDescent="0.3">
      <c r="A1783">
        <v>2705382</v>
      </c>
      <c r="B1783">
        <v>1</v>
      </c>
      <c r="C1783" t="s">
        <v>81</v>
      </c>
      <c r="D1783" t="s">
        <v>127</v>
      </c>
      <c r="E1783" t="s">
        <v>213</v>
      </c>
      <c r="F1783" t="s">
        <v>5222</v>
      </c>
      <c r="G1783" t="s">
        <v>152</v>
      </c>
      <c r="H1783" t="s">
        <v>153</v>
      </c>
      <c r="I1783" t="s">
        <v>136</v>
      </c>
      <c r="J1783" t="s">
        <v>137</v>
      </c>
      <c r="K1783" t="s">
        <v>138</v>
      </c>
      <c r="L1783" t="s">
        <v>5223</v>
      </c>
      <c r="M1783" t="s">
        <v>5224</v>
      </c>
      <c r="N1783">
        <v>4.8919444439999999</v>
      </c>
      <c r="O1783">
        <v>4</v>
      </c>
      <c r="P1783">
        <v>12</v>
      </c>
      <c r="Q1783">
        <v>39</v>
      </c>
      <c r="R1783">
        <v>49</v>
      </c>
      <c r="S1783">
        <v>3</v>
      </c>
      <c r="T1783">
        <v>2</v>
      </c>
      <c r="U1783">
        <v>0</v>
      </c>
      <c r="V1783">
        <v>0</v>
      </c>
      <c r="W1783">
        <v>13.950428754461001</v>
      </c>
      <c r="X1783">
        <v>6.2492171452400056</v>
      </c>
      <c r="Y1783">
        <v>6.4602810714899981</v>
      </c>
      <c r="Z1783">
        <v>12.14514780132035</v>
      </c>
      <c r="AA1783">
        <v>13.697877608722134</v>
      </c>
      <c r="AB1783">
        <v>0</v>
      </c>
      <c r="AC1783">
        <v>0</v>
      </c>
      <c r="AD1783">
        <v>0</v>
      </c>
      <c r="AE1783">
        <v>52.502952381233484</v>
      </c>
    </row>
    <row r="1784" spans="1:31" x14ac:dyDescent="0.3">
      <c r="A1784">
        <v>2705090</v>
      </c>
      <c r="B1784">
        <v>1</v>
      </c>
      <c r="C1784" t="s">
        <v>80</v>
      </c>
      <c r="D1784" t="s">
        <v>108</v>
      </c>
      <c r="E1784" t="s">
        <v>156</v>
      </c>
      <c r="F1784" t="s">
        <v>5225</v>
      </c>
      <c r="G1784" t="s">
        <v>209</v>
      </c>
      <c r="H1784" t="s">
        <v>153</v>
      </c>
      <c r="I1784" t="s">
        <v>136</v>
      </c>
      <c r="J1784" t="s">
        <v>137</v>
      </c>
      <c r="K1784" t="s">
        <v>210</v>
      </c>
      <c r="L1784" t="s">
        <v>5226</v>
      </c>
      <c r="M1784" t="s">
        <v>5227</v>
      </c>
      <c r="N1784">
        <v>8.7033333329999998</v>
      </c>
      <c r="O1784">
        <v>0</v>
      </c>
      <c r="P1784">
        <v>78</v>
      </c>
      <c r="Q1784">
        <v>0</v>
      </c>
      <c r="R1784">
        <v>82</v>
      </c>
      <c r="S1784">
        <v>0</v>
      </c>
      <c r="T1784">
        <v>52</v>
      </c>
      <c r="U1784">
        <v>0</v>
      </c>
      <c r="V1784">
        <v>0</v>
      </c>
      <c r="W1784">
        <v>0</v>
      </c>
      <c r="X1784">
        <v>177.96400132092512</v>
      </c>
      <c r="Y1784">
        <v>0</v>
      </c>
      <c r="Z1784">
        <v>248.88767250793489</v>
      </c>
      <c r="AA1784">
        <v>0</v>
      </c>
      <c r="AB1784">
        <v>312.56199751812136</v>
      </c>
      <c r="AC1784">
        <v>0</v>
      </c>
      <c r="AD1784">
        <v>0</v>
      </c>
      <c r="AE1784">
        <v>739.41367134698135</v>
      </c>
    </row>
    <row r="1785" spans="1:31" x14ac:dyDescent="0.3">
      <c r="A1785">
        <v>2705119</v>
      </c>
      <c r="B1785">
        <v>1</v>
      </c>
      <c r="C1785" t="s">
        <v>81</v>
      </c>
      <c r="D1785" t="s">
        <v>119</v>
      </c>
      <c r="E1785" t="s">
        <v>161</v>
      </c>
      <c r="F1785" t="s">
        <v>5228</v>
      </c>
      <c r="G1785" t="s">
        <v>163</v>
      </c>
      <c r="H1785" t="s">
        <v>135</v>
      </c>
      <c r="I1785" t="s">
        <v>136</v>
      </c>
      <c r="J1785" t="s">
        <v>137</v>
      </c>
      <c r="K1785" t="s">
        <v>138</v>
      </c>
      <c r="L1785" t="s">
        <v>5229</v>
      </c>
      <c r="M1785" t="s">
        <v>5230</v>
      </c>
      <c r="N1785">
        <v>1.5125</v>
      </c>
      <c r="O1785">
        <v>0</v>
      </c>
      <c r="P1785">
        <v>1</v>
      </c>
      <c r="Q1785">
        <v>0</v>
      </c>
      <c r="R1785">
        <v>4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0.73935762706276265</v>
      </c>
      <c r="AA1785">
        <v>0</v>
      </c>
      <c r="AB1785">
        <v>0</v>
      </c>
      <c r="AC1785">
        <v>0</v>
      </c>
      <c r="AD1785">
        <v>0</v>
      </c>
      <c r="AE1785">
        <v>0.73935762706276265</v>
      </c>
    </row>
    <row r="1786" spans="1:31" x14ac:dyDescent="0.3">
      <c r="A1786">
        <v>2705451</v>
      </c>
      <c r="B1786">
        <v>1</v>
      </c>
      <c r="C1786" t="s">
        <v>80</v>
      </c>
      <c r="D1786" t="s">
        <v>86</v>
      </c>
      <c r="E1786" t="s">
        <v>145</v>
      </c>
      <c r="F1786" t="s">
        <v>5231</v>
      </c>
      <c r="G1786" t="s">
        <v>147</v>
      </c>
      <c r="H1786" t="s">
        <v>135</v>
      </c>
      <c r="I1786" t="s">
        <v>136</v>
      </c>
      <c r="J1786" t="s">
        <v>137</v>
      </c>
      <c r="K1786" t="s">
        <v>138</v>
      </c>
      <c r="L1786" t="s">
        <v>5232</v>
      </c>
      <c r="M1786" t="s">
        <v>5233</v>
      </c>
      <c r="N1786">
        <v>1.400833333</v>
      </c>
      <c r="O1786">
        <v>0</v>
      </c>
      <c r="P1786">
        <v>1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2.013157636355845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2.013157636355845</v>
      </c>
    </row>
    <row r="1787" spans="1:31" x14ac:dyDescent="0.3">
      <c r="A1787">
        <v>2705305</v>
      </c>
      <c r="B1787">
        <v>1</v>
      </c>
      <c r="C1787" t="s">
        <v>80</v>
      </c>
      <c r="D1787" t="s">
        <v>93</v>
      </c>
      <c r="E1787" t="s">
        <v>132</v>
      </c>
      <c r="F1787" t="s">
        <v>5234</v>
      </c>
      <c r="G1787" t="s">
        <v>300</v>
      </c>
      <c r="H1787" t="s">
        <v>135</v>
      </c>
      <c r="I1787" t="s">
        <v>136</v>
      </c>
      <c r="J1787" t="s">
        <v>137</v>
      </c>
      <c r="K1787" t="s">
        <v>210</v>
      </c>
      <c r="L1787" t="s">
        <v>5235</v>
      </c>
      <c r="M1787" t="s">
        <v>5236</v>
      </c>
      <c r="N1787">
        <v>2.125277777</v>
      </c>
      <c r="O1787">
        <v>0</v>
      </c>
      <c r="P1787">
        <v>0</v>
      </c>
      <c r="Q1787">
        <v>0</v>
      </c>
      <c r="R1787">
        <v>4</v>
      </c>
      <c r="S1787">
        <v>0</v>
      </c>
      <c r="T1787">
        <v>1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14.912402796321881</v>
      </c>
      <c r="AA1787">
        <v>0</v>
      </c>
      <c r="AB1787">
        <v>18.747956875754667</v>
      </c>
      <c r="AC1787">
        <v>0</v>
      </c>
      <c r="AD1787">
        <v>0</v>
      </c>
      <c r="AE1787">
        <v>33.660359672076552</v>
      </c>
    </row>
    <row r="1788" spans="1:31" x14ac:dyDescent="0.3">
      <c r="A1788">
        <v>2705160</v>
      </c>
      <c r="B1788">
        <v>2</v>
      </c>
      <c r="C1788" t="s">
        <v>80</v>
      </c>
      <c r="D1788" t="s">
        <v>100</v>
      </c>
      <c r="E1788" t="s">
        <v>156</v>
      </c>
      <c r="F1788" t="s">
        <v>1164</v>
      </c>
      <c r="G1788" t="s">
        <v>209</v>
      </c>
      <c r="H1788" t="s">
        <v>153</v>
      </c>
      <c r="I1788" t="s">
        <v>136</v>
      </c>
      <c r="J1788" t="s">
        <v>137</v>
      </c>
      <c r="K1788" t="s">
        <v>210</v>
      </c>
      <c r="L1788" t="s">
        <v>5086</v>
      </c>
      <c r="M1788" t="s">
        <v>5237</v>
      </c>
      <c r="N1788">
        <v>1.1516666659999999</v>
      </c>
      <c r="O1788">
        <v>0</v>
      </c>
      <c r="P1788">
        <v>1062</v>
      </c>
      <c r="Q1788">
        <v>0</v>
      </c>
      <c r="R1788">
        <v>126</v>
      </c>
      <c r="S1788">
        <v>0</v>
      </c>
      <c r="T1788">
        <v>115</v>
      </c>
      <c r="U1788">
        <v>0</v>
      </c>
      <c r="V1788">
        <v>0</v>
      </c>
      <c r="W1788">
        <v>0</v>
      </c>
      <c r="X1788">
        <v>393.14898607556643</v>
      </c>
      <c r="Y1788">
        <v>0</v>
      </c>
      <c r="Z1788">
        <v>101.42472253758496</v>
      </c>
      <c r="AA1788">
        <v>0</v>
      </c>
      <c r="AB1788">
        <v>137.04343213696873</v>
      </c>
      <c r="AC1788">
        <v>0</v>
      </c>
      <c r="AD1788">
        <v>0</v>
      </c>
      <c r="AE1788">
        <v>631.61714075012014</v>
      </c>
    </row>
    <row r="1789" spans="1:31" x14ac:dyDescent="0.3">
      <c r="A1789">
        <v>2705013</v>
      </c>
      <c r="B1789">
        <v>1</v>
      </c>
      <c r="C1789" t="s">
        <v>81</v>
      </c>
      <c r="D1789" t="s">
        <v>128</v>
      </c>
      <c r="E1789" t="s">
        <v>213</v>
      </c>
      <c r="F1789" t="s">
        <v>5238</v>
      </c>
      <c r="G1789" t="s">
        <v>152</v>
      </c>
      <c r="H1789" t="s">
        <v>153</v>
      </c>
      <c r="I1789" t="s">
        <v>136</v>
      </c>
      <c r="J1789" t="s">
        <v>137</v>
      </c>
      <c r="K1789" t="s">
        <v>138</v>
      </c>
      <c r="L1789" t="s">
        <v>5239</v>
      </c>
      <c r="M1789" t="s">
        <v>5240</v>
      </c>
      <c r="N1789">
        <v>1.268888888</v>
      </c>
      <c r="O1789">
        <v>0</v>
      </c>
      <c r="P1789">
        <v>0</v>
      </c>
      <c r="Q1789">
        <v>1</v>
      </c>
      <c r="R1789">
        <v>0</v>
      </c>
      <c r="S1789">
        <v>28</v>
      </c>
      <c r="T1789">
        <v>0</v>
      </c>
      <c r="U1789">
        <v>24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181.78411819150207</v>
      </c>
      <c r="AB1789">
        <v>0</v>
      </c>
      <c r="AC1789">
        <v>5185.7425430335352</v>
      </c>
      <c r="AD1789">
        <v>0</v>
      </c>
      <c r="AE1789">
        <v>5367.5266612250371</v>
      </c>
    </row>
    <row r="1790" spans="1:31" x14ac:dyDescent="0.3">
      <c r="A1790">
        <v>2705508</v>
      </c>
      <c r="B1790">
        <v>1</v>
      </c>
      <c r="C1790" t="s">
        <v>80</v>
      </c>
      <c r="D1790" t="s">
        <v>108</v>
      </c>
      <c r="E1790" t="s">
        <v>161</v>
      </c>
      <c r="F1790" t="s">
        <v>5241</v>
      </c>
      <c r="G1790" t="s">
        <v>163</v>
      </c>
      <c r="H1790" t="s">
        <v>135</v>
      </c>
      <c r="I1790" t="s">
        <v>136</v>
      </c>
      <c r="J1790" t="s">
        <v>137</v>
      </c>
      <c r="K1790" t="s">
        <v>138</v>
      </c>
      <c r="L1790" t="s">
        <v>5242</v>
      </c>
      <c r="M1790" t="s">
        <v>5243</v>
      </c>
      <c r="N1790">
        <v>1.224722222</v>
      </c>
      <c r="O1790">
        <v>0</v>
      </c>
      <c r="P1790">
        <v>25</v>
      </c>
      <c r="Q1790">
        <v>0</v>
      </c>
      <c r="R1790">
        <v>2</v>
      </c>
      <c r="S1790">
        <v>0</v>
      </c>
      <c r="T1790">
        <v>5</v>
      </c>
      <c r="U1790">
        <v>0</v>
      </c>
      <c r="V1790">
        <v>0</v>
      </c>
      <c r="W1790">
        <v>0</v>
      </c>
      <c r="X1790">
        <v>7.1809098543328291</v>
      </c>
      <c r="Y1790">
        <v>0</v>
      </c>
      <c r="Z1790">
        <v>0</v>
      </c>
      <c r="AA1790">
        <v>0</v>
      </c>
      <c r="AB1790">
        <v>1.4694299764280201</v>
      </c>
      <c r="AC1790">
        <v>0</v>
      </c>
      <c r="AD1790">
        <v>0</v>
      </c>
      <c r="AE1790">
        <v>8.6503398307608492</v>
      </c>
    </row>
    <row r="1791" spans="1:31" x14ac:dyDescent="0.3">
      <c r="A1791">
        <v>2705597</v>
      </c>
      <c r="B1791">
        <v>1</v>
      </c>
      <c r="C1791" t="s">
        <v>80</v>
      </c>
      <c r="D1791" t="s">
        <v>92</v>
      </c>
      <c r="E1791" t="s">
        <v>213</v>
      </c>
      <c r="F1791" t="s">
        <v>5244</v>
      </c>
      <c r="G1791" t="s">
        <v>152</v>
      </c>
      <c r="H1791" t="s">
        <v>153</v>
      </c>
      <c r="I1791" t="s">
        <v>136</v>
      </c>
      <c r="J1791" t="s">
        <v>137</v>
      </c>
      <c r="K1791" t="s">
        <v>138</v>
      </c>
      <c r="L1791" t="s">
        <v>5245</v>
      </c>
      <c r="M1791" t="s">
        <v>5246</v>
      </c>
      <c r="N1791">
        <v>0.35388888800000001</v>
      </c>
      <c r="O1791">
        <v>1</v>
      </c>
      <c r="P1791">
        <v>5950</v>
      </c>
      <c r="Q1791">
        <v>0</v>
      </c>
      <c r="R1791">
        <v>76</v>
      </c>
      <c r="S1791">
        <v>9</v>
      </c>
      <c r="T1791">
        <v>486</v>
      </c>
      <c r="U1791">
        <v>0</v>
      </c>
      <c r="V1791">
        <v>1</v>
      </c>
      <c r="W1791">
        <v>1.5006697066330668</v>
      </c>
      <c r="X1791">
        <v>214.85514615519662</v>
      </c>
      <c r="Y1791">
        <v>0</v>
      </c>
      <c r="Z1791">
        <v>2.9173534438257298</v>
      </c>
      <c r="AA1791">
        <v>48.505049234463478</v>
      </c>
      <c r="AB1791">
        <v>78.627510030040682</v>
      </c>
      <c r="AC1791">
        <v>0</v>
      </c>
      <c r="AD1791">
        <v>1.5162496676751671</v>
      </c>
      <c r="AE1791">
        <v>347.92197823783471</v>
      </c>
    </row>
    <row r="1792" spans="1:31" x14ac:dyDescent="0.3">
      <c r="A1792">
        <v>2705050</v>
      </c>
      <c r="B1792">
        <v>1</v>
      </c>
      <c r="C1792" t="s">
        <v>81</v>
      </c>
      <c r="D1792" t="s">
        <v>118</v>
      </c>
      <c r="E1792" t="s">
        <v>156</v>
      </c>
      <c r="F1792" t="s">
        <v>5247</v>
      </c>
      <c r="G1792" t="s">
        <v>743</v>
      </c>
      <c r="H1792" t="s">
        <v>153</v>
      </c>
      <c r="I1792" t="s">
        <v>136</v>
      </c>
      <c r="J1792" t="s">
        <v>137</v>
      </c>
      <c r="K1792" t="s">
        <v>138</v>
      </c>
      <c r="L1792" t="s">
        <v>5248</v>
      </c>
      <c r="M1792" t="s">
        <v>5249</v>
      </c>
      <c r="N1792">
        <v>2.543055555</v>
      </c>
      <c r="O1792">
        <v>0</v>
      </c>
      <c r="P1792">
        <v>0</v>
      </c>
      <c r="Q1792">
        <v>0</v>
      </c>
      <c r="R1792">
        <v>0</v>
      </c>
      <c r="S1792">
        <v>7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</row>
    <row r="1793" spans="1:31" x14ac:dyDescent="0.3">
      <c r="A1793">
        <v>2705577</v>
      </c>
      <c r="B1793">
        <v>1</v>
      </c>
      <c r="C1793" t="s">
        <v>80</v>
      </c>
      <c r="D1793" t="s">
        <v>82</v>
      </c>
      <c r="E1793" t="s">
        <v>145</v>
      </c>
      <c r="F1793" t="s">
        <v>5250</v>
      </c>
      <c r="G1793" t="s">
        <v>230</v>
      </c>
      <c r="H1793" t="s">
        <v>135</v>
      </c>
      <c r="I1793" t="s">
        <v>136</v>
      </c>
      <c r="J1793" t="s">
        <v>137</v>
      </c>
      <c r="K1793" t="s">
        <v>138</v>
      </c>
      <c r="L1793" t="s">
        <v>5251</v>
      </c>
      <c r="M1793" t="s">
        <v>5252</v>
      </c>
      <c r="N1793">
        <v>1.486111111</v>
      </c>
      <c r="O1793">
        <v>0</v>
      </c>
      <c r="P1793">
        <v>3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1.5751115211159792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1.5751115211159792</v>
      </c>
    </row>
    <row r="1794" spans="1:31" x14ac:dyDescent="0.3">
      <c r="A1794">
        <v>2704993</v>
      </c>
      <c r="B1794">
        <v>1</v>
      </c>
      <c r="C1794" t="s">
        <v>80</v>
      </c>
      <c r="D1794" t="s">
        <v>82</v>
      </c>
      <c r="E1794" t="s">
        <v>132</v>
      </c>
      <c r="F1794" t="s">
        <v>5253</v>
      </c>
      <c r="G1794" t="s">
        <v>134</v>
      </c>
      <c r="H1794" t="s">
        <v>135</v>
      </c>
      <c r="I1794" t="s">
        <v>136</v>
      </c>
      <c r="J1794" t="s">
        <v>137</v>
      </c>
      <c r="K1794" t="s">
        <v>138</v>
      </c>
      <c r="L1794" t="s">
        <v>5254</v>
      </c>
      <c r="M1794" t="s">
        <v>5255</v>
      </c>
      <c r="N1794">
        <v>0.50833333300000005</v>
      </c>
      <c r="O1794">
        <v>0</v>
      </c>
      <c r="P1794">
        <v>218</v>
      </c>
      <c r="Q1794">
        <v>0</v>
      </c>
      <c r="R1794">
        <v>0</v>
      </c>
      <c r="S1794">
        <v>0</v>
      </c>
      <c r="T1794">
        <v>74</v>
      </c>
      <c r="U1794">
        <v>0</v>
      </c>
      <c r="V1794">
        <v>0</v>
      </c>
      <c r="W1794">
        <v>0</v>
      </c>
      <c r="X1794">
        <v>20.804979361419097</v>
      </c>
      <c r="Y1794">
        <v>0</v>
      </c>
      <c r="Z1794">
        <v>0</v>
      </c>
      <c r="AA1794">
        <v>0</v>
      </c>
      <c r="AB1794">
        <v>16.386172763469695</v>
      </c>
      <c r="AC1794">
        <v>0</v>
      </c>
      <c r="AD1794">
        <v>0</v>
      </c>
      <c r="AE1794">
        <v>37.191152124888788</v>
      </c>
    </row>
    <row r="1795" spans="1:31" x14ac:dyDescent="0.3">
      <c r="A1795">
        <v>2705302</v>
      </c>
      <c r="B1795">
        <v>1</v>
      </c>
      <c r="C1795" t="s">
        <v>80</v>
      </c>
      <c r="D1795" t="s">
        <v>95</v>
      </c>
      <c r="E1795" t="s">
        <v>156</v>
      </c>
      <c r="F1795" t="s">
        <v>5256</v>
      </c>
      <c r="G1795" t="s">
        <v>170</v>
      </c>
      <c r="H1795" t="s">
        <v>153</v>
      </c>
      <c r="I1795" t="s">
        <v>136</v>
      </c>
      <c r="J1795" t="s">
        <v>137</v>
      </c>
      <c r="K1795" t="s">
        <v>138</v>
      </c>
      <c r="L1795" t="s">
        <v>5257</v>
      </c>
      <c r="M1795" t="s">
        <v>5258</v>
      </c>
      <c r="N1795">
        <v>0.99111111100000004</v>
      </c>
      <c r="O1795">
        <v>0</v>
      </c>
      <c r="P1795">
        <v>234</v>
      </c>
      <c r="Q1795">
        <v>0</v>
      </c>
      <c r="R1795">
        <v>1</v>
      </c>
      <c r="S1795">
        <v>0</v>
      </c>
      <c r="T1795">
        <v>18</v>
      </c>
      <c r="U1795">
        <v>0</v>
      </c>
      <c r="V1795">
        <v>0</v>
      </c>
      <c r="W1795">
        <v>0</v>
      </c>
      <c r="X1795">
        <v>48.727702427628465</v>
      </c>
      <c r="Y1795">
        <v>0</v>
      </c>
      <c r="Z1795">
        <v>1.7229514491852003</v>
      </c>
      <c r="AA1795">
        <v>0</v>
      </c>
      <c r="AB1795">
        <v>16.295110979569326</v>
      </c>
      <c r="AC1795">
        <v>0</v>
      </c>
      <c r="AD1795">
        <v>0</v>
      </c>
      <c r="AE1795">
        <v>66.745764856382991</v>
      </c>
    </row>
    <row r="1796" spans="1:31" x14ac:dyDescent="0.3">
      <c r="A1796">
        <v>2705279</v>
      </c>
      <c r="B1796">
        <v>1</v>
      </c>
      <c r="C1796" t="s">
        <v>81</v>
      </c>
      <c r="D1796" t="s">
        <v>112</v>
      </c>
      <c r="E1796" t="s">
        <v>132</v>
      </c>
      <c r="F1796" t="s">
        <v>5259</v>
      </c>
      <c r="G1796" t="s">
        <v>170</v>
      </c>
      <c r="H1796" t="s">
        <v>135</v>
      </c>
      <c r="I1796" t="s">
        <v>136</v>
      </c>
      <c r="J1796" t="s">
        <v>137</v>
      </c>
      <c r="K1796" t="s">
        <v>138</v>
      </c>
      <c r="L1796" t="s">
        <v>5260</v>
      </c>
      <c r="M1796" t="s">
        <v>5261</v>
      </c>
      <c r="N1796">
        <v>0.48249999999999998</v>
      </c>
      <c r="O1796">
        <v>0</v>
      </c>
      <c r="P1796">
        <v>335</v>
      </c>
      <c r="Q1796">
        <v>0</v>
      </c>
      <c r="R1796">
        <v>9</v>
      </c>
      <c r="S1796">
        <v>0</v>
      </c>
      <c r="T1796">
        <v>17</v>
      </c>
      <c r="U1796">
        <v>0</v>
      </c>
      <c r="V1796">
        <v>0</v>
      </c>
      <c r="W1796">
        <v>0</v>
      </c>
      <c r="X1796">
        <v>25.668948238603203</v>
      </c>
      <c r="Y1796">
        <v>0</v>
      </c>
      <c r="Z1796">
        <v>0.37017128649352665</v>
      </c>
      <c r="AA1796">
        <v>0</v>
      </c>
      <c r="AB1796">
        <v>6.9628677681594944</v>
      </c>
      <c r="AC1796">
        <v>0</v>
      </c>
      <c r="AD1796">
        <v>0</v>
      </c>
      <c r="AE1796">
        <v>33.001987293256221</v>
      </c>
    </row>
    <row r="1797" spans="1:31" x14ac:dyDescent="0.3">
      <c r="A1797">
        <v>2705133</v>
      </c>
      <c r="B1797">
        <v>1</v>
      </c>
      <c r="C1797" t="s">
        <v>80</v>
      </c>
      <c r="D1797" t="s">
        <v>104</v>
      </c>
      <c r="E1797" t="s">
        <v>213</v>
      </c>
      <c r="F1797" t="s">
        <v>5262</v>
      </c>
      <c r="G1797" t="s">
        <v>152</v>
      </c>
      <c r="H1797" t="s">
        <v>153</v>
      </c>
      <c r="I1797" t="s">
        <v>136</v>
      </c>
      <c r="J1797" t="s">
        <v>137</v>
      </c>
      <c r="K1797" t="s">
        <v>138</v>
      </c>
      <c r="L1797" t="s">
        <v>5263</v>
      </c>
      <c r="M1797" t="s">
        <v>5264</v>
      </c>
      <c r="N1797">
        <v>0.59361111099999997</v>
      </c>
      <c r="O1797">
        <v>0</v>
      </c>
      <c r="P1797">
        <v>380</v>
      </c>
      <c r="Q1797">
        <v>7</v>
      </c>
      <c r="R1797">
        <v>1</v>
      </c>
      <c r="S1797">
        <v>15</v>
      </c>
      <c r="T1797">
        <v>36</v>
      </c>
      <c r="U1797">
        <v>6</v>
      </c>
      <c r="V1797">
        <v>0</v>
      </c>
      <c r="W1797">
        <v>0</v>
      </c>
      <c r="X1797">
        <v>48.887929884699453</v>
      </c>
      <c r="Y1797">
        <v>57.039132154304212</v>
      </c>
      <c r="Z1797">
        <v>0</v>
      </c>
      <c r="AA1797">
        <v>224.44516269705377</v>
      </c>
      <c r="AB1797">
        <v>8.9547275177865799</v>
      </c>
      <c r="AC1797">
        <v>404.61642343901315</v>
      </c>
      <c r="AD1797">
        <v>0</v>
      </c>
      <c r="AE1797">
        <v>743.94337569285722</v>
      </c>
    </row>
    <row r="1798" spans="1:31" x14ac:dyDescent="0.3">
      <c r="A1798">
        <v>2705179</v>
      </c>
      <c r="B1798">
        <v>1</v>
      </c>
      <c r="C1798" t="s">
        <v>80</v>
      </c>
      <c r="D1798" t="s">
        <v>94</v>
      </c>
      <c r="E1798" t="s">
        <v>132</v>
      </c>
      <c r="F1798" t="s">
        <v>5265</v>
      </c>
      <c r="G1798" t="s">
        <v>209</v>
      </c>
      <c r="H1798" t="s">
        <v>135</v>
      </c>
      <c r="I1798" t="s">
        <v>136</v>
      </c>
      <c r="J1798" t="s">
        <v>137</v>
      </c>
      <c r="K1798" t="s">
        <v>210</v>
      </c>
      <c r="L1798" t="s">
        <v>5266</v>
      </c>
      <c r="M1798" t="s">
        <v>5267</v>
      </c>
      <c r="N1798">
        <v>6.4441666660000001</v>
      </c>
      <c r="O1798">
        <v>0</v>
      </c>
      <c r="P1798">
        <v>423</v>
      </c>
      <c r="Q1798">
        <v>0</v>
      </c>
      <c r="R1798">
        <v>0</v>
      </c>
      <c r="S1798">
        <v>0</v>
      </c>
      <c r="T1798">
        <v>17</v>
      </c>
      <c r="U1798">
        <v>0</v>
      </c>
      <c r="V1798">
        <v>0</v>
      </c>
      <c r="W1798">
        <v>0</v>
      </c>
      <c r="X1798">
        <v>417.59490040731185</v>
      </c>
      <c r="Y1798">
        <v>0</v>
      </c>
      <c r="Z1798">
        <v>0</v>
      </c>
      <c r="AA1798">
        <v>0</v>
      </c>
      <c r="AB1798">
        <v>83.511136961635842</v>
      </c>
      <c r="AC1798">
        <v>0</v>
      </c>
      <c r="AD1798">
        <v>0</v>
      </c>
      <c r="AE1798">
        <v>501.10603736894768</v>
      </c>
    </row>
    <row r="1799" spans="1:31" x14ac:dyDescent="0.3">
      <c r="A1799">
        <v>2705448</v>
      </c>
      <c r="B1799">
        <v>1</v>
      </c>
      <c r="C1799" t="s">
        <v>80</v>
      </c>
      <c r="D1799" t="s">
        <v>106</v>
      </c>
      <c r="E1799" t="s">
        <v>213</v>
      </c>
      <c r="F1799" t="s">
        <v>5268</v>
      </c>
      <c r="G1799" t="s">
        <v>152</v>
      </c>
      <c r="H1799" t="s">
        <v>153</v>
      </c>
      <c r="I1799" t="s">
        <v>136</v>
      </c>
      <c r="J1799" t="s">
        <v>137</v>
      </c>
      <c r="K1799" t="s">
        <v>138</v>
      </c>
      <c r="L1799" t="s">
        <v>5269</v>
      </c>
      <c r="M1799" t="s">
        <v>5270</v>
      </c>
      <c r="N1799">
        <v>0.6</v>
      </c>
      <c r="O1799">
        <v>0</v>
      </c>
      <c r="P1799">
        <v>233</v>
      </c>
      <c r="Q1799">
        <v>0</v>
      </c>
      <c r="R1799">
        <v>2</v>
      </c>
      <c r="S1799">
        <v>0</v>
      </c>
      <c r="T1799">
        <v>18</v>
      </c>
      <c r="U1799">
        <v>0</v>
      </c>
      <c r="V1799">
        <v>0</v>
      </c>
      <c r="W1799">
        <v>0</v>
      </c>
      <c r="X1799">
        <v>23.556733740489602</v>
      </c>
      <c r="Y1799">
        <v>0</v>
      </c>
      <c r="Z1799">
        <v>0.76040837768519998</v>
      </c>
      <c r="AA1799">
        <v>0</v>
      </c>
      <c r="AB1799">
        <v>9.2390299016417998</v>
      </c>
      <c r="AC1799">
        <v>0</v>
      </c>
      <c r="AD1799">
        <v>0</v>
      </c>
      <c r="AE1799">
        <v>33.5561720198166</v>
      </c>
    </row>
    <row r="1800" spans="1:31" x14ac:dyDescent="0.3">
      <c r="A1800">
        <v>2705511</v>
      </c>
      <c r="B1800">
        <v>1</v>
      </c>
      <c r="C1800" t="s">
        <v>80</v>
      </c>
      <c r="D1800" t="s">
        <v>95</v>
      </c>
      <c r="E1800" t="s">
        <v>161</v>
      </c>
      <c r="F1800" t="s">
        <v>5271</v>
      </c>
      <c r="G1800" t="s">
        <v>170</v>
      </c>
      <c r="H1800" t="s">
        <v>135</v>
      </c>
      <c r="I1800" t="s">
        <v>136</v>
      </c>
      <c r="J1800" t="s">
        <v>137</v>
      </c>
      <c r="K1800" t="s">
        <v>138</v>
      </c>
      <c r="L1800" t="s">
        <v>5272</v>
      </c>
      <c r="M1800" t="s">
        <v>5273</v>
      </c>
      <c r="N1800">
        <v>0.35194444400000002</v>
      </c>
      <c r="O1800">
        <v>0</v>
      </c>
      <c r="P1800">
        <v>138</v>
      </c>
      <c r="Q1800">
        <v>0</v>
      </c>
      <c r="R1800">
        <v>0</v>
      </c>
      <c r="S1800">
        <v>0</v>
      </c>
      <c r="T1800">
        <v>6</v>
      </c>
      <c r="U1800">
        <v>0</v>
      </c>
      <c r="V1800">
        <v>0</v>
      </c>
      <c r="W1800">
        <v>0</v>
      </c>
      <c r="X1800">
        <v>10.263629640533491</v>
      </c>
      <c r="Y1800">
        <v>0</v>
      </c>
      <c r="Z1800">
        <v>0</v>
      </c>
      <c r="AA1800">
        <v>0</v>
      </c>
      <c r="AB1800">
        <v>1.5914991477962501</v>
      </c>
      <c r="AC1800">
        <v>0</v>
      </c>
      <c r="AD1800">
        <v>0</v>
      </c>
      <c r="AE1800">
        <v>11.855128788329742</v>
      </c>
    </row>
    <row r="1801" spans="1:31" x14ac:dyDescent="0.3">
      <c r="A1801">
        <v>2705262</v>
      </c>
      <c r="B1801">
        <v>1</v>
      </c>
      <c r="C1801" t="s">
        <v>80</v>
      </c>
      <c r="D1801" t="s">
        <v>90</v>
      </c>
      <c r="E1801" t="s">
        <v>145</v>
      </c>
      <c r="F1801" t="s">
        <v>5274</v>
      </c>
      <c r="G1801" t="s">
        <v>230</v>
      </c>
      <c r="H1801" t="s">
        <v>135</v>
      </c>
      <c r="I1801" t="s">
        <v>136</v>
      </c>
      <c r="J1801" t="s">
        <v>137</v>
      </c>
      <c r="K1801" t="s">
        <v>138</v>
      </c>
      <c r="L1801" t="s">
        <v>5275</v>
      </c>
      <c r="M1801" t="s">
        <v>5276</v>
      </c>
      <c r="N1801">
        <v>2.6797222220000001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1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58.340571358108733</v>
      </c>
      <c r="AC1801">
        <v>0</v>
      </c>
      <c r="AD1801">
        <v>0</v>
      </c>
      <c r="AE1801">
        <v>58.340571358108733</v>
      </c>
    </row>
    <row r="1802" spans="1:31" x14ac:dyDescent="0.3">
      <c r="A1802">
        <v>2705408</v>
      </c>
      <c r="B1802">
        <v>1</v>
      </c>
      <c r="C1802" t="s">
        <v>80</v>
      </c>
      <c r="D1802" t="s">
        <v>94</v>
      </c>
      <c r="E1802" t="s">
        <v>161</v>
      </c>
      <c r="F1802" t="s">
        <v>5277</v>
      </c>
      <c r="G1802" t="s">
        <v>158</v>
      </c>
      <c r="H1802" t="s">
        <v>135</v>
      </c>
      <c r="I1802" t="s">
        <v>136</v>
      </c>
      <c r="J1802" t="s">
        <v>137</v>
      </c>
      <c r="K1802" t="s">
        <v>138</v>
      </c>
      <c r="L1802" t="s">
        <v>5278</v>
      </c>
      <c r="M1802" t="s">
        <v>5279</v>
      </c>
      <c r="N1802">
        <v>1.0394444439999999</v>
      </c>
      <c r="O1802">
        <v>0</v>
      </c>
      <c r="P1802">
        <v>96</v>
      </c>
      <c r="Q1802">
        <v>0</v>
      </c>
      <c r="R1802">
        <v>0</v>
      </c>
      <c r="S1802">
        <v>0</v>
      </c>
      <c r="T1802">
        <v>13</v>
      </c>
      <c r="U1802">
        <v>0</v>
      </c>
      <c r="V1802">
        <v>0</v>
      </c>
      <c r="W1802">
        <v>0</v>
      </c>
      <c r="X1802">
        <v>21.002030866469582</v>
      </c>
      <c r="Y1802">
        <v>0</v>
      </c>
      <c r="Z1802">
        <v>0</v>
      </c>
      <c r="AA1802">
        <v>0</v>
      </c>
      <c r="AB1802">
        <v>6.7885090422048897</v>
      </c>
      <c r="AC1802">
        <v>0</v>
      </c>
      <c r="AD1802">
        <v>0</v>
      </c>
      <c r="AE1802">
        <v>27.790539908674472</v>
      </c>
    </row>
    <row r="1803" spans="1:31" x14ac:dyDescent="0.3">
      <c r="A1803">
        <v>2705196</v>
      </c>
      <c r="B1803">
        <v>1</v>
      </c>
      <c r="C1803" t="s">
        <v>80</v>
      </c>
      <c r="D1803" t="s">
        <v>95</v>
      </c>
      <c r="E1803" t="s">
        <v>200</v>
      </c>
      <c r="F1803" t="s">
        <v>5280</v>
      </c>
      <c r="G1803" t="s">
        <v>170</v>
      </c>
      <c r="H1803" t="s">
        <v>135</v>
      </c>
      <c r="I1803" t="s">
        <v>136</v>
      </c>
      <c r="J1803" t="s">
        <v>137</v>
      </c>
      <c r="K1803" t="s">
        <v>138</v>
      </c>
      <c r="L1803" t="s">
        <v>5281</v>
      </c>
      <c r="M1803" t="s">
        <v>5282</v>
      </c>
      <c r="N1803">
        <v>0.73861111099999999</v>
      </c>
      <c r="O1803">
        <v>0</v>
      </c>
      <c r="P1803">
        <v>5</v>
      </c>
      <c r="Q1803">
        <v>0</v>
      </c>
      <c r="R1803">
        <v>0</v>
      </c>
      <c r="S1803">
        <v>0</v>
      </c>
      <c r="T1803">
        <v>1</v>
      </c>
      <c r="U1803">
        <v>0</v>
      </c>
      <c r="V1803">
        <v>0</v>
      </c>
      <c r="W1803">
        <v>0</v>
      </c>
      <c r="X1803">
        <v>0.71917899877499991</v>
      </c>
      <c r="Y1803">
        <v>0</v>
      </c>
      <c r="Z1803">
        <v>0</v>
      </c>
      <c r="AA1803">
        <v>0</v>
      </c>
      <c r="AB1803">
        <v>2.3433773718406669E-2</v>
      </c>
      <c r="AC1803">
        <v>0</v>
      </c>
      <c r="AD1803">
        <v>0</v>
      </c>
      <c r="AE1803">
        <v>0.74261277249340663</v>
      </c>
    </row>
    <row r="1804" spans="1:31" x14ac:dyDescent="0.3">
      <c r="A1804">
        <v>2705551</v>
      </c>
      <c r="B1804">
        <v>1</v>
      </c>
      <c r="C1804" t="s">
        <v>81</v>
      </c>
      <c r="D1804" t="s">
        <v>112</v>
      </c>
      <c r="E1804" t="s">
        <v>156</v>
      </c>
      <c r="F1804" t="s">
        <v>5283</v>
      </c>
      <c r="G1804" t="s">
        <v>170</v>
      </c>
      <c r="H1804" t="s">
        <v>153</v>
      </c>
      <c r="I1804" t="s">
        <v>136</v>
      </c>
      <c r="J1804" t="s">
        <v>137</v>
      </c>
      <c r="K1804" t="s">
        <v>138</v>
      </c>
      <c r="L1804" t="s">
        <v>5284</v>
      </c>
      <c r="M1804" t="s">
        <v>5285</v>
      </c>
      <c r="N1804">
        <v>0.330555555</v>
      </c>
      <c r="O1804">
        <v>0</v>
      </c>
      <c r="P1804">
        <v>3741</v>
      </c>
      <c r="Q1804">
        <v>0</v>
      </c>
      <c r="R1804">
        <v>104</v>
      </c>
      <c r="S1804">
        <v>2</v>
      </c>
      <c r="T1804">
        <v>225</v>
      </c>
      <c r="U1804">
        <v>2</v>
      </c>
      <c r="V1804">
        <v>3</v>
      </c>
      <c r="W1804">
        <v>0</v>
      </c>
      <c r="X1804">
        <v>263.0406672182425</v>
      </c>
      <c r="Y1804">
        <v>0</v>
      </c>
      <c r="Z1804">
        <v>1.5402268729811466</v>
      </c>
      <c r="AA1804">
        <v>5.1630186018940112</v>
      </c>
      <c r="AB1804">
        <v>58.940541077695023</v>
      </c>
      <c r="AC1804">
        <v>65.681763165937468</v>
      </c>
      <c r="AD1804">
        <v>5.9925130721501674</v>
      </c>
      <c r="AE1804">
        <v>400.3587300089003</v>
      </c>
    </row>
    <row r="1805" spans="1:31" x14ac:dyDescent="0.3">
      <c r="A1805">
        <v>2705219</v>
      </c>
      <c r="B1805">
        <v>1</v>
      </c>
      <c r="C1805" t="s">
        <v>81</v>
      </c>
      <c r="D1805" t="s">
        <v>127</v>
      </c>
      <c r="E1805" t="s">
        <v>200</v>
      </c>
      <c r="F1805" t="s">
        <v>5286</v>
      </c>
      <c r="G1805" t="s">
        <v>543</v>
      </c>
      <c r="H1805" t="s">
        <v>135</v>
      </c>
      <c r="I1805" t="s">
        <v>136</v>
      </c>
      <c r="J1805" t="s">
        <v>137</v>
      </c>
      <c r="K1805" t="s">
        <v>138</v>
      </c>
      <c r="L1805" t="s">
        <v>5287</v>
      </c>
      <c r="M1805" t="s">
        <v>5288</v>
      </c>
      <c r="N1805">
        <v>1.9866666660000001</v>
      </c>
      <c r="O1805">
        <v>0</v>
      </c>
      <c r="P1805">
        <v>65</v>
      </c>
      <c r="Q1805">
        <v>0</v>
      </c>
      <c r="R1805">
        <v>0</v>
      </c>
      <c r="S1805">
        <v>0</v>
      </c>
      <c r="T1805">
        <v>6</v>
      </c>
      <c r="U1805">
        <v>0</v>
      </c>
      <c r="V1805">
        <v>0</v>
      </c>
      <c r="W1805">
        <v>0</v>
      </c>
      <c r="X1805">
        <v>22.179775897486156</v>
      </c>
      <c r="Y1805">
        <v>0</v>
      </c>
      <c r="Z1805">
        <v>0</v>
      </c>
      <c r="AA1805">
        <v>0</v>
      </c>
      <c r="AB1805">
        <v>7.4412217423552738</v>
      </c>
      <c r="AC1805">
        <v>0</v>
      </c>
      <c r="AD1805">
        <v>0</v>
      </c>
      <c r="AE1805">
        <v>29.620997639841431</v>
      </c>
    </row>
    <row r="1806" spans="1:31" x14ac:dyDescent="0.3">
      <c r="A1806">
        <v>2705053</v>
      </c>
      <c r="B1806">
        <v>1</v>
      </c>
      <c r="C1806" t="s">
        <v>80</v>
      </c>
      <c r="D1806" t="s">
        <v>104</v>
      </c>
      <c r="E1806" t="s">
        <v>213</v>
      </c>
      <c r="F1806" t="s">
        <v>5289</v>
      </c>
      <c r="G1806" t="s">
        <v>152</v>
      </c>
      <c r="H1806" t="s">
        <v>153</v>
      </c>
      <c r="I1806" t="s">
        <v>136</v>
      </c>
      <c r="J1806" t="s">
        <v>137</v>
      </c>
      <c r="K1806" t="s">
        <v>138</v>
      </c>
      <c r="L1806" t="s">
        <v>5171</v>
      </c>
      <c r="M1806" t="s">
        <v>5290</v>
      </c>
      <c r="N1806">
        <v>0.22777777699999999</v>
      </c>
      <c r="O1806">
        <v>0</v>
      </c>
      <c r="P1806">
        <v>380</v>
      </c>
      <c r="Q1806">
        <v>7</v>
      </c>
      <c r="R1806">
        <v>1</v>
      </c>
      <c r="S1806">
        <v>15</v>
      </c>
      <c r="T1806">
        <v>36</v>
      </c>
      <c r="U1806">
        <v>6</v>
      </c>
      <c r="V1806">
        <v>0</v>
      </c>
      <c r="W1806">
        <v>0</v>
      </c>
      <c r="X1806">
        <v>18.88079816249261</v>
      </c>
      <c r="Y1806">
        <v>21.71604958409965</v>
      </c>
      <c r="Z1806">
        <v>0</v>
      </c>
      <c r="AA1806">
        <v>85.943665666741495</v>
      </c>
      <c r="AB1806">
        <v>3.4309070913041824</v>
      </c>
      <c r="AC1806">
        <v>148.40775907628569</v>
      </c>
      <c r="AD1806">
        <v>0</v>
      </c>
      <c r="AE1806">
        <v>278.37917958092362</v>
      </c>
    </row>
    <row r="1807" spans="1:31" x14ac:dyDescent="0.3">
      <c r="A1807">
        <v>2705176</v>
      </c>
      <c r="B1807">
        <v>1</v>
      </c>
      <c r="C1807" t="s">
        <v>80</v>
      </c>
      <c r="D1807" t="s">
        <v>89</v>
      </c>
      <c r="E1807" t="s">
        <v>200</v>
      </c>
      <c r="F1807" t="s">
        <v>5291</v>
      </c>
      <c r="G1807" t="s">
        <v>158</v>
      </c>
      <c r="H1807" t="s">
        <v>135</v>
      </c>
      <c r="I1807" t="s">
        <v>136</v>
      </c>
      <c r="J1807" t="s">
        <v>3</v>
      </c>
      <c r="K1807" t="s">
        <v>138</v>
      </c>
      <c r="L1807" t="s">
        <v>5292</v>
      </c>
      <c r="M1807" t="s">
        <v>5293</v>
      </c>
      <c r="N1807">
        <v>6.1330555550000003</v>
      </c>
      <c r="O1807">
        <v>0</v>
      </c>
      <c r="P1807">
        <v>19</v>
      </c>
      <c r="Q1807">
        <v>0</v>
      </c>
      <c r="R1807">
        <v>0</v>
      </c>
      <c r="S1807">
        <v>0</v>
      </c>
      <c r="T1807">
        <v>1</v>
      </c>
      <c r="U1807">
        <v>0</v>
      </c>
      <c r="V1807">
        <v>0</v>
      </c>
      <c r="W1807">
        <v>0</v>
      </c>
      <c r="X1807">
        <v>27.315265190397131</v>
      </c>
      <c r="Y1807">
        <v>0</v>
      </c>
      <c r="Z1807">
        <v>0</v>
      </c>
      <c r="AA1807">
        <v>0</v>
      </c>
      <c r="AB1807">
        <v>1.6931169069044951</v>
      </c>
      <c r="AC1807">
        <v>0</v>
      </c>
      <c r="AD1807">
        <v>0</v>
      </c>
      <c r="AE1807">
        <v>29.008382097301627</v>
      </c>
    </row>
    <row r="1808" spans="1:31" x14ac:dyDescent="0.3">
      <c r="A1808">
        <v>2705033</v>
      </c>
      <c r="B1808">
        <v>1</v>
      </c>
      <c r="C1808" t="s">
        <v>80</v>
      </c>
      <c r="D1808" t="s">
        <v>103</v>
      </c>
      <c r="E1808" t="s">
        <v>150</v>
      </c>
      <c r="F1808" t="s">
        <v>5294</v>
      </c>
      <c r="G1808" t="s">
        <v>152</v>
      </c>
      <c r="H1808" t="s">
        <v>153</v>
      </c>
      <c r="I1808" t="s">
        <v>136</v>
      </c>
      <c r="J1808" t="s">
        <v>137</v>
      </c>
      <c r="K1808" t="s">
        <v>138</v>
      </c>
      <c r="L1808" t="s">
        <v>5295</v>
      </c>
      <c r="M1808" t="s">
        <v>5296</v>
      </c>
      <c r="N1808">
        <v>1.3425</v>
      </c>
      <c r="O1808">
        <v>1</v>
      </c>
      <c r="P1808">
        <v>295</v>
      </c>
      <c r="Q1808">
        <v>18</v>
      </c>
      <c r="R1808">
        <v>110</v>
      </c>
      <c r="S1808">
        <v>12</v>
      </c>
      <c r="T1808">
        <v>47</v>
      </c>
      <c r="U1808">
        <v>3</v>
      </c>
      <c r="V1808">
        <v>0</v>
      </c>
      <c r="W1808">
        <v>1.051284066263285</v>
      </c>
      <c r="X1808">
        <v>74.009426576282777</v>
      </c>
      <c r="Y1808">
        <v>244.59837567333724</v>
      </c>
      <c r="Z1808">
        <v>21.898067752810174</v>
      </c>
      <c r="AA1808">
        <v>44.696245863287743</v>
      </c>
      <c r="AB1808">
        <v>16.21595462573714</v>
      </c>
      <c r="AC1808">
        <v>43.722573611116374</v>
      </c>
      <c r="AD1808">
        <v>0</v>
      </c>
      <c r="AE1808">
        <v>446.19192816883475</v>
      </c>
    </row>
    <row r="1809" spans="1:31" x14ac:dyDescent="0.3">
      <c r="A1809">
        <v>2705239</v>
      </c>
      <c r="B1809">
        <v>1</v>
      </c>
      <c r="C1809" t="s">
        <v>80</v>
      </c>
      <c r="D1809" t="s">
        <v>86</v>
      </c>
      <c r="E1809" t="s">
        <v>161</v>
      </c>
      <c r="F1809" t="s">
        <v>5297</v>
      </c>
      <c r="G1809" t="s">
        <v>209</v>
      </c>
      <c r="H1809" t="s">
        <v>135</v>
      </c>
      <c r="I1809" t="s">
        <v>136</v>
      </c>
      <c r="J1809" t="s">
        <v>137</v>
      </c>
      <c r="K1809" t="s">
        <v>210</v>
      </c>
      <c r="L1809" t="s">
        <v>5298</v>
      </c>
      <c r="M1809" t="s">
        <v>5299</v>
      </c>
      <c r="N1809">
        <v>5.5383333329999997</v>
      </c>
      <c r="O1809">
        <v>0</v>
      </c>
      <c r="P1809">
        <v>29</v>
      </c>
      <c r="Q1809">
        <v>0</v>
      </c>
      <c r="R1809">
        <v>17</v>
      </c>
      <c r="S1809">
        <v>0</v>
      </c>
      <c r="T1809">
        <v>4</v>
      </c>
      <c r="U1809">
        <v>0</v>
      </c>
      <c r="V1809">
        <v>0</v>
      </c>
      <c r="W1809">
        <v>0</v>
      </c>
      <c r="X1809">
        <v>409.92011455521026</v>
      </c>
      <c r="Y1809">
        <v>0</v>
      </c>
      <c r="Z1809">
        <v>27.179949749084017</v>
      </c>
      <c r="AA1809">
        <v>0</v>
      </c>
      <c r="AB1809">
        <v>17.455345023576534</v>
      </c>
      <c r="AC1809">
        <v>0</v>
      </c>
      <c r="AD1809">
        <v>0</v>
      </c>
      <c r="AE1809">
        <v>454.55540932787079</v>
      </c>
    </row>
    <row r="1810" spans="1:31" x14ac:dyDescent="0.3">
      <c r="A1810">
        <v>2704990</v>
      </c>
      <c r="B1810">
        <v>1</v>
      </c>
      <c r="C1810" t="s">
        <v>80</v>
      </c>
      <c r="D1810" t="s">
        <v>94</v>
      </c>
      <c r="E1810" t="s">
        <v>132</v>
      </c>
      <c r="F1810" t="s">
        <v>5300</v>
      </c>
      <c r="G1810" t="s">
        <v>170</v>
      </c>
      <c r="H1810" t="s">
        <v>135</v>
      </c>
      <c r="I1810" t="s">
        <v>136</v>
      </c>
      <c r="J1810" t="s">
        <v>137</v>
      </c>
      <c r="K1810" t="s">
        <v>138</v>
      </c>
      <c r="L1810" t="s">
        <v>5301</v>
      </c>
      <c r="M1810" t="s">
        <v>5302</v>
      </c>
      <c r="N1810">
        <v>0.82888888800000005</v>
      </c>
      <c r="O1810">
        <v>0</v>
      </c>
      <c r="P1810">
        <v>275</v>
      </c>
      <c r="Q1810">
        <v>0</v>
      </c>
      <c r="R1810">
        <v>2</v>
      </c>
      <c r="S1810">
        <v>0</v>
      </c>
      <c r="T1810">
        <v>12</v>
      </c>
      <c r="U1810">
        <v>0</v>
      </c>
      <c r="V1810">
        <v>0</v>
      </c>
      <c r="W1810">
        <v>0</v>
      </c>
      <c r="X1810">
        <v>38.229212314290848</v>
      </c>
      <c r="Y1810">
        <v>0</v>
      </c>
      <c r="Z1810">
        <v>0</v>
      </c>
      <c r="AA1810">
        <v>0</v>
      </c>
      <c r="AB1810">
        <v>1.6664862865645229</v>
      </c>
      <c r="AC1810">
        <v>0</v>
      </c>
      <c r="AD1810">
        <v>0</v>
      </c>
      <c r="AE1810">
        <v>39.895698600855368</v>
      </c>
    </row>
    <row r="1811" spans="1:31" x14ac:dyDescent="0.3">
      <c r="A1811">
        <v>2705139</v>
      </c>
      <c r="B1811">
        <v>1</v>
      </c>
      <c r="C1811" t="s">
        <v>80</v>
      </c>
      <c r="D1811" t="s">
        <v>103</v>
      </c>
      <c r="E1811" t="s">
        <v>213</v>
      </c>
      <c r="F1811" t="s">
        <v>5303</v>
      </c>
      <c r="G1811" t="s">
        <v>152</v>
      </c>
      <c r="H1811" t="s">
        <v>153</v>
      </c>
      <c r="I1811" t="s">
        <v>136</v>
      </c>
      <c r="J1811" t="s">
        <v>137</v>
      </c>
      <c r="K1811" t="s">
        <v>138</v>
      </c>
      <c r="L1811" t="s">
        <v>5304</v>
      </c>
      <c r="M1811" t="s">
        <v>5305</v>
      </c>
      <c r="N1811">
        <v>0.51361111100000001</v>
      </c>
      <c r="O1811">
        <v>0</v>
      </c>
      <c r="P1811">
        <v>0</v>
      </c>
      <c r="Q1811">
        <v>1</v>
      </c>
      <c r="R1811">
        <v>0</v>
      </c>
      <c r="S1811">
        <v>2</v>
      </c>
      <c r="T1811">
        <v>0</v>
      </c>
      <c r="U1811">
        <v>4</v>
      </c>
      <c r="V1811">
        <v>0</v>
      </c>
      <c r="W1811">
        <v>0</v>
      </c>
      <c r="X1811">
        <v>0</v>
      </c>
      <c r="Y1811">
        <v>0.288219707055</v>
      </c>
      <c r="Z1811">
        <v>0</v>
      </c>
      <c r="AA1811">
        <v>12.615281214420499</v>
      </c>
      <c r="AB1811">
        <v>0</v>
      </c>
      <c r="AC1811">
        <v>3772.2704007025814</v>
      </c>
      <c r="AD1811">
        <v>0</v>
      </c>
      <c r="AE1811">
        <v>3785.1739016240567</v>
      </c>
    </row>
    <row r="1812" spans="1:31" x14ac:dyDescent="0.3">
      <c r="A1812">
        <v>2705251</v>
      </c>
      <c r="B1812">
        <v>1</v>
      </c>
      <c r="C1812" t="s">
        <v>80</v>
      </c>
      <c r="D1812" t="s">
        <v>84</v>
      </c>
      <c r="E1812" t="s">
        <v>145</v>
      </c>
      <c r="F1812" t="s">
        <v>5306</v>
      </c>
      <c r="G1812" t="s">
        <v>181</v>
      </c>
      <c r="H1812" t="s">
        <v>135</v>
      </c>
      <c r="I1812" t="s">
        <v>136</v>
      </c>
      <c r="J1812" t="s">
        <v>137</v>
      </c>
      <c r="K1812" t="s">
        <v>138</v>
      </c>
      <c r="L1812" t="s">
        <v>5307</v>
      </c>
      <c r="M1812" t="s">
        <v>5308</v>
      </c>
      <c r="N1812">
        <v>1.206111111</v>
      </c>
      <c r="O1812">
        <v>0</v>
      </c>
      <c r="P1812">
        <v>9</v>
      </c>
      <c r="Q1812">
        <v>0</v>
      </c>
      <c r="R1812">
        <v>0</v>
      </c>
      <c r="S1812">
        <v>0</v>
      </c>
      <c r="T1812">
        <v>2</v>
      </c>
      <c r="U1812">
        <v>0</v>
      </c>
      <c r="V1812">
        <v>0</v>
      </c>
      <c r="W1812">
        <v>0</v>
      </c>
      <c r="X1812">
        <v>1.7763943410244802</v>
      </c>
      <c r="Y1812">
        <v>0</v>
      </c>
      <c r="Z1812">
        <v>0</v>
      </c>
      <c r="AA1812">
        <v>0</v>
      </c>
      <c r="AB1812">
        <v>0.64250305589363921</v>
      </c>
      <c r="AC1812">
        <v>0</v>
      </c>
      <c r="AD1812">
        <v>0</v>
      </c>
      <c r="AE1812">
        <v>2.4188973969181196</v>
      </c>
    </row>
    <row r="1813" spans="1:31" x14ac:dyDescent="0.3">
      <c r="A1813">
        <v>2705493</v>
      </c>
      <c r="B1813">
        <v>2</v>
      </c>
      <c r="C1813" t="s">
        <v>80</v>
      </c>
      <c r="D1813" t="s">
        <v>110</v>
      </c>
      <c r="E1813" t="s">
        <v>161</v>
      </c>
      <c r="F1813" t="s">
        <v>5309</v>
      </c>
      <c r="G1813" t="s">
        <v>158</v>
      </c>
      <c r="H1813" t="s">
        <v>135</v>
      </c>
      <c r="I1813" t="s">
        <v>136</v>
      </c>
      <c r="J1813" t="s">
        <v>3</v>
      </c>
      <c r="K1813" t="s">
        <v>138</v>
      </c>
      <c r="L1813" t="s">
        <v>5310</v>
      </c>
      <c r="M1813" t="s">
        <v>5311</v>
      </c>
      <c r="N1813">
        <v>1.2666666660000001</v>
      </c>
      <c r="O1813">
        <v>0</v>
      </c>
      <c r="P1813">
        <v>123</v>
      </c>
      <c r="Q1813">
        <v>0</v>
      </c>
      <c r="R1813">
        <v>0</v>
      </c>
      <c r="S1813">
        <v>0</v>
      </c>
      <c r="T1813">
        <v>21</v>
      </c>
      <c r="U1813">
        <v>0</v>
      </c>
      <c r="V1813">
        <v>0</v>
      </c>
      <c r="W1813">
        <v>0</v>
      </c>
      <c r="X1813">
        <v>42.24982477184605</v>
      </c>
      <c r="Y1813">
        <v>0</v>
      </c>
      <c r="Z1813">
        <v>0</v>
      </c>
      <c r="AA1813">
        <v>0</v>
      </c>
      <c r="AB1813">
        <v>11.789003784112676</v>
      </c>
      <c r="AC1813">
        <v>0</v>
      </c>
      <c r="AD1813">
        <v>0</v>
      </c>
      <c r="AE1813">
        <v>54.03882855595873</v>
      </c>
    </row>
    <row r="1814" spans="1:31" x14ac:dyDescent="0.3">
      <c r="A1814">
        <v>2705560</v>
      </c>
      <c r="B1814">
        <v>1</v>
      </c>
      <c r="C1814" t="s">
        <v>81</v>
      </c>
      <c r="D1814" t="s">
        <v>115</v>
      </c>
      <c r="E1814" t="s">
        <v>161</v>
      </c>
      <c r="F1814" t="s">
        <v>5312</v>
      </c>
      <c r="G1814" t="s">
        <v>163</v>
      </c>
      <c r="H1814" t="s">
        <v>135</v>
      </c>
      <c r="I1814" t="s">
        <v>136</v>
      </c>
      <c r="J1814" t="s">
        <v>137</v>
      </c>
      <c r="K1814" t="s">
        <v>138</v>
      </c>
      <c r="L1814" t="s">
        <v>5313</v>
      </c>
      <c r="M1814" t="s">
        <v>5314</v>
      </c>
      <c r="N1814">
        <v>1.318888888</v>
      </c>
      <c r="O1814">
        <v>0</v>
      </c>
      <c r="P1814">
        <v>5</v>
      </c>
      <c r="Q1814">
        <v>0</v>
      </c>
      <c r="R1814">
        <v>0</v>
      </c>
      <c r="S1814">
        <v>0</v>
      </c>
      <c r="T1814">
        <v>2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</row>
    <row r="1815" spans="1:31" x14ac:dyDescent="0.3">
      <c r="A1815">
        <v>2705460</v>
      </c>
      <c r="B1815">
        <v>1</v>
      </c>
      <c r="C1815" t="s">
        <v>80</v>
      </c>
      <c r="D1815" t="s">
        <v>99</v>
      </c>
      <c r="E1815" t="s">
        <v>213</v>
      </c>
      <c r="F1815" t="s">
        <v>5315</v>
      </c>
      <c r="G1815" t="s">
        <v>152</v>
      </c>
      <c r="H1815" t="s">
        <v>153</v>
      </c>
      <c r="I1815" t="s">
        <v>136</v>
      </c>
      <c r="J1815" t="s">
        <v>137</v>
      </c>
      <c r="K1815" t="s">
        <v>138</v>
      </c>
      <c r="L1815" t="s">
        <v>5316</v>
      </c>
      <c r="M1815" t="s">
        <v>5317</v>
      </c>
      <c r="N1815">
        <v>1.591388888</v>
      </c>
      <c r="O1815">
        <v>0</v>
      </c>
      <c r="P1815">
        <v>0</v>
      </c>
      <c r="Q1815">
        <v>0</v>
      </c>
      <c r="R1815">
        <v>0</v>
      </c>
      <c r="S1815">
        <v>5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506.77018681845198</v>
      </c>
      <c r="AB1815">
        <v>0</v>
      </c>
      <c r="AC1815">
        <v>0</v>
      </c>
      <c r="AD1815">
        <v>0</v>
      </c>
      <c r="AE1815">
        <v>506.77018681845198</v>
      </c>
    </row>
    <row r="1816" spans="1:31" x14ac:dyDescent="0.3">
      <c r="A1816">
        <v>2705291</v>
      </c>
      <c r="B1816">
        <v>1</v>
      </c>
      <c r="C1816" t="s">
        <v>81</v>
      </c>
      <c r="D1816" t="s">
        <v>118</v>
      </c>
      <c r="E1816" t="s">
        <v>145</v>
      </c>
      <c r="F1816" t="s">
        <v>5318</v>
      </c>
      <c r="G1816" t="s">
        <v>230</v>
      </c>
      <c r="H1816" t="s">
        <v>135</v>
      </c>
      <c r="I1816" t="s">
        <v>136</v>
      </c>
      <c r="J1816" t="s">
        <v>137</v>
      </c>
      <c r="K1816" t="s">
        <v>138</v>
      </c>
      <c r="L1816" t="s">
        <v>5319</v>
      </c>
      <c r="M1816" t="s">
        <v>5320</v>
      </c>
      <c r="N1816">
        <v>1.1383333330000001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3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0.6531777099903</v>
      </c>
      <c r="AC1816">
        <v>0</v>
      </c>
      <c r="AD1816">
        <v>0</v>
      </c>
      <c r="AE1816">
        <v>0.6531777099903</v>
      </c>
    </row>
    <row r="1817" spans="1:31" x14ac:dyDescent="0.3">
      <c r="A1817">
        <v>2705160</v>
      </c>
      <c r="B1817">
        <v>3</v>
      </c>
      <c r="C1817" t="s">
        <v>80</v>
      </c>
      <c r="D1817" t="s">
        <v>100</v>
      </c>
      <c r="E1817" t="s">
        <v>132</v>
      </c>
      <c r="F1817" t="s">
        <v>5084</v>
      </c>
      <c r="G1817" t="s">
        <v>209</v>
      </c>
      <c r="H1817" t="s">
        <v>135</v>
      </c>
      <c r="I1817" t="s">
        <v>136</v>
      </c>
      <c r="J1817" t="s">
        <v>137</v>
      </c>
      <c r="K1817" t="s">
        <v>210</v>
      </c>
      <c r="L1817" t="s">
        <v>5237</v>
      </c>
      <c r="M1817" t="s">
        <v>5321</v>
      </c>
      <c r="N1817">
        <v>1.9325000000000001</v>
      </c>
      <c r="O1817">
        <v>0</v>
      </c>
      <c r="P1817">
        <v>47</v>
      </c>
      <c r="Q1817">
        <v>0</v>
      </c>
      <c r="R1817">
        <v>13</v>
      </c>
      <c r="S1817">
        <v>0</v>
      </c>
      <c r="T1817">
        <v>12</v>
      </c>
      <c r="U1817">
        <v>0</v>
      </c>
      <c r="V1817">
        <v>0</v>
      </c>
      <c r="W1817">
        <v>0</v>
      </c>
      <c r="X1817">
        <v>48.080632283271633</v>
      </c>
      <c r="Y1817">
        <v>0</v>
      </c>
      <c r="Z1817">
        <v>35.884866837516505</v>
      </c>
      <c r="AA1817">
        <v>0</v>
      </c>
      <c r="AB1817">
        <v>13.887907889493546</v>
      </c>
      <c r="AC1817">
        <v>0</v>
      </c>
      <c r="AD1817">
        <v>0</v>
      </c>
      <c r="AE1817">
        <v>97.853407010281686</v>
      </c>
    </row>
    <row r="1818" spans="1:31" x14ac:dyDescent="0.3">
      <c r="A1818">
        <v>2704999</v>
      </c>
      <c r="B1818">
        <v>1</v>
      </c>
      <c r="C1818" t="s">
        <v>80</v>
      </c>
      <c r="D1818" t="s">
        <v>94</v>
      </c>
      <c r="E1818" t="s">
        <v>213</v>
      </c>
      <c r="F1818" t="s">
        <v>5322</v>
      </c>
      <c r="G1818" t="s">
        <v>152</v>
      </c>
      <c r="H1818" t="s">
        <v>153</v>
      </c>
      <c r="I1818" t="s">
        <v>136</v>
      </c>
      <c r="J1818" t="s">
        <v>137</v>
      </c>
      <c r="K1818" t="s">
        <v>138</v>
      </c>
      <c r="L1818" t="s">
        <v>5323</v>
      </c>
      <c r="M1818" t="s">
        <v>5324</v>
      </c>
      <c r="N1818">
        <v>1.163888888</v>
      </c>
      <c r="O1818">
        <v>2</v>
      </c>
      <c r="P1818">
        <v>0</v>
      </c>
      <c r="Q1818">
        <v>36</v>
      </c>
      <c r="R1818">
        <v>0</v>
      </c>
      <c r="S1818">
        <v>6</v>
      </c>
      <c r="T1818">
        <v>0</v>
      </c>
      <c r="U1818">
        <v>0</v>
      </c>
      <c r="V1818">
        <v>0</v>
      </c>
      <c r="W1818">
        <v>0.76776663106703835</v>
      </c>
      <c r="X1818">
        <v>0</v>
      </c>
      <c r="Y1818">
        <v>26.618858167871231</v>
      </c>
      <c r="Z1818">
        <v>0</v>
      </c>
      <c r="AA1818">
        <v>8.9260327861641411</v>
      </c>
      <c r="AB1818">
        <v>0</v>
      </c>
      <c r="AC1818">
        <v>0</v>
      </c>
      <c r="AD1818">
        <v>0</v>
      </c>
      <c r="AE1818">
        <v>36.312657585102407</v>
      </c>
    </row>
    <row r="1819" spans="1:31" x14ac:dyDescent="0.3">
      <c r="A1819">
        <v>2705142</v>
      </c>
      <c r="B1819">
        <v>1</v>
      </c>
      <c r="C1819" t="s">
        <v>80</v>
      </c>
      <c r="D1819" t="s">
        <v>100</v>
      </c>
      <c r="E1819" t="s">
        <v>156</v>
      </c>
      <c r="F1819" t="s">
        <v>5325</v>
      </c>
      <c r="G1819" t="s">
        <v>185</v>
      </c>
      <c r="H1819" t="s">
        <v>153</v>
      </c>
      <c r="I1819" t="s">
        <v>136</v>
      </c>
      <c r="J1819" t="s">
        <v>137</v>
      </c>
      <c r="K1819" t="s">
        <v>138</v>
      </c>
      <c r="L1819" t="s">
        <v>5326</v>
      </c>
      <c r="M1819" t="s">
        <v>5327</v>
      </c>
      <c r="N1819">
        <v>1.731944444</v>
      </c>
      <c r="O1819">
        <v>0</v>
      </c>
      <c r="P1819">
        <v>0</v>
      </c>
      <c r="Q1819">
        <v>0</v>
      </c>
      <c r="R1819">
        <v>0</v>
      </c>
      <c r="S1819">
        <v>2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4.8726670608363003</v>
      </c>
      <c r="AB1819">
        <v>0</v>
      </c>
      <c r="AC1819">
        <v>0</v>
      </c>
      <c r="AD1819">
        <v>0</v>
      </c>
      <c r="AE1819">
        <v>4.8726670608363003</v>
      </c>
    </row>
    <row r="1820" spans="1:31" x14ac:dyDescent="0.3">
      <c r="A1820">
        <v>2705391</v>
      </c>
      <c r="B1820">
        <v>1</v>
      </c>
      <c r="C1820" t="s">
        <v>80</v>
      </c>
      <c r="D1820" t="s">
        <v>93</v>
      </c>
      <c r="E1820" t="s">
        <v>161</v>
      </c>
      <c r="F1820" t="s">
        <v>5328</v>
      </c>
      <c r="G1820" t="s">
        <v>170</v>
      </c>
      <c r="H1820" t="s">
        <v>135</v>
      </c>
      <c r="I1820" t="s">
        <v>136</v>
      </c>
      <c r="J1820" t="s">
        <v>137</v>
      </c>
      <c r="K1820" t="s">
        <v>138</v>
      </c>
      <c r="L1820" t="s">
        <v>5329</v>
      </c>
      <c r="M1820" t="s">
        <v>5330</v>
      </c>
      <c r="N1820">
        <v>1.7397222219999999</v>
      </c>
      <c r="O1820">
        <v>0</v>
      </c>
      <c r="P1820">
        <v>8</v>
      </c>
      <c r="Q1820">
        <v>0</v>
      </c>
      <c r="R1820">
        <v>2</v>
      </c>
      <c r="S1820">
        <v>0</v>
      </c>
      <c r="T1820">
        <v>5</v>
      </c>
      <c r="U1820">
        <v>0</v>
      </c>
      <c r="V1820">
        <v>0</v>
      </c>
      <c r="W1820">
        <v>0</v>
      </c>
      <c r="X1820">
        <v>4.0814912216152806</v>
      </c>
      <c r="Y1820">
        <v>0</v>
      </c>
      <c r="Z1820">
        <v>4.7491785365370998</v>
      </c>
      <c r="AA1820">
        <v>0</v>
      </c>
      <c r="AB1820">
        <v>3.696894562600733</v>
      </c>
      <c r="AC1820">
        <v>0</v>
      </c>
      <c r="AD1820">
        <v>0</v>
      </c>
      <c r="AE1820">
        <v>12.527564320753113</v>
      </c>
    </row>
    <row r="1821" spans="1:31" x14ac:dyDescent="0.3">
      <c r="A1821">
        <v>2705085</v>
      </c>
      <c r="B1821">
        <v>1</v>
      </c>
      <c r="C1821" t="s">
        <v>80</v>
      </c>
      <c r="D1821" t="s">
        <v>99</v>
      </c>
      <c r="E1821" t="s">
        <v>132</v>
      </c>
      <c r="F1821" t="s">
        <v>5331</v>
      </c>
      <c r="G1821" t="s">
        <v>300</v>
      </c>
      <c r="H1821" t="s">
        <v>135</v>
      </c>
      <c r="I1821" t="s">
        <v>136</v>
      </c>
      <c r="J1821" t="s">
        <v>137</v>
      </c>
      <c r="K1821" t="s">
        <v>210</v>
      </c>
      <c r="L1821" t="s">
        <v>5332</v>
      </c>
      <c r="M1821" t="s">
        <v>5333</v>
      </c>
      <c r="N1821">
        <v>7.4338888880000003</v>
      </c>
      <c r="O1821">
        <v>0</v>
      </c>
      <c r="P1821">
        <v>117</v>
      </c>
      <c r="Q1821">
        <v>0</v>
      </c>
      <c r="R1821">
        <v>2</v>
      </c>
      <c r="S1821">
        <v>0</v>
      </c>
      <c r="T1821">
        <v>9</v>
      </c>
      <c r="U1821">
        <v>0</v>
      </c>
      <c r="V1821">
        <v>1</v>
      </c>
      <c r="W1821">
        <v>0</v>
      </c>
      <c r="X1821">
        <v>109.58024260341577</v>
      </c>
      <c r="Y1821">
        <v>0</v>
      </c>
      <c r="Z1821">
        <v>0</v>
      </c>
      <c r="AA1821">
        <v>0</v>
      </c>
      <c r="AB1821">
        <v>58.939485670058019</v>
      </c>
      <c r="AC1821">
        <v>0</v>
      </c>
      <c r="AD1821">
        <v>1229.5594887723157</v>
      </c>
      <c r="AE1821">
        <v>1398.0792170457894</v>
      </c>
    </row>
    <row r="1822" spans="1:31" x14ac:dyDescent="0.3">
      <c r="A1822">
        <v>2705583</v>
      </c>
      <c r="B1822">
        <v>1</v>
      </c>
      <c r="C1822" t="s">
        <v>81</v>
      </c>
      <c r="D1822" t="s">
        <v>128</v>
      </c>
      <c r="E1822" t="s">
        <v>161</v>
      </c>
      <c r="F1822" t="s">
        <v>5334</v>
      </c>
      <c r="G1822" t="s">
        <v>163</v>
      </c>
      <c r="H1822" t="s">
        <v>135</v>
      </c>
      <c r="I1822" t="s">
        <v>136</v>
      </c>
      <c r="J1822" t="s">
        <v>137</v>
      </c>
      <c r="K1822" t="s">
        <v>138</v>
      </c>
      <c r="L1822" t="s">
        <v>5335</v>
      </c>
      <c r="M1822" t="s">
        <v>5336</v>
      </c>
      <c r="N1822">
        <v>1.1444444439999999</v>
      </c>
      <c r="O1822">
        <v>0</v>
      </c>
      <c r="P1822">
        <v>62</v>
      </c>
      <c r="Q1822">
        <v>0</v>
      </c>
      <c r="R1822">
        <v>0</v>
      </c>
      <c r="S1822">
        <v>0</v>
      </c>
      <c r="T1822">
        <v>6</v>
      </c>
      <c r="U1822">
        <v>0</v>
      </c>
      <c r="V1822">
        <v>0</v>
      </c>
      <c r="W1822">
        <v>0</v>
      </c>
      <c r="X1822">
        <v>15.494173217014012</v>
      </c>
      <c r="Y1822">
        <v>0</v>
      </c>
      <c r="Z1822">
        <v>0</v>
      </c>
      <c r="AA1822">
        <v>0</v>
      </c>
      <c r="AB1822">
        <v>5.4091259667626259</v>
      </c>
      <c r="AC1822">
        <v>0</v>
      </c>
      <c r="AD1822">
        <v>0</v>
      </c>
      <c r="AE1822">
        <v>20.903299183776639</v>
      </c>
    </row>
    <row r="1823" spans="1:31" x14ac:dyDescent="0.3">
      <c r="A1823">
        <v>2705042</v>
      </c>
      <c r="B1823">
        <v>1</v>
      </c>
      <c r="C1823" t="s">
        <v>80</v>
      </c>
      <c r="D1823" t="s">
        <v>84</v>
      </c>
      <c r="E1823" t="s">
        <v>132</v>
      </c>
      <c r="F1823" t="s">
        <v>5337</v>
      </c>
      <c r="G1823" t="s">
        <v>300</v>
      </c>
      <c r="H1823" t="s">
        <v>135</v>
      </c>
      <c r="I1823" t="s">
        <v>136</v>
      </c>
      <c r="J1823" t="s">
        <v>137</v>
      </c>
      <c r="K1823" t="s">
        <v>210</v>
      </c>
      <c r="L1823" t="s">
        <v>5338</v>
      </c>
      <c r="M1823" t="s">
        <v>5339</v>
      </c>
      <c r="N1823">
        <v>1.7833333330000001</v>
      </c>
      <c r="O1823">
        <v>0</v>
      </c>
      <c r="P1823">
        <v>26</v>
      </c>
      <c r="Q1823">
        <v>0</v>
      </c>
      <c r="R1823">
        <v>0</v>
      </c>
      <c r="S1823">
        <v>0</v>
      </c>
      <c r="T1823">
        <v>145</v>
      </c>
      <c r="U1823">
        <v>0</v>
      </c>
      <c r="V1823">
        <v>3</v>
      </c>
      <c r="W1823">
        <v>0</v>
      </c>
      <c r="X1823">
        <v>9.0900510859991002</v>
      </c>
      <c r="Y1823">
        <v>0</v>
      </c>
      <c r="Z1823">
        <v>0</v>
      </c>
      <c r="AA1823">
        <v>0</v>
      </c>
      <c r="AB1823">
        <v>269.25479697776547</v>
      </c>
      <c r="AC1823">
        <v>0</v>
      </c>
      <c r="AD1823">
        <v>99.739462904950003</v>
      </c>
      <c r="AE1823">
        <v>378.08431096871459</v>
      </c>
    </row>
    <row r="1824" spans="1:31" x14ac:dyDescent="0.3">
      <c r="A1824">
        <v>2705434</v>
      </c>
      <c r="B1824">
        <v>1</v>
      </c>
      <c r="C1824" t="s">
        <v>81</v>
      </c>
      <c r="D1824" t="s">
        <v>117</v>
      </c>
      <c r="E1824" t="s">
        <v>213</v>
      </c>
      <c r="F1824" t="s">
        <v>3035</v>
      </c>
      <c r="G1824" t="s">
        <v>152</v>
      </c>
      <c r="H1824" t="s">
        <v>153</v>
      </c>
      <c r="I1824" t="s">
        <v>136</v>
      </c>
      <c r="J1824" t="s">
        <v>137</v>
      </c>
      <c r="K1824" t="s">
        <v>138</v>
      </c>
      <c r="L1824" t="s">
        <v>5340</v>
      </c>
      <c r="M1824" t="s">
        <v>5341</v>
      </c>
      <c r="N1824">
        <v>0.34749999999999998</v>
      </c>
      <c r="O1824">
        <v>1</v>
      </c>
      <c r="P1824">
        <v>1051</v>
      </c>
      <c r="Q1824">
        <v>9</v>
      </c>
      <c r="R1824">
        <v>54</v>
      </c>
      <c r="S1824">
        <v>7</v>
      </c>
      <c r="T1824">
        <v>125</v>
      </c>
      <c r="U1824">
        <v>0</v>
      </c>
      <c r="V1824">
        <v>0</v>
      </c>
      <c r="W1824">
        <v>6.2957672023333328E-2</v>
      </c>
      <c r="X1824">
        <v>39.712503471192242</v>
      </c>
      <c r="Y1824">
        <v>22.699254664421531</v>
      </c>
      <c r="Z1824">
        <v>2.8504394721271806</v>
      </c>
      <c r="AA1824">
        <v>58.523612722091535</v>
      </c>
      <c r="AB1824">
        <v>22.046646164313408</v>
      </c>
      <c r="AC1824">
        <v>0</v>
      </c>
      <c r="AD1824">
        <v>0</v>
      </c>
      <c r="AE1824">
        <v>145.89541416616925</v>
      </c>
    </row>
    <row r="1825" spans="1:31" x14ac:dyDescent="0.3">
      <c r="A1825">
        <v>2705208</v>
      </c>
      <c r="B1825">
        <v>1</v>
      </c>
      <c r="C1825" t="s">
        <v>81</v>
      </c>
      <c r="D1825" t="s">
        <v>128</v>
      </c>
      <c r="E1825" t="s">
        <v>150</v>
      </c>
      <c r="F1825" t="s">
        <v>5342</v>
      </c>
      <c r="G1825" t="s">
        <v>300</v>
      </c>
      <c r="H1825" t="s">
        <v>153</v>
      </c>
      <c r="I1825" t="s">
        <v>136</v>
      </c>
      <c r="J1825" t="s">
        <v>137</v>
      </c>
      <c r="K1825" t="s">
        <v>210</v>
      </c>
      <c r="L1825" t="s">
        <v>5343</v>
      </c>
      <c r="M1825" t="s">
        <v>5344</v>
      </c>
      <c r="N1825">
        <v>5.7736111110000001</v>
      </c>
      <c r="O1825">
        <v>18</v>
      </c>
      <c r="P1825">
        <v>1788</v>
      </c>
      <c r="Q1825">
        <v>71</v>
      </c>
      <c r="R1825">
        <v>104</v>
      </c>
      <c r="S1825">
        <v>12</v>
      </c>
      <c r="T1825">
        <v>154</v>
      </c>
      <c r="U1825">
        <v>3</v>
      </c>
      <c r="V1825">
        <v>0</v>
      </c>
      <c r="W1825">
        <v>23.459352579692105</v>
      </c>
      <c r="X1825">
        <v>1408.2034144348131</v>
      </c>
      <c r="Y1825">
        <v>174.79474444797276</v>
      </c>
      <c r="Z1825">
        <v>249.44934459786251</v>
      </c>
      <c r="AA1825">
        <v>1720.3772838571413</v>
      </c>
      <c r="AB1825">
        <v>477.86352948872968</v>
      </c>
      <c r="AC1825">
        <v>1414.1937852752287</v>
      </c>
      <c r="AD1825">
        <v>0</v>
      </c>
      <c r="AE1825">
        <v>5468.3414546814402</v>
      </c>
    </row>
    <row r="1826" spans="1:31" x14ac:dyDescent="0.3">
      <c r="A1826">
        <v>2705540</v>
      </c>
      <c r="B1826">
        <v>1</v>
      </c>
      <c r="C1826" t="s">
        <v>80</v>
      </c>
      <c r="D1826" t="s">
        <v>88</v>
      </c>
      <c r="E1826" t="s">
        <v>156</v>
      </c>
      <c r="F1826" t="s">
        <v>5345</v>
      </c>
      <c r="G1826" t="s">
        <v>170</v>
      </c>
      <c r="H1826" t="s">
        <v>153</v>
      </c>
      <c r="I1826" t="s">
        <v>136</v>
      </c>
      <c r="J1826" t="s">
        <v>137</v>
      </c>
      <c r="K1826" t="s">
        <v>138</v>
      </c>
      <c r="L1826" t="s">
        <v>5346</v>
      </c>
      <c r="M1826" t="s">
        <v>5347</v>
      </c>
      <c r="N1826">
        <v>0.30527777699999997</v>
      </c>
      <c r="O1826">
        <v>0</v>
      </c>
      <c r="P1826">
        <v>340</v>
      </c>
      <c r="Q1826">
        <v>0</v>
      </c>
      <c r="R1826">
        <v>0</v>
      </c>
      <c r="S1826">
        <v>0</v>
      </c>
      <c r="T1826">
        <v>18</v>
      </c>
      <c r="U1826">
        <v>0</v>
      </c>
      <c r="V1826">
        <v>0</v>
      </c>
      <c r="W1826">
        <v>0</v>
      </c>
      <c r="X1826">
        <v>23.973575812859817</v>
      </c>
      <c r="Y1826">
        <v>0</v>
      </c>
      <c r="Z1826">
        <v>0</v>
      </c>
      <c r="AA1826">
        <v>0</v>
      </c>
      <c r="AB1826">
        <v>4.9801126510395743</v>
      </c>
      <c r="AC1826">
        <v>0</v>
      </c>
      <c r="AD1826">
        <v>0</v>
      </c>
      <c r="AE1826">
        <v>28.95368846389939</v>
      </c>
    </row>
    <row r="1827" spans="1:31" x14ac:dyDescent="0.3">
      <c r="A1827">
        <v>2705225</v>
      </c>
      <c r="B1827">
        <v>1</v>
      </c>
      <c r="C1827" t="s">
        <v>81</v>
      </c>
      <c r="D1827" t="s">
        <v>113</v>
      </c>
      <c r="E1827" t="s">
        <v>145</v>
      </c>
      <c r="F1827" t="s">
        <v>5348</v>
      </c>
      <c r="G1827" t="s">
        <v>147</v>
      </c>
      <c r="H1827" t="s">
        <v>135</v>
      </c>
      <c r="I1827" t="s">
        <v>136</v>
      </c>
      <c r="J1827" t="s">
        <v>137</v>
      </c>
      <c r="K1827" t="s">
        <v>138</v>
      </c>
      <c r="L1827" t="s">
        <v>5349</v>
      </c>
      <c r="M1827" t="s">
        <v>5350</v>
      </c>
      <c r="N1827">
        <v>4.6227777769999996</v>
      </c>
      <c r="O1827">
        <v>0</v>
      </c>
      <c r="P1827">
        <v>4</v>
      </c>
      <c r="Q1827">
        <v>0</v>
      </c>
      <c r="R1827">
        <v>0</v>
      </c>
      <c r="S1827">
        <v>0</v>
      </c>
      <c r="T1827">
        <v>1</v>
      </c>
      <c r="U1827">
        <v>0</v>
      </c>
      <c r="V1827">
        <v>0</v>
      </c>
      <c r="W1827">
        <v>0</v>
      </c>
      <c r="X1827">
        <v>3.4056434218753799</v>
      </c>
      <c r="Y1827">
        <v>0</v>
      </c>
      <c r="Z1827">
        <v>0</v>
      </c>
      <c r="AA1827">
        <v>0</v>
      </c>
      <c r="AB1827">
        <v>1.7765321390685518</v>
      </c>
      <c r="AC1827">
        <v>0</v>
      </c>
      <c r="AD1827">
        <v>0</v>
      </c>
      <c r="AE1827">
        <v>5.1821755609439322</v>
      </c>
    </row>
    <row r="1828" spans="1:31" x14ac:dyDescent="0.3">
      <c r="A1828">
        <v>2705411</v>
      </c>
      <c r="B1828">
        <v>1</v>
      </c>
      <c r="C1828" t="s">
        <v>81</v>
      </c>
      <c r="D1828" t="s">
        <v>118</v>
      </c>
      <c r="E1828" t="s">
        <v>213</v>
      </c>
      <c r="F1828" t="s">
        <v>5351</v>
      </c>
      <c r="G1828" t="s">
        <v>152</v>
      </c>
      <c r="H1828" t="s">
        <v>153</v>
      </c>
      <c r="I1828" t="s">
        <v>136</v>
      </c>
      <c r="J1828" t="s">
        <v>137</v>
      </c>
      <c r="K1828" t="s">
        <v>138</v>
      </c>
      <c r="L1828" t="s">
        <v>5352</v>
      </c>
      <c r="M1828" t="s">
        <v>5353</v>
      </c>
      <c r="N1828">
        <v>0.42499999999999999</v>
      </c>
      <c r="O1828">
        <v>22</v>
      </c>
      <c r="P1828">
        <v>665</v>
      </c>
      <c r="Q1828">
        <v>230</v>
      </c>
      <c r="R1828">
        <v>139</v>
      </c>
      <c r="S1828">
        <v>24</v>
      </c>
      <c r="T1828">
        <v>58</v>
      </c>
      <c r="U1828">
        <v>1</v>
      </c>
      <c r="V1828">
        <v>0</v>
      </c>
      <c r="W1828">
        <v>0.62438720612459986</v>
      </c>
      <c r="X1828">
        <v>43.495145478864124</v>
      </c>
      <c r="Y1828">
        <v>64.919211850239975</v>
      </c>
      <c r="Z1828">
        <v>17.289248378810257</v>
      </c>
      <c r="AA1828">
        <v>46.866674062756125</v>
      </c>
      <c r="AB1828">
        <v>7.5589872958332016</v>
      </c>
      <c r="AC1828">
        <v>102.91330945747161</v>
      </c>
      <c r="AD1828">
        <v>0</v>
      </c>
      <c r="AE1828">
        <v>283.66696373009989</v>
      </c>
    </row>
    <row r="1829" spans="1:31" x14ac:dyDescent="0.3">
      <c r="A1829">
        <v>2705457</v>
      </c>
      <c r="B1829">
        <v>1</v>
      </c>
      <c r="C1829" t="s">
        <v>80</v>
      </c>
      <c r="D1829" t="s">
        <v>86</v>
      </c>
      <c r="E1829" t="s">
        <v>145</v>
      </c>
      <c r="F1829" t="s">
        <v>5354</v>
      </c>
      <c r="G1829" t="s">
        <v>230</v>
      </c>
      <c r="H1829" t="s">
        <v>135</v>
      </c>
      <c r="I1829" t="s">
        <v>136</v>
      </c>
      <c r="J1829" t="s">
        <v>137</v>
      </c>
      <c r="K1829" t="s">
        <v>138</v>
      </c>
      <c r="L1829" t="s">
        <v>5355</v>
      </c>
      <c r="M1829" t="s">
        <v>5356</v>
      </c>
      <c r="N1829">
        <v>1.4841666659999999</v>
      </c>
      <c r="O1829">
        <v>0</v>
      </c>
      <c r="P1829">
        <v>1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3.254625455534188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3.254625455534188</v>
      </c>
    </row>
    <row r="1830" spans="1:31" x14ac:dyDescent="0.3">
      <c r="A1830">
        <v>2705016</v>
      </c>
      <c r="B1830">
        <v>1</v>
      </c>
      <c r="C1830" t="s">
        <v>80</v>
      </c>
      <c r="D1830" t="s">
        <v>94</v>
      </c>
      <c r="E1830" t="s">
        <v>145</v>
      </c>
      <c r="F1830" t="s">
        <v>5357</v>
      </c>
      <c r="G1830" t="s">
        <v>181</v>
      </c>
      <c r="H1830" t="s">
        <v>135</v>
      </c>
      <c r="I1830" t="s">
        <v>136</v>
      </c>
      <c r="J1830" t="s">
        <v>137</v>
      </c>
      <c r="K1830" t="s">
        <v>138</v>
      </c>
      <c r="L1830" t="s">
        <v>5358</v>
      </c>
      <c r="M1830" t="s">
        <v>5359</v>
      </c>
      <c r="N1830">
        <v>4.7594444439999997</v>
      </c>
      <c r="O1830">
        <v>0</v>
      </c>
      <c r="P1830">
        <v>4</v>
      </c>
      <c r="Q1830">
        <v>0</v>
      </c>
      <c r="R1830">
        <v>0</v>
      </c>
      <c r="S1830">
        <v>0</v>
      </c>
      <c r="T1830">
        <v>1</v>
      </c>
      <c r="U1830">
        <v>0</v>
      </c>
      <c r="V1830">
        <v>0</v>
      </c>
      <c r="W1830">
        <v>0</v>
      </c>
      <c r="X1830">
        <v>3.6805444955823305</v>
      </c>
      <c r="Y1830">
        <v>0</v>
      </c>
      <c r="Z1830">
        <v>0</v>
      </c>
      <c r="AA1830">
        <v>0</v>
      </c>
      <c r="AB1830">
        <v>1.4216582786537602</v>
      </c>
      <c r="AC1830">
        <v>0</v>
      </c>
      <c r="AD1830">
        <v>0</v>
      </c>
      <c r="AE1830">
        <v>5.1022027742360905</v>
      </c>
    </row>
    <row r="1831" spans="1:31" x14ac:dyDescent="0.3">
      <c r="A1831">
        <v>2705600</v>
      </c>
      <c r="B1831">
        <v>1</v>
      </c>
      <c r="C1831" t="s">
        <v>81</v>
      </c>
      <c r="D1831" t="s">
        <v>118</v>
      </c>
      <c r="E1831" t="s">
        <v>161</v>
      </c>
      <c r="F1831" t="s">
        <v>5360</v>
      </c>
      <c r="G1831" t="s">
        <v>170</v>
      </c>
      <c r="H1831" t="s">
        <v>135</v>
      </c>
      <c r="I1831" t="s">
        <v>136</v>
      </c>
      <c r="J1831" t="s">
        <v>137</v>
      </c>
      <c r="K1831" t="s">
        <v>138</v>
      </c>
      <c r="L1831" t="s">
        <v>5361</v>
      </c>
      <c r="M1831" t="s">
        <v>5362</v>
      </c>
      <c r="N1831">
        <v>0.97111111100000003</v>
      </c>
      <c r="O1831">
        <v>0</v>
      </c>
      <c r="P1831">
        <v>76</v>
      </c>
      <c r="Q1831">
        <v>0</v>
      </c>
      <c r="R1831">
        <v>0</v>
      </c>
      <c r="S1831">
        <v>0</v>
      </c>
      <c r="T1831">
        <v>7</v>
      </c>
      <c r="U1831">
        <v>0</v>
      </c>
      <c r="V1831">
        <v>0</v>
      </c>
      <c r="W1831">
        <v>0</v>
      </c>
      <c r="X1831">
        <v>18.131732372613094</v>
      </c>
      <c r="Y1831">
        <v>0</v>
      </c>
      <c r="Z1831">
        <v>0</v>
      </c>
      <c r="AA1831">
        <v>0</v>
      </c>
      <c r="AB1831">
        <v>1.7637039572595736</v>
      </c>
      <c r="AC1831">
        <v>0</v>
      </c>
      <c r="AD1831">
        <v>0</v>
      </c>
      <c r="AE1831">
        <v>19.895436329872666</v>
      </c>
    </row>
    <row r="1832" spans="1:31" x14ac:dyDescent="0.3">
      <c r="A1832">
        <v>2705002</v>
      </c>
      <c r="B1832">
        <v>1</v>
      </c>
      <c r="C1832" t="s">
        <v>80</v>
      </c>
      <c r="D1832" t="s">
        <v>94</v>
      </c>
      <c r="E1832" t="s">
        <v>132</v>
      </c>
      <c r="F1832" t="s">
        <v>5363</v>
      </c>
      <c r="G1832" t="s">
        <v>170</v>
      </c>
      <c r="H1832" t="s">
        <v>135</v>
      </c>
      <c r="I1832" t="s">
        <v>136</v>
      </c>
      <c r="J1832" t="s">
        <v>137</v>
      </c>
      <c r="K1832" t="s">
        <v>138</v>
      </c>
      <c r="L1832" t="s">
        <v>5364</v>
      </c>
      <c r="M1832" t="s">
        <v>5365</v>
      </c>
      <c r="N1832">
        <v>0.73222222199999998</v>
      </c>
      <c r="O1832">
        <v>0</v>
      </c>
      <c r="P1832">
        <v>34</v>
      </c>
      <c r="Q1832">
        <v>0</v>
      </c>
      <c r="R1832">
        <v>0</v>
      </c>
      <c r="S1832">
        <v>0</v>
      </c>
      <c r="T1832">
        <v>12</v>
      </c>
      <c r="U1832">
        <v>0</v>
      </c>
      <c r="V1832">
        <v>0</v>
      </c>
      <c r="W1832">
        <v>0</v>
      </c>
      <c r="X1832">
        <v>10.892577292743962</v>
      </c>
      <c r="Y1832">
        <v>0</v>
      </c>
      <c r="Z1832">
        <v>0</v>
      </c>
      <c r="AA1832">
        <v>0</v>
      </c>
      <c r="AB1832">
        <v>2.7196177641058399</v>
      </c>
      <c r="AC1832">
        <v>0</v>
      </c>
      <c r="AD1832">
        <v>0</v>
      </c>
      <c r="AE1832">
        <v>13.612195056849801</v>
      </c>
    </row>
    <row r="1833" spans="1:31" x14ac:dyDescent="0.3">
      <c r="A1833">
        <v>2705082</v>
      </c>
      <c r="B1833">
        <v>1</v>
      </c>
      <c r="C1833" t="s">
        <v>80</v>
      </c>
      <c r="D1833" t="s">
        <v>84</v>
      </c>
      <c r="E1833" t="s">
        <v>132</v>
      </c>
      <c r="F1833" t="s">
        <v>5366</v>
      </c>
      <c r="G1833" t="s">
        <v>170</v>
      </c>
      <c r="H1833" t="s">
        <v>135</v>
      </c>
      <c r="I1833" t="s">
        <v>136</v>
      </c>
      <c r="J1833" t="s">
        <v>137</v>
      </c>
      <c r="K1833" t="s">
        <v>138</v>
      </c>
      <c r="L1833" t="s">
        <v>5367</v>
      </c>
      <c r="M1833" t="s">
        <v>5368</v>
      </c>
      <c r="N1833">
        <v>0.97861111099999998</v>
      </c>
      <c r="O1833">
        <v>0</v>
      </c>
      <c r="P1833">
        <v>637</v>
      </c>
      <c r="Q1833">
        <v>0</v>
      </c>
      <c r="R1833">
        <v>0</v>
      </c>
      <c r="S1833">
        <v>0</v>
      </c>
      <c r="T1833">
        <v>22</v>
      </c>
      <c r="U1833">
        <v>0</v>
      </c>
      <c r="V1833">
        <v>0</v>
      </c>
      <c r="W1833">
        <v>0</v>
      </c>
      <c r="X1833">
        <v>107.41822332878502</v>
      </c>
      <c r="Y1833">
        <v>0</v>
      </c>
      <c r="Z1833">
        <v>0</v>
      </c>
      <c r="AA1833">
        <v>0</v>
      </c>
      <c r="AB1833">
        <v>33.513995668480675</v>
      </c>
      <c r="AC1833">
        <v>0</v>
      </c>
      <c r="AD1833">
        <v>0</v>
      </c>
      <c r="AE1833">
        <v>140.93221899726569</v>
      </c>
    </row>
    <row r="1834" spans="1:31" x14ac:dyDescent="0.3">
      <c r="A1834">
        <v>2705288</v>
      </c>
      <c r="B1834">
        <v>1</v>
      </c>
      <c r="C1834" t="s">
        <v>81</v>
      </c>
      <c r="D1834" t="s">
        <v>127</v>
      </c>
      <c r="E1834" t="s">
        <v>132</v>
      </c>
      <c r="F1834" t="s">
        <v>5369</v>
      </c>
      <c r="G1834" t="s">
        <v>300</v>
      </c>
      <c r="H1834" t="s">
        <v>135</v>
      </c>
      <c r="I1834" t="s">
        <v>136</v>
      </c>
      <c r="J1834" t="s">
        <v>137</v>
      </c>
      <c r="K1834" t="s">
        <v>210</v>
      </c>
      <c r="L1834" t="s">
        <v>5370</v>
      </c>
      <c r="M1834" t="s">
        <v>5371</v>
      </c>
      <c r="N1834">
        <v>5.4255555549999999</v>
      </c>
      <c r="O1834">
        <v>0</v>
      </c>
      <c r="P1834">
        <v>213</v>
      </c>
      <c r="Q1834">
        <v>0</v>
      </c>
      <c r="R1834">
        <v>11</v>
      </c>
      <c r="S1834">
        <v>0</v>
      </c>
      <c r="T1834">
        <v>19</v>
      </c>
      <c r="U1834">
        <v>0</v>
      </c>
      <c r="V1834">
        <v>0</v>
      </c>
      <c r="W1834">
        <v>0</v>
      </c>
      <c r="X1834">
        <v>222.02147271367457</v>
      </c>
      <c r="Y1834">
        <v>0</v>
      </c>
      <c r="Z1834">
        <v>7.5847913846444195</v>
      </c>
      <c r="AA1834">
        <v>0</v>
      </c>
      <c r="AB1834">
        <v>67.386189922331397</v>
      </c>
      <c r="AC1834">
        <v>0</v>
      </c>
      <c r="AD1834">
        <v>0</v>
      </c>
      <c r="AE1834">
        <v>296.99245402065037</v>
      </c>
    </row>
    <row r="1835" spans="1:31" x14ac:dyDescent="0.3">
      <c r="A1835">
        <v>2705088</v>
      </c>
      <c r="B1835">
        <v>1</v>
      </c>
      <c r="C1835" t="s">
        <v>80</v>
      </c>
      <c r="D1835" t="s">
        <v>96</v>
      </c>
      <c r="E1835" t="s">
        <v>200</v>
      </c>
      <c r="F1835" t="s">
        <v>5372</v>
      </c>
      <c r="G1835" t="s">
        <v>393</v>
      </c>
      <c r="H1835" t="s">
        <v>135</v>
      </c>
      <c r="I1835" t="s">
        <v>136</v>
      </c>
      <c r="J1835" t="s">
        <v>137</v>
      </c>
      <c r="K1835" t="s">
        <v>138</v>
      </c>
      <c r="L1835" t="s">
        <v>5373</v>
      </c>
      <c r="M1835" t="s">
        <v>5374</v>
      </c>
      <c r="N1835">
        <v>1.416666666</v>
      </c>
      <c r="O1835">
        <v>0</v>
      </c>
      <c r="P1835">
        <v>54</v>
      </c>
      <c r="Q1835">
        <v>0</v>
      </c>
      <c r="R1835">
        <v>0</v>
      </c>
      <c r="S1835">
        <v>0</v>
      </c>
      <c r="T1835">
        <v>9</v>
      </c>
      <c r="U1835">
        <v>0</v>
      </c>
      <c r="V1835">
        <v>0</v>
      </c>
      <c r="W1835">
        <v>0</v>
      </c>
      <c r="X1835">
        <v>20.671122831677508</v>
      </c>
      <c r="Y1835">
        <v>0</v>
      </c>
      <c r="Z1835">
        <v>0</v>
      </c>
      <c r="AA1835">
        <v>0</v>
      </c>
      <c r="AB1835">
        <v>23.387818093850019</v>
      </c>
      <c r="AC1835">
        <v>0</v>
      </c>
      <c r="AD1835">
        <v>0</v>
      </c>
      <c r="AE1835">
        <v>44.058940925527523</v>
      </c>
    </row>
    <row r="1836" spans="1:31" x14ac:dyDescent="0.3">
      <c r="A1836">
        <v>2705134</v>
      </c>
      <c r="B1836">
        <v>1</v>
      </c>
      <c r="C1836" t="s">
        <v>80</v>
      </c>
      <c r="D1836" t="s">
        <v>84</v>
      </c>
      <c r="E1836" t="s">
        <v>156</v>
      </c>
      <c r="F1836" t="s">
        <v>5375</v>
      </c>
      <c r="G1836" t="s">
        <v>209</v>
      </c>
      <c r="H1836" t="s">
        <v>153</v>
      </c>
      <c r="I1836" t="s">
        <v>136</v>
      </c>
      <c r="J1836" t="s">
        <v>137</v>
      </c>
      <c r="K1836" t="s">
        <v>210</v>
      </c>
      <c r="L1836" t="s">
        <v>5376</v>
      </c>
      <c r="M1836" t="s">
        <v>5377</v>
      </c>
      <c r="N1836">
        <v>3.0377777770000001</v>
      </c>
      <c r="O1836">
        <v>0</v>
      </c>
      <c r="P1836">
        <v>1290</v>
      </c>
      <c r="Q1836">
        <v>0</v>
      </c>
      <c r="R1836">
        <v>0</v>
      </c>
      <c r="S1836">
        <v>0</v>
      </c>
      <c r="T1836">
        <v>132</v>
      </c>
      <c r="U1836">
        <v>0</v>
      </c>
      <c r="V1836">
        <v>1</v>
      </c>
      <c r="W1836">
        <v>0</v>
      </c>
      <c r="X1836">
        <v>723.19439693712275</v>
      </c>
      <c r="Y1836">
        <v>0</v>
      </c>
      <c r="Z1836">
        <v>0</v>
      </c>
      <c r="AA1836">
        <v>0</v>
      </c>
      <c r="AB1836">
        <v>266.01441670773897</v>
      </c>
      <c r="AC1836">
        <v>0</v>
      </c>
      <c r="AD1836">
        <v>52.040486947051029</v>
      </c>
      <c r="AE1836">
        <v>1041.2493005919127</v>
      </c>
    </row>
    <row r="1837" spans="1:31" x14ac:dyDescent="0.3">
      <c r="A1837">
        <v>2705071</v>
      </c>
      <c r="B1837">
        <v>1</v>
      </c>
      <c r="C1837" t="s">
        <v>80</v>
      </c>
      <c r="D1837" t="s">
        <v>97</v>
      </c>
      <c r="E1837" t="s">
        <v>150</v>
      </c>
      <c r="F1837" t="s">
        <v>5378</v>
      </c>
      <c r="G1837" t="s">
        <v>1613</v>
      </c>
      <c r="H1837" t="s">
        <v>153</v>
      </c>
      <c r="I1837" t="s">
        <v>136</v>
      </c>
      <c r="J1837" t="s">
        <v>137</v>
      </c>
      <c r="K1837" t="s">
        <v>138</v>
      </c>
      <c r="L1837" t="s">
        <v>5379</v>
      </c>
      <c r="M1837" t="s">
        <v>5380</v>
      </c>
      <c r="N1837">
        <v>0.54777777699999997</v>
      </c>
      <c r="O1837">
        <v>0</v>
      </c>
      <c r="P1837">
        <v>0</v>
      </c>
      <c r="Q1837">
        <v>7</v>
      </c>
      <c r="R1837">
        <v>0</v>
      </c>
      <c r="S1837">
        <v>8</v>
      </c>
      <c r="T1837">
        <v>0</v>
      </c>
      <c r="U1837">
        <v>1</v>
      </c>
      <c r="V1837">
        <v>0</v>
      </c>
      <c r="W1837">
        <v>0</v>
      </c>
      <c r="X1837">
        <v>0</v>
      </c>
      <c r="Y1837">
        <v>1.3647460890375867</v>
      </c>
      <c r="Z1837">
        <v>0</v>
      </c>
      <c r="AA1837">
        <v>20.126828150143499</v>
      </c>
      <c r="AB1837">
        <v>0</v>
      </c>
      <c r="AC1837">
        <v>70.098253454028807</v>
      </c>
      <c r="AD1837">
        <v>0</v>
      </c>
      <c r="AE1837">
        <v>91.589827693209898</v>
      </c>
    </row>
    <row r="1838" spans="1:31" x14ac:dyDescent="0.3">
      <c r="A1838">
        <v>2705065</v>
      </c>
      <c r="B1838">
        <v>1</v>
      </c>
      <c r="C1838" t="s">
        <v>80</v>
      </c>
      <c r="D1838" t="s">
        <v>110</v>
      </c>
      <c r="E1838" t="s">
        <v>132</v>
      </c>
      <c r="F1838" t="s">
        <v>5381</v>
      </c>
      <c r="G1838" t="s">
        <v>170</v>
      </c>
      <c r="H1838" t="s">
        <v>135</v>
      </c>
      <c r="I1838" t="s">
        <v>136</v>
      </c>
      <c r="J1838" t="s">
        <v>137</v>
      </c>
      <c r="K1838" t="s">
        <v>138</v>
      </c>
      <c r="L1838" t="s">
        <v>5382</v>
      </c>
      <c r="M1838" t="s">
        <v>5016</v>
      </c>
      <c r="N1838">
        <v>0.70305555500000005</v>
      </c>
      <c r="O1838">
        <v>0</v>
      </c>
      <c r="P1838">
        <v>147</v>
      </c>
      <c r="Q1838">
        <v>0</v>
      </c>
      <c r="R1838">
        <v>0</v>
      </c>
      <c r="S1838">
        <v>0</v>
      </c>
      <c r="T1838">
        <v>13</v>
      </c>
      <c r="U1838">
        <v>0</v>
      </c>
      <c r="V1838">
        <v>0</v>
      </c>
      <c r="W1838">
        <v>0</v>
      </c>
      <c r="X1838">
        <v>29.479092664016392</v>
      </c>
      <c r="Y1838">
        <v>0</v>
      </c>
      <c r="Z1838">
        <v>0</v>
      </c>
      <c r="AA1838">
        <v>0</v>
      </c>
      <c r="AB1838">
        <v>6.5459219040982441</v>
      </c>
      <c r="AC1838">
        <v>0</v>
      </c>
      <c r="AD1838">
        <v>0</v>
      </c>
      <c r="AE1838">
        <v>36.025014568114635</v>
      </c>
    </row>
    <row r="1839" spans="1:31" x14ac:dyDescent="0.3">
      <c r="A1839">
        <v>2705005</v>
      </c>
      <c r="B1839">
        <v>1</v>
      </c>
      <c r="C1839" t="s">
        <v>80</v>
      </c>
      <c r="D1839" t="s">
        <v>87</v>
      </c>
      <c r="E1839" t="s">
        <v>145</v>
      </c>
      <c r="F1839" t="s">
        <v>5383</v>
      </c>
      <c r="G1839" t="s">
        <v>230</v>
      </c>
      <c r="H1839" t="s">
        <v>135</v>
      </c>
      <c r="I1839" t="s">
        <v>136</v>
      </c>
      <c r="J1839" t="s">
        <v>137</v>
      </c>
      <c r="K1839" t="s">
        <v>138</v>
      </c>
      <c r="L1839" t="s">
        <v>5384</v>
      </c>
      <c r="M1839" t="s">
        <v>5385</v>
      </c>
      <c r="N1839">
        <v>2.5505555549999999</v>
      </c>
      <c r="O1839">
        <v>0</v>
      </c>
      <c r="P1839">
        <v>2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0.69033956770787508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0.69033956770787508</v>
      </c>
    </row>
    <row r="1840" spans="1:31" x14ac:dyDescent="0.3">
      <c r="A1840">
        <v>2705569</v>
      </c>
      <c r="B1840">
        <v>1</v>
      </c>
      <c r="C1840" t="s">
        <v>80</v>
      </c>
      <c r="D1840" t="s">
        <v>88</v>
      </c>
      <c r="E1840" t="s">
        <v>132</v>
      </c>
      <c r="F1840" t="s">
        <v>5386</v>
      </c>
      <c r="G1840" t="s">
        <v>170</v>
      </c>
      <c r="H1840" t="s">
        <v>135</v>
      </c>
      <c r="I1840" t="s">
        <v>136</v>
      </c>
      <c r="J1840" t="s">
        <v>137</v>
      </c>
      <c r="K1840" t="s">
        <v>138</v>
      </c>
      <c r="L1840" t="s">
        <v>5387</v>
      </c>
      <c r="M1840" t="s">
        <v>5388</v>
      </c>
      <c r="N1840">
        <v>1.7308333330000001</v>
      </c>
      <c r="O1840">
        <v>0</v>
      </c>
      <c r="P1840">
        <v>187</v>
      </c>
      <c r="Q1840">
        <v>0</v>
      </c>
      <c r="R1840">
        <v>0</v>
      </c>
      <c r="S1840">
        <v>0</v>
      </c>
      <c r="T1840">
        <v>6</v>
      </c>
      <c r="U1840">
        <v>0</v>
      </c>
      <c r="V1840">
        <v>0</v>
      </c>
      <c r="W1840">
        <v>0</v>
      </c>
      <c r="X1840">
        <v>75.801684517621155</v>
      </c>
      <c r="Y1840">
        <v>0</v>
      </c>
      <c r="Z1840">
        <v>0</v>
      </c>
      <c r="AA1840">
        <v>0</v>
      </c>
      <c r="AB1840">
        <v>10.548398479698408</v>
      </c>
      <c r="AC1840">
        <v>0</v>
      </c>
      <c r="AD1840">
        <v>0</v>
      </c>
      <c r="AE1840">
        <v>86.350082997319561</v>
      </c>
    </row>
    <row r="1841" spans="1:31" x14ac:dyDescent="0.3">
      <c r="A1841">
        <v>2705028</v>
      </c>
      <c r="B1841">
        <v>1</v>
      </c>
      <c r="C1841" t="s">
        <v>81</v>
      </c>
      <c r="D1841" t="s">
        <v>127</v>
      </c>
      <c r="E1841" t="s">
        <v>200</v>
      </c>
      <c r="F1841" t="s">
        <v>5389</v>
      </c>
      <c r="G1841" t="s">
        <v>163</v>
      </c>
      <c r="H1841" t="s">
        <v>135</v>
      </c>
      <c r="I1841" t="s">
        <v>136</v>
      </c>
      <c r="J1841" t="s">
        <v>137</v>
      </c>
      <c r="K1841" t="s">
        <v>138</v>
      </c>
      <c r="L1841" t="s">
        <v>5390</v>
      </c>
      <c r="M1841" t="s">
        <v>5391</v>
      </c>
      <c r="N1841">
        <v>2.2880555550000001</v>
      </c>
      <c r="O1841">
        <v>0</v>
      </c>
      <c r="P1841">
        <v>189</v>
      </c>
      <c r="Q1841">
        <v>0</v>
      </c>
      <c r="R1841">
        <v>0</v>
      </c>
      <c r="S1841">
        <v>0</v>
      </c>
      <c r="T1841">
        <v>11</v>
      </c>
      <c r="U1841">
        <v>0</v>
      </c>
      <c r="V1841">
        <v>0</v>
      </c>
      <c r="W1841">
        <v>0</v>
      </c>
      <c r="X1841">
        <v>69.126434763287463</v>
      </c>
      <c r="Y1841">
        <v>0</v>
      </c>
      <c r="Z1841">
        <v>0</v>
      </c>
      <c r="AA1841">
        <v>0</v>
      </c>
      <c r="AB1841">
        <v>13.99752925437428</v>
      </c>
      <c r="AC1841">
        <v>0</v>
      </c>
      <c r="AD1841">
        <v>0</v>
      </c>
      <c r="AE1841">
        <v>83.123964017661748</v>
      </c>
    </row>
    <row r="1842" spans="1:31" x14ac:dyDescent="0.3">
      <c r="A1842">
        <v>2705447</v>
      </c>
      <c r="B1842">
        <v>1</v>
      </c>
      <c r="C1842" t="s">
        <v>80</v>
      </c>
      <c r="D1842" t="s">
        <v>97</v>
      </c>
      <c r="E1842" t="s">
        <v>150</v>
      </c>
      <c r="F1842" t="s">
        <v>5392</v>
      </c>
      <c r="G1842" t="s">
        <v>152</v>
      </c>
      <c r="H1842" t="s">
        <v>153</v>
      </c>
      <c r="I1842" t="s">
        <v>136</v>
      </c>
      <c r="J1842" t="s">
        <v>137</v>
      </c>
      <c r="K1842" t="s">
        <v>138</v>
      </c>
      <c r="L1842" t="s">
        <v>5393</v>
      </c>
      <c r="M1842" t="s">
        <v>5394</v>
      </c>
      <c r="N1842">
        <v>1.162222222</v>
      </c>
      <c r="O1842">
        <v>8</v>
      </c>
      <c r="P1842">
        <v>828</v>
      </c>
      <c r="Q1842">
        <v>10</v>
      </c>
      <c r="R1842">
        <v>361</v>
      </c>
      <c r="S1842">
        <v>15</v>
      </c>
      <c r="T1842">
        <v>199</v>
      </c>
      <c r="U1842">
        <v>1</v>
      </c>
      <c r="V1842">
        <v>2</v>
      </c>
      <c r="W1842">
        <v>118.18853720615235</v>
      </c>
      <c r="X1842">
        <v>376.06352429620847</v>
      </c>
      <c r="Y1842">
        <v>43.480630489483922</v>
      </c>
      <c r="Z1842">
        <v>172.56635039992409</v>
      </c>
      <c r="AA1842">
        <v>127.58237175667151</v>
      </c>
      <c r="AB1842">
        <v>229.88170211073</v>
      </c>
      <c r="AC1842">
        <v>56.008901311463461</v>
      </c>
      <c r="AD1842">
        <v>4.9941725642437511</v>
      </c>
      <c r="AE1842">
        <v>1128.7661901348777</v>
      </c>
    </row>
    <row r="1843" spans="1:31" x14ac:dyDescent="0.3">
      <c r="A1843">
        <v>2705009</v>
      </c>
      <c r="B1843">
        <v>1</v>
      </c>
      <c r="C1843" t="s">
        <v>80</v>
      </c>
      <c r="D1843" t="s">
        <v>83</v>
      </c>
      <c r="E1843" t="s">
        <v>156</v>
      </c>
      <c r="F1843" t="s">
        <v>5395</v>
      </c>
      <c r="G1843" t="s">
        <v>152</v>
      </c>
      <c r="H1843" t="s">
        <v>153</v>
      </c>
      <c r="I1843" t="s">
        <v>136</v>
      </c>
      <c r="J1843" t="s">
        <v>137</v>
      </c>
      <c r="K1843" t="s">
        <v>138</v>
      </c>
      <c r="L1843" t="s">
        <v>5024</v>
      </c>
      <c r="M1843" t="s">
        <v>5396</v>
      </c>
      <c r="N1843">
        <v>0.86222222199999998</v>
      </c>
      <c r="O1843">
        <v>0</v>
      </c>
      <c r="P1843">
        <v>1844</v>
      </c>
      <c r="Q1843">
        <v>0</v>
      </c>
      <c r="R1843">
        <v>0</v>
      </c>
      <c r="S1843">
        <v>6</v>
      </c>
      <c r="T1843">
        <v>71</v>
      </c>
      <c r="U1843">
        <v>6</v>
      </c>
      <c r="V1843">
        <v>0</v>
      </c>
      <c r="W1843">
        <v>0</v>
      </c>
      <c r="X1843">
        <v>354.22469255110241</v>
      </c>
      <c r="Y1843">
        <v>0</v>
      </c>
      <c r="Z1843">
        <v>0</v>
      </c>
      <c r="AA1843">
        <v>391.50151008173549</v>
      </c>
      <c r="AB1843">
        <v>58.064545350814832</v>
      </c>
      <c r="AC1843">
        <v>1507.8258529432137</v>
      </c>
      <c r="AD1843">
        <v>0</v>
      </c>
      <c r="AE1843">
        <v>2311.6166009268663</v>
      </c>
    </row>
    <row r="1844" spans="1:31" x14ac:dyDescent="0.3">
      <c r="A1844">
        <v>2705478</v>
      </c>
      <c r="B1844">
        <v>2</v>
      </c>
      <c r="C1844" t="s">
        <v>81</v>
      </c>
      <c r="D1844" t="s">
        <v>118</v>
      </c>
      <c r="E1844" t="s">
        <v>213</v>
      </c>
      <c r="F1844" t="s">
        <v>5397</v>
      </c>
      <c r="G1844" t="s">
        <v>185</v>
      </c>
      <c r="H1844" t="s">
        <v>153</v>
      </c>
      <c r="I1844" t="s">
        <v>136</v>
      </c>
      <c r="J1844" t="s">
        <v>137</v>
      </c>
      <c r="K1844" t="s">
        <v>138</v>
      </c>
      <c r="L1844" t="s">
        <v>5183</v>
      </c>
      <c r="M1844" t="s">
        <v>5398</v>
      </c>
      <c r="N1844">
        <v>1.108055555</v>
      </c>
      <c r="O1844">
        <v>2</v>
      </c>
      <c r="P1844">
        <v>466</v>
      </c>
      <c r="Q1844">
        <v>49</v>
      </c>
      <c r="R1844">
        <v>70</v>
      </c>
      <c r="S1844">
        <v>20</v>
      </c>
      <c r="T1844">
        <v>52</v>
      </c>
      <c r="U1844">
        <v>0</v>
      </c>
      <c r="V1844">
        <v>0</v>
      </c>
      <c r="W1844">
        <v>1.6262112763838168</v>
      </c>
      <c r="X1844">
        <v>123.95937548017559</v>
      </c>
      <c r="Y1844">
        <v>45.287330859938514</v>
      </c>
      <c r="Z1844">
        <v>6.4587038755902437</v>
      </c>
      <c r="AA1844">
        <v>438.37656990631245</v>
      </c>
      <c r="AB1844">
        <v>25.735603859353205</v>
      </c>
      <c r="AC1844">
        <v>0</v>
      </c>
      <c r="AD1844">
        <v>0</v>
      </c>
      <c r="AE1844">
        <v>641.44379525775378</v>
      </c>
    </row>
    <row r="1845" spans="1:31" x14ac:dyDescent="0.3">
      <c r="A1845">
        <v>2705573</v>
      </c>
      <c r="B1845">
        <v>1</v>
      </c>
      <c r="C1845" t="s">
        <v>80</v>
      </c>
      <c r="D1845" t="s">
        <v>97</v>
      </c>
      <c r="E1845" t="s">
        <v>145</v>
      </c>
      <c r="F1845" t="s">
        <v>5399</v>
      </c>
      <c r="G1845" t="s">
        <v>230</v>
      </c>
      <c r="H1845" t="s">
        <v>135</v>
      </c>
      <c r="I1845" t="s">
        <v>136</v>
      </c>
      <c r="J1845" t="s">
        <v>137</v>
      </c>
      <c r="K1845" t="s">
        <v>138</v>
      </c>
      <c r="L1845" t="s">
        <v>5400</v>
      </c>
      <c r="M1845" t="s">
        <v>5401</v>
      </c>
      <c r="N1845">
        <v>2.4055555549999998</v>
      </c>
      <c r="O1845">
        <v>0</v>
      </c>
      <c r="P1845">
        <v>1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0.98419812935346762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0.98419812935346762</v>
      </c>
    </row>
    <row r="1846" spans="1:31" x14ac:dyDescent="0.3">
      <c r="A1846">
        <v>2705195</v>
      </c>
      <c r="B1846">
        <v>1</v>
      </c>
      <c r="C1846" t="s">
        <v>80</v>
      </c>
      <c r="D1846" t="s">
        <v>85</v>
      </c>
      <c r="E1846" t="s">
        <v>161</v>
      </c>
      <c r="F1846" t="s">
        <v>5402</v>
      </c>
      <c r="G1846" t="s">
        <v>209</v>
      </c>
      <c r="H1846" t="s">
        <v>135</v>
      </c>
      <c r="I1846" t="s">
        <v>136</v>
      </c>
      <c r="J1846" t="s">
        <v>137</v>
      </c>
      <c r="K1846" t="s">
        <v>210</v>
      </c>
      <c r="L1846" t="s">
        <v>5403</v>
      </c>
      <c r="M1846" t="s">
        <v>5404</v>
      </c>
      <c r="N1846">
        <v>0.54277777699999996</v>
      </c>
      <c r="O1846">
        <v>0</v>
      </c>
      <c r="P1846">
        <v>137</v>
      </c>
      <c r="Q1846">
        <v>0</v>
      </c>
      <c r="R1846">
        <v>0</v>
      </c>
      <c r="S1846">
        <v>0</v>
      </c>
      <c r="T1846">
        <v>9</v>
      </c>
      <c r="U1846">
        <v>0</v>
      </c>
      <c r="V1846">
        <v>0</v>
      </c>
      <c r="W1846">
        <v>0</v>
      </c>
      <c r="X1846">
        <v>12.852280208692358</v>
      </c>
      <c r="Y1846">
        <v>0</v>
      </c>
      <c r="Z1846">
        <v>0</v>
      </c>
      <c r="AA1846">
        <v>0</v>
      </c>
      <c r="AB1846">
        <v>6.6228214746892569</v>
      </c>
      <c r="AC1846">
        <v>0</v>
      </c>
      <c r="AD1846">
        <v>0</v>
      </c>
      <c r="AE1846">
        <v>19.475101683381617</v>
      </c>
    </row>
    <row r="1847" spans="1:31" x14ac:dyDescent="0.3">
      <c r="A1847">
        <v>2705175</v>
      </c>
      <c r="B1847">
        <v>1</v>
      </c>
      <c r="C1847" t="s">
        <v>80</v>
      </c>
      <c r="D1847" t="s">
        <v>85</v>
      </c>
      <c r="E1847" t="s">
        <v>161</v>
      </c>
      <c r="F1847" t="s">
        <v>5405</v>
      </c>
      <c r="G1847" t="s">
        <v>209</v>
      </c>
      <c r="H1847" t="s">
        <v>135</v>
      </c>
      <c r="I1847" t="s">
        <v>136</v>
      </c>
      <c r="J1847" t="s">
        <v>137</v>
      </c>
      <c r="K1847" t="s">
        <v>210</v>
      </c>
      <c r="L1847" t="s">
        <v>5406</v>
      </c>
      <c r="M1847" t="s">
        <v>5407</v>
      </c>
      <c r="N1847">
        <v>0.34888888800000001</v>
      </c>
      <c r="O1847">
        <v>0</v>
      </c>
      <c r="P1847">
        <v>105</v>
      </c>
      <c r="Q1847">
        <v>0</v>
      </c>
      <c r="R1847">
        <v>0</v>
      </c>
      <c r="S1847">
        <v>0</v>
      </c>
      <c r="T1847">
        <v>12</v>
      </c>
      <c r="U1847">
        <v>0</v>
      </c>
      <c r="V1847">
        <v>0</v>
      </c>
      <c r="W1847">
        <v>0</v>
      </c>
      <c r="X1847">
        <v>7.4831997051409171</v>
      </c>
      <c r="Y1847">
        <v>0</v>
      </c>
      <c r="Z1847">
        <v>0</v>
      </c>
      <c r="AA1847">
        <v>0</v>
      </c>
      <c r="AB1847">
        <v>5.913027891205207</v>
      </c>
      <c r="AC1847">
        <v>0</v>
      </c>
      <c r="AD1847">
        <v>0</v>
      </c>
      <c r="AE1847">
        <v>13.396227596346124</v>
      </c>
    </row>
    <row r="1848" spans="1:31" x14ac:dyDescent="0.3">
      <c r="A1848">
        <v>2705593</v>
      </c>
      <c r="B1848">
        <v>1</v>
      </c>
      <c r="C1848" t="s">
        <v>81</v>
      </c>
      <c r="D1848" t="s">
        <v>118</v>
      </c>
      <c r="E1848" t="s">
        <v>161</v>
      </c>
      <c r="F1848" t="s">
        <v>5408</v>
      </c>
      <c r="G1848" t="s">
        <v>170</v>
      </c>
      <c r="H1848" t="s">
        <v>135</v>
      </c>
      <c r="I1848" t="s">
        <v>136</v>
      </c>
      <c r="J1848" t="s">
        <v>137</v>
      </c>
      <c r="K1848" t="s">
        <v>138</v>
      </c>
      <c r="L1848" t="s">
        <v>5409</v>
      </c>
      <c r="M1848" t="s">
        <v>5410</v>
      </c>
      <c r="N1848">
        <v>0.45972222200000001</v>
      </c>
      <c r="O1848">
        <v>0</v>
      </c>
      <c r="P1848">
        <v>23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2.0320482400582751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2.0320482400582751</v>
      </c>
    </row>
    <row r="1849" spans="1:31" x14ac:dyDescent="0.3">
      <c r="A1849">
        <v>2705381</v>
      </c>
      <c r="B1849">
        <v>1</v>
      </c>
      <c r="C1849" t="s">
        <v>80</v>
      </c>
      <c r="D1849" t="s">
        <v>108</v>
      </c>
      <c r="E1849" t="s">
        <v>213</v>
      </c>
      <c r="F1849" t="s">
        <v>5411</v>
      </c>
      <c r="G1849" t="s">
        <v>152</v>
      </c>
      <c r="H1849" t="s">
        <v>153</v>
      </c>
      <c r="I1849" t="s">
        <v>136</v>
      </c>
      <c r="J1849" t="s">
        <v>137</v>
      </c>
      <c r="K1849" t="s">
        <v>138</v>
      </c>
      <c r="L1849" t="s">
        <v>5412</v>
      </c>
      <c r="M1849" t="s">
        <v>5413</v>
      </c>
      <c r="N1849">
        <v>0.60361111099999998</v>
      </c>
      <c r="O1849">
        <v>0</v>
      </c>
      <c r="P1849">
        <v>398</v>
      </c>
      <c r="Q1849">
        <v>0</v>
      </c>
      <c r="R1849">
        <v>89</v>
      </c>
      <c r="S1849">
        <v>4</v>
      </c>
      <c r="T1849">
        <v>49</v>
      </c>
      <c r="U1849">
        <v>0</v>
      </c>
      <c r="V1849">
        <v>0</v>
      </c>
      <c r="W1849">
        <v>0</v>
      </c>
      <c r="X1849">
        <v>41.521926242698044</v>
      </c>
      <c r="Y1849">
        <v>0</v>
      </c>
      <c r="Z1849">
        <v>6.9007878432644025</v>
      </c>
      <c r="AA1849">
        <v>6.8063842181877119</v>
      </c>
      <c r="AB1849">
        <v>13.291767595282391</v>
      </c>
      <c r="AC1849">
        <v>0</v>
      </c>
      <c r="AD1849">
        <v>0</v>
      </c>
      <c r="AE1849">
        <v>68.52086589943255</v>
      </c>
    </row>
    <row r="1850" spans="1:31" x14ac:dyDescent="0.3">
      <c r="A1850">
        <v>2705387</v>
      </c>
      <c r="B1850">
        <v>1</v>
      </c>
      <c r="C1850" t="s">
        <v>80</v>
      </c>
      <c r="D1850" t="s">
        <v>103</v>
      </c>
      <c r="E1850" t="s">
        <v>150</v>
      </c>
      <c r="F1850" t="s">
        <v>5414</v>
      </c>
      <c r="G1850" t="s">
        <v>152</v>
      </c>
      <c r="H1850" t="s">
        <v>153</v>
      </c>
      <c r="I1850" t="s">
        <v>136</v>
      </c>
      <c r="J1850" t="s">
        <v>137</v>
      </c>
      <c r="K1850" t="s">
        <v>138</v>
      </c>
      <c r="L1850" t="s">
        <v>5415</v>
      </c>
      <c r="M1850" t="s">
        <v>5416</v>
      </c>
      <c r="N1850">
        <v>0.28472222200000002</v>
      </c>
      <c r="O1850">
        <v>0</v>
      </c>
      <c r="P1850">
        <v>3708</v>
      </c>
      <c r="Q1850">
        <v>2</v>
      </c>
      <c r="R1850">
        <v>28</v>
      </c>
      <c r="S1850">
        <v>57</v>
      </c>
      <c r="T1850">
        <v>331</v>
      </c>
      <c r="U1850">
        <v>58</v>
      </c>
      <c r="V1850">
        <v>10</v>
      </c>
      <c r="W1850">
        <v>0</v>
      </c>
      <c r="X1850">
        <v>200.9740352751468</v>
      </c>
      <c r="Y1850">
        <v>0.31504373862500001</v>
      </c>
      <c r="Z1850">
        <v>2.852587174821875</v>
      </c>
      <c r="AA1850">
        <v>285.15636081829342</v>
      </c>
      <c r="AB1850">
        <v>101.19435357171383</v>
      </c>
      <c r="AC1850">
        <v>2783.3769027495719</v>
      </c>
      <c r="AD1850">
        <v>88.525014916705501</v>
      </c>
      <c r="AE1850">
        <v>3462.3942982448784</v>
      </c>
    </row>
    <row r="1851" spans="1:31" x14ac:dyDescent="0.3">
      <c r="A1851">
        <v>2705530</v>
      </c>
      <c r="B1851">
        <v>1</v>
      </c>
      <c r="C1851" t="s">
        <v>80</v>
      </c>
      <c r="D1851" t="s">
        <v>97</v>
      </c>
      <c r="E1851" t="s">
        <v>161</v>
      </c>
      <c r="F1851" t="s">
        <v>5417</v>
      </c>
      <c r="G1851" t="s">
        <v>170</v>
      </c>
      <c r="H1851" t="s">
        <v>135</v>
      </c>
      <c r="I1851" t="s">
        <v>136</v>
      </c>
      <c r="J1851" t="s">
        <v>137</v>
      </c>
      <c r="K1851" t="s">
        <v>138</v>
      </c>
      <c r="L1851" t="s">
        <v>5418</v>
      </c>
      <c r="M1851" t="s">
        <v>5419</v>
      </c>
      <c r="N1851">
        <v>4.1508333329999996</v>
      </c>
      <c r="O1851">
        <v>0</v>
      </c>
      <c r="P1851">
        <v>23</v>
      </c>
      <c r="Q1851">
        <v>0</v>
      </c>
      <c r="R1851">
        <v>0</v>
      </c>
      <c r="S1851">
        <v>0</v>
      </c>
      <c r="T1851">
        <v>7</v>
      </c>
      <c r="U1851">
        <v>0</v>
      </c>
      <c r="V1851">
        <v>0</v>
      </c>
      <c r="W1851">
        <v>0</v>
      </c>
      <c r="X1851">
        <v>26.655110576631937</v>
      </c>
      <c r="Y1851">
        <v>0</v>
      </c>
      <c r="Z1851">
        <v>0</v>
      </c>
      <c r="AA1851">
        <v>0</v>
      </c>
      <c r="AB1851">
        <v>13.404766843932766</v>
      </c>
      <c r="AC1851">
        <v>0</v>
      </c>
      <c r="AD1851">
        <v>0</v>
      </c>
      <c r="AE1851">
        <v>40.059877420564703</v>
      </c>
    </row>
    <row r="1852" spans="1:31" x14ac:dyDescent="0.3">
      <c r="A1852">
        <v>2704989</v>
      </c>
      <c r="B1852">
        <v>1</v>
      </c>
      <c r="C1852" t="s">
        <v>80</v>
      </c>
      <c r="D1852" t="s">
        <v>84</v>
      </c>
      <c r="E1852" t="s">
        <v>173</v>
      </c>
      <c r="F1852" t="s">
        <v>5420</v>
      </c>
      <c r="G1852" t="s">
        <v>1613</v>
      </c>
      <c r="H1852" t="s">
        <v>153</v>
      </c>
      <c r="I1852" t="s">
        <v>490</v>
      </c>
      <c r="J1852" t="s">
        <v>137</v>
      </c>
      <c r="K1852" t="s">
        <v>210</v>
      </c>
      <c r="L1852" t="s">
        <v>5421</v>
      </c>
      <c r="M1852" t="s">
        <v>5422</v>
      </c>
      <c r="N1852">
        <v>1.6666666E-2</v>
      </c>
      <c r="O1852">
        <v>0</v>
      </c>
      <c r="P1852">
        <v>3241</v>
      </c>
      <c r="Q1852">
        <v>0</v>
      </c>
      <c r="R1852">
        <v>0</v>
      </c>
      <c r="S1852">
        <v>0</v>
      </c>
      <c r="T1852">
        <v>310</v>
      </c>
      <c r="U1852">
        <v>0</v>
      </c>
      <c r="V1852">
        <v>1</v>
      </c>
      <c r="W1852">
        <v>0</v>
      </c>
      <c r="X1852">
        <v>9.0662590166597035</v>
      </c>
      <c r="Y1852">
        <v>0</v>
      </c>
      <c r="Z1852">
        <v>0</v>
      </c>
      <c r="AA1852">
        <v>0</v>
      </c>
      <c r="AB1852">
        <v>2.5517248219923649</v>
      </c>
      <c r="AC1852">
        <v>0</v>
      </c>
      <c r="AD1852">
        <v>0.10825438125320001</v>
      </c>
      <c r="AE1852">
        <v>11.726238219905269</v>
      </c>
    </row>
    <row r="1853" spans="1:31" x14ac:dyDescent="0.3">
      <c r="A1853">
        <v>2705089</v>
      </c>
      <c r="B1853">
        <v>1</v>
      </c>
      <c r="C1853" t="s">
        <v>80</v>
      </c>
      <c r="D1853" t="s">
        <v>93</v>
      </c>
      <c r="E1853" t="s">
        <v>150</v>
      </c>
      <c r="F1853" t="s">
        <v>5423</v>
      </c>
      <c r="G1853" t="s">
        <v>209</v>
      </c>
      <c r="H1853" t="s">
        <v>153</v>
      </c>
      <c r="I1853" t="s">
        <v>136</v>
      </c>
      <c r="J1853" t="s">
        <v>137</v>
      </c>
      <c r="K1853" t="s">
        <v>210</v>
      </c>
      <c r="L1853" t="s">
        <v>5424</v>
      </c>
      <c r="M1853" t="s">
        <v>5425</v>
      </c>
      <c r="N1853">
        <v>8.5636111110000002</v>
      </c>
      <c r="O1853">
        <v>0</v>
      </c>
      <c r="P1853">
        <v>1882</v>
      </c>
      <c r="Q1853">
        <v>25</v>
      </c>
      <c r="R1853">
        <v>69</v>
      </c>
      <c r="S1853">
        <v>9</v>
      </c>
      <c r="T1853">
        <v>216</v>
      </c>
      <c r="U1853">
        <v>2</v>
      </c>
      <c r="V1853">
        <v>0</v>
      </c>
      <c r="W1853">
        <v>0</v>
      </c>
      <c r="X1853">
        <v>2669.7792648009895</v>
      </c>
      <c r="Y1853">
        <v>539.77533507148348</v>
      </c>
      <c r="Z1853">
        <v>479.58653227250664</v>
      </c>
      <c r="AA1853">
        <v>393.55130977516541</v>
      </c>
      <c r="AB1853">
        <v>1092.8342837524242</v>
      </c>
      <c r="AC1853">
        <v>2160.5212172643469</v>
      </c>
      <c r="AD1853">
        <v>0</v>
      </c>
      <c r="AE1853">
        <v>7336.0479429369161</v>
      </c>
    </row>
    <row r="1854" spans="1:31" x14ac:dyDescent="0.3">
      <c r="A1854">
        <v>2705467</v>
      </c>
      <c r="B1854">
        <v>1</v>
      </c>
      <c r="C1854" t="s">
        <v>80</v>
      </c>
      <c r="D1854" t="s">
        <v>102</v>
      </c>
      <c r="E1854" t="s">
        <v>156</v>
      </c>
      <c r="F1854" t="s">
        <v>5426</v>
      </c>
      <c r="G1854" t="s">
        <v>185</v>
      </c>
      <c r="H1854" t="s">
        <v>153</v>
      </c>
      <c r="I1854" t="s">
        <v>136</v>
      </c>
      <c r="J1854" t="s">
        <v>137</v>
      </c>
      <c r="K1854" t="s">
        <v>138</v>
      </c>
      <c r="L1854" t="s">
        <v>5427</v>
      </c>
      <c r="M1854" t="s">
        <v>5428</v>
      </c>
      <c r="N1854">
        <v>2.0049999999999999</v>
      </c>
      <c r="O1854">
        <v>0</v>
      </c>
      <c r="P1854">
        <v>8</v>
      </c>
      <c r="Q1854">
        <v>0</v>
      </c>
      <c r="R1854">
        <v>91</v>
      </c>
      <c r="S1854">
        <v>0</v>
      </c>
      <c r="T1854">
        <v>34</v>
      </c>
      <c r="U1854">
        <v>0</v>
      </c>
      <c r="V1854">
        <v>0</v>
      </c>
      <c r="W1854">
        <v>0</v>
      </c>
      <c r="X1854">
        <v>0.42311584944733005</v>
      </c>
      <c r="Y1854">
        <v>0</v>
      </c>
      <c r="Z1854">
        <v>11.269327387782205</v>
      </c>
      <c r="AA1854">
        <v>0</v>
      </c>
      <c r="AB1854">
        <v>24.568201451589889</v>
      </c>
      <c r="AC1854">
        <v>0</v>
      </c>
      <c r="AD1854">
        <v>0</v>
      </c>
      <c r="AE1854">
        <v>36.260644688819426</v>
      </c>
    </row>
    <row r="1855" spans="1:31" x14ac:dyDescent="0.3">
      <c r="A1855">
        <v>2705490</v>
      </c>
      <c r="B1855">
        <v>1</v>
      </c>
      <c r="C1855" t="s">
        <v>80</v>
      </c>
      <c r="D1855" t="s">
        <v>98</v>
      </c>
      <c r="E1855" t="s">
        <v>132</v>
      </c>
      <c r="F1855" t="s">
        <v>5429</v>
      </c>
      <c r="G1855" t="s">
        <v>170</v>
      </c>
      <c r="H1855" t="s">
        <v>135</v>
      </c>
      <c r="I1855" t="s">
        <v>136</v>
      </c>
      <c r="J1855" t="s">
        <v>137</v>
      </c>
      <c r="K1855" t="s">
        <v>138</v>
      </c>
      <c r="L1855" t="s">
        <v>5430</v>
      </c>
      <c r="M1855" t="s">
        <v>5431</v>
      </c>
      <c r="N1855">
        <v>0.37416666599999998</v>
      </c>
      <c r="O1855">
        <v>0</v>
      </c>
      <c r="P1855">
        <v>32</v>
      </c>
      <c r="Q1855">
        <v>0</v>
      </c>
      <c r="R1855">
        <v>28</v>
      </c>
      <c r="S1855">
        <v>0</v>
      </c>
      <c r="T1855">
        <v>50</v>
      </c>
      <c r="U1855">
        <v>0</v>
      </c>
      <c r="V1855">
        <v>0</v>
      </c>
      <c r="W1855">
        <v>0</v>
      </c>
      <c r="X1855">
        <v>1.6472066237893122</v>
      </c>
      <c r="Y1855">
        <v>0</v>
      </c>
      <c r="Z1855">
        <v>0.24155297334857337</v>
      </c>
      <c r="AA1855">
        <v>0</v>
      </c>
      <c r="AB1855">
        <v>3.8737512074146805</v>
      </c>
      <c r="AC1855">
        <v>0</v>
      </c>
      <c r="AD1855">
        <v>0</v>
      </c>
      <c r="AE1855">
        <v>5.7625108045525657</v>
      </c>
    </row>
    <row r="1856" spans="1:31" x14ac:dyDescent="0.3">
      <c r="A1856">
        <v>2705567</v>
      </c>
      <c r="B1856">
        <v>1</v>
      </c>
      <c r="C1856" t="s">
        <v>81</v>
      </c>
      <c r="D1856" t="s">
        <v>127</v>
      </c>
      <c r="E1856" t="s">
        <v>145</v>
      </c>
      <c r="F1856" t="s">
        <v>5432</v>
      </c>
      <c r="G1856" t="s">
        <v>181</v>
      </c>
      <c r="H1856" t="s">
        <v>135</v>
      </c>
      <c r="I1856" t="s">
        <v>136</v>
      </c>
      <c r="J1856" t="s">
        <v>137</v>
      </c>
      <c r="K1856" t="s">
        <v>138</v>
      </c>
      <c r="L1856" t="s">
        <v>5433</v>
      </c>
      <c r="M1856" t="s">
        <v>5434</v>
      </c>
      <c r="N1856">
        <v>6.8669444439999996</v>
      </c>
      <c r="O1856">
        <v>0</v>
      </c>
      <c r="P1856">
        <v>7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11.97560140882451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11.97560140882451</v>
      </c>
    </row>
    <row r="1857" spans="1:31" x14ac:dyDescent="0.3">
      <c r="A1857">
        <v>2705258</v>
      </c>
      <c r="B1857">
        <v>1</v>
      </c>
      <c r="C1857" t="s">
        <v>81</v>
      </c>
      <c r="D1857" t="s">
        <v>115</v>
      </c>
      <c r="E1857" t="s">
        <v>156</v>
      </c>
      <c r="F1857" t="s">
        <v>5435</v>
      </c>
      <c r="G1857" t="s">
        <v>152</v>
      </c>
      <c r="H1857" t="s">
        <v>153</v>
      </c>
      <c r="I1857" t="s">
        <v>136</v>
      </c>
      <c r="J1857" t="s">
        <v>137</v>
      </c>
      <c r="K1857" t="s">
        <v>138</v>
      </c>
      <c r="L1857" t="s">
        <v>5436</v>
      </c>
      <c r="M1857" t="s">
        <v>5437</v>
      </c>
      <c r="N1857">
        <v>0.55638888799999997</v>
      </c>
      <c r="O1857">
        <v>0</v>
      </c>
      <c r="P1857">
        <v>59</v>
      </c>
      <c r="Q1857">
        <v>0</v>
      </c>
      <c r="R1857">
        <v>9</v>
      </c>
      <c r="S1857">
        <v>5</v>
      </c>
      <c r="T1857">
        <v>10</v>
      </c>
      <c r="U1857">
        <v>3</v>
      </c>
      <c r="V1857">
        <v>0</v>
      </c>
      <c r="W1857">
        <v>0</v>
      </c>
      <c r="X1857">
        <v>1.3591981805887334</v>
      </c>
      <c r="Y1857">
        <v>0</v>
      </c>
      <c r="Z1857">
        <v>1.12721503441645</v>
      </c>
      <c r="AA1857">
        <v>16.425708297416193</v>
      </c>
      <c r="AB1857">
        <v>5.9251865129489891</v>
      </c>
      <c r="AC1857">
        <v>47.542286671276798</v>
      </c>
      <c r="AD1857">
        <v>0</v>
      </c>
      <c r="AE1857">
        <v>72.37959469664716</v>
      </c>
    </row>
    <row r="1858" spans="1:31" x14ac:dyDescent="0.3">
      <c r="A1858">
        <v>2705072</v>
      </c>
      <c r="B1858">
        <v>1</v>
      </c>
      <c r="C1858" t="s">
        <v>80</v>
      </c>
      <c r="D1858" t="s">
        <v>97</v>
      </c>
      <c r="E1858" t="s">
        <v>150</v>
      </c>
      <c r="F1858" t="s">
        <v>5438</v>
      </c>
      <c r="G1858" t="s">
        <v>152</v>
      </c>
      <c r="H1858" t="s">
        <v>153</v>
      </c>
      <c r="I1858" t="s">
        <v>490</v>
      </c>
      <c r="J1858" t="s">
        <v>137</v>
      </c>
      <c r="K1858" t="s">
        <v>138</v>
      </c>
      <c r="L1858" t="s">
        <v>5439</v>
      </c>
      <c r="M1858" t="s">
        <v>5440</v>
      </c>
      <c r="N1858">
        <v>4.3333333000000002E-2</v>
      </c>
      <c r="O1858">
        <v>5</v>
      </c>
      <c r="P1858">
        <v>1621</v>
      </c>
      <c r="Q1858">
        <v>5</v>
      </c>
      <c r="R1858">
        <v>70</v>
      </c>
      <c r="S1858">
        <v>15</v>
      </c>
      <c r="T1858">
        <v>144</v>
      </c>
      <c r="U1858">
        <v>1</v>
      </c>
      <c r="V1858">
        <v>0</v>
      </c>
      <c r="W1858">
        <v>0.87501647514424019</v>
      </c>
      <c r="X1858">
        <v>9.5089630477576907</v>
      </c>
      <c r="Y1858">
        <v>9.5556947088980007E-2</v>
      </c>
      <c r="Z1858">
        <v>0.48922161252146001</v>
      </c>
      <c r="AA1858">
        <v>2.2076015779818006</v>
      </c>
      <c r="AB1858">
        <v>9.0452448830762187</v>
      </c>
      <c r="AC1858">
        <v>14.262076116738452</v>
      </c>
      <c r="AD1858">
        <v>0</v>
      </c>
      <c r="AE1858">
        <v>36.483680660308842</v>
      </c>
    </row>
    <row r="1859" spans="1:31" x14ac:dyDescent="0.3">
      <c r="A1859">
        <v>2705507</v>
      </c>
      <c r="B1859">
        <v>1</v>
      </c>
      <c r="C1859" t="s">
        <v>80</v>
      </c>
      <c r="D1859" t="s">
        <v>92</v>
      </c>
      <c r="E1859" t="s">
        <v>145</v>
      </c>
      <c r="F1859" t="s">
        <v>5441</v>
      </c>
      <c r="G1859" t="s">
        <v>230</v>
      </c>
      <c r="H1859" t="s">
        <v>135</v>
      </c>
      <c r="I1859" t="s">
        <v>136</v>
      </c>
      <c r="J1859" t="s">
        <v>137</v>
      </c>
      <c r="K1859" t="s">
        <v>138</v>
      </c>
      <c r="L1859" t="s">
        <v>5442</v>
      </c>
      <c r="M1859" t="s">
        <v>5443</v>
      </c>
      <c r="N1859">
        <v>1.2275</v>
      </c>
      <c r="O1859">
        <v>0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0.18373870357795752</v>
      </c>
      <c r="AA1859">
        <v>0</v>
      </c>
      <c r="AB1859">
        <v>0</v>
      </c>
      <c r="AC1859">
        <v>0</v>
      </c>
      <c r="AD1859">
        <v>0</v>
      </c>
      <c r="AE1859">
        <v>0.18373870357795752</v>
      </c>
    </row>
    <row r="1860" spans="1:31" x14ac:dyDescent="0.3">
      <c r="A1860">
        <v>2705384</v>
      </c>
      <c r="B1860">
        <v>1</v>
      </c>
      <c r="C1860" t="s">
        <v>81</v>
      </c>
      <c r="D1860" t="s">
        <v>112</v>
      </c>
      <c r="E1860" t="s">
        <v>156</v>
      </c>
      <c r="F1860" t="s">
        <v>5444</v>
      </c>
      <c r="G1860" t="s">
        <v>170</v>
      </c>
      <c r="H1860" t="s">
        <v>153</v>
      </c>
      <c r="I1860" t="s">
        <v>136</v>
      </c>
      <c r="J1860" t="s">
        <v>137</v>
      </c>
      <c r="K1860" t="s">
        <v>138</v>
      </c>
      <c r="L1860" t="s">
        <v>5445</v>
      </c>
      <c r="M1860" t="s">
        <v>5446</v>
      </c>
      <c r="N1860">
        <v>0.580555555</v>
      </c>
      <c r="O1860">
        <v>3</v>
      </c>
      <c r="P1860">
        <v>889</v>
      </c>
      <c r="Q1860">
        <v>111</v>
      </c>
      <c r="R1860">
        <v>71</v>
      </c>
      <c r="S1860">
        <v>12</v>
      </c>
      <c r="T1860">
        <v>113</v>
      </c>
      <c r="U1860">
        <v>7</v>
      </c>
      <c r="V1860">
        <v>0</v>
      </c>
      <c r="W1860">
        <v>1.5209658230075833</v>
      </c>
      <c r="X1860">
        <v>78.094532776334447</v>
      </c>
      <c r="Y1860">
        <v>71.049382294934446</v>
      </c>
      <c r="Z1860">
        <v>7.4993795387188591</v>
      </c>
      <c r="AA1860">
        <v>143.13767614336945</v>
      </c>
      <c r="AB1860">
        <v>22.893470976369464</v>
      </c>
      <c r="AC1860">
        <v>521.30057675835928</v>
      </c>
      <c r="AD1860">
        <v>0</v>
      </c>
      <c r="AE1860">
        <v>845.49598431109359</v>
      </c>
    </row>
    <row r="1861" spans="1:31" x14ac:dyDescent="0.3">
      <c r="A1861">
        <v>2705049</v>
      </c>
      <c r="B1861">
        <v>1</v>
      </c>
      <c r="C1861" t="s">
        <v>80</v>
      </c>
      <c r="D1861" t="s">
        <v>94</v>
      </c>
      <c r="E1861" t="s">
        <v>213</v>
      </c>
      <c r="F1861" t="s">
        <v>5447</v>
      </c>
      <c r="G1861" t="s">
        <v>300</v>
      </c>
      <c r="H1861" t="s">
        <v>153</v>
      </c>
      <c r="I1861" t="s">
        <v>136</v>
      </c>
      <c r="J1861" t="s">
        <v>137</v>
      </c>
      <c r="K1861" t="s">
        <v>210</v>
      </c>
      <c r="L1861" t="s">
        <v>5448</v>
      </c>
      <c r="M1861" t="s">
        <v>5449</v>
      </c>
      <c r="N1861">
        <v>6.9222222220000003</v>
      </c>
      <c r="O1861">
        <v>1</v>
      </c>
      <c r="P1861">
        <v>368</v>
      </c>
      <c r="Q1861">
        <v>11</v>
      </c>
      <c r="R1861">
        <v>174</v>
      </c>
      <c r="S1861">
        <v>7</v>
      </c>
      <c r="T1861">
        <v>55</v>
      </c>
      <c r="U1861">
        <v>4</v>
      </c>
      <c r="V1861">
        <v>0</v>
      </c>
      <c r="W1861">
        <v>2.584089526257467</v>
      </c>
      <c r="X1861">
        <v>284.12741826205485</v>
      </c>
      <c r="Y1861">
        <v>24.973734333145057</v>
      </c>
      <c r="Z1861">
        <v>50.048518931261391</v>
      </c>
      <c r="AA1861">
        <v>306.44612629284228</v>
      </c>
      <c r="AB1861">
        <v>134.3370848444529</v>
      </c>
      <c r="AC1861">
        <v>4331.5778839081659</v>
      </c>
      <c r="AD1861">
        <v>0</v>
      </c>
      <c r="AE1861">
        <v>5134.0948560981797</v>
      </c>
    </row>
    <row r="1862" spans="1:31" x14ac:dyDescent="0.3">
      <c r="A1862">
        <v>2705006</v>
      </c>
      <c r="B1862">
        <v>1</v>
      </c>
      <c r="C1862" t="s">
        <v>81</v>
      </c>
      <c r="D1862" t="s">
        <v>127</v>
      </c>
      <c r="E1862" t="s">
        <v>173</v>
      </c>
      <c r="F1862" t="s">
        <v>5450</v>
      </c>
      <c r="G1862" t="s">
        <v>152</v>
      </c>
      <c r="H1862" t="s">
        <v>153</v>
      </c>
      <c r="I1862" t="s">
        <v>136</v>
      </c>
      <c r="J1862" t="s">
        <v>137</v>
      </c>
      <c r="K1862" t="s">
        <v>138</v>
      </c>
      <c r="L1862" t="s">
        <v>5451</v>
      </c>
      <c r="M1862" t="s">
        <v>5452</v>
      </c>
      <c r="N1862">
        <v>0.24611111099999999</v>
      </c>
      <c r="O1862">
        <v>10</v>
      </c>
      <c r="P1862">
        <v>743</v>
      </c>
      <c r="Q1862">
        <v>315</v>
      </c>
      <c r="R1862">
        <v>484</v>
      </c>
      <c r="S1862">
        <v>45</v>
      </c>
      <c r="T1862">
        <v>122</v>
      </c>
      <c r="U1862">
        <v>2</v>
      </c>
      <c r="V1862">
        <v>1</v>
      </c>
      <c r="W1862">
        <v>0.75398515146450995</v>
      </c>
      <c r="X1862">
        <v>35.475078105486979</v>
      </c>
      <c r="Y1862">
        <v>15.901027988795988</v>
      </c>
      <c r="Z1862">
        <v>7.1554403789955039</v>
      </c>
      <c r="AA1862">
        <v>61.519346743502794</v>
      </c>
      <c r="AB1862">
        <v>14.949740819927186</v>
      </c>
      <c r="AC1862">
        <v>102.90327033887068</v>
      </c>
      <c r="AD1862">
        <v>36.96682497717611</v>
      </c>
      <c r="AE1862">
        <v>275.62471450421975</v>
      </c>
    </row>
    <row r="1863" spans="1:31" x14ac:dyDescent="0.3">
      <c r="A1863">
        <v>2705029</v>
      </c>
      <c r="B1863">
        <v>1</v>
      </c>
      <c r="C1863" t="s">
        <v>80</v>
      </c>
      <c r="D1863" t="s">
        <v>97</v>
      </c>
      <c r="E1863" t="s">
        <v>156</v>
      </c>
      <c r="F1863" t="s">
        <v>5453</v>
      </c>
      <c r="G1863" t="s">
        <v>185</v>
      </c>
      <c r="H1863" t="s">
        <v>153</v>
      </c>
      <c r="I1863" t="s">
        <v>136</v>
      </c>
      <c r="J1863" t="s">
        <v>137</v>
      </c>
      <c r="K1863" t="s">
        <v>138</v>
      </c>
      <c r="L1863" t="s">
        <v>5454</v>
      </c>
      <c r="M1863" t="s">
        <v>5455</v>
      </c>
      <c r="N1863">
        <v>1.36</v>
      </c>
      <c r="O1863">
        <v>0</v>
      </c>
      <c r="P1863">
        <v>0</v>
      </c>
      <c r="Q1863">
        <v>3</v>
      </c>
      <c r="R1863">
        <v>0</v>
      </c>
      <c r="S1863">
        <v>3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0.7651736273494576</v>
      </c>
      <c r="Z1863">
        <v>0</v>
      </c>
      <c r="AA1863">
        <v>32.857269775300587</v>
      </c>
      <c r="AB1863">
        <v>0</v>
      </c>
      <c r="AC1863">
        <v>0</v>
      </c>
      <c r="AD1863">
        <v>0</v>
      </c>
      <c r="AE1863">
        <v>33.622443402650042</v>
      </c>
    </row>
    <row r="1864" spans="1:31" x14ac:dyDescent="0.3">
      <c r="A1864">
        <v>2705092</v>
      </c>
      <c r="B1864">
        <v>1</v>
      </c>
      <c r="C1864" t="s">
        <v>80</v>
      </c>
      <c r="D1864" t="s">
        <v>110</v>
      </c>
      <c r="E1864" t="s">
        <v>132</v>
      </c>
      <c r="F1864" t="s">
        <v>5456</v>
      </c>
      <c r="G1864" t="s">
        <v>209</v>
      </c>
      <c r="H1864" t="s">
        <v>135</v>
      </c>
      <c r="I1864" t="s">
        <v>136</v>
      </c>
      <c r="J1864" t="s">
        <v>137</v>
      </c>
      <c r="K1864" t="s">
        <v>210</v>
      </c>
      <c r="L1864" t="s">
        <v>5457</v>
      </c>
      <c r="M1864" t="s">
        <v>5458</v>
      </c>
      <c r="N1864">
        <v>6.9088888879999999</v>
      </c>
      <c r="O1864">
        <v>0</v>
      </c>
      <c r="P1864">
        <v>135</v>
      </c>
      <c r="Q1864">
        <v>0</v>
      </c>
      <c r="R1864">
        <v>0</v>
      </c>
      <c r="S1864">
        <v>0</v>
      </c>
      <c r="T1864">
        <v>12</v>
      </c>
      <c r="U1864">
        <v>0</v>
      </c>
      <c r="V1864">
        <v>0</v>
      </c>
      <c r="W1864">
        <v>0</v>
      </c>
      <c r="X1864">
        <v>233.93025781730913</v>
      </c>
      <c r="Y1864">
        <v>0</v>
      </c>
      <c r="Z1864">
        <v>0</v>
      </c>
      <c r="AA1864">
        <v>0</v>
      </c>
      <c r="AB1864">
        <v>129.11220622667972</v>
      </c>
      <c r="AC1864">
        <v>0</v>
      </c>
      <c r="AD1864">
        <v>0</v>
      </c>
      <c r="AE1864">
        <v>363.04246404398884</v>
      </c>
    </row>
    <row r="1865" spans="1:31" x14ac:dyDescent="0.3">
      <c r="A1865">
        <v>2705533</v>
      </c>
      <c r="B1865">
        <v>1</v>
      </c>
      <c r="C1865" t="s">
        <v>80</v>
      </c>
      <c r="D1865" t="s">
        <v>105</v>
      </c>
      <c r="E1865" t="s">
        <v>145</v>
      </c>
      <c r="F1865" t="s">
        <v>5459</v>
      </c>
      <c r="G1865" t="s">
        <v>230</v>
      </c>
      <c r="H1865" t="s">
        <v>135</v>
      </c>
      <c r="I1865" t="s">
        <v>136</v>
      </c>
      <c r="J1865" t="s">
        <v>137</v>
      </c>
      <c r="K1865" t="s">
        <v>138</v>
      </c>
      <c r="L1865" t="s">
        <v>5460</v>
      </c>
      <c r="M1865" t="s">
        <v>5461</v>
      </c>
      <c r="N1865">
        <v>2.1377777770000002</v>
      </c>
      <c r="O1865">
        <v>0</v>
      </c>
      <c r="P1865">
        <v>3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1.5877038301108501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1.5877038301108501</v>
      </c>
    </row>
    <row r="1866" spans="1:31" x14ac:dyDescent="0.3">
      <c r="A1866">
        <v>2705207</v>
      </c>
      <c r="B1866">
        <v>1</v>
      </c>
      <c r="C1866" t="s">
        <v>81</v>
      </c>
      <c r="D1866" t="s">
        <v>128</v>
      </c>
      <c r="E1866" t="s">
        <v>150</v>
      </c>
      <c r="F1866" t="s">
        <v>5462</v>
      </c>
      <c r="G1866" t="s">
        <v>152</v>
      </c>
      <c r="H1866" t="s">
        <v>153</v>
      </c>
      <c r="I1866" t="s">
        <v>136</v>
      </c>
      <c r="J1866" t="s">
        <v>137</v>
      </c>
      <c r="K1866" t="s">
        <v>138</v>
      </c>
      <c r="L1866" t="s">
        <v>5132</v>
      </c>
      <c r="M1866" t="s">
        <v>5463</v>
      </c>
      <c r="N1866">
        <v>0.69916666599999999</v>
      </c>
      <c r="O1866">
        <v>0</v>
      </c>
      <c r="P1866">
        <v>0</v>
      </c>
      <c r="Q1866">
        <v>1</v>
      </c>
      <c r="R1866">
        <v>0</v>
      </c>
      <c r="S1866">
        <v>81</v>
      </c>
      <c r="T1866">
        <v>1</v>
      </c>
      <c r="U1866">
        <v>79</v>
      </c>
      <c r="V1866">
        <v>4</v>
      </c>
      <c r="W1866">
        <v>0</v>
      </c>
      <c r="X1866">
        <v>0</v>
      </c>
      <c r="Y1866">
        <v>0</v>
      </c>
      <c r="Z1866">
        <v>0</v>
      </c>
      <c r="AA1866">
        <v>733.25223568226136</v>
      </c>
      <c r="AB1866">
        <v>2.5449713898896649</v>
      </c>
      <c r="AC1866">
        <v>8413.9590083769854</v>
      </c>
      <c r="AD1866">
        <v>103.85170071567947</v>
      </c>
      <c r="AE1866">
        <v>9253.6079161648158</v>
      </c>
    </row>
    <row r="1867" spans="1:31" x14ac:dyDescent="0.3">
      <c r="A1867">
        <v>2705493</v>
      </c>
      <c r="B1867">
        <v>1</v>
      </c>
      <c r="C1867" t="s">
        <v>80</v>
      </c>
      <c r="D1867" t="s">
        <v>110</v>
      </c>
      <c r="E1867" t="s">
        <v>145</v>
      </c>
      <c r="F1867" t="s">
        <v>5464</v>
      </c>
      <c r="G1867" t="s">
        <v>158</v>
      </c>
      <c r="H1867" t="s">
        <v>135</v>
      </c>
      <c r="I1867" t="s">
        <v>136</v>
      </c>
      <c r="J1867" t="s">
        <v>3</v>
      </c>
      <c r="K1867" t="s">
        <v>138</v>
      </c>
      <c r="L1867" t="s">
        <v>5465</v>
      </c>
      <c r="M1867" t="s">
        <v>5310</v>
      </c>
      <c r="N1867">
        <v>0.63749999999999996</v>
      </c>
      <c r="O1867">
        <v>0</v>
      </c>
      <c r="P1867">
        <v>8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1.1977326187799999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1.1977326187799999</v>
      </c>
    </row>
    <row r="1868" spans="1:31" x14ac:dyDescent="0.3">
      <c r="A1868">
        <v>2705201</v>
      </c>
      <c r="B1868">
        <v>1</v>
      </c>
      <c r="C1868" t="s">
        <v>81</v>
      </c>
      <c r="D1868" t="s">
        <v>127</v>
      </c>
      <c r="E1868" t="s">
        <v>150</v>
      </c>
      <c r="F1868" t="s">
        <v>5466</v>
      </c>
      <c r="G1868" t="s">
        <v>152</v>
      </c>
      <c r="H1868" t="s">
        <v>153</v>
      </c>
      <c r="I1868" t="s">
        <v>490</v>
      </c>
      <c r="J1868" t="s">
        <v>137</v>
      </c>
      <c r="K1868" t="s">
        <v>138</v>
      </c>
      <c r="L1868" t="s">
        <v>5467</v>
      </c>
      <c r="M1868" t="s">
        <v>5468</v>
      </c>
      <c r="N1868">
        <v>3.8333332999999997E-2</v>
      </c>
      <c r="O1868">
        <v>38</v>
      </c>
      <c r="P1868">
        <v>5068</v>
      </c>
      <c r="Q1868">
        <v>705</v>
      </c>
      <c r="R1868">
        <v>532</v>
      </c>
      <c r="S1868">
        <v>66</v>
      </c>
      <c r="T1868">
        <v>617</v>
      </c>
      <c r="U1868">
        <v>15</v>
      </c>
      <c r="V1868">
        <v>1</v>
      </c>
      <c r="W1868">
        <v>0.42685545961640003</v>
      </c>
      <c r="X1868">
        <v>30.172750574776614</v>
      </c>
      <c r="Y1868">
        <v>8.5091468522972562</v>
      </c>
      <c r="Z1868">
        <v>4.2191008818022322</v>
      </c>
      <c r="AA1868">
        <v>12.216425018909376</v>
      </c>
      <c r="AB1868">
        <v>17.462970229321122</v>
      </c>
      <c r="AC1868">
        <v>52.119284893062144</v>
      </c>
      <c r="AD1868">
        <v>5.6778192749954999E-2</v>
      </c>
      <c r="AE1868">
        <v>125.1833121025351</v>
      </c>
    </row>
    <row r="1869" spans="1:31" x14ac:dyDescent="0.3">
      <c r="A1869">
        <v>2705061</v>
      </c>
      <c r="B1869">
        <v>1</v>
      </c>
      <c r="C1869" t="s">
        <v>81</v>
      </c>
      <c r="D1869" t="s">
        <v>119</v>
      </c>
      <c r="E1869" t="s">
        <v>213</v>
      </c>
      <c r="F1869" t="s">
        <v>5469</v>
      </c>
      <c r="G1869" t="s">
        <v>300</v>
      </c>
      <c r="H1869" t="s">
        <v>153</v>
      </c>
      <c r="I1869" t="s">
        <v>136</v>
      </c>
      <c r="J1869" t="s">
        <v>137</v>
      </c>
      <c r="K1869" t="s">
        <v>210</v>
      </c>
      <c r="L1869" t="s">
        <v>5470</v>
      </c>
      <c r="M1869" t="s">
        <v>5471</v>
      </c>
      <c r="N1869">
        <v>7.1038888880000002</v>
      </c>
      <c r="O1869">
        <v>1</v>
      </c>
      <c r="P1869">
        <v>617</v>
      </c>
      <c r="Q1869">
        <v>0</v>
      </c>
      <c r="R1869">
        <v>46</v>
      </c>
      <c r="S1869">
        <v>0</v>
      </c>
      <c r="T1869">
        <v>47</v>
      </c>
      <c r="U1869">
        <v>0</v>
      </c>
      <c r="V1869">
        <v>0</v>
      </c>
      <c r="W1869">
        <v>1.2918738417558333</v>
      </c>
      <c r="X1869">
        <v>769.55729980109857</v>
      </c>
      <c r="Y1869">
        <v>0</v>
      </c>
      <c r="Z1869">
        <v>176.16118512487776</v>
      </c>
      <c r="AA1869">
        <v>0</v>
      </c>
      <c r="AB1869">
        <v>176.03218351630045</v>
      </c>
      <c r="AC1869">
        <v>0</v>
      </c>
      <c r="AD1869">
        <v>0</v>
      </c>
      <c r="AE1869">
        <v>1123.0425422840326</v>
      </c>
    </row>
    <row r="1870" spans="1:31" x14ac:dyDescent="0.3">
      <c r="A1870">
        <v>2705161</v>
      </c>
      <c r="B1870">
        <v>1</v>
      </c>
      <c r="C1870" t="s">
        <v>80</v>
      </c>
      <c r="D1870" t="s">
        <v>93</v>
      </c>
      <c r="E1870" t="s">
        <v>132</v>
      </c>
      <c r="F1870" t="s">
        <v>5472</v>
      </c>
      <c r="G1870" t="s">
        <v>170</v>
      </c>
      <c r="H1870" t="s">
        <v>135</v>
      </c>
      <c r="I1870" t="s">
        <v>136</v>
      </c>
      <c r="J1870" t="s">
        <v>137</v>
      </c>
      <c r="K1870" t="s">
        <v>138</v>
      </c>
      <c r="L1870" t="s">
        <v>5473</v>
      </c>
      <c r="M1870" t="s">
        <v>5474</v>
      </c>
      <c r="N1870">
        <v>0.311111111</v>
      </c>
      <c r="O1870">
        <v>0</v>
      </c>
      <c r="P1870">
        <v>183</v>
      </c>
      <c r="Q1870">
        <v>0</v>
      </c>
      <c r="R1870">
        <v>0</v>
      </c>
      <c r="S1870">
        <v>0</v>
      </c>
      <c r="T1870">
        <v>74</v>
      </c>
      <c r="U1870">
        <v>0</v>
      </c>
      <c r="V1870">
        <v>0</v>
      </c>
      <c r="W1870">
        <v>0</v>
      </c>
      <c r="X1870">
        <v>8.3876375666841341</v>
      </c>
      <c r="Y1870">
        <v>0</v>
      </c>
      <c r="Z1870">
        <v>0</v>
      </c>
      <c r="AA1870">
        <v>0</v>
      </c>
      <c r="AB1870">
        <v>12.278601518034133</v>
      </c>
      <c r="AC1870">
        <v>0</v>
      </c>
      <c r="AD1870">
        <v>0</v>
      </c>
      <c r="AE1870">
        <v>20.666239084718267</v>
      </c>
    </row>
    <row r="1871" spans="1:31" x14ac:dyDescent="0.3">
      <c r="A1871">
        <v>2705410</v>
      </c>
      <c r="B1871">
        <v>1</v>
      </c>
      <c r="C1871" t="s">
        <v>80</v>
      </c>
      <c r="D1871" t="s">
        <v>96</v>
      </c>
      <c r="E1871" t="s">
        <v>213</v>
      </c>
      <c r="F1871" t="s">
        <v>5475</v>
      </c>
      <c r="G1871" t="s">
        <v>152</v>
      </c>
      <c r="H1871" t="s">
        <v>153</v>
      </c>
      <c r="I1871" t="s">
        <v>136</v>
      </c>
      <c r="J1871" t="s">
        <v>137</v>
      </c>
      <c r="K1871" t="s">
        <v>138</v>
      </c>
      <c r="L1871" t="s">
        <v>5476</v>
      </c>
      <c r="M1871" t="s">
        <v>5477</v>
      </c>
      <c r="N1871">
        <v>0.64944444400000001</v>
      </c>
      <c r="O1871">
        <v>0</v>
      </c>
      <c r="P1871">
        <v>0</v>
      </c>
      <c r="Q1871">
        <v>0</v>
      </c>
      <c r="R1871">
        <v>0</v>
      </c>
      <c r="S1871">
        <v>2</v>
      </c>
      <c r="T1871">
        <v>0</v>
      </c>
      <c r="U1871">
        <v>1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24.347379692669367</v>
      </c>
      <c r="AB1871">
        <v>0</v>
      </c>
      <c r="AC1871">
        <v>102.93862755475445</v>
      </c>
      <c r="AD1871">
        <v>0</v>
      </c>
      <c r="AE1871">
        <v>127.28600724742381</v>
      </c>
    </row>
    <row r="1872" spans="1:31" x14ac:dyDescent="0.3">
      <c r="A1872">
        <v>2705456</v>
      </c>
      <c r="B1872">
        <v>1</v>
      </c>
      <c r="C1872" t="s">
        <v>80</v>
      </c>
      <c r="D1872" t="s">
        <v>94</v>
      </c>
      <c r="E1872" t="s">
        <v>161</v>
      </c>
      <c r="F1872" t="s">
        <v>5478</v>
      </c>
      <c r="G1872" t="s">
        <v>163</v>
      </c>
      <c r="H1872" t="s">
        <v>135</v>
      </c>
      <c r="I1872" t="s">
        <v>136</v>
      </c>
      <c r="J1872" t="s">
        <v>137</v>
      </c>
      <c r="K1872" t="s">
        <v>138</v>
      </c>
      <c r="L1872" t="s">
        <v>5479</v>
      </c>
      <c r="M1872" t="s">
        <v>5480</v>
      </c>
      <c r="N1872">
        <v>4.386666666</v>
      </c>
      <c r="O1872">
        <v>0</v>
      </c>
      <c r="P1872">
        <v>47</v>
      </c>
      <c r="Q1872">
        <v>0</v>
      </c>
      <c r="R1872">
        <v>0</v>
      </c>
      <c r="S1872">
        <v>0</v>
      </c>
      <c r="T1872">
        <v>3</v>
      </c>
      <c r="U1872">
        <v>0</v>
      </c>
      <c r="V1872">
        <v>0</v>
      </c>
      <c r="W1872">
        <v>0</v>
      </c>
      <c r="X1872">
        <v>45.446667273970668</v>
      </c>
      <c r="Y1872">
        <v>0</v>
      </c>
      <c r="Z1872">
        <v>0</v>
      </c>
      <c r="AA1872">
        <v>0</v>
      </c>
      <c r="AB1872">
        <v>7.1149973944893432</v>
      </c>
      <c r="AC1872">
        <v>0</v>
      </c>
      <c r="AD1872">
        <v>0</v>
      </c>
      <c r="AE1872">
        <v>52.561664668460011</v>
      </c>
    </row>
    <row r="1873" spans="1:31" x14ac:dyDescent="0.3">
      <c r="A1873">
        <v>2705233</v>
      </c>
      <c r="B1873">
        <v>2</v>
      </c>
      <c r="C1873" t="s">
        <v>80</v>
      </c>
      <c r="D1873" t="s">
        <v>85</v>
      </c>
      <c r="E1873" t="s">
        <v>132</v>
      </c>
      <c r="F1873" t="s">
        <v>5481</v>
      </c>
      <c r="G1873" t="s">
        <v>158</v>
      </c>
      <c r="H1873" t="s">
        <v>135</v>
      </c>
      <c r="I1873" t="s">
        <v>136</v>
      </c>
      <c r="J1873" t="s">
        <v>3</v>
      </c>
      <c r="K1873" t="s">
        <v>138</v>
      </c>
      <c r="L1873" t="s">
        <v>5218</v>
      </c>
      <c r="M1873" t="s">
        <v>5482</v>
      </c>
      <c r="N1873">
        <v>1.1427777770000001</v>
      </c>
      <c r="O1873">
        <v>0</v>
      </c>
      <c r="P1873">
        <v>395</v>
      </c>
      <c r="Q1873">
        <v>0</v>
      </c>
      <c r="R1873">
        <v>0</v>
      </c>
      <c r="S1873">
        <v>0</v>
      </c>
      <c r="T1873">
        <v>44</v>
      </c>
      <c r="U1873">
        <v>0</v>
      </c>
      <c r="V1873">
        <v>0</v>
      </c>
      <c r="W1873">
        <v>0</v>
      </c>
      <c r="X1873">
        <v>81.776758368263827</v>
      </c>
      <c r="Y1873">
        <v>0</v>
      </c>
      <c r="Z1873">
        <v>0</v>
      </c>
      <c r="AA1873">
        <v>0</v>
      </c>
      <c r="AB1873">
        <v>51.361792907018874</v>
      </c>
      <c r="AC1873">
        <v>0</v>
      </c>
      <c r="AD1873">
        <v>0</v>
      </c>
      <c r="AE1873">
        <v>133.13855127528271</v>
      </c>
    </row>
    <row r="1874" spans="1:31" x14ac:dyDescent="0.3">
      <c r="A1874">
        <v>2705599</v>
      </c>
      <c r="B1874">
        <v>1</v>
      </c>
      <c r="C1874" t="s">
        <v>81</v>
      </c>
      <c r="D1874" t="s">
        <v>113</v>
      </c>
      <c r="E1874" t="s">
        <v>156</v>
      </c>
      <c r="F1874" t="s">
        <v>5483</v>
      </c>
      <c r="G1874" t="s">
        <v>185</v>
      </c>
      <c r="H1874" t="s">
        <v>153</v>
      </c>
      <c r="I1874" t="s">
        <v>136</v>
      </c>
      <c r="J1874" t="s">
        <v>137</v>
      </c>
      <c r="K1874" t="s">
        <v>138</v>
      </c>
      <c r="L1874" t="s">
        <v>5484</v>
      </c>
      <c r="M1874" t="s">
        <v>5485</v>
      </c>
      <c r="N1874">
        <v>1.2625</v>
      </c>
      <c r="O1874">
        <v>0</v>
      </c>
      <c r="P1874">
        <v>0</v>
      </c>
      <c r="Q1874">
        <v>2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1.4232281574207675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1.4232281574207675</v>
      </c>
    </row>
    <row r="1875" spans="1:31" x14ac:dyDescent="0.3">
      <c r="A1875">
        <v>2705244</v>
      </c>
      <c r="B1875">
        <v>1</v>
      </c>
      <c r="C1875" t="s">
        <v>80</v>
      </c>
      <c r="D1875" t="s">
        <v>100</v>
      </c>
      <c r="E1875" t="s">
        <v>145</v>
      </c>
      <c r="F1875" t="s">
        <v>5486</v>
      </c>
      <c r="G1875" t="s">
        <v>230</v>
      </c>
      <c r="H1875" t="s">
        <v>135</v>
      </c>
      <c r="I1875" t="s">
        <v>136</v>
      </c>
      <c r="J1875" t="s">
        <v>137</v>
      </c>
      <c r="K1875" t="s">
        <v>138</v>
      </c>
      <c r="L1875" t="s">
        <v>5487</v>
      </c>
      <c r="M1875" t="s">
        <v>5488</v>
      </c>
      <c r="N1875">
        <v>1.6727777770000001</v>
      </c>
      <c r="O1875">
        <v>0</v>
      </c>
      <c r="P1875">
        <v>1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0.31935606635749997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0.31935606635749997</v>
      </c>
    </row>
    <row r="1876" spans="1:31" x14ac:dyDescent="0.3">
      <c r="A1876">
        <v>2705499</v>
      </c>
      <c r="B1876">
        <v>1</v>
      </c>
      <c r="C1876" t="s">
        <v>81</v>
      </c>
      <c r="D1876" t="s">
        <v>118</v>
      </c>
      <c r="E1876" t="s">
        <v>145</v>
      </c>
      <c r="F1876" t="s">
        <v>5489</v>
      </c>
      <c r="G1876" t="s">
        <v>230</v>
      </c>
      <c r="H1876" t="s">
        <v>135</v>
      </c>
      <c r="I1876" t="s">
        <v>136</v>
      </c>
      <c r="J1876" t="s">
        <v>137</v>
      </c>
      <c r="K1876" t="s">
        <v>138</v>
      </c>
      <c r="L1876" t="s">
        <v>5490</v>
      </c>
      <c r="M1876" t="s">
        <v>5491</v>
      </c>
      <c r="N1876">
        <v>3.0444444439999998</v>
      </c>
      <c r="O1876">
        <v>0</v>
      </c>
      <c r="P1876">
        <v>1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0.62244135342922502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0.62244135342922502</v>
      </c>
    </row>
    <row r="1877" spans="1:31" x14ac:dyDescent="0.3">
      <c r="A1877">
        <v>2705579</v>
      </c>
      <c r="B1877">
        <v>1</v>
      </c>
      <c r="C1877" t="s">
        <v>80</v>
      </c>
      <c r="D1877" t="s">
        <v>103</v>
      </c>
      <c r="E1877" t="s">
        <v>213</v>
      </c>
      <c r="F1877" t="s">
        <v>5492</v>
      </c>
      <c r="G1877" t="s">
        <v>170</v>
      </c>
      <c r="H1877" t="s">
        <v>153</v>
      </c>
      <c r="I1877" t="s">
        <v>136</v>
      </c>
      <c r="J1877" t="s">
        <v>137</v>
      </c>
      <c r="K1877" t="s">
        <v>138</v>
      </c>
      <c r="L1877" t="s">
        <v>5493</v>
      </c>
      <c r="M1877" t="s">
        <v>5494</v>
      </c>
      <c r="N1877">
        <v>0.21666666600000001</v>
      </c>
      <c r="O1877">
        <v>24</v>
      </c>
      <c r="P1877">
        <v>2203</v>
      </c>
      <c r="Q1877">
        <v>34</v>
      </c>
      <c r="R1877">
        <v>181</v>
      </c>
      <c r="S1877">
        <v>64</v>
      </c>
      <c r="T1877">
        <v>625</v>
      </c>
      <c r="U1877">
        <v>4</v>
      </c>
      <c r="V1877">
        <v>1</v>
      </c>
      <c r="W1877">
        <v>3.8009401667951996</v>
      </c>
      <c r="X1877">
        <v>80.826862328907069</v>
      </c>
      <c r="Y1877">
        <v>22.050763209668695</v>
      </c>
      <c r="Z1877">
        <v>7.4300263444387502</v>
      </c>
      <c r="AA1877">
        <v>64.425685910085505</v>
      </c>
      <c r="AB1877">
        <v>40.838262542987025</v>
      </c>
      <c r="AC1877">
        <v>46.256655817300505</v>
      </c>
      <c r="AD1877">
        <v>3.9802115530807503</v>
      </c>
      <c r="AE1877">
        <v>269.60940787326354</v>
      </c>
    </row>
    <row r="1878" spans="1:31" x14ac:dyDescent="0.3">
      <c r="A1878">
        <v>2705081</v>
      </c>
      <c r="B1878">
        <v>1</v>
      </c>
      <c r="C1878" t="s">
        <v>80</v>
      </c>
      <c r="D1878" t="s">
        <v>85</v>
      </c>
      <c r="E1878" t="s">
        <v>161</v>
      </c>
      <c r="F1878" t="s">
        <v>5495</v>
      </c>
      <c r="G1878" t="s">
        <v>209</v>
      </c>
      <c r="H1878" t="s">
        <v>135</v>
      </c>
      <c r="I1878" t="s">
        <v>136</v>
      </c>
      <c r="J1878" t="s">
        <v>137</v>
      </c>
      <c r="K1878" t="s">
        <v>210</v>
      </c>
      <c r="L1878" t="s">
        <v>5496</v>
      </c>
      <c r="M1878" t="s">
        <v>5497</v>
      </c>
      <c r="N1878">
        <v>1.1233333329999999</v>
      </c>
      <c r="O1878">
        <v>0</v>
      </c>
      <c r="P1878">
        <v>83</v>
      </c>
      <c r="Q1878">
        <v>0</v>
      </c>
      <c r="R1878">
        <v>0</v>
      </c>
      <c r="S1878">
        <v>0</v>
      </c>
      <c r="T1878">
        <v>11</v>
      </c>
      <c r="U1878">
        <v>0</v>
      </c>
      <c r="V1878">
        <v>0</v>
      </c>
      <c r="W1878">
        <v>0</v>
      </c>
      <c r="X1878">
        <v>17.443908641967926</v>
      </c>
      <c r="Y1878">
        <v>0</v>
      </c>
      <c r="Z1878">
        <v>0</v>
      </c>
      <c r="AA1878">
        <v>0</v>
      </c>
      <c r="AB1878">
        <v>40.81299659338152</v>
      </c>
      <c r="AC1878">
        <v>0</v>
      </c>
      <c r="AD1878">
        <v>0</v>
      </c>
      <c r="AE1878">
        <v>58.25690523534945</v>
      </c>
    </row>
    <row r="1879" spans="1:31" x14ac:dyDescent="0.3">
      <c r="A1879">
        <v>2705038</v>
      </c>
      <c r="B1879">
        <v>1</v>
      </c>
      <c r="C1879" t="s">
        <v>80</v>
      </c>
      <c r="D1879" t="s">
        <v>103</v>
      </c>
      <c r="E1879" t="s">
        <v>145</v>
      </c>
      <c r="F1879" t="s">
        <v>5498</v>
      </c>
      <c r="G1879" t="s">
        <v>147</v>
      </c>
      <c r="H1879" t="s">
        <v>135</v>
      </c>
      <c r="I1879" t="s">
        <v>136</v>
      </c>
      <c r="J1879" t="s">
        <v>137</v>
      </c>
      <c r="K1879" t="s">
        <v>138</v>
      </c>
      <c r="L1879" t="s">
        <v>5499</v>
      </c>
      <c r="M1879" t="s">
        <v>5500</v>
      </c>
      <c r="N1879">
        <v>1.544444444</v>
      </c>
      <c r="O1879">
        <v>0</v>
      </c>
      <c r="P1879">
        <v>5</v>
      </c>
      <c r="Q1879">
        <v>0</v>
      </c>
      <c r="R1879">
        <v>0</v>
      </c>
      <c r="S1879">
        <v>0</v>
      </c>
      <c r="T1879">
        <v>1</v>
      </c>
      <c r="U1879">
        <v>0</v>
      </c>
      <c r="V1879">
        <v>0</v>
      </c>
      <c r="W1879">
        <v>0</v>
      </c>
      <c r="X1879">
        <v>1.758550998401879</v>
      </c>
      <c r="Y1879">
        <v>0</v>
      </c>
      <c r="Z1879">
        <v>0</v>
      </c>
      <c r="AA1879">
        <v>0</v>
      </c>
      <c r="AB1879">
        <v>3.2193943465004002</v>
      </c>
      <c r="AC1879">
        <v>0</v>
      </c>
      <c r="AD1879">
        <v>0</v>
      </c>
      <c r="AE1879">
        <v>4.9779453449022792</v>
      </c>
    </row>
    <row r="1880" spans="1:31" x14ac:dyDescent="0.3">
      <c r="A1880">
        <v>2704995</v>
      </c>
      <c r="B1880">
        <v>1</v>
      </c>
      <c r="C1880" t="s">
        <v>81</v>
      </c>
      <c r="D1880" t="s">
        <v>128</v>
      </c>
      <c r="E1880" t="s">
        <v>213</v>
      </c>
      <c r="F1880" t="s">
        <v>5501</v>
      </c>
      <c r="G1880" t="s">
        <v>152</v>
      </c>
      <c r="H1880" t="s">
        <v>153</v>
      </c>
      <c r="I1880" t="s">
        <v>136</v>
      </c>
      <c r="J1880" t="s">
        <v>137</v>
      </c>
      <c r="K1880" t="s">
        <v>138</v>
      </c>
      <c r="L1880" t="s">
        <v>5502</v>
      </c>
      <c r="M1880" t="s">
        <v>5503</v>
      </c>
      <c r="N1880">
        <v>1.9402777769999999</v>
      </c>
      <c r="O1880">
        <v>0</v>
      </c>
      <c r="P1880">
        <v>0</v>
      </c>
      <c r="Q1880">
        <v>0</v>
      </c>
      <c r="R1880">
        <v>0</v>
      </c>
      <c r="S1880">
        <v>4</v>
      </c>
      <c r="T1880">
        <v>0</v>
      </c>
      <c r="U1880">
        <v>4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10.026761560909867</v>
      </c>
      <c r="AB1880">
        <v>0</v>
      </c>
      <c r="AC1880">
        <v>1016.6497024942964</v>
      </c>
      <c r="AD1880">
        <v>0</v>
      </c>
      <c r="AE1880">
        <v>1026.6764640552062</v>
      </c>
    </row>
    <row r="1881" spans="1:31" x14ac:dyDescent="0.3">
      <c r="A1881">
        <v>2705287</v>
      </c>
      <c r="B1881">
        <v>1</v>
      </c>
      <c r="C1881" t="s">
        <v>80</v>
      </c>
      <c r="D1881" t="s">
        <v>90</v>
      </c>
      <c r="E1881" t="s">
        <v>173</v>
      </c>
      <c r="F1881" t="s">
        <v>5504</v>
      </c>
      <c r="G1881" t="s">
        <v>209</v>
      </c>
      <c r="H1881" t="s">
        <v>153</v>
      </c>
      <c r="I1881" t="s">
        <v>136</v>
      </c>
      <c r="J1881" t="s">
        <v>137</v>
      </c>
      <c r="K1881" t="s">
        <v>210</v>
      </c>
      <c r="L1881" t="s">
        <v>5505</v>
      </c>
      <c r="M1881" t="s">
        <v>5506</v>
      </c>
      <c r="N1881">
        <v>4.2936111109999997</v>
      </c>
      <c r="O1881">
        <v>0</v>
      </c>
      <c r="P1881">
        <v>1812</v>
      </c>
      <c r="Q1881">
        <v>0</v>
      </c>
      <c r="R1881">
        <v>0</v>
      </c>
      <c r="S1881">
        <v>1</v>
      </c>
      <c r="T1881">
        <v>415</v>
      </c>
      <c r="U1881">
        <v>0</v>
      </c>
      <c r="V1881">
        <v>1</v>
      </c>
      <c r="W1881">
        <v>0</v>
      </c>
      <c r="X1881">
        <v>1499.8872778528653</v>
      </c>
      <c r="Y1881">
        <v>0</v>
      </c>
      <c r="Z1881">
        <v>0</v>
      </c>
      <c r="AA1881">
        <v>617.16885279662245</v>
      </c>
      <c r="AB1881">
        <v>1130.8905733336044</v>
      </c>
      <c r="AC1881">
        <v>0</v>
      </c>
      <c r="AD1881">
        <v>12.2268479702864</v>
      </c>
      <c r="AE1881">
        <v>3260.173551953379</v>
      </c>
    </row>
    <row r="1882" spans="1:31" x14ac:dyDescent="0.3">
      <c r="A1882">
        <v>2705227</v>
      </c>
      <c r="B1882">
        <v>1</v>
      </c>
      <c r="C1882" t="s">
        <v>80</v>
      </c>
      <c r="D1882" t="s">
        <v>94</v>
      </c>
      <c r="E1882" t="s">
        <v>132</v>
      </c>
      <c r="F1882" t="s">
        <v>5507</v>
      </c>
      <c r="G1882" t="s">
        <v>209</v>
      </c>
      <c r="H1882" t="s">
        <v>135</v>
      </c>
      <c r="I1882" t="s">
        <v>136</v>
      </c>
      <c r="J1882" t="s">
        <v>137</v>
      </c>
      <c r="K1882" t="s">
        <v>210</v>
      </c>
      <c r="L1882" t="s">
        <v>5508</v>
      </c>
      <c r="M1882" t="s">
        <v>5509</v>
      </c>
      <c r="N1882">
        <v>5.4816666659999997</v>
      </c>
      <c r="O1882">
        <v>0</v>
      </c>
      <c r="P1882">
        <v>95</v>
      </c>
      <c r="Q1882">
        <v>0</v>
      </c>
      <c r="R1882">
        <v>0</v>
      </c>
      <c r="S1882">
        <v>0</v>
      </c>
      <c r="T1882">
        <v>3</v>
      </c>
      <c r="U1882">
        <v>0</v>
      </c>
      <c r="V1882">
        <v>0</v>
      </c>
      <c r="W1882">
        <v>0</v>
      </c>
      <c r="X1882">
        <v>109.10707349499904</v>
      </c>
      <c r="Y1882">
        <v>0</v>
      </c>
      <c r="Z1882">
        <v>0</v>
      </c>
      <c r="AA1882">
        <v>0</v>
      </c>
      <c r="AB1882">
        <v>31.885415025988841</v>
      </c>
      <c r="AC1882">
        <v>0</v>
      </c>
      <c r="AD1882">
        <v>0</v>
      </c>
      <c r="AE1882">
        <v>140.99248852098788</v>
      </c>
    </row>
    <row r="1883" spans="1:31" x14ac:dyDescent="0.3">
      <c r="A1883">
        <v>2705225</v>
      </c>
      <c r="B1883">
        <v>2</v>
      </c>
      <c r="C1883" t="s">
        <v>81</v>
      </c>
      <c r="D1883" t="s">
        <v>113</v>
      </c>
      <c r="E1883" t="s">
        <v>200</v>
      </c>
      <c r="F1883" t="s">
        <v>5510</v>
      </c>
      <c r="G1883" t="s">
        <v>147</v>
      </c>
      <c r="H1883" t="s">
        <v>135</v>
      </c>
      <c r="I1883" t="s">
        <v>136</v>
      </c>
      <c r="J1883" t="s">
        <v>137</v>
      </c>
      <c r="K1883" t="s">
        <v>138</v>
      </c>
      <c r="L1883" t="s">
        <v>5350</v>
      </c>
      <c r="M1883" t="s">
        <v>5511</v>
      </c>
      <c r="N1883">
        <v>0.99472222200000004</v>
      </c>
      <c r="O1883">
        <v>0</v>
      </c>
      <c r="P1883">
        <v>50</v>
      </c>
      <c r="Q1883">
        <v>0</v>
      </c>
      <c r="R1883">
        <v>0</v>
      </c>
      <c r="S1883">
        <v>0</v>
      </c>
      <c r="T1883">
        <v>34</v>
      </c>
      <c r="U1883">
        <v>0</v>
      </c>
      <c r="V1883">
        <v>0</v>
      </c>
      <c r="W1883">
        <v>0</v>
      </c>
      <c r="X1883">
        <v>9.4793091410846166</v>
      </c>
      <c r="Y1883">
        <v>0</v>
      </c>
      <c r="Z1883">
        <v>0</v>
      </c>
      <c r="AA1883">
        <v>0</v>
      </c>
      <c r="AB1883">
        <v>14.112590792448094</v>
      </c>
      <c r="AC1883">
        <v>0</v>
      </c>
      <c r="AD1883">
        <v>0</v>
      </c>
      <c r="AE1883">
        <v>23.591899933532709</v>
      </c>
    </row>
    <row r="1884" spans="1:31" x14ac:dyDescent="0.3">
      <c r="A1884">
        <v>2705058</v>
      </c>
      <c r="B1884">
        <v>1</v>
      </c>
      <c r="C1884" t="s">
        <v>80</v>
      </c>
      <c r="D1884" t="s">
        <v>94</v>
      </c>
      <c r="E1884" t="s">
        <v>161</v>
      </c>
      <c r="F1884" t="s">
        <v>5512</v>
      </c>
      <c r="G1884" t="s">
        <v>300</v>
      </c>
      <c r="H1884" t="s">
        <v>135</v>
      </c>
      <c r="I1884" t="s">
        <v>136</v>
      </c>
      <c r="J1884" t="s">
        <v>137</v>
      </c>
      <c r="K1884" t="s">
        <v>210</v>
      </c>
      <c r="L1884" t="s">
        <v>5513</v>
      </c>
      <c r="M1884" t="s">
        <v>5514</v>
      </c>
      <c r="N1884">
        <v>7.920555555</v>
      </c>
      <c r="O1884">
        <v>0</v>
      </c>
      <c r="P1884">
        <v>30</v>
      </c>
      <c r="Q1884">
        <v>0</v>
      </c>
      <c r="R1884">
        <v>0</v>
      </c>
      <c r="S1884">
        <v>0</v>
      </c>
      <c r="T1884">
        <v>1</v>
      </c>
      <c r="U1884">
        <v>0</v>
      </c>
      <c r="V1884">
        <v>0</v>
      </c>
      <c r="W1884">
        <v>0</v>
      </c>
      <c r="X1884">
        <v>30.264778095431769</v>
      </c>
      <c r="Y1884">
        <v>0</v>
      </c>
      <c r="Z1884">
        <v>0</v>
      </c>
      <c r="AA1884">
        <v>0</v>
      </c>
      <c r="AB1884">
        <v>2.922707897409333E-2</v>
      </c>
      <c r="AC1884">
        <v>0</v>
      </c>
      <c r="AD1884">
        <v>0</v>
      </c>
      <c r="AE1884">
        <v>30.294005174405861</v>
      </c>
    </row>
    <row r="1885" spans="1:31" x14ac:dyDescent="0.3">
      <c r="A1885">
        <v>2705413</v>
      </c>
      <c r="B1885">
        <v>1</v>
      </c>
      <c r="C1885" t="s">
        <v>80</v>
      </c>
      <c r="D1885" t="s">
        <v>95</v>
      </c>
      <c r="E1885" t="s">
        <v>161</v>
      </c>
      <c r="F1885" t="s">
        <v>5515</v>
      </c>
      <c r="G1885" t="s">
        <v>170</v>
      </c>
      <c r="H1885" t="s">
        <v>135</v>
      </c>
      <c r="I1885" t="s">
        <v>136</v>
      </c>
      <c r="J1885" t="s">
        <v>137</v>
      </c>
      <c r="K1885" t="s">
        <v>138</v>
      </c>
      <c r="L1885" t="s">
        <v>5516</v>
      </c>
      <c r="M1885" t="s">
        <v>5517</v>
      </c>
      <c r="N1885">
        <v>0.89861111100000002</v>
      </c>
      <c r="O1885">
        <v>0</v>
      </c>
      <c r="P1885">
        <v>38</v>
      </c>
      <c r="Q1885">
        <v>0</v>
      </c>
      <c r="R1885">
        <v>0</v>
      </c>
      <c r="S1885">
        <v>0</v>
      </c>
      <c r="T1885">
        <v>3</v>
      </c>
      <c r="U1885">
        <v>0</v>
      </c>
      <c r="V1885">
        <v>0</v>
      </c>
      <c r="W1885">
        <v>0</v>
      </c>
      <c r="X1885">
        <v>7.1536540322835336</v>
      </c>
      <c r="Y1885">
        <v>0</v>
      </c>
      <c r="Z1885">
        <v>0</v>
      </c>
      <c r="AA1885">
        <v>0</v>
      </c>
      <c r="AB1885">
        <v>9.0447305724910798</v>
      </c>
      <c r="AC1885">
        <v>0</v>
      </c>
      <c r="AD1885">
        <v>0</v>
      </c>
      <c r="AE1885">
        <v>16.198384604774613</v>
      </c>
    </row>
    <row r="1886" spans="1:31" x14ac:dyDescent="0.3">
      <c r="A1886">
        <v>2705118</v>
      </c>
      <c r="B1886">
        <v>1</v>
      </c>
      <c r="C1886" t="s">
        <v>80</v>
      </c>
      <c r="D1886" t="s">
        <v>96</v>
      </c>
      <c r="E1886" t="s">
        <v>145</v>
      </c>
      <c r="F1886" t="s">
        <v>5518</v>
      </c>
      <c r="G1886" t="s">
        <v>181</v>
      </c>
      <c r="H1886" t="s">
        <v>135</v>
      </c>
      <c r="I1886" t="s">
        <v>136</v>
      </c>
      <c r="J1886" t="s">
        <v>137</v>
      </c>
      <c r="K1886" t="s">
        <v>138</v>
      </c>
      <c r="L1886" t="s">
        <v>5519</v>
      </c>
      <c r="M1886" t="s">
        <v>5520</v>
      </c>
      <c r="N1886">
        <v>1.227777777</v>
      </c>
      <c r="O1886">
        <v>0</v>
      </c>
      <c r="P1886">
        <v>1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0.17859122751225001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0.17859122751225001</v>
      </c>
    </row>
    <row r="1887" spans="1:31" x14ac:dyDescent="0.3">
      <c r="A1887">
        <v>2705310</v>
      </c>
      <c r="B1887">
        <v>1</v>
      </c>
      <c r="C1887" t="s">
        <v>80</v>
      </c>
      <c r="D1887" t="s">
        <v>101</v>
      </c>
      <c r="E1887" t="s">
        <v>161</v>
      </c>
      <c r="F1887" t="s">
        <v>5521</v>
      </c>
      <c r="G1887" t="s">
        <v>170</v>
      </c>
      <c r="H1887" t="s">
        <v>135</v>
      </c>
      <c r="I1887" t="s">
        <v>136</v>
      </c>
      <c r="J1887" t="s">
        <v>137</v>
      </c>
      <c r="K1887" t="s">
        <v>138</v>
      </c>
      <c r="L1887" t="s">
        <v>5522</v>
      </c>
      <c r="M1887" t="s">
        <v>5523</v>
      </c>
      <c r="N1887">
        <v>2.301666666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1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4.1616311334133335E-2</v>
      </c>
      <c r="AC1887">
        <v>0</v>
      </c>
      <c r="AD1887">
        <v>0</v>
      </c>
      <c r="AE1887">
        <v>4.1616311334133335E-2</v>
      </c>
    </row>
    <row r="1888" spans="1:31" x14ac:dyDescent="0.3">
      <c r="A1888">
        <v>2705018</v>
      </c>
      <c r="B1888">
        <v>1</v>
      </c>
      <c r="C1888" t="s">
        <v>81</v>
      </c>
      <c r="D1888" t="s">
        <v>112</v>
      </c>
      <c r="E1888" t="s">
        <v>161</v>
      </c>
      <c r="F1888" t="s">
        <v>5524</v>
      </c>
      <c r="G1888" t="s">
        <v>163</v>
      </c>
      <c r="H1888" t="s">
        <v>135</v>
      </c>
      <c r="I1888" t="s">
        <v>136</v>
      </c>
      <c r="J1888" t="s">
        <v>137</v>
      </c>
      <c r="K1888" t="s">
        <v>138</v>
      </c>
      <c r="L1888" t="s">
        <v>5525</v>
      </c>
      <c r="M1888" t="s">
        <v>5526</v>
      </c>
      <c r="N1888">
        <v>2.4363888880000002</v>
      </c>
      <c r="O1888">
        <v>0</v>
      </c>
      <c r="P1888">
        <v>7</v>
      </c>
      <c r="Q1888">
        <v>0</v>
      </c>
      <c r="R1888">
        <v>0</v>
      </c>
      <c r="S1888">
        <v>0</v>
      </c>
      <c r="T1888">
        <v>2</v>
      </c>
      <c r="U1888">
        <v>0</v>
      </c>
      <c r="V1888">
        <v>0</v>
      </c>
      <c r="W1888">
        <v>0</v>
      </c>
      <c r="X1888">
        <v>2.5008328314058668</v>
      </c>
      <c r="Y1888">
        <v>0</v>
      </c>
      <c r="Z1888">
        <v>0</v>
      </c>
      <c r="AA1888">
        <v>0</v>
      </c>
      <c r="AB1888">
        <v>6.1203026318206663E-2</v>
      </c>
      <c r="AC1888">
        <v>0</v>
      </c>
      <c r="AD1888">
        <v>0</v>
      </c>
      <c r="AE1888">
        <v>2.5620358577240734</v>
      </c>
    </row>
    <row r="1889" spans="1:31" x14ac:dyDescent="0.3">
      <c r="A1889">
        <v>2705576</v>
      </c>
      <c r="B1889">
        <v>1</v>
      </c>
      <c r="C1889" t="s">
        <v>80</v>
      </c>
      <c r="D1889" t="s">
        <v>94</v>
      </c>
      <c r="E1889" t="s">
        <v>132</v>
      </c>
      <c r="F1889" t="s">
        <v>5527</v>
      </c>
      <c r="G1889" t="s">
        <v>170</v>
      </c>
      <c r="H1889" t="s">
        <v>135</v>
      </c>
      <c r="I1889" t="s">
        <v>136</v>
      </c>
      <c r="J1889" t="s">
        <v>137</v>
      </c>
      <c r="K1889" t="s">
        <v>138</v>
      </c>
      <c r="L1889" t="s">
        <v>5528</v>
      </c>
      <c r="M1889" t="s">
        <v>5529</v>
      </c>
      <c r="N1889">
        <v>0.46305555500000001</v>
      </c>
      <c r="O1889">
        <v>0</v>
      </c>
      <c r="P1889">
        <v>71</v>
      </c>
      <c r="Q1889">
        <v>0</v>
      </c>
      <c r="R1889">
        <v>8</v>
      </c>
      <c r="S1889">
        <v>0</v>
      </c>
      <c r="T1889">
        <v>5</v>
      </c>
      <c r="U1889">
        <v>0</v>
      </c>
      <c r="V1889">
        <v>0</v>
      </c>
      <c r="W1889">
        <v>0</v>
      </c>
      <c r="X1889">
        <v>4.4914694500616008</v>
      </c>
      <c r="Y1889">
        <v>0</v>
      </c>
      <c r="Z1889">
        <v>0.90751726647097331</v>
      </c>
      <c r="AA1889">
        <v>0</v>
      </c>
      <c r="AB1889">
        <v>1.4967344827891502</v>
      </c>
      <c r="AC1889">
        <v>0</v>
      </c>
      <c r="AD1889">
        <v>0</v>
      </c>
      <c r="AE1889">
        <v>6.8957211993217244</v>
      </c>
    </row>
    <row r="1890" spans="1:31" x14ac:dyDescent="0.3">
      <c r="A1890">
        <v>2705453</v>
      </c>
      <c r="B1890">
        <v>1</v>
      </c>
      <c r="C1890" t="s">
        <v>80</v>
      </c>
      <c r="D1890" t="s">
        <v>85</v>
      </c>
      <c r="E1890" t="s">
        <v>145</v>
      </c>
      <c r="F1890" t="s">
        <v>5530</v>
      </c>
      <c r="G1890" t="s">
        <v>230</v>
      </c>
      <c r="H1890" t="s">
        <v>135</v>
      </c>
      <c r="I1890" t="s">
        <v>136</v>
      </c>
      <c r="J1890" t="s">
        <v>137</v>
      </c>
      <c r="K1890" t="s">
        <v>138</v>
      </c>
      <c r="L1890" t="s">
        <v>5531</v>
      </c>
      <c r="M1890" t="s">
        <v>5532</v>
      </c>
      <c r="N1890">
        <v>3.571388888</v>
      </c>
      <c r="O1890">
        <v>0</v>
      </c>
      <c r="P1890">
        <v>10</v>
      </c>
      <c r="Q1890">
        <v>0</v>
      </c>
      <c r="R1890">
        <v>0</v>
      </c>
      <c r="S1890">
        <v>0</v>
      </c>
      <c r="T1890">
        <v>2</v>
      </c>
      <c r="U1890">
        <v>0</v>
      </c>
      <c r="V1890">
        <v>0</v>
      </c>
      <c r="W1890">
        <v>0</v>
      </c>
      <c r="X1890">
        <v>9.2212509348884399</v>
      </c>
      <c r="Y1890">
        <v>0</v>
      </c>
      <c r="Z1890">
        <v>0</v>
      </c>
      <c r="AA1890">
        <v>0</v>
      </c>
      <c r="AB1890">
        <v>4.4491952758966535</v>
      </c>
      <c r="AC1890">
        <v>0</v>
      </c>
      <c r="AD1890">
        <v>0</v>
      </c>
      <c r="AE1890">
        <v>13.670446210785094</v>
      </c>
    </row>
    <row r="1891" spans="1:31" x14ac:dyDescent="0.3">
      <c r="A1891">
        <v>2705221</v>
      </c>
      <c r="B1891">
        <v>1</v>
      </c>
      <c r="C1891" t="s">
        <v>80</v>
      </c>
      <c r="D1891" t="s">
        <v>104</v>
      </c>
      <c r="E1891" t="s">
        <v>173</v>
      </c>
      <c r="F1891" t="s">
        <v>5533</v>
      </c>
      <c r="G1891" t="s">
        <v>5534</v>
      </c>
      <c r="H1891" t="s">
        <v>5535</v>
      </c>
      <c r="I1891" t="s">
        <v>136</v>
      </c>
      <c r="J1891" t="s">
        <v>137</v>
      </c>
      <c r="K1891" t="s">
        <v>210</v>
      </c>
      <c r="L1891" t="s">
        <v>5536</v>
      </c>
      <c r="M1891" t="s">
        <v>5537</v>
      </c>
      <c r="N1891">
        <v>7.0949999999999998</v>
      </c>
      <c r="O1891">
        <v>20</v>
      </c>
      <c r="P1891">
        <v>3669</v>
      </c>
      <c r="Q1891">
        <v>65</v>
      </c>
      <c r="R1891">
        <v>51</v>
      </c>
      <c r="S1891">
        <v>108</v>
      </c>
      <c r="T1891">
        <v>345</v>
      </c>
      <c r="U1891">
        <v>25</v>
      </c>
      <c r="V1891">
        <v>0</v>
      </c>
      <c r="W1891">
        <v>24.832766854669071</v>
      </c>
      <c r="X1891">
        <v>5287.8379016487452</v>
      </c>
      <c r="Y1891">
        <v>1049.6431955752469</v>
      </c>
      <c r="Z1891">
        <v>54.483143049518979</v>
      </c>
      <c r="AA1891">
        <v>12048.439360496288</v>
      </c>
      <c r="AB1891">
        <v>1404.1735400445139</v>
      </c>
      <c r="AC1891">
        <v>21170.463828417684</v>
      </c>
      <c r="AD1891">
        <v>0</v>
      </c>
      <c r="AE1891">
        <v>41039.873736086665</v>
      </c>
    </row>
    <row r="1892" spans="1:31" x14ac:dyDescent="0.3">
      <c r="A1892">
        <v>2705055</v>
      </c>
      <c r="B1892">
        <v>1</v>
      </c>
      <c r="C1892" t="s">
        <v>80</v>
      </c>
      <c r="D1892" t="s">
        <v>103</v>
      </c>
      <c r="E1892" t="s">
        <v>132</v>
      </c>
      <c r="F1892" t="s">
        <v>5538</v>
      </c>
      <c r="G1892" t="s">
        <v>300</v>
      </c>
      <c r="H1892" t="s">
        <v>135</v>
      </c>
      <c r="I1892" t="s">
        <v>136</v>
      </c>
      <c r="J1892" t="s">
        <v>137</v>
      </c>
      <c r="K1892" t="s">
        <v>210</v>
      </c>
      <c r="L1892" t="s">
        <v>5539</v>
      </c>
      <c r="M1892" t="s">
        <v>5540</v>
      </c>
      <c r="N1892">
        <v>4.8630555549999999</v>
      </c>
      <c r="O1892">
        <v>0</v>
      </c>
      <c r="P1892">
        <v>340</v>
      </c>
      <c r="Q1892">
        <v>0</v>
      </c>
      <c r="R1892">
        <v>2</v>
      </c>
      <c r="S1892">
        <v>0</v>
      </c>
      <c r="T1892">
        <v>17</v>
      </c>
      <c r="U1892">
        <v>0</v>
      </c>
      <c r="V1892">
        <v>0</v>
      </c>
      <c r="W1892">
        <v>0</v>
      </c>
      <c r="X1892">
        <v>344.09503010773113</v>
      </c>
      <c r="Y1892">
        <v>0</v>
      </c>
      <c r="Z1892">
        <v>5.2071419758758246</v>
      </c>
      <c r="AA1892">
        <v>0</v>
      </c>
      <c r="AB1892">
        <v>20.018814529165777</v>
      </c>
      <c r="AC1892">
        <v>0</v>
      </c>
      <c r="AD1892">
        <v>0</v>
      </c>
      <c r="AE1892">
        <v>369.32098661277269</v>
      </c>
    </row>
    <row r="1893" spans="1:31" x14ac:dyDescent="0.3">
      <c r="A1893">
        <v>2705596</v>
      </c>
      <c r="B1893">
        <v>1</v>
      </c>
      <c r="C1893" t="s">
        <v>80</v>
      </c>
      <c r="D1893" t="s">
        <v>91</v>
      </c>
      <c r="E1893" t="s">
        <v>145</v>
      </c>
      <c r="F1893" t="s">
        <v>5541</v>
      </c>
      <c r="G1893" t="s">
        <v>230</v>
      </c>
      <c r="H1893" t="s">
        <v>135</v>
      </c>
      <c r="I1893" t="s">
        <v>136</v>
      </c>
      <c r="J1893" t="s">
        <v>137</v>
      </c>
      <c r="K1893" t="s">
        <v>138</v>
      </c>
      <c r="L1893" t="s">
        <v>5542</v>
      </c>
      <c r="M1893" t="s">
        <v>5543</v>
      </c>
      <c r="N1893">
        <v>1.1675</v>
      </c>
      <c r="O1893">
        <v>0</v>
      </c>
      <c r="P1893">
        <v>1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0.15563999562749001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0.15563999562749001</v>
      </c>
    </row>
    <row r="1894" spans="1:31" x14ac:dyDescent="0.3">
      <c r="A1894">
        <v>2705078</v>
      </c>
      <c r="B1894">
        <v>1</v>
      </c>
      <c r="C1894" t="s">
        <v>81</v>
      </c>
      <c r="D1894" t="s">
        <v>113</v>
      </c>
      <c r="E1894" t="s">
        <v>156</v>
      </c>
      <c r="F1894" t="s">
        <v>5544</v>
      </c>
      <c r="G1894" t="s">
        <v>185</v>
      </c>
      <c r="H1894" t="s">
        <v>153</v>
      </c>
      <c r="I1894" t="s">
        <v>136</v>
      </c>
      <c r="J1894" t="s">
        <v>137</v>
      </c>
      <c r="K1894" t="s">
        <v>138</v>
      </c>
      <c r="L1894" t="s">
        <v>5545</v>
      </c>
      <c r="M1894" t="s">
        <v>5546</v>
      </c>
      <c r="N1894">
        <v>2.6786111109999999</v>
      </c>
      <c r="O1894">
        <v>0</v>
      </c>
      <c r="P1894">
        <v>50</v>
      </c>
      <c r="Q1894">
        <v>0</v>
      </c>
      <c r="R1894">
        <v>14</v>
      </c>
      <c r="S1894">
        <v>0</v>
      </c>
      <c r="T1894">
        <v>4</v>
      </c>
      <c r="U1894">
        <v>0</v>
      </c>
      <c r="V1894">
        <v>0</v>
      </c>
      <c r="W1894">
        <v>0</v>
      </c>
      <c r="X1894">
        <v>19.43519155752772</v>
      </c>
      <c r="Y1894">
        <v>0</v>
      </c>
      <c r="Z1894">
        <v>9.8894576349684282</v>
      </c>
      <c r="AA1894">
        <v>0</v>
      </c>
      <c r="AB1894">
        <v>57.342459003680126</v>
      </c>
      <c r="AC1894">
        <v>0</v>
      </c>
      <c r="AD1894">
        <v>0</v>
      </c>
      <c r="AE1894">
        <v>86.667108196176272</v>
      </c>
    </row>
    <row r="1895" spans="1:31" x14ac:dyDescent="0.3">
      <c r="A1895">
        <v>2705390</v>
      </c>
      <c r="B1895">
        <v>1</v>
      </c>
      <c r="C1895" t="s">
        <v>81</v>
      </c>
      <c r="D1895" t="s">
        <v>127</v>
      </c>
      <c r="E1895" t="s">
        <v>132</v>
      </c>
      <c r="F1895" t="s">
        <v>5547</v>
      </c>
      <c r="G1895" t="s">
        <v>170</v>
      </c>
      <c r="H1895" t="s">
        <v>135</v>
      </c>
      <c r="I1895" t="s">
        <v>136</v>
      </c>
      <c r="J1895" t="s">
        <v>137</v>
      </c>
      <c r="K1895" t="s">
        <v>138</v>
      </c>
      <c r="L1895" t="s">
        <v>5548</v>
      </c>
      <c r="M1895" t="s">
        <v>5549</v>
      </c>
      <c r="N1895">
        <v>0.59166666599999995</v>
      </c>
      <c r="O1895">
        <v>0</v>
      </c>
      <c r="P1895">
        <v>99</v>
      </c>
      <c r="Q1895">
        <v>0</v>
      </c>
      <c r="R1895">
        <v>27</v>
      </c>
      <c r="S1895">
        <v>0</v>
      </c>
      <c r="T1895">
        <v>6</v>
      </c>
      <c r="U1895">
        <v>0</v>
      </c>
      <c r="V1895">
        <v>0</v>
      </c>
      <c r="W1895">
        <v>0</v>
      </c>
      <c r="X1895">
        <v>7.9388487161251531</v>
      </c>
      <c r="Y1895">
        <v>0</v>
      </c>
      <c r="Z1895">
        <v>4.6652083352920002</v>
      </c>
      <c r="AA1895">
        <v>0</v>
      </c>
      <c r="AB1895">
        <v>3.136929142884</v>
      </c>
      <c r="AC1895">
        <v>0</v>
      </c>
      <c r="AD1895">
        <v>0</v>
      </c>
      <c r="AE1895">
        <v>15.740986194301154</v>
      </c>
    </row>
    <row r="1896" spans="1:31" x14ac:dyDescent="0.3">
      <c r="A1896">
        <v>2705253</v>
      </c>
      <c r="B1896">
        <v>1</v>
      </c>
      <c r="C1896" t="s">
        <v>81</v>
      </c>
      <c r="D1896" t="s">
        <v>124</v>
      </c>
      <c r="E1896" t="s">
        <v>156</v>
      </c>
      <c r="F1896" t="s">
        <v>5550</v>
      </c>
      <c r="G1896" t="s">
        <v>1613</v>
      </c>
      <c r="H1896" t="s">
        <v>153</v>
      </c>
      <c r="I1896" t="s">
        <v>136</v>
      </c>
      <c r="J1896" t="s">
        <v>137</v>
      </c>
      <c r="K1896" t="s">
        <v>210</v>
      </c>
      <c r="L1896" t="s">
        <v>5551</v>
      </c>
      <c r="M1896" t="s">
        <v>5552</v>
      </c>
      <c r="N1896">
        <v>0.12527777700000001</v>
      </c>
      <c r="O1896">
        <v>0</v>
      </c>
      <c r="P1896">
        <v>0</v>
      </c>
      <c r="Q1896">
        <v>28</v>
      </c>
      <c r="R1896">
        <v>0</v>
      </c>
      <c r="S1896">
        <v>1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0.38890781175278077</v>
      </c>
      <c r="Z1896">
        <v>0</v>
      </c>
      <c r="AA1896">
        <v>3.6241621844917499E-2</v>
      </c>
      <c r="AB1896">
        <v>0</v>
      </c>
      <c r="AC1896">
        <v>0</v>
      </c>
      <c r="AD1896">
        <v>0</v>
      </c>
      <c r="AE1896">
        <v>0.4251494335976983</v>
      </c>
    </row>
    <row r="1897" spans="1:31" x14ac:dyDescent="0.3">
      <c r="A1897">
        <v>2705276</v>
      </c>
      <c r="B1897">
        <v>1</v>
      </c>
      <c r="C1897" t="s">
        <v>81</v>
      </c>
      <c r="D1897" t="s">
        <v>122</v>
      </c>
      <c r="E1897" t="s">
        <v>156</v>
      </c>
      <c r="F1897" t="s">
        <v>5553</v>
      </c>
      <c r="G1897" t="s">
        <v>185</v>
      </c>
      <c r="H1897" t="s">
        <v>153</v>
      </c>
      <c r="I1897" t="s">
        <v>136</v>
      </c>
      <c r="J1897" t="s">
        <v>137</v>
      </c>
      <c r="K1897" t="s">
        <v>138</v>
      </c>
      <c r="L1897" t="s">
        <v>5554</v>
      </c>
      <c r="M1897" t="s">
        <v>5555</v>
      </c>
      <c r="N1897">
        <v>2.1919444440000002</v>
      </c>
      <c r="O1897">
        <v>4</v>
      </c>
      <c r="P1897">
        <v>2</v>
      </c>
      <c r="Q1897">
        <v>6</v>
      </c>
      <c r="R1897">
        <v>8</v>
      </c>
      <c r="S1897">
        <v>4</v>
      </c>
      <c r="T1897">
        <v>1</v>
      </c>
      <c r="U1897">
        <v>0</v>
      </c>
      <c r="V1897">
        <v>0</v>
      </c>
      <c r="W1897">
        <v>1.5509938007500925</v>
      </c>
      <c r="X1897">
        <v>0.46013515665422672</v>
      </c>
      <c r="Y1897">
        <v>23.700583227056139</v>
      </c>
      <c r="Z1897">
        <v>4.4830468375782697</v>
      </c>
      <c r="AA1897">
        <v>173.39016025546445</v>
      </c>
      <c r="AB1897">
        <v>7.4505206242489539</v>
      </c>
      <c r="AC1897">
        <v>0</v>
      </c>
      <c r="AD1897">
        <v>0</v>
      </c>
      <c r="AE1897">
        <v>211.03543990175214</v>
      </c>
    </row>
    <row r="1898" spans="1:31" x14ac:dyDescent="0.3">
      <c r="A1898">
        <v>2705107</v>
      </c>
      <c r="B1898">
        <v>1</v>
      </c>
      <c r="C1898" t="s">
        <v>81</v>
      </c>
      <c r="D1898" t="s">
        <v>127</v>
      </c>
      <c r="E1898" t="s">
        <v>150</v>
      </c>
      <c r="F1898" t="s">
        <v>5556</v>
      </c>
      <c r="G1898" t="s">
        <v>152</v>
      </c>
      <c r="H1898" t="s">
        <v>153</v>
      </c>
      <c r="I1898" t="s">
        <v>136</v>
      </c>
      <c r="J1898" t="s">
        <v>137</v>
      </c>
      <c r="K1898" t="s">
        <v>138</v>
      </c>
      <c r="L1898" t="s">
        <v>5557</v>
      </c>
      <c r="M1898" t="s">
        <v>5467</v>
      </c>
      <c r="N1898">
        <v>1.5580555549999999</v>
      </c>
      <c r="O1898">
        <v>38</v>
      </c>
      <c r="P1898">
        <v>5068</v>
      </c>
      <c r="Q1898">
        <v>705</v>
      </c>
      <c r="R1898">
        <v>532</v>
      </c>
      <c r="S1898">
        <v>66</v>
      </c>
      <c r="T1898">
        <v>617</v>
      </c>
      <c r="U1898">
        <v>15</v>
      </c>
      <c r="V1898">
        <v>1</v>
      </c>
      <c r="W1898">
        <v>17.862243178650253</v>
      </c>
      <c r="X1898">
        <v>1240.8239839631224</v>
      </c>
      <c r="Y1898">
        <v>359.79893506841699</v>
      </c>
      <c r="Z1898">
        <v>168.69524865567661</v>
      </c>
      <c r="AA1898">
        <v>530.90404497632039</v>
      </c>
      <c r="AB1898">
        <v>726.45362942370423</v>
      </c>
      <c r="AC1898">
        <v>2495.7183052112609</v>
      </c>
      <c r="AD1898">
        <v>2.6130090607869683</v>
      </c>
      <c r="AE1898">
        <v>5542.869399537939</v>
      </c>
    </row>
    <row r="1899" spans="1:31" x14ac:dyDescent="0.3">
      <c r="A1899">
        <v>2705021</v>
      </c>
      <c r="B1899">
        <v>1</v>
      </c>
      <c r="C1899" t="s">
        <v>81</v>
      </c>
      <c r="D1899" t="s">
        <v>124</v>
      </c>
      <c r="E1899" t="s">
        <v>150</v>
      </c>
      <c r="F1899" t="s">
        <v>5558</v>
      </c>
      <c r="G1899" t="s">
        <v>152</v>
      </c>
      <c r="H1899" t="s">
        <v>153</v>
      </c>
      <c r="I1899" t="s">
        <v>136</v>
      </c>
      <c r="J1899" t="s">
        <v>137</v>
      </c>
      <c r="K1899" t="s">
        <v>138</v>
      </c>
      <c r="L1899" t="s">
        <v>5559</v>
      </c>
      <c r="M1899" t="s">
        <v>5560</v>
      </c>
      <c r="N1899">
        <v>0.29166666600000002</v>
      </c>
      <c r="O1899">
        <v>2</v>
      </c>
      <c r="P1899">
        <v>184</v>
      </c>
      <c r="Q1899">
        <v>39</v>
      </c>
      <c r="R1899">
        <v>131</v>
      </c>
      <c r="S1899">
        <v>14</v>
      </c>
      <c r="T1899">
        <v>21</v>
      </c>
      <c r="U1899">
        <v>1</v>
      </c>
      <c r="V1899">
        <v>0</v>
      </c>
      <c r="W1899">
        <v>0</v>
      </c>
      <c r="X1899">
        <v>6.1867577754298742</v>
      </c>
      <c r="Y1899">
        <v>1.0293618405</v>
      </c>
      <c r="Z1899">
        <v>10.377958886300252</v>
      </c>
      <c r="AA1899">
        <v>13.541073884296001</v>
      </c>
      <c r="AB1899">
        <v>1.2555888231722501</v>
      </c>
      <c r="AC1899">
        <v>9.44995460266375</v>
      </c>
      <c r="AD1899">
        <v>0</v>
      </c>
      <c r="AE1899">
        <v>41.840695812362128</v>
      </c>
    </row>
    <row r="1900" spans="1:31" x14ac:dyDescent="0.3">
      <c r="A1900">
        <v>2705067</v>
      </c>
      <c r="B1900">
        <v>1</v>
      </c>
      <c r="C1900" t="s">
        <v>80</v>
      </c>
      <c r="D1900" t="s">
        <v>108</v>
      </c>
      <c r="E1900" t="s">
        <v>156</v>
      </c>
      <c r="F1900" t="s">
        <v>5561</v>
      </c>
      <c r="G1900" t="s">
        <v>209</v>
      </c>
      <c r="H1900" t="s">
        <v>153</v>
      </c>
      <c r="I1900" t="s">
        <v>136</v>
      </c>
      <c r="J1900" t="s">
        <v>137</v>
      </c>
      <c r="K1900" t="s">
        <v>210</v>
      </c>
      <c r="L1900" t="s">
        <v>5562</v>
      </c>
      <c r="M1900" t="s">
        <v>5563</v>
      </c>
      <c r="N1900">
        <v>7.7533333329999996</v>
      </c>
      <c r="O1900">
        <v>0</v>
      </c>
      <c r="P1900">
        <v>157</v>
      </c>
      <c r="Q1900">
        <v>0</v>
      </c>
      <c r="R1900">
        <v>17</v>
      </c>
      <c r="S1900">
        <v>0</v>
      </c>
      <c r="T1900">
        <v>20</v>
      </c>
      <c r="U1900">
        <v>0</v>
      </c>
      <c r="V1900">
        <v>0</v>
      </c>
      <c r="W1900">
        <v>0</v>
      </c>
      <c r="X1900">
        <v>207.51658722636654</v>
      </c>
      <c r="Y1900">
        <v>0</v>
      </c>
      <c r="Z1900">
        <v>45.745055103846802</v>
      </c>
      <c r="AA1900">
        <v>0</v>
      </c>
      <c r="AB1900">
        <v>213.85437186968144</v>
      </c>
      <c r="AC1900">
        <v>0</v>
      </c>
      <c r="AD1900">
        <v>0</v>
      </c>
      <c r="AE1900">
        <v>467.11601419989478</v>
      </c>
    </row>
    <row r="1901" spans="1:31" x14ac:dyDescent="0.3">
      <c r="A1901">
        <v>2705608</v>
      </c>
      <c r="B1901">
        <v>1</v>
      </c>
      <c r="C1901" t="s">
        <v>81</v>
      </c>
      <c r="D1901" t="s">
        <v>113</v>
      </c>
      <c r="E1901" t="s">
        <v>145</v>
      </c>
      <c r="F1901" t="s">
        <v>5564</v>
      </c>
      <c r="G1901" t="s">
        <v>230</v>
      </c>
      <c r="H1901" t="s">
        <v>135</v>
      </c>
      <c r="I1901" t="s">
        <v>136</v>
      </c>
      <c r="J1901" t="s">
        <v>137</v>
      </c>
      <c r="K1901" t="s">
        <v>138</v>
      </c>
      <c r="L1901" t="s">
        <v>5565</v>
      </c>
      <c r="M1901" t="s">
        <v>5566</v>
      </c>
      <c r="N1901">
        <v>1.4838888880000001</v>
      </c>
      <c r="O1901">
        <v>0</v>
      </c>
      <c r="P1901">
        <v>0</v>
      </c>
      <c r="Q1901">
        <v>0</v>
      </c>
      <c r="R1901">
        <v>1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0.33342577503695248</v>
      </c>
      <c r="AA1901">
        <v>0</v>
      </c>
      <c r="AB1901">
        <v>0</v>
      </c>
      <c r="AC1901">
        <v>0</v>
      </c>
      <c r="AD1901">
        <v>0</v>
      </c>
      <c r="AE1901">
        <v>0.33342577503695248</v>
      </c>
    </row>
    <row r="1902" spans="1:31" x14ac:dyDescent="0.3">
      <c r="A1902">
        <v>2705479</v>
      </c>
      <c r="B1902">
        <v>1</v>
      </c>
      <c r="C1902" t="s">
        <v>81</v>
      </c>
      <c r="D1902" t="s">
        <v>127</v>
      </c>
      <c r="E1902" t="s">
        <v>150</v>
      </c>
      <c r="F1902" t="s">
        <v>5556</v>
      </c>
      <c r="G1902" t="s">
        <v>152</v>
      </c>
      <c r="H1902" t="s">
        <v>153</v>
      </c>
      <c r="I1902" t="s">
        <v>136</v>
      </c>
      <c r="J1902" t="s">
        <v>137</v>
      </c>
      <c r="K1902" t="s">
        <v>138</v>
      </c>
      <c r="L1902" t="s">
        <v>5567</v>
      </c>
      <c r="M1902" t="s">
        <v>5568</v>
      </c>
      <c r="N1902">
        <v>8.0555555000000001E-2</v>
      </c>
      <c r="O1902">
        <v>38</v>
      </c>
      <c r="P1902">
        <v>5068</v>
      </c>
      <c r="Q1902">
        <v>705</v>
      </c>
      <c r="R1902">
        <v>532</v>
      </c>
      <c r="S1902">
        <v>66</v>
      </c>
      <c r="T1902">
        <v>617</v>
      </c>
      <c r="U1902">
        <v>15</v>
      </c>
      <c r="V1902">
        <v>1</v>
      </c>
      <c r="W1902">
        <v>1.166599198646</v>
      </c>
      <c r="X1902">
        <v>74.36350526578147</v>
      </c>
      <c r="Y1902">
        <v>18.665439593650333</v>
      </c>
      <c r="Z1902">
        <v>9.3989166306986345</v>
      </c>
      <c r="AA1902">
        <v>23.183319097726667</v>
      </c>
      <c r="AB1902">
        <v>32.261155923087998</v>
      </c>
      <c r="AC1902">
        <v>76.979174646190259</v>
      </c>
      <c r="AD1902">
        <v>8.7294545484650002E-2</v>
      </c>
      <c r="AE1902">
        <v>236.10540490126598</v>
      </c>
    </row>
    <row r="1903" spans="1:31" x14ac:dyDescent="0.3">
      <c r="A1903">
        <v>2705150</v>
      </c>
      <c r="B1903">
        <v>1</v>
      </c>
      <c r="C1903" t="s">
        <v>80</v>
      </c>
      <c r="D1903" t="s">
        <v>88</v>
      </c>
      <c r="E1903" t="s">
        <v>145</v>
      </c>
      <c r="F1903" t="s">
        <v>5569</v>
      </c>
      <c r="G1903" t="s">
        <v>147</v>
      </c>
      <c r="H1903" t="s">
        <v>135</v>
      </c>
      <c r="I1903" t="s">
        <v>136</v>
      </c>
      <c r="J1903" t="s">
        <v>137</v>
      </c>
      <c r="K1903" t="s">
        <v>138</v>
      </c>
      <c r="L1903" t="s">
        <v>5570</v>
      </c>
      <c r="M1903" t="s">
        <v>5571</v>
      </c>
      <c r="N1903">
        <v>0.85472222200000003</v>
      </c>
      <c r="O1903">
        <v>0</v>
      </c>
      <c r="P1903">
        <v>20</v>
      </c>
      <c r="Q1903">
        <v>0</v>
      </c>
      <c r="R1903">
        <v>0</v>
      </c>
      <c r="S1903">
        <v>0</v>
      </c>
      <c r="T1903">
        <v>2</v>
      </c>
      <c r="U1903">
        <v>0</v>
      </c>
      <c r="V1903">
        <v>0</v>
      </c>
      <c r="W1903">
        <v>0</v>
      </c>
      <c r="X1903">
        <v>4.5189843674321946</v>
      </c>
      <c r="Y1903">
        <v>0</v>
      </c>
      <c r="Z1903">
        <v>0</v>
      </c>
      <c r="AA1903">
        <v>0</v>
      </c>
      <c r="AB1903">
        <v>1.3615425287683334</v>
      </c>
      <c r="AC1903">
        <v>0</v>
      </c>
      <c r="AD1903">
        <v>0</v>
      </c>
      <c r="AE1903">
        <v>5.8805268962005277</v>
      </c>
    </row>
    <row r="1904" spans="1:31" x14ac:dyDescent="0.3">
      <c r="A1904">
        <v>2705001</v>
      </c>
      <c r="B1904">
        <v>1</v>
      </c>
      <c r="C1904" t="s">
        <v>81</v>
      </c>
      <c r="D1904" t="s">
        <v>120</v>
      </c>
      <c r="E1904" t="s">
        <v>213</v>
      </c>
      <c r="F1904" t="s">
        <v>5572</v>
      </c>
      <c r="G1904" t="s">
        <v>152</v>
      </c>
      <c r="H1904" t="s">
        <v>153</v>
      </c>
      <c r="I1904" t="s">
        <v>136</v>
      </c>
      <c r="J1904" t="s">
        <v>137</v>
      </c>
      <c r="K1904" t="s">
        <v>138</v>
      </c>
      <c r="L1904" t="s">
        <v>5573</v>
      </c>
      <c r="M1904" t="s">
        <v>5574</v>
      </c>
      <c r="N1904">
        <v>0.71944444399999996</v>
      </c>
      <c r="O1904">
        <v>1</v>
      </c>
      <c r="P1904">
        <v>407</v>
      </c>
      <c r="Q1904">
        <v>32</v>
      </c>
      <c r="R1904">
        <v>24</v>
      </c>
      <c r="S1904">
        <v>2</v>
      </c>
      <c r="T1904">
        <v>40</v>
      </c>
      <c r="U1904">
        <v>0</v>
      </c>
      <c r="V1904">
        <v>0</v>
      </c>
      <c r="W1904">
        <v>0</v>
      </c>
      <c r="X1904">
        <v>35.881229366058108</v>
      </c>
      <c r="Y1904">
        <v>1.2213520942233331</v>
      </c>
      <c r="Z1904">
        <v>1.9227084282464624</v>
      </c>
      <c r="AA1904">
        <v>7.734470748812166</v>
      </c>
      <c r="AB1904">
        <v>4.8248315965378188</v>
      </c>
      <c r="AC1904">
        <v>0</v>
      </c>
      <c r="AD1904">
        <v>0</v>
      </c>
      <c r="AE1904">
        <v>51.584592233877892</v>
      </c>
    </row>
    <row r="1905" spans="1:31" x14ac:dyDescent="0.3">
      <c r="A1905">
        <v>2705007</v>
      </c>
      <c r="B1905">
        <v>1</v>
      </c>
      <c r="C1905" t="s">
        <v>80</v>
      </c>
      <c r="D1905" t="s">
        <v>83</v>
      </c>
      <c r="E1905" t="s">
        <v>213</v>
      </c>
      <c r="F1905" t="s">
        <v>5575</v>
      </c>
      <c r="G1905" t="s">
        <v>152</v>
      </c>
      <c r="H1905" t="s">
        <v>153</v>
      </c>
      <c r="I1905" t="s">
        <v>136</v>
      </c>
      <c r="J1905" t="s">
        <v>137</v>
      </c>
      <c r="K1905" t="s">
        <v>138</v>
      </c>
      <c r="L1905" t="s">
        <v>5024</v>
      </c>
      <c r="M1905" t="s">
        <v>5576</v>
      </c>
      <c r="N1905">
        <v>9.0277777000000003E-2</v>
      </c>
      <c r="O1905">
        <v>0</v>
      </c>
      <c r="P1905">
        <v>12</v>
      </c>
      <c r="Q1905">
        <v>0</v>
      </c>
      <c r="R1905">
        <v>23</v>
      </c>
      <c r="S1905">
        <v>4</v>
      </c>
      <c r="T1905">
        <v>44</v>
      </c>
      <c r="U1905">
        <v>4</v>
      </c>
      <c r="V1905">
        <v>4</v>
      </c>
      <c r="W1905">
        <v>0</v>
      </c>
      <c r="X1905">
        <v>0.27943966275062498</v>
      </c>
      <c r="Y1905">
        <v>0</v>
      </c>
      <c r="Z1905">
        <v>0.92447189845833333</v>
      </c>
      <c r="AA1905">
        <v>4.9519063817746236</v>
      </c>
      <c r="AB1905">
        <v>12.180464938308512</v>
      </c>
      <c r="AC1905">
        <v>19.201828827803915</v>
      </c>
      <c r="AD1905">
        <v>12.033790731094708</v>
      </c>
      <c r="AE1905">
        <v>49.571902440190712</v>
      </c>
    </row>
    <row r="1906" spans="1:31" x14ac:dyDescent="0.3">
      <c r="A1906">
        <v>2705173</v>
      </c>
      <c r="B1906">
        <v>1</v>
      </c>
      <c r="C1906" t="s">
        <v>80</v>
      </c>
      <c r="D1906" t="s">
        <v>106</v>
      </c>
      <c r="E1906" t="s">
        <v>150</v>
      </c>
      <c r="F1906" t="s">
        <v>5158</v>
      </c>
      <c r="G1906" t="s">
        <v>152</v>
      </c>
      <c r="H1906" t="s">
        <v>153</v>
      </c>
      <c r="I1906" t="s">
        <v>136</v>
      </c>
      <c r="J1906" t="s">
        <v>137</v>
      </c>
      <c r="K1906" t="s">
        <v>138</v>
      </c>
      <c r="L1906" t="s">
        <v>5577</v>
      </c>
      <c r="M1906" t="s">
        <v>5578</v>
      </c>
      <c r="N1906">
        <v>0.17583333300000001</v>
      </c>
      <c r="O1906">
        <v>0</v>
      </c>
      <c r="P1906">
        <v>3</v>
      </c>
      <c r="Q1906">
        <v>29</v>
      </c>
      <c r="R1906">
        <v>143</v>
      </c>
      <c r="S1906">
        <v>6</v>
      </c>
      <c r="T1906">
        <v>35</v>
      </c>
      <c r="U1906">
        <v>0</v>
      </c>
      <c r="V1906">
        <v>0</v>
      </c>
      <c r="W1906">
        <v>0</v>
      </c>
      <c r="X1906">
        <v>0.14428565528650003</v>
      </c>
      <c r="Y1906">
        <v>6.425999542898559</v>
      </c>
      <c r="Z1906">
        <v>22.956727486067834</v>
      </c>
      <c r="AA1906">
        <v>13.962775701247727</v>
      </c>
      <c r="AB1906">
        <v>9.8451456415026026</v>
      </c>
      <c r="AC1906">
        <v>0</v>
      </c>
      <c r="AD1906">
        <v>0</v>
      </c>
      <c r="AE1906">
        <v>53.334934027003222</v>
      </c>
    </row>
    <row r="1907" spans="1:31" x14ac:dyDescent="0.3">
      <c r="A1907">
        <v>2705336</v>
      </c>
      <c r="B1907">
        <v>1</v>
      </c>
      <c r="C1907" t="s">
        <v>80</v>
      </c>
      <c r="D1907" t="s">
        <v>103</v>
      </c>
      <c r="E1907" t="s">
        <v>156</v>
      </c>
      <c r="F1907" t="s">
        <v>5579</v>
      </c>
      <c r="G1907" t="s">
        <v>152</v>
      </c>
      <c r="H1907" t="s">
        <v>153</v>
      </c>
      <c r="I1907" t="s">
        <v>136</v>
      </c>
      <c r="J1907" t="s">
        <v>137</v>
      </c>
      <c r="K1907" t="s">
        <v>138</v>
      </c>
      <c r="L1907" t="s">
        <v>5580</v>
      </c>
      <c r="M1907" t="s">
        <v>5581</v>
      </c>
      <c r="N1907">
        <v>0.873611111</v>
      </c>
      <c r="O1907">
        <v>0</v>
      </c>
      <c r="P1907">
        <v>503</v>
      </c>
      <c r="Q1907">
        <v>0</v>
      </c>
      <c r="R1907">
        <v>0</v>
      </c>
      <c r="S1907">
        <v>0</v>
      </c>
      <c r="T1907">
        <v>38</v>
      </c>
      <c r="U1907">
        <v>0</v>
      </c>
      <c r="V1907">
        <v>1</v>
      </c>
      <c r="W1907">
        <v>0</v>
      </c>
      <c r="X1907">
        <v>83.664012478866411</v>
      </c>
      <c r="Y1907">
        <v>0</v>
      </c>
      <c r="Z1907">
        <v>0</v>
      </c>
      <c r="AA1907">
        <v>0</v>
      </c>
      <c r="AB1907">
        <v>105.34269754215245</v>
      </c>
      <c r="AC1907">
        <v>0</v>
      </c>
      <c r="AD1907">
        <v>14.224436117228349</v>
      </c>
      <c r="AE1907">
        <v>203.23114613824723</v>
      </c>
    </row>
    <row r="1908" spans="1:31" x14ac:dyDescent="0.3">
      <c r="A1908">
        <v>2705419</v>
      </c>
      <c r="B1908">
        <v>1</v>
      </c>
      <c r="C1908" t="s">
        <v>80</v>
      </c>
      <c r="D1908" t="s">
        <v>92</v>
      </c>
      <c r="E1908" t="s">
        <v>161</v>
      </c>
      <c r="F1908" t="s">
        <v>5582</v>
      </c>
      <c r="G1908" t="s">
        <v>163</v>
      </c>
      <c r="H1908" t="s">
        <v>135</v>
      </c>
      <c r="I1908" t="s">
        <v>136</v>
      </c>
      <c r="J1908" t="s">
        <v>137</v>
      </c>
      <c r="K1908" t="s">
        <v>138</v>
      </c>
      <c r="L1908" t="s">
        <v>5583</v>
      </c>
      <c r="M1908" t="s">
        <v>5584</v>
      </c>
      <c r="N1908">
        <v>1.7011111109999999</v>
      </c>
      <c r="O1908">
        <v>0</v>
      </c>
      <c r="P1908">
        <v>9</v>
      </c>
      <c r="Q1908">
        <v>0</v>
      </c>
      <c r="R1908">
        <v>6</v>
      </c>
      <c r="S1908">
        <v>0</v>
      </c>
      <c r="T1908">
        <v>3</v>
      </c>
      <c r="U1908">
        <v>0</v>
      </c>
      <c r="V1908">
        <v>0</v>
      </c>
      <c r="W1908">
        <v>0</v>
      </c>
      <c r="X1908">
        <v>3.4298976334060329</v>
      </c>
      <c r="Y1908">
        <v>0</v>
      </c>
      <c r="Z1908">
        <v>4.7034878502915003</v>
      </c>
      <c r="AA1908">
        <v>0</v>
      </c>
      <c r="AB1908">
        <v>4.8478336811249996</v>
      </c>
      <c r="AC1908">
        <v>0</v>
      </c>
      <c r="AD1908">
        <v>0</v>
      </c>
      <c r="AE1908">
        <v>12.981219164822534</v>
      </c>
    </row>
    <row r="1909" spans="1:31" x14ac:dyDescent="0.3">
      <c r="A1909">
        <v>2705273</v>
      </c>
      <c r="B1909">
        <v>1</v>
      </c>
      <c r="C1909" t="s">
        <v>80</v>
      </c>
      <c r="D1909" t="s">
        <v>90</v>
      </c>
      <c r="E1909" t="s">
        <v>161</v>
      </c>
      <c r="F1909" t="s">
        <v>5585</v>
      </c>
      <c r="G1909" t="s">
        <v>163</v>
      </c>
      <c r="H1909" t="s">
        <v>135</v>
      </c>
      <c r="I1909" t="s">
        <v>136</v>
      </c>
      <c r="J1909" t="s">
        <v>137</v>
      </c>
      <c r="K1909" t="s">
        <v>138</v>
      </c>
      <c r="L1909" t="s">
        <v>5586</v>
      </c>
      <c r="M1909" t="s">
        <v>5587</v>
      </c>
      <c r="N1909">
        <v>1.8163888880000001</v>
      </c>
      <c r="O1909">
        <v>0</v>
      </c>
      <c r="P1909">
        <v>177</v>
      </c>
      <c r="Q1909">
        <v>0</v>
      </c>
      <c r="R1909">
        <v>0</v>
      </c>
      <c r="S1909">
        <v>0</v>
      </c>
      <c r="T1909">
        <v>6</v>
      </c>
      <c r="U1909">
        <v>0</v>
      </c>
      <c r="V1909">
        <v>0</v>
      </c>
      <c r="W1909">
        <v>0</v>
      </c>
      <c r="X1909">
        <v>57.57629234072617</v>
      </c>
      <c r="Y1909">
        <v>0</v>
      </c>
      <c r="Z1909">
        <v>0</v>
      </c>
      <c r="AA1909">
        <v>0</v>
      </c>
      <c r="AB1909">
        <v>10.576487092789572</v>
      </c>
      <c r="AC1909">
        <v>0</v>
      </c>
      <c r="AD1909">
        <v>0</v>
      </c>
      <c r="AE1909">
        <v>68.152779433515747</v>
      </c>
    </row>
    <row r="1910" spans="1:31" x14ac:dyDescent="0.3">
      <c r="A1910">
        <v>2705250</v>
      </c>
      <c r="B1910">
        <v>1</v>
      </c>
      <c r="C1910" t="s">
        <v>80</v>
      </c>
      <c r="D1910" t="s">
        <v>99</v>
      </c>
      <c r="E1910" t="s">
        <v>145</v>
      </c>
      <c r="F1910" t="s">
        <v>5588</v>
      </c>
      <c r="G1910" t="s">
        <v>230</v>
      </c>
      <c r="H1910" t="s">
        <v>135</v>
      </c>
      <c r="I1910" t="s">
        <v>136</v>
      </c>
      <c r="J1910" t="s">
        <v>137</v>
      </c>
      <c r="K1910" t="s">
        <v>138</v>
      </c>
      <c r="L1910" t="s">
        <v>5589</v>
      </c>
      <c r="M1910" t="s">
        <v>5590</v>
      </c>
      <c r="N1910">
        <v>1.382222222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1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2.1302417491866668</v>
      </c>
      <c r="AC1910">
        <v>0</v>
      </c>
      <c r="AD1910">
        <v>0</v>
      </c>
      <c r="AE1910">
        <v>2.1302417491866668</v>
      </c>
    </row>
    <row r="1911" spans="1:31" x14ac:dyDescent="0.3">
      <c r="A1911">
        <v>2705402</v>
      </c>
      <c r="B1911">
        <v>1</v>
      </c>
      <c r="C1911" t="s">
        <v>81</v>
      </c>
      <c r="D1911" t="s">
        <v>120</v>
      </c>
      <c r="E1911" t="s">
        <v>161</v>
      </c>
      <c r="F1911" t="s">
        <v>5591</v>
      </c>
      <c r="G1911" t="s">
        <v>163</v>
      </c>
      <c r="H1911" t="s">
        <v>135</v>
      </c>
      <c r="I1911" t="s">
        <v>136</v>
      </c>
      <c r="J1911" t="s">
        <v>137</v>
      </c>
      <c r="K1911" t="s">
        <v>138</v>
      </c>
      <c r="L1911" t="s">
        <v>5592</v>
      </c>
      <c r="M1911" t="s">
        <v>5593</v>
      </c>
      <c r="N1911">
        <v>1.7236111110000001</v>
      </c>
      <c r="O1911">
        <v>0</v>
      </c>
      <c r="P1911">
        <v>119</v>
      </c>
      <c r="Q1911">
        <v>0</v>
      </c>
      <c r="R1911">
        <v>4</v>
      </c>
      <c r="S1911">
        <v>0</v>
      </c>
      <c r="T1911">
        <v>15</v>
      </c>
      <c r="U1911">
        <v>0</v>
      </c>
      <c r="V1911">
        <v>0</v>
      </c>
      <c r="W1911">
        <v>0</v>
      </c>
      <c r="X1911">
        <v>39.461087569520181</v>
      </c>
      <c r="Y1911">
        <v>0</v>
      </c>
      <c r="Z1911">
        <v>1.0440256580638767</v>
      </c>
      <c r="AA1911">
        <v>0</v>
      </c>
      <c r="AB1911">
        <v>19.317659191209138</v>
      </c>
      <c r="AC1911">
        <v>0</v>
      </c>
      <c r="AD1911">
        <v>0</v>
      </c>
      <c r="AE1911">
        <v>59.8227724187932</v>
      </c>
    </row>
    <row r="1912" spans="1:31" x14ac:dyDescent="0.3">
      <c r="A1912">
        <v>2705024</v>
      </c>
      <c r="B1912">
        <v>1</v>
      </c>
      <c r="C1912" t="s">
        <v>80</v>
      </c>
      <c r="D1912" t="s">
        <v>108</v>
      </c>
      <c r="E1912" t="s">
        <v>213</v>
      </c>
      <c r="F1912" t="s">
        <v>5594</v>
      </c>
      <c r="G1912" t="s">
        <v>152</v>
      </c>
      <c r="H1912" t="s">
        <v>153</v>
      </c>
      <c r="I1912" t="s">
        <v>136</v>
      </c>
      <c r="J1912" t="s">
        <v>137</v>
      </c>
      <c r="K1912" t="s">
        <v>138</v>
      </c>
      <c r="L1912" t="s">
        <v>5595</v>
      </c>
      <c r="M1912" t="s">
        <v>5596</v>
      </c>
      <c r="N1912">
        <v>0.66666666600000002</v>
      </c>
      <c r="O1912">
        <v>0</v>
      </c>
      <c r="P1912">
        <v>698</v>
      </c>
      <c r="Q1912">
        <v>0</v>
      </c>
      <c r="R1912">
        <v>105</v>
      </c>
      <c r="S1912">
        <v>3</v>
      </c>
      <c r="T1912">
        <v>125</v>
      </c>
      <c r="U1912">
        <v>0</v>
      </c>
      <c r="V1912">
        <v>0</v>
      </c>
      <c r="W1912">
        <v>0</v>
      </c>
      <c r="X1912">
        <v>54.710868196603997</v>
      </c>
      <c r="Y1912">
        <v>0</v>
      </c>
      <c r="Z1912">
        <v>7.7264026142780002</v>
      </c>
      <c r="AA1912">
        <v>6.4346647747839993</v>
      </c>
      <c r="AB1912">
        <v>63.748992030495991</v>
      </c>
      <c r="AC1912">
        <v>0</v>
      </c>
      <c r="AD1912">
        <v>0</v>
      </c>
      <c r="AE1912">
        <v>132.62092761616199</v>
      </c>
    </row>
    <row r="1913" spans="1:31" x14ac:dyDescent="0.3">
      <c r="A1913">
        <v>2706204</v>
      </c>
      <c r="B1913">
        <v>1</v>
      </c>
      <c r="C1913" t="s">
        <v>80</v>
      </c>
      <c r="D1913" t="s">
        <v>103</v>
      </c>
      <c r="E1913" t="s">
        <v>213</v>
      </c>
      <c r="F1913" t="s">
        <v>5597</v>
      </c>
      <c r="G1913" t="s">
        <v>263</v>
      </c>
      <c r="H1913" t="s">
        <v>153</v>
      </c>
      <c r="I1913" t="s">
        <v>136</v>
      </c>
      <c r="J1913" t="s">
        <v>137</v>
      </c>
      <c r="K1913" t="s">
        <v>138</v>
      </c>
      <c r="L1913" t="s">
        <v>5598</v>
      </c>
      <c r="M1913" t="s">
        <v>5599</v>
      </c>
      <c r="N1913">
        <v>2.838055555</v>
      </c>
      <c r="O1913">
        <v>6</v>
      </c>
      <c r="P1913">
        <v>636</v>
      </c>
      <c r="Q1913">
        <v>19</v>
      </c>
      <c r="R1913">
        <v>81</v>
      </c>
      <c r="S1913">
        <v>10</v>
      </c>
      <c r="T1913">
        <v>149</v>
      </c>
      <c r="U1913">
        <v>0</v>
      </c>
      <c r="V1913">
        <v>0</v>
      </c>
      <c r="W1913">
        <v>9.0079014383178766</v>
      </c>
      <c r="X1913">
        <v>378.63809978185725</v>
      </c>
      <c r="Y1913">
        <v>110.06397554274039</v>
      </c>
      <c r="Z1913">
        <v>22.942995072399576</v>
      </c>
      <c r="AA1913">
        <v>89.53959364196109</v>
      </c>
      <c r="AB1913">
        <v>160.5002138489445</v>
      </c>
      <c r="AC1913">
        <v>0</v>
      </c>
      <c r="AD1913">
        <v>0</v>
      </c>
      <c r="AE1913">
        <v>770.69277932622072</v>
      </c>
    </row>
    <row r="1914" spans="1:31" x14ac:dyDescent="0.3">
      <c r="A1914">
        <v>2706536</v>
      </c>
      <c r="B1914">
        <v>1</v>
      </c>
      <c r="C1914" t="s">
        <v>80</v>
      </c>
      <c r="D1914" t="s">
        <v>93</v>
      </c>
      <c r="E1914" t="s">
        <v>150</v>
      </c>
      <c r="F1914" t="s">
        <v>5600</v>
      </c>
      <c r="G1914" t="s">
        <v>152</v>
      </c>
      <c r="H1914" t="s">
        <v>153</v>
      </c>
      <c r="I1914" t="s">
        <v>490</v>
      </c>
      <c r="J1914" t="s">
        <v>137</v>
      </c>
      <c r="K1914" t="s">
        <v>138</v>
      </c>
      <c r="L1914" t="s">
        <v>5601</v>
      </c>
      <c r="M1914" t="s">
        <v>5602</v>
      </c>
      <c r="N1914">
        <v>2.5000000000000001E-2</v>
      </c>
      <c r="O1914">
        <v>1</v>
      </c>
      <c r="P1914">
        <v>9794</v>
      </c>
      <c r="Q1914">
        <v>10</v>
      </c>
      <c r="R1914">
        <v>1545</v>
      </c>
      <c r="S1914">
        <v>47</v>
      </c>
      <c r="T1914">
        <v>2423</v>
      </c>
      <c r="U1914">
        <v>9</v>
      </c>
      <c r="V1914">
        <v>3</v>
      </c>
      <c r="W1914">
        <v>6.5058810000000007E-3</v>
      </c>
      <c r="X1914">
        <v>45.653292424466109</v>
      </c>
      <c r="Y1914">
        <v>0.72947456401837507</v>
      </c>
      <c r="Z1914">
        <v>11.820958009829994</v>
      </c>
      <c r="AA1914">
        <v>12.2335059400946</v>
      </c>
      <c r="AB1914">
        <v>31.950122933953487</v>
      </c>
      <c r="AC1914">
        <v>8.3090897483245509</v>
      </c>
      <c r="AD1914">
        <v>9.5704896342600015E-2</v>
      </c>
      <c r="AE1914">
        <v>110.79865439802971</v>
      </c>
    </row>
    <row r="1915" spans="1:31" x14ac:dyDescent="0.3">
      <c r="A1915">
        <v>2705872</v>
      </c>
      <c r="B1915">
        <v>1</v>
      </c>
      <c r="C1915" t="s">
        <v>80</v>
      </c>
      <c r="D1915" t="s">
        <v>89</v>
      </c>
      <c r="E1915" t="s">
        <v>150</v>
      </c>
      <c r="F1915" t="s">
        <v>5603</v>
      </c>
      <c r="G1915" t="s">
        <v>158</v>
      </c>
      <c r="H1915" t="s">
        <v>153</v>
      </c>
      <c r="I1915" t="s">
        <v>136</v>
      </c>
      <c r="J1915" t="s">
        <v>3</v>
      </c>
      <c r="K1915" t="s">
        <v>138</v>
      </c>
      <c r="L1915" t="s">
        <v>5604</v>
      </c>
      <c r="M1915" t="s">
        <v>5605</v>
      </c>
      <c r="N1915">
        <v>1.4727777769999999</v>
      </c>
      <c r="O1915">
        <v>1</v>
      </c>
      <c r="P1915">
        <v>994</v>
      </c>
      <c r="Q1915">
        <v>0</v>
      </c>
      <c r="R1915">
        <v>0</v>
      </c>
      <c r="S1915">
        <v>1</v>
      </c>
      <c r="T1915">
        <v>74</v>
      </c>
      <c r="U1915">
        <v>0</v>
      </c>
      <c r="V1915">
        <v>0</v>
      </c>
      <c r="W1915">
        <v>28.739181093823735</v>
      </c>
      <c r="X1915">
        <v>545.6496996401761</v>
      </c>
      <c r="Y1915">
        <v>0</v>
      </c>
      <c r="Z1915">
        <v>0</v>
      </c>
      <c r="AA1915">
        <v>13.565172587412853</v>
      </c>
      <c r="AB1915">
        <v>199.90733972662352</v>
      </c>
      <c r="AC1915">
        <v>0</v>
      </c>
      <c r="AD1915">
        <v>0</v>
      </c>
      <c r="AE1915">
        <v>787.86139304803612</v>
      </c>
    </row>
    <row r="1916" spans="1:31" x14ac:dyDescent="0.3">
      <c r="A1916">
        <v>2706058</v>
      </c>
      <c r="B1916">
        <v>1</v>
      </c>
      <c r="C1916" t="s">
        <v>80</v>
      </c>
      <c r="D1916" t="s">
        <v>94</v>
      </c>
      <c r="E1916" t="s">
        <v>173</v>
      </c>
      <c r="F1916" t="s">
        <v>944</v>
      </c>
      <c r="G1916" t="s">
        <v>1361</v>
      </c>
      <c r="H1916" t="s">
        <v>153</v>
      </c>
      <c r="I1916" t="s">
        <v>136</v>
      </c>
      <c r="J1916" t="s">
        <v>137</v>
      </c>
      <c r="K1916" t="s">
        <v>138</v>
      </c>
      <c r="L1916" t="s">
        <v>5606</v>
      </c>
      <c r="M1916" t="s">
        <v>5607</v>
      </c>
      <c r="N1916">
        <v>3.5141666659999999</v>
      </c>
      <c r="O1916">
        <v>6</v>
      </c>
      <c r="P1916">
        <v>55</v>
      </c>
      <c r="Q1916">
        <v>43</v>
      </c>
      <c r="R1916">
        <v>157</v>
      </c>
      <c r="S1916">
        <v>6</v>
      </c>
      <c r="T1916">
        <v>60</v>
      </c>
      <c r="U1916">
        <v>2</v>
      </c>
      <c r="V1916">
        <v>0</v>
      </c>
      <c r="W1916">
        <v>4.5639764827557254</v>
      </c>
      <c r="X1916">
        <v>14.396642753389525</v>
      </c>
      <c r="Y1916">
        <v>90.511886554356607</v>
      </c>
      <c r="Z1916">
        <v>47.044095376925334</v>
      </c>
      <c r="AA1916">
        <v>259.46882718108492</v>
      </c>
      <c r="AB1916">
        <v>98.025834245407793</v>
      </c>
      <c r="AC1916">
        <v>599.69616552327398</v>
      </c>
      <c r="AD1916">
        <v>0</v>
      </c>
      <c r="AE1916">
        <v>1113.7074281171938</v>
      </c>
    </row>
    <row r="1917" spans="1:31" x14ac:dyDescent="0.3">
      <c r="A1917">
        <v>2706181</v>
      </c>
      <c r="B1917">
        <v>1</v>
      </c>
      <c r="C1917" t="s">
        <v>81</v>
      </c>
      <c r="D1917" t="s">
        <v>122</v>
      </c>
      <c r="E1917" t="s">
        <v>156</v>
      </c>
      <c r="F1917" t="s">
        <v>5608</v>
      </c>
      <c r="G1917" t="s">
        <v>152</v>
      </c>
      <c r="H1917" t="s">
        <v>153</v>
      </c>
      <c r="I1917" t="s">
        <v>136</v>
      </c>
      <c r="J1917" t="s">
        <v>137</v>
      </c>
      <c r="K1917" t="s">
        <v>138</v>
      </c>
      <c r="L1917" t="s">
        <v>5609</v>
      </c>
      <c r="M1917" t="s">
        <v>5610</v>
      </c>
      <c r="N1917">
        <v>1.163888888</v>
      </c>
      <c r="O1917">
        <v>0</v>
      </c>
      <c r="P1917">
        <v>964</v>
      </c>
      <c r="Q1917">
        <v>0</v>
      </c>
      <c r="R1917">
        <v>0</v>
      </c>
      <c r="S1917">
        <v>1</v>
      </c>
      <c r="T1917">
        <v>25</v>
      </c>
      <c r="U1917">
        <v>0</v>
      </c>
      <c r="V1917">
        <v>0</v>
      </c>
      <c r="W1917">
        <v>0</v>
      </c>
      <c r="X1917">
        <v>236.11444210573359</v>
      </c>
      <c r="Y1917">
        <v>0</v>
      </c>
      <c r="Z1917">
        <v>0</v>
      </c>
      <c r="AA1917">
        <v>0.92778895899281255</v>
      </c>
      <c r="AB1917">
        <v>23.72867677665802</v>
      </c>
      <c r="AC1917">
        <v>0</v>
      </c>
      <c r="AD1917">
        <v>0</v>
      </c>
      <c r="AE1917">
        <v>260.77090784138443</v>
      </c>
    </row>
    <row r="1918" spans="1:31" x14ac:dyDescent="0.3">
      <c r="A1918">
        <v>2705912</v>
      </c>
      <c r="B1918">
        <v>1</v>
      </c>
      <c r="C1918" t="s">
        <v>81</v>
      </c>
      <c r="D1918" t="s">
        <v>113</v>
      </c>
      <c r="E1918" t="s">
        <v>213</v>
      </c>
      <c r="F1918" t="s">
        <v>5611</v>
      </c>
      <c r="G1918" t="s">
        <v>152</v>
      </c>
      <c r="H1918" t="s">
        <v>153</v>
      </c>
      <c r="I1918" t="s">
        <v>490</v>
      </c>
      <c r="J1918" t="s">
        <v>137</v>
      </c>
      <c r="K1918" t="s">
        <v>138</v>
      </c>
      <c r="L1918" t="s">
        <v>5612</v>
      </c>
      <c r="M1918" t="s">
        <v>5613</v>
      </c>
      <c r="N1918">
        <v>1.1111111E-2</v>
      </c>
      <c r="O1918">
        <v>0</v>
      </c>
      <c r="P1918">
        <v>133</v>
      </c>
      <c r="Q1918">
        <v>4</v>
      </c>
      <c r="R1918">
        <v>42</v>
      </c>
      <c r="S1918">
        <v>0</v>
      </c>
      <c r="T1918">
        <v>6</v>
      </c>
      <c r="U1918">
        <v>0</v>
      </c>
      <c r="V1918">
        <v>0</v>
      </c>
      <c r="W1918">
        <v>0</v>
      </c>
      <c r="X1918">
        <v>0.21381133592348325</v>
      </c>
      <c r="Y1918">
        <v>2.3366142807861669E-2</v>
      </c>
      <c r="Z1918">
        <v>2.2833006662363334E-2</v>
      </c>
      <c r="AA1918">
        <v>0</v>
      </c>
      <c r="AB1918">
        <v>1.4300370863466666E-2</v>
      </c>
      <c r="AC1918">
        <v>0</v>
      </c>
      <c r="AD1918">
        <v>0</v>
      </c>
      <c r="AE1918">
        <v>0.27431085625717488</v>
      </c>
    </row>
    <row r="1919" spans="1:31" x14ac:dyDescent="0.3">
      <c r="A1919">
        <v>2706041</v>
      </c>
      <c r="B1919">
        <v>1</v>
      </c>
      <c r="C1919" t="s">
        <v>80</v>
      </c>
      <c r="D1919" t="s">
        <v>97</v>
      </c>
      <c r="E1919" t="s">
        <v>173</v>
      </c>
      <c r="F1919" t="s">
        <v>5614</v>
      </c>
      <c r="G1919" t="s">
        <v>152</v>
      </c>
      <c r="H1919" t="s">
        <v>153</v>
      </c>
      <c r="I1919" t="s">
        <v>490</v>
      </c>
      <c r="J1919" t="s">
        <v>137</v>
      </c>
      <c r="K1919" t="s">
        <v>138</v>
      </c>
      <c r="L1919" t="s">
        <v>5615</v>
      </c>
      <c r="M1919" t="s">
        <v>5616</v>
      </c>
      <c r="N1919">
        <v>3.5375833000000002E-2</v>
      </c>
      <c r="O1919">
        <v>23</v>
      </c>
      <c r="P1919">
        <v>15811</v>
      </c>
      <c r="Q1919">
        <v>9</v>
      </c>
      <c r="R1919">
        <v>920</v>
      </c>
      <c r="S1919">
        <v>64</v>
      </c>
      <c r="T1919">
        <v>2388</v>
      </c>
      <c r="U1919">
        <v>5</v>
      </c>
      <c r="V1919">
        <v>5</v>
      </c>
      <c r="W1919">
        <v>11.719365400978587</v>
      </c>
      <c r="X1919">
        <v>137.42466988362938</v>
      </c>
      <c r="Y1919">
        <v>0.7231567167596199</v>
      </c>
      <c r="Z1919">
        <v>6.5107732370716196</v>
      </c>
      <c r="AA1919">
        <v>69.772344320825411</v>
      </c>
      <c r="AB1919">
        <v>90.273450000928293</v>
      </c>
      <c r="AC1919">
        <v>7.6948450758143752</v>
      </c>
      <c r="AD1919">
        <v>0.84787017738723325</v>
      </c>
      <c r="AE1919">
        <v>324.96647481339448</v>
      </c>
    </row>
    <row r="1920" spans="1:31" x14ac:dyDescent="0.3">
      <c r="A1920">
        <v>2706104</v>
      </c>
      <c r="B1920">
        <v>1</v>
      </c>
      <c r="C1920" t="s">
        <v>80</v>
      </c>
      <c r="D1920" t="s">
        <v>94</v>
      </c>
      <c r="E1920" t="s">
        <v>150</v>
      </c>
      <c r="F1920" t="s">
        <v>5617</v>
      </c>
      <c r="G1920" t="s">
        <v>152</v>
      </c>
      <c r="H1920" t="s">
        <v>153</v>
      </c>
      <c r="I1920" t="s">
        <v>136</v>
      </c>
      <c r="J1920" t="s">
        <v>137</v>
      </c>
      <c r="K1920" t="s">
        <v>138</v>
      </c>
      <c r="L1920" t="s">
        <v>5618</v>
      </c>
      <c r="M1920" t="s">
        <v>5619</v>
      </c>
      <c r="N1920">
        <v>0.65833333299999997</v>
      </c>
      <c r="O1920">
        <v>0</v>
      </c>
      <c r="P1920">
        <v>550</v>
      </c>
      <c r="Q1920">
        <v>0</v>
      </c>
      <c r="R1920">
        <v>33</v>
      </c>
      <c r="S1920">
        <v>0</v>
      </c>
      <c r="T1920">
        <v>53</v>
      </c>
      <c r="U1920">
        <v>1</v>
      </c>
      <c r="V1920">
        <v>0</v>
      </c>
      <c r="W1920">
        <v>0</v>
      </c>
      <c r="X1920">
        <v>54.761278525019826</v>
      </c>
      <c r="Y1920">
        <v>0</v>
      </c>
      <c r="Z1920">
        <v>2.5381568775156751</v>
      </c>
      <c r="AA1920">
        <v>0</v>
      </c>
      <c r="AB1920">
        <v>21.714067835417083</v>
      </c>
      <c r="AC1920">
        <v>170.21123269741588</v>
      </c>
      <c r="AD1920">
        <v>0</v>
      </c>
      <c r="AE1920">
        <v>249.22473593536847</v>
      </c>
    </row>
    <row r="1921" spans="1:31" x14ac:dyDescent="0.3">
      <c r="A1921">
        <v>2705749</v>
      </c>
      <c r="B1921">
        <v>1</v>
      </c>
      <c r="C1921" t="s">
        <v>80</v>
      </c>
      <c r="D1921" t="s">
        <v>83</v>
      </c>
      <c r="E1921" t="s">
        <v>132</v>
      </c>
      <c r="F1921" t="s">
        <v>5620</v>
      </c>
      <c r="G1921" t="s">
        <v>300</v>
      </c>
      <c r="H1921" t="s">
        <v>135</v>
      </c>
      <c r="I1921" t="s">
        <v>136</v>
      </c>
      <c r="J1921" t="s">
        <v>137</v>
      </c>
      <c r="K1921" t="s">
        <v>210</v>
      </c>
      <c r="L1921" t="s">
        <v>5621</v>
      </c>
      <c r="M1921" t="s">
        <v>5622</v>
      </c>
      <c r="N1921">
        <v>1.9058333329999999</v>
      </c>
      <c r="O1921">
        <v>0</v>
      </c>
      <c r="P1921">
        <v>68</v>
      </c>
      <c r="Q1921">
        <v>0</v>
      </c>
      <c r="R1921">
        <v>0</v>
      </c>
      <c r="S1921">
        <v>0</v>
      </c>
      <c r="T1921">
        <v>19</v>
      </c>
      <c r="U1921">
        <v>0</v>
      </c>
      <c r="V1921">
        <v>0</v>
      </c>
      <c r="W1921">
        <v>0</v>
      </c>
      <c r="X1921">
        <v>24.635953120428418</v>
      </c>
      <c r="Y1921">
        <v>0</v>
      </c>
      <c r="Z1921">
        <v>0</v>
      </c>
      <c r="AA1921">
        <v>0</v>
      </c>
      <c r="AB1921">
        <v>68.463183989711567</v>
      </c>
      <c r="AC1921">
        <v>0</v>
      </c>
      <c r="AD1921">
        <v>0</v>
      </c>
      <c r="AE1921">
        <v>93.099137110139992</v>
      </c>
    </row>
    <row r="1922" spans="1:31" x14ac:dyDescent="0.3">
      <c r="A1922">
        <v>2705849</v>
      </c>
      <c r="B1922">
        <v>1</v>
      </c>
      <c r="C1922" t="s">
        <v>80</v>
      </c>
      <c r="D1922" t="s">
        <v>96</v>
      </c>
      <c r="E1922" t="s">
        <v>150</v>
      </c>
      <c r="F1922" t="s">
        <v>5623</v>
      </c>
      <c r="G1922" t="s">
        <v>209</v>
      </c>
      <c r="H1922" t="s">
        <v>153</v>
      </c>
      <c r="I1922" t="s">
        <v>136</v>
      </c>
      <c r="J1922" t="s">
        <v>137</v>
      </c>
      <c r="K1922" t="s">
        <v>210</v>
      </c>
      <c r="L1922" t="s">
        <v>5624</v>
      </c>
      <c r="M1922" t="s">
        <v>5625</v>
      </c>
      <c r="N1922">
        <v>1.4527777770000001</v>
      </c>
      <c r="O1922">
        <v>3</v>
      </c>
      <c r="P1922">
        <v>2</v>
      </c>
      <c r="Q1922">
        <v>7</v>
      </c>
      <c r="R1922">
        <v>8</v>
      </c>
      <c r="S1922">
        <v>7</v>
      </c>
      <c r="T1922">
        <v>3</v>
      </c>
      <c r="U1922">
        <v>0</v>
      </c>
      <c r="V1922">
        <v>0</v>
      </c>
      <c r="W1922">
        <v>0.85263192650088837</v>
      </c>
      <c r="X1922">
        <v>0</v>
      </c>
      <c r="Y1922">
        <v>10.433610194839002</v>
      </c>
      <c r="Z1922">
        <v>7.6668492921426662E-2</v>
      </c>
      <c r="AA1922">
        <v>44.9674190141208</v>
      </c>
      <c r="AB1922">
        <v>2.8175662037103866</v>
      </c>
      <c r="AC1922">
        <v>0</v>
      </c>
      <c r="AD1922">
        <v>0</v>
      </c>
      <c r="AE1922">
        <v>59.147895832092502</v>
      </c>
    </row>
    <row r="1923" spans="1:31" x14ac:dyDescent="0.3">
      <c r="A1923">
        <v>2705703</v>
      </c>
      <c r="B1923">
        <v>1</v>
      </c>
      <c r="C1923" t="s">
        <v>81</v>
      </c>
      <c r="D1923" t="s">
        <v>112</v>
      </c>
      <c r="E1923" t="s">
        <v>156</v>
      </c>
      <c r="F1923" t="s">
        <v>5626</v>
      </c>
      <c r="G1923" t="s">
        <v>209</v>
      </c>
      <c r="H1923" t="s">
        <v>153</v>
      </c>
      <c r="I1923" t="s">
        <v>136</v>
      </c>
      <c r="J1923" t="s">
        <v>137</v>
      </c>
      <c r="K1923" t="s">
        <v>210</v>
      </c>
      <c r="L1923" t="s">
        <v>5627</v>
      </c>
      <c r="M1923" t="s">
        <v>5628</v>
      </c>
      <c r="N1923">
        <v>6.9394444440000003</v>
      </c>
      <c r="O1923">
        <v>2</v>
      </c>
      <c r="P1923">
        <v>77</v>
      </c>
      <c r="Q1923">
        <v>57</v>
      </c>
      <c r="R1923">
        <v>84</v>
      </c>
      <c r="S1923">
        <v>9</v>
      </c>
      <c r="T1923">
        <v>1</v>
      </c>
      <c r="U1923">
        <v>1</v>
      </c>
      <c r="V1923">
        <v>0</v>
      </c>
      <c r="W1923">
        <v>2.5619445295250003</v>
      </c>
      <c r="X1923">
        <v>52.63487010409645</v>
      </c>
      <c r="Y1923">
        <v>278.32558069356867</v>
      </c>
      <c r="Z1923">
        <v>37.603085376510833</v>
      </c>
      <c r="AA1923">
        <v>77.579670486385325</v>
      </c>
      <c r="AB1923">
        <v>9.7134413198820013</v>
      </c>
      <c r="AC1923">
        <v>455.78260799199637</v>
      </c>
      <c r="AD1923">
        <v>0</v>
      </c>
      <c r="AE1923">
        <v>914.20120050196465</v>
      </c>
    </row>
    <row r="1924" spans="1:31" x14ac:dyDescent="0.3">
      <c r="A1924">
        <v>2705816</v>
      </c>
      <c r="B1924">
        <v>2</v>
      </c>
      <c r="C1924" t="s">
        <v>81</v>
      </c>
      <c r="D1924" t="s">
        <v>128</v>
      </c>
      <c r="E1924" t="s">
        <v>213</v>
      </c>
      <c r="F1924" t="s">
        <v>1420</v>
      </c>
      <c r="G1924" t="s">
        <v>185</v>
      </c>
      <c r="H1924" t="s">
        <v>153</v>
      </c>
      <c r="I1924" t="s">
        <v>136</v>
      </c>
      <c r="J1924" t="s">
        <v>137</v>
      </c>
      <c r="K1924" t="s">
        <v>138</v>
      </c>
      <c r="L1924" t="s">
        <v>5629</v>
      </c>
      <c r="M1924" t="s">
        <v>5630</v>
      </c>
      <c r="N1924">
        <v>0.88527777699999999</v>
      </c>
      <c r="O1924">
        <v>5</v>
      </c>
      <c r="P1924">
        <v>0</v>
      </c>
      <c r="Q1924">
        <v>96</v>
      </c>
      <c r="R1924">
        <v>0</v>
      </c>
      <c r="S1924">
        <v>5</v>
      </c>
      <c r="T1924">
        <v>0</v>
      </c>
      <c r="U1924">
        <v>0</v>
      </c>
      <c r="V1924">
        <v>0</v>
      </c>
      <c r="W1924">
        <v>0.34042948714450005</v>
      </c>
      <c r="X1924">
        <v>0</v>
      </c>
      <c r="Y1924">
        <v>25.061337424224952</v>
      </c>
      <c r="Z1924">
        <v>0</v>
      </c>
      <c r="AA1924">
        <v>30.298338308716858</v>
      </c>
      <c r="AB1924">
        <v>0</v>
      </c>
      <c r="AC1924">
        <v>0</v>
      </c>
      <c r="AD1924">
        <v>0</v>
      </c>
      <c r="AE1924">
        <v>55.700105220086314</v>
      </c>
    </row>
    <row r="1925" spans="1:31" x14ac:dyDescent="0.3">
      <c r="A1925">
        <v>2706499</v>
      </c>
      <c r="B1925">
        <v>1</v>
      </c>
      <c r="C1925" t="s">
        <v>80</v>
      </c>
      <c r="D1925" t="s">
        <v>84</v>
      </c>
      <c r="E1925" t="s">
        <v>156</v>
      </c>
      <c r="F1925" t="s">
        <v>5631</v>
      </c>
      <c r="G1925" t="s">
        <v>152</v>
      </c>
      <c r="H1925" t="s">
        <v>153</v>
      </c>
      <c r="I1925" t="s">
        <v>136</v>
      </c>
      <c r="J1925" t="s">
        <v>137</v>
      </c>
      <c r="K1925" t="s">
        <v>138</v>
      </c>
      <c r="L1925" t="s">
        <v>5632</v>
      </c>
      <c r="M1925" t="s">
        <v>5633</v>
      </c>
      <c r="N1925">
        <v>1.8391666659999999</v>
      </c>
      <c r="O1925">
        <v>1</v>
      </c>
      <c r="P1925">
        <v>949</v>
      </c>
      <c r="Q1925">
        <v>2</v>
      </c>
      <c r="R1925">
        <v>50</v>
      </c>
      <c r="S1925">
        <v>4</v>
      </c>
      <c r="T1925">
        <v>131</v>
      </c>
      <c r="U1925">
        <v>0</v>
      </c>
      <c r="V1925">
        <v>0</v>
      </c>
      <c r="W1925">
        <v>1.0781019642609002</v>
      </c>
      <c r="X1925">
        <v>355.92996384413431</v>
      </c>
      <c r="Y1925">
        <v>1.110241358514495</v>
      </c>
      <c r="Z1925">
        <v>32.271142578496161</v>
      </c>
      <c r="AA1925">
        <v>25.200283045998884</v>
      </c>
      <c r="AB1925">
        <v>163.69418189475115</v>
      </c>
      <c r="AC1925">
        <v>0</v>
      </c>
      <c r="AD1925">
        <v>0</v>
      </c>
      <c r="AE1925">
        <v>579.28391468615587</v>
      </c>
    </row>
    <row r="1926" spans="1:31" x14ac:dyDescent="0.3">
      <c r="A1926">
        <v>2705978</v>
      </c>
      <c r="B1926">
        <v>1</v>
      </c>
      <c r="C1926" t="s">
        <v>80</v>
      </c>
      <c r="D1926" t="s">
        <v>82</v>
      </c>
      <c r="E1926" t="s">
        <v>145</v>
      </c>
      <c r="F1926" t="s">
        <v>5634</v>
      </c>
      <c r="G1926" t="s">
        <v>230</v>
      </c>
      <c r="H1926" t="s">
        <v>135</v>
      </c>
      <c r="I1926" t="s">
        <v>136</v>
      </c>
      <c r="J1926" t="s">
        <v>137</v>
      </c>
      <c r="K1926" t="s">
        <v>138</v>
      </c>
      <c r="L1926" t="s">
        <v>5635</v>
      </c>
      <c r="M1926" t="s">
        <v>5636</v>
      </c>
      <c r="N1926">
        <v>3.531666666</v>
      </c>
      <c r="O1926">
        <v>0</v>
      </c>
      <c r="P1926">
        <v>1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0.86570965417554013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0.86570965417554013</v>
      </c>
    </row>
    <row r="1927" spans="1:31" x14ac:dyDescent="0.3">
      <c r="A1927">
        <v>2705786</v>
      </c>
      <c r="B1927">
        <v>1</v>
      </c>
      <c r="C1927" t="s">
        <v>80</v>
      </c>
      <c r="D1927" t="s">
        <v>110</v>
      </c>
      <c r="E1927" t="s">
        <v>156</v>
      </c>
      <c r="F1927" t="s">
        <v>5637</v>
      </c>
      <c r="G1927" t="s">
        <v>209</v>
      </c>
      <c r="H1927" t="s">
        <v>153</v>
      </c>
      <c r="I1927" t="s">
        <v>136</v>
      </c>
      <c r="J1927" t="s">
        <v>137</v>
      </c>
      <c r="K1927" t="s">
        <v>210</v>
      </c>
      <c r="L1927" t="s">
        <v>5638</v>
      </c>
      <c r="M1927" t="s">
        <v>5639</v>
      </c>
      <c r="N1927">
        <v>1.9638888880000001</v>
      </c>
      <c r="O1927">
        <v>0</v>
      </c>
      <c r="P1927">
        <v>763</v>
      </c>
      <c r="Q1927">
        <v>0</v>
      </c>
      <c r="R1927">
        <v>0</v>
      </c>
      <c r="S1927">
        <v>0</v>
      </c>
      <c r="T1927">
        <v>71</v>
      </c>
      <c r="U1927">
        <v>0</v>
      </c>
      <c r="V1927">
        <v>0</v>
      </c>
      <c r="W1927">
        <v>0</v>
      </c>
      <c r="X1927">
        <v>280.36319771757735</v>
      </c>
      <c r="Y1927">
        <v>0</v>
      </c>
      <c r="Z1927">
        <v>0</v>
      </c>
      <c r="AA1927">
        <v>0</v>
      </c>
      <c r="AB1927">
        <v>163.39277747489868</v>
      </c>
      <c r="AC1927">
        <v>0</v>
      </c>
      <c r="AD1927">
        <v>0</v>
      </c>
      <c r="AE1927">
        <v>443.75597519247606</v>
      </c>
    </row>
    <row r="1928" spans="1:31" x14ac:dyDescent="0.3">
      <c r="A1928">
        <v>2705809</v>
      </c>
      <c r="B1928">
        <v>1</v>
      </c>
      <c r="C1928" t="s">
        <v>80</v>
      </c>
      <c r="D1928" t="s">
        <v>96</v>
      </c>
      <c r="E1928" t="s">
        <v>161</v>
      </c>
      <c r="F1928" t="s">
        <v>5640</v>
      </c>
      <c r="G1928" t="s">
        <v>170</v>
      </c>
      <c r="H1928" t="s">
        <v>135</v>
      </c>
      <c r="I1928" t="s">
        <v>136</v>
      </c>
      <c r="J1928" t="s">
        <v>137</v>
      </c>
      <c r="K1928" t="s">
        <v>138</v>
      </c>
      <c r="L1928" t="s">
        <v>5641</v>
      </c>
      <c r="M1928" t="s">
        <v>5642</v>
      </c>
      <c r="N1928">
        <v>3.2397222220000002</v>
      </c>
      <c r="O1928">
        <v>0</v>
      </c>
      <c r="P1928">
        <v>2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0.82004532789695994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0.82004532789695994</v>
      </c>
    </row>
    <row r="1929" spans="1:31" x14ac:dyDescent="0.3">
      <c r="A1929">
        <v>2705792</v>
      </c>
      <c r="B1929">
        <v>1</v>
      </c>
      <c r="C1929" t="s">
        <v>80</v>
      </c>
      <c r="D1929" t="s">
        <v>94</v>
      </c>
      <c r="E1929" t="s">
        <v>132</v>
      </c>
      <c r="F1929" t="s">
        <v>5643</v>
      </c>
      <c r="G1929" t="s">
        <v>209</v>
      </c>
      <c r="H1929" t="s">
        <v>135</v>
      </c>
      <c r="I1929" t="s">
        <v>136</v>
      </c>
      <c r="J1929" t="s">
        <v>137</v>
      </c>
      <c r="K1929" t="s">
        <v>210</v>
      </c>
      <c r="L1929" t="s">
        <v>5644</v>
      </c>
      <c r="M1929" t="s">
        <v>5645</v>
      </c>
      <c r="N1929">
        <v>7.5519444440000001</v>
      </c>
      <c r="O1929">
        <v>0</v>
      </c>
      <c r="P1929">
        <v>184</v>
      </c>
      <c r="Q1929">
        <v>0</v>
      </c>
      <c r="R1929">
        <v>1</v>
      </c>
      <c r="S1929">
        <v>0</v>
      </c>
      <c r="T1929">
        <v>34</v>
      </c>
      <c r="U1929">
        <v>0</v>
      </c>
      <c r="V1929">
        <v>0</v>
      </c>
      <c r="W1929">
        <v>0</v>
      </c>
      <c r="X1929">
        <v>223.60026261659098</v>
      </c>
      <c r="Y1929">
        <v>0</v>
      </c>
      <c r="Z1929">
        <v>0.55842767657158165</v>
      </c>
      <c r="AA1929">
        <v>0</v>
      </c>
      <c r="AB1929">
        <v>197.82274109321008</v>
      </c>
      <c r="AC1929">
        <v>0</v>
      </c>
      <c r="AD1929">
        <v>0</v>
      </c>
      <c r="AE1929">
        <v>421.98143138637261</v>
      </c>
    </row>
    <row r="1930" spans="1:31" x14ac:dyDescent="0.3">
      <c r="A1930">
        <v>2706307</v>
      </c>
      <c r="B1930">
        <v>1</v>
      </c>
      <c r="C1930" t="s">
        <v>80</v>
      </c>
      <c r="D1930" t="s">
        <v>102</v>
      </c>
      <c r="E1930" t="s">
        <v>156</v>
      </c>
      <c r="F1930" t="s">
        <v>5646</v>
      </c>
      <c r="G1930" t="s">
        <v>185</v>
      </c>
      <c r="H1930" t="s">
        <v>153</v>
      </c>
      <c r="I1930" t="s">
        <v>136</v>
      </c>
      <c r="J1930" t="s">
        <v>137</v>
      </c>
      <c r="K1930" t="s">
        <v>138</v>
      </c>
      <c r="L1930" t="s">
        <v>5647</v>
      </c>
      <c r="M1930" t="s">
        <v>5648</v>
      </c>
      <c r="N1930">
        <v>1.487777777</v>
      </c>
      <c r="O1930">
        <v>0</v>
      </c>
      <c r="P1930">
        <v>836</v>
      </c>
      <c r="Q1930">
        <v>1</v>
      </c>
      <c r="R1930">
        <v>13</v>
      </c>
      <c r="S1930">
        <v>1</v>
      </c>
      <c r="T1930">
        <v>83</v>
      </c>
      <c r="U1930">
        <v>0</v>
      </c>
      <c r="V1930">
        <v>0</v>
      </c>
      <c r="W1930">
        <v>0</v>
      </c>
      <c r="X1930">
        <v>146.10825371485208</v>
      </c>
      <c r="Y1930">
        <v>0.43298419289580004</v>
      </c>
      <c r="Z1930">
        <v>8.8143352900181995</v>
      </c>
      <c r="AA1930">
        <v>2.2973609540594135</v>
      </c>
      <c r="AB1930">
        <v>61.075331039417335</v>
      </c>
      <c r="AC1930">
        <v>0</v>
      </c>
      <c r="AD1930">
        <v>0</v>
      </c>
      <c r="AE1930">
        <v>218.7282651912428</v>
      </c>
    </row>
    <row r="1931" spans="1:31" x14ac:dyDescent="0.3">
      <c r="A1931">
        <v>2705643</v>
      </c>
      <c r="B1931">
        <v>1</v>
      </c>
      <c r="C1931" t="s">
        <v>81</v>
      </c>
      <c r="D1931" t="s">
        <v>118</v>
      </c>
      <c r="E1931" t="s">
        <v>156</v>
      </c>
      <c r="F1931" t="s">
        <v>5649</v>
      </c>
      <c r="G1931" t="s">
        <v>152</v>
      </c>
      <c r="H1931" t="s">
        <v>153</v>
      </c>
      <c r="I1931" t="s">
        <v>136</v>
      </c>
      <c r="J1931" t="s">
        <v>137</v>
      </c>
      <c r="K1931" t="s">
        <v>138</v>
      </c>
      <c r="L1931" t="s">
        <v>5650</v>
      </c>
      <c r="M1931" t="s">
        <v>5651</v>
      </c>
      <c r="N1931">
        <v>0.76416666600000005</v>
      </c>
      <c r="O1931">
        <v>0</v>
      </c>
      <c r="P1931">
        <v>358</v>
      </c>
      <c r="Q1931">
        <v>0</v>
      </c>
      <c r="R1931">
        <v>20</v>
      </c>
      <c r="S1931">
        <v>0</v>
      </c>
      <c r="T1931">
        <v>37</v>
      </c>
      <c r="U1931">
        <v>0</v>
      </c>
      <c r="V1931">
        <v>0</v>
      </c>
      <c r="W1931">
        <v>0</v>
      </c>
      <c r="X1931">
        <v>63.235993476549069</v>
      </c>
      <c r="Y1931">
        <v>0</v>
      </c>
      <c r="Z1931">
        <v>2.1169787027565072</v>
      </c>
      <c r="AA1931">
        <v>0</v>
      </c>
      <c r="AB1931">
        <v>12.404912848062953</v>
      </c>
      <c r="AC1931">
        <v>0</v>
      </c>
      <c r="AD1931">
        <v>0</v>
      </c>
      <c r="AE1931">
        <v>77.75788502736853</v>
      </c>
    </row>
    <row r="1932" spans="1:31" x14ac:dyDescent="0.3">
      <c r="A1932">
        <v>2705935</v>
      </c>
      <c r="B1932">
        <v>1</v>
      </c>
      <c r="C1932" t="s">
        <v>81</v>
      </c>
      <c r="D1932" t="s">
        <v>118</v>
      </c>
      <c r="E1932" t="s">
        <v>156</v>
      </c>
      <c r="F1932" t="s">
        <v>5652</v>
      </c>
      <c r="G1932" t="s">
        <v>185</v>
      </c>
      <c r="H1932" t="s">
        <v>153</v>
      </c>
      <c r="I1932" t="s">
        <v>136</v>
      </c>
      <c r="J1932" t="s">
        <v>137</v>
      </c>
      <c r="K1932" t="s">
        <v>138</v>
      </c>
      <c r="L1932" t="s">
        <v>5653</v>
      </c>
      <c r="M1932" t="s">
        <v>5654</v>
      </c>
      <c r="N1932">
        <v>2.426388888</v>
      </c>
      <c r="O1932">
        <v>0</v>
      </c>
      <c r="P1932">
        <v>256</v>
      </c>
      <c r="Q1932">
        <v>0</v>
      </c>
      <c r="R1932">
        <v>8</v>
      </c>
      <c r="S1932">
        <v>0</v>
      </c>
      <c r="T1932">
        <v>36</v>
      </c>
      <c r="U1932">
        <v>0</v>
      </c>
      <c r="V1932">
        <v>0</v>
      </c>
      <c r="W1932">
        <v>0</v>
      </c>
      <c r="X1932">
        <v>77.913451826551139</v>
      </c>
      <c r="Y1932">
        <v>0</v>
      </c>
      <c r="Z1932">
        <v>2.648997596198333</v>
      </c>
      <c r="AA1932">
        <v>0</v>
      </c>
      <c r="AB1932">
        <v>34.174401578585197</v>
      </c>
      <c r="AC1932">
        <v>0</v>
      </c>
      <c r="AD1932">
        <v>0</v>
      </c>
      <c r="AE1932">
        <v>114.73685100133466</v>
      </c>
    </row>
    <row r="1933" spans="1:31" x14ac:dyDescent="0.3">
      <c r="A1933">
        <v>2705686</v>
      </c>
      <c r="B1933">
        <v>1</v>
      </c>
      <c r="C1933" t="s">
        <v>80</v>
      </c>
      <c r="D1933" t="s">
        <v>84</v>
      </c>
      <c r="E1933" t="s">
        <v>132</v>
      </c>
      <c r="F1933" t="s">
        <v>5655</v>
      </c>
      <c r="G1933" t="s">
        <v>209</v>
      </c>
      <c r="H1933" t="s">
        <v>135</v>
      </c>
      <c r="I1933" t="s">
        <v>136</v>
      </c>
      <c r="J1933" t="s">
        <v>137</v>
      </c>
      <c r="K1933" t="s">
        <v>210</v>
      </c>
      <c r="L1933" t="s">
        <v>5656</v>
      </c>
      <c r="M1933" t="s">
        <v>5657</v>
      </c>
      <c r="N1933">
        <v>7.6758333329999999</v>
      </c>
      <c r="O1933">
        <v>0</v>
      </c>
      <c r="P1933">
        <v>401</v>
      </c>
      <c r="Q1933">
        <v>0</v>
      </c>
      <c r="R1933">
        <v>0</v>
      </c>
      <c r="S1933">
        <v>0</v>
      </c>
      <c r="T1933">
        <v>32</v>
      </c>
      <c r="U1933">
        <v>0</v>
      </c>
      <c r="V1933">
        <v>0</v>
      </c>
      <c r="W1933">
        <v>0</v>
      </c>
      <c r="X1933">
        <v>579.44036638943692</v>
      </c>
      <c r="Y1933">
        <v>0</v>
      </c>
      <c r="Z1933">
        <v>0</v>
      </c>
      <c r="AA1933">
        <v>0</v>
      </c>
      <c r="AB1933">
        <v>862.24806479793392</v>
      </c>
      <c r="AC1933">
        <v>0</v>
      </c>
      <c r="AD1933">
        <v>0</v>
      </c>
      <c r="AE1933">
        <v>1441.688431187371</v>
      </c>
    </row>
    <row r="1934" spans="1:31" x14ac:dyDescent="0.3">
      <c r="A1934">
        <v>2706413</v>
      </c>
      <c r="B1934">
        <v>1</v>
      </c>
      <c r="C1934" t="s">
        <v>80</v>
      </c>
      <c r="D1934" t="s">
        <v>105</v>
      </c>
      <c r="E1934" t="s">
        <v>132</v>
      </c>
      <c r="F1934" t="s">
        <v>4679</v>
      </c>
      <c r="G1934" t="s">
        <v>163</v>
      </c>
      <c r="H1934" t="s">
        <v>135</v>
      </c>
      <c r="I1934" t="s">
        <v>136</v>
      </c>
      <c r="J1934" t="s">
        <v>137</v>
      </c>
      <c r="K1934" t="s">
        <v>138</v>
      </c>
      <c r="L1934" t="s">
        <v>5658</v>
      </c>
      <c r="M1934" t="s">
        <v>5659</v>
      </c>
      <c r="N1934">
        <v>1.734722222</v>
      </c>
      <c r="O1934">
        <v>0</v>
      </c>
      <c r="P1934">
        <v>15</v>
      </c>
      <c r="Q1934">
        <v>0</v>
      </c>
      <c r="R1934">
        <v>0</v>
      </c>
      <c r="S1934">
        <v>0</v>
      </c>
      <c r="T1934">
        <v>2</v>
      </c>
      <c r="U1934">
        <v>0</v>
      </c>
      <c r="V1934">
        <v>0</v>
      </c>
      <c r="W1934">
        <v>0</v>
      </c>
      <c r="X1934">
        <v>3.2998782416858496</v>
      </c>
      <c r="Y1934">
        <v>0</v>
      </c>
      <c r="Z1934">
        <v>0</v>
      </c>
      <c r="AA1934">
        <v>0</v>
      </c>
      <c r="AB1934">
        <v>2.1901842648000001</v>
      </c>
      <c r="AC1934">
        <v>0</v>
      </c>
      <c r="AD1934">
        <v>0</v>
      </c>
      <c r="AE1934">
        <v>5.4900625064858497</v>
      </c>
    </row>
    <row r="1935" spans="1:31" x14ac:dyDescent="0.3">
      <c r="A1935">
        <v>2705752</v>
      </c>
      <c r="B1935">
        <v>1</v>
      </c>
      <c r="C1935" t="s">
        <v>80</v>
      </c>
      <c r="D1935" t="s">
        <v>100</v>
      </c>
      <c r="E1935" t="s">
        <v>156</v>
      </c>
      <c r="F1935" t="s">
        <v>5660</v>
      </c>
      <c r="G1935" t="s">
        <v>596</v>
      </c>
      <c r="H1935" t="s">
        <v>153</v>
      </c>
      <c r="I1935" t="s">
        <v>136</v>
      </c>
      <c r="J1935" t="s">
        <v>137</v>
      </c>
      <c r="K1935" t="s">
        <v>138</v>
      </c>
      <c r="L1935" t="s">
        <v>5661</v>
      </c>
      <c r="M1935" t="s">
        <v>5662</v>
      </c>
      <c r="N1935">
        <v>2.5730555549999998</v>
      </c>
      <c r="O1935">
        <v>0</v>
      </c>
      <c r="P1935">
        <v>236</v>
      </c>
      <c r="Q1935">
        <v>0</v>
      </c>
      <c r="R1935">
        <v>3</v>
      </c>
      <c r="S1935">
        <v>0</v>
      </c>
      <c r="T1935">
        <v>3</v>
      </c>
      <c r="U1935">
        <v>0</v>
      </c>
      <c r="V1935">
        <v>0</v>
      </c>
      <c r="W1935">
        <v>0</v>
      </c>
      <c r="X1935">
        <v>67.814099263034549</v>
      </c>
      <c r="Y1935">
        <v>0</v>
      </c>
      <c r="Z1935">
        <v>0.23397752337032002</v>
      </c>
      <c r="AA1935">
        <v>0</v>
      </c>
      <c r="AB1935">
        <v>8.0995214080255131</v>
      </c>
      <c r="AC1935">
        <v>0</v>
      </c>
      <c r="AD1935">
        <v>0</v>
      </c>
      <c r="AE1935">
        <v>76.147598194430373</v>
      </c>
    </row>
    <row r="1936" spans="1:31" x14ac:dyDescent="0.3">
      <c r="A1936">
        <v>2706107</v>
      </c>
      <c r="B1936">
        <v>1</v>
      </c>
      <c r="C1936" t="s">
        <v>80</v>
      </c>
      <c r="D1936" t="s">
        <v>103</v>
      </c>
      <c r="E1936" t="s">
        <v>150</v>
      </c>
      <c r="F1936" t="s">
        <v>5663</v>
      </c>
      <c r="G1936" t="s">
        <v>152</v>
      </c>
      <c r="H1936" t="s">
        <v>153</v>
      </c>
      <c r="I1936" t="s">
        <v>136</v>
      </c>
      <c r="J1936" t="s">
        <v>137</v>
      </c>
      <c r="K1936" t="s">
        <v>138</v>
      </c>
      <c r="L1936" t="s">
        <v>5664</v>
      </c>
      <c r="M1936" t="s">
        <v>5665</v>
      </c>
      <c r="N1936">
        <v>9.9722221999999999E-2</v>
      </c>
      <c r="O1936">
        <v>12</v>
      </c>
      <c r="P1936">
        <v>744</v>
      </c>
      <c r="Q1936">
        <v>21</v>
      </c>
      <c r="R1936">
        <v>99</v>
      </c>
      <c r="S1936">
        <v>13</v>
      </c>
      <c r="T1936">
        <v>184</v>
      </c>
      <c r="U1936">
        <v>0</v>
      </c>
      <c r="V1936">
        <v>0</v>
      </c>
      <c r="W1936">
        <v>0.39391387984928755</v>
      </c>
      <c r="X1936">
        <v>13.698389875949232</v>
      </c>
      <c r="Y1936">
        <v>4.0715446344517101</v>
      </c>
      <c r="Z1936">
        <v>0.78008237072721653</v>
      </c>
      <c r="AA1936">
        <v>4.7694469067396552</v>
      </c>
      <c r="AB1936">
        <v>9.179377776269062</v>
      </c>
      <c r="AC1936">
        <v>0</v>
      </c>
      <c r="AD1936">
        <v>0</v>
      </c>
      <c r="AE1936">
        <v>32.892755443986168</v>
      </c>
    </row>
    <row r="1937" spans="1:31" x14ac:dyDescent="0.3">
      <c r="A1937">
        <v>2705775</v>
      </c>
      <c r="B1937">
        <v>1</v>
      </c>
      <c r="C1937" t="s">
        <v>80</v>
      </c>
      <c r="D1937" t="s">
        <v>101</v>
      </c>
      <c r="E1937" t="s">
        <v>161</v>
      </c>
      <c r="F1937" t="s">
        <v>5666</v>
      </c>
      <c r="G1937" t="s">
        <v>170</v>
      </c>
      <c r="H1937" t="s">
        <v>135</v>
      </c>
      <c r="I1937" t="s">
        <v>136</v>
      </c>
      <c r="J1937" t="s">
        <v>137</v>
      </c>
      <c r="K1937" t="s">
        <v>138</v>
      </c>
      <c r="L1937" t="s">
        <v>5667</v>
      </c>
      <c r="M1937" t="s">
        <v>5668</v>
      </c>
      <c r="N1937">
        <v>0.65222222200000002</v>
      </c>
      <c r="O1937">
        <v>0</v>
      </c>
      <c r="P1937">
        <v>34</v>
      </c>
      <c r="Q1937">
        <v>0</v>
      </c>
      <c r="R1937">
        <v>0</v>
      </c>
      <c r="S1937">
        <v>0</v>
      </c>
      <c r="T1937">
        <v>1</v>
      </c>
      <c r="U1937">
        <v>0</v>
      </c>
      <c r="V1937">
        <v>0</v>
      </c>
      <c r="W1937">
        <v>0</v>
      </c>
      <c r="X1937">
        <v>3.1818723963692603</v>
      </c>
      <c r="Y1937">
        <v>0</v>
      </c>
      <c r="Z1937">
        <v>0</v>
      </c>
      <c r="AA1937">
        <v>0</v>
      </c>
      <c r="AB1937">
        <v>1.0573303493133333</v>
      </c>
      <c r="AC1937">
        <v>0</v>
      </c>
      <c r="AD1937">
        <v>0</v>
      </c>
      <c r="AE1937">
        <v>4.2392027456825936</v>
      </c>
    </row>
    <row r="1938" spans="1:31" x14ac:dyDescent="0.3">
      <c r="A1938">
        <v>2706439</v>
      </c>
      <c r="B1938">
        <v>1</v>
      </c>
      <c r="C1938" t="s">
        <v>80</v>
      </c>
      <c r="D1938" t="s">
        <v>82</v>
      </c>
      <c r="E1938" t="s">
        <v>145</v>
      </c>
      <c r="F1938" t="s">
        <v>5669</v>
      </c>
      <c r="G1938" t="s">
        <v>147</v>
      </c>
      <c r="H1938" t="s">
        <v>135</v>
      </c>
      <c r="I1938" t="s">
        <v>136</v>
      </c>
      <c r="J1938" t="s">
        <v>137</v>
      </c>
      <c r="K1938" t="s">
        <v>138</v>
      </c>
      <c r="L1938" t="s">
        <v>5670</v>
      </c>
      <c r="M1938" t="s">
        <v>5671</v>
      </c>
      <c r="N1938">
        <v>2.454722222</v>
      </c>
      <c r="O1938">
        <v>0</v>
      </c>
      <c r="P1938">
        <v>8</v>
      </c>
      <c r="Q1938">
        <v>0</v>
      </c>
      <c r="R1938">
        <v>0</v>
      </c>
      <c r="S1938">
        <v>0</v>
      </c>
      <c r="T1938">
        <v>2</v>
      </c>
      <c r="U1938">
        <v>0</v>
      </c>
      <c r="V1938">
        <v>0</v>
      </c>
      <c r="W1938">
        <v>0</v>
      </c>
      <c r="X1938">
        <v>7.4053013785245998</v>
      </c>
      <c r="Y1938">
        <v>0</v>
      </c>
      <c r="Z1938">
        <v>0</v>
      </c>
      <c r="AA1938">
        <v>0</v>
      </c>
      <c r="AB1938">
        <v>4.0430641918724541</v>
      </c>
      <c r="AC1938">
        <v>0</v>
      </c>
      <c r="AD1938">
        <v>0</v>
      </c>
      <c r="AE1938">
        <v>11.448365570397055</v>
      </c>
    </row>
    <row r="1939" spans="1:31" x14ac:dyDescent="0.3">
      <c r="A1939">
        <v>2706631</v>
      </c>
      <c r="B1939">
        <v>1</v>
      </c>
      <c r="C1939" t="s">
        <v>81</v>
      </c>
      <c r="D1939" t="s">
        <v>123</v>
      </c>
      <c r="E1939" t="s">
        <v>213</v>
      </c>
      <c r="F1939" t="s">
        <v>5672</v>
      </c>
      <c r="G1939" t="s">
        <v>152</v>
      </c>
      <c r="H1939" t="s">
        <v>153</v>
      </c>
      <c r="I1939" t="s">
        <v>136</v>
      </c>
      <c r="J1939" t="s">
        <v>137</v>
      </c>
      <c r="K1939" t="s">
        <v>138</v>
      </c>
      <c r="L1939" t="s">
        <v>5673</v>
      </c>
      <c r="M1939" t="s">
        <v>5674</v>
      </c>
      <c r="N1939">
        <v>0.84805555499999996</v>
      </c>
      <c r="O1939">
        <v>0</v>
      </c>
      <c r="P1939">
        <v>1</v>
      </c>
      <c r="Q1939">
        <v>0</v>
      </c>
      <c r="R1939">
        <v>36</v>
      </c>
      <c r="S1939">
        <v>0</v>
      </c>
      <c r="T1939">
        <v>5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0.32478624492416674</v>
      </c>
      <c r="AA1939">
        <v>0</v>
      </c>
      <c r="AB1939">
        <v>0</v>
      </c>
      <c r="AC1939">
        <v>0</v>
      </c>
      <c r="AD1939">
        <v>0</v>
      </c>
      <c r="AE1939">
        <v>0.32478624492416674</v>
      </c>
    </row>
    <row r="1940" spans="1:31" x14ac:dyDescent="0.3">
      <c r="A1940">
        <v>2706153</v>
      </c>
      <c r="B1940">
        <v>1</v>
      </c>
      <c r="C1940" t="s">
        <v>81</v>
      </c>
      <c r="D1940" t="s">
        <v>127</v>
      </c>
      <c r="E1940" t="s">
        <v>213</v>
      </c>
      <c r="F1940" t="s">
        <v>5675</v>
      </c>
      <c r="G1940" t="s">
        <v>300</v>
      </c>
      <c r="H1940" t="s">
        <v>153</v>
      </c>
      <c r="I1940" t="s">
        <v>136</v>
      </c>
      <c r="J1940" t="s">
        <v>137</v>
      </c>
      <c r="K1940" t="s">
        <v>210</v>
      </c>
      <c r="L1940" t="s">
        <v>5676</v>
      </c>
      <c r="M1940" t="s">
        <v>5677</v>
      </c>
      <c r="N1940">
        <v>2.6597222220000001</v>
      </c>
      <c r="O1940">
        <v>4</v>
      </c>
      <c r="P1940">
        <v>143</v>
      </c>
      <c r="Q1940">
        <v>42</v>
      </c>
      <c r="R1940">
        <v>25</v>
      </c>
      <c r="S1940">
        <v>5</v>
      </c>
      <c r="T1940">
        <v>17</v>
      </c>
      <c r="U1940">
        <v>0</v>
      </c>
      <c r="V1940">
        <v>0</v>
      </c>
      <c r="W1940">
        <v>3.9493955398271243</v>
      </c>
      <c r="X1940">
        <v>54.812277737593966</v>
      </c>
      <c r="Y1940">
        <v>201.67753652141832</v>
      </c>
      <c r="Z1940">
        <v>33.969376067146214</v>
      </c>
      <c r="AA1940">
        <v>0.11644041230118751</v>
      </c>
      <c r="AB1940">
        <v>20.995599786088746</v>
      </c>
      <c r="AC1940">
        <v>0</v>
      </c>
      <c r="AD1940">
        <v>0</v>
      </c>
      <c r="AE1940">
        <v>315.52062606437556</v>
      </c>
    </row>
    <row r="1941" spans="1:31" x14ac:dyDescent="0.3">
      <c r="A1941">
        <v>2706608</v>
      </c>
      <c r="B1941">
        <v>1</v>
      </c>
      <c r="C1941" t="s">
        <v>80</v>
      </c>
      <c r="D1941" t="s">
        <v>93</v>
      </c>
      <c r="E1941" t="s">
        <v>132</v>
      </c>
      <c r="F1941" t="s">
        <v>5678</v>
      </c>
      <c r="G1941" t="s">
        <v>134</v>
      </c>
      <c r="H1941" t="s">
        <v>135</v>
      </c>
      <c r="I1941" t="s">
        <v>136</v>
      </c>
      <c r="J1941" t="s">
        <v>137</v>
      </c>
      <c r="K1941" t="s">
        <v>138</v>
      </c>
      <c r="L1941" t="s">
        <v>5679</v>
      </c>
      <c r="M1941" t="s">
        <v>5680</v>
      </c>
      <c r="N1941">
        <v>3.7422222220000001</v>
      </c>
      <c r="O1941">
        <v>0</v>
      </c>
      <c r="P1941">
        <v>170</v>
      </c>
      <c r="Q1941">
        <v>0</v>
      </c>
      <c r="R1941">
        <v>17</v>
      </c>
      <c r="S1941">
        <v>0</v>
      </c>
      <c r="T1941">
        <v>33</v>
      </c>
      <c r="U1941">
        <v>0</v>
      </c>
      <c r="V1941">
        <v>0</v>
      </c>
      <c r="W1941">
        <v>0</v>
      </c>
      <c r="X1941">
        <v>120.1569877242152</v>
      </c>
      <c r="Y1941">
        <v>0</v>
      </c>
      <c r="Z1941">
        <v>21.23783462003399</v>
      </c>
      <c r="AA1941">
        <v>0</v>
      </c>
      <c r="AB1941">
        <v>55.299420793609379</v>
      </c>
      <c r="AC1941">
        <v>0</v>
      </c>
      <c r="AD1941">
        <v>0</v>
      </c>
      <c r="AE1941">
        <v>196.69424313785856</v>
      </c>
    </row>
    <row r="1942" spans="1:31" x14ac:dyDescent="0.3">
      <c r="A1942">
        <v>2705961</v>
      </c>
      <c r="B1942">
        <v>1</v>
      </c>
      <c r="C1942" t="s">
        <v>81</v>
      </c>
      <c r="D1942" t="s">
        <v>127</v>
      </c>
      <c r="E1942" t="s">
        <v>213</v>
      </c>
      <c r="F1942" t="s">
        <v>5681</v>
      </c>
      <c r="G1942" t="s">
        <v>152</v>
      </c>
      <c r="H1942" t="s">
        <v>153</v>
      </c>
      <c r="I1942" t="s">
        <v>136</v>
      </c>
      <c r="J1942" t="s">
        <v>137</v>
      </c>
      <c r="K1942" t="s">
        <v>138</v>
      </c>
      <c r="L1942" t="s">
        <v>5682</v>
      </c>
      <c r="M1942" t="s">
        <v>5683</v>
      </c>
      <c r="N1942">
        <v>3.9230555549999999</v>
      </c>
      <c r="O1942">
        <v>2</v>
      </c>
      <c r="P1942">
        <v>3</v>
      </c>
      <c r="Q1942">
        <v>59</v>
      </c>
      <c r="R1942">
        <v>37</v>
      </c>
      <c r="S1942">
        <v>6</v>
      </c>
      <c r="T1942">
        <v>0</v>
      </c>
      <c r="U1942">
        <v>0</v>
      </c>
      <c r="V1942">
        <v>0</v>
      </c>
      <c r="W1942">
        <v>3.7024154128383131</v>
      </c>
      <c r="X1942">
        <v>0</v>
      </c>
      <c r="Y1942">
        <v>30.057651113526248</v>
      </c>
      <c r="Z1942">
        <v>20.256917769247167</v>
      </c>
      <c r="AA1942">
        <v>3.6919107583107915</v>
      </c>
      <c r="AB1942">
        <v>0</v>
      </c>
      <c r="AC1942">
        <v>0</v>
      </c>
      <c r="AD1942">
        <v>0</v>
      </c>
      <c r="AE1942">
        <v>57.708895053922518</v>
      </c>
    </row>
    <row r="1943" spans="1:31" x14ac:dyDescent="0.3">
      <c r="A1943">
        <v>2705758</v>
      </c>
      <c r="B1943">
        <v>1</v>
      </c>
      <c r="C1943" t="s">
        <v>80</v>
      </c>
      <c r="D1943" t="s">
        <v>93</v>
      </c>
      <c r="E1943" t="s">
        <v>132</v>
      </c>
      <c r="F1943" t="s">
        <v>5684</v>
      </c>
      <c r="G1943" t="s">
        <v>209</v>
      </c>
      <c r="H1943" t="s">
        <v>135</v>
      </c>
      <c r="I1943" t="s">
        <v>136</v>
      </c>
      <c r="J1943" t="s">
        <v>137</v>
      </c>
      <c r="K1943" t="s">
        <v>210</v>
      </c>
      <c r="L1943" t="s">
        <v>5685</v>
      </c>
      <c r="M1943" t="s">
        <v>5686</v>
      </c>
      <c r="N1943">
        <v>4.3611111109999996</v>
      </c>
      <c r="O1943">
        <v>0</v>
      </c>
      <c r="P1943">
        <v>401</v>
      </c>
      <c r="Q1943">
        <v>0</v>
      </c>
      <c r="R1943">
        <v>0</v>
      </c>
      <c r="S1943">
        <v>0</v>
      </c>
      <c r="T1943">
        <v>33</v>
      </c>
      <c r="U1943">
        <v>0</v>
      </c>
      <c r="V1943">
        <v>0</v>
      </c>
      <c r="W1943">
        <v>0</v>
      </c>
      <c r="X1943">
        <v>331.96350373113557</v>
      </c>
      <c r="Y1943">
        <v>0</v>
      </c>
      <c r="Z1943">
        <v>0</v>
      </c>
      <c r="AA1943">
        <v>0</v>
      </c>
      <c r="AB1943">
        <v>168.99112430495373</v>
      </c>
      <c r="AC1943">
        <v>0</v>
      </c>
      <c r="AD1943">
        <v>0</v>
      </c>
      <c r="AE1943">
        <v>500.95462803608928</v>
      </c>
    </row>
    <row r="1944" spans="1:31" x14ac:dyDescent="0.3">
      <c r="A1944">
        <v>2705652</v>
      </c>
      <c r="B1944">
        <v>1</v>
      </c>
      <c r="C1944" t="s">
        <v>80</v>
      </c>
      <c r="D1944" t="s">
        <v>96</v>
      </c>
      <c r="E1944" t="s">
        <v>213</v>
      </c>
      <c r="F1944" t="s">
        <v>5687</v>
      </c>
      <c r="G1944" t="s">
        <v>152</v>
      </c>
      <c r="H1944" t="s">
        <v>153</v>
      </c>
      <c r="I1944" t="s">
        <v>136</v>
      </c>
      <c r="J1944" t="s">
        <v>137</v>
      </c>
      <c r="K1944" t="s">
        <v>138</v>
      </c>
      <c r="L1944" t="s">
        <v>5688</v>
      </c>
      <c r="M1944" t="s">
        <v>5689</v>
      </c>
      <c r="N1944">
        <v>1.6019444439999999</v>
      </c>
      <c r="O1944">
        <v>0</v>
      </c>
      <c r="P1944">
        <v>289</v>
      </c>
      <c r="Q1944">
        <v>11</v>
      </c>
      <c r="R1944">
        <v>31</v>
      </c>
      <c r="S1944">
        <v>12</v>
      </c>
      <c r="T1944">
        <v>64</v>
      </c>
      <c r="U1944">
        <v>2</v>
      </c>
      <c r="V1944">
        <v>0</v>
      </c>
      <c r="W1944">
        <v>0</v>
      </c>
      <c r="X1944">
        <v>128.04164366462757</v>
      </c>
      <c r="Y1944">
        <v>159.44307238611185</v>
      </c>
      <c r="Z1944">
        <v>18.124769860871989</v>
      </c>
      <c r="AA1944">
        <v>67.59307779627494</v>
      </c>
      <c r="AB1944">
        <v>113.87744385831974</v>
      </c>
      <c r="AC1944">
        <v>695.73077444213266</v>
      </c>
      <c r="AD1944">
        <v>0</v>
      </c>
      <c r="AE1944">
        <v>1182.8107820083387</v>
      </c>
    </row>
    <row r="1945" spans="1:31" x14ac:dyDescent="0.3">
      <c r="A1945">
        <v>2705712</v>
      </c>
      <c r="B1945">
        <v>1</v>
      </c>
      <c r="C1945" t="s">
        <v>80</v>
      </c>
      <c r="D1945" t="s">
        <v>94</v>
      </c>
      <c r="E1945" t="s">
        <v>132</v>
      </c>
      <c r="F1945" t="s">
        <v>5690</v>
      </c>
      <c r="G1945" t="s">
        <v>170</v>
      </c>
      <c r="H1945" t="s">
        <v>135</v>
      </c>
      <c r="I1945" t="s">
        <v>136</v>
      </c>
      <c r="J1945" t="s">
        <v>137</v>
      </c>
      <c r="K1945" t="s">
        <v>138</v>
      </c>
      <c r="L1945" t="s">
        <v>5691</v>
      </c>
      <c r="M1945" t="s">
        <v>5692</v>
      </c>
      <c r="N1945">
        <v>0.18416666600000001</v>
      </c>
      <c r="O1945">
        <v>0</v>
      </c>
      <c r="P1945">
        <v>55</v>
      </c>
      <c r="Q1945">
        <v>0</v>
      </c>
      <c r="R1945">
        <v>0</v>
      </c>
      <c r="S1945">
        <v>0</v>
      </c>
      <c r="T1945">
        <v>4</v>
      </c>
      <c r="U1945">
        <v>0</v>
      </c>
      <c r="V1945">
        <v>0</v>
      </c>
      <c r="W1945">
        <v>0</v>
      </c>
      <c r="X1945">
        <v>1.2126111682655429</v>
      </c>
      <c r="Y1945">
        <v>0</v>
      </c>
      <c r="Z1945">
        <v>0</v>
      </c>
      <c r="AA1945">
        <v>0</v>
      </c>
      <c r="AB1945">
        <v>1.08525952521207</v>
      </c>
      <c r="AC1945">
        <v>0</v>
      </c>
      <c r="AD1945">
        <v>0</v>
      </c>
      <c r="AE1945">
        <v>2.2978706934776127</v>
      </c>
    </row>
    <row r="1946" spans="1:31" x14ac:dyDescent="0.3">
      <c r="A1946">
        <v>2706506</v>
      </c>
      <c r="B1946">
        <v>2</v>
      </c>
      <c r="C1946" t="s">
        <v>80</v>
      </c>
      <c r="D1946" t="s">
        <v>93</v>
      </c>
      <c r="E1946" t="s">
        <v>132</v>
      </c>
      <c r="F1946" t="s">
        <v>5693</v>
      </c>
      <c r="G1946" t="s">
        <v>163</v>
      </c>
      <c r="H1946" t="s">
        <v>135</v>
      </c>
      <c r="I1946" t="s">
        <v>136</v>
      </c>
      <c r="J1946" t="s">
        <v>137</v>
      </c>
      <c r="K1946" t="s">
        <v>138</v>
      </c>
      <c r="L1946" t="s">
        <v>5694</v>
      </c>
      <c r="M1946" t="s">
        <v>5695</v>
      </c>
      <c r="N1946">
        <v>0.318611111</v>
      </c>
      <c r="O1946">
        <v>0</v>
      </c>
      <c r="P1946">
        <v>3</v>
      </c>
      <c r="Q1946">
        <v>0</v>
      </c>
      <c r="R1946">
        <v>20</v>
      </c>
      <c r="S1946">
        <v>0</v>
      </c>
      <c r="T1946">
        <v>14</v>
      </c>
      <c r="U1946">
        <v>0</v>
      </c>
      <c r="V1946">
        <v>0</v>
      </c>
      <c r="W1946">
        <v>0</v>
      </c>
      <c r="X1946">
        <v>0.41421175705853341</v>
      </c>
      <c r="Y1946">
        <v>0</v>
      </c>
      <c r="Z1946">
        <v>3.3772199689468723</v>
      </c>
      <c r="AA1946">
        <v>0</v>
      </c>
      <c r="AB1946">
        <v>4.4273119816907878</v>
      </c>
      <c r="AC1946">
        <v>0</v>
      </c>
      <c r="AD1946">
        <v>0</v>
      </c>
      <c r="AE1946">
        <v>8.2187437076961931</v>
      </c>
    </row>
    <row r="1947" spans="1:31" x14ac:dyDescent="0.3">
      <c r="A1947">
        <v>2706591</v>
      </c>
      <c r="B1947">
        <v>1</v>
      </c>
      <c r="C1947" t="s">
        <v>80</v>
      </c>
      <c r="D1947" t="s">
        <v>94</v>
      </c>
      <c r="E1947" t="s">
        <v>150</v>
      </c>
      <c r="F1947" t="s">
        <v>5696</v>
      </c>
      <c r="G1947" t="s">
        <v>170</v>
      </c>
      <c r="H1947" t="s">
        <v>153</v>
      </c>
      <c r="I1947" t="s">
        <v>136</v>
      </c>
      <c r="J1947" t="s">
        <v>137</v>
      </c>
      <c r="K1947" t="s">
        <v>138</v>
      </c>
      <c r="L1947" t="s">
        <v>5697</v>
      </c>
      <c r="M1947" t="s">
        <v>5698</v>
      </c>
      <c r="N1947">
        <v>0.42</v>
      </c>
      <c r="O1947">
        <v>0</v>
      </c>
      <c r="P1947">
        <v>0</v>
      </c>
      <c r="Q1947">
        <v>0</v>
      </c>
      <c r="R1947">
        <v>86</v>
      </c>
      <c r="S1947">
        <v>0</v>
      </c>
      <c r="T1947">
        <v>15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2.1693972938399999</v>
      </c>
      <c r="AA1947">
        <v>0</v>
      </c>
      <c r="AB1947">
        <v>0.82938237102000001</v>
      </c>
      <c r="AC1947">
        <v>0</v>
      </c>
      <c r="AD1947">
        <v>0</v>
      </c>
      <c r="AE1947">
        <v>2.9987796648599998</v>
      </c>
    </row>
    <row r="1948" spans="1:31" x14ac:dyDescent="0.3">
      <c r="A1948">
        <v>2706147</v>
      </c>
      <c r="B1948">
        <v>1</v>
      </c>
      <c r="C1948" t="s">
        <v>81</v>
      </c>
      <c r="D1948" t="s">
        <v>128</v>
      </c>
      <c r="E1948" t="s">
        <v>150</v>
      </c>
      <c r="F1948" t="s">
        <v>5201</v>
      </c>
      <c r="G1948" t="s">
        <v>152</v>
      </c>
      <c r="H1948" t="s">
        <v>153</v>
      </c>
      <c r="I1948" t="s">
        <v>136</v>
      </c>
      <c r="J1948" t="s">
        <v>137</v>
      </c>
      <c r="K1948" t="s">
        <v>138</v>
      </c>
      <c r="L1948" t="s">
        <v>5699</v>
      </c>
      <c r="M1948" t="s">
        <v>5700</v>
      </c>
      <c r="N1948">
        <v>0.91972222199999998</v>
      </c>
      <c r="O1948">
        <v>0</v>
      </c>
      <c r="P1948">
        <v>0</v>
      </c>
      <c r="Q1948">
        <v>0</v>
      </c>
      <c r="R1948">
        <v>0</v>
      </c>
      <c r="S1948">
        <v>10</v>
      </c>
      <c r="T1948">
        <v>0</v>
      </c>
      <c r="U1948">
        <v>11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64.260527075536274</v>
      </c>
      <c r="AB1948">
        <v>0</v>
      </c>
      <c r="AC1948">
        <v>2194.4980934912146</v>
      </c>
      <c r="AD1948">
        <v>0</v>
      </c>
      <c r="AE1948">
        <v>2258.7586205667508</v>
      </c>
    </row>
    <row r="1949" spans="1:31" x14ac:dyDescent="0.3">
      <c r="A1949">
        <v>2705669</v>
      </c>
      <c r="B1949">
        <v>1</v>
      </c>
      <c r="C1949" t="s">
        <v>80</v>
      </c>
      <c r="D1949" t="s">
        <v>83</v>
      </c>
      <c r="E1949" t="s">
        <v>161</v>
      </c>
      <c r="F1949" t="s">
        <v>5701</v>
      </c>
      <c r="G1949" t="s">
        <v>209</v>
      </c>
      <c r="H1949" t="s">
        <v>135</v>
      </c>
      <c r="I1949" t="s">
        <v>136</v>
      </c>
      <c r="J1949" t="s">
        <v>137</v>
      </c>
      <c r="K1949" t="s">
        <v>210</v>
      </c>
      <c r="L1949" t="s">
        <v>5702</v>
      </c>
      <c r="M1949" t="s">
        <v>5703</v>
      </c>
      <c r="N1949">
        <v>7.5894444439999997</v>
      </c>
      <c r="O1949">
        <v>0</v>
      </c>
      <c r="P1949">
        <v>177</v>
      </c>
      <c r="Q1949">
        <v>0</v>
      </c>
      <c r="R1949">
        <v>0</v>
      </c>
      <c r="S1949">
        <v>0</v>
      </c>
      <c r="T1949">
        <v>21</v>
      </c>
      <c r="U1949">
        <v>0</v>
      </c>
      <c r="V1949">
        <v>0</v>
      </c>
      <c r="W1949">
        <v>0</v>
      </c>
      <c r="X1949">
        <v>248.78241790621269</v>
      </c>
      <c r="Y1949">
        <v>0</v>
      </c>
      <c r="Z1949">
        <v>0</v>
      </c>
      <c r="AA1949">
        <v>0</v>
      </c>
      <c r="AB1949">
        <v>223.42550927756437</v>
      </c>
      <c r="AC1949">
        <v>0</v>
      </c>
      <c r="AD1949">
        <v>0</v>
      </c>
      <c r="AE1949">
        <v>472.20792718377709</v>
      </c>
    </row>
    <row r="1950" spans="1:31" x14ac:dyDescent="0.3">
      <c r="A1950">
        <v>2705695</v>
      </c>
      <c r="B1950">
        <v>1</v>
      </c>
      <c r="C1950" t="s">
        <v>80</v>
      </c>
      <c r="D1950" t="s">
        <v>86</v>
      </c>
      <c r="E1950" t="s">
        <v>145</v>
      </c>
      <c r="F1950" t="s">
        <v>5704</v>
      </c>
      <c r="G1950" t="s">
        <v>147</v>
      </c>
      <c r="H1950" t="s">
        <v>135</v>
      </c>
      <c r="I1950" t="s">
        <v>136</v>
      </c>
      <c r="J1950" t="s">
        <v>137</v>
      </c>
      <c r="K1950" t="s">
        <v>138</v>
      </c>
      <c r="L1950" t="s">
        <v>5705</v>
      </c>
      <c r="M1950" t="s">
        <v>5706</v>
      </c>
      <c r="N1950">
        <v>0.78555555499999996</v>
      </c>
      <c r="O1950">
        <v>0</v>
      </c>
      <c r="P1950">
        <v>2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1.0543074945818334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1.0543074945818334</v>
      </c>
    </row>
    <row r="1951" spans="1:31" x14ac:dyDescent="0.3">
      <c r="A1951">
        <v>2705738</v>
      </c>
      <c r="B1951">
        <v>1</v>
      </c>
      <c r="C1951" t="s">
        <v>80</v>
      </c>
      <c r="D1951" t="s">
        <v>91</v>
      </c>
      <c r="E1951" t="s">
        <v>150</v>
      </c>
      <c r="F1951" t="s">
        <v>5707</v>
      </c>
      <c r="G1951" t="s">
        <v>300</v>
      </c>
      <c r="H1951" t="s">
        <v>153</v>
      </c>
      <c r="I1951" t="s">
        <v>136</v>
      </c>
      <c r="J1951" t="s">
        <v>137</v>
      </c>
      <c r="K1951" t="s">
        <v>210</v>
      </c>
      <c r="L1951" t="s">
        <v>5708</v>
      </c>
      <c r="M1951" t="s">
        <v>5709</v>
      </c>
      <c r="N1951">
        <v>2.429166666</v>
      </c>
      <c r="O1951">
        <v>1</v>
      </c>
      <c r="P1951">
        <v>41</v>
      </c>
      <c r="Q1951">
        <v>21</v>
      </c>
      <c r="R1951">
        <v>277</v>
      </c>
      <c r="S1951">
        <v>13</v>
      </c>
      <c r="T1951">
        <v>66</v>
      </c>
      <c r="U1951">
        <v>3</v>
      </c>
      <c r="V1951">
        <v>0</v>
      </c>
      <c r="W1951">
        <v>0.23047759692200001</v>
      </c>
      <c r="X1951">
        <v>39.085875264787546</v>
      </c>
      <c r="Y1951">
        <v>54.818306776261814</v>
      </c>
      <c r="Z1951">
        <v>133.90717080057695</v>
      </c>
      <c r="AA1951">
        <v>1286.592325562998</v>
      </c>
      <c r="AB1951">
        <v>67.308516431322047</v>
      </c>
      <c r="AC1951">
        <v>416.52654225400772</v>
      </c>
      <c r="AD1951">
        <v>0</v>
      </c>
      <c r="AE1951">
        <v>1998.4692146868761</v>
      </c>
    </row>
    <row r="1952" spans="1:31" x14ac:dyDescent="0.3">
      <c r="A1952">
        <v>2706236</v>
      </c>
      <c r="B1952">
        <v>1</v>
      </c>
      <c r="C1952" t="s">
        <v>80</v>
      </c>
      <c r="D1952" t="s">
        <v>93</v>
      </c>
      <c r="E1952" t="s">
        <v>213</v>
      </c>
      <c r="F1952" t="s">
        <v>5710</v>
      </c>
      <c r="G1952" t="s">
        <v>152</v>
      </c>
      <c r="H1952" t="s">
        <v>153</v>
      </c>
      <c r="I1952" t="s">
        <v>490</v>
      </c>
      <c r="J1952" t="s">
        <v>137</v>
      </c>
      <c r="K1952" t="s">
        <v>138</v>
      </c>
      <c r="L1952" t="s">
        <v>5711</v>
      </c>
      <c r="M1952" t="s">
        <v>5712</v>
      </c>
      <c r="N1952">
        <v>3.1388887999999997E-2</v>
      </c>
      <c r="O1952">
        <v>0</v>
      </c>
      <c r="P1952">
        <v>4</v>
      </c>
      <c r="Q1952">
        <v>22</v>
      </c>
      <c r="R1952">
        <v>26</v>
      </c>
      <c r="S1952">
        <v>0</v>
      </c>
      <c r="T1952">
        <v>4</v>
      </c>
      <c r="U1952">
        <v>0</v>
      </c>
      <c r="V1952">
        <v>0</v>
      </c>
      <c r="W1952">
        <v>0</v>
      </c>
      <c r="X1952">
        <v>7.7865190262599998E-2</v>
      </c>
      <c r="Y1952">
        <v>1.7235011553342576</v>
      </c>
      <c r="Z1952">
        <v>0.55289058971004001</v>
      </c>
      <c r="AA1952">
        <v>0</v>
      </c>
      <c r="AB1952">
        <v>2.5688523094987502E-2</v>
      </c>
      <c r="AC1952">
        <v>0</v>
      </c>
      <c r="AD1952">
        <v>0</v>
      </c>
      <c r="AE1952">
        <v>2.3799454584018851</v>
      </c>
    </row>
    <row r="1953" spans="1:31" x14ac:dyDescent="0.3">
      <c r="A1953">
        <v>2706528</v>
      </c>
      <c r="B1953">
        <v>1</v>
      </c>
      <c r="C1953" t="s">
        <v>81</v>
      </c>
      <c r="D1953" t="s">
        <v>118</v>
      </c>
      <c r="E1953" t="s">
        <v>132</v>
      </c>
      <c r="F1953" t="s">
        <v>5713</v>
      </c>
      <c r="G1953" t="s">
        <v>134</v>
      </c>
      <c r="H1953" t="s">
        <v>135</v>
      </c>
      <c r="I1953" t="s">
        <v>136</v>
      </c>
      <c r="J1953" t="s">
        <v>137</v>
      </c>
      <c r="K1953" t="s">
        <v>138</v>
      </c>
      <c r="L1953" t="s">
        <v>5714</v>
      </c>
      <c r="M1953" t="s">
        <v>5715</v>
      </c>
      <c r="N1953">
        <v>0.68555555499999998</v>
      </c>
      <c r="O1953">
        <v>0</v>
      </c>
      <c r="P1953">
        <v>103</v>
      </c>
      <c r="Q1953">
        <v>0</v>
      </c>
      <c r="R1953">
        <v>5</v>
      </c>
      <c r="S1953">
        <v>0</v>
      </c>
      <c r="T1953">
        <v>6</v>
      </c>
      <c r="U1953">
        <v>0</v>
      </c>
      <c r="V1953">
        <v>0</v>
      </c>
      <c r="W1953">
        <v>0</v>
      </c>
      <c r="X1953">
        <v>21.439920765126299</v>
      </c>
      <c r="Y1953">
        <v>0</v>
      </c>
      <c r="Z1953">
        <v>1.9118084487040003E-2</v>
      </c>
      <c r="AA1953">
        <v>0</v>
      </c>
      <c r="AB1953">
        <v>2.1906957884390401</v>
      </c>
      <c r="AC1953">
        <v>0</v>
      </c>
      <c r="AD1953">
        <v>0</v>
      </c>
      <c r="AE1953">
        <v>23.649734638052379</v>
      </c>
    </row>
    <row r="1954" spans="1:31" x14ac:dyDescent="0.3">
      <c r="A1954">
        <v>2705675</v>
      </c>
      <c r="B1954">
        <v>1</v>
      </c>
      <c r="C1954" t="s">
        <v>80</v>
      </c>
      <c r="D1954" t="s">
        <v>94</v>
      </c>
      <c r="E1954" t="s">
        <v>161</v>
      </c>
      <c r="F1954" t="s">
        <v>5716</v>
      </c>
      <c r="G1954" t="s">
        <v>300</v>
      </c>
      <c r="H1954" t="s">
        <v>135</v>
      </c>
      <c r="I1954" t="s">
        <v>136</v>
      </c>
      <c r="J1954" t="s">
        <v>137</v>
      </c>
      <c r="K1954" t="s">
        <v>210</v>
      </c>
      <c r="L1954" t="s">
        <v>5717</v>
      </c>
      <c r="M1954" t="s">
        <v>5718</v>
      </c>
      <c r="N1954">
        <v>9.2705555549999996</v>
      </c>
      <c r="O1954">
        <v>0</v>
      </c>
      <c r="P1954">
        <v>25</v>
      </c>
      <c r="Q1954">
        <v>0</v>
      </c>
      <c r="R1954">
        <v>8</v>
      </c>
      <c r="S1954">
        <v>0</v>
      </c>
      <c r="T1954">
        <v>4</v>
      </c>
      <c r="U1954">
        <v>0</v>
      </c>
      <c r="V1954">
        <v>0</v>
      </c>
      <c r="W1954">
        <v>0</v>
      </c>
      <c r="X1954">
        <v>23.642862116826073</v>
      </c>
      <c r="Y1954">
        <v>0</v>
      </c>
      <c r="Z1954">
        <v>10.289646508680001</v>
      </c>
      <c r="AA1954">
        <v>0</v>
      </c>
      <c r="AB1954">
        <v>64.932670844250268</v>
      </c>
      <c r="AC1954">
        <v>0</v>
      </c>
      <c r="AD1954">
        <v>0</v>
      </c>
      <c r="AE1954">
        <v>98.865179469756342</v>
      </c>
    </row>
    <row r="1955" spans="1:31" x14ac:dyDescent="0.3">
      <c r="A1955">
        <v>2706422</v>
      </c>
      <c r="B1955">
        <v>1</v>
      </c>
      <c r="C1955" t="s">
        <v>81</v>
      </c>
      <c r="D1955" t="s">
        <v>127</v>
      </c>
      <c r="E1955" t="s">
        <v>213</v>
      </c>
      <c r="F1955" t="s">
        <v>4282</v>
      </c>
      <c r="G1955" t="s">
        <v>185</v>
      </c>
      <c r="H1955" t="s">
        <v>153</v>
      </c>
      <c r="I1955" t="s">
        <v>136</v>
      </c>
      <c r="J1955" t="s">
        <v>137</v>
      </c>
      <c r="K1955" t="s">
        <v>138</v>
      </c>
      <c r="L1955" t="s">
        <v>5719</v>
      </c>
      <c r="M1955" t="s">
        <v>5720</v>
      </c>
      <c r="N1955">
        <v>4.1025</v>
      </c>
      <c r="O1955">
        <v>3</v>
      </c>
      <c r="P1955">
        <v>4</v>
      </c>
      <c r="Q1955">
        <v>46</v>
      </c>
      <c r="R1955">
        <v>21</v>
      </c>
      <c r="S1955">
        <v>2</v>
      </c>
      <c r="T1955">
        <v>2</v>
      </c>
      <c r="U1955">
        <v>0</v>
      </c>
      <c r="V1955">
        <v>0</v>
      </c>
      <c r="W1955">
        <v>0</v>
      </c>
      <c r="X1955">
        <v>0</v>
      </c>
      <c r="Y1955">
        <v>14.123740493772562</v>
      </c>
      <c r="Z1955">
        <v>79.904387654538056</v>
      </c>
      <c r="AA1955">
        <v>0</v>
      </c>
      <c r="AB1955">
        <v>0</v>
      </c>
      <c r="AC1955">
        <v>0</v>
      </c>
      <c r="AD1955">
        <v>0</v>
      </c>
      <c r="AE1955">
        <v>94.028128148310614</v>
      </c>
    </row>
    <row r="1956" spans="1:31" x14ac:dyDescent="0.3">
      <c r="A1956">
        <v>2705818</v>
      </c>
      <c r="B1956">
        <v>1</v>
      </c>
      <c r="C1956" t="s">
        <v>80</v>
      </c>
      <c r="D1956" t="s">
        <v>105</v>
      </c>
      <c r="E1956" t="s">
        <v>161</v>
      </c>
      <c r="F1956" t="s">
        <v>5721</v>
      </c>
      <c r="G1956" t="s">
        <v>300</v>
      </c>
      <c r="H1956" t="s">
        <v>135</v>
      </c>
      <c r="I1956" t="s">
        <v>136</v>
      </c>
      <c r="J1956" t="s">
        <v>137</v>
      </c>
      <c r="K1956" t="s">
        <v>210</v>
      </c>
      <c r="L1956" t="s">
        <v>5722</v>
      </c>
      <c r="M1956" t="s">
        <v>5723</v>
      </c>
      <c r="N1956">
        <v>5.2213888879999999</v>
      </c>
      <c r="O1956">
        <v>0</v>
      </c>
      <c r="P1956">
        <v>21</v>
      </c>
      <c r="Q1956">
        <v>0</v>
      </c>
      <c r="R1956">
        <v>0</v>
      </c>
      <c r="S1956">
        <v>0</v>
      </c>
      <c r="T1956">
        <v>4</v>
      </c>
      <c r="U1956">
        <v>0</v>
      </c>
      <c r="V1956">
        <v>0</v>
      </c>
      <c r="W1956">
        <v>0</v>
      </c>
      <c r="X1956">
        <v>8.1067054970297292</v>
      </c>
      <c r="Y1956">
        <v>0</v>
      </c>
      <c r="Z1956">
        <v>0</v>
      </c>
      <c r="AA1956">
        <v>0</v>
      </c>
      <c r="AB1956">
        <v>3.2884947920814716</v>
      </c>
      <c r="AC1956">
        <v>0</v>
      </c>
      <c r="AD1956">
        <v>0</v>
      </c>
      <c r="AE1956">
        <v>11.395200289111202</v>
      </c>
    </row>
    <row r="1957" spans="1:31" x14ac:dyDescent="0.3">
      <c r="A1957">
        <v>2706316</v>
      </c>
      <c r="B1957">
        <v>1</v>
      </c>
      <c r="C1957" t="s">
        <v>80</v>
      </c>
      <c r="D1957" t="s">
        <v>97</v>
      </c>
      <c r="E1957" t="s">
        <v>150</v>
      </c>
      <c r="F1957" t="s">
        <v>5724</v>
      </c>
      <c r="G1957" t="s">
        <v>152</v>
      </c>
      <c r="H1957" t="s">
        <v>153</v>
      </c>
      <c r="I1957" t="s">
        <v>136</v>
      </c>
      <c r="J1957" t="s">
        <v>137</v>
      </c>
      <c r="K1957" t="s">
        <v>138</v>
      </c>
      <c r="L1957" t="s">
        <v>5725</v>
      </c>
      <c r="M1957" t="s">
        <v>5726</v>
      </c>
      <c r="N1957">
        <v>0.38388888799999998</v>
      </c>
      <c r="O1957">
        <v>0</v>
      </c>
      <c r="P1957">
        <v>143</v>
      </c>
      <c r="Q1957">
        <v>0</v>
      </c>
      <c r="R1957">
        <v>253</v>
      </c>
      <c r="S1957">
        <v>2</v>
      </c>
      <c r="T1957">
        <v>74</v>
      </c>
      <c r="U1957">
        <v>0</v>
      </c>
      <c r="V1957">
        <v>0</v>
      </c>
      <c r="W1957">
        <v>0</v>
      </c>
      <c r="X1957">
        <v>31.423810328754492</v>
      </c>
      <c r="Y1957">
        <v>0</v>
      </c>
      <c r="Z1957">
        <v>18.66815920879273</v>
      </c>
      <c r="AA1957">
        <v>7.3227125595988012</v>
      </c>
      <c r="AB1957">
        <v>34.31419973184633</v>
      </c>
      <c r="AC1957">
        <v>0</v>
      </c>
      <c r="AD1957">
        <v>0</v>
      </c>
      <c r="AE1957">
        <v>91.728881828992343</v>
      </c>
    </row>
    <row r="1958" spans="1:31" x14ac:dyDescent="0.3">
      <c r="A1958">
        <v>2706605</v>
      </c>
      <c r="B1958">
        <v>1</v>
      </c>
      <c r="C1958" t="s">
        <v>80</v>
      </c>
      <c r="D1958" t="s">
        <v>107</v>
      </c>
      <c r="E1958" t="s">
        <v>200</v>
      </c>
      <c r="F1958" t="s">
        <v>5727</v>
      </c>
      <c r="G1958" t="s">
        <v>2849</v>
      </c>
      <c r="H1958" t="s">
        <v>135</v>
      </c>
      <c r="I1958" t="s">
        <v>136</v>
      </c>
      <c r="J1958" t="s">
        <v>137</v>
      </c>
      <c r="K1958" t="s">
        <v>138</v>
      </c>
      <c r="L1958" t="s">
        <v>5728</v>
      </c>
      <c r="M1958" t="s">
        <v>5729</v>
      </c>
      <c r="N1958">
        <v>1.1005555549999999</v>
      </c>
      <c r="O1958">
        <v>0</v>
      </c>
      <c r="P1958">
        <v>2</v>
      </c>
      <c r="Q1958">
        <v>0</v>
      </c>
      <c r="R1958">
        <v>0</v>
      </c>
      <c r="S1958">
        <v>0</v>
      </c>
      <c r="T1958">
        <v>13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3.1618802197756497</v>
      </c>
      <c r="AC1958">
        <v>0</v>
      </c>
      <c r="AD1958">
        <v>0</v>
      </c>
      <c r="AE1958">
        <v>3.1618802197756497</v>
      </c>
    </row>
    <row r="1959" spans="1:31" x14ac:dyDescent="0.3">
      <c r="A1959">
        <v>2706064</v>
      </c>
      <c r="B1959">
        <v>1</v>
      </c>
      <c r="C1959" t="s">
        <v>80</v>
      </c>
      <c r="D1959" t="s">
        <v>97</v>
      </c>
      <c r="E1959" t="s">
        <v>213</v>
      </c>
      <c r="F1959" t="s">
        <v>5730</v>
      </c>
      <c r="G1959" t="s">
        <v>152</v>
      </c>
      <c r="H1959" t="s">
        <v>153</v>
      </c>
      <c r="I1959" t="s">
        <v>136</v>
      </c>
      <c r="J1959" t="s">
        <v>137</v>
      </c>
      <c r="K1959" t="s">
        <v>138</v>
      </c>
      <c r="L1959" t="s">
        <v>5731</v>
      </c>
      <c r="M1959" t="s">
        <v>5732</v>
      </c>
      <c r="N1959">
        <v>1.3602777770000001</v>
      </c>
      <c r="O1959">
        <v>4</v>
      </c>
      <c r="P1959">
        <v>771</v>
      </c>
      <c r="Q1959">
        <v>3</v>
      </c>
      <c r="R1959">
        <v>81</v>
      </c>
      <c r="S1959">
        <v>6</v>
      </c>
      <c r="T1959">
        <v>135</v>
      </c>
      <c r="U1959">
        <v>0</v>
      </c>
      <c r="V1959">
        <v>0</v>
      </c>
      <c r="W1959">
        <v>7.225665259844595</v>
      </c>
      <c r="X1959">
        <v>290.67992563078752</v>
      </c>
      <c r="Y1959">
        <v>3.4987681765853509</v>
      </c>
      <c r="Z1959">
        <v>21.449667278646299</v>
      </c>
      <c r="AA1959">
        <v>46.597041428172062</v>
      </c>
      <c r="AB1959">
        <v>177.28936593838822</v>
      </c>
      <c r="AC1959">
        <v>0</v>
      </c>
      <c r="AD1959">
        <v>0</v>
      </c>
      <c r="AE1959">
        <v>546.74043371242408</v>
      </c>
    </row>
    <row r="1960" spans="1:31" x14ac:dyDescent="0.3">
      <c r="A1960">
        <v>2705964</v>
      </c>
      <c r="B1960">
        <v>1</v>
      </c>
      <c r="C1960" t="s">
        <v>80</v>
      </c>
      <c r="D1960" t="s">
        <v>82</v>
      </c>
      <c r="E1960" t="s">
        <v>145</v>
      </c>
      <c r="F1960" t="s">
        <v>5733</v>
      </c>
      <c r="G1960" t="s">
        <v>158</v>
      </c>
      <c r="H1960" t="s">
        <v>135</v>
      </c>
      <c r="I1960" t="s">
        <v>136</v>
      </c>
      <c r="J1960" t="s">
        <v>3</v>
      </c>
      <c r="K1960" t="s">
        <v>138</v>
      </c>
      <c r="L1960" t="s">
        <v>5734</v>
      </c>
      <c r="M1960" t="s">
        <v>5735</v>
      </c>
      <c r="N1960">
        <v>1.2016666659999999</v>
      </c>
      <c r="O1960">
        <v>0</v>
      </c>
      <c r="P1960">
        <v>1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0.26769496383153918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0.26769496383153918</v>
      </c>
    </row>
    <row r="1961" spans="1:31" x14ac:dyDescent="0.3">
      <c r="A1961">
        <v>2706588</v>
      </c>
      <c r="B1961">
        <v>1</v>
      </c>
      <c r="C1961" t="s">
        <v>80</v>
      </c>
      <c r="D1961" t="s">
        <v>103</v>
      </c>
      <c r="E1961" t="s">
        <v>150</v>
      </c>
      <c r="F1961" t="s">
        <v>5736</v>
      </c>
      <c r="G1961" t="s">
        <v>152</v>
      </c>
      <c r="H1961" t="s">
        <v>153</v>
      </c>
      <c r="I1961" t="s">
        <v>136</v>
      </c>
      <c r="J1961" t="s">
        <v>137</v>
      </c>
      <c r="K1961" t="s">
        <v>138</v>
      </c>
      <c r="L1961" t="s">
        <v>5737</v>
      </c>
      <c r="M1961" t="s">
        <v>5738</v>
      </c>
      <c r="N1961">
        <v>0.34166666600000001</v>
      </c>
      <c r="O1961">
        <v>12</v>
      </c>
      <c r="P1961">
        <v>744</v>
      </c>
      <c r="Q1961">
        <v>21</v>
      </c>
      <c r="R1961">
        <v>99</v>
      </c>
      <c r="S1961">
        <v>13</v>
      </c>
      <c r="T1961">
        <v>184</v>
      </c>
      <c r="U1961">
        <v>0</v>
      </c>
      <c r="V1961">
        <v>0</v>
      </c>
      <c r="W1961">
        <v>1.761552522690375</v>
      </c>
      <c r="X1961">
        <v>49.501391713031047</v>
      </c>
      <c r="Y1961">
        <v>11.437548899167775</v>
      </c>
      <c r="Z1961">
        <v>2.0435519800097506</v>
      </c>
      <c r="AA1961">
        <v>12.8550339576779</v>
      </c>
      <c r="AB1961">
        <v>18.673265820373995</v>
      </c>
      <c r="AC1961">
        <v>0</v>
      </c>
      <c r="AD1961">
        <v>0</v>
      </c>
      <c r="AE1961">
        <v>96.272344892950841</v>
      </c>
    </row>
    <row r="1962" spans="1:31" x14ac:dyDescent="0.3">
      <c r="A1962">
        <v>2706150</v>
      </c>
      <c r="B1962">
        <v>1</v>
      </c>
      <c r="C1962" t="s">
        <v>81</v>
      </c>
      <c r="D1962" t="s">
        <v>128</v>
      </c>
      <c r="E1962" t="s">
        <v>150</v>
      </c>
      <c r="F1962" t="s">
        <v>5739</v>
      </c>
      <c r="G1962" t="s">
        <v>152</v>
      </c>
      <c r="H1962" t="s">
        <v>153</v>
      </c>
      <c r="I1962" t="s">
        <v>136</v>
      </c>
      <c r="J1962" t="s">
        <v>137</v>
      </c>
      <c r="K1962" t="s">
        <v>138</v>
      </c>
      <c r="L1962" t="s">
        <v>5740</v>
      </c>
      <c r="M1962" t="s">
        <v>5741</v>
      </c>
      <c r="N1962">
        <v>1.011111111</v>
      </c>
      <c r="O1962">
        <v>1</v>
      </c>
      <c r="P1962">
        <v>2210</v>
      </c>
      <c r="Q1962">
        <v>0</v>
      </c>
      <c r="R1962">
        <v>23</v>
      </c>
      <c r="S1962">
        <v>1</v>
      </c>
      <c r="T1962">
        <v>147</v>
      </c>
      <c r="U1962">
        <v>0</v>
      </c>
      <c r="V1962">
        <v>1</v>
      </c>
      <c r="W1962">
        <v>0.18385201484333333</v>
      </c>
      <c r="X1962">
        <v>399.44361758042737</v>
      </c>
      <c r="Y1962">
        <v>0</v>
      </c>
      <c r="Z1962">
        <v>4.3914698746200465</v>
      </c>
      <c r="AA1962">
        <v>44.479290978987613</v>
      </c>
      <c r="AB1962">
        <v>140.61445625766044</v>
      </c>
      <c r="AC1962">
        <v>0</v>
      </c>
      <c r="AD1962">
        <v>2.9201449450675199</v>
      </c>
      <c r="AE1962">
        <v>592.03283165160633</v>
      </c>
    </row>
    <row r="1963" spans="1:31" x14ac:dyDescent="0.3">
      <c r="A1963">
        <v>2705649</v>
      </c>
      <c r="B1963">
        <v>1</v>
      </c>
      <c r="C1963" t="s">
        <v>81</v>
      </c>
      <c r="D1963" t="s">
        <v>124</v>
      </c>
      <c r="E1963" t="s">
        <v>150</v>
      </c>
      <c r="F1963" t="s">
        <v>5742</v>
      </c>
      <c r="G1963" t="s">
        <v>152</v>
      </c>
      <c r="H1963" t="s">
        <v>153</v>
      </c>
      <c r="I1963" t="s">
        <v>136</v>
      </c>
      <c r="J1963" t="s">
        <v>137</v>
      </c>
      <c r="K1963" t="s">
        <v>138</v>
      </c>
      <c r="L1963" t="s">
        <v>5743</v>
      </c>
      <c r="M1963" t="s">
        <v>5744</v>
      </c>
      <c r="N1963">
        <v>0.30638888800000003</v>
      </c>
      <c r="O1963">
        <v>2</v>
      </c>
      <c r="P1963">
        <v>184</v>
      </c>
      <c r="Q1963">
        <v>39</v>
      </c>
      <c r="R1963">
        <v>131</v>
      </c>
      <c r="S1963">
        <v>14</v>
      </c>
      <c r="T1963">
        <v>21</v>
      </c>
      <c r="U1963">
        <v>1</v>
      </c>
      <c r="V1963">
        <v>0</v>
      </c>
      <c r="W1963">
        <v>0</v>
      </c>
      <c r="X1963">
        <v>6.5365861304756203</v>
      </c>
      <c r="Y1963">
        <v>0.90463418208333324</v>
      </c>
      <c r="Z1963">
        <v>10.178417966605243</v>
      </c>
      <c r="AA1963">
        <v>14.416046812773248</v>
      </c>
      <c r="AB1963">
        <v>1.3379784916281667</v>
      </c>
      <c r="AC1963">
        <v>10.256878097904954</v>
      </c>
      <c r="AD1963">
        <v>0</v>
      </c>
      <c r="AE1963">
        <v>43.630541681470561</v>
      </c>
    </row>
    <row r="1964" spans="1:31" x14ac:dyDescent="0.3">
      <c r="A1964">
        <v>2705755</v>
      </c>
      <c r="B1964">
        <v>1</v>
      </c>
      <c r="C1964" t="s">
        <v>80</v>
      </c>
      <c r="D1964" t="s">
        <v>104</v>
      </c>
      <c r="E1964" t="s">
        <v>156</v>
      </c>
      <c r="F1964" t="s">
        <v>5745</v>
      </c>
      <c r="G1964" t="s">
        <v>209</v>
      </c>
      <c r="H1964" t="s">
        <v>153</v>
      </c>
      <c r="I1964" t="s">
        <v>136</v>
      </c>
      <c r="J1964" t="s">
        <v>137</v>
      </c>
      <c r="K1964" t="s">
        <v>210</v>
      </c>
      <c r="L1964" t="s">
        <v>5746</v>
      </c>
      <c r="M1964" t="s">
        <v>5747</v>
      </c>
      <c r="N1964">
        <v>7.318333333</v>
      </c>
      <c r="O1964">
        <v>0</v>
      </c>
      <c r="P1964">
        <v>0</v>
      </c>
      <c r="Q1964">
        <v>7</v>
      </c>
      <c r="R1964">
        <v>0</v>
      </c>
      <c r="S1964">
        <v>6</v>
      </c>
      <c r="T1964">
        <v>0</v>
      </c>
      <c r="U1964">
        <v>2</v>
      </c>
      <c r="V1964">
        <v>0</v>
      </c>
      <c r="W1964">
        <v>0</v>
      </c>
      <c r="X1964">
        <v>0</v>
      </c>
      <c r="Y1964">
        <v>14.672309323168101</v>
      </c>
      <c r="Z1964">
        <v>0</v>
      </c>
      <c r="AA1964">
        <v>734.03863302683169</v>
      </c>
      <c r="AB1964">
        <v>0</v>
      </c>
      <c r="AC1964">
        <v>77.186542896852643</v>
      </c>
      <c r="AD1964">
        <v>0</v>
      </c>
      <c r="AE1964">
        <v>825.8974852468524</v>
      </c>
    </row>
    <row r="1965" spans="1:31" x14ac:dyDescent="0.3">
      <c r="A1965">
        <v>2705655</v>
      </c>
      <c r="B1965">
        <v>1</v>
      </c>
      <c r="C1965" t="s">
        <v>81</v>
      </c>
      <c r="D1965" t="s">
        <v>118</v>
      </c>
      <c r="E1965" t="s">
        <v>156</v>
      </c>
      <c r="F1965" t="s">
        <v>5748</v>
      </c>
      <c r="G1965" t="s">
        <v>185</v>
      </c>
      <c r="H1965" t="s">
        <v>153</v>
      </c>
      <c r="I1965" t="s">
        <v>136</v>
      </c>
      <c r="J1965" t="s">
        <v>137</v>
      </c>
      <c r="K1965" t="s">
        <v>138</v>
      </c>
      <c r="L1965" t="s">
        <v>5749</v>
      </c>
      <c r="M1965" t="s">
        <v>5750</v>
      </c>
      <c r="N1965">
        <v>1.409166666</v>
      </c>
      <c r="O1965">
        <v>1</v>
      </c>
      <c r="P1965">
        <v>2</v>
      </c>
      <c r="Q1965">
        <v>10</v>
      </c>
      <c r="R1965">
        <v>11</v>
      </c>
      <c r="S1965">
        <v>3</v>
      </c>
      <c r="T1965">
        <v>2</v>
      </c>
      <c r="U1965">
        <v>0</v>
      </c>
      <c r="V1965">
        <v>0</v>
      </c>
      <c r="W1965">
        <v>0.28153438744999998</v>
      </c>
      <c r="X1965">
        <v>0.60134663927436005</v>
      </c>
      <c r="Y1965">
        <v>0</v>
      </c>
      <c r="Z1965">
        <v>0</v>
      </c>
      <c r="AA1965">
        <v>48.94454844423462</v>
      </c>
      <c r="AB1965">
        <v>4.4257970745107205</v>
      </c>
      <c r="AC1965">
        <v>0</v>
      </c>
      <c r="AD1965">
        <v>0</v>
      </c>
      <c r="AE1965">
        <v>54.253226545469701</v>
      </c>
    </row>
    <row r="1966" spans="1:31" x14ac:dyDescent="0.3">
      <c r="A1966">
        <v>2705901</v>
      </c>
      <c r="B1966">
        <v>1</v>
      </c>
      <c r="C1966" t="s">
        <v>80</v>
      </c>
      <c r="D1966" t="s">
        <v>100</v>
      </c>
      <c r="E1966" t="s">
        <v>213</v>
      </c>
      <c r="F1966" t="s">
        <v>5751</v>
      </c>
      <c r="G1966" t="s">
        <v>152</v>
      </c>
      <c r="H1966" t="s">
        <v>153</v>
      </c>
      <c r="I1966" t="s">
        <v>136</v>
      </c>
      <c r="J1966" t="s">
        <v>137</v>
      </c>
      <c r="K1966" t="s">
        <v>138</v>
      </c>
      <c r="L1966" t="s">
        <v>5752</v>
      </c>
      <c r="M1966" t="s">
        <v>5753</v>
      </c>
      <c r="N1966">
        <v>0.108611111</v>
      </c>
      <c r="O1966">
        <v>0</v>
      </c>
      <c r="P1966">
        <v>230</v>
      </c>
      <c r="Q1966">
        <v>0</v>
      </c>
      <c r="R1966">
        <v>0</v>
      </c>
      <c r="S1966">
        <v>0</v>
      </c>
      <c r="T1966">
        <v>4</v>
      </c>
      <c r="U1966">
        <v>0</v>
      </c>
      <c r="V1966">
        <v>0</v>
      </c>
      <c r="W1966">
        <v>0</v>
      </c>
      <c r="X1966">
        <v>1.2094965861463982</v>
      </c>
      <c r="Y1966">
        <v>0</v>
      </c>
      <c r="Z1966">
        <v>0</v>
      </c>
      <c r="AA1966">
        <v>0</v>
      </c>
      <c r="AB1966">
        <v>3.1342490276554169E-2</v>
      </c>
      <c r="AC1966">
        <v>0</v>
      </c>
      <c r="AD1966">
        <v>0</v>
      </c>
      <c r="AE1966">
        <v>1.2408390764229524</v>
      </c>
    </row>
    <row r="1967" spans="1:31" x14ac:dyDescent="0.3">
      <c r="A1967">
        <v>2705884</v>
      </c>
      <c r="B1967">
        <v>1</v>
      </c>
      <c r="C1967" t="s">
        <v>80</v>
      </c>
      <c r="D1967" t="s">
        <v>92</v>
      </c>
      <c r="E1967" t="s">
        <v>213</v>
      </c>
      <c r="F1967" t="s">
        <v>5754</v>
      </c>
      <c r="G1967" t="s">
        <v>300</v>
      </c>
      <c r="H1967" t="s">
        <v>153</v>
      </c>
      <c r="I1967" t="s">
        <v>136</v>
      </c>
      <c r="J1967" t="s">
        <v>137</v>
      </c>
      <c r="K1967" t="s">
        <v>210</v>
      </c>
      <c r="L1967" t="s">
        <v>5755</v>
      </c>
      <c r="M1967" t="s">
        <v>5756</v>
      </c>
      <c r="N1967">
        <v>6.1091666660000001</v>
      </c>
      <c r="O1967">
        <v>0</v>
      </c>
      <c r="P1967">
        <v>1268</v>
      </c>
      <c r="Q1967">
        <v>0</v>
      </c>
      <c r="R1967">
        <v>26</v>
      </c>
      <c r="S1967">
        <v>0</v>
      </c>
      <c r="T1967">
        <v>49</v>
      </c>
      <c r="U1967">
        <v>0</v>
      </c>
      <c r="V1967">
        <v>0</v>
      </c>
      <c r="W1967">
        <v>0</v>
      </c>
      <c r="X1967">
        <v>782.09736773987333</v>
      </c>
      <c r="Y1967">
        <v>0</v>
      </c>
      <c r="Z1967">
        <v>6.6641830484891464</v>
      </c>
      <c r="AA1967">
        <v>0</v>
      </c>
      <c r="AB1967">
        <v>232.44258359535831</v>
      </c>
      <c r="AC1967">
        <v>0</v>
      </c>
      <c r="AD1967">
        <v>0</v>
      </c>
      <c r="AE1967">
        <v>1021.2041343837208</v>
      </c>
    </row>
    <row r="1968" spans="1:31" x14ac:dyDescent="0.3">
      <c r="A1968">
        <v>2705672</v>
      </c>
      <c r="B1968">
        <v>1</v>
      </c>
      <c r="C1968" t="s">
        <v>80</v>
      </c>
      <c r="D1968" t="s">
        <v>99</v>
      </c>
      <c r="E1968" t="s">
        <v>156</v>
      </c>
      <c r="F1968" t="s">
        <v>5757</v>
      </c>
      <c r="G1968" t="s">
        <v>209</v>
      </c>
      <c r="H1968" t="s">
        <v>153</v>
      </c>
      <c r="I1968" t="s">
        <v>136</v>
      </c>
      <c r="J1968" t="s">
        <v>137</v>
      </c>
      <c r="K1968" t="s">
        <v>210</v>
      </c>
      <c r="L1968" t="s">
        <v>5758</v>
      </c>
      <c r="M1968" t="s">
        <v>5759</v>
      </c>
      <c r="N1968">
        <v>7.2680555550000001</v>
      </c>
      <c r="O1968">
        <v>1</v>
      </c>
      <c r="P1968">
        <v>691</v>
      </c>
      <c r="Q1968">
        <v>0</v>
      </c>
      <c r="R1968">
        <v>7</v>
      </c>
      <c r="S1968">
        <v>3</v>
      </c>
      <c r="T1968">
        <v>66</v>
      </c>
      <c r="U1968">
        <v>0</v>
      </c>
      <c r="V1968">
        <v>0</v>
      </c>
      <c r="W1968">
        <v>34.135238720546397</v>
      </c>
      <c r="X1968">
        <v>866.04611155943087</v>
      </c>
      <c r="Y1968">
        <v>0</v>
      </c>
      <c r="Z1968">
        <v>18.858129152437815</v>
      </c>
      <c r="AA1968">
        <v>1386.6956780528133</v>
      </c>
      <c r="AB1968">
        <v>393.06759407727174</v>
      </c>
      <c r="AC1968">
        <v>0</v>
      </c>
      <c r="AD1968">
        <v>0</v>
      </c>
      <c r="AE1968">
        <v>2698.8027515624999</v>
      </c>
    </row>
    <row r="1969" spans="1:31" x14ac:dyDescent="0.3">
      <c r="A1969">
        <v>2705715</v>
      </c>
      <c r="B1969">
        <v>1</v>
      </c>
      <c r="C1969" t="s">
        <v>80</v>
      </c>
      <c r="D1969" t="s">
        <v>110</v>
      </c>
      <c r="E1969" t="s">
        <v>161</v>
      </c>
      <c r="F1969" t="s">
        <v>5760</v>
      </c>
      <c r="G1969" t="s">
        <v>209</v>
      </c>
      <c r="H1969" t="s">
        <v>135</v>
      </c>
      <c r="I1969" t="s">
        <v>136</v>
      </c>
      <c r="J1969" t="s">
        <v>137</v>
      </c>
      <c r="K1969" t="s">
        <v>210</v>
      </c>
      <c r="L1969" t="s">
        <v>5761</v>
      </c>
      <c r="M1969" t="s">
        <v>5762</v>
      </c>
      <c r="N1969">
        <v>1.709166666</v>
      </c>
      <c r="O1969">
        <v>0</v>
      </c>
      <c r="P1969">
        <v>281</v>
      </c>
      <c r="Q1969">
        <v>0</v>
      </c>
      <c r="R1969">
        <v>0</v>
      </c>
      <c r="S1969">
        <v>0</v>
      </c>
      <c r="T1969">
        <v>21</v>
      </c>
      <c r="U1969">
        <v>0</v>
      </c>
      <c r="V1969">
        <v>0</v>
      </c>
      <c r="W1969">
        <v>0</v>
      </c>
      <c r="X1969">
        <v>99.630371499442958</v>
      </c>
      <c r="Y1969">
        <v>0</v>
      </c>
      <c r="Z1969">
        <v>0</v>
      </c>
      <c r="AA1969">
        <v>0</v>
      </c>
      <c r="AB1969">
        <v>60.59785018262469</v>
      </c>
      <c r="AC1969">
        <v>0</v>
      </c>
      <c r="AD1969">
        <v>0</v>
      </c>
      <c r="AE1969">
        <v>160.22822168206764</v>
      </c>
    </row>
    <row r="1970" spans="1:31" x14ac:dyDescent="0.3">
      <c r="A1970">
        <v>2706233</v>
      </c>
      <c r="B1970">
        <v>1</v>
      </c>
      <c r="C1970" t="s">
        <v>80</v>
      </c>
      <c r="D1970" t="s">
        <v>93</v>
      </c>
      <c r="E1970" t="s">
        <v>213</v>
      </c>
      <c r="F1970" t="s">
        <v>5763</v>
      </c>
      <c r="G1970" t="s">
        <v>152</v>
      </c>
      <c r="H1970" t="s">
        <v>153</v>
      </c>
      <c r="I1970" t="s">
        <v>136</v>
      </c>
      <c r="J1970" t="s">
        <v>137</v>
      </c>
      <c r="K1970" t="s">
        <v>138</v>
      </c>
      <c r="L1970" t="s">
        <v>5764</v>
      </c>
      <c r="M1970" t="s">
        <v>5765</v>
      </c>
      <c r="N1970">
        <v>0.83333333300000001</v>
      </c>
      <c r="O1970">
        <v>1</v>
      </c>
      <c r="P1970">
        <v>238</v>
      </c>
      <c r="Q1970">
        <v>21</v>
      </c>
      <c r="R1970">
        <v>62</v>
      </c>
      <c r="S1970">
        <v>6</v>
      </c>
      <c r="T1970">
        <v>44</v>
      </c>
      <c r="U1970">
        <v>0</v>
      </c>
      <c r="V1970">
        <v>0</v>
      </c>
      <c r="W1970">
        <v>1.3325347199125002</v>
      </c>
      <c r="X1970">
        <v>33.009650692925007</v>
      </c>
      <c r="Y1970">
        <v>101.47669516193503</v>
      </c>
      <c r="Z1970">
        <v>49.322660810099997</v>
      </c>
      <c r="AA1970">
        <v>65.309354105845003</v>
      </c>
      <c r="AB1970">
        <v>41.132067530895007</v>
      </c>
      <c r="AC1970">
        <v>0</v>
      </c>
      <c r="AD1970">
        <v>0</v>
      </c>
      <c r="AE1970">
        <v>291.58296302161256</v>
      </c>
    </row>
    <row r="1971" spans="1:31" x14ac:dyDescent="0.3">
      <c r="A1971">
        <v>2706356</v>
      </c>
      <c r="B1971">
        <v>1</v>
      </c>
      <c r="C1971" t="s">
        <v>80</v>
      </c>
      <c r="D1971" t="s">
        <v>108</v>
      </c>
      <c r="E1971" t="s">
        <v>156</v>
      </c>
      <c r="F1971" t="s">
        <v>5766</v>
      </c>
      <c r="G1971" t="s">
        <v>348</v>
      </c>
      <c r="H1971" t="s">
        <v>153</v>
      </c>
      <c r="I1971" t="s">
        <v>136</v>
      </c>
      <c r="J1971" t="s">
        <v>137</v>
      </c>
      <c r="K1971" t="s">
        <v>138</v>
      </c>
      <c r="L1971" t="s">
        <v>5767</v>
      </c>
      <c r="M1971" t="s">
        <v>5768</v>
      </c>
      <c r="N1971">
        <v>3.5533333329999999</v>
      </c>
      <c r="O1971">
        <v>0</v>
      </c>
      <c r="P1971">
        <v>22</v>
      </c>
      <c r="Q1971">
        <v>0</v>
      </c>
      <c r="R1971">
        <v>26</v>
      </c>
      <c r="S1971">
        <v>0</v>
      </c>
      <c r="T1971">
        <v>9</v>
      </c>
      <c r="U1971">
        <v>0</v>
      </c>
      <c r="V1971">
        <v>0</v>
      </c>
      <c r="W1971">
        <v>0</v>
      </c>
      <c r="X1971">
        <v>18.09007397246641</v>
      </c>
      <c r="Y1971">
        <v>0</v>
      </c>
      <c r="Z1971">
        <v>35.116753136374335</v>
      </c>
      <c r="AA1971">
        <v>0</v>
      </c>
      <c r="AB1971">
        <v>22.672555327157554</v>
      </c>
      <c r="AC1971">
        <v>0</v>
      </c>
      <c r="AD1971">
        <v>0</v>
      </c>
      <c r="AE1971">
        <v>75.879382435998295</v>
      </c>
    </row>
    <row r="1972" spans="1:31" x14ac:dyDescent="0.3">
      <c r="A1972">
        <v>2706113</v>
      </c>
      <c r="B1972">
        <v>1</v>
      </c>
      <c r="C1972" t="s">
        <v>81</v>
      </c>
      <c r="D1972" t="s">
        <v>120</v>
      </c>
      <c r="E1972" t="s">
        <v>150</v>
      </c>
      <c r="F1972" t="s">
        <v>5769</v>
      </c>
      <c r="G1972" t="s">
        <v>152</v>
      </c>
      <c r="H1972" t="s">
        <v>153</v>
      </c>
      <c r="I1972" t="s">
        <v>490</v>
      </c>
      <c r="J1972" t="s">
        <v>137</v>
      </c>
      <c r="K1972" t="s">
        <v>138</v>
      </c>
      <c r="L1972" t="s">
        <v>5770</v>
      </c>
      <c r="M1972" t="s">
        <v>5771</v>
      </c>
      <c r="N1972">
        <v>1.3055555E-2</v>
      </c>
      <c r="O1972">
        <v>7</v>
      </c>
      <c r="P1972">
        <v>1224</v>
      </c>
      <c r="Q1972">
        <v>116</v>
      </c>
      <c r="R1972">
        <v>68</v>
      </c>
      <c r="S1972">
        <v>21</v>
      </c>
      <c r="T1972">
        <v>69</v>
      </c>
      <c r="U1972">
        <v>2</v>
      </c>
      <c r="V1972">
        <v>0</v>
      </c>
      <c r="W1972">
        <v>1.4410363634612502E-2</v>
      </c>
      <c r="X1972">
        <v>2.400728075726466</v>
      </c>
      <c r="Y1972">
        <v>1.1122248320127104</v>
      </c>
      <c r="Z1972">
        <v>1.1461431952561385</v>
      </c>
      <c r="AA1972">
        <v>2.3180657593360605</v>
      </c>
      <c r="AB1972">
        <v>0.43849953780219336</v>
      </c>
      <c r="AC1972">
        <v>1.1948076774310583</v>
      </c>
      <c r="AD1972">
        <v>0</v>
      </c>
      <c r="AE1972">
        <v>8.6248794411992389</v>
      </c>
    </row>
    <row r="1973" spans="1:31" x14ac:dyDescent="0.3">
      <c r="A1973">
        <v>2706127</v>
      </c>
      <c r="B1973">
        <v>1</v>
      </c>
      <c r="C1973" t="s">
        <v>81</v>
      </c>
      <c r="D1973" t="s">
        <v>120</v>
      </c>
      <c r="E1973" t="s">
        <v>213</v>
      </c>
      <c r="F1973" t="s">
        <v>5572</v>
      </c>
      <c r="G1973" t="s">
        <v>152</v>
      </c>
      <c r="H1973" t="s">
        <v>153</v>
      </c>
      <c r="I1973" t="s">
        <v>136</v>
      </c>
      <c r="J1973" t="s">
        <v>137</v>
      </c>
      <c r="K1973" t="s">
        <v>138</v>
      </c>
      <c r="L1973" t="s">
        <v>5772</v>
      </c>
      <c r="M1973" t="s">
        <v>5773</v>
      </c>
      <c r="N1973">
        <v>1.3063888880000001</v>
      </c>
      <c r="O1973">
        <v>1</v>
      </c>
      <c r="P1973">
        <v>408</v>
      </c>
      <c r="Q1973">
        <v>32</v>
      </c>
      <c r="R1973">
        <v>24</v>
      </c>
      <c r="S1973">
        <v>2</v>
      </c>
      <c r="T1973">
        <v>40</v>
      </c>
      <c r="U1973">
        <v>0</v>
      </c>
      <c r="V1973">
        <v>0</v>
      </c>
      <c r="W1973">
        <v>0</v>
      </c>
      <c r="X1973">
        <v>73.506300653521947</v>
      </c>
      <c r="Y1973">
        <v>2.8128049301799996</v>
      </c>
      <c r="Z1973">
        <v>4.2796648011544303</v>
      </c>
      <c r="AA1973">
        <v>19.298462620068204</v>
      </c>
      <c r="AB1973">
        <v>16.077598144058026</v>
      </c>
      <c r="AC1973">
        <v>0</v>
      </c>
      <c r="AD1973">
        <v>0</v>
      </c>
      <c r="AE1973">
        <v>115.9748311489826</v>
      </c>
    </row>
    <row r="1974" spans="1:31" x14ac:dyDescent="0.3">
      <c r="A1974">
        <v>2705735</v>
      </c>
      <c r="B1974">
        <v>1</v>
      </c>
      <c r="C1974" t="s">
        <v>81</v>
      </c>
      <c r="D1974" t="s">
        <v>127</v>
      </c>
      <c r="E1974" t="s">
        <v>156</v>
      </c>
      <c r="F1974" t="s">
        <v>5774</v>
      </c>
      <c r="G1974" t="s">
        <v>209</v>
      </c>
      <c r="H1974" t="s">
        <v>153</v>
      </c>
      <c r="I1974" t="s">
        <v>136</v>
      </c>
      <c r="J1974" t="s">
        <v>137</v>
      </c>
      <c r="K1974" t="s">
        <v>210</v>
      </c>
      <c r="L1974" t="s">
        <v>5775</v>
      </c>
      <c r="M1974" t="s">
        <v>5776</v>
      </c>
      <c r="N1974">
        <v>8.6661111109999993</v>
      </c>
      <c r="O1974">
        <v>0</v>
      </c>
      <c r="P1974">
        <v>178</v>
      </c>
      <c r="Q1974">
        <v>28</v>
      </c>
      <c r="R1974">
        <v>29</v>
      </c>
      <c r="S1974">
        <v>1</v>
      </c>
      <c r="T1974">
        <v>16</v>
      </c>
      <c r="U1974">
        <v>0</v>
      </c>
      <c r="V1974">
        <v>0</v>
      </c>
      <c r="W1974">
        <v>0</v>
      </c>
      <c r="X1974">
        <v>235.7050341449478</v>
      </c>
      <c r="Y1974">
        <v>28.460903479112911</v>
      </c>
      <c r="Z1974">
        <v>11.66392631719644</v>
      </c>
      <c r="AA1974">
        <v>0</v>
      </c>
      <c r="AB1974">
        <v>28.038911917610147</v>
      </c>
      <c r="AC1974">
        <v>0</v>
      </c>
      <c r="AD1974">
        <v>0</v>
      </c>
      <c r="AE1974">
        <v>303.86877585886731</v>
      </c>
    </row>
    <row r="1975" spans="1:31" x14ac:dyDescent="0.3">
      <c r="A1975">
        <v>2705921</v>
      </c>
      <c r="B1975">
        <v>1</v>
      </c>
      <c r="C1975" t="s">
        <v>80</v>
      </c>
      <c r="D1975" t="s">
        <v>93</v>
      </c>
      <c r="E1975" t="s">
        <v>150</v>
      </c>
      <c r="F1975" t="s">
        <v>5423</v>
      </c>
      <c r="G1975" t="s">
        <v>209</v>
      </c>
      <c r="H1975" t="s">
        <v>153</v>
      </c>
      <c r="I1975" t="s">
        <v>136</v>
      </c>
      <c r="J1975" t="s">
        <v>137</v>
      </c>
      <c r="K1975" t="s">
        <v>210</v>
      </c>
      <c r="L1975" t="s">
        <v>5777</v>
      </c>
      <c r="M1975" t="s">
        <v>5778</v>
      </c>
      <c r="N1975">
        <v>1.7397222219999999</v>
      </c>
      <c r="O1975">
        <v>0</v>
      </c>
      <c r="P1975">
        <v>1882</v>
      </c>
      <c r="Q1975">
        <v>25</v>
      </c>
      <c r="R1975">
        <v>69</v>
      </c>
      <c r="S1975">
        <v>9</v>
      </c>
      <c r="T1975">
        <v>216</v>
      </c>
      <c r="U1975">
        <v>2</v>
      </c>
      <c r="V1975">
        <v>0</v>
      </c>
      <c r="W1975">
        <v>0</v>
      </c>
      <c r="X1975">
        <v>531.64653090862907</v>
      </c>
      <c r="Y1975">
        <v>103.15997664978829</v>
      </c>
      <c r="Z1975">
        <v>91.235780316297252</v>
      </c>
      <c r="AA1975">
        <v>80.562122629993226</v>
      </c>
      <c r="AB1975">
        <v>229.88054808257047</v>
      </c>
      <c r="AC1975">
        <v>438.94261050368397</v>
      </c>
      <c r="AD1975">
        <v>0</v>
      </c>
      <c r="AE1975">
        <v>1475.4275690909622</v>
      </c>
    </row>
    <row r="1976" spans="1:31" x14ac:dyDescent="0.3">
      <c r="A1976">
        <v>2706310</v>
      </c>
      <c r="B1976">
        <v>2</v>
      </c>
      <c r="C1976" t="s">
        <v>80</v>
      </c>
      <c r="D1976" t="s">
        <v>88</v>
      </c>
      <c r="E1976" t="s">
        <v>161</v>
      </c>
      <c r="F1976" t="s">
        <v>5779</v>
      </c>
      <c r="G1976" t="s">
        <v>230</v>
      </c>
      <c r="H1976" t="s">
        <v>135</v>
      </c>
      <c r="I1976" t="s">
        <v>136</v>
      </c>
      <c r="J1976" t="s">
        <v>137</v>
      </c>
      <c r="K1976" t="s">
        <v>138</v>
      </c>
      <c r="L1976" t="s">
        <v>5780</v>
      </c>
      <c r="M1976" t="s">
        <v>5781</v>
      </c>
      <c r="N1976">
        <v>1.051388888</v>
      </c>
      <c r="O1976">
        <v>0</v>
      </c>
      <c r="P1976">
        <v>62</v>
      </c>
      <c r="Q1976">
        <v>0</v>
      </c>
      <c r="R1976">
        <v>0</v>
      </c>
      <c r="S1976">
        <v>0</v>
      </c>
      <c r="T1976">
        <v>1</v>
      </c>
      <c r="U1976">
        <v>0</v>
      </c>
      <c r="V1976">
        <v>0</v>
      </c>
      <c r="W1976">
        <v>0</v>
      </c>
      <c r="X1976">
        <v>15.027555735630608</v>
      </c>
      <c r="Y1976">
        <v>0</v>
      </c>
      <c r="Z1976">
        <v>0</v>
      </c>
      <c r="AA1976">
        <v>0</v>
      </c>
      <c r="AB1976">
        <v>1.3437284422466669</v>
      </c>
      <c r="AC1976">
        <v>0</v>
      </c>
      <c r="AD1976">
        <v>0</v>
      </c>
      <c r="AE1976">
        <v>16.371284177877275</v>
      </c>
    </row>
    <row r="1977" spans="1:31" x14ac:dyDescent="0.3">
      <c r="A1977">
        <v>2705629</v>
      </c>
      <c r="B1977">
        <v>1</v>
      </c>
      <c r="C1977" t="s">
        <v>80</v>
      </c>
      <c r="D1977" t="s">
        <v>91</v>
      </c>
      <c r="E1977" t="s">
        <v>156</v>
      </c>
      <c r="F1977" t="s">
        <v>5782</v>
      </c>
      <c r="G1977" t="s">
        <v>185</v>
      </c>
      <c r="H1977" t="s">
        <v>153</v>
      </c>
      <c r="I1977" t="s">
        <v>136</v>
      </c>
      <c r="J1977" t="s">
        <v>137</v>
      </c>
      <c r="K1977" t="s">
        <v>138</v>
      </c>
      <c r="L1977" t="s">
        <v>5783</v>
      </c>
      <c r="M1977" t="s">
        <v>5784</v>
      </c>
      <c r="N1977">
        <v>4.0222222219999999</v>
      </c>
      <c r="O1977">
        <v>0</v>
      </c>
      <c r="P1977">
        <v>294</v>
      </c>
      <c r="Q1977">
        <v>0</v>
      </c>
      <c r="R1977">
        <v>1</v>
      </c>
      <c r="S1977">
        <v>0</v>
      </c>
      <c r="T1977">
        <v>74</v>
      </c>
      <c r="U1977">
        <v>0</v>
      </c>
      <c r="V1977">
        <v>0</v>
      </c>
      <c r="W1977">
        <v>0</v>
      </c>
      <c r="X1977">
        <v>187.90206153549261</v>
      </c>
      <c r="Y1977">
        <v>0</v>
      </c>
      <c r="Z1977">
        <v>0</v>
      </c>
      <c r="AA1977">
        <v>0</v>
      </c>
      <c r="AB1977">
        <v>235.88788811329877</v>
      </c>
      <c r="AC1977">
        <v>0</v>
      </c>
      <c r="AD1977">
        <v>0</v>
      </c>
      <c r="AE1977">
        <v>423.78994964879138</v>
      </c>
    </row>
    <row r="1978" spans="1:31" x14ac:dyDescent="0.3">
      <c r="A1978">
        <v>2705778</v>
      </c>
      <c r="B1978">
        <v>1</v>
      </c>
      <c r="C1978" t="s">
        <v>80</v>
      </c>
      <c r="D1978" t="s">
        <v>111</v>
      </c>
      <c r="E1978" t="s">
        <v>161</v>
      </c>
      <c r="F1978" t="s">
        <v>5785</v>
      </c>
      <c r="G1978" t="s">
        <v>209</v>
      </c>
      <c r="H1978" t="s">
        <v>135</v>
      </c>
      <c r="I1978" t="s">
        <v>136</v>
      </c>
      <c r="J1978" t="s">
        <v>137</v>
      </c>
      <c r="K1978" t="s">
        <v>210</v>
      </c>
      <c r="L1978" t="s">
        <v>5786</v>
      </c>
      <c r="M1978" t="s">
        <v>5787</v>
      </c>
      <c r="N1978">
        <v>8.7069444439999995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5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93.225900455354818</v>
      </c>
      <c r="AC1978">
        <v>0</v>
      </c>
      <c r="AD1978">
        <v>0</v>
      </c>
      <c r="AE1978">
        <v>93.225900455354818</v>
      </c>
    </row>
    <row r="1979" spans="1:31" x14ac:dyDescent="0.3">
      <c r="A1979">
        <v>2705681</v>
      </c>
      <c r="B1979">
        <v>1</v>
      </c>
      <c r="C1979" t="s">
        <v>80</v>
      </c>
      <c r="D1979" t="s">
        <v>83</v>
      </c>
      <c r="E1979" t="s">
        <v>145</v>
      </c>
      <c r="F1979" t="s">
        <v>5788</v>
      </c>
      <c r="G1979" t="s">
        <v>230</v>
      </c>
      <c r="H1979" t="s">
        <v>135</v>
      </c>
      <c r="I1979" t="s">
        <v>136</v>
      </c>
      <c r="J1979" t="s">
        <v>137</v>
      </c>
      <c r="K1979" t="s">
        <v>138</v>
      </c>
      <c r="L1979" t="s">
        <v>5789</v>
      </c>
      <c r="M1979" t="s">
        <v>5790</v>
      </c>
      <c r="N1979">
        <v>1.591388888</v>
      </c>
      <c r="O1979">
        <v>0</v>
      </c>
      <c r="P1979">
        <v>1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0.66380295272227507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0.66380295272227507</v>
      </c>
    </row>
    <row r="1980" spans="1:31" x14ac:dyDescent="0.3">
      <c r="A1980">
        <v>2705844</v>
      </c>
      <c r="B1980">
        <v>1</v>
      </c>
      <c r="C1980" t="s">
        <v>81</v>
      </c>
      <c r="D1980" t="s">
        <v>128</v>
      </c>
      <c r="E1980" t="s">
        <v>213</v>
      </c>
      <c r="F1980" t="s">
        <v>5791</v>
      </c>
      <c r="G1980" t="s">
        <v>300</v>
      </c>
      <c r="H1980" t="s">
        <v>153</v>
      </c>
      <c r="I1980" t="s">
        <v>136</v>
      </c>
      <c r="J1980" t="s">
        <v>137</v>
      </c>
      <c r="K1980" t="s">
        <v>210</v>
      </c>
      <c r="L1980" t="s">
        <v>5792</v>
      </c>
      <c r="M1980" t="s">
        <v>5793</v>
      </c>
      <c r="N1980">
        <v>4.7513888880000001</v>
      </c>
      <c r="O1980">
        <v>3</v>
      </c>
      <c r="P1980">
        <v>1</v>
      </c>
      <c r="Q1980">
        <v>26</v>
      </c>
      <c r="R1980">
        <v>6</v>
      </c>
      <c r="S1980">
        <v>8</v>
      </c>
      <c r="T1980">
        <v>1</v>
      </c>
      <c r="U1980">
        <v>0</v>
      </c>
      <c r="V1980">
        <v>0</v>
      </c>
      <c r="W1980">
        <v>176.65188629509268</v>
      </c>
      <c r="X1980">
        <v>0</v>
      </c>
      <c r="Y1980">
        <v>146.94424061364583</v>
      </c>
      <c r="Z1980">
        <v>0</v>
      </c>
      <c r="AA1980">
        <v>399.19556199146939</v>
      </c>
      <c r="AB1980">
        <v>0</v>
      </c>
      <c r="AC1980">
        <v>0</v>
      </c>
      <c r="AD1980">
        <v>0</v>
      </c>
      <c r="AE1980">
        <v>722.79168890020787</v>
      </c>
    </row>
    <row r="1981" spans="1:31" x14ac:dyDescent="0.3">
      <c r="A1981">
        <v>2706531</v>
      </c>
      <c r="B1981">
        <v>1</v>
      </c>
      <c r="C1981" t="s">
        <v>80</v>
      </c>
      <c r="D1981" t="s">
        <v>83</v>
      </c>
      <c r="E1981" t="s">
        <v>156</v>
      </c>
      <c r="F1981" t="s">
        <v>5794</v>
      </c>
      <c r="G1981" t="s">
        <v>185</v>
      </c>
      <c r="H1981" t="s">
        <v>153</v>
      </c>
      <c r="I1981" t="s">
        <v>136</v>
      </c>
      <c r="J1981" t="s">
        <v>137</v>
      </c>
      <c r="K1981" t="s">
        <v>138</v>
      </c>
      <c r="L1981" t="s">
        <v>5795</v>
      </c>
      <c r="M1981" t="s">
        <v>5796</v>
      </c>
      <c r="N1981">
        <v>4.6883333330000001</v>
      </c>
      <c r="O1981">
        <v>0</v>
      </c>
      <c r="P1981">
        <v>6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7.8275942877338087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7.8275942877338087</v>
      </c>
    </row>
    <row r="1982" spans="1:31" x14ac:dyDescent="0.3">
      <c r="A1982">
        <v>2705890</v>
      </c>
      <c r="B1982">
        <v>1</v>
      </c>
      <c r="C1982" t="s">
        <v>80</v>
      </c>
      <c r="D1982" t="s">
        <v>100</v>
      </c>
      <c r="E1982" t="s">
        <v>213</v>
      </c>
      <c r="F1982" t="s">
        <v>5797</v>
      </c>
      <c r="G1982" t="s">
        <v>2358</v>
      </c>
      <c r="H1982" t="s">
        <v>153</v>
      </c>
      <c r="I1982" t="s">
        <v>136</v>
      </c>
      <c r="J1982" t="s">
        <v>137</v>
      </c>
      <c r="K1982" t="s">
        <v>138</v>
      </c>
      <c r="L1982" t="s">
        <v>5798</v>
      </c>
      <c r="M1982" t="s">
        <v>5799</v>
      </c>
      <c r="N1982">
        <v>7.3555555549999996</v>
      </c>
      <c r="O1982">
        <v>0</v>
      </c>
      <c r="P1982">
        <v>2027</v>
      </c>
      <c r="Q1982">
        <v>0</v>
      </c>
      <c r="R1982">
        <v>9</v>
      </c>
      <c r="S1982">
        <v>1</v>
      </c>
      <c r="T1982">
        <v>187</v>
      </c>
      <c r="U1982">
        <v>0</v>
      </c>
      <c r="V1982">
        <v>0</v>
      </c>
      <c r="W1982">
        <v>0</v>
      </c>
      <c r="X1982">
        <v>1963.1353564492031</v>
      </c>
      <c r="Y1982">
        <v>0</v>
      </c>
      <c r="Z1982">
        <v>11.281172862614946</v>
      </c>
      <c r="AA1982">
        <v>117.04194872668759</v>
      </c>
      <c r="AB1982">
        <v>1565.6098276636912</v>
      </c>
      <c r="AC1982">
        <v>0</v>
      </c>
      <c r="AD1982">
        <v>0</v>
      </c>
      <c r="AE1982">
        <v>3657.068305702197</v>
      </c>
    </row>
    <row r="1983" spans="1:31" x14ac:dyDescent="0.3">
      <c r="A1983">
        <v>2706554</v>
      </c>
      <c r="B1983">
        <v>1</v>
      </c>
      <c r="C1983" t="s">
        <v>80</v>
      </c>
      <c r="D1983" t="s">
        <v>93</v>
      </c>
      <c r="E1983" t="s">
        <v>161</v>
      </c>
      <c r="F1983" t="s">
        <v>5800</v>
      </c>
      <c r="G1983" t="s">
        <v>163</v>
      </c>
      <c r="H1983" t="s">
        <v>135</v>
      </c>
      <c r="I1983" t="s">
        <v>136</v>
      </c>
      <c r="J1983" t="s">
        <v>137</v>
      </c>
      <c r="K1983" t="s">
        <v>138</v>
      </c>
      <c r="L1983" t="s">
        <v>5801</v>
      </c>
      <c r="M1983" t="s">
        <v>5802</v>
      </c>
      <c r="N1983">
        <v>1.231666666</v>
      </c>
      <c r="O1983">
        <v>0</v>
      </c>
      <c r="P1983">
        <v>26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3.5696319853791949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3.5696319853791949</v>
      </c>
    </row>
    <row r="1984" spans="1:31" x14ac:dyDescent="0.3">
      <c r="A1984">
        <v>2706036</v>
      </c>
      <c r="B1984">
        <v>1</v>
      </c>
      <c r="C1984" t="s">
        <v>80</v>
      </c>
      <c r="D1984" t="s">
        <v>103</v>
      </c>
      <c r="E1984" t="s">
        <v>150</v>
      </c>
      <c r="F1984" t="s">
        <v>5803</v>
      </c>
      <c r="G1984" t="s">
        <v>743</v>
      </c>
      <c r="H1984" t="s">
        <v>153</v>
      </c>
      <c r="I1984" t="s">
        <v>136</v>
      </c>
      <c r="J1984" t="s">
        <v>137</v>
      </c>
      <c r="K1984" t="s">
        <v>138</v>
      </c>
      <c r="L1984" t="s">
        <v>5804</v>
      </c>
      <c r="M1984" t="s">
        <v>5805</v>
      </c>
      <c r="N1984">
        <v>0.71805555499999996</v>
      </c>
      <c r="O1984">
        <v>0</v>
      </c>
      <c r="P1984">
        <v>0</v>
      </c>
      <c r="Q1984">
        <v>0</v>
      </c>
      <c r="R1984">
        <v>0</v>
      </c>
      <c r="S1984">
        <v>1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1.0238136717874999</v>
      </c>
      <c r="AB1984">
        <v>0</v>
      </c>
      <c r="AC1984">
        <v>0</v>
      </c>
      <c r="AD1984">
        <v>0</v>
      </c>
      <c r="AE1984">
        <v>1.0238136717874999</v>
      </c>
    </row>
    <row r="1985" spans="1:31" x14ac:dyDescent="0.3">
      <c r="A1985">
        <v>2705086</v>
      </c>
      <c r="B1985">
        <v>1</v>
      </c>
      <c r="C1985" t="s">
        <v>80</v>
      </c>
      <c r="D1985" t="s">
        <v>95</v>
      </c>
      <c r="E1985" t="s">
        <v>145</v>
      </c>
      <c r="F1985" t="s">
        <v>5806</v>
      </c>
      <c r="G1985" t="s">
        <v>181</v>
      </c>
      <c r="H1985" t="s">
        <v>135</v>
      </c>
      <c r="I1985" t="s">
        <v>136</v>
      </c>
      <c r="J1985" t="s">
        <v>137</v>
      </c>
      <c r="K1985" t="s">
        <v>138</v>
      </c>
      <c r="L1985" t="s">
        <v>5807</v>
      </c>
      <c r="M1985" t="s">
        <v>5808</v>
      </c>
      <c r="N1985">
        <v>1.7838888879999999</v>
      </c>
      <c r="O1985">
        <v>0</v>
      </c>
      <c r="P1985">
        <v>12</v>
      </c>
      <c r="Q1985">
        <v>0</v>
      </c>
      <c r="R1985">
        <v>0</v>
      </c>
      <c r="S1985">
        <v>0</v>
      </c>
      <c r="T1985">
        <v>2</v>
      </c>
      <c r="U1985">
        <v>0</v>
      </c>
      <c r="V1985">
        <v>0</v>
      </c>
      <c r="W1985">
        <v>0</v>
      </c>
      <c r="X1985">
        <v>3.8351611177589073</v>
      </c>
      <c r="Y1985">
        <v>0</v>
      </c>
      <c r="Z1985">
        <v>0</v>
      </c>
      <c r="AA1985">
        <v>0</v>
      </c>
      <c r="AB1985">
        <v>5.9274546676774005</v>
      </c>
      <c r="AC1985">
        <v>0</v>
      </c>
      <c r="AD1985">
        <v>0</v>
      </c>
      <c r="AE1985">
        <v>9.7626157854363083</v>
      </c>
    </row>
    <row r="1986" spans="1:31" x14ac:dyDescent="0.3">
      <c r="A1986">
        <v>2705633</v>
      </c>
      <c r="B1986">
        <v>1</v>
      </c>
      <c r="C1986" t="s">
        <v>80</v>
      </c>
      <c r="D1986" t="s">
        <v>100</v>
      </c>
      <c r="E1986" t="s">
        <v>213</v>
      </c>
      <c r="F1986" t="s">
        <v>5809</v>
      </c>
      <c r="G1986" t="s">
        <v>152</v>
      </c>
      <c r="H1986" t="s">
        <v>153</v>
      </c>
      <c r="I1986" t="s">
        <v>490</v>
      </c>
      <c r="J1986" t="s">
        <v>137</v>
      </c>
      <c r="K1986" t="s">
        <v>138</v>
      </c>
      <c r="L1986" t="s">
        <v>5810</v>
      </c>
      <c r="M1986" t="s">
        <v>5811</v>
      </c>
      <c r="N1986">
        <v>1.7777777000000002E-2</v>
      </c>
      <c r="O1986">
        <v>0</v>
      </c>
      <c r="P1986">
        <v>3171</v>
      </c>
      <c r="Q1986">
        <v>0</v>
      </c>
      <c r="R1986">
        <v>7</v>
      </c>
      <c r="S1986">
        <v>5</v>
      </c>
      <c r="T1986">
        <v>229</v>
      </c>
      <c r="U1986">
        <v>0</v>
      </c>
      <c r="V1986">
        <v>0</v>
      </c>
      <c r="W1986">
        <v>0</v>
      </c>
      <c r="X1986">
        <v>5.0405653761937783</v>
      </c>
      <c r="Y1986">
        <v>0</v>
      </c>
      <c r="Z1986">
        <v>7.2026773309866671E-3</v>
      </c>
      <c r="AA1986">
        <v>0.61593809723519999</v>
      </c>
      <c r="AB1986">
        <v>1.690833611069599</v>
      </c>
      <c r="AC1986">
        <v>0</v>
      </c>
      <c r="AD1986">
        <v>0</v>
      </c>
      <c r="AE1986">
        <v>7.3545397618295638</v>
      </c>
    </row>
    <row r="1987" spans="1:31" x14ac:dyDescent="0.3">
      <c r="A1987">
        <v>2705965</v>
      </c>
      <c r="B1987">
        <v>1</v>
      </c>
      <c r="C1987" t="s">
        <v>80</v>
      </c>
      <c r="D1987" t="s">
        <v>96</v>
      </c>
      <c r="E1987" t="s">
        <v>145</v>
      </c>
      <c r="F1987" t="s">
        <v>5812</v>
      </c>
      <c r="G1987" t="s">
        <v>158</v>
      </c>
      <c r="H1987" t="s">
        <v>135</v>
      </c>
      <c r="I1987" t="s">
        <v>136</v>
      </c>
      <c r="J1987" t="s">
        <v>3</v>
      </c>
      <c r="K1987" t="s">
        <v>138</v>
      </c>
      <c r="L1987" t="s">
        <v>5813</v>
      </c>
      <c r="M1987" t="s">
        <v>5814</v>
      </c>
      <c r="N1987">
        <v>2.5127777770000002</v>
      </c>
      <c r="O1987">
        <v>0</v>
      </c>
      <c r="P1987">
        <v>0</v>
      </c>
      <c r="Q1987">
        <v>0</v>
      </c>
      <c r="R1987">
        <v>1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</row>
    <row r="1988" spans="1:31" x14ac:dyDescent="0.3">
      <c r="A1988">
        <v>2705796</v>
      </c>
      <c r="B1988">
        <v>1</v>
      </c>
      <c r="C1988" t="s">
        <v>81</v>
      </c>
      <c r="D1988" t="s">
        <v>113</v>
      </c>
      <c r="E1988" t="s">
        <v>156</v>
      </c>
      <c r="F1988" t="s">
        <v>2305</v>
      </c>
      <c r="G1988" t="s">
        <v>152</v>
      </c>
      <c r="H1988" t="s">
        <v>153</v>
      </c>
      <c r="I1988" t="s">
        <v>136</v>
      </c>
      <c r="J1988" t="s">
        <v>137</v>
      </c>
      <c r="K1988" t="s">
        <v>138</v>
      </c>
      <c r="L1988" t="s">
        <v>5815</v>
      </c>
      <c r="M1988" t="s">
        <v>5816</v>
      </c>
      <c r="N1988">
        <v>0.28888888800000001</v>
      </c>
      <c r="O1988">
        <v>1</v>
      </c>
      <c r="P1988">
        <v>395</v>
      </c>
      <c r="Q1988">
        <v>1</v>
      </c>
      <c r="R1988">
        <v>31</v>
      </c>
      <c r="S1988">
        <v>1</v>
      </c>
      <c r="T1988">
        <v>14</v>
      </c>
      <c r="U1988">
        <v>0</v>
      </c>
      <c r="V1988">
        <v>0</v>
      </c>
      <c r="W1988">
        <v>5.6984589133333326E-2</v>
      </c>
      <c r="X1988">
        <v>10.094163733183398</v>
      </c>
      <c r="Y1988">
        <v>0.18131816531139999</v>
      </c>
      <c r="Z1988">
        <v>0.92347898833493314</v>
      </c>
      <c r="AA1988">
        <v>13.500493538895999</v>
      </c>
      <c r="AB1988">
        <v>1.1543261143318666</v>
      </c>
      <c r="AC1988">
        <v>0</v>
      </c>
      <c r="AD1988">
        <v>0</v>
      </c>
      <c r="AE1988">
        <v>25.910765129190928</v>
      </c>
    </row>
    <row r="1989" spans="1:31" x14ac:dyDescent="0.3">
      <c r="A1989">
        <v>2705819</v>
      </c>
      <c r="B1989">
        <v>1</v>
      </c>
      <c r="C1989" t="s">
        <v>80</v>
      </c>
      <c r="D1989" t="s">
        <v>94</v>
      </c>
      <c r="E1989" t="s">
        <v>150</v>
      </c>
      <c r="F1989" t="s">
        <v>1931</v>
      </c>
      <c r="G1989" t="s">
        <v>152</v>
      </c>
      <c r="H1989" t="s">
        <v>153</v>
      </c>
      <c r="I1989" t="s">
        <v>136</v>
      </c>
      <c r="J1989" t="s">
        <v>137</v>
      </c>
      <c r="K1989" t="s">
        <v>138</v>
      </c>
      <c r="L1989" t="s">
        <v>5817</v>
      </c>
      <c r="M1989" t="s">
        <v>5818</v>
      </c>
      <c r="N1989">
        <v>6.5555555000000001E-2</v>
      </c>
      <c r="O1989">
        <v>4</v>
      </c>
      <c r="P1989">
        <v>2163</v>
      </c>
      <c r="Q1989">
        <v>25</v>
      </c>
      <c r="R1989">
        <v>20</v>
      </c>
      <c r="S1989">
        <v>17</v>
      </c>
      <c r="T1989">
        <v>189</v>
      </c>
      <c r="U1989">
        <v>0</v>
      </c>
      <c r="V1989">
        <v>0</v>
      </c>
      <c r="W1989">
        <v>4.0769339838820008E-2</v>
      </c>
      <c r="X1989">
        <v>11.039053924319798</v>
      </c>
      <c r="Y1989">
        <v>0.85603447062721028</v>
      </c>
      <c r="Z1989">
        <v>0.29753928561280008</v>
      </c>
      <c r="AA1989">
        <v>7.8692156768022476</v>
      </c>
      <c r="AB1989">
        <v>4.7063719776921467</v>
      </c>
      <c r="AC1989">
        <v>0</v>
      </c>
      <c r="AD1989">
        <v>0</v>
      </c>
      <c r="AE1989">
        <v>24.808984674893022</v>
      </c>
    </row>
    <row r="1990" spans="1:31" x14ac:dyDescent="0.3">
      <c r="A1990">
        <v>2706506</v>
      </c>
      <c r="B1990">
        <v>1</v>
      </c>
      <c r="C1990" t="s">
        <v>80</v>
      </c>
      <c r="D1990" t="s">
        <v>93</v>
      </c>
      <c r="E1990" t="s">
        <v>161</v>
      </c>
      <c r="F1990" t="s">
        <v>5819</v>
      </c>
      <c r="G1990" t="s">
        <v>163</v>
      </c>
      <c r="H1990" t="s">
        <v>135</v>
      </c>
      <c r="I1990" t="s">
        <v>136</v>
      </c>
      <c r="J1990" t="s">
        <v>137</v>
      </c>
      <c r="K1990" t="s">
        <v>138</v>
      </c>
      <c r="L1990" t="s">
        <v>5820</v>
      </c>
      <c r="M1990" t="s">
        <v>5694</v>
      </c>
      <c r="N1990">
        <v>1.603888888</v>
      </c>
      <c r="O1990">
        <v>0</v>
      </c>
      <c r="P1990">
        <v>1</v>
      </c>
      <c r="Q1990">
        <v>0</v>
      </c>
      <c r="R1990">
        <v>3</v>
      </c>
      <c r="S1990">
        <v>0</v>
      </c>
      <c r="T1990">
        <v>3</v>
      </c>
      <c r="U1990">
        <v>0</v>
      </c>
      <c r="V1990">
        <v>0</v>
      </c>
      <c r="W1990">
        <v>0</v>
      </c>
      <c r="X1990">
        <v>0.30222464375566838</v>
      </c>
      <c r="Y1990">
        <v>0</v>
      </c>
      <c r="Z1990">
        <v>0</v>
      </c>
      <c r="AA1990">
        <v>0</v>
      </c>
      <c r="AB1990">
        <v>2.075271112775587</v>
      </c>
      <c r="AC1990">
        <v>0</v>
      </c>
      <c r="AD1990">
        <v>0</v>
      </c>
      <c r="AE1990">
        <v>2.3774957565312551</v>
      </c>
    </row>
    <row r="1991" spans="1:31" x14ac:dyDescent="0.3">
      <c r="A1991">
        <v>2706111</v>
      </c>
      <c r="B1991">
        <v>1</v>
      </c>
      <c r="C1991" t="s">
        <v>80</v>
      </c>
      <c r="D1991" t="s">
        <v>110</v>
      </c>
      <c r="E1991" t="s">
        <v>173</v>
      </c>
      <c r="F1991" t="s">
        <v>5821</v>
      </c>
      <c r="G1991" t="s">
        <v>158</v>
      </c>
      <c r="H1991" t="s">
        <v>153</v>
      </c>
      <c r="I1991" t="s">
        <v>136</v>
      </c>
      <c r="J1991" t="s">
        <v>3</v>
      </c>
      <c r="K1991" t="s">
        <v>138</v>
      </c>
      <c r="L1991" t="s">
        <v>5822</v>
      </c>
      <c r="M1991" t="s">
        <v>5823</v>
      </c>
      <c r="N1991">
        <v>1.56</v>
      </c>
      <c r="O1991">
        <v>0</v>
      </c>
      <c r="P1991">
        <v>4834</v>
      </c>
      <c r="Q1991">
        <v>0</v>
      </c>
      <c r="R1991">
        <v>0</v>
      </c>
      <c r="S1991">
        <v>0</v>
      </c>
      <c r="T1991">
        <v>297</v>
      </c>
      <c r="U1991">
        <v>0</v>
      </c>
      <c r="V1991">
        <v>0</v>
      </c>
      <c r="W1991">
        <v>0</v>
      </c>
      <c r="X1991">
        <v>1591.6888295305594</v>
      </c>
      <c r="Y1991">
        <v>0</v>
      </c>
      <c r="Z1991">
        <v>0</v>
      </c>
      <c r="AA1991">
        <v>0</v>
      </c>
      <c r="AB1991">
        <v>388.28126301425846</v>
      </c>
      <c r="AC1991">
        <v>0</v>
      </c>
      <c r="AD1991">
        <v>0</v>
      </c>
      <c r="AE1991">
        <v>1979.9700925448178</v>
      </c>
    </row>
    <row r="1992" spans="1:31" x14ac:dyDescent="0.3">
      <c r="A1992">
        <v>2706552</v>
      </c>
      <c r="B1992">
        <v>1</v>
      </c>
      <c r="C1992" t="s">
        <v>81</v>
      </c>
      <c r="D1992" t="s">
        <v>128</v>
      </c>
      <c r="E1992" t="s">
        <v>161</v>
      </c>
      <c r="F1992" t="s">
        <v>5824</v>
      </c>
      <c r="G1992" t="s">
        <v>163</v>
      </c>
      <c r="H1992" t="s">
        <v>135</v>
      </c>
      <c r="I1992" t="s">
        <v>136</v>
      </c>
      <c r="J1992" t="s">
        <v>137</v>
      </c>
      <c r="K1992" t="s">
        <v>138</v>
      </c>
      <c r="L1992" t="s">
        <v>5825</v>
      </c>
      <c r="M1992" t="s">
        <v>5826</v>
      </c>
      <c r="N1992">
        <v>7.81</v>
      </c>
      <c r="O1992">
        <v>0</v>
      </c>
      <c r="P1992">
        <v>62</v>
      </c>
      <c r="Q1992">
        <v>0</v>
      </c>
      <c r="R1992">
        <v>0</v>
      </c>
      <c r="S1992">
        <v>0</v>
      </c>
      <c r="T1992">
        <v>4</v>
      </c>
      <c r="U1992">
        <v>0</v>
      </c>
      <c r="V1992">
        <v>0</v>
      </c>
      <c r="W1992">
        <v>0</v>
      </c>
      <c r="X1992">
        <v>43.677914597345094</v>
      </c>
      <c r="Y1992">
        <v>0</v>
      </c>
      <c r="Z1992">
        <v>0</v>
      </c>
      <c r="AA1992">
        <v>0</v>
      </c>
      <c r="AB1992">
        <v>4.1567158253084795</v>
      </c>
      <c r="AC1992">
        <v>0</v>
      </c>
      <c r="AD1992">
        <v>0</v>
      </c>
      <c r="AE1992">
        <v>47.834630422653575</v>
      </c>
    </row>
    <row r="1993" spans="1:31" x14ac:dyDescent="0.3">
      <c r="A1993">
        <v>2706303</v>
      </c>
      <c r="B1993">
        <v>1</v>
      </c>
      <c r="C1993" t="s">
        <v>80</v>
      </c>
      <c r="D1993" t="s">
        <v>93</v>
      </c>
      <c r="E1993" t="s">
        <v>132</v>
      </c>
      <c r="F1993" t="s">
        <v>5827</v>
      </c>
      <c r="G1993" t="s">
        <v>134</v>
      </c>
      <c r="H1993" t="s">
        <v>135</v>
      </c>
      <c r="I1993" t="s">
        <v>136</v>
      </c>
      <c r="J1993" t="s">
        <v>137</v>
      </c>
      <c r="K1993" t="s">
        <v>138</v>
      </c>
      <c r="L1993" t="s">
        <v>5828</v>
      </c>
      <c r="M1993" t="s">
        <v>5829</v>
      </c>
      <c r="N1993">
        <v>1.011666666</v>
      </c>
      <c r="O1993">
        <v>0</v>
      </c>
      <c r="P1993">
        <v>417</v>
      </c>
      <c r="Q1993">
        <v>0</v>
      </c>
      <c r="R1993">
        <v>0</v>
      </c>
      <c r="S1993">
        <v>0</v>
      </c>
      <c r="T1993">
        <v>61</v>
      </c>
      <c r="U1993">
        <v>0</v>
      </c>
      <c r="V1993">
        <v>0</v>
      </c>
      <c r="W1993">
        <v>0</v>
      </c>
      <c r="X1993">
        <v>77.539533055863913</v>
      </c>
      <c r="Y1993">
        <v>0</v>
      </c>
      <c r="Z1993">
        <v>0</v>
      </c>
      <c r="AA1993">
        <v>0</v>
      </c>
      <c r="AB1993">
        <v>22.289893227815018</v>
      </c>
      <c r="AC1993">
        <v>0</v>
      </c>
      <c r="AD1993">
        <v>0</v>
      </c>
      <c r="AE1993">
        <v>99.829426283678927</v>
      </c>
    </row>
    <row r="1994" spans="1:31" x14ac:dyDescent="0.3">
      <c r="A1994">
        <v>2706635</v>
      </c>
      <c r="B1994">
        <v>1</v>
      </c>
      <c r="C1994" t="s">
        <v>80</v>
      </c>
      <c r="D1994" t="s">
        <v>93</v>
      </c>
      <c r="E1994" t="s">
        <v>161</v>
      </c>
      <c r="F1994" t="s">
        <v>5830</v>
      </c>
      <c r="G1994" t="s">
        <v>163</v>
      </c>
      <c r="H1994" t="s">
        <v>135</v>
      </c>
      <c r="I1994" t="s">
        <v>136</v>
      </c>
      <c r="J1994" t="s">
        <v>137</v>
      </c>
      <c r="K1994" t="s">
        <v>138</v>
      </c>
      <c r="L1994" t="s">
        <v>5831</v>
      </c>
      <c r="M1994" t="s">
        <v>5832</v>
      </c>
      <c r="N1994">
        <v>9.5730555549999998</v>
      </c>
      <c r="O1994">
        <v>0</v>
      </c>
      <c r="P1994">
        <v>59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132.28037449081626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132.28037449081626</v>
      </c>
    </row>
    <row r="1995" spans="1:31" x14ac:dyDescent="0.3">
      <c r="A1995">
        <v>2705802</v>
      </c>
      <c r="B1995">
        <v>1</v>
      </c>
      <c r="C1995" t="s">
        <v>80</v>
      </c>
      <c r="D1995" t="s">
        <v>108</v>
      </c>
      <c r="E1995" t="s">
        <v>132</v>
      </c>
      <c r="F1995" t="s">
        <v>5833</v>
      </c>
      <c r="G1995" t="s">
        <v>300</v>
      </c>
      <c r="H1995" t="s">
        <v>135</v>
      </c>
      <c r="I1995" t="s">
        <v>136</v>
      </c>
      <c r="J1995" t="s">
        <v>137</v>
      </c>
      <c r="K1995" t="s">
        <v>210</v>
      </c>
      <c r="L1995" t="s">
        <v>5834</v>
      </c>
      <c r="M1995" t="s">
        <v>5835</v>
      </c>
      <c r="N1995">
        <v>6.6558333330000004</v>
      </c>
      <c r="O1995">
        <v>0</v>
      </c>
      <c r="P1995">
        <v>30</v>
      </c>
      <c r="Q1995">
        <v>0</v>
      </c>
      <c r="R1995">
        <v>5</v>
      </c>
      <c r="S1995">
        <v>0</v>
      </c>
      <c r="T1995">
        <v>11</v>
      </c>
      <c r="U1995">
        <v>0</v>
      </c>
      <c r="V1995">
        <v>0</v>
      </c>
      <c r="W1995">
        <v>0</v>
      </c>
      <c r="X1995">
        <v>29.249089404599694</v>
      </c>
      <c r="Y1995">
        <v>0</v>
      </c>
      <c r="Z1995">
        <v>7.3717554260005613</v>
      </c>
      <c r="AA1995">
        <v>0</v>
      </c>
      <c r="AB1995">
        <v>40.881292149510735</v>
      </c>
      <c r="AC1995">
        <v>0</v>
      </c>
      <c r="AD1995">
        <v>0</v>
      </c>
      <c r="AE1995">
        <v>77.50213698011099</v>
      </c>
    </row>
    <row r="1996" spans="1:31" x14ac:dyDescent="0.3">
      <c r="A1996">
        <v>2706151</v>
      </c>
      <c r="B1996">
        <v>1</v>
      </c>
      <c r="C1996" t="s">
        <v>81</v>
      </c>
      <c r="D1996" t="s">
        <v>128</v>
      </c>
      <c r="E1996" t="s">
        <v>156</v>
      </c>
      <c r="F1996" t="s">
        <v>5836</v>
      </c>
      <c r="G1996" t="s">
        <v>152</v>
      </c>
      <c r="H1996" t="s">
        <v>153</v>
      </c>
      <c r="I1996" t="s">
        <v>136</v>
      </c>
      <c r="J1996" t="s">
        <v>137</v>
      </c>
      <c r="K1996" t="s">
        <v>138</v>
      </c>
      <c r="L1996" t="s">
        <v>5740</v>
      </c>
      <c r="M1996" t="s">
        <v>5837</v>
      </c>
      <c r="N1996">
        <v>1.0166666660000001</v>
      </c>
      <c r="O1996">
        <v>0</v>
      </c>
      <c r="P1996">
        <v>536</v>
      </c>
      <c r="Q1996">
        <v>0</v>
      </c>
      <c r="R1996">
        <v>0</v>
      </c>
      <c r="S1996">
        <v>0</v>
      </c>
      <c r="T1996">
        <v>13</v>
      </c>
      <c r="U1996">
        <v>0</v>
      </c>
      <c r="V1996">
        <v>0</v>
      </c>
      <c r="W1996">
        <v>0</v>
      </c>
      <c r="X1996">
        <v>110.00235803393322</v>
      </c>
      <c r="Y1996">
        <v>0</v>
      </c>
      <c r="Z1996">
        <v>0</v>
      </c>
      <c r="AA1996">
        <v>0</v>
      </c>
      <c r="AB1996">
        <v>32.171039469811902</v>
      </c>
      <c r="AC1996">
        <v>0</v>
      </c>
      <c r="AD1996">
        <v>0</v>
      </c>
      <c r="AE1996">
        <v>142.17339750374512</v>
      </c>
    </row>
    <row r="1997" spans="1:31" x14ac:dyDescent="0.3">
      <c r="A1997">
        <v>2705902</v>
      </c>
      <c r="B1997">
        <v>1</v>
      </c>
      <c r="C1997" t="s">
        <v>80</v>
      </c>
      <c r="D1997" t="s">
        <v>101</v>
      </c>
      <c r="E1997" t="s">
        <v>145</v>
      </c>
      <c r="F1997" t="s">
        <v>5838</v>
      </c>
      <c r="G1997" t="s">
        <v>181</v>
      </c>
      <c r="H1997" t="s">
        <v>135</v>
      </c>
      <c r="I1997" t="s">
        <v>136</v>
      </c>
      <c r="J1997" t="s">
        <v>137</v>
      </c>
      <c r="K1997" t="s">
        <v>138</v>
      </c>
      <c r="L1997" t="s">
        <v>5839</v>
      </c>
      <c r="M1997" t="s">
        <v>5840</v>
      </c>
      <c r="N1997">
        <v>0.84027777699999995</v>
      </c>
      <c r="O1997">
        <v>0</v>
      </c>
      <c r="P1997">
        <v>9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1.5110449253173197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1.5110449253173197</v>
      </c>
    </row>
    <row r="1998" spans="1:31" x14ac:dyDescent="0.3">
      <c r="A1998">
        <v>2706383</v>
      </c>
      <c r="B1998">
        <v>1</v>
      </c>
      <c r="C1998" t="s">
        <v>81</v>
      </c>
      <c r="D1998" t="s">
        <v>127</v>
      </c>
      <c r="E1998" t="s">
        <v>132</v>
      </c>
      <c r="F1998" t="s">
        <v>5841</v>
      </c>
      <c r="G1998" t="s">
        <v>134</v>
      </c>
      <c r="H1998" t="s">
        <v>135</v>
      </c>
      <c r="I1998" t="s">
        <v>136</v>
      </c>
      <c r="J1998" t="s">
        <v>137</v>
      </c>
      <c r="K1998" t="s">
        <v>138</v>
      </c>
      <c r="L1998" t="s">
        <v>5842</v>
      </c>
      <c r="M1998" t="s">
        <v>5843</v>
      </c>
      <c r="N1998">
        <v>3.8886111109999999</v>
      </c>
      <c r="O1998">
        <v>0</v>
      </c>
      <c r="P1998">
        <v>9</v>
      </c>
      <c r="Q1998">
        <v>0</v>
      </c>
      <c r="R1998">
        <v>10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3.4558065192924223</v>
      </c>
      <c r="Y1998">
        <v>0</v>
      </c>
      <c r="Z1998">
        <v>2.0332574599499025</v>
      </c>
      <c r="AA1998">
        <v>0</v>
      </c>
      <c r="AB1998">
        <v>0</v>
      </c>
      <c r="AC1998">
        <v>0</v>
      </c>
      <c r="AD1998">
        <v>0</v>
      </c>
      <c r="AE1998">
        <v>5.4890639792423244</v>
      </c>
    </row>
    <row r="1999" spans="1:31" x14ac:dyDescent="0.3">
      <c r="A1999">
        <v>2706234</v>
      </c>
      <c r="B1999">
        <v>1</v>
      </c>
      <c r="C1999" t="s">
        <v>81</v>
      </c>
      <c r="D1999" t="s">
        <v>123</v>
      </c>
      <c r="E1999" t="s">
        <v>213</v>
      </c>
      <c r="F1999" t="s">
        <v>5844</v>
      </c>
      <c r="G1999" t="s">
        <v>152</v>
      </c>
      <c r="H1999" t="s">
        <v>153</v>
      </c>
      <c r="I1999" t="s">
        <v>136</v>
      </c>
      <c r="J1999" t="s">
        <v>137</v>
      </c>
      <c r="K1999" t="s">
        <v>138</v>
      </c>
      <c r="L1999" t="s">
        <v>5845</v>
      </c>
      <c r="M1999" t="s">
        <v>5846</v>
      </c>
      <c r="N1999">
        <v>4.8377777770000003</v>
      </c>
      <c r="O1999">
        <v>0</v>
      </c>
      <c r="P1999">
        <v>9</v>
      </c>
      <c r="Q1999">
        <v>0</v>
      </c>
      <c r="R1999">
        <v>115</v>
      </c>
      <c r="S1999">
        <v>0</v>
      </c>
      <c r="T1999">
        <v>11</v>
      </c>
      <c r="U1999">
        <v>0</v>
      </c>
      <c r="V1999">
        <v>0</v>
      </c>
      <c r="W1999">
        <v>0</v>
      </c>
      <c r="X1999">
        <v>1.0913389127333333</v>
      </c>
      <c r="Y1999">
        <v>0</v>
      </c>
      <c r="Z1999">
        <v>22.769317915630083</v>
      </c>
      <c r="AA1999">
        <v>0</v>
      </c>
      <c r="AB1999">
        <v>0</v>
      </c>
      <c r="AC1999">
        <v>0</v>
      </c>
      <c r="AD1999">
        <v>0</v>
      </c>
      <c r="AE1999">
        <v>23.860656828363418</v>
      </c>
    </row>
    <row r="2000" spans="1:31" x14ac:dyDescent="0.3">
      <c r="A2000">
        <v>2706114</v>
      </c>
      <c r="B2000">
        <v>1</v>
      </c>
      <c r="C2000" t="s">
        <v>81</v>
      </c>
      <c r="D2000" t="s">
        <v>117</v>
      </c>
      <c r="E2000" t="s">
        <v>132</v>
      </c>
      <c r="F2000" t="s">
        <v>5847</v>
      </c>
      <c r="G2000" t="s">
        <v>134</v>
      </c>
      <c r="H2000" t="s">
        <v>135</v>
      </c>
      <c r="I2000" t="s">
        <v>136</v>
      </c>
      <c r="J2000" t="s">
        <v>137</v>
      </c>
      <c r="K2000" t="s">
        <v>138</v>
      </c>
      <c r="L2000" t="s">
        <v>5848</v>
      </c>
      <c r="M2000" t="s">
        <v>5849</v>
      </c>
      <c r="N2000">
        <v>0.67777777699999997</v>
      </c>
      <c r="O2000">
        <v>0</v>
      </c>
      <c r="P2000">
        <v>31</v>
      </c>
      <c r="Q2000">
        <v>0</v>
      </c>
      <c r="R2000">
        <v>1</v>
      </c>
      <c r="S2000">
        <v>0</v>
      </c>
      <c r="T2000">
        <v>3</v>
      </c>
      <c r="U2000">
        <v>0</v>
      </c>
      <c r="V2000">
        <v>0</v>
      </c>
      <c r="W2000">
        <v>0</v>
      </c>
      <c r="X2000">
        <v>2.8180171422418199</v>
      </c>
      <c r="Y2000">
        <v>0</v>
      </c>
      <c r="Z2000">
        <v>0</v>
      </c>
      <c r="AA2000">
        <v>0</v>
      </c>
      <c r="AB2000">
        <v>0.54913639451988006</v>
      </c>
      <c r="AC2000">
        <v>0</v>
      </c>
      <c r="AD2000">
        <v>0</v>
      </c>
      <c r="AE2000">
        <v>3.3671535367617</v>
      </c>
    </row>
    <row r="2001" spans="1:31" x14ac:dyDescent="0.3">
      <c r="A2001">
        <v>2705673</v>
      </c>
      <c r="B2001">
        <v>1</v>
      </c>
      <c r="C2001" t="s">
        <v>81</v>
      </c>
      <c r="D2001" t="s">
        <v>128</v>
      </c>
      <c r="E2001" t="s">
        <v>132</v>
      </c>
      <c r="F2001" t="s">
        <v>5850</v>
      </c>
      <c r="G2001" t="s">
        <v>300</v>
      </c>
      <c r="H2001" t="s">
        <v>135</v>
      </c>
      <c r="I2001" t="s">
        <v>136</v>
      </c>
      <c r="J2001" t="s">
        <v>137</v>
      </c>
      <c r="K2001" t="s">
        <v>210</v>
      </c>
      <c r="L2001" t="s">
        <v>5851</v>
      </c>
      <c r="M2001" t="s">
        <v>5852</v>
      </c>
      <c r="N2001">
        <v>8.4836111110000001</v>
      </c>
      <c r="O2001">
        <v>0</v>
      </c>
      <c r="P2001">
        <v>190</v>
      </c>
      <c r="Q2001">
        <v>0</v>
      </c>
      <c r="R2001">
        <v>4</v>
      </c>
      <c r="S2001">
        <v>0</v>
      </c>
      <c r="T2001">
        <v>47</v>
      </c>
      <c r="U2001">
        <v>0</v>
      </c>
      <c r="V2001">
        <v>0</v>
      </c>
      <c r="W2001">
        <v>0</v>
      </c>
      <c r="X2001">
        <v>255.08261789281462</v>
      </c>
      <c r="Y2001">
        <v>0</v>
      </c>
      <c r="Z2001">
        <v>16.732065673451618</v>
      </c>
      <c r="AA2001">
        <v>0</v>
      </c>
      <c r="AB2001">
        <v>210.24400824888727</v>
      </c>
      <c r="AC2001">
        <v>0</v>
      </c>
      <c r="AD2001">
        <v>0</v>
      </c>
      <c r="AE2001">
        <v>482.05869181515351</v>
      </c>
    </row>
    <row r="2002" spans="1:31" x14ac:dyDescent="0.3">
      <c r="A2002">
        <v>2705922</v>
      </c>
      <c r="B2002">
        <v>1</v>
      </c>
      <c r="C2002" t="s">
        <v>80</v>
      </c>
      <c r="D2002" t="s">
        <v>93</v>
      </c>
      <c r="E2002" t="s">
        <v>150</v>
      </c>
      <c r="F2002" t="s">
        <v>338</v>
      </c>
      <c r="G2002" t="s">
        <v>152</v>
      </c>
      <c r="H2002" t="s">
        <v>153</v>
      </c>
      <c r="I2002" t="s">
        <v>136</v>
      </c>
      <c r="J2002" t="s">
        <v>137</v>
      </c>
      <c r="K2002" t="s">
        <v>138</v>
      </c>
      <c r="L2002" t="s">
        <v>5853</v>
      </c>
      <c r="M2002" t="s">
        <v>5854</v>
      </c>
      <c r="N2002">
        <v>6.2222222000000001E-2</v>
      </c>
      <c r="O2002">
        <v>0</v>
      </c>
      <c r="P2002">
        <v>1133</v>
      </c>
      <c r="Q2002">
        <v>1</v>
      </c>
      <c r="R2002">
        <v>311</v>
      </c>
      <c r="S2002">
        <v>4</v>
      </c>
      <c r="T2002">
        <v>323</v>
      </c>
      <c r="U2002">
        <v>0</v>
      </c>
      <c r="V2002">
        <v>0</v>
      </c>
      <c r="W2002">
        <v>0</v>
      </c>
      <c r="X2002">
        <v>5.7166721182457456</v>
      </c>
      <c r="Y2002">
        <v>0</v>
      </c>
      <c r="Z2002">
        <v>1.280731250414934</v>
      </c>
      <c r="AA2002">
        <v>1.0296216681142933</v>
      </c>
      <c r="AB2002">
        <v>5.468266453541176</v>
      </c>
      <c r="AC2002">
        <v>0</v>
      </c>
      <c r="AD2002">
        <v>0</v>
      </c>
      <c r="AE2002">
        <v>13.495291490316148</v>
      </c>
    </row>
    <row r="2003" spans="1:31" x14ac:dyDescent="0.3">
      <c r="A2003">
        <v>2705736</v>
      </c>
      <c r="B2003">
        <v>1</v>
      </c>
      <c r="C2003" t="s">
        <v>80</v>
      </c>
      <c r="D2003" t="s">
        <v>93</v>
      </c>
      <c r="E2003" t="s">
        <v>150</v>
      </c>
      <c r="F2003" t="s">
        <v>5855</v>
      </c>
      <c r="G2003" t="s">
        <v>300</v>
      </c>
      <c r="H2003" t="s">
        <v>153</v>
      </c>
      <c r="I2003" t="s">
        <v>136</v>
      </c>
      <c r="J2003" t="s">
        <v>137</v>
      </c>
      <c r="K2003" t="s">
        <v>210</v>
      </c>
      <c r="L2003" t="s">
        <v>5856</v>
      </c>
      <c r="M2003" t="s">
        <v>5857</v>
      </c>
      <c r="N2003">
        <v>5.954722222</v>
      </c>
      <c r="O2003">
        <v>3</v>
      </c>
      <c r="P2003">
        <v>5</v>
      </c>
      <c r="Q2003">
        <v>39</v>
      </c>
      <c r="R2003">
        <v>2</v>
      </c>
      <c r="S2003">
        <v>10</v>
      </c>
      <c r="T2003">
        <v>12</v>
      </c>
      <c r="U2003">
        <v>1</v>
      </c>
      <c r="V2003">
        <v>0</v>
      </c>
      <c r="W2003">
        <v>16.119607162545478</v>
      </c>
      <c r="X2003">
        <v>11.050868095793417</v>
      </c>
      <c r="Y2003">
        <v>816.82979847049671</v>
      </c>
      <c r="Z2003">
        <v>6.7794225005434932</v>
      </c>
      <c r="AA2003">
        <v>173.00953502166962</v>
      </c>
      <c r="AB2003">
        <v>71.942794900385991</v>
      </c>
      <c r="AC2003">
        <v>179.04112622944194</v>
      </c>
      <c r="AD2003">
        <v>0</v>
      </c>
      <c r="AE2003">
        <v>1274.7731523808768</v>
      </c>
    </row>
    <row r="2004" spans="1:31" x14ac:dyDescent="0.3">
      <c r="A2004">
        <v>2706363</v>
      </c>
      <c r="B2004">
        <v>1</v>
      </c>
      <c r="C2004" t="s">
        <v>81</v>
      </c>
      <c r="D2004" t="s">
        <v>115</v>
      </c>
      <c r="E2004" t="s">
        <v>156</v>
      </c>
      <c r="F2004" t="s">
        <v>5858</v>
      </c>
      <c r="G2004" t="s">
        <v>185</v>
      </c>
      <c r="H2004" t="s">
        <v>153</v>
      </c>
      <c r="I2004" t="s">
        <v>136</v>
      </c>
      <c r="J2004" t="s">
        <v>137</v>
      </c>
      <c r="K2004" t="s">
        <v>138</v>
      </c>
      <c r="L2004" t="s">
        <v>5859</v>
      </c>
      <c r="M2004" t="s">
        <v>5860</v>
      </c>
      <c r="N2004">
        <v>4.864166666</v>
      </c>
      <c r="O2004">
        <v>0</v>
      </c>
      <c r="P2004">
        <v>33</v>
      </c>
      <c r="Q2004">
        <v>0</v>
      </c>
      <c r="R2004">
        <v>3</v>
      </c>
      <c r="S2004">
        <v>0</v>
      </c>
      <c r="T2004">
        <v>1</v>
      </c>
      <c r="U2004">
        <v>0</v>
      </c>
      <c r="V2004">
        <v>0</v>
      </c>
      <c r="W2004">
        <v>0</v>
      </c>
      <c r="X2004">
        <v>4.7760384307542232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4.7760384307542232</v>
      </c>
    </row>
    <row r="2005" spans="1:31" x14ac:dyDescent="0.3">
      <c r="A2005">
        <v>2705636</v>
      </c>
      <c r="B2005">
        <v>1</v>
      </c>
      <c r="C2005" t="s">
        <v>81</v>
      </c>
      <c r="D2005" t="s">
        <v>123</v>
      </c>
      <c r="E2005" t="s">
        <v>156</v>
      </c>
      <c r="F2005" t="s">
        <v>5861</v>
      </c>
      <c r="G2005" t="s">
        <v>152</v>
      </c>
      <c r="H2005" t="s">
        <v>153</v>
      </c>
      <c r="I2005" t="s">
        <v>136</v>
      </c>
      <c r="J2005" t="s">
        <v>137</v>
      </c>
      <c r="K2005" t="s">
        <v>138</v>
      </c>
      <c r="L2005" t="s">
        <v>5862</v>
      </c>
      <c r="M2005" t="s">
        <v>5863</v>
      </c>
      <c r="N2005">
        <v>0.95750000000000002</v>
      </c>
      <c r="O2005">
        <v>18</v>
      </c>
      <c r="P2005">
        <v>9043</v>
      </c>
      <c r="Q2005">
        <v>58</v>
      </c>
      <c r="R2005">
        <v>208</v>
      </c>
      <c r="S2005">
        <v>23</v>
      </c>
      <c r="T2005">
        <v>537</v>
      </c>
      <c r="U2005">
        <v>4</v>
      </c>
      <c r="V2005">
        <v>0</v>
      </c>
      <c r="W2005">
        <v>9.0213504163623792</v>
      </c>
      <c r="X2005">
        <v>1441.0706306783427</v>
      </c>
      <c r="Y2005">
        <v>104.12741455806349</v>
      </c>
      <c r="Z2005">
        <v>54.10718737374161</v>
      </c>
      <c r="AA2005">
        <v>97.569734525326027</v>
      </c>
      <c r="AB2005">
        <v>264.49675667399276</v>
      </c>
      <c r="AC2005">
        <v>104.5112047531543</v>
      </c>
      <c r="AD2005">
        <v>0</v>
      </c>
      <c r="AE2005">
        <v>2074.9042789789833</v>
      </c>
    </row>
    <row r="2006" spans="1:31" x14ac:dyDescent="0.3">
      <c r="A2006">
        <v>2705630</v>
      </c>
      <c r="B2006">
        <v>1</v>
      </c>
      <c r="C2006" t="s">
        <v>80</v>
      </c>
      <c r="D2006" t="s">
        <v>96</v>
      </c>
      <c r="E2006" t="s">
        <v>213</v>
      </c>
      <c r="F2006" t="s">
        <v>5864</v>
      </c>
      <c r="G2006" t="s">
        <v>152</v>
      </c>
      <c r="H2006" t="s">
        <v>153</v>
      </c>
      <c r="I2006" t="s">
        <v>136</v>
      </c>
      <c r="J2006" t="s">
        <v>137</v>
      </c>
      <c r="K2006" t="s">
        <v>138</v>
      </c>
      <c r="L2006" t="s">
        <v>5865</v>
      </c>
      <c r="M2006" t="s">
        <v>5866</v>
      </c>
      <c r="N2006">
        <v>0.169444444</v>
      </c>
      <c r="O2006">
        <v>2</v>
      </c>
      <c r="P2006">
        <v>952</v>
      </c>
      <c r="Q2006">
        <v>5</v>
      </c>
      <c r="R2006">
        <v>0</v>
      </c>
      <c r="S2006">
        <v>16</v>
      </c>
      <c r="T2006">
        <v>18</v>
      </c>
      <c r="U2006">
        <v>1</v>
      </c>
      <c r="V2006">
        <v>0</v>
      </c>
      <c r="W2006">
        <v>3.5256840319932001</v>
      </c>
      <c r="X2006">
        <v>15.731006768465377</v>
      </c>
      <c r="Y2006">
        <v>4.1015023691011994</v>
      </c>
      <c r="Z2006">
        <v>0</v>
      </c>
      <c r="AA2006">
        <v>12.708306295958627</v>
      </c>
      <c r="AB2006">
        <v>2.4995640511199002</v>
      </c>
      <c r="AC2006">
        <v>0.56533112284876663</v>
      </c>
      <c r="AD2006">
        <v>0</v>
      </c>
      <c r="AE2006">
        <v>39.13139463948707</v>
      </c>
    </row>
    <row r="2007" spans="1:31" x14ac:dyDescent="0.3">
      <c r="A2007">
        <v>2706171</v>
      </c>
      <c r="B2007">
        <v>1</v>
      </c>
      <c r="C2007" t="s">
        <v>80</v>
      </c>
      <c r="D2007" t="s">
        <v>88</v>
      </c>
      <c r="E2007" t="s">
        <v>156</v>
      </c>
      <c r="F2007" t="s">
        <v>5867</v>
      </c>
      <c r="G2007" t="s">
        <v>152</v>
      </c>
      <c r="H2007" t="s">
        <v>153</v>
      </c>
      <c r="I2007" t="s">
        <v>136</v>
      </c>
      <c r="J2007" t="s">
        <v>137</v>
      </c>
      <c r="K2007" t="s">
        <v>138</v>
      </c>
      <c r="L2007" t="s">
        <v>5868</v>
      </c>
      <c r="M2007" t="s">
        <v>5869</v>
      </c>
      <c r="N2007">
        <v>1.65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2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639.10613013786065</v>
      </c>
      <c r="AD2007">
        <v>0</v>
      </c>
      <c r="AE2007">
        <v>639.10613013786065</v>
      </c>
    </row>
    <row r="2008" spans="1:31" x14ac:dyDescent="0.3">
      <c r="A2008">
        <v>2705779</v>
      </c>
      <c r="B2008">
        <v>1</v>
      </c>
      <c r="C2008" t="s">
        <v>81</v>
      </c>
      <c r="D2008" t="s">
        <v>120</v>
      </c>
      <c r="E2008" t="s">
        <v>150</v>
      </c>
      <c r="F2008" t="s">
        <v>5870</v>
      </c>
      <c r="G2008" t="s">
        <v>300</v>
      </c>
      <c r="H2008" t="s">
        <v>153</v>
      </c>
      <c r="I2008" t="s">
        <v>136</v>
      </c>
      <c r="J2008" t="s">
        <v>137</v>
      </c>
      <c r="K2008" t="s">
        <v>210</v>
      </c>
      <c r="L2008" t="s">
        <v>5871</v>
      </c>
      <c r="M2008" t="s">
        <v>5872</v>
      </c>
      <c r="N2008">
        <v>5.01</v>
      </c>
      <c r="O2008">
        <v>3</v>
      </c>
      <c r="P2008">
        <v>2217</v>
      </c>
      <c r="Q2008">
        <v>169</v>
      </c>
      <c r="R2008">
        <v>138</v>
      </c>
      <c r="S2008">
        <v>18</v>
      </c>
      <c r="T2008">
        <v>265</v>
      </c>
      <c r="U2008">
        <v>1</v>
      </c>
      <c r="V2008">
        <v>0</v>
      </c>
      <c r="W2008">
        <v>0.91358667915000003</v>
      </c>
      <c r="X2008">
        <v>1712.7460372602275</v>
      </c>
      <c r="Y2008">
        <v>289.6854387784573</v>
      </c>
      <c r="Z2008">
        <v>256.42740845748949</v>
      </c>
      <c r="AA2008">
        <v>409.78074350939062</v>
      </c>
      <c r="AB2008">
        <v>1077.9301399759595</v>
      </c>
      <c r="AC2008">
        <v>0</v>
      </c>
      <c r="AD2008">
        <v>0</v>
      </c>
      <c r="AE2008">
        <v>3747.4833546606742</v>
      </c>
    </row>
    <row r="2009" spans="1:31" x14ac:dyDescent="0.3">
      <c r="A2009">
        <v>2706320</v>
      </c>
      <c r="B2009">
        <v>1</v>
      </c>
      <c r="C2009" t="s">
        <v>80</v>
      </c>
      <c r="D2009" t="s">
        <v>93</v>
      </c>
      <c r="E2009" t="s">
        <v>213</v>
      </c>
      <c r="F2009" t="s">
        <v>5710</v>
      </c>
      <c r="G2009" t="s">
        <v>152</v>
      </c>
      <c r="H2009" t="s">
        <v>153</v>
      </c>
      <c r="I2009" t="s">
        <v>136</v>
      </c>
      <c r="J2009" t="s">
        <v>137</v>
      </c>
      <c r="K2009" t="s">
        <v>138</v>
      </c>
      <c r="L2009" t="s">
        <v>5873</v>
      </c>
      <c r="M2009" t="s">
        <v>5874</v>
      </c>
      <c r="N2009">
        <v>3.6277777769999999</v>
      </c>
      <c r="O2009">
        <v>0</v>
      </c>
      <c r="P2009">
        <v>4</v>
      </c>
      <c r="Q2009">
        <v>22</v>
      </c>
      <c r="R2009">
        <v>26</v>
      </c>
      <c r="S2009">
        <v>0</v>
      </c>
      <c r="T2009">
        <v>4</v>
      </c>
      <c r="U2009">
        <v>0</v>
      </c>
      <c r="V2009">
        <v>0</v>
      </c>
      <c r="W2009">
        <v>0</v>
      </c>
      <c r="X2009">
        <v>10.300192726421779</v>
      </c>
      <c r="Y2009">
        <v>194.37080432456219</v>
      </c>
      <c r="Z2009">
        <v>65.414265570334038</v>
      </c>
      <c r="AA2009">
        <v>0</v>
      </c>
      <c r="AB2009">
        <v>2.6536786992655879</v>
      </c>
      <c r="AC2009">
        <v>0</v>
      </c>
      <c r="AD2009">
        <v>0</v>
      </c>
      <c r="AE2009">
        <v>272.73894132058359</v>
      </c>
    </row>
    <row r="2010" spans="1:31" x14ac:dyDescent="0.3">
      <c r="A2010">
        <v>2705799</v>
      </c>
      <c r="B2010">
        <v>1</v>
      </c>
      <c r="C2010" t="s">
        <v>80</v>
      </c>
      <c r="D2010" t="s">
        <v>108</v>
      </c>
      <c r="E2010" t="s">
        <v>132</v>
      </c>
      <c r="F2010" t="s">
        <v>5875</v>
      </c>
      <c r="G2010" t="s">
        <v>300</v>
      </c>
      <c r="H2010" t="s">
        <v>135</v>
      </c>
      <c r="I2010" t="s">
        <v>136</v>
      </c>
      <c r="J2010" t="s">
        <v>137</v>
      </c>
      <c r="K2010" t="s">
        <v>210</v>
      </c>
      <c r="L2010" t="s">
        <v>5876</v>
      </c>
      <c r="M2010" t="s">
        <v>5877</v>
      </c>
      <c r="N2010">
        <v>5.3991666660000002</v>
      </c>
      <c r="O2010">
        <v>0</v>
      </c>
      <c r="P2010">
        <v>76</v>
      </c>
      <c r="Q2010">
        <v>0</v>
      </c>
      <c r="R2010">
        <v>18</v>
      </c>
      <c r="S2010">
        <v>0</v>
      </c>
      <c r="T2010">
        <v>16</v>
      </c>
      <c r="U2010">
        <v>0</v>
      </c>
      <c r="V2010">
        <v>0</v>
      </c>
      <c r="W2010">
        <v>0</v>
      </c>
      <c r="X2010">
        <v>78.372373173414502</v>
      </c>
      <c r="Y2010">
        <v>0</v>
      </c>
      <c r="Z2010">
        <v>10.408025608169501</v>
      </c>
      <c r="AA2010">
        <v>0</v>
      </c>
      <c r="AB2010">
        <v>99.154432947226752</v>
      </c>
      <c r="AC2010">
        <v>0</v>
      </c>
      <c r="AD2010">
        <v>0</v>
      </c>
      <c r="AE2010">
        <v>187.93483172881076</v>
      </c>
    </row>
    <row r="2011" spans="1:31" x14ac:dyDescent="0.3">
      <c r="A2011">
        <v>2706108</v>
      </c>
      <c r="B2011">
        <v>1</v>
      </c>
      <c r="C2011" t="s">
        <v>81</v>
      </c>
      <c r="D2011" t="s">
        <v>128</v>
      </c>
      <c r="E2011" t="s">
        <v>132</v>
      </c>
      <c r="F2011" t="s">
        <v>5878</v>
      </c>
      <c r="G2011" t="s">
        <v>134</v>
      </c>
      <c r="H2011" t="s">
        <v>135</v>
      </c>
      <c r="I2011" t="s">
        <v>136</v>
      </c>
      <c r="J2011" t="s">
        <v>137</v>
      </c>
      <c r="K2011" t="s">
        <v>138</v>
      </c>
      <c r="L2011" t="s">
        <v>5879</v>
      </c>
      <c r="M2011" t="s">
        <v>5880</v>
      </c>
      <c r="N2011">
        <v>4.5391666659999999</v>
      </c>
      <c r="O2011">
        <v>0</v>
      </c>
      <c r="P2011">
        <v>40</v>
      </c>
      <c r="Q2011">
        <v>0</v>
      </c>
      <c r="R2011">
        <v>1</v>
      </c>
      <c r="S2011">
        <v>0</v>
      </c>
      <c r="T2011">
        <v>1</v>
      </c>
      <c r="U2011">
        <v>0</v>
      </c>
      <c r="V2011">
        <v>0</v>
      </c>
      <c r="W2011">
        <v>0</v>
      </c>
      <c r="X2011">
        <v>20.296358650232388</v>
      </c>
      <c r="Y2011">
        <v>0</v>
      </c>
      <c r="Z2011">
        <v>0</v>
      </c>
      <c r="AA2011">
        <v>0</v>
      </c>
      <c r="AB2011">
        <v>1.9725609928860668</v>
      </c>
      <c r="AC2011">
        <v>0</v>
      </c>
      <c r="AD2011">
        <v>0</v>
      </c>
      <c r="AE2011">
        <v>22.268919643118455</v>
      </c>
    </row>
    <row r="2012" spans="1:31" x14ac:dyDescent="0.3">
      <c r="A2012">
        <v>2705845</v>
      </c>
      <c r="B2012">
        <v>1</v>
      </c>
      <c r="C2012" t="s">
        <v>80</v>
      </c>
      <c r="D2012" t="s">
        <v>83</v>
      </c>
      <c r="E2012" t="s">
        <v>145</v>
      </c>
      <c r="F2012" t="s">
        <v>5881</v>
      </c>
      <c r="G2012" t="s">
        <v>158</v>
      </c>
      <c r="H2012" t="s">
        <v>135</v>
      </c>
      <c r="I2012" t="s">
        <v>136</v>
      </c>
      <c r="J2012" t="s">
        <v>3</v>
      </c>
      <c r="K2012" t="s">
        <v>138</v>
      </c>
      <c r="L2012" t="s">
        <v>5882</v>
      </c>
      <c r="M2012" t="s">
        <v>5883</v>
      </c>
      <c r="N2012">
        <v>4.034444444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2</v>
      </c>
      <c r="U2012">
        <v>0</v>
      </c>
      <c r="V2012">
        <v>1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118.81316764397691</v>
      </c>
      <c r="AC2012">
        <v>0</v>
      </c>
      <c r="AD2012">
        <v>129.3540294247174</v>
      </c>
      <c r="AE2012">
        <v>248.16719706869429</v>
      </c>
    </row>
    <row r="2013" spans="1:31" x14ac:dyDescent="0.3">
      <c r="A2013">
        <v>2705822</v>
      </c>
      <c r="B2013">
        <v>1</v>
      </c>
      <c r="C2013" t="s">
        <v>80</v>
      </c>
      <c r="D2013" t="s">
        <v>94</v>
      </c>
      <c r="E2013" t="s">
        <v>156</v>
      </c>
      <c r="F2013" t="s">
        <v>5884</v>
      </c>
      <c r="G2013" t="s">
        <v>209</v>
      </c>
      <c r="H2013" t="s">
        <v>153</v>
      </c>
      <c r="I2013" t="s">
        <v>136</v>
      </c>
      <c r="J2013" t="s">
        <v>137</v>
      </c>
      <c r="K2013" t="s">
        <v>210</v>
      </c>
      <c r="L2013" t="s">
        <v>5885</v>
      </c>
      <c r="M2013" t="s">
        <v>5886</v>
      </c>
      <c r="N2013">
        <v>4.6261111110000002</v>
      </c>
      <c r="O2013">
        <v>0</v>
      </c>
      <c r="P2013">
        <v>232</v>
      </c>
      <c r="Q2013">
        <v>0</v>
      </c>
      <c r="R2013">
        <v>0</v>
      </c>
      <c r="S2013">
        <v>0</v>
      </c>
      <c r="T2013">
        <v>16</v>
      </c>
      <c r="U2013">
        <v>0</v>
      </c>
      <c r="V2013">
        <v>0</v>
      </c>
      <c r="W2013">
        <v>0</v>
      </c>
      <c r="X2013">
        <v>209.23656903309123</v>
      </c>
      <c r="Y2013">
        <v>0</v>
      </c>
      <c r="Z2013">
        <v>0</v>
      </c>
      <c r="AA2013">
        <v>0</v>
      </c>
      <c r="AB2013">
        <v>42.489096052503179</v>
      </c>
      <c r="AC2013">
        <v>0</v>
      </c>
      <c r="AD2013">
        <v>0</v>
      </c>
      <c r="AE2013">
        <v>251.72566508559441</v>
      </c>
    </row>
    <row r="2014" spans="1:31" x14ac:dyDescent="0.3">
      <c r="A2014">
        <v>2705968</v>
      </c>
      <c r="B2014">
        <v>1</v>
      </c>
      <c r="C2014" t="s">
        <v>80</v>
      </c>
      <c r="D2014" t="s">
        <v>107</v>
      </c>
      <c r="E2014" t="s">
        <v>132</v>
      </c>
      <c r="F2014" t="s">
        <v>5887</v>
      </c>
      <c r="G2014" t="s">
        <v>170</v>
      </c>
      <c r="H2014" t="s">
        <v>135</v>
      </c>
      <c r="I2014" t="s">
        <v>136</v>
      </c>
      <c r="J2014" t="s">
        <v>137</v>
      </c>
      <c r="K2014" t="s">
        <v>138</v>
      </c>
      <c r="L2014" t="s">
        <v>5888</v>
      </c>
      <c r="M2014" t="s">
        <v>5889</v>
      </c>
      <c r="N2014">
        <v>0.5675</v>
      </c>
      <c r="O2014">
        <v>0</v>
      </c>
      <c r="P2014">
        <v>65</v>
      </c>
      <c r="Q2014">
        <v>0</v>
      </c>
      <c r="R2014">
        <v>3</v>
      </c>
      <c r="S2014">
        <v>0</v>
      </c>
      <c r="T2014">
        <v>18</v>
      </c>
      <c r="U2014">
        <v>0</v>
      </c>
      <c r="V2014">
        <v>0</v>
      </c>
      <c r="W2014">
        <v>0</v>
      </c>
      <c r="X2014">
        <v>5.2479843717358143</v>
      </c>
      <c r="Y2014">
        <v>0</v>
      </c>
      <c r="Z2014">
        <v>0.42047276853842003</v>
      </c>
      <c r="AA2014">
        <v>0</v>
      </c>
      <c r="AB2014">
        <v>7.381178559575801</v>
      </c>
      <c r="AC2014">
        <v>0</v>
      </c>
      <c r="AD2014">
        <v>0</v>
      </c>
      <c r="AE2014">
        <v>13.049635699850036</v>
      </c>
    </row>
    <row r="2015" spans="1:31" x14ac:dyDescent="0.3">
      <c r="A2015">
        <v>2705699</v>
      </c>
      <c r="B2015">
        <v>1</v>
      </c>
      <c r="C2015" t="s">
        <v>80</v>
      </c>
      <c r="D2015" t="s">
        <v>83</v>
      </c>
      <c r="E2015" t="s">
        <v>132</v>
      </c>
      <c r="F2015" t="s">
        <v>5890</v>
      </c>
      <c r="G2015" t="s">
        <v>209</v>
      </c>
      <c r="H2015" t="s">
        <v>135</v>
      </c>
      <c r="I2015" t="s">
        <v>136</v>
      </c>
      <c r="J2015" t="s">
        <v>137</v>
      </c>
      <c r="K2015" t="s">
        <v>210</v>
      </c>
      <c r="L2015" t="s">
        <v>5891</v>
      </c>
      <c r="M2015" t="s">
        <v>5892</v>
      </c>
      <c r="N2015">
        <v>1.518611111</v>
      </c>
      <c r="O2015">
        <v>0</v>
      </c>
      <c r="P2015">
        <v>1</v>
      </c>
      <c r="Q2015">
        <v>0</v>
      </c>
      <c r="R2015">
        <v>0</v>
      </c>
      <c r="S2015">
        <v>0</v>
      </c>
      <c r="T2015">
        <v>30</v>
      </c>
      <c r="U2015">
        <v>0</v>
      </c>
      <c r="V2015">
        <v>0</v>
      </c>
      <c r="W2015">
        <v>0</v>
      </c>
      <c r="X2015">
        <v>0.30615193104666671</v>
      </c>
      <c r="Y2015">
        <v>0</v>
      </c>
      <c r="Z2015">
        <v>0</v>
      </c>
      <c r="AA2015">
        <v>0</v>
      </c>
      <c r="AB2015">
        <v>228.50897039278809</v>
      </c>
      <c r="AC2015">
        <v>0</v>
      </c>
      <c r="AD2015">
        <v>0</v>
      </c>
      <c r="AE2015">
        <v>228.81512232383474</v>
      </c>
    </row>
    <row r="2016" spans="1:31" x14ac:dyDescent="0.3">
      <c r="A2016">
        <v>2706400</v>
      </c>
      <c r="B2016">
        <v>1</v>
      </c>
      <c r="C2016" t="s">
        <v>81</v>
      </c>
      <c r="D2016" t="s">
        <v>127</v>
      </c>
      <c r="E2016" t="s">
        <v>132</v>
      </c>
      <c r="F2016" t="s">
        <v>5893</v>
      </c>
      <c r="G2016" t="s">
        <v>134</v>
      </c>
      <c r="H2016" t="s">
        <v>135</v>
      </c>
      <c r="I2016" t="s">
        <v>136</v>
      </c>
      <c r="J2016" t="s">
        <v>137</v>
      </c>
      <c r="K2016" t="s">
        <v>138</v>
      </c>
      <c r="L2016" t="s">
        <v>5894</v>
      </c>
      <c r="M2016" t="s">
        <v>5895</v>
      </c>
      <c r="N2016">
        <v>4.8486111110000003</v>
      </c>
      <c r="O2016">
        <v>0</v>
      </c>
      <c r="P2016">
        <v>2</v>
      </c>
      <c r="Q2016">
        <v>0</v>
      </c>
      <c r="R2016">
        <v>29</v>
      </c>
      <c r="S2016">
        <v>0</v>
      </c>
      <c r="T2016">
        <v>2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2.3773809982183338</v>
      </c>
      <c r="AA2016">
        <v>0</v>
      </c>
      <c r="AB2016">
        <v>0</v>
      </c>
      <c r="AC2016">
        <v>0</v>
      </c>
      <c r="AD2016">
        <v>0</v>
      </c>
      <c r="AE2016">
        <v>2.3773809982183338</v>
      </c>
    </row>
    <row r="2017" spans="1:31" x14ac:dyDescent="0.3">
      <c r="A2017">
        <v>2705613</v>
      </c>
      <c r="B2017">
        <v>1</v>
      </c>
      <c r="C2017" t="s">
        <v>80</v>
      </c>
      <c r="D2017" t="s">
        <v>83</v>
      </c>
      <c r="E2017" t="s">
        <v>156</v>
      </c>
      <c r="F2017" t="s">
        <v>5896</v>
      </c>
      <c r="G2017" t="s">
        <v>1613</v>
      </c>
      <c r="H2017" t="s">
        <v>153</v>
      </c>
      <c r="I2017" t="s">
        <v>490</v>
      </c>
      <c r="J2017" t="s">
        <v>137</v>
      </c>
      <c r="K2017" t="s">
        <v>138</v>
      </c>
      <c r="L2017" t="s">
        <v>5897</v>
      </c>
      <c r="M2017" t="s">
        <v>5898</v>
      </c>
      <c r="N2017">
        <v>3.6111110000000002E-3</v>
      </c>
      <c r="O2017">
        <v>0</v>
      </c>
      <c r="P2017">
        <v>0</v>
      </c>
      <c r="Q2017">
        <v>0</v>
      </c>
      <c r="R2017">
        <v>0</v>
      </c>
      <c r="S2017">
        <v>2</v>
      </c>
      <c r="T2017">
        <v>434</v>
      </c>
      <c r="U2017">
        <v>1</v>
      </c>
      <c r="V2017">
        <v>25</v>
      </c>
      <c r="W2017">
        <v>0</v>
      </c>
      <c r="X2017">
        <v>0</v>
      </c>
      <c r="Y2017">
        <v>0</v>
      </c>
      <c r="Z2017">
        <v>0</v>
      </c>
      <c r="AA2017">
        <v>6.326279669233334E-2</v>
      </c>
      <c r="AB2017">
        <v>1.6847728601838143</v>
      </c>
      <c r="AC2017">
        <v>1.1228177982449999E-2</v>
      </c>
      <c r="AD2017">
        <v>1.1302714715034456</v>
      </c>
      <c r="AE2017">
        <v>2.8895353063620433</v>
      </c>
    </row>
    <row r="2018" spans="1:31" x14ac:dyDescent="0.3">
      <c r="A2018">
        <v>2705945</v>
      </c>
      <c r="B2018">
        <v>1</v>
      </c>
      <c r="C2018" t="s">
        <v>80</v>
      </c>
      <c r="D2018" t="s">
        <v>83</v>
      </c>
      <c r="E2018" t="s">
        <v>132</v>
      </c>
      <c r="F2018" t="s">
        <v>5899</v>
      </c>
      <c r="G2018" t="s">
        <v>209</v>
      </c>
      <c r="H2018" t="s">
        <v>135</v>
      </c>
      <c r="I2018" t="s">
        <v>136</v>
      </c>
      <c r="J2018" t="s">
        <v>137</v>
      </c>
      <c r="K2018" t="s">
        <v>210</v>
      </c>
      <c r="L2018" t="s">
        <v>5900</v>
      </c>
      <c r="M2018" t="s">
        <v>5901</v>
      </c>
      <c r="N2018">
        <v>3.545555555</v>
      </c>
      <c r="O2018">
        <v>0</v>
      </c>
      <c r="P2018">
        <v>369</v>
      </c>
      <c r="Q2018">
        <v>0</v>
      </c>
      <c r="R2018">
        <v>0</v>
      </c>
      <c r="S2018">
        <v>0</v>
      </c>
      <c r="T2018">
        <v>22</v>
      </c>
      <c r="U2018">
        <v>0</v>
      </c>
      <c r="V2018">
        <v>0</v>
      </c>
      <c r="W2018">
        <v>0</v>
      </c>
      <c r="X2018">
        <v>366.76133128691617</v>
      </c>
      <c r="Y2018">
        <v>0</v>
      </c>
      <c r="Z2018">
        <v>0</v>
      </c>
      <c r="AA2018">
        <v>0</v>
      </c>
      <c r="AB2018">
        <v>49.938816689850476</v>
      </c>
      <c r="AC2018">
        <v>0</v>
      </c>
      <c r="AD2018">
        <v>0</v>
      </c>
      <c r="AE2018">
        <v>416.70014797676663</v>
      </c>
    </row>
    <row r="2019" spans="1:31" x14ac:dyDescent="0.3">
      <c r="A2019">
        <v>2706194</v>
      </c>
      <c r="B2019">
        <v>1</v>
      </c>
      <c r="C2019" t="s">
        <v>81</v>
      </c>
      <c r="D2019" t="s">
        <v>116</v>
      </c>
      <c r="E2019" t="s">
        <v>213</v>
      </c>
      <c r="F2019" t="s">
        <v>5902</v>
      </c>
      <c r="G2019" t="s">
        <v>152</v>
      </c>
      <c r="H2019" t="s">
        <v>153</v>
      </c>
      <c r="I2019" t="s">
        <v>136</v>
      </c>
      <c r="J2019" t="s">
        <v>137</v>
      </c>
      <c r="K2019" t="s">
        <v>138</v>
      </c>
      <c r="L2019" t="s">
        <v>5903</v>
      </c>
      <c r="M2019" t="s">
        <v>5904</v>
      </c>
      <c r="N2019">
        <v>1.9197222220000001</v>
      </c>
      <c r="O2019">
        <v>1</v>
      </c>
      <c r="P2019">
        <v>319</v>
      </c>
      <c r="Q2019">
        <v>2</v>
      </c>
      <c r="R2019">
        <v>44</v>
      </c>
      <c r="S2019">
        <v>1</v>
      </c>
      <c r="T2019">
        <v>13</v>
      </c>
      <c r="U2019">
        <v>1</v>
      </c>
      <c r="V2019">
        <v>0</v>
      </c>
      <c r="W2019">
        <v>0.39032266214749994</v>
      </c>
      <c r="X2019">
        <v>60.57169237054714</v>
      </c>
      <c r="Y2019">
        <v>4.2567141780856002</v>
      </c>
      <c r="Z2019">
        <v>8.1669972637674224</v>
      </c>
      <c r="AA2019">
        <v>0.25556361305099995</v>
      </c>
      <c r="AB2019">
        <v>12.297912756650897</v>
      </c>
      <c r="AC2019">
        <v>30.507858651753001</v>
      </c>
      <c r="AD2019">
        <v>0</v>
      </c>
      <c r="AE2019">
        <v>116.44706149600256</v>
      </c>
    </row>
    <row r="2020" spans="1:31" x14ac:dyDescent="0.3">
      <c r="A2020">
        <v>2705653</v>
      </c>
      <c r="B2020">
        <v>1</v>
      </c>
      <c r="C2020" t="s">
        <v>80</v>
      </c>
      <c r="D2020" t="s">
        <v>83</v>
      </c>
      <c r="E2020" t="s">
        <v>213</v>
      </c>
      <c r="F2020" t="s">
        <v>5905</v>
      </c>
      <c r="G2020" t="s">
        <v>152</v>
      </c>
      <c r="H2020" t="s">
        <v>153</v>
      </c>
      <c r="I2020" t="s">
        <v>136</v>
      </c>
      <c r="J2020" t="s">
        <v>137</v>
      </c>
      <c r="K2020" t="s">
        <v>138</v>
      </c>
      <c r="L2020" t="s">
        <v>5906</v>
      </c>
      <c r="M2020" t="s">
        <v>5907</v>
      </c>
      <c r="N2020">
        <v>0.67444444400000003</v>
      </c>
      <c r="O2020">
        <v>1</v>
      </c>
      <c r="P2020">
        <v>34</v>
      </c>
      <c r="Q2020">
        <v>0</v>
      </c>
      <c r="R2020">
        <v>0</v>
      </c>
      <c r="S2020">
        <v>10</v>
      </c>
      <c r="T2020">
        <v>27</v>
      </c>
      <c r="U2020">
        <v>0</v>
      </c>
      <c r="V2020">
        <v>0</v>
      </c>
      <c r="W2020">
        <v>0.13298252387833334</v>
      </c>
      <c r="X2020">
        <v>4.6636743469550002</v>
      </c>
      <c r="Y2020">
        <v>0</v>
      </c>
      <c r="Z2020">
        <v>0</v>
      </c>
      <c r="AA2020">
        <v>193.04422469565395</v>
      </c>
      <c r="AB2020">
        <v>183.40169574345836</v>
      </c>
      <c r="AC2020">
        <v>0</v>
      </c>
      <c r="AD2020">
        <v>0</v>
      </c>
      <c r="AE2020">
        <v>381.24257730994566</v>
      </c>
    </row>
    <row r="2021" spans="1:31" x14ac:dyDescent="0.3">
      <c r="A2021">
        <v>2706592</v>
      </c>
      <c r="B2021">
        <v>1</v>
      </c>
      <c r="C2021" t="s">
        <v>80</v>
      </c>
      <c r="D2021" t="s">
        <v>104</v>
      </c>
      <c r="E2021" t="s">
        <v>173</v>
      </c>
      <c r="F2021" t="s">
        <v>5908</v>
      </c>
      <c r="G2021" t="s">
        <v>170</v>
      </c>
      <c r="H2021" t="s">
        <v>153</v>
      </c>
      <c r="I2021" t="s">
        <v>136</v>
      </c>
      <c r="J2021" t="s">
        <v>137</v>
      </c>
      <c r="K2021" t="s">
        <v>138</v>
      </c>
      <c r="L2021" t="s">
        <v>5909</v>
      </c>
      <c r="M2021" t="s">
        <v>5910</v>
      </c>
      <c r="N2021">
        <v>0.463888888</v>
      </c>
      <c r="O2021">
        <v>13</v>
      </c>
      <c r="P2021">
        <v>19</v>
      </c>
      <c r="Q2021">
        <v>58</v>
      </c>
      <c r="R2021">
        <v>53</v>
      </c>
      <c r="S2021">
        <v>24</v>
      </c>
      <c r="T2021">
        <v>14</v>
      </c>
      <c r="U2021">
        <v>8</v>
      </c>
      <c r="V2021">
        <v>0</v>
      </c>
      <c r="W2021">
        <v>1.9436184153972669</v>
      </c>
      <c r="X2021">
        <v>0.5822621302051334</v>
      </c>
      <c r="Y2021">
        <v>9.5810586280072592</v>
      </c>
      <c r="Z2021">
        <v>2.4188105343050003E-2</v>
      </c>
      <c r="AA2021">
        <v>251.89167160075405</v>
      </c>
      <c r="AB2021">
        <v>2.8639795985823748</v>
      </c>
      <c r="AC2021">
        <v>329.78854236547875</v>
      </c>
      <c r="AD2021">
        <v>0</v>
      </c>
      <c r="AE2021">
        <v>596.67532084376785</v>
      </c>
    </row>
    <row r="2022" spans="1:31" x14ac:dyDescent="0.3">
      <c r="A2022">
        <v>2705739</v>
      </c>
      <c r="B2022">
        <v>1</v>
      </c>
      <c r="C2022" t="s">
        <v>81</v>
      </c>
      <c r="D2022" t="s">
        <v>126</v>
      </c>
      <c r="E2022" t="s">
        <v>156</v>
      </c>
      <c r="F2022" t="s">
        <v>5911</v>
      </c>
      <c r="G2022" t="s">
        <v>152</v>
      </c>
      <c r="H2022" t="s">
        <v>153</v>
      </c>
      <c r="I2022" t="s">
        <v>136</v>
      </c>
      <c r="J2022" t="s">
        <v>137</v>
      </c>
      <c r="K2022" t="s">
        <v>138</v>
      </c>
      <c r="L2022" t="s">
        <v>5912</v>
      </c>
      <c r="M2022" t="s">
        <v>5913</v>
      </c>
      <c r="N2022">
        <v>0.30555555499999998</v>
      </c>
      <c r="O2022">
        <v>0</v>
      </c>
      <c r="P2022">
        <v>59</v>
      </c>
      <c r="Q2022">
        <v>15</v>
      </c>
      <c r="R2022">
        <v>61</v>
      </c>
      <c r="S2022">
        <v>3</v>
      </c>
      <c r="T2022">
        <v>12</v>
      </c>
      <c r="U2022">
        <v>0</v>
      </c>
      <c r="V2022">
        <v>0</v>
      </c>
      <c r="W2022">
        <v>0</v>
      </c>
      <c r="X2022">
        <v>2.0096548942864163</v>
      </c>
      <c r="Y2022">
        <v>6.0630999288887502</v>
      </c>
      <c r="Z2022">
        <v>7.2619667774280012</v>
      </c>
      <c r="AA2022">
        <v>3.4925007547017501</v>
      </c>
      <c r="AB2022">
        <v>3.5895623087774995</v>
      </c>
      <c r="AC2022">
        <v>0</v>
      </c>
      <c r="AD2022">
        <v>0</v>
      </c>
      <c r="AE2022">
        <v>22.416784664082417</v>
      </c>
    </row>
    <row r="2023" spans="1:31" x14ac:dyDescent="0.3">
      <c r="A2023">
        <v>2706237</v>
      </c>
      <c r="B2023">
        <v>1</v>
      </c>
      <c r="C2023" t="s">
        <v>80</v>
      </c>
      <c r="D2023" t="s">
        <v>92</v>
      </c>
      <c r="E2023" t="s">
        <v>200</v>
      </c>
      <c r="F2023" t="s">
        <v>5914</v>
      </c>
      <c r="G2023" t="s">
        <v>578</v>
      </c>
      <c r="H2023" t="s">
        <v>135</v>
      </c>
      <c r="I2023" t="s">
        <v>136</v>
      </c>
      <c r="J2023" t="s">
        <v>137</v>
      </c>
      <c r="K2023" t="s">
        <v>138</v>
      </c>
      <c r="L2023" t="s">
        <v>5915</v>
      </c>
      <c r="M2023" t="s">
        <v>5916</v>
      </c>
      <c r="N2023">
        <v>3.6583333329999999</v>
      </c>
      <c r="O2023">
        <v>0</v>
      </c>
      <c r="P2023">
        <v>25</v>
      </c>
      <c r="Q2023">
        <v>0</v>
      </c>
      <c r="R2023">
        <v>0</v>
      </c>
      <c r="S2023">
        <v>0</v>
      </c>
      <c r="T2023">
        <v>7</v>
      </c>
      <c r="U2023">
        <v>0</v>
      </c>
      <c r="V2023">
        <v>0</v>
      </c>
      <c r="W2023">
        <v>0</v>
      </c>
      <c r="X2023">
        <v>18.652820387763917</v>
      </c>
      <c r="Y2023">
        <v>0</v>
      </c>
      <c r="Z2023">
        <v>0</v>
      </c>
      <c r="AA2023">
        <v>0</v>
      </c>
      <c r="AB2023">
        <v>35.578348203152274</v>
      </c>
      <c r="AC2023">
        <v>0</v>
      </c>
      <c r="AD2023">
        <v>0</v>
      </c>
      <c r="AE2023">
        <v>54.231168590916191</v>
      </c>
    </row>
    <row r="2024" spans="1:31" x14ac:dyDescent="0.3">
      <c r="A2024">
        <v>2706572</v>
      </c>
      <c r="B2024">
        <v>1</v>
      </c>
      <c r="C2024" t="s">
        <v>80</v>
      </c>
      <c r="D2024" t="s">
        <v>82</v>
      </c>
      <c r="E2024" t="s">
        <v>200</v>
      </c>
      <c r="F2024" t="s">
        <v>5917</v>
      </c>
      <c r="G2024" t="s">
        <v>393</v>
      </c>
      <c r="H2024" t="s">
        <v>135</v>
      </c>
      <c r="I2024" t="s">
        <v>136</v>
      </c>
      <c r="J2024" t="s">
        <v>137</v>
      </c>
      <c r="K2024" t="s">
        <v>138</v>
      </c>
      <c r="L2024" t="s">
        <v>5918</v>
      </c>
      <c r="M2024" t="s">
        <v>5919</v>
      </c>
      <c r="N2024">
        <v>7.5436111109999997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27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58.17335391816674</v>
      </c>
      <c r="AC2024">
        <v>0</v>
      </c>
      <c r="AD2024">
        <v>0</v>
      </c>
      <c r="AE2024">
        <v>58.17335391816674</v>
      </c>
    </row>
    <row r="2025" spans="1:31" x14ac:dyDescent="0.3">
      <c r="A2025">
        <v>2705719</v>
      </c>
      <c r="B2025">
        <v>1</v>
      </c>
      <c r="C2025" t="s">
        <v>80</v>
      </c>
      <c r="D2025" t="s">
        <v>103</v>
      </c>
      <c r="E2025" t="s">
        <v>145</v>
      </c>
      <c r="F2025" t="s">
        <v>5920</v>
      </c>
      <c r="G2025" t="s">
        <v>230</v>
      </c>
      <c r="H2025" t="s">
        <v>135</v>
      </c>
      <c r="I2025" t="s">
        <v>136</v>
      </c>
      <c r="J2025" t="s">
        <v>137</v>
      </c>
      <c r="K2025" t="s">
        <v>138</v>
      </c>
      <c r="L2025" t="s">
        <v>5921</v>
      </c>
      <c r="M2025" t="s">
        <v>5922</v>
      </c>
      <c r="N2025">
        <v>6.2263888879999998</v>
      </c>
      <c r="O2025">
        <v>0</v>
      </c>
      <c r="P2025">
        <v>2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3.5120503658104147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3.5120503658104147</v>
      </c>
    </row>
    <row r="2026" spans="1:31" x14ac:dyDescent="0.3">
      <c r="A2026">
        <v>2706280</v>
      </c>
      <c r="B2026">
        <v>1</v>
      </c>
      <c r="C2026" t="s">
        <v>81</v>
      </c>
      <c r="D2026" t="s">
        <v>112</v>
      </c>
      <c r="E2026" t="s">
        <v>132</v>
      </c>
      <c r="F2026" t="s">
        <v>5923</v>
      </c>
      <c r="G2026" t="s">
        <v>134</v>
      </c>
      <c r="H2026" t="s">
        <v>135</v>
      </c>
      <c r="I2026" t="s">
        <v>136</v>
      </c>
      <c r="J2026" t="s">
        <v>137</v>
      </c>
      <c r="K2026" t="s">
        <v>138</v>
      </c>
      <c r="L2026" t="s">
        <v>5924</v>
      </c>
      <c r="M2026" t="s">
        <v>5925</v>
      </c>
      <c r="N2026">
        <v>1.1830555549999999</v>
      </c>
      <c r="O2026">
        <v>0</v>
      </c>
      <c r="P2026">
        <v>46</v>
      </c>
      <c r="Q2026">
        <v>0</v>
      </c>
      <c r="R2026">
        <v>30</v>
      </c>
      <c r="S2026">
        <v>0</v>
      </c>
      <c r="T2026">
        <v>2</v>
      </c>
      <c r="U2026">
        <v>0</v>
      </c>
      <c r="V2026">
        <v>0</v>
      </c>
      <c r="W2026">
        <v>0</v>
      </c>
      <c r="X2026">
        <v>6.0881880119182252</v>
      </c>
      <c r="Y2026">
        <v>0</v>
      </c>
      <c r="Z2026">
        <v>4.4621848246641065</v>
      </c>
      <c r="AA2026">
        <v>0</v>
      </c>
      <c r="AB2026">
        <v>1.048326680499E-2</v>
      </c>
      <c r="AC2026">
        <v>0</v>
      </c>
      <c r="AD2026">
        <v>0</v>
      </c>
      <c r="AE2026">
        <v>10.560856103387321</v>
      </c>
    </row>
    <row r="2027" spans="1:31" x14ac:dyDescent="0.3">
      <c r="A2027">
        <v>2706217</v>
      </c>
      <c r="B2027">
        <v>1</v>
      </c>
      <c r="C2027" t="s">
        <v>81</v>
      </c>
      <c r="D2027" t="s">
        <v>112</v>
      </c>
      <c r="E2027" t="s">
        <v>150</v>
      </c>
      <c r="F2027" t="s">
        <v>5926</v>
      </c>
      <c r="G2027" t="s">
        <v>152</v>
      </c>
      <c r="H2027" t="s">
        <v>153</v>
      </c>
      <c r="I2027" t="s">
        <v>136</v>
      </c>
      <c r="J2027" t="s">
        <v>137</v>
      </c>
      <c r="K2027" t="s">
        <v>138</v>
      </c>
      <c r="L2027" t="s">
        <v>5927</v>
      </c>
      <c r="M2027" t="s">
        <v>5928</v>
      </c>
      <c r="N2027">
        <v>0.43388888799999997</v>
      </c>
      <c r="O2027">
        <v>4</v>
      </c>
      <c r="P2027">
        <v>902</v>
      </c>
      <c r="Q2027">
        <v>2</v>
      </c>
      <c r="R2027">
        <v>79</v>
      </c>
      <c r="S2027">
        <v>3</v>
      </c>
      <c r="T2027">
        <v>31</v>
      </c>
      <c r="U2027">
        <v>0</v>
      </c>
      <c r="V2027">
        <v>0</v>
      </c>
      <c r="W2027">
        <v>0.32743779958666663</v>
      </c>
      <c r="X2027">
        <v>20.476484136555861</v>
      </c>
      <c r="Y2027">
        <v>4.423409000292061</v>
      </c>
      <c r="Z2027">
        <v>5.0711281966101538</v>
      </c>
      <c r="AA2027">
        <v>1.3183994740422433</v>
      </c>
      <c r="AB2027">
        <v>3.5217458770232324</v>
      </c>
      <c r="AC2027">
        <v>0</v>
      </c>
      <c r="AD2027">
        <v>0</v>
      </c>
      <c r="AE2027">
        <v>35.138604484110218</v>
      </c>
    </row>
    <row r="2028" spans="1:31" x14ac:dyDescent="0.3">
      <c r="A2028">
        <v>2706323</v>
      </c>
      <c r="B2028">
        <v>1</v>
      </c>
      <c r="C2028" t="s">
        <v>80</v>
      </c>
      <c r="D2028" t="s">
        <v>96</v>
      </c>
      <c r="E2028" t="s">
        <v>145</v>
      </c>
      <c r="F2028" t="s">
        <v>5812</v>
      </c>
      <c r="G2028" t="s">
        <v>230</v>
      </c>
      <c r="H2028" t="s">
        <v>135</v>
      </c>
      <c r="I2028" t="s">
        <v>136</v>
      </c>
      <c r="J2028" t="s">
        <v>137</v>
      </c>
      <c r="K2028" t="s">
        <v>138</v>
      </c>
      <c r="L2028" t="s">
        <v>5929</v>
      </c>
      <c r="M2028" t="s">
        <v>5930</v>
      </c>
      <c r="N2028">
        <v>1.1119444439999999</v>
      </c>
      <c r="O2028">
        <v>0</v>
      </c>
      <c r="P2028">
        <v>0</v>
      </c>
      <c r="Q2028">
        <v>0</v>
      </c>
      <c r="R2028">
        <v>1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</row>
    <row r="2029" spans="1:31" x14ac:dyDescent="0.3">
      <c r="A2029">
        <v>2706174</v>
      </c>
      <c r="B2029">
        <v>1</v>
      </c>
      <c r="C2029" t="s">
        <v>80</v>
      </c>
      <c r="D2029" t="s">
        <v>82</v>
      </c>
      <c r="E2029" t="s">
        <v>200</v>
      </c>
      <c r="F2029" t="s">
        <v>5931</v>
      </c>
      <c r="G2029" t="s">
        <v>163</v>
      </c>
      <c r="H2029" t="s">
        <v>135</v>
      </c>
      <c r="I2029" t="s">
        <v>136</v>
      </c>
      <c r="J2029" t="s">
        <v>137</v>
      </c>
      <c r="K2029" t="s">
        <v>138</v>
      </c>
      <c r="L2029" t="s">
        <v>5932</v>
      </c>
      <c r="M2029" t="s">
        <v>5933</v>
      </c>
      <c r="N2029">
        <v>2.1119444440000001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52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44.663761168647369</v>
      </c>
      <c r="AC2029">
        <v>0</v>
      </c>
      <c r="AD2029">
        <v>0</v>
      </c>
      <c r="AE2029">
        <v>44.663761168647369</v>
      </c>
    </row>
    <row r="2030" spans="1:31" x14ac:dyDescent="0.3">
      <c r="A2030">
        <v>2706341</v>
      </c>
      <c r="B2030">
        <v>2</v>
      </c>
      <c r="C2030" t="s">
        <v>81</v>
      </c>
      <c r="D2030" t="s">
        <v>120</v>
      </c>
      <c r="E2030" t="s">
        <v>150</v>
      </c>
      <c r="F2030" t="s">
        <v>5934</v>
      </c>
      <c r="G2030" t="s">
        <v>348</v>
      </c>
      <c r="H2030" t="s">
        <v>153</v>
      </c>
      <c r="I2030" t="s">
        <v>136</v>
      </c>
      <c r="J2030" t="s">
        <v>137</v>
      </c>
      <c r="K2030" t="s">
        <v>138</v>
      </c>
      <c r="L2030" t="s">
        <v>5935</v>
      </c>
      <c r="M2030" t="s">
        <v>5936</v>
      </c>
      <c r="N2030">
        <v>0.49777777699999998</v>
      </c>
      <c r="O2030">
        <v>7</v>
      </c>
      <c r="P2030">
        <v>1224</v>
      </c>
      <c r="Q2030">
        <v>116</v>
      </c>
      <c r="R2030">
        <v>68</v>
      </c>
      <c r="S2030">
        <v>21</v>
      </c>
      <c r="T2030">
        <v>69</v>
      </c>
      <c r="U2030">
        <v>2</v>
      </c>
      <c r="V2030">
        <v>0</v>
      </c>
      <c r="W2030">
        <v>0.80496301694983996</v>
      </c>
      <c r="X2030">
        <v>107.35911557790531</v>
      </c>
      <c r="Y2030">
        <v>36.852903164637752</v>
      </c>
      <c r="Z2030">
        <v>39.116184575863734</v>
      </c>
      <c r="AA2030">
        <v>70.538645219656459</v>
      </c>
      <c r="AB2030">
        <v>11.926903338806255</v>
      </c>
      <c r="AC2030">
        <v>20.626961975345782</v>
      </c>
      <c r="AD2030">
        <v>0</v>
      </c>
      <c r="AE2030">
        <v>287.22567686916517</v>
      </c>
    </row>
    <row r="2031" spans="1:31" x14ac:dyDescent="0.3">
      <c r="A2031">
        <v>2706431</v>
      </c>
      <c r="B2031">
        <v>2</v>
      </c>
      <c r="C2031" t="s">
        <v>80</v>
      </c>
      <c r="D2031" t="s">
        <v>84</v>
      </c>
      <c r="E2031" t="s">
        <v>132</v>
      </c>
      <c r="F2031" t="s">
        <v>5655</v>
      </c>
      <c r="G2031" t="s">
        <v>163</v>
      </c>
      <c r="H2031" t="s">
        <v>135</v>
      </c>
      <c r="I2031" t="s">
        <v>136</v>
      </c>
      <c r="J2031" t="s">
        <v>137</v>
      </c>
      <c r="K2031" t="s">
        <v>138</v>
      </c>
      <c r="L2031" t="s">
        <v>5937</v>
      </c>
      <c r="M2031" t="s">
        <v>5938</v>
      </c>
      <c r="N2031">
        <v>0.47055555500000001</v>
      </c>
      <c r="O2031">
        <v>0</v>
      </c>
      <c r="P2031">
        <v>401</v>
      </c>
      <c r="Q2031">
        <v>0</v>
      </c>
      <c r="R2031">
        <v>0</v>
      </c>
      <c r="S2031">
        <v>0</v>
      </c>
      <c r="T2031">
        <v>32</v>
      </c>
      <c r="U2031">
        <v>0</v>
      </c>
      <c r="V2031">
        <v>0</v>
      </c>
      <c r="W2031">
        <v>0</v>
      </c>
      <c r="X2031">
        <v>41.095958625708278</v>
      </c>
      <c r="Y2031">
        <v>0</v>
      </c>
      <c r="Z2031">
        <v>0</v>
      </c>
      <c r="AA2031">
        <v>0</v>
      </c>
      <c r="AB2031">
        <v>38.171070325495798</v>
      </c>
      <c r="AC2031">
        <v>0</v>
      </c>
      <c r="AD2031">
        <v>0</v>
      </c>
      <c r="AE2031">
        <v>79.267028951204082</v>
      </c>
    </row>
    <row r="2032" spans="1:31" x14ac:dyDescent="0.3">
      <c r="A2032">
        <v>2706226</v>
      </c>
      <c r="B2032">
        <v>1</v>
      </c>
      <c r="C2032" t="s">
        <v>80</v>
      </c>
      <c r="D2032" t="s">
        <v>93</v>
      </c>
      <c r="E2032" t="s">
        <v>150</v>
      </c>
      <c r="F2032" t="s">
        <v>5939</v>
      </c>
      <c r="G2032" t="s">
        <v>152</v>
      </c>
      <c r="H2032" t="s">
        <v>153</v>
      </c>
      <c r="I2032" t="s">
        <v>490</v>
      </c>
      <c r="J2032" t="s">
        <v>137</v>
      </c>
      <c r="K2032" t="s">
        <v>138</v>
      </c>
      <c r="L2032" t="s">
        <v>5940</v>
      </c>
      <c r="M2032" t="s">
        <v>5941</v>
      </c>
      <c r="N2032">
        <v>2.75E-2</v>
      </c>
      <c r="O2032">
        <v>2</v>
      </c>
      <c r="P2032">
        <v>2321</v>
      </c>
      <c r="Q2032">
        <v>19</v>
      </c>
      <c r="R2032">
        <v>910</v>
      </c>
      <c r="S2032">
        <v>18</v>
      </c>
      <c r="T2032">
        <v>617</v>
      </c>
      <c r="U2032">
        <v>2</v>
      </c>
      <c r="V2032">
        <v>0</v>
      </c>
      <c r="W2032">
        <v>9.8204842811542487E-2</v>
      </c>
      <c r="X2032">
        <v>0.80758633226040011</v>
      </c>
      <c r="Y2032">
        <v>0.55349491011804008</v>
      </c>
      <c r="Z2032">
        <v>0.6087404847488247</v>
      </c>
      <c r="AA2032">
        <v>1.2257852924827126</v>
      </c>
      <c r="AB2032">
        <v>5.2613389855605162</v>
      </c>
      <c r="AC2032">
        <v>4.3507640303270545</v>
      </c>
      <c r="AD2032">
        <v>0</v>
      </c>
      <c r="AE2032">
        <v>12.90591487830909</v>
      </c>
    </row>
    <row r="2033" spans="1:31" x14ac:dyDescent="0.3">
      <c r="A2033">
        <v>2706180</v>
      </c>
      <c r="B2033">
        <v>1</v>
      </c>
      <c r="C2033" t="s">
        <v>81</v>
      </c>
      <c r="D2033" t="s">
        <v>112</v>
      </c>
      <c r="E2033" t="s">
        <v>150</v>
      </c>
      <c r="F2033" t="s">
        <v>5942</v>
      </c>
      <c r="G2033" t="s">
        <v>152</v>
      </c>
      <c r="H2033" t="s">
        <v>153</v>
      </c>
      <c r="I2033" t="s">
        <v>136</v>
      </c>
      <c r="J2033" t="s">
        <v>137</v>
      </c>
      <c r="K2033" t="s">
        <v>138</v>
      </c>
      <c r="L2033" t="s">
        <v>5943</v>
      </c>
      <c r="M2033" t="s">
        <v>5944</v>
      </c>
      <c r="N2033">
        <v>2.6494444439999998</v>
      </c>
      <c r="O2033">
        <v>0</v>
      </c>
      <c r="P2033">
        <v>0</v>
      </c>
      <c r="Q2033">
        <v>25</v>
      </c>
      <c r="R2033">
        <v>18</v>
      </c>
      <c r="S2033">
        <v>4</v>
      </c>
      <c r="T2033">
        <v>1</v>
      </c>
      <c r="U2033">
        <v>0</v>
      </c>
      <c r="V2033">
        <v>0</v>
      </c>
      <c r="W2033">
        <v>0</v>
      </c>
      <c r="X2033">
        <v>0</v>
      </c>
      <c r="Y2033">
        <v>23.559153149560757</v>
      </c>
      <c r="Z2033">
        <v>1.7418134073944327</v>
      </c>
      <c r="AA2033">
        <v>10.502212354350787</v>
      </c>
      <c r="AB2033">
        <v>8.3524364132778661</v>
      </c>
      <c r="AC2033">
        <v>0</v>
      </c>
      <c r="AD2033">
        <v>0</v>
      </c>
      <c r="AE2033">
        <v>44.155615324583842</v>
      </c>
    </row>
    <row r="2034" spans="1:31" x14ac:dyDescent="0.3">
      <c r="A2034">
        <v>2706057</v>
      </c>
      <c r="B2034">
        <v>1</v>
      </c>
      <c r="C2034" t="s">
        <v>80</v>
      </c>
      <c r="D2034" t="s">
        <v>83</v>
      </c>
      <c r="E2034" t="s">
        <v>156</v>
      </c>
      <c r="F2034" t="s">
        <v>5945</v>
      </c>
      <c r="G2034" t="s">
        <v>152</v>
      </c>
      <c r="H2034" t="s">
        <v>153</v>
      </c>
      <c r="I2034" t="s">
        <v>136</v>
      </c>
      <c r="J2034" t="s">
        <v>137</v>
      </c>
      <c r="K2034" t="s">
        <v>138</v>
      </c>
      <c r="L2034" t="s">
        <v>5946</v>
      </c>
      <c r="M2034" t="s">
        <v>5947</v>
      </c>
      <c r="N2034">
        <v>1.1000000000000001</v>
      </c>
      <c r="O2034">
        <v>0</v>
      </c>
      <c r="P2034">
        <v>253</v>
      </c>
      <c r="Q2034">
        <v>0</v>
      </c>
      <c r="R2034">
        <v>0</v>
      </c>
      <c r="S2034">
        <v>2</v>
      </c>
      <c r="T2034">
        <v>352</v>
      </c>
      <c r="U2034">
        <v>1</v>
      </c>
      <c r="V2034">
        <v>16</v>
      </c>
      <c r="W2034">
        <v>0</v>
      </c>
      <c r="X2034">
        <v>62.178329179198947</v>
      </c>
      <c r="Y2034">
        <v>0</v>
      </c>
      <c r="Z2034">
        <v>0</v>
      </c>
      <c r="AA2034">
        <v>117.392813960532</v>
      </c>
      <c r="AB2034">
        <v>630.46883430032892</v>
      </c>
      <c r="AC2034">
        <v>180.36829159947888</v>
      </c>
      <c r="AD2034">
        <v>422.31493654768576</v>
      </c>
      <c r="AE2034">
        <v>1412.7232055872246</v>
      </c>
    </row>
    <row r="2035" spans="1:31" x14ac:dyDescent="0.3">
      <c r="A2035">
        <v>2706034</v>
      </c>
      <c r="B2035">
        <v>1</v>
      </c>
      <c r="C2035" t="s">
        <v>80</v>
      </c>
      <c r="D2035" t="s">
        <v>97</v>
      </c>
      <c r="E2035" t="s">
        <v>173</v>
      </c>
      <c r="F2035" t="s">
        <v>770</v>
      </c>
      <c r="G2035" t="s">
        <v>2928</v>
      </c>
      <c r="H2035" t="s">
        <v>153</v>
      </c>
      <c r="I2035" t="s">
        <v>136</v>
      </c>
      <c r="J2035" t="s">
        <v>137</v>
      </c>
      <c r="K2035" t="s">
        <v>138</v>
      </c>
      <c r="L2035" t="s">
        <v>5948</v>
      </c>
      <c r="M2035" t="s">
        <v>5949</v>
      </c>
      <c r="N2035">
        <v>1.939444444</v>
      </c>
      <c r="O2035">
        <v>2</v>
      </c>
      <c r="P2035">
        <v>952</v>
      </c>
      <c r="Q2035">
        <v>5</v>
      </c>
      <c r="R2035">
        <v>0</v>
      </c>
      <c r="S2035">
        <v>16</v>
      </c>
      <c r="T2035">
        <v>18</v>
      </c>
      <c r="U2035">
        <v>1</v>
      </c>
      <c r="V2035">
        <v>0</v>
      </c>
      <c r="W2035">
        <v>47.641920890841199</v>
      </c>
      <c r="X2035">
        <v>194.37678562005507</v>
      </c>
      <c r="Y2035">
        <v>56.59307392063441</v>
      </c>
      <c r="Z2035">
        <v>0</v>
      </c>
      <c r="AA2035">
        <v>218.08677920241124</v>
      </c>
      <c r="AB2035">
        <v>52.568595707296858</v>
      </c>
      <c r="AC2035">
        <v>17.614425600193808</v>
      </c>
      <c r="AD2035">
        <v>0</v>
      </c>
      <c r="AE2035">
        <v>586.88158094143262</v>
      </c>
    </row>
    <row r="2036" spans="1:31" x14ac:dyDescent="0.3">
      <c r="A2036">
        <v>2705911</v>
      </c>
      <c r="B2036">
        <v>1</v>
      </c>
      <c r="C2036" t="s">
        <v>80</v>
      </c>
      <c r="D2036" t="s">
        <v>101</v>
      </c>
      <c r="E2036" t="s">
        <v>156</v>
      </c>
      <c r="F2036" t="s">
        <v>5950</v>
      </c>
      <c r="G2036" t="s">
        <v>185</v>
      </c>
      <c r="H2036" t="s">
        <v>153</v>
      </c>
      <c r="I2036" t="s">
        <v>136</v>
      </c>
      <c r="J2036" t="s">
        <v>137</v>
      </c>
      <c r="K2036" t="s">
        <v>138</v>
      </c>
      <c r="L2036" t="s">
        <v>5951</v>
      </c>
      <c r="M2036" t="s">
        <v>5952</v>
      </c>
      <c r="N2036">
        <v>2.6833333330000002</v>
      </c>
      <c r="O2036">
        <v>0</v>
      </c>
      <c r="P2036">
        <v>0</v>
      </c>
      <c r="Q2036">
        <v>1</v>
      </c>
      <c r="R2036">
        <v>0</v>
      </c>
      <c r="S2036">
        <v>1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7.1717119548190498</v>
      </c>
      <c r="Z2036">
        <v>0</v>
      </c>
      <c r="AA2036">
        <v>22.250319803388951</v>
      </c>
      <c r="AB2036">
        <v>0</v>
      </c>
      <c r="AC2036">
        <v>0</v>
      </c>
      <c r="AD2036">
        <v>0</v>
      </c>
      <c r="AE2036">
        <v>29.422031758208</v>
      </c>
    </row>
    <row r="2037" spans="1:31" x14ac:dyDescent="0.3">
      <c r="A2037">
        <v>2705662</v>
      </c>
      <c r="B2037">
        <v>1</v>
      </c>
      <c r="C2037" t="s">
        <v>81</v>
      </c>
      <c r="D2037" t="s">
        <v>112</v>
      </c>
      <c r="E2037" t="s">
        <v>156</v>
      </c>
      <c r="F2037" t="s">
        <v>5953</v>
      </c>
      <c r="G2037" t="s">
        <v>152</v>
      </c>
      <c r="H2037" t="s">
        <v>153</v>
      </c>
      <c r="I2037" t="s">
        <v>136</v>
      </c>
      <c r="J2037" t="s">
        <v>137</v>
      </c>
      <c r="K2037" t="s">
        <v>138</v>
      </c>
      <c r="L2037" t="s">
        <v>5954</v>
      </c>
      <c r="M2037" t="s">
        <v>5955</v>
      </c>
      <c r="N2037">
        <v>1.039722222</v>
      </c>
      <c r="O2037">
        <v>0</v>
      </c>
      <c r="P2037">
        <v>2576</v>
      </c>
      <c r="Q2037">
        <v>0</v>
      </c>
      <c r="R2037">
        <v>77</v>
      </c>
      <c r="S2037">
        <v>2</v>
      </c>
      <c r="T2037">
        <v>175</v>
      </c>
      <c r="U2037">
        <v>2</v>
      </c>
      <c r="V2037">
        <v>3</v>
      </c>
      <c r="W2037">
        <v>0</v>
      </c>
      <c r="X2037">
        <v>495.71188846256371</v>
      </c>
      <c r="Y2037">
        <v>0</v>
      </c>
      <c r="Z2037">
        <v>4.0810949781342822</v>
      </c>
      <c r="AA2037">
        <v>21.19586890606249</v>
      </c>
      <c r="AB2037">
        <v>179.07354916008464</v>
      </c>
      <c r="AC2037">
        <v>448.58583900620249</v>
      </c>
      <c r="AD2037">
        <v>41.879033070688628</v>
      </c>
      <c r="AE2037">
        <v>1190.5272735837364</v>
      </c>
    </row>
    <row r="2038" spans="1:31" x14ac:dyDescent="0.3">
      <c r="A2038">
        <v>2705748</v>
      </c>
      <c r="B2038">
        <v>1</v>
      </c>
      <c r="C2038" t="s">
        <v>81</v>
      </c>
      <c r="D2038" t="s">
        <v>115</v>
      </c>
      <c r="E2038" t="s">
        <v>213</v>
      </c>
      <c r="F2038" t="s">
        <v>5956</v>
      </c>
      <c r="G2038" t="s">
        <v>152</v>
      </c>
      <c r="H2038" t="s">
        <v>153</v>
      </c>
      <c r="I2038" t="s">
        <v>490</v>
      </c>
      <c r="J2038" t="s">
        <v>137</v>
      </c>
      <c r="K2038" t="s">
        <v>138</v>
      </c>
      <c r="L2038" t="s">
        <v>5957</v>
      </c>
      <c r="M2038" t="s">
        <v>5958</v>
      </c>
      <c r="N2038">
        <v>7.4999999999999997E-3</v>
      </c>
      <c r="O2038">
        <v>3</v>
      </c>
      <c r="P2038">
        <v>485</v>
      </c>
      <c r="Q2038">
        <v>1</v>
      </c>
      <c r="R2038">
        <v>49</v>
      </c>
      <c r="S2038">
        <v>5</v>
      </c>
      <c r="T2038">
        <v>40</v>
      </c>
      <c r="U2038">
        <v>0</v>
      </c>
      <c r="V2038">
        <v>0</v>
      </c>
      <c r="W2038">
        <v>4.5445110749999986E-3</v>
      </c>
      <c r="X2038">
        <v>0.25828355956391991</v>
      </c>
      <c r="Y2038">
        <v>2.4646947450299998E-2</v>
      </c>
      <c r="Z2038">
        <v>6.760281942657001E-2</v>
      </c>
      <c r="AA2038">
        <v>0.1398218455821825</v>
      </c>
      <c r="AB2038">
        <v>0.18540143226780748</v>
      </c>
      <c r="AC2038">
        <v>0</v>
      </c>
      <c r="AD2038">
        <v>0</v>
      </c>
      <c r="AE2038">
        <v>0.68030111536577986</v>
      </c>
    </row>
    <row r="2039" spans="1:31" x14ac:dyDescent="0.3">
      <c r="A2039">
        <v>2706389</v>
      </c>
      <c r="B2039">
        <v>1</v>
      </c>
      <c r="C2039" t="s">
        <v>80</v>
      </c>
      <c r="D2039" t="s">
        <v>93</v>
      </c>
      <c r="E2039" t="s">
        <v>161</v>
      </c>
      <c r="F2039" t="s">
        <v>5959</v>
      </c>
      <c r="G2039" t="s">
        <v>163</v>
      </c>
      <c r="H2039" t="s">
        <v>135</v>
      </c>
      <c r="I2039" t="s">
        <v>136</v>
      </c>
      <c r="J2039" t="s">
        <v>137</v>
      </c>
      <c r="K2039" t="s">
        <v>138</v>
      </c>
      <c r="L2039" t="s">
        <v>5960</v>
      </c>
      <c r="M2039" t="s">
        <v>5961</v>
      </c>
      <c r="N2039">
        <v>3.2075</v>
      </c>
      <c r="O2039">
        <v>0</v>
      </c>
      <c r="P2039">
        <v>42</v>
      </c>
      <c r="Q2039">
        <v>0</v>
      </c>
      <c r="R2039">
        <v>6</v>
      </c>
      <c r="S2039">
        <v>0</v>
      </c>
      <c r="T2039">
        <v>13</v>
      </c>
      <c r="U2039">
        <v>0</v>
      </c>
      <c r="V2039">
        <v>0</v>
      </c>
      <c r="W2039">
        <v>0</v>
      </c>
      <c r="X2039">
        <v>37.813179906503208</v>
      </c>
      <c r="Y2039">
        <v>0</v>
      </c>
      <c r="Z2039">
        <v>20.916105284284082</v>
      </c>
      <c r="AA2039">
        <v>0</v>
      </c>
      <c r="AB2039">
        <v>11.69541666484014</v>
      </c>
      <c r="AC2039">
        <v>0</v>
      </c>
      <c r="AD2039">
        <v>0</v>
      </c>
      <c r="AE2039">
        <v>70.424701855627433</v>
      </c>
    </row>
    <row r="2040" spans="1:31" x14ac:dyDescent="0.3">
      <c r="A2040">
        <v>2705743</v>
      </c>
      <c r="B2040">
        <v>3</v>
      </c>
      <c r="C2040" t="s">
        <v>80</v>
      </c>
      <c r="D2040" t="s">
        <v>83</v>
      </c>
      <c r="E2040" t="s">
        <v>156</v>
      </c>
      <c r="F2040" t="s">
        <v>5962</v>
      </c>
      <c r="G2040" t="s">
        <v>158</v>
      </c>
      <c r="H2040" t="s">
        <v>153</v>
      </c>
      <c r="I2040" t="s">
        <v>136</v>
      </c>
      <c r="J2040" t="s">
        <v>3</v>
      </c>
      <c r="K2040" t="s">
        <v>138</v>
      </c>
      <c r="L2040" t="s">
        <v>5963</v>
      </c>
      <c r="M2040" t="s">
        <v>5964</v>
      </c>
      <c r="N2040">
        <v>3.730277777</v>
      </c>
      <c r="O2040">
        <v>0</v>
      </c>
      <c r="P2040">
        <v>447</v>
      </c>
      <c r="Q2040">
        <v>0</v>
      </c>
      <c r="R2040">
        <v>0</v>
      </c>
      <c r="S2040">
        <v>0</v>
      </c>
      <c r="T2040">
        <v>52</v>
      </c>
      <c r="U2040">
        <v>0</v>
      </c>
      <c r="V2040">
        <v>0</v>
      </c>
      <c r="W2040">
        <v>0</v>
      </c>
      <c r="X2040">
        <v>399.28458011071439</v>
      </c>
      <c r="Y2040">
        <v>0</v>
      </c>
      <c r="Z2040">
        <v>0</v>
      </c>
      <c r="AA2040">
        <v>0</v>
      </c>
      <c r="AB2040">
        <v>306.79521389015548</v>
      </c>
      <c r="AC2040">
        <v>0</v>
      </c>
      <c r="AD2040">
        <v>0</v>
      </c>
      <c r="AE2040">
        <v>706.07979400086992</v>
      </c>
    </row>
    <row r="2041" spans="1:31" x14ac:dyDescent="0.3">
      <c r="A2041">
        <v>2706263</v>
      </c>
      <c r="B2041">
        <v>1</v>
      </c>
      <c r="C2041" t="s">
        <v>80</v>
      </c>
      <c r="D2041" t="s">
        <v>83</v>
      </c>
      <c r="E2041" t="s">
        <v>156</v>
      </c>
      <c r="F2041" t="s">
        <v>5395</v>
      </c>
      <c r="G2041" t="s">
        <v>152</v>
      </c>
      <c r="H2041" t="s">
        <v>153</v>
      </c>
      <c r="I2041" t="s">
        <v>136</v>
      </c>
      <c r="J2041" t="s">
        <v>137</v>
      </c>
      <c r="K2041" t="s">
        <v>138</v>
      </c>
      <c r="L2041" t="s">
        <v>5965</v>
      </c>
      <c r="M2041" t="s">
        <v>5966</v>
      </c>
      <c r="N2041">
        <v>0.75611111099999995</v>
      </c>
      <c r="O2041">
        <v>0</v>
      </c>
      <c r="P2041">
        <v>0</v>
      </c>
      <c r="Q2041">
        <v>0</v>
      </c>
      <c r="R2041">
        <v>0</v>
      </c>
      <c r="S2041">
        <v>6</v>
      </c>
      <c r="T2041">
        <v>1</v>
      </c>
      <c r="U2041">
        <v>4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311.43682383466927</v>
      </c>
      <c r="AB2041">
        <v>7.9879308941249656</v>
      </c>
      <c r="AC2041">
        <v>643.90185071105225</v>
      </c>
      <c r="AD2041">
        <v>0</v>
      </c>
      <c r="AE2041">
        <v>963.3266054398465</v>
      </c>
    </row>
    <row r="2042" spans="1:31" x14ac:dyDescent="0.3">
      <c r="A2042">
        <v>2705908</v>
      </c>
      <c r="B2042">
        <v>1</v>
      </c>
      <c r="C2042" t="s">
        <v>80</v>
      </c>
      <c r="D2042" t="s">
        <v>100</v>
      </c>
      <c r="E2042" t="s">
        <v>213</v>
      </c>
      <c r="F2042" t="s">
        <v>5967</v>
      </c>
      <c r="G2042" t="s">
        <v>152</v>
      </c>
      <c r="H2042" t="s">
        <v>153</v>
      </c>
      <c r="I2042" t="s">
        <v>490</v>
      </c>
      <c r="J2042" t="s">
        <v>137</v>
      </c>
      <c r="K2042" t="s">
        <v>138</v>
      </c>
      <c r="L2042" t="s">
        <v>5968</v>
      </c>
      <c r="M2042" t="s">
        <v>5969</v>
      </c>
      <c r="N2042">
        <v>3.6111110000000002E-3</v>
      </c>
      <c r="O2042">
        <v>0</v>
      </c>
      <c r="P2042">
        <v>3171</v>
      </c>
      <c r="Q2042">
        <v>0</v>
      </c>
      <c r="R2042">
        <v>7</v>
      </c>
      <c r="S2042">
        <v>5</v>
      </c>
      <c r="T2042">
        <v>229</v>
      </c>
      <c r="U2042">
        <v>0</v>
      </c>
      <c r="V2042">
        <v>0</v>
      </c>
      <c r="W2042">
        <v>0</v>
      </c>
      <c r="X2042">
        <v>1.104261976868977</v>
      </c>
      <c r="Y2042">
        <v>0</v>
      </c>
      <c r="Z2042">
        <v>1.4946650249483334E-3</v>
      </c>
      <c r="AA2042">
        <v>0.18177757691495999</v>
      </c>
      <c r="AB2042">
        <v>0.62940985513838243</v>
      </c>
      <c r="AC2042">
        <v>0</v>
      </c>
      <c r="AD2042">
        <v>0</v>
      </c>
      <c r="AE2042">
        <v>1.9169440739472676</v>
      </c>
    </row>
    <row r="2043" spans="1:31" x14ac:dyDescent="0.3">
      <c r="A2043">
        <v>2706306</v>
      </c>
      <c r="B2043">
        <v>1</v>
      </c>
      <c r="C2043" t="s">
        <v>81</v>
      </c>
      <c r="D2043" t="s">
        <v>119</v>
      </c>
      <c r="E2043" t="s">
        <v>150</v>
      </c>
      <c r="F2043" t="s">
        <v>5970</v>
      </c>
      <c r="G2043" t="s">
        <v>152</v>
      </c>
      <c r="H2043" t="s">
        <v>153</v>
      </c>
      <c r="I2043" t="s">
        <v>136</v>
      </c>
      <c r="J2043" t="s">
        <v>137</v>
      </c>
      <c r="K2043" t="s">
        <v>138</v>
      </c>
      <c r="L2043" t="s">
        <v>5971</v>
      </c>
      <c r="M2043" t="s">
        <v>5972</v>
      </c>
      <c r="N2043">
        <v>0.239166666</v>
      </c>
      <c r="O2043">
        <v>6</v>
      </c>
      <c r="P2043">
        <v>2847</v>
      </c>
      <c r="Q2043">
        <v>33</v>
      </c>
      <c r="R2043">
        <v>571</v>
      </c>
      <c r="S2043">
        <v>12</v>
      </c>
      <c r="T2043">
        <v>283</v>
      </c>
      <c r="U2043">
        <v>1</v>
      </c>
      <c r="V2043">
        <v>0</v>
      </c>
      <c r="W2043">
        <v>0.33983167317413998</v>
      </c>
      <c r="X2043">
        <v>87.810927362939807</v>
      </c>
      <c r="Y2043">
        <v>6.0747935468589578</v>
      </c>
      <c r="Z2043">
        <v>25.558861390383836</v>
      </c>
      <c r="AA2043">
        <v>59.951230632202588</v>
      </c>
      <c r="AB2043">
        <v>32.328976466583704</v>
      </c>
      <c r="AC2043">
        <v>0.46059468915991997</v>
      </c>
      <c r="AD2043">
        <v>0</v>
      </c>
      <c r="AE2043">
        <v>212.52521576130297</v>
      </c>
    </row>
    <row r="2044" spans="1:31" x14ac:dyDescent="0.3">
      <c r="A2044">
        <v>2713180</v>
      </c>
      <c r="B2044">
        <v>1</v>
      </c>
      <c r="C2044" t="s">
        <v>81</v>
      </c>
      <c r="D2044" t="s">
        <v>128</v>
      </c>
      <c r="E2044" t="s">
        <v>145</v>
      </c>
      <c r="F2044" t="s">
        <v>5973</v>
      </c>
      <c r="G2044" t="s">
        <v>181</v>
      </c>
      <c r="H2044" t="s">
        <v>135</v>
      </c>
      <c r="I2044" t="s">
        <v>136</v>
      </c>
      <c r="J2044" t="s">
        <v>137</v>
      </c>
      <c r="K2044" t="s">
        <v>138</v>
      </c>
      <c r="L2044" t="s">
        <v>5974</v>
      </c>
      <c r="M2044" t="s">
        <v>5975</v>
      </c>
      <c r="N2044">
        <v>2.227777777</v>
      </c>
      <c r="O2044">
        <v>0</v>
      </c>
      <c r="P2044">
        <v>13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6.5375630964346172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6.5375630964346172</v>
      </c>
    </row>
    <row r="2045" spans="1:31" x14ac:dyDescent="0.3">
      <c r="A2045">
        <v>2712948</v>
      </c>
      <c r="B2045">
        <v>1</v>
      </c>
      <c r="C2045" t="s">
        <v>81</v>
      </c>
      <c r="D2045" t="s">
        <v>127</v>
      </c>
      <c r="E2045" t="s">
        <v>213</v>
      </c>
      <c r="F2045" t="s">
        <v>5976</v>
      </c>
      <c r="G2045" t="s">
        <v>152</v>
      </c>
      <c r="H2045" t="s">
        <v>153</v>
      </c>
      <c r="I2045" t="s">
        <v>136</v>
      </c>
      <c r="J2045" t="s">
        <v>137</v>
      </c>
      <c r="K2045" t="s">
        <v>138</v>
      </c>
      <c r="L2045" t="s">
        <v>5977</v>
      </c>
      <c r="M2045" t="s">
        <v>5978</v>
      </c>
      <c r="N2045">
        <v>1.34</v>
      </c>
      <c r="O2045">
        <v>0</v>
      </c>
      <c r="P2045">
        <v>0</v>
      </c>
      <c r="Q2045">
        <v>0</v>
      </c>
      <c r="R2045">
        <v>0</v>
      </c>
      <c r="S2045">
        <v>3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215.48364269201852</v>
      </c>
      <c r="AB2045">
        <v>0</v>
      </c>
      <c r="AC2045">
        <v>0</v>
      </c>
      <c r="AD2045">
        <v>0</v>
      </c>
      <c r="AE2045">
        <v>215.48364269201852</v>
      </c>
    </row>
    <row r="2046" spans="1:31" x14ac:dyDescent="0.3">
      <c r="A2046">
        <v>2712979</v>
      </c>
      <c r="B2046">
        <v>2</v>
      </c>
      <c r="C2046" t="s">
        <v>80</v>
      </c>
      <c r="D2046" t="s">
        <v>91</v>
      </c>
      <c r="E2046" t="s">
        <v>150</v>
      </c>
      <c r="F2046" t="s">
        <v>5979</v>
      </c>
      <c r="G2046" t="s">
        <v>565</v>
      </c>
      <c r="H2046" t="s">
        <v>153</v>
      </c>
      <c r="I2046" t="s">
        <v>136</v>
      </c>
      <c r="J2046" t="s">
        <v>137</v>
      </c>
      <c r="K2046" t="s">
        <v>138</v>
      </c>
      <c r="L2046" t="s">
        <v>5980</v>
      </c>
      <c r="M2046" t="s">
        <v>5981</v>
      </c>
      <c r="N2046">
        <v>1.856666666</v>
      </c>
      <c r="O2046">
        <v>1</v>
      </c>
      <c r="P2046">
        <v>0</v>
      </c>
      <c r="Q2046">
        <v>52</v>
      </c>
      <c r="R2046">
        <v>19</v>
      </c>
      <c r="S2046">
        <v>34</v>
      </c>
      <c r="T2046">
        <v>9</v>
      </c>
      <c r="U2046">
        <v>1</v>
      </c>
      <c r="V2046">
        <v>0</v>
      </c>
      <c r="W2046">
        <v>3.2004836686906755</v>
      </c>
      <c r="X2046">
        <v>0</v>
      </c>
      <c r="Y2046">
        <v>242.50611124465377</v>
      </c>
      <c r="Z2046">
        <v>4.4490615144180259</v>
      </c>
      <c r="AA2046">
        <v>529.89334918917484</v>
      </c>
      <c r="AB2046">
        <v>7.4171847810744014</v>
      </c>
      <c r="AC2046">
        <v>5.5192737937659304</v>
      </c>
      <c r="AD2046">
        <v>0</v>
      </c>
      <c r="AE2046">
        <v>792.98546419177762</v>
      </c>
    </row>
    <row r="2047" spans="1:31" x14ac:dyDescent="0.3">
      <c r="A2047">
        <v>2713160</v>
      </c>
      <c r="B2047">
        <v>1</v>
      </c>
      <c r="C2047" t="s">
        <v>80</v>
      </c>
      <c r="D2047" t="s">
        <v>107</v>
      </c>
      <c r="E2047" t="s">
        <v>150</v>
      </c>
      <c r="F2047" t="s">
        <v>5982</v>
      </c>
      <c r="G2047" t="s">
        <v>300</v>
      </c>
      <c r="H2047" t="s">
        <v>153</v>
      </c>
      <c r="I2047" t="s">
        <v>136</v>
      </c>
      <c r="J2047" t="s">
        <v>137</v>
      </c>
      <c r="K2047" t="s">
        <v>210</v>
      </c>
      <c r="L2047" t="s">
        <v>5983</v>
      </c>
      <c r="M2047" t="s">
        <v>5984</v>
      </c>
      <c r="N2047">
        <v>5.0730555549999998</v>
      </c>
      <c r="O2047">
        <v>2</v>
      </c>
      <c r="P2047">
        <v>1961</v>
      </c>
      <c r="Q2047">
        <v>5</v>
      </c>
      <c r="R2047">
        <v>15</v>
      </c>
      <c r="S2047">
        <v>11</v>
      </c>
      <c r="T2047">
        <v>280</v>
      </c>
      <c r="U2047">
        <v>0</v>
      </c>
      <c r="V2047">
        <v>1</v>
      </c>
      <c r="W2047">
        <v>3.1102124977646208</v>
      </c>
      <c r="X2047">
        <v>1082.7346490828693</v>
      </c>
      <c r="Y2047">
        <v>4413.8426635737105</v>
      </c>
      <c r="Z2047">
        <v>15.611476217802206</v>
      </c>
      <c r="AA2047">
        <v>602.14499614710235</v>
      </c>
      <c r="AB2047">
        <v>892.56846006183548</v>
      </c>
      <c r="AC2047">
        <v>0</v>
      </c>
      <c r="AD2047">
        <v>18.485546250677359</v>
      </c>
      <c r="AE2047">
        <v>7028.4980038317617</v>
      </c>
    </row>
    <row r="2048" spans="1:31" x14ac:dyDescent="0.3">
      <c r="A2048">
        <v>2713552</v>
      </c>
      <c r="B2048">
        <v>1</v>
      </c>
      <c r="C2048" t="s">
        <v>80</v>
      </c>
      <c r="D2048" t="s">
        <v>106</v>
      </c>
      <c r="E2048" t="s">
        <v>132</v>
      </c>
      <c r="F2048" t="s">
        <v>5985</v>
      </c>
      <c r="G2048" t="s">
        <v>170</v>
      </c>
      <c r="H2048" t="s">
        <v>135</v>
      </c>
      <c r="I2048" t="s">
        <v>136</v>
      </c>
      <c r="J2048" t="s">
        <v>137</v>
      </c>
      <c r="K2048" t="s">
        <v>138</v>
      </c>
      <c r="L2048" t="s">
        <v>5986</v>
      </c>
      <c r="M2048" t="s">
        <v>5987</v>
      </c>
      <c r="N2048">
        <v>1.355277777</v>
      </c>
      <c r="O2048">
        <v>0</v>
      </c>
      <c r="P2048">
        <v>104</v>
      </c>
      <c r="Q2048">
        <v>0</v>
      </c>
      <c r="R2048">
        <v>1</v>
      </c>
      <c r="S2048">
        <v>0</v>
      </c>
      <c r="T2048">
        <v>7</v>
      </c>
      <c r="U2048">
        <v>0</v>
      </c>
      <c r="V2048">
        <v>0</v>
      </c>
      <c r="W2048">
        <v>0</v>
      </c>
      <c r="X2048">
        <v>27.409975465880745</v>
      </c>
      <c r="Y2048">
        <v>0</v>
      </c>
      <c r="Z2048">
        <v>1.2436109157505</v>
      </c>
      <c r="AA2048">
        <v>0</v>
      </c>
      <c r="AB2048">
        <v>2.4884258738663041</v>
      </c>
      <c r="AC2048">
        <v>0</v>
      </c>
      <c r="AD2048">
        <v>0</v>
      </c>
      <c r="AE2048">
        <v>31.142012255497551</v>
      </c>
    </row>
    <row r="2049" spans="1:31" x14ac:dyDescent="0.3">
      <c r="A2049">
        <v>2713011</v>
      </c>
      <c r="B2049">
        <v>1</v>
      </c>
      <c r="C2049" t="s">
        <v>80</v>
      </c>
      <c r="D2049" t="s">
        <v>94</v>
      </c>
      <c r="E2049" t="s">
        <v>132</v>
      </c>
      <c r="F2049" t="s">
        <v>5015</v>
      </c>
      <c r="G2049" t="s">
        <v>170</v>
      </c>
      <c r="H2049" t="s">
        <v>135</v>
      </c>
      <c r="I2049" t="s">
        <v>136</v>
      </c>
      <c r="J2049" t="s">
        <v>137</v>
      </c>
      <c r="K2049" t="s">
        <v>138</v>
      </c>
      <c r="L2049" t="s">
        <v>5988</v>
      </c>
      <c r="M2049" t="s">
        <v>5989</v>
      </c>
      <c r="N2049">
        <v>0.55527777700000003</v>
      </c>
      <c r="O2049">
        <v>0</v>
      </c>
      <c r="P2049">
        <v>228</v>
      </c>
      <c r="Q2049">
        <v>0</v>
      </c>
      <c r="R2049">
        <v>0</v>
      </c>
      <c r="S2049">
        <v>0</v>
      </c>
      <c r="T2049">
        <v>14</v>
      </c>
      <c r="U2049">
        <v>0</v>
      </c>
      <c r="V2049">
        <v>0</v>
      </c>
      <c r="W2049">
        <v>0</v>
      </c>
      <c r="X2049">
        <v>28.578680151641027</v>
      </c>
      <c r="Y2049">
        <v>0</v>
      </c>
      <c r="Z2049">
        <v>0</v>
      </c>
      <c r="AA2049">
        <v>0</v>
      </c>
      <c r="AB2049">
        <v>15.727586687145379</v>
      </c>
      <c r="AC2049">
        <v>0</v>
      </c>
      <c r="AD2049">
        <v>0</v>
      </c>
      <c r="AE2049">
        <v>44.306266838786406</v>
      </c>
    </row>
    <row r="2050" spans="1:31" x14ac:dyDescent="0.3">
      <c r="A2050">
        <v>2713578</v>
      </c>
      <c r="B2050">
        <v>1</v>
      </c>
      <c r="C2050" t="s">
        <v>81</v>
      </c>
      <c r="D2050" t="s">
        <v>128</v>
      </c>
      <c r="E2050" t="s">
        <v>132</v>
      </c>
      <c r="F2050" t="s">
        <v>5990</v>
      </c>
      <c r="G2050" t="s">
        <v>170</v>
      </c>
      <c r="H2050" t="s">
        <v>135</v>
      </c>
      <c r="I2050" t="s">
        <v>136</v>
      </c>
      <c r="J2050" t="s">
        <v>137</v>
      </c>
      <c r="K2050" t="s">
        <v>138</v>
      </c>
      <c r="L2050" t="s">
        <v>5991</v>
      </c>
      <c r="M2050" t="s">
        <v>5992</v>
      </c>
      <c r="N2050">
        <v>2.8344444439999998</v>
      </c>
      <c r="O2050">
        <v>0</v>
      </c>
      <c r="P2050">
        <v>55</v>
      </c>
      <c r="Q2050">
        <v>0</v>
      </c>
      <c r="R2050">
        <v>8</v>
      </c>
      <c r="S2050">
        <v>0</v>
      </c>
      <c r="T2050">
        <v>4</v>
      </c>
      <c r="U2050">
        <v>0</v>
      </c>
      <c r="V2050">
        <v>0</v>
      </c>
      <c r="W2050">
        <v>0</v>
      </c>
      <c r="X2050">
        <v>19.283485841241401</v>
      </c>
      <c r="Y2050">
        <v>0</v>
      </c>
      <c r="Z2050">
        <v>2.3069760152707408</v>
      </c>
      <c r="AA2050">
        <v>0</v>
      </c>
      <c r="AB2050">
        <v>2.5982037884887825</v>
      </c>
      <c r="AC2050">
        <v>0</v>
      </c>
      <c r="AD2050">
        <v>0</v>
      </c>
      <c r="AE2050">
        <v>24.188665645000924</v>
      </c>
    </row>
    <row r="2051" spans="1:31" x14ac:dyDescent="0.3">
      <c r="A2051">
        <v>2713560</v>
      </c>
      <c r="B2051">
        <v>2</v>
      </c>
      <c r="C2051" t="s">
        <v>80</v>
      </c>
      <c r="D2051" t="s">
        <v>88</v>
      </c>
      <c r="E2051" t="s">
        <v>132</v>
      </c>
      <c r="F2051" t="s">
        <v>5993</v>
      </c>
      <c r="G2051" t="s">
        <v>393</v>
      </c>
      <c r="H2051" t="s">
        <v>135</v>
      </c>
      <c r="I2051" t="s">
        <v>136</v>
      </c>
      <c r="J2051" t="s">
        <v>137</v>
      </c>
      <c r="K2051" t="s">
        <v>138</v>
      </c>
      <c r="L2051" t="s">
        <v>5994</v>
      </c>
      <c r="M2051" t="s">
        <v>5995</v>
      </c>
      <c r="N2051">
        <v>0.69444444400000005</v>
      </c>
      <c r="O2051">
        <v>0</v>
      </c>
      <c r="P2051">
        <v>594</v>
      </c>
      <c r="Q2051">
        <v>0</v>
      </c>
      <c r="R2051">
        <v>0</v>
      </c>
      <c r="S2051">
        <v>0</v>
      </c>
      <c r="T2051">
        <v>14</v>
      </c>
      <c r="U2051">
        <v>0</v>
      </c>
      <c r="V2051">
        <v>0</v>
      </c>
      <c r="W2051">
        <v>0</v>
      </c>
      <c r="X2051">
        <v>91.699032243683362</v>
      </c>
      <c r="Y2051">
        <v>0</v>
      </c>
      <c r="Z2051">
        <v>0</v>
      </c>
      <c r="AA2051">
        <v>0</v>
      </c>
      <c r="AB2051">
        <v>8.7570056825583347</v>
      </c>
      <c r="AC2051">
        <v>0</v>
      </c>
      <c r="AD2051">
        <v>0</v>
      </c>
      <c r="AE2051">
        <v>100.45603792624169</v>
      </c>
    </row>
    <row r="2052" spans="1:31" x14ac:dyDescent="0.3">
      <c r="A2052">
        <v>2713223</v>
      </c>
      <c r="B2052">
        <v>1</v>
      </c>
      <c r="C2052" t="s">
        <v>81</v>
      </c>
      <c r="D2052" t="s">
        <v>128</v>
      </c>
      <c r="E2052" t="s">
        <v>213</v>
      </c>
      <c r="F2052" t="s">
        <v>5996</v>
      </c>
      <c r="G2052" t="s">
        <v>152</v>
      </c>
      <c r="H2052" t="s">
        <v>153</v>
      </c>
      <c r="I2052" t="s">
        <v>136</v>
      </c>
      <c r="J2052" t="s">
        <v>137</v>
      </c>
      <c r="K2052" t="s">
        <v>138</v>
      </c>
      <c r="L2052" t="s">
        <v>5997</v>
      </c>
      <c r="M2052" t="s">
        <v>5998</v>
      </c>
      <c r="N2052">
        <v>0.55861111100000005</v>
      </c>
      <c r="O2052">
        <v>6</v>
      </c>
      <c r="P2052">
        <v>620</v>
      </c>
      <c r="Q2052">
        <v>4</v>
      </c>
      <c r="R2052">
        <v>4</v>
      </c>
      <c r="S2052">
        <v>2</v>
      </c>
      <c r="T2052">
        <v>56</v>
      </c>
      <c r="U2052">
        <v>0</v>
      </c>
      <c r="V2052">
        <v>0</v>
      </c>
      <c r="W2052">
        <v>0.51981396343749997</v>
      </c>
      <c r="X2052">
        <v>31.566835549211596</v>
      </c>
      <c r="Y2052">
        <v>0.51280520344616665</v>
      </c>
      <c r="Z2052">
        <v>0.20554096771799998</v>
      </c>
      <c r="AA2052">
        <v>6.5072254918668317</v>
      </c>
      <c r="AB2052">
        <v>13.652992655467228</v>
      </c>
      <c r="AC2052">
        <v>0</v>
      </c>
      <c r="AD2052">
        <v>0</v>
      </c>
      <c r="AE2052">
        <v>52.965213831147324</v>
      </c>
    </row>
    <row r="2053" spans="1:31" x14ac:dyDescent="0.3">
      <c r="A2053">
        <v>2713584</v>
      </c>
      <c r="B2053">
        <v>1</v>
      </c>
      <c r="C2053" t="s">
        <v>80</v>
      </c>
      <c r="D2053" t="s">
        <v>97</v>
      </c>
      <c r="E2053" t="s">
        <v>156</v>
      </c>
      <c r="F2053" t="s">
        <v>5999</v>
      </c>
      <c r="G2053" t="s">
        <v>185</v>
      </c>
      <c r="H2053" t="s">
        <v>153</v>
      </c>
      <c r="I2053" t="s">
        <v>136</v>
      </c>
      <c r="J2053" t="s">
        <v>137</v>
      </c>
      <c r="K2053" t="s">
        <v>138</v>
      </c>
      <c r="L2053" t="s">
        <v>6000</v>
      </c>
      <c r="M2053" t="s">
        <v>6001</v>
      </c>
      <c r="N2053">
        <v>3.2752777769999999</v>
      </c>
      <c r="O2053">
        <v>0</v>
      </c>
      <c r="P2053">
        <v>112</v>
      </c>
      <c r="Q2053">
        <v>0</v>
      </c>
      <c r="R2053">
        <v>13</v>
      </c>
      <c r="S2053">
        <v>0</v>
      </c>
      <c r="T2053">
        <v>13</v>
      </c>
      <c r="U2053">
        <v>0</v>
      </c>
      <c r="V2053">
        <v>0</v>
      </c>
      <c r="W2053">
        <v>0</v>
      </c>
      <c r="X2053">
        <v>82.150174013166023</v>
      </c>
      <c r="Y2053">
        <v>0</v>
      </c>
      <c r="Z2053">
        <v>0.20413832516182001</v>
      </c>
      <c r="AA2053">
        <v>0</v>
      </c>
      <c r="AB2053">
        <v>8.3330337423992518</v>
      </c>
      <c r="AC2053">
        <v>0</v>
      </c>
      <c r="AD2053">
        <v>0</v>
      </c>
      <c r="AE2053">
        <v>90.687346080727096</v>
      </c>
    </row>
    <row r="2054" spans="1:31" x14ac:dyDescent="0.3">
      <c r="A2054">
        <v>2713123</v>
      </c>
      <c r="B2054">
        <v>1</v>
      </c>
      <c r="C2054" t="s">
        <v>80</v>
      </c>
      <c r="D2054" t="s">
        <v>100</v>
      </c>
      <c r="E2054" t="s">
        <v>150</v>
      </c>
      <c r="F2054" t="s">
        <v>6002</v>
      </c>
      <c r="G2054" t="s">
        <v>152</v>
      </c>
      <c r="H2054" t="s">
        <v>153</v>
      </c>
      <c r="I2054" t="s">
        <v>136</v>
      </c>
      <c r="J2054" t="s">
        <v>137</v>
      </c>
      <c r="K2054" t="s">
        <v>138</v>
      </c>
      <c r="L2054" t="s">
        <v>6003</v>
      </c>
      <c r="M2054" t="s">
        <v>6004</v>
      </c>
      <c r="N2054">
        <v>0.22277777700000001</v>
      </c>
      <c r="O2054">
        <v>2</v>
      </c>
      <c r="P2054">
        <v>1488</v>
      </c>
      <c r="Q2054">
        <v>0</v>
      </c>
      <c r="R2054">
        <v>3</v>
      </c>
      <c r="S2054">
        <v>0</v>
      </c>
      <c r="T2054">
        <v>102</v>
      </c>
      <c r="U2054">
        <v>0</v>
      </c>
      <c r="V2054">
        <v>0</v>
      </c>
      <c r="W2054">
        <v>2.9772094682075663</v>
      </c>
      <c r="X2054">
        <v>32.03057393627163</v>
      </c>
      <c r="Y2054">
        <v>0</v>
      </c>
      <c r="Z2054">
        <v>0.10560052485474999</v>
      </c>
      <c r="AA2054">
        <v>0</v>
      </c>
      <c r="AB2054">
        <v>25.700273766555373</v>
      </c>
      <c r="AC2054">
        <v>0</v>
      </c>
      <c r="AD2054">
        <v>0</v>
      </c>
      <c r="AE2054">
        <v>60.813657695889319</v>
      </c>
    </row>
    <row r="2055" spans="1:31" x14ac:dyDescent="0.3">
      <c r="A2055">
        <v>2713618</v>
      </c>
      <c r="B2055">
        <v>1</v>
      </c>
      <c r="C2055" t="s">
        <v>81</v>
      </c>
      <c r="D2055" t="s">
        <v>122</v>
      </c>
      <c r="E2055" t="s">
        <v>156</v>
      </c>
      <c r="F2055" t="s">
        <v>6005</v>
      </c>
      <c r="G2055" t="s">
        <v>348</v>
      </c>
      <c r="H2055" t="s">
        <v>153</v>
      </c>
      <c r="I2055" t="s">
        <v>136</v>
      </c>
      <c r="J2055" t="s">
        <v>137</v>
      </c>
      <c r="K2055" t="s">
        <v>138</v>
      </c>
      <c r="L2055" t="s">
        <v>6006</v>
      </c>
      <c r="M2055" t="s">
        <v>6007</v>
      </c>
      <c r="N2055">
        <v>1.0125</v>
      </c>
      <c r="O2055">
        <v>0</v>
      </c>
      <c r="P2055">
        <v>84</v>
      </c>
      <c r="Q2055">
        <v>0</v>
      </c>
      <c r="R2055">
        <v>9</v>
      </c>
      <c r="S2055">
        <v>0</v>
      </c>
      <c r="T2055">
        <v>2</v>
      </c>
      <c r="U2055">
        <v>0</v>
      </c>
      <c r="V2055">
        <v>0</v>
      </c>
      <c r="W2055">
        <v>0</v>
      </c>
      <c r="X2055">
        <v>13.805685605498944</v>
      </c>
      <c r="Y2055">
        <v>0</v>
      </c>
      <c r="Z2055">
        <v>2.850816403304858</v>
      </c>
      <c r="AA2055">
        <v>0</v>
      </c>
      <c r="AB2055">
        <v>1.5782582613264998E-2</v>
      </c>
      <c r="AC2055">
        <v>0</v>
      </c>
      <c r="AD2055">
        <v>0</v>
      </c>
      <c r="AE2055">
        <v>16.672284591417068</v>
      </c>
    </row>
    <row r="2056" spans="1:31" x14ac:dyDescent="0.3">
      <c r="A2056">
        <v>2712977</v>
      </c>
      <c r="B2056">
        <v>1</v>
      </c>
      <c r="C2056" t="s">
        <v>81</v>
      </c>
      <c r="D2056" t="s">
        <v>121</v>
      </c>
      <c r="E2056" t="s">
        <v>150</v>
      </c>
      <c r="F2056" t="s">
        <v>6008</v>
      </c>
      <c r="G2056" t="s">
        <v>152</v>
      </c>
      <c r="H2056" t="s">
        <v>153</v>
      </c>
      <c r="I2056" t="s">
        <v>136</v>
      </c>
      <c r="J2056" t="s">
        <v>137</v>
      </c>
      <c r="K2056" t="s">
        <v>138</v>
      </c>
      <c r="L2056" t="s">
        <v>6009</v>
      </c>
      <c r="M2056" t="s">
        <v>6010</v>
      </c>
      <c r="N2056">
        <v>0.99333333300000004</v>
      </c>
      <c r="O2056">
        <v>7</v>
      </c>
      <c r="P2056">
        <v>1596</v>
      </c>
      <c r="Q2056">
        <v>10</v>
      </c>
      <c r="R2056">
        <v>75</v>
      </c>
      <c r="S2056">
        <v>5</v>
      </c>
      <c r="T2056">
        <v>65</v>
      </c>
      <c r="U2056">
        <v>0</v>
      </c>
      <c r="V2056">
        <v>0</v>
      </c>
      <c r="W2056">
        <v>1.3458347708808331</v>
      </c>
      <c r="X2056">
        <v>177.05223927249492</v>
      </c>
      <c r="Y2056">
        <v>17.38915040564936</v>
      </c>
      <c r="Z2056">
        <v>2.1695037713482948</v>
      </c>
      <c r="AA2056">
        <v>9.1522679702128524</v>
      </c>
      <c r="AB2056">
        <v>34.887974206282891</v>
      </c>
      <c r="AC2056">
        <v>0</v>
      </c>
      <c r="AD2056">
        <v>0</v>
      </c>
      <c r="AE2056">
        <v>241.99697039686913</v>
      </c>
    </row>
    <row r="2057" spans="1:31" x14ac:dyDescent="0.3">
      <c r="A2057">
        <v>2713432</v>
      </c>
      <c r="B2057">
        <v>1</v>
      </c>
      <c r="C2057" t="s">
        <v>80</v>
      </c>
      <c r="D2057" t="s">
        <v>96</v>
      </c>
      <c r="E2057" t="s">
        <v>150</v>
      </c>
      <c r="F2057" t="s">
        <v>6011</v>
      </c>
      <c r="G2057" t="s">
        <v>152</v>
      </c>
      <c r="H2057" t="s">
        <v>153</v>
      </c>
      <c r="I2057" t="s">
        <v>136</v>
      </c>
      <c r="J2057" t="s">
        <v>137</v>
      </c>
      <c r="K2057" t="s">
        <v>138</v>
      </c>
      <c r="L2057" t="s">
        <v>6012</v>
      </c>
      <c r="M2057" t="s">
        <v>6013</v>
      </c>
      <c r="N2057">
        <v>0.14222222200000001</v>
      </c>
      <c r="O2057">
        <v>0</v>
      </c>
      <c r="P2057">
        <v>564</v>
      </c>
      <c r="Q2057">
        <v>0</v>
      </c>
      <c r="R2057">
        <v>1</v>
      </c>
      <c r="S2057">
        <v>7</v>
      </c>
      <c r="T2057">
        <v>42</v>
      </c>
      <c r="U2057">
        <v>0</v>
      </c>
      <c r="V2057">
        <v>0</v>
      </c>
      <c r="W2057">
        <v>0</v>
      </c>
      <c r="X2057">
        <v>9.6780255805657696</v>
      </c>
      <c r="Y2057">
        <v>0</v>
      </c>
      <c r="Z2057">
        <v>0</v>
      </c>
      <c r="AA2057">
        <v>141.26298312233402</v>
      </c>
      <c r="AB2057">
        <v>19.202977006608499</v>
      </c>
      <c r="AC2057">
        <v>0</v>
      </c>
      <c r="AD2057">
        <v>0</v>
      </c>
      <c r="AE2057">
        <v>170.14398570950829</v>
      </c>
    </row>
    <row r="2058" spans="1:31" x14ac:dyDescent="0.3">
      <c r="A2058">
        <v>2713077</v>
      </c>
      <c r="B2058">
        <v>1</v>
      </c>
      <c r="C2058" t="s">
        <v>80</v>
      </c>
      <c r="D2058" t="s">
        <v>106</v>
      </c>
      <c r="E2058" t="s">
        <v>213</v>
      </c>
      <c r="F2058" t="s">
        <v>6014</v>
      </c>
      <c r="G2058" t="s">
        <v>209</v>
      </c>
      <c r="H2058" t="s">
        <v>153</v>
      </c>
      <c r="I2058" t="s">
        <v>136</v>
      </c>
      <c r="J2058" t="s">
        <v>137</v>
      </c>
      <c r="K2058" t="s">
        <v>210</v>
      </c>
      <c r="L2058" t="s">
        <v>6015</v>
      </c>
      <c r="M2058" t="s">
        <v>6016</v>
      </c>
      <c r="N2058">
        <v>7.7569444440000002</v>
      </c>
      <c r="O2058">
        <v>1</v>
      </c>
      <c r="P2058">
        <v>193</v>
      </c>
      <c r="Q2058">
        <v>15</v>
      </c>
      <c r="R2058">
        <v>82</v>
      </c>
      <c r="S2058">
        <v>4</v>
      </c>
      <c r="T2058">
        <v>30</v>
      </c>
      <c r="U2058">
        <v>0</v>
      </c>
      <c r="V2058">
        <v>0</v>
      </c>
      <c r="W2058">
        <v>5.1994879635190951</v>
      </c>
      <c r="X2058">
        <v>289.43348620349883</v>
      </c>
      <c r="Y2058">
        <v>50.888795138976995</v>
      </c>
      <c r="Z2058">
        <v>129.39673761232629</v>
      </c>
      <c r="AA2058">
        <v>185.99488750405288</v>
      </c>
      <c r="AB2058">
        <v>135.40823311048942</v>
      </c>
      <c r="AC2058">
        <v>0</v>
      </c>
      <c r="AD2058">
        <v>0</v>
      </c>
      <c r="AE2058">
        <v>796.32162753286343</v>
      </c>
    </row>
    <row r="2059" spans="1:31" x14ac:dyDescent="0.3">
      <c r="A2059">
        <v>2713183</v>
      </c>
      <c r="B2059">
        <v>1</v>
      </c>
      <c r="C2059" t="s">
        <v>81</v>
      </c>
      <c r="D2059" t="s">
        <v>120</v>
      </c>
      <c r="E2059" t="s">
        <v>156</v>
      </c>
      <c r="F2059" t="s">
        <v>6017</v>
      </c>
      <c r="G2059" t="s">
        <v>209</v>
      </c>
      <c r="H2059" t="s">
        <v>153</v>
      </c>
      <c r="I2059" t="s">
        <v>136</v>
      </c>
      <c r="J2059" t="s">
        <v>137</v>
      </c>
      <c r="K2059" t="s">
        <v>210</v>
      </c>
      <c r="L2059" t="s">
        <v>6018</v>
      </c>
      <c r="M2059" t="s">
        <v>6019</v>
      </c>
      <c r="N2059">
        <v>5.8661111110000004</v>
      </c>
      <c r="O2059">
        <v>0</v>
      </c>
      <c r="P2059">
        <v>345</v>
      </c>
      <c r="Q2059">
        <v>8</v>
      </c>
      <c r="R2059">
        <v>16</v>
      </c>
      <c r="S2059">
        <v>0</v>
      </c>
      <c r="T2059">
        <v>29</v>
      </c>
      <c r="U2059">
        <v>0</v>
      </c>
      <c r="V2059">
        <v>0</v>
      </c>
      <c r="W2059">
        <v>0</v>
      </c>
      <c r="X2059">
        <v>370.82906544148454</v>
      </c>
      <c r="Y2059">
        <v>0</v>
      </c>
      <c r="Z2059">
        <v>10.13783521690168</v>
      </c>
      <c r="AA2059">
        <v>0</v>
      </c>
      <c r="AB2059">
        <v>130.98264101631133</v>
      </c>
      <c r="AC2059">
        <v>0</v>
      </c>
      <c r="AD2059">
        <v>0</v>
      </c>
      <c r="AE2059">
        <v>511.94954167469757</v>
      </c>
    </row>
    <row r="2060" spans="1:31" x14ac:dyDescent="0.3">
      <c r="A2060">
        <v>2713163</v>
      </c>
      <c r="B2060">
        <v>1</v>
      </c>
      <c r="C2060" t="s">
        <v>80</v>
      </c>
      <c r="D2060" t="s">
        <v>93</v>
      </c>
      <c r="E2060" t="s">
        <v>150</v>
      </c>
      <c r="F2060" t="s">
        <v>6020</v>
      </c>
      <c r="G2060" t="s">
        <v>209</v>
      </c>
      <c r="H2060" t="s">
        <v>153</v>
      </c>
      <c r="I2060" t="s">
        <v>136</v>
      </c>
      <c r="J2060" t="s">
        <v>137</v>
      </c>
      <c r="K2060" t="s">
        <v>210</v>
      </c>
      <c r="L2060" t="s">
        <v>6021</v>
      </c>
      <c r="M2060" t="s">
        <v>6022</v>
      </c>
      <c r="N2060">
        <v>7.727777777</v>
      </c>
      <c r="O2060">
        <v>9</v>
      </c>
      <c r="P2060">
        <v>4740</v>
      </c>
      <c r="Q2060">
        <v>248</v>
      </c>
      <c r="R2060">
        <v>1486</v>
      </c>
      <c r="S2060">
        <v>57</v>
      </c>
      <c r="T2060">
        <v>1247</v>
      </c>
      <c r="U2060">
        <v>6</v>
      </c>
      <c r="V2060">
        <v>1</v>
      </c>
      <c r="W2060">
        <v>102.92993096186956</v>
      </c>
      <c r="X2060">
        <v>5130.6082315113408</v>
      </c>
      <c r="Y2060">
        <v>7025.7066750432987</v>
      </c>
      <c r="Z2060">
        <v>4800.9716579214037</v>
      </c>
      <c r="AA2060">
        <v>3565.3114985077796</v>
      </c>
      <c r="AB2060">
        <v>5174.5656962459525</v>
      </c>
      <c r="AC2060">
        <v>2382.1520780433239</v>
      </c>
      <c r="AD2060">
        <v>11.4790618095972</v>
      </c>
      <c r="AE2060">
        <v>28193.724830044564</v>
      </c>
    </row>
    <row r="2061" spans="1:31" x14ac:dyDescent="0.3">
      <c r="A2061">
        <v>2713000</v>
      </c>
      <c r="B2061">
        <v>1</v>
      </c>
      <c r="C2061" t="s">
        <v>80</v>
      </c>
      <c r="D2061" t="s">
        <v>94</v>
      </c>
      <c r="E2061" t="s">
        <v>150</v>
      </c>
      <c r="F2061" t="s">
        <v>6023</v>
      </c>
      <c r="G2061" t="s">
        <v>300</v>
      </c>
      <c r="H2061" t="s">
        <v>153</v>
      </c>
      <c r="I2061" t="s">
        <v>136</v>
      </c>
      <c r="J2061" t="s">
        <v>137</v>
      </c>
      <c r="K2061" t="s">
        <v>210</v>
      </c>
      <c r="L2061" t="s">
        <v>6024</v>
      </c>
      <c r="M2061" t="s">
        <v>6025</v>
      </c>
      <c r="N2061">
        <v>2.3911111109999998</v>
      </c>
      <c r="O2061">
        <v>9</v>
      </c>
      <c r="P2061">
        <v>2985</v>
      </c>
      <c r="Q2061">
        <v>74</v>
      </c>
      <c r="R2061">
        <v>157</v>
      </c>
      <c r="S2061">
        <v>27</v>
      </c>
      <c r="T2061">
        <v>297</v>
      </c>
      <c r="U2061">
        <v>0</v>
      </c>
      <c r="V2061">
        <v>0</v>
      </c>
      <c r="W2061">
        <v>9.515831142674223</v>
      </c>
      <c r="X2061">
        <v>609.35762445070213</v>
      </c>
      <c r="Y2061">
        <v>117.44597394594874</v>
      </c>
      <c r="Z2061">
        <v>43.767155486162935</v>
      </c>
      <c r="AA2061">
        <v>446.96668794265082</v>
      </c>
      <c r="AB2061">
        <v>316.50533985951245</v>
      </c>
      <c r="AC2061">
        <v>0</v>
      </c>
      <c r="AD2061">
        <v>0</v>
      </c>
      <c r="AE2061">
        <v>1543.5586128276514</v>
      </c>
    </row>
    <row r="2062" spans="1:31" x14ac:dyDescent="0.3">
      <c r="A2062">
        <v>2713020</v>
      </c>
      <c r="B2062">
        <v>1</v>
      </c>
      <c r="C2062" t="s">
        <v>81</v>
      </c>
      <c r="D2062" t="s">
        <v>118</v>
      </c>
      <c r="E2062" t="s">
        <v>213</v>
      </c>
      <c r="F2062" t="s">
        <v>6026</v>
      </c>
      <c r="G2062" t="s">
        <v>209</v>
      </c>
      <c r="H2062" t="s">
        <v>153</v>
      </c>
      <c r="I2062" t="s">
        <v>136</v>
      </c>
      <c r="J2062" t="s">
        <v>137</v>
      </c>
      <c r="K2062" t="s">
        <v>210</v>
      </c>
      <c r="L2062" t="s">
        <v>6027</v>
      </c>
      <c r="M2062" t="s">
        <v>6028</v>
      </c>
      <c r="N2062">
        <v>0.57250000000000001</v>
      </c>
      <c r="O2062">
        <v>0</v>
      </c>
      <c r="P2062">
        <v>200</v>
      </c>
      <c r="Q2062">
        <v>31</v>
      </c>
      <c r="R2062">
        <v>17</v>
      </c>
      <c r="S2062">
        <v>1</v>
      </c>
      <c r="T2062">
        <v>14</v>
      </c>
      <c r="U2062">
        <v>0</v>
      </c>
      <c r="V2062">
        <v>0</v>
      </c>
      <c r="W2062">
        <v>0</v>
      </c>
      <c r="X2062">
        <v>18.37113721373753</v>
      </c>
      <c r="Y2062">
        <v>0.59346738107144259</v>
      </c>
      <c r="Z2062">
        <v>0.64036852331032501</v>
      </c>
      <c r="AA2062">
        <v>0</v>
      </c>
      <c r="AB2062">
        <v>3.3536747346020102</v>
      </c>
      <c r="AC2062">
        <v>0</v>
      </c>
      <c r="AD2062">
        <v>0</v>
      </c>
      <c r="AE2062">
        <v>22.958647852721306</v>
      </c>
    </row>
    <row r="2063" spans="1:31" x14ac:dyDescent="0.3">
      <c r="A2063">
        <v>2713312</v>
      </c>
      <c r="B2063">
        <v>1</v>
      </c>
      <c r="C2063" t="s">
        <v>80</v>
      </c>
      <c r="D2063" t="s">
        <v>108</v>
      </c>
      <c r="E2063" t="s">
        <v>145</v>
      </c>
      <c r="F2063" t="s">
        <v>6029</v>
      </c>
      <c r="G2063" t="s">
        <v>230</v>
      </c>
      <c r="H2063" t="s">
        <v>135</v>
      </c>
      <c r="I2063" t="s">
        <v>136</v>
      </c>
      <c r="J2063" t="s">
        <v>137</v>
      </c>
      <c r="K2063" t="s">
        <v>138</v>
      </c>
      <c r="L2063" t="s">
        <v>6030</v>
      </c>
      <c r="M2063" t="s">
        <v>6031</v>
      </c>
      <c r="N2063">
        <v>3.9822222219999999</v>
      </c>
      <c r="O2063">
        <v>0</v>
      </c>
      <c r="P2063">
        <v>1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0.8388964476611227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0.8388964476611227</v>
      </c>
    </row>
    <row r="2064" spans="1:31" x14ac:dyDescent="0.3">
      <c r="A2064">
        <v>2713455</v>
      </c>
      <c r="B2064">
        <v>1</v>
      </c>
      <c r="C2064" t="s">
        <v>81</v>
      </c>
      <c r="D2064" t="s">
        <v>128</v>
      </c>
      <c r="E2064" t="s">
        <v>132</v>
      </c>
      <c r="F2064" t="s">
        <v>6032</v>
      </c>
      <c r="G2064" t="s">
        <v>170</v>
      </c>
      <c r="H2064" t="s">
        <v>135</v>
      </c>
      <c r="I2064" t="s">
        <v>136</v>
      </c>
      <c r="J2064" t="s">
        <v>137</v>
      </c>
      <c r="K2064" t="s">
        <v>138</v>
      </c>
      <c r="L2064" t="s">
        <v>6033</v>
      </c>
      <c r="M2064" t="s">
        <v>6034</v>
      </c>
      <c r="N2064">
        <v>0.58388888800000005</v>
      </c>
      <c r="O2064">
        <v>0</v>
      </c>
      <c r="P2064">
        <v>1231</v>
      </c>
      <c r="Q2064">
        <v>0</v>
      </c>
      <c r="R2064">
        <v>0</v>
      </c>
      <c r="S2064">
        <v>0</v>
      </c>
      <c r="T2064">
        <v>130</v>
      </c>
      <c r="U2064">
        <v>0</v>
      </c>
      <c r="V2064">
        <v>0</v>
      </c>
      <c r="W2064">
        <v>0</v>
      </c>
      <c r="X2064">
        <v>153.86644883275622</v>
      </c>
      <c r="Y2064">
        <v>0</v>
      </c>
      <c r="Z2064">
        <v>0</v>
      </c>
      <c r="AA2064">
        <v>0</v>
      </c>
      <c r="AB2064">
        <v>73.881052238567122</v>
      </c>
      <c r="AC2064">
        <v>0</v>
      </c>
      <c r="AD2064">
        <v>0</v>
      </c>
      <c r="AE2064">
        <v>227.74750107132334</v>
      </c>
    </row>
    <row r="2065" spans="1:31" x14ac:dyDescent="0.3">
      <c r="A2065">
        <v>2713100</v>
      </c>
      <c r="B2065">
        <v>1</v>
      </c>
      <c r="C2065" t="s">
        <v>80</v>
      </c>
      <c r="D2065" t="s">
        <v>83</v>
      </c>
      <c r="E2065" t="s">
        <v>213</v>
      </c>
      <c r="F2065" t="s">
        <v>6035</v>
      </c>
      <c r="G2065" t="s">
        <v>300</v>
      </c>
      <c r="H2065" t="s">
        <v>153</v>
      </c>
      <c r="I2065" t="s">
        <v>136</v>
      </c>
      <c r="J2065" t="s">
        <v>137</v>
      </c>
      <c r="K2065" t="s">
        <v>210</v>
      </c>
      <c r="L2065" t="s">
        <v>6036</v>
      </c>
      <c r="M2065" t="s">
        <v>6037</v>
      </c>
      <c r="N2065">
        <v>3.3452777770000002</v>
      </c>
      <c r="O2065">
        <v>0</v>
      </c>
      <c r="P2065">
        <v>9</v>
      </c>
      <c r="Q2065">
        <v>0</v>
      </c>
      <c r="R2065">
        <v>3</v>
      </c>
      <c r="S2065">
        <v>1</v>
      </c>
      <c r="T2065">
        <v>0</v>
      </c>
      <c r="U2065">
        <v>2</v>
      </c>
      <c r="V2065">
        <v>0</v>
      </c>
      <c r="W2065">
        <v>0</v>
      </c>
      <c r="X2065">
        <v>12.176627627498853</v>
      </c>
      <c r="Y2065">
        <v>0</v>
      </c>
      <c r="Z2065">
        <v>1.4948408058315952</v>
      </c>
      <c r="AA2065">
        <v>1009.6195324065402</v>
      </c>
      <c r="AB2065">
        <v>0</v>
      </c>
      <c r="AC2065">
        <v>95.676465868586874</v>
      </c>
      <c r="AD2065">
        <v>0</v>
      </c>
      <c r="AE2065">
        <v>1118.9674667084576</v>
      </c>
    </row>
    <row r="2066" spans="1:31" x14ac:dyDescent="0.3">
      <c r="A2066">
        <v>2713152</v>
      </c>
      <c r="B2066">
        <v>2</v>
      </c>
      <c r="C2066" t="s">
        <v>80</v>
      </c>
      <c r="D2066" t="s">
        <v>87</v>
      </c>
      <c r="E2066" t="s">
        <v>156</v>
      </c>
      <c r="F2066" t="s">
        <v>6038</v>
      </c>
      <c r="G2066" t="s">
        <v>185</v>
      </c>
      <c r="H2066" t="s">
        <v>153</v>
      </c>
      <c r="I2066" t="s">
        <v>136</v>
      </c>
      <c r="J2066" t="s">
        <v>137</v>
      </c>
      <c r="K2066" t="s">
        <v>138</v>
      </c>
      <c r="L2066" t="s">
        <v>6039</v>
      </c>
      <c r="M2066" t="s">
        <v>6040</v>
      </c>
      <c r="N2066">
        <v>0.946111111</v>
      </c>
      <c r="O2066">
        <v>0</v>
      </c>
      <c r="P2066">
        <v>0</v>
      </c>
      <c r="Q2066">
        <v>0</v>
      </c>
      <c r="R2066">
        <v>0</v>
      </c>
      <c r="S2066">
        <v>3</v>
      </c>
      <c r="T2066">
        <v>0</v>
      </c>
      <c r="U2066">
        <v>1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118.34978373366772</v>
      </c>
      <c r="AB2066">
        <v>0</v>
      </c>
      <c r="AC2066">
        <v>54.202275806394837</v>
      </c>
      <c r="AD2066">
        <v>0</v>
      </c>
      <c r="AE2066">
        <v>172.55205954006254</v>
      </c>
    </row>
    <row r="2067" spans="1:31" x14ac:dyDescent="0.3">
      <c r="A2067">
        <v>2713498</v>
      </c>
      <c r="B2067">
        <v>1</v>
      </c>
      <c r="C2067" t="s">
        <v>81</v>
      </c>
      <c r="D2067" t="s">
        <v>128</v>
      </c>
      <c r="E2067" t="s">
        <v>161</v>
      </c>
      <c r="F2067" t="s">
        <v>6041</v>
      </c>
      <c r="G2067" t="s">
        <v>163</v>
      </c>
      <c r="H2067" t="s">
        <v>135</v>
      </c>
      <c r="I2067" t="s">
        <v>136</v>
      </c>
      <c r="J2067" t="s">
        <v>137</v>
      </c>
      <c r="K2067" t="s">
        <v>138</v>
      </c>
      <c r="L2067" t="s">
        <v>6042</v>
      </c>
      <c r="M2067" t="s">
        <v>6043</v>
      </c>
      <c r="N2067">
        <v>3.1827777770000001</v>
      </c>
      <c r="O2067">
        <v>0</v>
      </c>
      <c r="P2067">
        <v>0</v>
      </c>
      <c r="Q2067">
        <v>0</v>
      </c>
      <c r="R2067">
        <v>4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0.82085024534008832</v>
      </c>
      <c r="AA2067">
        <v>0</v>
      </c>
      <c r="AB2067">
        <v>0</v>
      </c>
      <c r="AC2067">
        <v>0</v>
      </c>
      <c r="AD2067">
        <v>0</v>
      </c>
      <c r="AE2067">
        <v>0.82085024534008832</v>
      </c>
    </row>
    <row r="2068" spans="1:31" x14ac:dyDescent="0.3">
      <c r="A2068">
        <v>2713355</v>
      </c>
      <c r="B2068">
        <v>1</v>
      </c>
      <c r="C2068" t="s">
        <v>80</v>
      </c>
      <c r="D2068" t="s">
        <v>104</v>
      </c>
      <c r="E2068" t="s">
        <v>145</v>
      </c>
      <c r="F2068" t="s">
        <v>6044</v>
      </c>
      <c r="G2068" t="s">
        <v>230</v>
      </c>
      <c r="H2068" t="s">
        <v>135</v>
      </c>
      <c r="I2068" t="s">
        <v>136</v>
      </c>
      <c r="J2068" t="s">
        <v>137</v>
      </c>
      <c r="K2068" t="s">
        <v>138</v>
      </c>
      <c r="L2068" t="s">
        <v>6045</v>
      </c>
      <c r="M2068" t="s">
        <v>6046</v>
      </c>
      <c r="N2068">
        <v>2.790277777</v>
      </c>
      <c r="O2068">
        <v>0</v>
      </c>
      <c r="P2068">
        <v>2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0.90534011670682502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0.90534011670682502</v>
      </c>
    </row>
    <row r="2069" spans="1:31" x14ac:dyDescent="0.3">
      <c r="A2069">
        <v>2713057</v>
      </c>
      <c r="B2069">
        <v>1</v>
      </c>
      <c r="C2069" t="s">
        <v>80</v>
      </c>
      <c r="D2069" t="s">
        <v>100</v>
      </c>
      <c r="E2069" t="s">
        <v>213</v>
      </c>
      <c r="F2069" t="s">
        <v>6047</v>
      </c>
      <c r="G2069" t="s">
        <v>209</v>
      </c>
      <c r="H2069" t="s">
        <v>153</v>
      </c>
      <c r="I2069" t="s">
        <v>136</v>
      </c>
      <c r="J2069" t="s">
        <v>137</v>
      </c>
      <c r="K2069" t="s">
        <v>210</v>
      </c>
      <c r="L2069" t="s">
        <v>6048</v>
      </c>
      <c r="M2069" t="s">
        <v>6049</v>
      </c>
      <c r="N2069">
        <v>9.3611111109999996</v>
      </c>
      <c r="O2069">
        <v>0</v>
      </c>
      <c r="P2069">
        <v>2</v>
      </c>
      <c r="Q2069">
        <v>16</v>
      </c>
      <c r="R2069">
        <v>72</v>
      </c>
      <c r="S2069">
        <v>1</v>
      </c>
      <c r="T2069">
        <v>6</v>
      </c>
      <c r="U2069">
        <v>0</v>
      </c>
      <c r="V2069">
        <v>0</v>
      </c>
      <c r="W2069">
        <v>0</v>
      </c>
      <c r="X2069">
        <v>3.8243089156000005</v>
      </c>
      <c r="Y2069">
        <v>106.43371590433132</v>
      </c>
      <c r="Z2069">
        <v>17.276566953976502</v>
      </c>
      <c r="AA2069">
        <v>1.2914630331799999</v>
      </c>
      <c r="AB2069">
        <v>0</v>
      </c>
      <c r="AC2069">
        <v>0</v>
      </c>
      <c r="AD2069">
        <v>0</v>
      </c>
      <c r="AE2069">
        <v>128.82605480708781</v>
      </c>
    </row>
    <row r="2070" spans="1:31" x14ac:dyDescent="0.3">
      <c r="A2070">
        <v>2713598</v>
      </c>
      <c r="B2070">
        <v>1</v>
      </c>
      <c r="C2070" t="s">
        <v>80</v>
      </c>
      <c r="D2070" t="s">
        <v>100</v>
      </c>
      <c r="E2070" t="s">
        <v>145</v>
      </c>
      <c r="F2070" t="s">
        <v>6050</v>
      </c>
      <c r="G2070" t="s">
        <v>158</v>
      </c>
      <c r="H2070" t="s">
        <v>135</v>
      </c>
      <c r="I2070" t="s">
        <v>136</v>
      </c>
      <c r="J2070" t="s">
        <v>3</v>
      </c>
      <c r="K2070" t="s">
        <v>138</v>
      </c>
      <c r="L2070" t="s">
        <v>6051</v>
      </c>
      <c r="M2070" t="s">
        <v>6052</v>
      </c>
      <c r="N2070">
        <v>0.98805555499999997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2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1.7854135532533331</v>
      </c>
      <c r="AC2070">
        <v>0</v>
      </c>
      <c r="AD2070">
        <v>0</v>
      </c>
      <c r="AE2070">
        <v>1.7854135532533331</v>
      </c>
    </row>
    <row r="2071" spans="1:31" x14ac:dyDescent="0.3">
      <c r="A2071">
        <v>2713080</v>
      </c>
      <c r="B2071">
        <v>1</v>
      </c>
      <c r="C2071" t="s">
        <v>80</v>
      </c>
      <c r="D2071" t="s">
        <v>107</v>
      </c>
      <c r="E2071" t="s">
        <v>161</v>
      </c>
      <c r="F2071" t="s">
        <v>6053</v>
      </c>
      <c r="G2071" t="s">
        <v>170</v>
      </c>
      <c r="H2071" t="s">
        <v>135</v>
      </c>
      <c r="I2071" t="s">
        <v>136</v>
      </c>
      <c r="J2071" t="s">
        <v>137</v>
      </c>
      <c r="K2071" t="s">
        <v>138</v>
      </c>
      <c r="L2071" t="s">
        <v>6054</v>
      </c>
      <c r="M2071" t="s">
        <v>6055</v>
      </c>
      <c r="N2071">
        <v>0.998611111</v>
      </c>
      <c r="O2071">
        <v>0</v>
      </c>
      <c r="P2071">
        <v>120</v>
      </c>
      <c r="Q2071">
        <v>0</v>
      </c>
      <c r="R2071">
        <v>0</v>
      </c>
      <c r="S2071">
        <v>0</v>
      </c>
      <c r="T2071">
        <v>6</v>
      </c>
      <c r="U2071">
        <v>0</v>
      </c>
      <c r="V2071">
        <v>0</v>
      </c>
      <c r="W2071">
        <v>0</v>
      </c>
      <c r="X2071">
        <v>14.34692816196049</v>
      </c>
      <c r="Y2071">
        <v>0</v>
      </c>
      <c r="Z2071">
        <v>0</v>
      </c>
      <c r="AA2071">
        <v>0</v>
      </c>
      <c r="AB2071">
        <v>7.1385161127855854</v>
      </c>
      <c r="AC2071">
        <v>0</v>
      </c>
      <c r="AD2071">
        <v>0</v>
      </c>
      <c r="AE2071">
        <v>21.485444274746076</v>
      </c>
    </row>
    <row r="2072" spans="1:31" x14ac:dyDescent="0.3">
      <c r="A2072">
        <v>2713458</v>
      </c>
      <c r="B2072">
        <v>1</v>
      </c>
      <c r="C2072" t="s">
        <v>80</v>
      </c>
      <c r="D2072" t="s">
        <v>87</v>
      </c>
      <c r="E2072" t="s">
        <v>145</v>
      </c>
      <c r="F2072" t="s">
        <v>6056</v>
      </c>
      <c r="G2072" t="s">
        <v>181</v>
      </c>
      <c r="H2072" t="s">
        <v>135</v>
      </c>
      <c r="I2072" t="s">
        <v>136</v>
      </c>
      <c r="J2072" t="s">
        <v>137</v>
      </c>
      <c r="K2072" t="s">
        <v>138</v>
      </c>
      <c r="L2072" t="s">
        <v>6057</v>
      </c>
      <c r="M2072" t="s">
        <v>6058</v>
      </c>
      <c r="N2072">
        <v>1.1477777769999999</v>
      </c>
      <c r="O2072">
        <v>0</v>
      </c>
      <c r="P2072">
        <v>7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1.83846602547035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1.83846602547035</v>
      </c>
    </row>
    <row r="2073" spans="1:31" x14ac:dyDescent="0.3">
      <c r="A2073">
        <v>2713604</v>
      </c>
      <c r="B2073">
        <v>1</v>
      </c>
      <c r="C2073" t="s">
        <v>81</v>
      </c>
      <c r="D2073" t="s">
        <v>127</v>
      </c>
      <c r="E2073" t="s">
        <v>213</v>
      </c>
      <c r="F2073" t="s">
        <v>5976</v>
      </c>
      <c r="G2073" t="s">
        <v>152</v>
      </c>
      <c r="H2073" t="s">
        <v>153</v>
      </c>
      <c r="I2073" t="s">
        <v>136</v>
      </c>
      <c r="J2073" t="s">
        <v>137</v>
      </c>
      <c r="K2073" t="s">
        <v>138</v>
      </c>
      <c r="L2073" t="s">
        <v>6059</v>
      </c>
      <c r="M2073" t="s">
        <v>6060</v>
      </c>
      <c r="N2073">
        <v>1.7024999999999999</v>
      </c>
      <c r="O2073">
        <v>0</v>
      </c>
      <c r="P2073">
        <v>0</v>
      </c>
      <c r="Q2073">
        <v>0</v>
      </c>
      <c r="R2073">
        <v>0</v>
      </c>
      <c r="S2073">
        <v>3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296.76630021493219</v>
      </c>
      <c r="AB2073">
        <v>0</v>
      </c>
      <c r="AC2073">
        <v>0</v>
      </c>
      <c r="AD2073">
        <v>0</v>
      </c>
      <c r="AE2073">
        <v>296.76630021493219</v>
      </c>
    </row>
    <row r="2074" spans="1:31" x14ac:dyDescent="0.3">
      <c r="A2074">
        <v>2713558</v>
      </c>
      <c r="B2074">
        <v>1</v>
      </c>
      <c r="C2074" t="s">
        <v>80</v>
      </c>
      <c r="D2074" t="s">
        <v>99</v>
      </c>
      <c r="E2074" t="s">
        <v>161</v>
      </c>
      <c r="F2074" t="s">
        <v>6061</v>
      </c>
      <c r="G2074" t="s">
        <v>163</v>
      </c>
      <c r="H2074" t="s">
        <v>135</v>
      </c>
      <c r="I2074" t="s">
        <v>136</v>
      </c>
      <c r="J2074" t="s">
        <v>137</v>
      </c>
      <c r="K2074" t="s">
        <v>138</v>
      </c>
      <c r="L2074" t="s">
        <v>6062</v>
      </c>
      <c r="M2074" t="s">
        <v>6063</v>
      </c>
      <c r="N2074">
        <v>1.197777777</v>
      </c>
      <c r="O2074">
        <v>0</v>
      </c>
      <c r="P2074">
        <v>53</v>
      </c>
      <c r="Q2074">
        <v>0</v>
      </c>
      <c r="R2074">
        <v>0</v>
      </c>
      <c r="S2074">
        <v>0</v>
      </c>
      <c r="T2074">
        <v>1</v>
      </c>
      <c r="U2074">
        <v>0</v>
      </c>
      <c r="V2074">
        <v>0</v>
      </c>
      <c r="W2074">
        <v>0</v>
      </c>
      <c r="X2074">
        <v>12.819655274637732</v>
      </c>
      <c r="Y2074">
        <v>0</v>
      </c>
      <c r="Z2074">
        <v>0</v>
      </c>
      <c r="AA2074">
        <v>0</v>
      </c>
      <c r="AB2074">
        <v>0.25073008467984587</v>
      </c>
      <c r="AC2074">
        <v>0</v>
      </c>
      <c r="AD2074">
        <v>0</v>
      </c>
      <c r="AE2074">
        <v>13.070385359317578</v>
      </c>
    </row>
    <row r="2075" spans="1:31" x14ac:dyDescent="0.3">
      <c r="A2075">
        <v>2713289</v>
      </c>
      <c r="B2075">
        <v>1</v>
      </c>
      <c r="C2075" t="s">
        <v>81</v>
      </c>
      <c r="D2075" t="s">
        <v>117</v>
      </c>
      <c r="E2075" t="s">
        <v>156</v>
      </c>
      <c r="F2075" t="s">
        <v>6064</v>
      </c>
      <c r="G2075" t="s">
        <v>185</v>
      </c>
      <c r="H2075" t="s">
        <v>153</v>
      </c>
      <c r="I2075" t="s">
        <v>136</v>
      </c>
      <c r="J2075" t="s">
        <v>137</v>
      </c>
      <c r="K2075" t="s">
        <v>138</v>
      </c>
      <c r="L2075" t="s">
        <v>6065</v>
      </c>
      <c r="M2075" t="s">
        <v>6066</v>
      </c>
      <c r="N2075">
        <v>5.0147222219999996</v>
      </c>
      <c r="O2075">
        <v>0</v>
      </c>
      <c r="P2075">
        <v>0</v>
      </c>
      <c r="Q2075">
        <v>3</v>
      </c>
      <c r="R2075">
        <v>0</v>
      </c>
      <c r="S2075">
        <v>1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207.73047859398599</v>
      </c>
      <c r="Z2075">
        <v>0</v>
      </c>
      <c r="AA2075">
        <v>31.091033952404224</v>
      </c>
      <c r="AB2075">
        <v>0</v>
      </c>
      <c r="AC2075">
        <v>0</v>
      </c>
      <c r="AD2075">
        <v>0</v>
      </c>
      <c r="AE2075">
        <v>238.82151254639021</v>
      </c>
    </row>
    <row r="2076" spans="1:31" x14ac:dyDescent="0.3">
      <c r="A2076">
        <v>2712980</v>
      </c>
      <c r="B2076">
        <v>1</v>
      </c>
      <c r="C2076" t="s">
        <v>81</v>
      </c>
      <c r="D2076" t="s">
        <v>126</v>
      </c>
      <c r="E2076" t="s">
        <v>156</v>
      </c>
      <c r="F2076" t="s">
        <v>6067</v>
      </c>
      <c r="G2076" t="s">
        <v>185</v>
      </c>
      <c r="H2076" t="s">
        <v>153</v>
      </c>
      <c r="I2076" t="s">
        <v>136</v>
      </c>
      <c r="J2076" t="s">
        <v>137</v>
      </c>
      <c r="K2076" t="s">
        <v>138</v>
      </c>
      <c r="L2076" t="s">
        <v>6068</v>
      </c>
      <c r="M2076" t="s">
        <v>6069</v>
      </c>
      <c r="N2076">
        <v>2.5608333330000002</v>
      </c>
      <c r="O2076">
        <v>0</v>
      </c>
      <c r="P2076">
        <v>80</v>
      </c>
      <c r="Q2076">
        <v>0</v>
      </c>
      <c r="R2076">
        <v>8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20.421121295896789</v>
      </c>
      <c r="Y2076">
        <v>0</v>
      </c>
      <c r="Z2076">
        <v>1.3888943982024999</v>
      </c>
      <c r="AA2076">
        <v>0</v>
      </c>
      <c r="AB2076">
        <v>0</v>
      </c>
      <c r="AC2076">
        <v>0</v>
      </c>
      <c r="AD2076">
        <v>0</v>
      </c>
      <c r="AE2076">
        <v>21.810015694099288</v>
      </c>
    </row>
    <row r="2077" spans="1:31" x14ac:dyDescent="0.3">
      <c r="A2077">
        <v>2713372</v>
      </c>
      <c r="B2077">
        <v>1</v>
      </c>
      <c r="C2077" t="s">
        <v>80</v>
      </c>
      <c r="D2077" t="s">
        <v>105</v>
      </c>
      <c r="E2077" t="s">
        <v>150</v>
      </c>
      <c r="F2077" t="s">
        <v>6070</v>
      </c>
      <c r="G2077" t="s">
        <v>152</v>
      </c>
      <c r="H2077" t="s">
        <v>153</v>
      </c>
      <c r="I2077" t="s">
        <v>136</v>
      </c>
      <c r="J2077" t="s">
        <v>137</v>
      </c>
      <c r="K2077" t="s">
        <v>138</v>
      </c>
      <c r="L2077" t="s">
        <v>6071</v>
      </c>
      <c r="M2077" t="s">
        <v>6072</v>
      </c>
      <c r="N2077">
        <v>0.84305555499999996</v>
      </c>
      <c r="O2077">
        <v>0</v>
      </c>
      <c r="P2077">
        <v>1139</v>
      </c>
      <c r="Q2077">
        <v>0</v>
      </c>
      <c r="R2077">
        <v>19</v>
      </c>
      <c r="S2077">
        <v>3</v>
      </c>
      <c r="T2077">
        <v>96</v>
      </c>
      <c r="U2077">
        <v>1</v>
      </c>
      <c r="V2077">
        <v>0</v>
      </c>
      <c r="W2077">
        <v>0</v>
      </c>
      <c r="X2077">
        <v>185.2735710742588</v>
      </c>
      <c r="Y2077">
        <v>0</v>
      </c>
      <c r="Z2077">
        <v>5.5536964043932029</v>
      </c>
      <c r="AA2077">
        <v>54.586349927398643</v>
      </c>
      <c r="AB2077">
        <v>99.143444627233876</v>
      </c>
      <c r="AC2077">
        <v>124.21628458533564</v>
      </c>
      <c r="AD2077">
        <v>0</v>
      </c>
      <c r="AE2077">
        <v>468.77334661862017</v>
      </c>
    </row>
    <row r="2078" spans="1:31" x14ac:dyDescent="0.3">
      <c r="A2078">
        <v>2713040</v>
      </c>
      <c r="B2078">
        <v>1</v>
      </c>
      <c r="C2078" t="s">
        <v>80</v>
      </c>
      <c r="D2078" t="s">
        <v>85</v>
      </c>
      <c r="E2078" t="s">
        <v>200</v>
      </c>
      <c r="F2078" t="s">
        <v>6073</v>
      </c>
      <c r="G2078" t="s">
        <v>925</v>
      </c>
      <c r="H2078" t="s">
        <v>135</v>
      </c>
      <c r="I2078" t="s">
        <v>136</v>
      </c>
      <c r="J2078" t="s">
        <v>137</v>
      </c>
      <c r="K2078" t="s">
        <v>210</v>
      </c>
      <c r="L2078" t="s">
        <v>6074</v>
      </c>
      <c r="M2078" t="s">
        <v>6075</v>
      </c>
      <c r="N2078">
        <v>1.768888888</v>
      </c>
      <c r="O2078">
        <v>0</v>
      </c>
      <c r="P2078">
        <v>47</v>
      </c>
      <c r="Q2078">
        <v>0</v>
      </c>
      <c r="R2078">
        <v>0</v>
      </c>
      <c r="S2078">
        <v>0</v>
      </c>
      <c r="T2078">
        <v>4</v>
      </c>
      <c r="U2078">
        <v>0</v>
      </c>
      <c r="V2078">
        <v>0</v>
      </c>
      <c r="W2078">
        <v>0</v>
      </c>
      <c r="X2078">
        <v>20.821617086014388</v>
      </c>
      <c r="Y2078">
        <v>0</v>
      </c>
      <c r="Z2078">
        <v>0</v>
      </c>
      <c r="AA2078">
        <v>0</v>
      </c>
      <c r="AB2078">
        <v>8.1493833915791729</v>
      </c>
      <c r="AC2078">
        <v>0</v>
      </c>
      <c r="AD2078">
        <v>0</v>
      </c>
      <c r="AE2078">
        <v>28.971000477593563</v>
      </c>
    </row>
    <row r="2079" spans="1:31" x14ac:dyDescent="0.3">
      <c r="A2079">
        <v>2713621</v>
      </c>
      <c r="B2079">
        <v>1</v>
      </c>
      <c r="C2079" t="s">
        <v>81</v>
      </c>
      <c r="D2079" t="s">
        <v>115</v>
      </c>
      <c r="E2079" t="s">
        <v>156</v>
      </c>
      <c r="F2079" t="s">
        <v>6076</v>
      </c>
      <c r="G2079" t="s">
        <v>185</v>
      </c>
      <c r="H2079" t="s">
        <v>153</v>
      </c>
      <c r="I2079" t="s">
        <v>136</v>
      </c>
      <c r="J2079" t="s">
        <v>137</v>
      </c>
      <c r="K2079" t="s">
        <v>138</v>
      </c>
      <c r="L2079" t="s">
        <v>6077</v>
      </c>
      <c r="M2079" t="s">
        <v>6078</v>
      </c>
      <c r="N2079">
        <v>2.7044444439999999</v>
      </c>
      <c r="O2079">
        <v>0</v>
      </c>
      <c r="P2079">
        <v>26</v>
      </c>
      <c r="Q2079">
        <v>0</v>
      </c>
      <c r="R2079">
        <v>1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5.9021312286756009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5.9021312286756009</v>
      </c>
    </row>
    <row r="2080" spans="1:31" x14ac:dyDescent="0.3">
      <c r="A2080">
        <v>2713475</v>
      </c>
      <c r="B2080">
        <v>1</v>
      </c>
      <c r="C2080" t="s">
        <v>81</v>
      </c>
      <c r="D2080" t="s">
        <v>127</v>
      </c>
      <c r="E2080" t="s">
        <v>150</v>
      </c>
      <c r="F2080" t="s">
        <v>6079</v>
      </c>
      <c r="G2080" t="s">
        <v>152</v>
      </c>
      <c r="H2080" t="s">
        <v>153</v>
      </c>
      <c r="I2080" t="s">
        <v>136</v>
      </c>
      <c r="J2080" t="s">
        <v>137</v>
      </c>
      <c r="K2080" t="s">
        <v>138</v>
      </c>
      <c r="L2080" t="s">
        <v>6080</v>
      </c>
      <c r="M2080" t="s">
        <v>6081</v>
      </c>
      <c r="N2080">
        <v>1.1855555550000001</v>
      </c>
      <c r="O2080">
        <v>0</v>
      </c>
      <c r="P2080">
        <v>5455</v>
      </c>
      <c r="Q2080">
        <v>0</v>
      </c>
      <c r="R2080">
        <v>14</v>
      </c>
      <c r="S2080">
        <v>0</v>
      </c>
      <c r="T2080">
        <v>298</v>
      </c>
      <c r="U2080">
        <v>0</v>
      </c>
      <c r="V2080">
        <v>0</v>
      </c>
      <c r="W2080">
        <v>0</v>
      </c>
      <c r="X2080">
        <v>1568.2894021484944</v>
      </c>
      <c r="Y2080">
        <v>0</v>
      </c>
      <c r="Z2080">
        <v>8.7446829263482346</v>
      </c>
      <c r="AA2080">
        <v>0</v>
      </c>
      <c r="AB2080">
        <v>208.66437865572991</v>
      </c>
      <c r="AC2080">
        <v>0</v>
      </c>
      <c r="AD2080">
        <v>0</v>
      </c>
      <c r="AE2080">
        <v>1785.6984637305727</v>
      </c>
    </row>
    <row r="2081" spans="1:31" x14ac:dyDescent="0.3">
      <c r="A2081">
        <v>2713495</v>
      </c>
      <c r="B2081">
        <v>1</v>
      </c>
      <c r="C2081" t="s">
        <v>80</v>
      </c>
      <c r="D2081" t="s">
        <v>103</v>
      </c>
      <c r="E2081" t="s">
        <v>213</v>
      </c>
      <c r="F2081" t="s">
        <v>6082</v>
      </c>
      <c r="G2081" t="s">
        <v>170</v>
      </c>
      <c r="H2081" t="s">
        <v>153</v>
      </c>
      <c r="I2081" t="s">
        <v>136</v>
      </c>
      <c r="J2081" t="s">
        <v>137</v>
      </c>
      <c r="K2081" t="s">
        <v>138</v>
      </c>
      <c r="L2081" t="s">
        <v>6083</v>
      </c>
      <c r="M2081" t="s">
        <v>6084</v>
      </c>
      <c r="N2081">
        <v>0.66277777699999996</v>
      </c>
      <c r="O2081">
        <v>0</v>
      </c>
      <c r="P2081">
        <v>271</v>
      </c>
      <c r="Q2081">
        <v>0</v>
      </c>
      <c r="R2081">
        <v>49</v>
      </c>
      <c r="S2081">
        <v>4</v>
      </c>
      <c r="T2081">
        <v>78</v>
      </c>
      <c r="U2081">
        <v>2</v>
      </c>
      <c r="V2081">
        <v>1</v>
      </c>
      <c r="W2081">
        <v>0</v>
      </c>
      <c r="X2081">
        <v>40.521155947372939</v>
      </c>
      <c r="Y2081">
        <v>0</v>
      </c>
      <c r="Z2081">
        <v>14.834429280938544</v>
      </c>
      <c r="AA2081">
        <v>6.9797452145066341</v>
      </c>
      <c r="AB2081">
        <v>48.094554844871602</v>
      </c>
      <c r="AC2081">
        <v>60.671637572894937</v>
      </c>
      <c r="AD2081">
        <v>2.8627285978010502</v>
      </c>
      <c r="AE2081">
        <v>173.96425145838572</v>
      </c>
    </row>
    <row r="2082" spans="1:31" x14ac:dyDescent="0.3">
      <c r="A2082">
        <v>2713017</v>
      </c>
      <c r="B2082">
        <v>1</v>
      </c>
      <c r="C2082" t="s">
        <v>80</v>
      </c>
      <c r="D2082" t="s">
        <v>97</v>
      </c>
      <c r="E2082" t="s">
        <v>161</v>
      </c>
      <c r="F2082" t="s">
        <v>6085</v>
      </c>
      <c r="G2082" t="s">
        <v>409</v>
      </c>
      <c r="H2082" t="s">
        <v>135</v>
      </c>
      <c r="I2082" t="s">
        <v>136</v>
      </c>
      <c r="J2082" t="s">
        <v>137</v>
      </c>
      <c r="K2082" t="s">
        <v>138</v>
      </c>
      <c r="L2082" t="s">
        <v>6086</v>
      </c>
      <c r="M2082" t="s">
        <v>6087</v>
      </c>
      <c r="N2082">
        <v>1.633888888</v>
      </c>
      <c r="O2082">
        <v>0</v>
      </c>
      <c r="P2082">
        <v>45</v>
      </c>
      <c r="Q2082">
        <v>0</v>
      </c>
      <c r="R2082">
        <v>8</v>
      </c>
      <c r="S2082">
        <v>0</v>
      </c>
      <c r="T2082">
        <v>3</v>
      </c>
      <c r="U2082">
        <v>0</v>
      </c>
      <c r="V2082">
        <v>0</v>
      </c>
      <c r="W2082">
        <v>0</v>
      </c>
      <c r="X2082">
        <v>16.876278828790248</v>
      </c>
      <c r="Y2082">
        <v>0</v>
      </c>
      <c r="Z2082">
        <v>0</v>
      </c>
      <c r="AA2082">
        <v>0</v>
      </c>
      <c r="AB2082">
        <v>2.3542781858716806</v>
      </c>
      <c r="AC2082">
        <v>0</v>
      </c>
      <c r="AD2082">
        <v>0</v>
      </c>
      <c r="AE2082">
        <v>19.23055701466193</v>
      </c>
    </row>
    <row r="2083" spans="1:31" x14ac:dyDescent="0.3">
      <c r="A2083">
        <v>2713352</v>
      </c>
      <c r="B2083">
        <v>1</v>
      </c>
      <c r="C2083" t="s">
        <v>80</v>
      </c>
      <c r="D2083" t="s">
        <v>94</v>
      </c>
      <c r="E2083" t="s">
        <v>145</v>
      </c>
      <c r="F2083" t="s">
        <v>6088</v>
      </c>
      <c r="G2083" t="s">
        <v>230</v>
      </c>
      <c r="H2083" t="s">
        <v>135</v>
      </c>
      <c r="I2083" t="s">
        <v>136</v>
      </c>
      <c r="J2083" t="s">
        <v>137</v>
      </c>
      <c r="K2083" t="s">
        <v>138</v>
      </c>
      <c r="L2083" t="s">
        <v>6089</v>
      </c>
      <c r="M2083" t="s">
        <v>6090</v>
      </c>
      <c r="N2083">
        <v>2.2486111110000002</v>
      </c>
      <c r="O2083">
        <v>0</v>
      </c>
      <c r="P2083">
        <v>1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0.58079832668950004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0.58079832668950004</v>
      </c>
    </row>
    <row r="2084" spans="1:31" x14ac:dyDescent="0.3">
      <c r="A2084">
        <v>2713152</v>
      </c>
      <c r="B2084">
        <v>1</v>
      </c>
      <c r="C2084" t="s">
        <v>80</v>
      </c>
      <c r="D2084" t="s">
        <v>87</v>
      </c>
      <c r="E2084" t="s">
        <v>156</v>
      </c>
      <c r="F2084" t="s">
        <v>6091</v>
      </c>
      <c r="G2084" t="s">
        <v>185</v>
      </c>
      <c r="H2084" t="s">
        <v>153</v>
      </c>
      <c r="I2084" t="s">
        <v>136</v>
      </c>
      <c r="J2084" t="s">
        <v>137</v>
      </c>
      <c r="K2084" t="s">
        <v>138</v>
      </c>
      <c r="L2084" t="s">
        <v>6092</v>
      </c>
      <c r="M2084" t="s">
        <v>6039</v>
      </c>
      <c r="N2084">
        <v>1.7905555550000001</v>
      </c>
      <c r="O2084">
        <v>0</v>
      </c>
      <c r="P2084">
        <v>0</v>
      </c>
      <c r="Q2084">
        <v>0</v>
      </c>
      <c r="R2084">
        <v>0</v>
      </c>
      <c r="S2084">
        <v>1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21.311922074268118</v>
      </c>
      <c r="AB2084">
        <v>0</v>
      </c>
      <c r="AC2084">
        <v>0</v>
      </c>
      <c r="AD2084">
        <v>0</v>
      </c>
      <c r="AE2084">
        <v>21.311922074268118</v>
      </c>
    </row>
    <row r="2085" spans="1:31" x14ac:dyDescent="0.3">
      <c r="A2085">
        <v>2713461</v>
      </c>
      <c r="B2085">
        <v>1</v>
      </c>
      <c r="C2085" t="s">
        <v>80</v>
      </c>
      <c r="D2085" t="s">
        <v>104</v>
      </c>
      <c r="E2085" t="s">
        <v>145</v>
      </c>
      <c r="F2085" t="s">
        <v>6093</v>
      </c>
      <c r="G2085" t="s">
        <v>230</v>
      </c>
      <c r="H2085" t="s">
        <v>135</v>
      </c>
      <c r="I2085" t="s">
        <v>136</v>
      </c>
      <c r="J2085" t="s">
        <v>137</v>
      </c>
      <c r="K2085" t="s">
        <v>138</v>
      </c>
      <c r="L2085" t="s">
        <v>6094</v>
      </c>
      <c r="M2085" t="s">
        <v>6095</v>
      </c>
      <c r="N2085">
        <v>1.132777777</v>
      </c>
      <c r="O2085">
        <v>0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</row>
    <row r="2086" spans="1:31" x14ac:dyDescent="0.3">
      <c r="A2086">
        <v>2712943</v>
      </c>
      <c r="B2086">
        <v>1</v>
      </c>
      <c r="C2086" t="s">
        <v>80</v>
      </c>
      <c r="D2086" t="s">
        <v>82</v>
      </c>
      <c r="E2086" t="s">
        <v>150</v>
      </c>
      <c r="F2086" t="s">
        <v>6096</v>
      </c>
      <c r="G2086" t="s">
        <v>1613</v>
      </c>
      <c r="H2086" t="s">
        <v>153</v>
      </c>
      <c r="I2086" t="s">
        <v>490</v>
      </c>
      <c r="J2086" t="s">
        <v>137</v>
      </c>
      <c r="K2086" t="s">
        <v>210</v>
      </c>
      <c r="L2086" t="s">
        <v>6097</v>
      </c>
      <c r="M2086" t="s">
        <v>6098</v>
      </c>
      <c r="N2086">
        <v>2.7777699999999999E-4</v>
      </c>
      <c r="O2086">
        <v>0</v>
      </c>
      <c r="P2086">
        <v>3138</v>
      </c>
      <c r="Q2086">
        <v>0</v>
      </c>
      <c r="R2086">
        <v>0</v>
      </c>
      <c r="S2086">
        <v>1</v>
      </c>
      <c r="T2086">
        <v>271</v>
      </c>
      <c r="U2086">
        <v>0</v>
      </c>
      <c r="V2086">
        <v>0</v>
      </c>
      <c r="W2086">
        <v>0</v>
      </c>
      <c r="X2086">
        <v>0.15212310428612477</v>
      </c>
      <c r="Y2086">
        <v>0</v>
      </c>
      <c r="Z2086">
        <v>0</v>
      </c>
      <c r="AA2086">
        <v>1.58030644616E-2</v>
      </c>
      <c r="AB2086">
        <v>3.2138008008075841E-2</v>
      </c>
      <c r="AC2086">
        <v>0</v>
      </c>
      <c r="AD2086">
        <v>0</v>
      </c>
      <c r="AE2086">
        <v>0.2000641767558006</v>
      </c>
    </row>
    <row r="2087" spans="1:31" x14ac:dyDescent="0.3">
      <c r="A2087">
        <v>2713275</v>
      </c>
      <c r="B2087">
        <v>1</v>
      </c>
      <c r="C2087" t="s">
        <v>80</v>
      </c>
      <c r="D2087" t="s">
        <v>100</v>
      </c>
      <c r="E2087" t="s">
        <v>150</v>
      </c>
      <c r="F2087" t="s">
        <v>6099</v>
      </c>
      <c r="G2087" t="s">
        <v>152</v>
      </c>
      <c r="H2087" t="s">
        <v>153</v>
      </c>
      <c r="I2087" t="s">
        <v>490</v>
      </c>
      <c r="J2087" t="s">
        <v>137</v>
      </c>
      <c r="K2087" t="s">
        <v>138</v>
      </c>
      <c r="L2087" t="s">
        <v>6100</v>
      </c>
      <c r="M2087" t="s">
        <v>6101</v>
      </c>
      <c r="N2087">
        <v>4.8333332999999999E-2</v>
      </c>
      <c r="O2087">
        <v>10</v>
      </c>
      <c r="P2087">
        <v>6805</v>
      </c>
      <c r="Q2087">
        <v>36</v>
      </c>
      <c r="R2087">
        <v>649</v>
      </c>
      <c r="S2087">
        <v>38</v>
      </c>
      <c r="T2087">
        <v>956</v>
      </c>
      <c r="U2087">
        <v>4</v>
      </c>
      <c r="V2087">
        <v>1</v>
      </c>
      <c r="W2087">
        <v>0.15459915905775001</v>
      </c>
      <c r="X2087">
        <v>71.328615180649365</v>
      </c>
      <c r="Y2087">
        <v>1.2409572013662802</v>
      </c>
      <c r="Z2087">
        <v>11.348691220013047</v>
      </c>
      <c r="AA2087">
        <v>13.03576859149095</v>
      </c>
      <c r="AB2087">
        <v>41.11417193450518</v>
      </c>
      <c r="AC2087">
        <v>13.967228935318936</v>
      </c>
      <c r="AD2087">
        <v>0.33165096590207999</v>
      </c>
      <c r="AE2087">
        <v>152.52168318830357</v>
      </c>
    </row>
    <row r="2088" spans="1:31" x14ac:dyDescent="0.3">
      <c r="A2088">
        <v>2713618</v>
      </c>
      <c r="B2088">
        <v>2</v>
      </c>
      <c r="C2088" t="s">
        <v>81</v>
      </c>
      <c r="D2088" t="s">
        <v>122</v>
      </c>
      <c r="E2088" t="s">
        <v>150</v>
      </c>
      <c r="F2088" t="s">
        <v>6102</v>
      </c>
      <c r="G2088" t="s">
        <v>348</v>
      </c>
      <c r="H2088" t="s">
        <v>153</v>
      </c>
      <c r="I2088" t="s">
        <v>136</v>
      </c>
      <c r="J2088" t="s">
        <v>137</v>
      </c>
      <c r="K2088" t="s">
        <v>138</v>
      </c>
      <c r="L2088" t="s">
        <v>6007</v>
      </c>
      <c r="M2088" t="s">
        <v>6103</v>
      </c>
      <c r="N2088">
        <v>0.94499999999999995</v>
      </c>
      <c r="O2088">
        <v>16</v>
      </c>
      <c r="P2088">
        <v>875</v>
      </c>
      <c r="Q2088">
        <v>72</v>
      </c>
      <c r="R2088">
        <v>40</v>
      </c>
      <c r="S2088">
        <v>16</v>
      </c>
      <c r="T2088">
        <v>43</v>
      </c>
      <c r="U2088">
        <v>0</v>
      </c>
      <c r="V2088">
        <v>1</v>
      </c>
      <c r="W2088">
        <v>2.8335957429156244</v>
      </c>
      <c r="X2088">
        <v>89.725005477489702</v>
      </c>
      <c r="Y2088">
        <v>58.780353174854909</v>
      </c>
      <c r="Z2088">
        <v>6.6109904167814131</v>
      </c>
      <c r="AA2088">
        <v>83.710984272099196</v>
      </c>
      <c r="AB2088">
        <v>10.668024307258717</v>
      </c>
      <c r="AC2088">
        <v>0</v>
      </c>
      <c r="AD2088">
        <v>0.41264967780027506</v>
      </c>
      <c r="AE2088">
        <v>252.74160306919984</v>
      </c>
    </row>
    <row r="2089" spans="1:31" x14ac:dyDescent="0.3">
      <c r="A2089">
        <v>2713467</v>
      </c>
      <c r="B2089">
        <v>1</v>
      </c>
      <c r="C2089" t="s">
        <v>80</v>
      </c>
      <c r="D2089" t="s">
        <v>94</v>
      </c>
      <c r="E2089" t="s">
        <v>161</v>
      </c>
      <c r="F2089" t="s">
        <v>6104</v>
      </c>
      <c r="G2089" t="s">
        <v>163</v>
      </c>
      <c r="H2089" t="s">
        <v>135</v>
      </c>
      <c r="I2089" t="s">
        <v>136</v>
      </c>
      <c r="J2089" t="s">
        <v>137</v>
      </c>
      <c r="K2089" t="s">
        <v>138</v>
      </c>
      <c r="L2089" t="s">
        <v>6105</v>
      </c>
      <c r="M2089" t="s">
        <v>6106</v>
      </c>
      <c r="N2089">
        <v>1.343611111</v>
      </c>
      <c r="O2089">
        <v>0</v>
      </c>
      <c r="P2089">
        <v>76</v>
      </c>
      <c r="Q2089">
        <v>0</v>
      </c>
      <c r="R2089">
        <v>0</v>
      </c>
      <c r="S2089">
        <v>0</v>
      </c>
      <c r="T2089">
        <v>2</v>
      </c>
      <c r="U2089">
        <v>0</v>
      </c>
      <c r="V2089">
        <v>0</v>
      </c>
      <c r="W2089">
        <v>0</v>
      </c>
      <c r="X2089">
        <v>24.874774516905045</v>
      </c>
      <c r="Y2089">
        <v>0</v>
      </c>
      <c r="Z2089">
        <v>0</v>
      </c>
      <c r="AA2089">
        <v>0</v>
      </c>
      <c r="AB2089">
        <v>8.0478657832315168</v>
      </c>
      <c r="AC2089">
        <v>0</v>
      </c>
      <c r="AD2089">
        <v>0</v>
      </c>
      <c r="AE2089">
        <v>32.922640300136564</v>
      </c>
    </row>
    <row r="2090" spans="1:31" x14ac:dyDescent="0.3">
      <c r="A2090">
        <v>2713029</v>
      </c>
      <c r="B2090">
        <v>1</v>
      </c>
      <c r="C2090" t="s">
        <v>81</v>
      </c>
      <c r="D2090" t="s">
        <v>118</v>
      </c>
      <c r="E2090" t="s">
        <v>156</v>
      </c>
      <c r="F2090" t="s">
        <v>6107</v>
      </c>
      <c r="G2090" t="s">
        <v>209</v>
      </c>
      <c r="H2090" t="s">
        <v>153</v>
      </c>
      <c r="I2090" t="s">
        <v>136</v>
      </c>
      <c r="J2090" t="s">
        <v>137</v>
      </c>
      <c r="K2090" t="s">
        <v>210</v>
      </c>
      <c r="L2090" t="s">
        <v>6108</v>
      </c>
      <c r="M2090" t="s">
        <v>6109</v>
      </c>
      <c r="N2090">
        <v>6.6233333329999997</v>
      </c>
      <c r="O2090">
        <v>0</v>
      </c>
      <c r="P2090">
        <v>376</v>
      </c>
      <c r="Q2090">
        <v>0</v>
      </c>
      <c r="R2090">
        <v>7</v>
      </c>
      <c r="S2090">
        <v>0</v>
      </c>
      <c r="T2090">
        <v>40</v>
      </c>
      <c r="U2090">
        <v>0</v>
      </c>
      <c r="V2090">
        <v>0</v>
      </c>
      <c r="W2090">
        <v>0</v>
      </c>
      <c r="X2090">
        <v>395.78736165223279</v>
      </c>
      <c r="Y2090">
        <v>0</v>
      </c>
      <c r="Z2090">
        <v>5.4201598848532804</v>
      </c>
      <c r="AA2090">
        <v>0</v>
      </c>
      <c r="AB2090">
        <v>120.17649104106044</v>
      </c>
      <c r="AC2090">
        <v>0</v>
      </c>
      <c r="AD2090">
        <v>0</v>
      </c>
      <c r="AE2090">
        <v>521.38401257814644</v>
      </c>
    </row>
    <row r="2091" spans="1:31" x14ac:dyDescent="0.3">
      <c r="A2091">
        <v>2712983</v>
      </c>
      <c r="B2091">
        <v>1</v>
      </c>
      <c r="C2091" t="s">
        <v>80</v>
      </c>
      <c r="D2091" t="s">
        <v>104</v>
      </c>
      <c r="E2091" t="s">
        <v>150</v>
      </c>
      <c r="F2091" t="s">
        <v>6110</v>
      </c>
      <c r="G2091" t="s">
        <v>152</v>
      </c>
      <c r="H2091" t="s">
        <v>153</v>
      </c>
      <c r="I2091" t="s">
        <v>136</v>
      </c>
      <c r="J2091" t="s">
        <v>137</v>
      </c>
      <c r="K2091" t="s">
        <v>138</v>
      </c>
      <c r="L2091" t="s">
        <v>6111</v>
      </c>
      <c r="M2091" t="s">
        <v>6112</v>
      </c>
      <c r="N2091">
        <v>1.039722222</v>
      </c>
      <c r="O2091">
        <v>9</v>
      </c>
      <c r="P2091">
        <v>3070</v>
      </c>
      <c r="Q2091">
        <v>48</v>
      </c>
      <c r="R2091">
        <v>28</v>
      </c>
      <c r="S2091">
        <v>66</v>
      </c>
      <c r="T2091">
        <v>281</v>
      </c>
      <c r="U2091">
        <v>16</v>
      </c>
      <c r="V2091">
        <v>0</v>
      </c>
      <c r="W2091">
        <v>1.9764279247369416</v>
      </c>
      <c r="X2091">
        <v>653.02354818327797</v>
      </c>
      <c r="Y2091">
        <v>147.7864451996312</v>
      </c>
      <c r="Z2091">
        <v>5.9586724557204382</v>
      </c>
      <c r="AA2091">
        <v>1341.4853553792727</v>
      </c>
      <c r="AB2091">
        <v>161.54704589672571</v>
      </c>
      <c r="AC2091">
        <v>2959.2847842455208</v>
      </c>
      <c r="AD2091">
        <v>0</v>
      </c>
      <c r="AE2091">
        <v>5271.0622792848862</v>
      </c>
    </row>
    <row r="2092" spans="1:31" x14ac:dyDescent="0.3">
      <c r="A2092">
        <v>2713524</v>
      </c>
      <c r="B2092">
        <v>1</v>
      </c>
      <c r="C2092" t="s">
        <v>81</v>
      </c>
      <c r="D2092" t="s">
        <v>128</v>
      </c>
      <c r="E2092" t="s">
        <v>213</v>
      </c>
      <c r="F2092" t="s">
        <v>6113</v>
      </c>
      <c r="G2092" t="s">
        <v>170</v>
      </c>
      <c r="H2092" t="s">
        <v>153</v>
      </c>
      <c r="I2092" t="s">
        <v>136</v>
      </c>
      <c r="J2092" t="s">
        <v>137</v>
      </c>
      <c r="K2092" t="s">
        <v>138</v>
      </c>
      <c r="L2092" t="s">
        <v>6114</v>
      </c>
      <c r="M2092" t="s">
        <v>6115</v>
      </c>
      <c r="N2092">
        <v>1.8358333330000001</v>
      </c>
      <c r="O2092">
        <v>3</v>
      </c>
      <c r="P2092">
        <v>1</v>
      </c>
      <c r="Q2092">
        <v>26</v>
      </c>
      <c r="R2092">
        <v>6</v>
      </c>
      <c r="S2092">
        <v>8</v>
      </c>
      <c r="T2092">
        <v>1</v>
      </c>
      <c r="U2092">
        <v>0</v>
      </c>
      <c r="V2092">
        <v>0</v>
      </c>
      <c r="W2092">
        <v>102.38699883401694</v>
      </c>
      <c r="X2092">
        <v>0</v>
      </c>
      <c r="Y2092">
        <v>53.607575568203629</v>
      </c>
      <c r="Z2092">
        <v>0</v>
      </c>
      <c r="AA2092">
        <v>125.54532054799549</v>
      </c>
      <c r="AB2092">
        <v>0</v>
      </c>
      <c r="AC2092">
        <v>0</v>
      </c>
      <c r="AD2092">
        <v>0</v>
      </c>
      <c r="AE2092">
        <v>281.53989495021608</v>
      </c>
    </row>
    <row r="2093" spans="1:31" x14ac:dyDescent="0.3">
      <c r="A2093">
        <v>2712926</v>
      </c>
      <c r="B2093">
        <v>1</v>
      </c>
      <c r="C2093" t="s">
        <v>80</v>
      </c>
      <c r="D2093" t="s">
        <v>101</v>
      </c>
      <c r="E2093" t="s">
        <v>132</v>
      </c>
      <c r="F2093" t="s">
        <v>6116</v>
      </c>
      <c r="G2093" t="s">
        <v>170</v>
      </c>
      <c r="H2093" t="s">
        <v>135</v>
      </c>
      <c r="I2093" t="s">
        <v>136</v>
      </c>
      <c r="J2093" t="s">
        <v>137</v>
      </c>
      <c r="K2093" t="s">
        <v>138</v>
      </c>
      <c r="L2093" t="s">
        <v>6117</v>
      </c>
      <c r="M2093" t="s">
        <v>6118</v>
      </c>
      <c r="N2093">
        <v>1.9313888880000001</v>
      </c>
      <c r="O2093">
        <v>0</v>
      </c>
      <c r="P2093">
        <v>41</v>
      </c>
      <c r="Q2093">
        <v>0</v>
      </c>
      <c r="R2093">
        <v>0</v>
      </c>
      <c r="S2093">
        <v>0</v>
      </c>
      <c r="T2093">
        <v>14</v>
      </c>
      <c r="U2093">
        <v>0</v>
      </c>
      <c r="V2093">
        <v>0</v>
      </c>
      <c r="W2093">
        <v>0</v>
      </c>
      <c r="X2093">
        <v>26.867091051620097</v>
      </c>
      <c r="Y2093">
        <v>0</v>
      </c>
      <c r="Z2093">
        <v>0</v>
      </c>
      <c r="AA2093">
        <v>0</v>
      </c>
      <c r="AB2093">
        <v>15.108382668792915</v>
      </c>
      <c r="AC2093">
        <v>0</v>
      </c>
      <c r="AD2093">
        <v>0</v>
      </c>
      <c r="AE2093">
        <v>41.975473720413014</v>
      </c>
    </row>
    <row r="2094" spans="1:31" x14ac:dyDescent="0.3">
      <c r="A2094">
        <v>2713092</v>
      </c>
      <c r="B2094">
        <v>1</v>
      </c>
      <c r="C2094" t="s">
        <v>80</v>
      </c>
      <c r="D2094" t="s">
        <v>96</v>
      </c>
      <c r="E2094" t="s">
        <v>213</v>
      </c>
      <c r="F2094" t="s">
        <v>6119</v>
      </c>
      <c r="G2094" t="s">
        <v>862</v>
      </c>
      <c r="H2094" t="s">
        <v>153</v>
      </c>
      <c r="I2094" t="s">
        <v>136</v>
      </c>
      <c r="J2094" t="s">
        <v>137</v>
      </c>
      <c r="K2094" t="s">
        <v>138</v>
      </c>
      <c r="L2094" t="s">
        <v>6120</v>
      </c>
      <c r="M2094" t="s">
        <v>6121</v>
      </c>
      <c r="N2094">
        <v>0.68027777700000003</v>
      </c>
      <c r="O2094">
        <v>1</v>
      </c>
      <c r="P2094">
        <v>1653</v>
      </c>
      <c r="Q2094">
        <v>0</v>
      </c>
      <c r="R2094">
        <v>1</v>
      </c>
      <c r="S2094">
        <v>1</v>
      </c>
      <c r="T2094">
        <v>117</v>
      </c>
      <c r="U2094">
        <v>0</v>
      </c>
      <c r="V2094">
        <v>0</v>
      </c>
      <c r="W2094">
        <v>8.3874967323973344</v>
      </c>
      <c r="X2094">
        <v>177.28379540887101</v>
      </c>
      <c r="Y2094">
        <v>0</v>
      </c>
      <c r="Z2094">
        <v>0</v>
      </c>
      <c r="AA2094">
        <v>8.5622266058957006</v>
      </c>
      <c r="AB2094">
        <v>79.139951051861061</v>
      </c>
      <c r="AC2094">
        <v>0</v>
      </c>
      <c r="AD2094">
        <v>0</v>
      </c>
      <c r="AE2094">
        <v>273.37346979902509</v>
      </c>
    </row>
    <row r="2095" spans="1:31" x14ac:dyDescent="0.3">
      <c r="A2095">
        <v>2713424</v>
      </c>
      <c r="B2095">
        <v>1</v>
      </c>
      <c r="C2095" t="s">
        <v>80</v>
      </c>
      <c r="D2095" t="s">
        <v>110</v>
      </c>
      <c r="E2095" t="s">
        <v>200</v>
      </c>
      <c r="F2095" t="s">
        <v>6122</v>
      </c>
      <c r="G2095" t="s">
        <v>543</v>
      </c>
      <c r="H2095" t="s">
        <v>135</v>
      </c>
      <c r="I2095" t="s">
        <v>136</v>
      </c>
      <c r="J2095" t="s">
        <v>137</v>
      </c>
      <c r="K2095" t="s">
        <v>138</v>
      </c>
      <c r="L2095" t="s">
        <v>6123</v>
      </c>
      <c r="M2095" t="s">
        <v>6124</v>
      </c>
      <c r="N2095">
        <v>4.6158333330000003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1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59.110595226449405</v>
      </c>
      <c r="AC2095">
        <v>0</v>
      </c>
      <c r="AD2095">
        <v>0</v>
      </c>
      <c r="AE2095">
        <v>59.110595226449405</v>
      </c>
    </row>
    <row r="2096" spans="1:31" x14ac:dyDescent="0.3">
      <c r="A2096">
        <v>2713567</v>
      </c>
      <c r="B2096">
        <v>1</v>
      </c>
      <c r="C2096" t="s">
        <v>80</v>
      </c>
      <c r="D2096" t="s">
        <v>96</v>
      </c>
      <c r="E2096" t="s">
        <v>156</v>
      </c>
      <c r="F2096" t="s">
        <v>6125</v>
      </c>
      <c r="G2096" t="s">
        <v>185</v>
      </c>
      <c r="H2096" t="s">
        <v>153</v>
      </c>
      <c r="I2096" t="s">
        <v>136</v>
      </c>
      <c r="J2096" t="s">
        <v>137</v>
      </c>
      <c r="K2096" t="s">
        <v>138</v>
      </c>
      <c r="L2096" t="s">
        <v>6126</v>
      </c>
      <c r="M2096" t="s">
        <v>6127</v>
      </c>
      <c r="N2096">
        <v>2.0474999999999999</v>
      </c>
      <c r="O2096">
        <v>0</v>
      </c>
      <c r="P2096">
        <v>146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63.540167257786969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63.540167257786969</v>
      </c>
    </row>
    <row r="2097" spans="1:31" x14ac:dyDescent="0.3">
      <c r="A2097">
        <v>2713441</v>
      </c>
      <c r="B2097">
        <v>1</v>
      </c>
      <c r="C2097" t="s">
        <v>81</v>
      </c>
      <c r="D2097" t="s">
        <v>122</v>
      </c>
      <c r="E2097" t="s">
        <v>150</v>
      </c>
      <c r="F2097" t="s">
        <v>6128</v>
      </c>
      <c r="G2097" t="s">
        <v>152</v>
      </c>
      <c r="H2097" t="s">
        <v>153</v>
      </c>
      <c r="I2097" t="s">
        <v>136</v>
      </c>
      <c r="J2097" t="s">
        <v>137</v>
      </c>
      <c r="K2097" t="s">
        <v>138</v>
      </c>
      <c r="L2097" t="s">
        <v>6129</v>
      </c>
      <c r="M2097" t="s">
        <v>6083</v>
      </c>
      <c r="N2097">
        <v>1.1144444440000001</v>
      </c>
      <c r="O2097">
        <v>1</v>
      </c>
      <c r="P2097">
        <v>3212</v>
      </c>
      <c r="Q2097">
        <v>0</v>
      </c>
      <c r="R2097">
        <v>0</v>
      </c>
      <c r="S2097">
        <v>1</v>
      </c>
      <c r="T2097">
        <v>191</v>
      </c>
      <c r="U2097">
        <v>0</v>
      </c>
      <c r="V2097">
        <v>0</v>
      </c>
      <c r="W2097">
        <v>0.27948934632333328</v>
      </c>
      <c r="X2097">
        <v>820.71940941449202</v>
      </c>
      <c r="Y2097">
        <v>0</v>
      </c>
      <c r="Z2097">
        <v>0</v>
      </c>
      <c r="AA2097">
        <v>11.982730532912001</v>
      </c>
      <c r="AB2097">
        <v>115.91968689711746</v>
      </c>
      <c r="AC2097">
        <v>0</v>
      </c>
      <c r="AD2097">
        <v>0</v>
      </c>
      <c r="AE2097">
        <v>948.9013161908448</v>
      </c>
    </row>
    <row r="2098" spans="1:31" x14ac:dyDescent="0.3">
      <c r="A2098">
        <v>2713398</v>
      </c>
      <c r="B2098">
        <v>1</v>
      </c>
      <c r="C2098" t="s">
        <v>81</v>
      </c>
      <c r="D2098" t="s">
        <v>115</v>
      </c>
      <c r="E2098" t="s">
        <v>150</v>
      </c>
      <c r="F2098" t="s">
        <v>4061</v>
      </c>
      <c r="G2098" t="s">
        <v>152</v>
      </c>
      <c r="H2098" t="s">
        <v>153</v>
      </c>
      <c r="I2098" t="s">
        <v>136</v>
      </c>
      <c r="J2098" t="s">
        <v>137</v>
      </c>
      <c r="K2098" t="s">
        <v>138</v>
      </c>
      <c r="L2098" t="s">
        <v>6130</v>
      </c>
      <c r="M2098" t="s">
        <v>6131</v>
      </c>
      <c r="N2098">
        <v>0.25</v>
      </c>
      <c r="O2098">
        <v>8</v>
      </c>
      <c r="P2098">
        <v>4610</v>
      </c>
      <c r="Q2098">
        <v>2</v>
      </c>
      <c r="R2098">
        <v>196</v>
      </c>
      <c r="S2098">
        <v>8</v>
      </c>
      <c r="T2098">
        <v>446</v>
      </c>
      <c r="U2098">
        <v>3</v>
      </c>
      <c r="V2098">
        <v>0</v>
      </c>
      <c r="W2098">
        <v>0.39584474357333327</v>
      </c>
      <c r="X2098">
        <v>88.957923503062332</v>
      </c>
      <c r="Y2098">
        <v>1.3420870906542002</v>
      </c>
      <c r="Z2098">
        <v>6.6756100113884971</v>
      </c>
      <c r="AA2098">
        <v>18.43388841906868</v>
      </c>
      <c r="AB2098">
        <v>33.722555497822462</v>
      </c>
      <c r="AC2098">
        <v>22.934791176317223</v>
      </c>
      <c r="AD2098">
        <v>0</v>
      </c>
      <c r="AE2098">
        <v>172.46270044188674</v>
      </c>
    </row>
    <row r="2099" spans="1:31" x14ac:dyDescent="0.3">
      <c r="A2099">
        <v>2713106</v>
      </c>
      <c r="B2099">
        <v>1</v>
      </c>
      <c r="C2099" t="s">
        <v>80</v>
      </c>
      <c r="D2099" t="s">
        <v>94</v>
      </c>
      <c r="E2099" t="s">
        <v>132</v>
      </c>
      <c r="F2099" t="s">
        <v>6132</v>
      </c>
      <c r="G2099" t="s">
        <v>209</v>
      </c>
      <c r="H2099" t="s">
        <v>135</v>
      </c>
      <c r="I2099" t="s">
        <v>136</v>
      </c>
      <c r="J2099" t="s">
        <v>137</v>
      </c>
      <c r="K2099" t="s">
        <v>210</v>
      </c>
      <c r="L2099" t="s">
        <v>6133</v>
      </c>
      <c r="M2099" t="s">
        <v>6134</v>
      </c>
      <c r="N2099">
        <v>7.1169444439999996</v>
      </c>
      <c r="O2099">
        <v>0</v>
      </c>
      <c r="P2099">
        <v>255</v>
      </c>
      <c r="Q2099">
        <v>0</v>
      </c>
      <c r="R2099">
        <v>0</v>
      </c>
      <c r="S2099">
        <v>0</v>
      </c>
      <c r="T2099">
        <v>21</v>
      </c>
      <c r="U2099">
        <v>0</v>
      </c>
      <c r="V2099">
        <v>0</v>
      </c>
      <c r="W2099">
        <v>0</v>
      </c>
      <c r="X2099">
        <v>352.80045803614365</v>
      </c>
      <c r="Y2099">
        <v>0</v>
      </c>
      <c r="Z2099">
        <v>0</v>
      </c>
      <c r="AA2099">
        <v>0</v>
      </c>
      <c r="AB2099">
        <v>81.059131408822509</v>
      </c>
      <c r="AC2099">
        <v>0</v>
      </c>
      <c r="AD2099">
        <v>0</v>
      </c>
      <c r="AE2099">
        <v>433.85958944496616</v>
      </c>
    </row>
    <row r="2100" spans="1:31" x14ac:dyDescent="0.3">
      <c r="A2100">
        <v>2713009</v>
      </c>
      <c r="B2100">
        <v>1</v>
      </c>
      <c r="C2100" t="s">
        <v>80</v>
      </c>
      <c r="D2100" t="s">
        <v>104</v>
      </c>
      <c r="E2100" t="s">
        <v>145</v>
      </c>
      <c r="F2100" t="s">
        <v>6135</v>
      </c>
      <c r="G2100" t="s">
        <v>230</v>
      </c>
      <c r="H2100" t="s">
        <v>135</v>
      </c>
      <c r="I2100" t="s">
        <v>136</v>
      </c>
      <c r="J2100" t="s">
        <v>137</v>
      </c>
      <c r="K2100" t="s">
        <v>138</v>
      </c>
      <c r="L2100" t="s">
        <v>6136</v>
      </c>
      <c r="M2100" t="s">
        <v>6137</v>
      </c>
      <c r="N2100">
        <v>2.4127777770000001</v>
      </c>
      <c r="O2100">
        <v>0</v>
      </c>
      <c r="P2100">
        <v>2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0.78969377879552327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0.78969377879552327</v>
      </c>
    </row>
    <row r="2101" spans="1:31" x14ac:dyDescent="0.3">
      <c r="A2101">
        <v>2713341</v>
      </c>
      <c r="B2101">
        <v>1</v>
      </c>
      <c r="C2101" t="s">
        <v>81</v>
      </c>
      <c r="D2101" t="s">
        <v>117</v>
      </c>
      <c r="E2101" t="s">
        <v>161</v>
      </c>
      <c r="F2101" t="s">
        <v>6138</v>
      </c>
      <c r="G2101" t="s">
        <v>163</v>
      </c>
      <c r="H2101" t="s">
        <v>135</v>
      </c>
      <c r="I2101" t="s">
        <v>136</v>
      </c>
      <c r="J2101" t="s">
        <v>137</v>
      </c>
      <c r="K2101" t="s">
        <v>138</v>
      </c>
      <c r="L2101" t="s">
        <v>6139</v>
      </c>
      <c r="M2101" t="s">
        <v>6140</v>
      </c>
      <c r="N2101">
        <v>1.978611111</v>
      </c>
      <c r="O2101">
        <v>0</v>
      </c>
      <c r="P2101">
        <v>110</v>
      </c>
      <c r="Q2101">
        <v>0</v>
      </c>
      <c r="R2101">
        <v>0</v>
      </c>
      <c r="S2101">
        <v>0</v>
      </c>
      <c r="T2101">
        <v>3</v>
      </c>
      <c r="U2101">
        <v>0</v>
      </c>
      <c r="V2101">
        <v>0</v>
      </c>
      <c r="W2101">
        <v>0</v>
      </c>
      <c r="X2101">
        <v>44.349432850380751</v>
      </c>
      <c r="Y2101">
        <v>0</v>
      </c>
      <c r="Z2101">
        <v>0</v>
      </c>
      <c r="AA2101">
        <v>0</v>
      </c>
      <c r="AB2101">
        <v>1.2824521540756275</v>
      </c>
      <c r="AC2101">
        <v>0</v>
      </c>
      <c r="AD2101">
        <v>0</v>
      </c>
      <c r="AE2101">
        <v>45.631885004456379</v>
      </c>
    </row>
    <row r="2102" spans="1:31" x14ac:dyDescent="0.3">
      <c r="A2102">
        <v>2712986</v>
      </c>
      <c r="B2102">
        <v>1</v>
      </c>
      <c r="C2102" t="s">
        <v>80</v>
      </c>
      <c r="D2102" t="s">
        <v>107</v>
      </c>
      <c r="E2102" t="s">
        <v>145</v>
      </c>
      <c r="F2102" t="s">
        <v>6141</v>
      </c>
      <c r="G2102" t="s">
        <v>181</v>
      </c>
      <c r="H2102" t="s">
        <v>135</v>
      </c>
      <c r="I2102" t="s">
        <v>136</v>
      </c>
      <c r="J2102" t="s">
        <v>137</v>
      </c>
      <c r="K2102" t="s">
        <v>138</v>
      </c>
      <c r="L2102" t="s">
        <v>6142</v>
      </c>
      <c r="M2102" t="s">
        <v>6143</v>
      </c>
      <c r="N2102">
        <v>1.7341666659999999</v>
      </c>
      <c r="O2102">
        <v>0</v>
      </c>
      <c r="P2102">
        <v>4</v>
      </c>
      <c r="Q2102">
        <v>0</v>
      </c>
      <c r="R2102">
        <v>0</v>
      </c>
      <c r="S2102">
        <v>0</v>
      </c>
      <c r="T2102">
        <v>1</v>
      </c>
      <c r="U2102">
        <v>0</v>
      </c>
      <c r="V2102">
        <v>0</v>
      </c>
      <c r="W2102">
        <v>0</v>
      </c>
      <c r="X2102">
        <v>1.1119508730143561</v>
      </c>
      <c r="Y2102">
        <v>0</v>
      </c>
      <c r="Z2102">
        <v>0</v>
      </c>
      <c r="AA2102">
        <v>0</v>
      </c>
      <c r="AB2102">
        <v>9.1634692739942345</v>
      </c>
      <c r="AC2102">
        <v>0</v>
      </c>
      <c r="AD2102">
        <v>0</v>
      </c>
      <c r="AE2102">
        <v>10.275420147008591</v>
      </c>
    </row>
    <row r="2103" spans="1:31" x14ac:dyDescent="0.3">
      <c r="A2103">
        <v>2713318</v>
      </c>
      <c r="B2103">
        <v>1</v>
      </c>
      <c r="C2103" t="s">
        <v>80</v>
      </c>
      <c r="D2103" t="s">
        <v>88</v>
      </c>
      <c r="E2103" t="s">
        <v>161</v>
      </c>
      <c r="F2103" t="s">
        <v>6144</v>
      </c>
      <c r="G2103" t="s">
        <v>163</v>
      </c>
      <c r="H2103" t="s">
        <v>135</v>
      </c>
      <c r="I2103" t="s">
        <v>136</v>
      </c>
      <c r="J2103" t="s">
        <v>137</v>
      </c>
      <c r="K2103" t="s">
        <v>138</v>
      </c>
      <c r="L2103" t="s">
        <v>6145</v>
      </c>
      <c r="M2103" t="s">
        <v>6146</v>
      </c>
      <c r="N2103">
        <v>0.26111111100000001</v>
      </c>
      <c r="O2103">
        <v>0</v>
      </c>
      <c r="P2103">
        <v>44</v>
      </c>
      <c r="Q2103">
        <v>0</v>
      </c>
      <c r="R2103">
        <v>0</v>
      </c>
      <c r="S2103">
        <v>0</v>
      </c>
      <c r="T2103">
        <v>9</v>
      </c>
      <c r="U2103">
        <v>0</v>
      </c>
      <c r="V2103">
        <v>0</v>
      </c>
      <c r="W2103">
        <v>0</v>
      </c>
      <c r="X2103">
        <v>2.4572217124917732</v>
      </c>
      <c r="Y2103">
        <v>0</v>
      </c>
      <c r="Z2103">
        <v>0</v>
      </c>
      <c r="AA2103">
        <v>0</v>
      </c>
      <c r="AB2103">
        <v>4.0194504026770801</v>
      </c>
      <c r="AC2103">
        <v>0</v>
      </c>
      <c r="AD2103">
        <v>0</v>
      </c>
      <c r="AE2103">
        <v>6.4766721151688529</v>
      </c>
    </row>
    <row r="2104" spans="1:31" x14ac:dyDescent="0.3">
      <c r="A2104">
        <v>2713295</v>
      </c>
      <c r="B2104">
        <v>1</v>
      </c>
      <c r="C2104" t="s">
        <v>80</v>
      </c>
      <c r="D2104" t="s">
        <v>99</v>
      </c>
      <c r="E2104" t="s">
        <v>161</v>
      </c>
      <c r="F2104" t="s">
        <v>1478</v>
      </c>
      <c r="G2104" t="s">
        <v>163</v>
      </c>
      <c r="H2104" t="s">
        <v>135</v>
      </c>
      <c r="I2104" t="s">
        <v>136</v>
      </c>
      <c r="J2104" t="s">
        <v>137</v>
      </c>
      <c r="K2104" t="s">
        <v>138</v>
      </c>
      <c r="L2104" t="s">
        <v>6147</v>
      </c>
      <c r="M2104" t="s">
        <v>6148</v>
      </c>
      <c r="N2104">
        <v>1.559722222</v>
      </c>
      <c r="O2104">
        <v>0</v>
      </c>
      <c r="P2104">
        <v>35</v>
      </c>
      <c r="Q2104">
        <v>0</v>
      </c>
      <c r="R2104">
        <v>2</v>
      </c>
      <c r="S2104">
        <v>0</v>
      </c>
      <c r="T2104">
        <v>6</v>
      </c>
      <c r="U2104">
        <v>0</v>
      </c>
      <c r="V2104">
        <v>1</v>
      </c>
      <c r="W2104">
        <v>0</v>
      </c>
      <c r="X2104">
        <v>11.393457914948064</v>
      </c>
      <c r="Y2104">
        <v>0</v>
      </c>
      <c r="Z2104">
        <v>0</v>
      </c>
      <c r="AA2104">
        <v>0</v>
      </c>
      <c r="AB2104">
        <v>6.0536334485033239</v>
      </c>
      <c r="AC2104">
        <v>0</v>
      </c>
      <c r="AD2104">
        <v>11.275537786452205</v>
      </c>
      <c r="AE2104">
        <v>28.722629149903593</v>
      </c>
    </row>
    <row r="2105" spans="1:31" x14ac:dyDescent="0.3">
      <c r="A2105">
        <v>2713464</v>
      </c>
      <c r="B2105">
        <v>1</v>
      </c>
      <c r="C2105" t="s">
        <v>81</v>
      </c>
      <c r="D2105" t="s">
        <v>118</v>
      </c>
      <c r="E2105" t="s">
        <v>161</v>
      </c>
      <c r="F2105" t="s">
        <v>6149</v>
      </c>
      <c r="G2105" t="s">
        <v>170</v>
      </c>
      <c r="H2105" t="s">
        <v>135</v>
      </c>
      <c r="I2105" t="s">
        <v>136</v>
      </c>
      <c r="J2105" t="s">
        <v>137</v>
      </c>
      <c r="K2105" t="s">
        <v>138</v>
      </c>
      <c r="L2105" t="s">
        <v>6150</v>
      </c>
      <c r="M2105" t="s">
        <v>6151</v>
      </c>
      <c r="N2105">
        <v>0.38</v>
      </c>
      <c r="O2105">
        <v>0</v>
      </c>
      <c r="P2105">
        <v>124</v>
      </c>
      <c r="Q2105">
        <v>0</v>
      </c>
      <c r="R2105">
        <v>4</v>
      </c>
      <c r="S2105">
        <v>0</v>
      </c>
      <c r="T2105">
        <v>9</v>
      </c>
      <c r="U2105">
        <v>0</v>
      </c>
      <c r="V2105">
        <v>0</v>
      </c>
      <c r="W2105">
        <v>0</v>
      </c>
      <c r="X2105">
        <v>11.071545904308005</v>
      </c>
      <c r="Y2105">
        <v>0</v>
      </c>
      <c r="Z2105">
        <v>0</v>
      </c>
      <c r="AA2105">
        <v>0</v>
      </c>
      <c r="AB2105">
        <v>1.3975176839781602</v>
      </c>
      <c r="AC2105">
        <v>0</v>
      </c>
      <c r="AD2105">
        <v>0</v>
      </c>
      <c r="AE2105">
        <v>12.469063588286165</v>
      </c>
    </row>
    <row r="2106" spans="1:31" x14ac:dyDescent="0.3">
      <c r="A2106">
        <v>2713487</v>
      </c>
      <c r="B2106">
        <v>1</v>
      </c>
      <c r="C2106" t="s">
        <v>80</v>
      </c>
      <c r="D2106" t="s">
        <v>84</v>
      </c>
      <c r="E2106" t="s">
        <v>145</v>
      </c>
      <c r="F2106" t="s">
        <v>6152</v>
      </c>
      <c r="G2106" t="s">
        <v>181</v>
      </c>
      <c r="H2106" t="s">
        <v>135</v>
      </c>
      <c r="I2106" t="s">
        <v>136</v>
      </c>
      <c r="J2106" t="s">
        <v>137</v>
      </c>
      <c r="K2106" t="s">
        <v>138</v>
      </c>
      <c r="L2106" t="s">
        <v>6153</v>
      </c>
      <c r="M2106" t="s">
        <v>6154</v>
      </c>
      <c r="N2106">
        <v>1.9766666660000001</v>
      </c>
      <c r="O2106">
        <v>0</v>
      </c>
      <c r="P2106">
        <v>1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0.44413620627754674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0.44413620627754674</v>
      </c>
    </row>
    <row r="2107" spans="1:31" x14ac:dyDescent="0.3">
      <c r="A2107">
        <v>2713335</v>
      </c>
      <c r="B2107">
        <v>1</v>
      </c>
      <c r="C2107" t="s">
        <v>81</v>
      </c>
      <c r="D2107" t="s">
        <v>122</v>
      </c>
      <c r="E2107" t="s">
        <v>156</v>
      </c>
      <c r="F2107" t="s">
        <v>6155</v>
      </c>
      <c r="G2107" t="s">
        <v>209</v>
      </c>
      <c r="H2107" t="s">
        <v>153</v>
      </c>
      <c r="I2107" t="s">
        <v>136</v>
      </c>
      <c r="J2107" t="s">
        <v>137</v>
      </c>
      <c r="K2107" t="s">
        <v>210</v>
      </c>
      <c r="L2107" t="s">
        <v>6156</v>
      </c>
      <c r="M2107" t="s">
        <v>6157</v>
      </c>
      <c r="N2107">
        <v>1.238611111</v>
      </c>
      <c r="O2107">
        <v>0</v>
      </c>
      <c r="P2107">
        <v>875</v>
      </c>
      <c r="Q2107">
        <v>0</v>
      </c>
      <c r="R2107">
        <v>10</v>
      </c>
      <c r="S2107">
        <v>2</v>
      </c>
      <c r="T2107">
        <v>45</v>
      </c>
      <c r="U2107">
        <v>0</v>
      </c>
      <c r="V2107">
        <v>0</v>
      </c>
      <c r="W2107">
        <v>0</v>
      </c>
      <c r="X2107">
        <v>215.63445940610637</v>
      </c>
      <c r="Y2107">
        <v>0</v>
      </c>
      <c r="Z2107">
        <v>1.9864452031844548</v>
      </c>
      <c r="AA2107">
        <v>24.548319569413032</v>
      </c>
      <c r="AB2107">
        <v>33.3169625485164</v>
      </c>
      <c r="AC2107">
        <v>0</v>
      </c>
      <c r="AD2107">
        <v>0</v>
      </c>
      <c r="AE2107">
        <v>275.48618672722023</v>
      </c>
    </row>
    <row r="2108" spans="1:31" x14ac:dyDescent="0.3">
      <c r="A2108">
        <v>2713086</v>
      </c>
      <c r="B2108">
        <v>1</v>
      </c>
      <c r="C2108" t="s">
        <v>80</v>
      </c>
      <c r="D2108" t="s">
        <v>83</v>
      </c>
      <c r="E2108" t="s">
        <v>132</v>
      </c>
      <c r="F2108" t="s">
        <v>5890</v>
      </c>
      <c r="G2108" t="s">
        <v>300</v>
      </c>
      <c r="H2108" t="s">
        <v>135</v>
      </c>
      <c r="I2108" t="s">
        <v>136</v>
      </c>
      <c r="J2108" t="s">
        <v>137</v>
      </c>
      <c r="K2108" t="s">
        <v>210</v>
      </c>
      <c r="L2108" t="s">
        <v>6158</v>
      </c>
      <c r="M2108" t="s">
        <v>6159</v>
      </c>
      <c r="N2108">
        <v>1.0802777770000001</v>
      </c>
      <c r="O2108">
        <v>0</v>
      </c>
      <c r="P2108">
        <v>1</v>
      </c>
      <c r="Q2108">
        <v>0</v>
      </c>
      <c r="R2108">
        <v>0</v>
      </c>
      <c r="S2108">
        <v>0</v>
      </c>
      <c r="T2108">
        <v>32</v>
      </c>
      <c r="U2108">
        <v>0</v>
      </c>
      <c r="V2108">
        <v>0</v>
      </c>
      <c r="W2108">
        <v>0</v>
      </c>
      <c r="X2108">
        <v>0.21808226653583335</v>
      </c>
      <c r="Y2108">
        <v>0</v>
      </c>
      <c r="Z2108">
        <v>0</v>
      </c>
      <c r="AA2108">
        <v>0</v>
      </c>
      <c r="AB2108">
        <v>167.36084154490212</v>
      </c>
      <c r="AC2108">
        <v>0</v>
      </c>
      <c r="AD2108">
        <v>0</v>
      </c>
      <c r="AE2108">
        <v>167.57892381143796</v>
      </c>
    </row>
    <row r="2109" spans="1:31" x14ac:dyDescent="0.3">
      <c r="A2109">
        <v>2713418</v>
      </c>
      <c r="B2109">
        <v>1</v>
      </c>
      <c r="C2109" t="s">
        <v>80</v>
      </c>
      <c r="D2109" t="s">
        <v>107</v>
      </c>
      <c r="E2109" t="s">
        <v>156</v>
      </c>
      <c r="F2109" t="s">
        <v>6160</v>
      </c>
      <c r="G2109" t="s">
        <v>170</v>
      </c>
      <c r="H2109" t="s">
        <v>153</v>
      </c>
      <c r="I2109" t="s">
        <v>136</v>
      </c>
      <c r="J2109" t="s">
        <v>137</v>
      </c>
      <c r="K2109" t="s">
        <v>138</v>
      </c>
      <c r="L2109" t="s">
        <v>6161</v>
      </c>
      <c r="M2109" t="s">
        <v>6162</v>
      </c>
      <c r="N2109">
        <v>1.7538888880000001</v>
      </c>
      <c r="O2109">
        <v>0</v>
      </c>
      <c r="P2109">
        <v>13</v>
      </c>
      <c r="Q2109">
        <v>1</v>
      </c>
      <c r="R2109">
        <v>18</v>
      </c>
      <c r="S2109">
        <v>6</v>
      </c>
      <c r="T2109">
        <v>3</v>
      </c>
      <c r="U2109">
        <v>0</v>
      </c>
      <c r="V2109">
        <v>0</v>
      </c>
      <c r="W2109">
        <v>0</v>
      </c>
      <c r="X2109">
        <v>8.4973151412109988</v>
      </c>
      <c r="Y2109">
        <v>0.15665436767361002</v>
      </c>
      <c r="Z2109">
        <v>5.9674455241915565</v>
      </c>
      <c r="AA2109">
        <v>90.425992557091632</v>
      </c>
      <c r="AB2109">
        <v>7.4379536196996501</v>
      </c>
      <c r="AC2109">
        <v>0</v>
      </c>
      <c r="AD2109">
        <v>0</v>
      </c>
      <c r="AE2109">
        <v>112.48536120986745</v>
      </c>
    </row>
    <row r="2110" spans="1:31" x14ac:dyDescent="0.3">
      <c r="A2110">
        <v>2713381</v>
      </c>
      <c r="B2110">
        <v>1</v>
      </c>
      <c r="C2110" t="s">
        <v>80</v>
      </c>
      <c r="D2110" t="s">
        <v>97</v>
      </c>
      <c r="E2110" t="s">
        <v>161</v>
      </c>
      <c r="F2110" t="s">
        <v>6085</v>
      </c>
      <c r="G2110" t="s">
        <v>724</v>
      </c>
      <c r="H2110" t="s">
        <v>135</v>
      </c>
      <c r="I2110" t="s">
        <v>136</v>
      </c>
      <c r="J2110" t="s">
        <v>137</v>
      </c>
      <c r="K2110" t="s">
        <v>138</v>
      </c>
      <c r="L2110" t="s">
        <v>6163</v>
      </c>
      <c r="M2110" t="s">
        <v>6164</v>
      </c>
      <c r="N2110">
        <v>2.1291666660000002</v>
      </c>
      <c r="O2110">
        <v>0</v>
      </c>
      <c r="P2110">
        <v>45</v>
      </c>
      <c r="Q2110">
        <v>0</v>
      </c>
      <c r="R2110">
        <v>8</v>
      </c>
      <c r="S2110">
        <v>0</v>
      </c>
      <c r="T2110">
        <v>3</v>
      </c>
      <c r="U2110">
        <v>0</v>
      </c>
      <c r="V2110">
        <v>0</v>
      </c>
      <c r="W2110">
        <v>0</v>
      </c>
      <c r="X2110">
        <v>22.308541558079803</v>
      </c>
      <c r="Y2110">
        <v>0</v>
      </c>
      <c r="Z2110">
        <v>0</v>
      </c>
      <c r="AA2110">
        <v>0</v>
      </c>
      <c r="AB2110">
        <v>2.716630606561433</v>
      </c>
      <c r="AC2110">
        <v>0</v>
      </c>
      <c r="AD2110">
        <v>0</v>
      </c>
      <c r="AE2110">
        <v>25.025172164641237</v>
      </c>
    </row>
    <row r="2111" spans="1:31" x14ac:dyDescent="0.3">
      <c r="A2111">
        <v>2713278</v>
      </c>
      <c r="B2111">
        <v>1</v>
      </c>
      <c r="C2111" t="s">
        <v>80</v>
      </c>
      <c r="D2111" t="s">
        <v>87</v>
      </c>
      <c r="E2111" t="s">
        <v>161</v>
      </c>
      <c r="F2111" t="s">
        <v>6165</v>
      </c>
      <c r="G2111" t="s">
        <v>163</v>
      </c>
      <c r="H2111" t="s">
        <v>135</v>
      </c>
      <c r="I2111" t="s">
        <v>136</v>
      </c>
      <c r="J2111" t="s">
        <v>137</v>
      </c>
      <c r="K2111" t="s">
        <v>138</v>
      </c>
      <c r="L2111" t="s">
        <v>6166</v>
      </c>
      <c r="M2111" t="s">
        <v>6167</v>
      </c>
      <c r="N2111">
        <v>1.5758333330000001</v>
      </c>
      <c r="O2111">
        <v>0</v>
      </c>
      <c r="P2111">
        <v>112</v>
      </c>
      <c r="Q2111">
        <v>0</v>
      </c>
      <c r="R2111">
        <v>0</v>
      </c>
      <c r="S2111">
        <v>0</v>
      </c>
      <c r="T2111">
        <v>12</v>
      </c>
      <c r="U2111">
        <v>0</v>
      </c>
      <c r="V2111">
        <v>0</v>
      </c>
      <c r="W2111">
        <v>0</v>
      </c>
      <c r="X2111">
        <v>32.275486952050798</v>
      </c>
      <c r="Y2111">
        <v>0</v>
      </c>
      <c r="Z2111">
        <v>0</v>
      </c>
      <c r="AA2111">
        <v>0</v>
      </c>
      <c r="AB2111">
        <v>8.6971146300478139</v>
      </c>
      <c r="AC2111">
        <v>0</v>
      </c>
      <c r="AD2111">
        <v>0</v>
      </c>
      <c r="AE2111">
        <v>40.972601582098612</v>
      </c>
    </row>
    <row r="2112" spans="1:31" x14ac:dyDescent="0.3">
      <c r="A2112">
        <v>2713544</v>
      </c>
      <c r="B2112">
        <v>1</v>
      </c>
      <c r="C2112" t="s">
        <v>80</v>
      </c>
      <c r="D2112" t="s">
        <v>96</v>
      </c>
      <c r="E2112" t="s">
        <v>213</v>
      </c>
      <c r="F2112" t="s">
        <v>3309</v>
      </c>
      <c r="G2112" t="s">
        <v>152</v>
      </c>
      <c r="H2112" t="s">
        <v>153</v>
      </c>
      <c r="I2112" t="s">
        <v>136</v>
      </c>
      <c r="J2112" t="s">
        <v>137</v>
      </c>
      <c r="K2112" t="s">
        <v>138</v>
      </c>
      <c r="L2112" t="s">
        <v>6168</v>
      </c>
      <c r="M2112" t="s">
        <v>6169</v>
      </c>
      <c r="N2112">
        <v>2.009166666</v>
      </c>
      <c r="O2112">
        <v>0</v>
      </c>
      <c r="P2112">
        <v>289</v>
      </c>
      <c r="Q2112">
        <v>11</v>
      </c>
      <c r="R2112">
        <v>34</v>
      </c>
      <c r="S2112">
        <v>14</v>
      </c>
      <c r="T2112">
        <v>65</v>
      </c>
      <c r="U2112">
        <v>4</v>
      </c>
      <c r="V2112">
        <v>0</v>
      </c>
      <c r="W2112">
        <v>0</v>
      </c>
      <c r="X2112">
        <v>176.12561196100208</v>
      </c>
      <c r="Y2112">
        <v>167.79882356087225</v>
      </c>
      <c r="Z2112">
        <v>22.982479580539266</v>
      </c>
      <c r="AA2112">
        <v>123.62532900036582</v>
      </c>
      <c r="AB2112">
        <v>98.931950647899257</v>
      </c>
      <c r="AC2112">
        <v>668.05854964655578</v>
      </c>
      <c r="AD2112">
        <v>0</v>
      </c>
      <c r="AE2112">
        <v>1257.5227443972344</v>
      </c>
    </row>
    <row r="2113" spans="1:31" x14ac:dyDescent="0.3">
      <c r="A2113">
        <v>2713587</v>
      </c>
      <c r="B2113">
        <v>1</v>
      </c>
      <c r="C2113" t="s">
        <v>80</v>
      </c>
      <c r="D2113" t="s">
        <v>96</v>
      </c>
      <c r="E2113" t="s">
        <v>156</v>
      </c>
      <c r="F2113" t="s">
        <v>6170</v>
      </c>
      <c r="G2113" t="s">
        <v>185</v>
      </c>
      <c r="H2113" t="s">
        <v>153</v>
      </c>
      <c r="I2113" t="s">
        <v>136</v>
      </c>
      <c r="J2113" t="s">
        <v>137</v>
      </c>
      <c r="K2113" t="s">
        <v>138</v>
      </c>
      <c r="L2113" t="s">
        <v>6171</v>
      </c>
      <c r="M2113" t="s">
        <v>6172</v>
      </c>
      <c r="N2113">
        <v>1.476111111</v>
      </c>
      <c r="O2113">
        <v>0</v>
      </c>
      <c r="P2113">
        <v>0</v>
      </c>
      <c r="Q2113">
        <v>1</v>
      </c>
      <c r="R2113">
        <v>0</v>
      </c>
      <c r="S2113">
        <v>1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3.274873403326827</v>
      </c>
      <c r="Z2113">
        <v>0</v>
      </c>
      <c r="AA2113">
        <v>1.5417999440599996</v>
      </c>
      <c r="AB2113">
        <v>0</v>
      </c>
      <c r="AC2113">
        <v>0</v>
      </c>
      <c r="AD2113">
        <v>0</v>
      </c>
      <c r="AE2113">
        <v>4.8166733473868266</v>
      </c>
    </row>
    <row r="2114" spans="1:31" x14ac:dyDescent="0.3">
      <c r="A2114">
        <v>2713189</v>
      </c>
      <c r="B2114">
        <v>1</v>
      </c>
      <c r="C2114" t="s">
        <v>80</v>
      </c>
      <c r="D2114" t="s">
        <v>96</v>
      </c>
      <c r="E2114" t="s">
        <v>213</v>
      </c>
      <c r="F2114" t="s">
        <v>347</v>
      </c>
      <c r="G2114" t="s">
        <v>300</v>
      </c>
      <c r="H2114" t="s">
        <v>153</v>
      </c>
      <c r="I2114" t="s">
        <v>136</v>
      </c>
      <c r="J2114" t="s">
        <v>137</v>
      </c>
      <c r="K2114" t="s">
        <v>210</v>
      </c>
      <c r="L2114" t="s">
        <v>6173</v>
      </c>
      <c r="M2114" t="s">
        <v>6174</v>
      </c>
      <c r="N2114">
        <v>5.3630555549999999</v>
      </c>
      <c r="O2114">
        <v>1</v>
      </c>
      <c r="P2114">
        <v>1292</v>
      </c>
      <c r="Q2114">
        <v>0</v>
      </c>
      <c r="R2114">
        <v>17</v>
      </c>
      <c r="S2114">
        <v>3</v>
      </c>
      <c r="T2114">
        <v>140</v>
      </c>
      <c r="U2114">
        <v>0</v>
      </c>
      <c r="V2114">
        <v>0</v>
      </c>
      <c r="W2114">
        <v>7.9750117099060001</v>
      </c>
      <c r="X2114">
        <v>1880.9401315533041</v>
      </c>
      <c r="Y2114">
        <v>0</v>
      </c>
      <c r="Z2114">
        <v>4.8032540346968409</v>
      </c>
      <c r="AA2114">
        <v>214.83953410099804</v>
      </c>
      <c r="AB2114">
        <v>622.03731308829242</v>
      </c>
      <c r="AC2114">
        <v>0</v>
      </c>
      <c r="AD2114">
        <v>0</v>
      </c>
      <c r="AE2114">
        <v>2730.5952444871973</v>
      </c>
    </row>
    <row r="2115" spans="1:31" x14ac:dyDescent="0.3">
      <c r="A2115">
        <v>2713564</v>
      </c>
      <c r="B2115">
        <v>1</v>
      </c>
      <c r="C2115" t="s">
        <v>80</v>
      </c>
      <c r="D2115" t="s">
        <v>97</v>
      </c>
      <c r="E2115" t="s">
        <v>161</v>
      </c>
      <c r="F2115" t="s">
        <v>6175</v>
      </c>
      <c r="G2115" t="s">
        <v>163</v>
      </c>
      <c r="H2115" t="s">
        <v>135</v>
      </c>
      <c r="I2115" t="s">
        <v>136</v>
      </c>
      <c r="J2115" t="s">
        <v>137</v>
      </c>
      <c r="K2115" t="s">
        <v>138</v>
      </c>
      <c r="L2115" t="s">
        <v>6176</v>
      </c>
      <c r="M2115" t="s">
        <v>6177</v>
      </c>
      <c r="N2115">
        <v>4.9897222220000002</v>
      </c>
      <c r="O2115">
        <v>0</v>
      </c>
      <c r="P2115">
        <v>61</v>
      </c>
      <c r="Q2115">
        <v>0</v>
      </c>
      <c r="R2115">
        <v>0</v>
      </c>
      <c r="S2115">
        <v>0</v>
      </c>
      <c r="T2115">
        <v>1</v>
      </c>
      <c r="U2115">
        <v>0</v>
      </c>
      <c r="V2115">
        <v>0</v>
      </c>
      <c r="W2115">
        <v>0</v>
      </c>
      <c r="X2115">
        <v>67.044942463328084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67.044942463328084</v>
      </c>
    </row>
    <row r="2116" spans="1:31" x14ac:dyDescent="0.3">
      <c r="A2116">
        <v>2713023</v>
      </c>
      <c r="B2116">
        <v>1</v>
      </c>
      <c r="C2116" t="s">
        <v>81</v>
      </c>
      <c r="D2116" t="s">
        <v>128</v>
      </c>
      <c r="E2116" t="s">
        <v>213</v>
      </c>
      <c r="F2116" t="s">
        <v>5501</v>
      </c>
      <c r="G2116" t="s">
        <v>152</v>
      </c>
      <c r="H2116" t="s">
        <v>153</v>
      </c>
      <c r="I2116" t="s">
        <v>136</v>
      </c>
      <c r="J2116" t="s">
        <v>137</v>
      </c>
      <c r="K2116" t="s">
        <v>138</v>
      </c>
      <c r="L2116" t="s">
        <v>6178</v>
      </c>
      <c r="M2116" t="s">
        <v>6179</v>
      </c>
      <c r="N2116">
        <v>2.4338888879999998</v>
      </c>
      <c r="O2116">
        <v>0</v>
      </c>
      <c r="P2116">
        <v>0</v>
      </c>
      <c r="Q2116">
        <v>0</v>
      </c>
      <c r="R2116">
        <v>0</v>
      </c>
      <c r="S2116">
        <v>4</v>
      </c>
      <c r="T2116">
        <v>0</v>
      </c>
      <c r="U2116">
        <v>4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21.049752903649601</v>
      </c>
      <c r="AB2116">
        <v>0</v>
      </c>
      <c r="AC2116">
        <v>3681.2521725775669</v>
      </c>
      <c r="AD2116">
        <v>0</v>
      </c>
      <c r="AE2116">
        <v>3702.3019254812166</v>
      </c>
    </row>
    <row r="2117" spans="1:31" x14ac:dyDescent="0.3">
      <c r="A2117">
        <v>2713444</v>
      </c>
      <c r="B2117">
        <v>1</v>
      </c>
      <c r="C2117" t="s">
        <v>81</v>
      </c>
      <c r="D2117" t="s">
        <v>122</v>
      </c>
      <c r="E2117" t="s">
        <v>150</v>
      </c>
      <c r="F2117" t="s">
        <v>6180</v>
      </c>
      <c r="G2117" t="s">
        <v>152</v>
      </c>
      <c r="H2117" t="s">
        <v>153</v>
      </c>
      <c r="I2117" t="s">
        <v>136</v>
      </c>
      <c r="J2117" t="s">
        <v>137</v>
      </c>
      <c r="K2117" t="s">
        <v>138</v>
      </c>
      <c r="L2117" t="s">
        <v>6181</v>
      </c>
      <c r="M2117" t="s">
        <v>6182</v>
      </c>
      <c r="N2117">
        <v>0.57027777700000004</v>
      </c>
      <c r="O2117">
        <v>0</v>
      </c>
      <c r="P2117">
        <v>138</v>
      </c>
      <c r="Q2117">
        <v>0</v>
      </c>
      <c r="R2117">
        <v>0</v>
      </c>
      <c r="S2117">
        <v>14</v>
      </c>
      <c r="T2117">
        <v>12</v>
      </c>
      <c r="U2117">
        <v>1</v>
      </c>
      <c r="V2117">
        <v>0</v>
      </c>
      <c r="W2117">
        <v>0</v>
      </c>
      <c r="X2117">
        <v>8.7750265316207106</v>
      </c>
      <c r="Y2117">
        <v>0</v>
      </c>
      <c r="Z2117">
        <v>0</v>
      </c>
      <c r="AA2117">
        <v>5.0003232251164054</v>
      </c>
      <c r="AB2117">
        <v>3.8542460557604272</v>
      </c>
      <c r="AC2117">
        <v>0</v>
      </c>
      <c r="AD2117">
        <v>0</v>
      </c>
      <c r="AE2117">
        <v>17.629595812497541</v>
      </c>
    </row>
    <row r="2118" spans="1:31" x14ac:dyDescent="0.3">
      <c r="A2118">
        <v>2713221</v>
      </c>
      <c r="B2118">
        <v>1</v>
      </c>
      <c r="C2118" t="s">
        <v>80</v>
      </c>
      <c r="D2118" t="s">
        <v>101</v>
      </c>
      <c r="E2118" t="s">
        <v>213</v>
      </c>
      <c r="F2118" t="s">
        <v>6183</v>
      </c>
      <c r="G2118" t="s">
        <v>170</v>
      </c>
      <c r="H2118" t="s">
        <v>153</v>
      </c>
      <c r="I2118" t="s">
        <v>136</v>
      </c>
      <c r="J2118" t="s">
        <v>137</v>
      </c>
      <c r="K2118" t="s">
        <v>138</v>
      </c>
      <c r="L2118" t="s">
        <v>6184</v>
      </c>
      <c r="M2118" t="s">
        <v>6185</v>
      </c>
      <c r="N2118">
        <v>0.15</v>
      </c>
      <c r="O2118">
        <v>5</v>
      </c>
      <c r="P2118">
        <v>235</v>
      </c>
      <c r="Q2118">
        <v>3</v>
      </c>
      <c r="R2118">
        <v>1</v>
      </c>
      <c r="S2118">
        <v>12</v>
      </c>
      <c r="T2118">
        <v>68</v>
      </c>
      <c r="U2118">
        <v>0</v>
      </c>
      <c r="V2118">
        <v>0</v>
      </c>
      <c r="W2118">
        <v>0.28134518156999999</v>
      </c>
      <c r="X2118">
        <v>11.402165983811399</v>
      </c>
      <c r="Y2118">
        <v>0.9392309787123001</v>
      </c>
      <c r="Z2118">
        <v>9.5163508259999991E-3</v>
      </c>
      <c r="AA2118">
        <v>5.2541515679989512</v>
      </c>
      <c r="AB2118">
        <v>9.4328391704804915</v>
      </c>
      <c r="AC2118">
        <v>0</v>
      </c>
      <c r="AD2118">
        <v>0</v>
      </c>
      <c r="AE2118">
        <v>27.319249233399141</v>
      </c>
    </row>
    <row r="2119" spans="1:31" x14ac:dyDescent="0.3">
      <c r="A2119">
        <v>2713553</v>
      </c>
      <c r="B2119">
        <v>1</v>
      </c>
      <c r="C2119" t="s">
        <v>80</v>
      </c>
      <c r="D2119" t="s">
        <v>90</v>
      </c>
      <c r="E2119" t="s">
        <v>145</v>
      </c>
      <c r="F2119" t="s">
        <v>6186</v>
      </c>
      <c r="G2119" t="s">
        <v>181</v>
      </c>
      <c r="H2119" t="s">
        <v>135</v>
      </c>
      <c r="I2119" t="s">
        <v>136</v>
      </c>
      <c r="J2119" t="s">
        <v>137</v>
      </c>
      <c r="K2119" t="s">
        <v>138</v>
      </c>
      <c r="L2119" t="s">
        <v>6187</v>
      </c>
      <c r="M2119" t="s">
        <v>6188</v>
      </c>
      <c r="N2119">
        <v>1.708611111</v>
      </c>
      <c r="O2119">
        <v>0</v>
      </c>
      <c r="P2119">
        <v>11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5.9206456563781229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5.9206456563781229</v>
      </c>
    </row>
    <row r="2120" spans="1:31" x14ac:dyDescent="0.3">
      <c r="A2120">
        <v>2713530</v>
      </c>
      <c r="B2120">
        <v>1</v>
      </c>
      <c r="C2120" t="s">
        <v>81</v>
      </c>
      <c r="D2120" t="s">
        <v>115</v>
      </c>
      <c r="E2120" t="s">
        <v>156</v>
      </c>
      <c r="F2120" t="s">
        <v>6189</v>
      </c>
      <c r="G2120" t="s">
        <v>185</v>
      </c>
      <c r="H2120" t="s">
        <v>153</v>
      </c>
      <c r="I2120" t="s">
        <v>136</v>
      </c>
      <c r="J2120" t="s">
        <v>137</v>
      </c>
      <c r="K2120" t="s">
        <v>138</v>
      </c>
      <c r="L2120" t="s">
        <v>6190</v>
      </c>
      <c r="M2120" t="s">
        <v>6191</v>
      </c>
      <c r="N2120">
        <v>0.60750000000000004</v>
      </c>
      <c r="O2120">
        <v>0</v>
      </c>
      <c r="P2120">
        <v>273</v>
      </c>
      <c r="Q2120">
        <v>0</v>
      </c>
      <c r="R2120">
        <v>1</v>
      </c>
      <c r="S2120">
        <v>0</v>
      </c>
      <c r="T2120">
        <v>10</v>
      </c>
      <c r="U2120">
        <v>0</v>
      </c>
      <c r="V2120">
        <v>0</v>
      </c>
      <c r="W2120">
        <v>0</v>
      </c>
      <c r="X2120">
        <v>11.997255936542306</v>
      </c>
      <c r="Y2120">
        <v>0</v>
      </c>
      <c r="Z2120">
        <v>0</v>
      </c>
      <c r="AA2120">
        <v>0</v>
      </c>
      <c r="AB2120">
        <v>1.3681120536721576</v>
      </c>
      <c r="AC2120">
        <v>0</v>
      </c>
      <c r="AD2120">
        <v>0</v>
      </c>
      <c r="AE2120">
        <v>13.365367990214464</v>
      </c>
    </row>
    <row r="2121" spans="1:31" x14ac:dyDescent="0.3">
      <c r="A2121">
        <v>2713344</v>
      </c>
      <c r="B2121">
        <v>1</v>
      </c>
      <c r="C2121" t="s">
        <v>80</v>
      </c>
      <c r="D2121" t="s">
        <v>106</v>
      </c>
      <c r="E2121" t="s">
        <v>161</v>
      </c>
      <c r="F2121" t="s">
        <v>6192</v>
      </c>
      <c r="G2121" t="s">
        <v>163</v>
      </c>
      <c r="H2121" t="s">
        <v>135</v>
      </c>
      <c r="I2121" t="s">
        <v>136</v>
      </c>
      <c r="J2121" t="s">
        <v>137</v>
      </c>
      <c r="K2121" t="s">
        <v>138</v>
      </c>
      <c r="L2121" t="s">
        <v>6193</v>
      </c>
      <c r="M2121" t="s">
        <v>6194</v>
      </c>
      <c r="N2121">
        <v>2.6627777770000001</v>
      </c>
      <c r="O2121">
        <v>0</v>
      </c>
      <c r="P2121">
        <v>1</v>
      </c>
      <c r="Q2121">
        <v>0</v>
      </c>
      <c r="R2121">
        <v>4</v>
      </c>
      <c r="S2121">
        <v>0</v>
      </c>
      <c r="T2121">
        <v>1</v>
      </c>
      <c r="U2121">
        <v>0</v>
      </c>
      <c r="V2121">
        <v>0</v>
      </c>
      <c r="W2121">
        <v>0</v>
      </c>
      <c r="X2121">
        <v>0.69021480291049009</v>
      </c>
      <c r="Y2121">
        <v>0</v>
      </c>
      <c r="Z2121">
        <v>5.4499308632359504</v>
      </c>
      <c r="AA2121">
        <v>0</v>
      </c>
      <c r="AB2121">
        <v>0</v>
      </c>
      <c r="AC2121">
        <v>0</v>
      </c>
      <c r="AD2121">
        <v>0</v>
      </c>
      <c r="AE2121">
        <v>6.1401456661464406</v>
      </c>
    </row>
    <row r="2122" spans="1:31" x14ac:dyDescent="0.3">
      <c r="A2122">
        <v>2713367</v>
      </c>
      <c r="B2122">
        <v>1</v>
      </c>
      <c r="C2122" t="s">
        <v>80</v>
      </c>
      <c r="D2122" t="s">
        <v>105</v>
      </c>
      <c r="E2122" t="s">
        <v>145</v>
      </c>
      <c r="F2122" t="s">
        <v>6195</v>
      </c>
      <c r="G2122" t="s">
        <v>230</v>
      </c>
      <c r="H2122" t="s">
        <v>135</v>
      </c>
      <c r="I2122" t="s">
        <v>136</v>
      </c>
      <c r="J2122" t="s">
        <v>137</v>
      </c>
      <c r="K2122" t="s">
        <v>138</v>
      </c>
      <c r="L2122" t="s">
        <v>6196</v>
      </c>
      <c r="M2122" t="s">
        <v>6197</v>
      </c>
      <c r="N2122">
        <v>4.590833333</v>
      </c>
      <c r="O2122">
        <v>0</v>
      </c>
      <c r="P2122">
        <v>5</v>
      </c>
      <c r="Q2122">
        <v>0</v>
      </c>
      <c r="R2122">
        <v>0</v>
      </c>
      <c r="S2122">
        <v>0</v>
      </c>
      <c r="T2122">
        <v>1</v>
      </c>
      <c r="U2122">
        <v>0</v>
      </c>
      <c r="V2122">
        <v>0</v>
      </c>
      <c r="W2122">
        <v>0</v>
      </c>
      <c r="X2122">
        <v>4.7333634583294808</v>
      </c>
      <c r="Y2122">
        <v>0</v>
      </c>
      <c r="Z2122">
        <v>0</v>
      </c>
      <c r="AA2122">
        <v>0</v>
      </c>
      <c r="AB2122">
        <v>1.07793662331728</v>
      </c>
      <c r="AC2122">
        <v>0</v>
      </c>
      <c r="AD2122">
        <v>0</v>
      </c>
      <c r="AE2122">
        <v>5.8113000816467606</v>
      </c>
    </row>
    <row r="2123" spans="1:31" x14ac:dyDescent="0.3">
      <c r="A2123">
        <v>2713121</v>
      </c>
      <c r="B2123">
        <v>1</v>
      </c>
      <c r="C2123" t="s">
        <v>80</v>
      </c>
      <c r="D2123" t="s">
        <v>106</v>
      </c>
      <c r="E2123" t="s">
        <v>213</v>
      </c>
      <c r="F2123" t="s">
        <v>6198</v>
      </c>
      <c r="G2123" t="s">
        <v>209</v>
      </c>
      <c r="H2123" t="s">
        <v>153</v>
      </c>
      <c r="I2123" t="s">
        <v>136</v>
      </c>
      <c r="J2123" t="s">
        <v>137</v>
      </c>
      <c r="K2123" t="s">
        <v>210</v>
      </c>
      <c r="L2123" t="s">
        <v>6199</v>
      </c>
      <c r="M2123" t="s">
        <v>6200</v>
      </c>
      <c r="N2123">
        <v>7.5008333330000001</v>
      </c>
      <c r="O2123">
        <v>0</v>
      </c>
      <c r="P2123">
        <v>237</v>
      </c>
      <c r="Q2123">
        <v>15</v>
      </c>
      <c r="R2123">
        <v>48</v>
      </c>
      <c r="S2123">
        <v>2</v>
      </c>
      <c r="T2123">
        <v>38</v>
      </c>
      <c r="U2123">
        <v>1</v>
      </c>
      <c r="V2123">
        <v>0</v>
      </c>
      <c r="W2123">
        <v>0</v>
      </c>
      <c r="X2123">
        <v>265.15864662596016</v>
      </c>
      <c r="Y2123">
        <v>130.54915283892871</v>
      </c>
      <c r="Z2123">
        <v>135.18212064150879</v>
      </c>
      <c r="AA2123">
        <v>2.6841966421626351</v>
      </c>
      <c r="AB2123">
        <v>338.80209882815035</v>
      </c>
      <c r="AC2123">
        <v>86.624983419865075</v>
      </c>
      <c r="AD2123">
        <v>0</v>
      </c>
      <c r="AE2123">
        <v>959.00119899657568</v>
      </c>
    </row>
    <row r="2124" spans="1:31" x14ac:dyDescent="0.3">
      <c r="A2124">
        <v>2713384</v>
      </c>
      <c r="B2124">
        <v>1</v>
      </c>
      <c r="C2124" t="s">
        <v>81</v>
      </c>
      <c r="D2124" t="s">
        <v>118</v>
      </c>
      <c r="E2124" t="s">
        <v>213</v>
      </c>
      <c r="F2124" t="s">
        <v>6026</v>
      </c>
      <c r="G2124" t="s">
        <v>209</v>
      </c>
      <c r="H2124" t="s">
        <v>153</v>
      </c>
      <c r="I2124" t="s">
        <v>136</v>
      </c>
      <c r="J2124" t="s">
        <v>137</v>
      </c>
      <c r="K2124" t="s">
        <v>210</v>
      </c>
      <c r="L2124" t="s">
        <v>6201</v>
      </c>
      <c r="M2124" t="s">
        <v>6202</v>
      </c>
      <c r="N2124">
        <v>0.50916666600000005</v>
      </c>
      <c r="O2124">
        <v>0</v>
      </c>
      <c r="P2124">
        <v>200</v>
      </c>
      <c r="Q2124">
        <v>31</v>
      </c>
      <c r="R2124">
        <v>17</v>
      </c>
      <c r="S2124">
        <v>1</v>
      </c>
      <c r="T2124">
        <v>14</v>
      </c>
      <c r="U2124">
        <v>0</v>
      </c>
      <c r="V2124">
        <v>0</v>
      </c>
      <c r="W2124">
        <v>0</v>
      </c>
      <c r="X2124">
        <v>15.639124967708669</v>
      </c>
      <c r="Y2124">
        <v>0.52184086503503502</v>
      </c>
      <c r="Z2124">
        <v>0.53894209011581262</v>
      </c>
      <c r="AA2124">
        <v>0</v>
      </c>
      <c r="AB2124">
        <v>2.7576637648641897</v>
      </c>
      <c r="AC2124">
        <v>0</v>
      </c>
      <c r="AD2124">
        <v>0</v>
      </c>
      <c r="AE2124">
        <v>19.457571687723711</v>
      </c>
    </row>
    <row r="2125" spans="1:31" x14ac:dyDescent="0.3">
      <c r="A2125">
        <v>2712929</v>
      </c>
      <c r="B2125">
        <v>1</v>
      </c>
      <c r="C2125" t="s">
        <v>80</v>
      </c>
      <c r="D2125" t="s">
        <v>84</v>
      </c>
      <c r="E2125" t="s">
        <v>156</v>
      </c>
      <c r="F2125" t="s">
        <v>6203</v>
      </c>
      <c r="G2125" t="s">
        <v>1613</v>
      </c>
      <c r="H2125" t="s">
        <v>153</v>
      </c>
      <c r="I2125" t="s">
        <v>136</v>
      </c>
      <c r="J2125" t="s">
        <v>137</v>
      </c>
      <c r="K2125" t="s">
        <v>210</v>
      </c>
      <c r="L2125" t="s">
        <v>6204</v>
      </c>
      <c r="M2125" t="s">
        <v>6205</v>
      </c>
      <c r="N2125">
        <v>0.32388888799999999</v>
      </c>
      <c r="O2125">
        <v>0</v>
      </c>
      <c r="P2125">
        <v>332</v>
      </c>
      <c r="Q2125">
        <v>0</v>
      </c>
      <c r="R2125">
        <v>0</v>
      </c>
      <c r="S2125">
        <v>0</v>
      </c>
      <c r="T2125">
        <v>61</v>
      </c>
      <c r="U2125">
        <v>0</v>
      </c>
      <c r="V2125">
        <v>0</v>
      </c>
      <c r="W2125">
        <v>0</v>
      </c>
      <c r="X2125">
        <v>16.540055772217183</v>
      </c>
      <c r="Y2125">
        <v>0</v>
      </c>
      <c r="Z2125">
        <v>0</v>
      </c>
      <c r="AA2125">
        <v>0</v>
      </c>
      <c r="AB2125">
        <v>14.638874986160994</v>
      </c>
      <c r="AC2125">
        <v>0</v>
      </c>
      <c r="AD2125">
        <v>0</v>
      </c>
      <c r="AE2125">
        <v>31.178930758378179</v>
      </c>
    </row>
    <row r="2126" spans="1:31" x14ac:dyDescent="0.3">
      <c r="A2126">
        <v>2713327</v>
      </c>
      <c r="B2126">
        <v>1</v>
      </c>
      <c r="C2126" t="s">
        <v>80</v>
      </c>
      <c r="D2126" t="s">
        <v>105</v>
      </c>
      <c r="E2126" t="s">
        <v>213</v>
      </c>
      <c r="F2126" t="s">
        <v>6206</v>
      </c>
      <c r="G2126" t="s">
        <v>152</v>
      </c>
      <c r="H2126" t="s">
        <v>153</v>
      </c>
      <c r="I2126" t="s">
        <v>136</v>
      </c>
      <c r="J2126" t="s">
        <v>137</v>
      </c>
      <c r="K2126" t="s">
        <v>138</v>
      </c>
      <c r="L2126" t="s">
        <v>6207</v>
      </c>
      <c r="M2126" t="s">
        <v>6208</v>
      </c>
      <c r="N2126">
        <v>5.0277777000000003E-2</v>
      </c>
      <c r="O2126">
        <v>7</v>
      </c>
      <c r="P2126">
        <v>2844</v>
      </c>
      <c r="Q2126">
        <v>6</v>
      </c>
      <c r="R2126">
        <v>14</v>
      </c>
      <c r="S2126">
        <v>29</v>
      </c>
      <c r="T2126">
        <v>311</v>
      </c>
      <c r="U2126">
        <v>4</v>
      </c>
      <c r="V2126">
        <v>0</v>
      </c>
      <c r="W2126">
        <v>0.27521146901517501</v>
      </c>
      <c r="X2126">
        <v>26.435649498753079</v>
      </c>
      <c r="Y2126">
        <v>1.3829574355151508</v>
      </c>
      <c r="Z2126">
        <v>0.25315648349052</v>
      </c>
      <c r="AA2126">
        <v>15.642973023412322</v>
      </c>
      <c r="AB2126">
        <v>18.339384904485634</v>
      </c>
      <c r="AC2126">
        <v>48.427356452831404</v>
      </c>
      <c r="AD2126">
        <v>0</v>
      </c>
      <c r="AE2126">
        <v>110.75668926750329</v>
      </c>
    </row>
    <row r="2127" spans="1:31" x14ac:dyDescent="0.3">
      <c r="A2127">
        <v>2712949</v>
      </c>
      <c r="B2127">
        <v>1</v>
      </c>
      <c r="C2127" t="s">
        <v>80</v>
      </c>
      <c r="D2127" t="s">
        <v>82</v>
      </c>
      <c r="E2127" t="s">
        <v>161</v>
      </c>
      <c r="F2127" t="s">
        <v>6209</v>
      </c>
      <c r="G2127" t="s">
        <v>1347</v>
      </c>
      <c r="H2127" t="s">
        <v>135</v>
      </c>
      <c r="I2127" t="s">
        <v>136</v>
      </c>
      <c r="J2127" t="s">
        <v>137</v>
      </c>
      <c r="K2127" t="s">
        <v>138</v>
      </c>
      <c r="L2127" t="s">
        <v>6210</v>
      </c>
      <c r="M2127" t="s">
        <v>6211</v>
      </c>
      <c r="N2127">
        <v>0.74361111099999999</v>
      </c>
      <c r="O2127">
        <v>0</v>
      </c>
      <c r="P2127">
        <v>31</v>
      </c>
      <c r="Q2127">
        <v>0</v>
      </c>
      <c r="R2127">
        <v>0</v>
      </c>
      <c r="S2127">
        <v>0</v>
      </c>
      <c r="T2127">
        <v>8</v>
      </c>
      <c r="U2127">
        <v>0</v>
      </c>
      <c r="V2127">
        <v>0</v>
      </c>
      <c r="W2127">
        <v>0</v>
      </c>
      <c r="X2127">
        <v>3.9392293102434248</v>
      </c>
      <c r="Y2127">
        <v>0</v>
      </c>
      <c r="Z2127">
        <v>0</v>
      </c>
      <c r="AA2127">
        <v>0</v>
      </c>
      <c r="AB2127">
        <v>0.3406675550547717</v>
      </c>
      <c r="AC2127">
        <v>0</v>
      </c>
      <c r="AD2127">
        <v>0</v>
      </c>
      <c r="AE2127">
        <v>4.2798968652981966</v>
      </c>
    </row>
    <row r="2128" spans="1:31" x14ac:dyDescent="0.3">
      <c r="A2128">
        <v>2713587</v>
      </c>
      <c r="B2128">
        <v>2</v>
      </c>
      <c r="C2128" t="s">
        <v>80</v>
      </c>
      <c r="D2128" t="s">
        <v>96</v>
      </c>
      <c r="E2128" t="s">
        <v>213</v>
      </c>
      <c r="F2128" t="s">
        <v>3309</v>
      </c>
      <c r="G2128" t="s">
        <v>185</v>
      </c>
      <c r="H2128" t="s">
        <v>153</v>
      </c>
      <c r="I2128" t="s">
        <v>136</v>
      </c>
      <c r="J2128" t="s">
        <v>137</v>
      </c>
      <c r="K2128" t="s">
        <v>138</v>
      </c>
      <c r="L2128" t="s">
        <v>6172</v>
      </c>
      <c r="M2128" t="s">
        <v>6212</v>
      </c>
      <c r="N2128">
        <v>0.37277777699999998</v>
      </c>
      <c r="O2128">
        <v>0</v>
      </c>
      <c r="P2128">
        <v>289</v>
      </c>
      <c r="Q2128">
        <v>11</v>
      </c>
      <c r="R2128">
        <v>34</v>
      </c>
      <c r="S2128">
        <v>14</v>
      </c>
      <c r="T2128">
        <v>65</v>
      </c>
      <c r="U2128">
        <v>4</v>
      </c>
      <c r="V2128">
        <v>0</v>
      </c>
      <c r="W2128">
        <v>0</v>
      </c>
      <c r="X2128">
        <v>28.594046805781453</v>
      </c>
      <c r="Y2128">
        <v>28.572029768868632</v>
      </c>
      <c r="Z2128">
        <v>3.46486542846444</v>
      </c>
      <c r="AA2128">
        <v>19.939397809360702</v>
      </c>
      <c r="AB2128">
        <v>13.777384358044994</v>
      </c>
      <c r="AC2128">
        <v>104.5212393057771</v>
      </c>
      <c r="AD2128">
        <v>0</v>
      </c>
      <c r="AE2128">
        <v>198.86896347629732</v>
      </c>
    </row>
    <row r="2129" spans="1:31" x14ac:dyDescent="0.3">
      <c r="A2129">
        <v>2713161</v>
      </c>
      <c r="B2129">
        <v>1</v>
      </c>
      <c r="C2129" t="s">
        <v>80</v>
      </c>
      <c r="D2129" t="s">
        <v>97</v>
      </c>
      <c r="E2129" t="s">
        <v>213</v>
      </c>
      <c r="F2129" t="s">
        <v>5730</v>
      </c>
      <c r="G2129" t="s">
        <v>209</v>
      </c>
      <c r="H2129" t="s">
        <v>153</v>
      </c>
      <c r="I2129" t="s">
        <v>136</v>
      </c>
      <c r="J2129" t="s">
        <v>137</v>
      </c>
      <c r="K2129" t="s">
        <v>210</v>
      </c>
      <c r="L2129" t="s">
        <v>6213</v>
      </c>
      <c r="M2129" t="s">
        <v>6214</v>
      </c>
      <c r="N2129">
        <v>5.7774999999999999</v>
      </c>
      <c r="O2129">
        <v>4</v>
      </c>
      <c r="P2129">
        <v>772</v>
      </c>
      <c r="Q2129">
        <v>3</v>
      </c>
      <c r="R2129">
        <v>81</v>
      </c>
      <c r="S2129">
        <v>6</v>
      </c>
      <c r="T2129">
        <v>135</v>
      </c>
      <c r="U2129">
        <v>0</v>
      </c>
      <c r="V2129">
        <v>0</v>
      </c>
      <c r="W2129">
        <v>32.56835507154095</v>
      </c>
      <c r="X2129">
        <v>1268.681182774601</v>
      </c>
      <c r="Y2129">
        <v>14.766164224529096</v>
      </c>
      <c r="Z2129">
        <v>92.549855960000244</v>
      </c>
      <c r="AA2129">
        <v>195.75062686808442</v>
      </c>
      <c r="AB2129">
        <v>759.17204851072097</v>
      </c>
      <c r="AC2129">
        <v>0</v>
      </c>
      <c r="AD2129">
        <v>0</v>
      </c>
      <c r="AE2129">
        <v>2363.4882334094768</v>
      </c>
    </row>
    <row r="2130" spans="1:31" x14ac:dyDescent="0.3">
      <c r="A2130">
        <v>2713261</v>
      </c>
      <c r="B2130">
        <v>1</v>
      </c>
      <c r="C2130" t="s">
        <v>81</v>
      </c>
      <c r="D2130" t="s">
        <v>127</v>
      </c>
      <c r="E2130" t="s">
        <v>213</v>
      </c>
      <c r="F2130" t="s">
        <v>5222</v>
      </c>
      <c r="G2130" t="s">
        <v>170</v>
      </c>
      <c r="H2130" t="s">
        <v>153</v>
      </c>
      <c r="I2130" t="s">
        <v>136</v>
      </c>
      <c r="J2130" t="s">
        <v>137</v>
      </c>
      <c r="K2130" t="s">
        <v>138</v>
      </c>
      <c r="L2130" t="s">
        <v>6215</v>
      </c>
      <c r="M2130" t="s">
        <v>6216</v>
      </c>
      <c r="N2130">
        <v>3.0825</v>
      </c>
      <c r="O2130">
        <v>4</v>
      </c>
      <c r="P2130">
        <v>12</v>
      </c>
      <c r="Q2130">
        <v>39</v>
      </c>
      <c r="R2130">
        <v>49</v>
      </c>
      <c r="S2130">
        <v>3</v>
      </c>
      <c r="T2130">
        <v>2</v>
      </c>
      <c r="U2130">
        <v>0</v>
      </c>
      <c r="V2130">
        <v>0</v>
      </c>
      <c r="W2130">
        <v>7.3494424278685129</v>
      </c>
      <c r="X2130">
        <v>3.5797918353100004</v>
      </c>
      <c r="Y2130">
        <v>4.0626953661662766</v>
      </c>
      <c r="Z2130">
        <v>6.6826126209742256</v>
      </c>
      <c r="AA2130">
        <v>9.4083929090016021</v>
      </c>
      <c r="AB2130">
        <v>0</v>
      </c>
      <c r="AC2130">
        <v>0</v>
      </c>
      <c r="AD2130">
        <v>0</v>
      </c>
      <c r="AE2130">
        <v>31.082935159320616</v>
      </c>
    </row>
    <row r="2131" spans="1:31" x14ac:dyDescent="0.3">
      <c r="A2131">
        <v>2713596</v>
      </c>
      <c r="B2131">
        <v>1</v>
      </c>
      <c r="C2131" t="s">
        <v>80</v>
      </c>
      <c r="D2131" t="s">
        <v>83</v>
      </c>
      <c r="E2131" t="s">
        <v>156</v>
      </c>
      <c r="F2131" t="s">
        <v>4518</v>
      </c>
      <c r="G2131" t="s">
        <v>152</v>
      </c>
      <c r="H2131" t="s">
        <v>153</v>
      </c>
      <c r="I2131" t="s">
        <v>136</v>
      </c>
      <c r="J2131" t="s">
        <v>137</v>
      </c>
      <c r="K2131" t="s">
        <v>138</v>
      </c>
      <c r="L2131" t="s">
        <v>6217</v>
      </c>
      <c r="M2131" t="s">
        <v>6218</v>
      </c>
      <c r="N2131">
        <v>0.42972222199999999</v>
      </c>
      <c r="O2131">
        <v>0</v>
      </c>
      <c r="P2131">
        <v>0</v>
      </c>
      <c r="Q2131">
        <v>6</v>
      </c>
      <c r="R2131">
        <v>0</v>
      </c>
      <c r="S2131">
        <v>5</v>
      </c>
      <c r="T2131">
        <v>0</v>
      </c>
      <c r="U2131">
        <v>1</v>
      </c>
      <c r="V2131">
        <v>0</v>
      </c>
      <c r="W2131">
        <v>0</v>
      </c>
      <c r="X2131">
        <v>0</v>
      </c>
      <c r="Y2131">
        <v>1.4270475893077952</v>
      </c>
      <c r="Z2131">
        <v>0</v>
      </c>
      <c r="AA2131">
        <v>3.8144971591422148</v>
      </c>
      <c r="AB2131">
        <v>0</v>
      </c>
      <c r="AC2131">
        <v>9.8435112226966659</v>
      </c>
      <c r="AD2131">
        <v>0</v>
      </c>
      <c r="AE2131">
        <v>15.085055971146677</v>
      </c>
    </row>
    <row r="2132" spans="1:31" x14ac:dyDescent="0.3">
      <c r="A2132">
        <v>2713155</v>
      </c>
      <c r="B2132">
        <v>1</v>
      </c>
      <c r="C2132" t="s">
        <v>81</v>
      </c>
      <c r="D2132" t="s">
        <v>121</v>
      </c>
      <c r="E2132" t="s">
        <v>213</v>
      </c>
      <c r="F2132" t="s">
        <v>6219</v>
      </c>
      <c r="G2132" t="s">
        <v>152</v>
      </c>
      <c r="H2132" t="s">
        <v>153</v>
      </c>
      <c r="I2132" t="s">
        <v>136</v>
      </c>
      <c r="J2132" t="s">
        <v>137</v>
      </c>
      <c r="K2132" t="s">
        <v>138</v>
      </c>
      <c r="L2132" t="s">
        <v>6220</v>
      </c>
      <c r="M2132" t="s">
        <v>6221</v>
      </c>
      <c r="N2132">
        <v>1.72</v>
      </c>
      <c r="O2132">
        <v>0</v>
      </c>
      <c r="P2132">
        <v>374</v>
      </c>
      <c r="Q2132">
        <v>0</v>
      </c>
      <c r="R2132">
        <v>14</v>
      </c>
      <c r="S2132">
        <v>0</v>
      </c>
      <c r="T2132">
        <v>18</v>
      </c>
      <c r="U2132">
        <v>0</v>
      </c>
      <c r="V2132">
        <v>0</v>
      </c>
      <c r="W2132">
        <v>0</v>
      </c>
      <c r="X2132">
        <v>70.546263711015953</v>
      </c>
      <c r="Y2132">
        <v>0</v>
      </c>
      <c r="Z2132">
        <v>1.1336563267589581</v>
      </c>
      <c r="AA2132">
        <v>0</v>
      </c>
      <c r="AB2132">
        <v>34.366904284364601</v>
      </c>
      <c r="AC2132">
        <v>0</v>
      </c>
      <c r="AD2132">
        <v>0</v>
      </c>
      <c r="AE2132">
        <v>106.04682432213951</v>
      </c>
    </row>
    <row r="2133" spans="1:31" x14ac:dyDescent="0.3">
      <c r="A2133">
        <v>2713204</v>
      </c>
      <c r="B2133">
        <v>1</v>
      </c>
      <c r="C2133" t="s">
        <v>80</v>
      </c>
      <c r="D2133" t="s">
        <v>90</v>
      </c>
      <c r="E2133" t="s">
        <v>132</v>
      </c>
      <c r="F2133" t="s">
        <v>6222</v>
      </c>
      <c r="G2133" t="s">
        <v>170</v>
      </c>
      <c r="H2133" t="s">
        <v>135</v>
      </c>
      <c r="I2133" t="s">
        <v>136</v>
      </c>
      <c r="J2133" t="s">
        <v>137</v>
      </c>
      <c r="K2133" t="s">
        <v>138</v>
      </c>
      <c r="L2133" t="s">
        <v>6223</v>
      </c>
      <c r="M2133" t="s">
        <v>6224</v>
      </c>
      <c r="N2133">
        <v>1.695277777</v>
      </c>
      <c r="O2133">
        <v>0</v>
      </c>
      <c r="P2133">
        <v>173</v>
      </c>
      <c r="Q2133">
        <v>0</v>
      </c>
      <c r="R2133">
        <v>0</v>
      </c>
      <c r="S2133">
        <v>0</v>
      </c>
      <c r="T2133">
        <v>228</v>
      </c>
      <c r="U2133">
        <v>0</v>
      </c>
      <c r="V2133">
        <v>10</v>
      </c>
      <c r="W2133">
        <v>0</v>
      </c>
      <c r="X2133">
        <v>57.900581790876203</v>
      </c>
      <c r="Y2133">
        <v>0</v>
      </c>
      <c r="Z2133">
        <v>0</v>
      </c>
      <c r="AA2133">
        <v>0</v>
      </c>
      <c r="AB2133">
        <v>319.83901549795962</v>
      </c>
      <c r="AC2133">
        <v>0</v>
      </c>
      <c r="AD2133">
        <v>362.49128169046315</v>
      </c>
      <c r="AE2133">
        <v>740.23087897929895</v>
      </c>
    </row>
    <row r="2134" spans="1:31" x14ac:dyDescent="0.3">
      <c r="A2134">
        <v>2713352</v>
      </c>
      <c r="B2134">
        <v>2</v>
      </c>
      <c r="C2134" t="s">
        <v>80</v>
      </c>
      <c r="D2134" t="s">
        <v>94</v>
      </c>
      <c r="E2134" t="s">
        <v>132</v>
      </c>
      <c r="F2134" t="s">
        <v>6225</v>
      </c>
      <c r="G2134" t="s">
        <v>230</v>
      </c>
      <c r="H2134" t="s">
        <v>135</v>
      </c>
      <c r="I2134" t="s">
        <v>136</v>
      </c>
      <c r="J2134" t="s">
        <v>137</v>
      </c>
      <c r="K2134" t="s">
        <v>138</v>
      </c>
      <c r="L2134" t="s">
        <v>6090</v>
      </c>
      <c r="M2134" t="s">
        <v>6226</v>
      </c>
      <c r="N2134">
        <v>0.48916666600000003</v>
      </c>
      <c r="O2134">
        <v>0</v>
      </c>
      <c r="P2134">
        <v>41</v>
      </c>
      <c r="Q2134">
        <v>0</v>
      </c>
      <c r="R2134">
        <v>6</v>
      </c>
      <c r="S2134">
        <v>0</v>
      </c>
      <c r="T2134">
        <v>16</v>
      </c>
      <c r="U2134">
        <v>0</v>
      </c>
      <c r="V2134">
        <v>0</v>
      </c>
      <c r="W2134">
        <v>0</v>
      </c>
      <c r="X2134">
        <v>3.4399383746687402</v>
      </c>
      <c r="Y2134">
        <v>0</v>
      </c>
      <c r="Z2134">
        <v>0</v>
      </c>
      <c r="AA2134">
        <v>0</v>
      </c>
      <c r="AB2134">
        <v>2.18171382499707</v>
      </c>
      <c r="AC2134">
        <v>0</v>
      </c>
      <c r="AD2134">
        <v>0</v>
      </c>
      <c r="AE2134">
        <v>5.6216521996658102</v>
      </c>
    </row>
    <row r="2135" spans="1:31" x14ac:dyDescent="0.3">
      <c r="A2135">
        <v>2713510</v>
      </c>
      <c r="B2135">
        <v>1</v>
      </c>
      <c r="C2135" t="s">
        <v>80</v>
      </c>
      <c r="D2135" t="s">
        <v>84</v>
      </c>
      <c r="E2135" t="s">
        <v>161</v>
      </c>
      <c r="F2135" t="s">
        <v>6227</v>
      </c>
      <c r="G2135" t="s">
        <v>163</v>
      </c>
      <c r="H2135" t="s">
        <v>135</v>
      </c>
      <c r="I2135" t="s">
        <v>136</v>
      </c>
      <c r="J2135" t="s">
        <v>137</v>
      </c>
      <c r="K2135" t="s">
        <v>138</v>
      </c>
      <c r="L2135" t="s">
        <v>6228</v>
      </c>
      <c r="M2135" t="s">
        <v>6229</v>
      </c>
      <c r="N2135">
        <v>2.0950000000000002</v>
      </c>
      <c r="O2135">
        <v>0</v>
      </c>
      <c r="P2135">
        <v>300</v>
      </c>
      <c r="Q2135">
        <v>0</v>
      </c>
      <c r="R2135">
        <v>0</v>
      </c>
      <c r="S2135">
        <v>0</v>
      </c>
      <c r="T2135">
        <v>18</v>
      </c>
      <c r="U2135">
        <v>0</v>
      </c>
      <c r="V2135">
        <v>0</v>
      </c>
      <c r="W2135">
        <v>0</v>
      </c>
      <c r="X2135">
        <v>162.64075191550396</v>
      </c>
      <c r="Y2135">
        <v>0</v>
      </c>
      <c r="Z2135">
        <v>0</v>
      </c>
      <c r="AA2135">
        <v>0</v>
      </c>
      <c r="AB2135">
        <v>14.364254165817066</v>
      </c>
      <c r="AC2135">
        <v>0</v>
      </c>
      <c r="AD2135">
        <v>0</v>
      </c>
      <c r="AE2135">
        <v>177.00500608132103</v>
      </c>
    </row>
    <row r="2136" spans="1:31" x14ac:dyDescent="0.3">
      <c r="A2136">
        <v>2713533</v>
      </c>
      <c r="B2136">
        <v>1</v>
      </c>
      <c r="C2136" t="s">
        <v>81</v>
      </c>
      <c r="D2136" t="s">
        <v>112</v>
      </c>
      <c r="E2136" t="s">
        <v>145</v>
      </c>
      <c r="F2136" t="s">
        <v>6230</v>
      </c>
      <c r="G2136" t="s">
        <v>181</v>
      </c>
      <c r="H2136" t="s">
        <v>135</v>
      </c>
      <c r="I2136" t="s">
        <v>136</v>
      </c>
      <c r="J2136" t="s">
        <v>137</v>
      </c>
      <c r="K2136" t="s">
        <v>138</v>
      </c>
      <c r="L2136" t="s">
        <v>6231</v>
      </c>
      <c r="M2136" t="s">
        <v>6232</v>
      </c>
      <c r="N2136">
        <v>1.068333333</v>
      </c>
      <c r="O2136">
        <v>0</v>
      </c>
      <c r="P2136">
        <v>5</v>
      </c>
      <c r="Q2136">
        <v>0</v>
      </c>
      <c r="R2136">
        <v>0</v>
      </c>
      <c r="S2136">
        <v>0</v>
      </c>
      <c r="T2136">
        <v>1</v>
      </c>
      <c r="U2136">
        <v>0</v>
      </c>
      <c r="V2136">
        <v>0</v>
      </c>
      <c r="W2136">
        <v>0</v>
      </c>
      <c r="X2136">
        <v>1.2227608234666667</v>
      </c>
      <c r="Y2136">
        <v>0</v>
      </c>
      <c r="Z2136">
        <v>0</v>
      </c>
      <c r="AA2136">
        <v>0</v>
      </c>
      <c r="AB2136">
        <v>1.3154652031425</v>
      </c>
      <c r="AC2136">
        <v>0</v>
      </c>
      <c r="AD2136">
        <v>0</v>
      </c>
      <c r="AE2136">
        <v>2.5382260266091667</v>
      </c>
    </row>
    <row r="2137" spans="1:31" x14ac:dyDescent="0.3">
      <c r="A2137">
        <v>2713410</v>
      </c>
      <c r="B2137">
        <v>1</v>
      </c>
      <c r="C2137" t="s">
        <v>80</v>
      </c>
      <c r="D2137" t="s">
        <v>84</v>
      </c>
      <c r="E2137" t="s">
        <v>145</v>
      </c>
      <c r="F2137" t="s">
        <v>6233</v>
      </c>
      <c r="G2137" t="s">
        <v>147</v>
      </c>
      <c r="H2137" t="s">
        <v>135</v>
      </c>
      <c r="I2137" t="s">
        <v>136</v>
      </c>
      <c r="J2137" t="s">
        <v>137</v>
      </c>
      <c r="K2137" t="s">
        <v>138</v>
      </c>
      <c r="L2137" t="s">
        <v>6234</v>
      </c>
      <c r="M2137" t="s">
        <v>6235</v>
      </c>
      <c r="N2137">
        <v>5.0963888879999999</v>
      </c>
      <c r="O2137">
        <v>0</v>
      </c>
      <c r="P2137">
        <v>32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39.002315971589127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39.002315971589127</v>
      </c>
    </row>
    <row r="2138" spans="1:31" x14ac:dyDescent="0.3">
      <c r="A2138">
        <v>2713364</v>
      </c>
      <c r="B2138">
        <v>1</v>
      </c>
      <c r="C2138" t="s">
        <v>81</v>
      </c>
      <c r="D2138" t="s">
        <v>124</v>
      </c>
      <c r="E2138" t="s">
        <v>145</v>
      </c>
      <c r="F2138" t="s">
        <v>6236</v>
      </c>
      <c r="G2138" t="s">
        <v>230</v>
      </c>
      <c r="H2138" t="s">
        <v>135</v>
      </c>
      <c r="I2138" t="s">
        <v>136</v>
      </c>
      <c r="J2138" t="s">
        <v>137</v>
      </c>
      <c r="K2138" t="s">
        <v>138</v>
      </c>
      <c r="L2138" t="s">
        <v>6237</v>
      </c>
      <c r="M2138" t="s">
        <v>6238</v>
      </c>
      <c r="N2138">
        <v>1.1924999999999999</v>
      </c>
      <c r="O2138">
        <v>0</v>
      </c>
      <c r="P2138">
        <v>1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</row>
    <row r="2139" spans="1:31" x14ac:dyDescent="0.3">
      <c r="A2139">
        <v>2712932</v>
      </c>
      <c r="B2139">
        <v>1</v>
      </c>
      <c r="C2139" t="s">
        <v>80</v>
      </c>
      <c r="D2139" t="s">
        <v>89</v>
      </c>
      <c r="E2139" t="s">
        <v>150</v>
      </c>
      <c r="F2139" t="s">
        <v>6239</v>
      </c>
      <c r="G2139" t="s">
        <v>1613</v>
      </c>
      <c r="H2139" t="s">
        <v>153</v>
      </c>
      <c r="I2139" t="s">
        <v>136</v>
      </c>
      <c r="J2139" t="s">
        <v>137</v>
      </c>
      <c r="K2139" t="s">
        <v>210</v>
      </c>
      <c r="L2139" t="s">
        <v>6240</v>
      </c>
      <c r="M2139" t="s">
        <v>6241</v>
      </c>
      <c r="N2139">
        <v>6.1111111000000003E-2</v>
      </c>
      <c r="O2139">
        <v>0</v>
      </c>
      <c r="P2139">
        <v>447</v>
      </c>
      <c r="Q2139">
        <v>1</v>
      </c>
      <c r="R2139">
        <v>2</v>
      </c>
      <c r="S2139">
        <v>3</v>
      </c>
      <c r="T2139">
        <v>138</v>
      </c>
      <c r="U2139">
        <v>0</v>
      </c>
      <c r="V2139">
        <v>1</v>
      </c>
      <c r="W2139">
        <v>0</v>
      </c>
      <c r="X2139">
        <v>7.4092770769020628</v>
      </c>
      <c r="Y2139">
        <v>4.396592389475E-2</v>
      </c>
      <c r="Z2139">
        <v>0</v>
      </c>
      <c r="AA2139">
        <v>0.27268762088480003</v>
      </c>
      <c r="AB2139">
        <v>3.8242242196689684</v>
      </c>
      <c r="AC2139">
        <v>0</v>
      </c>
      <c r="AD2139">
        <v>2.4466952426198332</v>
      </c>
      <c r="AE2139">
        <v>13.996850083970415</v>
      </c>
    </row>
    <row r="2140" spans="1:31" x14ac:dyDescent="0.3">
      <c r="A2140">
        <v>2713324</v>
      </c>
      <c r="B2140">
        <v>1</v>
      </c>
      <c r="C2140" t="s">
        <v>80</v>
      </c>
      <c r="D2140" t="s">
        <v>106</v>
      </c>
      <c r="E2140" t="s">
        <v>150</v>
      </c>
      <c r="F2140" t="s">
        <v>6242</v>
      </c>
      <c r="G2140" t="s">
        <v>152</v>
      </c>
      <c r="H2140" t="s">
        <v>153</v>
      </c>
      <c r="I2140" t="s">
        <v>136</v>
      </c>
      <c r="J2140" t="s">
        <v>137</v>
      </c>
      <c r="K2140" t="s">
        <v>138</v>
      </c>
      <c r="L2140" t="s">
        <v>6243</v>
      </c>
      <c r="M2140" t="s">
        <v>6244</v>
      </c>
      <c r="N2140">
        <v>0.30916666599999998</v>
      </c>
      <c r="O2140">
        <v>1</v>
      </c>
      <c r="P2140">
        <v>4</v>
      </c>
      <c r="Q2140">
        <v>68</v>
      </c>
      <c r="R2140">
        <v>337</v>
      </c>
      <c r="S2140">
        <v>28</v>
      </c>
      <c r="T2140">
        <v>61</v>
      </c>
      <c r="U2140">
        <v>0</v>
      </c>
      <c r="V2140">
        <v>0</v>
      </c>
      <c r="W2140">
        <v>0.11924991697444</v>
      </c>
      <c r="X2140">
        <v>0.4418858631957</v>
      </c>
      <c r="Y2140">
        <v>123.09530740686817</v>
      </c>
      <c r="Z2140">
        <v>72.16837193897392</v>
      </c>
      <c r="AA2140">
        <v>22.377834987157431</v>
      </c>
      <c r="AB2140">
        <v>23.628722917608272</v>
      </c>
      <c r="AC2140">
        <v>0</v>
      </c>
      <c r="AD2140">
        <v>0</v>
      </c>
      <c r="AE2140">
        <v>241.83137303077791</v>
      </c>
    </row>
    <row r="2141" spans="1:31" x14ac:dyDescent="0.3">
      <c r="A2141">
        <v>2713078</v>
      </c>
      <c r="B2141">
        <v>1</v>
      </c>
      <c r="C2141" t="s">
        <v>80</v>
      </c>
      <c r="D2141" t="s">
        <v>82</v>
      </c>
      <c r="E2141" t="s">
        <v>150</v>
      </c>
      <c r="F2141" t="s">
        <v>6245</v>
      </c>
      <c r="G2141" t="s">
        <v>300</v>
      </c>
      <c r="H2141" t="s">
        <v>153</v>
      </c>
      <c r="I2141" t="s">
        <v>136</v>
      </c>
      <c r="J2141" t="s">
        <v>137</v>
      </c>
      <c r="K2141" t="s">
        <v>210</v>
      </c>
      <c r="L2141" t="s">
        <v>6246</v>
      </c>
      <c r="M2141" t="s">
        <v>6247</v>
      </c>
      <c r="N2141">
        <v>3.7383333329999999</v>
      </c>
      <c r="O2141">
        <v>0</v>
      </c>
      <c r="P2141">
        <v>1195</v>
      </c>
      <c r="Q2141">
        <v>0</v>
      </c>
      <c r="R2141">
        <v>0</v>
      </c>
      <c r="S2141">
        <v>0</v>
      </c>
      <c r="T2141">
        <v>143</v>
      </c>
      <c r="U2141">
        <v>0</v>
      </c>
      <c r="V2141">
        <v>0</v>
      </c>
      <c r="W2141">
        <v>0</v>
      </c>
      <c r="X2141">
        <v>939.01306921218679</v>
      </c>
      <c r="Y2141">
        <v>0</v>
      </c>
      <c r="Z2141">
        <v>0</v>
      </c>
      <c r="AA2141">
        <v>0</v>
      </c>
      <c r="AB2141">
        <v>508.01908694851807</v>
      </c>
      <c r="AC2141">
        <v>0</v>
      </c>
      <c r="AD2141">
        <v>0</v>
      </c>
      <c r="AE2141">
        <v>1447.0321561607047</v>
      </c>
    </row>
    <row r="2142" spans="1:31" x14ac:dyDescent="0.3">
      <c r="A2142">
        <v>2713573</v>
      </c>
      <c r="B2142">
        <v>1</v>
      </c>
      <c r="C2142" t="s">
        <v>80</v>
      </c>
      <c r="D2142" t="s">
        <v>95</v>
      </c>
      <c r="E2142" t="s">
        <v>213</v>
      </c>
      <c r="F2142" t="s">
        <v>6248</v>
      </c>
      <c r="G2142" t="s">
        <v>152</v>
      </c>
      <c r="H2142" t="s">
        <v>153</v>
      </c>
      <c r="I2142" t="s">
        <v>136</v>
      </c>
      <c r="J2142" t="s">
        <v>137</v>
      </c>
      <c r="K2142" t="s">
        <v>138</v>
      </c>
      <c r="L2142" t="s">
        <v>6249</v>
      </c>
      <c r="M2142" t="s">
        <v>6250</v>
      </c>
      <c r="N2142">
        <v>0.525277777</v>
      </c>
      <c r="O2142">
        <v>2</v>
      </c>
      <c r="P2142">
        <v>944</v>
      </c>
      <c r="Q2142">
        <v>5</v>
      </c>
      <c r="R2142">
        <v>26</v>
      </c>
      <c r="S2142">
        <v>28</v>
      </c>
      <c r="T2142">
        <v>59</v>
      </c>
      <c r="U2142">
        <v>2</v>
      </c>
      <c r="V2142">
        <v>0</v>
      </c>
      <c r="W2142">
        <v>0.39145346525563007</v>
      </c>
      <c r="X2142">
        <v>76.949031860213424</v>
      </c>
      <c r="Y2142">
        <v>1.7039237931514504</v>
      </c>
      <c r="Z2142">
        <v>2.6923026959360534</v>
      </c>
      <c r="AA2142">
        <v>137.28390941220337</v>
      </c>
      <c r="AB2142">
        <v>11.656260260515717</v>
      </c>
      <c r="AC2142">
        <v>42.41889656587658</v>
      </c>
      <c r="AD2142">
        <v>0</v>
      </c>
      <c r="AE2142">
        <v>273.09577805315223</v>
      </c>
    </row>
    <row r="2143" spans="1:31" x14ac:dyDescent="0.3">
      <c r="A2143">
        <v>2713032</v>
      </c>
      <c r="B2143">
        <v>1</v>
      </c>
      <c r="C2143" t="s">
        <v>81</v>
      </c>
      <c r="D2143" t="s">
        <v>128</v>
      </c>
      <c r="E2143" t="s">
        <v>156</v>
      </c>
      <c r="F2143" t="s">
        <v>4436</v>
      </c>
      <c r="G2143" t="s">
        <v>300</v>
      </c>
      <c r="H2143" t="s">
        <v>153</v>
      </c>
      <c r="I2143" t="s">
        <v>136</v>
      </c>
      <c r="J2143" t="s">
        <v>137</v>
      </c>
      <c r="K2143" t="s">
        <v>210</v>
      </c>
      <c r="L2143" t="s">
        <v>6251</v>
      </c>
      <c r="M2143" t="s">
        <v>6252</v>
      </c>
      <c r="N2143">
        <v>3.1074999999999999</v>
      </c>
      <c r="O2143">
        <v>0</v>
      </c>
      <c r="P2143">
        <v>153</v>
      </c>
      <c r="Q2143">
        <v>0</v>
      </c>
      <c r="R2143">
        <v>23</v>
      </c>
      <c r="S2143">
        <v>0</v>
      </c>
      <c r="T2143">
        <v>17</v>
      </c>
      <c r="U2143">
        <v>0</v>
      </c>
      <c r="V2143">
        <v>0</v>
      </c>
      <c r="W2143">
        <v>0</v>
      </c>
      <c r="X2143">
        <v>65.241511633527878</v>
      </c>
      <c r="Y2143">
        <v>0</v>
      </c>
      <c r="Z2143">
        <v>17.824777435385176</v>
      </c>
      <c r="AA2143">
        <v>0</v>
      </c>
      <c r="AB2143">
        <v>24.314572454635414</v>
      </c>
      <c r="AC2143">
        <v>0</v>
      </c>
      <c r="AD2143">
        <v>0</v>
      </c>
      <c r="AE2143">
        <v>107.38086152354846</v>
      </c>
    </row>
    <row r="2144" spans="1:31" x14ac:dyDescent="0.3">
      <c r="A2144">
        <v>2713115</v>
      </c>
      <c r="B2144">
        <v>1</v>
      </c>
      <c r="C2144" t="s">
        <v>80</v>
      </c>
      <c r="D2144" t="s">
        <v>88</v>
      </c>
      <c r="E2144" t="s">
        <v>200</v>
      </c>
      <c r="F2144" t="s">
        <v>6253</v>
      </c>
      <c r="G2144" t="s">
        <v>393</v>
      </c>
      <c r="H2144" t="s">
        <v>135</v>
      </c>
      <c r="I2144" t="s">
        <v>136</v>
      </c>
      <c r="J2144" t="s">
        <v>137</v>
      </c>
      <c r="K2144" t="s">
        <v>138</v>
      </c>
      <c r="L2144" t="s">
        <v>6254</v>
      </c>
      <c r="M2144" t="s">
        <v>6255</v>
      </c>
      <c r="N2144">
        <v>1.7297222219999999</v>
      </c>
      <c r="O2144">
        <v>0</v>
      </c>
      <c r="P2144">
        <v>201</v>
      </c>
      <c r="Q2144">
        <v>0</v>
      </c>
      <c r="R2144">
        <v>0</v>
      </c>
      <c r="S2144">
        <v>0</v>
      </c>
      <c r="T2144">
        <v>6</v>
      </c>
      <c r="U2144">
        <v>0</v>
      </c>
      <c r="V2144">
        <v>1</v>
      </c>
      <c r="W2144">
        <v>0</v>
      </c>
      <c r="X2144">
        <v>72.763710409180135</v>
      </c>
      <c r="Y2144">
        <v>0</v>
      </c>
      <c r="Z2144">
        <v>0</v>
      </c>
      <c r="AA2144">
        <v>0</v>
      </c>
      <c r="AB2144">
        <v>0.98730840798729336</v>
      </c>
      <c r="AC2144">
        <v>0</v>
      </c>
      <c r="AD2144">
        <v>10.375135397389945</v>
      </c>
      <c r="AE2144">
        <v>84.126154214557374</v>
      </c>
    </row>
    <row r="2145" spans="1:31" x14ac:dyDescent="0.3">
      <c r="A2145">
        <v>2713307</v>
      </c>
      <c r="B2145">
        <v>1</v>
      </c>
      <c r="C2145" t="s">
        <v>80</v>
      </c>
      <c r="D2145" t="s">
        <v>106</v>
      </c>
      <c r="E2145" t="s">
        <v>150</v>
      </c>
      <c r="F2145" t="s">
        <v>1101</v>
      </c>
      <c r="G2145" t="s">
        <v>152</v>
      </c>
      <c r="H2145" t="s">
        <v>153</v>
      </c>
      <c r="I2145" t="s">
        <v>136</v>
      </c>
      <c r="J2145" t="s">
        <v>137</v>
      </c>
      <c r="K2145" t="s">
        <v>138</v>
      </c>
      <c r="L2145" t="s">
        <v>6256</v>
      </c>
      <c r="M2145" t="s">
        <v>6257</v>
      </c>
      <c r="N2145">
        <v>0.36805555499999998</v>
      </c>
      <c r="O2145">
        <v>0</v>
      </c>
      <c r="P2145">
        <v>4</v>
      </c>
      <c r="Q2145">
        <v>33</v>
      </c>
      <c r="R2145">
        <v>266</v>
      </c>
      <c r="S2145">
        <v>9</v>
      </c>
      <c r="T2145">
        <v>63</v>
      </c>
      <c r="U2145">
        <v>0</v>
      </c>
      <c r="V2145">
        <v>0</v>
      </c>
      <c r="W2145">
        <v>0</v>
      </c>
      <c r="X2145">
        <v>0.18754785120600004</v>
      </c>
      <c r="Y2145">
        <v>15.003358947071879</v>
      </c>
      <c r="Z2145">
        <v>37.428233578432625</v>
      </c>
      <c r="AA2145">
        <v>18.13310816807375</v>
      </c>
      <c r="AB2145">
        <v>12.0676377393</v>
      </c>
      <c r="AC2145">
        <v>0</v>
      </c>
      <c r="AD2145">
        <v>0</v>
      </c>
      <c r="AE2145">
        <v>82.819886284084248</v>
      </c>
    </row>
    <row r="2146" spans="1:31" x14ac:dyDescent="0.3">
      <c r="A2146">
        <v>2713470</v>
      </c>
      <c r="B2146">
        <v>1</v>
      </c>
      <c r="C2146" t="s">
        <v>81</v>
      </c>
      <c r="D2146" t="s">
        <v>120</v>
      </c>
      <c r="E2146" t="s">
        <v>145</v>
      </c>
      <c r="F2146" t="s">
        <v>6258</v>
      </c>
      <c r="G2146" t="s">
        <v>181</v>
      </c>
      <c r="H2146" t="s">
        <v>135</v>
      </c>
      <c r="I2146" t="s">
        <v>136</v>
      </c>
      <c r="J2146" t="s">
        <v>137</v>
      </c>
      <c r="K2146" t="s">
        <v>138</v>
      </c>
      <c r="L2146" t="s">
        <v>6259</v>
      </c>
      <c r="M2146" t="s">
        <v>6260</v>
      </c>
      <c r="N2146">
        <v>1.886666666</v>
      </c>
      <c r="O2146">
        <v>0</v>
      </c>
      <c r="P2146">
        <v>11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3.5647768114680538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3.5647768114680538</v>
      </c>
    </row>
    <row r="2147" spans="1:31" x14ac:dyDescent="0.3">
      <c r="A2147">
        <v>2713493</v>
      </c>
      <c r="B2147">
        <v>1</v>
      </c>
      <c r="C2147" t="s">
        <v>80</v>
      </c>
      <c r="D2147" t="s">
        <v>97</v>
      </c>
      <c r="E2147" t="s">
        <v>145</v>
      </c>
      <c r="F2147" t="s">
        <v>5058</v>
      </c>
      <c r="G2147" t="s">
        <v>181</v>
      </c>
      <c r="H2147" t="s">
        <v>135</v>
      </c>
      <c r="I2147" t="s">
        <v>136</v>
      </c>
      <c r="J2147" t="s">
        <v>137</v>
      </c>
      <c r="K2147" t="s">
        <v>138</v>
      </c>
      <c r="L2147" t="s">
        <v>6261</v>
      </c>
      <c r="M2147" t="s">
        <v>6262</v>
      </c>
      <c r="N2147">
        <v>1.814166666</v>
      </c>
      <c r="O2147">
        <v>0</v>
      </c>
      <c r="P2147">
        <v>1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3.7051762441458456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3.7051762441458456</v>
      </c>
    </row>
    <row r="2148" spans="1:31" x14ac:dyDescent="0.3">
      <c r="A2148">
        <v>2712995</v>
      </c>
      <c r="B2148">
        <v>1</v>
      </c>
      <c r="C2148" t="s">
        <v>80</v>
      </c>
      <c r="D2148" t="s">
        <v>108</v>
      </c>
      <c r="E2148" t="s">
        <v>213</v>
      </c>
      <c r="F2148" t="s">
        <v>6263</v>
      </c>
      <c r="G2148" t="s">
        <v>152</v>
      </c>
      <c r="H2148" t="s">
        <v>153</v>
      </c>
      <c r="I2148" t="s">
        <v>136</v>
      </c>
      <c r="J2148" t="s">
        <v>137</v>
      </c>
      <c r="K2148" t="s">
        <v>138</v>
      </c>
      <c r="L2148" t="s">
        <v>6264</v>
      </c>
      <c r="M2148" t="s">
        <v>6265</v>
      </c>
      <c r="N2148">
        <v>0.37055555499999998</v>
      </c>
      <c r="O2148">
        <v>0</v>
      </c>
      <c r="P2148">
        <v>184</v>
      </c>
      <c r="Q2148">
        <v>0</v>
      </c>
      <c r="R2148">
        <v>60</v>
      </c>
      <c r="S2148">
        <v>1</v>
      </c>
      <c r="T2148">
        <v>29</v>
      </c>
      <c r="U2148">
        <v>0</v>
      </c>
      <c r="V2148">
        <v>0</v>
      </c>
      <c r="W2148">
        <v>0</v>
      </c>
      <c r="X2148">
        <v>8.4041437108336385</v>
      </c>
      <c r="Y2148">
        <v>0</v>
      </c>
      <c r="Z2148">
        <v>1.3894653887635917</v>
      </c>
      <c r="AA2148">
        <v>5.6396610099257334</v>
      </c>
      <c r="AB2148">
        <v>10.250106357206583</v>
      </c>
      <c r="AC2148">
        <v>0</v>
      </c>
      <c r="AD2148">
        <v>0</v>
      </c>
      <c r="AE2148">
        <v>25.683376466729548</v>
      </c>
    </row>
    <row r="2149" spans="1:31" x14ac:dyDescent="0.3">
      <c r="A2149">
        <v>2713015</v>
      </c>
      <c r="B2149">
        <v>1</v>
      </c>
      <c r="C2149" t="s">
        <v>81</v>
      </c>
      <c r="D2149" t="s">
        <v>127</v>
      </c>
      <c r="E2149" t="s">
        <v>213</v>
      </c>
      <c r="F2149" t="s">
        <v>6266</v>
      </c>
      <c r="G2149" t="s">
        <v>152</v>
      </c>
      <c r="H2149" t="s">
        <v>153</v>
      </c>
      <c r="I2149" t="s">
        <v>136</v>
      </c>
      <c r="J2149" t="s">
        <v>137</v>
      </c>
      <c r="K2149" t="s">
        <v>138</v>
      </c>
      <c r="L2149" t="s">
        <v>6267</v>
      </c>
      <c r="M2149" t="s">
        <v>6268</v>
      </c>
      <c r="N2149">
        <v>1.3247222219999999</v>
      </c>
      <c r="O2149">
        <v>14</v>
      </c>
      <c r="P2149">
        <v>536</v>
      </c>
      <c r="Q2149">
        <v>82</v>
      </c>
      <c r="R2149">
        <v>86</v>
      </c>
      <c r="S2149">
        <v>17</v>
      </c>
      <c r="T2149">
        <v>40</v>
      </c>
      <c r="U2149">
        <v>4</v>
      </c>
      <c r="V2149">
        <v>0</v>
      </c>
      <c r="W2149">
        <v>2.1671511185333334</v>
      </c>
      <c r="X2149">
        <v>97.005049209426332</v>
      </c>
      <c r="Y2149">
        <v>69.603307091200548</v>
      </c>
      <c r="Z2149">
        <v>18.961451385770673</v>
      </c>
      <c r="AA2149">
        <v>79.696653331498936</v>
      </c>
      <c r="AB2149">
        <v>13.113030398982582</v>
      </c>
      <c r="AC2149">
        <v>925.25436171510705</v>
      </c>
      <c r="AD2149">
        <v>0</v>
      </c>
      <c r="AE2149">
        <v>1205.8010042505193</v>
      </c>
    </row>
    <row r="2150" spans="1:31" x14ac:dyDescent="0.3">
      <c r="A2150">
        <v>2713264</v>
      </c>
      <c r="B2150">
        <v>1</v>
      </c>
      <c r="C2150" t="s">
        <v>80</v>
      </c>
      <c r="D2150" t="s">
        <v>110</v>
      </c>
      <c r="E2150" t="s">
        <v>145</v>
      </c>
      <c r="F2150" t="s">
        <v>6269</v>
      </c>
      <c r="G2150" t="s">
        <v>230</v>
      </c>
      <c r="H2150" t="s">
        <v>135</v>
      </c>
      <c r="I2150" t="s">
        <v>136</v>
      </c>
      <c r="J2150" t="s">
        <v>137</v>
      </c>
      <c r="K2150" t="s">
        <v>138</v>
      </c>
      <c r="L2150" t="s">
        <v>6270</v>
      </c>
      <c r="M2150" t="s">
        <v>6271</v>
      </c>
      <c r="N2150">
        <v>1.421944444</v>
      </c>
      <c r="O2150">
        <v>0</v>
      </c>
      <c r="P2150">
        <v>1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0.43209956745328004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0.43209956745328004</v>
      </c>
    </row>
    <row r="2151" spans="1:31" x14ac:dyDescent="0.3">
      <c r="A2151">
        <v>2713052</v>
      </c>
      <c r="B2151">
        <v>1</v>
      </c>
      <c r="C2151" t="s">
        <v>80</v>
      </c>
      <c r="D2151" t="s">
        <v>103</v>
      </c>
      <c r="E2151" t="s">
        <v>132</v>
      </c>
      <c r="F2151" t="s">
        <v>6272</v>
      </c>
      <c r="G2151" t="s">
        <v>300</v>
      </c>
      <c r="H2151" t="s">
        <v>135</v>
      </c>
      <c r="I2151" t="s">
        <v>136</v>
      </c>
      <c r="J2151" t="s">
        <v>137</v>
      </c>
      <c r="K2151" t="s">
        <v>210</v>
      </c>
      <c r="L2151" t="s">
        <v>6273</v>
      </c>
      <c r="M2151" t="s">
        <v>6274</v>
      </c>
      <c r="N2151">
        <v>4.2436111109999999</v>
      </c>
      <c r="O2151">
        <v>0</v>
      </c>
      <c r="P2151">
        <v>741</v>
      </c>
      <c r="Q2151">
        <v>0</v>
      </c>
      <c r="R2151">
        <v>0</v>
      </c>
      <c r="S2151">
        <v>0</v>
      </c>
      <c r="T2151">
        <v>88</v>
      </c>
      <c r="U2151">
        <v>0</v>
      </c>
      <c r="V2151">
        <v>0</v>
      </c>
      <c r="W2151">
        <v>0</v>
      </c>
      <c r="X2151">
        <v>656.12169332992153</v>
      </c>
      <c r="Y2151">
        <v>0</v>
      </c>
      <c r="Z2151">
        <v>0</v>
      </c>
      <c r="AA2151">
        <v>0</v>
      </c>
      <c r="AB2151">
        <v>572.10732325614697</v>
      </c>
      <c r="AC2151">
        <v>0</v>
      </c>
      <c r="AD2151">
        <v>0</v>
      </c>
      <c r="AE2151">
        <v>1228.2290165860686</v>
      </c>
    </row>
    <row r="2152" spans="1:31" x14ac:dyDescent="0.3">
      <c r="A2152">
        <v>2713201</v>
      </c>
      <c r="B2152">
        <v>1</v>
      </c>
      <c r="C2152" t="s">
        <v>80</v>
      </c>
      <c r="D2152" t="s">
        <v>96</v>
      </c>
      <c r="E2152" t="s">
        <v>145</v>
      </c>
      <c r="F2152" t="s">
        <v>6275</v>
      </c>
      <c r="G2152" t="s">
        <v>230</v>
      </c>
      <c r="H2152" t="s">
        <v>135</v>
      </c>
      <c r="I2152" t="s">
        <v>136</v>
      </c>
      <c r="J2152" t="s">
        <v>137</v>
      </c>
      <c r="K2152" t="s">
        <v>138</v>
      </c>
      <c r="L2152" t="s">
        <v>6276</v>
      </c>
      <c r="M2152" t="s">
        <v>6277</v>
      </c>
      <c r="N2152">
        <v>2.3983333330000001</v>
      </c>
      <c r="O2152">
        <v>0</v>
      </c>
      <c r="P2152">
        <v>4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0.97628089835621323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0.97628089835621323</v>
      </c>
    </row>
    <row r="2153" spans="1:31" x14ac:dyDescent="0.3">
      <c r="A2153">
        <v>2713058</v>
      </c>
      <c r="B2153">
        <v>1</v>
      </c>
      <c r="C2153" t="s">
        <v>80</v>
      </c>
      <c r="D2153" t="s">
        <v>94</v>
      </c>
      <c r="E2153" t="s">
        <v>145</v>
      </c>
      <c r="F2153" t="s">
        <v>6278</v>
      </c>
      <c r="G2153" t="s">
        <v>158</v>
      </c>
      <c r="H2153" t="s">
        <v>135</v>
      </c>
      <c r="I2153" t="s">
        <v>136</v>
      </c>
      <c r="J2153" t="s">
        <v>3</v>
      </c>
      <c r="K2153" t="s">
        <v>138</v>
      </c>
      <c r="L2153" t="s">
        <v>6279</v>
      </c>
      <c r="M2153" t="s">
        <v>6280</v>
      </c>
      <c r="N2153">
        <v>2.8050000000000002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2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7.2308445281263491</v>
      </c>
      <c r="AC2153">
        <v>0</v>
      </c>
      <c r="AD2153">
        <v>0</v>
      </c>
      <c r="AE2153">
        <v>7.2308445281263491</v>
      </c>
    </row>
    <row r="2154" spans="1:31" x14ac:dyDescent="0.3">
      <c r="A2154">
        <v>2714123</v>
      </c>
      <c r="B2154">
        <v>1</v>
      </c>
      <c r="C2154" t="s">
        <v>81</v>
      </c>
      <c r="D2154" t="s">
        <v>113</v>
      </c>
      <c r="E2154" t="s">
        <v>161</v>
      </c>
      <c r="F2154" t="s">
        <v>6281</v>
      </c>
      <c r="G2154" t="s">
        <v>2849</v>
      </c>
      <c r="H2154" t="s">
        <v>135</v>
      </c>
      <c r="I2154" t="s">
        <v>136</v>
      </c>
      <c r="J2154" t="s">
        <v>137</v>
      </c>
      <c r="K2154" t="s">
        <v>138</v>
      </c>
      <c r="L2154" t="s">
        <v>6282</v>
      </c>
      <c r="M2154" t="s">
        <v>6283</v>
      </c>
      <c r="N2154">
        <v>4.5638888880000001</v>
      </c>
      <c r="O2154">
        <v>0</v>
      </c>
      <c r="P2154">
        <v>24</v>
      </c>
      <c r="Q2154">
        <v>0</v>
      </c>
      <c r="R2154">
        <v>7</v>
      </c>
      <c r="S2154">
        <v>0</v>
      </c>
      <c r="T2154">
        <v>1</v>
      </c>
      <c r="U2154">
        <v>0</v>
      </c>
      <c r="V2154">
        <v>0</v>
      </c>
      <c r="W2154">
        <v>0</v>
      </c>
      <c r="X2154">
        <v>13.007886607382641</v>
      </c>
      <c r="Y2154">
        <v>0</v>
      </c>
      <c r="Z2154">
        <v>0</v>
      </c>
      <c r="AA2154">
        <v>0</v>
      </c>
      <c r="AB2154">
        <v>5.7006183793650003</v>
      </c>
      <c r="AC2154">
        <v>0</v>
      </c>
      <c r="AD2154">
        <v>0</v>
      </c>
      <c r="AE2154">
        <v>18.708504986747641</v>
      </c>
    </row>
    <row r="2155" spans="1:31" x14ac:dyDescent="0.3">
      <c r="A2155">
        <v>2713733</v>
      </c>
      <c r="B2155">
        <v>2</v>
      </c>
      <c r="C2155" t="s">
        <v>80</v>
      </c>
      <c r="D2155" t="s">
        <v>103</v>
      </c>
      <c r="E2155" t="s">
        <v>132</v>
      </c>
      <c r="F2155" t="s">
        <v>6284</v>
      </c>
      <c r="G2155" t="s">
        <v>147</v>
      </c>
      <c r="H2155" t="s">
        <v>135</v>
      </c>
      <c r="I2155" t="s">
        <v>136</v>
      </c>
      <c r="J2155" t="s">
        <v>137</v>
      </c>
      <c r="K2155" t="s">
        <v>138</v>
      </c>
      <c r="L2155" t="s">
        <v>6285</v>
      </c>
      <c r="M2155" t="s">
        <v>6286</v>
      </c>
      <c r="N2155">
        <v>0.23472222200000001</v>
      </c>
      <c r="O2155">
        <v>0</v>
      </c>
      <c r="P2155">
        <v>274</v>
      </c>
      <c r="Q2155">
        <v>0</v>
      </c>
      <c r="R2155">
        <v>3</v>
      </c>
      <c r="S2155">
        <v>0</v>
      </c>
      <c r="T2155">
        <v>32</v>
      </c>
      <c r="U2155">
        <v>0</v>
      </c>
      <c r="V2155">
        <v>0</v>
      </c>
      <c r="W2155">
        <v>0</v>
      </c>
      <c r="X2155">
        <v>11.53283940078707</v>
      </c>
      <c r="Y2155">
        <v>0</v>
      </c>
      <c r="Z2155">
        <v>0.99015472385407999</v>
      </c>
      <c r="AA2155">
        <v>0</v>
      </c>
      <c r="AB2155">
        <v>6.4805850371867981</v>
      </c>
      <c r="AC2155">
        <v>0</v>
      </c>
      <c r="AD2155">
        <v>0</v>
      </c>
      <c r="AE2155">
        <v>19.003579161827947</v>
      </c>
    </row>
    <row r="2156" spans="1:31" x14ac:dyDescent="0.3">
      <c r="A2156">
        <v>2714169</v>
      </c>
      <c r="B2156">
        <v>1</v>
      </c>
      <c r="C2156" t="s">
        <v>80</v>
      </c>
      <c r="D2156" t="s">
        <v>94</v>
      </c>
      <c r="E2156" t="s">
        <v>156</v>
      </c>
      <c r="F2156" t="s">
        <v>6287</v>
      </c>
      <c r="G2156" t="s">
        <v>152</v>
      </c>
      <c r="H2156" t="s">
        <v>153</v>
      </c>
      <c r="I2156" t="s">
        <v>136</v>
      </c>
      <c r="J2156" t="s">
        <v>137</v>
      </c>
      <c r="K2156" t="s">
        <v>138</v>
      </c>
      <c r="L2156" t="s">
        <v>6288</v>
      </c>
      <c r="M2156" t="s">
        <v>6289</v>
      </c>
      <c r="N2156">
        <v>0.93666666600000004</v>
      </c>
      <c r="O2156">
        <v>0</v>
      </c>
      <c r="P2156">
        <v>597</v>
      </c>
      <c r="Q2156">
        <v>1</v>
      </c>
      <c r="R2156">
        <v>160</v>
      </c>
      <c r="S2156">
        <v>4</v>
      </c>
      <c r="T2156">
        <v>61</v>
      </c>
      <c r="U2156">
        <v>0</v>
      </c>
      <c r="V2156">
        <v>0</v>
      </c>
      <c r="W2156">
        <v>0</v>
      </c>
      <c r="X2156">
        <v>104.77800442982132</v>
      </c>
      <c r="Y2156">
        <v>0</v>
      </c>
      <c r="Z2156">
        <v>16.2147763932605</v>
      </c>
      <c r="AA2156">
        <v>120.5567495532277</v>
      </c>
      <c r="AB2156">
        <v>203.03895199581606</v>
      </c>
      <c r="AC2156">
        <v>0</v>
      </c>
      <c r="AD2156">
        <v>0</v>
      </c>
      <c r="AE2156">
        <v>444.58848237212555</v>
      </c>
    </row>
    <row r="2157" spans="1:31" x14ac:dyDescent="0.3">
      <c r="A2157">
        <v>2714501</v>
      </c>
      <c r="B2157">
        <v>1</v>
      </c>
      <c r="C2157" t="s">
        <v>81</v>
      </c>
      <c r="D2157" t="s">
        <v>128</v>
      </c>
      <c r="E2157" t="s">
        <v>145</v>
      </c>
      <c r="F2157" t="s">
        <v>6290</v>
      </c>
      <c r="G2157" t="s">
        <v>147</v>
      </c>
      <c r="H2157" t="s">
        <v>135</v>
      </c>
      <c r="I2157" t="s">
        <v>136</v>
      </c>
      <c r="J2157" t="s">
        <v>137</v>
      </c>
      <c r="K2157" t="s">
        <v>138</v>
      </c>
      <c r="L2157" t="s">
        <v>6291</v>
      </c>
      <c r="M2157" t="s">
        <v>6292</v>
      </c>
      <c r="N2157">
        <v>0.895277777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31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7.6796731760746848</v>
      </c>
      <c r="AC2157">
        <v>0</v>
      </c>
      <c r="AD2157">
        <v>0</v>
      </c>
      <c r="AE2157">
        <v>7.6796731760746848</v>
      </c>
    </row>
    <row r="2158" spans="1:31" x14ac:dyDescent="0.3">
      <c r="A2158">
        <v>2714478</v>
      </c>
      <c r="B2158">
        <v>1</v>
      </c>
      <c r="C2158" t="s">
        <v>80</v>
      </c>
      <c r="D2158" t="s">
        <v>102</v>
      </c>
      <c r="E2158" t="s">
        <v>161</v>
      </c>
      <c r="F2158" t="s">
        <v>6293</v>
      </c>
      <c r="G2158" t="s">
        <v>163</v>
      </c>
      <c r="H2158" t="s">
        <v>135</v>
      </c>
      <c r="I2158" t="s">
        <v>136</v>
      </c>
      <c r="J2158" t="s">
        <v>137</v>
      </c>
      <c r="K2158" t="s">
        <v>138</v>
      </c>
      <c r="L2158" t="s">
        <v>6294</v>
      </c>
      <c r="M2158" t="s">
        <v>6295</v>
      </c>
      <c r="N2158">
        <v>0.58583333299999996</v>
      </c>
      <c r="O2158">
        <v>0</v>
      </c>
      <c r="P2158">
        <v>11</v>
      </c>
      <c r="Q2158">
        <v>0</v>
      </c>
      <c r="R2158">
        <v>29</v>
      </c>
      <c r="S2158">
        <v>0</v>
      </c>
      <c r="T2158">
        <v>7</v>
      </c>
      <c r="U2158">
        <v>0</v>
      </c>
      <c r="V2158">
        <v>0</v>
      </c>
      <c r="W2158">
        <v>0</v>
      </c>
      <c r="X2158">
        <v>0.66335298827028</v>
      </c>
      <c r="Y2158">
        <v>0</v>
      </c>
      <c r="Z2158">
        <v>2.28226538873799</v>
      </c>
      <c r="AA2158">
        <v>0</v>
      </c>
      <c r="AB2158">
        <v>2.2295567734588122</v>
      </c>
      <c r="AC2158">
        <v>0</v>
      </c>
      <c r="AD2158">
        <v>0</v>
      </c>
      <c r="AE2158">
        <v>5.1751751504670818</v>
      </c>
    </row>
    <row r="2159" spans="1:31" x14ac:dyDescent="0.3">
      <c r="A2159">
        <v>2713960</v>
      </c>
      <c r="B2159">
        <v>1</v>
      </c>
      <c r="C2159" t="s">
        <v>81</v>
      </c>
      <c r="D2159" t="s">
        <v>118</v>
      </c>
      <c r="E2159" t="s">
        <v>132</v>
      </c>
      <c r="F2159" t="s">
        <v>6296</v>
      </c>
      <c r="G2159" t="s">
        <v>134</v>
      </c>
      <c r="H2159" t="s">
        <v>135</v>
      </c>
      <c r="I2159" t="s">
        <v>136</v>
      </c>
      <c r="J2159" t="s">
        <v>137</v>
      </c>
      <c r="K2159" t="s">
        <v>138</v>
      </c>
      <c r="L2159" t="s">
        <v>6297</v>
      </c>
      <c r="M2159" t="s">
        <v>6298</v>
      </c>
      <c r="N2159">
        <v>4.7627777770000002</v>
      </c>
      <c r="O2159">
        <v>0</v>
      </c>
      <c r="P2159">
        <v>66</v>
      </c>
      <c r="Q2159">
        <v>0</v>
      </c>
      <c r="R2159">
        <v>4</v>
      </c>
      <c r="S2159">
        <v>0</v>
      </c>
      <c r="T2159">
        <v>10</v>
      </c>
      <c r="U2159">
        <v>0</v>
      </c>
      <c r="V2159">
        <v>0</v>
      </c>
      <c r="W2159">
        <v>0</v>
      </c>
      <c r="X2159">
        <v>50.015741633964716</v>
      </c>
      <c r="Y2159">
        <v>0</v>
      </c>
      <c r="Z2159">
        <v>0.47346495079571005</v>
      </c>
      <c r="AA2159">
        <v>0</v>
      </c>
      <c r="AB2159">
        <v>16.502047906794303</v>
      </c>
      <c r="AC2159">
        <v>0</v>
      </c>
      <c r="AD2159">
        <v>0</v>
      </c>
      <c r="AE2159">
        <v>66.991254491554727</v>
      </c>
    </row>
    <row r="2160" spans="1:31" x14ac:dyDescent="0.3">
      <c r="A2160">
        <v>2713914</v>
      </c>
      <c r="B2160">
        <v>1</v>
      </c>
      <c r="C2160" t="s">
        <v>80</v>
      </c>
      <c r="D2160" t="s">
        <v>108</v>
      </c>
      <c r="E2160" t="s">
        <v>213</v>
      </c>
      <c r="F2160" t="s">
        <v>6299</v>
      </c>
      <c r="G2160" t="s">
        <v>209</v>
      </c>
      <c r="H2160" t="s">
        <v>153</v>
      </c>
      <c r="I2160" t="s">
        <v>136</v>
      </c>
      <c r="J2160" t="s">
        <v>137</v>
      </c>
      <c r="K2160" t="s">
        <v>210</v>
      </c>
      <c r="L2160" t="s">
        <v>6300</v>
      </c>
      <c r="M2160" t="s">
        <v>6301</v>
      </c>
      <c r="N2160">
        <v>4.5102777769999998</v>
      </c>
      <c r="O2160">
        <v>0</v>
      </c>
      <c r="P2160">
        <v>850</v>
      </c>
      <c r="Q2160">
        <v>5</v>
      </c>
      <c r="R2160">
        <v>105</v>
      </c>
      <c r="S2160">
        <v>2</v>
      </c>
      <c r="T2160">
        <v>161</v>
      </c>
      <c r="U2160">
        <v>1</v>
      </c>
      <c r="V2160">
        <v>0</v>
      </c>
      <c r="W2160">
        <v>0</v>
      </c>
      <c r="X2160">
        <v>717.79983779461622</v>
      </c>
      <c r="Y2160">
        <v>90.692346978481012</v>
      </c>
      <c r="Z2160">
        <v>127.26541918020008</v>
      </c>
      <c r="AA2160">
        <v>50.442347197191594</v>
      </c>
      <c r="AB2160">
        <v>566.73318031549604</v>
      </c>
      <c r="AC2160">
        <v>226.06321614352785</v>
      </c>
      <c r="AD2160">
        <v>0</v>
      </c>
      <c r="AE2160">
        <v>1778.9963476095127</v>
      </c>
    </row>
    <row r="2161" spans="1:31" x14ac:dyDescent="0.3">
      <c r="A2161">
        <v>2713668</v>
      </c>
      <c r="B2161">
        <v>1</v>
      </c>
      <c r="C2161" t="s">
        <v>80</v>
      </c>
      <c r="D2161" t="s">
        <v>82</v>
      </c>
      <c r="E2161" t="s">
        <v>200</v>
      </c>
      <c r="F2161" t="s">
        <v>6302</v>
      </c>
      <c r="G2161" t="s">
        <v>170</v>
      </c>
      <c r="H2161" t="s">
        <v>135</v>
      </c>
      <c r="I2161" t="s">
        <v>136</v>
      </c>
      <c r="J2161" t="s">
        <v>137</v>
      </c>
      <c r="K2161" t="s">
        <v>138</v>
      </c>
      <c r="L2161" t="s">
        <v>6303</v>
      </c>
      <c r="M2161" t="s">
        <v>6304</v>
      </c>
      <c r="N2161">
        <v>0.97083333299999997</v>
      </c>
      <c r="O2161">
        <v>0</v>
      </c>
      <c r="P2161">
        <v>68</v>
      </c>
      <c r="Q2161">
        <v>0</v>
      </c>
      <c r="R2161">
        <v>0</v>
      </c>
      <c r="S2161">
        <v>0</v>
      </c>
      <c r="T2161">
        <v>30</v>
      </c>
      <c r="U2161">
        <v>0</v>
      </c>
      <c r="V2161">
        <v>0</v>
      </c>
      <c r="W2161">
        <v>0</v>
      </c>
      <c r="X2161">
        <v>12.961456792905672</v>
      </c>
      <c r="Y2161">
        <v>0</v>
      </c>
      <c r="Z2161">
        <v>0</v>
      </c>
      <c r="AA2161">
        <v>0</v>
      </c>
      <c r="AB2161">
        <v>20.733789719972723</v>
      </c>
      <c r="AC2161">
        <v>0</v>
      </c>
      <c r="AD2161">
        <v>0</v>
      </c>
      <c r="AE2161">
        <v>33.695246512878398</v>
      </c>
    </row>
    <row r="2162" spans="1:31" x14ac:dyDescent="0.3">
      <c r="A2162">
        <v>2713728</v>
      </c>
      <c r="B2162">
        <v>1</v>
      </c>
      <c r="C2162" t="s">
        <v>81</v>
      </c>
      <c r="D2162" t="s">
        <v>127</v>
      </c>
      <c r="E2162" t="s">
        <v>213</v>
      </c>
      <c r="F2162" t="s">
        <v>6305</v>
      </c>
      <c r="G2162" t="s">
        <v>152</v>
      </c>
      <c r="H2162" t="s">
        <v>153</v>
      </c>
      <c r="I2162" t="s">
        <v>136</v>
      </c>
      <c r="J2162" t="s">
        <v>137</v>
      </c>
      <c r="K2162" t="s">
        <v>138</v>
      </c>
      <c r="L2162" t="s">
        <v>6306</v>
      </c>
      <c r="M2162" t="s">
        <v>6307</v>
      </c>
      <c r="N2162">
        <v>1.5</v>
      </c>
      <c r="O2162">
        <v>6</v>
      </c>
      <c r="P2162">
        <v>12</v>
      </c>
      <c r="Q2162">
        <v>194</v>
      </c>
      <c r="R2162">
        <v>121</v>
      </c>
      <c r="S2162">
        <v>15</v>
      </c>
      <c r="T2162">
        <v>8</v>
      </c>
      <c r="U2162">
        <v>0</v>
      </c>
      <c r="V2162">
        <v>0</v>
      </c>
      <c r="W2162">
        <v>3.1843164475396142</v>
      </c>
      <c r="X2162">
        <v>0</v>
      </c>
      <c r="Y2162">
        <v>71.607407625773547</v>
      </c>
      <c r="Z2162">
        <v>10.825391523846319</v>
      </c>
      <c r="AA2162">
        <v>75.799264406414494</v>
      </c>
      <c r="AB2162">
        <v>1.4179528673781834</v>
      </c>
      <c r="AC2162">
        <v>0</v>
      </c>
      <c r="AD2162">
        <v>0</v>
      </c>
      <c r="AE2162">
        <v>162.83433287095215</v>
      </c>
    </row>
    <row r="2163" spans="1:31" x14ac:dyDescent="0.3">
      <c r="A2163">
        <v>2714023</v>
      </c>
      <c r="B2163">
        <v>1</v>
      </c>
      <c r="C2163" t="s">
        <v>80</v>
      </c>
      <c r="D2163" t="s">
        <v>107</v>
      </c>
      <c r="E2163" t="s">
        <v>150</v>
      </c>
      <c r="F2163" t="s">
        <v>6308</v>
      </c>
      <c r="G2163" t="s">
        <v>152</v>
      </c>
      <c r="H2163" t="s">
        <v>153</v>
      </c>
      <c r="I2163" t="s">
        <v>136</v>
      </c>
      <c r="J2163" t="s">
        <v>137</v>
      </c>
      <c r="K2163" t="s">
        <v>138</v>
      </c>
      <c r="L2163" t="s">
        <v>6309</v>
      </c>
      <c r="M2163" t="s">
        <v>6310</v>
      </c>
      <c r="N2163">
        <v>1.4666666660000001</v>
      </c>
      <c r="O2163">
        <v>0</v>
      </c>
      <c r="P2163">
        <v>1340</v>
      </c>
      <c r="Q2163">
        <v>27</v>
      </c>
      <c r="R2163">
        <v>88</v>
      </c>
      <c r="S2163">
        <v>7</v>
      </c>
      <c r="T2163">
        <v>53</v>
      </c>
      <c r="U2163">
        <v>0</v>
      </c>
      <c r="V2163">
        <v>3</v>
      </c>
      <c r="W2163">
        <v>0</v>
      </c>
      <c r="X2163">
        <v>126.82245813422055</v>
      </c>
      <c r="Y2163">
        <v>456.84284466442392</v>
      </c>
      <c r="Z2163">
        <v>89.707522609802325</v>
      </c>
      <c r="AA2163">
        <v>43.443419587960705</v>
      </c>
      <c r="AB2163">
        <v>115.73828100610046</v>
      </c>
      <c r="AC2163">
        <v>0</v>
      </c>
      <c r="AD2163">
        <v>1.5567639954467001</v>
      </c>
      <c r="AE2163">
        <v>834.1112899979546</v>
      </c>
    </row>
    <row r="2164" spans="1:31" x14ac:dyDescent="0.3">
      <c r="A2164">
        <v>2714269</v>
      </c>
      <c r="B2164">
        <v>1</v>
      </c>
      <c r="C2164" t="s">
        <v>81</v>
      </c>
      <c r="D2164" t="s">
        <v>115</v>
      </c>
      <c r="E2164" t="s">
        <v>161</v>
      </c>
      <c r="F2164" t="s">
        <v>6311</v>
      </c>
      <c r="G2164" t="s">
        <v>163</v>
      </c>
      <c r="H2164" t="s">
        <v>135</v>
      </c>
      <c r="I2164" t="s">
        <v>136</v>
      </c>
      <c r="J2164" t="s">
        <v>137</v>
      </c>
      <c r="K2164" t="s">
        <v>138</v>
      </c>
      <c r="L2164" t="s">
        <v>6312</v>
      </c>
      <c r="M2164" t="s">
        <v>6313</v>
      </c>
      <c r="N2164">
        <v>1.8658333330000001</v>
      </c>
      <c r="O2164">
        <v>0</v>
      </c>
      <c r="P2164">
        <v>26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7.1537860511562501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7.1537860511562501</v>
      </c>
    </row>
    <row r="2165" spans="1:31" x14ac:dyDescent="0.3">
      <c r="A2165">
        <v>2714355</v>
      </c>
      <c r="B2165">
        <v>1</v>
      </c>
      <c r="C2165" t="s">
        <v>80</v>
      </c>
      <c r="D2165" t="s">
        <v>99</v>
      </c>
      <c r="E2165" t="s">
        <v>161</v>
      </c>
      <c r="F2165" t="s">
        <v>6314</v>
      </c>
      <c r="G2165" t="s">
        <v>163</v>
      </c>
      <c r="H2165" t="s">
        <v>135</v>
      </c>
      <c r="I2165" t="s">
        <v>136</v>
      </c>
      <c r="J2165" t="s">
        <v>137</v>
      </c>
      <c r="K2165" t="s">
        <v>138</v>
      </c>
      <c r="L2165" t="s">
        <v>6315</v>
      </c>
      <c r="M2165" t="s">
        <v>6316</v>
      </c>
      <c r="N2165">
        <v>0.841388888</v>
      </c>
      <c r="O2165">
        <v>0</v>
      </c>
      <c r="P2165">
        <v>64</v>
      </c>
      <c r="Q2165">
        <v>0</v>
      </c>
      <c r="R2165">
        <v>0</v>
      </c>
      <c r="S2165">
        <v>0</v>
      </c>
      <c r="T2165">
        <v>4</v>
      </c>
      <c r="U2165">
        <v>0</v>
      </c>
      <c r="V2165">
        <v>0</v>
      </c>
      <c r="W2165">
        <v>0</v>
      </c>
      <c r="X2165">
        <v>9.3091665951723428</v>
      </c>
      <c r="Y2165">
        <v>0</v>
      </c>
      <c r="Z2165">
        <v>0</v>
      </c>
      <c r="AA2165">
        <v>0</v>
      </c>
      <c r="AB2165">
        <v>1.0360589919647949</v>
      </c>
      <c r="AC2165">
        <v>0</v>
      </c>
      <c r="AD2165">
        <v>0</v>
      </c>
      <c r="AE2165">
        <v>10.345225587137138</v>
      </c>
    </row>
    <row r="2166" spans="1:31" x14ac:dyDescent="0.3">
      <c r="A2166">
        <v>2714209</v>
      </c>
      <c r="B2166">
        <v>1</v>
      </c>
      <c r="C2166" t="s">
        <v>80</v>
      </c>
      <c r="D2166" t="s">
        <v>97</v>
      </c>
      <c r="E2166" t="s">
        <v>161</v>
      </c>
      <c r="F2166" t="s">
        <v>6317</v>
      </c>
      <c r="G2166" t="s">
        <v>163</v>
      </c>
      <c r="H2166" t="s">
        <v>135</v>
      </c>
      <c r="I2166" t="s">
        <v>136</v>
      </c>
      <c r="J2166" t="s">
        <v>137</v>
      </c>
      <c r="K2166" t="s">
        <v>138</v>
      </c>
      <c r="L2166" t="s">
        <v>6318</v>
      </c>
      <c r="M2166" t="s">
        <v>6319</v>
      </c>
      <c r="N2166">
        <v>5.681944444</v>
      </c>
      <c r="O2166">
        <v>0</v>
      </c>
      <c r="P2166">
        <v>11</v>
      </c>
      <c r="Q2166">
        <v>0</v>
      </c>
      <c r="R2166">
        <v>3</v>
      </c>
      <c r="S2166">
        <v>0</v>
      </c>
      <c r="T2166">
        <v>1</v>
      </c>
      <c r="U2166">
        <v>0</v>
      </c>
      <c r="V2166">
        <v>0</v>
      </c>
      <c r="W2166">
        <v>0</v>
      </c>
      <c r="X2166">
        <v>12.514070599772024</v>
      </c>
      <c r="Y2166">
        <v>0</v>
      </c>
      <c r="Z2166">
        <v>5.9176775576984104</v>
      </c>
      <c r="AA2166">
        <v>0</v>
      </c>
      <c r="AB2166">
        <v>0.29182884623816002</v>
      </c>
      <c r="AC2166">
        <v>0</v>
      </c>
      <c r="AD2166">
        <v>0</v>
      </c>
      <c r="AE2166">
        <v>18.723577003708595</v>
      </c>
    </row>
    <row r="2167" spans="1:31" x14ac:dyDescent="0.3">
      <c r="A2167">
        <v>2714309</v>
      </c>
      <c r="B2167">
        <v>1</v>
      </c>
      <c r="C2167" t="s">
        <v>80</v>
      </c>
      <c r="D2167" t="s">
        <v>82</v>
      </c>
      <c r="E2167" t="s">
        <v>145</v>
      </c>
      <c r="F2167" t="s">
        <v>6320</v>
      </c>
      <c r="G2167" t="s">
        <v>147</v>
      </c>
      <c r="H2167" t="s">
        <v>135</v>
      </c>
      <c r="I2167" t="s">
        <v>136</v>
      </c>
      <c r="J2167" t="s">
        <v>137</v>
      </c>
      <c r="K2167" t="s">
        <v>138</v>
      </c>
      <c r="L2167" t="s">
        <v>6321</v>
      </c>
      <c r="M2167" t="s">
        <v>6322</v>
      </c>
      <c r="N2167">
        <v>1.171944444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2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2.9178327634066665</v>
      </c>
      <c r="AC2167">
        <v>0</v>
      </c>
      <c r="AD2167">
        <v>0</v>
      </c>
      <c r="AE2167">
        <v>2.9178327634066665</v>
      </c>
    </row>
    <row r="2168" spans="1:31" x14ac:dyDescent="0.3">
      <c r="A2168">
        <v>2714163</v>
      </c>
      <c r="B2168">
        <v>1</v>
      </c>
      <c r="C2168" t="s">
        <v>81</v>
      </c>
      <c r="D2168" t="s">
        <v>118</v>
      </c>
      <c r="E2168" t="s">
        <v>213</v>
      </c>
      <c r="F2168" t="s">
        <v>5397</v>
      </c>
      <c r="G2168" t="s">
        <v>152</v>
      </c>
      <c r="H2168" t="s">
        <v>153</v>
      </c>
      <c r="I2168" t="s">
        <v>490</v>
      </c>
      <c r="J2168" t="s">
        <v>137</v>
      </c>
      <c r="K2168" t="s">
        <v>138</v>
      </c>
      <c r="L2168" t="s">
        <v>6323</v>
      </c>
      <c r="M2168" t="s">
        <v>6324</v>
      </c>
      <c r="N2168">
        <v>1.8055555000000001E-2</v>
      </c>
      <c r="O2168">
        <v>2</v>
      </c>
      <c r="P2168">
        <v>464</v>
      </c>
      <c r="Q2168">
        <v>49</v>
      </c>
      <c r="R2168">
        <v>70</v>
      </c>
      <c r="S2168">
        <v>20</v>
      </c>
      <c r="T2168">
        <v>52</v>
      </c>
      <c r="U2168">
        <v>0</v>
      </c>
      <c r="V2168">
        <v>0</v>
      </c>
      <c r="W2168">
        <v>1.9471922589166669E-2</v>
      </c>
      <c r="X2168">
        <v>1.7265303399273584</v>
      </c>
      <c r="Y2168">
        <v>0.79305985461630424</v>
      </c>
      <c r="Z2168">
        <v>0.12607177273816664</v>
      </c>
      <c r="AA2168">
        <v>6.7676213135149652</v>
      </c>
      <c r="AB2168">
        <v>0.48073009043415427</v>
      </c>
      <c r="AC2168">
        <v>0</v>
      </c>
      <c r="AD2168">
        <v>0</v>
      </c>
      <c r="AE2168">
        <v>9.9134852938201146</v>
      </c>
    </row>
    <row r="2169" spans="1:31" x14ac:dyDescent="0.3">
      <c r="A2169">
        <v>2714206</v>
      </c>
      <c r="B2169">
        <v>1</v>
      </c>
      <c r="C2169" t="s">
        <v>80</v>
      </c>
      <c r="D2169" t="s">
        <v>103</v>
      </c>
      <c r="E2169" t="s">
        <v>161</v>
      </c>
      <c r="F2169" t="s">
        <v>6325</v>
      </c>
      <c r="G2169" t="s">
        <v>163</v>
      </c>
      <c r="H2169" t="s">
        <v>135</v>
      </c>
      <c r="I2169" t="s">
        <v>136</v>
      </c>
      <c r="J2169" t="s">
        <v>137</v>
      </c>
      <c r="K2169" t="s">
        <v>138</v>
      </c>
      <c r="L2169" t="s">
        <v>6326</v>
      </c>
      <c r="M2169" t="s">
        <v>6327</v>
      </c>
      <c r="N2169">
        <v>0.86972222200000004</v>
      </c>
      <c r="O2169">
        <v>0</v>
      </c>
      <c r="P2169">
        <v>278</v>
      </c>
      <c r="Q2169">
        <v>0</v>
      </c>
      <c r="R2169">
        <v>1</v>
      </c>
      <c r="S2169">
        <v>0</v>
      </c>
      <c r="T2169">
        <v>25</v>
      </c>
      <c r="U2169">
        <v>0</v>
      </c>
      <c r="V2169">
        <v>0</v>
      </c>
      <c r="W2169">
        <v>0</v>
      </c>
      <c r="X2169">
        <v>48.712699625872816</v>
      </c>
      <c r="Y2169">
        <v>0</v>
      </c>
      <c r="Z2169">
        <v>0</v>
      </c>
      <c r="AA2169">
        <v>0</v>
      </c>
      <c r="AB2169">
        <v>17.219640739897219</v>
      </c>
      <c r="AC2169">
        <v>0</v>
      </c>
      <c r="AD2169">
        <v>0</v>
      </c>
      <c r="AE2169">
        <v>65.932340365770031</v>
      </c>
    </row>
    <row r="2170" spans="1:31" x14ac:dyDescent="0.3">
      <c r="A2170">
        <v>2713874</v>
      </c>
      <c r="B2170">
        <v>1</v>
      </c>
      <c r="C2170" t="s">
        <v>81</v>
      </c>
      <c r="D2170" t="s">
        <v>120</v>
      </c>
      <c r="E2170" t="s">
        <v>150</v>
      </c>
      <c r="F2170" t="s">
        <v>5769</v>
      </c>
      <c r="G2170" t="s">
        <v>152</v>
      </c>
      <c r="H2170" t="s">
        <v>153</v>
      </c>
      <c r="I2170" t="s">
        <v>490</v>
      </c>
      <c r="J2170" t="s">
        <v>137</v>
      </c>
      <c r="K2170" t="s">
        <v>138</v>
      </c>
      <c r="L2170" t="s">
        <v>6328</v>
      </c>
      <c r="M2170" t="s">
        <v>6329</v>
      </c>
      <c r="N2170">
        <v>1.3888888E-2</v>
      </c>
      <c r="O2170">
        <v>7</v>
      </c>
      <c r="P2170">
        <v>1225</v>
      </c>
      <c r="Q2170">
        <v>116</v>
      </c>
      <c r="R2170">
        <v>68</v>
      </c>
      <c r="S2170">
        <v>21</v>
      </c>
      <c r="T2170">
        <v>69</v>
      </c>
      <c r="U2170">
        <v>2</v>
      </c>
      <c r="V2170">
        <v>0</v>
      </c>
      <c r="W2170">
        <v>1.8009727522624999E-2</v>
      </c>
      <c r="X2170">
        <v>2.638509999826923</v>
      </c>
      <c r="Y2170">
        <v>1.0940387507557914</v>
      </c>
      <c r="Z2170">
        <v>1.2595962100804996</v>
      </c>
      <c r="AA2170">
        <v>1.9970696695093328</v>
      </c>
      <c r="AB2170">
        <v>0.39147972359924998</v>
      </c>
      <c r="AC2170">
        <v>0.82601327667125002</v>
      </c>
      <c r="AD2170">
        <v>0</v>
      </c>
      <c r="AE2170">
        <v>8.2247173579656732</v>
      </c>
    </row>
    <row r="2171" spans="1:31" x14ac:dyDescent="0.3">
      <c r="A2171">
        <v>2714372</v>
      </c>
      <c r="B2171">
        <v>1</v>
      </c>
      <c r="C2171" t="s">
        <v>81</v>
      </c>
      <c r="D2171" t="s">
        <v>122</v>
      </c>
      <c r="E2171" t="s">
        <v>132</v>
      </c>
      <c r="F2171" t="s">
        <v>6330</v>
      </c>
      <c r="G2171" t="s">
        <v>134</v>
      </c>
      <c r="H2171" t="s">
        <v>135</v>
      </c>
      <c r="I2171" t="s">
        <v>136</v>
      </c>
      <c r="J2171" t="s">
        <v>137</v>
      </c>
      <c r="K2171" t="s">
        <v>138</v>
      </c>
      <c r="L2171" t="s">
        <v>6331</v>
      </c>
      <c r="M2171" t="s">
        <v>6332</v>
      </c>
      <c r="N2171">
        <v>1.82</v>
      </c>
      <c r="O2171">
        <v>0</v>
      </c>
      <c r="P2171">
        <v>3</v>
      </c>
      <c r="Q2171">
        <v>0</v>
      </c>
      <c r="R2171">
        <v>4</v>
      </c>
      <c r="S2171">
        <v>0</v>
      </c>
      <c r="T2171">
        <v>2</v>
      </c>
      <c r="U2171">
        <v>0</v>
      </c>
      <c r="V2171">
        <v>0</v>
      </c>
      <c r="W2171">
        <v>0</v>
      </c>
      <c r="X2171">
        <v>0.86198074630080013</v>
      </c>
      <c r="Y2171">
        <v>0</v>
      </c>
      <c r="Z2171">
        <v>0.35846891457622676</v>
      </c>
      <c r="AA2171">
        <v>0</v>
      </c>
      <c r="AB2171">
        <v>2.8778786665365339</v>
      </c>
      <c r="AC2171">
        <v>0</v>
      </c>
      <c r="AD2171">
        <v>0</v>
      </c>
      <c r="AE2171">
        <v>4.0983283274135607</v>
      </c>
    </row>
    <row r="2172" spans="1:31" x14ac:dyDescent="0.3">
      <c r="A2172">
        <v>2713731</v>
      </c>
      <c r="B2172">
        <v>1</v>
      </c>
      <c r="C2172" t="s">
        <v>81</v>
      </c>
      <c r="D2172" t="s">
        <v>112</v>
      </c>
      <c r="E2172" t="s">
        <v>150</v>
      </c>
      <c r="F2172" t="s">
        <v>6333</v>
      </c>
      <c r="G2172" t="s">
        <v>152</v>
      </c>
      <c r="H2172" t="s">
        <v>153</v>
      </c>
      <c r="I2172" t="s">
        <v>136</v>
      </c>
      <c r="J2172" t="s">
        <v>137</v>
      </c>
      <c r="K2172" t="s">
        <v>138</v>
      </c>
      <c r="L2172" t="s">
        <v>6334</v>
      </c>
      <c r="M2172" t="s">
        <v>6335</v>
      </c>
      <c r="N2172">
        <v>0.39861111100000002</v>
      </c>
      <c r="O2172">
        <v>5</v>
      </c>
      <c r="P2172">
        <v>2787</v>
      </c>
      <c r="Q2172">
        <v>61</v>
      </c>
      <c r="R2172">
        <v>587</v>
      </c>
      <c r="S2172">
        <v>13</v>
      </c>
      <c r="T2172">
        <v>386</v>
      </c>
      <c r="U2172">
        <v>4</v>
      </c>
      <c r="V2172">
        <v>1</v>
      </c>
      <c r="W2172">
        <v>16.182083070430668</v>
      </c>
      <c r="X2172">
        <v>187.66983135621393</v>
      </c>
      <c r="Y2172">
        <v>6.92489906210655</v>
      </c>
      <c r="Z2172">
        <v>40.835223160290866</v>
      </c>
      <c r="AA2172">
        <v>35.790676324211432</v>
      </c>
      <c r="AB2172">
        <v>80.931609013403758</v>
      </c>
      <c r="AC2172">
        <v>43.597815875889921</v>
      </c>
      <c r="AD2172">
        <v>4.0939608125983007</v>
      </c>
      <c r="AE2172">
        <v>416.02609867514548</v>
      </c>
    </row>
    <row r="2173" spans="1:31" x14ac:dyDescent="0.3">
      <c r="A2173">
        <v>2713851</v>
      </c>
      <c r="B2173">
        <v>1</v>
      </c>
      <c r="C2173" t="s">
        <v>80</v>
      </c>
      <c r="D2173" t="s">
        <v>107</v>
      </c>
      <c r="E2173" t="s">
        <v>156</v>
      </c>
      <c r="F2173" t="s">
        <v>6336</v>
      </c>
      <c r="G2173" t="s">
        <v>2928</v>
      </c>
      <c r="H2173" t="s">
        <v>153</v>
      </c>
      <c r="I2173" t="s">
        <v>136</v>
      </c>
      <c r="J2173" t="s">
        <v>137</v>
      </c>
      <c r="K2173" t="s">
        <v>138</v>
      </c>
      <c r="L2173" t="s">
        <v>6337</v>
      </c>
      <c r="M2173" t="s">
        <v>6338</v>
      </c>
      <c r="N2173">
        <v>4.716111111</v>
      </c>
      <c r="O2173">
        <v>0</v>
      </c>
      <c r="P2173">
        <v>506</v>
      </c>
      <c r="Q2173">
        <v>0</v>
      </c>
      <c r="R2173">
        <v>0</v>
      </c>
      <c r="S2173">
        <v>0</v>
      </c>
      <c r="T2173">
        <v>11</v>
      </c>
      <c r="U2173">
        <v>0</v>
      </c>
      <c r="V2173">
        <v>0</v>
      </c>
      <c r="W2173">
        <v>0</v>
      </c>
      <c r="X2173">
        <v>306.2302662243568</v>
      </c>
      <c r="Y2173">
        <v>0</v>
      </c>
      <c r="Z2173">
        <v>0</v>
      </c>
      <c r="AA2173">
        <v>0</v>
      </c>
      <c r="AB2173">
        <v>24.557932583409997</v>
      </c>
      <c r="AC2173">
        <v>0</v>
      </c>
      <c r="AD2173">
        <v>0</v>
      </c>
      <c r="AE2173">
        <v>330.78819880776678</v>
      </c>
    </row>
    <row r="2174" spans="1:31" x14ac:dyDescent="0.3">
      <c r="A2174">
        <v>2714428</v>
      </c>
      <c r="B2174">
        <v>2</v>
      </c>
      <c r="C2174" t="s">
        <v>80</v>
      </c>
      <c r="D2174" t="s">
        <v>97</v>
      </c>
      <c r="E2174" t="s">
        <v>161</v>
      </c>
      <c r="F2174" t="s">
        <v>6339</v>
      </c>
      <c r="G2174" t="s">
        <v>230</v>
      </c>
      <c r="H2174" t="s">
        <v>135</v>
      </c>
      <c r="I2174" t="s">
        <v>136</v>
      </c>
      <c r="J2174" t="s">
        <v>137</v>
      </c>
      <c r="K2174" t="s">
        <v>138</v>
      </c>
      <c r="L2174" t="s">
        <v>6340</v>
      </c>
      <c r="M2174" t="s">
        <v>6341</v>
      </c>
      <c r="N2174">
        <v>1.375</v>
      </c>
      <c r="O2174">
        <v>0</v>
      </c>
      <c r="P2174">
        <v>74</v>
      </c>
      <c r="Q2174">
        <v>0</v>
      </c>
      <c r="R2174">
        <v>0</v>
      </c>
      <c r="S2174">
        <v>0</v>
      </c>
      <c r="T2174">
        <v>4</v>
      </c>
      <c r="U2174">
        <v>0</v>
      </c>
      <c r="V2174">
        <v>0</v>
      </c>
      <c r="W2174">
        <v>0</v>
      </c>
      <c r="X2174">
        <v>17.333064873936756</v>
      </c>
      <c r="Y2174">
        <v>0</v>
      </c>
      <c r="Z2174">
        <v>0</v>
      </c>
      <c r="AA2174">
        <v>0</v>
      </c>
      <c r="AB2174">
        <v>3.3771908884365764</v>
      </c>
      <c r="AC2174">
        <v>0</v>
      </c>
      <c r="AD2174">
        <v>0</v>
      </c>
      <c r="AE2174">
        <v>20.710255762373333</v>
      </c>
    </row>
    <row r="2175" spans="1:31" x14ac:dyDescent="0.3">
      <c r="A2175">
        <v>2713808</v>
      </c>
      <c r="B2175">
        <v>1</v>
      </c>
      <c r="C2175" t="s">
        <v>81</v>
      </c>
      <c r="D2175" t="s">
        <v>120</v>
      </c>
      <c r="E2175" t="s">
        <v>213</v>
      </c>
      <c r="F2175" t="s">
        <v>6342</v>
      </c>
      <c r="G2175" t="s">
        <v>152</v>
      </c>
      <c r="H2175" t="s">
        <v>153</v>
      </c>
      <c r="I2175" t="s">
        <v>136</v>
      </c>
      <c r="J2175" t="s">
        <v>137</v>
      </c>
      <c r="K2175" t="s">
        <v>138</v>
      </c>
      <c r="L2175" t="s">
        <v>6343</v>
      </c>
      <c r="M2175" t="s">
        <v>6344</v>
      </c>
      <c r="N2175">
        <v>0.95583333299999995</v>
      </c>
      <c r="O2175">
        <v>2</v>
      </c>
      <c r="P2175">
        <v>93</v>
      </c>
      <c r="Q2175">
        <v>75</v>
      </c>
      <c r="R2175">
        <v>3</v>
      </c>
      <c r="S2175">
        <v>11</v>
      </c>
      <c r="T2175">
        <v>7</v>
      </c>
      <c r="U2175">
        <v>0</v>
      </c>
      <c r="V2175">
        <v>0</v>
      </c>
      <c r="W2175">
        <v>0.40079080424000002</v>
      </c>
      <c r="X2175">
        <v>25.400894533295972</v>
      </c>
      <c r="Y2175">
        <v>28.493078349725707</v>
      </c>
      <c r="Z2175">
        <v>0.52160823036000004</v>
      </c>
      <c r="AA2175">
        <v>115.46569154911479</v>
      </c>
      <c r="AB2175">
        <v>4.5474273435610497</v>
      </c>
      <c r="AC2175">
        <v>0</v>
      </c>
      <c r="AD2175">
        <v>0</v>
      </c>
      <c r="AE2175">
        <v>174.82949081029753</v>
      </c>
    </row>
    <row r="2176" spans="1:31" x14ac:dyDescent="0.3">
      <c r="A2176">
        <v>2714349</v>
      </c>
      <c r="B2176">
        <v>1</v>
      </c>
      <c r="C2176" t="s">
        <v>80</v>
      </c>
      <c r="D2176" t="s">
        <v>107</v>
      </c>
      <c r="E2176" t="s">
        <v>213</v>
      </c>
      <c r="F2176" t="s">
        <v>6345</v>
      </c>
      <c r="G2176" t="s">
        <v>152</v>
      </c>
      <c r="H2176" t="s">
        <v>153</v>
      </c>
      <c r="I2176" t="s">
        <v>136</v>
      </c>
      <c r="J2176" t="s">
        <v>137</v>
      </c>
      <c r="K2176" t="s">
        <v>138</v>
      </c>
      <c r="L2176" t="s">
        <v>6346</v>
      </c>
      <c r="M2176" t="s">
        <v>6347</v>
      </c>
      <c r="N2176">
        <v>3.7886111109999998</v>
      </c>
      <c r="O2176">
        <v>0</v>
      </c>
      <c r="P2176">
        <v>1339</v>
      </c>
      <c r="Q2176">
        <v>15</v>
      </c>
      <c r="R2176">
        <v>34</v>
      </c>
      <c r="S2176">
        <v>6</v>
      </c>
      <c r="T2176">
        <v>45</v>
      </c>
      <c r="U2176">
        <v>0</v>
      </c>
      <c r="V2176">
        <v>3</v>
      </c>
      <c r="W2176">
        <v>0</v>
      </c>
      <c r="X2176">
        <v>374.82467715880944</v>
      </c>
      <c r="Y2176">
        <v>50.772451733918182</v>
      </c>
      <c r="Z2176">
        <v>121.00119774427448</v>
      </c>
      <c r="AA2176">
        <v>110.49396595505804</v>
      </c>
      <c r="AB2176">
        <v>255.26495418257846</v>
      </c>
      <c r="AC2176">
        <v>0</v>
      </c>
      <c r="AD2176">
        <v>2.0050498341340033</v>
      </c>
      <c r="AE2176">
        <v>914.36229660877245</v>
      </c>
    </row>
    <row r="2177" spans="1:31" x14ac:dyDescent="0.3">
      <c r="A2177">
        <v>2714578</v>
      </c>
      <c r="B2177">
        <v>1</v>
      </c>
      <c r="C2177" t="s">
        <v>81</v>
      </c>
      <c r="D2177" t="s">
        <v>118</v>
      </c>
      <c r="E2177" t="s">
        <v>156</v>
      </c>
      <c r="F2177" t="s">
        <v>6348</v>
      </c>
      <c r="G2177" t="s">
        <v>185</v>
      </c>
      <c r="H2177" t="s">
        <v>153</v>
      </c>
      <c r="I2177" t="s">
        <v>136</v>
      </c>
      <c r="J2177" t="s">
        <v>137</v>
      </c>
      <c r="K2177" t="s">
        <v>138</v>
      </c>
      <c r="L2177" t="s">
        <v>6349</v>
      </c>
      <c r="M2177" t="s">
        <v>6350</v>
      </c>
      <c r="N2177">
        <v>7.0202777770000004</v>
      </c>
      <c r="O2177">
        <v>0</v>
      </c>
      <c r="P2177">
        <v>177</v>
      </c>
      <c r="Q2177">
        <v>0</v>
      </c>
      <c r="R2177">
        <v>2</v>
      </c>
      <c r="S2177">
        <v>0</v>
      </c>
      <c r="T2177">
        <v>4</v>
      </c>
      <c r="U2177">
        <v>0</v>
      </c>
      <c r="V2177">
        <v>0</v>
      </c>
      <c r="W2177">
        <v>0</v>
      </c>
      <c r="X2177">
        <v>338.42266865422198</v>
      </c>
      <c r="Y2177">
        <v>0</v>
      </c>
      <c r="Z2177">
        <v>0</v>
      </c>
      <c r="AA2177">
        <v>0</v>
      </c>
      <c r="AB2177">
        <v>8.5176627393184869</v>
      </c>
      <c r="AC2177">
        <v>0</v>
      </c>
      <c r="AD2177">
        <v>0</v>
      </c>
      <c r="AE2177">
        <v>346.94033139354048</v>
      </c>
    </row>
    <row r="2178" spans="1:31" x14ac:dyDescent="0.3">
      <c r="A2178">
        <v>2714000</v>
      </c>
      <c r="B2178">
        <v>1</v>
      </c>
      <c r="C2178" t="s">
        <v>81</v>
      </c>
      <c r="D2178" t="s">
        <v>115</v>
      </c>
      <c r="E2178" t="s">
        <v>213</v>
      </c>
      <c r="F2178" t="s">
        <v>5956</v>
      </c>
      <c r="G2178" t="s">
        <v>152</v>
      </c>
      <c r="H2178" t="s">
        <v>153</v>
      </c>
      <c r="I2178" t="s">
        <v>490</v>
      </c>
      <c r="J2178" t="s">
        <v>137</v>
      </c>
      <c r="K2178" t="s">
        <v>138</v>
      </c>
      <c r="L2178" t="s">
        <v>6351</v>
      </c>
      <c r="M2178" t="s">
        <v>6352</v>
      </c>
      <c r="N2178">
        <v>1.0555554999999999E-2</v>
      </c>
      <c r="O2178">
        <v>3</v>
      </c>
      <c r="P2178">
        <v>485</v>
      </c>
      <c r="Q2178">
        <v>1</v>
      </c>
      <c r="R2178">
        <v>49</v>
      </c>
      <c r="S2178">
        <v>5</v>
      </c>
      <c r="T2178">
        <v>40</v>
      </c>
      <c r="U2178">
        <v>0</v>
      </c>
      <c r="V2178">
        <v>0</v>
      </c>
      <c r="W2178">
        <v>5.9792199149999994E-3</v>
      </c>
      <c r="X2178">
        <v>0.34757596664618656</v>
      </c>
      <c r="Y2178">
        <v>3.2655310015533331E-2</v>
      </c>
      <c r="Z2178">
        <v>9.6955723010380024E-2</v>
      </c>
      <c r="AA2178">
        <v>0.14694689957203666</v>
      </c>
      <c r="AB2178">
        <v>0.21119570511369673</v>
      </c>
      <c r="AC2178">
        <v>0</v>
      </c>
      <c r="AD2178">
        <v>0</v>
      </c>
      <c r="AE2178">
        <v>0.84130882427283327</v>
      </c>
    </row>
    <row r="2179" spans="1:31" x14ac:dyDescent="0.3">
      <c r="A2179">
        <v>2714392</v>
      </c>
      <c r="B2179">
        <v>1</v>
      </c>
      <c r="C2179" t="s">
        <v>81</v>
      </c>
      <c r="D2179" t="s">
        <v>112</v>
      </c>
      <c r="E2179" t="s">
        <v>132</v>
      </c>
      <c r="F2179" t="s">
        <v>6353</v>
      </c>
      <c r="G2179" t="s">
        <v>134</v>
      </c>
      <c r="H2179" t="s">
        <v>135</v>
      </c>
      <c r="I2179" t="s">
        <v>136</v>
      </c>
      <c r="J2179" t="s">
        <v>137</v>
      </c>
      <c r="K2179" t="s">
        <v>138</v>
      </c>
      <c r="L2179" t="s">
        <v>6354</v>
      </c>
      <c r="M2179" t="s">
        <v>6355</v>
      </c>
      <c r="N2179">
        <v>4.2024999999999997</v>
      </c>
      <c r="O2179">
        <v>0</v>
      </c>
      <c r="P2179">
        <v>31</v>
      </c>
      <c r="Q2179">
        <v>0</v>
      </c>
      <c r="R2179">
        <v>0</v>
      </c>
      <c r="S2179">
        <v>0</v>
      </c>
      <c r="T2179">
        <v>2</v>
      </c>
      <c r="U2179">
        <v>0</v>
      </c>
      <c r="V2179">
        <v>0</v>
      </c>
      <c r="W2179">
        <v>0</v>
      </c>
      <c r="X2179">
        <v>0.89189656239583337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0.89189656239583337</v>
      </c>
    </row>
    <row r="2180" spans="1:31" x14ac:dyDescent="0.3">
      <c r="A2180">
        <v>2714043</v>
      </c>
      <c r="B2180">
        <v>1</v>
      </c>
      <c r="C2180" t="s">
        <v>80</v>
      </c>
      <c r="D2180" t="s">
        <v>94</v>
      </c>
      <c r="E2180" t="s">
        <v>150</v>
      </c>
      <c r="F2180" t="s">
        <v>6356</v>
      </c>
      <c r="G2180" t="s">
        <v>152</v>
      </c>
      <c r="H2180" t="s">
        <v>153</v>
      </c>
      <c r="I2180" t="s">
        <v>490</v>
      </c>
      <c r="J2180" t="s">
        <v>137</v>
      </c>
      <c r="K2180" t="s">
        <v>138</v>
      </c>
      <c r="L2180" t="s">
        <v>6357</v>
      </c>
      <c r="M2180" t="s">
        <v>6358</v>
      </c>
      <c r="N2180">
        <v>1.0555554999999999E-2</v>
      </c>
      <c r="O2180">
        <v>0</v>
      </c>
      <c r="P2180">
        <v>924</v>
      </c>
      <c r="Q2180">
        <v>34</v>
      </c>
      <c r="R2180">
        <v>33</v>
      </c>
      <c r="S2180">
        <v>16</v>
      </c>
      <c r="T2180">
        <v>175</v>
      </c>
      <c r="U2180">
        <v>0</v>
      </c>
      <c r="V2180">
        <v>0</v>
      </c>
      <c r="W2180">
        <v>0</v>
      </c>
      <c r="X2180">
        <v>1.1837814381555531</v>
      </c>
      <c r="Y2180">
        <v>0.17854013588718007</v>
      </c>
      <c r="Z2180">
        <v>1.6319663221528335E-2</v>
      </c>
      <c r="AA2180">
        <v>1.4950818200991751</v>
      </c>
      <c r="AB2180">
        <v>0.65344385707932373</v>
      </c>
      <c r="AC2180">
        <v>0</v>
      </c>
      <c r="AD2180">
        <v>0</v>
      </c>
      <c r="AE2180">
        <v>3.5271669144427604</v>
      </c>
    </row>
    <row r="2181" spans="1:31" x14ac:dyDescent="0.3">
      <c r="A2181">
        <v>2714292</v>
      </c>
      <c r="B2181">
        <v>1</v>
      </c>
      <c r="C2181" t="s">
        <v>80</v>
      </c>
      <c r="D2181" t="s">
        <v>107</v>
      </c>
      <c r="E2181" t="s">
        <v>161</v>
      </c>
      <c r="F2181" t="s">
        <v>6359</v>
      </c>
      <c r="G2181" t="s">
        <v>6360</v>
      </c>
      <c r="H2181" t="s">
        <v>135</v>
      </c>
      <c r="I2181" t="s">
        <v>136</v>
      </c>
      <c r="J2181" t="s">
        <v>137</v>
      </c>
      <c r="K2181" t="s">
        <v>138</v>
      </c>
      <c r="L2181" t="s">
        <v>6361</v>
      </c>
      <c r="M2181" t="s">
        <v>6362</v>
      </c>
      <c r="N2181">
        <v>2.1752777769999998</v>
      </c>
      <c r="O2181">
        <v>0</v>
      </c>
      <c r="P2181">
        <v>45</v>
      </c>
      <c r="Q2181">
        <v>0</v>
      </c>
      <c r="R2181">
        <v>0</v>
      </c>
      <c r="S2181">
        <v>0</v>
      </c>
      <c r="T2181">
        <v>3</v>
      </c>
      <c r="U2181">
        <v>0</v>
      </c>
      <c r="V2181">
        <v>0</v>
      </c>
      <c r="W2181">
        <v>0</v>
      </c>
      <c r="X2181">
        <v>7.4281436987935088</v>
      </c>
      <c r="Y2181">
        <v>0</v>
      </c>
      <c r="Z2181">
        <v>0</v>
      </c>
      <c r="AA2181">
        <v>0</v>
      </c>
      <c r="AB2181">
        <v>0.26341002760289584</v>
      </c>
      <c r="AC2181">
        <v>0</v>
      </c>
      <c r="AD2181">
        <v>0</v>
      </c>
      <c r="AE2181">
        <v>7.6915537263964042</v>
      </c>
    </row>
    <row r="2182" spans="1:31" x14ac:dyDescent="0.3">
      <c r="A2182">
        <v>2713626</v>
      </c>
      <c r="B2182">
        <v>2</v>
      </c>
      <c r="C2182" t="s">
        <v>80</v>
      </c>
      <c r="D2182" t="s">
        <v>98</v>
      </c>
      <c r="E2182" t="s">
        <v>213</v>
      </c>
      <c r="F2182" t="s">
        <v>6363</v>
      </c>
      <c r="G2182" t="s">
        <v>348</v>
      </c>
      <c r="H2182" t="s">
        <v>153</v>
      </c>
      <c r="I2182" t="s">
        <v>136</v>
      </c>
      <c r="J2182" t="s">
        <v>137</v>
      </c>
      <c r="K2182" t="s">
        <v>138</v>
      </c>
      <c r="L2182" t="s">
        <v>6364</v>
      </c>
      <c r="M2182" t="s">
        <v>6365</v>
      </c>
      <c r="N2182">
        <v>0.80888888800000003</v>
      </c>
      <c r="O2182">
        <v>0</v>
      </c>
      <c r="P2182">
        <v>22</v>
      </c>
      <c r="Q2182">
        <v>12</v>
      </c>
      <c r="R2182">
        <v>127</v>
      </c>
      <c r="S2182">
        <v>3</v>
      </c>
      <c r="T2182">
        <v>34</v>
      </c>
      <c r="U2182">
        <v>2</v>
      </c>
      <c r="V2182">
        <v>0</v>
      </c>
      <c r="W2182">
        <v>0</v>
      </c>
      <c r="X2182">
        <v>6.6387116725645416</v>
      </c>
      <c r="Y2182">
        <v>29.341377868440226</v>
      </c>
      <c r="Z2182">
        <v>53.810954177664307</v>
      </c>
      <c r="AA2182">
        <v>15.243164180046568</v>
      </c>
      <c r="AB2182">
        <v>15.055400265840701</v>
      </c>
      <c r="AC2182">
        <v>32.101057102284997</v>
      </c>
      <c r="AD2182">
        <v>0</v>
      </c>
      <c r="AE2182">
        <v>152.19066526684134</v>
      </c>
    </row>
    <row r="2183" spans="1:31" x14ac:dyDescent="0.3">
      <c r="A2183">
        <v>2714335</v>
      </c>
      <c r="B2183">
        <v>1</v>
      </c>
      <c r="C2183" t="s">
        <v>81</v>
      </c>
      <c r="D2183" t="s">
        <v>112</v>
      </c>
      <c r="E2183" t="s">
        <v>145</v>
      </c>
      <c r="F2183" t="s">
        <v>6366</v>
      </c>
      <c r="G2183" t="s">
        <v>230</v>
      </c>
      <c r="H2183" t="s">
        <v>135</v>
      </c>
      <c r="I2183" t="s">
        <v>136</v>
      </c>
      <c r="J2183" t="s">
        <v>137</v>
      </c>
      <c r="K2183" t="s">
        <v>138</v>
      </c>
      <c r="L2183" t="s">
        <v>6367</v>
      </c>
      <c r="M2183" t="s">
        <v>6368</v>
      </c>
      <c r="N2183">
        <v>1.064444444</v>
      </c>
      <c r="O2183">
        <v>0</v>
      </c>
      <c r="P2183">
        <v>5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1.3069434734827901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1.3069434734827901</v>
      </c>
    </row>
    <row r="2184" spans="1:31" x14ac:dyDescent="0.3">
      <c r="A2184">
        <v>2713894</v>
      </c>
      <c r="B2184">
        <v>1</v>
      </c>
      <c r="C2184" t="s">
        <v>80</v>
      </c>
      <c r="D2184" t="s">
        <v>103</v>
      </c>
      <c r="E2184" t="s">
        <v>213</v>
      </c>
      <c r="F2184" t="s">
        <v>6369</v>
      </c>
      <c r="G2184" t="s">
        <v>152</v>
      </c>
      <c r="H2184" t="s">
        <v>153</v>
      </c>
      <c r="I2184" t="s">
        <v>136</v>
      </c>
      <c r="J2184" t="s">
        <v>137</v>
      </c>
      <c r="K2184" t="s">
        <v>138</v>
      </c>
      <c r="L2184" t="s">
        <v>6370</v>
      </c>
      <c r="M2184" t="s">
        <v>6371</v>
      </c>
      <c r="N2184">
        <v>0.95111111100000001</v>
      </c>
      <c r="O2184">
        <v>6</v>
      </c>
      <c r="P2184">
        <v>355</v>
      </c>
      <c r="Q2184">
        <v>19</v>
      </c>
      <c r="R2184">
        <v>46</v>
      </c>
      <c r="S2184">
        <v>9</v>
      </c>
      <c r="T2184">
        <v>63</v>
      </c>
      <c r="U2184">
        <v>0</v>
      </c>
      <c r="V2184">
        <v>0</v>
      </c>
      <c r="W2184">
        <v>2.7919595433080002</v>
      </c>
      <c r="X2184">
        <v>75.351965176991925</v>
      </c>
      <c r="Y2184">
        <v>34.56920852381775</v>
      </c>
      <c r="Z2184">
        <v>4.0346576612362668</v>
      </c>
      <c r="AA2184">
        <v>15.873660605454962</v>
      </c>
      <c r="AB2184">
        <v>27.592492928787205</v>
      </c>
      <c r="AC2184">
        <v>0</v>
      </c>
      <c r="AD2184">
        <v>0</v>
      </c>
      <c r="AE2184">
        <v>160.2139444395961</v>
      </c>
    </row>
    <row r="2185" spans="1:31" x14ac:dyDescent="0.3">
      <c r="A2185">
        <v>2714216</v>
      </c>
      <c r="B2185">
        <v>2</v>
      </c>
      <c r="C2185" t="s">
        <v>80</v>
      </c>
      <c r="D2185" t="s">
        <v>106</v>
      </c>
      <c r="E2185" t="s">
        <v>132</v>
      </c>
      <c r="F2185" t="s">
        <v>6372</v>
      </c>
      <c r="G2185" t="s">
        <v>409</v>
      </c>
      <c r="H2185" t="s">
        <v>135</v>
      </c>
      <c r="I2185" t="s">
        <v>136</v>
      </c>
      <c r="J2185" t="s">
        <v>137</v>
      </c>
      <c r="K2185" t="s">
        <v>138</v>
      </c>
      <c r="L2185" t="s">
        <v>6373</v>
      </c>
      <c r="M2185" t="s">
        <v>6374</v>
      </c>
      <c r="N2185">
        <v>0.31222222199999999</v>
      </c>
      <c r="O2185">
        <v>0</v>
      </c>
      <c r="P2185">
        <v>103</v>
      </c>
      <c r="Q2185">
        <v>0</v>
      </c>
      <c r="R2185">
        <v>7</v>
      </c>
      <c r="S2185">
        <v>0</v>
      </c>
      <c r="T2185">
        <v>25</v>
      </c>
      <c r="U2185">
        <v>0</v>
      </c>
      <c r="V2185">
        <v>0</v>
      </c>
      <c r="W2185">
        <v>0</v>
      </c>
      <c r="X2185">
        <v>4.3290068454958313</v>
      </c>
      <c r="Y2185">
        <v>0</v>
      </c>
      <c r="Z2185">
        <v>0.26924997780104248</v>
      </c>
      <c r="AA2185">
        <v>0</v>
      </c>
      <c r="AB2185">
        <v>10.339367306274353</v>
      </c>
      <c r="AC2185">
        <v>0</v>
      </c>
      <c r="AD2185">
        <v>0</v>
      </c>
      <c r="AE2185">
        <v>14.937624129571226</v>
      </c>
    </row>
    <row r="2186" spans="1:31" x14ac:dyDescent="0.3">
      <c r="A2186">
        <v>2714266</v>
      </c>
      <c r="B2186">
        <v>1</v>
      </c>
      <c r="C2186" t="s">
        <v>81</v>
      </c>
      <c r="D2186" t="s">
        <v>119</v>
      </c>
      <c r="E2186" t="s">
        <v>161</v>
      </c>
      <c r="F2186" t="s">
        <v>6375</v>
      </c>
      <c r="G2186" t="s">
        <v>163</v>
      </c>
      <c r="H2186" t="s">
        <v>135</v>
      </c>
      <c r="I2186" t="s">
        <v>136</v>
      </c>
      <c r="J2186" t="s">
        <v>137</v>
      </c>
      <c r="K2186" t="s">
        <v>138</v>
      </c>
      <c r="L2186" t="s">
        <v>6376</v>
      </c>
      <c r="M2186" t="s">
        <v>6377</v>
      </c>
      <c r="N2186">
        <v>1.0605555550000001</v>
      </c>
      <c r="O2186">
        <v>0</v>
      </c>
      <c r="P2186">
        <v>48</v>
      </c>
      <c r="Q2186">
        <v>0</v>
      </c>
      <c r="R2186">
        <v>11</v>
      </c>
      <c r="S2186">
        <v>0</v>
      </c>
      <c r="T2186">
        <v>3</v>
      </c>
      <c r="U2186">
        <v>0</v>
      </c>
      <c r="V2186">
        <v>0</v>
      </c>
      <c r="W2186">
        <v>0</v>
      </c>
      <c r="X2186">
        <v>10.647670677320299</v>
      </c>
      <c r="Y2186">
        <v>0</v>
      </c>
      <c r="Z2186">
        <v>7.3326229168136372</v>
      </c>
      <c r="AA2186">
        <v>0</v>
      </c>
      <c r="AB2186">
        <v>1.1522690215672919</v>
      </c>
      <c r="AC2186">
        <v>0</v>
      </c>
      <c r="AD2186">
        <v>0</v>
      </c>
      <c r="AE2186">
        <v>19.132562615701229</v>
      </c>
    </row>
    <row r="2187" spans="1:31" x14ac:dyDescent="0.3">
      <c r="A2187">
        <v>2713811</v>
      </c>
      <c r="B2187">
        <v>1</v>
      </c>
      <c r="C2187" t="s">
        <v>80</v>
      </c>
      <c r="D2187" t="s">
        <v>97</v>
      </c>
      <c r="E2187" t="s">
        <v>150</v>
      </c>
      <c r="F2187" t="s">
        <v>6378</v>
      </c>
      <c r="G2187" t="s">
        <v>300</v>
      </c>
      <c r="H2187" t="s">
        <v>153</v>
      </c>
      <c r="I2187" t="s">
        <v>136</v>
      </c>
      <c r="J2187" t="s">
        <v>137</v>
      </c>
      <c r="K2187" t="s">
        <v>210</v>
      </c>
      <c r="L2187" t="s">
        <v>6379</v>
      </c>
      <c r="M2187" t="s">
        <v>6380</v>
      </c>
      <c r="N2187">
        <v>2.8222222220000002</v>
      </c>
      <c r="O2187">
        <v>1</v>
      </c>
      <c r="P2187">
        <v>218</v>
      </c>
      <c r="Q2187">
        <v>1</v>
      </c>
      <c r="R2187">
        <v>3</v>
      </c>
      <c r="S2187">
        <v>5</v>
      </c>
      <c r="T2187">
        <v>27</v>
      </c>
      <c r="U2187">
        <v>0</v>
      </c>
      <c r="V2187">
        <v>0</v>
      </c>
      <c r="W2187">
        <v>24.313333347812328</v>
      </c>
      <c r="X2187">
        <v>98.644528704186484</v>
      </c>
      <c r="Y2187">
        <v>1.4407862940508334</v>
      </c>
      <c r="Z2187">
        <v>1.8024786870704068</v>
      </c>
      <c r="AA2187">
        <v>152.15347804826214</v>
      </c>
      <c r="AB2187">
        <v>33.535296791423292</v>
      </c>
      <c r="AC2187">
        <v>0</v>
      </c>
      <c r="AD2187">
        <v>0</v>
      </c>
      <c r="AE2187">
        <v>311.88990187280547</v>
      </c>
    </row>
    <row r="2188" spans="1:31" x14ac:dyDescent="0.3">
      <c r="A2188">
        <v>2714103</v>
      </c>
      <c r="B2188">
        <v>1</v>
      </c>
      <c r="C2188" t="s">
        <v>80</v>
      </c>
      <c r="D2188" t="s">
        <v>105</v>
      </c>
      <c r="E2188" t="s">
        <v>132</v>
      </c>
      <c r="F2188" t="s">
        <v>6381</v>
      </c>
      <c r="G2188" t="s">
        <v>134</v>
      </c>
      <c r="H2188" t="s">
        <v>135</v>
      </c>
      <c r="I2188" t="s">
        <v>136</v>
      </c>
      <c r="J2188" t="s">
        <v>137</v>
      </c>
      <c r="K2188" t="s">
        <v>138</v>
      </c>
      <c r="L2188" t="s">
        <v>6382</v>
      </c>
      <c r="M2188" t="s">
        <v>6383</v>
      </c>
      <c r="N2188">
        <v>5.5755555550000002</v>
      </c>
      <c r="O2188">
        <v>0</v>
      </c>
      <c r="P2188">
        <v>50</v>
      </c>
      <c r="Q2188">
        <v>0</v>
      </c>
      <c r="R2188">
        <v>14</v>
      </c>
      <c r="S2188">
        <v>0</v>
      </c>
      <c r="T2188">
        <v>9</v>
      </c>
      <c r="U2188">
        <v>0</v>
      </c>
      <c r="V2188">
        <v>0</v>
      </c>
      <c r="W2188">
        <v>0</v>
      </c>
      <c r="X2188">
        <v>47.423868302063141</v>
      </c>
      <c r="Y2188">
        <v>0</v>
      </c>
      <c r="Z2188">
        <v>19.578275105134864</v>
      </c>
      <c r="AA2188">
        <v>0</v>
      </c>
      <c r="AB2188">
        <v>101.90134316187566</v>
      </c>
      <c r="AC2188">
        <v>0</v>
      </c>
      <c r="AD2188">
        <v>0</v>
      </c>
      <c r="AE2188">
        <v>168.90348656907366</v>
      </c>
    </row>
    <row r="2189" spans="1:31" x14ac:dyDescent="0.3">
      <c r="A2189">
        <v>2713857</v>
      </c>
      <c r="B2189">
        <v>1</v>
      </c>
      <c r="C2189" t="s">
        <v>80</v>
      </c>
      <c r="D2189" t="s">
        <v>107</v>
      </c>
      <c r="E2189" t="s">
        <v>213</v>
      </c>
      <c r="F2189" t="s">
        <v>6384</v>
      </c>
      <c r="G2189" t="s">
        <v>152</v>
      </c>
      <c r="H2189" t="s">
        <v>153</v>
      </c>
      <c r="I2189" t="s">
        <v>136</v>
      </c>
      <c r="J2189" t="s">
        <v>137</v>
      </c>
      <c r="K2189" t="s">
        <v>138</v>
      </c>
      <c r="L2189" t="s">
        <v>6385</v>
      </c>
      <c r="M2189" t="s">
        <v>6386</v>
      </c>
      <c r="N2189">
        <v>0.74666666599999998</v>
      </c>
      <c r="O2189">
        <v>0</v>
      </c>
      <c r="P2189">
        <v>499</v>
      </c>
      <c r="Q2189">
        <v>4</v>
      </c>
      <c r="R2189">
        <v>3</v>
      </c>
      <c r="S2189">
        <v>0</v>
      </c>
      <c r="T2189">
        <v>28</v>
      </c>
      <c r="U2189">
        <v>0</v>
      </c>
      <c r="V2189">
        <v>1</v>
      </c>
      <c r="W2189">
        <v>0</v>
      </c>
      <c r="X2189">
        <v>33.444371497149788</v>
      </c>
      <c r="Y2189">
        <v>1.3641674760694402</v>
      </c>
      <c r="Z2189">
        <v>0.39733570920288003</v>
      </c>
      <c r="AA2189">
        <v>0</v>
      </c>
      <c r="AB2189">
        <v>18.439655800325763</v>
      </c>
      <c r="AC2189">
        <v>0</v>
      </c>
      <c r="AD2189">
        <v>0.73056613387968006</v>
      </c>
      <c r="AE2189">
        <v>54.376096616627549</v>
      </c>
    </row>
    <row r="2190" spans="1:31" x14ac:dyDescent="0.3">
      <c r="A2190">
        <v>2713980</v>
      </c>
      <c r="B2190">
        <v>1</v>
      </c>
      <c r="C2190" t="s">
        <v>80</v>
      </c>
      <c r="D2190" t="s">
        <v>101</v>
      </c>
      <c r="E2190" t="s">
        <v>213</v>
      </c>
      <c r="F2190" t="s">
        <v>6387</v>
      </c>
      <c r="G2190" t="s">
        <v>152</v>
      </c>
      <c r="H2190" t="s">
        <v>153</v>
      </c>
      <c r="I2190" t="s">
        <v>136</v>
      </c>
      <c r="J2190" t="s">
        <v>137</v>
      </c>
      <c r="K2190" t="s">
        <v>138</v>
      </c>
      <c r="L2190" t="s">
        <v>6388</v>
      </c>
      <c r="M2190" t="s">
        <v>6389</v>
      </c>
      <c r="N2190">
        <v>0.72194444400000002</v>
      </c>
      <c r="O2190">
        <v>9</v>
      </c>
      <c r="P2190">
        <v>772</v>
      </c>
      <c r="Q2190">
        <v>10</v>
      </c>
      <c r="R2190">
        <v>22</v>
      </c>
      <c r="S2190">
        <v>10</v>
      </c>
      <c r="T2190">
        <v>119</v>
      </c>
      <c r="U2190">
        <v>1</v>
      </c>
      <c r="V2190">
        <v>0</v>
      </c>
      <c r="W2190">
        <v>1.4755454374813977</v>
      </c>
      <c r="X2190">
        <v>130.77863448300377</v>
      </c>
      <c r="Y2190">
        <v>40.941177917199909</v>
      </c>
      <c r="Z2190">
        <v>5.4903708175070296</v>
      </c>
      <c r="AA2190">
        <v>204.09583697064912</v>
      </c>
      <c r="AB2190">
        <v>66.646295409699533</v>
      </c>
      <c r="AC2190">
        <v>20.914050645416449</v>
      </c>
      <c r="AD2190">
        <v>0</v>
      </c>
      <c r="AE2190">
        <v>470.34191168095725</v>
      </c>
    </row>
    <row r="2191" spans="1:31" x14ac:dyDescent="0.3">
      <c r="A2191">
        <v>2714521</v>
      </c>
      <c r="B2191">
        <v>1</v>
      </c>
      <c r="C2191" t="s">
        <v>80</v>
      </c>
      <c r="D2191" t="s">
        <v>85</v>
      </c>
      <c r="E2191" t="s">
        <v>156</v>
      </c>
      <c r="F2191" t="s">
        <v>6390</v>
      </c>
      <c r="G2191" t="s">
        <v>1613</v>
      </c>
      <c r="H2191" t="s">
        <v>153</v>
      </c>
      <c r="I2191" t="s">
        <v>136</v>
      </c>
      <c r="J2191" t="s">
        <v>137</v>
      </c>
      <c r="K2191" t="s">
        <v>138</v>
      </c>
      <c r="L2191" t="s">
        <v>6391</v>
      </c>
      <c r="M2191" t="s">
        <v>6392</v>
      </c>
      <c r="N2191">
        <v>0.21583333299999999</v>
      </c>
      <c r="O2191">
        <v>0</v>
      </c>
      <c r="P2191">
        <v>813</v>
      </c>
      <c r="Q2191">
        <v>0</v>
      </c>
      <c r="R2191">
        <v>0</v>
      </c>
      <c r="S2191">
        <v>0</v>
      </c>
      <c r="T2191">
        <v>19</v>
      </c>
      <c r="U2191">
        <v>0</v>
      </c>
      <c r="V2191">
        <v>0</v>
      </c>
      <c r="W2191">
        <v>0</v>
      </c>
      <c r="X2191">
        <v>32.595874893015768</v>
      </c>
      <c r="Y2191">
        <v>0</v>
      </c>
      <c r="Z2191">
        <v>0</v>
      </c>
      <c r="AA2191">
        <v>0</v>
      </c>
      <c r="AB2191">
        <v>1.28548005677196</v>
      </c>
      <c r="AC2191">
        <v>0</v>
      </c>
      <c r="AD2191">
        <v>0</v>
      </c>
      <c r="AE2191">
        <v>33.881354949787728</v>
      </c>
    </row>
    <row r="2192" spans="1:31" x14ac:dyDescent="0.3">
      <c r="A2192">
        <v>2713725</v>
      </c>
      <c r="B2192">
        <v>1</v>
      </c>
      <c r="C2192" t="s">
        <v>81</v>
      </c>
      <c r="D2192" t="s">
        <v>119</v>
      </c>
      <c r="E2192" t="s">
        <v>156</v>
      </c>
      <c r="F2192" t="s">
        <v>6393</v>
      </c>
      <c r="G2192" t="s">
        <v>300</v>
      </c>
      <c r="H2192" t="s">
        <v>153</v>
      </c>
      <c r="I2192" t="s">
        <v>136</v>
      </c>
      <c r="J2192" t="s">
        <v>137</v>
      </c>
      <c r="K2192" t="s">
        <v>210</v>
      </c>
      <c r="L2192" t="s">
        <v>6394</v>
      </c>
      <c r="M2192" t="s">
        <v>6395</v>
      </c>
      <c r="N2192">
        <v>6.2630555550000002</v>
      </c>
      <c r="O2192">
        <v>0</v>
      </c>
      <c r="P2192">
        <v>637</v>
      </c>
      <c r="Q2192">
        <v>0</v>
      </c>
      <c r="R2192">
        <v>17</v>
      </c>
      <c r="S2192">
        <v>0</v>
      </c>
      <c r="T2192">
        <v>44</v>
      </c>
      <c r="U2192">
        <v>0</v>
      </c>
      <c r="V2192">
        <v>0</v>
      </c>
      <c r="W2192">
        <v>0</v>
      </c>
      <c r="X2192">
        <v>759.28308768559339</v>
      </c>
      <c r="Y2192">
        <v>0</v>
      </c>
      <c r="Z2192">
        <v>33.276126253471993</v>
      </c>
      <c r="AA2192">
        <v>0</v>
      </c>
      <c r="AB2192">
        <v>127.96094526129677</v>
      </c>
      <c r="AC2192">
        <v>0</v>
      </c>
      <c r="AD2192">
        <v>0</v>
      </c>
      <c r="AE2192">
        <v>920.52015920036206</v>
      </c>
    </row>
    <row r="2193" spans="1:31" x14ac:dyDescent="0.3">
      <c r="A2193">
        <v>2714272</v>
      </c>
      <c r="B2193">
        <v>1</v>
      </c>
      <c r="C2193" t="s">
        <v>80</v>
      </c>
      <c r="D2193" t="s">
        <v>88</v>
      </c>
      <c r="E2193" t="s">
        <v>145</v>
      </c>
      <c r="F2193" t="s">
        <v>6396</v>
      </c>
      <c r="G2193" t="s">
        <v>147</v>
      </c>
      <c r="H2193" t="s">
        <v>135</v>
      </c>
      <c r="I2193" t="s">
        <v>136</v>
      </c>
      <c r="J2193" t="s">
        <v>137</v>
      </c>
      <c r="K2193" t="s">
        <v>138</v>
      </c>
      <c r="L2193" t="s">
        <v>6397</v>
      </c>
      <c r="M2193" t="s">
        <v>6398</v>
      </c>
      <c r="N2193">
        <v>1.4636111110000001</v>
      </c>
      <c r="O2193">
        <v>0</v>
      </c>
      <c r="P2193">
        <v>12</v>
      </c>
      <c r="Q2193">
        <v>0</v>
      </c>
      <c r="R2193">
        <v>0</v>
      </c>
      <c r="S2193">
        <v>0</v>
      </c>
      <c r="T2193">
        <v>6</v>
      </c>
      <c r="U2193">
        <v>0</v>
      </c>
      <c r="V2193">
        <v>0</v>
      </c>
      <c r="W2193">
        <v>0</v>
      </c>
      <c r="X2193">
        <v>3.5296275523273333</v>
      </c>
      <c r="Y2193">
        <v>0</v>
      </c>
      <c r="Z2193">
        <v>0</v>
      </c>
      <c r="AA2193">
        <v>0</v>
      </c>
      <c r="AB2193">
        <v>6.3481899217589559</v>
      </c>
      <c r="AC2193">
        <v>0</v>
      </c>
      <c r="AD2193">
        <v>0</v>
      </c>
      <c r="AE2193">
        <v>9.8778174740862887</v>
      </c>
    </row>
    <row r="2194" spans="1:31" x14ac:dyDescent="0.3">
      <c r="A2194">
        <v>2714458</v>
      </c>
      <c r="B2194">
        <v>1</v>
      </c>
      <c r="C2194" t="s">
        <v>80</v>
      </c>
      <c r="D2194" t="s">
        <v>106</v>
      </c>
      <c r="E2194" t="s">
        <v>132</v>
      </c>
      <c r="F2194" t="s">
        <v>6372</v>
      </c>
      <c r="G2194" t="s">
        <v>158</v>
      </c>
      <c r="H2194" t="s">
        <v>135</v>
      </c>
      <c r="I2194" t="s">
        <v>136</v>
      </c>
      <c r="J2194" t="s">
        <v>137</v>
      </c>
      <c r="K2194" t="s">
        <v>138</v>
      </c>
      <c r="L2194" t="s">
        <v>6399</v>
      </c>
      <c r="M2194" t="s">
        <v>6400</v>
      </c>
      <c r="N2194">
        <v>1.814166666</v>
      </c>
      <c r="O2194">
        <v>0</v>
      </c>
      <c r="P2194">
        <v>103</v>
      </c>
      <c r="Q2194">
        <v>0</v>
      </c>
      <c r="R2194">
        <v>7</v>
      </c>
      <c r="S2194">
        <v>0</v>
      </c>
      <c r="T2194">
        <v>25</v>
      </c>
      <c r="U2194">
        <v>0</v>
      </c>
      <c r="V2194">
        <v>0</v>
      </c>
      <c r="W2194">
        <v>0</v>
      </c>
      <c r="X2194">
        <v>23.977711964242392</v>
      </c>
      <c r="Y2194">
        <v>0</v>
      </c>
      <c r="Z2194">
        <v>1.0624389692608351</v>
      </c>
      <c r="AA2194">
        <v>0</v>
      </c>
      <c r="AB2194">
        <v>45.992400776703342</v>
      </c>
      <c r="AC2194">
        <v>0</v>
      </c>
      <c r="AD2194">
        <v>0</v>
      </c>
      <c r="AE2194">
        <v>71.032551710206576</v>
      </c>
    </row>
    <row r="2195" spans="1:31" x14ac:dyDescent="0.3">
      <c r="A2195">
        <v>2714412</v>
      </c>
      <c r="B2195">
        <v>1</v>
      </c>
      <c r="C2195" t="s">
        <v>80</v>
      </c>
      <c r="D2195" t="s">
        <v>106</v>
      </c>
      <c r="E2195" t="s">
        <v>161</v>
      </c>
      <c r="F2195" t="s">
        <v>6401</v>
      </c>
      <c r="G2195" t="s">
        <v>163</v>
      </c>
      <c r="H2195" t="s">
        <v>135</v>
      </c>
      <c r="I2195" t="s">
        <v>136</v>
      </c>
      <c r="J2195" t="s">
        <v>137</v>
      </c>
      <c r="K2195" t="s">
        <v>138</v>
      </c>
      <c r="L2195" t="s">
        <v>6402</v>
      </c>
      <c r="M2195" t="s">
        <v>6403</v>
      </c>
      <c r="N2195">
        <v>1.1325000000000001</v>
      </c>
      <c r="O2195">
        <v>0</v>
      </c>
      <c r="P2195">
        <v>0</v>
      </c>
      <c r="Q2195">
        <v>0</v>
      </c>
      <c r="R2195">
        <v>6</v>
      </c>
      <c r="S2195">
        <v>0</v>
      </c>
      <c r="T2195">
        <v>1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1.4430477133846003</v>
      </c>
      <c r="AA2195">
        <v>0</v>
      </c>
      <c r="AB2195">
        <v>0.13901410923833002</v>
      </c>
      <c r="AC2195">
        <v>0</v>
      </c>
      <c r="AD2195">
        <v>0</v>
      </c>
      <c r="AE2195">
        <v>1.5820618226229302</v>
      </c>
    </row>
    <row r="2196" spans="1:31" x14ac:dyDescent="0.3">
      <c r="A2196">
        <v>2713917</v>
      </c>
      <c r="B2196">
        <v>1</v>
      </c>
      <c r="C2196" t="s">
        <v>80</v>
      </c>
      <c r="D2196" t="s">
        <v>106</v>
      </c>
      <c r="E2196" t="s">
        <v>150</v>
      </c>
      <c r="F2196" t="s">
        <v>6404</v>
      </c>
      <c r="G2196" t="s">
        <v>152</v>
      </c>
      <c r="H2196" t="s">
        <v>153</v>
      </c>
      <c r="I2196" t="s">
        <v>136</v>
      </c>
      <c r="J2196" t="s">
        <v>137</v>
      </c>
      <c r="K2196" t="s">
        <v>138</v>
      </c>
      <c r="L2196" t="s">
        <v>6405</v>
      </c>
      <c r="M2196" t="s">
        <v>6406</v>
      </c>
      <c r="N2196">
        <v>0.40444444400000001</v>
      </c>
      <c r="O2196">
        <v>1</v>
      </c>
      <c r="P2196">
        <v>0</v>
      </c>
      <c r="Q2196">
        <v>13</v>
      </c>
      <c r="R2196">
        <v>131</v>
      </c>
      <c r="S2196">
        <v>4</v>
      </c>
      <c r="T2196">
        <v>34</v>
      </c>
      <c r="U2196">
        <v>0</v>
      </c>
      <c r="V2196">
        <v>0</v>
      </c>
      <c r="W2196">
        <v>1.3271490636743735</v>
      </c>
      <c r="X2196">
        <v>0</v>
      </c>
      <c r="Y2196">
        <v>4.9308240932617338</v>
      </c>
      <c r="Z2196">
        <v>35.558913275597227</v>
      </c>
      <c r="AA2196">
        <v>44.20798205147446</v>
      </c>
      <c r="AB2196">
        <v>5.6877763179036789</v>
      </c>
      <c r="AC2196">
        <v>0</v>
      </c>
      <c r="AD2196">
        <v>0</v>
      </c>
      <c r="AE2196">
        <v>91.71264480191148</v>
      </c>
    </row>
    <row r="2197" spans="1:31" x14ac:dyDescent="0.3">
      <c r="A2197">
        <v>2713771</v>
      </c>
      <c r="B2197">
        <v>1</v>
      </c>
      <c r="C2197" t="s">
        <v>81</v>
      </c>
      <c r="D2197" t="s">
        <v>118</v>
      </c>
      <c r="E2197" t="s">
        <v>132</v>
      </c>
      <c r="F2197" t="s">
        <v>6296</v>
      </c>
      <c r="G2197" t="s">
        <v>134</v>
      </c>
      <c r="H2197" t="s">
        <v>135</v>
      </c>
      <c r="I2197" t="s">
        <v>136</v>
      </c>
      <c r="J2197" t="s">
        <v>137</v>
      </c>
      <c r="K2197" t="s">
        <v>138</v>
      </c>
      <c r="L2197" t="s">
        <v>6407</v>
      </c>
      <c r="M2197" t="s">
        <v>6408</v>
      </c>
      <c r="N2197">
        <v>0.78083333300000002</v>
      </c>
      <c r="O2197">
        <v>0</v>
      </c>
      <c r="P2197">
        <v>66</v>
      </c>
      <c r="Q2197">
        <v>0</v>
      </c>
      <c r="R2197">
        <v>4</v>
      </c>
      <c r="S2197">
        <v>0</v>
      </c>
      <c r="T2197">
        <v>10</v>
      </c>
      <c r="U2197">
        <v>0</v>
      </c>
      <c r="V2197">
        <v>0</v>
      </c>
      <c r="W2197">
        <v>0</v>
      </c>
      <c r="X2197">
        <v>8.3551398797952423</v>
      </c>
      <c r="Y2197">
        <v>0</v>
      </c>
      <c r="Z2197">
        <v>7.4800490482350004E-2</v>
      </c>
      <c r="AA2197">
        <v>0</v>
      </c>
      <c r="AB2197">
        <v>2.9392151584031998</v>
      </c>
      <c r="AC2197">
        <v>0</v>
      </c>
      <c r="AD2197">
        <v>0</v>
      </c>
      <c r="AE2197">
        <v>11.369155528680793</v>
      </c>
    </row>
    <row r="2198" spans="1:31" x14ac:dyDescent="0.3">
      <c r="A2198">
        <v>2714228</v>
      </c>
      <c r="B2198">
        <v>2</v>
      </c>
      <c r="C2198" t="s">
        <v>81</v>
      </c>
      <c r="D2198" t="s">
        <v>121</v>
      </c>
      <c r="E2198" t="s">
        <v>200</v>
      </c>
      <c r="F2198" t="s">
        <v>6409</v>
      </c>
      <c r="G2198" t="s">
        <v>158</v>
      </c>
      <c r="H2198" t="s">
        <v>135</v>
      </c>
      <c r="I2198" t="s">
        <v>136</v>
      </c>
      <c r="J2198" t="s">
        <v>3</v>
      </c>
      <c r="K2198" t="s">
        <v>138</v>
      </c>
      <c r="L2198" t="s">
        <v>6410</v>
      </c>
      <c r="M2198" t="s">
        <v>6411</v>
      </c>
      <c r="N2198">
        <v>0.21194444400000001</v>
      </c>
      <c r="O2198">
        <v>0</v>
      </c>
      <c r="P2198">
        <v>6</v>
      </c>
      <c r="Q2198">
        <v>0</v>
      </c>
      <c r="R2198">
        <v>0</v>
      </c>
      <c r="S2198">
        <v>0</v>
      </c>
      <c r="T2198">
        <v>6</v>
      </c>
      <c r="U2198">
        <v>0</v>
      </c>
      <c r="V2198">
        <v>0</v>
      </c>
      <c r="W2198">
        <v>0</v>
      </c>
      <c r="X2198">
        <v>0.46312864088920008</v>
      </c>
      <c r="Y2198">
        <v>0</v>
      </c>
      <c r="Z2198">
        <v>0</v>
      </c>
      <c r="AA2198">
        <v>0</v>
      </c>
      <c r="AB2198">
        <v>1.2000803908964388</v>
      </c>
      <c r="AC2198">
        <v>0</v>
      </c>
      <c r="AD2198">
        <v>0</v>
      </c>
      <c r="AE2198">
        <v>1.6632090317856389</v>
      </c>
    </row>
    <row r="2199" spans="1:31" x14ac:dyDescent="0.3">
      <c r="A2199">
        <v>2713897</v>
      </c>
      <c r="B2199">
        <v>1</v>
      </c>
      <c r="C2199" t="s">
        <v>80</v>
      </c>
      <c r="D2199" t="s">
        <v>103</v>
      </c>
      <c r="E2199" t="s">
        <v>132</v>
      </c>
      <c r="F2199" t="s">
        <v>6412</v>
      </c>
      <c r="G2199" t="s">
        <v>134</v>
      </c>
      <c r="H2199" t="s">
        <v>135</v>
      </c>
      <c r="I2199" t="s">
        <v>136</v>
      </c>
      <c r="J2199" t="s">
        <v>137</v>
      </c>
      <c r="K2199" t="s">
        <v>138</v>
      </c>
      <c r="L2199" t="s">
        <v>6413</v>
      </c>
      <c r="M2199" t="s">
        <v>6414</v>
      </c>
      <c r="N2199">
        <v>4.1291666659999997</v>
      </c>
      <c r="O2199">
        <v>0</v>
      </c>
      <c r="P2199">
        <v>431</v>
      </c>
      <c r="Q2199">
        <v>0</v>
      </c>
      <c r="R2199">
        <v>0</v>
      </c>
      <c r="S2199">
        <v>0</v>
      </c>
      <c r="T2199">
        <v>50</v>
      </c>
      <c r="U2199">
        <v>0</v>
      </c>
      <c r="V2199">
        <v>0</v>
      </c>
      <c r="W2199">
        <v>0</v>
      </c>
      <c r="X2199">
        <v>300.31450056225833</v>
      </c>
      <c r="Y2199">
        <v>0</v>
      </c>
      <c r="Z2199">
        <v>0</v>
      </c>
      <c r="AA2199">
        <v>0</v>
      </c>
      <c r="AB2199">
        <v>96.441922975069602</v>
      </c>
      <c r="AC2199">
        <v>0</v>
      </c>
      <c r="AD2199">
        <v>0</v>
      </c>
      <c r="AE2199">
        <v>396.75642353732792</v>
      </c>
    </row>
    <row r="2200" spans="1:31" x14ac:dyDescent="0.3">
      <c r="A2200">
        <v>2713705</v>
      </c>
      <c r="B2200">
        <v>1</v>
      </c>
      <c r="C2200" t="s">
        <v>80</v>
      </c>
      <c r="D2200" t="s">
        <v>97</v>
      </c>
      <c r="E2200" t="s">
        <v>213</v>
      </c>
      <c r="F2200" t="s">
        <v>6415</v>
      </c>
      <c r="G2200" t="s">
        <v>152</v>
      </c>
      <c r="H2200" t="s">
        <v>153</v>
      </c>
      <c r="I2200" t="s">
        <v>136</v>
      </c>
      <c r="J2200" t="s">
        <v>137</v>
      </c>
      <c r="K2200" t="s">
        <v>138</v>
      </c>
      <c r="L2200" t="s">
        <v>6416</v>
      </c>
      <c r="M2200" t="s">
        <v>6417</v>
      </c>
      <c r="N2200">
        <v>0.31222222199999999</v>
      </c>
      <c r="O2200">
        <v>4</v>
      </c>
      <c r="P2200">
        <v>772</v>
      </c>
      <c r="Q2200">
        <v>3</v>
      </c>
      <c r="R2200">
        <v>81</v>
      </c>
      <c r="S2200">
        <v>6</v>
      </c>
      <c r="T2200">
        <v>136</v>
      </c>
      <c r="U2200">
        <v>0</v>
      </c>
      <c r="V2200">
        <v>0</v>
      </c>
      <c r="W2200">
        <v>1.9777239969380795</v>
      </c>
      <c r="X2200">
        <v>69.289173065806906</v>
      </c>
      <c r="Y2200">
        <v>0.83895713405120664</v>
      </c>
      <c r="Z2200">
        <v>5.0869035174183281</v>
      </c>
      <c r="AA2200">
        <v>9.1088995841166671</v>
      </c>
      <c r="AB2200">
        <v>35.750943915644974</v>
      </c>
      <c r="AC2200">
        <v>0</v>
      </c>
      <c r="AD2200">
        <v>0</v>
      </c>
      <c r="AE2200">
        <v>122.05260121397617</v>
      </c>
    </row>
    <row r="2201" spans="1:31" x14ac:dyDescent="0.3">
      <c r="A2201">
        <v>2713711</v>
      </c>
      <c r="B2201">
        <v>1</v>
      </c>
      <c r="C2201" t="s">
        <v>81</v>
      </c>
      <c r="D2201" t="s">
        <v>114</v>
      </c>
      <c r="E2201" t="s">
        <v>161</v>
      </c>
      <c r="F2201" t="s">
        <v>6418</v>
      </c>
      <c r="G2201" t="s">
        <v>163</v>
      </c>
      <c r="H2201" t="s">
        <v>135</v>
      </c>
      <c r="I2201" t="s">
        <v>136</v>
      </c>
      <c r="J2201" t="s">
        <v>137</v>
      </c>
      <c r="K2201" t="s">
        <v>138</v>
      </c>
      <c r="L2201" t="s">
        <v>6419</v>
      </c>
      <c r="M2201" t="s">
        <v>6420</v>
      </c>
      <c r="N2201">
        <v>1.019722222</v>
      </c>
      <c r="O2201">
        <v>0</v>
      </c>
      <c r="P2201">
        <v>30</v>
      </c>
      <c r="Q2201">
        <v>0</v>
      </c>
      <c r="R2201">
        <v>6</v>
      </c>
      <c r="S2201">
        <v>0</v>
      </c>
      <c r="T2201">
        <v>4</v>
      </c>
      <c r="U2201">
        <v>0</v>
      </c>
      <c r="V2201">
        <v>0</v>
      </c>
      <c r="W2201">
        <v>0</v>
      </c>
      <c r="X2201">
        <v>3.0322093771842602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3.0322093771842602</v>
      </c>
    </row>
    <row r="2202" spans="1:31" x14ac:dyDescent="0.3">
      <c r="A2202">
        <v>2714518</v>
      </c>
      <c r="B2202">
        <v>1</v>
      </c>
      <c r="C2202" t="s">
        <v>81</v>
      </c>
      <c r="D2202" t="s">
        <v>123</v>
      </c>
      <c r="E2202" t="s">
        <v>213</v>
      </c>
      <c r="F2202" t="s">
        <v>1488</v>
      </c>
      <c r="G2202" t="s">
        <v>152</v>
      </c>
      <c r="H2202" t="s">
        <v>153</v>
      </c>
      <c r="I2202" t="s">
        <v>136</v>
      </c>
      <c r="J2202" t="s">
        <v>137</v>
      </c>
      <c r="K2202" t="s">
        <v>138</v>
      </c>
      <c r="L2202" t="s">
        <v>6421</v>
      </c>
      <c r="M2202" t="s">
        <v>6422</v>
      </c>
      <c r="N2202">
        <v>3.159444444</v>
      </c>
      <c r="O2202">
        <v>1</v>
      </c>
      <c r="P2202">
        <v>763</v>
      </c>
      <c r="Q2202">
        <v>6</v>
      </c>
      <c r="R2202">
        <v>38</v>
      </c>
      <c r="S2202">
        <v>3</v>
      </c>
      <c r="T2202">
        <v>50</v>
      </c>
      <c r="U2202">
        <v>0</v>
      </c>
      <c r="V2202">
        <v>0</v>
      </c>
      <c r="W2202">
        <v>3.3095752066986917</v>
      </c>
      <c r="X2202">
        <v>275.88887215531952</v>
      </c>
      <c r="Y2202">
        <v>3.1705300877662586</v>
      </c>
      <c r="Z2202">
        <v>5.0729931161466677</v>
      </c>
      <c r="AA2202">
        <v>23.101461782003831</v>
      </c>
      <c r="AB2202">
        <v>25.293810226970749</v>
      </c>
      <c r="AC2202">
        <v>0</v>
      </c>
      <c r="AD2202">
        <v>0</v>
      </c>
      <c r="AE2202">
        <v>335.83724257490576</v>
      </c>
    </row>
    <row r="2203" spans="1:31" x14ac:dyDescent="0.3">
      <c r="A2203">
        <v>2713854</v>
      </c>
      <c r="B2203">
        <v>1</v>
      </c>
      <c r="C2203" t="s">
        <v>81</v>
      </c>
      <c r="D2203" t="s">
        <v>117</v>
      </c>
      <c r="E2203" t="s">
        <v>145</v>
      </c>
      <c r="F2203" t="s">
        <v>6423</v>
      </c>
      <c r="G2203" t="s">
        <v>230</v>
      </c>
      <c r="H2203" t="s">
        <v>135</v>
      </c>
      <c r="I2203" t="s">
        <v>136</v>
      </c>
      <c r="J2203" t="s">
        <v>137</v>
      </c>
      <c r="K2203" t="s">
        <v>138</v>
      </c>
      <c r="L2203" t="s">
        <v>6424</v>
      </c>
      <c r="M2203" t="s">
        <v>6425</v>
      </c>
      <c r="N2203">
        <v>1.4994444440000001</v>
      </c>
      <c r="O2203">
        <v>0</v>
      </c>
      <c r="P2203">
        <v>7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2.0107022874823208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2.0107022874823208</v>
      </c>
    </row>
    <row r="2204" spans="1:31" x14ac:dyDescent="0.3">
      <c r="A2204">
        <v>2714226</v>
      </c>
      <c r="B2204">
        <v>1</v>
      </c>
      <c r="C2204" t="s">
        <v>80</v>
      </c>
      <c r="D2204" t="s">
        <v>104</v>
      </c>
      <c r="E2204" t="s">
        <v>213</v>
      </c>
      <c r="F2204" t="s">
        <v>6426</v>
      </c>
      <c r="G2204" t="s">
        <v>152</v>
      </c>
      <c r="H2204" t="s">
        <v>153</v>
      </c>
      <c r="I2204" t="s">
        <v>136</v>
      </c>
      <c r="J2204" t="s">
        <v>137</v>
      </c>
      <c r="K2204" t="s">
        <v>138</v>
      </c>
      <c r="L2204" t="s">
        <v>6427</v>
      </c>
      <c r="M2204" t="s">
        <v>6428</v>
      </c>
      <c r="N2204">
        <v>1.419444444</v>
      </c>
      <c r="O2204">
        <v>0</v>
      </c>
      <c r="P2204">
        <v>129</v>
      </c>
      <c r="Q2204">
        <v>4</v>
      </c>
      <c r="R2204">
        <v>6</v>
      </c>
      <c r="S2204">
        <v>13</v>
      </c>
      <c r="T2204">
        <v>15</v>
      </c>
      <c r="U2204">
        <v>3</v>
      </c>
      <c r="V2204">
        <v>0</v>
      </c>
      <c r="W2204">
        <v>0</v>
      </c>
      <c r="X2204">
        <v>39.800183009534607</v>
      </c>
      <c r="Y2204">
        <v>2.9700109198798965</v>
      </c>
      <c r="Z2204">
        <v>0.81864874332627013</v>
      </c>
      <c r="AA2204">
        <v>89.804674328802392</v>
      </c>
      <c r="AB2204">
        <v>7.7959422367809017</v>
      </c>
      <c r="AC2204">
        <v>64.169741779364344</v>
      </c>
      <c r="AD2204">
        <v>0</v>
      </c>
      <c r="AE2204">
        <v>205.35920101768841</v>
      </c>
    </row>
    <row r="2205" spans="1:31" x14ac:dyDescent="0.3">
      <c r="A2205">
        <v>2713940</v>
      </c>
      <c r="B2205">
        <v>1</v>
      </c>
      <c r="C2205" t="s">
        <v>81</v>
      </c>
      <c r="D2205" t="s">
        <v>122</v>
      </c>
      <c r="E2205" t="s">
        <v>213</v>
      </c>
      <c r="F2205" t="s">
        <v>6429</v>
      </c>
      <c r="G2205" t="s">
        <v>152</v>
      </c>
      <c r="H2205" t="s">
        <v>153</v>
      </c>
      <c r="I2205" t="s">
        <v>136</v>
      </c>
      <c r="J2205" t="s">
        <v>137</v>
      </c>
      <c r="K2205" t="s">
        <v>138</v>
      </c>
      <c r="L2205" t="s">
        <v>6430</v>
      </c>
      <c r="M2205" t="s">
        <v>6431</v>
      </c>
      <c r="N2205">
        <v>3.6244444439999999</v>
      </c>
      <c r="O2205">
        <v>2</v>
      </c>
      <c r="P2205">
        <v>283</v>
      </c>
      <c r="Q2205">
        <v>3</v>
      </c>
      <c r="R2205">
        <v>0</v>
      </c>
      <c r="S2205">
        <v>1</v>
      </c>
      <c r="T2205">
        <v>5</v>
      </c>
      <c r="U2205">
        <v>0</v>
      </c>
      <c r="V2205">
        <v>0</v>
      </c>
      <c r="W2205">
        <v>1.11729521370003</v>
      </c>
      <c r="X2205">
        <v>73.705307255701186</v>
      </c>
      <c r="Y2205">
        <v>6.4895474303189333</v>
      </c>
      <c r="Z2205">
        <v>0</v>
      </c>
      <c r="AA2205">
        <v>31.96926710094629</v>
      </c>
      <c r="AB2205">
        <v>9.3875648527091204</v>
      </c>
      <c r="AC2205">
        <v>0</v>
      </c>
      <c r="AD2205">
        <v>0</v>
      </c>
      <c r="AE2205">
        <v>122.66898185337556</v>
      </c>
    </row>
    <row r="2206" spans="1:31" x14ac:dyDescent="0.3">
      <c r="A2206">
        <v>2714246</v>
      </c>
      <c r="B2206">
        <v>1</v>
      </c>
      <c r="C2206" t="s">
        <v>80</v>
      </c>
      <c r="D2206" t="s">
        <v>103</v>
      </c>
      <c r="E2206" t="s">
        <v>161</v>
      </c>
      <c r="F2206" t="s">
        <v>6432</v>
      </c>
      <c r="G2206" t="s">
        <v>6433</v>
      </c>
      <c r="H2206" t="s">
        <v>135</v>
      </c>
      <c r="I2206" t="s">
        <v>136</v>
      </c>
      <c r="J2206" t="s">
        <v>137</v>
      </c>
      <c r="K2206" t="s">
        <v>138</v>
      </c>
      <c r="L2206" t="s">
        <v>6434</v>
      </c>
      <c r="M2206" t="s">
        <v>6435</v>
      </c>
      <c r="N2206">
        <v>0.63055555500000005</v>
      </c>
      <c r="O2206">
        <v>0</v>
      </c>
      <c r="P2206">
        <v>21</v>
      </c>
      <c r="Q2206">
        <v>0</v>
      </c>
      <c r="R2206">
        <v>1</v>
      </c>
      <c r="S2206">
        <v>0</v>
      </c>
      <c r="T2206">
        <v>2</v>
      </c>
      <c r="U2206">
        <v>0</v>
      </c>
      <c r="V2206">
        <v>0</v>
      </c>
      <c r="W2206">
        <v>0</v>
      </c>
      <c r="X2206">
        <v>2.79964419064</v>
      </c>
      <c r="Y2206">
        <v>0</v>
      </c>
      <c r="Z2206">
        <v>0</v>
      </c>
      <c r="AA2206">
        <v>0</v>
      </c>
      <c r="AB2206">
        <v>2.4169194079983334E-2</v>
      </c>
      <c r="AC2206">
        <v>0</v>
      </c>
      <c r="AD2206">
        <v>0</v>
      </c>
      <c r="AE2206">
        <v>2.8238133847199833</v>
      </c>
    </row>
    <row r="2207" spans="1:31" x14ac:dyDescent="0.3">
      <c r="A2207">
        <v>2713748</v>
      </c>
      <c r="B2207">
        <v>1</v>
      </c>
      <c r="C2207" t="s">
        <v>80</v>
      </c>
      <c r="D2207" t="s">
        <v>90</v>
      </c>
      <c r="E2207" t="s">
        <v>156</v>
      </c>
      <c r="F2207" t="s">
        <v>6436</v>
      </c>
      <c r="G2207" t="s">
        <v>300</v>
      </c>
      <c r="H2207" t="s">
        <v>153</v>
      </c>
      <c r="I2207" t="s">
        <v>136</v>
      </c>
      <c r="J2207" t="s">
        <v>137</v>
      </c>
      <c r="K2207" t="s">
        <v>210</v>
      </c>
      <c r="L2207" t="s">
        <v>6437</v>
      </c>
      <c r="M2207" t="s">
        <v>6438</v>
      </c>
      <c r="N2207">
        <v>3.5833333330000001</v>
      </c>
      <c r="O2207">
        <v>0</v>
      </c>
      <c r="P2207">
        <v>1943</v>
      </c>
      <c r="Q2207">
        <v>0</v>
      </c>
      <c r="R2207">
        <v>0</v>
      </c>
      <c r="S2207">
        <v>1</v>
      </c>
      <c r="T2207">
        <v>128</v>
      </c>
      <c r="U2207">
        <v>0</v>
      </c>
      <c r="V2207">
        <v>0</v>
      </c>
      <c r="W2207">
        <v>0</v>
      </c>
      <c r="X2207">
        <v>1292.6393740407573</v>
      </c>
      <c r="Y2207">
        <v>0</v>
      </c>
      <c r="Z2207">
        <v>0</v>
      </c>
      <c r="AA2207">
        <v>262.89427682356802</v>
      </c>
      <c r="AB2207">
        <v>286.77350980734263</v>
      </c>
      <c r="AC2207">
        <v>0</v>
      </c>
      <c r="AD2207">
        <v>0</v>
      </c>
      <c r="AE2207">
        <v>1842.307160671668</v>
      </c>
    </row>
    <row r="2208" spans="1:31" x14ac:dyDescent="0.3">
      <c r="A2208">
        <v>2714189</v>
      </c>
      <c r="B2208">
        <v>1</v>
      </c>
      <c r="C2208" t="s">
        <v>80</v>
      </c>
      <c r="D2208" t="s">
        <v>102</v>
      </c>
      <c r="E2208" t="s">
        <v>156</v>
      </c>
      <c r="F2208" t="s">
        <v>6439</v>
      </c>
      <c r="G2208" t="s">
        <v>185</v>
      </c>
      <c r="H2208" t="s">
        <v>153</v>
      </c>
      <c r="I2208" t="s">
        <v>136</v>
      </c>
      <c r="J2208" t="s">
        <v>137</v>
      </c>
      <c r="K2208" t="s">
        <v>138</v>
      </c>
      <c r="L2208" t="s">
        <v>6440</v>
      </c>
      <c r="M2208" t="s">
        <v>6441</v>
      </c>
      <c r="N2208">
        <v>1.2008333330000001</v>
      </c>
      <c r="O2208">
        <v>1</v>
      </c>
      <c r="P2208">
        <v>826</v>
      </c>
      <c r="Q2208">
        <v>1</v>
      </c>
      <c r="R2208">
        <v>13</v>
      </c>
      <c r="S2208">
        <v>2</v>
      </c>
      <c r="T2208">
        <v>64</v>
      </c>
      <c r="U2208">
        <v>0</v>
      </c>
      <c r="V2208">
        <v>0</v>
      </c>
      <c r="W2208">
        <v>0.42289830850654664</v>
      </c>
      <c r="X2208">
        <v>109.35891594469356</v>
      </c>
      <c r="Y2208">
        <v>0.31352602320810163</v>
      </c>
      <c r="Z2208">
        <v>0.30740497427386831</v>
      </c>
      <c r="AA2208">
        <v>13.788354328282917</v>
      </c>
      <c r="AB2208">
        <v>36.207883187394927</v>
      </c>
      <c r="AC2208">
        <v>0</v>
      </c>
      <c r="AD2208">
        <v>0</v>
      </c>
      <c r="AE2208">
        <v>160.39898276635992</v>
      </c>
    </row>
    <row r="2209" spans="1:31" x14ac:dyDescent="0.3">
      <c r="A2209">
        <v>2713648</v>
      </c>
      <c r="B2209">
        <v>1</v>
      </c>
      <c r="C2209" t="s">
        <v>80</v>
      </c>
      <c r="D2209" t="s">
        <v>102</v>
      </c>
      <c r="E2209" t="s">
        <v>145</v>
      </c>
      <c r="F2209" t="s">
        <v>6442</v>
      </c>
      <c r="G2209" t="s">
        <v>230</v>
      </c>
      <c r="H2209" t="s">
        <v>135</v>
      </c>
      <c r="I2209" t="s">
        <v>136</v>
      </c>
      <c r="J2209" t="s">
        <v>137</v>
      </c>
      <c r="K2209" t="s">
        <v>138</v>
      </c>
      <c r="L2209" t="s">
        <v>6443</v>
      </c>
      <c r="M2209" t="s">
        <v>6444</v>
      </c>
      <c r="N2209">
        <v>1.9375</v>
      </c>
      <c r="O2209">
        <v>0</v>
      </c>
      <c r="P2209">
        <v>1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0.27463372367420003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0.27463372367420003</v>
      </c>
    </row>
    <row r="2210" spans="1:31" x14ac:dyDescent="0.3">
      <c r="A2210">
        <v>2714384</v>
      </c>
      <c r="B2210">
        <v>1</v>
      </c>
      <c r="C2210" t="s">
        <v>80</v>
      </c>
      <c r="D2210" t="s">
        <v>103</v>
      </c>
      <c r="E2210" t="s">
        <v>145</v>
      </c>
      <c r="F2210" t="s">
        <v>6445</v>
      </c>
      <c r="G2210" t="s">
        <v>230</v>
      </c>
      <c r="H2210" t="s">
        <v>135</v>
      </c>
      <c r="I2210" t="s">
        <v>136</v>
      </c>
      <c r="J2210" t="s">
        <v>137</v>
      </c>
      <c r="K2210" t="s">
        <v>138</v>
      </c>
      <c r="L2210" t="s">
        <v>6446</v>
      </c>
      <c r="M2210" t="s">
        <v>6447</v>
      </c>
      <c r="N2210">
        <v>1.9966666660000001</v>
      </c>
      <c r="O2210">
        <v>0</v>
      </c>
      <c r="P2210">
        <v>1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0.35814141067319999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0.35814141067319999</v>
      </c>
    </row>
    <row r="2211" spans="1:31" x14ac:dyDescent="0.3">
      <c r="A2211">
        <v>2713983</v>
      </c>
      <c r="B2211">
        <v>1</v>
      </c>
      <c r="C2211" t="s">
        <v>80</v>
      </c>
      <c r="D2211" t="s">
        <v>107</v>
      </c>
      <c r="E2211" t="s">
        <v>213</v>
      </c>
      <c r="F2211" t="s">
        <v>2615</v>
      </c>
      <c r="G2211" t="s">
        <v>152</v>
      </c>
      <c r="H2211" t="s">
        <v>153</v>
      </c>
      <c r="I2211" t="s">
        <v>136</v>
      </c>
      <c r="J2211" t="s">
        <v>137</v>
      </c>
      <c r="K2211" t="s">
        <v>138</v>
      </c>
      <c r="L2211" t="s">
        <v>6448</v>
      </c>
      <c r="M2211" t="s">
        <v>6449</v>
      </c>
      <c r="N2211">
        <v>0.753611111</v>
      </c>
      <c r="O2211">
        <v>1</v>
      </c>
      <c r="P2211">
        <v>495</v>
      </c>
      <c r="Q2211">
        <v>26</v>
      </c>
      <c r="R2211">
        <v>64</v>
      </c>
      <c r="S2211">
        <v>9</v>
      </c>
      <c r="T2211">
        <v>36</v>
      </c>
      <c r="U2211">
        <v>1</v>
      </c>
      <c r="V2211">
        <v>0</v>
      </c>
      <c r="W2211">
        <v>0.13679171950016666</v>
      </c>
      <c r="X2211">
        <v>60.931746702640183</v>
      </c>
      <c r="Y2211">
        <v>79.993848709880012</v>
      </c>
      <c r="Z2211">
        <v>20.772770018818488</v>
      </c>
      <c r="AA2211">
        <v>50.001391676234149</v>
      </c>
      <c r="AB2211">
        <v>40.315990847712975</v>
      </c>
      <c r="AC2211">
        <v>26.348140011619201</v>
      </c>
      <c r="AD2211">
        <v>0</v>
      </c>
      <c r="AE2211">
        <v>278.50067968640519</v>
      </c>
    </row>
    <row r="2212" spans="1:31" x14ac:dyDescent="0.3">
      <c r="A2212">
        <v>2714198</v>
      </c>
      <c r="B2212">
        <v>1</v>
      </c>
      <c r="C2212" t="s">
        <v>81</v>
      </c>
      <c r="D2212" t="s">
        <v>118</v>
      </c>
      <c r="E2212" t="s">
        <v>156</v>
      </c>
      <c r="F2212" t="s">
        <v>6450</v>
      </c>
      <c r="G2212" t="s">
        <v>152</v>
      </c>
      <c r="H2212" t="s">
        <v>153</v>
      </c>
      <c r="I2212" t="s">
        <v>136</v>
      </c>
      <c r="J2212" t="s">
        <v>137</v>
      </c>
      <c r="K2212" t="s">
        <v>138</v>
      </c>
      <c r="L2212" t="s">
        <v>6451</v>
      </c>
      <c r="M2212" t="s">
        <v>6452</v>
      </c>
      <c r="N2212">
        <v>0.51027777699999999</v>
      </c>
      <c r="O2212">
        <v>2</v>
      </c>
      <c r="P2212">
        <v>2870</v>
      </c>
      <c r="Q2212">
        <v>15</v>
      </c>
      <c r="R2212">
        <v>79</v>
      </c>
      <c r="S2212">
        <v>22</v>
      </c>
      <c r="T2212">
        <v>335</v>
      </c>
      <c r="U2212">
        <v>4</v>
      </c>
      <c r="V2212">
        <v>1</v>
      </c>
      <c r="W2212">
        <v>0.47762011351741512</v>
      </c>
      <c r="X2212">
        <v>250.32442443303594</v>
      </c>
      <c r="Y2212">
        <v>3.0205494724675139</v>
      </c>
      <c r="Z2212">
        <v>13.687753638483375</v>
      </c>
      <c r="AA2212">
        <v>103.29444823718971</v>
      </c>
      <c r="AB2212">
        <v>102.53894932458419</v>
      </c>
      <c r="AC2212">
        <v>332.11625113106976</v>
      </c>
      <c r="AD2212">
        <v>1.9002781782704323</v>
      </c>
      <c r="AE2212">
        <v>807.36027452861833</v>
      </c>
    </row>
    <row r="2213" spans="1:31" x14ac:dyDescent="0.3">
      <c r="A2213">
        <v>2714006</v>
      </c>
      <c r="B2213">
        <v>1</v>
      </c>
      <c r="C2213" t="s">
        <v>80</v>
      </c>
      <c r="D2213" t="s">
        <v>94</v>
      </c>
      <c r="E2213" t="s">
        <v>150</v>
      </c>
      <c r="F2213" t="s">
        <v>1845</v>
      </c>
      <c r="G2213" t="s">
        <v>152</v>
      </c>
      <c r="H2213" t="s">
        <v>153</v>
      </c>
      <c r="I2213" t="s">
        <v>136</v>
      </c>
      <c r="J2213" t="s">
        <v>137</v>
      </c>
      <c r="K2213" t="s">
        <v>138</v>
      </c>
      <c r="L2213" t="s">
        <v>6453</v>
      </c>
      <c r="M2213" t="s">
        <v>6454</v>
      </c>
      <c r="N2213">
        <v>0.518055555</v>
      </c>
      <c r="O2213">
        <v>1</v>
      </c>
      <c r="P2213">
        <v>0</v>
      </c>
      <c r="Q2213">
        <v>5</v>
      </c>
      <c r="R2213">
        <v>0</v>
      </c>
      <c r="S2213">
        <v>0</v>
      </c>
      <c r="T2213">
        <v>0</v>
      </c>
      <c r="U2213">
        <v>1</v>
      </c>
      <c r="V2213">
        <v>0</v>
      </c>
      <c r="W2213">
        <v>0.99043281629767499</v>
      </c>
      <c r="X2213">
        <v>0</v>
      </c>
      <c r="Y2213">
        <v>5.9717513170917318</v>
      </c>
      <c r="Z2213">
        <v>0</v>
      </c>
      <c r="AA2213">
        <v>0</v>
      </c>
      <c r="AB2213">
        <v>0</v>
      </c>
      <c r="AC2213">
        <v>223.36403703876533</v>
      </c>
      <c r="AD2213">
        <v>0</v>
      </c>
      <c r="AE2213">
        <v>230.32622117215473</v>
      </c>
    </row>
    <row r="2214" spans="1:31" x14ac:dyDescent="0.3">
      <c r="A2214">
        <v>2714029</v>
      </c>
      <c r="B2214">
        <v>1</v>
      </c>
      <c r="C2214" t="s">
        <v>80</v>
      </c>
      <c r="D2214" t="s">
        <v>95</v>
      </c>
      <c r="E2214" t="s">
        <v>150</v>
      </c>
      <c r="F2214" t="s">
        <v>6455</v>
      </c>
      <c r="G2214" t="s">
        <v>152</v>
      </c>
      <c r="H2214" t="s">
        <v>153</v>
      </c>
      <c r="I2214" t="s">
        <v>136</v>
      </c>
      <c r="J2214" t="s">
        <v>137</v>
      </c>
      <c r="K2214" t="s">
        <v>138</v>
      </c>
      <c r="L2214" t="s">
        <v>6456</v>
      </c>
      <c r="M2214" t="s">
        <v>6457</v>
      </c>
      <c r="N2214">
        <v>1.778611111</v>
      </c>
      <c r="O2214">
        <v>4</v>
      </c>
      <c r="P2214">
        <v>4284</v>
      </c>
      <c r="Q2214">
        <v>12</v>
      </c>
      <c r="R2214">
        <v>14</v>
      </c>
      <c r="S2214">
        <v>27</v>
      </c>
      <c r="T2214">
        <v>439</v>
      </c>
      <c r="U2214">
        <v>2</v>
      </c>
      <c r="V2214">
        <v>1</v>
      </c>
      <c r="W2214">
        <v>1.6257054564645237</v>
      </c>
      <c r="X2214">
        <v>1008.8589620372371</v>
      </c>
      <c r="Y2214">
        <v>58.351593289263334</v>
      </c>
      <c r="Z2214">
        <v>0.94596179680333337</v>
      </c>
      <c r="AA2214">
        <v>366.39660519399297</v>
      </c>
      <c r="AB2214">
        <v>721.75692842009926</v>
      </c>
      <c r="AC2214">
        <v>113.37279079105892</v>
      </c>
      <c r="AD2214">
        <v>49.314312856112878</v>
      </c>
      <c r="AE2214">
        <v>2320.6228598410321</v>
      </c>
    </row>
    <row r="2215" spans="1:31" x14ac:dyDescent="0.3">
      <c r="A2215">
        <v>2714152</v>
      </c>
      <c r="B2215">
        <v>1</v>
      </c>
      <c r="C2215" t="s">
        <v>81</v>
      </c>
      <c r="D2215" t="s">
        <v>112</v>
      </c>
      <c r="E2215" t="s">
        <v>161</v>
      </c>
      <c r="F2215" t="s">
        <v>6458</v>
      </c>
      <c r="G2215" t="s">
        <v>163</v>
      </c>
      <c r="H2215" t="s">
        <v>135</v>
      </c>
      <c r="I2215" t="s">
        <v>136</v>
      </c>
      <c r="J2215" t="s">
        <v>137</v>
      </c>
      <c r="K2215" t="s">
        <v>138</v>
      </c>
      <c r="L2215" t="s">
        <v>6459</v>
      </c>
      <c r="M2215" t="s">
        <v>6460</v>
      </c>
      <c r="N2215">
        <v>4.8161111109999997</v>
      </c>
      <c r="O2215">
        <v>0</v>
      </c>
      <c r="P2215">
        <v>41</v>
      </c>
      <c r="Q2215">
        <v>0</v>
      </c>
      <c r="R2215">
        <v>0</v>
      </c>
      <c r="S2215">
        <v>0</v>
      </c>
      <c r="T2215">
        <v>1</v>
      </c>
      <c r="U2215">
        <v>0</v>
      </c>
      <c r="V2215">
        <v>0</v>
      </c>
      <c r="W2215">
        <v>0</v>
      </c>
      <c r="X2215">
        <v>8.2934110884847687</v>
      </c>
      <c r="Y2215">
        <v>0</v>
      </c>
      <c r="Z2215">
        <v>0</v>
      </c>
      <c r="AA2215">
        <v>0</v>
      </c>
      <c r="AB2215">
        <v>0.22372620388017916</v>
      </c>
      <c r="AC2215">
        <v>0</v>
      </c>
      <c r="AD2215">
        <v>0</v>
      </c>
      <c r="AE2215">
        <v>8.5171372923649482</v>
      </c>
    </row>
    <row r="2216" spans="1:31" x14ac:dyDescent="0.3">
      <c r="A2216">
        <v>2713906</v>
      </c>
      <c r="B2216">
        <v>1</v>
      </c>
      <c r="C2216" t="s">
        <v>80</v>
      </c>
      <c r="D2216" t="s">
        <v>84</v>
      </c>
      <c r="E2216" t="s">
        <v>161</v>
      </c>
      <c r="F2216" t="s">
        <v>6461</v>
      </c>
      <c r="G2216" t="s">
        <v>163</v>
      </c>
      <c r="H2216" t="s">
        <v>135</v>
      </c>
      <c r="I2216" t="s">
        <v>136</v>
      </c>
      <c r="J2216" t="s">
        <v>137</v>
      </c>
      <c r="K2216" t="s">
        <v>138</v>
      </c>
      <c r="L2216" t="s">
        <v>6462</v>
      </c>
      <c r="M2216" t="s">
        <v>6463</v>
      </c>
      <c r="N2216">
        <v>2.312777777</v>
      </c>
      <c r="O2216">
        <v>0</v>
      </c>
      <c r="P2216">
        <v>5</v>
      </c>
      <c r="Q2216">
        <v>0</v>
      </c>
      <c r="R2216">
        <v>0</v>
      </c>
      <c r="S2216">
        <v>0</v>
      </c>
      <c r="T2216">
        <v>54</v>
      </c>
      <c r="U2216">
        <v>0</v>
      </c>
      <c r="V2216">
        <v>0</v>
      </c>
      <c r="W2216">
        <v>0</v>
      </c>
      <c r="X2216">
        <v>1.2966407669079987</v>
      </c>
      <c r="Y2216">
        <v>0</v>
      </c>
      <c r="Z2216">
        <v>0</v>
      </c>
      <c r="AA2216">
        <v>0</v>
      </c>
      <c r="AB2216">
        <v>61.575073576044595</v>
      </c>
      <c r="AC2216">
        <v>0</v>
      </c>
      <c r="AD2216">
        <v>0</v>
      </c>
      <c r="AE2216">
        <v>62.871714342952593</v>
      </c>
    </row>
    <row r="2217" spans="1:31" x14ac:dyDescent="0.3">
      <c r="A2217">
        <v>2714461</v>
      </c>
      <c r="B2217">
        <v>1</v>
      </c>
      <c r="C2217" t="s">
        <v>81</v>
      </c>
      <c r="D2217" t="s">
        <v>123</v>
      </c>
      <c r="E2217" t="s">
        <v>161</v>
      </c>
      <c r="F2217" t="s">
        <v>2820</v>
      </c>
      <c r="G2217" t="s">
        <v>163</v>
      </c>
      <c r="H2217" t="s">
        <v>135</v>
      </c>
      <c r="I2217" t="s">
        <v>136</v>
      </c>
      <c r="J2217" t="s">
        <v>137</v>
      </c>
      <c r="K2217" t="s">
        <v>138</v>
      </c>
      <c r="L2217" t="s">
        <v>6464</v>
      </c>
      <c r="M2217" t="s">
        <v>6465</v>
      </c>
      <c r="N2217">
        <v>1.323611111</v>
      </c>
      <c r="O2217">
        <v>0</v>
      </c>
      <c r="P2217">
        <v>176</v>
      </c>
      <c r="Q2217">
        <v>0</v>
      </c>
      <c r="R2217">
        <v>0</v>
      </c>
      <c r="S2217">
        <v>0</v>
      </c>
      <c r="T2217">
        <v>10</v>
      </c>
      <c r="U2217">
        <v>0</v>
      </c>
      <c r="V2217">
        <v>0</v>
      </c>
      <c r="W2217">
        <v>0</v>
      </c>
      <c r="X2217">
        <v>44.82117939058265</v>
      </c>
      <c r="Y2217">
        <v>0</v>
      </c>
      <c r="Z2217">
        <v>0</v>
      </c>
      <c r="AA2217">
        <v>0</v>
      </c>
      <c r="AB2217">
        <v>8.3871195883719309</v>
      </c>
      <c r="AC2217">
        <v>0</v>
      </c>
      <c r="AD2217">
        <v>0</v>
      </c>
      <c r="AE2217">
        <v>53.208298978954581</v>
      </c>
    </row>
    <row r="2218" spans="1:31" x14ac:dyDescent="0.3">
      <c r="A2218">
        <v>2713714</v>
      </c>
      <c r="B2218">
        <v>1</v>
      </c>
      <c r="C2218" t="s">
        <v>80</v>
      </c>
      <c r="D2218" t="s">
        <v>88</v>
      </c>
      <c r="E2218" t="s">
        <v>156</v>
      </c>
      <c r="F2218" t="s">
        <v>6466</v>
      </c>
      <c r="G2218" t="s">
        <v>185</v>
      </c>
      <c r="H2218" t="s">
        <v>153</v>
      </c>
      <c r="I2218" t="s">
        <v>136</v>
      </c>
      <c r="J2218" t="s">
        <v>137</v>
      </c>
      <c r="K2218" t="s">
        <v>138</v>
      </c>
      <c r="L2218" t="s">
        <v>6467</v>
      </c>
      <c r="M2218" t="s">
        <v>6468</v>
      </c>
      <c r="N2218">
        <v>2.380833333</v>
      </c>
      <c r="O2218">
        <v>0</v>
      </c>
      <c r="P2218">
        <v>0</v>
      </c>
      <c r="Q2218">
        <v>0</v>
      </c>
      <c r="R2218">
        <v>0</v>
      </c>
      <c r="S2218">
        <v>1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40.277859243221599</v>
      </c>
      <c r="AB2218">
        <v>0</v>
      </c>
      <c r="AC2218">
        <v>0</v>
      </c>
      <c r="AD2218">
        <v>0</v>
      </c>
      <c r="AE2218">
        <v>40.277859243221599</v>
      </c>
    </row>
    <row r="2219" spans="1:31" x14ac:dyDescent="0.3">
      <c r="A2219">
        <v>2714069</v>
      </c>
      <c r="B2219">
        <v>1</v>
      </c>
      <c r="C2219" t="s">
        <v>80</v>
      </c>
      <c r="D2219" t="s">
        <v>108</v>
      </c>
      <c r="E2219" t="s">
        <v>161</v>
      </c>
      <c r="F2219" t="s">
        <v>6469</v>
      </c>
      <c r="G2219" t="s">
        <v>163</v>
      </c>
      <c r="H2219" t="s">
        <v>135</v>
      </c>
      <c r="I2219" t="s">
        <v>136</v>
      </c>
      <c r="J2219" t="s">
        <v>137</v>
      </c>
      <c r="K2219" t="s">
        <v>138</v>
      </c>
      <c r="L2219" t="s">
        <v>6470</v>
      </c>
      <c r="M2219" t="s">
        <v>6471</v>
      </c>
      <c r="N2219">
        <v>1.8363888880000001</v>
      </c>
      <c r="O2219">
        <v>0</v>
      </c>
      <c r="P2219">
        <v>11</v>
      </c>
      <c r="Q2219">
        <v>0</v>
      </c>
      <c r="R2219">
        <v>2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3.2026394115821608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3.2026394115821608</v>
      </c>
    </row>
    <row r="2220" spans="1:31" x14ac:dyDescent="0.3">
      <c r="A2220">
        <v>2713966</v>
      </c>
      <c r="B2220">
        <v>1</v>
      </c>
      <c r="C2220" t="s">
        <v>80</v>
      </c>
      <c r="D2220" t="s">
        <v>107</v>
      </c>
      <c r="E2220" t="s">
        <v>161</v>
      </c>
      <c r="F2220" t="s">
        <v>6472</v>
      </c>
      <c r="G2220" t="s">
        <v>163</v>
      </c>
      <c r="H2220" t="s">
        <v>135</v>
      </c>
      <c r="I2220" t="s">
        <v>136</v>
      </c>
      <c r="J2220" t="s">
        <v>137</v>
      </c>
      <c r="K2220" t="s">
        <v>138</v>
      </c>
      <c r="L2220" t="s">
        <v>6473</v>
      </c>
      <c r="M2220" t="s">
        <v>6474</v>
      </c>
      <c r="N2220">
        <v>4.313055555</v>
      </c>
      <c r="O2220">
        <v>0</v>
      </c>
      <c r="P2220">
        <v>10</v>
      </c>
      <c r="Q2220">
        <v>0</v>
      </c>
      <c r="R2220">
        <v>0</v>
      </c>
      <c r="S2220">
        <v>0</v>
      </c>
      <c r="T2220">
        <v>3</v>
      </c>
      <c r="U2220">
        <v>0</v>
      </c>
      <c r="V2220">
        <v>0</v>
      </c>
      <c r="W2220">
        <v>0</v>
      </c>
      <c r="X2220">
        <v>5.2192590583484257</v>
      </c>
      <c r="Y2220">
        <v>0</v>
      </c>
      <c r="Z2220">
        <v>0</v>
      </c>
      <c r="AA2220">
        <v>0</v>
      </c>
      <c r="AB2220">
        <v>11.176526012064931</v>
      </c>
      <c r="AC2220">
        <v>0</v>
      </c>
      <c r="AD2220">
        <v>0</v>
      </c>
      <c r="AE2220">
        <v>16.395785070413357</v>
      </c>
    </row>
    <row r="2221" spans="1:31" x14ac:dyDescent="0.3">
      <c r="A2221">
        <v>2714215</v>
      </c>
      <c r="B2221">
        <v>1</v>
      </c>
      <c r="C2221" t="s">
        <v>80</v>
      </c>
      <c r="D2221" t="s">
        <v>107</v>
      </c>
      <c r="E2221" t="s">
        <v>161</v>
      </c>
      <c r="F2221" t="s">
        <v>6475</v>
      </c>
      <c r="G2221" t="s">
        <v>163</v>
      </c>
      <c r="H2221" t="s">
        <v>135</v>
      </c>
      <c r="I2221" t="s">
        <v>136</v>
      </c>
      <c r="J2221" t="s">
        <v>137</v>
      </c>
      <c r="K2221" t="s">
        <v>138</v>
      </c>
      <c r="L2221" t="s">
        <v>6476</v>
      </c>
      <c r="M2221" t="s">
        <v>6477</v>
      </c>
      <c r="N2221">
        <v>1.0861111109999999</v>
      </c>
      <c r="O2221">
        <v>0</v>
      </c>
      <c r="P2221">
        <v>12</v>
      </c>
      <c r="Q2221">
        <v>0</v>
      </c>
      <c r="R2221">
        <v>0</v>
      </c>
      <c r="S2221">
        <v>0</v>
      </c>
      <c r="T2221">
        <v>1</v>
      </c>
      <c r="U2221">
        <v>0</v>
      </c>
      <c r="V2221">
        <v>0</v>
      </c>
      <c r="W2221">
        <v>0</v>
      </c>
      <c r="X2221">
        <v>1.4861691068980802</v>
      </c>
      <c r="Y2221">
        <v>0</v>
      </c>
      <c r="Z2221">
        <v>0</v>
      </c>
      <c r="AA2221">
        <v>0</v>
      </c>
      <c r="AB2221">
        <v>8.4355910209193322E-2</v>
      </c>
      <c r="AC2221">
        <v>0</v>
      </c>
      <c r="AD2221">
        <v>0</v>
      </c>
      <c r="AE2221">
        <v>1.5705250171072735</v>
      </c>
    </row>
    <row r="2222" spans="1:31" x14ac:dyDescent="0.3">
      <c r="A2222">
        <v>2714507</v>
      </c>
      <c r="B2222">
        <v>1</v>
      </c>
      <c r="C2222" t="s">
        <v>80</v>
      </c>
      <c r="D2222" t="s">
        <v>110</v>
      </c>
      <c r="E2222" t="s">
        <v>145</v>
      </c>
      <c r="F2222" t="s">
        <v>6478</v>
      </c>
      <c r="G2222" t="s">
        <v>230</v>
      </c>
      <c r="H2222" t="s">
        <v>135</v>
      </c>
      <c r="I2222" t="s">
        <v>136</v>
      </c>
      <c r="J2222" t="s">
        <v>137</v>
      </c>
      <c r="K2222" t="s">
        <v>138</v>
      </c>
      <c r="L2222" t="s">
        <v>6479</v>
      </c>
      <c r="M2222" t="s">
        <v>6480</v>
      </c>
      <c r="N2222">
        <v>2.4472222220000002</v>
      </c>
      <c r="O2222">
        <v>0</v>
      </c>
      <c r="P2222">
        <v>4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2.0417310280329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2.0417310280329</v>
      </c>
    </row>
    <row r="2223" spans="1:31" x14ac:dyDescent="0.3">
      <c r="A2223">
        <v>2714361</v>
      </c>
      <c r="B2223">
        <v>1</v>
      </c>
      <c r="C2223" t="s">
        <v>81</v>
      </c>
      <c r="D2223" t="s">
        <v>115</v>
      </c>
      <c r="E2223" t="s">
        <v>161</v>
      </c>
      <c r="F2223" t="s">
        <v>6481</v>
      </c>
      <c r="G2223" t="s">
        <v>163</v>
      </c>
      <c r="H2223" t="s">
        <v>135</v>
      </c>
      <c r="I2223" t="s">
        <v>136</v>
      </c>
      <c r="J2223" t="s">
        <v>137</v>
      </c>
      <c r="K2223" t="s">
        <v>138</v>
      </c>
      <c r="L2223" t="s">
        <v>6482</v>
      </c>
      <c r="M2223" t="s">
        <v>6483</v>
      </c>
      <c r="N2223">
        <v>1.366666666</v>
      </c>
      <c r="O2223">
        <v>0</v>
      </c>
      <c r="P2223">
        <v>2</v>
      </c>
      <c r="Q2223">
        <v>0</v>
      </c>
      <c r="R2223">
        <v>1</v>
      </c>
      <c r="S2223">
        <v>0</v>
      </c>
      <c r="T2223">
        <v>1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</row>
    <row r="2224" spans="1:31" x14ac:dyDescent="0.3">
      <c r="A2224">
        <v>2714135</v>
      </c>
      <c r="B2224">
        <v>1</v>
      </c>
      <c r="C2224" t="s">
        <v>80</v>
      </c>
      <c r="D2224" t="s">
        <v>89</v>
      </c>
      <c r="E2224" t="s">
        <v>145</v>
      </c>
      <c r="F2224" t="s">
        <v>6484</v>
      </c>
      <c r="G2224" t="s">
        <v>181</v>
      </c>
      <c r="H2224" t="s">
        <v>135</v>
      </c>
      <c r="I2224" t="s">
        <v>136</v>
      </c>
      <c r="J2224" t="s">
        <v>137</v>
      </c>
      <c r="K2224" t="s">
        <v>138</v>
      </c>
      <c r="L2224" t="s">
        <v>6485</v>
      </c>
      <c r="M2224" t="s">
        <v>6486</v>
      </c>
      <c r="N2224">
        <v>2.554444444</v>
      </c>
      <c r="O2224">
        <v>0</v>
      </c>
      <c r="P2224">
        <v>1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</row>
    <row r="2225" spans="1:31" x14ac:dyDescent="0.3">
      <c r="A2225">
        <v>2713780</v>
      </c>
      <c r="B2225">
        <v>1</v>
      </c>
      <c r="C2225" t="s">
        <v>80</v>
      </c>
      <c r="D2225" t="s">
        <v>97</v>
      </c>
      <c r="E2225" t="s">
        <v>132</v>
      </c>
      <c r="F2225" t="s">
        <v>6487</v>
      </c>
      <c r="G2225" t="s">
        <v>209</v>
      </c>
      <c r="H2225" t="s">
        <v>135</v>
      </c>
      <c r="I2225" t="s">
        <v>136</v>
      </c>
      <c r="J2225" t="s">
        <v>137</v>
      </c>
      <c r="K2225" t="s">
        <v>210</v>
      </c>
      <c r="L2225" t="s">
        <v>6488</v>
      </c>
      <c r="M2225" t="s">
        <v>6489</v>
      </c>
      <c r="N2225">
        <v>9.0033333330000005</v>
      </c>
      <c r="O2225">
        <v>0</v>
      </c>
      <c r="P2225">
        <v>279</v>
      </c>
      <c r="Q2225">
        <v>0</v>
      </c>
      <c r="R2225">
        <v>2</v>
      </c>
      <c r="S2225">
        <v>0</v>
      </c>
      <c r="T2225">
        <v>34</v>
      </c>
      <c r="U2225">
        <v>0</v>
      </c>
      <c r="V2225">
        <v>0</v>
      </c>
      <c r="W2225">
        <v>0</v>
      </c>
      <c r="X2225">
        <v>340.11957022229205</v>
      </c>
      <c r="Y2225">
        <v>0</v>
      </c>
      <c r="Z2225">
        <v>3.7058874615845929</v>
      </c>
      <c r="AA2225">
        <v>0</v>
      </c>
      <c r="AB2225">
        <v>123.67206551434992</v>
      </c>
      <c r="AC2225">
        <v>0</v>
      </c>
      <c r="AD2225">
        <v>0</v>
      </c>
      <c r="AE2225">
        <v>467.49752319822659</v>
      </c>
    </row>
    <row r="2226" spans="1:31" x14ac:dyDescent="0.3">
      <c r="A2226">
        <v>2714278</v>
      </c>
      <c r="B2226">
        <v>1</v>
      </c>
      <c r="C2226" t="s">
        <v>80</v>
      </c>
      <c r="D2226" t="s">
        <v>104</v>
      </c>
      <c r="E2226" t="s">
        <v>161</v>
      </c>
      <c r="F2226" t="s">
        <v>6490</v>
      </c>
      <c r="G2226" t="s">
        <v>163</v>
      </c>
      <c r="H2226" t="s">
        <v>135</v>
      </c>
      <c r="I2226" t="s">
        <v>136</v>
      </c>
      <c r="J2226" t="s">
        <v>137</v>
      </c>
      <c r="K2226" t="s">
        <v>138</v>
      </c>
      <c r="L2226" t="s">
        <v>6491</v>
      </c>
      <c r="M2226" t="s">
        <v>6492</v>
      </c>
      <c r="N2226">
        <v>2.0436111110000001</v>
      </c>
      <c r="O2226">
        <v>0</v>
      </c>
      <c r="P2226">
        <v>3</v>
      </c>
      <c r="Q2226">
        <v>0</v>
      </c>
      <c r="R2226">
        <v>1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5.8399884246064673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5.8399884246064673</v>
      </c>
    </row>
    <row r="2227" spans="1:31" x14ac:dyDescent="0.3">
      <c r="A2227">
        <v>2714255</v>
      </c>
      <c r="B2227">
        <v>1</v>
      </c>
      <c r="C2227" t="s">
        <v>80</v>
      </c>
      <c r="D2227" t="s">
        <v>110</v>
      </c>
      <c r="E2227" t="s">
        <v>145</v>
      </c>
      <c r="F2227" t="s">
        <v>6493</v>
      </c>
      <c r="G2227" t="s">
        <v>147</v>
      </c>
      <c r="H2227" t="s">
        <v>135</v>
      </c>
      <c r="I2227" t="s">
        <v>136</v>
      </c>
      <c r="J2227" t="s">
        <v>137</v>
      </c>
      <c r="K2227" t="s">
        <v>138</v>
      </c>
      <c r="L2227" t="s">
        <v>6494</v>
      </c>
      <c r="M2227" t="s">
        <v>6495</v>
      </c>
      <c r="N2227">
        <v>0.91472222199999997</v>
      </c>
      <c r="O2227">
        <v>0</v>
      </c>
      <c r="P2227">
        <v>31</v>
      </c>
      <c r="Q2227">
        <v>0</v>
      </c>
      <c r="R2227">
        <v>0</v>
      </c>
      <c r="S2227">
        <v>0</v>
      </c>
      <c r="T2227">
        <v>4</v>
      </c>
      <c r="U2227">
        <v>0</v>
      </c>
      <c r="V2227">
        <v>0</v>
      </c>
      <c r="W2227">
        <v>0</v>
      </c>
      <c r="X2227">
        <v>7.5384746543399483</v>
      </c>
      <c r="Y2227">
        <v>0</v>
      </c>
      <c r="Z2227">
        <v>0</v>
      </c>
      <c r="AA2227">
        <v>0</v>
      </c>
      <c r="AB2227">
        <v>8.7245990644765357</v>
      </c>
      <c r="AC2227">
        <v>0</v>
      </c>
      <c r="AD2227">
        <v>0</v>
      </c>
      <c r="AE2227">
        <v>16.263073718816486</v>
      </c>
    </row>
    <row r="2228" spans="1:31" x14ac:dyDescent="0.3">
      <c r="A2228">
        <v>2714441</v>
      </c>
      <c r="B2228">
        <v>1</v>
      </c>
      <c r="C2228" t="s">
        <v>80</v>
      </c>
      <c r="D2228" t="s">
        <v>95</v>
      </c>
      <c r="E2228" t="s">
        <v>161</v>
      </c>
      <c r="F2228" t="s">
        <v>6496</v>
      </c>
      <c r="G2228" t="s">
        <v>163</v>
      </c>
      <c r="H2228" t="s">
        <v>135</v>
      </c>
      <c r="I2228" t="s">
        <v>136</v>
      </c>
      <c r="J2228" t="s">
        <v>137</v>
      </c>
      <c r="K2228" t="s">
        <v>138</v>
      </c>
      <c r="L2228" t="s">
        <v>6497</v>
      </c>
      <c r="M2228" t="s">
        <v>6498</v>
      </c>
      <c r="N2228">
        <v>1.0605555550000001</v>
      </c>
      <c r="O2228">
        <v>0</v>
      </c>
      <c r="P2228">
        <v>56</v>
      </c>
      <c r="Q2228">
        <v>0</v>
      </c>
      <c r="R2228">
        <v>0</v>
      </c>
      <c r="S2228">
        <v>0</v>
      </c>
      <c r="T2228">
        <v>6</v>
      </c>
      <c r="U2228">
        <v>0</v>
      </c>
      <c r="V2228">
        <v>0</v>
      </c>
      <c r="W2228">
        <v>0</v>
      </c>
      <c r="X2228">
        <v>11.534486157464409</v>
      </c>
      <c r="Y2228">
        <v>0</v>
      </c>
      <c r="Z2228">
        <v>0</v>
      </c>
      <c r="AA2228">
        <v>0</v>
      </c>
      <c r="AB2228">
        <v>1.9192991124485586</v>
      </c>
      <c r="AC2228">
        <v>0</v>
      </c>
      <c r="AD2228">
        <v>0</v>
      </c>
      <c r="AE2228">
        <v>13.453785269912967</v>
      </c>
    </row>
    <row r="2229" spans="1:31" x14ac:dyDescent="0.3">
      <c r="A2229">
        <v>2714298</v>
      </c>
      <c r="B2229">
        <v>1</v>
      </c>
      <c r="C2229" t="s">
        <v>80</v>
      </c>
      <c r="D2229" t="s">
        <v>110</v>
      </c>
      <c r="E2229" t="s">
        <v>145</v>
      </c>
      <c r="F2229" t="s">
        <v>6499</v>
      </c>
      <c r="G2229" t="s">
        <v>181</v>
      </c>
      <c r="H2229" t="s">
        <v>135</v>
      </c>
      <c r="I2229" t="s">
        <v>136</v>
      </c>
      <c r="J2229" t="s">
        <v>137</v>
      </c>
      <c r="K2229" t="s">
        <v>138</v>
      </c>
      <c r="L2229" t="s">
        <v>6500</v>
      </c>
      <c r="M2229" t="s">
        <v>6501</v>
      </c>
      <c r="N2229">
        <v>0.880833333</v>
      </c>
      <c r="O2229">
        <v>0</v>
      </c>
      <c r="P2229">
        <v>10</v>
      </c>
      <c r="Q2229">
        <v>0</v>
      </c>
      <c r="R2229">
        <v>0</v>
      </c>
      <c r="S2229">
        <v>0</v>
      </c>
      <c r="T2229">
        <v>1</v>
      </c>
      <c r="U2229">
        <v>0</v>
      </c>
      <c r="V2229">
        <v>0</v>
      </c>
      <c r="W2229">
        <v>0</v>
      </c>
      <c r="X2229">
        <v>3.1123146430098378</v>
      </c>
      <c r="Y2229">
        <v>0</v>
      </c>
      <c r="Z2229">
        <v>0</v>
      </c>
      <c r="AA2229">
        <v>0</v>
      </c>
      <c r="AB2229">
        <v>1.1055827110250001</v>
      </c>
      <c r="AC2229">
        <v>0</v>
      </c>
      <c r="AD2229">
        <v>0</v>
      </c>
      <c r="AE2229">
        <v>4.2178973540348377</v>
      </c>
    </row>
    <row r="2230" spans="1:31" x14ac:dyDescent="0.3">
      <c r="A2230">
        <v>2714155</v>
      </c>
      <c r="B2230">
        <v>1</v>
      </c>
      <c r="C2230" t="s">
        <v>81</v>
      </c>
      <c r="D2230" t="s">
        <v>118</v>
      </c>
      <c r="E2230" t="s">
        <v>161</v>
      </c>
      <c r="F2230" t="s">
        <v>6502</v>
      </c>
      <c r="G2230" t="s">
        <v>409</v>
      </c>
      <c r="H2230" t="s">
        <v>135</v>
      </c>
      <c r="I2230" t="s">
        <v>136</v>
      </c>
      <c r="J2230" t="s">
        <v>137</v>
      </c>
      <c r="K2230" t="s">
        <v>138</v>
      </c>
      <c r="L2230" t="s">
        <v>6503</v>
      </c>
      <c r="M2230" t="s">
        <v>6504</v>
      </c>
      <c r="N2230">
        <v>3.7794444440000001</v>
      </c>
      <c r="O2230">
        <v>0</v>
      </c>
      <c r="P2230">
        <v>31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10.288316885588099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10.288316885588099</v>
      </c>
    </row>
    <row r="2231" spans="1:31" x14ac:dyDescent="0.3">
      <c r="A2231">
        <v>2713757</v>
      </c>
      <c r="B2231">
        <v>1</v>
      </c>
      <c r="C2231" t="s">
        <v>80</v>
      </c>
      <c r="D2231" t="s">
        <v>95</v>
      </c>
      <c r="E2231" t="s">
        <v>156</v>
      </c>
      <c r="F2231" t="s">
        <v>3189</v>
      </c>
      <c r="G2231" t="s">
        <v>348</v>
      </c>
      <c r="H2231" t="s">
        <v>153</v>
      </c>
      <c r="I2231" t="s">
        <v>136</v>
      </c>
      <c r="J2231" t="s">
        <v>137</v>
      </c>
      <c r="K2231" t="s">
        <v>138</v>
      </c>
      <c r="L2231" t="s">
        <v>6505</v>
      </c>
      <c r="M2231" t="s">
        <v>6506</v>
      </c>
      <c r="N2231">
        <v>1.727777777</v>
      </c>
      <c r="O2231">
        <v>0</v>
      </c>
      <c r="P2231">
        <v>18</v>
      </c>
      <c r="Q2231">
        <v>0</v>
      </c>
      <c r="R2231">
        <v>1</v>
      </c>
      <c r="S2231">
        <v>2</v>
      </c>
      <c r="T2231">
        <v>2</v>
      </c>
      <c r="U2231">
        <v>0</v>
      </c>
      <c r="V2231">
        <v>0</v>
      </c>
      <c r="W2231">
        <v>0</v>
      </c>
      <c r="X2231">
        <v>2.0549512826289531</v>
      </c>
      <c r="Y2231">
        <v>0</v>
      </c>
      <c r="Z2231">
        <v>5.1946682476589998E-2</v>
      </c>
      <c r="AA2231">
        <v>2.3029735960781332</v>
      </c>
      <c r="AB2231">
        <v>0.56753450887031998</v>
      </c>
      <c r="AC2231">
        <v>0</v>
      </c>
      <c r="AD2231">
        <v>0</v>
      </c>
      <c r="AE2231">
        <v>4.9774060700539966</v>
      </c>
    </row>
    <row r="2232" spans="1:31" x14ac:dyDescent="0.3">
      <c r="A2232">
        <v>2714421</v>
      </c>
      <c r="B2232">
        <v>1</v>
      </c>
      <c r="C2232" t="s">
        <v>81</v>
      </c>
      <c r="D2232" t="s">
        <v>114</v>
      </c>
      <c r="E2232" t="s">
        <v>132</v>
      </c>
      <c r="F2232" t="s">
        <v>6507</v>
      </c>
      <c r="G2232" t="s">
        <v>134</v>
      </c>
      <c r="H2232" t="s">
        <v>135</v>
      </c>
      <c r="I2232" t="s">
        <v>136</v>
      </c>
      <c r="J2232" t="s">
        <v>137</v>
      </c>
      <c r="K2232" t="s">
        <v>138</v>
      </c>
      <c r="L2232" t="s">
        <v>6508</v>
      </c>
      <c r="M2232" t="s">
        <v>6509</v>
      </c>
      <c r="N2232">
        <v>2.5927777769999998</v>
      </c>
      <c r="O2232">
        <v>0</v>
      </c>
      <c r="P2232">
        <v>143</v>
      </c>
      <c r="Q2232">
        <v>0</v>
      </c>
      <c r="R2232">
        <v>0</v>
      </c>
      <c r="S2232">
        <v>0</v>
      </c>
      <c r="T2232">
        <v>11</v>
      </c>
      <c r="U2232">
        <v>0</v>
      </c>
      <c r="V2232">
        <v>0</v>
      </c>
      <c r="W2232">
        <v>0</v>
      </c>
      <c r="X2232">
        <v>33.448625069362627</v>
      </c>
      <c r="Y2232">
        <v>0</v>
      </c>
      <c r="Z2232">
        <v>0</v>
      </c>
      <c r="AA2232">
        <v>0</v>
      </c>
      <c r="AB2232">
        <v>2.2836964095238335</v>
      </c>
      <c r="AC2232">
        <v>0</v>
      </c>
      <c r="AD2232">
        <v>0</v>
      </c>
      <c r="AE2232">
        <v>35.732321478886462</v>
      </c>
    </row>
    <row r="2233" spans="1:31" x14ac:dyDescent="0.3">
      <c r="A2233">
        <v>2714378</v>
      </c>
      <c r="B2233">
        <v>1</v>
      </c>
      <c r="C2233" t="s">
        <v>81</v>
      </c>
      <c r="D2233" t="s">
        <v>116</v>
      </c>
      <c r="E2233" t="s">
        <v>132</v>
      </c>
      <c r="F2233" t="s">
        <v>6510</v>
      </c>
      <c r="G2233" t="s">
        <v>170</v>
      </c>
      <c r="H2233" t="s">
        <v>135</v>
      </c>
      <c r="I2233" t="s">
        <v>136</v>
      </c>
      <c r="J2233" t="s">
        <v>137</v>
      </c>
      <c r="K2233" t="s">
        <v>138</v>
      </c>
      <c r="L2233" t="s">
        <v>6511</v>
      </c>
      <c r="M2233" t="s">
        <v>6512</v>
      </c>
      <c r="N2233">
        <v>4.9625000000000004</v>
      </c>
      <c r="O2233">
        <v>0</v>
      </c>
      <c r="P2233">
        <v>57</v>
      </c>
      <c r="Q2233">
        <v>0</v>
      </c>
      <c r="R2233">
        <v>1</v>
      </c>
      <c r="S2233">
        <v>0</v>
      </c>
      <c r="T2233">
        <v>2</v>
      </c>
      <c r="U2233">
        <v>0</v>
      </c>
      <c r="V2233">
        <v>0</v>
      </c>
      <c r="W2233">
        <v>0</v>
      </c>
      <c r="X2233">
        <v>30.524579712710239</v>
      </c>
      <c r="Y2233">
        <v>0</v>
      </c>
      <c r="Z2233">
        <v>0</v>
      </c>
      <c r="AA2233">
        <v>0</v>
      </c>
      <c r="AB2233">
        <v>5.1268458359867495</v>
      </c>
      <c r="AC2233">
        <v>0</v>
      </c>
      <c r="AD2233">
        <v>0</v>
      </c>
      <c r="AE2233">
        <v>35.651425548696992</v>
      </c>
    </row>
    <row r="2234" spans="1:31" x14ac:dyDescent="0.3">
      <c r="A2234">
        <v>2713737</v>
      </c>
      <c r="B2234">
        <v>1</v>
      </c>
      <c r="C2234" t="s">
        <v>80</v>
      </c>
      <c r="D2234" t="s">
        <v>108</v>
      </c>
      <c r="E2234" t="s">
        <v>132</v>
      </c>
      <c r="F2234" t="s">
        <v>6513</v>
      </c>
      <c r="G2234" t="s">
        <v>170</v>
      </c>
      <c r="H2234" t="s">
        <v>135</v>
      </c>
      <c r="I2234" t="s">
        <v>136</v>
      </c>
      <c r="J2234" t="s">
        <v>137</v>
      </c>
      <c r="K2234" t="s">
        <v>138</v>
      </c>
      <c r="L2234" t="s">
        <v>6514</v>
      </c>
      <c r="M2234" t="s">
        <v>6515</v>
      </c>
      <c r="N2234">
        <v>0.59416666600000001</v>
      </c>
      <c r="O2234">
        <v>0</v>
      </c>
      <c r="P2234">
        <v>16</v>
      </c>
      <c r="Q2234">
        <v>0</v>
      </c>
      <c r="R2234">
        <v>9</v>
      </c>
      <c r="S2234">
        <v>0</v>
      </c>
      <c r="T2234">
        <v>7</v>
      </c>
      <c r="U2234">
        <v>0</v>
      </c>
      <c r="V2234">
        <v>0</v>
      </c>
      <c r="W2234">
        <v>0</v>
      </c>
      <c r="X2234">
        <v>1.4880557877801095</v>
      </c>
      <c r="Y2234">
        <v>0</v>
      </c>
      <c r="Z2234">
        <v>1.794330274531635</v>
      </c>
      <c r="AA2234">
        <v>0</v>
      </c>
      <c r="AB2234">
        <v>3.362106543585325</v>
      </c>
      <c r="AC2234">
        <v>0</v>
      </c>
      <c r="AD2234">
        <v>0</v>
      </c>
      <c r="AE2234">
        <v>6.644492605897069</v>
      </c>
    </row>
    <row r="2235" spans="1:31" x14ac:dyDescent="0.3">
      <c r="A2235">
        <v>2713694</v>
      </c>
      <c r="B2235">
        <v>1</v>
      </c>
      <c r="C2235" t="s">
        <v>80</v>
      </c>
      <c r="D2235" t="s">
        <v>97</v>
      </c>
      <c r="E2235" t="s">
        <v>156</v>
      </c>
      <c r="F2235" t="s">
        <v>6516</v>
      </c>
      <c r="G2235" t="s">
        <v>185</v>
      </c>
      <c r="H2235" t="s">
        <v>153</v>
      </c>
      <c r="I2235" t="s">
        <v>136</v>
      </c>
      <c r="J2235" t="s">
        <v>137</v>
      </c>
      <c r="K2235" t="s">
        <v>138</v>
      </c>
      <c r="L2235" t="s">
        <v>6517</v>
      </c>
      <c r="M2235" t="s">
        <v>6518</v>
      </c>
      <c r="N2235">
        <v>2.4483333329999999</v>
      </c>
      <c r="O2235">
        <v>0</v>
      </c>
      <c r="P2235">
        <v>135</v>
      </c>
      <c r="Q2235">
        <v>0</v>
      </c>
      <c r="R2235">
        <v>4</v>
      </c>
      <c r="S2235">
        <v>0</v>
      </c>
      <c r="T2235">
        <v>21</v>
      </c>
      <c r="U2235">
        <v>0</v>
      </c>
      <c r="V2235">
        <v>0</v>
      </c>
      <c r="W2235">
        <v>0</v>
      </c>
      <c r="X2235">
        <v>89.022941183761986</v>
      </c>
      <c r="Y2235">
        <v>0</v>
      </c>
      <c r="Z2235">
        <v>5.8428475077644801</v>
      </c>
      <c r="AA2235">
        <v>0</v>
      </c>
      <c r="AB2235">
        <v>28.547574385906799</v>
      </c>
      <c r="AC2235">
        <v>0</v>
      </c>
      <c r="AD2235">
        <v>0</v>
      </c>
      <c r="AE2235">
        <v>123.41336307743326</v>
      </c>
    </row>
    <row r="2236" spans="1:31" x14ac:dyDescent="0.3">
      <c r="A2236">
        <v>2713651</v>
      </c>
      <c r="B2236">
        <v>1</v>
      </c>
      <c r="C2236" t="s">
        <v>81</v>
      </c>
      <c r="D2236" t="s">
        <v>118</v>
      </c>
      <c r="E2236" t="s">
        <v>156</v>
      </c>
      <c r="F2236" t="s">
        <v>6519</v>
      </c>
      <c r="G2236" t="s">
        <v>185</v>
      </c>
      <c r="H2236" t="s">
        <v>153</v>
      </c>
      <c r="I2236" t="s">
        <v>136</v>
      </c>
      <c r="J2236" t="s">
        <v>137</v>
      </c>
      <c r="K2236" t="s">
        <v>138</v>
      </c>
      <c r="L2236" t="s">
        <v>6520</v>
      </c>
      <c r="M2236" t="s">
        <v>6521</v>
      </c>
      <c r="N2236">
        <v>0.78555555499999996</v>
      </c>
      <c r="O2236">
        <v>0</v>
      </c>
      <c r="P2236">
        <v>2</v>
      </c>
      <c r="Q2236">
        <v>8</v>
      </c>
      <c r="R2236">
        <v>11</v>
      </c>
      <c r="S2236">
        <v>3</v>
      </c>
      <c r="T2236">
        <v>2</v>
      </c>
      <c r="U2236">
        <v>0</v>
      </c>
      <c r="V2236">
        <v>0</v>
      </c>
      <c r="W2236">
        <v>0</v>
      </c>
      <c r="X2236">
        <v>0.29349760365181332</v>
      </c>
      <c r="Y2236">
        <v>0</v>
      </c>
      <c r="Z2236">
        <v>0</v>
      </c>
      <c r="AA2236">
        <v>16.141678893109198</v>
      </c>
      <c r="AB2236">
        <v>1.2215433979029333</v>
      </c>
      <c r="AC2236">
        <v>0</v>
      </c>
      <c r="AD2236">
        <v>0</v>
      </c>
      <c r="AE2236">
        <v>17.656719894663944</v>
      </c>
    </row>
    <row r="2237" spans="1:31" x14ac:dyDescent="0.3">
      <c r="A2237">
        <v>2714192</v>
      </c>
      <c r="B2237">
        <v>1</v>
      </c>
      <c r="C2237" t="s">
        <v>80</v>
      </c>
      <c r="D2237" t="s">
        <v>108</v>
      </c>
      <c r="E2237" t="s">
        <v>161</v>
      </c>
      <c r="F2237" t="s">
        <v>6522</v>
      </c>
      <c r="G2237" t="s">
        <v>163</v>
      </c>
      <c r="H2237" t="s">
        <v>135</v>
      </c>
      <c r="I2237" t="s">
        <v>136</v>
      </c>
      <c r="J2237" t="s">
        <v>137</v>
      </c>
      <c r="K2237" t="s">
        <v>138</v>
      </c>
      <c r="L2237" t="s">
        <v>6523</v>
      </c>
      <c r="M2237" t="s">
        <v>6524</v>
      </c>
      <c r="N2237">
        <v>3.883888888</v>
      </c>
      <c r="O2237">
        <v>0</v>
      </c>
      <c r="P2237">
        <v>15</v>
      </c>
      <c r="Q2237">
        <v>0</v>
      </c>
      <c r="R2237">
        <v>3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7.2318567040972006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7.2318567040972006</v>
      </c>
    </row>
    <row r="2238" spans="1:31" x14ac:dyDescent="0.3">
      <c r="A2238">
        <v>2714092</v>
      </c>
      <c r="B2238">
        <v>1</v>
      </c>
      <c r="C2238" t="s">
        <v>81</v>
      </c>
      <c r="D2238" t="s">
        <v>128</v>
      </c>
      <c r="E2238" t="s">
        <v>161</v>
      </c>
      <c r="F2238" t="s">
        <v>6525</v>
      </c>
      <c r="G2238" t="s">
        <v>409</v>
      </c>
      <c r="H2238" t="s">
        <v>135</v>
      </c>
      <c r="I2238" t="s">
        <v>136</v>
      </c>
      <c r="J2238" t="s">
        <v>137</v>
      </c>
      <c r="K2238" t="s">
        <v>138</v>
      </c>
      <c r="L2238" t="s">
        <v>6526</v>
      </c>
      <c r="M2238" t="s">
        <v>6527</v>
      </c>
      <c r="N2238">
        <v>2.9763888879999998</v>
      </c>
      <c r="O2238">
        <v>0</v>
      </c>
      <c r="P2238">
        <v>251</v>
      </c>
      <c r="Q2238">
        <v>0</v>
      </c>
      <c r="R2238">
        <v>0</v>
      </c>
      <c r="S2238">
        <v>0</v>
      </c>
      <c r="T2238">
        <v>8</v>
      </c>
      <c r="U2238">
        <v>0</v>
      </c>
      <c r="V2238">
        <v>0</v>
      </c>
      <c r="W2238">
        <v>0</v>
      </c>
      <c r="X2238">
        <v>206.33365312542392</v>
      </c>
      <c r="Y2238">
        <v>0</v>
      </c>
      <c r="Z2238">
        <v>0</v>
      </c>
      <c r="AA2238">
        <v>0</v>
      </c>
      <c r="AB2238">
        <v>13.611032705136491</v>
      </c>
      <c r="AC2238">
        <v>0</v>
      </c>
      <c r="AD2238">
        <v>0</v>
      </c>
      <c r="AE2238">
        <v>219.94468583056042</v>
      </c>
    </row>
    <row r="2239" spans="1:31" x14ac:dyDescent="0.3">
      <c r="A2239">
        <v>2713943</v>
      </c>
      <c r="B2239">
        <v>1</v>
      </c>
      <c r="C2239" t="s">
        <v>80</v>
      </c>
      <c r="D2239" t="s">
        <v>95</v>
      </c>
      <c r="E2239" t="s">
        <v>161</v>
      </c>
      <c r="F2239" t="s">
        <v>6528</v>
      </c>
      <c r="G2239" t="s">
        <v>163</v>
      </c>
      <c r="H2239" t="s">
        <v>135</v>
      </c>
      <c r="I2239" t="s">
        <v>136</v>
      </c>
      <c r="J2239" t="s">
        <v>137</v>
      </c>
      <c r="K2239" t="s">
        <v>138</v>
      </c>
      <c r="L2239" t="s">
        <v>6529</v>
      </c>
      <c r="M2239" t="s">
        <v>6530</v>
      </c>
      <c r="N2239">
        <v>2.3358333330000001</v>
      </c>
      <c r="O2239">
        <v>0</v>
      </c>
      <c r="P2239">
        <v>43</v>
      </c>
      <c r="Q2239">
        <v>0</v>
      </c>
      <c r="R2239">
        <v>0</v>
      </c>
      <c r="S2239">
        <v>0</v>
      </c>
      <c r="T2239">
        <v>1</v>
      </c>
      <c r="U2239">
        <v>0</v>
      </c>
      <c r="V2239">
        <v>0</v>
      </c>
      <c r="W2239">
        <v>0</v>
      </c>
      <c r="X2239">
        <v>16.31347033707479</v>
      </c>
      <c r="Y2239">
        <v>0</v>
      </c>
      <c r="Z2239">
        <v>0</v>
      </c>
      <c r="AA2239">
        <v>0</v>
      </c>
      <c r="AB2239">
        <v>4.4107308406559999E-2</v>
      </c>
      <c r="AC2239">
        <v>0</v>
      </c>
      <c r="AD2239">
        <v>0</v>
      </c>
      <c r="AE2239">
        <v>16.357577645481349</v>
      </c>
    </row>
    <row r="2240" spans="1:31" x14ac:dyDescent="0.3">
      <c r="A2240">
        <v>2714550</v>
      </c>
      <c r="B2240">
        <v>1</v>
      </c>
      <c r="C2240" t="s">
        <v>81</v>
      </c>
      <c r="D2240" t="s">
        <v>122</v>
      </c>
      <c r="E2240" t="s">
        <v>150</v>
      </c>
      <c r="F2240" t="s">
        <v>6531</v>
      </c>
      <c r="G2240" t="s">
        <v>152</v>
      </c>
      <c r="H2240" t="s">
        <v>153</v>
      </c>
      <c r="I2240" t="s">
        <v>136</v>
      </c>
      <c r="J2240" t="s">
        <v>137</v>
      </c>
      <c r="K2240" t="s">
        <v>138</v>
      </c>
      <c r="L2240" t="s">
        <v>6532</v>
      </c>
      <c r="M2240" t="s">
        <v>6533</v>
      </c>
      <c r="N2240">
        <v>3.3994444439999998</v>
      </c>
      <c r="O2240">
        <v>3</v>
      </c>
      <c r="P2240">
        <v>114</v>
      </c>
      <c r="Q2240">
        <v>13</v>
      </c>
      <c r="R2240">
        <v>0</v>
      </c>
      <c r="S2240">
        <v>8</v>
      </c>
      <c r="T2240">
        <v>4</v>
      </c>
      <c r="U2240">
        <v>1</v>
      </c>
      <c r="V2240">
        <v>0</v>
      </c>
      <c r="W2240">
        <v>1.0955018321619168</v>
      </c>
      <c r="X2240">
        <v>32.546396556898195</v>
      </c>
      <c r="Y2240">
        <v>25.355980978260579</v>
      </c>
      <c r="Z2240">
        <v>0</v>
      </c>
      <c r="AA2240">
        <v>171.59388221002945</v>
      </c>
      <c r="AB2240">
        <v>0.42571039427453328</v>
      </c>
      <c r="AC2240">
        <v>70.421655615168987</v>
      </c>
      <c r="AD2240">
        <v>0</v>
      </c>
      <c r="AE2240">
        <v>301.43912758679369</v>
      </c>
    </row>
    <row r="2241" spans="1:31" x14ac:dyDescent="0.3">
      <c r="A2241">
        <v>2714218</v>
      </c>
      <c r="B2241">
        <v>1</v>
      </c>
      <c r="C2241" t="s">
        <v>80</v>
      </c>
      <c r="D2241" t="s">
        <v>108</v>
      </c>
      <c r="E2241" t="s">
        <v>161</v>
      </c>
      <c r="F2241" t="s">
        <v>6534</v>
      </c>
      <c r="G2241" t="s">
        <v>163</v>
      </c>
      <c r="H2241" t="s">
        <v>135</v>
      </c>
      <c r="I2241" t="s">
        <v>136</v>
      </c>
      <c r="J2241" t="s">
        <v>137</v>
      </c>
      <c r="K2241" t="s">
        <v>138</v>
      </c>
      <c r="L2241" t="s">
        <v>6535</v>
      </c>
      <c r="M2241" t="s">
        <v>6536</v>
      </c>
      <c r="N2241">
        <v>1.7341666659999999</v>
      </c>
      <c r="O2241">
        <v>0</v>
      </c>
      <c r="P2241">
        <v>9</v>
      </c>
      <c r="Q2241">
        <v>0</v>
      </c>
      <c r="R2241">
        <v>6</v>
      </c>
      <c r="S2241">
        <v>0</v>
      </c>
      <c r="T2241">
        <v>4</v>
      </c>
      <c r="U2241">
        <v>0</v>
      </c>
      <c r="V2241">
        <v>0</v>
      </c>
      <c r="W2241">
        <v>0</v>
      </c>
      <c r="X2241">
        <v>2.7874327404919401</v>
      </c>
      <c r="Y2241">
        <v>0</v>
      </c>
      <c r="Z2241">
        <v>2.1930805903416668</v>
      </c>
      <c r="AA2241">
        <v>0</v>
      </c>
      <c r="AB2241">
        <v>4.3885651812000006</v>
      </c>
      <c r="AC2241">
        <v>0</v>
      </c>
      <c r="AD2241">
        <v>0</v>
      </c>
      <c r="AE2241">
        <v>9.3690785120336066</v>
      </c>
    </row>
    <row r="2242" spans="1:31" x14ac:dyDescent="0.3">
      <c r="A2242">
        <v>2713840</v>
      </c>
      <c r="B2242">
        <v>1</v>
      </c>
      <c r="C2242" t="s">
        <v>81</v>
      </c>
      <c r="D2242" t="s">
        <v>118</v>
      </c>
      <c r="E2242" t="s">
        <v>173</v>
      </c>
      <c r="F2242" t="s">
        <v>6537</v>
      </c>
      <c r="G2242" t="s">
        <v>152</v>
      </c>
      <c r="H2242" t="s">
        <v>153</v>
      </c>
      <c r="I2242" t="s">
        <v>136</v>
      </c>
      <c r="J2242" t="s">
        <v>137</v>
      </c>
      <c r="K2242" t="s">
        <v>138</v>
      </c>
      <c r="L2242" t="s">
        <v>6538</v>
      </c>
      <c r="M2242" t="s">
        <v>6539</v>
      </c>
      <c r="N2242">
        <v>1.835</v>
      </c>
      <c r="O2242">
        <v>17</v>
      </c>
      <c r="P2242">
        <v>1157</v>
      </c>
      <c r="Q2242">
        <v>203</v>
      </c>
      <c r="R2242">
        <v>88</v>
      </c>
      <c r="S2242">
        <v>32</v>
      </c>
      <c r="T2242">
        <v>90</v>
      </c>
      <c r="U2242">
        <v>0</v>
      </c>
      <c r="V2242">
        <v>0</v>
      </c>
      <c r="W2242">
        <v>7.832393530672646</v>
      </c>
      <c r="X2242">
        <v>321.21711596184451</v>
      </c>
      <c r="Y2242">
        <v>741.98844483353685</v>
      </c>
      <c r="Z2242">
        <v>87.897787373159431</v>
      </c>
      <c r="AA2242">
        <v>140.40738355706199</v>
      </c>
      <c r="AB2242">
        <v>78.159219526961209</v>
      </c>
      <c r="AC2242">
        <v>0</v>
      </c>
      <c r="AD2242">
        <v>0</v>
      </c>
      <c r="AE2242">
        <v>1377.5023447832366</v>
      </c>
    </row>
    <row r="2243" spans="1:31" x14ac:dyDescent="0.3">
      <c r="A2243">
        <v>2714195</v>
      </c>
      <c r="B2243">
        <v>1</v>
      </c>
      <c r="C2243" t="s">
        <v>81</v>
      </c>
      <c r="D2243" t="s">
        <v>122</v>
      </c>
      <c r="E2243" t="s">
        <v>150</v>
      </c>
      <c r="F2243" t="s">
        <v>6540</v>
      </c>
      <c r="G2243" t="s">
        <v>2306</v>
      </c>
      <c r="H2243" t="s">
        <v>153</v>
      </c>
      <c r="I2243" t="s">
        <v>136</v>
      </c>
      <c r="J2243" t="s">
        <v>3</v>
      </c>
      <c r="K2243" t="s">
        <v>138</v>
      </c>
      <c r="L2243" t="s">
        <v>6431</v>
      </c>
      <c r="M2243" t="s">
        <v>6541</v>
      </c>
      <c r="N2243">
        <v>1.901944444</v>
      </c>
      <c r="O2243">
        <v>19</v>
      </c>
      <c r="P2243">
        <v>3906</v>
      </c>
      <c r="Q2243">
        <v>105</v>
      </c>
      <c r="R2243">
        <v>160</v>
      </c>
      <c r="S2243">
        <v>60</v>
      </c>
      <c r="T2243">
        <v>353</v>
      </c>
      <c r="U2243">
        <v>5</v>
      </c>
      <c r="V2243">
        <v>1</v>
      </c>
      <c r="W2243">
        <v>9.8855168498162627</v>
      </c>
      <c r="X2243">
        <v>1098.9161832846553</v>
      </c>
      <c r="Y2243">
        <v>219.58831776418063</v>
      </c>
      <c r="Z2243">
        <v>107.71490808786217</v>
      </c>
      <c r="AA2243">
        <v>1097.8616217414658</v>
      </c>
      <c r="AB2243">
        <v>357.5807145158164</v>
      </c>
      <c r="AC2243">
        <v>395.39012221009392</v>
      </c>
      <c r="AD2243">
        <v>80.886481248368327</v>
      </c>
      <c r="AE2243">
        <v>3367.8238657022589</v>
      </c>
    </row>
    <row r="2244" spans="1:31" x14ac:dyDescent="0.3">
      <c r="A2244">
        <v>2714049</v>
      </c>
      <c r="B2244">
        <v>1</v>
      </c>
      <c r="C2244" t="s">
        <v>80</v>
      </c>
      <c r="D2244" t="s">
        <v>93</v>
      </c>
      <c r="E2244" t="s">
        <v>132</v>
      </c>
      <c r="F2244" t="s">
        <v>6542</v>
      </c>
      <c r="G2244" t="s">
        <v>134</v>
      </c>
      <c r="H2244" t="s">
        <v>135</v>
      </c>
      <c r="I2244" t="s">
        <v>136</v>
      </c>
      <c r="J2244" t="s">
        <v>137</v>
      </c>
      <c r="K2244" t="s">
        <v>138</v>
      </c>
      <c r="L2244" t="s">
        <v>6543</v>
      </c>
      <c r="M2244" t="s">
        <v>6544</v>
      </c>
      <c r="N2244">
        <v>4.6477777769999999</v>
      </c>
      <c r="O2244">
        <v>0</v>
      </c>
      <c r="P2244">
        <v>1</v>
      </c>
      <c r="Q2244">
        <v>0</v>
      </c>
      <c r="R2244">
        <v>1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0.92064617557833328</v>
      </c>
      <c r="Y2244">
        <v>0</v>
      </c>
      <c r="Z2244">
        <v>2.6749153007616666</v>
      </c>
      <c r="AA2244">
        <v>0</v>
      </c>
      <c r="AB2244">
        <v>0</v>
      </c>
      <c r="AC2244">
        <v>0</v>
      </c>
      <c r="AD2244">
        <v>0</v>
      </c>
      <c r="AE2244">
        <v>3.5955614763399999</v>
      </c>
    </row>
    <row r="2245" spans="1:31" x14ac:dyDescent="0.3">
      <c r="A2245">
        <v>2714026</v>
      </c>
      <c r="B2245">
        <v>1</v>
      </c>
      <c r="C2245" t="s">
        <v>81</v>
      </c>
      <c r="D2245" t="s">
        <v>124</v>
      </c>
      <c r="E2245" t="s">
        <v>161</v>
      </c>
      <c r="F2245" t="s">
        <v>6545</v>
      </c>
      <c r="G2245" t="s">
        <v>163</v>
      </c>
      <c r="H2245" t="s">
        <v>135</v>
      </c>
      <c r="I2245" t="s">
        <v>136</v>
      </c>
      <c r="J2245" t="s">
        <v>137</v>
      </c>
      <c r="K2245" t="s">
        <v>138</v>
      </c>
      <c r="L2245" t="s">
        <v>6546</v>
      </c>
      <c r="M2245" t="s">
        <v>6547</v>
      </c>
      <c r="N2245">
        <v>0.87888888799999998</v>
      </c>
      <c r="O2245">
        <v>0</v>
      </c>
      <c r="P2245">
        <v>2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0.2076509237527667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0.2076509237527667</v>
      </c>
    </row>
    <row r="2246" spans="1:31" x14ac:dyDescent="0.3">
      <c r="A2246">
        <v>2714003</v>
      </c>
      <c r="B2246">
        <v>1</v>
      </c>
      <c r="C2246" t="s">
        <v>81</v>
      </c>
      <c r="D2246" t="s">
        <v>116</v>
      </c>
      <c r="E2246" t="s">
        <v>213</v>
      </c>
      <c r="F2246" t="s">
        <v>6548</v>
      </c>
      <c r="G2246" t="s">
        <v>152</v>
      </c>
      <c r="H2246" t="s">
        <v>153</v>
      </c>
      <c r="I2246" t="s">
        <v>136</v>
      </c>
      <c r="J2246" t="s">
        <v>137</v>
      </c>
      <c r="K2246" t="s">
        <v>138</v>
      </c>
      <c r="L2246" t="s">
        <v>6549</v>
      </c>
      <c r="M2246" t="s">
        <v>6550</v>
      </c>
      <c r="N2246">
        <v>1.682222222</v>
      </c>
      <c r="O2246">
        <v>2</v>
      </c>
      <c r="P2246">
        <v>308</v>
      </c>
      <c r="Q2246">
        <v>1</v>
      </c>
      <c r="R2246">
        <v>3</v>
      </c>
      <c r="S2246">
        <v>0</v>
      </c>
      <c r="T2246">
        <v>19</v>
      </c>
      <c r="U2246">
        <v>0</v>
      </c>
      <c r="V2246">
        <v>0</v>
      </c>
      <c r="W2246">
        <v>0.62529445975833342</v>
      </c>
      <c r="X2246">
        <v>45.341079103626605</v>
      </c>
      <c r="Y2246">
        <v>0.31741365364030666</v>
      </c>
      <c r="Z2246">
        <v>1.0539130753625334</v>
      </c>
      <c r="AA2246">
        <v>0</v>
      </c>
      <c r="AB2246">
        <v>9.391636267532304</v>
      </c>
      <c r="AC2246">
        <v>0</v>
      </c>
      <c r="AD2246">
        <v>0</v>
      </c>
      <c r="AE2246">
        <v>56.729336559920085</v>
      </c>
    </row>
    <row r="2247" spans="1:31" x14ac:dyDescent="0.3">
      <c r="A2247">
        <v>2713963</v>
      </c>
      <c r="B2247">
        <v>1</v>
      </c>
      <c r="C2247" t="s">
        <v>81</v>
      </c>
      <c r="D2247" t="s">
        <v>112</v>
      </c>
      <c r="E2247" t="s">
        <v>161</v>
      </c>
      <c r="F2247" t="s">
        <v>3383</v>
      </c>
      <c r="G2247" t="s">
        <v>163</v>
      </c>
      <c r="H2247" t="s">
        <v>135</v>
      </c>
      <c r="I2247" t="s">
        <v>136</v>
      </c>
      <c r="J2247" t="s">
        <v>137</v>
      </c>
      <c r="K2247" t="s">
        <v>138</v>
      </c>
      <c r="L2247" t="s">
        <v>6551</v>
      </c>
      <c r="M2247" t="s">
        <v>6552</v>
      </c>
      <c r="N2247">
        <v>1.3758333330000001</v>
      </c>
      <c r="O2247">
        <v>0</v>
      </c>
      <c r="P2247">
        <v>76</v>
      </c>
      <c r="Q2247">
        <v>0</v>
      </c>
      <c r="R2247">
        <v>0</v>
      </c>
      <c r="S2247">
        <v>0</v>
      </c>
      <c r="T2247">
        <v>20</v>
      </c>
      <c r="U2247">
        <v>0</v>
      </c>
      <c r="V2247">
        <v>0</v>
      </c>
      <c r="W2247">
        <v>0</v>
      </c>
      <c r="X2247">
        <v>19.231942296366974</v>
      </c>
      <c r="Y2247">
        <v>0</v>
      </c>
      <c r="Z2247">
        <v>0</v>
      </c>
      <c r="AA2247">
        <v>0</v>
      </c>
      <c r="AB2247">
        <v>8.0219509004277985</v>
      </c>
      <c r="AC2247">
        <v>0</v>
      </c>
      <c r="AD2247">
        <v>0</v>
      </c>
      <c r="AE2247">
        <v>27.25389319679477</v>
      </c>
    </row>
    <row r="2248" spans="1:31" x14ac:dyDescent="0.3">
      <c r="A2248">
        <v>2714212</v>
      </c>
      <c r="B2248">
        <v>1</v>
      </c>
      <c r="C2248" t="s">
        <v>80</v>
      </c>
      <c r="D2248" t="s">
        <v>85</v>
      </c>
      <c r="E2248" t="s">
        <v>200</v>
      </c>
      <c r="F2248" t="s">
        <v>6553</v>
      </c>
      <c r="G2248" t="s">
        <v>543</v>
      </c>
      <c r="H2248" t="s">
        <v>135</v>
      </c>
      <c r="I2248" t="s">
        <v>136</v>
      </c>
      <c r="J2248" t="s">
        <v>137</v>
      </c>
      <c r="K2248" t="s">
        <v>138</v>
      </c>
      <c r="L2248" t="s">
        <v>6554</v>
      </c>
      <c r="M2248" t="s">
        <v>6555</v>
      </c>
      <c r="N2248">
        <v>2.3711111109999998</v>
      </c>
      <c r="O2248">
        <v>0</v>
      </c>
      <c r="P2248">
        <v>150</v>
      </c>
      <c r="Q2248">
        <v>0</v>
      </c>
      <c r="R2248">
        <v>0</v>
      </c>
      <c r="S2248">
        <v>0</v>
      </c>
      <c r="T2248">
        <v>9</v>
      </c>
      <c r="U2248">
        <v>0</v>
      </c>
      <c r="V2248">
        <v>0</v>
      </c>
      <c r="W2248">
        <v>0</v>
      </c>
      <c r="X2248">
        <v>76.705903180237428</v>
      </c>
      <c r="Y2248">
        <v>0</v>
      </c>
      <c r="Z2248">
        <v>0</v>
      </c>
      <c r="AA2248">
        <v>0</v>
      </c>
      <c r="AB2248">
        <v>19.423234102121263</v>
      </c>
      <c r="AC2248">
        <v>0</v>
      </c>
      <c r="AD2248">
        <v>0</v>
      </c>
      <c r="AE2248">
        <v>96.129137282358698</v>
      </c>
    </row>
    <row r="2249" spans="1:31" x14ac:dyDescent="0.3">
      <c r="A2249">
        <v>2714072</v>
      </c>
      <c r="B2249">
        <v>1</v>
      </c>
      <c r="C2249" t="s">
        <v>81</v>
      </c>
      <c r="D2249" t="s">
        <v>113</v>
      </c>
      <c r="E2249" t="s">
        <v>156</v>
      </c>
      <c r="F2249" t="s">
        <v>6556</v>
      </c>
      <c r="G2249" t="s">
        <v>185</v>
      </c>
      <c r="H2249" t="s">
        <v>153</v>
      </c>
      <c r="I2249" t="s">
        <v>136</v>
      </c>
      <c r="J2249" t="s">
        <v>137</v>
      </c>
      <c r="K2249" t="s">
        <v>138</v>
      </c>
      <c r="L2249" t="s">
        <v>6557</v>
      </c>
      <c r="M2249" t="s">
        <v>6558</v>
      </c>
      <c r="N2249">
        <v>7.835</v>
      </c>
      <c r="O2249">
        <v>0</v>
      </c>
      <c r="P2249">
        <v>51</v>
      </c>
      <c r="Q2249">
        <v>0</v>
      </c>
      <c r="R2249">
        <v>5</v>
      </c>
      <c r="S2249">
        <v>0</v>
      </c>
      <c r="T2249">
        <v>4</v>
      </c>
      <c r="U2249">
        <v>0</v>
      </c>
      <c r="V2249">
        <v>0</v>
      </c>
      <c r="W2249">
        <v>0</v>
      </c>
      <c r="X2249">
        <v>50.23057953122705</v>
      </c>
      <c r="Y2249">
        <v>0</v>
      </c>
      <c r="Z2249">
        <v>0</v>
      </c>
      <c r="AA2249">
        <v>0</v>
      </c>
      <c r="AB2249">
        <v>21.533331695183513</v>
      </c>
      <c r="AC2249">
        <v>0</v>
      </c>
      <c r="AD2249">
        <v>0</v>
      </c>
      <c r="AE2249">
        <v>71.763911226410556</v>
      </c>
    </row>
    <row r="2250" spans="1:31" x14ac:dyDescent="0.3">
      <c r="A2250">
        <v>2713817</v>
      </c>
      <c r="B2250">
        <v>1</v>
      </c>
      <c r="C2250" t="s">
        <v>81</v>
      </c>
      <c r="D2250" t="s">
        <v>121</v>
      </c>
      <c r="E2250" t="s">
        <v>150</v>
      </c>
      <c r="F2250" t="s">
        <v>6008</v>
      </c>
      <c r="G2250" t="s">
        <v>152</v>
      </c>
      <c r="H2250" t="s">
        <v>153</v>
      </c>
      <c r="I2250" t="s">
        <v>136</v>
      </c>
      <c r="J2250" t="s">
        <v>137</v>
      </c>
      <c r="K2250" t="s">
        <v>138</v>
      </c>
      <c r="L2250" t="s">
        <v>6559</v>
      </c>
      <c r="M2250" t="s">
        <v>6560</v>
      </c>
      <c r="N2250">
        <v>0.64027777699999999</v>
      </c>
      <c r="O2250">
        <v>7</v>
      </c>
      <c r="P2250">
        <v>1596</v>
      </c>
      <c r="Q2250">
        <v>10</v>
      </c>
      <c r="R2250">
        <v>75</v>
      </c>
      <c r="S2250">
        <v>5</v>
      </c>
      <c r="T2250">
        <v>65</v>
      </c>
      <c r="U2250">
        <v>0</v>
      </c>
      <c r="V2250">
        <v>0</v>
      </c>
      <c r="W2250">
        <v>0.93608476796916684</v>
      </c>
      <c r="X2250">
        <v>111.44276106649542</v>
      </c>
      <c r="Y2250">
        <v>9.5558653691425484</v>
      </c>
      <c r="Z2250">
        <v>1.4395040386968225</v>
      </c>
      <c r="AA2250">
        <v>4.9041743354387268</v>
      </c>
      <c r="AB2250">
        <v>21.253153331922817</v>
      </c>
      <c r="AC2250">
        <v>0</v>
      </c>
      <c r="AD2250">
        <v>0</v>
      </c>
      <c r="AE2250">
        <v>149.53154290966552</v>
      </c>
    </row>
    <row r="2251" spans="1:31" x14ac:dyDescent="0.3">
      <c r="A2251">
        <v>2713694</v>
      </c>
      <c r="B2251">
        <v>2</v>
      </c>
      <c r="C2251" t="s">
        <v>80</v>
      </c>
      <c r="D2251" t="s">
        <v>97</v>
      </c>
      <c r="E2251" t="s">
        <v>213</v>
      </c>
      <c r="F2251" t="s">
        <v>5730</v>
      </c>
      <c r="G2251" t="s">
        <v>185</v>
      </c>
      <c r="H2251" t="s">
        <v>153</v>
      </c>
      <c r="I2251" t="s">
        <v>136</v>
      </c>
      <c r="J2251" t="s">
        <v>137</v>
      </c>
      <c r="K2251" t="s">
        <v>138</v>
      </c>
      <c r="L2251" t="s">
        <v>6518</v>
      </c>
      <c r="M2251" t="s">
        <v>6561</v>
      </c>
      <c r="N2251">
        <v>0.87527777699999998</v>
      </c>
      <c r="O2251">
        <v>4</v>
      </c>
      <c r="P2251">
        <v>772</v>
      </c>
      <c r="Q2251">
        <v>3</v>
      </c>
      <c r="R2251">
        <v>81</v>
      </c>
      <c r="S2251">
        <v>6</v>
      </c>
      <c r="T2251">
        <v>136</v>
      </c>
      <c r="U2251">
        <v>0</v>
      </c>
      <c r="V2251">
        <v>0</v>
      </c>
      <c r="W2251">
        <v>5.4910532061720252</v>
      </c>
      <c r="X2251">
        <v>193.51010996161551</v>
      </c>
      <c r="Y2251">
        <v>2.1046982208310405</v>
      </c>
      <c r="Z2251">
        <v>14.221724834642298</v>
      </c>
      <c r="AA2251">
        <v>24.965587413373331</v>
      </c>
      <c r="AB2251">
        <v>102.94651826398724</v>
      </c>
      <c r="AC2251">
        <v>0</v>
      </c>
      <c r="AD2251">
        <v>0</v>
      </c>
      <c r="AE2251">
        <v>343.23969190062144</v>
      </c>
    </row>
    <row r="2252" spans="1:31" x14ac:dyDescent="0.3">
      <c r="A2252">
        <v>2714364</v>
      </c>
      <c r="B2252">
        <v>1</v>
      </c>
      <c r="C2252" t="s">
        <v>80</v>
      </c>
      <c r="D2252" t="s">
        <v>106</v>
      </c>
      <c r="E2252" t="s">
        <v>161</v>
      </c>
      <c r="F2252" t="s">
        <v>6562</v>
      </c>
      <c r="G2252" t="s">
        <v>163</v>
      </c>
      <c r="H2252" t="s">
        <v>135</v>
      </c>
      <c r="I2252" t="s">
        <v>136</v>
      </c>
      <c r="J2252" t="s">
        <v>137</v>
      </c>
      <c r="K2252" t="s">
        <v>138</v>
      </c>
      <c r="L2252" t="s">
        <v>6563</v>
      </c>
      <c r="M2252" t="s">
        <v>6564</v>
      </c>
      <c r="N2252">
        <v>1.7511111109999999</v>
      </c>
      <c r="O2252">
        <v>0</v>
      </c>
      <c r="P2252">
        <v>21</v>
      </c>
      <c r="Q2252">
        <v>0</v>
      </c>
      <c r="R2252">
        <v>1</v>
      </c>
      <c r="S2252">
        <v>0</v>
      </c>
      <c r="T2252">
        <v>7</v>
      </c>
      <c r="U2252">
        <v>0</v>
      </c>
      <c r="V2252">
        <v>0</v>
      </c>
      <c r="W2252">
        <v>0</v>
      </c>
      <c r="X2252">
        <v>4.7552976520185775</v>
      </c>
      <c r="Y2252">
        <v>0</v>
      </c>
      <c r="Z2252">
        <v>0.112285829207475</v>
      </c>
      <c r="AA2252">
        <v>0</v>
      </c>
      <c r="AB2252">
        <v>7.0484700337968835</v>
      </c>
      <c r="AC2252">
        <v>0</v>
      </c>
      <c r="AD2252">
        <v>0</v>
      </c>
      <c r="AE2252">
        <v>11.916053515022936</v>
      </c>
    </row>
    <row r="2253" spans="1:31" x14ac:dyDescent="0.3">
      <c r="A2253">
        <v>2713671</v>
      </c>
      <c r="B2253">
        <v>1</v>
      </c>
      <c r="C2253" t="s">
        <v>80</v>
      </c>
      <c r="D2253" t="s">
        <v>82</v>
      </c>
      <c r="E2253" t="s">
        <v>161</v>
      </c>
      <c r="F2253" t="s">
        <v>6565</v>
      </c>
      <c r="G2253" t="s">
        <v>163</v>
      </c>
      <c r="H2253" t="s">
        <v>135</v>
      </c>
      <c r="I2253" t="s">
        <v>136</v>
      </c>
      <c r="J2253" t="s">
        <v>137</v>
      </c>
      <c r="K2253" t="s">
        <v>138</v>
      </c>
      <c r="L2253" t="s">
        <v>6566</v>
      </c>
      <c r="M2253" t="s">
        <v>6567</v>
      </c>
      <c r="N2253">
        <v>3.2847222220000001</v>
      </c>
      <c r="O2253">
        <v>0</v>
      </c>
      <c r="P2253">
        <v>241</v>
      </c>
      <c r="Q2253">
        <v>0</v>
      </c>
      <c r="R2253">
        <v>0</v>
      </c>
      <c r="S2253">
        <v>0</v>
      </c>
      <c r="T2253">
        <v>20</v>
      </c>
      <c r="U2253">
        <v>0</v>
      </c>
      <c r="V2253">
        <v>0</v>
      </c>
      <c r="W2253">
        <v>0</v>
      </c>
      <c r="X2253">
        <v>126.18269545023607</v>
      </c>
      <c r="Y2253">
        <v>0</v>
      </c>
      <c r="Z2253">
        <v>0</v>
      </c>
      <c r="AA2253">
        <v>0</v>
      </c>
      <c r="AB2253">
        <v>11.93162101894956</v>
      </c>
      <c r="AC2253">
        <v>0</v>
      </c>
      <c r="AD2253">
        <v>0</v>
      </c>
      <c r="AE2253">
        <v>138.11431646918564</v>
      </c>
    </row>
    <row r="2254" spans="1:31" x14ac:dyDescent="0.3">
      <c r="A2254">
        <v>2714510</v>
      </c>
      <c r="B2254">
        <v>1</v>
      </c>
      <c r="C2254" t="s">
        <v>80</v>
      </c>
      <c r="D2254" t="s">
        <v>106</v>
      </c>
      <c r="E2254" t="s">
        <v>132</v>
      </c>
      <c r="F2254" t="s">
        <v>2880</v>
      </c>
      <c r="G2254" t="s">
        <v>134</v>
      </c>
      <c r="H2254" t="s">
        <v>135</v>
      </c>
      <c r="I2254" t="s">
        <v>136</v>
      </c>
      <c r="J2254" t="s">
        <v>137</v>
      </c>
      <c r="K2254" t="s">
        <v>138</v>
      </c>
      <c r="L2254" t="s">
        <v>6568</v>
      </c>
      <c r="M2254" t="s">
        <v>6569</v>
      </c>
      <c r="N2254">
        <v>0.96888888799999995</v>
      </c>
      <c r="O2254">
        <v>0</v>
      </c>
      <c r="P2254">
        <v>4</v>
      </c>
      <c r="Q2254">
        <v>0</v>
      </c>
      <c r="R2254">
        <v>16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0.63505207351366666</v>
      </c>
      <c r="Y2254">
        <v>0</v>
      </c>
      <c r="Z2254">
        <v>17.461039460093666</v>
      </c>
      <c r="AA2254">
        <v>0</v>
      </c>
      <c r="AB2254">
        <v>0</v>
      </c>
      <c r="AC2254">
        <v>0</v>
      </c>
      <c r="AD2254">
        <v>0</v>
      </c>
      <c r="AE2254">
        <v>18.096091533607332</v>
      </c>
    </row>
    <row r="2255" spans="1:31" x14ac:dyDescent="0.3">
      <c r="A2255">
        <v>2714301</v>
      </c>
      <c r="B2255">
        <v>1</v>
      </c>
      <c r="C2255" t="s">
        <v>80</v>
      </c>
      <c r="D2255" t="s">
        <v>108</v>
      </c>
      <c r="E2255" t="s">
        <v>161</v>
      </c>
      <c r="F2255" t="s">
        <v>6570</v>
      </c>
      <c r="G2255" t="s">
        <v>163</v>
      </c>
      <c r="H2255" t="s">
        <v>135</v>
      </c>
      <c r="I2255" t="s">
        <v>136</v>
      </c>
      <c r="J2255" t="s">
        <v>137</v>
      </c>
      <c r="K2255" t="s">
        <v>138</v>
      </c>
      <c r="L2255" t="s">
        <v>6571</v>
      </c>
      <c r="M2255" t="s">
        <v>6572</v>
      </c>
      <c r="N2255">
        <v>4.301388888</v>
      </c>
      <c r="O2255">
        <v>0</v>
      </c>
      <c r="P2255">
        <v>22</v>
      </c>
      <c r="Q2255">
        <v>0</v>
      </c>
      <c r="R2255">
        <v>4</v>
      </c>
      <c r="S2255">
        <v>0</v>
      </c>
      <c r="T2255">
        <v>5</v>
      </c>
      <c r="U2255">
        <v>0</v>
      </c>
      <c r="V2255">
        <v>0</v>
      </c>
      <c r="W2255">
        <v>0</v>
      </c>
      <c r="X2255">
        <v>16.839216477275716</v>
      </c>
      <c r="Y2255">
        <v>0</v>
      </c>
      <c r="Z2255">
        <v>0</v>
      </c>
      <c r="AA2255">
        <v>0</v>
      </c>
      <c r="AB2255">
        <v>0.44731217395864081</v>
      </c>
      <c r="AC2255">
        <v>0</v>
      </c>
      <c r="AD2255">
        <v>0</v>
      </c>
      <c r="AE2255">
        <v>17.286528651234356</v>
      </c>
    </row>
    <row r="2256" spans="1:31" x14ac:dyDescent="0.3">
      <c r="A2256">
        <v>2713946</v>
      </c>
      <c r="B2256">
        <v>1</v>
      </c>
      <c r="C2256" t="s">
        <v>81</v>
      </c>
      <c r="D2256" t="s">
        <v>118</v>
      </c>
      <c r="E2256" t="s">
        <v>156</v>
      </c>
      <c r="F2256" t="s">
        <v>6573</v>
      </c>
      <c r="G2256" t="s">
        <v>263</v>
      </c>
      <c r="H2256" t="s">
        <v>153</v>
      </c>
      <c r="I2256" t="s">
        <v>136</v>
      </c>
      <c r="J2256" t="s">
        <v>137</v>
      </c>
      <c r="K2256" t="s">
        <v>138</v>
      </c>
      <c r="L2256" t="s">
        <v>6574</v>
      </c>
      <c r="M2256" t="s">
        <v>6575</v>
      </c>
      <c r="N2256">
        <v>1.932222222</v>
      </c>
      <c r="O2256">
        <v>2</v>
      </c>
      <c r="P2256">
        <v>83</v>
      </c>
      <c r="Q2256">
        <v>3</v>
      </c>
      <c r="R2256">
        <v>4</v>
      </c>
      <c r="S2256">
        <v>1</v>
      </c>
      <c r="T2256">
        <v>2</v>
      </c>
      <c r="U2256">
        <v>0</v>
      </c>
      <c r="V2256">
        <v>0</v>
      </c>
      <c r="W2256">
        <v>0.72432049586000002</v>
      </c>
      <c r="X2256">
        <v>17.522462458967066</v>
      </c>
      <c r="Y2256">
        <v>85.743015565847301</v>
      </c>
      <c r="Z2256">
        <v>1.0208830653116667</v>
      </c>
      <c r="AA2256">
        <v>2.2029949691099997</v>
      </c>
      <c r="AB2256">
        <v>0.12298029262595334</v>
      </c>
      <c r="AC2256">
        <v>0</v>
      </c>
      <c r="AD2256">
        <v>0</v>
      </c>
      <c r="AE2256">
        <v>107.33665684772198</v>
      </c>
    </row>
    <row r="2257" spans="1:31" x14ac:dyDescent="0.3">
      <c r="A2257">
        <v>2714610</v>
      </c>
      <c r="B2257">
        <v>1</v>
      </c>
      <c r="C2257" t="s">
        <v>80</v>
      </c>
      <c r="D2257" t="s">
        <v>87</v>
      </c>
      <c r="E2257" t="s">
        <v>200</v>
      </c>
      <c r="F2257" t="s">
        <v>6576</v>
      </c>
      <c r="G2257" t="s">
        <v>158</v>
      </c>
      <c r="H2257" t="s">
        <v>135</v>
      </c>
      <c r="I2257" t="s">
        <v>136</v>
      </c>
      <c r="J2257" t="s">
        <v>3</v>
      </c>
      <c r="K2257" t="s">
        <v>138</v>
      </c>
      <c r="L2257" t="s">
        <v>6577</v>
      </c>
      <c r="M2257" t="s">
        <v>6578</v>
      </c>
      <c r="N2257">
        <v>2.9080555549999998</v>
      </c>
      <c r="O2257">
        <v>0</v>
      </c>
      <c r="P2257">
        <v>136</v>
      </c>
      <c r="Q2257">
        <v>0</v>
      </c>
      <c r="R2257">
        <v>0</v>
      </c>
      <c r="S2257">
        <v>0</v>
      </c>
      <c r="T2257">
        <v>46</v>
      </c>
      <c r="U2257">
        <v>0</v>
      </c>
      <c r="V2257">
        <v>0</v>
      </c>
      <c r="W2257">
        <v>0</v>
      </c>
      <c r="X2257">
        <v>68.84716756083219</v>
      </c>
      <c r="Y2257">
        <v>0</v>
      </c>
      <c r="Z2257">
        <v>0</v>
      </c>
      <c r="AA2257">
        <v>0</v>
      </c>
      <c r="AB2257">
        <v>55.526267278814707</v>
      </c>
      <c r="AC2257">
        <v>0</v>
      </c>
      <c r="AD2257">
        <v>0</v>
      </c>
      <c r="AE2257">
        <v>124.3734348396469</v>
      </c>
    </row>
    <row r="2258" spans="1:31" x14ac:dyDescent="0.3">
      <c r="A2258">
        <v>2714444</v>
      </c>
      <c r="B2258">
        <v>1</v>
      </c>
      <c r="C2258" t="s">
        <v>80</v>
      </c>
      <c r="D2258" t="s">
        <v>83</v>
      </c>
      <c r="E2258" t="s">
        <v>145</v>
      </c>
      <c r="F2258" t="s">
        <v>6579</v>
      </c>
      <c r="G2258" t="s">
        <v>230</v>
      </c>
      <c r="H2258" t="s">
        <v>135</v>
      </c>
      <c r="I2258" t="s">
        <v>136</v>
      </c>
      <c r="J2258" t="s">
        <v>137</v>
      </c>
      <c r="K2258" t="s">
        <v>138</v>
      </c>
      <c r="L2258" t="s">
        <v>6580</v>
      </c>
      <c r="M2258" t="s">
        <v>6581</v>
      </c>
      <c r="N2258">
        <v>3.821111111</v>
      </c>
      <c r="O2258">
        <v>0</v>
      </c>
      <c r="P2258">
        <v>1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1.9314164741156252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1.9314164741156252</v>
      </c>
    </row>
    <row r="2259" spans="1:31" x14ac:dyDescent="0.3">
      <c r="A2259">
        <v>2713754</v>
      </c>
      <c r="B2259">
        <v>1</v>
      </c>
      <c r="C2259" t="s">
        <v>80</v>
      </c>
      <c r="D2259" t="s">
        <v>94</v>
      </c>
      <c r="E2259" t="s">
        <v>132</v>
      </c>
      <c r="F2259" t="s">
        <v>6582</v>
      </c>
      <c r="G2259" t="s">
        <v>170</v>
      </c>
      <c r="H2259" t="s">
        <v>135</v>
      </c>
      <c r="I2259" t="s">
        <v>136</v>
      </c>
      <c r="J2259" t="s">
        <v>137</v>
      </c>
      <c r="K2259" t="s">
        <v>138</v>
      </c>
      <c r="L2259" t="s">
        <v>6583</v>
      </c>
      <c r="M2259" t="s">
        <v>6584</v>
      </c>
      <c r="N2259">
        <v>1.24</v>
      </c>
      <c r="O2259">
        <v>0</v>
      </c>
      <c r="P2259">
        <v>108</v>
      </c>
      <c r="Q2259">
        <v>0</v>
      </c>
      <c r="R2259">
        <v>0</v>
      </c>
      <c r="S2259">
        <v>0</v>
      </c>
      <c r="T2259">
        <v>2</v>
      </c>
      <c r="U2259">
        <v>0</v>
      </c>
      <c r="V2259">
        <v>0</v>
      </c>
      <c r="W2259">
        <v>0</v>
      </c>
      <c r="X2259">
        <v>11.979890534042729</v>
      </c>
      <c r="Y2259">
        <v>0</v>
      </c>
      <c r="Z2259">
        <v>0</v>
      </c>
      <c r="AA2259">
        <v>0</v>
      </c>
      <c r="AB2259">
        <v>0.15173044749057499</v>
      </c>
      <c r="AC2259">
        <v>0</v>
      </c>
      <c r="AD2259">
        <v>0</v>
      </c>
      <c r="AE2259">
        <v>12.131620981533304</v>
      </c>
    </row>
    <row r="2260" spans="1:31" x14ac:dyDescent="0.3">
      <c r="A2260">
        <v>2714109</v>
      </c>
      <c r="B2260">
        <v>1</v>
      </c>
      <c r="C2260" t="s">
        <v>81</v>
      </c>
      <c r="D2260" t="s">
        <v>119</v>
      </c>
      <c r="E2260" t="s">
        <v>150</v>
      </c>
      <c r="F2260" t="s">
        <v>6585</v>
      </c>
      <c r="G2260" t="s">
        <v>1613</v>
      </c>
      <c r="H2260" t="s">
        <v>153</v>
      </c>
      <c r="I2260" t="s">
        <v>136</v>
      </c>
      <c r="J2260" t="s">
        <v>137</v>
      </c>
      <c r="K2260" t="s">
        <v>210</v>
      </c>
      <c r="L2260" t="s">
        <v>6586</v>
      </c>
      <c r="M2260" t="s">
        <v>6587</v>
      </c>
      <c r="N2260">
        <v>0.650277777</v>
      </c>
      <c r="O2260">
        <v>4</v>
      </c>
      <c r="P2260">
        <v>2663</v>
      </c>
      <c r="Q2260">
        <v>145</v>
      </c>
      <c r="R2260">
        <v>336</v>
      </c>
      <c r="S2260">
        <v>6</v>
      </c>
      <c r="T2260">
        <v>193</v>
      </c>
      <c r="U2260">
        <v>0</v>
      </c>
      <c r="V2260">
        <v>0</v>
      </c>
      <c r="W2260">
        <v>0.49553593503333337</v>
      </c>
      <c r="X2260">
        <v>277.55538787461393</v>
      </c>
      <c r="Y2260">
        <v>66.343560721437456</v>
      </c>
      <c r="Z2260">
        <v>67.279665931939789</v>
      </c>
      <c r="AA2260">
        <v>7.1490361534818039</v>
      </c>
      <c r="AB2260">
        <v>50.211856507923748</v>
      </c>
      <c r="AC2260">
        <v>0</v>
      </c>
      <c r="AD2260">
        <v>0</v>
      </c>
      <c r="AE2260">
        <v>469.03504312443005</v>
      </c>
    </row>
    <row r="2261" spans="1:31" x14ac:dyDescent="0.3">
      <c r="A2261">
        <v>2713734</v>
      </c>
      <c r="B2261">
        <v>1</v>
      </c>
      <c r="C2261" t="s">
        <v>81</v>
      </c>
      <c r="D2261" t="s">
        <v>127</v>
      </c>
      <c r="E2261" t="s">
        <v>213</v>
      </c>
      <c r="F2261" t="s">
        <v>930</v>
      </c>
      <c r="G2261" t="s">
        <v>300</v>
      </c>
      <c r="H2261" t="s">
        <v>153</v>
      </c>
      <c r="I2261" t="s">
        <v>136</v>
      </c>
      <c r="J2261" t="s">
        <v>137</v>
      </c>
      <c r="K2261" t="s">
        <v>210</v>
      </c>
      <c r="L2261" t="s">
        <v>6588</v>
      </c>
      <c r="M2261" t="s">
        <v>6589</v>
      </c>
      <c r="N2261">
        <v>1.8558333330000001</v>
      </c>
      <c r="O2261">
        <v>9</v>
      </c>
      <c r="P2261">
        <v>3</v>
      </c>
      <c r="Q2261">
        <v>287</v>
      </c>
      <c r="R2261">
        <v>46</v>
      </c>
      <c r="S2261">
        <v>17</v>
      </c>
      <c r="T2261">
        <v>2</v>
      </c>
      <c r="U2261">
        <v>0</v>
      </c>
      <c r="V2261">
        <v>0</v>
      </c>
      <c r="W2261">
        <v>3.6050858363633496</v>
      </c>
      <c r="X2261">
        <v>0</v>
      </c>
      <c r="Y2261">
        <v>109.88781032158489</v>
      </c>
      <c r="Z2261">
        <v>11.535762240381228</v>
      </c>
      <c r="AA2261">
        <v>53.480096665793099</v>
      </c>
      <c r="AB2261">
        <v>0</v>
      </c>
      <c r="AC2261">
        <v>0</v>
      </c>
      <c r="AD2261">
        <v>0</v>
      </c>
      <c r="AE2261">
        <v>178.50875506412257</v>
      </c>
    </row>
    <row r="2262" spans="1:31" x14ac:dyDescent="0.3">
      <c r="A2262">
        <v>2714275</v>
      </c>
      <c r="B2262">
        <v>1</v>
      </c>
      <c r="C2262" t="s">
        <v>81</v>
      </c>
      <c r="D2262" t="s">
        <v>128</v>
      </c>
      <c r="E2262" t="s">
        <v>132</v>
      </c>
      <c r="F2262" t="s">
        <v>6590</v>
      </c>
      <c r="G2262" t="s">
        <v>1141</v>
      </c>
      <c r="H2262" t="s">
        <v>135</v>
      </c>
      <c r="I2262" t="s">
        <v>136</v>
      </c>
      <c r="J2262" t="s">
        <v>137</v>
      </c>
      <c r="K2262" t="s">
        <v>138</v>
      </c>
      <c r="L2262" t="s">
        <v>6591</v>
      </c>
      <c r="M2262" t="s">
        <v>6592</v>
      </c>
      <c r="N2262">
        <v>4.1644444439999999</v>
      </c>
      <c r="O2262">
        <v>0</v>
      </c>
      <c r="P2262">
        <v>97</v>
      </c>
      <c r="Q2262">
        <v>0</v>
      </c>
      <c r="R2262">
        <v>1</v>
      </c>
      <c r="S2262">
        <v>0</v>
      </c>
      <c r="T2262">
        <v>5</v>
      </c>
      <c r="U2262">
        <v>0</v>
      </c>
      <c r="V2262">
        <v>0</v>
      </c>
      <c r="W2262">
        <v>0</v>
      </c>
      <c r="X2262">
        <v>48.403284523618879</v>
      </c>
      <c r="Y2262">
        <v>0</v>
      </c>
      <c r="Z2262">
        <v>0</v>
      </c>
      <c r="AA2262">
        <v>0</v>
      </c>
      <c r="AB2262">
        <v>2.2033302721930133</v>
      </c>
      <c r="AC2262">
        <v>0</v>
      </c>
      <c r="AD2262">
        <v>0</v>
      </c>
      <c r="AE2262">
        <v>50.606614795811893</v>
      </c>
    </row>
    <row r="2263" spans="1:31" x14ac:dyDescent="0.3">
      <c r="A2263">
        <v>2713797</v>
      </c>
      <c r="B2263">
        <v>1</v>
      </c>
      <c r="C2263" t="s">
        <v>80</v>
      </c>
      <c r="D2263" t="s">
        <v>95</v>
      </c>
      <c r="E2263" t="s">
        <v>213</v>
      </c>
      <c r="F2263" t="s">
        <v>6248</v>
      </c>
      <c r="G2263" t="s">
        <v>170</v>
      </c>
      <c r="H2263" t="s">
        <v>153</v>
      </c>
      <c r="I2263" t="s">
        <v>136</v>
      </c>
      <c r="J2263" t="s">
        <v>137</v>
      </c>
      <c r="K2263" t="s">
        <v>138</v>
      </c>
      <c r="L2263" t="s">
        <v>6593</v>
      </c>
      <c r="M2263" t="s">
        <v>6594</v>
      </c>
      <c r="N2263">
        <v>1.0308333329999999</v>
      </c>
      <c r="O2263">
        <v>2</v>
      </c>
      <c r="P2263">
        <v>926</v>
      </c>
      <c r="Q2263">
        <v>5</v>
      </c>
      <c r="R2263">
        <v>25</v>
      </c>
      <c r="S2263">
        <v>28</v>
      </c>
      <c r="T2263">
        <v>57</v>
      </c>
      <c r="U2263">
        <v>2</v>
      </c>
      <c r="V2263">
        <v>0</v>
      </c>
      <c r="W2263">
        <v>0.6390854548847551</v>
      </c>
      <c r="X2263">
        <v>136.30997055921503</v>
      </c>
      <c r="Y2263">
        <v>3.7120556830348255</v>
      </c>
      <c r="Z2263">
        <v>6.7775475885828786</v>
      </c>
      <c r="AA2263">
        <v>298.60408778614288</v>
      </c>
      <c r="AB2263">
        <v>30.248712533737905</v>
      </c>
      <c r="AC2263">
        <v>145.71216065394677</v>
      </c>
      <c r="AD2263">
        <v>0</v>
      </c>
      <c r="AE2263">
        <v>622.00362025954507</v>
      </c>
    </row>
    <row r="2264" spans="1:31" x14ac:dyDescent="0.3">
      <c r="A2264">
        <v>2713903</v>
      </c>
      <c r="B2264">
        <v>1</v>
      </c>
      <c r="C2264" t="s">
        <v>80</v>
      </c>
      <c r="D2264" t="s">
        <v>82</v>
      </c>
      <c r="E2264" t="s">
        <v>145</v>
      </c>
      <c r="F2264" t="s">
        <v>6595</v>
      </c>
      <c r="G2264" t="s">
        <v>230</v>
      </c>
      <c r="H2264" t="s">
        <v>135</v>
      </c>
      <c r="I2264" t="s">
        <v>136</v>
      </c>
      <c r="J2264" t="s">
        <v>137</v>
      </c>
      <c r="K2264" t="s">
        <v>138</v>
      </c>
      <c r="L2264" t="s">
        <v>6596</v>
      </c>
      <c r="M2264" t="s">
        <v>6597</v>
      </c>
      <c r="N2264">
        <v>6.0808333330000002</v>
      </c>
      <c r="O2264">
        <v>0</v>
      </c>
      <c r="P2264">
        <v>1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0.54826510249720262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0.54826510249720262</v>
      </c>
    </row>
    <row r="2265" spans="1:31" x14ac:dyDescent="0.3">
      <c r="A2265">
        <v>2713691</v>
      </c>
      <c r="B2265">
        <v>1</v>
      </c>
      <c r="C2265" t="s">
        <v>81</v>
      </c>
      <c r="D2265" t="s">
        <v>114</v>
      </c>
      <c r="E2265" t="s">
        <v>150</v>
      </c>
      <c r="F2265" t="s">
        <v>6598</v>
      </c>
      <c r="G2265" t="s">
        <v>152</v>
      </c>
      <c r="H2265" t="s">
        <v>153</v>
      </c>
      <c r="I2265" t="s">
        <v>136</v>
      </c>
      <c r="J2265" t="s">
        <v>137</v>
      </c>
      <c r="K2265" t="s">
        <v>138</v>
      </c>
      <c r="L2265" t="s">
        <v>6599</v>
      </c>
      <c r="M2265" t="s">
        <v>6600</v>
      </c>
      <c r="N2265">
        <v>0.30222222199999998</v>
      </c>
      <c r="O2265">
        <v>0</v>
      </c>
      <c r="P2265">
        <v>237</v>
      </c>
      <c r="Q2265">
        <v>0</v>
      </c>
      <c r="R2265">
        <v>9</v>
      </c>
      <c r="S2265">
        <v>0</v>
      </c>
      <c r="T2265">
        <v>17</v>
      </c>
      <c r="U2265">
        <v>0</v>
      </c>
      <c r="V2265">
        <v>0</v>
      </c>
      <c r="W2265">
        <v>0</v>
      </c>
      <c r="X2265">
        <v>5.2209153736663945</v>
      </c>
      <c r="Y2265">
        <v>0</v>
      </c>
      <c r="Z2265">
        <v>5.6792696178544002</v>
      </c>
      <c r="AA2265">
        <v>0</v>
      </c>
      <c r="AB2265">
        <v>1.3210241222169599</v>
      </c>
      <c r="AC2265">
        <v>0</v>
      </c>
      <c r="AD2265">
        <v>0</v>
      </c>
      <c r="AE2265">
        <v>12.221209113737755</v>
      </c>
    </row>
    <row r="2266" spans="1:31" x14ac:dyDescent="0.3">
      <c r="A2266">
        <v>2713740</v>
      </c>
      <c r="B2266">
        <v>1</v>
      </c>
      <c r="C2266" t="s">
        <v>81</v>
      </c>
      <c r="D2266" t="s">
        <v>113</v>
      </c>
      <c r="E2266" t="s">
        <v>132</v>
      </c>
      <c r="F2266" t="s">
        <v>6601</v>
      </c>
      <c r="G2266" t="s">
        <v>134</v>
      </c>
      <c r="H2266" t="s">
        <v>135</v>
      </c>
      <c r="I2266" t="s">
        <v>136</v>
      </c>
      <c r="J2266" t="s">
        <v>137</v>
      </c>
      <c r="K2266" t="s">
        <v>138</v>
      </c>
      <c r="L2266" t="s">
        <v>6602</v>
      </c>
      <c r="M2266" t="s">
        <v>6603</v>
      </c>
      <c r="N2266">
        <v>1.300277777</v>
      </c>
      <c r="O2266">
        <v>0</v>
      </c>
      <c r="P2266">
        <v>20</v>
      </c>
      <c r="Q2266">
        <v>0</v>
      </c>
      <c r="R2266">
        <v>31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3.0964417503208996</v>
      </c>
      <c r="Y2266">
        <v>0</v>
      </c>
      <c r="Z2266">
        <v>5.3152414991575503</v>
      </c>
      <c r="AA2266">
        <v>0</v>
      </c>
      <c r="AB2266">
        <v>0</v>
      </c>
      <c r="AC2266">
        <v>0</v>
      </c>
      <c r="AD2266">
        <v>0</v>
      </c>
      <c r="AE2266">
        <v>8.4116832494784504</v>
      </c>
    </row>
    <row r="2267" spans="1:31" x14ac:dyDescent="0.3">
      <c r="A2267">
        <v>2714089</v>
      </c>
      <c r="B2267">
        <v>1</v>
      </c>
      <c r="C2267" t="s">
        <v>80</v>
      </c>
      <c r="D2267" t="s">
        <v>85</v>
      </c>
      <c r="E2267" t="s">
        <v>161</v>
      </c>
      <c r="F2267" t="s">
        <v>6604</v>
      </c>
      <c r="G2267" t="s">
        <v>163</v>
      </c>
      <c r="H2267" t="s">
        <v>135</v>
      </c>
      <c r="I2267" t="s">
        <v>136</v>
      </c>
      <c r="J2267" t="s">
        <v>137</v>
      </c>
      <c r="K2267" t="s">
        <v>138</v>
      </c>
      <c r="L2267" t="s">
        <v>6605</v>
      </c>
      <c r="M2267" t="s">
        <v>6606</v>
      </c>
      <c r="N2267">
        <v>1.8633333329999999</v>
      </c>
      <c r="O2267">
        <v>0</v>
      </c>
      <c r="P2267">
        <v>115</v>
      </c>
      <c r="Q2267">
        <v>0</v>
      </c>
      <c r="R2267">
        <v>0</v>
      </c>
      <c r="S2267">
        <v>0</v>
      </c>
      <c r="T2267">
        <v>2</v>
      </c>
      <c r="U2267">
        <v>0</v>
      </c>
      <c r="V2267">
        <v>0</v>
      </c>
      <c r="W2267">
        <v>0</v>
      </c>
      <c r="X2267">
        <v>34.083019902208619</v>
      </c>
      <c r="Y2267">
        <v>0</v>
      </c>
      <c r="Z2267">
        <v>0</v>
      </c>
      <c r="AA2267">
        <v>0</v>
      </c>
      <c r="AB2267">
        <v>2.3650792133451999</v>
      </c>
      <c r="AC2267">
        <v>0</v>
      </c>
      <c r="AD2267">
        <v>0</v>
      </c>
      <c r="AE2267">
        <v>36.448099115553816</v>
      </c>
    </row>
    <row r="2268" spans="1:31" x14ac:dyDescent="0.3">
      <c r="A2268">
        <v>2714338</v>
      </c>
      <c r="B2268">
        <v>1</v>
      </c>
      <c r="C2268" t="s">
        <v>81</v>
      </c>
      <c r="D2268" t="s">
        <v>116</v>
      </c>
      <c r="E2268" t="s">
        <v>156</v>
      </c>
      <c r="F2268" t="s">
        <v>6607</v>
      </c>
      <c r="G2268" t="s">
        <v>348</v>
      </c>
      <c r="H2268" t="s">
        <v>153</v>
      </c>
      <c r="I2268" t="s">
        <v>136</v>
      </c>
      <c r="J2268" t="s">
        <v>137</v>
      </c>
      <c r="K2268" t="s">
        <v>138</v>
      </c>
      <c r="L2268" t="s">
        <v>6608</v>
      </c>
      <c r="M2268" t="s">
        <v>6609</v>
      </c>
      <c r="N2268">
        <v>2.3149999999999999</v>
      </c>
      <c r="O2268">
        <v>2</v>
      </c>
      <c r="P2268">
        <v>98</v>
      </c>
      <c r="Q2268">
        <v>5</v>
      </c>
      <c r="R2268">
        <v>59</v>
      </c>
      <c r="S2268">
        <v>1</v>
      </c>
      <c r="T2268">
        <v>9</v>
      </c>
      <c r="U2268">
        <v>0</v>
      </c>
      <c r="V2268">
        <v>0</v>
      </c>
      <c r="W2268">
        <v>1.25339395785</v>
      </c>
      <c r="X2268">
        <v>23.715316150868446</v>
      </c>
      <c r="Y2268">
        <v>0.24809125872726001</v>
      </c>
      <c r="Z2268">
        <v>34.875582774589077</v>
      </c>
      <c r="AA2268">
        <v>7.3941709352861249</v>
      </c>
      <c r="AB2268">
        <v>20.684388533554579</v>
      </c>
      <c r="AC2268">
        <v>0</v>
      </c>
      <c r="AD2268">
        <v>0</v>
      </c>
      <c r="AE2268">
        <v>88.170943610875497</v>
      </c>
    </row>
    <row r="2269" spans="1:31" x14ac:dyDescent="0.3">
      <c r="A2269">
        <v>2713697</v>
      </c>
      <c r="B2269">
        <v>1</v>
      </c>
      <c r="C2269" t="s">
        <v>80</v>
      </c>
      <c r="D2269" t="s">
        <v>83</v>
      </c>
      <c r="E2269" t="s">
        <v>156</v>
      </c>
      <c r="F2269" t="s">
        <v>6610</v>
      </c>
      <c r="G2269" t="s">
        <v>152</v>
      </c>
      <c r="H2269" t="s">
        <v>153</v>
      </c>
      <c r="I2269" t="s">
        <v>136</v>
      </c>
      <c r="J2269" t="s">
        <v>137</v>
      </c>
      <c r="K2269" t="s">
        <v>138</v>
      </c>
      <c r="L2269" t="s">
        <v>6611</v>
      </c>
      <c r="M2269" t="s">
        <v>6612</v>
      </c>
      <c r="N2269">
        <v>2.4619444439999998</v>
      </c>
      <c r="O2269">
        <v>0</v>
      </c>
      <c r="P2269">
        <v>0</v>
      </c>
      <c r="Q2269">
        <v>6</v>
      </c>
      <c r="R2269">
        <v>0</v>
      </c>
      <c r="S2269">
        <v>5</v>
      </c>
      <c r="T2269">
        <v>0</v>
      </c>
      <c r="U2269">
        <v>1</v>
      </c>
      <c r="V2269">
        <v>0</v>
      </c>
      <c r="W2269">
        <v>0</v>
      </c>
      <c r="X2269">
        <v>0</v>
      </c>
      <c r="Y2269">
        <v>9.8542098588732756</v>
      </c>
      <c r="Z2269">
        <v>0</v>
      </c>
      <c r="AA2269">
        <v>25.863542409731405</v>
      </c>
      <c r="AB2269">
        <v>0</v>
      </c>
      <c r="AC2269">
        <v>112.59182860674002</v>
      </c>
      <c r="AD2269">
        <v>0</v>
      </c>
      <c r="AE2269">
        <v>148.30958087534469</v>
      </c>
    </row>
    <row r="2270" spans="1:31" x14ac:dyDescent="0.3">
      <c r="A2270">
        <v>2714407</v>
      </c>
      <c r="B2270">
        <v>1</v>
      </c>
      <c r="C2270" t="s">
        <v>81</v>
      </c>
      <c r="D2270" t="s">
        <v>128</v>
      </c>
      <c r="E2270" t="s">
        <v>150</v>
      </c>
      <c r="F2270" t="s">
        <v>6613</v>
      </c>
      <c r="G2270" t="s">
        <v>152</v>
      </c>
      <c r="H2270" t="s">
        <v>153</v>
      </c>
      <c r="I2270" t="s">
        <v>136</v>
      </c>
      <c r="J2270" t="s">
        <v>137</v>
      </c>
      <c r="K2270" t="s">
        <v>138</v>
      </c>
      <c r="L2270" t="s">
        <v>6614</v>
      </c>
      <c r="M2270" t="s">
        <v>6615</v>
      </c>
      <c r="N2270">
        <v>3.789722222</v>
      </c>
      <c r="O2270">
        <v>0</v>
      </c>
      <c r="P2270">
        <v>0</v>
      </c>
      <c r="Q2270">
        <v>0</v>
      </c>
      <c r="R2270">
        <v>0</v>
      </c>
      <c r="S2270">
        <v>10</v>
      </c>
      <c r="T2270">
        <v>0</v>
      </c>
      <c r="U2270">
        <v>11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197.50642811047518</v>
      </c>
      <c r="AB2270">
        <v>0</v>
      </c>
      <c r="AC2270">
        <v>3061.6780410427759</v>
      </c>
      <c r="AD2270">
        <v>0</v>
      </c>
      <c r="AE2270">
        <v>3259.184469153251</v>
      </c>
    </row>
    <row r="2271" spans="1:31" x14ac:dyDescent="0.3">
      <c r="A2271">
        <v>2714098</v>
      </c>
      <c r="B2271">
        <v>1</v>
      </c>
      <c r="C2271" t="s">
        <v>80</v>
      </c>
      <c r="D2271" t="s">
        <v>100</v>
      </c>
      <c r="E2271" t="s">
        <v>150</v>
      </c>
      <c r="F2271" t="s">
        <v>6616</v>
      </c>
      <c r="G2271" t="s">
        <v>1613</v>
      </c>
      <c r="H2271" t="s">
        <v>153</v>
      </c>
      <c r="I2271" t="s">
        <v>136</v>
      </c>
      <c r="J2271" t="s">
        <v>137</v>
      </c>
      <c r="K2271" t="s">
        <v>138</v>
      </c>
      <c r="L2271" t="s">
        <v>6617</v>
      </c>
      <c r="M2271" t="s">
        <v>6618</v>
      </c>
      <c r="N2271">
        <v>0.771666666</v>
      </c>
      <c r="O2271">
        <v>0</v>
      </c>
      <c r="P2271">
        <v>105</v>
      </c>
      <c r="Q2271">
        <v>3</v>
      </c>
      <c r="R2271">
        <v>20</v>
      </c>
      <c r="S2271">
        <v>16</v>
      </c>
      <c r="T2271">
        <v>118</v>
      </c>
      <c r="U2271">
        <v>1</v>
      </c>
      <c r="V2271">
        <v>0</v>
      </c>
      <c r="W2271">
        <v>0</v>
      </c>
      <c r="X2271">
        <v>30.002545551585115</v>
      </c>
      <c r="Y2271">
        <v>5.5581121833274763</v>
      </c>
      <c r="Z2271">
        <v>6.0242033788208866</v>
      </c>
      <c r="AA2271">
        <v>156.83094653809337</v>
      </c>
      <c r="AB2271">
        <v>208.997230581455</v>
      </c>
      <c r="AC2271">
        <v>32.38617097801886</v>
      </c>
      <c r="AD2271">
        <v>0</v>
      </c>
      <c r="AE2271">
        <v>439.79920921130071</v>
      </c>
    </row>
    <row r="2272" spans="1:31" x14ac:dyDescent="0.3">
      <c r="A2272">
        <v>2714048</v>
      </c>
      <c r="B2272">
        <v>2</v>
      </c>
      <c r="C2272" t="s">
        <v>81</v>
      </c>
      <c r="D2272" t="s">
        <v>113</v>
      </c>
      <c r="E2272" t="s">
        <v>132</v>
      </c>
      <c r="F2272" t="s">
        <v>6619</v>
      </c>
      <c r="G2272" t="s">
        <v>163</v>
      </c>
      <c r="H2272" t="s">
        <v>135</v>
      </c>
      <c r="I2272" t="s">
        <v>136</v>
      </c>
      <c r="J2272" t="s">
        <v>137</v>
      </c>
      <c r="K2272" t="s">
        <v>138</v>
      </c>
      <c r="L2272" t="s">
        <v>6620</v>
      </c>
      <c r="M2272" t="s">
        <v>6621</v>
      </c>
      <c r="N2272">
        <v>7.1111111000000005E-2</v>
      </c>
      <c r="O2272">
        <v>0</v>
      </c>
      <c r="P2272">
        <v>90</v>
      </c>
      <c r="Q2272">
        <v>0</v>
      </c>
      <c r="R2272">
        <v>0</v>
      </c>
      <c r="S2272">
        <v>0</v>
      </c>
      <c r="T2272">
        <v>1</v>
      </c>
      <c r="U2272">
        <v>0</v>
      </c>
      <c r="V2272">
        <v>0</v>
      </c>
      <c r="W2272">
        <v>0</v>
      </c>
      <c r="X2272">
        <v>1.3883349354579204</v>
      </c>
      <c r="Y2272">
        <v>0</v>
      </c>
      <c r="Z2272">
        <v>0</v>
      </c>
      <c r="AA2272">
        <v>0</v>
      </c>
      <c r="AB2272">
        <v>8.1268066560000001E-4</v>
      </c>
      <c r="AC2272">
        <v>0</v>
      </c>
      <c r="AD2272">
        <v>0</v>
      </c>
      <c r="AE2272">
        <v>1.3891476161235203</v>
      </c>
    </row>
    <row r="2273" spans="1:31" x14ac:dyDescent="0.3">
      <c r="A2273">
        <v>2714121</v>
      </c>
      <c r="B2273">
        <v>1</v>
      </c>
      <c r="C2273" t="s">
        <v>80</v>
      </c>
      <c r="D2273" t="s">
        <v>95</v>
      </c>
      <c r="E2273" t="s">
        <v>150</v>
      </c>
      <c r="F2273" t="s">
        <v>226</v>
      </c>
      <c r="G2273" t="s">
        <v>152</v>
      </c>
      <c r="H2273" t="s">
        <v>153</v>
      </c>
      <c r="I2273" t="s">
        <v>136</v>
      </c>
      <c r="J2273" t="s">
        <v>137</v>
      </c>
      <c r="K2273" t="s">
        <v>138</v>
      </c>
      <c r="L2273" t="s">
        <v>6622</v>
      </c>
      <c r="M2273" t="s">
        <v>6623</v>
      </c>
      <c r="N2273">
        <v>0.47444444400000002</v>
      </c>
      <c r="O2273">
        <v>5</v>
      </c>
      <c r="P2273">
        <v>757</v>
      </c>
      <c r="Q2273">
        <v>24</v>
      </c>
      <c r="R2273">
        <v>13</v>
      </c>
      <c r="S2273">
        <v>33</v>
      </c>
      <c r="T2273">
        <v>55</v>
      </c>
      <c r="U2273">
        <v>0</v>
      </c>
      <c r="V2273">
        <v>0</v>
      </c>
      <c r="W2273">
        <v>2.7407178887550003</v>
      </c>
      <c r="X2273">
        <v>69.876236915381455</v>
      </c>
      <c r="Y2273">
        <v>16.162711898814297</v>
      </c>
      <c r="Z2273">
        <v>2.1948430115929334</v>
      </c>
      <c r="AA2273">
        <v>232.03410970891738</v>
      </c>
      <c r="AB2273">
        <v>22.702390386049146</v>
      </c>
      <c r="AC2273">
        <v>0</v>
      </c>
      <c r="AD2273">
        <v>0</v>
      </c>
      <c r="AE2273">
        <v>345.71100980951024</v>
      </c>
    </row>
    <row r="2274" spans="1:31" x14ac:dyDescent="0.3">
      <c r="A2274">
        <v>2713789</v>
      </c>
      <c r="B2274">
        <v>1</v>
      </c>
      <c r="C2274" t="s">
        <v>80</v>
      </c>
      <c r="D2274" t="s">
        <v>97</v>
      </c>
      <c r="E2274" t="s">
        <v>161</v>
      </c>
      <c r="F2274" t="s">
        <v>6624</v>
      </c>
      <c r="G2274" t="s">
        <v>209</v>
      </c>
      <c r="H2274" t="s">
        <v>135</v>
      </c>
      <c r="I2274" t="s">
        <v>136</v>
      </c>
      <c r="J2274" t="s">
        <v>137</v>
      </c>
      <c r="K2274" t="s">
        <v>210</v>
      </c>
      <c r="L2274" t="s">
        <v>6625</v>
      </c>
      <c r="M2274" t="s">
        <v>6626</v>
      </c>
      <c r="N2274">
        <v>7.6624999999999996</v>
      </c>
      <c r="O2274">
        <v>0</v>
      </c>
      <c r="P2274">
        <v>62</v>
      </c>
      <c r="Q2274">
        <v>0</v>
      </c>
      <c r="R2274">
        <v>0</v>
      </c>
      <c r="S2274">
        <v>0</v>
      </c>
      <c r="T2274">
        <v>9</v>
      </c>
      <c r="U2274">
        <v>0</v>
      </c>
      <c r="V2274">
        <v>0</v>
      </c>
      <c r="W2274">
        <v>0</v>
      </c>
      <c r="X2274">
        <v>89.677189249982334</v>
      </c>
      <c r="Y2274">
        <v>0</v>
      </c>
      <c r="Z2274">
        <v>0</v>
      </c>
      <c r="AA2274">
        <v>0</v>
      </c>
      <c r="AB2274">
        <v>54.022765109787223</v>
      </c>
      <c r="AC2274">
        <v>0</v>
      </c>
      <c r="AD2274">
        <v>0</v>
      </c>
      <c r="AE2274">
        <v>143.69995435976955</v>
      </c>
    </row>
    <row r="2275" spans="1:31" x14ac:dyDescent="0.3">
      <c r="A2275">
        <v>2714221</v>
      </c>
      <c r="B2275">
        <v>1</v>
      </c>
      <c r="C2275" t="s">
        <v>80</v>
      </c>
      <c r="D2275" t="s">
        <v>108</v>
      </c>
      <c r="E2275" t="s">
        <v>161</v>
      </c>
      <c r="F2275" t="s">
        <v>6627</v>
      </c>
      <c r="G2275" t="s">
        <v>163</v>
      </c>
      <c r="H2275" t="s">
        <v>135</v>
      </c>
      <c r="I2275" t="s">
        <v>136</v>
      </c>
      <c r="J2275" t="s">
        <v>137</v>
      </c>
      <c r="K2275" t="s">
        <v>138</v>
      </c>
      <c r="L2275" t="s">
        <v>6628</v>
      </c>
      <c r="M2275" t="s">
        <v>6629</v>
      </c>
      <c r="N2275">
        <v>2.1872222219999999</v>
      </c>
      <c r="O2275">
        <v>0</v>
      </c>
      <c r="P2275">
        <v>43</v>
      </c>
      <c r="Q2275">
        <v>0</v>
      </c>
      <c r="R2275">
        <v>6</v>
      </c>
      <c r="S2275">
        <v>0</v>
      </c>
      <c r="T2275">
        <v>10</v>
      </c>
      <c r="U2275">
        <v>0</v>
      </c>
      <c r="V2275">
        <v>0</v>
      </c>
      <c r="W2275">
        <v>0</v>
      </c>
      <c r="X2275">
        <v>17.98593893405452</v>
      </c>
      <c r="Y2275">
        <v>0</v>
      </c>
      <c r="Z2275">
        <v>4.2268032316677262</v>
      </c>
      <c r="AA2275">
        <v>0</v>
      </c>
      <c r="AB2275">
        <v>2.8763374369450672</v>
      </c>
      <c r="AC2275">
        <v>0</v>
      </c>
      <c r="AD2275">
        <v>0</v>
      </c>
      <c r="AE2275">
        <v>25.089079602667315</v>
      </c>
    </row>
    <row r="2276" spans="1:31" x14ac:dyDescent="0.3">
      <c r="A2276">
        <v>2714058</v>
      </c>
      <c r="B2276">
        <v>1</v>
      </c>
      <c r="C2276" t="s">
        <v>81</v>
      </c>
      <c r="D2276" t="s">
        <v>123</v>
      </c>
      <c r="E2276" t="s">
        <v>161</v>
      </c>
      <c r="F2276" t="s">
        <v>6630</v>
      </c>
      <c r="G2276" t="s">
        <v>163</v>
      </c>
      <c r="H2276" t="s">
        <v>135</v>
      </c>
      <c r="I2276" t="s">
        <v>136</v>
      </c>
      <c r="J2276" t="s">
        <v>137</v>
      </c>
      <c r="K2276" t="s">
        <v>138</v>
      </c>
      <c r="L2276" t="s">
        <v>6631</v>
      </c>
      <c r="M2276" t="s">
        <v>6632</v>
      </c>
      <c r="N2276">
        <v>1.373611111</v>
      </c>
      <c r="O2276">
        <v>0</v>
      </c>
      <c r="P2276">
        <v>81</v>
      </c>
      <c r="Q2276">
        <v>0</v>
      </c>
      <c r="R2276">
        <v>0</v>
      </c>
      <c r="S2276">
        <v>0</v>
      </c>
      <c r="T2276">
        <v>1</v>
      </c>
      <c r="U2276">
        <v>0</v>
      </c>
      <c r="V2276">
        <v>0</v>
      </c>
      <c r="W2276">
        <v>0</v>
      </c>
      <c r="X2276">
        <v>16.307177574296389</v>
      </c>
      <c r="Y2276">
        <v>0</v>
      </c>
      <c r="Z2276">
        <v>0</v>
      </c>
      <c r="AA2276">
        <v>0</v>
      </c>
      <c r="AB2276">
        <v>1.2578251038299926</v>
      </c>
      <c r="AC2276">
        <v>0</v>
      </c>
      <c r="AD2276">
        <v>0</v>
      </c>
      <c r="AE2276">
        <v>17.565002678126383</v>
      </c>
    </row>
    <row r="2277" spans="1:31" x14ac:dyDescent="0.3">
      <c r="A2277">
        <v>2713726</v>
      </c>
      <c r="B2277">
        <v>1</v>
      </c>
      <c r="C2277" t="s">
        <v>81</v>
      </c>
      <c r="D2277" t="s">
        <v>125</v>
      </c>
      <c r="E2277" t="s">
        <v>132</v>
      </c>
      <c r="F2277" t="s">
        <v>6633</v>
      </c>
      <c r="G2277" t="s">
        <v>170</v>
      </c>
      <c r="H2277" t="s">
        <v>135</v>
      </c>
      <c r="I2277" t="s">
        <v>136</v>
      </c>
      <c r="J2277" t="s">
        <v>137</v>
      </c>
      <c r="K2277" t="s">
        <v>138</v>
      </c>
      <c r="L2277" t="s">
        <v>6634</v>
      </c>
      <c r="M2277" t="s">
        <v>6635</v>
      </c>
      <c r="N2277">
        <v>0.57638888799999999</v>
      </c>
      <c r="O2277">
        <v>0</v>
      </c>
      <c r="P2277">
        <v>54</v>
      </c>
      <c r="Q2277">
        <v>0</v>
      </c>
      <c r="R2277">
        <v>0</v>
      </c>
      <c r="S2277">
        <v>0</v>
      </c>
      <c r="T2277">
        <v>2</v>
      </c>
      <c r="U2277">
        <v>0</v>
      </c>
      <c r="V2277">
        <v>0</v>
      </c>
      <c r="W2277">
        <v>0</v>
      </c>
      <c r="X2277">
        <v>4.0324989977160621</v>
      </c>
      <c r="Y2277">
        <v>0</v>
      </c>
      <c r="Z2277">
        <v>0</v>
      </c>
      <c r="AA2277">
        <v>0</v>
      </c>
      <c r="AB2277">
        <v>0.11255409870166667</v>
      </c>
      <c r="AC2277">
        <v>0</v>
      </c>
      <c r="AD2277">
        <v>0</v>
      </c>
      <c r="AE2277">
        <v>4.1450530964177288</v>
      </c>
    </row>
    <row r="2278" spans="1:31" x14ac:dyDescent="0.3">
      <c r="A2278">
        <v>2714413</v>
      </c>
      <c r="B2278">
        <v>1</v>
      </c>
      <c r="C2278" t="s">
        <v>81</v>
      </c>
      <c r="D2278" t="s">
        <v>116</v>
      </c>
      <c r="E2278" t="s">
        <v>213</v>
      </c>
      <c r="F2278" t="s">
        <v>214</v>
      </c>
      <c r="G2278" t="s">
        <v>152</v>
      </c>
      <c r="H2278" t="s">
        <v>153</v>
      </c>
      <c r="I2278" t="s">
        <v>136</v>
      </c>
      <c r="J2278" t="s">
        <v>137</v>
      </c>
      <c r="K2278" t="s">
        <v>138</v>
      </c>
      <c r="L2278" t="s">
        <v>6636</v>
      </c>
      <c r="M2278" t="s">
        <v>6637</v>
      </c>
      <c r="N2278">
        <v>0.171666666</v>
      </c>
      <c r="O2278">
        <v>2</v>
      </c>
      <c r="P2278">
        <v>698</v>
      </c>
      <c r="Q2278">
        <v>3</v>
      </c>
      <c r="R2278">
        <v>58</v>
      </c>
      <c r="S2278">
        <v>2</v>
      </c>
      <c r="T2278">
        <v>39</v>
      </c>
      <c r="U2278">
        <v>1</v>
      </c>
      <c r="V2278">
        <v>0</v>
      </c>
      <c r="W2278">
        <v>9.4083673159999992E-2</v>
      </c>
      <c r="X2278">
        <v>12.512532000422967</v>
      </c>
      <c r="Y2278">
        <v>0.40210549374028998</v>
      </c>
      <c r="Z2278">
        <v>0.94223760284303992</v>
      </c>
      <c r="AA2278">
        <v>0.36599264741375998</v>
      </c>
      <c r="AB2278">
        <v>1.7980468568102999</v>
      </c>
      <c r="AC2278">
        <v>1.1552878098090003</v>
      </c>
      <c r="AD2278">
        <v>0</v>
      </c>
      <c r="AE2278">
        <v>17.270286084199356</v>
      </c>
    </row>
    <row r="2279" spans="1:31" x14ac:dyDescent="0.3">
      <c r="A2279">
        <v>2714367</v>
      </c>
      <c r="B2279">
        <v>1</v>
      </c>
      <c r="C2279" t="s">
        <v>80</v>
      </c>
      <c r="D2279" t="s">
        <v>94</v>
      </c>
      <c r="E2279" t="s">
        <v>150</v>
      </c>
      <c r="F2279" t="s">
        <v>6023</v>
      </c>
      <c r="G2279" t="s">
        <v>152</v>
      </c>
      <c r="H2279" t="s">
        <v>153</v>
      </c>
      <c r="I2279" t="s">
        <v>136</v>
      </c>
      <c r="J2279" t="s">
        <v>137</v>
      </c>
      <c r="K2279" t="s">
        <v>138</v>
      </c>
      <c r="L2279" t="s">
        <v>6638</v>
      </c>
      <c r="M2279" t="s">
        <v>6639</v>
      </c>
      <c r="N2279">
        <v>0.13277777700000001</v>
      </c>
      <c r="O2279">
        <v>9</v>
      </c>
      <c r="P2279">
        <v>2985</v>
      </c>
      <c r="Q2279">
        <v>74</v>
      </c>
      <c r="R2279">
        <v>157</v>
      </c>
      <c r="S2279">
        <v>27</v>
      </c>
      <c r="T2279">
        <v>297</v>
      </c>
      <c r="U2279">
        <v>0</v>
      </c>
      <c r="V2279">
        <v>0</v>
      </c>
      <c r="W2279">
        <v>0.72451355815020002</v>
      </c>
      <c r="X2279">
        <v>37.917152856549528</v>
      </c>
      <c r="Y2279">
        <v>6.4846123031348242</v>
      </c>
      <c r="Z2279">
        <v>2.6757315148806349</v>
      </c>
      <c r="AA2279">
        <v>19.127810718539692</v>
      </c>
      <c r="AB2279">
        <v>13.762959687944454</v>
      </c>
      <c r="AC2279">
        <v>0</v>
      </c>
      <c r="AD2279">
        <v>0</v>
      </c>
      <c r="AE2279">
        <v>80.692780639199341</v>
      </c>
    </row>
    <row r="2280" spans="1:31" x14ac:dyDescent="0.3">
      <c r="A2280">
        <v>2713872</v>
      </c>
      <c r="B2280">
        <v>1</v>
      </c>
      <c r="C2280" t="s">
        <v>81</v>
      </c>
      <c r="D2280" t="s">
        <v>114</v>
      </c>
      <c r="E2280" t="s">
        <v>150</v>
      </c>
      <c r="F2280" t="s">
        <v>6640</v>
      </c>
      <c r="G2280" t="s">
        <v>158</v>
      </c>
      <c r="H2280" t="s">
        <v>153</v>
      </c>
      <c r="I2280" t="s">
        <v>136</v>
      </c>
      <c r="J2280" t="s">
        <v>3</v>
      </c>
      <c r="K2280" t="s">
        <v>138</v>
      </c>
      <c r="L2280" t="s">
        <v>6641</v>
      </c>
      <c r="M2280" t="s">
        <v>6642</v>
      </c>
      <c r="N2280">
        <v>1.322777777</v>
      </c>
      <c r="O2280">
        <v>0</v>
      </c>
      <c r="P2280">
        <v>8856</v>
      </c>
      <c r="Q2280">
        <v>0</v>
      </c>
      <c r="R2280">
        <v>102</v>
      </c>
      <c r="S2280">
        <v>5</v>
      </c>
      <c r="T2280">
        <v>1711</v>
      </c>
      <c r="U2280">
        <v>1</v>
      </c>
      <c r="V2280">
        <v>14</v>
      </c>
      <c r="W2280">
        <v>0</v>
      </c>
      <c r="X2280">
        <v>1639.5249564236042</v>
      </c>
      <c r="Y2280">
        <v>0</v>
      </c>
      <c r="Z2280">
        <v>12.866891550346219</v>
      </c>
      <c r="AA2280">
        <v>226.30549481972096</v>
      </c>
      <c r="AB2280">
        <v>1300.8316448631756</v>
      </c>
      <c r="AC2280">
        <v>146.04293050507417</v>
      </c>
      <c r="AD2280">
        <v>667.71170575452561</v>
      </c>
      <c r="AE2280">
        <v>3993.2836239164467</v>
      </c>
    </row>
    <row r="2281" spans="1:31" x14ac:dyDescent="0.3">
      <c r="A2281">
        <v>2714261</v>
      </c>
      <c r="B2281">
        <v>1</v>
      </c>
      <c r="C2281" t="s">
        <v>80</v>
      </c>
      <c r="D2281" t="s">
        <v>90</v>
      </c>
      <c r="E2281" t="s">
        <v>145</v>
      </c>
      <c r="F2281" t="s">
        <v>6643</v>
      </c>
      <c r="G2281" t="s">
        <v>230</v>
      </c>
      <c r="H2281" t="s">
        <v>135</v>
      </c>
      <c r="I2281" t="s">
        <v>136</v>
      </c>
      <c r="J2281" t="s">
        <v>137</v>
      </c>
      <c r="K2281" t="s">
        <v>138</v>
      </c>
      <c r="L2281" t="s">
        <v>6644</v>
      </c>
      <c r="M2281" t="s">
        <v>6645</v>
      </c>
      <c r="N2281">
        <v>4.1588888879999999</v>
      </c>
      <c r="O2281">
        <v>0</v>
      </c>
      <c r="P2281">
        <v>5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1.560782226835171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1.560782226835171</v>
      </c>
    </row>
    <row r="2282" spans="1:31" x14ac:dyDescent="0.3">
      <c r="A2282">
        <v>2713637</v>
      </c>
      <c r="B2282">
        <v>1</v>
      </c>
      <c r="C2282" t="s">
        <v>81</v>
      </c>
      <c r="D2282" t="s">
        <v>126</v>
      </c>
      <c r="E2282" t="s">
        <v>132</v>
      </c>
      <c r="F2282" t="s">
        <v>6646</v>
      </c>
      <c r="G2282" t="s">
        <v>134</v>
      </c>
      <c r="H2282" t="s">
        <v>135</v>
      </c>
      <c r="I2282" t="s">
        <v>136</v>
      </c>
      <c r="J2282" t="s">
        <v>137</v>
      </c>
      <c r="K2282" t="s">
        <v>138</v>
      </c>
      <c r="L2282" t="s">
        <v>6647</v>
      </c>
      <c r="M2282" t="s">
        <v>6648</v>
      </c>
      <c r="N2282">
        <v>1.3374999999999999</v>
      </c>
      <c r="O2282">
        <v>0</v>
      </c>
      <c r="P2282">
        <v>86</v>
      </c>
      <c r="Q2282">
        <v>0</v>
      </c>
      <c r="R2282">
        <v>2</v>
      </c>
      <c r="S2282">
        <v>0</v>
      </c>
      <c r="T2282">
        <v>7</v>
      </c>
      <c r="U2282">
        <v>0</v>
      </c>
      <c r="V2282">
        <v>0</v>
      </c>
      <c r="W2282">
        <v>0</v>
      </c>
      <c r="X2282">
        <v>7.030450057053546</v>
      </c>
      <c r="Y2282">
        <v>0</v>
      </c>
      <c r="Z2282">
        <v>3.6229191657693338E-2</v>
      </c>
      <c r="AA2282">
        <v>0</v>
      </c>
      <c r="AB2282">
        <v>2.3307980489040516</v>
      </c>
      <c r="AC2282">
        <v>0</v>
      </c>
      <c r="AD2282">
        <v>0</v>
      </c>
      <c r="AE2282">
        <v>9.3974772976152909</v>
      </c>
    </row>
    <row r="2283" spans="1:31" x14ac:dyDescent="0.3">
      <c r="A2283">
        <v>2713849</v>
      </c>
      <c r="B2283">
        <v>1</v>
      </c>
      <c r="C2283" t="s">
        <v>81</v>
      </c>
      <c r="D2283" t="s">
        <v>128</v>
      </c>
      <c r="E2283" t="s">
        <v>161</v>
      </c>
      <c r="F2283" t="s">
        <v>6649</v>
      </c>
      <c r="G2283" t="s">
        <v>163</v>
      </c>
      <c r="H2283" t="s">
        <v>135</v>
      </c>
      <c r="I2283" t="s">
        <v>136</v>
      </c>
      <c r="J2283" t="s">
        <v>137</v>
      </c>
      <c r="K2283" t="s">
        <v>138</v>
      </c>
      <c r="L2283" t="s">
        <v>6650</v>
      </c>
      <c r="M2283" t="s">
        <v>6651</v>
      </c>
      <c r="N2283">
        <v>2.4561111109999998</v>
      </c>
      <c r="O2283">
        <v>0</v>
      </c>
      <c r="P2283">
        <v>2</v>
      </c>
      <c r="Q2283">
        <v>0</v>
      </c>
      <c r="R2283">
        <v>0</v>
      </c>
      <c r="S2283">
        <v>0</v>
      </c>
      <c r="T2283">
        <v>2</v>
      </c>
      <c r="U2283">
        <v>0</v>
      </c>
      <c r="V2283">
        <v>0</v>
      </c>
      <c r="W2283">
        <v>0</v>
      </c>
      <c r="X2283">
        <v>0.53542410783205752</v>
      </c>
      <c r="Y2283">
        <v>0</v>
      </c>
      <c r="Z2283">
        <v>0</v>
      </c>
      <c r="AA2283">
        <v>0</v>
      </c>
      <c r="AB2283">
        <v>3.6580029963606666</v>
      </c>
      <c r="AC2283">
        <v>0</v>
      </c>
      <c r="AD2283">
        <v>0</v>
      </c>
      <c r="AE2283">
        <v>4.1934271041927245</v>
      </c>
    </row>
    <row r="2284" spans="1:31" x14ac:dyDescent="0.3">
      <c r="A2284">
        <v>2714490</v>
      </c>
      <c r="B2284">
        <v>1</v>
      </c>
      <c r="C2284" t="s">
        <v>80</v>
      </c>
      <c r="D2284" t="s">
        <v>101</v>
      </c>
      <c r="E2284" t="s">
        <v>156</v>
      </c>
      <c r="F2284" t="s">
        <v>6652</v>
      </c>
      <c r="G2284" t="s">
        <v>185</v>
      </c>
      <c r="H2284" t="s">
        <v>153</v>
      </c>
      <c r="I2284" t="s">
        <v>136</v>
      </c>
      <c r="J2284" t="s">
        <v>137</v>
      </c>
      <c r="K2284" t="s">
        <v>138</v>
      </c>
      <c r="L2284" t="s">
        <v>6653</v>
      </c>
      <c r="M2284" t="s">
        <v>6654</v>
      </c>
      <c r="N2284">
        <v>1.659166666</v>
      </c>
      <c r="O2284">
        <v>7</v>
      </c>
      <c r="P2284">
        <v>255</v>
      </c>
      <c r="Q2284">
        <v>4</v>
      </c>
      <c r="R2284">
        <v>63</v>
      </c>
      <c r="S2284">
        <v>25</v>
      </c>
      <c r="T2284">
        <v>60</v>
      </c>
      <c r="U2284">
        <v>2</v>
      </c>
      <c r="V2284">
        <v>1</v>
      </c>
      <c r="W2284">
        <v>1.8820052394003486</v>
      </c>
      <c r="X2284">
        <v>121.90577133241999</v>
      </c>
      <c r="Y2284">
        <v>9.7019349676865012</v>
      </c>
      <c r="Z2284">
        <v>19.832518048474732</v>
      </c>
      <c r="AA2284">
        <v>158.52033212673908</v>
      </c>
      <c r="AB2284">
        <v>93.154207095099878</v>
      </c>
      <c r="AC2284">
        <v>11.567667038576124</v>
      </c>
      <c r="AD2284">
        <v>0</v>
      </c>
      <c r="AE2284">
        <v>416.56443584839667</v>
      </c>
    </row>
    <row r="2285" spans="1:31" x14ac:dyDescent="0.3">
      <c r="A2285">
        <v>2714304</v>
      </c>
      <c r="B2285">
        <v>1</v>
      </c>
      <c r="C2285" t="s">
        <v>81</v>
      </c>
      <c r="D2285" t="s">
        <v>117</v>
      </c>
      <c r="E2285" t="s">
        <v>213</v>
      </c>
      <c r="F2285" t="s">
        <v>3035</v>
      </c>
      <c r="G2285" t="s">
        <v>152</v>
      </c>
      <c r="H2285" t="s">
        <v>153</v>
      </c>
      <c r="I2285" t="s">
        <v>136</v>
      </c>
      <c r="J2285" t="s">
        <v>137</v>
      </c>
      <c r="K2285" t="s">
        <v>138</v>
      </c>
      <c r="L2285" t="s">
        <v>6655</v>
      </c>
      <c r="M2285" t="s">
        <v>6656</v>
      </c>
      <c r="N2285">
        <v>0.22055555499999999</v>
      </c>
      <c r="O2285">
        <v>1</v>
      </c>
      <c r="P2285">
        <v>1051</v>
      </c>
      <c r="Q2285">
        <v>9</v>
      </c>
      <c r="R2285">
        <v>54</v>
      </c>
      <c r="S2285">
        <v>7</v>
      </c>
      <c r="T2285">
        <v>125</v>
      </c>
      <c r="U2285">
        <v>0</v>
      </c>
      <c r="V2285">
        <v>0</v>
      </c>
      <c r="W2285">
        <v>6.0433509058333328E-2</v>
      </c>
      <c r="X2285">
        <v>29.562062661881559</v>
      </c>
      <c r="Y2285">
        <v>14.27661985331736</v>
      </c>
      <c r="Z2285">
        <v>1.9160870071293452</v>
      </c>
      <c r="AA2285">
        <v>31.705782392255852</v>
      </c>
      <c r="AB2285">
        <v>12.118508034476593</v>
      </c>
      <c r="AC2285">
        <v>0</v>
      </c>
      <c r="AD2285">
        <v>0</v>
      </c>
      <c r="AE2285">
        <v>89.639493458119048</v>
      </c>
    </row>
    <row r="2286" spans="1:31" x14ac:dyDescent="0.3">
      <c r="A2286">
        <v>2714457</v>
      </c>
      <c r="B2286">
        <v>2</v>
      </c>
      <c r="C2286" t="s">
        <v>81</v>
      </c>
      <c r="D2286" t="s">
        <v>123</v>
      </c>
      <c r="E2286" t="s">
        <v>132</v>
      </c>
      <c r="F2286" t="s">
        <v>6657</v>
      </c>
      <c r="G2286" t="s">
        <v>409</v>
      </c>
      <c r="H2286" t="s">
        <v>135</v>
      </c>
      <c r="I2286" t="s">
        <v>136</v>
      </c>
      <c r="J2286" t="s">
        <v>137</v>
      </c>
      <c r="K2286" t="s">
        <v>138</v>
      </c>
      <c r="L2286" t="s">
        <v>6658</v>
      </c>
      <c r="M2286" t="s">
        <v>6659</v>
      </c>
      <c r="N2286">
        <v>0.768055555</v>
      </c>
      <c r="O2286">
        <v>0</v>
      </c>
      <c r="P2286">
        <v>54</v>
      </c>
      <c r="Q2286">
        <v>0</v>
      </c>
      <c r="R2286">
        <v>15</v>
      </c>
      <c r="S2286">
        <v>0</v>
      </c>
      <c r="T2286">
        <v>5</v>
      </c>
      <c r="U2286">
        <v>0</v>
      </c>
      <c r="V2286">
        <v>0</v>
      </c>
      <c r="W2286">
        <v>0</v>
      </c>
      <c r="X2286">
        <v>12.355836470844245</v>
      </c>
      <c r="Y2286">
        <v>0</v>
      </c>
      <c r="Z2286">
        <v>0</v>
      </c>
      <c r="AA2286">
        <v>0</v>
      </c>
      <c r="AB2286">
        <v>0.91022087450398004</v>
      </c>
      <c r="AC2286">
        <v>0</v>
      </c>
      <c r="AD2286">
        <v>0</v>
      </c>
      <c r="AE2286">
        <v>13.266057345348225</v>
      </c>
    </row>
    <row r="2287" spans="1:31" x14ac:dyDescent="0.3">
      <c r="A2287">
        <v>2713657</v>
      </c>
      <c r="B2287">
        <v>1</v>
      </c>
      <c r="C2287" t="s">
        <v>80</v>
      </c>
      <c r="D2287" t="s">
        <v>96</v>
      </c>
      <c r="E2287" t="s">
        <v>145</v>
      </c>
      <c r="F2287" t="s">
        <v>6660</v>
      </c>
      <c r="G2287" t="s">
        <v>230</v>
      </c>
      <c r="H2287" t="s">
        <v>135</v>
      </c>
      <c r="I2287" t="s">
        <v>136</v>
      </c>
      <c r="J2287" t="s">
        <v>137</v>
      </c>
      <c r="K2287" t="s">
        <v>138</v>
      </c>
      <c r="L2287" t="s">
        <v>6661</v>
      </c>
      <c r="M2287" t="s">
        <v>6662</v>
      </c>
      <c r="N2287">
        <v>0.95583333299999995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1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0.2379671099270792</v>
      </c>
      <c r="AC2287">
        <v>0</v>
      </c>
      <c r="AD2287">
        <v>0</v>
      </c>
      <c r="AE2287">
        <v>0.2379671099270792</v>
      </c>
    </row>
    <row r="2288" spans="1:31" x14ac:dyDescent="0.3">
      <c r="A2288">
        <v>2714284</v>
      </c>
      <c r="B2288">
        <v>1</v>
      </c>
      <c r="C2288" t="s">
        <v>80</v>
      </c>
      <c r="D2288" t="s">
        <v>100</v>
      </c>
      <c r="E2288" t="s">
        <v>213</v>
      </c>
      <c r="F2288" t="s">
        <v>6047</v>
      </c>
      <c r="G2288" t="s">
        <v>209</v>
      </c>
      <c r="H2288" t="s">
        <v>153</v>
      </c>
      <c r="I2288" t="s">
        <v>136</v>
      </c>
      <c r="J2288" t="s">
        <v>137</v>
      </c>
      <c r="K2288" t="s">
        <v>210</v>
      </c>
      <c r="L2288" t="s">
        <v>6663</v>
      </c>
      <c r="M2288" t="s">
        <v>6664</v>
      </c>
      <c r="N2288">
        <v>1.0719444440000001</v>
      </c>
      <c r="O2288">
        <v>0</v>
      </c>
      <c r="P2288">
        <v>2</v>
      </c>
      <c r="Q2288">
        <v>16</v>
      </c>
      <c r="R2288">
        <v>72</v>
      </c>
      <c r="S2288">
        <v>1</v>
      </c>
      <c r="T2288">
        <v>6</v>
      </c>
      <c r="U2288">
        <v>0</v>
      </c>
      <c r="V2288">
        <v>0</v>
      </c>
      <c r="W2288">
        <v>0</v>
      </c>
      <c r="X2288">
        <v>0.48050196348833335</v>
      </c>
      <c r="Y2288">
        <v>12.325451432086085</v>
      </c>
      <c r="Z2288">
        <v>2.1933151894991747</v>
      </c>
      <c r="AA2288">
        <v>0.124525608447</v>
      </c>
      <c r="AB2288">
        <v>0</v>
      </c>
      <c r="AC2288">
        <v>0</v>
      </c>
      <c r="AD2288">
        <v>0</v>
      </c>
      <c r="AE2288">
        <v>15.123794193520594</v>
      </c>
    </row>
    <row r="2289" spans="1:31" x14ac:dyDescent="0.3">
      <c r="A2289">
        <v>2714247</v>
      </c>
      <c r="B2289">
        <v>1</v>
      </c>
      <c r="C2289" t="s">
        <v>80</v>
      </c>
      <c r="D2289" t="s">
        <v>84</v>
      </c>
      <c r="E2289" t="s">
        <v>161</v>
      </c>
      <c r="F2289" t="s">
        <v>6665</v>
      </c>
      <c r="G2289" t="s">
        <v>163</v>
      </c>
      <c r="H2289" t="s">
        <v>135</v>
      </c>
      <c r="I2289" t="s">
        <v>136</v>
      </c>
      <c r="J2289" t="s">
        <v>137</v>
      </c>
      <c r="K2289" t="s">
        <v>138</v>
      </c>
      <c r="L2289" t="s">
        <v>6666</v>
      </c>
      <c r="M2289" t="s">
        <v>6667</v>
      </c>
      <c r="N2289">
        <v>1.5161111110000001</v>
      </c>
      <c r="O2289">
        <v>0</v>
      </c>
      <c r="P2289">
        <v>128</v>
      </c>
      <c r="Q2289">
        <v>0</v>
      </c>
      <c r="R2289">
        <v>0</v>
      </c>
      <c r="S2289">
        <v>0</v>
      </c>
      <c r="T2289">
        <v>29</v>
      </c>
      <c r="U2289">
        <v>0</v>
      </c>
      <c r="V2289">
        <v>0</v>
      </c>
      <c r="W2289">
        <v>0</v>
      </c>
      <c r="X2289">
        <v>40.245818308924562</v>
      </c>
      <c r="Y2289">
        <v>0</v>
      </c>
      <c r="Z2289">
        <v>0</v>
      </c>
      <c r="AA2289">
        <v>0</v>
      </c>
      <c r="AB2289">
        <v>56.491941766296449</v>
      </c>
      <c r="AC2289">
        <v>0</v>
      </c>
      <c r="AD2289">
        <v>0</v>
      </c>
      <c r="AE2289">
        <v>96.737760075221018</v>
      </c>
    </row>
    <row r="2290" spans="1:31" x14ac:dyDescent="0.3">
      <c r="A2290">
        <v>2713992</v>
      </c>
      <c r="B2290">
        <v>1</v>
      </c>
      <c r="C2290" t="s">
        <v>80</v>
      </c>
      <c r="D2290" t="s">
        <v>107</v>
      </c>
      <c r="E2290" t="s">
        <v>161</v>
      </c>
      <c r="F2290" t="s">
        <v>6668</v>
      </c>
      <c r="G2290" t="s">
        <v>163</v>
      </c>
      <c r="H2290" t="s">
        <v>135</v>
      </c>
      <c r="I2290" t="s">
        <v>136</v>
      </c>
      <c r="J2290" t="s">
        <v>137</v>
      </c>
      <c r="K2290" t="s">
        <v>138</v>
      </c>
      <c r="L2290" t="s">
        <v>6669</v>
      </c>
      <c r="M2290" t="s">
        <v>6670</v>
      </c>
      <c r="N2290">
        <v>3.7347222219999998</v>
      </c>
      <c r="O2290">
        <v>0</v>
      </c>
      <c r="P2290">
        <v>66</v>
      </c>
      <c r="Q2290">
        <v>0</v>
      </c>
      <c r="R2290">
        <v>2</v>
      </c>
      <c r="S2290">
        <v>0</v>
      </c>
      <c r="T2290">
        <v>8</v>
      </c>
      <c r="U2290">
        <v>0</v>
      </c>
      <c r="V2290">
        <v>0</v>
      </c>
      <c r="W2290">
        <v>0</v>
      </c>
      <c r="X2290">
        <v>29.181234999299487</v>
      </c>
      <c r="Y2290">
        <v>0</v>
      </c>
      <c r="Z2290">
        <v>1.0804512666775086</v>
      </c>
      <c r="AA2290">
        <v>0</v>
      </c>
      <c r="AB2290">
        <v>14.210807078509999</v>
      </c>
      <c r="AC2290">
        <v>0</v>
      </c>
      <c r="AD2290">
        <v>0</v>
      </c>
      <c r="AE2290">
        <v>44.472493344486999</v>
      </c>
    </row>
    <row r="2291" spans="1:31" x14ac:dyDescent="0.3">
      <c r="A2291">
        <v>2713886</v>
      </c>
      <c r="B2291">
        <v>1</v>
      </c>
      <c r="C2291" t="s">
        <v>80</v>
      </c>
      <c r="D2291" t="s">
        <v>93</v>
      </c>
      <c r="E2291" t="s">
        <v>150</v>
      </c>
      <c r="F2291" t="s">
        <v>6671</v>
      </c>
      <c r="G2291" t="s">
        <v>152</v>
      </c>
      <c r="H2291" t="s">
        <v>153</v>
      </c>
      <c r="I2291" t="s">
        <v>136</v>
      </c>
      <c r="J2291" t="s">
        <v>137</v>
      </c>
      <c r="K2291" t="s">
        <v>138</v>
      </c>
      <c r="L2291" t="s">
        <v>6672</v>
      </c>
      <c r="M2291" t="s">
        <v>6673</v>
      </c>
      <c r="N2291">
        <v>1.6511111110000001</v>
      </c>
      <c r="O2291">
        <v>0</v>
      </c>
      <c r="P2291">
        <v>389</v>
      </c>
      <c r="Q2291">
        <v>0</v>
      </c>
      <c r="R2291">
        <v>5</v>
      </c>
      <c r="S2291">
        <v>0</v>
      </c>
      <c r="T2291">
        <v>130</v>
      </c>
      <c r="U2291">
        <v>0</v>
      </c>
      <c r="V2291">
        <v>0</v>
      </c>
      <c r="W2291">
        <v>0</v>
      </c>
      <c r="X2291">
        <v>93.969282082471636</v>
      </c>
      <c r="Y2291">
        <v>0</v>
      </c>
      <c r="Z2291">
        <v>1.6958036065802524</v>
      </c>
      <c r="AA2291">
        <v>0</v>
      </c>
      <c r="AB2291">
        <v>80.520947438451941</v>
      </c>
      <c r="AC2291">
        <v>0</v>
      </c>
      <c r="AD2291">
        <v>0</v>
      </c>
      <c r="AE2291">
        <v>176.18603312750383</v>
      </c>
    </row>
    <row r="2292" spans="1:31" x14ac:dyDescent="0.3">
      <c r="A2292">
        <v>2714573</v>
      </c>
      <c r="B2292">
        <v>1</v>
      </c>
      <c r="C2292" t="s">
        <v>80</v>
      </c>
      <c r="D2292" t="s">
        <v>100</v>
      </c>
      <c r="E2292" t="s">
        <v>150</v>
      </c>
      <c r="F2292" t="s">
        <v>6674</v>
      </c>
      <c r="G2292" t="s">
        <v>152</v>
      </c>
      <c r="H2292" t="s">
        <v>153</v>
      </c>
      <c r="I2292" t="s">
        <v>490</v>
      </c>
      <c r="J2292" t="s">
        <v>137</v>
      </c>
      <c r="K2292" t="s">
        <v>138</v>
      </c>
      <c r="L2292" t="s">
        <v>6675</v>
      </c>
      <c r="M2292" t="s">
        <v>6676</v>
      </c>
      <c r="N2292">
        <v>3.7222221999999999E-2</v>
      </c>
      <c r="O2292">
        <v>17</v>
      </c>
      <c r="P2292">
        <v>25311</v>
      </c>
      <c r="Q2292">
        <v>8</v>
      </c>
      <c r="R2292">
        <v>452</v>
      </c>
      <c r="S2292">
        <v>46</v>
      </c>
      <c r="T2292">
        <v>2077</v>
      </c>
      <c r="U2292">
        <v>4</v>
      </c>
      <c r="V2292">
        <v>3</v>
      </c>
      <c r="W2292">
        <v>2.4179385797931001</v>
      </c>
      <c r="X2292">
        <v>95.780725430444605</v>
      </c>
      <c r="Y2292">
        <v>0.46902618413733999</v>
      </c>
      <c r="Z2292">
        <v>2.0544668330464395</v>
      </c>
      <c r="AA2292">
        <v>33.045927614264961</v>
      </c>
      <c r="AB2292">
        <v>34.036214560061119</v>
      </c>
      <c r="AC2292">
        <v>3.6202150454165616</v>
      </c>
      <c r="AD2292">
        <v>8.9376762727526662E-2</v>
      </c>
      <c r="AE2292">
        <v>171.51389100989167</v>
      </c>
    </row>
    <row r="2293" spans="1:31" x14ac:dyDescent="0.3">
      <c r="A2293">
        <v>2714055</v>
      </c>
      <c r="B2293">
        <v>1</v>
      </c>
      <c r="C2293" t="s">
        <v>80</v>
      </c>
      <c r="D2293" t="s">
        <v>94</v>
      </c>
      <c r="E2293" t="s">
        <v>150</v>
      </c>
      <c r="F2293" t="s">
        <v>6356</v>
      </c>
      <c r="G2293" t="s">
        <v>152</v>
      </c>
      <c r="H2293" t="s">
        <v>153</v>
      </c>
      <c r="I2293" t="s">
        <v>490</v>
      </c>
      <c r="J2293" t="s">
        <v>137</v>
      </c>
      <c r="K2293" t="s">
        <v>138</v>
      </c>
      <c r="L2293" t="s">
        <v>6677</v>
      </c>
      <c r="M2293" t="s">
        <v>6678</v>
      </c>
      <c r="N2293">
        <v>4.3611111000000001E-2</v>
      </c>
      <c r="O2293">
        <v>0</v>
      </c>
      <c r="P2293">
        <v>924</v>
      </c>
      <c r="Q2293">
        <v>34</v>
      </c>
      <c r="R2293">
        <v>33</v>
      </c>
      <c r="S2293">
        <v>16</v>
      </c>
      <c r="T2293">
        <v>175</v>
      </c>
      <c r="U2293">
        <v>0</v>
      </c>
      <c r="V2293">
        <v>0</v>
      </c>
      <c r="W2293">
        <v>0</v>
      </c>
      <c r="X2293">
        <v>4.8908864681689943</v>
      </c>
      <c r="Y2293">
        <v>0.73765266669177021</v>
      </c>
      <c r="Z2293">
        <v>6.7425976994209186E-2</v>
      </c>
      <c r="AA2293">
        <v>6.1770485725150142</v>
      </c>
      <c r="AB2293">
        <v>2.6997548831961509</v>
      </c>
      <c r="AC2293">
        <v>0</v>
      </c>
      <c r="AD2293">
        <v>0</v>
      </c>
      <c r="AE2293">
        <v>14.572768567566138</v>
      </c>
    </row>
    <row r="2294" spans="1:31" x14ac:dyDescent="0.3">
      <c r="A2294">
        <v>2714032</v>
      </c>
      <c r="B2294">
        <v>1</v>
      </c>
      <c r="C2294" t="s">
        <v>81</v>
      </c>
      <c r="D2294" t="s">
        <v>122</v>
      </c>
      <c r="E2294" t="s">
        <v>161</v>
      </c>
      <c r="F2294" t="s">
        <v>6679</v>
      </c>
      <c r="G2294" t="s">
        <v>163</v>
      </c>
      <c r="H2294" t="s">
        <v>135</v>
      </c>
      <c r="I2294" t="s">
        <v>136</v>
      </c>
      <c r="J2294" t="s">
        <v>137</v>
      </c>
      <c r="K2294" t="s">
        <v>138</v>
      </c>
      <c r="L2294" t="s">
        <v>6680</v>
      </c>
      <c r="M2294" t="s">
        <v>6681</v>
      </c>
      <c r="N2294">
        <v>4.4366666659999998</v>
      </c>
      <c r="O2294">
        <v>0</v>
      </c>
      <c r="P2294">
        <v>4</v>
      </c>
      <c r="Q2294">
        <v>0</v>
      </c>
      <c r="R2294">
        <v>0</v>
      </c>
      <c r="S2294">
        <v>0</v>
      </c>
      <c r="T2294">
        <v>1</v>
      </c>
      <c r="U2294">
        <v>0</v>
      </c>
      <c r="V2294">
        <v>0</v>
      </c>
      <c r="W2294">
        <v>0</v>
      </c>
      <c r="X2294">
        <v>2.3216328545572282</v>
      </c>
      <c r="Y2294">
        <v>0</v>
      </c>
      <c r="Z2294">
        <v>0</v>
      </c>
      <c r="AA2294">
        <v>0</v>
      </c>
      <c r="AB2294">
        <v>1.7451558755754653</v>
      </c>
      <c r="AC2294">
        <v>0</v>
      </c>
      <c r="AD2294">
        <v>0</v>
      </c>
      <c r="AE2294">
        <v>4.0667887301326937</v>
      </c>
    </row>
    <row r="2295" spans="1:31" x14ac:dyDescent="0.3">
      <c r="A2295">
        <v>2714101</v>
      </c>
      <c r="B2295">
        <v>1</v>
      </c>
      <c r="C2295" t="s">
        <v>80</v>
      </c>
      <c r="D2295" t="s">
        <v>94</v>
      </c>
      <c r="E2295" t="s">
        <v>150</v>
      </c>
      <c r="F2295" t="s">
        <v>1845</v>
      </c>
      <c r="G2295" t="s">
        <v>152</v>
      </c>
      <c r="H2295" t="s">
        <v>153</v>
      </c>
      <c r="I2295" t="s">
        <v>136</v>
      </c>
      <c r="J2295" t="s">
        <v>137</v>
      </c>
      <c r="K2295" t="s">
        <v>138</v>
      </c>
      <c r="L2295" t="s">
        <v>6682</v>
      </c>
      <c r="M2295" t="s">
        <v>6683</v>
      </c>
      <c r="N2295">
        <v>0.67611111099999999</v>
      </c>
      <c r="O2295">
        <v>1</v>
      </c>
      <c r="P2295">
        <v>0</v>
      </c>
      <c r="Q2295">
        <v>5</v>
      </c>
      <c r="R2295">
        <v>0</v>
      </c>
      <c r="S2295">
        <v>0</v>
      </c>
      <c r="T2295">
        <v>0</v>
      </c>
      <c r="U2295">
        <v>1</v>
      </c>
      <c r="V2295">
        <v>0</v>
      </c>
      <c r="W2295">
        <v>1.3065189171551252</v>
      </c>
      <c r="X2295">
        <v>0</v>
      </c>
      <c r="Y2295">
        <v>7.7007995403670053</v>
      </c>
      <c r="Z2295">
        <v>0</v>
      </c>
      <c r="AA2295">
        <v>0</v>
      </c>
      <c r="AB2295">
        <v>0</v>
      </c>
      <c r="AC2295">
        <v>264.14791619484072</v>
      </c>
      <c r="AD2295">
        <v>0</v>
      </c>
      <c r="AE2295">
        <v>273.15523465236282</v>
      </c>
    </row>
    <row r="2296" spans="1:31" x14ac:dyDescent="0.3">
      <c r="A2296">
        <v>2713932</v>
      </c>
      <c r="B2296">
        <v>1</v>
      </c>
      <c r="C2296" t="s">
        <v>80</v>
      </c>
      <c r="D2296" t="s">
        <v>82</v>
      </c>
      <c r="E2296" t="s">
        <v>132</v>
      </c>
      <c r="F2296" t="s">
        <v>6684</v>
      </c>
      <c r="G2296" t="s">
        <v>170</v>
      </c>
      <c r="H2296" t="s">
        <v>135</v>
      </c>
      <c r="I2296" t="s">
        <v>136</v>
      </c>
      <c r="J2296" t="s">
        <v>137</v>
      </c>
      <c r="K2296" t="s">
        <v>138</v>
      </c>
      <c r="L2296" t="s">
        <v>6685</v>
      </c>
      <c r="M2296" t="s">
        <v>6686</v>
      </c>
      <c r="N2296">
        <v>0.33194444400000001</v>
      </c>
      <c r="O2296">
        <v>0</v>
      </c>
      <c r="P2296">
        <v>913</v>
      </c>
      <c r="Q2296">
        <v>0</v>
      </c>
      <c r="R2296">
        <v>0</v>
      </c>
      <c r="S2296">
        <v>0</v>
      </c>
      <c r="T2296">
        <v>28</v>
      </c>
      <c r="U2296">
        <v>0</v>
      </c>
      <c r="V2296">
        <v>0</v>
      </c>
      <c r="W2296">
        <v>0</v>
      </c>
      <c r="X2296">
        <v>55.686231304068023</v>
      </c>
      <c r="Y2296">
        <v>0</v>
      </c>
      <c r="Z2296">
        <v>0</v>
      </c>
      <c r="AA2296">
        <v>0</v>
      </c>
      <c r="AB2296">
        <v>2.3898457184255997</v>
      </c>
      <c r="AC2296">
        <v>0</v>
      </c>
      <c r="AD2296">
        <v>0</v>
      </c>
      <c r="AE2296">
        <v>58.076077022493621</v>
      </c>
    </row>
    <row r="2297" spans="1:31" x14ac:dyDescent="0.3">
      <c r="A2297">
        <v>2714078</v>
      </c>
      <c r="B2297">
        <v>1</v>
      </c>
      <c r="C2297" t="s">
        <v>81</v>
      </c>
      <c r="D2297" t="s">
        <v>116</v>
      </c>
      <c r="E2297" t="s">
        <v>156</v>
      </c>
      <c r="F2297" t="s">
        <v>6687</v>
      </c>
      <c r="G2297" t="s">
        <v>1613</v>
      </c>
      <c r="H2297" t="s">
        <v>153</v>
      </c>
      <c r="I2297" t="s">
        <v>490</v>
      </c>
      <c r="J2297" t="s">
        <v>137</v>
      </c>
      <c r="K2297" t="s">
        <v>138</v>
      </c>
      <c r="L2297" t="s">
        <v>6688</v>
      </c>
      <c r="M2297" t="s">
        <v>6689</v>
      </c>
      <c r="N2297">
        <v>2.5277777000000001E-2</v>
      </c>
      <c r="O2297">
        <v>1</v>
      </c>
      <c r="P2297">
        <v>5618</v>
      </c>
      <c r="Q2297">
        <v>0</v>
      </c>
      <c r="R2297">
        <v>10</v>
      </c>
      <c r="S2297">
        <v>6</v>
      </c>
      <c r="T2297">
        <v>991</v>
      </c>
      <c r="U2297">
        <v>1</v>
      </c>
      <c r="V2297">
        <v>1</v>
      </c>
      <c r="W2297">
        <v>2.8868580220210798</v>
      </c>
      <c r="X2297">
        <v>25.46654672873926</v>
      </c>
      <c r="Y2297">
        <v>0</v>
      </c>
      <c r="Z2297">
        <v>5.7218358064822498E-2</v>
      </c>
      <c r="AA2297">
        <v>1.738451112377146</v>
      </c>
      <c r="AB2297">
        <v>12.718803040316734</v>
      </c>
      <c r="AC2297">
        <v>0</v>
      </c>
      <c r="AD2297">
        <v>3.1461695880766666E-2</v>
      </c>
      <c r="AE2297">
        <v>42.899338957399806</v>
      </c>
    </row>
    <row r="2298" spans="1:31" x14ac:dyDescent="0.3">
      <c r="A2298">
        <v>2714556</v>
      </c>
      <c r="B2298">
        <v>1</v>
      </c>
      <c r="C2298" t="s">
        <v>80</v>
      </c>
      <c r="D2298" t="s">
        <v>92</v>
      </c>
      <c r="E2298" t="s">
        <v>156</v>
      </c>
      <c r="F2298" t="s">
        <v>6690</v>
      </c>
      <c r="G2298" t="s">
        <v>152</v>
      </c>
      <c r="H2298" t="s">
        <v>153</v>
      </c>
      <c r="I2298" t="s">
        <v>136</v>
      </c>
      <c r="J2298" t="s">
        <v>137</v>
      </c>
      <c r="K2298" t="s">
        <v>138</v>
      </c>
      <c r="L2298" t="s">
        <v>6691</v>
      </c>
      <c r="M2298" t="s">
        <v>6692</v>
      </c>
      <c r="N2298">
        <v>0.98305555499999997</v>
      </c>
      <c r="O2298">
        <v>3</v>
      </c>
      <c r="P2298">
        <v>746</v>
      </c>
      <c r="Q2298">
        <v>1</v>
      </c>
      <c r="R2298">
        <v>0</v>
      </c>
      <c r="S2298">
        <v>0</v>
      </c>
      <c r="T2298">
        <v>7</v>
      </c>
      <c r="U2298">
        <v>0</v>
      </c>
      <c r="V2298">
        <v>0</v>
      </c>
      <c r="W2298">
        <v>2.9072671867284239</v>
      </c>
      <c r="X2298">
        <v>83.79951093729936</v>
      </c>
      <c r="Y2298">
        <v>1.0513584719406999</v>
      </c>
      <c r="Z2298">
        <v>0</v>
      </c>
      <c r="AA2298">
        <v>0</v>
      </c>
      <c r="AB2298">
        <v>2.8333827835625849</v>
      </c>
      <c r="AC2298">
        <v>0</v>
      </c>
      <c r="AD2298">
        <v>0</v>
      </c>
      <c r="AE2298">
        <v>90.591519379531064</v>
      </c>
    </row>
    <row r="2299" spans="1:31" x14ac:dyDescent="0.3">
      <c r="A2299">
        <v>2714224</v>
      </c>
      <c r="B2299">
        <v>1</v>
      </c>
      <c r="C2299" t="s">
        <v>81</v>
      </c>
      <c r="D2299" t="s">
        <v>115</v>
      </c>
      <c r="E2299" t="s">
        <v>161</v>
      </c>
      <c r="F2299" t="s">
        <v>6693</v>
      </c>
      <c r="G2299" t="s">
        <v>163</v>
      </c>
      <c r="H2299" t="s">
        <v>135</v>
      </c>
      <c r="I2299" t="s">
        <v>136</v>
      </c>
      <c r="J2299" t="s">
        <v>137</v>
      </c>
      <c r="K2299" t="s">
        <v>138</v>
      </c>
      <c r="L2299" t="s">
        <v>6694</v>
      </c>
      <c r="M2299" t="s">
        <v>6695</v>
      </c>
      <c r="N2299">
        <v>2.6263888880000001</v>
      </c>
      <c r="O2299">
        <v>0</v>
      </c>
      <c r="P2299">
        <v>9</v>
      </c>
      <c r="Q2299">
        <v>0</v>
      </c>
      <c r="R2299">
        <v>3</v>
      </c>
      <c r="S2299">
        <v>0</v>
      </c>
      <c r="T2299">
        <v>1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0.33956533122330007</v>
      </c>
      <c r="AC2299">
        <v>0</v>
      </c>
      <c r="AD2299">
        <v>0</v>
      </c>
      <c r="AE2299">
        <v>0.33956533122330007</v>
      </c>
    </row>
    <row r="2300" spans="1:31" x14ac:dyDescent="0.3">
      <c r="A2300">
        <v>2714450</v>
      </c>
      <c r="B2300">
        <v>1</v>
      </c>
      <c r="C2300" t="s">
        <v>80</v>
      </c>
      <c r="D2300" t="s">
        <v>107</v>
      </c>
      <c r="E2300" t="s">
        <v>150</v>
      </c>
      <c r="F2300" t="s">
        <v>6308</v>
      </c>
      <c r="G2300" t="s">
        <v>152</v>
      </c>
      <c r="H2300" t="s">
        <v>153</v>
      </c>
      <c r="I2300" t="s">
        <v>136</v>
      </c>
      <c r="J2300" t="s">
        <v>137</v>
      </c>
      <c r="K2300" t="s">
        <v>138</v>
      </c>
      <c r="L2300" t="s">
        <v>6696</v>
      </c>
      <c r="M2300" t="s">
        <v>6697</v>
      </c>
      <c r="N2300">
        <v>0.103333333</v>
      </c>
      <c r="O2300">
        <v>0</v>
      </c>
      <c r="P2300">
        <v>1</v>
      </c>
      <c r="Q2300">
        <v>12</v>
      </c>
      <c r="R2300">
        <v>54</v>
      </c>
      <c r="S2300">
        <v>1</v>
      </c>
      <c r="T2300">
        <v>8</v>
      </c>
      <c r="U2300">
        <v>0</v>
      </c>
      <c r="V2300">
        <v>0</v>
      </c>
      <c r="W2300">
        <v>0</v>
      </c>
      <c r="X2300">
        <v>1.9131456591E-2</v>
      </c>
      <c r="Y2300">
        <v>27.90558625031052</v>
      </c>
      <c r="Z2300">
        <v>2.5713329258680999</v>
      </c>
      <c r="AA2300">
        <v>1.8442447584000002E-2</v>
      </c>
      <c r="AB2300">
        <v>0.25697762863470003</v>
      </c>
      <c r="AC2300">
        <v>0</v>
      </c>
      <c r="AD2300">
        <v>0</v>
      </c>
      <c r="AE2300">
        <v>30.771470708988321</v>
      </c>
    </row>
    <row r="2301" spans="1:31" x14ac:dyDescent="0.3">
      <c r="A2301">
        <v>2714118</v>
      </c>
      <c r="B2301">
        <v>1</v>
      </c>
      <c r="C2301" t="s">
        <v>80</v>
      </c>
      <c r="D2301" t="s">
        <v>90</v>
      </c>
      <c r="E2301" t="s">
        <v>145</v>
      </c>
      <c r="F2301" t="s">
        <v>6698</v>
      </c>
      <c r="G2301" t="s">
        <v>181</v>
      </c>
      <c r="H2301" t="s">
        <v>135</v>
      </c>
      <c r="I2301" t="s">
        <v>136</v>
      </c>
      <c r="J2301" t="s">
        <v>137</v>
      </c>
      <c r="K2301" t="s">
        <v>138</v>
      </c>
      <c r="L2301" t="s">
        <v>6699</v>
      </c>
      <c r="M2301" t="s">
        <v>6700</v>
      </c>
      <c r="N2301">
        <v>5.5413888880000002</v>
      </c>
      <c r="O2301">
        <v>0</v>
      </c>
      <c r="P2301">
        <v>4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4.5285000610717505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4.5285000610717505</v>
      </c>
    </row>
    <row r="2302" spans="1:31" x14ac:dyDescent="0.3">
      <c r="A2302">
        <v>2713723</v>
      </c>
      <c r="B2302">
        <v>1</v>
      </c>
      <c r="C2302" t="s">
        <v>81</v>
      </c>
      <c r="D2302" t="s">
        <v>122</v>
      </c>
      <c r="E2302" t="s">
        <v>156</v>
      </c>
      <c r="F2302" t="s">
        <v>6701</v>
      </c>
      <c r="G2302" t="s">
        <v>300</v>
      </c>
      <c r="H2302" t="s">
        <v>153</v>
      </c>
      <c r="I2302" t="s">
        <v>136</v>
      </c>
      <c r="J2302" t="s">
        <v>137</v>
      </c>
      <c r="K2302" t="s">
        <v>210</v>
      </c>
      <c r="L2302" t="s">
        <v>6702</v>
      </c>
      <c r="M2302" t="s">
        <v>6703</v>
      </c>
      <c r="N2302">
        <v>6.3647222220000002</v>
      </c>
      <c r="O2302">
        <v>0</v>
      </c>
      <c r="P2302">
        <v>248</v>
      </c>
      <c r="Q2302">
        <v>1</v>
      </c>
      <c r="R2302">
        <v>18</v>
      </c>
      <c r="S2302">
        <v>0</v>
      </c>
      <c r="T2302">
        <v>27</v>
      </c>
      <c r="U2302">
        <v>0</v>
      </c>
      <c r="V2302">
        <v>0</v>
      </c>
      <c r="W2302">
        <v>0</v>
      </c>
      <c r="X2302">
        <v>188.6154319179974</v>
      </c>
      <c r="Y2302">
        <v>1.2303534020848002</v>
      </c>
      <c r="Z2302">
        <v>94.922506810476548</v>
      </c>
      <c r="AA2302">
        <v>0</v>
      </c>
      <c r="AB2302">
        <v>54.947488858801357</v>
      </c>
      <c r="AC2302">
        <v>0</v>
      </c>
      <c r="AD2302">
        <v>0</v>
      </c>
      <c r="AE2302">
        <v>339.7157809893601</v>
      </c>
    </row>
    <row r="2303" spans="1:31" x14ac:dyDescent="0.3">
      <c r="A2303">
        <v>2714015</v>
      </c>
      <c r="B2303">
        <v>1</v>
      </c>
      <c r="C2303" t="s">
        <v>81</v>
      </c>
      <c r="D2303" t="s">
        <v>127</v>
      </c>
      <c r="E2303" t="s">
        <v>156</v>
      </c>
      <c r="F2303" t="s">
        <v>1914</v>
      </c>
      <c r="G2303" t="s">
        <v>152</v>
      </c>
      <c r="H2303" t="s">
        <v>153</v>
      </c>
      <c r="I2303" t="s">
        <v>136</v>
      </c>
      <c r="J2303" t="s">
        <v>137</v>
      </c>
      <c r="K2303" t="s">
        <v>138</v>
      </c>
      <c r="L2303" t="s">
        <v>6704</v>
      </c>
      <c r="M2303" t="s">
        <v>6705</v>
      </c>
      <c r="N2303">
        <v>4.8872222220000001</v>
      </c>
      <c r="O2303">
        <v>6</v>
      </c>
      <c r="P2303">
        <v>0</v>
      </c>
      <c r="Q2303">
        <v>158</v>
      </c>
      <c r="R2303">
        <v>6</v>
      </c>
      <c r="S2303">
        <v>9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18.983795996530873</v>
      </c>
      <c r="Z2303">
        <v>0</v>
      </c>
      <c r="AA2303">
        <v>214.56272014372578</v>
      </c>
      <c r="AB2303">
        <v>0</v>
      </c>
      <c r="AC2303">
        <v>0</v>
      </c>
      <c r="AD2303">
        <v>0</v>
      </c>
      <c r="AE2303">
        <v>233.54651614025664</v>
      </c>
    </row>
    <row r="2304" spans="1:31" x14ac:dyDescent="0.3">
      <c r="A2304">
        <v>2713869</v>
      </c>
      <c r="B2304">
        <v>1</v>
      </c>
      <c r="C2304" t="s">
        <v>81</v>
      </c>
      <c r="D2304" t="s">
        <v>116</v>
      </c>
      <c r="E2304" t="s">
        <v>156</v>
      </c>
      <c r="F2304" t="s">
        <v>6706</v>
      </c>
      <c r="G2304" t="s">
        <v>158</v>
      </c>
      <c r="H2304" t="s">
        <v>153</v>
      </c>
      <c r="I2304" t="s">
        <v>136</v>
      </c>
      <c r="J2304" t="s">
        <v>3</v>
      </c>
      <c r="K2304" t="s">
        <v>138</v>
      </c>
      <c r="L2304" t="s">
        <v>6707</v>
      </c>
      <c r="M2304" t="s">
        <v>6708</v>
      </c>
      <c r="N2304">
        <v>1.4666666660000001</v>
      </c>
      <c r="O2304">
        <v>0</v>
      </c>
      <c r="P2304">
        <v>748</v>
      </c>
      <c r="Q2304">
        <v>0</v>
      </c>
      <c r="R2304">
        <v>0</v>
      </c>
      <c r="S2304">
        <v>0</v>
      </c>
      <c r="T2304">
        <v>211</v>
      </c>
      <c r="U2304">
        <v>0</v>
      </c>
      <c r="V2304">
        <v>0</v>
      </c>
      <c r="W2304">
        <v>0</v>
      </c>
      <c r="X2304">
        <v>274.0975204275918</v>
      </c>
      <c r="Y2304">
        <v>0</v>
      </c>
      <c r="Z2304">
        <v>0</v>
      </c>
      <c r="AA2304">
        <v>0</v>
      </c>
      <c r="AB2304">
        <v>90.323764403489989</v>
      </c>
      <c r="AC2304">
        <v>0</v>
      </c>
      <c r="AD2304">
        <v>0</v>
      </c>
      <c r="AE2304">
        <v>364.42128483108178</v>
      </c>
    </row>
    <row r="2305" spans="1:31" x14ac:dyDescent="0.3">
      <c r="A2305">
        <v>2714164</v>
      </c>
      <c r="B2305">
        <v>1</v>
      </c>
      <c r="C2305" t="s">
        <v>81</v>
      </c>
      <c r="D2305" t="s">
        <v>118</v>
      </c>
      <c r="E2305" t="s">
        <v>132</v>
      </c>
      <c r="F2305" t="s">
        <v>6709</v>
      </c>
      <c r="G2305" t="s">
        <v>163</v>
      </c>
      <c r="H2305" t="s">
        <v>135</v>
      </c>
      <c r="I2305" t="s">
        <v>136</v>
      </c>
      <c r="J2305" t="s">
        <v>137</v>
      </c>
      <c r="K2305" t="s">
        <v>138</v>
      </c>
      <c r="L2305" t="s">
        <v>6710</v>
      </c>
      <c r="M2305" t="s">
        <v>6711</v>
      </c>
      <c r="N2305">
        <v>3.6122222220000002</v>
      </c>
      <c r="O2305">
        <v>0</v>
      </c>
      <c r="P2305">
        <v>86</v>
      </c>
      <c r="Q2305">
        <v>0</v>
      </c>
      <c r="R2305">
        <v>7</v>
      </c>
      <c r="S2305">
        <v>0</v>
      </c>
      <c r="T2305">
        <v>5</v>
      </c>
      <c r="U2305">
        <v>0</v>
      </c>
      <c r="V2305">
        <v>0</v>
      </c>
      <c r="W2305">
        <v>0</v>
      </c>
      <c r="X2305">
        <v>53.454537001251786</v>
      </c>
      <c r="Y2305">
        <v>0</v>
      </c>
      <c r="Z2305">
        <v>2.2047606686233334</v>
      </c>
      <c r="AA2305">
        <v>0</v>
      </c>
      <c r="AB2305">
        <v>0.65641044955157335</v>
      </c>
      <c r="AC2305">
        <v>0</v>
      </c>
      <c r="AD2305">
        <v>0</v>
      </c>
      <c r="AE2305">
        <v>56.315708119426695</v>
      </c>
    </row>
    <row r="2306" spans="1:31" x14ac:dyDescent="0.3">
      <c r="A2306">
        <v>2713803</v>
      </c>
      <c r="B2306">
        <v>1</v>
      </c>
      <c r="C2306" t="s">
        <v>81</v>
      </c>
      <c r="D2306" t="s">
        <v>116</v>
      </c>
      <c r="E2306" t="s">
        <v>150</v>
      </c>
      <c r="F2306" t="s">
        <v>1721</v>
      </c>
      <c r="G2306" t="s">
        <v>158</v>
      </c>
      <c r="H2306" t="s">
        <v>153</v>
      </c>
      <c r="I2306" t="s">
        <v>136</v>
      </c>
      <c r="J2306" t="s">
        <v>3</v>
      </c>
      <c r="K2306" t="s">
        <v>138</v>
      </c>
      <c r="L2306" t="s">
        <v>6712</v>
      </c>
      <c r="M2306" t="s">
        <v>6713</v>
      </c>
      <c r="N2306">
        <v>0.59027777699999995</v>
      </c>
      <c r="O2306">
        <v>22</v>
      </c>
      <c r="P2306">
        <v>4458</v>
      </c>
      <c r="Q2306">
        <v>559</v>
      </c>
      <c r="R2306">
        <v>500</v>
      </c>
      <c r="S2306">
        <v>49</v>
      </c>
      <c r="T2306">
        <v>503</v>
      </c>
      <c r="U2306">
        <v>7</v>
      </c>
      <c r="V2306">
        <v>0</v>
      </c>
      <c r="W2306">
        <v>3.7240448993194497</v>
      </c>
      <c r="X2306">
        <v>309.2889615440788</v>
      </c>
      <c r="Y2306">
        <v>148.5404296960823</v>
      </c>
      <c r="Z2306">
        <v>61.612880987719734</v>
      </c>
      <c r="AA2306">
        <v>230.51754723383138</v>
      </c>
      <c r="AB2306">
        <v>86.894246071762794</v>
      </c>
      <c r="AC2306">
        <v>84.505714303417705</v>
      </c>
      <c r="AD2306">
        <v>0</v>
      </c>
      <c r="AE2306">
        <v>925.08382473621214</v>
      </c>
    </row>
    <row r="2307" spans="1:31" x14ac:dyDescent="0.3">
      <c r="A2307">
        <v>2713852</v>
      </c>
      <c r="B2307">
        <v>1</v>
      </c>
      <c r="C2307" t="s">
        <v>81</v>
      </c>
      <c r="D2307" t="s">
        <v>124</v>
      </c>
      <c r="E2307" t="s">
        <v>150</v>
      </c>
      <c r="F2307" t="s">
        <v>6714</v>
      </c>
      <c r="G2307" t="s">
        <v>209</v>
      </c>
      <c r="H2307" t="s">
        <v>153</v>
      </c>
      <c r="I2307" t="s">
        <v>136</v>
      </c>
      <c r="J2307" t="s">
        <v>137</v>
      </c>
      <c r="K2307" t="s">
        <v>210</v>
      </c>
      <c r="L2307" t="s">
        <v>6715</v>
      </c>
      <c r="M2307" t="s">
        <v>6716</v>
      </c>
      <c r="N2307">
        <v>6.5519444440000001</v>
      </c>
      <c r="O2307">
        <v>2</v>
      </c>
      <c r="P2307">
        <v>4335</v>
      </c>
      <c r="Q2307">
        <v>6</v>
      </c>
      <c r="R2307">
        <v>83</v>
      </c>
      <c r="S2307">
        <v>6</v>
      </c>
      <c r="T2307">
        <v>782</v>
      </c>
      <c r="U2307">
        <v>2</v>
      </c>
      <c r="V2307">
        <v>1</v>
      </c>
      <c r="W2307">
        <v>2.636990167425</v>
      </c>
      <c r="X2307">
        <v>4674.2454260459772</v>
      </c>
      <c r="Y2307">
        <v>176.5042642051024</v>
      </c>
      <c r="Z2307">
        <v>197.74667861186256</v>
      </c>
      <c r="AA2307">
        <v>131.57453224318957</v>
      </c>
      <c r="AB2307">
        <v>2916.1254948596202</v>
      </c>
      <c r="AC2307">
        <v>1187.5634090596322</v>
      </c>
      <c r="AD2307">
        <v>7.525312451706804</v>
      </c>
      <c r="AE2307">
        <v>9293.9221076445174</v>
      </c>
    </row>
    <row r="2308" spans="1:31" x14ac:dyDescent="0.3">
      <c r="A2308">
        <v>2714516</v>
      </c>
      <c r="B2308">
        <v>1</v>
      </c>
      <c r="C2308" t="s">
        <v>81</v>
      </c>
      <c r="D2308" t="s">
        <v>127</v>
      </c>
      <c r="E2308" t="s">
        <v>132</v>
      </c>
      <c r="F2308" t="s">
        <v>1595</v>
      </c>
      <c r="G2308" t="s">
        <v>409</v>
      </c>
      <c r="H2308" t="s">
        <v>135</v>
      </c>
      <c r="I2308" t="s">
        <v>136</v>
      </c>
      <c r="J2308" t="s">
        <v>137</v>
      </c>
      <c r="K2308" t="s">
        <v>138</v>
      </c>
      <c r="L2308" t="s">
        <v>6717</v>
      </c>
      <c r="M2308" t="s">
        <v>6718</v>
      </c>
      <c r="N2308">
        <v>1.2483333329999999</v>
      </c>
      <c r="O2308">
        <v>0</v>
      </c>
      <c r="P2308">
        <v>151</v>
      </c>
      <c r="Q2308">
        <v>0</v>
      </c>
      <c r="R2308">
        <v>12</v>
      </c>
      <c r="S2308">
        <v>0</v>
      </c>
      <c r="T2308">
        <v>10</v>
      </c>
      <c r="U2308">
        <v>0</v>
      </c>
      <c r="V2308">
        <v>0</v>
      </c>
      <c r="W2308">
        <v>0</v>
      </c>
      <c r="X2308">
        <v>34.383768385848491</v>
      </c>
      <c r="Y2308">
        <v>0</v>
      </c>
      <c r="Z2308">
        <v>3.1483659519991654</v>
      </c>
      <c r="AA2308">
        <v>0</v>
      </c>
      <c r="AB2308">
        <v>5.2742853630469986</v>
      </c>
      <c r="AC2308">
        <v>0</v>
      </c>
      <c r="AD2308">
        <v>0</v>
      </c>
      <c r="AE2308">
        <v>42.806419700894658</v>
      </c>
    </row>
    <row r="2309" spans="1:31" x14ac:dyDescent="0.3">
      <c r="A2309">
        <v>2714181</v>
      </c>
      <c r="B2309">
        <v>1</v>
      </c>
      <c r="C2309" t="s">
        <v>80</v>
      </c>
      <c r="D2309" t="s">
        <v>94</v>
      </c>
      <c r="E2309" t="s">
        <v>150</v>
      </c>
      <c r="F2309" t="s">
        <v>6719</v>
      </c>
      <c r="G2309" t="s">
        <v>152</v>
      </c>
      <c r="H2309" t="s">
        <v>153</v>
      </c>
      <c r="I2309" t="s">
        <v>136</v>
      </c>
      <c r="J2309" t="s">
        <v>137</v>
      </c>
      <c r="K2309" t="s">
        <v>138</v>
      </c>
      <c r="L2309" t="s">
        <v>6720</v>
      </c>
      <c r="M2309" t="s">
        <v>6721</v>
      </c>
      <c r="N2309">
        <v>0.90611111099999997</v>
      </c>
      <c r="O2309">
        <v>0</v>
      </c>
      <c r="P2309">
        <v>0</v>
      </c>
      <c r="Q2309">
        <v>1</v>
      </c>
      <c r="R2309">
        <v>132</v>
      </c>
      <c r="S2309">
        <v>0</v>
      </c>
      <c r="T2309">
        <v>8</v>
      </c>
      <c r="U2309">
        <v>0</v>
      </c>
      <c r="V2309">
        <v>0</v>
      </c>
      <c r="W2309">
        <v>0</v>
      </c>
      <c r="X2309">
        <v>0</v>
      </c>
      <c r="Y2309">
        <v>0.47535617053166662</v>
      </c>
      <c r="Z2309">
        <v>7.0400200108582087</v>
      </c>
      <c r="AA2309">
        <v>0</v>
      </c>
      <c r="AB2309">
        <v>1.1257230315433333</v>
      </c>
      <c r="AC2309">
        <v>0</v>
      </c>
      <c r="AD2309">
        <v>0</v>
      </c>
      <c r="AE2309">
        <v>8.6410992129332094</v>
      </c>
    </row>
    <row r="2310" spans="1:31" x14ac:dyDescent="0.3">
      <c r="A2310">
        <v>2713826</v>
      </c>
      <c r="B2310">
        <v>1</v>
      </c>
      <c r="C2310" t="s">
        <v>80</v>
      </c>
      <c r="D2310" t="s">
        <v>111</v>
      </c>
      <c r="E2310" t="s">
        <v>132</v>
      </c>
      <c r="F2310" t="s">
        <v>6722</v>
      </c>
      <c r="G2310" t="s">
        <v>209</v>
      </c>
      <c r="H2310" t="s">
        <v>135</v>
      </c>
      <c r="I2310" t="s">
        <v>136</v>
      </c>
      <c r="J2310" t="s">
        <v>137</v>
      </c>
      <c r="K2310" t="s">
        <v>210</v>
      </c>
      <c r="L2310" t="s">
        <v>6723</v>
      </c>
      <c r="M2310" t="s">
        <v>6724</v>
      </c>
      <c r="N2310">
        <v>5.3263888880000003</v>
      </c>
      <c r="O2310">
        <v>0</v>
      </c>
      <c r="P2310">
        <v>7</v>
      </c>
      <c r="Q2310">
        <v>0</v>
      </c>
      <c r="R2310">
        <v>1</v>
      </c>
      <c r="S2310">
        <v>0</v>
      </c>
      <c r="T2310">
        <v>6</v>
      </c>
      <c r="U2310">
        <v>0</v>
      </c>
      <c r="V2310">
        <v>0</v>
      </c>
      <c r="W2310">
        <v>0</v>
      </c>
      <c r="X2310">
        <v>109.84185158715133</v>
      </c>
      <c r="Y2310">
        <v>0</v>
      </c>
      <c r="Z2310">
        <v>0.69952197672685512</v>
      </c>
      <c r="AA2310">
        <v>0</v>
      </c>
      <c r="AB2310">
        <v>61.892090433382499</v>
      </c>
      <c r="AC2310">
        <v>0</v>
      </c>
      <c r="AD2310">
        <v>0</v>
      </c>
      <c r="AE2310">
        <v>172.43346399726067</v>
      </c>
    </row>
    <row r="2311" spans="1:31" x14ac:dyDescent="0.3">
      <c r="A2311">
        <v>2714158</v>
      </c>
      <c r="B2311">
        <v>1</v>
      </c>
      <c r="C2311" t="s">
        <v>80</v>
      </c>
      <c r="D2311" t="s">
        <v>90</v>
      </c>
      <c r="E2311" t="s">
        <v>145</v>
      </c>
      <c r="F2311" t="s">
        <v>6725</v>
      </c>
      <c r="G2311" t="s">
        <v>230</v>
      </c>
      <c r="H2311" t="s">
        <v>135</v>
      </c>
      <c r="I2311" t="s">
        <v>136</v>
      </c>
      <c r="J2311" t="s">
        <v>137</v>
      </c>
      <c r="K2311" t="s">
        <v>138</v>
      </c>
      <c r="L2311" t="s">
        <v>6726</v>
      </c>
      <c r="M2311" t="s">
        <v>6727</v>
      </c>
      <c r="N2311">
        <v>4.6894444440000003</v>
      </c>
      <c r="O2311">
        <v>0</v>
      </c>
      <c r="P2311">
        <v>2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3.8559850537432903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3.8559850537432903</v>
      </c>
    </row>
    <row r="2312" spans="1:31" x14ac:dyDescent="0.3">
      <c r="A2312">
        <v>2714201</v>
      </c>
      <c r="B2312">
        <v>1</v>
      </c>
      <c r="C2312" t="s">
        <v>80</v>
      </c>
      <c r="D2312" t="s">
        <v>95</v>
      </c>
      <c r="E2312" t="s">
        <v>161</v>
      </c>
      <c r="F2312" t="s">
        <v>6728</v>
      </c>
      <c r="G2312" t="s">
        <v>409</v>
      </c>
      <c r="H2312" t="s">
        <v>135</v>
      </c>
      <c r="I2312" t="s">
        <v>136</v>
      </c>
      <c r="J2312" t="s">
        <v>137</v>
      </c>
      <c r="K2312" t="s">
        <v>138</v>
      </c>
      <c r="L2312" t="s">
        <v>6729</v>
      </c>
      <c r="M2312" t="s">
        <v>6730</v>
      </c>
      <c r="N2312">
        <v>1.939444444</v>
      </c>
      <c r="O2312">
        <v>0</v>
      </c>
      <c r="P2312">
        <v>49</v>
      </c>
      <c r="Q2312">
        <v>0</v>
      </c>
      <c r="R2312">
        <v>0</v>
      </c>
      <c r="S2312">
        <v>0</v>
      </c>
      <c r="T2312">
        <v>12</v>
      </c>
      <c r="U2312">
        <v>0</v>
      </c>
      <c r="V2312">
        <v>0</v>
      </c>
      <c r="W2312">
        <v>0</v>
      </c>
      <c r="X2312">
        <v>12.261226919415551</v>
      </c>
      <c r="Y2312">
        <v>0</v>
      </c>
      <c r="Z2312">
        <v>0</v>
      </c>
      <c r="AA2312">
        <v>0</v>
      </c>
      <c r="AB2312">
        <v>7.0009391843873674</v>
      </c>
      <c r="AC2312">
        <v>0</v>
      </c>
      <c r="AD2312">
        <v>0</v>
      </c>
      <c r="AE2312">
        <v>19.262166103802919</v>
      </c>
    </row>
    <row r="2313" spans="1:31" x14ac:dyDescent="0.3">
      <c r="A2313">
        <v>2714324</v>
      </c>
      <c r="B2313">
        <v>1</v>
      </c>
      <c r="C2313" t="s">
        <v>80</v>
      </c>
      <c r="D2313" t="s">
        <v>105</v>
      </c>
      <c r="E2313" t="s">
        <v>161</v>
      </c>
      <c r="F2313" t="s">
        <v>6731</v>
      </c>
      <c r="G2313" t="s">
        <v>163</v>
      </c>
      <c r="H2313" t="s">
        <v>135</v>
      </c>
      <c r="I2313" t="s">
        <v>136</v>
      </c>
      <c r="J2313" t="s">
        <v>137</v>
      </c>
      <c r="K2313" t="s">
        <v>138</v>
      </c>
      <c r="L2313" t="s">
        <v>6732</v>
      </c>
      <c r="M2313" t="s">
        <v>6733</v>
      </c>
      <c r="N2313">
        <v>1.4225000000000001</v>
      </c>
      <c r="O2313">
        <v>0</v>
      </c>
      <c r="P2313">
        <v>2</v>
      </c>
      <c r="Q2313">
        <v>0</v>
      </c>
      <c r="R2313">
        <v>17</v>
      </c>
      <c r="S2313">
        <v>0</v>
      </c>
      <c r="T2313">
        <v>6</v>
      </c>
      <c r="U2313">
        <v>0</v>
      </c>
      <c r="V2313">
        <v>0</v>
      </c>
      <c r="W2313">
        <v>0</v>
      </c>
      <c r="X2313">
        <v>0.64020696387666665</v>
      </c>
      <c r="Y2313">
        <v>0</v>
      </c>
      <c r="Z2313">
        <v>6.2756335995062758</v>
      </c>
      <c r="AA2313">
        <v>0</v>
      </c>
      <c r="AB2313">
        <v>3.2273376285624251</v>
      </c>
      <c r="AC2313">
        <v>0</v>
      </c>
      <c r="AD2313">
        <v>0</v>
      </c>
      <c r="AE2313">
        <v>10.143178191945367</v>
      </c>
    </row>
    <row r="2314" spans="1:31" x14ac:dyDescent="0.3">
      <c r="A2314">
        <v>2713783</v>
      </c>
      <c r="B2314">
        <v>1</v>
      </c>
      <c r="C2314" t="s">
        <v>81</v>
      </c>
      <c r="D2314" t="s">
        <v>118</v>
      </c>
      <c r="E2314" t="s">
        <v>132</v>
      </c>
      <c r="F2314" t="s">
        <v>6734</v>
      </c>
      <c r="G2314" t="s">
        <v>209</v>
      </c>
      <c r="H2314" t="s">
        <v>135</v>
      </c>
      <c r="I2314" t="s">
        <v>136</v>
      </c>
      <c r="J2314" t="s">
        <v>137</v>
      </c>
      <c r="K2314" t="s">
        <v>210</v>
      </c>
      <c r="L2314" t="s">
        <v>6735</v>
      </c>
      <c r="M2314" t="s">
        <v>6736</v>
      </c>
      <c r="N2314">
        <v>0.72055555500000001</v>
      </c>
      <c r="O2314">
        <v>0</v>
      </c>
      <c r="P2314">
        <v>3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0.33234096672267999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0.33234096672267999</v>
      </c>
    </row>
    <row r="2315" spans="1:31" x14ac:dyDescent="0.3">
      <c r="A2315">
        <v>2713952</v>
      </c>
      <c r="B2315">
        <v>1</v>
      </c>
      <c r="C2315" t="s">
        <v>81</v>
      </c>
      <c r="D2315" t="s">
        <v>113</v>
      </c>
      <c r="E2315" t="s">
        <v>156</v>
      </c>
      <c r="F2315" t="s">
        <v>6737</v>
      </c>
      <c r="G2315" t="s">
        <v>2306</v>
      </c>
      <c r="H2315" t="s">
        <v>153</v>
      </c>
      <c r="I2315" t="s">
        <v>136</v>
      </c>
      <c r="J2315" t="s">
        <v>3</v>
      </c>
      <c r="K2315" t="s">
        <v>138</v>
      </c>
      <c r="L2315" t="s">
        <v>6738</v>
      </c>
      <c r="M2315" t="s">
        <v>6739</v>
      </c>
      <c r="N2315">
        <v>0.74833333300000004</v>
      </c>
      <c r="O2315">
        <v>0</v>
      </c>
      <c r="P2315">
        <v>0</v>
      </c>
      <c r="Q2315">
        <v>0</v>
      </c>
      <c r="R2315">
        <v>0</v>
      </c>
      <c r="S2315">
        <v>5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50.769358034554465</v>
      </c>
      <c r="AB2315">
        <v>0</v>
      </c>
      <c r="AC2315">
        <v>0</v>
      </c>
      <c r="AD2315">
        <v>0</v>
      </c>
      <c r="AE2315">
        <v>50.769358034554465</v>
      </c>
    </row>
    <row r="2316" spans="1:31" x14ac:dyDescent="0.3">
      <c r="A2316">
        <v>2713703</v>
      </c>
      <c r="B2316">
        <v>1</v>
      </c>
      <c r="C2316" t="s">
        <v>81</v>
      </c>
      <c r="D2316" t="s">
        <v>112</v>
      </c>
      <c r="E2316" t="s">
        <v>161</v>
      </c>
      <c r="F2316" t="s">
        <v>6740</v>
      </c>
      <c r="G2316" t="s">
        <v>163</v>
      </c>
      <c r="H2316" t="s">
        <v>135</v>
      </c>
      <c r="I2316" t="s">
        <v>136</v>
      </c>
      <c r="J2316" t="s">
        <v>137</v>
      </c>
      <c r="K2316" t="s">
        <v>138</v>
      </c>
      <c r="L2316" t="s">
        <v>6741</v>
      </c>
      <c r="M2316" t="s">
        <v>6742</v>
      </c>
      <c r="N2316">
        <v>3.5213888880000002</v>
      </c>
      <c r="O2316">
        <v>0</v>
      </c>
      <c r="P2316">
        <v>2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</row>
    <row r="2317" spans="1:31" x14ac:dyDescent="0.3">
      <c r="A2317">
        <v>2714138</v>
      </c>
      <c r="B2317">
        <v>1</v>
      </c>
      <c r="C2317" t="s">
        <v>80</v>
      </c>
      <c r="D2317" t="s">
        <v>110</v>
      </c>
      <c r="E2317" t="s">
        <v>132</v>
      </c>
      <c r="F2317" t="s">
        <v>6743</v>
      </c>
      <c r="G2317" t="s">
        <v>170</v>
      </c>
      <c r="H2317" t="s">
        <v>135</v>
      </c>
      <c r="I2317" t="s">
        <v>136</v>
      </c>
      <c r="J2317" t="s">
        <v>137</v>
      </c>
      <c r="K2317" t="s">
        <v>138</v>
      </c>
      <c r="L2317" t="s">
        <v>6744</v>
      </c>
      <c r="M2317" t="s">
        <v>6745</v>
      </c>
      <c r="N2317">
        <v>2.1</v>
      </c>
      <c r="O2317">
        <v>0</v>
      </c>
      <c r="P2317">
        <v>36</v>
      </c>
      <c r="Q2317">
        <v>0</v>
      </c>
      <c r="R2317">
        <v>0</v>
      </c>
      <c r="S2317">
        <v>0</v>
      </c>
      <c r="T2317">
        <v>51</v>
      </c>
      <c r="U2317">
        <v>0</v>
      </c>
      <c r="V2317">
        <v>0</v>
      </c>
      <c r="W2317">
        <v>0</v>
      </c>
      <c r="X2317">
        <v>15.863415052298372</v>
      </c>
      <c r="Y2317">
        <v>0</v>
      </c>
      <c r="Z2317">
        <v>0</v>
      </c>
      <c r="AA2317">
        <v>0</v>
      </c>
      <c r="AB2317">
        <v>89.347317740420294</v>
      </c>
      <c r="AC2317">
        <v>0</v>
      </c>
      <c r="AD2317">
        <v>0</v>
      </c>
      <c r="AE2317">
        <v>105.21073279271866</v>
      </c>
    </row>
    <row r="2318" spans="1:31" x14ac:dyDescent="0.3">
      <c r="A2318">
        <v>2713889</v>
      </c>
      <c r="B2318">
        <v>1</v>
      </c>
      <c r="C2318" t="s">
        <v>80</v>
      </c>
      <c r="D2318" t="s">
        <v>100</v>
      </c>
      <c r="E2318" t="s">
        <v>150</v>
      </c>
      <c r="F2318" t="s">
        <v>6746</v>
      </c>
      <c r="G2318" t="s">
        <v>185</v>
      </c>
      <c r="H2318" t="s">
        <v>153</v>
      </c>
      <c r="I2318" t="s">
        <v>136</v>
      </c>
      <c r="J2318" t="s">
        <v>137</v>
      </c>
      <c r="K2318" t="s">
        <v>138</v>
      </c>
      <c r="L2318" t="s">
        <v>6747</v>
      </c>
      <c r="M2318" t="s">
        <v>6748</v>
      </c>
      <c r="N2318">
        <v>1.4952777770000001</v>
      </c>
      <c r="O2318">
        <v>0</v>
      </c>
      <c r="P2318">
        <v>0</v>
      </c>
      <c r="Q2318">
        <v>0</v>
      </c>
      <c r="R2318">
        <v>0</v>
      </c>
      <c r="S2318">
        <v>1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6.6171300168194733</v>
      </c>
      <c r="AB2318">
        <v>0</v>
      </c>
      <c r="AC2318">
        <v>0</v>
      </c>
      <c r="AD2318">
        <v>0</v>
      </c>
      <c r="AE2318">
        <v>6.6171300168194733</v>
      </c>
    </row>
    <row r="2319" spans="1:31" x14ac:dyDescent="0.3">
      <c r="A2319">
        <v>2714536</v>
      </c>
      <c r="B2319">
        <v>1</v>
      </c>
      <c r="C2319" t="s">
        <v>80</v>
      </c>
      <c r="D2319" t="s">
        <v>107</v>
      </c>
      <c r="E2319" t="s">
        <v>156</v>
      </c>
      <c r="F2319" t="s">
        <v>3560</v>
      </c>
      <c r="G2319" t="s">
        <v>152</v>
      </c>
      <c r="H2319" t="s">
        <v>153</v>
      </c>
      <c r="I2319" t="s">
        <v>136</v>
      </c>
      <c r="J2319" t="s">
        <v>137</v>
      </c>
      <c r="K2319" t="s">
        <v>138</v>
      </c>
      <c r="L2319" t="s">
        <v>6749</v>
      </c>
      <c r="M2319" t="s">
        <v>6750</v>
      </c>
      <c r="N2319">
        <v>0.87194444400000004</v>
      </c>
      <c r="O2319">
        <v>0</v>
      </c>
      <c r="P2319">
        <v>2510</v>
      </c>
      <c r="Q2319">
        <v>0</v>
      </c>
      <c r="R2319">
        <v>3</v>
      </c>
      <c r="S2319">
        <v>2</v>
      </c>
      <c r="T2319">
        <v>184</v>
      </c>
      <c r="U2319">
        <v>0</v>
      </c>
      <c r="V2319">
        <v>1</v>
      </c>
      <c r="W2319">
        <v>0</v>
      </c>
      <c r="X2319">
        <v>190.96651018534246</v>
      </c>
      <c r="Y2319">
        <v>0</v>
      </c>
      <c r="Z2319">
        <v>0.80171093141840011</v>
      </c>
      <c r="AA2319">
        <v>28.030832738019466</v>
      </c>
      <c r="AB2319">
        <v>80.710369602945207</v>
      </c>
      <c r="AC2319">
        <v>0</v>
      </c>
      <c r="AD2319">
        <v>9.5043678342775009E-2</v>
      </c>
      <c r="AE2319">
        <v>300.60446713606831</v>
      </c>
    </row>
    <row r="2320" spans="1:31" x14ac:dyDescent="0.3">
      <c r="A2320">
        <v>2714038</v>
      </c>
      <c r="B2320">
        <v>1</v>
      </c>
      <c r="C2320" t="s">
        <v>81</v>
      </c>
      <c r="D2320" t="s">
        <v>118</v>
      </c>
      <c r="E2320" t="s">
        <v>161</v>
      </c>
      <c r="F2320" t="s">
        <v>6751</v>
      </c>
      <c r="G2320" t="s">
        <v>163</v>
      </c>
      <c r="H2320" t="s">
        <v>135</v>
      </c>
      <c r="I2320" t="s">
        <v>136</v>
      </c>
      <c r="J2320" t="s">
        <v>137</v>
      </c>
      <c r="K2320" t="s">
        <v>138</v>
      </c>
      <c r="L2320" t="s">
        <v>6752</v>
      </c>
      <c r="M2320" t="s">
        <v>6753</v>
      </c>
      <c r="N2320">
        <v>8.8222222220000006</v>
      </c>
      <c r="O2320">
        <v>0</v>
      </c>
      <c r="P2320">
        <v>1</v>
      </c>
      <c r="Q2320">
        <v>0</v>
      </c>
      <c r="R2320">
        <v>1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</row>
    <row r="2321" spans="1:31" x14ac:dyDescent="0.3">
      <c r="A2321">
        <v>2714287</v>
      </c>
      <c r="B2321">
        <v>1</v>
      </c>
      <c r="C2321" t="s">
        <v>80</v>
      </c>
      <c r="D2321" t="s">
        <v>94</v>
      </c>
      <c r="E2321" t="s">
        <v>161</v>
      </c>
      <c r="F2321" t="s">
        <v>6754</v>
      </c>
      <c r="G2321" t="s">
        <v>163</v>
      </c>
      <c r="H2321" t="s">
        <v>135</v>
      </c>
      <c r="I2321" t="s">
        <v>136</v>
      </c>
      <c r="J2321" t="s">
        <v>137</v>
      </c>
      <c r="K2321" t="s">
        <v>138</v>
      </c>
      <c r="L2321" t="s">
        <v>6755</v>
      </c>
      <c r="M2321" t="s">
        <v>6756</v>
      </c>
      <c r="N2321">
        <v>4.7836111109999999</v>
      </c>
      <c r="O2321">
        <v>0</v>
      </c>
      <c r="P2321">
        <v>5</v>
      </c>
      <c r="Q2321">
        <v>0</v>
      </c>
      <c r="R2321">
        <v>5</v>
      </c>
      <c r="S2321">
        <v>0</v>
      </c>
      <c r="T2321">
        <v>13</v>
      </c>
      <c r="U2321">
        <v>0</v>
      </c>
      <c r="V2321">
        <v>0</v>
      </c>
      <c r="W2321">
        <v>0</v>
      </c>
      <c r="X2321">
        <v>3.3204095434692009</v>
      </c>
      <c r="Y2321">
        <v>0</v>
      </c>
      <c r="Z2321">
        <v>9.4651234665477002</v>
      </c>
      <c r="AA2321">
        <v>0</v>
      </c>
      <c r="AB2321">
        <v>13.888541744179188</v>
      </c>
      <c r="AC2321">
        <v>0</v>
      </c>
      <c r="AD2321">
        <v>0</v>
      </c>
      <c r="AE2321">
        <v>26.674074754196091</v>
      </c>
    </row>
    <row r="2322" spans="1:31" x14ac:dyDescent="0.3">
      <c r="A2322">
        <v>2713746</v>
      </c>
      <c r="B2322">
        <v>1</v>
      </c>
      <c r="C2322" t="s">
        <v>81</v>
      </c>
      <c r="D2322" t="s">
        <v>128</v>
      </c>
      <c r="E2322" t="s">
        <v>132</v>
      </c>
      <c r="F2322" t="s">
        <v>6757</v>
      </c>
      <c r="G2322" t="s">
        <v>170</v>
      </c>
      <c r="H2322" t="s">
        <v>135</v>
      </c>
      <c r="I2322" t="s">
        <v>136</v>
      </c>
      <c r="J2322" t="s">
        <v>137</v>
      </c>
      <c r="K2322" t="s">
        <v>138</v>
      </c>
      <c r="L2322" t="s">
        <v>6758</v>
      </c>
      <c r="M2322" t="s">
        <v>6759</v>
      </c>
      <c r="N2322">
        <v>0.85027777699999996</v>
      </c>
      <c r="O2322">
        <v>0</v>
      </c>
      <c r="P2322">
        <v>114</v>
      </c>
      <c r="Q2322">
        <v>0</v>
      </c>
      <c r="R2322">
        <v>1</v>
      </c>
      <c r="S2322">
        <v>0</v>
      </c>
      <c r="T2322">
        <v>18</v>
      </c>
      <c r="U2322">
        <v>0</v>
      </c>
      <c r="V2322">
        <v>0</v>
      </c>
      <c r="W2322">
        <v>0</v>
      </c>
      <c r="X2322">
        <v>11.697125334629995</v>
      </c>
      <c r="Y2322">
        <v>0</v>
      </c>
      <c r="Z2322">
        <v>0.4627096209574999</v>
      </c>
      <c r="AA2322">
        <v>0</v>
      </c>
      <c r="AB2322">
        <v>7.0945321964864672</v>
      </c>
      <c r="AC2322">
        <v>0</v>
      </c>
      <c r="AD2322">
        <v>0</v>
      </c>
      <c r="AE2322">
        <v>19.254367152073961</v>
      </c>
    </row>
    <row r="2323" spans="1:31" x14ac:dyDescent="0.3">
      <c r="A2323">
        <v>2714313</v>
      </c>
      <c r="B2323">
        <v>1</v>
      </c>
      <c r="C2323" t="s">
        <v>80</v>
      </c>
      <c r="D2323" t="s">
        <v>108</v>
      </c>
      <c r="E2323" t="s">
        <v>161</v>
      </c>
      <c r="F2323" t="s">
        <v>6760</v>
      </c>
      <c r="G2323" t="s">
        <v>163</v>
      </c>
      <c r="H2323" t="s">
        <v>135</v>
      </c>
      <c r="I2323" t="s">
        <v>136</v>
      </c>
      <c r="J2323" t="s">
        <v>137</v>
      </c>
      <c r="K2323" t="s">
        <v>138</v>
      </c>
      <c r="L2323" t="s">
        <v>6761</v>
      </c>
      <c r="M2323" t="s">
        <v>6762</v>
      </c>
      <c r="N2323">
        <v>4.8541666660000002</v>
      </c>
      <c r="O2323">
        <v>0</v>
      </c>
      <c r="P2323">
        <v>9</v>
      </c>
      <c r="Q2323">
        <v>0</v>
      </c>
      <c r="R2323">
        <v>3</v>
      </c>
      <c r="S2323">
        <v>0</v>
      </c>
      <c r="T2323">
        <v>2</v>
      </c>
      <c r="U2323">
        <v>0</v>
      </c>
      <c r="V2323">
        <v>0</v>
      </c>
      <c r="W2323">
        <v>0</v>
      </c>
      <c r="X2323">
        <v>3.3747617597080555</v>
      </c>
      <c r="Y2323">
        <v>0</v>
      </c>
      <c r="Z2323">
        <v>0.45051303475715254</v>
      </c>
      <c r="AA2323">
        <v>0</v>
      </c>
      <c r="AB2323">
        <v>5.2662217710724999</v>
      </c>
      <c r="AC2323">
        <v>0</v>
      </c>
      <c r="AD2323">
        <v>0</v>
      </c>
      <c r="AE2323">
        <v>9.0914965655377085</v>
      </c>
    </row>
    <row r="2324" spans="1:31" x14ac:dyDescent="0.3">
      <c r="A2324">
        <v>2714290</v>
      </c>
      <c r="B2324">
        <v>1</v>
      </c>
      <c r="C2324" t="s">
        <v>80</v>
      </c>
      <c r="D2324" t="s">
        <v>108</v>
      </c>
      <c r="E2324" t="s">
        <v>161</v>
      </c>
      <c r="F2324" t="s">
        <v>6763</v>
      </c>
      <c r="G2324" t="s">
        <v>163</v>
      </c>
      <c r="H2324" t="s">
        <v>135</v>
      </c>
      <c r="I2324" t="s">
        <v>136</v>
      </c>
      <c r="J2324" t="s">
        <v>137</v>
      </c>
      <c r="K2324" t="s">
        <v>138</v>
      </c>
      <c r="L2324" t="s">
        <v>6764</v>
      </c>
      <c r="M2324" t="s">
        <v>6765</v>
      </c>
      <c r="N2324">
        <v>1.974444444</v>
      </c>
      <c r="O2324">
        <v>0</v>
      </c>
      <c r="P2324">
        <v>7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2.17989828025466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2.17989828025466</v>
      </c>
    </row>
    <row r="2325" spans="1:31" x14ac:dyDescent="0.3">
      <c r="A2325">
        <v>2714499</v>
      </c>
      <c r="B2325">
        <v>1</v>
      </c>
      <c r="C2325" t="s">
        <v>80</v>
      </c>
      <c r="D2325" t="s">
        <v>95</v>
      </c>
      <c r="E2325" t="s">
        <v>213</v>
      </c>
      <c r="F2325" t="s">
        <v>6248</v>
      </c>
      <c r="G2325" t="s">
        <v>152</v>
      </c>
      <c r="H2325" t="s">
        <v>153</v>
      </c>
      <c r="I2325" t="s">
        <v>136</v>
      </c>
      <c r="J2325" t="s">
        <v>137</v>
      </c>
      <c r="K2325" t="s">
        <v>138</v>
      </c>
      <c r="L2325" t="s">
        <v>6766</v>
      </c>
      <c r="M2325" t="s">
        <v>6767</v>
      </c>
      <c r="N2325">
        <v>2.7086111110000002</v>
      </c>
      <c r="O2325">
        <v>2</v>
      </c>
      <c r="P2325">
        <v>944</v>
      </c>
      <c r="Q2325">
        <v>5</v>
      </c>
      <c r="R2325">
        <v>26</v>
      </c>
      <c r="S2325">
        <v>28</v>
      </c>
      <c r="T2325">
        <v>59</v>
      </c>
      <c r="U2325">
        <v>2</v>
      </c>
      <c r="V2325">
        <v>0</v>
      </c>
      <c r="W2325">
        <v>1.7723232172440253</v>
      </c>
      <c r="X2325">
        <v>362.70353131519323</v>
      </c>
      <c r="Y2325">
        <v>8.474205805196549</v>
      </c>
      <c r="Z2325">
        <v>12.995006014111784</v>
      </c>
      <c r="AA2325">
        <v>647.45406330908077</v>
      </c>
      <c r="AB2325">
        <v>51.630634125157115</v>
      </c>
      <c r="AC2325">
        <v>162.65773172679445</v>
      </c>
      <c r="AD2325">
        <v>0</v>
      </c>
      <c r="AE2325">
        <v>1247.687495512778</v>
      </c>
    </row>
    <row r="2326" spans="1:31" x14ac:dyDescent="0.3">
      <c r="A2326">
        <v>2714522</v>
      </c>
      <c r="B2326">
        <v>1</v>
      </c>
      <c r="C2326" t="s">
        <v>80</v>
      </c>
      <c r="D2326" t="s">
        <v>102</v>
      </c>
      <c r="E2326" t="s">
        <v>213</v>
      </c>
      <c r="F2326" t="s">
        <v>6768</v>
      </c>
      <c r="G2326" t="s">
        <v>152</v>
      </c>
      <c r="H2326" t="s">
        <v>153</v>
      </c>
      <c r="I2326" t="s">
        <v>136</v>
      </c>
      <c r="J2326" t="s">
        <v>137</v>
      </c>
      <c r="K2326" t="s">
        <v>138</v>
      </c>
      <c r="L2326" t="s">
        <v>6769</v>
      </c>
      <c r="M2326" t="s">
        <v>6770</v>
      </c>
      <c r="N2326">
        <v>0.41305555500000002</v>
      </c>
      <c r="O2326">
        <v>0</v>
      </c>
      <c r="P2326">
        <v>2675</v>
      </c>
      <c r="Q2326">
        <v>0</v>
      </c>
      <c r="R2326">
        <v>73</v>
      </c>
      <c r="S2326">
        <v>5</v>
      </c>
      <c r="T2326">
        <v>474</v>
      </c>
      <c r="U2326">
        <v>0</v>
      </c>
      <c r="V2326">
        <v>2</v>
      </c>
      <c r="W2326">
        <v>0</v>
      </c>
      <c r="X2326">
        <v>205.66099537167622</v>
      </c>
      <c r="Y2326">
        <v>0</v>
      </c>
      <c r="Z2326">
        <v>3.5393630708467438</v>
      </c>
      <c r="AA2326">
        <v>46.116001219970286</v>
      </c>
      <c r="AB2326">
        <v>75.006321516525617</v>
      </c>
      <c r="AC2326">
        <v>0</v>
      </c>
      <c r="AD2326">
        <v>22.260444610322836</v>
      </c>
      <c r="AE2326">
        <v>352.58312578934175</v>
      </c>
    </row>
    <row r="2327" spans="1:31" x14ac:dyDescent="0.3">
      <c r="A2327">
        <v>2714104</v>
      </c>
      <c r="B2327">
        <v>1</v>
      </c>
      <c r="C2327" t="s">
        <v>80</v>
      </c>
      <c r="D2327" t="s">
        <v>106</v>
      </c>
      <c r="E2327" t="s">
        <v>132</v>
      </c>
      <c r="F2327" t="s">
        <v>6771</v>
      </c>
      <c r="G2327" t="s">
        <v>134</v>
      </c>
      <c r="H2327" t="s">
        <v>135</v>
      </c>
      <c r="I2327" t="s">
        <v>136</v>
      </c>
      <c r="J2327" t="s">
        <v>137</v>
      </c>
      <c r="K2327" t="s">
        <v>138</v>
      </c>
      <c r="L2327" t="s">
        <v>6772</v>
      </c>
      <c r="M2327" t="s">
        <v>6773</v>
      </c>
      <c r="N2327">
        <v>0.82499999999999996</v>
      </c>
      <c r="O2327">
        <v>0</v>
      </c>
      <c r="P2327">
        <v>4</v>
      </c>
      <c r="Q2327">
        <v>0</v>
      </c>
      <c r="R2327">
        <v>12</v>
      </c>
      <c r="S2327">
        <v>0</v>
      </c>
      <c r="T2327">
        <v>7</v>
      </c>
      <c r="U2327">
        <v>0</v>
      </c>
      <c r="V2327">
        <v>0</v>
      </c>
      <c r="W2327">
        <v>0</v>
      </c>
      <c r="X2327">
        <v>8.1478990110450011E-2</v>
      </c>
      <c r="Y2327">
        <v>0</v>
      </c>
      <c r="Z2327">
        <v>8.7188017972360505</v>
      </c>
      <c r="AA2327">
        <v>0</v>
      </c>
      <c r="AB2327">
        <v>7.5459133096011008</v>
      </c>
      <c r="AC2327">
        <v>0</v>
      </c>
      <c r="AD2327">
        <v>0</v>
      </c>
      <c r="AE2327">
        <v>16.346194096947599</v>
      </c>
    </row>
    <row r="2328" spans="1:31" x14ac:dyDescent="0.3">
      <c r="A2328">
        <v>2713858</v>
      </c>
      <c r="B2328">
        <v>1</v>
      </c>
      <c r="C2328" t="s">
        <v>81</v>
      </c>
      <c r="D2328" t="s">
        <v>120</v>
      </c>
      <c r="E2328" t="s">
        <v>156</v>
      </c>
      <c r="F2328" t="s">
        <v>6017</v>
      </c>
      <c r="G2328" t="s">
        <v>300</v>
      </c>
      <c r="H2328" t="s">
        <v>153</v>
      </c>
      <c r="I2328" t="s">
        <v>136</v>
      </c>
      <c r="J2328" t="s">
        <v>137</v>
      </c>
      <c r="K2328" t="s">
        <v>210</v>
      </c>
      <c r="L2328" t="s">
        <v>6774</v>
      </c>
      <c r="M2328" t="s">
        <v>6775</v>
      </c>
      <c r="N2328">
        <v>8.2372222219999998</v>
      </c>
      <c r="O2328">
        <v>0</v>
      </c>
      <c r="P2328">
        <v>345</v>
      </c>
      <c r="Q2328">
        <v>8</v>
      </c>
      <c r="R2328">
        <v>16</v>
      </c>
      <c r="S2328">
        <v>0</v>
      </c>
      <c r="T2328">
        <v>29</v>
      </c>
      <c r="U2328">
        <v>0</v>
      </c>
      <c r="V2328">
        <v>0</v>
      </c>
      <c r="W2328">
        <v>0</v>
      </c>
      <c r="X2328">
        <v>534.23842394935434</v>
      </c>
      <c r="Y2328">
        <v>0</v>
      </c>
      <c r="Z2328">
        <v>14.87696624086308</v>
      </c>
      <c r="AA2328">
        <v>0</v>
      </c>
      <c r="AB2328">
        <v>154.71846548141022</v>
      </c>
      <c r="AC2328">
        <v>0</v>
      </c>
      <c r="AD2328">
        <v>0</v>
      </c>
      <c r="AE2328">
        <v>703.8338556716277</v>
      </c>
    </row>
    <row r="2329" spans="1:31" x14ac:dyDescent="0.3">
      <c r="A2329">
        <v>2714545</v>
      </c>
      <c r="B2329">
        <v>1</v>
      </c>
      <c r="C2329" t="s">
        <v>81</v>
      </c>
      <c r="D2329" t="s">
        <v>122</v>
      </c>
      <c r="E2329" t="s">
        <v>156</v>
      </c>
      <c r="F2329" t="s">
        <v>6776</v>
      </c>
      <c r="G2329" t="s">
        <v>348</v>
      </c>
      <c r="H2329" t="s">
        <v>153</v>
      </c>
      <c r="I2329" t="s">
        <v>136</v>
      </c>
      <c r="J2329" t="s">
        <v>137</v>
      </c>
      <c r="K2329" t="s">
        <v>138</v>
      </c>
      <c r="L2329" t="s">
        <v>6777</v>
      </c>
      <c r="M2329" t="s">
        <v>6778</v>
      </c>
      <c r="N2329">
        <v>0.33388888799999999</v>
      </c>
      <c r="O2329">
        <v>0</v>
      </c>
      <c r="P2329">
        <v>259</v>
      </c>
      <c r="Q2329">
        <v>0</v>
      </c>
      <c r="R2329">
        <v>0</v>
      </c>
      <c r="S2329">
        <v>0</v>
      </c>
      <c r="T2329">
        <v>32</v>
      </c>
      <c r="U2329">
        <v>0</v>
      </c>
      <c r="V2329">
        <v>1</v>
      </c>
      <c r="W2329">
        <v>0</v>
      </c>
      <c r="X2329">
        <v>14.667464767553845</v>
      </c>
      <c r="Y2329">
        <v>0</v>
      </c>
      <c r="Z2329">
        <v>0</v>
      </c>
      <c r="AA2329">
        <v>0</v>
      </c>
      <c r="AB2329">
        <v>2.5103042218609266</v>
      </c>
      <c r="AC2329">
        <v>0</v>
      </c>
      <c r="AD2329">
        <v>9.7333435734534053</v>
      </c>
      <c r="AE2329">
        <v>26.911112562868176</v>
      </c>
    </row>
    <row r="2330" spans="1:31" x14ac:dyDescent="0.3">
      <c r="A2330">
        <v>2714127</v>
      </c>
      <c r="B2330">
        <v>1</v>
      </c>
      <c r="C2330" t="s">
        <v>81</v>
      </c>
      <c r="D2330" t="s">
        <v>112</v>
      </c>
      <c r="E2330" t="s">
        <v>132</v>
      </c>
      <c r="F2330" t="s">
        <v>6779</v>
      </c>
      <c r="G2330" t="s">
        <v>134</v>
      </c>
      <c r="H2330" t="s">
        <v>135</v>
      </c>
      <c r="I2330" t="s">
        <v>136</v>
      </c>
      <c r="J2330" t="s">
        <v>137</v>
      </c>
      <c r="K2330" t="s">
        <v>138</v>
      </c>
      <c r="L2330" t="s">
        <v>6780</v>
      </c>
      <c r="M2330" t="s">
        <v>6781</v>
      </c>
      <c r="N2330">
        <v>3.1266666660000002</v>
      </c>
      <c r="O2330">
        <v>0</v>
      </c>
      <c r="P2330">
        <v>35</v>
      </c>
      <c r="Q2330">
        <v>0</v>
      </c>
      <c r="R2330">
        <v>1</v>
      </c>
      <c r="S2330">
        <v>0</v>
      </c>
      <c r="T2330">
        <v>1</v>
      </c>
      <c r="U2330">
        <v>0</v>
      </c>
      <c r="V2330">
        <v>0</v>
      </c>
      <c r="W2330">
        <v>0</v>
      </c>
      <c r="X2330">
        <v>0.55776065172055012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0.55776065172055012</v>
      </c>
    </row>
    <row r="2331" spans="1:31" x14ac:dyDescent="0.3">
      <c r="A2331">
        <v>2714004</v>
      </c>
      <c r="B2331">
        <v>1</v>
      </c>
      <c r="C2331" t="s">
        <v>80</v>
      </c>
      <c r="D2331" t="s">
        <v>96</v>
      </c>
      <c r="E2331" t="s">
        <v>156</v>
      </c>
      <c r="F2331" t="s">
        <v>6782</v>
      </c>
      <c r="G2331" t="s">
        <v>185</v>
      </c>
      <c r="H2331" t="s">
        <v>153</v>
      </c>
      <c r="I2331" t="s">
        <v>136</v>
      </c>
      <c r="J2331" t="s">
        <v>137</v>
      </c>
      <c r="K2331" t="s">
        <v>138</v>
      </c>
      <c r="L2331" t="s">
        <v>6783</v>
      </c>
      <c r="M2331" t="s">
        <v>6784</v>
      </c>
      <c r="N2331">
        <v>0.63027777699999998</v>
      </c>
      <c r="O2331">
        <v>0</v>
      </c>
      <c r="P2331">
        <v>0</v>
      </c>
      <c r="Q2331">
        <v>1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0.15700104443302754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0.15700104443302754</v>
      </c>
    </row>
    <row r="2332" spans="1:31" x14ac:dyDescent="0.3">
      <c r="A2332">
        <v>2713666</v>
      </c>
      <c r="B2332">
        <v>1</v>
      </c>
      <c r="C2332" t="s">
        <v>80</v>
      </c>
      <c r="D2332" t="s">
        <v>99</v>
      </c>
      <c r="E2332" t="s">
        <v>213</v>
      </c>
      <c r="F2332" t="s">
        <v>6785</v>
      </c>
      <c r="G2332" t="s">
        <v>152</v>
      </c>
      <c r="H2332" t="s">
        <v>153</v>
      </c>
      <c r="I2332" t="s">
        <v>136</v>
      </c>
      <c r="J2332" t="s">
        <v>137</v>
      </c>
      <c r="K2332" t="s">
        <v>138</v>
      </c>
      <c r="L2332" t="s">
        <v>6786</v>
      </c>
      <c r="M2332" t="s">
        <v>6787</v>
      </c>
      <c r="N2332">
        <v>3.4247222220000002</v>
      </c>
      <c r="O2332">
        <v>0</v>
      </c>
      <c r="P2332">
        <v>0</v>
      </c>
      <c r="Q2332">
        <v>0</v>
      </c>
      <c r="R2332">
        <v>0</v>
      </c>
      <c r="S2332">
        <v>5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911.32470727026862</v>
      </c>
      <c r="AB2332">
        <v>0</v>
      </c>
      <c r="AC2332">
        <v>0</v>
      </c>
      <c r="AD2332">
        <v>0</v>
      </c>
      <c r="AE2332">
        <v>911.32470727026862</v>
      </c>
    </row>
    <row r="2333" spans="1:31" x14ac:dyDescent="0.3">
      <c r="A2333">
        <v>2713772</v>
      </c>
      <c r="B2333">
        <v>1</v>
      </c>
      <c r="C2333" t="s">
        <v>81</v>
      </c>
      <c r="D2333" t="s">
        <v>120</v>
      </c>
      <c r="E2333" t="s">
        <v>213</v>
      </c>
      <c r="F2333" t="s">
        <v>2002</v>
      </c>
      <c r="G2333" t="s">
        <v>152</v>
      </c>
      <c r="H2333" t="s">
        <v>153</v>
      </c>
      <c r="I2333" t="s">
        <v>136</v>
      </c>
      <c r="J2333" t="s">
        <v>137</v>
      </c>
      <c r="K2333" t="s">
        <v>138</v>
      </c>
      <c r="L2333" t="s">
        <v>6788</v>
      </c>
      <c r="M2333" t="s">
        <v>6789</v>
      </c>
      <c r="N2333">
        <v>1.328333333</v>
      </c>
      <c r="O2333">
        <v>2</v>
      </c>
      <c r="P2333">
        <v>1</v>
      </c>
      <c r="Q2333">
        <v>66</v>
      </c>
      <c r="R2333">
        <v>29</v>
      </c>
      <c r="S2333">
        <v>6</v>
      </c>
      <c r="T2333">
        <v>2</v>
      </c>
      <c r="U2333">
        <v>1</v>
      </c>
      <c r="V2333">
        <v>0</v>
      </c>
      <c r="W2333">
        <v>0.56430975091500002</v>
      </c>
      <c r="X2333">
        <v>0</v>
      </c>
      <c r="Y2333">
        <v>5.4994034242466645</v>
      </c>
      <c r="Z2333">
        <v>1.44698895019</v>
      </c>
      <c r="AA2333">
        <v>146.41695773663639</v>
      </c>
      <c r="AB2333">
        <v>0</v>
      </c>
      <c r="AC2333">
        <v>211.46613284103557</v>
      </c>
      <c r="AD2333">
        <v>0</v>
      </c>
      <c r="AE2333">
        <v>365.39379270302362</v>
      </c>
    </row>
    <row r="2334" spans="1:31" x14ac:dyDescent="0.3">
      <c r="A2334">
        <v>2714359</v>
      </c>
      <c r="B2334">
        <v>1</v>
      </c>
      <c r="C2334" t="s">
        <v>81</v>
      </c>
      <c r="D2334" t="s">
        <v>121</v>
      </c>
      <c r="E2334" t="s">
        <v>161</v>
      </c>
      <c r="F2334" t="s">
        <v>6790</v>
      </c>
      <c r="G2334" t="s">
        <v>163</v>
      </c>
      <c r="H2334" t="s">
        <v>135</v>
      </c>
      <c r="I2334" t="s">
        <v>136</v>
      </c>
      <c r="J2334" t="s">
        <v>137</v>
      </c>
      <c r="K2334" t="s">
        <v>138</v>
      </c>
      <c r="L2334" t="s">
        <v>6791</v>
      </c>
      <c r="M2334" t="s">
        <v>6792</v>
      </c>
      <c r="N2334">
        <v>1.9088888879999999</v>
      </c>
      <c r="O2334">
        <v>0</v>
      </c>
      <c r="P2334">
        <v>14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2.7852859026778254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2.7852859026778254</v>
      </c>
    </row>
    <row r="2335" spans="1:31" x14ac:dyDescent="0.3">
      <c r="A2335">
        <v>2713918</v>
      </c>
      <c r="B2335">
        <v>1</v>
      </c>
      <c r="C2335" t="s">
        <v>80</v>
      </c>
      <c r="D2335" t="s">
        <v>93</v>
      </c>
      <c r="E2335" t="s">
        <v>161</v>
      </c>
      <c r="F2335" t="s">
        <v>6793</v>
      </c>
      <c r="G2335" t="s">
        <v>163</v>
      </c>
      <c r="H2335" t="s">
        <v>135</v>
      </c>
      <c r="I2335" t="s">
        <v>136</v>
      </c>
      <c r="J2335" t="s">
        <v>137</v>
      </c>
      <c r="K2335" t="s">
        <v>138</v>
      </c>
      <c r="L2335" t="s">
        <v>6794</v>
      </c>
      <c r="M2335" t="s">
        <v>6795</v>
      </c>
      <c r="N2335">
        <v>3.2422222220000001</v>
      </c>
      <c r="O2335">
        <v>0</v>
      </c>
      <c r="P2335">
        <v>54</v>
      </c>
      <c r="Q2335">
        <v>0</v>
      </c>
      <c r="R2335">
        <v>1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20.712661031517143</v>
      </c>
      <c r="Y2335">
        <v>0</v>
      </c>
      <c r="Z2335">
        <v>1.1856087544991667</v>
      </c>
      <c r="AA2335">
        <v>0</v>
      </c>
      <c r="AB2335">
        <v>0</v>
      </c>
      <c r="AC2335">
        <v>0</v>
      </c>
      <c r="AD2335">
        <v>0</v>
      </c>
      <c r="AE2335">
        <v>21.898269786016311</v>
      </c>
    </row>
    <row r="2336" spans="1:31" x14ac:dyDescent="0.3">
      <c r="A2336">
        <v>2713898</v>
      </c>
      <c r="B2336">
        <v>1</v>
      </c>
      <c r="C2336" t="s">
        <v>80</v>
      </c>
      <c r="D2336" t="s">
        <v>94</v>
      </c>
      <c r="E2336" t="s">
        <v>150</v>
      </c>
      <c r="F2336" t="s">
        <v>6796</v>
      </c>
      <c r="G2336" t="s">
        <v>152</v>
      </c>
      <c r="H2336" t="s">
        <v>153</v>
      </c>
      <c r="I2336" t="s">
        <v>136</v>
      </c>
      <c r="J2336" t="s">
        <v>137</v>
      </c>
      <c r="K2336" t="s">
        <v>138</v>
      </c>
      <c r="L2336" t="s">
        <v>6797</v>
      </c>
      <c r="M2336" t="s">
        <v>6798</v>
      </c>
      <c r="N2336">
        <v>0.68666666600000004</v>
      </c>
      <c r="O2336">
        <v>0</v>
      </c>
      <c r="P2336">
        <v>0</v>
      </c>
      <c r="Q2336">
        <v>21</v>
      </c>
      <c r="R2336">
        <v>52</v>
      </c>
      <c r="S2336">
        <v>1</v>
      </c>
      <c r="T2336">
        <v>3</v>
      </c>
      <c r="U2336">
        <v>1</v>
      </c>
      <c r="V2336">
        <v>0</v>
      </c>
      <c r="W2336">
        <v>0</v>
      </c>
      <c r="X2336">
        <v>0</v>
      </c>
      <c r="Y2336">
        <v>1.6541627078038004</v>
      </c>
      <c r="Z2336">
        <v>1.4651522478974</v>
      </c>
      <c r="AA2336">
        <v>8.3388857210505396</v>
      </c>
      <c r="AB2336">
        <v>0</v>
      </c>
      <c r="AC2336">
        <v>225.36215231406476</v>
      </c>
      <c r="AD2336">
        <v>0</v>
      </c>
      <c r="AE2336">
        <v>236.8203529908165</v>
      </c>
    </row>
    <row r="2337" spans="1:31" x14ac:dyDescent="0.3">
      <c r="A2337">
        <v>2714396</v>
      </c>
      <c r="B2337">
        <v>1</v>
      </c>
      <c r="C2337" t="s">
        <v>80</v>
      </c>
      <c r="D2337" t="s">
        <v>102</v>
      </c>
      <c r="E2337" t="s">
        <v>161</v>
      </c>
      <c r="F2337" t="s">
        <v>6293</v>
      </c>
      <c r="G2337" t="s">
        <v>163</v>
      </c>
      <c r="H2337" t="s">
        <v>135</v>
      </c>
      <c r="I2337" t="s">
        <v>136</v>
      </c>
      <c r="J2337" t="s">
        <v>137</v>
      </c>
      <c r="K2337" t="s">
        <v>138</v>
      </c>
      <c r="L2337" t="s">
        <v>6799</v>
      </c>
      <c r="M2337" t="s">
        <v>6800</v>
      </c>
      <c r="N2337">
        <v>1.4688888879999999</v>
      </c>
      <c r="O2337">
        <v>0</v>
      </c>
      <c r="P2337">
        <v>11</v>
      </c>
      <c r="Q2337">
        <v>0</v>
      </c>
      <c r="R2337">
        <v>29</v>
      </c>
      <c r="S2337">
        <v>0</v>
      </c>
      <c r="T2337">
        <v>7</v>
      </c>
      <c r="U2337">
        <v>0</v>
      </c>
      <c r="V2337">
        <v>0</v>
      </c>
      <c r="W2337">
        <v>0</v>
      </c>
      <c r="X2337">
        <v>1.7453558700435203</v>
      </c>
      <c r="Y2337">
        <v>0</v>
      </c>
      <c r="Z2337">
        <v>7.1121399140396804</v>
      </c>
      <c r="AA2337">
        <v>0</v>
      </c>
      <c r="AB2337">
        <v>6.5776369966665005</v>
      </c>
      <c r="AC2337">
        <v>0</v>
      </c>
      <c r="AD2337">
        <v>0</v>
      </c>
      <c r="AE2337">
        <v>15.435132780749701</v>
      </c>
    </row>
    <row r="2338" spans="1:31" x14ac:dyDescent="0.3">
      <c r="A2338">
        <v>2713755</v>
      </c>
      <c r="B2338">
        <v>1</v>
      </c>
      <c r="C2338" t="s">
        <v>81</v>
      </c>
      <c r="D2338" t="s">
        <v>118</v>
      </c>
      <c r="E2338" t="s">
        <v>173</v>
      </c>
      <c r="F2338" t="s">
        <v>3887</v>
      </c>
      <c r="G2338" t="s">
        <v>152</v>
      </c>
      <c r="H2338" t="s">
        <v>153</v>
      </c>
      <c r="I2338" t="s">
        <v>136</v>
      </c>
      <c r="J2338" t="s">
        <v>137</v>
      </c>
      <c r="K2338" t="s">
        <v>138</v>
      </c>
      <c r="L2338" t="s">
        <v>6801</v>
      </c>
      <c r="M2338" t="s">
        <v>6802</v>
      </c>
      <c r="N2338">
        <v>0.41027777700000001</v>
      </c>
      <c r="O2338">
        <v>23</v>
      </c>
      <c r="P2338">
        <v>2965</v>
      </c>
      <c r="Q2338">
        <v>538</v>
      </c>
      <c r="R2338">
        <v>657</v>
      </c>
      <c r="S2338">
        <v>59</v>
      </c>
      <c r="T2338">
        <v>336</v>
      </c>
      <c r="U2338">
        <v>3</v>
      </c>
      <c r="V2338">
        <v>0</v>
      </c>
      <c r="W2338">
        <v>6.4581848459385611</v>
      </c>
      <c r="X2338">
        <v>160.62519554045548</v>
      </c>
      <c r="Y2338">
        <v>149.896083859398</v>
      </c>
      <c r="Z2338">
        <v>52.273078488007847</v>
      </c>
      <c r="AA2338">
        <v>108.14891403396989</v>
      </c>
      <c r="AB2338">
        <v>65.322120491971774</v>
      </c>
      <c r="AC2338">
        <v>117.3011154564399</v>
      </c>
      <c r="AD2338">
        <v>0</v>
      </c>
      <c r="AE2338">
        <v>660.02469271618145</v>
      </c>
    </row>
    <row r="2339" spans="1:31" x14ac:dyDescent="0.3">
      <c r="A2339">
        <v>2714253</v>
      </c>
      <c r="B2339">
        <v>1</v>
      </c>
      <c r="C2339" t="s">
        <v>80</v>
      </c>
      <c r="D2339" t="s">
        <v>108</v>
      </c>
      <c r="E2339" t="s">
        <v>161</v>
      </c>
      <c r="F2339" t="s">
        <v>6803</v>
      </c>
      <c r="G2339" t="s">
        <v>163</v>
      </c>
      <c r="H2339" t="s">
        <v>135</v>
      </c>
      <c r="I2339" t="s">
        <v>136</v>
      </c>
      <c r="J2339" t="s">
        <v>137</v>
      </c>
      <c r="K2339" t="s">
        <v>138</v>
      </c>
      <c r="L2339" t="s">
        <v>6804</v>
      </c>
      <c r="M2339" t="s">
        <v>6805</v>
      </c>
      <c r="N2339">
        <v>1.0925</v>
      </c>
      <c r="O2339">
        <v>0</v>
      </c>
      <c r="P2339">
        <v>8</v>
      </c>
      <c r="Q2339">
        <v>0</v>
      </c>
      <c r="R2339">
        <v>0</v>
      </c>
      <c r="S2339">
        <v>0</v>
      </c>
      <c r="T2339">
        <v>1</v>
      </c>
      <c r="U2339">
        <v>0</v>
      </c>
      <c r="V2339">
        <v>0</v>
      </c>
      <c r="W2339">
        <v>0</v>
      </c>
      <c r="X2339">
        <v>1.1815971943445718</v>
      </c>
      <c r="Y2339">
        <v>0</v>
      </c>
      <c r="Z2339">
        <v>0</v>
      </c>
      <c r="AA2339">
        <v>0</v>
      </c>
      <c r="AB2339">
        <v>0.28158512553012505</v>
      </c>
      <c r="AC2339">
        <v>0</v>
      </c>
      <c r="AD2339">
        <v>0</v>
      </c>
      <c r="AE2339">
        <v>1.4631823198746967</v>
      </c>
    </row>
    <row r="2340" spans="1:31" x14ac:dyDescent="0.3">
      <c r="A2340">
        <v>2714539</v>
      </c>
      <c r="B2340">
        <v>1</v>
      </c>
      <c r="C2340" t="s">
        <v>81</v>
      </c>
      <c r="D2340" t="s">
        <v>115</v>
      </c>
      <c r="E2340" t="s">
        <v>161</v>
      </c>
      <c r="F2340" t="s">
        <v>6806</v>
      </c>
      <c r="G2340" t="s">
        <v>163</v>
      </c>
      <c r="H2340" t="s">
        <v>135</v>
      </c>
      <c r="I2340" t="s">
        <v>136</v>
      </c>
      <c r="J2340" t="s">
        <v>137</v>
      </c>
      <c r="K2340" t="s">
        <v>138</v>
      </c>
      <c r="L2340" t="s">
        <v>6807</v>
      </c>
      <c r="M2340" t="s">
        <v>6808</v>
      </c>
      <c r="N2340">
        <v>0.66083333300000002</v>
      </c>
      <c r="O2340">
        <v>0</v>
      </c>
      <c r="P2340">
        <v>4</v>
      </c>
      <c r="Q2340">
        <v>0</v>
      </c>
      <c r="R2340">
        <v>2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0.17446416588192501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0.17446416588192501</v>
      </c>
    </row>
    <row r="2341" spans="1:31" x14ac:dyDescent="0.3">
      <c r="A2341">
        <v>2713729</v>
      </c>
      <c r="B2341">
        <v>1</v>
      </c>
      <c r="C2341" t="s">
        <v>80</v>
      </c>
      <c r="D2341" t="s">
        <v>82</v>
      </c>
      <c r="E2341" t="s">
        <v>200</v>
      </c>
      <c r="F2341" t="s">
        <v>6809</v>
      </c>
      <c r="G2341" t="s">
        <v>393</v>
      </c>
      <c r="H2341" t="s">
        <v>135</v>
      </c>
      <c r="I2341" t="s">
        <v>136</v>
      </c>
      <c r="J2341" t="s">
        <v>137</v>
      </c>
      <c r="K2341" t="s">
        <v>138</v>
      </c>
      <c r="L2341" t="s">
        <v>6810</v>
      </c>
      <c r="M2341" t="s">
        <v>6811</v>
      </c>
      <c r="N2341">
        <v>2.5261111110000001</v>
      </c>
      <c r="O2341">
        <v>0</v>
      </c>
      <c r="P2341">
        <v>90</v>
      </c>
      <c r="Q2341">
        <v>0</v>
      </c>
      <c r="R2341">
        <v>0</v>
      </c>
      <c r="S2341">
        <v>0</v>
      </c>
      <c r="T2341">
        <v>7</v>
      </c>
      <c r="U2341">
        <v>0</v>
      </c>
      <c r="V2341">
        <v>0</v>
      </c>
      <c r="W2341">
        <v>0</v>
      </c>
      <c r="X2341">
        <v>39.542450802890919</v>
      </c>
      <c r="Y2341">
        <v>0</v>
      </c>
      <c r="Z2341">
        <v>0</v>
      </c>
      <c r="AA2341">
        <v>0</v>
      </c>
      <c r="AB2341">
        <v>9.3228163322930371</v>
      </c>
      <c r="AC2341">
        <v>0</v>
      </c>
      <c r="AD2341">
        <v>0</v>
      </c>
      <c r="AE2341">
        <v>48.865267135183956</v>
      </c>
    </row>
    <row r="2342" spans="1:31" x14ac:dyDescent="0.3">
      <c r="A2342">
        <v>2714227</v>
      </c>
      <c r="B2342">
        <v>1</v>
      </c>
      <c r="C2342" t="s">
        <v>80</v>
      </c>
      <c r="D2342" t="s">
        <v>87</v>
      </c>
      <c r="E2342" t="s">
        <v>200</v>
      </c>
      <c r="F2342" t="s">
        <v>6576</v>
      </c>
      <c r="G2342" t="s">
        <v>163</v>
      </c>
      <c r="H2342" t="s">
        <v>135</v>
      </c>
      <c r="I2342" t="s">
        <v>136</v>
      </c>
      <c r="J2342" t="s">
        <v>137</v>
      </c>
      <c r="K2342" t="s">
        <v>138</v>
      </c>
      <c r="L2342" t="s">
        <v>6812</v>
      </c>
      <c r="M2342" t="s">
        <v>6813</v>
      </c>
      <c r="N2342">
        <v>1.471666666</v>
      </c>
      <c r="O2342">
        <v>0</v>
      </c>
      <c r="P2342">
        <v>136</v>
      </c>
      <c r="Q2342">
        <v>0</v>
      </c>
      <c r="R2342">
        <v>0</v>
      </c>
      <c r="S2342">
        <v>0</v>
      </c>
      <c r="T2342">
        <v>46</v>
      </c>
      <c r="U2342">
        <v>0</v>
      </c>
      <c r="V2342">
        <v>0</v>
      </c>
      <c r="W2342">
        <v>0</v>
      </c>
      <c r="X2342">
        <v>41.958285357748537</v>
      </c>
      <c r="Y2342">
        <v>0</v>
      </c>
      <c r="Z2342">
        <v>0</v>
      </c>
      <c r="AA2342">
        <v>0</v>
      </c>
      <c r="AB2342">
        <v>43.34824841391125</v>
      </c>
      <c r="AC2342">
        <v>0</v>
      </c>
      <c r="AD2342">
        <v>0</v>
      </c>
      <c r="AE2342">
        <v>85.306533771659787</v>
      </c>
    </row>
    <row r="2343" spans="1:31" x14ac:dyDescent="0.3">
      <c r="A2343">
        <v>2760281</v>
      </c>
      <c r="B2343">
        <v>1</v>
      </c>
      <c r="C2343" t="s">
        <v>81</v>
      </c>
      <c r="D2343" t="s">
        <v>122</v>
      </c>
      <c r="E2343" t="s">
        <v>150</v>
      </c>
      <c r="F2343" t="s">
        <v>2690</v>
      </c>
      <c r="G2343" t="s">
        <v>152</v>
      </c>
      <c r="H2343" t="s">
        <v>153</v>
      </c>
      <c r="I2343" t="s">
        <v>136</v>
      </c>
      <c r="J2343" t="s">
        <v>137</v>
      </c>
      <c r="K2343" t="s">
        <v>138</v>
      </c>
      <c r="L2343" t="s">
        <v>6814</v>
      </c>
      <c r="M2343" t="s">
        <v>6815</v>
      </c>
      <c r="N2343">
        <v>0.75027777699999998</v>
      </c>
      <c r="O2343">
        <v>9</v>
      </c>
      <c r="P2343">
        <v>731</v>
      </c>
      <c r="Q2343">
        <v>202</v>
      </c>
      <c r="R2343">
        <v>63</v>
      </c>
      <c r="S2343">
        <v>20</v>
      </c>
      <c r="T2343">
        <v>88</v>
      </c>
      <c r="U2343">
        <v>0</v>
      </c>
      <c r="V2343">
        <v>0</v>
      </c>
      <c r="W2343">
        <v>1.2768680418089058</v>
      </c>
      <c r="X2343">
        <v>74.02639357960382</v>
      </c>
      <c r="Y2343">
        <v>27.801254343791442</v>
      </c>
      <c r="Z2343">
        <v>10.950436564684576</v>
      </c>
      <c r="AA2343">
        <v>228.74120293720853</v>
      </c>
      <c r="AB2343">
        <v>62.557314314211574</v>
      </c>
      <c r="AC2343">
        <v>0</v>
      </c>
      <c r="AD2343">
        <v>0</v>
      </c>
      <c r="AE2343">
        <v>405.35346978130883</v>
      </c>
    </row>
    <row r="2344" spans="1:31" x14ac:dyDescent="0.3">
      <c r="A2344">
        <v>2713855</v>
      </c>
      <c r="B2344">
        <v>1</v>
      </c>
      <c r="C2344" t="s">
        <v>81</v>
      </c>
      <c r="D2344" t="s">
        <v>126</v>
      </c>
      <c r="E2344" t="s">
        <v>132</v>
      </c>
      <c r="F2344" t="s">
        <v>6816</v>
      </c>
      <c r="G2344" t="s">
        <v>134</v>
      </c>
      <c r="H2344" t="s">
        <v>135</v>
      </c>
      <c r="I2344" t="s">
        <v>136</v>
      </c>
      <c r="J2344" t="s">
        <v>137</v>
      </c>
      <c r="K2344" t="s">
        <v>138</v>
      </c>
      <c r="L2344" t="s">
        <v>6817</v>
      </c>
      <c r="M2344" t="s">
        <v>6818</v>
      </c>
      <c r="N2344">
        <v>1.3374999999999999</v>
      </c>
      <c r="O2344">
        <v>0</v>
      </c>
      <c r="P2344">
        <v>31</v>
      </c>
      <c r="Q2344">
        <v>0</v>
      </c>
      <c r="R2344">
        <v>21</v>
      </c>
      <c r="S2344">
        <v>0</v>
      </c>
      <c r="T2344">
        <v>5</v>
      </c>
      <c r="U2344">
        <v>0</v>
      </c>
      <c r="V2344">
        <v>0</v>
      </c>
      <c r="W2344">
        <v>0</v>
      </c>
      <c r="X2344">
        <v>3.0342040305132603</v>
      </c>
      <c r="Y2344">
        <v>0</v>
      </c>
      <c r="Z2344">
        <v>7.3174113050172513</v>
      </c>
      <c r="AA2344">
        <v>0</v>
      </c>
      <c r="AB2344">
        <v>0.49711286362967999</v>
      </c>
      <c r="AC2344">
        <v>0</v>
      </c>
      <c r="AD2344">
        <v>0</v>
      </c>
      <c r="AE2344">
        <v>10.84872819916019</v>
      </c>
    </row>
    <row r="2345" spans="1:31" x14ac:dyDescent="0.3">
      <c r="A2345">
        <v>2713686</v>
      </c>
      <c r="B2345">
        <v>1</v>
      </c>
      <c r="C2345" t="s">
        <v>81</v>
      </c>
      <c r="D2345" t="s">
        <v>119</v>
      </c>
      <c r="E2345" t="s">
        <v>156</v>
      </c>
      <c r="F2345" t="s">
        <v>6819</v>
      </c>
      <c r="G2345" t="s">
        <v>152</v>
      </c>
      <c r="H2345" t="s">
        <v>153</v>
      </c>
      <c r="I2345" t="s">
        <v>490</v>
      </c>
      <c r="J2345" t="s">
        <v>137</v>
      </c>
      <c r="K2345" t="s">
        <v>138</v>
      </c>
      <c r="L2345" t="s">
        <v>6820</v>
      </c>
      <c r="M2345" t="s">
        <v>6821</v>
      </c>
      <c r="N2345">
        <v>5.5555550000000002E-3</v>
      </c>
      <c r="O2345">
        <v>0</v>
      </c>
      <c r="P2345">
        <v>386</v>
      </c>
      <c r="Q2345">
        <v>0</v>
      </c>
      <c r="R2345">
        <v>4</v>
      </c>
      <c r="S2345">
        <v>0</v>
      </c>
      <c r="T2345">
        <v>25</v>
      </c>
      <c r="U2345">
        <v>0</v>
      </c>
      <c r="V2345">
        <v>0</v>
      </c>
      <c r="W2345">
        <v>0</v>
      </c>
      <c r="X2345">
        <v>0.34266272704003303</v>
      </c>
      <c r="Y2345">
        <v>0</v>
      </c>
      <c r="Z2345">
        <v>4.413835973216667E-2</v>
      </c>
      <c r="AA2345">
        <v>0</v>
      </c>
      <c r="AB2345">
        <v>3.17430802176E-2</v>
      </c>
      <c r="AC2345">
        <v>0</v>
      </c>
      <c r="AD2345">
        <v>0</v>
      </c>
      <c r="AE2345">
        <v>0.41854416698979968</v>
      </c>
    </row>
    <row r="2346" spans="1:31" x14ac:dyDescent="0.3">
      <c r="A2346">
        <v>2714296</v>
      </c>
      <c r="B2346">
        <v>1</v>
      </c>
      <c r="C2346" t="s">
        <v>80</v>
      </c>
      <c r="D2346" t="s">
        <v>93</v>
      </c>
      <c r="E2346" t="s">
        <v>161</v>
      </c>
      <c r="F2346" t="s">
        <v>6822</v>
      </c>
      <c r="G2346" t="s">
        <v>163</v>
      </c>
      <c r="H2346" t="s">
        <v>135</v>
      </c>
      <c r="I2346" t="s">
        <v>136</v>
      </c>
      <c r="J2346" t="s">
        <v>137</v>
      </c>
      <c r="K2346" t="s">
        <v>138</v>
      </c>
      <c r="L2346" t="s">
        <v>6823</v>
      </c>
      <c r="M2346" t="s">
        <v>6824</v>
      </c>
      <c r="N2346">
        <v>0.60944444399999997</v>
      </c>
      <c r="O2346">
        <v>0</v>
      </c>
      <c r="P2346">
        <v>33</v>
      </c>
      <c r="Q2346">
        <v>0</v>
      </c>
      <c r="R2346">
        <v>13</v>
      </c>
      <c r="S2346">
        <v>0</v>
      </c>
      <c r="T2346">
        <v>10</v>
      </c>
      <c r="U2346">
        <v>0</v>
      </c>
      <c r="V2346">
        <v>0</v>
      </c>
      <c r="W2346">
        <v>0</v>
      </c>
      <c r="X2346">
        <v>2.7266663653762713</v>
      </c>
      <c r="Y2346">
        <v>0</v>
      </c>
      <c r="Z2346">
        <v>22.649908627423006</v>
      </c>
      <c r="AA2346">
        <v>0</v>
      </c>
      <c r="AB2346">
        <v>0.56873641262061747</v>
      </c>
      <c r="AC2346">
        <v>0</v>
      </c>
      <c r="AD2346">
        <v>0</v>
      </c>
      <c r="AE2346">
        <v>25.945311405419893</v>
      </c>
    </row>
    <row r="2347" spans="1:31" x14ac:dyDescent="0.3">
      <c r="A2347">
        <v>2713692</v>
      </c>
      <c r="B2347">
        <v>1</v>
      </c>
      <c r="C2347" t="s">
        <v>80</v>
      </c>
      <c r="D2347" t="s">
        <v>95</v>
      </c>
      <c r="E2347" t="s">
        <v>213</v>
      </c>
      <c r="F2347" t="s">
        <v>6248</v>
      </c>
      <c r="G2347" t="s">
        <v>152</v>
      </c>
      <c r="H2347" t="s">
        <v>153</v>
      </c>
      <c r="I2347" t="s">
        <v>136</v>
      </c>
      <c r="J2347" t="s">
        <v>137</v>
      </c>
      <c r="K2347" t="s">
        <v>138</v>
      </c>
      <c r="L2347" t="s">
        <v>6825</v>
      </c>
      <c r="M2347" t="s">
        <v>6826</v>
      </c>
      <c r="N2347">
        <v>1.0791666660000001</v>
      </c>
      <c r="O2347">
        <v>2</v>
      </c>
      <c r="P2347">
        <v>944</v>
      </c>
      <c r="Q2347">
        <v>5</v>
      </c>
      <c r="R2347">
        <v>26</v>
      </c>
      <c r="S2347">
        <v>28</v>
      </c>
      <c r="T2347">
        <v>59</v>
      </c>
      <c r="U2347">
        <v>2</v>
      </c>
      <c r="V2347">
        <v>0</v>
      </c>
      <c r="W2347">
        <v>0.67291349877073015</v>
      </c>
      <c r="X2347">
        <v>144.28307330465194</v>
      </c>
      <c r="Y2347">
        <v>4.2513476434160093</v>
      </c>
      <c r="Z2347">
        <v>7.1482943327929149</v>
      </c>
      <c r="AA2347">
        <v>314.93423270331249</v>
      </c>
      <c r="AB2347">
        <v>31.123695634219349</v>
      </c>
      <c r="AC2347">
        <v>163.97174883629128</v>
      </c>
      <c r="AD2347">
        <v>0</v>
      </c>
      <c r="AE2347">
        <v>666.38530595345469</v>
      </c>
    </row>
    <row r="2348" spans="1:31" x14ac:dyDescent="0.3">
      <c r="A2348">
        <v>2713998</v>
      </c>
      <c r="B2348">
        <v>1</v>
      </c>
      <c r="C2348" t="s">
        <v>80</v>
      </c>
      <c r="D2348" t="s">
        <v>100</v>
      </c>
      <c r="E2348" t="s">
        <v>150</v>
      </c>
      <c r="F2348" t="s">
        <v>6827</v>
      </c>
      <c r="G2348" t="s">
        <v>152</v>
      </c>
      <c r="H2348" t="s">
        <v>153</v>
      </c>
      <c r="I2348" t="s">
        <v>136</v>
      </c>
      <c r="J2348" t="s">
        <v>137</v>
      </c>
      <c r="K2348" t="s">
        <v>138</v>
      </c>
      <c r="L2348" t="s">
        <v>6828</v>
      </c>
      <c r="M2348" t="s">
        <v>6829</v>
      </c>
      <c r="N2348">
        <v>0.156388888</v>
      </c>
      <c r="O2348">
        <v>0</v>
      </c>
      <c r="P2348">
        <v>105</v>
      </c>
      <c r="Q2348">
        <v>3</v>
      </c>
      <c r="R2348">
        <v>20</v>
      </c>
      <c r="S2348">
        <v>16</v>
      </c>
      <c r="T2348">
        <v>118</v>
      </c>
      <c r="U2348">
        <v>1</v>
      </c>
      <c r="V2348">
        <v>0</v>
      </c>
      <c r="W2348">
        <v>0</v>
      </c>
      <c r="X2348">
        <v>6.1486222259912946</v>
      </c>
      <c r="Y2348">
        <v>1.1435202504649458</v>
      </c>
      <c r="Z2348">
        <v>1.2049987060318568</v>
      </c>
      <c r="AA2348">
        <v>32.981592842912974</v>
      </c>
      <c r="AB2348">
        <v>43.797646613633951</v>
      </c>
      <c r="AC2348">
        <v>7.6124445926113342</v>
      </c>
      <c r="AD2348">
        <v>0</v>
      </c>
      <c r="AE2348">
        <v>92.888825231646351</v>
      </c>
    </row>
    <row r="2349" spans="1:31" x14ac:dyDescent="0.3">
      <c r="A2349">
        <v>2714047</v>
      </c>
      <c r="B2349">
        <v>1</v>
      </c>
      <c r="C2349" t="s">
        <v>80</v>
      </c>
      <c r="D2349" t="s">
        <v>97</v>
      </c>
      <c r="E2349" t="s">
        <v>145</v>
      </c>
      <c r="F2349" t="s">
        <v>6830</v>
      </c>
      <c r="G2349" t="s">
        <v>230</v>
      </c>
      <c r="H2349" t="s">
        <v>135</v>
      </c>
      <c r="I2349" t="s">
        <v>136</v>
      </c>
      <c r="J2349" t="s">
        <v>137</v>
      </c>
      <c r="K2349" t="s">
        <v>138</v>
      </c>
      <c r="L2349" t="s">
        <v>6831</v>
      </c>
      <c r="M2349" t="s">
        <v>6832</v>
      </c>
      <c r="N2349">
        <v>3.2238888879999998</v>
      </c>
      <c r="O2349">
        <v>0</v>
      </c>
      <c r="P2349">
        <v>3</v>
      </c>
      <c r="Q2349">
        <v>0</v>
      </c>
      <c r="R2349">
        <v>0</v>
      </c>
      <c r="S2349">
        <v>0</v>
      </c>
      <c r="T2349">
        <v>1</v>
      </c>
      <c r="U2349">
        <v>0</v>
      </c>
      <c r="V2349">
        <v>0</v>
      </c>
      <c r="W2349">
        <v>0</v>
      </c>
      <c r="X2349">
        <v>2.2018126070882076</v>
      </c>
      <c r="Y2349">
        <v>0</v>
      </c>
      <c r="Z2349">
        <v>0</v>
      </c>
      <c r="AA2349">
        <v>0</v>
      </c>
      <c r="AB2349">
        <v>3.3532607357118334E-2</v>
      </c>
      <c r="AC2349">
        <v>0</v>
      </c>
      <c r="AD2349">
        <v>0</v>
      </c>
      <c r="AE2349">
        <v>2.2353452144453261</v>
      </c>
    </row>
    <row r="2350" spans="1:31" x14ac:dyDescent="0.3">
      <c r="A2350">
        <v>2714084</v>
      </c>
      <c r="B2350">
        <v>1</v>
      </c>
      <c r="C2350" t="s">
        <v>80</v>
      </c>
      <c r="D2350" t="s">
        <v>83</v>
      </c>
      <c r="E2350" t="s">
        <v>161</v>
      </c>
      <c r="F2350" t="s">
        <v>6833</v>
      </c>
      <c r="G2350" t="s">
        <v>163</v>
      </c>
      <c r="H2350" t="s">
        <v>135</v>
      </c>
      <c r="I2350" t="s">
        <v>136</v>
      </c>
      <c r="J2350" t="s">
        <v>137</v>
      </c>
      <c r="K2350" t="s">
        <v>138</v>
      </c>
      <c r="L2350" t="s">
        <v>6834</v>
      </c>
      <c r="M2350" t="s">
        <v>6835</v>
      </c>
      <c r="N2350">
        <v>1.6019444439999999</v>
      </c>
      <c r="O2350">
        <v>0</v>
      </c>
      <c r="P2350">
        <v>35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9.2554518297161543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9.2554518297161543</v>
      </c>
    </row>
    <row r="2351" spans="1:31" x14ac:dyDescent="0.3">
      <c r="A2351">
        <v>2714233</v>
      </c>
      <c r="B2351">
        <v>1</v>
      </c>
      <c r="C2351" t="s">
        <v>80</v>
      </c>
      <c r="D2351" t="s">
        <v>94</v>
      </c>
      <c r="E2351" t="s">
        <v>161</v>
      </c>
      <c r="F2351" t="s">
        <v>6836</v>
      </c>
      <c r="G2351" t="s">
        <v>163</v>
      </c>
      <c r="H2351" t="s">
        <v>135</v>
      </c>
      <c r="I2351" t="s">
        <v>136</v>
      </c>
      <c r="J2351" t="s">
        <v>137</v>
      </c>
      <c r="K2351" t="s">
        <v>138</v>
      </c>
      <c r="L2351" t="s">
        <v>6837</v>
      </c>
      <c r="M2351" t="s">
        <v>6838</v>
      </c>
      <c r="N2351">
        <v>1.937777777</v>
      </c>
      <c r="O2351">
        <v>0</v>
      </c>
      <c r="P2351">
        <v>2</v>
      </c>
      <c r="Q2351">
        <v>0</v>
      </c>
      <c r="R2351">
        <v>2</v>
      </c>
      <c r="S2351">
        <v>0</v>
      </c>
      <c r="T2351">
        <v>4</v>
      </c>
      <c r="U2351">
        <v>0</v>
      </c>
      <c r="V2351">
        <v>0</v>
      </c>
      <c r="W2351">
        <v>0</v>
      </c>
      <c r="X2351">
        <v>0.16029237240163585</v>
      </c>
      <c r="Y2351">
        <v>0</v>
      </c>
      <c r="Z2351">
        <v>0</v>
      </c>
      <c r="AA2351">
        <v>0</v>
      </c>
      <c r="AB2351">
        <v>4.5787937180784333</v>
      </c>
      <c r="AC2351">
        <v>0</v>
      </c>
      <c r="AD2351">
        <v>0</v>
      </c>
      <c r="AE2351">
        <v>4.7390860904800691</v>
      </c>
    </row>
    <row r="2352" spans="1:31" x14ac:dyDescent="0.3">
      <c r="A2352">
        <v>2714482</v>
      </c>
      <c r="B2352">
        <v>1</v>
      </c>
      <c r="C2352" t="s">
        <v>80</v>
      </c>
      <c r="D2352" t="s">
        <v>97</v>
      </c>
      <c r="E2352" t="s">
        <v>145</v>
      </c>
      <c r="F2352" t="s">
        <v>5058</v>
      </c>
      <c r="G2352" t="s">
        <v>230</v>
      </c>
      <c r="H2352" t="s">
        <v>135</v>
      </c>
      <c r="I2352" t="s">
        <v>136</v>
      </c>
      <c r="J2352" t="s">
        <v>137</v>
      </c>
      <c r="K2352" t="s">
        <v>138</v>
      </c>
      <c r="L2352" t="s">
        <v>6839</v>
      </c>
      <c r="M2352" t="s">
        <v>6840</v>
      </c>
      <c r="N2352">
        <v>1.08</v>
      </c>
      <c r="O2352">
        <v>0</v>
      </c>
      <c r="P2352">
        <v>1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1.9769917109764801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1.9769917109764801</v>
      </c>
    </row>
    <row r="2353" spans="1:31" x14ac:dyDescent="0.3">
      <c r="A2353">
        <v>2714117</v>
      </c>
      <c r="B2353">
        <v>2</v>
      </c>
      <c r="C2353" t="s">
        <v>81</v>
      </c>
      <c r="D2353" t="s">
        <v>113</v>
      </c>
      <c r="E2353" t="s">
        <v>156</v>
      </c>
      <c r="F2353" t="s">
        <v>6841</v>
      </c>
      <c r="G2353" t="s">
        <v>2306</v>
      </c>
      <c r="H2353" t="s">
        <v>153</v>
      </c>
      <c r="I2353" t="s">
        <v>136</v>
      </c>
      <c r="J2353" t="s">
        <v>137</v>
      </c>
      <c r="K2353" t="s">
        <v>138</v>
      </c>
      <c r="L2353" t="s">
        <v>6842</v>
      </c>
      <c r="M2353" t="s">
        <v>6843</v>
      </c>
      <c r="N2353">
        <v>1.8438888879999999</v>
      </c>
      <c r="O2353">
        <v>1</v>
      </c>
      <c r="P2353">
        <v>26</v>
      </c>
      <c r="Q2353">
        <v>0</v>
      </c>
      <c r="R2353">
        <v>8</v>
      </c>
      <c r="S2353">
        <v>0</v>
      </c>
      <c r="T2353">
        <v>1</v>
      </c>
      <c r="U2353">
        <v>0</v>
      </c>
      <c r="V2353">
        <v>0</v>
      </c>
      <c r="W2353">
        <v>0.42512567816500002</v>
      </c>
      <c r="X2353">
        <v>6.0020785051034338</v>
      </c>
      <c r="Y2353">
        <v>0</v>
      </c>
      <c r="Z2353">
        <v>0</v>
      </c>
      <c r="AA2353">
        <v>0</v>
      </c>
      <c r="AB2353">
        <v>6.4932533809821837</v>
      </c>
      <c r="AC2353">
        <v>0</v>
      </c>
      <c r="AD2353">
        <v>0</v>
      </c>
      <c r="AE2353">
        <v>12.920457564250619</v>
      </c>
    </row>
    <row r="2354" spans="1:31" x14ac:dyDescent="0.3">
      <c r="A2354">
        <v>2713842</v>
      </c>
      <c r="B2354">
        <v>2</v>
      </c>
      <c r="C2354" t="s">
        <v>80</v>
      </c>
      <c r="D2354" t="s">
        <v>93</v>
      </c>
      <c r="E2354" t="s">
        <v>132</v>
      </c>
      <c r="F2354" t="s">
        <v>6844</v>
      </c>
      <c r="G2354" t="s">
        <v>163</v>
      </c>
      <c r="H2354" t="s">
        <v>135</v>
      </c>
      <c r="I2354" t="s">
        <v>136</v>
      </c>
      <c r="J2354" t="s">
        <v>137</v>
      </c>
      <c r="K2354" t="s">
        <v>138</v>
      </c>
      <c r="L2354" t="s">
        <v>6845</v>
      </c>
      <c r="M2354" t="s">
        <v>6846</v>
      </c>
      <c r="N2354">
        <v>1.129444444</v>
      </c>
      <c r="O2354">
        <v>0</v>
      </c>
      <c r="P2354">
        <v>34</v>
      </c>
      <c r="Q2354">
        <v>0</v>
      </c>
      <c r="R2354">
        <v>30</v>
      </c>
      <c r="S2354">
        <v>0</v>
      </c>
      <c r="T2354">
        <v>7</v>
      </c>
      <c r="U2354">
        <v>0</v>
      </c>
      <c r="V2354">
        <v>0</v>
      </c>
      <c r="W2354">
        <v>0</v>
      </c>
      <c r="X2354">
        <v>8.4436751498467952</v>
      </c>
      <c r="Y2354">
        <v>0</v>
      </c>
      <c r="Z2354">
        <v>15.483339413138134</v>
      </c>
      <c r="AA2354">
        <v>0</v>
      </c>
      <c r="AB2354">
        <v>4.2405550583130935</v>
      </c>
      <c r="AC2354">
        <v>0</v>
      </c>
      <c r="AD2354">
        <v>0</v>
      </c>
      <c r="AE2354">
        <v>28.167569621298021</v>
      </c>
    </row>
    <row r="2355" spans="1:31" x14ac:dyDescent="0.3">
      <c r="A2355">
        <v>2714582</v>
      </c>
      <c r="B2355">
        <v>1</v>
      </c>
      <c r="C2355" t="s">
        <v>80</v>
      </c>
      <c r="D2355" t="s">
        <v>103</v>
      </c>
      <c r="E2355" t="s">
        <v>213</v>
      </c>
      <c r="F2355" t="s">
        <v>6847</v>
      </c>
      <c r="G2355" t="s">
        <v>152</v>
      </c>
      <c r="H2355" t="s">
        <v>153</v>
      </c>
      <c r="I2355" t="s">
        <v>136</v>
      </c>
      <c r="J2355" t="s">
        <v>137</v>
      </c>
      <c r="K2355" t="s">
        <v>138</v>
      </c>
      <c r="L2355" t="s">
        <v>6848</v>
      </c>
      <c r="M2355" t="s">
        <v>6849</v>
      </c>
      <c r="N2355">
        <v>0.29611111099999998</v>
      </c>
      <c r="O2355">
        <v>0</v>
      </c>
      <c r="P2355">
        <v>0</v>
      </c>
      <c r="Q2355">
        <v>7</v>
      </c>
      <c r="R2355">
        <v>21</v>
      </c>
      <c r="S2355">
        <v>12</v>
      </c>
      <c r="T2355">
        <v>4</v>
      </c>
      <c r="U2355">
        <v>5</v>
      </c>
      <c r="V2355">
        <v>1</v>
      </c>
      <c r="W2355">
        <v>0</v>
      </c>
      <c r="X2355">
        <v>0</v>
      </c>
      <c r="Y2355">
        <v>1.3154865874170234</v>
      </c>
      <c r="Z2355">
        <v>0.69746648840759995</v>
      </c>
      <c r="AA2355">
        <v>15.171878516472628</v>
      </c>
      <c r="AB2355">
        <v>3.5548059754986596</v>
      </c>
      <c r="AC2355">
        <v>10.28332169216589</v>
      </c>
      <c r="AD2355">
        <v>0.40595980917233332</v>
      </c>
      <c r="AE2355">
        <v>31.428919069134135</v>
      </c>
    </row>
    <row r="2356" spans="1:31" x14ac:dyDescent="0.3">
      <c r="A2356">
        <v>2714456</v>
      </c>
      <c r="B2356">
        <v>1</v>
      </c>
      <c r="C2356" t="s">
        <v>80</v>
      </c>
      <c r="D2356" t="s">
        <v>94</v>
      </c>
      <c r="E2356" t="s">
        <v>132</v>
      </c>
      <c r="F2356" t="s">
        <v>6850</v>
      </c>
      <c r="G2356" t="s">
        <v>134</v>
      </c>
      <c r="H2356" t="s">
        <v>135</v>
      </c>
      <c r="I2356" t="s">
        <v>136</v>
      </c>
      <c r="J2356" t="s">
        <v>137</v>
      </c>
      <c r="K2356" t="s">
        <v>138</v>
      </c>
      <c r="L2356" t="s">
        <v>6851</v>
      </c>
      <c r="M2356" t="s">
        <v>6852</v>
      </c>
      <c r="N2356">
        <v>2.6497222219999998</v>
      </c>
      <c r="O2356">
        <v>0</v>
      </c>
      <c r="P2356">
        <v>83</v>
      </c>
      <c r="Q2356">
        <v>0</v>
      </c>
      <c r="R2356">
        <v>3</v>
      </c>
      <c r="S2356">
        <v>0</v>
      </c>
      <c r="T2356">
        <v>4</v>
      </c>
      <c r="U2356">
        <v>0</v>
      </c>
      <c r="V2356">
        <v>0</v>
      </c>
      <c r="W2356">
        <v>0</v>
      </c>
      <c r="X2356">
        <v>20.979356171291819</v>
      </c>
      <c r="Y2356">
        <v>0</v>
      </c>
      <c r="Z2356">
        <v>0.40368404720938006</v>
      </c>
      <c r="AA2356">
        <v>0</v>
      </c>
      <c r="AB2356">
        <v>3.6195654160671755</v>
      </c>
      <c r="AC2356">
        <v>0</v>
      </c>
      <c r="AD2356">
        <v>0</v>
      </c>
      <c r="AE2356">
        <v>25.002605634568376</v>
      </c>
    </row>
    <row r="2357" spans="1:31" x14ac:dyDescent="0.3">
      <c r="A2357">
        <v>2713915</v>
      </c>
      <c r="B2357">
        <v>1</v>
      </c>
      <c r="C2357" t="s">
        <v>80</v>
      </c>
      <c r="D2357" t="s">
        <v>88</v>
      </c>
      <c r="E2357" t="s">
        <v>161</v>
      </c>
      <c r="F2357" t="s">
        <v>6853</v>
      </c>
      <c r="G2357" t="s">
        <v>170</v>
      </c>
      <c r="H2357" t="s">
        <v>135</v>
      </c>
      <c r="I2357" t="s">
        <v>136</v>
      </c>
      <c r="J2357" t="s">
        <v>137</v>
      </c>
      <c r="K2357" t="s">
        <v>138</v>
      </c>
      <c r="L2357" t="s">
        <v>6854</v>
      </c>
      <c r="M2357" t="s">
        <v>6855</v>
      </c>
      <c r="N2357">
        <v>0.50166666599999998</v>
      </c>
      <c r="O2357">
        <v>0</v>
      </c>
      <c r="P2357">
        <v>223</v>
      </c>
      <c r="Q2357">
        <v>0</v>
      </c>
      <c r="R2357">
        <v>0</v>
      </c>
      <c r="S2357">
        <v>0</v>
      </c>
      <c r="T2357">
        <v>17</v>
      </c>
      <c r="U2357">
        <v>0</v>
      </c>
      <c r="V2357">
        <v>0</v>
      </c>
      <c r="W2357">
        <v>0</v>
      </c>
      <c r="X2357">
        <v>19.021195725972294</v>
      </c>
      <c r="Y2357">
        <v>0</v>
      </c>
      <c r="Z2357">
        <v>0</v>
      </c>
      <c r="AA2357">
        <v>0</v>
      </c>
      <c r="AB2357">
        <v>5.8654530012955792</v>
      </c>
      <c r="AC2357">
        <v>0</v>
      </c>
      <c r="AD2357">
        <v>0</v>
      </c>
      <c r="AE2357">
        <v>24.886648727267875</v>
      </c>
    </row>
    <row r="2358" spans="1:31" x14ac:dyDescent="0.3">
      <c r="A2358">
        <v>2714024</v>
      </c>
      <c r="B2358">
        <v>1</v>
      </c>
      <c r="C2358" t="s">
        <v>80</v>
      </c>
      <c r="D2358" t="s">
        <v>95</v>
      </c>
      <c r="E2358" t="s">
        <v>150</v>
      </c>
      <c r="F2358" t="s">
        <v>226</v>
      </c>
      <c r="G2358" t="s">
        <v>152</v>
      </c>
      <c r="H2358" t="s">
        <v>153</v>
      </c>
      <c r="I2358" t="s">
        <v>136</v>
      </c>
      <c r="J2358" t="s">
        <v>137</v>
      </c>
      <c r="K2358" t="s">
        <v>138</v>
      </c>
      <c r="L2358" t="s">
        <v>6856</v>
      </c>
      <c r="M2358" t="s">
        <v>6857</v>
      </c>
      <c r="N2358">
        <v>0.53138888799999995</v>
      </c>
      <c r="O2358">
        <v>5</v>
      </c>
      <c r="P2358">
        <v>757</v>
      </c>
      <c r="Q2358">
        <v>24</v>
      </c>
      <c r="R2358">
        <v>13</v>
      </c>
      <c r="S2358">
        <v>33</v>
      </c>
      <c r="T2358">
        <v>55</v>
      </c>
      <c r="U2358">
        <v>0</v>
      </c>
      <c r="V2358">
        <v>0</v>
      </c>
      <c r="W2358">
        <v>2.9592197953473747</v>
      </c>
      <c r="X2358">
        <v>77.667692754605824</v>
      </c>
      <c r="Y2358">
        <v>18.433617175674538</v>
      </c>
      <c r="Z2358">
        <v>2.3338780810077417</v>
      </c>
      <c r="AA2358">
        <v>265.81048270619203</v>
      </c>
      <c r="AB2358">
        <v>25.965395431839465</v>
      </c>
      <c r="AC2358">
        <v>0</v>
      </c>
      <c r="AD2358">
        <v>0</v>
      </c>
      <c r="AE2358">
        <v>393.170285944667</v>
      </c>
    </row>
    <row r="2359" spans="1:31" x14ac:dyDescent="0.3">
      <c r="A2359">
        <v>2713775</v>
      </c>
      <c r="B2359">
        <v>1</v>
      </c>
      <c r="C2359" t="s">
        <v>80</v>
      </c>
      <c r="D2359" t="s">
        <v>90</v>
      </c>
      <c r="E2359" t="s">
        <v>132</v>
      </c>
      <c r="F2359" t="s">
        <v>6858</v>
      </c>
      <c r="G2359" t="s">
        <v>170</v>
      </c>
      <c r="H2359" t="s">
        <v>135</v>
      </c>
      <c r="I2359" t="s">
        <v>136</v>
      </c>
      <c r="J2359" t="s">
        <v>137</v>
      </c>
      <c r="K2359" t="s">
        <v>138</v>
      </c>
      <c r="L2359" t="s">
        <v>6859</v>
      </c>
      <c r="M2359" t="s">
        <v>6860</v>
      </c>
      <c r="N2359">
        <v>1.3461111109999999</v>
      </c>
      <c r="O2359">
        <v>0</v>
      </c>
      <c r="P2359">
        <v>219</v>
      </c>
      <c r="Q2359">
        <v>0</v>
      </c>
      <c r="R2359">
        <v>0</v>
      </c>
      <c r="S2359">
        <v>0</v>
      </c>
      <c r="T2359">
        <v>22</v>
      </c>
      <c r="U2359">
        <v>0</v>
      </c>
      <c r="V2359">
        <v>0</v>
      </c>
      <c r="W2359">
        <v>0</v>
      </c>
      <c r="X2359">
        <v>66.391503353490606</v>
      </c>
      <c r="Y2359">
        <v>0</v>
      </c>
      <c r="Z2359">
        <v>0</v>
      </c>
      <c r="AA2359">
        <v>0</v>
      </c>
      <c r="AB2359">
        <v>13.662295730565878</v>
      </c>
      <c r="AC2359">
        <v>0</v>
      </c>
      <c r="AD2359">
        <v>0</v>
      </c>
      <c r="AE2359">
        <v>80.053799084056479</v>
      </c>
    </row>
    <row r="2360" spans="1:31" x14ac:dyDescent="0.3">
      <c r="A2360">
        <v>2714356</v>
      </c>
      <c r="B2360">
        <v>1</v>
      </c>
      <c r="C2360" t="s">
        <v>81</v>
      </c>
      <c r="D2360" t="s">
        <v>118</v>
      </c>
      <c r="E2360" t="s">
        <v>161</v>
      </c>
      <c r="F2360" t="s">
        <v>6861</v>
      </c>
      <c r="G2360" t="s">
        <v>163</v>
      </c>
      <c r="H2360" t="s">
        <v>135</v>
      </c>
      <c r="I2360" t="s">
        <v>136</v>
      </c>
      <c r="J2360" t="s">
        <v>137</v>
      </c>
      <c r="K2360" t="s">
        <v>138</v>
      </c>
      <c r="L2360" t="s">
        <v>6862</v>
      </c>
      <c r="M2360" t="s">
        <v>6863</v>
      </c>
      <c r="N2360">
        <v>5</v>
      </c>
      <c r="O2360">
        <v>0</v>
      </c>
      <c r="P2360">
        <v>35</v>
      </c>
      <c r="Q2360">
        <v>0</v>
      </c>
      <c r="R2360">
        <v>1</v>
      </c>
      <c r="S2360">
        <v>0</v>
      </c>
      <c r="T2360">
        <v>2</v>
      </c>
      <c r="U2360">
        <v>0</v>
      </c>
      <c r="V2360">
        <v>0</v>
      </c>
      <c r="W2360">
        <v>0</v>
      </c>
      <c r="X2360">
        <v>32.823310752989258</v>
      </c>
      <c r="Y2360">
        <v>0</v>
      </c>
      <c r="Z2360">
        <v>0</v>
      </c>
      <c r="AA2360">
        <v>0</v>
      </c>
      <c r="AB2360">
        <v>2.7077446742385001</v>
      </c>
      <c r="AC2360">
        <v>0</v>
      </c>
      <c r="AD2360">
        <v>0</v>
      </c>
      <c r="AE2360">
        <v>35.531055427227756</v>
      </c>
    </row>
    <row r="2361" spans="1:31" x14ac:dyDescent="0.3">
      <c r="A2361">
        <v>2714061</v>
      </c>
      <c r="B2361">
        <v>1</v>
      </c>
      <c r="C2361" t="s">
        <v>80</v>
      </c>
      <c r="D2361" t="s">
        <v>91</v>
      </c>
      <c r="E2361" t="s">
        <v>150</v>
      </c>
      <c r="F2361" t="s">
        <v>151</v>
      </c>
      <c r="G2361" t="s">
        <v>152</v>
      </c>
      <c r="H2361" t="s">
        <v>153</v>
      </c>
      <c r="I2361" t="s">
        <v>136</v>
      </c>
      <c r="J2361" t="s">
        <v>137</v>
      </c>
      <c r="K2361" t="s">
        <v>138</v>
      </c>
      <c r="L2361" t="s">
        <v>6864</v>
      </c>
      <c r="M2361" t="s">
        <v>6865</v>
      </c>
      <c r="N2361">
        <v>0.29638888800000002</v>
      </c>
      <c r="O2361">
        <v>15</v>
      </c>
      <c r="P2361">
        <v>239</v>
      </c>
      <c r="Q2361">
        <v>25</v>
      </c>
      <c r="R2361">
        <v>71</v>
      </c>
      <c r="S2361">
        <v>17</v>
      </c>
      <c r="T2361">
        <v>221</v>
      </c>
      <c r="U2361">
        <v>1</v>
      </c>
      <c r="V2361">
        <v>0</v>
      </c>
      <c r="W2361">
        <v>4.6532795778682132</v>
      </c>
      <c r="X2361">
        <v>15.951888964838956</v>
      </c>
      <c r="Y2361">
        <v>2.9114238663123073</v>
      </c>
      <c r="Z2361">
        <v>1.7526212177958367</v>
      </c>
      <c r="AA2361">
        <v>52.401142709800823</v>
      </c>
      <c r="AB2361">
        <v>67.043757796958573</v>
      </c>
      <c r="AC2361">
        <v>4.9644229398767941</v>
      </c>
      <c r="AD2361">
        <v>0</v>
      </c>
      <c r="AE2361">
        <v>149.67853707345148</v>
      </c>
    </row>
    <row r="2362" spans="1:31" x14ac:dyDescent="0.3">
      <c r="A2362">
        <v>2714296</v>
      </c>
      <c r="B2362">
        <v>2</v>
      </c>
      <c r="C2362" t="s">
        <v>80</v>
      </c>
      <c r="D2362" t="s">
        <v>93</v>
      </c>
      <c r="E2362" t="s">
        <v>132</v>
      </c>
      <c r="F2362" t="s">
        <v>6866</v>
      </c>
      <c r="G2362" t="s">
        <v>163</v>
      </c>
      <c r="H2362" t="s">
        <v>135</v>
      </c>
      <c r="I2362" t="s">
        <v>136</v>
      </c>
      <c r="J2362" t="s">
        <v>137</v>
      </c>
      <c r="K2362" t="s">
        <v>138</v>
      </c>
      <c r="L2362" t="s">
        <v>6824</v>
      </c>
      <c r="M2362" t="s">
        <v>6867</v>
      </c>
      <c r="N2362">
        <v>0.98944444399999998</v>
      </c>
      <c r="O2362">
        <v>0</v>
      </c>
      <c r="P2362">
        <v>56</v>
      </c>
      <c r="Q2362">
        <v>0</v>
      </c>
      <c r="R2362">
        <v>25</v>
      </c>
      <c r="S2362">
        <v>0</v>
      </c>
      <c r="T2362">
        <v>12</v>
      </c>
      <c r="U2362">
        <v>0</v>
      </c>
      <c r="V2362">
        <v>0</v>
      </c>
      <c r="W2362">
        <v>0</v>
      </c>
      <c r="X2362">
        <v>9.2118175672185192</v>
      </c>
      <c r="Y2362">
        <v>0</v>
      </c>
      <c r="Z2362">
        <v>46.187640112413128</v>
      </c>
      <c r="AA2362">
        <v>0</v>
      </c>
      <c r="AB2362">
        <v>0.97995144596307737</v>
      </c>
      <c r="AC2362">
        <v>0</v>
      </c>
      <c r="AD2362">
        <v>0</v>
      </c>
      <c r="AE2362">
        <v>56.379409125594719</v>
      </c>
    </row>
    <row r="2363" spans="1:31" x14ac:dyDescent="0.3">
      <c r="A2363">
        <v>2713669</v>
      </c>
      <c r="B2363">
        <v>1</v>
      </c>
      <c r="C2363" t="s">
        <v>80</v>
      </c>
      <c r="D2363" t="s">
        <v>82</v>
      </c>
      <c r="E2363" t="s">
        <v>200</v>
      </c>
      <c r="F2363" t="s">
        <v>6868</v>
      </c>
      <c r="G2363" t="s">
        <v>393</v>
      </c>
      <c r="H2363" t="s">
        <v>135</v>
      </c>
      <c r="I2363" t="s">
        <v>136</v>
      </c>
      <c r="J2363" t="s">
        <v>137</v>
      </c>
      <c r="K2363" t="s">
        <v>138</v>
      </c>
      <c r="L2363" t="s">
        <v>6869</v>
      </c>
      <c r="M2363" t="s">
        <v>6870</v>
      </c>
      <c r="N2363">
        <v>7.0216666659999998</v>
      </c>
      <c r="O2363">
        <v>0</v>
      </c>
      <c r="P2363">
        <v>52</v>
      </c>
      <c r="Q2363">
        <v>0</v>
      </c>
      <c r="R2363">
        <v>0</v>
      </c>
      <c r="S2363">
        <v>0</v>
      </c>
      <c r="T2363">
        <v>1</v>
      </c>
      <c r="U2363">
        <v>0</v>
      </c>
      <c r="V2363">
        <v>0</v>
      </c>
      <c r="W2363">
        <v>0</v>
      </c>
      <c r="X2363">
        <v>60.113393022004452</v>
      </c>
      <c r="Y2363">
        <v>0</v>
      </c>
      <c r="Z2363">
        <v>0</v>
      </c>
      <c r="AA2363">
        <v>0</v>
      </c>
      <c r="AB2363">
        <v>0.61323488135522686</v>
      </c>
      <c r="AC2363">
        <v>0</v>
      </c>
      <c r="AD2363">
        <v>0</v>
      </c>
      <c r="AE2363">
        <v>60.726627903359677</v>
      </c>
    </row>
    <row r="2364" spans="1:31" x14ac:dyDescent="0.3">
      <c r="A2364">
        <v>2714210</v>
      </c>
      <c r="B2364">
        <v>1</v>
      </c>
      <c r="C2364" t="s">
        <v>80</v>
      </c>
      <c r="D2364" t="s">
        <v>92</v>
      </c>
      <c r="E2364" t="s">
        <v>145</v>
      </c>
      <c r="F2364" t="s">
        <v>6871</v>
      </c>
      <c r="G2364" t="s">
        <v>181</v>
      </c>
      <c r="H2364" t="s">
        <v>135</v>
      </c>
      <c r="I2364" t="s">
        <v>136</v>
      </c>
      <c r="J2364" t="s">
        <v>137</v>
      </c>
      <c r="K2364" t="s">
        <v>138</v>
      </c>
      <c r="L2364" t="s">
        <v>6872</v>
      </c>
      <c r="M2364" t="s">
        <v>6873</v>
      </c>
      <c r="N2364">
        <v>1.7408333330000001</v>
      </c>
      <c r="O2364">
        <v>0</v>
      </c>
      <c r="P2364">
        <v>1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0.30930897826680837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0.30930897826680837</v>
      </c>
    </row>
    <row r="2365" spans="1:31" x14ac:dyDescent="0.3">
      <c r="A2365">
        <v>2714230</v>
      </c>
      <c r="B2365">
        <v>1</v>
      </c>
      <c r="C2365" t="s">
        <v>81</v>
      </c>
      <c r="D2365" t="s">
        <v>118</v>
      </c>
      <c r="E2365" t="s">
        <v>156</v>
      </c>
      <c r="F2365" t="s">
        <v>6874</v>
      </c>
      <c r="G2365" t="s">
        <v>185</v>
      </c>
      <c r="H2365" t="s">
        <v>153</v>
      </c>
      <c r="I2365" t="s">
        <v>136</v>
      </c>
      <c r="J2365" t="s">
        <v>137</v>
      </c>
      <c r="K2365" t="s">
        <v>138</v>
      </c>
      <c r="L2365" t="s">
        <v>6875</v>
      </c>
      <c r="M2365" t="s">
        <v>6876</v>
      </c>
      <c r="N2365">
        <v>3.398055555</v>
      </c>
      <c r="O2365">
        <v>0</v>
      </c>
      <c r="P2365">
        <v>150</v>
      </c>
      <c r="Q2365">
        <v>0</v>
      </c>
      <c r="R2365">
        <v>8</v>
      </c>
      <c r="S2365">
        <v>0</v>
      </c>
      <c r="T2365">
        <v>9</v>
      </c>
      <c r="U2365">
        <v>0</v>
      </c>
      <c r="V2365">
        <v>0</v>
      </c>
      <c r="W2365">
        <v>0</v>
      </c>
      <c r="X2365">
        <v>125.90023884174485</v>
      </c>
      <c r="Y2365">
        <v>0</v>
      </c>
      <c r="Z2365">
        <v>2.0280400463691666</v>
      </c>
      <c r="AA2365">
        <v>0</v>
      </c>
      <c r="AB2365">
        <v>16.967539327413338</v>
      </c>
      <c r="AC2365">
        <v>0</v>
      </c>
      <c r="AD2365">
        <v>0</v>
      </c>
      <c r="AE2365">
        <v>144.89581821552736</v>
      </c>
    </row>
    <row r="2366" spans="1:31" x14ac:dyDescent="0.3">
      <c r="A2366">
        <v>2714064</v>
      </c>
      <c r="B2366">
        <v>1</v>
      </c>
      <c r="C2366" t="s">
        <v>80</v>
      </c>
      <c r="D2366" t="s">
        <v>93</v>
      </c>
      <c r="E2366" t="s">
        <v>161</v>
      </c>
      <c r="F2366" t="s">
        <v>6877</v>
      </c>
      <c r="G2366" t="s">
        <v>163</v>
      </c>
      <c r="H2366" t="s">
        <v>135</v>
      </c>
      <c r="I2366" t="s">
        <v>136</v>
      </c>
      <c r="J2366" t="s">
        <v>137</v>
      </c>
      <c r="K2366" t="s">
        <v>138</v>
      </c>
      <c r="L2366" t="s">
        <v>6878</v>
      </c>
      <c r="M2366" t="s">
        <v>6879</v>
      </c>
      <c r="N2366">
        <v>4.0025000000000004</v>
      </c>
      <c r="O2366">
        <v>0</v>
      </c>
      <c r="P2366">
        <v>1</v>
      </c>
      <c r="Q2366">
        <v>0</v>
      </c>
      <c r="R2366">
        <v>7</v>
      </c>
      <c r="S2366">
        <v>0</v>
      </c>
      <c r="T2366">
        <v>1</v>
      </c>
      <c r="U2366">
        <v>0</v>
      </c>
      <c r="V2366">
        <v>0</v>
      </c>
      <c r="W2366">
        <v>0</v>
      </c>
      <c r="X2366">
        <v>0.80538971944250004</v>
      </c>
      <c r="Y2366">
        <v>0</v>
      </c>
      <c r="Z2366">
        <v>5.793370930390048</v>
      </c>
      <c r="AA2366">
        <v>0</v>
      </c>
      <c r="AB2366">
        <v>5.0578984053100005</v>
      </c>
      <c r="AC2366">
        <v>0</v>
      </c>
      <c r="AD2366">
        <v>0</v>
      </c>
      <c r="AE2366">
        <v>11.656659055142548</v>
      </c>
    </row>
    <row r="2367" spans="1:31" x14ac:dyDescent="0.3">
      <c r="A2367">
        <v>2714087</v>
      </c>
      <c r="B2367">
        <v>1</v>
      </c>
      <c r="C2367" t="s">
        <v>81</v>
      </c>
      <c r="D2367" t="s">
        <v>118</v>
      </c>
      <c r="E2367" t="s">
        <v>173</v>
      </c>
      <c r="F2367" t="s">
        <v>6880</v>
      </c>
      <c r="G2367" t="s">
        <v>152</v>
      </c>
      <c r="H2367" t="s">
        <v>153</v>
      </c>
      <c r="I2367" t="s">
        <v>490</v>
      </c>
      <c r="J2367" t="s">
        <v>137</v>
      </c>
      <c r="K2367" t="s">
        <v>138</v>
      </c>
      <c r="L2367" t="s">
        <v>6881</v>
      </c>
      <c r="M2367" t="s">
        <v>6882</v>
      </c>
      <c r="N2367">
        <v>3.7777776999999998E-2</v>
      </c>
      <c r="O2367">
        <v>15</v>
      </c>
      <c r="P2367">
        <v>1074</v>
      </c>
      <c r="Q2367">
        <v>200</v>
      </c>
      <c r="R2367">
        <v>84</v>
      </c>
      <c r="S2367">
        <v>31</v>
      </c>
      <c r="T2367">
        <v>88</v>
      </c>
      <c r="U2367">
        <v>0</v>
      </c>
      <c r="V2367">
        <v>0</v>
      </c>
      <c r="W2367">
        <v>0.13185907740294003</v>
      </c>
      <c r="X2367">
        <v>6.0866652837845896</v>
      </c>
      <c r="Y2367">
        <v>14.449920504411985</v>
      </c>
      <c r="Z2367">
        <v>1.7404313244812601</v>
      </c>
      <c r="AA2367">
        <v>2.7593212106254672</v>
      </c>
      <c r="AB2367">
        <v>1.5438597371628799</v>
      </c>
      <c r="AC2367">
        <v>0</v>
      </c>
      <c r="AD2367">
        <v>0</v>
      </c>
      <c r="AE2367">
        <v>26.71205713786912</v>
      </c>
    </row>
    <row r="2368" spans="1:31" x14ac:dyDescent="0.3">
      <c r="A2368">
        <v>2714207</v>
      </c>
      <c r="B2368">
        <v>1</v>
      </c>
      <c r="C2368" t="s">
        <v>80</v>
      </c>
      <c r="D2368" t="s">
        <v>101</v>
      </c>
      <c r="E2368" t="s">
        <v>145</v>
      </c>
      <c r="F2368" t="s">
        <v>6883</v>
      </c>
      <c r="G2368" t="s">
        <v>230</v>
      </c>
      <c r="H2368" t="s">
        <v>135</v>
      </c>
      <c r="I2368" t="s">
        <v>136</v>
      </c>
      <c r="J2368" t="s">
        <v>137</v>
      </c>
      <c r="K2368" t="s">
        <v>138</v>
      </c>
      <c r="L2368" t="s">
        <v>6884</v>
      </c>
      <c r="M2368" t="s">
        <v>6885</v>
      </c>
      <c r="N2368">
        <v>1.9130555549999999</v>
      </c>
      <c r="O2368">
        <v>0</v>
      </c>
      <c r="P2368">
        <v>0</v>
      </c>
      <c r="Q2368">
        <v>0</v>
      </c>
      <c r="R2368">
        <v>1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0.44401145094842254</v>
      </c>
      <c r="AA2368">
        <v>0</v>
      </c>
      <c r="AB2368">
        <v>0</v>
      </c>
      <c r="AC2368">
        <v>0</v>
      </c>
      <c r="AD2368">
        <v>0</v>
      </c>
      <c r="AE2368">
        <v>0.44401145094842254</v>
      </c>
    </row>
    <row r="2369" spans="1:31" x14ac:dyDescent="0.3">
      <c r="A2369">
        <v>2714542</v>
      </c>
      <c r="B2369">
        <v>1</v>
      </c>
      <c r="C2369" t="s">
        <v>81</v>
      </c>
      <c r="D2369" t="s">
        <v>121</v>
      </c>
      <c r="E2369" t="s">
        <v>161</v>
      </c>
      <c r="F2369" t="s">
        <v>6886</v>
      </c>
      <c r="G2369" t="s">
        <v>163</v>
      </c>
      <c r="H2369" t="s">
        <v>135</v>
      </c>
      <c r="I2369" t="s">
        <v>136</v>
      </c>
      <c r="J2369" t="s">
        <v>137</v>
      </c>
      <c r="K2369" t="s">
        <v>138</v>
      </c>
      <c r="L2369" t="s">
        <v>6887</v>
      </c>
      <c r="M2369" t="s">
        <v>6888</v>
      </c>
      <c r="N2369">
        <v>0.60805555499999997</v>
      </c>
      <c r="O2369">
        <v>0</v>
      </c>
      <c r="P2369">
        <v>9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0.56650131760471012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0.56650131760471012</v>
      </c>
    </row>
    <row r="2370" spans="1:31" x14ac:dyDescent="0.3">
      <c r="A2370">
        <v>2714273</v>
      </c>
      <c r="B2370">
        <v>1</v>
      </c>
      <c r="C2370" t="s">
        <v>80</v>
      </c>
      <c r="D2370" t="s">
        <v>95</v>
      </c>
      <c r="E2370" t="s">
        <v>150</v>
      </c>
      <c r="F2370" t="s">
        <v>6889</v>
      </c>
      <c r="G2370" t="s">
        <v>565</v>
      </c>
      <c r="H2370" t="s">
        <v>153</v>
      </c>
      <c r="I2370" t="s">
        <v>136</v>
      </c>
      <c r="J2370" t="s">
        <v>137</v>
      </c>
      <c r="K2370" t="s">
        <v>138</v>
      </c>
      <c r="L2370" t="s">
        <v>6890</v>
      </c>
      <c r="M2370" t="s">
        <v>6891</v>
      </c>
      <c r="N2370">
        <v>0.67749999999999999</v>
      </c>
      <c r="O2370">
        <v>5</v>
      </c>
      <c r="P2370">
        <v>757</v>
      </c>
      <c r="Q2370">
        <v>24</v>
      </c>
      <c r="R2370">
        <v>13</v>
      </c>
      <c r="S2370">
        <v>33</v>
      </c>
      <c r="T2370">
        <v>55</v>
      </c>
      <c r="U2370">
        <v>0</v>
      </c>
      <c r="V2370">
        <v>0</v>
      </c>
      <c r="W2370">
        <v>5.3548467064346248</v>
      </c>
      <c r="X2370">
        <v>116.43415035022085</v>
      </c>
      <c r="Y2370">
        <v>24.252221772168063</v>
      </c>
      <c r="Z2370">
        <v>3.6634050564716261</v>
      </c>
      <c r="AA2370">
        <v>350.3841224178239</v>
      </c>
      <c r="AB2370">
        <v>32.75494450380647</v>
      </c>
      <c r="AC2370">
        <v>0</v>
      </c>
      <c r="AD2370">
        <v>0</v>
      </c>
      <c r="AE2370">
        <v>532.84369080692545</v>
      </c>
    </row>
    <row r="2371" spans="1:31" x14ac:dyDescent="0.3">
      <c r="A2371">
        <v>2713709</v>
      </c>
      <c r="B2371">
        <v>1</v>
      </c>
      <c r="C2371" t="s">
        <v>80</v>
      </c>
      <c r="D2371" t="s">
        <v>89</v>
      </c>
      <c r="E2371" t="s">
        <v>156</v>
      </c>
      <c r="F2371" t="s">
        <v>6892</v>
      </c>
      <c r="G2371" t="s">
        <v>152</v>
      </c>
      <c r="H2371" t="s">
        <v>153</v>
      </c>
      <c r="I2371" t="s">
        <v>136</v>
      </c>
      <c r="J2371" t="s">
        <v>137</v>
      </c>
      <c r="K2371" t="s">
        <v>138</v>
      </c>
      <c r="L2371" t="s">
        <v>6893</v>
      </c>
      <c r="M2371" t="s">
        <v>6894</v>
      </c>
      <c r="N2371">
        <v>1.076944444</v>
      </c>
      <c r="O2371">
        <v>3</v>
      </c>
      <c r="P2371">
        <v>1052</v>
      </c>
      <c r="Q2371">
        <v>2</v>
      </c>
      <c r="R2371">
        <v>16</v>
      </c>
      <c r="S2371">
        <v>12</v>
      </c>
      <c r="T2371">
        <v>90</v>
      </c>
      <c r="U2371">
        <v>4</v>
      </c>
      <c r="V2371">
        <v>1</v>
      </c>
      <c r="W2371">
        <v>42.322930452848276</v>
      </c>
      <c r="X2371">
        <v>439.70389227939421</v>
      </c>
      <c r="Y2371">
        <v>3.6254826576444987</v>
      </c>
      <c r="Z2371">
        <v>3.0528771749542121</v>
      </c>
      <c r="AA2371">
        <v>187.10699958811682</v>
      </c>
      <c r="AB2371">
        <v>168.17791878495777</v>
      </c>
      <c r="AC2371">
        <v>291.49353857861888</v>
      </c>
      <c r="AD2371">
        <v>142.00520324092668</v>
      </c>
      <c r="AE2371">
        <v>1277.4888427574615</v>
      </c>
    </row>
    <row r="2372" spans="1:31" x14ac:dyDescent="0.3">
      <c r="A2372">
        <v>2714373</v>
      </c>
      <c r="B2372">
        <v>1</v>
      </c>
      <c r="C2372" t="s">
        <v>80</v>
      </c>
      <c r="D2372" t="s">
        <v>87</v>
      </c>
      <c r="E2372" t="s">
        <v>200</v>
      </c>
      <c r="F2372" t="s">
        <v>6895</v>
      </c>
      <c r="G2372" t="s">
        <v>163</v>
      </c>
      <c r="H2372" t="s">
        <v>135</v>
      </c>
      <c r="I2372" t="s">
        <v>136</v>
      </c>
      <c r="J2372" t="s">
        <v>137</v>
      </c>
      <c r="K2372" t="s">
        <v>138</v>
      </c>
      <c r="L2372" t="s">
        <v>6896</v>
      </c>
      <c r="M2372" t="s">
        <v>6897</v>
      </c>
      <c r="N2372">
        <v>2.207222222</v>
      </c>
      <c r="O2372">
        <v>0</v>
      </c>
      <c r="P2372">
        <v>30</v>
      </c>
      <c r="Q2372">
        <v>0</v>
      </c>
      <c r="R2372">
        <v>0</v>
      </c>
      <c r="S2372">
        <v>0</v>
      </c>
      <c r="T2372">
        <v>14</v>
      </c>
      <c r="U2372">
        <v>0</v>
      </c>
      <c r="V2372">
        <v>0</v>
      </c>
      <c r="W2372">
        <v>0</v>
      </c>
      <c r="X2372">
        <v>18.311984681898359</v>
      </c>
      <c r="Y2372">
        <v>0</v>
      </c>
      <c r="Z2372">
        <v>0</v>
      </c>
      <c r="AA2372">
        <v>0</v>
      </c>
      <c r="AB2372">
        <v>24.595716187923625</v>
      </c>
      <c r="AC2372">
        <v>0</v>
      </c>
      <c r="AD2372">
        <v>0</v>
      </c>
      <c r="AE2372">
        <v>42.90770086982198</v>
      </c>
    </row>
    <row r="2373" spans="1:31" x14ac:dyDescent="0.3">
      <c r="A2373">
        <v>2713832</v>
      </c>
      <c r="B2373">
        <v>1</v>
      </c>
      <c r="C2373" t="s">
        <v>80</v>
      </c>
      <c r="D2373" t="s">
        <v>85</v>
      </c>
      <c r="E2373" t="s">
        <v>145</v>
      </c>
      <c r="F2373" t="s">
        <v>6898</v>
      </c>
      <c r="G2373" t="s">
        <v>147</v>
      </c>
      <c r="H2373" t="s">
        <v>135</v>
      </c>
      <c r="I2373" t="s">
        <v>136</v>
      </c>
      <c r="J2373" t="s">
        <v>137</v>
      </c>
      <c r="K2373" t="s">
        <v>138</v>
      </c>
      <c r="L2373" t="s">
        <v>6899</v>
      </c>
      <c r="M2373" t="s">
        <v>6900</v>
      </c>
      <c r="N2373">
        <v>1.929444444</v>
      </c>
      <c r="O2373">
        <v>0</v>
      </c>
      <c r="P2373">
        <v>4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1.9474453895435853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1.9474453895435853</v>
      </c>
    </row>
    <row r="2374" spans="1:31" x14ac:dyDescent="0.3">
      <c r="A2374">
        <v>2714081</v>
      </c>
      <c r="B2374">
        <v>1</v>
      </c>
      <c r="C2374" t="s">
        <v>80</v>
      </c>
      <c r="D2374" t="s">
        <v>82</v>
      </c>
      <c r="E2374" t="s">
        <v>145</v>
      </c>
      <c r="F2374" t="s">
        <v>6901</v>
      </c>
      <c r="G2374" t="s">
        <v>181</v>
      </c>
      <c r="H2374" t="s">
        <v>135</v>
      </c>
      <c r="I2374" t="s">
        <v>136</v>
      </c>
      <c r="J2374" t="s">
        <v>137</v>
      </c>
      <c r="K2374" t="s">
        <v>138</v>
      </c>
      <c r="L2374" t="s">
        <v>6902</v>
      </c>
      <c r="M2374" t="s">
        <v>6903</v>
      </c>
      <c r="N2374">
        <v>1.8347222219999999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1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0.38136759529717346</v>
      </c>
      <c r="AC2374">
        <v>0</v>
      </c>
      <c r="AD2374">
        <v>0</v>
      </c>
      <c r="AE2374">
        <v>0.38136759529717346</v>
      </c>
    </row>
    <row r="2375" spans="1:31" x14ac:dyDescent="0.3">
      <c r="A2375">
        <v>2713938</v>
      </c>
      <c r="B2375">
        <v>1</v>
      </c>
      <c r="C2375" t="s">
        <v>80</v>
      </c>
      <c r="D2375" t="s">
        <v>93</v>
      </c>
      <c r="E2375" t="s">
        <v>150</v>
      </c>
      <c r="F2375" t="s">
        <v>6904</v>
      </c>
      <c r="G2375" t="s">
        <v>152</v>
      </c>
      <c r="H2375" t="s">
        <v>153</v>
      </c>
      <c r="I2375" t="s">
        <v>136</v>
      </c>
      <c r="J2375" t="s">
        <v>137</v>
      </c>
      <c r="K2375" t="s">
        <v>138</v>
      </c>
      <c r="L2375" t="s">
        <v>6905</v>
      </c>
      <c r="M2375" t="s">
        <v>6906</v>
      </c>
      <c r="N2375">
        <v>0.78194444399999996</v>
      </c>
      <c r="O2375">
        <v>4</v>
      </c>
      <c r="P2375">
        <v>3570</v>
      </c>
      <c r="Q2375">
        <v>121</v>
      </c>
      <c r="R2375">
        <v>923</v>
      </c>
      <c r="S2375">
        <v>51</v>
      </c>
      <c r="T2375">
        <v>752</v>
      </c>
      <c r="U2375">
        <v>2</v>
      </c>
      <c r="V2375">
        <v>0</v>
      </c>
      <c r="W2375">
        <v>2.3329573020789685</v>
      </c>
      <c r="X2375">
        <v>368.45066909851181</v>
      </c>
      <c r="Y2375">
        <v>374.3159021244665</v>
      </c>
      <c r="Z2375">
        <v>698.20139933198493</v>
      </c>
      <c r="AA2375">
        <v>190.58760462428839</v>
      </c>
      <c r="AB2375">
        <v>449.63680214052198</v>
      </c>
      <c r="AC2375">
        <v>57.646443996035728</v>
      </c>
      <c r="AD2375">
        <v>0</v>
      </c>
      <c r="AE2375">
        <v>2141.1717786178883</v>
      </c>
    </row>
    <row r="2376" spans="1:31" x14ac:dyDescent="0.3">
      <c r="A2376">
        <v>2714293</v>
      </c>
      <c r="B2376">
        <v>1</v>
      </c>
      <c r="C2376" t="s">
        <v>80</v>
      </c>
      <c r="D2376" t="s">
        <v>101</v>
      </c>
      <c r="E2376" t="s">
        <v>161</v>
      </c>
      <c r="F2376" t="s">
        <v>1305</v>
      </c>
      <c r="G2376" t="s">
        <v>163</v>
      </c>
      <c r="H2376" t="s">
        <v>135</v>
      </c>
      <c r="I2376" t="s">
        <v>136</v>
      </c>
      <c r="J2376" t="s">
        <v>137</v>
      </c>
      <c r="K2376" t="s">
        <v>138</v>
      </c>
      <c r="L2376" t="s">
        <v>6907</v>
      </c>
      <c r="M2376" t="s">
        <v>6908</v>
      </c>
      <c r="N2376">
        <v>1.3419444439999999</v>
      </c>
      <c r="O2376">
        <v>0</v>
      </c>
      <c r="P2376">
        <v>38</v>
      </c>
      <c r="Q2376">
        <v>0</v>
      </c>
      <c r="R2376">
        <v>11</v>
      </c>
      <c r="S2376">
        <v>0</v>
      </c>
      <c r="T2376">
        <v>2</v>
      </c>
      <c r="U2376">
        <v>0</v>
      </c>
      <c r="V2376">
        <v>0</v>
      </c>
      <c r="W2376">
        <v>0</v>
      </c>
      <c r="X2376">
        <v>16.051057458125044</v>
      </c>
      <c r="Y2376">
        <v>0</v>
      </c>
      <c r="Z2376">
        <v>1.4226777304394354</v>
      </c>
      <c r="AA2376">
        <v>0</v>
      </c>
      <c r="AB2376">
        <v>2.5641161524579167E-2</v>
      </c>
      <c r="AC2376">
        <v>0</v>
      </c>
      <c r="AD2376">
        <v>0</v>
      </c>
      <c r="AE2376">
        <v>17.499376350089058</v>
      </c>
    </row>
    <row r="2377" spans="1:31" x14ac:dyDescent="0.3">
      <c r="A2377">
        <v>2713752</v>
      </c>
      <c r="B2377">
        <v>1</v>
      </c>
      <c r="C2377" t="s">
        <v>80</v>
      </c>
      <c r="D2377" t="s">
        <v>84</v>
      </c>
      <c r="E2377" t="s">
        <v>156</v>
      </c>
      <c r="F2377" t="s">
        <v>6909</v>
      </c>
      <c r="G2377" t="s">
        <v>185</v>
      </c>
      <c r="H2377" t="s">
        <v>153</v>
      </c>
      <c r="I2377" t="s">
        <v>136</v>
      </c>
      <c r="J2377" t="s">
        <v>137</v>
      </c>
      <c r="K2377" t="s">
        <v>138</v>
      </c>
      <c r="L2377" t="s">
        <v>6910</v>
      </c>
      <c r="M2377" t="s">
        <v>6911</v>
      </c>
      <c r="N2377">
        <v>1.737777777</v>
      </c>
      <c r="O2377">
        <v>0</v>
      </c>
      <c r="P2377">
        <v>13</v>
      </c>
      <c r="Q2377">
        <v>0</v>
      </c>
      <c r="R2377">
        <v>0</v>
      </c>
      <c r="S2377">
        <v>0</v>
      </c>
      <c r="T2377">
        <v>59</v>
      </c>
      <c r="U2377">
        <v>0</v>
      </c>
      <c r="V2377">
        <v>2</v>
      </c>
      <c r="W2377">
        <v>0</v>
      </c>
      <c r="X2377">
        <v>21.572487406193222</v>
      </c>
      <c r="Y2377">
        <v>0</v>
      </c>
      <c r="Z2377">
        <v>0</v>
      </c>
      <c r="AA2377">
        <v>0</v>
      </c>
      <c r="AB2377">
        <v>135.78953364938266</v>
      </c>
      <c r="AC2377">
        <v>0</v>
      </c>
      <c r="AD2377">
        <v>7.0849161729197228</v>
      </c>
      <c r="AE2377">
        <v>164.44693722849561</v>
      </c>
    </row>
    <row r="2378" spans="1:31" x14ac:dyDescent="0.3">
      <c r="A2378">
        <v>2714379</v>
      </c>
      <c r="B2378">
        <v>1</v>
      </c>
      <c r="C2378" t="s">
        <v>80</v>
      </c>
      <c r="D2378" t="s">
        <v>82</v>
      </c>
      <c r="E2378" t="s">
        <v>145</v>
      </c>
      <c r="F2378" t="s">
        <v>6912</v>
      </c>
      <c r="G2378" t="s">
        <v>147</v>
      </c>
      <c r="H2378" t="s">
        <v>135</v>
      </c>
      <c r="I2378" t="s">
        <v>136</v>
      </c>
      <c r="J2378" t="s">
        <v>137</v>
      </c>
      <c r="K2378" t="s">
        <v>138</v>
      </c>
      <c r="L2378" t="s">
        <v>6913</v>
      </c>
      <c r="M2378" t="s">
        <v>6914</v>
      </c>
      <c r="N2378">
        <v>1.873611111</v>
      </c>
      <c r="O2378">
        <v>0</v>
      </c>
      <c r="P2378">
        <v>4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2.0335767655182901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2.0335767655182901</v>
      </c>
    </row>
    <row r="2379" spans="1:31" x14ac:dyDescent="0.3">
      <c r="A2379">
        <v>2713895</v>
      </c>
      <c r="B2379">
        <v>1</v>
      </c>
      <c r="C2379" t="s">
        <v>80</v>
      </c>
      <c r="D2379" t="s">
        <v>104</v>
      </c>
      <c r="E2379" t="s">
        <v>156</v>
      </c>
      <c r="F2379" t="s">
        <v>6915</v>
      </c>
      <c r="G2379" t="s">
        <v>300</v>
      </c>
      <c r="H2379" t="s">
        <v>153</v>
      </c>
      <c r="I2379" t="s">
        <v>136</v>
      </c>
      <c r="J2379" t="s">
        <v>137</v>
      </c>
      <c r="K2379" t="s">
        <v>210</v>
      </c>
      <c r="L2379" t="s">
        <v>6916</v>
      </c>
      <c r="M2379" t="s">
        <v>6917</v>
      </c>
      <c r="N2379">
        <v>0.72611111100000003</v>
      </c>
      <c r="O2379">
        <v>3</v>
      </c>
      <c r="P2379">
        <v>226</v>
      </c>
      <c r="Q2379">
        <v>16</v>
      </c>
      <c r="R2379">
        <v>205</v>
      </c>
      <c r="S2379">
        <v>3</v>
      </c>
      <c r="T2379">
        <v>72</v>
      </c>
      <c r="U2379">
        <v>3</v>
      </c>
      <c r="V2379">
        <v>0</v>
      </c>
      <c r="W2379">
        <v>16.530199307709513</v>
      </c>
      <c r="X2379">
        <v>43.325974467290735</v>
      </c>
      <c r="Y2379">
        <v>4.9377886698282429</v>
      </c>
      <c r="Z2379">
        <v>6.8878439870882362</v>
      </c>
      <c r="AA2379">
        <v>3.8632950790478753</v>
      </c>
      <c r="AB2379">
        <v>32.7716455823779</v>
      </c>
      <c r="AC2379">
        <v>236.54544823709281</v>
      </c>
      <c r="AD2379">
        <v>0</v>
      </c>
      <c r="AE2379">
        <v>344.86219533043527</v>
      </c>
    </row>
    <row r="2380" spans="1:31" x14ac:dyDescent="0.3">
      <c r="A2380">
        <v>2714044</v>
      </c>
      <c r="B2380">
        <v>1</v>
      </c>
      <c r="C2380" t="s">
        <v>80</v>
      </c>
      <c r="D2380" t="s">
        <v>99</v>
      </c>
      <c r="E2380" t="s">
        <v>156</v>
      </c>
      <c r="F2380" t="s">
        <v>6918</v>
      </c>
      <c r="G2380" t="s">
        <v>152</v>
      </c>
      <c r="H2380" t="s">
        <v>153</v>
      </c>
      <c r="I2380" t="s">
        <v>136</v>
      </c>
      <c r="J2380" t="s">
        <v>137</v>
      </c>
      <c r="K2380" t="s">
        <v>138</v>
      </c>
      <c r="L2380" t="s">
        <v>6919</v>
      </c>
      <c r="M2380" t="s">
        <v>6920</v>
      </c>
      <c r="N2380">
        <v>2.5836111110000002</v>
      </c>
      <c r="O2380">
        <v>2</v>
      </c>
      <c r="P2380">
        <v>284</v>
      </c>
      <c r="Q2380">
        <v>0</v>
      </c>
      <c r="R2380">
        <v>33</v>
      </c>
      <c r="S2380">
        <v>1</v>
      </c>
      <c r="T2380">
        <v>37</v>
      </c>
      <c r="U2380">
        <v>0</v>
      </c>
      <c r="V2380">
        <v>0</v>
      </c>
      <c r="W2380">
        <v>10.251936846783002</v>
      </c>
      <c r="X2380">
        <v>111.81798929444462</v>
      </c>
      <c r="Y2380">
        <v>0</v>
      </c>
      <c r="Z2380">
        <v>1.9001282103472446</v>
      </c>
      <c r="AA2380">
        <v>4.4807155782529247</v>
      </c>
      <c r="AB2380">
        <v>50.928134237143809</v>
      </c>
      <c r="AC2380">
        <v>0</v>
      </c>
      <c r="AD2380">
        <v>0</v>
      </c>
      <c r="AE2380">
        <v>179.37890416697158</v>
      </c>
    </row>
    <row r="2381" spans="1:31" x14ac:dyDescent="0.3">
      <c r="A2381">
        <v>2713795</v>
      </c>
      <c r="B2381">
        <v>1</v>
      </c>
      <c r="C2381" t="s">
        <v>81</v>
      </c>
      <c r="D2381" t="s">
        <v>122</v>
      </c>
      <c r="E2381" t="s">
        <v>132</v>
      </c>
      <c r="F2381" t="s">
        <v>6921</v>
      </c>
      <c r="G2381" t="s">
        <v>134</v>
      </c>
      <c r="H2381" t="s">
        <v>135</v>
      </c>
      <c r="I2381" t="s">
        <v>136</v>
      </c>
      <c r="J2381" t="s">
        <v>137</v>
      </c>
      <c r="K2381" t="s">
        <v>138</v>
      </c>
      <c r="L2381" t="s">
        <v>6922</v>
      </c>
      <c r="M2381" t="s">
        <v>6923</v>
      </c>
      <c r="N2381">
        <v>5.2322222219999999</v>
      </c>
      <c r="O2381">
        <v>0</v>
      </c>
      <c r="P2381">
        <v>257</v>
      </c>
      <c r="Q2381">
        <v>0</v>
      </c>
      <c r="R2381">
        <v>6</v>
      </c>
      <c r="S2381">
        <v>0</v>
      </c>
      <c r="T2381">
        <v>28</v>
      </c>
      <c r="U2381">
        <v>0</v>
      </c>
      <c r="V2381">
        <v>0</v>
      </c>
      <c r="W2381">
        <v>0</v>
      </c>
      <c r="X2381">
        <v>197.9193280880865</v>
      </c>
      <c r="Y2381">
        <v>0</v>
      </c>
      <c r="Z2381">
        <v>11.185088476101072</v>
      </c>
      <c r="AA2381">
        <v>0</v>
      </c>
      <c r="AB2381">
        <v>54.767372808345137</v>
      </c>
      <c r="AC2381">
        <v>0</v>
      </c>
      <c r="AD2381">
        <v>0</v>
      </c>
      <c r="AE2381">
        <v>263.8717893725327</v>
      </c>
    </row>
    <row r="2382" spans="1:31" x14ac:dyDescent="0.3">
      <c r="A2382">
        <v>2714336</v>
      </c>
      <c r="B2382">
        <v>1</v>
      </c>
      <c r="C2382" t="s">
        <v>80</v>
      </c>
      <c r="D2382" t="s">
        <v>99</v>
      </c>
      <c r="E2382" t="s">
        <v>161</v>
      </c>
      <c r="F2382" t="s">
        <v>6924</v>
      </c>
      <c r="G2382" t="s">
        <v>163</v>
      </c>
      <c r="H2382" t="s">
        <v>135</v>
      </c>
      <c r="I2382" t="s">
        <v>136</v>
      </c>
      <c r="J2382" t="s">
        <v>137</v>
      </c>
      <c r="K2382" t="s">
        <v>138</v>
      </c>
      <c r="L2382" t="s">
        <v>6925</v>
      </c>
      <c r="M2382" t="s">
        <v>6926</v>
      </c>
      <c r="N2382">
        <v>1.2649999999999999</v>
      </c>
      <c r="O2382">
        <v>0</v>
      </c>
      <c r="P2382">
        <v>22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4.2141552918729364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4.2141552918729364</v>
      </c>
    </row>
    <row r="2383" spans="1:31" x14ac:dyDescent="0.3">
      <c r="A2383">
        <v>2714574</v>
      </c>
      <c r="B2383">
        <v>1</v>
      </c>
      <c r="C2383" t="s">
        <v>80</v>
      </c>
      <c r="D2383" t="s">
        <v>100</v>
      </c>
      <c r="E2383" t="s">
        <v>150</v>
      </c>
      <c r="F2383" t="s">
        <v>6927</v>
      </c>
      <c r="G2383" t="s">
        <v>152</v>
      </c>
      <c r="H2383" t="s">
        <v>153</v>
      </c>
      <c r="I2383" t="s">
        <v>490</v>
      </c>
      <c r="J2383" t="s">
        <v>137</v>
      </c>
      <c r="K2383" t="s">
        <v>138</v>
      </c>
      <c r="L2383" t="s">
        <v>6928</v>
      </c>
      <c r="M2383" t="s">
        <v>6929</v>
      </c>
      <c r="N2383">
        <v>1.9166665999999999E-2</v>
      </c>
      <c r="O2383">
        <v>5</v>
      </c>
      <c r="P2383">
        <v>8771</v>
      </c>
      <c r="Q2383">
        <v>5</v>
      </c>
      <c r="R2383">
        <v>229</v>
      </c>
      <c r="S2383">
        <v>21</v>
      </c>
      <c r="T2383">
        <v>906</v>
      </c>
      <c r="U2383">
        <v>3</v>
      </c>
      <c r="V2383">
        <v>2</v>
      </c>
      <c r="W2383">
        <v>1.0144951232715</v>
      </c>
      <c r="X2383">
        <v>21.663076201425099</v>
      </c>
      <c r="Y2383">
        <v>0.12194049181509999</v>
      </c>
      <c r="Z2383">
        <v>0.844067659177555</v>
      </c>
      <c r="AA2383">
        <v>3.9390577086903296</v>
      </c>
      <c r="AB2383">
        <v>7.3629358853657738</v>
      </c>
      <c r="AC2383">
        <v>1.1348390104527175</v>
      </c>
      <c r="AD2383">
        <v>0.17883920745351001</v>
      </c>
      <c r="AE2383">
        <v>36.25925128765158</v>
      </c>
    </row>
    <row r="2384" spans="1:31" x14ac:dyDescent="0.3">
      <c r="A2384">
        <v>2714242</v>
      </c>
      <c r="B2384">
        <v>1</v>
      </c>
      <c r="C2384" t="s">
        <v>80</v>
      </c>
      <c r="D2384" t="s">
        <v>85</v>
      </c>
      <c r="E2384" t="s">
        <v>145</v>
      </c>
      <c r="F2384" t="s">
        <v>6930</v>
      </c>
      <c r="G2384" t="s">
        <v>147</v>
      </c>
      <c r="H2384" t="s">
        <v>135</v>
      </c>
      <c r="I2384" t="s">
        <v>136</v>
      </c>
      <c r="J2384" t="s">
        <v>137</v>
      </c>
      <c r="K2384" t="s">
        <v>138</v>
      </c>
      <c r="L2384" t="s">
        <v>6931</v>
      </c>
      <c r="M2384" t="s">
        <v>6932</v>
      </c>
      <c r="N2384">
        <v>2.4477777770000002</v>
      </c>
      <c r="O2384">
        <v>0</v>
      </c>
      <c r="P2384">
        <v>10</v>
      </c>
      <c r="Q2384">
        <v>0</v>
      </c>
      <c r="R2384">
        <v>0</v>
      </c>
      <c r="S2384">
        <v>0</v>
      </c>
      <c r="T2384">
        <v>1</v>
      </c>
      <c r="U2384">
        <v>0</v>
      </c>
      <c r="V2384">
        <v>0</v>
      </c>
      <c r="W2384">
        <v>0</v>
      </c>
      <c r="X2384">
        <v>7.6060758379542124</v>
      </c>
      <c r="Y2384">
        <v>0</v>
      </c>
      <c r="Z2384">
        <v>0</v>
      </c>
      <c r="AA2384">
        <v>0</v>
      </c>
      <c r="AB2384">
        <v>9.3215556394391677E-2</v>
      </c>
      <c r="AC2384">
        <v>0</v>
      </c>
      <c r="AD2384">
        <v>0</v>
      </c>
      <c r="AE2384">
        <v>7.6992913943486041</v>
      </c>
    </row>
    <row r="2385" spans="1:31" x14ac:dyDescent="0.3">
      <c r="A2385">
        <v>2714196</v>
      </c>
      <c r="B2385">
        <v>1</v>
      </c>
      <c r="C2385" t="s">
        <v>80</v>
      </c>
      <c r="D2385" t="s">
        <v>106</v>
      </c>
      <c r="E2385" t="s">
        <v>161</v>
      </c>
      <c r="F2385" t="s">
        <v>6933</v>
      </c>
      <c r="G2385" t="s">
        <v>163</v>
      </c>
      <c r="H2385" t="s">
        <v>135</v>
      </c>
      <c r="I2385" t="s">
        <v>136</v>
      </c>
      <c r="J2385" t="s">
        <v>137</v>
      </c>
      <c r="K2385" t="s">
        <v>138</v>
      </c>
      <c r="L2385" t="s">
        <v>6934</v>
      </c>
      <c r="M2385" t="s">
        <v>6935</v>
      </c>
      <c r="N2385">
        <v>3.2516666660000002</v>
      </c>
      <c r="O2385">
        <v>0</v>
      </c>
      <c r="P2385">
        <v>32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20.026570265478171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20.026570265478171</v>
      </c>
    </row>
    <row r="2386" spans="1:31" x14ac:dyDescent="0.3">
      <c r="A2386">
        <v>2714073</v>
      </c>
      <c r="B2386">
        <v>1</v>
      </c>
      <c r="C2386" t="s">
        <v>81</v>
      </c>
      <c r="D2386" t="s">
        <v>118</v>
      </c>
      <c r="E2386" t="s">
        <v>156</v>
      </c>
      <c r="F2386" t="s">
        <v>6936</v>
      </c>
      <c r="G2386" t="s">
        <v>263</v>
      </c>
      <c r="H2386" t="s">
        <v>153</v>
      </c>
      <c r="I2386" t="s">
        <v>136</v>
      </c>
      <c r="J2386" t="s">
        <v>137</v>
      </c>
      <c r="K2386" t="s">
        <v>138</v>
      </c>
      <c r="L2386" t="s">
        <v>6937</v>
      </c>
      <c r="M2386" t="s">
        <v>6938</v>
      </c>
      <c r="N2386">
        <v>2.099444444</v>
      </c>
      <c r="O2386">
        <v>0</v>
      </c>
      <c r="P2386">
        <v>118</v>
      </c>
      <c r="Q2386">
        <v>0</v>
      </c>
      <c r="R2386">
        <v>1</v>
      </c>
      <c r="S2386">
        <v>0</v>
      </c>
      <c r="T2386">
        <v>9</v>
      </c>
      <c r="U2386">
        <v>0</v>
      </c>
      <c r="V2386">
        <v>0</v>
      </c>
      <c r="W2386">
        <v>0</v>
      </c>
      <c r="X2386">
        <v>48.753561169865286</v>
      </c>
      <c r="Y2386">
        <v>0</v>
      </c>
      <c r="Z2386">
        <v>0</v>
      </c>
      <c r="AA2386">
        <v>0</v>
      </c>
      <c r="AB2386">
        <v>24.456352285948395</v>
      </c>
      <c r="AC2386">
        <v>0</v>
      </c>
      <c r="AD2386">
        <v>0</v>
      </c>
      <c r="AE2386">
        <v>73.209913455813677</v>
      </c>
    </row>
    <row r="2387" spans="1:31" x14ac:dyDescent="0.3">
      <c r="A2387">
        <v>2714173</v>
      </c>
      <c r="B2387">
        <v>1</v>
      </c>
      <c r="C2387" t="s">
        <v>81</v>
      </c>
      <c r="D2387" t="s">
        <v>127</v>
      </c>
      <c r="E2387" t="s">
        <v>161</v>
      </c>
      <c r="F2387" t="s">
        <v>6939</v>
      </c>
      <c r="G2387" t="s">
        <v>163</v>
      </c>
      <c r="H2387" t="s">
        <v>135</v>
      </c>
      <c r="I2387" t="s">
        <v>136</v>
      </c>
      <c r="J2387" t="s">
        <v>137</v>
      </c>
      <c r="K2387" t="s">
        <v>138</v>
      </c>
      <c r="L2387" t="s">
        <v>6940</v>
      </c>
      <c r="M2387" t="s">
        <v>6941</v>
      </c>
      <c r="N2387">
        <v>4.2186111110000004</v>
      </c>
      <c r="O2387">
        <v>0</v>
      </c>
      <c r="P2387">
        <v>17</v>
      </c>
      <c r="Q2387">
        <v>0</v>
      </c>
      <c r="R2387">
        <v>4</v>
      </c>
      <c r="S2387">
        <v>0</v>
      </c>
      <c r="T2387">
        <v>1</v>
      </c>
      <c r="U2387">
        <v>0</v>
      </c>
      <c r="V2387">
        <v>0</v>
      </c>
      <c r="W2387">
        <v>0</v>
      </c>
      <c r="X2387">
        <v>9.2544685306825247</v>
      </c>
      <c r="Y2387">
        <v>0</v>
      </c>
      <c r="Z2387">
        <v>10.782878113151062</v>
      </c>
      <c r="AA2387">
        <v>0</v>
      </c>
      <c r="AB2387">
        <v>6.2032721602500002E-4</v>
      </c>
      <c r="AC2387">
        <v>0</v>
      </c>
      <c r="AD2387">
        <v>0</v>
      </c>
      <c r="AE2387">
        <v>20.037966971049613</v>
      </c>
    </row>
    <row r="2388" spans="1:31" x14ac:dyDescent="0.3">
      <c r="A2388">
        <v>2713729</v>
      </c>
      <c r="B2388">
        <v>2</v>
      </c>
      <c r="C2388" t="s">
        <v>80</v>
      </c>
      <c r="D2388" t="s">
        <v>82</v>
      </c>
      <c r="E2388" t="s">
        <v>132</v>
      </c>
      <c r="F2388" t="s">
        <v>6942</v>
      </c>
      <c r="G2388" t="s">
        <v>393</v>
      </c>
      <c r="H2388" t="s">
        <v>135</v>
      </c>
      <c r="I2388" t="s">
        <v>136</v>
      </c>
      <c r="J2388" t="s">
        <v>137</v>
      </c>
      <c r="K2388" t="s">
        <v>138</v>
      </c>
      <c r="L2388" t="s">
        <v>6811</v>
      </c>
      <c r="M2388" t="s">
        <v>6943</v>
      </c>
      <c r="N2388">
        <v>0.186388888</v>
      </c>
      <c r="O2388">
        <v>0</v>
      </c>
      <c r="P2388">
        <v>629</v>
      </c>
      <c r="Q2388">
        <v>0</v>
      </c>
      <c r="R2388">
        <v>0</v>
      </c>
      <c r="S2388">
        <v>0</v>
      </c>
      <c r="T2388">
        <v>44</v>
      </c>
      <c r="U2388">
        <v>0</v>
      </c>
      <c r="V2388">
        <v>0</v>
      </c>
      <c r="W2388">
        <v>0</v>
      </c>
      <c r="X2388">
        <v>20.51863108167289</v>
      </c>
      <c r="Y2388">
        <v>0</v>
      </c>
      <c r="Z2388">
        <v>0</v>
      </c>
      <c r="AA2388">
        <v>0</v>
      </c>
      <c r="AB2388">
        <v>7.1750338482923111</v>
      </c>
      <c r="AC2388">
        <v>0</v>
      </c>
      <c r="AD2388">
        <v>0</v>
      </c>
      <c r="AE2388">
        <v>27.693664929965202</v>
      </c>
    </row>
    <row r="2389" spans="1:31" x14ac:dyDescent="0.3">
      <c r="A2389">
        <v>2713927</v>
      </c>
      <c r="B2389">
        <v>1</v>
      </c>
      <c r="C2389" t="s">
        <v>81</v>
      </c>
      <c r="D2389" t="s">
        <v>113</v>
      </c>
      <c r="E2389" t="s">
        <v>161</v>
      </c>
      <c r="F2389" t="s">
        <v>6944</v>
      </c>
      <c r="G2389" t="s">
        <v>1696</v>
      </c>
      <c r="H2389" t="s">
        <v>135</v>
      </c>
      <c r="I2389" t="s">
        <v>136</v>
      </c>
      <c r="J2389" t="s">
        <v>137</v>
      </c>
      <c r="K2389" t="s">
        <v>138</v>
      </c>
      <c r="L2389" t="s">
        <v>6945</v>
      </c>
      <c r="M2389" t="s">
        <v>6946</v>
      </c>
      <c r="N2389">
        <v>2.4941666659999999</v>
      </c>
      <c r="O2389">
        <v>0</v>
      </c>
      <c r="P2389">
        <v>1</v>
      </c>
      <c r="Q2389">
        <v>0</v>
      </c>
      <c r="R2389">
        <v>3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</row>
    <row r="2390" spans="1:31" x14ac:dyDescent="0.3">
      <c r="A2390">
        <v>2714405</v>
      </c>
      <c r="B2390">
        <v>1</v>
      </c>
      <c r="C2390" t="s">
        <v>80</v>
      </c>
      <c r="D2390" t="s">
        <v>108</v>
      </c>
      <c r="E2390" t="s">
        <v>161</v>
      </c>
      <c r="F2390" t="s">
        <v>6947</v>
      </c>
      <c r="G2390" t="s">
        <v>163</v>
      </c>
      <c r="H2390" t="s">
        <v>135</v>
      </c>
      <c r="I2390" t="s">
        <v>136</v>
      </c>
      <c r="J2390" t="s">
        <v>137</v>
      </c>
      <c r="K2390" t="s">
        <v>138</v>
      </c>
      <c r="L2390" t="s">
        <v>6948</v>
      </c>
      <c r="M2390" t="s">
        <v>6949</v>
      </c>
      <c r="N2390">
        <v>0.53916666599999996</v>
      </c>
      <c r="O2390">
        <v>0</v>
      </c>
      <c r="P2390">
        <v>4</v>
      </c>
      <c r="Q2390">
        <v>0</v>
      </c>
      <c r="R2390">
        <v>2</v>
      </c>
      <c r="S2390">
        <v>0</v>
      </c>
      <c r="T2390">
        <v>3</v>
      </c>
      <c r="U2390">
        <v>0</v>
      </c>
      <c r="V2390">
        <v>0</v>
      </c>
      <c r="W2390">
        <v>0</v>
      </c>
      <c r="X2390">
        <v>0.68778225960355988</v>
      </c>
      <c r="Y2390">
        <v>0</v>
      </c>
      <c r="Z2390">
        <v>3.0822732386970273</v>
      </c>
      <c r="AA2390">
        <v>0</v>
      </c>
      <c r="AB2390">
        <v>0.25325094767249751</v>
      </c>
      <c r="AC2390">
        <v>0</v>
      </c>
      <c r="AD2390">
        <v>0</v>
      </c>
      <c r="AE2390">
        <v>4.023306445973085</v>
      </c>
    </row>
    <row r="2391" spans="1:31" x14ac:dyDescent="0.3">
      <c r="A2391">
        <v>2713718</v>
      </c>
      <c r="B2391">
        <v>1</v>
      </c>
      <c r="C2391" t="s">
        <v>81</v>
      </c>
      <c r="D2391" t="s">
        <v>119</v>
      </c>
      <c r="E2391" t="s">
        <v>150</v>
      </c>
      <c r="F2391" t="s">
        <v>6585</v>
      </c>
      <c r="G2391" t="s">
        <v>300</v>
      </c>
      <c r="H2391" t="s">
        <v>153</v>
      </c>
      <c r="I2391" t="s">
        <v>136</v>
      </c>
      <c r="J2391" t="s">
        <v>137</v>
      </c>
      <c r="K2391" t="s">
        <v>210</v>
      </c>
      <c r="L2391" t="s">
        <v>6950</v>
      </c>
      <c r="M2391" t="s">
        <v>6951</v>
      </c>
      <c r="N2391">
        <v>1.559722222</v>
      </c>
      <c r="O2391">
        <v>4</v>
      </c>
      <c r="P2391">
        <v>2663</v>
      </c>
      <c r="Q2391">
        <v>145</v>
      </c>
      <c r="R2391">
        <v>336</v>
      </c>
      <c r="S2391">
        <v>6</v>
      </c>
      <c r="T2391">
        <v>193</v>
      </c>
      <c r="U2391">
        <v>0</v>
      </c>
      <c r="V2391">
        <v>0</v>
      </c>
      <c r="W2391">
        <v>1.3291338068999998</v>
      </c>
      <c r="X2391">
        <v>692.26204808272507</v>
      </c>
      <c r="Y2391">
        <v>167.79556076676289</v>
      </c>
      <c r="Z2391">
        <v>160.68746812360786</v>
      </c>
      <c r="AA2391">
        <v>18.868461825478786</v>
      </c>
      <c r="AB2391">
        <v>128.58621171662799</v>
      </c>
      <c r="AC2391">
        <v>0</v>
      </c>
      <c r="AD2391">
        <v>0</v>
      </c>
      <c r="AE2391">
        <v>1169.5288843221026</v>
      </c>
    </row>
    <row r="2392" spans="1:31" x14ac:dyDescent="0.3">
      <c r="A2392">
        <v>2714511</v>
      </c>
      <c r="B2392">
        <v>1</v>
      </c>
      <c r="C2392" t="s">
        <v>81</v>
      </c>
      <c r="D2392" t="s">
        <v>118</v>
      </c>
      <c r="E2392" t="s">
        <v>161</v>
      </c>
      <c r="F2392" t="s">
        <v>6952</v>
      </c>
      <c r="G2392" t="s">
        <v>163</v>
      </c>
      <c r="H2392" t="s">
        <v>135</v>
      </c>
      <c r="I2392" t="s">
        <v>136</v>
      </c>
      <c r="J2392" t="s">
        <v>137</v>
      </c>
      <c r="K2392" t="s">
        <v>138</v>
      </c>
      <c r="L2392" t="s">
        <v>6953</v>
      </c>
      <c r="M2392" t="s">
        <v>6954</v>
      </c>
      <c r="N2392">
        <v>2.7252777770000001</v>
      </c>
      <c r="O2392">
        <v>0</v>
      </c>
      <c r="P2392">
        <v>38</v>
      </c>
      <c r="Q2392">
        <v>0</v>
      </c>
      <c r="R2392">
        <v>0</v>
      </c>
      <c r="S2392">
        <v>0</v>
      </c>
      <c r="T2392">
        <v>4</v>
      </c>
      <c r="U2392">
        <v>0</v>
      </c>
      <c r="V2392">
        <v>0</v>
      </c>
      <c r="W2392">
        <v>0</v>
      </c>
      <c r="X2392">
        <v>19.761115710000233</v>
      </c>
      <c r="Y2392">
        <v>0</v>
      </c>
      <c r="Z2392">
        <v>0</v>
      </c>
      <c r="AA2392">
        <v>0</v>
      </c>
      <c r="AB2392">
        <v>9.5524358790659303</v>
      </c>
      <c r="AC2392">
        <v>0</v>
      </c>
      <c r="AD2392">
        <v>0</v>
      </c>
      <c r="AE2392">
        <v>29.313551589066165</v>
      </c>
    </row>
    <row r="2393" spans="1:31" x14ac:dyDescent="0.3">
      <c r="A2393">
        <v>2714113</v>
      </c>
      <c r="B2393">
        <v>1</v>
      </c>
      <c r="C2393" t="s">
        <v>81</v>
      </c>
      <c r="D2393" t="s">
        <v>117</v>
      </c>
      <c r="E2393" t="s">
        <v>150</v>
      </c>
      <c r="F2393" t="s">
        <v>6955</v>
      </c>
      <c r="G2393" t="s">
        <v>152</v>
      </c>
      <c r="H2393" t="s">
        <v>153</v>
      </c>
      <c r="I2393" t="s">
        <v>136</v>
      </c>
      <c r="J2393" t="s">
        <v>137</v>
      </c>
      <c r="K2393" t="s">
        <v>138</v>
      </c>
      <c r="L2393" t="s">
        <v>6956</v>
      </c>
      <c r="M2393" t="s">
        <v>6957</v>
      </c>
      <c r="N2393">
        <v>0.34972222200000003</v>
      </c>
      <c r="O2393">
        <v>2</v>
      </c>
      <c r="P2393">
        <v>237</v>
      </c>
      <c r="Q2393">
        <v>29</v>
      </c>
      <c r="R2393">
        <v>52</v>
      </c>
      <c r="S2393">
        <v>0</v>
      </c>
      <c r="T2393">
        <v>7</v>
      </c>
      <c r="U2393">
        <v>1</v>
      </c>
      <c r="V2393">
        <v>0</v>
      </c>
      <c r="W2393">
        <v>6.6625346241666675E-2</v>
      </c>
      <c r="X2393">
        <v>9.5442162814032834</v>
      </c>
      <c r="Y2393">
        <v>18.078428731926408</v>
      </c>
      <c r="Z2393">
        <v>0</v>
      </c>
      <c r="AA2393">
        <v>0</v>
      </c>
      <c r="AB2393">
        <v>0.42719894095139332</v>
      </c>
      <c r="AC2393">
        <v>24.523073451416249</v>
      </c>
      <c r="AD2393">
        <v>0</v>
      </c>
      <c r="AE2393">
        <v>52.639542751939004</v>
      </c>
    </row>
    <row r="2394" spans="1:31" x14ac:dyDescent="0.3">
      <c r="A2394">
        <v>2714325</v>
      </c>
      <c r="B2394">
        <v>1</v>
      </c>
      <c r="C2394" t="s">
        <v>81</v>
      </c>
      <c r="D2394" t="s">
        <v>115</v>
      </c>
      <c r="E2394" t="s">
        <v>161</v>
      </c>
      <c r="F2394" t="s">
        <v>6958</v>
      </c>
      <c r="G2394" t="s">
        <v>163</v>
      </c>
      <c r="H2394" t="s">
        <v>135</v>
      </c>
      <c r="I2394" t="s">
        <v>136</v>
      </c>
      <c r="J2394" t="s">
        <v>137</v>
      </c>
      <c r="K2394" t="s">
        <v>138</v>
      </c>
      <c r="L2394" t="s">
        <v>6959</v>
      </c>
      <c r="M2394" t="s">
        <v>6960</v>
      </c>
      <c r="N2394">
        <v>4.1236111109999998</v>
      </c>
      <c r="O2394">
        <v>0</v>
      </c>
      <c r="P2394">
        <v>16</v>
      </c>
      <c r="Q2394">
        <v>0</v>
      </c>
      <c r="R2394">
        <v>1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</row>
    <row r="2395" spans="1:31" x14ac:dyDescent="0.3">
      <c r="A2395">
        <v>2714159</v>
      </c>
      <c r="B2395">
        <v>1</v>
      </c>
      <c r="C2395" t="s">
        <v>80</v>
      </c>
      <c r="D2395" t="s">
        <v>83</v>
      </c>
      <c r="E2395" t="s">
        <v>145</v>
      </c>
      <c r="F2395" t="s">
        <v>6961</v>
      </c>
      <c r="G2395" t="s">
        <v>230</v>
      </c>
      <c r="H2395" t="s">
        <v>135</v>
      </c>
      <c r="I2395" t="s">
        <v>136</v>
      </c>
      <c r="J2395" t="s">
        <v>137</v>
      </c>
      <c r="K2395" t="s">
        <v>138</v>
      </c>
      <c r="L2395" t="s">
        <v>6962</v>
      </c>
      <c r="M2395" t="s">
        <v>6812</v>
      </c>
      <c r="N2395">
        <v>1.0819444439999999</v>
      </c>
      <c r="O2395">
        <v>0</v>
      </c>
      <c r="P2395">
        <v>3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1.1348247365908501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1.1348247365908501</v>
      </c>
    </row>
    <row r="2396" spans="1:31" x14ac:dyDescent="0.3">
      <c r="A2396">
        <v>2714133</v>
      </c>
      <c r="B2396">
        <v>1</v>
      </c>
      <c r="C2396" t="s">
        <v>81</v>
      </c>
      <c r="D2396" t="s">
        <v>115</v>
      </c>
      <c r="E2396" t="s">
        <v>161</v>
      </c>
      <c r="F2396" t="s">
        <v>6963</v>
      </c>
      <c r="G2396" t="s">
        <v>409</v>
      </c>
      <c r="H2396" t="s">
        <v>135</v>
      </c>
      <c r="I2396" t="s">
        <v>136</v>
      </c>
      <c r="J2396" t="s">
        <v>137</v>
      </c>
      <c r="K2396" t="s">
        <v>138</v>
      </c>
      <c r="L2396" t="s">
        <v>6964</v>
      </c>
      <c r="M2396" t="s">
        <v>6965</v>
      </c>
      <c r="N2396">
        <v>3.5127777770000002</v>
      </c>
      <c r="O2396">
        <v>0</v>
      </c>
      <c r="P2396">
        <v>15</v>
      </c>
      <c r="Q2396">
        <v>0</v>
      </c>
      <c r="R2396">
        <v>1</v>
      </c>
      <c r="S2396">
        <v>0</v>
      </c>
      <c r="T2396">
        <v>1</v>
      </c>
      <c r="U2396">
        <v>0</v>
      </c>
      <c r="V2396">
        <v>0</v>
      </c>
      <c r="W2396">
        <v>0</v>
      </c>
      <c r="X2396">
        <v>4.2523414412566733</v>
      </c>
      <c r="Y2396">
        <v>0</v>
      </c>
      <c r="Z2396">
        <v>0.22514295453421251</v>
      </c>
      <c r="AA2396">
        <v>0</v>
      </c>
      <c r="AB2396">
        <v>0</v>
      </c>
      <c r="AC2396">
        <v>0</v>
      </c>
      <c r="AD2396">
        <v>0</v>
      </c>
      <c r="AE2396">
        <v>4.4774843957908859</v>
      </c>
    </row>
    <row r="2397" spans="1:31" x14ac:dyDescent="0.3">
      <c r="A2397">
        <v>2714345</v>
      </c>
      <c r="B2397">
        <v>1</v>
      </c>
      <c r="C2397" t="s">
        <v>81</v>
      </c>
      <c r="D2397" t="s">
        <v>127</v>
      </c>
      <c r="E2397" t="s">
        <v>150</v>
      </c>
      <c r="F2397" t="s">
        <v>6966</v>
      </c>
      <c r="G2397" t="s">
        <v>152</v>
      </c>
      <c r="H2397" t="s">
        <v>153</v>
      </c>
      <c r="I2397" t="s">
        <v>136</v>
      </c>
      <c r="J2397" t="s">
        <v>137</v>
      </c>
      <c r="K2397" t="s">
        <v>138</v>
      </c>
      <c r="L2397" t="s">
        <v>6967</v>
      </c>
      <c r="M2397" t="s">
        <v>6968</v>
      </c>
      <c r="N2397">
        <v>2.7655555550000002</v>
      </c>
      <c r="O2397">
        <v>1</v>
      </c>
      <c r="P2397">
        <v>301</v>
      </c>
      <c r="Q2397">
        <v>31</v>
      </c>
      <c r="R2397">
        <v>72</v>
      </c>
      <c r="S2397">
        <v>2</v>
      </c>
      <c r="T2397">
        <v>49</v>
      </c>
      <c r="U2397">
        <v>0</v>
      </c>
      <c r="V2397">
        <v>0</v>
      </c>
      <c r="W2397">
        <v>11.572780897464241</v>
      </c>
      <c r="X2397">
        <v>164.44221051085412</v>
      </c>
      <c r="Y2397">
        <v>38.056338086559357</v>
      </c>
      <c r="Z2397">
        <v>14.465010903460724</v>
      </c>
      <c r="AA2397">
        <v>0.78737670894305012</v>
      </c>
      <c r="AB2397">
        <v>39.306330750234444</v>
      </c>
      <c r="AC2397">
        <v>0</v>
      </c>
      <c r="AD2397">
        <v>0</v>
      </c>
      <c r="AE2397">
        <v>268.63004785751593</v>
      </c>
    </row>
    <row r="2398" spans="1:31" x14ac:dyDescent="0.3">
      <c r="A2398">
        <v>2713784</v>
      </c>
      <c r="B2398">
        <v>1</v>
      </c>
      <c r="C2398" t="s">
        <v>80</v>
      </c>
      <c r="D2398" t="s">
        <v>93</v>
      </c>
      <c r="E2398" t="s">
        <v>150</v>
      </c>
      <c r="F2398" t="s">
        <v>6969</v>
      </c>
      <c r="G2398" t="s">
        <v>152</v>
      </c>
      <c r="H2398" t="s">
        <v>153</v>
      </c>
      <c r="I2398" t="s">
        <v>136</v>
      </c>
      <c r="J2398" t="s">
        <v>137</v>
      </c>
      <c r="K2398" t="s">
        <v>138</v>
      </c>
      <c r="L2398" t="s">
        <v>6970</v>
      </c>
      <c r="M2398" t="s">
        <v>6971</v>
      </c>
      <c r="N2398">
        <v>0.35916666600000002</v>
      </c>
      <c r="O2398">
        <v>1</v>
      </c>
      <c r="P2398">
        <v>801</v>
      </c>
      <c r="Q2398">
        <v>13</v>
      </c>
      <c r="R2398">
        <v>16</v>
      </c>
      <c r="S2398">
        <v>2</v>
      </c>
      <c r="T2398">
        <v>140</v>
      </c>
      <c r="U2398">
        <v>1</v>
      </c>
      <c r="V2398">
        <v>0</v>
      </c>
      <c r="W2398">
        <v>0.36688457604084002</v>
      </c>
      <c r="X2398">
        <v>40.489845969251732</v>
      </c>
      <c r="Y2398">
        <v>11.465742290955319</v>
      </c>
      <c r="Z2398">
        <v>4.7838358336867213</v>
      </c>
      <c r="AA2398">
        <v>0.85029377813733009</v>
      </c>
      <c r="AB2398">
        <v>29.360538593084907</v>
      </c>
      <c r="AC2398">
        <v>37.182434934244512</v>
      </c>
      <c r="AD2398">
        <v>0</v>
      </c>
      <c r="AE2398">
        <v>124.49957597540136</v>
      </c>
    </row>
    <row r="2399" spans="1:31" x14ac:dyDescent="0.3">
      <c r="A2399">
        <v>2714033</v>
      </c>
      <c r="B2399">
        <v>1</v>
      </c>
      <c r="C2399" t="s">
        <v>80</v>
      </c>
      <c r="D2399" t="s">
        <v>82</v>
      </c>
      <c r="E2399" t="s">
        <v>156</v>
      </c>
      <c r="F2399" t="s">
        <v>6972</v>
      </c>
      <c r="G2399" t="s">
        <v>209</v>
      </c>
      <c r="H2399" t="s">
        <v>153</v>
      </c>
      <c r="I2399" t="s">
        <v>136</v>
      </c>
      <c r="J2399" t="s">
        <v>137</v>
      </c>
      <c r="K2399" t="s">
        <v>210</v>
      </c>
      <c r="L2399" t="s">
        <v>6973</v>
      </c>
      <c r="M2399" t="s">
        <v>6974</v>
      </c>
      <c r="N2399">
        <v>4.3483333330000002</v>
      </c>
      <c r="O2399">
        <v>0</v>
      </c>
      <c r="P2399">
        <v>2</v>
      </c>
      <c r="Q2399">
        <v>0</v>
      </c>
      <c r="R2399">
        <v>0</v>
      </c>
      <c r="S2399">
        <v>0</v>
      </c>
      <c r="T2399">
        <v>97</v>
      </c>
      <c r="U2399">
        <v>0</v>
      </c>
      <c r="V2399">
        <v>5</v>
      </c>
      <c r="W2399">
        <v>0</v>
      </c>
      <c r="X2399">
        <v>1.9311546489220799</v>
      </c>
      <c r="Y2399">
        <v>0</v>
      </c>
      <c r="Z2399">
        <v>0</v>
      </c>
      <c r="AA2399">
        <v>0</v>
      </c>
      <c r="AB2399">
        <v>267.2886339601344</v>
      </c>
      <c r="AC2399">
        <v>0</v>
      </c>
      <c r="AD2399">
        <v>6.5391843556063192</v>
      </c>
      <c r="AE2399">
        <v>275.7589729646628</v>
      </c>
    </row>
    <row r="2400" spans="1:31" x14ac:dyDescent="0.3">
      <c r="A2400">
        <v>2714282</v>
      </c>
      <c r="B2400">
        <v>1</v>
      </c>
      <c r="C2400" t="s">
        <v>81</v>
      </c>
      <c r="D2400" t="s">
        <v>116</v>
      </c>
      <c r="E2400" t="s">
        <v>213</v>
      </c>
      <c r="F2400" t="s">
        <v>5902</v>
      </c>
      <c r="G2400" t="s">
        <v>152</v>
      </c>
      <c r="H2400" t="s">
        <v>153</v>
      </c>
      <c r="I2400" t="s">
        <v>136</v>
      </c>
      <c r="J2400" t="s">
        <v>137</v>
      </c>
      <c r="K2400" t="s">
        <v>138</v>
      </c>
      <c r="L2400" t="s">
        <v>6975</v>
      </c>
      <c r="M2400" t="s">
        <v>6976</v>
      </c>
      <c r="N2400">
        <v>0.93055555499999998</v>
      </c>
      <c r="O2400">
        <v>1</v>
      </c>
      <c r="P2400">
        <v>319</v>
      </c>
      <c r="Q2400">
        <v>2</v>
      </c>
      <c r="R2400">
        <v>44</v>
      </c>
      <c r="S2400">
        <v>1</v>
      </c>
      <c r="T2400">
        <v>13</v>
      </c>
      <c r="U2400">
        <v>1</v>
      </c>
      <c r="V2400">
        <v>0</v>
      </c>
      <c r="W2400">
        <v>0.24727515410833334</v>
      </c>
      <c r="X2400">
        <v>31.986232981397833</v>
      </c>
      <c r="Y2400">
        <v>2.0937302858453335</v>
      </c>
      <c r="Z2400">
        <v>4.4343773045948254</v>
      </c>
      <c r="AA2400">
        <v>0.10812116229999999</v>
      </c>
      <c r="AB2400">
        <v>5.2665284322586832</v>
      </c>
      <c r="AC2400">
        <v>6.7194737496250001</v>
      </c>
      <c r="AD2400">
        <v>0</v>
      </c>
      <c r="AE2400">
        <v>50.855739070130014</v>
      </c>
    </row>
    <row r="2401" spans="1:31" x14ac:dyDescent="0.3">
      <c r="A2401">
        <v>2713741</v>
      </c>
      <c r="B2401">
        <v>1</v>
      </c>
      <c r="C2401" t="s">
        <v>80</v>
      </c>
      <c r="D2401" t="s">
        <v>106</v>
      </c>
      <c r="E2401" t="s">
        <v>150</v>
      </c>
      <c r="F2401" t="s">
        <v>6977</v>
      </c>
      <c r="G2401" t="s">
        <v>152</v>
      </c>
      <c r="H2401" t="s">
        <v>153</v>
      </c>
      <c r="I2401" t="s">
        <v>136</v>
      </c>
      <c r="J2401" t="s">
        <v>137</v>
      </c>
      <c r="K2401" t="s">
        <v>138</v>
      </c>
      <c r="L2401" t="s">
        <v>6978</v>
      </c>
      <c r="M2401" t="s">
        <v>6979</v>
      </c>
      <c r="N2401">
        <v>0.33861111100000002</v>
      </c>
      <c r="O2401">
        <v>0</v>
      </c>
      <c r="P2401">
        <v>31</v>
      </c>
      <c r="Q2401">
        <v>14</v>
      </c>
      <c r="R2401">
        <v>48</v>
      </c>
      <c r="S2401">
        <v>12</v>
      </c>
      <c r="T2401">
        <v>23</v>
      </c>
      <c r="U2401">
        <v>3</v>
      </c>
      <c r="V2401">
        <v>0</v>
      </c>
      <c r="W2401">
        <v>0</v>
      </c>
      <c r="X2401">
        <v>3.8958951842885781</v>
      </c>
      <c r="Y2401">
        <v>6.5760315993508396</v>
      </c>
      <c r="Z2401">
        <v>24.622788355067378</v>
      </c>
      <c r="AA2401">
        <v>31.238977803735896</v>
      </c>
      <c r="AB2401">
        <v>10.363684144387728</v>
      </c>
      <c r="AC2401">
        <v>148.06518942477584</v>
      </c>
      <c r="AD2401">
        <v>0</v>
      </c>
      <c r="AE2401">
        <v>224.76256651160628</v>
      </c>
    </row>
    <row r="2402" spans="1:31" x14ac:dyDescent="0.3">
      <c r="A2402">
        <v>2714239</v>
      </c>
      <c r="B2402">
        <v>1</v>
      </c>
      <c r="C2402" t="s">
        <v>80</v>
      </c>
      <c r="D2402" t="s">
        <v>83</v>
      </c>
      <c r="E2402" t="s">
        <v>145</v>
      </c>
      <c r="F2402" t="s">
        <v>6980</v>
      </c>
      <c r="G2402" t="s">
        <v>230</v>
      </c>
      <c r="H2402" t="s">
        <v>135</v>
      </c>
      <c r="I2402" t="s">
        <v>136</v>
      </c>
      <c r="J2402" t="s">
        <v>137</v>
      </c>
      <c r="K2402" t="s">
        <v>138</v>
      </c>
      <c r="L2402" t="s">
        <v>6981</v>
      </c>
      <c r="M2402" t="s">
        <v>6982</v>
      </c>
      <c r="N2402">
        <v>5.454722222</v>
      </c>
      <c r="O2402">
        <v>0</v>
      </c>
      <c r="P2402">
        <v>3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3.0887933134885297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3.0887933134885297</v>
      </c>
    </row>
    <row r="2403" spans="1:31" x14ac:dyDescent="0.3">
      <c r="A2403">
        <v>2713752</v>
      </c>
      <c r="B2403">
        <v>2</v>
      </c>
      <c r="C2403" t="s">
        <v>80</v>
      </c>
      <c r="D2403" t="s">
        <v>84</v>
      </c>
      <c r="E2403" t="s">
        <v>156</v>
      </c>
      <c r="F2403" t="s">
        <v>6983</v>
      </c>
      <c r="G2403" t="s">
        <v>185</v>
      </c>
      <c r="H2403" t="s">
        <v>153</v>
      </c>
      <c r="I2403" t="s">
        <v>136</v>
      </c>
      <c r="J2403" t="s">
        <v>137</v>
      </c>
      <c r="K2403" t="s">
        <v>138</v>
      </c>
      <c r="L2403" t="s">
        <v>6911</v>
      </c>
      <c r="M2403" t="s">
        <v>6984</v>
      </c>
      <c r="N2403">
        <v>0.57861111099999996</v>
      </c>
      <c r="O2403">
        <v>1</v>
      </c>
      <c r="P2403">
        <v>545</v>
      </c>
      <c r="Q2403">
        <v>0</v>
      </c>
      <c r="R2403">
        <v>19</v>
      </c>
      <c r="S2403">
        <v>27</v>
      </c>
      <c r="T2403">
        <v>557</v>
      </c>
      <c r="U2403">
        <v>6</v>
      </c>
      <c r="V2403">
        <v>8</v>
      </c>
      <c r="W2403">
        <v>0</v>
      </c>
      <c r="X2403">
        <v>94.140465419696483</v>
      </c>
      <c r="Y2403">
        <v>0</v>
      </c>
      <c r="Z2403">
        <v>4.6332563551497081</v>
      </c>
      <c r="AA2403">
        <v>132.90381977913015</v>
      </c>
      <c r="AB2403">
        <v>384.37439727786006</v>
      </c>
      <c r="AC2403">
        <v>204.81360462286835</v>
      </c>
      <c r="AD2403">
        <v>147.06325897314986</v>
      </c>
      <c r="AE2403">
        <v>967.92880242785463</v>
      </c>
    </row>
    <row r="2404" spans="1:31" x14ac:dyDescent="0.3">
      <c r="A2404">
        <v>2714531</v>
      </c>
      <c r="B2404">
        <v>1</v>
      </c>
      <c r="C2404" t="s">
        <v>80</v>
      </c>
      <c r="D2404" t="s">
        <v>97</v>
      </c>
      <c r="E2404" t="s">
        <v>161</v>
      </c>
      <c r="F2404" t="s">
        <v>6985</v>
      </c>
      <c r="G2404" t="s">
        <v>170</v>
      </c>
      <c r="H2404" t="s">
        <v>135</v>
      </c>
      <c r="I2404" t="s">
        <v>136</v>
      </c>
      <c r="J2404" t="s">
        <v>137</v>
      </c>
      <c r="K2404" t="s">
        <v>138</v>
      </c>
      <c r="L2404" t="s">
        <v>6986</v>
      </c>
      <c r="M2404" t="s">
        <v>6987</v>
      </c>
      <c r="N2404">
        <v>0.80388888800000002</v>
      </c>
      <c r="O2404">
        <v>0</v>
      </c>
      <c r="P2404">
        <v>101</v>
      </c>
      <c r="Q2404">
        <v>0</v>
      </c>
      <c r="R2404">
        <v>0</v>
      </c>
      <c r="S2404">
        <v>0</v>
      </c>
      <c r="T2404">
        <v>6</v>
      </c>
      <c r="U2404">
        <v>0</v>
      </c>
      <c r="V2404">
        <v>0</v>
      </c>
      <c r="W2404">
        <v>0</v>
      </c>
      <c r="X2404">
        <v>6.02332963304828</v>
      </c>
      <c r="Y2404">
        <v>0</v>
      </c>
      <c r="Z2404">
        <v>0</v>
      </c>
      <c r="AA2404">
        <v>0</v>
      </c>
      <c r="AB2404">
        <v>1.8269031457596001</v>
      </c>
      <c r="AC2404">
        <v>0</v>
      </c>
      <c r="AD2404">
        <v>0</v>
      </c>
      <c r="AE2404">
        <v>7.8502327788078805</v>
      </c>
    </row>
    <row r="2405" spans="1:31" x14ac:dyDescent="0.3">
      <c r="A2405">
        <v>2714408</v>
      </c>
      <c r="B2405">
        <v>1</v>
      </c>
      <c r="C2405" t="s">
        <v>81</v>
      </c>
      <c r="D2405" t="s">
        <v>120</v>
      </c>
      <c r="E2405" t="s">
        <v>150</v>
      </c>
      <c r="F2405" t="s">
        <v>6988</v>
      </c>
      <c r="G2405" t="s">
        <v>152</v>
      </c>
      <c r="H2405" t="s">
        <v>153</v>
      </c>
      <c r="I2405" t="s">
        <v>136</v>
      </c>
      <c r="J2405" t="s">
        <v>137</v>
      </c>
      <c r="K2405" t="s">
        <v>138</v>
      </c>
      <c r="L2405" t="s">
        <v>6989</v>
      </c>
      <c r="M2405" t="s">
        <v>6990</v>
      </c>
      <c r="N2405">
        <v>0.61583333299999998</v>
      </c>
      <c r="O2405">
        <v>0</v>
      </c>
      <c r="P2405">
        <v>1</v>
      </c>
      <c r="Q2405">
        <v>20</v>
      </c>
      <c r="R2405">
        <v>68</v>
      </c>
      <c r="S2405">
        <v>3</v>
      </c>
      <c r="T2405">
        <v>1</v>
      </c>
      <c r="U2405">
        <v>0</v>
      </c>
      <c r="V2405">
        <v>0</v>
      </c>
      <c r="W2405">
        <v>0</v>
      </c>
      <c r="X2405">
        <v>0.13589787622499999</v>
      </c>
      <c r="Y2405">
        <v>20.901292356375439</v>
      </c>
      <c r="Z2405">
        <v>13.210801167088004</v>
      </c>
      <c r="AA2405">
        <v>3.3374915989937599</v>
      </c>
      <c r="AB2405">
        <v>0</v>
      </c>
      <c r="AC2405">
        <v>0</v>
      </c>
      <c r="AD2405">
        <v>0</v>
      </c>
      <c r="AE2405">
        <v>37.585482998682203</v>
      </c>
    </row>
    <row r="2406" spans="1:31" x14ac:dyDescent="0.3">
      <c r="A2406">
        <v>2714193</v>
      </c>
      <c r="B2406">
        <v>1</v>
      </c>
      <c r="C2406" t="s">
        <v>80</v>
      </c>
      <c r="D2406" t="s">
        <v>99</v>
      </c>
      <c r="E2406" t="s">
        <v>161</v>
      </c>
      <c r="F2406" t="s">
        <v>6991</v>
      </c>
      <c r="G2406" t="s">
        <v>163</v>
      </c>
      <c r="H2406" t="s">
        <v>135</v>
      </c>
      <c r="I2406" t="s">
        <v>136</v>
      </c>
      <c r="J2406" t="s">
        <v>137</v>
      </c>
      <c r="K2406" t="s">
        <v>138</v>
      </c>
      <c r="L2406" t="s">
        <v>6992</v>
      </c>
      <c r="M2406" t="s">
        <v>6993</v>
      </c>
      <c r="N2406">
        <v>5.2208333329999999</v>
      </c>
      <c r="O2406">
        <v>0</v>
      </c>
      <c r="P2406">
        <v>24</v>
      </c>
      <c r="Q2406">
        <v>0</v>
      </c>
      <c r="R2406">
        <v>0</v>
      </c>
      <c r="S2406">
        <v>0</v>
      </c>
      <c r="T2406">
        <v>1</v>
      </c>
      <c r="U2406">
        <v>0</v>
      </c>
      <c r="V2406">
        <v>0</v>
      </c>
      <c r="W2406">
        <v>0</v>
      </c>
      <c r="X2406">
        <v>13.652163199748532</v>
      </c>
      <c r="Y2406">
        <v>0</v>
      </c>
      <c r="Z2406">
        <v>0</v>
      </c>
      <c r="AA2406">
        <v>0</v>
      </c>
      <c r="AB2406">
        <v>1.2458770041534484</v>
      </c>
      <c r="AC2406">
        <v>0</v>
      </c>
      <c r="AD2406">
        <v>0</v>
      </c>
      <c r="AE2406">
        <v>14.898040203901981</v>
      </c>
    </row>
    <row r="2407" spans="1:31" x14ac:dyDescent="0.3">
      <c r="A2407">
        <v>2713861</v>
      </c>
      <c r="B2407">
        <v>1</v>
      </c>
      <c r="C2407" t="s">
        <v>80</v>
      </c>
      <c r="D2407" t="s">
        <v>93</v>
      </c>
      <c r="E2407" t="s">
        <v>150</v>
      </c>
      <c r="F2407" t="s">
        <v>6994</v>
      </c>
      <c r="G2407" t="s">
        <v>152</v>
      </c>
      <c r="H2407" t="s">
        <v>153</v>
      </c>
      <c r="I2407" t="s">
        <v>136</v>
      </c>
      <c r="J2407" t="s">
        <v>137</v>
      </c>
      <c r="K2407" t="s">
        <v>138</v>
      </c>
      <c r="L2407" t="s">
        <v>6995</v>
      </c>
      <c r="M2407" t="s">
        <v>6996</v>
      </c>
      <c r="N2407">
        <v>1.3363888880000001</v>
      </c>
      <c r="O2407">
        <v>0</v>
      </c>
      <c r="P2407">
        <v>0</v>
      </c>
      <c r="Q2407">
        <v>12</v>
      </c>
      <c r="R2407">
        <v>0</v>
      </c>
      <c r="S2407">
        <v>1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75.005884157278956</v>
      </c>
      <c r="Z2407">
        <v>0</v>
      </c>
      <c r="AA2407">
        <v>4.3883026236646074</v>
      </c>
      <c r="AB2407">
        <v>0</v>
      </c>
      <c r="AC2407">
        <v>0</v>
      </c>
      <c r="AD2407">
        <v>0</v>
      </c>
      <c r="AE2407">
        <v>79.394186780943556</v>
      </c>
    </row>
    <row r="2408" spans="1:31" x14ac:dyDescent="0.3">
      <c r="A2408">
        <v>2714571</v>
      </c>
      <c r="B2408">
        <v>1</v>
      </c>
      <c r="C2408" t="s">
        <v>80</v>
      </c>
      <c r="D2408" t="s">
        <v>100</v>
      </c>
      <c r="E2408" t="s">
        <v>150</v>
      </c>
      <c r="F2408" t="s">
        <v>6997</v>
      </c>
      <c r="G2408" t="s">
        <v>152</v>
      </c>
      <c r="H2408" t="s">
        <v>153</v>
      </c>
      <c r="I2408" t="s">
        <v>136</v>
      </c>
      <c r="J2408" t="s">
        <v>137</v>
      </c>
      <c r="K2408" t="s">
        <v>138</v>
      </c>
      <c r="L2408" t="s">
        <v>6998</v>
      </c>
      <c r="M2408" t="s">
        <v>6999</v>
      </c>
      <c r="N2408">
        <v>0.6925</v>
      </c>
      <c r="O2408">
        <v>11</v>
      </c>
      <c r="P2408">
        <v>39</v>
      </c>
      <c r="Q2408">
        <v>67</v>
      </c>
      <c r="R2408">
        <v>85</v>
      </c>
      <c r="S2408">
        <v>14</v>
      </c>
      <c r="T2408">
        <v>41</v>
      </c>
      <c r="U2408">
        <v>0</v>
      </c>
      <c r="V2408">
        <v>1</v>
      </c>
      <c r="W2408">
        <v>2.449705517995282</v>
      </c>
      <c r="X2408">
        <v>6.1432277229829975</v>
      </c>
      <c r="Y2408">
        <v>22.729911202182961</v>
      </c>
      <c r="Z2408">
        <v>22.472696575500056</v>
      </c>
      <c r="AA2408">
        <v>37.892128891209886</v>
      </c>
      <c r="AB2408">
        <v>18.173046088300858</v>
      </c>
      <c r="AC2408">
        <v>0</v>
      </c>
      <c r="AD2408">
        <v>1.2430101280737127</v>
      </c>
      <c r="AE2408">
        <v>111.10372612624573</v>
      </c>
    </row>
    <row r="2409" spans="1:31" x14ac:dyDescent="0.3">
      <c r="A2409">
        <v>2713907</v>
      </c>
      <c r="B2409">
        <v>1</v>
      </c>
      <c r="C2409" t="s">
        <v>80</v>
      </c>
      <c r="D2409" t="s">
        <v>104</v>
      </c>
      <c r="E2409" t="s">
        <v>161</v>
      </c>
      <c r="F2409" t="s">
        <v>7000</v>
      </c>
      <c r="G2409" t="s">
        <v>163</v>
      </c>
      <c r="H2409" t="s">
        <v>135</v>
      </c>
      <c r="I2409" t="s">
        <v>136</v>
      </c>
      <c r="J2409" t="s">
        <v>137</v>
      </c>
      <c r="K2409" t="s">
        <v>138</v>
      </c>
      <c r="L2409" t="s">
        <v>7001</v>
      </c>
      <c r="M2409" t="s">
        <v>7002</v>
      </c>
      <c r="N2409">
        <v>6.7880555549999997</v>
      </c>
      <c r="O2409">
        <v>0</v>
      </c>
      <c r="P2409">
        <v>13</v>
      </c>
      <c r="Q2409">
        <v>0</v>
      </c>
      <c r="R2409">
        <v>9</v>
      </c>
      <c r="S2409">
        <v>0</v>
      </c>
      <c r="T2409">
        <v>10</v>
      </c>
      <c r="U2409">
        <v>0</v>
      </c>
      <c r="V2409">
        <v>0</v>
      </c>
      <c r="W2409">
        <v>0</v>
      </c>
      <c r="X2409">
        <v>10.333312000824545</v>
      </c>
      <c r="Y2409">
        <v>0</v>
      </c>
      <c r="Z2409">
        <v>0</v>
      </c>
      <c r="AA2409">
        <v>0</v>
      </c>
      <c r="AB2409">
        <v>17.318839739164996</v>
      </c>
      <c r="AC2409">
        <v>0</v>
      </c>
      <c r="AD2409">
        <v>0</v>
      </c>
      <c r="AE2409">
        <v>27.652151739989542</v>
      </c>
    </row>
    <row r="2410" spans="1:31" x14ac:dyDescent="0.3">
      <c r="A2410">
        <v>2714007</v>
      </c>
      <c r="B2410">
        <v>1</v>
      </c>
      <c r="C2410" t="s">
        <v>80</v>
      </c>
      <c r="D2410" t="s">
        <v>99</v>
      </c>
      <c r="E2410" t="s">
        <v>161</v>
      </c>
      <c r="F2410" t="s">
        <v>7003</v>
      </c>
      <c r="G2410" t="s">
        <v>163</v>
      </c>
      <c r="H2410" t="s">
        <v>135</v>
      </c>
      <c r="I2410" t="s">
        <v>136</v>
      </c>
      <c r="J2410" t="s">
        <v>137</v>
      </c>
      <c r="K2410" t="s">
        <v>138</v>
      </c>
      <c r="L2410" t="s">
        <v>7004</v>
      </c>
      <c r="M2410" t="s">
        <v>7005</v>
      </c>
      <c r="N2410">
        <v>3.2722222219999999</v>
      </c>
      <c r="O2410">
        <v>0</v>
      </c>
      <c r="P2410">
        <v>33</v>
      </c>
      <c r="Q2410">
        <v>0</v>
      </c>
      <c r="R2410">
        <v>0</v>
      </c>
      <c r="S2410">
        <v>0</v>
      </c>
      <c r="T2410">
        <v>2</v>
      </c>
      <c r="U2410">
        <v>0</v>
      </c>
      <c r="V2410">
        <v>0</v>
      </c>
      <c r="W2410">
        <v>0</v>
      </c>
      <c r="X2410">
        <v>12.173904981778387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12.173904981778387</v>
      </c>
    </row>
    <row r="2411" spans="1:31" x14ac:dyDescent="0.3">
      <c r="A2411">
        <v>2714176</v>
      </c>
      <c r="B2411">
        <v>1</v>
      </c>
      <c r="C2411" t="s">
        <v>80</v>
      </c>
      <c r="D2411" t="s">
        <v>94</v>
      </c>
      <c r="E2411" t="s">
        <v>150</v>
      </c>
      <c r="F2411" t="s">
        <v>1845</v>
      </c>
      <c r="G2411" t="s">
        <v>152</v>
      </c>
      <c r="H2411" t="s">
        <v>153</v>
      </c>
      <c r="I2411" t="s">
        <v>136</v>
      </c>
      <c r="J2411" t="s">
        <v>137</v>
      </c>
      <c r="K2411" t="s">
        <v>138</v>
      </c>
      <c r="L2411" t="s">
        <v>7006</v>
      </c>
      <c r="M2411" t="s">
        <v>7007</v>
      </c>
      <c r="N2411">
        <v>0.98361111099999998</v>
      </c>
      <c r="O2411">
        <v>1</v>
      </c>
      <c r="P2411">
        <v>0</v>
      </c>
      <c r="Q2411">
        <v>5</v>
      </c>
      <c r="R2411">
        <v>0</v>
      </c>
      <c r="S2411">
        <v>0</v>
      </c>
      <c r="T2411">
        <v>0</v>
      </c>
      <c r="U2411">
        <v>1</v>
      </c>
      <c r="V2411">
        <v>0</v>
      </c>
      <c r="W2411">
        <v>2.057562254947658</v>
      </c>
      <c r="X2411">
        <v>0</v>
      </c>
      <c r="Y2411">
        <v>11.198290172693179</v>
      </c>
      <c r="Z2411">
        <v>0</v>
      </c>
      <c r="AA2411">
        <v>0</v>
      </c>
      <c r="AB2411">
        <v>0</v>
      </c>
      <c r="AC2411">
        <v>300.17842958643263</v>
      </c>
      <c r="AD2411">
        <v>0</v>
      </c>
      <c r="AE2411">
        <v>313.43428201407346</v>
      </c>
    </row>
    <row r="2412" spans="1:31" x14ac:dyDescent="0.3">
      <c r="A2412">
        <v>2714053</v>
      </c>
      <c r="B2412">
        <v>1</v>
      </c>
      <c r="C2412" t="s">
        <v>81</v>
      </c>
      <c r="D2412" t="s">
        <v>114</v>
      </c>
      <c r="E2412" t="s">
        <v>156</v>
      </c>
      <c r="F2412" t="s">
        <v>7008</v>
      </c>
      <c r="G2412" t="s">
        <v>209</v>
      </c>
      <c r="H2412" t="s">
        <v>153</v>
      </c>
      <c r="I2412" t="s">
        <v>136</v>
      </c>
      <c r="J2412" t="s">
        <v>137</v>
      </c>
      <c r="K2412" t="s">
        <v>210</v>
      </c>
      <c r="L2412" t="s">
        <v>7009</v>
      </c>
      <c r="M2412" t="s">
        <v>7010</v>
      </c>
      <c r="N2412">
        <v>4.1380555550000002</v>
      </c>
      <c r="O2412">
        <v>0</v>
      </c>
      <c r="P2412">
        <v>74</v>
      </c>
      <c r="Q2412">
        <v>1</v>
      </c>
      <c r="R2412">
        <v>5</v>
      </c>
      <c r="S2412">
        <v>1</v>
      </c>
      <c r="T2412">
        <v>6</v>
      </c>
      <c r="U2412">
        <v>0</v>
      </c>
      <c r="V2412">
        <v>0</v>
      </c>
      <c r="W2412">
        <v>0</v>
      </c>
      <c r="X2412">
        <v>24.453941926898001</v>
      </c>
      <c r="Y2412">
        <v>4.996164021120574</v>
      </c>
      <c r="Z2412">
        <v>1.1369421928011083</v>
      </c>
      <c r="AA2412">
        <v>419.06920973121498</v>
      </c>
      <c r="AB2412">
        <v>0.16287967907544668</v>
      </c>
      <c r="AC2412">
        <v>0</v>
      </c>
      <c r="AD2412">
        <v>0</v>
      </c>
      <c r="AE2412">
        <v>449.81913755111009</v>
      </c>
    </row>
    <row r="2413" spans="1:31" x14ac:dyDescent="0.3">
      <c r="A2413">
        <v>2714402</v>
      </c>
      <c r="B2413">
        <v>1</v>
      </c>
      <c r="C2413" t="s">
        <v>81</v>
      </c>
      <c r="D2413" t="s">
        <v>120</v>
      </c>
      <c r="E2413" t="s">
        <v>132</v>
      </c>
      <c r="F2413" t="s">
        <v>7011</v>
      </c>
      <c r="G2413" t="s">
        <v>409</v>
      </c>
      <c r="H2413" t="s">
        <v>135</v>
      </c>
      <c r="I2413" t="s">
        <v>136</v>
      </c>
      <c r="J2413" t="s">
        <v>137</v>
      </c>
      <c r="K2413" t="s">
        <v>138</v>
      </c>
      <c r="L2413" t="s">
        <v>7012</v>
      </c>
      <c r="M2413" t="s">
        <v>7013</v>
      </c>
      <c r="N2413">
        <v>1.842222222</v>
      </c>
      <c r="O2413">
        <v>0</v>
      </c>
      <c r="P2413">
        <v>196</v>
      </c>
      <c r="Q2413">
        <v>0</v>
      </c>
      <c r="R2413">
        <v>2</v>
      </c>
      <c r="S2413">
        <v>0</v>
      </c>
      <c r="T2413">
        <v>4</v>
      </c>
      <c r="U2413">
        <v>0</v>
      </c>
      <c r="V2413">
        <v>0</v>
      </c>
      <c r="W2413">
        <v>0</v>
      </c>
      <c r="X2413">
        <v>69.213670709425486</v>
      </c>
      <c r="Y2413">
        <v>0</v>
      </c>
      <c r="Z2413">
        <v>0.84558765184380014</v>
      </c>
      <c r="AA2413">
        <v>0</v>
      </c>
      <c r="AB2413">
        <v>0.57328096218487667</v>
      </c>
      <c r="AC2413">
        <v>0</v>
      </c>
      <c r="AD2413">
        <v>0</v>
      </c>
      <c r="AE2413">
        <v>70.632539323454168</v>
      </c>
    </row>
    <row r="2414" spans="1:31" x14ac:dyDescent="0.3">
      <c r="A2414">
        <v>2713761</v>
      </c>
      <c r="B2414">
        <v>1</v>
      </c>
      <c r="C2414" t="s">
        <v>80</v>
      </c>
      <c r="D2414" t="s">
        <v>94</v>
      </c>
      <c r="E2414" t="s">
        <v>150</v>
      </c>
      <c r="F2414" t="s">
        <v>6023</v>
      </c>
      <c r="G2414" t="s">
        <v>170</v>
      </c>
      <c r="H2414" t="s">
        <v>153</v>
      </c>
      <c r="I2414" t="s">
        <v>136</v>
      </c>
      <c r="J2414" t="s">
        <v>137</v>
      </c>
      <c r="K2414" t="s">
        <v>138</v>
      </c>
      <c r="L2414" t="s">
        <v>7014</v>
      </c>
      <c r="M2414" t="s">
        <v>7015</v>
      </c>
      <c r="N2414">
        <v>0.41055555500000002</v>
      </c>
      <c r="O2414">
        <v>9</v>
      </c>
      <c r="P2414">
        <v>2985</v>
      </c>
      <c r="Q2414">
        <v>74</v>
      </c>
      <c r="R2414">
        <v>157</v>
      </c>
      <c r="S2414">
        <v>27</v>
      </c>
      <c r="T2414">
        <v>297</v>
      </c>
      <c r="U2414">
        <v>0</v>
      </c>
      <c r="V2414">
        <v>0</v>
      </c>
      <c r="W2414">
        <v>1.670804808135645</v>
      </c>
      <c r="X2414">
        <v>101.39045937266853</v>
      </c>
      <c r="Y2414">
        <v>18.37643778538397</v>
      </c>
      <c r="Z2414">
        <v>7.4507335331099069</v>
      </c>
      <c r="AA2414">
        <v>59.062898452948822</v>
      </c>
      <c r="AB2414">
        <v>45.680532560726625</v>
      </c>
      <c r="AC2414">
        <v>0</v>
      </c>
      <c r="AD2414">
        <v>0</v>
      </c>
      <c r="AE2414">
        <v>233.63186651297349</v>
      </c>
    </row>
    <row r="2415" spans="1:31" x14ac:dyDescent="0.3">
      <c r="A2415">
        <v>2713715</v>
      </c>
      <c r="B2415">
        <v>1</v>
      </c>
      <c r="C2415" t="s">
        <v>80</v>
      </c>
      <c r="D2415" t="s">
        <v>101</v>
      </c>
      <c r="E2415" t="s">
        <v>161</v>
      </c>
      <c r="F2415" t="s">
        <v>7016</v>
      </c>
      <c r="G2415" t="s">
        <v>300</v>
      </c>
      <c r="H2415" t="s">
        <v>135</v>
      </c>
      <c r="I2415" t="s">
        <v>136</v>
      </c>
      <c r="J2415" t="s">
        <v>137</v>
      </c>
      <c r="K2415" t="s">
        <v>210</v>
      </c>
      <c r="L2415" t="s">
        <v>7017</v>
      </c>
      <c r="M2415" t="s">
        <v>7018</v>
      </c>
      <c r="N2415">
        <v>8.1038888880000002</v>
      </c>
      <c r="O2415">
        <v>0</v>
      </c>
      <c r="P2415">
        <v>18</v>
      </c>
      <c r="Q2415">
        <v>0</v>
      </c>
      <c r="R2415">
        <v>3</v>
      </c>
      <c r="S2415">
        <v>0</v>
      </c>
      <c r="T2415">
        <v>6</v>
      </c>
      <c r="U2415">
        <v>0</v>
      </c>
      <c r="V2415">
        <v>0</v>
      </c>
      <c r="W2415">
        <v>0</v>
      </c>
      <c r="X2415">
        <v>91.622674500263386</v>
      </c>
      <c r="Y2415">
        <v>0</v>
      </c>
      <c r="Z2415">
        <v>0</v>
      </c>
      <c r="AA2415">
        <v>0</v>
      </c>
      <c r="AB2415">
        <v>66.820825659786635</v>
      </c>
      <c r="AC2415">
        <v>0</v>
      </c>
      <c r="AD2415">
        <v>0</v>
      </c>
      <c r="AE2415">
        <v>158.44350016005001</v>
      </c>
    </row>
    <row r="2416" spans="1:31" x14ac:dyDescent="0.3">
      <c r="A2416">
        <v>2714216</v>
      </c>
      <c r="B2416">
        <v>1</v>
      </c>
      <c r="C2416" t="s">
        <v>80</v>
      </c>
      <c r="D2416" t="s">
        <v>106</v>
      </c>
      <c r="E2416" t="s">
        <v>161</v>
      </c>
      <c r="F2416" t="s">
        <v>6562</v>
      </c>
      <c r="G2416" t="s">
        <v>409</v>
      </c>
      <c r="H2416" t="s">
        <v>135</v>
      </c>
      <c r="I2416" t="s">
        <v>136</v>
      </c>
      <c r="J2416" t="s">
        <v>137</v>
      </c>
      <c r="K2416" t="s">
        <v>138</v>
      </c>
      <c r="L2416" t="s">
        <v>7019</v>
      </c>
      <c r="M2416" t="s">
        <v>6373</v>
      </c>
      <c r="N2416">
        <v>1.2713888879999999</v>
      </c>
      <c r="O2416">
        <v>0</v>
      </c>
      <c r="P2416">
        <v>21</v>
      </c>
      <c r="Q2416">
        <v>0</v>
      </c>
      <c r="R2416">
        <v>1</v>
      </c>
      <c r="S2416">
        <v>0</v>
      </c>
      <c r="T2416">
        <v>7</v>
      </c>
      <c r="U2416">
        <v>0</v>
      </c>
      <c r="V2416">
        <v>0</v>
      </c>
      <c r="W2416">
        <v>0</v>
      </c>
      <c r="X2416">
        <v>3.2321776366024944</v>
      </c>
      <c r="Y2416">
        <v>0</v>
      </c>
      <c r="Z2416">
        <v>9.3063518217037497E-2</v>
      </c>
      <c r="AA2416">
        <v>0</v>
      </c>
      <c r="AB2416">
        <v>5.4868275144298062</v>
      </c>
      <c r="AC2416">
        <v>0</v>
      </c>
      <c r="AD2416">
        <v>0</v>
      </c>
      <c r="AE2416">
        <v>8.8120686692493386</v>
      </c>
    </row>
    <row r="2417" spans="1:31" x14ac:dyDescent="0.3">
      <c r="A2417">
        <v>2713867</v>
      </c>
      <c r="B2417">
        <v>1</v>
      </c>
      <c r="C2417" t="s">
        <v>81</v>
      </c>
      <c r="D2417" t="s">
        <v>114</v>
      </c>
      <c r="E2417" t="s">
        <v>213</v>
      </c>
      <c r="F2417" t="s">
        <v>7020</v>
      </c>
      <c r="G2417" t="s">
        <v>925</v>
      </c>
      <c r="H2417" t="s">
        <v>153</v>
      </c>
      <c r="I2417" t="s">
        <v>136</v>
      </c>
      <c r="J2417" t="s">
        <v>137</v>
      </c>
      <c r="K2417" t="s">
        <v>210</v>
      </c>
      <c r="L2417" t="s">
        <v>7021</v>
      </c>
      <c r="M2417" t="s">
        <v>7022</v>
      </c>
      <c r="N2417">
        <v>5.5822222220000004</v>
      </c>
      <c r="O2417">
        <v>7</v>
      </c>
      <c r="P2417">
        <v>737</v>
      </c>
      <c r="Q2417">
        <v>0</v>
      </c>
      <c r="R2417">
        <v>1</v>
      </c>
      <c r="S2417">
        <v>1</v>
      </c>
      <c r="T2417">
        <v>40</v>
      </c>
      <c r="U2417">
        <v>0</v>
      </c>
      <c r="V2417">
        <v>0</v>
      </c>
      <c r="W2417">
        <v>7.9867709443078381</v>
      </c>
      <c r="X2417">
        <v>354.23867285283671</v>
      </c>
      <c r="Y2417">
        <v>0</v>
      </c>
      <c r="Z2417">
        <v>0</v>
      </c>
      <c r="AA2417">
        <v>6.5901149261367991</v>
      </c>
      <c r="AB2417">
        <v>67.504952897875555</v>
      </c>
      <c r="AC2417">
        <v>0</v>
      </c>
      <c r="AD2417">
        <v>0</v>
      </c>
      <c r="AE2417">
        <v>436.32051162115692</v>
      </c>
    </row>
    <row r="2418" spans="1:31" x14ac:dyDescent="0.3">
      <c r="A2418">
        <v>2714262</v>
      </c>
      <c r="B2418">
        <v>1</v>
      </c>
      <c r="C2418" t="s">
        <v>81</v>
      </c>
      <c r="D2418" t="s">
        <v>120</v>
      </c>
      <c r="E2418" t="s">
        <v>213</v>
      </c>
      <c r="F2418" t="s">
        <v>7023</v>
      </c>
      <c r="G2418" t="s">
        <v>152</v>
      </c>
      <c r="H2418" t="s">
        <v>153</v>
      </c>
      <c r="I2418" t="s">
        <v>136</v>
      </c>
      <c r="J2418" t="s">
        <v>137</v>
      </c>
      <c r="K2418" t="s">
        <v>138</v>
      </c>
      <c r="L2418" t="s">
        <v>7024</v>
      </c>
      <c r="M2418" t="s">
        <v>7025</v>
      </c>
      <c r="N2418">
        <v>0.80194444399999998</v>
      </c>
      <c r="O2418">
        <v>0</v>
      </c>
      <c r="P2418">
        <v>525</v>
      </c>
      <c r="Q2418">
        <v>31</v>
      </c>
      <c r="R2418">
        <v>54</v>
      </c>
      <c r="S2418">
        <v>4</v>
      </c>
      <c r="T2418">
        <v>34</v>
      </c>
      <c r="U2418">
        <v>0</v>
      </c>
      <c r="V2418">
        <v>1</v>
      </c>
      <c r="W2418">
        <v>0</v>
      </c>
      <c r="X2418">
        <v>110.94871784115917</v>
      </c>
      <c r="Y2418">
        <v>63.925780961782095</v>
      </c>
      <c r="Z2418">
        <v>13.925893885625008</v>
      </c>
      <c r="AA2418">
        <v>12.01634985367776</v>
      </c>
      <c r="AB2418">
        <v>14.864905000962313</v>
      </c>
      <c r="AC2418">
        <v>0</v>
      </c>
      <c r="AD2418">
        <v>6.6223282235324383</v>
      </c>
      <c r="AE2418">
        <v>222.3039757667388</v>
      </c>
    </row>
    <row r="2419" spans="1:31" x14ac:dyDescent="0.3">
      <c r="A2419">
        <v>2713721</v>
      </c>
      <c r="B2419">
        <v>1</v>
      </c>
      <c r="C2419" t="s">
        <v>81</v>
      </c>
      <c r="D2419" t="s">
        <v>113</v>
      </c>
      <c r="E2419" t="s">
        <v>156</v>
      </c>
      <c r="F2419" t="s">
        <v>2305</v>
      </c>
      <c r="G2419" t="s">
        <v>300</v>
      </c>
      <c r="H2419" t="s">
        <v>153</v>
      </c>
      <c r="I2419" t="s">
        <v>136</v>
      </c>
      <c r="J2419" t="s">
        <v>137</v>
      </c>
      <c r="K2419" t="s">
        <v>210</v>
      </c>
      <c r="L2419" t="s">
        <v>7026</v>
      </c>
      <c r="M2419" t="s">
        <v>7027</v>
      </c>
      <c r="N2419">
        <v>6.6102777770000003</v>
      </c>
      <c r="O2419">
        <v>1</v>
      </c>
      <c r="P2419">
        <v>397</v>
      </c>
      <c r="Q2419">
        <v>1</v>
      </c>
      <c r="R2419">
        <v>31</v>
      </c>
      <c r="S2419">
        <v>1</v>
      </c>
      <c r="T2419">
        <v>14</v>
      </c>
      <c r="U2419">
        <v>0</v>
      </c>
      <c r="V2419">
        <v>0</v>
      </c>
      <c r="W2419">
        <v>1.3179738865733335</v>
      </c>
      <c r="X2419">
        <v>226.14428339353009</v>
      </c>
      <c r="Y2419">
        <v>3.8993850302349253</v>
      </c>
      <c r="Z2419">
        <v>21.583807639829402</v>
      </c>
      <c r="AA2419">
        <v>232.62910119487361</v>
      </c>
      <c r="AB2419">
        <v>21.610537857779082</v>
      </c>
      <c r="AC2419">
        <v>0</v>
      </c>
      <c r="AD2419">
        <v>0</v>
      </c>
      <c r="AE2419">
        <v>507.18508900282046</v>
      </c>
    </row>
    <row r="2420" spans="1:31" x14ac:dyDescent="0.3">
      <c r="A2420">
        <v>2714508</v>
      </c>
      <c r="B2420">
        <v>1</v>
      </c>
      <c r="C2420" t="s">
        <v>80</v>
      </c>
      <c r="D2420" t="s">
        <v>95</v>
      </c>
      <c r="E2420" t="s">
        <v>161</v>
      </c>
      <c r="F2420" t="s">
        <v>6496</v>
      </c>
      <c r="G2420" t="s">
        <v>163</v>
      </c>
      <c r="H2420" t="s">
        <v>135</v>
      </c>
      <c r="I2420" t="s">
        <v>136</v>
      </c>
      <c r="J2420" t="s">
        <v>137</v>
      </c>
      <c r="K2420" t="s">
        <v>138</v>
      </c>
      <c r="L2420" t="s">
        <v>7028</v>
      </c>
      <c r="M2420" t="s">
        <v>7029</v>
      </c>
      <c r="N2420">
        <v>4.886666666</v>
      </c>
      <c r="O2420">
        <v>0</v>
      </c>
      <c r="P2420">
        <v>56</v>
      </c>
      <c r="Q2420">
        <v>0</v>
      </c>
      <c r="R2420">
        <v>0</v>
      </c>
      <c r="S2420">
        <v>0</v>
      </c>
      <c r="T2420">
        <v>6</v>
      </c>
      <c r="U2420">
        <v>0</v>
      </c>
      <c r="V2420">
        <v>0</v>
      </c>
      <c r="W2420">
        <v>0</v>
      </c>
      <c r="X2420">
        <v>45.743291151864433</v>
      </c>
      <c r="Y2420">
        <v>0</v>
      </c>
      <c r="Z2420">
        <v>0</v>
      </c>
      <c r="AA2420">
        <v>0</v>
      </c>
      <c r="AB2420">
        <v>6.9891150755882681</v>
      </c>
      <c r="AC2420">
        <v>0</v>
      </c>
      <c r="AD2420">
        <v>0</v>
      </c>
      <c r="AE2420">
        <v>52.732406227452699</v>
      </c>
    </row>
    <row r="2421" spans="1:31" x14ac:dyDescent="0.3">
      <c r="A2421">
        <v>2714491</v>
      </c>
      <c r="B2421">
        <v>1</v>
      </c>
      <c r="C2421" t="s">
        <v>81</v>
      </c>
      <c r="D2421" t="s">
        <v>127</v>
      </c>
      <c r="E2421" t="s">
        <v>213</v>
      </c>
      <c r="F2421" t="s">
        <v>7030</v>
      </c>
      <c r="G2421" t="s">
        <v>152</v>
      </c>
      <c r="H2421" t="s">
        <v>153</v>
      </c>
      <c r="I2421" t="s">
        <v>136</v>
      </c>
      <c r="J2421" t="s">
        <v>137</v>
      </c>
      <c r="K2421" t="s">
        <v>138</v>
      </c>
      <c r="L2421" t="s">
        <v>7031</v>
      </c>
      <c r="M2421" t="s">
        <v>7032</v>
      </c>
      <c r="N2421">
        <v>4.1477777769999999</v>
      </c>
      <c r="O2421">
        <v>1</v>
      </c>
      <c r="P2421">
        <v>0</v>
      </c>
      <c r="Q2421">
        <v>137</v>
      </c>
      <c r="R2421">
        <v>14</v>
      </c>
      <c r="S2421">
        <v>5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54.553773148625595</v>
      </c>
      <c r="Z2421">
        <v>1.61539915201</v>
      </c>
      <c r="AA2421">
        <v>0</v>
      </c>
      <c r="AB2421">
        <v>0</v>
      </c>
      <c r="AC2421">
        <v>0</v>
      </c>
      <c r="AD2421">
        <v>0</v>
      </c>
      <c r="AE2421">
        <v>56.169172300635594</v>
      </c>
    </row>
    <row r="2422" spans="1:31" x14ac:dyDescent="0.3">
      <c r="A2422">
        <v>2713976</v>
      </c>
      <c r="B2422">
        <v>2</v>
      </c>
      <c r="C2422" t="s">
        <v>80</v>
      </c>
      <c r="D2422" t="s">
        <v>99</v>
      </c>
      <c r="E2422" t="s">
        <v>132</v>
      </c>
      <c r="F2422" t="s">
        <v>5331</v>
      </c>
      <c r="G2422" t="s">
        <v>163</v>
      </c>
      <c r="H2422" t="s">
        <v>135</v>
      </c>
      <c r="I2422" t="s">
        <v>136</v>
      </c>
      <c r="J2422" t="s">
        <v>137</v>
      </c>
      <c r="K2422" t="s">
        <v>138</v>
      </c>
      <c r="L2422" t="s">
        <v>7033</v>
      </c>
      <c r="M2422" t="s">
        <v>7034</v>
      </c>
      <c r="N2422">
        <v>0.32527777699999999</v>
      </c>
      <c r="O2422">
        <v>0</v>
      </c>
      <c r="P2422">
        <v>117</v>
      </c>
      <c r="Q2422">
        <v>0</v>
      </c>
      <c r="R2422">
        <v>2</v>
      </c>
      <c r="S2422">
        <v>0</v>
      </c>
      <c r="T2422">
        <v>9</v>
      </c>
      <c r="U2422">
        <v>0</v>
      </c>
      <c r="V2422">
        <v>1</v>
      </c>
      <c r="W2422">
        <v>0</v>
      </c>
      <c r="X2422">
        <v>4.7381777848372479</v>
      </c>
      <c r="Y2422">
        <v>0</v>
      </c>
      <c r="Z2422">
        <v>0</v>
      </c>
      <c r="AA2422">
        <v>0</v>
      </c>
      <c r="AB2422">
        <v>2.1218018496093474</v>
      </c>
      <c r="AC2422">
        <v>0</v>
      </c>
      <c r="AD2422">
        <v>25.852393730646391</v>
      </c>
      <c r="AE2422">
        <v>32.712373365092986</v>
      </c>
    </row>
    <row r="2423" spans="1:31" x14ac:dyDescent="0.3">
      <c r="A2423">
        <v>2714279</v>
      </c>
      <c r="B2423">
        <v>1</v>
      </c>
      <c r="C2423" t="s">
        <v>80</v>
      </c>
      <c r="D2423" t="s">
        <v>106</v>
      </c>
      <c r="E2423" t="s">
        <v>161</v>
      </c>
      <c r="F2423" t="s">
        <v>7035</v>
      </c>
      <c r="G2423" t="s">
        <v>724</v>
      </c>
      <c r="H2423" t="s">
        <v>135</v>
      </c>
      <c r="I2423" t="s">
        <v>136</v>
      </c>
      <c r="J2423" t="s">
        <v>137</v>
      </c>
      <c r="K2423" t="s">
        <v>138</v>
      </c>
      <c r="L2423" t="s">
        <v>7036</v>
      </c>
      <c r="M2423" t="s">
        <v>7037</v>
      </c>
      <c r="N2423">
        <v>2.699166666</v>
      </c>
      <c r="O2423">
        <v>0</v>
      </c>
      <c r="P2423">
        <v>8</v>
      </c>
      <c r="Q2423">
        <v>0</v>
      </c>
      <c r="R2423">
        <v>2</v>
      </c>
      <c r="S2423">
        <v>0</v>
      </c>
      <c r="T2423">
        <v>2</v>
      </c>
      <c r="U2423">
        <v>0</v>
      </c>
      <c r="V2423">
        <v>0</v>
      </c>
      <c r="W2423">
        <v>0</v>
      </c>
      <c r="X2423">
        <v>3.4695844192471732</v>
      </c>
      <c r="Y2423">
        <v>0</v>
      </c>
      <c r="Z2423">
        <v>1.1849027910900127</v>
      </c>
      <c r="AA2423">
        <v>0</v>
      </c>
      <c r="AB2423">
        <v>8.5967909014058286</v>
      </c>
      <c r="AC2423">
        <v>0</v>
      </c>
      <c r="AD2423">
        <v>0</v>
      </c>
      <c r="AE2423">
        <v>13.251278111743014</v>
      </c>
    </row>
    <row r="2424" spans="1:31" x14ac:dyDescent="0.3">
      <c r="A2424">
        <v>2713801</v>
      </c>
      <c r="B2424">
        <v>1</v>
      </c>
      <c r="C2424" t="s">
        <v>81</v>
      </c>
      <c r="D2424" t="s">
        <v>123</v>
      </c>
      <c r="E2424" t="s">
        <v>161</v>
      </c>
      <c r="F2424" t="s">
        <v>7038</v>
      </c>
      <c r="G2424" t="s">
        <v>163</v>
      </c>
      <c r="H2424" t="s">
        <v>135</v>
      </c>
      <c r="I2424" t="s">
        <v>136</v>
      </c>
      <c r="J2424" t="s">
        <v>137</v>
      </c>
      <c r="K2424" t="s">
        <v>138</v>
      </c>
      <c r="L2424" t="s">
        <v>7039</v>
      </c>
      <c r="M2424" t="s">
        <v>7040</v>
      </c>
      <c r="N2424">
        <v>1.648055555</v>
      </c>
      <c r="O2424">
        <v>0</v>
      </c>
      <c r="P2424">
        <v>5</v>
      </c>
      <c r="Q2424">
        <v>0</v>
      </c>
      <c r="R2424">
        <v>0</v>
      </c>
      <c r="S2424">
        <v>0</v>
      </c>
      <c r="T2424">
        <v>11</v>
      </c>
      <c r="U2424">
        <v>0</v>
      </c>
      <c r="V2424">
        <v>0</v>
      </c>
      <c r="W2424">
        <v>0</v>
      </c>
      <c r="X2424">
        <v>2.1542294272261056</v>
      </c>
      <c r="Y2424">
        <v>0</v>
      </c>
      <c r="Z2424">
        <v>0</v>
      </c>
      <c r="AA2424">
        <v>0</v>
      </c>
      <c r="AB2424">
        <v>2.4636806482700004</v>
      </c>
      <c r="AC2424">
        <v>0</v>
      </c>
      <c r="AD2424">
        <v>0</v>
      </c>
      <c r="AE2424">
        <v>4.6179100754961055</v>
      </c>
    </row>
    <row r="2425" spans="1:31" x14ac:dyDescent="0.3">
      <c r="A2425">
        <v>2714256</v>
      </c>
      <c r="B2425">
        <v>1</v>
      </c>
      <c r="C2425" t="s">
        <v>80</v>
      </c>
      <c r="D2425" t="s">
        <v>84</v>
      </c>
      <c r="E2425" t="s">
        <v>200</v>
      </c>
      <c r="F2425" t="s">
        <v>7041</v>
      </c>
      <c r="G2425" t="s">
        <v>170</v>
      </c>
      <c r="H2425" t="s">
        <v>135</v>
      </c>
      <c r="I2425" t="s">
        <v>136</v>
      </c>
      <c r="J2425" t="s">
        <v>137</v>
      </c>
      <c r="K2425" t="s">
        <v>138</v>
      </c>
      <c r="L2425" t="s">
        <v>7042</v>
      </c>
      <c r="M2425" t="s">
        <v>7043</v>
      </c>
      <c r="N2425">
        <v>1.2066666660000001</v>
      </c>
      <c r="O2425">
        <v>0</v>
      </c>
      <c r="P2425">
        <v>66</v>
      </c>
      <c r="Q2425">
        <v>0</v>
      </c>
      <c r="R2425">
        <v>0</v>
      </c>
      <c r="S2425">
        <v>0</v>
      </c>
      <c r="T2425">
        <v>6</v>
      </c>
      <c r="U2425">
        <v>0</v>
      </c>
      <c r="V2425">
        <v>0</v>
      </c>
      <c r="W2425">
        <v>0</v>
      </c>
      <c r="X2425">
        <v>18.1038703439561</v>
      </c>
      <c r="Y2425">
        <v>0</v>
      </c>
      <c r="Z2425">
        <v>0</v>
      </c>
      <c r="AA2425">
        <v>0</v>
      </c>
      <c r="AB2425">
        <v>10.328287330180327</v>
      </c>
      <c r="AC2425">
        <v>0</v>
      </c>
      <c r="AD2425">
        <v>0</v>
      </c>
      <c r="AE2425">
        <v>28.432157674136427</v>
      </c>
    </row>
    <row r="2426" spans="1:31" x14ac:dyDescent="0.3">
      <c r="A2426">
        <v>2713658</v>
      </c>
      <c r="B2426">
        <v>1</v>
      </c>
      <c r="C2426" t="s">
        <v>81</v>
      </c>
      <c r="D2426" t="s">
        <v>128</v>
      </c>
      <c r="E2426" t="s">
        <v>145</v>
      </c>
      <c r="F2426" t="s">
        <v>7044</v>
      </c>
      <c r="G2426" t="s">
        <v>147</v>
      </c>
      <c r="H2426" t="s">
        <v>135</v>
      </c>
      <c r="I2426" t="s">
        <v>136</v>
      </c>
      <c r="J2426" t="s">
        <v>137</v>
      </c>
      <c r="K2426" t="s">
        <v>138</v>
      </c>
      <c r="L2426" t="s">
        <v>7045</v>
      </c>
      <c r="M2426" t="s">
        <v>7046</v>
      </c>
      <c r="N2426">
        <v>1.4569444439999999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1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</row>
    <row r="2427" spans="1:31" x14ac:dyDescent="0.3">
      <c r="A2427">
        <v>2714322</v>
      </c>
      <c r="B2427">
        <v>1</v>
      </c>
      <c r="C2427" t="s">
        <v>80</v>
      </c>
      <c r="D2427" t="s">
        <v>94</v>
      </c>
      <c r="E2427" t="s">
        <v>161</v>
      </c>
      <c r="F2427" t="s">
        <v>2779</v>
      </c>
      <c r="G2427" t="s">
        <v>163</v>
      </c>
      <c r="H2427" t="s">
        <v>135</v>
      </c>
      <c r="I2427" t="s">
        <v>136</v>
      </c>
      <c r="J2427" t="s">
        <v>137</v>
      </c>
      <c r="K2427" t="s">
        <v>138</v>
      </c>
      <c r="L2427" t="s">
        <v>7047</v>
      </c>
      <c r="M2427" t="s">
        <v>7048</v>
      </c>
      <c r="N2427">
        <v>1.510555555</v>
      </c>
      <c r="O2427">
        <v>0</v>
      </c>
      <c r="P2427">
        <v>16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6.7711567411813345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6.7711567411813345</v>
      </c>
    </row>
    <row r="2428" spans="1:31" x14ac:dyDescent="0.3">
      <c r="A2428">
        <v>2713781</v>
      </c>
      <c r="B2428">
        <v>1</v>
      </c>
      <c r="C2428" t="s">
        <v>80</v>
      </c>
      <c r="D2428" t="s">
        <v>84</v>
      </c>
      <c r="E2428" t="s">
        <v>132</v>
      </c>
      <c r="F2428" t="s">
        <v>7049</v>
      </c>
      <c r="G2428" t="s">
        <v>209</v>
      </c>
      <c r="H2428" t="s">
        <v>135</v>
      </c>
      <c r="I2428" t="s">
        <v>136</v>
      </c>
      <c r="J2428" t="s">
        <v>137</v>
      </c>
      <c r="K2428" t="s">
        <v>210</v>
      </c>
      <c r="L2428" t="s">
        <v>7050</v>
      </c>
      <c r="M2428" t="s">
        <v>7051</v>
      </c>
      <c r="N2428">
        <v>7.3008333329999999</v>
      </c>
      <c r="O2428">
        <v>0</v>
      </c>
      <c r="P2428">
        <v>142</v>
      </c>
      <c r="Q2428">
        <v>0</v>
      </c>
      <c r="R2428">
        <v>2</v>
      </c>
      <c r="S2428">
        <v>0</v>
      </c>
      <c r="T2428">
        <v>5</v>
      </c>
      <c r="U2428">
        <v>0</v>
      </c>
      <c r="V2428">
        <v>0</v>
      </c>
      <c r="W2428">
        <v>0</v>
      </c>
      <c r="X2428">
        <v>191.28401853850775</v>
      </c>
      <c r="Y2428">
        <v>0</v>
      </c>
      <c r="Z2428">
        <v>6.1048214733606381</v>
      </c>
      <c r="AA2428">
        <v>0</v>
      </c>
      <c r="AB2428">
        <v>45.628679278302201</v>
      </c>
      <c r="AC2428">
        <v>0</v>
      </c>
      <c r="AD2428">
        <v>0</v>
      </c>
      <c r="AE2428">
        <v>243.01751929017058</v>
      </c>
    </row>
    <row r="2429" spans="1:31" x14ac:dyDescent="0.3">
      <c r="A2429">
        <v>2714448</v>
      </c>
      <c r="B2429">
        <v>1</v>
      </c>
      <c r="C2429" t="s">
        <v>80</v>
      </c>
      <c r="D2429" t="s">
        <v>94</v>
      </c>
      <c r="E2429" t="s">
        <v>150</v>
      </c>
      <c r="F2429" t="s">
        <v>6719</v>
      </c>
      <c r="G2429" t="s">
        <v>152</v>
      </c>
      <c r="H2429" t="s">
        <v>153</v>
      </c>
      <c r="I2429" t="s">
        <v>136</v>
      </c>
      <c r="J2429" t="s">
        <v>137</v>
      </c>
      <c r="K2429" t="s">
        <v>138</v>
      </c>
      <c r="L2429" t="s">
        <v>7052</v>
      </c>
      <c r="M2429" t="s">
        <v>7053</v>
      </c>
      <c r="N2429">
        <v>2.97</v>
      </c>
      <c r="O2429">
        <v>0</v>
      </c>
      <c r="P2429">
        <v>0</v>
      </c>
      <c r="Q2429">
        <v>1</v>
      </c>
      <c r="R2429">
        <v>132</v>
      </c>
      <c r="S2429">
        <v>0</v>
      </c>
      <c r="T2429">
        <v>8</v>
      </c>
      <c r="U2429">
        <v>0</v>
      </c>
      <c r="V2429">
        <v>0</v>
      </c>
      <c r="W2429">
        <v>0</v>
      </c>
      <c r="X2429">
        <v>0</v>
      </c>
      <c r="Y2429">
        <v>1.3456077680966665</v>
      </c>
      <c r="Z2429">
        <v>16.25841312005495</v>
      </c>
      <c r="AA2429">
        <v>0</v>
      </c>
      <c r="AB2429">
        <v>2.8223361861000003</v>
      </c>
      <c r="AC2429">
        <v>0</v>
      </c>
      <c r="AD2429">
        <v>0</v>
      </c>
      <c r="AE2429">
        <v>20.426357074251616</v>
      </c>
    </row>
    <row r="2430" spans="1:31" x14ac:dyDescent="0.3">
      <c r="A2430">
        <v>2713758</v>
      </c>
      <c r="B2430">
        <v>1</v>
      </c>
      <c r="C2430" t="s">
        <v>81</v>
      </c>
      <c r="D2430" t="s">
        <v>116</v>
      </c>
      <c r="E2430" t="s">
        <v>150</v>
      </c>
      <c r="F2430" t="s">
        <v>7054</v>
      </c>
      <c r="G2430" t="s">
        <v>158</v>
      </c>
      <c r="H2430" t="s">
        <v>153</v>
      </c>
      <c r="I2430" t="s">
        <v>136</v>
      </c>
      <c r="J2430" t="s">
        <v>3</v>
      </c>
      <c r="K2430" t="s">
        <v>138</v>
      </c>
      <c r="L2430" t="s">
        <v>7055</v>
      </c>
      <c r="M2430" t="s">
        <v>6707</v>
      </c>
      <c r="N2430">
        <v>1.3561111109999999</v>
      </c>
      <c r="O2430">
        <v>1</v>
      </c>
      <c r="P2430">
        <v>5620</v>
      </c>
      <c r="Q2430">
        <v>5</v>
      </c>
      <c r="R2430">
        <v>10</v>
      </c>
      <c r="S2430">
        <v>10</v>
      </c>
      <c r="T2430">
        <v>993</v>
      </c>
      <c r="U2430">
        <v>2</v>
      </c>
      <c r="V2430">
        <v>1</v>
      </c>
      <c r="W2430">
        <v>180.22092026004071</v>
      </c>
      <c r="X2430">
        <v>1436.1826471535514</v>
      </c>
      <c r="Y2430">
        <v>4.0058894950619273</v>
      </c>
      <c r="Z2430">
        <v>3.2137833828626015</v>
      </c>
      <c r="AA2430">
        <v>253.630029804939</v>
      </c>
      <c r="AB2430">
        <v>733.984999396028</v>
      </c>
      <c r="AC2430">
        <v>226.85088082098207</v>
      </c>
      <c r="AD2430">
        <v>2.49589010651006</v>
      </c>
      <c r="AE2430">
        <v>2840.5850404199759</v>
      </c>
    </row>
    <row r="2431" spans="1:31" x14ac:dyDescent="0.3">
      <c r="A2431">
        <v>2714422</v>
      </c>
      <c r="B2431">
        <v>1</v>
      </c>
      <c r="C2431" t="s">
        <v>80</v>
      </c>
      <c r="D2431" t="s">
        <v>108</v>
      </c>
      <c r="E2431" t="s">
        <v>161</v>
      </c>
      <c r="F2431" t="s">
        <v>6534</v>
      </c>
      <c r="G2431" t="s">
        <v>163</v>
      </c>
      <c r="H2431" t="s">
        <v>135</v>
      </c>
      <c r="I2431" t="s">
        <v>136</v>
      </c>
      <c r="J2431" t="s">
        <v>137</v>
      </c>
      <c r="K2431" t="s">
        <v>138</v>
      </c>
      <c r="L2431" t="s">
        <v>7056</v>
      </c>
      <c r="M2431" t="s">
        <v>7057</v>
      </c>
      <c r="N2431">
        <v>3.8913888879999998</v>
      </c>
      <c r="O2431">
        <v>0</v>
      </c>
      <c r="P2431">
        <v>9</v>
      </c>
      <c r="Q2431">
        <v>0</v>
      </c>
      <c r="R2431">
        <v>6</v>
      </c>
      <c r="S2431">
        <v>0</v>
      </c>
      <c r="T2431">
        <v>4</v>
      </c>
      <c r="U2431">
        <v>0</v>
      </c>
      <c r="V2431">
        <v>0</v>
      </c>
      <c r="W2431">
        <v>0</v>
      </c>
      <c r="X2431">
        <v>6.1216891218385356</v>
      </c>
      <c r="Y2431">
        <v>0</v>
      </c>
      <c r="Z2431">
        <v>3.3551557101999996</v>
      </c>
      <c r="AA2431">
        <v>0</v>
      </c>
      <c r="AB2431">
        <v>7.5188527974549997</v>
      </c>
      <c r="AC2431">
        <v>0</v>
      </c>
      <c r="AD2431">
        <v>0</v>
      </c>
      <c r="AE2431">
        <v>16.995697629493534</v>
      </c>
    </row>
    <row r="2432" spans="1:31" x14ac:dyDescent="0.3">
      <c r="A2432">
        <v>2713987</v>
      </c>
      <c r="B2432">
        <v>1</v>
      </c>
      <c r="C2432" t="s">
        <v>80</v>
      </c>
      <c r="D2432" t="s">
        <v>94</v>
      </c>
      <c r="E2432" t="s">
        <v>173</v>
      </c>
      <c r="F2432" t="s">
        <v>7058</v>
      </c>
      <c r="G2432" t="s">
        <v>152</v>
      </c>
      <c r="H2432" t="s">
        <v>153</v>
      </c>
      <c r="I2432" t="s">
        <v>136</v>
      </c>
      <c r="J2432" t="s">
        <v>137</v>
      </c>
      <c r="K2432" t="s">
        <v>138</v>
      </c>
      <c r="L2432" t="s">
        <v>7059</v>
      </c>
      <c r="M2432" t="s">
        <v>7060</v>
      </c>
      <c r="N2432">
        <v>6.8822222220000002</v>
      </c>
      <c r="O2432">
        <v>6</v>
      </c>
      <c r="P2432">
        <v>56</v>
      </c>
      <c r="Q2432">
        <v>43</v>
      </c>
      <c r="R2432">
        <v>162</v>
      </c>
      <c r="S2432">
        <v>6</v>
      </c>
      <c r="T2432">
        <v>59</v>
      </c>
      <c r="U2432">
        <v>2</v>
      </c>
      <c r="V2432">
        <v>0</v>
      </c>
      <c r="W2432">
        <v>9.8915181382254715</v>
      </c>
      <c r="X2432">
        <v>28.28506890276412</v>
      </c>
      <c r="Y2432">
        <v>173.27485468346737</v>
      </c>
      <c r="Z2432">
        <v>105.67354059297861</v>
      </c>
      <c r="AA2432">
        <v>425.17913195467639</v>
      </c>
      <c r="AB2432">
        <v>149.3726644487657</v>
      </c>
      <c r="AC2432">
        <v>697.8431857266213</v>
      </c>
      <c r="AD2432">
        <v>0</v>
      </c>
      <c r="AE2432">
        <v>1589.519964447499</v>
      </c>
    </row>
    <row r="2433" spans="1:31" x14ac:dyDescent="0.3">
      <c r="A2433">
        <v>2713738</v>
      </c>
      <c r="B2433">
        <v>1</v>
      </c>
      <c r="C2433" t="s">
        <v>81</v>
      </c>
      <c r="D2433" t="s">
        <v>123</v>
      </c>
      <c r="E2433" t="s">
        <v>156</v>
      </c>
      <c r="F2433" t="s">
        <v>7061</v>
      </c>
      <c r="G2433" t="s">
        <v>209</v>
      </c>
      <c r="H2433" t="s">
        <v>153</v>
      </c>
      <c r="I2433" t="s">
        <v>136</v>
      </c>
      <c r="J2433" t="s">
        <v>137</v>
      </c>
      <c r="K2433" t="s">
        <v>210</v>
      </c>
      <c r="L2433" t="s">
        <v>7062</v>
      </c>
      <c r="M2433" t="s">
        <v>7063</v>
      </c>
      <c r="N2433">
        <v>5.4977777769999996</v>
      </c>
      <c r="O2433">
        <v>0</v>
      </c>
      <c r="P2433">
        <v>377</v>
      </c>
      <c r="Q2433">
        <v>2</v>
      </c>
      <c r="R2433">
        <v>13</v>
      </c>
      <c r="S2433">
        <v>0</v>
      </c>
      <c r="T2433">
        <v>16</v>
      </c>
      <c r="U2433">
        <v>0</v>
      </c>
      <c r="V2433">
        <v>0</v>
      </c>
      <c r="W2433">
        <v>0</v>
      </c>
      <c r="X2433">
        <v>351.76696859968177</v>
      </c>
      <c r="Y2433">
        <v>11.846570276078165</v>
      </c>
      <c r="Z2433">
        <v>8.6087521490950198</v>
      </c>
      <c r="AA2433">
        <v>0</v>
      </c>
      <c r="AB2433">
        <v>62.772168875432399</v>
      </c>
      <c r="AC2433">
        <v>0</v>
      </c>
      <c r="AD2433">
        <v>0</v>
      </c>
      <c r="AE2433">
        <v>434.99445990028738</v>
      </c>
    </row>
    <row r="2434" spans="1:31" x14ac:dyDescent="0.3">
      <c r="A2434">
        <v>2714485</v>
      </c>
      <c r="B2434">
        <v>1</v>
      </c>
      <c r="C2434" t="s">
        <v>80</v>
      </c>
      <c r="D2434" t="s">
        <v>90</v>
      </c>
      <c r="E2434" t="s">
        <v>145</v>
      </c>
      <c r="F2434" t="s">
        <v>7064</v>
      </c>
      <c r="G2434" t="s">
        <v>230</v>
      </c>
      <c r="H2434" t="s">
        <v>135</v>
      </c>
      <c r="I2434" t="s">
        <v>136</v>
      </c>
      <c r="J2434" t="s">
        <v>137</v>
      </c>
      <c r="K2434" t="s">
        <v>138</v>
      </c>
      <c r="L2434" t="s">
        <v>7065</v>
      </c>
      <c r="M2434" t="s">
        <v>7066</v>
      </c>
      <c r="N2434">
        <v>1.1988888879999999</v>
      </c>
      <c r="O2434">
        <v>0</v>
      </c>
      <c r="P2434">
        <v>2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0.4307259396534901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0.4307259396534901</v>
      </c>
    </row>
    <row r="2435" spans="1:31" x14ac:dyDescent="0.3">
      <c r="A2435">
        <v>2713950</v>
      </c>
      <c r="B2435">
        <v>1</v>
      </c>
      <c r="C2435" t="s">
        <v>80</v>
      </c>
      <c r="D2435" t="s">
        <v>93</v>
      </c>
      <c r="E2435" t="s">
        <v>150</v>
      </c>
      <c r="F2435" t="s">
        <v>7067</v>
      </c>
      <c r="G2435" t="s">
        <v>152</v>
      </c>
      <c r="H2435" t="s">
        <v>153</v>
      </c>
      <c r="I2435" t="s">
        <v>136</v>
      </c>
      <c r="J2435" t="s">
        <v>137</v>
      </c>
      <c r="K2435" t="s">
        <v>138</v>
      </c>
      <c r="L2435" t="s">
        <v>7068</v>
      </c>
      <c r="M2435" t="s">
        <v>7069</v>
      </c>
      <c r="N2435">
        <v>7.2858333330000002</v>
      </c>
      <c r="O2435">
        <v>0</v>
      </c>
      <c r="P2435">
        <v>4</v>
      </c>
      <c r="Q2435">
        <v>3</v>
      </c>
      <c r="R2435">
        <v>264</v>
      </c>
      <c r="S2435">
        <v>8</v>
      </c>
      <c r="T2435">
        <v>66</v>
      </c>
      <c r="U2435">
        <v>1</v>
      </c>
      <c r="V2435">
        <v>0</v>
      </c>
      <c r="W2435">
        <v>0</v>
      </c>
      <c r="X2435">
        <v>0</v>
      </c>
      <c r="Y2435">
        <v>1.4522825953527667</v>
      </c>
      <c r="Z2435">
        <v>68.636084733722683</v>
      </c>
      <c r="AA2435">
        <v>112.19091692508755</v>
      </c>
      <c r="AB2435">
        <v>36.615183616799996</v>
      </c>
      <c r="AC2435">
        <v>465.22984454309153</v>
      </c>
      <c r="AD2435">
        <v>0</v>
      </c>
      <c r="AE2435">
        <v>684.12431241405454</v>
      </c>
    </row>
    <row r="2436" spans="1:31" x14ac:dyDescent="0.3">
      <c r="A2436">
        <v>2713701</v>
      </c>
      <c r="B2436">
        <v>1</v>
      </c>
      <c r="C2436" t="s">
        <v>80</v>
      </c>
      <c r="D2436" t="s">
        <v>83</v>
      </c>
      <c r="E2436" t="s">
        <v>161</v>
      </c>
      <c r="F2436" t="s">
        <v>7070</v>
      </c>
      <c r="G2436" t="s">
        <v>163</v>
      </c>
      <c r="H2436" t="s">
        <v>135</v>
      </c>
      <c r="I2436" t="s">
        <v>136</v>
      </c>
      <c r="J2436" t="s">
        <v>137</v>
      </c>
      <c r="K2436" t="s">
        <v>138</v>
      </c>
      <c r="L2436" t="s">
        <v>7071</v>
      </c>
      <c r="M2436" t="s">
        <v>7072</v>
      </c>
      <c r="N2436">
        <v>1.2625</v>
      </c>
      <c r="O2436">
        <v>0</v>
      </c>
      <c r="P2436">
        <v>97</v>
      </c>
      <c r="Q2436">
        <v>0</v>
      </c>
      <c r="R2436">
        <v>0</v>
      </c>
      <c r="S2436">
        <v>0</v>
      </c>
      <c r="T2436">
        <v>29</v>
      </c>
      <c r="U2436">
        <v>0</v>
      </c>
      <c r="V2436">
        <v>0</v>
      </c>
      <c r="W2436">
        <v>0</v>
      </c>
      <c r="X2436">
        <v>27.238515851002489</v>
      </c>
      <c r="Y2436">
        <v>0</v>
      </c>
      <c r="Z2436">
        <v>0</v>
      </c>
      <c r="AA2436">
        <v>0</v>
      </c>
      <c r="AB2436">
        <v>35.104913174040249</v>
      </c>
      <c r="AC2436">
        <v>0</v>
      </c>
      <c r="AD2436">
        <v>0</v>
      </c>
      <c r="AE2436">
        <v>62.343429025042738</v>
      </c>
    </row>
    <row r="2437" spans="1:31" x14ac:dyDescent="0.3">
      <c r="A2437">
        <v>2714342</v>
      </c>
      <c r="B2437">
        <v>1</v>
      </c>
      <c r="C2437" t="s">
        <v>81</v>
      </c>
      <c r="D2437" t="s">
        <v>120</v>
      </c>
      <c r="E2437" t="s">
        <v>150</v>
      </c>
      <c r="F2437" t="s">
        <v>7073</v>
      </c>
      <c r="G2437" t="s">
        <v>152</v>
      </c>
      <c r="H2437" t="s">
        <v>153</v>
      </c>
      <c r="I2437" t="s">
        <v>136</v>
      </c>
      <c r="J2437" t="s">
        <v>137</v>
      </c>
      <c r="K2437" t="s">
        <v>138</v>
      </c>
      <c r="L2437" t="s">
        <v>7074</v>
      </c>
      <c r="M2437" t="s">
        <v>7075</v>
      </c>
      <c r="N2437">
        <v>0.91972222199999998</v>
      </c>
      <c r="O2437">
        <v>2</v>
      </c>
      <c r="P2437">
        <v>324</v>
      </c>
      <c r="Q2437">
        <v>99</v>
      </c>
      <c r="R2437">
        <v>9</v>
      </c>
      <c r="S2437">
        <v>10</v>
      </c>
      <c r="T2437">
        <v>23</v>
      </c>
      <c r="U2437">
        <v>0</v>
      </c>
      <c r="V2437">
        <v>0</v>
      </c>
      <c r="W2437">
        <v>0</v>
      </c>
      <c r="X2437">
        <v>64.491479918108581</v>
      </c>
      <c r="Y2437">
        <v>13.527585651692339</v>
      </c>
      <c r="Z2437">
        <v>12.781742174323318</v>
      </c>
      <c r="AA2437">
        <v>52.660200830047089</v>
      </c>
      <c r="AB2437">
        <v>6.1141415729118282</v>
      </c>
      <c r="AC2437">
        <v>0</v>
      </c>
      <c r="AD2437">
        <v>0</v>
      </c>
      <c r="AE2437">
        <v>149.57515014708315</v>
      </c>
    </row>
    <row r="2438" spans="1:31" x14ac:dyDescent="0.3">
      <c r="A2438">
        <v>2714428</v>
      </c>
      <c r="B2438">
        <v>1</v>
      </c>
      <c r="C2438" t="s">
        <v>80</v>
      </c>
      <c r="D2438" t="s">
        <v>97</v>
      </c>
      <c r="E2438" t="s">
        <v>145</v>
      </c>
      <c r="F2438" t="s">
        <v>7076</v>
      </c>
      <c r="G2438" t="s">
        <v>230</v>
      </c>
      <c r="H2438" t="s">
        <v>135</v>
      </c>
      <c r="I2438" t="s">
        <v>136</v>
      </c>
      <c r="J2438" t="s">
        <v>137</v>
      </c>
      <c r="K2438" t="s">
        <v>138</v>
      </c>
      <c r="L2438" t="s">
        <v>7077</v>
      </c>
      <c r="M2438" t="s">
        <v>6340</v>
      </c>
      <c r="N2438">
        <v>2.5052777769999999</v>
      </c>
      <c r="O2438">
        <v>0</v>
      </c>
      <c r="P2438">
        <v>1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</row>
    <row r="2439" spans="1:31" x14ac:dyDescent="0.3">
      <c r="A2439">
        <v>2714079</v>
      </c>
      <c r="B2439">
        <v>1</v>
      </c>
      <c r="C2439" t="s">
        <v>80</v>
      </c>
      <c r="D2439" t="s">
        <v>94</v>
      </c>
      <c r="E2439" t="s">
        <v>150</v>
      </c>
      <c r="F2439" t="s">
        <v>6719</v>
      </c>
      <c r="G2439" t="s">
        <v>152</v>
      </c>
      <c r="H2439" t="s">
        <v>153</v>
      </c>
      <c r="I2439" t="s">
        <v>136</v>
      </c>
      <c r="J2439" t="s">
        <v>137</v>
      </c>
      <c r="K2439" t="s">
        <v>138</v>
      </c>
      <c r="L2439" t="s">
        <v>7078</v>
      </c>
      <c r="M2439" t="s">
        <v>7079</v>
      </c>
      <c r="N2439">
        <v>0.97194444400000002</v>
      </c>
      <c r="O2439">
        <v>0</v>
      </c>
      <c r="P2439">
        <v>0</v>
      </c>
      <c r="Q2439">
        <v>1</v>
      </c>
      <c r="R2439">
        <v>132</v>
      </c>
      <c r="S2439">
        <v>0</v>
      </c>
      <c r="T2439">
        <v>8</v>
      </c>
      <c r="U2439">
        <v>0</v>
      </c>
      <c r="V2439">
        <v>0</v>
      </c>
      <c r="W2439">
        <v>0</v>
      </c>
      <c r="X2439">
        <v>0</v>
      </c>
      <c r="Y2439">
        <v>0.51211737950916669</v>
      </c>
      <c r="Z2439">
        <v>6.7530436928493263</v>
      </c>
      <c r="AA2439">
        <v>0</v>
      </c>
      <c r="AB2439">
        <v>1.2350236660916667</v>
      </c>
      <c r="AC2439">
        <v>0</v>
      </c>
      <c r="AD2439">
        <v>0</v>
      </c>
      <c r="AE2439">
        <v>8.5001847384501605</v>
      </c>
    </row>
    <row r="2440" spans="1:31" x14ac:dyDescent="0.3">
      <c r="A2440">
        <v>2714102</v>
      </c>
      <c r="B2440">
        <v>1</v>
      </c>
      <c r="C2440" t="s">
        <v>81</v>
      </c>
      <c r="D2440" t="s">
        <v>117</v>
      </c>
      <c r="E2440" t="s">
        <v>145</v>
      </c>
      <c r="F2440" t="s">
        <v>7080</v>
      </c>
      <c r="G2440" t="s">
        <v>230</v>
      </c>
      <c r="H2440" t="s">
        <v>135</v>
      </c>
      <c r="I2440" t="s">
        <v>136</v>
      </c>
      <c r="J2440" t="s">
        <v>137</v>
      </c>
      <c r="K2440" t="s">
        <v>138</v>
      </c>
      <c r="L2440" t="s">
        <v>7081</v>
      </c>
      <c r="M2440" t="s">
        <v>7082</v>
      </c>
      <c r="N2440">
        <v>1.273055555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2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6.4482906924837051</v>
      </c>
      <c r="AC2440">
        <v>0</v>
      </c>
      <c r="AD2440">
        <v>0</v>
      </c>
      <c r="AE2440">
        <v>6.4482906924837051</v>
      </c>
    </row>
    <row r="2441" spans="1:31" x14ac:dyDescent="0.3">
      <c r="A2441">
        <v>2714497</v>
      </c>
      <c r="B2441">
        <v>1</v>
      </c>
      <c r="C2441" t="s">
        <v>80</v>
      </c>
      <c r="D2441" t="s">
        <v>87</v>
      </c>
      <c r="E2441" t="s">
        <v>200</v>
      </c>
      <c r="F2441" t="s">
        <v>7083</v>
      </c>
      <c r="G2441" t="s">
        <v>543</v>
      </c>
      <c r="H2441" t="s">
        <v>135</v>
      </c>
      <c r="I2441" t="s">
        <v>136</v>
      </c>
      <c r="J2441" t="s">
        <v>137</v>
      </c>
      <c r="K2441" t="s">
        <v>138</v>
      </c>
      <c r="L2441" t="s">
        <v>7084</v>
      </c>
      <c r="M2441" t="s">
        <v>7085</v>
      </c>
      <c r="N2441">
        <v>4.0691666660000001</v>
      </c>
      <c r="O2441">
        <v>0</v>
      </c>
      <c r="P2441">
        <v>21</v>
      </c>
      <c r="Q2441">
        <v>0</v>
      </c>
      <c r="R2441">
        <v>0</v>
      </c>
      <c r="S2441">
        <v>0</v>
      </c>
      <c r="T2441">
        <v>7</v>
      </c>
      <c r="U2441">
        <v>0</v>
      </c>
      <c r="V2441">
        <v>0</v>
      </c>
      <c r="W2441">
        <v>0</v>
      </c>
      <c r="X2441">
        <v>16.894684503069936</v>
      </c>
      <c r="Y2441">
        <v>0</v>
      </c>
      <c r="Z2441">
        <v>0</v>
      </c>
      <c r="AA2441">
        <v>0</v>
      </c>
      <c r="AB2441">
        <v>33.255291437203653</v>
      </c>
      <c r="AC2441">
        <v>0</v>
      </c>
      <c r="AD2441">
        <v>0</v>
      </c>
      <c r="AE2441">
        <v>50.149975940273592</v>
      </c>
    </row>
    <row r="2442" spans="1:31" x14ac:dyDescent="0.3">
      <c r="A2442">
        <v>2714165</v>
      </c>
      <c r="B2442">
        <v>1</v>
      </c>
      <c r="C2442" t="s">
        <v>81</v>
      </c>
      <c r="D2442" t="s">
        <v>115</v>
      </c>
      <c r="E2442" t="s">
        <v>161</v>
      </c>
      <c r="F2442" t="s">
        <v>7086</v>
      </c>
      <c r="G2442" t="s">
        <v>163</v>
      </c>
      <c r="H2442" t="s">
        <v>135</v>
      </c>
      <c r="I2442" t="s">
        <v>136</v>
      </c>
      <c r="J2442" t="s">
        <v>137</v>
      </c>
      <c r="K2442" t="s">
        <v>138</v>
      </c>
      <c r="L2442" t="s">
        <v>7087</v>
      </c>
      <c r="M2442" t="s">
        <v>7088</v>
      </c>
      <c r="N2442">
        <v>2.7997222220000002</v>
      </c>
      <c r="O2442">
        <v>0</v>
      </c>
      <c r="P2442">
        <v>20</v>
      </c>
      <c r="Q2442">
        <v>0</v>
      </c>
      <c r="R2442">
        <v>0</v>
      </c>
      <c r="S2442">
        <v>0</v>
      </c>
      <c r="T2442">
        <v>1</v>
      </c>
      <c r="U2442">
        <v>0</v>
      </c>
      <c r="V2442">
        <v>0</v>
      </c>
      <c r="W2442">
        <v>0</v>
      </c>
      <c r="X2442">
        <v>8.0185670121590693</v>
      </c>
      <c r="Y2442">
        <v>0</v>
      </c>
      <c r="Z2442">
        <v>0</v>
      </c>
      <c r="AA2442">
        <v>0</v>
      </c>
      <c r="AB2442">
        <v>0.45932332842929996</v>
      </c>
      <c r="AC2442">
        <v>0</v>
      </c>
      <c r="AD2442">
        <v>0</v>
      </c>
      <c r="AE2442">
        <v>8.4778903405883685</v>
      </c>
    </row>
    <row r="2443" spans="1:31" x14ac:dyDescent="0.3">
      <c r="A2443">
        <v>2713916</v>
      </c>
      <c r="B2443">
        <v>1</v>
      </c>
      <c r="C2443" t="s">
        <v>81</v>
      </c>
      <c r="D2443" t="s">
        <v>127</v>
      </c>
      <c r="E2443" t="s">
        <v>132</v>
      </c>
      <c r="F2443" t="s">
        <v>7089</v>
      </c>
      <c r="G2443" t="s">
        <v>134</v>
      </c>
      <c r="H2443" t="s">
        <v>135</v>
      </c>
      <c r="I2443" t="s">
        <v>136</v>
      </c>
      <c r="J2443" t="s">
        <v>137</v>
      </c>
      <c r="K2443" t="s">
        <v>138</v>
      </c>
      <c r="L2443" t="s">
        <v>7090</v>
      </c>
      <c r="M2443" t="s">
        <v>7091</v>
      </c>
      <c r="N2443">
        <v>1.2977777770000001</v>
      </c>
      <c r="O2443">
        <v>0</v>
      </c>
      <c r="P2443">
        <v>74</v>
      </c>
      <c r="Q2443">
        <v>0</v>
      </c>
      <c r="R2443">
        <v>0</v>
      </c>
      <c r="S2443">
        <v>0</v>
      </c>
      <c r="T2443">
        <v>29</v>
      </c>
      <c r="U2443">
        <v>0</v>
      </c>
      <c r="V2443">
        <v>0</v>
      </c>
      <c r="W2443">
        <v>0</v>
      </c>
      <c r="X2443">
        <v>19.475042087680187</v>
      </c>
      <c r="Y2443">
        <v>0</v>
      </c>
      <c r="Z2443">
        <v>0</v>
      </c>
      <c r="AA2443">
        <v>0</v>
      </c>
      <c r="AB2443">
        <v>32.351210322995961</v>
      </c>
      <c r="AC2443">
        <v>0</v>
      </c>
      <c r="AD2443">
        <v>0</v>
      </c>
      <c r="AE2443">
        <v>51.826252410676148</v>
      </c>
    </row>
    <row r="2444" spans="1:31" x14ac:dyDescent="0.3">
      <c r="A2444">
        <v>2714119</v>
      </c>
      <c r="B2444">
        <v>1</v>
      </c>
      <c r="C2444" t="s">
        <v>81</v>
      </c>
      <c r="D2444" t="s">
        <v>120</v>
      </c>
      <c r="E2444" t="s">
        <v>150</v>
      </c>
      <c r="F2444" t="s">
        <v>7092</v>
      </c>
      <c r="G2444" t="s">
        <v>1361</v>
      </c>
      <c r="H2444" t="s">
        <v>153</v>
      </c>
      <c r="I2444" t="s">
        <v>136</v>
      </c>
      <c r="J2444" t="s">
        <v>137</v>
      </c>
      <c r="K2444" t="s">
        <v>138</v>
      </c>
      <c r="L2444" t="s">
        <v>7093</v>
      </c>
      <c r="M2444" t="s">
        <v>7094</v>
      </c>
      <c r="N2444">
        <v>1.3391666659999999</v>
      </c>
      <c r="O2444">
        <v>0</v>
      </c>
      <c r="P2444">
        <v>4148</v>
      </c>
      <c r="Q2444">
        <v>9</v>
      </c>
      <c r="R2444">
        <v>28</v>
      </c>
      <c r="S2444">
        <v>4</v>
      </c>
      <c r="T2444">
        <v>751</v>
      </c>
      <c r="U2444">
        <v>4</v>
      </c>
      <c r="V2444">
        <v>1</v>
      </c>
      <c r="W2444">
        <v>0</v>
      </c>
      <c r="X2444">
        <v>1060.8358532247828</v>
      </c>
      <c r="Y2444">
        <v>3.2480221467524952</v>
      </c>
      <c r="Z2444">
        <v>1.6639151033797996</v>
      </c>
      <c r="AA2444">
        <v>51.988446432297138</v>
      </c>
      <c r="AB2444">
        <v>654.095481440345</v>
      </c>
      <c r="AC2444">
        <v>464.33400783679451</v>
      </c>
      <c r="AD2444">
        <v>0</v>
      </c>
      <c r="AE2444">
        <v>2236.165726184352</v>
      </c>
    </row>
    <row r="2445" spans="1:31" x14ac:dyDescent="0.3">
      <c r="A2445">
        <v>2713973</v>
      </c>
      <c r="B2445">
        <v>1</v>
      </c>
      <c r="C2445" t="s">
        <v>81</v>
      </c>
      <c r="D2445" t="s">
        <v>122</v>
      </c>
      <c r="E2445" t="s">
        <v>156</v>
      </c>
      <c r="F2445" t="s">
        <v>7095</v>
      </c>
      <c r="G2445" t="s">
        <v>446</v>
      </c>
      <c r="H2445" t="s">
        <v>153</v>
      </c>
      <c r="I2445" t="s">
        <v>136</v>
      </c>
      <c r="J2445" t="s">
        <v>137</v>
      </c>
      <c r="K2445" t="s">
        <v>138</v>
      </c>
      <c r="L2445" t="s">
        <v>7096</v>
      </c>
      <c r="M2445" t="s">
        <v>7097</v>
      </c>
      <c r="N2445">
        <v>6.7525000000000004</v>
      </c>
      <c r="O2445">
        <v>0</v>
      </c>
      <c r="P2445">
        <v>41</v>
      </c>
      <c r="Q2445">
        <v>0</v>
      </c>
      <c r="R2445">
        <v>1</v>
      </c>
      <c r="S2445">
        <v>0</v>
      </c>
      <c r="T2445">
        <v>3</v>
      </c>
      <c r="U2445">
        <v>0</v>
      </c>
      <c r="V2445">
        <v>0</v>
      </c>
      <c r="W2445">
        <v>0</v>
      </c>
      <c r="X2445">
        <v>33.593139027106012</v>
      </c>
      <c r="Y2445">
        <v>0</v>
      </c>
      <c r="Z2445">
        <v>0</v>
      </c>
      <c r="AA2445">
        <v>0</v>
      </c>
      <c r="AB2445">
        <v>1.9277113937068984</v>
      </c>
      <c r="AC2445">
        <v>0</v>
      </c>
      <c r="AD2445">
        <v>0</v>
      </c>
      <c r="AE2445">
        <v>35.520850420812913</v>
      </c>
    </row>
    <row r="2446" spans="1:31" x14ac:dyDescent="0.3">
      <c r="A2446">
        <v>2714411</v>
      </c>
      <c r="B2446">
        <v>1</v>
      </c>
      <c r="C2446" t="s">
        <v>80</v>
      </c>
      <c r="D2446" t="s">
        <v>94</v>
      </c>
      <c r="E2446" t="s">
        <v>161</v>
      </c>
      <c r="F2446" t="s">
        <v>7098</v>
      </c>
      <c r="G2446" t="s">
        <v>163</v>
      </c>
      <c r="H2446" t="s">
        <v>135</v>
      </c>
      <c r="I2446" t="s">
        <v>136</v>
      </c>
      <c r="J2446" t="s">
        <v>137</v>
      </c>
      <c r="K2446" t="s">
        <v>138</v>
      </c>
      <c r="L2446" t="s">
        <v>7099</v>
      </c>
      <c r="M2446" t="s">
        <v>7100</v>
      </c>
      <c r="N2446">
        <v>1.2313888879999999</v>
      </c>
      <c r="O2446">
        <v>0</v>
      </c>
      <c r="P2446">
        <v>60</v>
      </c>
      <c r="Q2446">
        <v>0</v>
      </c>
      <c r="R2446">
        <v>1</v>
      </c>
      <c r="S2446">
        <v>0</v>
      </c>
      <c r="T2446">
        <v>1</v>
      </c>
      <c r="U2446">
        <v>0</v>
      </c>
      <c r="V2446">
        <v>0</v>
      </c>
      <c r="W2446">
        <v>0</v>
      </c>
      <c r="X2446">
        <v>7.6042258428118759</v>
      </c>
      <c r="Y2446">
        <v>0</v>
      </c>
      <c r="Z2446">
        <v>9.055366593516001E-2</v>
      </c>
      <c r="AA2446">
        <v>0</v>
      </c>
      <c r="AB2446">
        <v>0</v>
      </c>
      <c r="AC2446">
        <v>0</v>
      </c>
      <c r="AD2446">
        <v>0</v>
      </c>
      <c r="AE2446">
        <v>7.6947795087470361</v>
      </c>
    </row>
    <row r="2447" spans="1:31" x14ac:dyDescent="0.3">
      <c r="A2447">
        <v>2714019</v>
      </c>
      <c r="B2447">
        <v>1</v>
      </c>
      <c r="C2447" t="s">
        <v>80</v>
      </c>
      <c r="D2447" t="s">
        <v>103</v>
      </c>
      <c r="E2447" t="s">
        <v>150</v>
      </c>
      <c r="F2447" t="s">
        <v>7101</v>
      </c>
      <c r="G2447" t="s">
        <v>152</v>
      </c>
      <c r="H2447" t="s">
        <v>153</v>
      </c>
      <c r="I2447" t="s">
        <v>136</v>
      </c>
      <c r="J2447" t="s">
        <v>137</v>
      </c>
      <c r="K2447" t="s">
        <v>138</v>
      </c>
      <c r="L2447" t="s">
        <v>7102</v>
      </c>
      <c r="M2447" t="s">
        <v>7103</v>
      </c>
      <c r="N2447">
        <v>0.80166666600000003</v>
      </c>
      <c r="O2447">
        <v>2</v>
      </c>
      <c r="P2447">
        <v>106</v>
      </c>
      <c r="Q2447">
        <v>38</v>
      </c>
      <c r="R2447">
        <v>12</v>
      </c>
      <c r="S2447">
        <v>14</v>
      </c>
      <c r="T2447">
        <v>14</v>
      </c>
      <c r="U2447">
        <v>0</v>
      </c>
      <c r="V2447">
        <v>0</v>
      </c>
      <c r="W2447">
        <v>0.47966014890832503</v>
      </c>
      <c r="X2447">
        <v>16.777811312541804</v>
      </c>
      <c r="Y2447">
        <v>73.415039002226678</v>
      </c>
      <c r="Z2447">
        <v>3.0419354601125752</v>
      </c>
      <c r="AA2447">
        <v>47.581953716737345</v>
      </c>
      <c r="AB2447">
        <v>8.0169908942064492</v>
      </c>
      <c r="AC2447">
        <v>0</v>
      </c>
      <c r="AD2447">
        <v>0</v>
      </c>
      <c r="AE2447">
        <v>149.31339053473317</v>
      </c>
    </row>
    <row r="2448" spans="1:31" x14ac:dyDescent="0.3">
      <c r="A2448">
        <v>2714004</v>
      </c>
      <c r="B2448">
        <v>2</v>
      </c>
      <c r="C2448" t="s">
        <v>80</v>
      </c>
      <c r="D2448" t="s">
        <v>96</v>
      </c>
      <c r="E2448" t="s">
        <v>156</v>
      </c>
      <c r="F2448" t="s">
        <v>7104</v>
      </c>
      <c r="G2448" t="s">
        <v>185</v>
      </c>
      <c r="H2448" t="s">
        <v>153</v>
      </c>
      <c r="I2448" t="s">
        <v>136</v>
      </c>
      <c r="J2448" t="s">
        <v>137</v>
      </c>
      <c r="K2448" t="s">
        <v>138</v>
      </c>
      <c r="L2448" t="s">
        <v>6784</v>
      </c>
      <c r="M2448" t="s">
        <v>7105</v>
      </c>
      <c r="N2448">
        <v>0.48166666600000002</v>
      </c>
      <c r="O2448">
        <v>0</v>
      </c>
      <c r="P2448">
        <v>0</v>
      </c>
      <c r="Q2448">
        <v>0</v>
      </c>
      <c r="R2448">
        <v>0</v>
      </c>
      <c r="S2448">
        <v>2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18.962033033168225</v>
      </c>
      <c r="AB2448">
        <v>0</v>
      </c>
      <c r="AC2448">
        <v>0</v>
      </c>
      <c r="AD2448">
        <v>0</v>
      </c>
      <c r="AE2448">
        <v>18.962033033168225</v>
      </c>
    </row>
    <row r="2449" spans="1:31" x14ac:dyDescent="0.3">
      <c r="A2449">
        <v>2714457</v>
      </c>
      <c r="B2449">
        <v>1</v>
      </c>
      <c r="C2449" t="s">
        <v>81</v>
      </c>
      <c r="D2449" t="s">
        <v>123</v>
      </c>
      <c r="E2449" t="s">
        <v>161</v>
      </c>
      <c r="F2449" t="s">
        <v>7106</v>
      </c>
      <c r="G2449" t="s">
        <v>409</v>
      </c>
      <c r="H2449" t="s">
        <v>135</v>
      </c>
      <c r="I2449" t="s">
        <v>136</v>
      </c>
      <c r="J2449" t="s">
        <v>137</v>
      </c>
      <c r="K2449" t="s">
        <v>138</v>
      </c>
      <c r="L2449" t="s">
        <v>7107</v>
      </c>
      <c r="M2449" t="s">
        <v>6658</v>
      </c>
      <c r="N2449">
        <v>1.3330555550000001</v>
      </c>
      <c r="O2449">
        <v>0</v>
      </c>
      <c r="P2449">
        <v>41</v>
      </c>
      <c r="Q2449">
        <v>0</v>
      </c>
      <c r="R2449">
        <v>6</v>
      </c>
      <c r="S2449">
        <v>0</v>
      </c>
      <c r="T2449">
        <v>3</v>
      </c>
      <c r="U2449">
        <v>0</v>
      </c>
      <c r="V2449">
        <v>0</v>
      </c>
      <c r="W2449">
        <v>0</v>
      </c>
      <c r="X2449">
        <v>14.73216808002573</v>
      </c>
      <c r="Y2449">
        <v>0</v>
      </c>
      <c r="Z2449">
        <v>0</v>
      </c>
      <c r="AA2449">
        <v>0</v>
      </c>
      <c r="AB2449">
        <v>0.95995039224867007</v>
      </c>
      <c r="AC2449">
        <v>0</v>
      </c>
      <c r="AD2449">
        <v>0</v>
      </c>
      <c r="AE2449">
        <v>15.6921184722744</v>
      </c>
    </row>
    <row r="2450" spans="1:31" x14ac:dyDescent="0.3">
      <c r="A2450">
        <v>2713770</v>
      </c>
      <c r="B2450">
        <v>1</v>
      </c>
      <c r="C2450" t="s">
        <v>81</v>
      </c>
      <c r="D2450" t="s">
        <v>126</v>
      </c>
      <c r="E2450" t="s">
        <v>213</v>
      </c>
      <c r="F2450" t="s">
        <v>7108</v>
      </c>
      <c r="G2450" t="s">
        <v>152</v>
      </c>
      <c r="H2450" t="s">
        <v>153</v>
      </c>
      <c r="I2450" t="s">
        <v>136</v>
      </c>
      <c r="J2450" t="s">
        <v>137</v>
      </c>
      <c r="K2450" t="s">
        <v>138</v>
      </c>
      <c r="L2450" t="s">
        <v>7109</v>
      </c>
      <c r="M2450" t="s">
        <v>7110</v>
      </c>
      <c r="N2450">
        <v>0.32500000000000001</v>
      </c>
      <c r="O2450">
        <v>3</v>
      </c>
      <c r="P2450">
        <v>654</v>
      </c>
      <c r="Q2450">
        <v>23</v>
      </c>
      <c r="R2450">
        <v>201</v>
      </c>
      <c r="S2450">
        <v>8</v>
      </c>
      <c r="T2450">
        <v>47</v>
      </c>
      <c r="U2450">
        <v>0</v>
      </c>
      <c r="V2450">
        <v>0</v>
      </c>
      <c r="W2450">
        <v>0.20891554707999999</v>
      </c>
      <c r="X2450">
        <v>18.023857456567196</v>
      </c>
      <c r="Y2450">
        <v>18.871080801083014</v>
      </c>
      <c r="Z2450">
        <v>9.760483039512275</v>
      </c>
      <c r="AA2450">
        <v>11.530945465247996</v>
      </c>
      <c r="AB2450">
        <v>6.8798157385760499</v>
      </c>
      <c r="AC2450">
        <v>0</v>
      </c>
      <c r="AD2450">
        <v>0</v>
      </c>
      <c r="AE2450">
        <v>65.275098048066525</v>
      </c>
    </row>
    <row r="2451" spans="1:31" x14ac:dyDescent="0.3">
      <c r="A2451">
        <v>2714557</v>
      </c>
      <c r="B2451">
        <v>1</v>
      </c>
      <c r="C2451" t="s">
        <v>81</v>
      </c>
      <c r="D2451" t="s">
        <v>127</v>
      </c>
      <c r="E2451" t="s">
        <v>156</v>
      </c>
      <c r="F2451" t="s">
        <v>7111</v>
      </c>
      <c r="G2451" t="s">
        <v>185</v>
      </c>
      <c r="H2451" t="s">
        <v>153</v>
      </c>
      <c r="I2451" t="s">
        <v>136</v>
      </c>
      <c r="J2451" t="s">
        <v>137</v>
      </c>
      <c r="K2451" t="s">
        <v>138</v>
      </c>
      <c r="L2451" t="s">
        <v>7112</v>
      </c>
      <c r="M2451" t="s">
        <v>7113</v>
      </c>
      <c r="N2451">
        <v>3.1516666660000001</v>
      </c>
      <c r="O2451">
        <v>2</v>
      </c>
      <c r="P2451">
        <v>0</v>
      </c>
      <c r="Q2451">
        <v>13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1.9779928518483958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1.9779928518483958</v>
      </c>
    </row>
    <row r="2452" spans="1:31" x14ac:dyDescent="0.3">
      <c r="A2452">
        <v>2713661</v>
      </c>
      <c r="B2452">
        <v>1</v>
      </c>
      <c r="C2452" t="s">
        <v>80</v>
      </c>
      <c r="D2452" t="s">
        <v>84</v>
      </c>
      <c r="E2452" t="s">
        <v>156</v>
      </c>
      <c r="F2452" t="s">
        <v>7114</v>
      </c>
      <c r="G2452" t="s">
        <v>170</v>
      </c>
      <c r="H2452" t="s">
        <v>153</v>
      </c>
      <c r="I2452" t="s">
        <v>136</v>
      </c>
      <c r="J2452" t="s">
        <v>137</v>
      </c>
      <c r="K2452" t="s">
        <v>138</v>
      </c>
      <c r="L2452" t="s">
        <v>7115</v>
      </c>
      <c r="M2452" t="s">
        <v>7116</v>
      </c>
      <c r="N2452">
        <v>0.215277777</v>
      </c>
      <c r="O2452">
        <v>0</v>
      </c>
      <c r="P2452">
        <v>163</v>
      </c>
      <c r="Q2452">
        <v>0</v>
      </c>
      <c r="R2452">
        <v>0</v>
      </c>
      <c r="S2452">
        <v>0</v>
      </c>
      <c r="T2452">
        <v>9</v>
      </c>
      <c r="U2452">
        <v>0</v>
      </c>
      <c r="V2452">
        <v>0</v>
      </c>
      <c r="W2452">
        <v>0</v>
      </c>
      <c r="X2452">
        <v>5.2227465868319163</v>
      </c>
      <c r="Y2452">
        <v>0</v>
      </c>
      <c r="Z2452">
        <v>0</v>
      </c>
      <c r="AA2452">
        <v>0</v>
      </c>
      <c r="AB2452">
        <v>0.34157930572843753</v>
      </c>
      <c r="AC2452">
        <v>0</v>
      </c>
      <c r="AD2452">
        <v>0</v>
      </c>
      <c r="AE2452">
        <v>5.5643258925603538</v>
      </c>
    </row>
    <row r="2453" spans="1:31" x14ac:dyDescent="0.3">
      <c r="A2453">
        <v>2714182</v>
      </c>
      <c r="B2453">
        <v>1</v>
      </c>
      <c r="C2453" t="s">
        <v>80</v>
      </c>
      <c r="D2453" t="s">
        <v>103</v>
      </c>
      <c r="E2453" t="s">
        <v>145</v>
      </c>
      <c r="F2453" t="s">
        <v>7117</v>
      </c>
      <c r="G2453" t="s">
        <v>230</v>
      </c>
      <c r="H2453" t="s">
        <v>135</v>
      </c>
      <c r="I2453" t="s">
        <v>136</v>
      </c>
      <c r="J2453" t="s">
        <v>137</v>
      </c>
      <c r="K2453" t="s">
        <v>138</v>
      </c>
      <c r="L2453" t="s">
        <v>7118</v>
      </c>
      <c r="M2453" t="s">
        <v>7119</v>
      </c>
      <c r="N2453">
        <v>3.28</v>
      </c>
      <c r="O2453">
        <v>0</v>
      </c>
      <c r="P2453">
        <v>1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0.31045492923360007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0.31045492923360007</v>
      </c>
    </row>
    <row r="2454" spans="1:31" x14ac:dyDescent="0.3">
      <c r="A2454">
        <v>2714099</v>
      </c>
      <c r="B2454">
        <v>2</v>
      </c>
      <c r="C2454" t="s">
        <v>80</v>
      </c>
      <c r="D2454" t="s">
        <v>97</v>
      </c>
      <c r="E2454" t="s">
        <v>132</v>
      </c>
      <c r="F2454" t="s">
        <v>7120</v>
      </c>
      <c r="G2454" t="s">
        <v>724</v>
      </c>
      <c r="H2454" t="s">
        <v>135</v>
      </c>
      <c r="I2454" t="s">
        <v>136</v>
      </c>
      <c r="J2454" t="s">
        <v>137</v>
      </c>
      <c r="K2454" t="s">
        <v>138</v>
      </c>
      <c r="L2454" t="s">
        <v>7121</v>
      </c>
      <c r="M2454" t="s">
        <v>7122</v>
      </c>
      <c r="N2454">
        <v>0.41499999999999998</v>
      </c>
      <c r="O2454">
        <v>0</v>
      </c>
      <c r="P2454">
        <v>264</v>
      </c>
      <c r="Q2454">
        <v>0</v>
      </c>
      <c r="R2454">
        <v>1</v>
      </c>
      <c r="S2454">
        <v>0</v>
      </c>
      <c r="T2454">
        <v>5</v>
      </c>
      <c r="U2454">
        <v>0</v>
      </c>
      <c r="V2454">
        <v>0</v>
      </c>
      <c r="W2454">
        <v>0</v>
      </c>
      <c r="X2454">
        <v>19.883834098110885</v>
      </c>
      <c r="Y2454">
        <v>0</v>
      </c>
      <c r="Z2454">
        <v>0</v>
      </c>
      <c r="AA2454">
        <v>0</v>
      </c>
      <c r="AB2454">
        <v>1.4821614376346699</v>
      </c>
      <c r="AC2454">
        <v>0</v>
      </c>
      <c r="AD2454">
        <v>0</v>
      </c>
      <c r="AE2454">
        <v>21.365995535745554</v>
      </c>
    </row>
    <row r="2455" spans="1:31" x14ac:dyDescent="0.3">
      <c r="A2455">
        <v>2714374</v>
      </c>
      <c r="B2455">
        <v>1</v>
      </c>
      <c r="C2455" t="s">
        <v>80</v>
      </c>
      <c r="D2455" t="s">
        <v>84</v>
      </c>
      <c r="E2455" t="s">
        <v>145</v>
      </c>
      <c r="F2455" t="s">
        <v>7123</v>
      </c>
      <c r="G2455" t="s">
        <v>230</v>
      </c>
      <c r="H2455" t="s">
        <v>135</v>
      </c>
      <c r="I2455" t="s">
        <v>136</v>
      </c>
      <c r="J2455" t="s">
        <v>137</v>
      </c>
      <c r="K2455" t="s">
        <v>138</v>
      </c>
      <c r="L2455" t="s">
        <v>7124</v>
      </c>
      <c r="M2455" t="s">
        <v>7125</v>
      </c>
      <c r="N2455">
        <v>5.9016666659999997</v>
      </c>
      <c r="O2455">
        <v>0</v>
      </c>
      <c r="P2455">
        <v>1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1.0420475733895969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1.0420475733895969</v>
      </c>
    </row>
    <row r="2456" spans="1:31" x14ac:dyDescent="0.3">
      <c r="A2456">
        <v>2714225</v>
      </c>
      <c r="B2456">
        <v>1</v>
      </c>
      <c r="C2456" t="s">
        <v>80</v>
      </c>
      <c r="D2456" t="s">
        <v>110</v>
      </c>
      <c r="E2456" t="s">
        <v>200</v>
      </c>
      <c r="F2456" t="s">
        <v>6122</v>
      </c>
      <c r="G2456" t="s">
        <v>393</v>
      </c>
      <c r="H2456" t="s">
        <v>135</v>
      </c>
      <c r="I2456" t="s">
        <v>136</v>
      </c>
      <c r="J2456" t="s">
        <v>137</v>
      </c>
      <c r="K2456" t="s">
        <v>138</v>
      </c>
      <c r="L2456" t="s">
        <v>7126</v>
      </c>
      <c r="M2456" t="s">
        <v>7127</v>
      </c>
      <c r="N2456">
        <v>4.9144444439999999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1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59.049641689283746</v>
      </c>
      <c r="AC2456">
        <v>0</v>
      </c>
      <c r="AD2456">
        <v>0</v>
      </c>
      <c r="AE2456">
        <v>59.049641689283746</v>
      </c>
    </row>
    <row r="2457" spans="1:31" x14ac:dyDescent="0.3">
      <c r="A2457">
        <v>2714331</v>
      </c>
      <c r="B2457">
        <v>1</v>
      </c>
      <c r="C2457" t="s">
        <v>81</v>
      </c>
      <c r="D2457" t="s">
        <v>113</v>
      </c>
      <c r="E2457" t="s">
        <v>132</v>
      </c>
      <c r="F2457" t="s">
        <v>7128</v>
      </c>
      <c r="G2457" t="s">
        <v>170</v>
      </c>
      <c r="H2457" t="s">
        <v>135</v>
      </c>
      <c r="I2457" t="s">
        <v>136</v>
      </c>
      <c r="J2457" t="s">
        <v>137</v>
      </c>
      <c r="K2457" t="s">
        <v>138</v>
      </c>
      <c r="L2457" t="s">
        <v>7129</v>
      </c>
      <c r="M2457" t="s">
        <v>7130</v>
      </c>
      <c r="N2457">
        <v>0.258611111</v>
      </c>
      <c r="O2457">
        <v>0</v>
      </c>
      <c r="P2457">
        <v>26</v>
      </c>
      <c r="Q2457">
        <v>0</v>
      </c>
      <c r="R2457">
        <v>4</v>
      </c>
      <c r="S2457">
        <v>0</v>
      </c>
      <c r="T2457">
        <v>1</v>
      </c>
      <c r="U2457">
        <v>0</v>
      </c>
      <c r="V2457">
        <v>0</v>
      </c>
      <c r="W2457">
        <v>0</v>
      </c>
      <c r="X2457">
        <v>0.94882274726293869</v>
      </c>
      <c r="Y2457">
        <v>0</v>
      </c>
      <c r="Z2457">
        <v>0</v>
      </c>
      <c r="AA2457">
        <v>0</v>
      </c>
      <c r="AB2457">
        <v>1.4384705273750005E-2</v>
      </c>
      <c r="AC2457">
        <v>0</v>
      </c>
      <c r="AD2457">
        <v>0</v>
      </c>
      <c r="AE2457">
        <v>0.96320745253668871</v>
      </c>
    </row>
    <row r="2458" spans="1:31" x14ac:dyDescent="0.3">
      <c r="A2458">
        <v>2713833</v>
      </c>
      <c r="B2458">
        <v>1</v>
      </c>
      <c r="C2458" t="s">
        <v>80</v>
      </c>
      <c r="D2458" t="s">
        <v>96</v>
      </c>
      <c r="E2458" t="s">
        <v>200</v>
      </c>
      <c r="F2458" t="s">
        <v>7131</v>
      </c>
      <c r="G2458" t="s">
        <v>170</v>
      </c>
      <c r="H2458" t="s">
        <v>135</v>
      </c>
      <c r="I2458" t="s">
        <v>136</v>
      </c>
      <c r="J2458" t="s">
        <v>137</v>
      </c>
      <c r="K2458" t="s">
        <v>138</v>
      </c>
      <c r="L2458" t="s">
        <v>7132</v>
      </c>
      <c r="M2458" t="s">
        <v>7133</v>
      </c>
      <c r="N2458">
        <v>0.41361111099999998</v>
      </c>
      <c r="O2458">
        <v>0</v>
      </c>
      <c r="P2458">
        <v>86</v>
      </c>
      <c r="Q2458">
        <v>0</v>
      </c>
      <c r="R2458">
        <v>0</v>
      </c>
      <c r="S2458">
        <v>0</v>
      </c>
      <c r="T2458">
        <v>3</v>
      </c>
      <c r="U2458">
        <v>0</v>
      </c>
      <c r="V2458">
        <v>0</v>
      </c>
      <c r="W2458">
        <v>0</v>
      </c>
      <c r="X2458">
        <v>5.9757764445076793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5.9757764445076793</v>
      </c>
    </row>
    <row r="2459" spans="1:31" x14ac:dyDescent="0.3">
      <c r="A2459">
        <v>2714580</v>
      </c>
      <c r="B2459">
        <v>1</v>
      </c>
      <c r="C2459" t="s">
        <v>80</v>
      </c>
      <c r="D2459" t="s">
        <v>100</v>
      </c>
      <c r="E2459" t="s">
        <v>213</v>
      </c>
      <c r="F2459" t="s">
        <v>7134</v>
      </c>
      <c r="G2459" t="s">
        <v>152</v>
      </c>
      <c r="H2459" t="s">
        <v>153</v>
      </c>
      <c r="I2459" t="s">
        <v>136</v>
      </c>
      <c r="J2459" t="s">
        <v>137</v>
      </c>
      <c r="K2459" t="s">
        <v>138</v>
      </c>
      <c r="L2459" t="s">
        <v>7135</v>
      </c>
      <c r="M2459" t="s">
        <v>7136</v>
      </c>
      <c r="N2459">
        <v>0.92416666599999997</v>
      </c>
      <c r="O2459">
        <v>1</v>
      </c>
      <c r="P2459">
        <v>0</v>
      </c>
      <c r="Q2459">
        <v>94</v>
      </c>
      <c r="R2459">
        <v>26</v>
      </c>
      <c r="S2459">
        <v>7</v>
      </c>
      <c r="T2459">
        <v>2</v>
      </c>
      <c r="U2459">
        <v>0</v>
      </c>
      <c r="V2459">
        <v>0</v>
      </c>
      <c r="W2459">
        <v>0.92475038526648179</v>
      </c>
      <c r="X2459">
        <v>0</v>
      </c>
      <c r="Y2459">
        <v>33.704385751143519</v>
      </c>
      <c r="Z2459">
        <v>5.7852378306158331E-2</v>
      </c>
      <c r="AA2459">
        <v>3.7964449652594334</v>
      </c>
      <c r="AB2459">
        <v>0</v>
      </c>
      <c r="AC2459">
        <v>0</v>
      </c>
      <c r="AD2459">
        <v>0</v>
      </c>
      <c r="AE2459">
        <v>38.483433479975595</v>
      </c>
    </row>
    <row r="2460" spans="1:31" x14ac:dyDescent="0.3">
      <c r="A2460">
        <v>2713584</v>
      </c>
      <c r="B2460">
        <v>2</v>
      </c>
      <c r="C2460" t="s">
        <v>80</v>
      </c>
      <c r="D2460" t="s">
        <v>97</v>
      </c>
      <c r="E2460" t="s">
        <v>213</v>
      </c>
      <c r="F2460" t="s">
        <v>7137</v>
      </c>
      <c r="G2460" t="s">
        <v>185</v>
      </c>
      <c r="H2460" t="s">
        <v>153</v>
      </c>
      <c r="I2460" t="s">
        <v>136</v>
      </c>
      <c r="J2460" t="s">
        <v>137</v>
      </c>
      <c r="K2460" t="s">
        <v>138</v>
      </c>
      <c r="L2460" t="s">
        <v>6001</v>
      </c>
      <c r="M2460" t="s">
        <v>7138</v>
      </c>
      <c r="N2460">
        <v>0.66583333300000003</v>
      </c>
      <c r="O2460">
        <v>13</v>
      </c>
      <c r="P2460">
        <v>731</v>
      </c>
      <c r="Q2460">
        <v>11</v>
      </c>
      <c r="R2460">
        <v>102</v>
      </c>
      <c r="S2460">
        <v>15</v>
      </c>
      <c r="T2460">
        <v>150</v>
      </c>
      <c r="U2460">
        <v>2</v>
      </c>
      <c r="V2460">
        <v>0</v>
      </c>
      <c r="W2460">
        <v>15.064961825136708</v>
      </c>
      <c r="X2460">
        <v>109.44063351923815</v>
      </c>
      <c r="Y2460">
        <v>3.4610319670100176</v>
      </c>
      <c r="Z2460">
        <v>6.4762556349130254</v>
      </c>
      <c r="AA2460">
        <v>39.195771457490046</v>
      </c>
      <c r="AB2460">
        <v>45.304199802249201</v>
      </c>
      <c r="AC2460">
        <v>129.17284331253029</v>
      </c>
      <c r="AD2460">
        <v>0</v>
      </c>
      <c r="AE2460">
        <v>348.11569751856746</v>
      </c>
    </row>
    <row r="2461" spans="1:31" x14ac:dyDescent="0.3">
      <c r="A2461">
        <v>2713747</v>
      </c>
      <c r="B2461">
        <v>1</v>
      </c>
      <c r="C2461" t="s">
        <v>80</v>
      </c>
      <c r="D2461" t="s">
        <v>99</v>
      </c>
      <c r="E2461" t="s">
        <v>132</v>
      </c>
      <c r="F2461" t="s">
        <v>7139</v>
      </c>
      <c r="G2461" t="s">
        <v>209</v>
      </c>
      <c r="H2461" t="s">
        <v>135</v>
      </c>
      <c r="I2461" t="s">
        <v>136</v>
      </c>
      <c r="J2461" t="s">
        <v>137</v>
      </c>
      <c r="K2461" t="s">
        <v>210</v>
      </c>
      <c r="L2461" t="s">
        <v>7140</v>
      </c>
      <c r="M2461" t="s">
        <v>7141</v>
      </c>
      <c r="N2461">
        <v>6.5719444439999997</v>
      </c>
      <c r="O2461">
        <v>0</v>
      </c>
      <c r="P2461">
        <v>127</v>
      </c>
      <c r="Q2461">
        <v>0</v>
      </c>
      <c r="R2461">
        <v>1</v>
      </c>
      <c r="S2461">
        <v>0</v>
      </c>
      <c r="T2461">
        <v>15</v>
      </c>
      <c r="U2461">
        <v>0</v>
      </c>
      <c r="V2461">
        <v>1</v>
      </c>
      <c r="W2461">
        <v>0</v>
      </c>
      <c r="X2461">
        <v>91.984932823430299</v>
      </c>
      <c r="Y2461">
        <v>0</v>
      </c>
      <c r="Z2461">
        <v>0.68976208764157754</v>
      </c>
      <c r="AA2461">
        <v>0</v>
      </c>
      <c r="AB2461">
        <v>39.211237645449998</v>
      </c>
      <c r="AC2461">
        <v>0</v>
      </c>
      <c r="AD2461">
        <v>15.025105628203914</v>
      </c>
      <c r="AE2461">
        <v>146.91103818472578</v>
      </c>
    </row>
    <row r="2462" spans="1:31" x14ac:dyDescent="0.3">
      <c r="A2462">
        <v>2713996</v>
      </c>
      <c r="B2462">
        <v>1</v>
      </c>
      <c r="C2462" t="s">
        <v>81</v>
      </c>
      <c r="D2462" t="s">
        <v>121</v>
      </c>
      <c r="E2462" t="s">
        <v>161</v>
      </c>
      <c r="F2462" t="s">
        <v>7142</v>
      </c>
      <c r="G2462" t="s">
        <v>163</v>
      </c>
      <c r="H2462" t="s">
        <v>135</v>
      </c>
      <c r="I2462" t="s">
        <v>136</v>
      </c>
      <c r="J2462" t="s">
        <v>137</v>
      </c>
      <c r="K2462" t="s">
        <v>138</v>
      </c>
      <c r="L2462" t="s">
        <v>7143</v>
      </c>
      <c r="M2462" t="s">
        <v>7144</v>
      </c>
      <c r="N2462">
        <v>1.1769444440000001</v>
      </c>
      <c r="O2462">
        <v>0</v>
      </c>
      <c r="P2462">
        <v>13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1.5268010243704984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1.5268010243704984</v>
      </c>
    </row>
    <row r="2463" spans="1:31" x14ac:dyDescent="0.3">
      <c r="A2463">
        <v>2713896</v>
      </c>
      <c r="B2463">
        <v>1</v>
      </c>
      <c r="C2463" t="s">
        <v>80</v>
      </c>
      <c r="D2463" t="s">
        <v>104</v>
      </c>
      <c r="E2463" t="s">
        <v>132</v>
      </c>
      <c r="F2463" t="s">
        <v>7145</v>
      </c>
      <c r="G2463" t="s">
        <v>134</v>
      </c>
      <c r="H2463" t="s">
        <v>135</v>
      </c>
      <c r="I2463" t="s">
        <v>136</v>
      </c>
      <c r="J2463" t="s">
        <v>137</v>
      </c>
      <c r="K2463" t="s">
        <v>138</v>
      </c>
      <c r="L2463" t="s">
        <v>7146</v>
      </c>
      <c r="M2463" t="s">
        <v>7147</v>
      </c>
      <c r="N2463">
        <v>1.8463888879999999</v>
      </c>
      <c r="O2463">
        <v>0</v>
      </c>
      <c r="P2463">
        <v>17</v>
      </c>
      <c r="Q2463">
        <v>0</v>
      </c>
      <c r="R2463">
        <v>1</v>
      </c>
      <c r="S2463">
        <v>0</v>
      </c>
      <c r="T2463">
        <v>2</v>
      </c>
      <c r="U2463">
        <v>0</v>
      </c>
      <c r="V2463">
        <v>0</v>
      </c>
      <c r="W2463">
        <v>0</v>
      </c>
      <c r="X2463">
        <v>3.6097493985384821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3.6097493985384821</v>
      </c>
    </row>
    <row r="2464" spans="1:31" x14ac:dyDescent="0.3">
      <c r="A2464">
        <v>2713890</v>
      </c>
      <c r="B2464">
        <v>1</v>
      </c>
      <c r="C2464" t="s">
        <v>80</v>
      </c>
      <c r="D2464" t="s">
        <v>106</v>
      </c>
      <c r="E2464" t="s">
        <v>132</v>
      </c>
      <c r="F2464" t="s">
        <v>7148</v>
      </c>
      <c r="G2464" t="s">
        <v>134</v>
      </c>
      <c r="H2464" t="s">
        <v>135</v>
      </c>
      <c r="I2464" t="s">
        <v>136</v>
      </c>
      <c r="J2464" t="s">
        <v>137</v>
      </c>
      <c r="K2464" t="s">
        <v>138</v>
      </c>
      <c r="L2464" t="s">
        <v>7149</v>
      </c>
      <c r="M2464" t="s">
        <v>7150</v>
      </c>
      <c r="N2464">
        <v>1.0547222220000001</v>
      </c>
      <c r="O2464">
        <v>0</v>
      </c>
      <c r="P2464">
        <v>164</v>
      </c>
      <c r="Q2464">
        <v>0</v>
      </c>
      <c r="R2464">
        <v>1</v>
      </c>
      <c r="S2464">
        <v>0</v>
      </c>
      <c r="T2464">
        <v>13</v>
      </c>
      <c r="U2464">
        <v>0</v>
      </c>
      <c r="V2464">
        <v>0</v>
      </c>
      <c r="W2464">
        <v>0</v>
      </c>
      <c r="X2464">
        <v>29.144518567156716</v>
      </c>
      <c r="Y2464">
        <v>0</v>
      </c>
      <c r="Z2464">
        <v>0</v>
      </c>
      <c r="AA2464">
        <v>0</v>
      </c>
      <c r="AB2464">
        <v>7.720868763248796</v>
      </c>
      <c r="AC2464">
        <v>0</v>
      </c>
      <c r="AD2464">
        <v>0</v>
      </c>
      <c r="AE2464">
        <v>36.865387330405511</v>
      </c>
    </row>
    <row r="2465" spans="1:31" x14ac:dyDescent="0.3">
      <c r="A2465">
        <v>2713847</v>
      </c>
      <c r="B2465">
        <v>1</v>
      </c>
      <c r="C2465" t="s">
        <v>80</v>
      </c>
      <c r="D2465" t="s">
        <v>93</v>
      </c>
      <c r="E2465" t="s">
        <v>132</v>
      </c>
      <c r="F2465" t="s">
        <v>7151</v>
      </c>
      <c r="G2465" t="s">
        <v>170</v>
      </c>
      <c r="H2465" t="s">
        <v>135</v>
      </c>
      <c r="I2465" t="s">
        <v>136</v>
      </c>
      <c r="J2465" t="s">
        <v>137</v>
      </c>
      <c r="K2465" t="s">
        <v>138</v>
      </c>
      <c r="L2465" t="s">
        <v>7152</v>
      </c>
      <c r="M2465" t="s">
        <v>7153</v>
      </c>
      <c r="N2465">
        <v>0.46916666600000001</v>
      </c>
      <c r="O2465">
        <v>0</v>
      </c>
      <c r="P2465">
        <v>7</v>
      </c>
      <c r="Q2465">
        <v>0</v>
      </c>
      <c r="R2465">
        <v>2</v>
      </c>
      <c r="S2465">
        <v>0</v>
      </c>
      <c r="T2465">
        <v>7</v>
      </c>
      <c r="U2465">
        <v>0</v>
      </c>
      <c r="V2465">
        <v>0</v>
      </c>
      <c r="W2465">
        <v>0</v>
      </c>
      <c r="X2465">
        <v>0.463750956245565</v>
      </c>
      <c r="Y2465">
        <v>0</v>
      </c>
      <c r="Z2465">
        <v>1.2328769791990575</v>
      </c>
      <c r="AA2465">
        <v>0</v>
      </c>
      <c r="AB2465">
        <v>2.8307047352448151</v>
      </c>
      <c r="AC2465">
        <v>0</v>
      </c>
      <c r="AD2465">
        <v>0</v>
      </c>
      <c r="AE2465">
        <v>4.5273326706894377</v>
      </c>
    </row>
    <row r="2466" spans="1:31" x14ac:dyDescent="0.3">
      <c r="A2466">
        <v>2714388</v>
      </c>
      <c r="B2466">
        <v>1</v>
      </c>
      <c r="C2466" t="s">
        <v>81</v>
      </c>
      <c r="D2466" t="s">
        <v>128</v>
      </c>
      <c r="E2466" t="s">
        <v>145</v>
      </c>
      <c r="F2466" t="s">
        <v>7154</v>
      </c>
      <c r="G2466" t="s">
        <v>147</v>
      </c>
      <c r="H2466" t="s">
        <v>135</v>
      </c>
      <c r="I2466" t="s">
        <v>136</v>
      </c>
      <c r="J2466" t="s">
        <v>137</v>
      </c>
      <c r="K2466" t="s">
        <v>138</v>
      </c>
      <c r="L2466" t="s">
        <v>7155</v>
      </c>
      <c r="M2466" t="s">
        <v>7156</v>
      </c>
      <c r="N2466">
        <v>1.323611111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1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0.18348065473880751</v>
      </c>
      <c r="AC2466">
        <v>0</v>
      </c>
      <c r="AD2466">
        <v>0</v>
      </c>
      <c r="AE2466">
        <v>0.18348065473880751</v>
      </c>
    </row>
    <row r="2467" spans="1:31" x14ac:dyDescent="0.3">
      <c r="A2467">
        <v>2714288</v>
      </c>
      <c r="B2467">
        <v>1</v>
      </c>
      <c r="C2467" t="s">
        <v>81</v>
      </c>
      <c r="D2467" t="s">
        <v>119</v>
      </c>
      <c r="E2467" t="s">
        <v>161</v>
      </c>
      <c r="F2467" t="s">
        <v>7157</v>
      </c>
      <c r="G2467" t="s">
        <v>163</v>
      </c>
      <c r="H2467" t="s">
        <v>135</v>
      </c>
      <c r="I2467" t="s">
        <v>136</v>
      </c>
      <c r="J2467" t="s">
        <v>137</v>
      </c>
      <c r="K2467" t="s">
        <v>138</v>
      </c>
      <c r="L2467" t="s">
        <v>7158</v>
      </c>
      <c r="M2467" t="s">
        <v>7159</v>
      </c>
      <c r="N2467">
        <v>1.828333333</v>
      </c>
      <c r="O2467">
        <v>0</v>
      </c>
      <c r="P2467">
        <v>1</v>
      </c>
      <c r="Q2467">
        <v>0</v>
      </c>
      <c r="R2467">
        <v>15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0.80892517138098019</v>
      </c>
      <c r="AA2467">
        <v>0</v>
      </c>
      <c r="AB2467">
        <v>0</v>
      </c>
      <c r="AC2467">
        <v>0</v>
      </c>
      <c r="AD2467">
        <v>0</v>
      </c>
      <c r="AE2467">
        <v>0.80892517138098019</v>
      </c>
    </row>
    <row r="2468" spans="1:31" x14ac:dyDescent="0.3">
      <c r="A2468">
        <v>2714139</v>
      </c>
      <c r="B2468">
        <v>1</v>
      </c>
      <c r="C2468" t="s">
        <v>81</v>
      </c>
      <c r="D2468" t="s">
        <v>127</v>
      </c>
      <c r="E2468" t="s">
        <v>156</v>
      </c>
      <c r="F2468" t="s">
        <v>7160</v>
      </c>
      <c r="G2468" t="s">
        <v>185</v>
      </c>
      <c r="H2468" t="s">
        <v>153</v>
      </c>
      <c r="I2468" t="s">
        <v>136</v>
      </c>
      <c r="J2468" t="s">
        <v>137</v>
      </c>
      <c r="K2468" t="s">
        <v>138</v>
      </c>
      <c r="L2468" t="s">
        <v>7161</v>
      </c>
      <c r="M2468" t="s">
        <v>7162</v>
      </c>
      <c r="N2468">
        <v>7.0319444439999996</v>
      </c>
      <c r="O2468">
        <v>0</v>
      </c>
      <c r="P2468">
        <v>31</v>
      </c>
      <c r="Q2468">
        <v>5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16.484032387296516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16.484032387296516</v>
      </c>
    </row>
    <row r="2469" spans="1:31" x14ac:dyDescent="0.3">
      <c r="A2469">
        <v>2713744</v>
      </c>
      <c r="B2469">
        <v>1</v>
      </c>
      <c r="C2469" t="s">
        <v>80</v>
      </c>
      <c r="D2469" t="s">
        <v>87</v>
      </c>
      <c r="E2469" t="s">
        <v>161</v>
      </c>
      <c r="F2469" t="s">
        <v>7163</v>
      </c>
      <c r="G2469" t="s">
        <v>158</v>
      </c>
      <c r="H2469" t="s">
        <v>135</v>
      </c>
      <c r="I2469" t="s">
        <v>136</v>
      </c>
      <c r="J2469" t="s">
        <v>3</v>
      </c>
      <c r="K2469" t="s">
        <v>138</v>
      </c>
      <c r="L2469" t="s">
        <v>7164</v>
      </c>
      <c r="M2469" t="s">
        <v>7165</v>
      </c>
      <c r="N2469">
        <v>10.033333333</v>
      </c>
      <c r="O2469">
        <v>0</v>
      </c>
      <c r="P2469">
        <v>31</v>
      </c>
      <c r="Q2469">
        <v>0</v>
      </c>
      <c r="R2469">
        <v>0</v>
      </c>
      <c r="S2469">
        <v>0</v>
      </c>
      <c r="T2469">
        <v>4</v>
      </c>
      <c r="U2469">
        <v>0</v>
      </c>
      <c r="V2469">
        <v>0</v>
      </c>
      <c r="W2469">
        <v>0</v>
      </c>
      <c r="X2469">
        <v>70.672996568155909</v>
      </c>
      <c r="Y2469">
        <v>0</v>
      </c>
      <c r="Z2469">
        <v>0</v>
      </c>
      <c r="AA2469">
        <v>0</v>
      </c>
      <c r="AB2469">
        <v>44.695544422417804</v>
      </c>
      <c r="AC2469">
        <v>0</v>
      </c>
      <c r="AD2469">
        <v>0</v>
      </c>
      <c r="AE2469">
        <v>115.36854099057371</v>
      </c>
    </row>
    <row r="2470" spans="1:31" x14ac:dyDescent="0.3">
      <c r="A2470">
        <v>2714192</v>
      </c>
      <c r="B2470">
        <v>2</v>
      </c>
      <c r="C2470" t="s">
        <v>80</v>
      </c>
      <c r="D2470" t="s">
        <v>108</v>
      </c>
      <c r="E2470" t="s">
        <v>132</v>
      </c>
      <c r="F2470" t="s">
        <v>7166</v>
      </c>
      <c r="G2470" t="s">
        <v>163</v>
      </c>
      <c r="H2470" t="s">
        <v>135</v>
      </c>
      <c r="I2470" t="s">
        <v>136</v>
      </c>
      <c r="J2470" t="s">
        <v>137</v>
      </c>
      <c r="K2470" t="s">
        <v>138</v>
      </c>
      <c r="L2470" t="s">
        <v>6524</v>
      </c>
      <c r="M2470" t="s">
        <v>7167</v>
      </c>
      <c r="N2470">
        <v>0.41861111099999998</v>
      </c>
      <c r="O2470">
        <v>0</v>
      </c>
      <c r="P2470">
        <v>25</v>
      </c>
      <c r="Q2470">
        <v>0</v>
      </c>
      <c r="R2470">
        <v>3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1.09299769760115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1.09299769760115</v>
      </c>
    </row>
    <row r="2471" spans="1:31" x14ac:dyDescent="0.3">
      <c r="A2471">
        <v>2714099</v>
      </c>
      <c r="B2471">
        <v>1</v>
      </c>
      <c r="C2471" t="s">
        <v>80</v>
      </c>
      <c r="D2471" t="s">
        <v>97</v>
      </c>
      <c r="E2471" t="s">
        <v>161</v>
      </c>
      <c r="F2471" t="s">
        <v>3358</v>
      </c>
      <c r="G2471" t="s">
        <v>724</v>
      </c>
      <c r="H2471" t="s">
        <v>135</v>
      </c>
      <c r="I2471" t="s">
        <v>136</v>
      </c>
      <c r="J2471" t="s">
        <v>137</v>
      </c>
      <c r="K2471" t="s">
        <v>138</v>
      </c>
      <c r="L2471" t="s">
        <v>7168</v>
      </c>
      <c r="M2471" t="s">
        <v>7121</v>
      </c>
      <c r="N2471">
        <v>4.4966666660000003</v>
      </c>
      <c r="O2471">
        <v>0</v>
      </c>
      <c r="P2471">
        <v>126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112.14479543573837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112.14479543573837</v>
      </c>
    </row>
    <row r="2472" spans="1:31" x14ac:dyDescent="0.3">
      <c r="A2472">
        <v>2714291</v>
      </c>
      <c r="B2472">
        <v>1</v>
      </c>
      <c r="C2472" t="s">
        <v>80</v>
      </c>
      <c r="D2472" t="s">
        <v>88</v>
      </c>
      <c r="E2472" t="s">
        <v>145</v>
      </c>
      <c r="F2472" t="s">
        <v>7169</v>
      </c>
      <c r="G2472" t="s">
        <v>147</v>
      </c>
      <c r="H2472" t="s">
        <v>135</v>
      </c>
      <c r="I2472" t="s">
        <v>136</v>
      </c>
      <c r="J2472" t="s">
        <v>137</v>
      </c>
      <c r="K2472" t="s">
        <v>138</v>
      </c>
      <c r="L2472" t="s">
        <v>7170</v>
      </c>
      <c r="M2472" t="s">
        <v>7171</v>
      </c>
      <c r="N2472">
        <v>3.278333333</v>
      </c>
      <c r="O2472">
        <v>0</v>
      </c>
      <c r="P2472">
        <v>2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3.2517467785752192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3.2517467785752192</v>
      </c>
    </row>
    <row r="2473" spans="1:31" x14ac:dyDescent="0.3">
      <c r="A2473">
        <v>2713790</v>
      </c>
      <c r="B2473">
        <v>1</v>
      </c>
      <c r="C2473" t="s">
        <v>80</v>
      </c>
      <c r="D2473" t="s">
        <v>94</v>
      </c>
      <c r="E2473" t="s">
        <v>161</v>
      </c>
      <c r="F2473" t="s">
        <v>7172</v>
      </c>
      <c r="G2473" t="s">
        <v>209</v>
      </c>
      <c r="H2473" t="s">
        <v>135</v>
      </c>
      <c r="I2473" t="s">
        <v>136</v>
      </c>
      <c r="J2473" t="s">
        <v>137</v>
      </c>
      <c r="K2473" t="s">
        <v>210</v>
      </c>
      <c r="L2473" t="s">
        <v>7173</v>
      </c>
      <c r="M2473" t="s">
        <v>7174</v>
      </c>
      <c r="N2473">
        <v>2.8116666659999998</v>
      </c>
      <c r="O2473">
        <v>0</v>
      </c>
      <c r="P2473">
        <v>64</v>
      </c>
      <c r="Q2473">
        <v>0</v>
      </c>
      <c r="R2473">
        <v>1</v>
      </c>
      <c r="S2473">
        <v>0</v>
      </c>
      <c r="T2473">
        <v>20</v>
      </c>
      <c r="U2473">
        <v>0</v>
      </c>
      <c r="V2473">
        <v>0</v>
      </c>
      <c r="W2473">
        <v>0</v>
      </c>
      <c r="X2473">
        <v>33.039027468053177</v>
      </c>
      <c r="Y2473">
        <v>0</v>
      </c>
      <c r="Z2473">
        <v>0.20050913745076002</v>
      </c>
      <c r="AA2473">
        <v>0</v>
      </c>
      <c r="AB2473">
        <v>34.083172478443657</v>
      </c>
      <c r="AC2473">
        <v>0</v>
      </c>
      <c r="AD2473">
        <v>0</v>
      </c>
      <c r="AE2473">
        <v>67.322709083947586</v>
      </c>
    </row>
    <row r="2474" spans="1:31" x14ac:dyDescent="0.3">
      <c r="A2474">
        <v>2714268</v>
      </c>
      <c r="B2474">
        <v>1</v>
      </c>
      <c r="C2474" t="s">
        <v>80</v>
      </c>
      <c r="D2474" t="s">
        <v>106</v>
      </c>
      <c r="E2474" t="s">
        <v>132</v>
      </c>
      <c r="F2474" t="s">
        <v>7175</v>
      </c>
      <c r="G2474" t="s">
        <v>134</v>
      </c>
      <c r="H2474" t="s">
        <v>135</v>
      </c>
      <c r="I2474" t="s">
        <v>136</v>
      </c>
      <c r="J2474" t="s">
        <v>137</v>
      </c>
      <c r="K2474" t="s">
        <v>138</v>
      </c>
      <c r="L2474" t="s">
        <v>7176</v>
      </c>
      <c r="M2474" t="s">
        <v>7177</v>
      </c>
      <c r="N2474">
        <v>1.6388888880000001</v>
      </c>
      <c r="O2474">
        <v>0</v>
      </c>
      <c r="P2474">
        <v>6</v>
      </c>
      <c r="Q2474">
        <v>0</v>
      </c>
      <c r="R2474">
        <v>17</v>
      </c>
      <c r="S2474">
        <v>0</v>
      </c>
      <c r="T2474">
        <v>3</v>
      </c>
      <c r="U2474">
        <v>0</v>
      </c>
      <c r="V2474">
        <v>0</v>
      </c>
      <c r="W2474">
        <v>0</v>
      </c>
      <c r="X2474">
        <v>4.7437536575265149</v>
      </c>
      <c r="Y2474">
        <v>0</v>
      </c>
      <c r="Z2474">
        <v>49.637069335058371</v>
      </c>
      <c r="AA2474">
        <v>0</v>
      </c>
      <c r="AB2474">
        <v>2.3222071189312792</v>
      </c>
      <c r="AC2474">
        <v>0</v>
      </c>
      <c r="AD2474">
        <v>0</v>
      </c>
      <c r="AE2474">
        <v>56.703030111516163</v>
      </c>
    </row>
    <row r="2475" spans="1:31" x14ac:dyDescent="0.3">
      <c r="A2475">
        <v>2713936</v>
      </c>
      <c r="B2475">
        <v>1</v>
      </c>
      <c r="C2475" t="s">
        <v>81</v>
      </c>
      <c r="D2475" t="s">
        <v>128</v>
      </c>
      <c r="E2475" t="s">
        <v>150</v>
      </c>
      <c r="F2475" t="s">
        <v>5201</v>
      </c>
      <c r="G2475" t="s">
        <v>152</v>
      </c>
      <c r="H2475" t="s">
        <v>153</v>
      </c>
      <c r="I2475" t="s">
        <v>136</v>
      </c>
      <c r="J2475" t="s">
        <v>137</v>
      </c>
      <c r="K2475" t="s">
        <v>138</v>
      </c>
      <c r="L2475" t="s">
        <v>7178</v>
      </c>
      <c r="M2475" t="s">
        <v>7179</v>
      </c>
      <c r="N2475">
        <v>0.88861111100000001</v>
      </c>
      <c r="O2475">
        <v>0</v>
      </c>
      <c r="P2475">
        <v>0</v>
      </c>
      <c r="Q2475">
        <v>0</v>
      </c>
      <c r="R2475">
        <v>0</v>
      </c>
      <c r="S2475">
        <v>10</v>
      </c>
      <c r="T2475">
        <v>0</v>
      </c>
      <c r="U2475">
        <v>11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51.123120414867415</v>
      </c>
      <c r="AB2475">
        <v>0</v>
      </c>
      <c r="AC2475">
        <v>1501.3853276576253</v>
      </c>
      <c r="AD2475">
        <v>0</v>
      </c>
      <c r="AE2475">
        <v>1552.5084480724927</v>
      </c>
    </row>
    <row r="2476" spans="1:31" x14ac:dyDescent="0.3">
      <c r="A2476">
        <v>2713776</v>
      </c>
      <c r="B2476">
        <v>2</v>
      </c>
      <c r="C2476" t="s">
        <v>80</v>
      </c>
      <c r="D2476" t="s">
        <v>96</v>
      </c>
      <c r="E2476" t="s">
        <v>213</v>
      </c>
      <c r="F2476" t="s">
        <v>7180</v>
      </c>
      <c r="G2476" t="s">
        <v>185</v>
      </c>
      <c r="H2476" t="s">
        <v>153</v>
      </c>
      <c r="I2476" t="s">
        <v>136</v>
      </c>
      <c r="J2476" t="s">
        <v>137</v>
      </c>
      <c r="K2476" t="s">
        <v>138</v>
      </c>
      <c r="L2476" t="s">
        <v>7181</v>
      </c>
      <c r="M2476" t="s">
        <v>7182</v>
      </c>
      <c r="N2476">
        <v>1.920833333</v>
      </c>
      <c r="O2476">
        <v>2</v>
      </c>
      <c r="P2476">
        <v>952</v>
      </c>
      <c r="Q2476">
        <v>5</v>
      </c>
      <c r="R2476">
        <v>0</v>
      </c>
      <c r="S2476">
        <v>16</v>
      </c>
      <c r="T2476">
        <v>18</v>
      </c>
      <c r="U2476">
        <v>1</v>
      </c>
      <c r="V2476">
        <v>0</v>
      </c>
      <c r="W2476">
        <v>49.056375081908044</v>
      </c>
      <c r="X2476">
        <v>191.97306448698149</v>
      </c>
      <c r="Y2476">
        <v>55.239625047623264</v>
      </c>
      <c r="Z2476">
        <v>0</v>
      </c>
      <c r="AA2476">
        <v>175.17961533770156</v>
      </c>
      <c r="AB2476">
        <v>44.956777067251942</v>
      </c>
      <c r="AC2476">
        <v>12.222894640684601</v>
      </c>
      <c r="AD2476">
        <v>0</v>
      </c>
      <c r="AE2476">
        <v>528.62835166215075</v>
      </c>
    </row>
    <row r="2477" spans="1:31" x14ac:dyDescent="0.3">
      <c r="A2477">
        <v>2713667</v>
      </c>
      <c r="B2477">
        <v>1</v>
      </c>
      <c r="C2477" t="s">
        <v>80</v>
      </c>
      <c r="D2477" t="s">
        <v>82</v>
      </c>
      <c r="E2477" t="s">
        <v>200</v>
      </c>
      <c r="F2477" t="s">
        <v>6809</v>
      </c>
      <c r="G2477" t="s">
        <v>163</v>
      </c>
      <c r="H2477" t="s">
        <v>135</v>
      </c>
      <c r="I2477" t="s">
        <v>136</v>
      </c>
      <c r="J2477" t="s">
        <v>137</v>
      </c>
      <c r="K2477" t="s">
        <v>138</v>
      </c>
      <c r="L2477" t="s">
        <v>7183</v>
      </c>
      <c r="M2477" t="s">
        <v>7184</v>
      </c>
      <c r="N2477">
        <v>4.4258333329999999</v>
      </c>
      <c r="O2477">
        <v>0</v>
      </c>
      <c r="P2477">
        <v>90</v>
      </c>
      <c r="Q2477">
        <v>0</v>
      </c>
      <c r="R2477">
        <v>0</v>
      </c>
      <c r="S2477">
        <v>0</v>
      </c>
      <c r="T2477">
        <v>7</v>
      </c>
      <c r="U2477">
        <v>0</v>
      </c>
      <c r="V2477">
        <v>0</v>
      </c>
      <c r="W2477">
        <v>0</v>
      </c>
      <c r="X2477">
        <v>63.762333351685783</v>
      </c>
      <c r="Y2477">
        <v>0</v>
      </c>
      <c r="Z2477">
        <v>0</v>
      </c>
      <c r="AA2477">
        <v>0</v>
      </c>
      <c r="AB2477">
        <v>11.748307584395803</v>
      </c>
      <c r="AC2477">
        <v>0</v>
      </c>
      <c r="AD2477">
        <v>0</v>
      </c>
      <c r="AE2477">
        <v>75.510640936081586</v>
      </c>
    </row>
    <row r="2478" spans="1:31" x14ac:dyDescent="0.3">
      <c r="A2478">
        <v>2713976</v>
      </c>
      <c r="B2478">
        <v>1</v>
      </c>
      <c r="C2478" t="s">
        <v>80</v>
      </c>
      <c r="D2478" t="s">
        <v>99</v>
      </c>
      <c r="E2478" t="s">
        <v>161</v>
      </c>
      <c r="F2478" t="s">
        <v>7185</v>
      </c>
      <c r="G2478" t="s">
        <v>163</v>
      </c>
      <c r="H2478" t="s">
        <v>135</v>
      </c>
      <c r="I2478" t="s">
        <v>136</v>
      </c>
      <c r="J2478" t="s">
        <v>137</v>
      </c>
      <c r="K2478" t="s">
        <v>138</v>
      </c>
      <c r="L2478" t="s">
        <v>7186</v>
      </c>
      <c r="M2478" t="s">
        <v>7033</v>
      </c>
      <c r="N2478">
        <v>1.990277777</v>
      </c>
      <c r="O2478">
        <v>0</v>
      </c>
      <c r="P2478">
        <v>30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7.5635437954260132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7.5635437954260132</v>
      </c>
    </row>
    <row r="2479" spans="1:31" x14ac:dyDescent="0.3">
      <c r="A2479">
        <v>2714368</v>
      </c>
      <c r="B2479">
        <v>1</v>
      </c>
      <c r="C2479" t="s">
        <v>81</v>
      </c>
      <c r="D2479" t="s">
        <v>127</v>
      </c>
      <c r="E2479" t="s">
        <v>161</v>
      </c>
      <c r="F2479" t="s">
        <v>7187</v>
      </c>
      <c r="G2479" t="s">
        <v>163</v>
      </c>
      <c r="H2479" t="s">
        <v>135</v>
      </c>
      <c r="I2479" t="s">
        <v>136</v>
      </c>
      <c r="J2479" t="s">
        <v>137</v>
      </c>
      <c r="K2479" t="s">
        <v>138</v>
      </c>
      <c r="L2479" t="s">
        <v>6511</v>
      </c>
      <c r="M2479" t="s">
        <v>7188</v>
      </c>
      <c r="N2479">
        <v>3.8452777770000002</v>
      </c>
      <c r="O2479">
        <v>0</v>
      </c>
      <c r="P2479">
        <v>10</v>
      </c>
      <c r="Q2479">
        <v>0</v>
      </c>
      <c r="R2479">
        <v>4</v>
      </c>
      <c r="S2479">
        <v>0</v>
      </c>
      <c r="T2479">
        <v>2</v>
      </c>
      <c r="U2479">
        <v>0</v>
      </c>
      <c r="V2479">
        <v>0</v>
      </c>
      <c r="W2479">
        <v>0</v>
      </c>
      <c r="X2479">
        <v>7.0988092823651243</v>
      </c>
      <c r="Y2479">
        <v>0</v>
      </c>
      <c r="Z2479">
        <v>16.441097438405357</v>
      </c>
      <c r="AA2479">
        <v>0</v>
      </c>
      <c r="AB2479">
        <v>0.29009959601466667</v>
      </c>
      <c r="AC2479">
        <v>0</v>
      </c>
      <c r="AD2479">
        <v>0</v>
      </c>
      <c r="AE2479">
        <v>23.830006316785148</v>
      </c>
    </row>
    <row r="2480" spans="1:31" x14ac:dyDescent="0.3">
      <c r="A2480">
        <v>2714354</v>
      </c>
      <c r="B2480">
        <v>1</v>
      </c>
      <c r="C2480" t="s">
        <v>80</v>
      </c>
      <c r="D2480" t="s">
        <v>109</v>
      </c>
      <c r="E2480" t="s">
        <v>161</v>
      </c>
      <c r="F2480" t="s">
        <v>7189</v>
      </c>
      <c r="G2480" t="s">
        <v>163</v>
      </c>
      <c r="H2480" t="s">
        <v>135</v>
      </c>
      <c r="I2480" t="s">
        <v>136</v>
      </c>
      <c r="J2480" t="s">
        <v>137</v>
      </c>
      <c r="K2480" t="s">
        <v>138</v>
      </c>
      <c r="L2480" t="s">
        <v>7190</v>
      </c>
      <c r="M2480" t="s">
        <v>7191</v>
      </c>
      <c r="N2480">
        <v>1.552777777</v>
      </c>
      <c r="O2480">
        <v>0</v>
      </c>
      <c r="P2480">
        <v>13</v>
      </c>
      <c r="Q2480">
        <v>0</v>
      </c>
      <c r="R2480">
        <v>1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1.3582892401599067</v>
      </c>
      <c r="Y2480">
        <v>0</v>
      </c>
      <c r="Z2480">
        <v>0.43370298899523507</v>
      </c>
      <c r="AA2480">
        <v>0</v>
      </c>
      <c r="AB2480">
        <v>0</v>
      </c>
      <c r="AC2480">
        <v>0</v>
      </c>
      <c r="AD2480">
        <v>0</v>
      </c>
      <c r="AE2480">
        <v>1.7919922291551418</v>
      </c>
    </row>
    <row r="2481" spans="1:31" x14ac:dyDescent="0.3">
      <c r="A2481">
        <v>2713727</v>
      </c>
      <c r="B2481">
        <v>1</v>
      </c>
      <c r="C2481" t="s">
        <v>80</v>
      </c>
      <c r="D2481" t="s">
        <v>84</v>
      </c>
      <c r="E2481" t="s">
        <v>132</v>
      </c>
      <c r="F2481" t="s">
        <v>208</v>
      </c>
      <c r="G2481" t="s">
        <v>209</v>
      </c>
      <c r="H2481" t="s">
        <v>135</v>
      </c>
      <c r="I2481" t="s">
        <v>136</v>
      </c>
      <c r="J2481" t="s">
        <v>137</v>
      </c>
      <c r="K2481" t="s">
        <v>210</v>
      </c>
      <c r="L2481" t="s">
        <v>7192</v>
      </c>
      <c r="M2481" t="s">
        <v>7193</v>
      </c>
      <c r="N2481">
        <v>7.4758333329999997</v>
      </c>
      <c r="O2481">
        <v>0</v>
      </c>
      <c r="P2481">
        <v>679</v>
      </c>
      <c r="Q2481">
        <v>0</v>
      </c>
      <c r="R2481">
        <v>0</v>
      </c>
      <c r="S2481">
        <v>0</v>
      </c>
      <c r="T2481">
        <v>101</v>
      </c>
      <c r="U2481">
        <v>0</v>
      </c>
      <c r="V2481">
        <v>0</v>
      </c>
      <c r="W2481">
        <v>0</v>
      </c>
      <c r="X2481">
        <v>894.73008219738711</v>
      </c>
      <c r="Y2481">
        <v>0</v>
      </c>
      <c r="Z2481">
        <v>0</v>
      </c>
      <c r="AA2481">
        <v>0</v>
      </c>
      <c r="AB2481">
        <v>729.00748142036502</v>
      </c>
      <c r="AC2481">
        <v>0</v>
      </c>
      <c r="AD2481">
        <v>0</v>
      </c>
      <c r="AE2481">
        <v>1623.7375636177521</v>
      </c>
    </row>
    <row r="2482" spans="1:31" x14ac:dyDescent="0.3">
      <c r="A2482">
        <v>2714162</v>
      </c>
      <c r="B2482">
        <v>1</v>
      </c>
      <c r="C2482" t="s">
        <v>80</v>
      </c>
      <c r="D2482" t="s">
        <v>102</v>
      </c>
      <c r="E2482" t="s">
        <v>161</v>
      </c>
      <c r="F2482" t="s">
        <v>7194</v>
      </c>
      <c r="G2482" t="s">
        <v>409</v>
      </c>
      <c r="H2482" t="s">
        <v>135</v>
      </c>
      <c r="I2482" t="s">
        <v>136</v>
      </c>
      <c r="J2482" t="s">
        <v>137</v>
      </c>
      <c r="K2482" t="s">
        <v>138</v>
      </c>
      <c r="L2482" t="s">
        <v>7195</v>
      </c>
      <c r="M2482" t="s">
        <v>7196</v>
      </c>
      <c r="N2482">
        <v>4.238888888</v>
      </c>
      <c r="O2482">
        <v>0</v>
      </c>
      <c r="P2482">
        <v>42</v>
      </c>
      <c r="Q2482">
        <v>0</v>
      </c>
      <c r="R2482">
        <v>1</v>
      </c>
      <c r="S2482">
        <v>0</v>
      </c>
      <c r="T2482">
        <v>3</v>
      </c>
      <c r="U2482">
        <v>0</v>
      </c>
      <c r="V2482">
        <v>0</v>
      </c>
      <c r="W2482">
        <v>0</v>
      </c>
      <c r="X2482">
        <v>18.807648845368576</v>
      </c>
      <c r="Y2482">
        <v>0</v>
      </c>
      <c r="Z2482">
        <v>2.5544918013416664</v>
      </c>
      <c r="AA2482">
        <v>0</v>
      </c>
      <c r="AB2482">
        <v>5.3541006138171507</v>
      </c>
      <c r="AC2482">
        <v>0</v>
      </c>
      <c r="AD2482">
        <v>0</v>
      </c>
      <c r="AE2482">
        <v>26.71624126052739</v>
      </c>
    </row>
    <row r="2483" spans="1:31" x14ac:dyDescent="0.3">
      <c r="A2483">
        <v>2714560</v>
      </c>
      <c r="B2483">
        <v>1</v>
      </c>
      <c r="C2483" t="s">
        <v>80</v>
      </c>
      <c r="D2483" t="s">
        <v>104</v>
      </c>
      <c r="E2483" t="s">
        <v>156</v>
      </c>
      <c r="F2483" t="s">
        <v>2864</v>
      </c>
      <c r="G2483" t="s">
        <v>152</v>
      </c>
      <c r="H2483" t="s">
        <v>153</v>
      </c>
      <c r="I2483" t="s">
        <v>136</v>
      </c>
      <c r="J2483" t="s">
        <v>137</v>
      </c>
      <c r="K2483" t="s">
        <v>138</v>
      </c>
      <c r="L2483" t="s">
        <v>7197</v>
      </c>
      <c r="M2483" t="s">
        <v>7198</v>
      </c>
      <c r="N2483">
        <v>0.61638888800000002</v>
      </c>
      <c r="O2483">
        <v>1</v>
      </c>
      <c r="P2483">
        <v>581</v>
      </c>
      <c r="Q2483">
        <v>0</v>
      </c>
      <c r="R2483">
        <v>31</v>
      </c>
      <c r="S2483">
        <v>3</v>
      </c>
      <c r="T2483">
        <v>77</v>
      </c>
      <c r="U2483">
        <v>0</v>
      </c>
      <c r="V2483">
        <v>0</v>
      </c>
      <c r="W2483">
        <v>0.61770721142812512</v>
      </c>
      <c r="X2483">
        <v>71.760033269014059</v>
      </c>
      <c r="Y2483">
        <v>0</v>
      </c>
      <c r="Z2483">
        <v>0.55405368144655665</v>
      </c>
      <c r="AA2483">
        <v>6.4997289856133245</v>
      </c>
      <c r="AB2483">
        <v>15.237299360485126</v>
      </c>
      <c r="AC2483">
        <v>0</v>
      </c>
      <c r="AD2483">
        <v>0</v>
      </c>
      <c r="AE2483">
        <v>94.668822507987201</v>
      </c>
    </row>
    <row r="2484" spans="1:31" x14ac:dyDescent="0.3">
      <c r="A2484">
        <v>2714205</v>
      </c>
      <c r="B2484">
        <v>1</v>
      </c>
      <c r="C2484" t="s">
        <v>80</v>
      </c>
      <c r="D2484" t="s">
        <v>85</v>
      </c>
      <c r="E2484" t="s">
        <v>156</v>
      </c>
      <c r="F2484" t="s">
        <v>7199</v>
      </c>
      <c r="G2484" t="s">
        <v>1613</v>
      </c>
      <c r="H2484" t="s">
        <v>153</v>
      </c>
      <c r="I2484" t="s">
        <v>136</v>
      </c>
      <c r="J2484" t="s">
        <v>137</v>
      </c>
      <c r="K2484" t="s">
        <v>138</v>
      </c>
      <c r="L2484" t="s">
        <v>7200</v>
      </c>
      <c r="M2484" t="s">
        <v>7201</v>
      </c>
      <c r="N2484">
        <v>0.127222222</v>
      </c>
      <c r="O2484">
        <v>0</v>
      </c>
      <c r="P2484">
        <v>2649</v>
      </c>
      <c r="Q2484">
        <v>0</v>
      </c>
      <c r="R2484">
        <v>0</v>
      </c>
      <c r="S2484">
        <v>0</v>
      </c>
      <c r="T2484">
        <v>103</v>
      </c>
      <c r="U2484">
        <v>0</v>
      </c>
      <c r="V2484">
        <v>0</v>
      </c>
      <c r="W2484">
        <v>0</v>
      </c>
      <c r="X2484">
        <v>61.673904372196525</v>
      </c>
      <c r="Y2484">
        <v>0</v>
      </c>
      <c r="Z2484">
        <v>0</v>
      </c>
      <c r="AA2484">
        <v>0</v>
      </c>
      <c r="AB2484">
        <v>8.4944126713529453</v>
      </c>
      <c r="AC2484">
        <v>0</v>
      </c>
      <c r="AD2484">
        <v>0</v>
      </c>
      <c r="AE2484">
        <v>70.168317043549465</v>
      </c>
    </row>
    <row r="2485" spans="1:31" x14ac:dyDescent="0.3">
      <c r="A2485">
        <v>2714349</v>
      </c>
      <c r="B2485">
        <v>2</v>
      </c>
      <c r="C2485" t="s">
        <v>80</v>
      </c>
      <c r="D2485" t="s">
        <v>107</v>
      </c>
      <c r="E2485" t="s">
        <v>213</v>
      </c>
      <c r="F2485" t="s">
        <v>7202</v>
      </c>
      <c r="G2485" t="s">
        <v>152</v>
      </c>
      <c r="H2485" t="s">
        <v>153</v>
      </c>
      <c r="I2485" t="s">
        <v>136</v>
      </c>
      <c r="J2485" t="s">
        <v>137</v>
      </c>
      <c r="K2485" t="s">
        <v>138</v>
      </c>
      <c r="L2485" t="s">
        <v>6347</v>
      </c>
      <c r="M2485" t="s">
        <v>7203</v>
      </c>
      <c r="N2485">
        <v>2.6044444439999999</v>
      </c>
      <c r="O2485">
        <v>0</v>
      </c>
      <c r="P2485">
        <v>738</v>
      </c>
      <c r="Q2485">
        <v>0</v>
      </c>
      <c r="R2485">
        <v>0</v>
      </c>
      <c r="S2485">
        <v>0</v>
      </c>
      <c r="T2485">
        <v>27</v>
      </c>
      <c r="U2485">
        <v>0</v>
      </c>
      <c r="V2485">
        <v>1</v>
      </c>
      <c r="W2485">
        <v>0</v>
      </c>
      <c r="X2485">
        <v>95.445571830995405</v>
      </c>
      <c r="Y2485">
        <v>0</v>
      </c>
      <c r="Z2485">
        <v>0</v>
      </c>
      <c r="AA2485">
        <v>0</v>
      </c>
      <c r="AB2485">
        <v>45.139906788726783</v>
      </c>
      <c r="AC2485">
        <v>0</v>
      </c>
      <c r="AD2485">
        <v>7.9999653107360014E-2</v>
      </c>
      <c r="AE2485">
        <v>140.66547827282955</v>
      </c>
    </row>
    <row r="2486" spans="1:31" x14ac:dyDescent="0.3">
      <c r="A2486">
        <v>2714328</v>
      </c>
      <c r="B2486">
        <v>1</v>
      </c>
      <c r="C2486" t="s">
        <v>80</v>
      </c>
      <c r="D2486" t="s">
        <v>94</v>
      </c>
      <c r="E2486" t="s">
        <v>161</v>
      </c>
      <c r="F2486" t="s">
        <v>7204</v>
      </c>
      <c r="G2486" t="s">
        <v>163</v>
      </c>
      <c r="H2486" t="s">
        <v>135</v>
      </c>
      <c r="I2486" t="s">
        <v>136</v>
      </c>
      <c r="J2486" t="s">
        <v>137</v>
      </c>
      <c r="K2486" t="s">
        <v>138</v>
      </c>
      <c r="L2486" t="s">
        <v>7205</v>
      </c>
      <c r="M2486" t="s">
        <v>7206</v>
      </c>
      <c r="N2486">
        <v>3.832777777</v>
      </c>
      <c r="O2486">
        <v>0</v>
      </c>
      <c r="P2486">
        <v>35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5.7240430760015304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5.7240430760015304</v>
      </c>
    </row>
    <row r="2487" spans="1:31" x14ac:dyDescent="0.3">
      <c r="A2487">
        <v>2714228</v>
      </c>
      <c r="B2487">
        <v>1</v>
      </c>
      <c r="C2487" t="s">
        <v>81</v>
      </c>
      <c r="D2487" t="s">
        <v>121</v>
      </c>
      <c r="E2487" t="s">
        <v>145</v>
      </c>
      <c r="F2487" t="s">
        <v>7207</v>
      </c>
      <c r="G2487" t="s">
        <v>158</v>
      </c>
      <c r="H2487" t="s">
        <v>135</v>
      </c>
      <c r="I2487" t="s">
        <v>136</v>
      </c>
      <c r="J2487" t="s">
        <v>3</v>
      </c>
      <c r="K2487" t="s">
        <v>138</v>
      </c>
      <c r="L2487" t="s">
        <v>7208</v>
      </c>
      <c r="M2487" t="s">
        <v>6410</v>
      </c>
      <c r="N2487">
        <v>1.258611111</v>
      </c>
      <c r="O2487">
        <v>0</v>
      </c>
      <c r="P2487">
        <v>1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</row>
    <row r="2488" spans="1:31" x14ac:dyDescent="0.3">
      <c r="A2488">
        <v>2713681</v>
      </c>
      <c r="B2488">
        <v>1</v>
      </c>
      <c r="C2488" t="s">
        <v>80</v>
      </c>
      <c r="D2488" t="s">
        <v>96</v>
      </c>
      <c r="E2488" t="s">
        <v>156</v>
      </c>
      <c r="F2488" t="s">
        <v>7209</v>
      </c>
      <c r="G2488" t="s">
        <v>185</v>
      </c>
      <c r="H2488" t="s">
        <v>153</v>
      </c>
      <c r="I2488" t="s">
        <v>136</v>
      </c>
      <c r="J2488" t="s">
        <v>137</v>
      </c>
      <c r="K2488" t="s">
        <v>138</v>
      </c>
      <c r="L2488" t="s">
        <v>7210</v>
      </c>
      <c r="M2488" t="s">
        <v>7211</v>
      </c>
      <c r="N2488">
        <v>1.4675</v>
      </c>
      <c r="O2488">
        <v>0</v>
      </c>
      <c r="P2488">
        <v>0</v>
      </c>
      <c r="Q2488">
        <v>0</v>
      </c>
      <c r="R2488">
        <v>0</v>
      </c>
      <c r="S2488">
        <v>1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6.136670017199866</v>
      </c>
      <c r="AB2488">
        <v>0</v>
      </c>
      <c r="AC2488">
        <v>0</v>
      </c>
      <c r="AD2488">
        <v>0</v>
      </c>
      <c r="AE2488">
        <v>6.136670017199866</v>
      </c>
    </row>
    <row r="2489" spans="1:31" x14ac:dyDescent="0.3">
      <c r="A2489">
        <v>2714348</v>
      </c>
      <c r="B2489">
        <v>1</v>
      </c>
      <c r="C2489" t="s">
        <v>80</v>
      </c>
      <c r="D2489" t="s">
        <v>106</v>
      </c>
      <c r="E2489" t="s">
        <v>161</v>
      </c>
      <c r="F2489" t="s">
        <v>7212</v>
      </c>
      <c r="G2489" t="s">
        <v>163</v>
      </c>
      <c r="H2489" t="s">
        <v>135</v>
      </c>
      <c r="I2489" t="s">
        <v>136</v>
      </c>
      <c r="J2489" t="s">
        <v>137</v>
      </c>
      <c r="K2489" t="s">
        <v>138</v>
      </c>
      <c r="L2489" t="s">
        <v>7213</v>
      </c>
      <c r="M2489" t="s">
        <v>7214</v>
      </c>
      <c r="N2489">
        <v>1.760555555</v>
      </c>
      <c r="O2489">
        <v>0</v>
      </c>
      <c r="P2489">
        <v>13</v>
      </c>
      <c r="Q2489">
        <v>0</v>
      </c>
      <c r="R2489">
        <v>3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3.1909982060315003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3.1909982060315003</v>
      </c>
    </row>
    <row r="2490" spans="1:31" x14ac:dyDescent="0.3">
      <c r="A2490">
        <v>2713999</v>
      </c>
      <c r="B2490">
        <v>1</v>
      </c>
      <c r="C2490" t="s">
        <v>80</v>
      </c>
      <c r="D2490" t="s">
        <v>100</v>
      </c>
      <c r="E2490" t="s">
        <v>150</v>
      </c>
      <c r="F2490" t="s">
        <v>7215</v>
      </c>
      <c r="G2490" t="s">
        <v>152</v>
      </c>
      <c r="H2490" t="s">
        <v>153</v>
      </c>
      <c r="I2490" t="s">
        <v>136</v>
      </c>
      <c r="J2490" t="s">
        <v>137</v>
      </c>
      <c r="K2490" t="s">
        <v>138</v>
      </c>
      <c r="L2490" t="s">
        <v>7216</v>
      </c>
      <c r="M2490" t="s">
        <v>7217</v>
      </c>
      <c r="N2490">
        <v>0.90972222199999997</v>
      </c>
      <c r="O2490">
        <v>0</v>
      </c>
      <c r="P2490">
        <v>694</v>
      </c>
      <c r="Q2490">
        <v>0</v>
      </c>
      <c r="R2490">
        <v>3</v>
      </c>
      <c r="S2490">
        <v>0</v>
      </c>
      <c r="T2490">
        <v>63</v>
      </c>
      <c r="U2490">
        <v>0</v>
      </c>
      <c r="V2490">
        <v>0</v>
      </c>
      <c r="W2490">
        <v>0</v>
      </c>
      <c r="X2490">
        <v>82.251725012857406</v>
      </c>
      <c r="Y2490">
        <v>0</v>
      </c>
      <c r="Z2490">
        <v>3.15776475955863</v>
      </c>
      <c r="AA2490">
        <v>0</v>
      </c>
      <c r="AB2490">
        <v>30.554677217187781</v>
      </c>
      <c r="AC2490">
        <v>0</v>
      </c>
      <c r="AD2490">
        <v>0</v>
      </c>
      <c r="AE2490">
        <v>115.96416698960383</v>
      </c>
    </row>
    <row r="2491" spans="1:31" x14ac:dyDescent="0.3">
      <c r="A2491">
        <v>2713750</v>
      </c>
      <c r="B2491">
        <v>1</v>
      </c>
      <c r="C2491" t="s">
        <v>80</v>
      </c>
      <c r="D2491" t="s">
        <v>82</v>
      </c>
      <c r="E2491" t="s">
        <v>145</v>
      </c>
      <c r="F2491" t="s">
        <v>7218</v>
      </c>
      <c r="G2491" t="s">
        <v>230</v>
      </c>
      <c r="H2491" t="s">
        <v>135</v>
      </c>
      <c r="I2491" t="s">
        <v>136</v>
      </c>
      <c r="J2491" t="s">
        <v>137</v>
      </c>
      <c r="K2491" t="s">
        <v>138</v>
      </c>
      <c r="L2491" t="s">
        <v>7219</v>
      </c>
      <c r="M2491" t="s">
        <v>7220</v>
      </c>
      <c r="N2491">
        <v>3.9538888879999998</v>
      </c>
      <c r="O2491">
        <v>0</v>
      </c>
      <c r="P2491">
        <v>14</v>
      </c>
      <c r="Q2491">
        <v>0</v>
      </c>
      <c r="R2491">
        <v>0</v>
      </c>
      <c r="S2491">
        <v>0</v>
      </c>
      <c r="T2491">
        <v>1</v>
      </c>
      <c r="U2491">
        <v>0</v>
      </c>
      <c r="V2491">
        <v>0</v>
      </c>
      <c r="W2491">
        <v>0</v>
      </c>
      <c r="X2491">
        <v>10.619361384286371</v>
      </c>
      <c r="Y2491">
        <v>0</v>
      </c>
      <c r="Z2491">
        <v>0</v>
      </c>
      <c r="AA2491">
        <v>0</v>
      </c>
      <c r="AB2491">
        <v>5.3451621269366667</v>
      </c>
      <c r="AC2491">
        <v>0</v>
      </c>
      <c r="AD2491">
        <v>0</v>
      </c>
      <c r="AE2491">
        <v>15.964523511223039</v>
      </c>
    </row>
    <row r="2492" spans="1:31" x14ac:dyDescent="0.3">
      <c r="A2492">
        <v>2713787</v>
      </c>
      <c r="B2492">
        <v>1</v>
      </c>
      <c r="C2492" t="s">
        <v>80</v>
      </c>
      <c r="D2492" t="s">
        <v>93</v>
      </c>
      <c r="E2492" t="s">
        <v>150</v>
      </c>
      <c r="F2492" t="s">
        <v>7221</v>
      </c>
      <c r="G2492" t="s">
        <v>300</v>
      </c>
      <c r="H2492" t="s">
        <v>153</v>
      </c>
      <c r="I2492" t="s">
        <v>136</v>
      </c>
      <c r="J2492" t="s">
        <v>137</v>
      </c>
      <c r="K2492" t="s">
        <v>210</v>
      </c>
      <c r="L2492" t="s">
        <v>7222</v>
      </c>
      <c r="M2492" t="s">
        <v>7223</v>
      </c>
      <c r="N2492">
        <v>6.1744444439999997</v>
      </c>
      <c r="O2492">
        <v>0</v>
      </c>
      <c r="P2492">
        <v>2487</v>
      </c>
      <c r="Q2492">
        <v>0</v>
      </c>
      <c r="R2492">
        <v>85</v>
      </c>
      <c r="S2492">
        <v>5</v>
      </c>
      <c r="T2492">
        <v>223</v>
      </c>
      <c r="U2492">
        <v>0</v>
      </c>
      <c r="V2492">
        <v>3</v>
      </c>
      <c r="W2492">
        <v>0</v>
      </c>
      <c r="X2492">
        <v>2586.1952808916385</v>
      </c>
      <c r="Y2492">
        <v>0</v>
      </c>
      <c r="Z2492">
        <v>568.45880081195583</v>
      </c>
      <c r="AA2492">
        <v>34.555228999814446</v>
      </c>
      <c r="AB2492">
        <v>823.47703755531268</v>
      </c>
      <c r="AC2492">
        <v>0</v>
      </c>
      <c r="AD2492">
        <v>188.3307483322846</v>
      </c>
      <c r="AE2492">
        <v>4201.0170965910056</v>
      </c>
    </row>
    <row r="2493" spans="1:31" x14ac:dyDescent="0.3">
      <c r="A2493">
        <v>2714036</v>
      </c>
      <c r="B2493">
        <v>1</v>
      </c>
      <c r="C2493" t="s">
        <v>80</v>
      </c>
      <c r="D2493" t="s">
        <v>104</v>
      </c>
      <c r="E2493" t="s">
        <v>161</v>
      </c>
      <c r="F2493" t="s">
        <v>7224</v>
      </c>
      <c r="G2493" t="s">
        <v>202</v>
      </c>
      <c r="H2493" t="s">
        <v>135</v>
      </c>
      <c r="I2493" t="s">
        <v>136</v>
      </c>
      <c r="J2493" t="s">
        <v>137</v>
      </c>
      <c r="K2493" t="s">
        <v>138</v>
      </c>
      <c r="L2493" t="s">
        <v>7225</v>
      </c>
      <c r="M2493" t="s">
        <v>7226</v>
      </c>
      <c r="N2493">
        <v>3.3747222219999999</v>
      </c>
      <c r="O2493">
        <v>0</v>
      </c>
      <c r="P2493">
        <v>23</v>
      </c>
      <c r="Q2493">
        <v>0</v>
      </c>
      <c r="R2493">
        <v>6</v>
      </c>
      <c r="S2493">
        <v>0</v>
      </c>
      <c r="T2493">
        <v>8</v>
      </c>
      <c r="U2493">
        <v>0</v>
      </c>
      <c r="V2493">
        <v>0</v>
      </c>
      <c r="W2493">
        <v>0</v>
      </c>
      <c r="X2493">
        <v>9.8952802783221987</v>
      </c>
      <c r="Y2493">
        <v>0</v>
      </c>
      <c r="Z2493">
        <v>3.2871341967900758</v>
      </c>
      <c r="AA2493">
        <v>0</v>
      </c>
      <c r="AB2493">
        <v>8.6479112357013332E-2</v>
      </c>
      <c r="AC2493">
        <v>0</v>
      </c>
      <c r="AD2493">
        <v>0</v>
      </c>
      <c r="AE2493">
        <v>13.268893587469288</v>
      </c>
    </row>
    <row r="2494" spans="1:31" x14ac:dyDescent="0.3">
      <c r="A2494">
        <v>2714391</v>
      </c>
      <c r="B2494">
        <v>1</v>
      </c>
      <c r="C2494" t="s">
        <v>80</v>
      </c>
      <c r="D2494" t="s">
        <v>104</v>
      </c>
      <c r="E2494" t="s">
        <v>156</v>
      </c>
      <c r="F2494" t="s">
        <v>7227</v>
      </c>
      <c r="G2494" t="s">
        <v>185</v>
      </c>
      <c r="H2494" t="s">
        <v>153</v>
      </c>
      <c r="I2494" t="s">
        <v>136</v>
      </c>
      <c r="J2494" t="s">
        <v>137</v>
      </c>
      <c r="K2494" t="s">
        <v>138</v>
      </c>
      <c r="L2494" t="s">
        <v>7228</v>
      </c>
      <c r="M2494" t="s">
        <v>7229</v>
      </c>
      <c r="N2494">
        <v>2.3758333330000001</v>
      </c>
      <c r="O2494">
        <v>0</v>
      </c>
      <c r="P2494">
        <v>11</v>
      </c>
      <c r="Q2494">
        <v>0</v>
      </c>
      <c r="R2494">
        <v>3</v>
      </c>
      <c r="S2494">
        <v>0</v>
      </c>
      <c r="T2494">
        <v>12</v>
      </c>
      <c r="U2494">
        <v>0</v>
      </c>
      <c r="V2494">
        <v>0</v>
      </c>
      <c r="W2494">
        <v>0</v>
      </c>
      <c r="X2494">
        <v>2.2464217343356752</v>
      </c>
      <c r="Y2494">
        <v>0</v>
      </c>
      <c r="Z2494">
        <v>1.1667737466000001</v>
      </c>
      <c r="AA2494">
        <v>0</v>
      </c>
      <c r="AB2494">
        <v>9.5200940091172498E-2</v>
      </c>
      <c r="AC2494">
        <v>0</v>
      </c>
      <c r="AD2494">
        <v>0</v>
      </c>
      <c r="AE2494">
        <v>3.5083964210268479</v>
      </c>
    </row>
    <row r="2495" spans="1:31" x14ac:dyDescent="0.3">
      <c r="A2495">
        <v>2714583</v>
      </c>
      <c r="B2495">
        <v>1</v>
      </c>
      <c r="C2495" t="s">
        <v>80</v>
      </c>
      <c r="D2495" t="s">
        <v>100</v>
      </c>
      <c r="E2495" t="s">
        <v>213</v>
      </c>
      <c r="F2495" t="s">
        <v>7230</v>
      </c>
      <c r="G2495" t="s">
        <v>152</v>
      </c>
      <c r="H2495" t="s">
        <v>153</v>
      </c>
      <c r="I2495" t="s">
        <v>136</v>
      </c>
      <c r="J2495" t="s">
        <v>137</v>
      </c>
      <c r="K2495" t="s">
        <v>138</v>
      </c>
      <c r="L2495" t="s">
        <v>7231</v>
      </c>
      <c r="M2495" t="s">
        <v>7232</v>
      </c>
      <c r="N2495">
        <v>0.768055555</v>
      </c>
      <c r="O2495">
        <v>0</v>
      </c>
      <c r="P2495">
        <v>0</v>
      </c>
      <c r="Q2495">
        <v>0</v>
      </c>
      <c r="R2495">
        <v>0</v>
      </c>
      <c r="S2495">
        <v>1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38.867768809956758</v>
      </c>
      <c r="AB2495">
        <v>0</v>
      </c>
      <c r="AC2495">
        <v>0</v>
      </c>
      <c r="AD2495">
        <v>0</v>
      </c>
      <c r="AE2495">
        <v>38.867768809956758</v>
      </c>
    </row>
    <row r="2496" spans="1:31" x14ac:dyDescent="0.3">
      <c r="A2496">
        <v>2714577</v>
      </c>
      <c r="B2496">
        <v>1</v>
      </c>
      <c r="C2496" t="s">
        <v>80</v>
      </c>
      <c r="D2496" t="s">
        <v>99</v>
      </c>
      <c r="E2496" t="s">
        <v>145</v>
      </c>
      <c r="F2496" t="s">
        <v>7233</v>
      </c>
      <c r="G2496" t="s">
        <v>147</v>
      </c>
      <c r="H2496" t="s">
        <v>135</v>
      </c>
      <c r="I2496" t="s">
        <v>136</v>
      </c>
      <c r="J2496" t="s">
        <v>137</v>
      </c>
      <c r="K2496" t="s">
        <v>138</v>
      </c>
      <c r="L2496" t="s">
        <v>7234</v>
      </c>
      <c r="M2496" t="s">
        <v>7235</v>
      </c>
      <c r="N2496">
        <v>3.0891666660000001</v>
      </c>
      <c r="O2496">
        <v>0</v>
      </c>
      <c r="P2496">
        <v>2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0.82727158304593262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0.82727158304593262</v>
      </c>
    </row>
    <row r="2497" spans="1:31" x14ac:dyDescent="0.3">
      <c r="A2497">
        <v>2714185</v>
      </c>
      <c r="B2497">
        <v>1</v>
      </c>
      <c r="C2497" t="s">
        <v>81</v>
      </c>
      <c r="D2497" t="s">
        <v>115</v>
      </c>
      <c r="E2497" t="s">
        <v>132</v>
      </c>
      <c r="F2497" t="s">
        <v>7236</v>
      </c>
      <c r="G2497" t="s">
        <v>134</v>
      </c>
      <c r="H2497" t="s">
        <v>135</v>
      </c>
      <c r="I2497" t="s">
        <v>136</v>
      </c>
      <c r="J2497" t="s">
        <v>137</v>
      </c>
      <c r="K2497" t="s">
        <v>138</v>
      </c>
      <c r="L2497" t="s">
        <v>7237</v>
      </c>
      <c r="M2497" t="s">
        <v>7238</v>
      </c>
      <c r="N2497">
        <v>3.7438888879999999</v>
      </c>
      <c r="O2497">
        <v>0</v>
      </c>
      <c r="P2497">
        <v>32</v>
      </c>
      <c r="Q2497">
        <v>0</v>
      </c>
      <c r="R2497">
        <v>0</v>
      </c>
      <c r="S2497">
        <v>0</v>
      </c>
      <c r="T2497">
        <v>1</v>
      </c>
      <c r="U2497">
        <v>0</v>
      </c>
      <c r="V2497">
        <v>0</v>
      </c>
      <c r="W2497">
        <v>0</v>
      </c>
      <c r="X2497">
        <v>12.59493097722412</v>
      </c>
      <c r="Y2497">
        <v>0</v>
      </c>
      <c r="Z2497">
        <v>0</v>
      </c>
      <c r="AA2497">
        <v>0</v>
      </c>
      <c r="AB2497">
        <v>1.3296691555889</v>
      </c>
      <c r="AC2497">
        <v>0</v>
      </c>
      <c r="AD2497">
        <v>0</v>
      </c>
      <c r="AE2497">
        <v>13.924600132813019</v>
      </c>
    </row>
    <row r="2498" spans="1:31" x14ac:dyDescent="0.3">
      <c r="A2498">
        <v>2714434</v>
      </c>
      <c r="B2498">
        <v>1</v>
      </c>
      <c r="C2498" t="s">
        <v>80</v>
      </c>
      <c r="D2498" t="s">
        <v>110</v>
      </c>
      <c r="E2498" t="s">
        <v>145</v>
      </c>
      <c r="F2498" t="s">
        <v>7239</v>
      </c>
      <c r="G2498" t="s">
        <v>230</v>
      </c>
      <c r="H2498" t="s">
        <v>135</v>
      </c>
      <c r="I2498" t="s">
        <v>136</v>
      </c>
      <c r="J2498" t="s">
        <v>137</v>
      </c>
      <c r="K2498" t="s">
        <v>138</v>
      </c>
      <c r="L2498" t="s">
        <v>7240</v>
      </c>
      <c r="M2498" t="s">
        <v>7241</v>
      </c>
      <c r="N2498">
        <v>1.285833333</v>
      </c>
      <c r="O2498">
        <v>0</v>
      </c>
      <c r="P2498">
        <v>2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0.57991341855788248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0.57991341855788248</v>
      </c>
    </row>
    <row r="2499" spans="1:31" x14ac:dyDescent="0.3">
      <c r="A2499">
        <v>2714148</v>
      </c>
      <c r="B2499">
        <v>1</v>
      </c>
      <c r="C2499" t="s">
        <v>81</v>
      </c>
      <c r="D2499" t="s">
        <v>120</v>
      </c>
      <c r="E2499" t="s">
        <v>150</v>
      </c>
      <c r="F2499" t="s">
        <v>7242</v>
      </c>
      <c r="G2499" t="s">
        <v>152</v>
      </c>
      <c r="H2499" t="s">
        <v>153</v>
      </c>
      <c r="I2499" t="s">
        <v>136</v>
      </c>
      <c r="J2499" t="s">
        <v>137</v>
      </c>
      <c r="K2499" t="s">
        <v>138</v>
      </c>
      <c r="L2499" t="s">
        <v>7243</v>
      </c>
      <c r="M2499" t="s">
        <v>7244</v>
      </c>
      <c r="N2499">
        <v>1.4797222219999999</v>
      </c>
      <c r="O2499">
        <v>0</v>
      </c>
      <c r="P2499">
        <v>1153</v>
      </c>
      <c r="Q2499">
        <v>0</v>
      </c>
      <c r="R2499">
        <v>8</v>
      </c>
      <c r="S2499">
        <v>0</v>
      </c>
      <c r="T2499">
        <v>144</v>
      </c>
      <c r="U2499">
        <v>1</v>
      </c>
      <c r="V2499">
        <v>0</v>
      </c>
      <c r="W2499">
        <v>0</v>
      </c>
      <c r="X2499">
        <v>313.08055790772016</v>
      </c>
      <c r="Y2499">
        <v>0</v>
      </c>
      <c r="Z2499">
        <v>0.67159195899967494</v>
      </c>
      <c r="AA2499">
        <v>0</v>
      </c>
      <c r="AB2499">
        <v>82.220996821840515</v>
      </c>
      <c r="AC2499">
        <v>24.986009424577599</v>
      </c>
      <c r="AD2499">
        <v>0</v>
      </c>
      <c r="AE2499">
        <v>420.95915611313796</v>
      </c>
    </row>
    <row r="2500" spans="1:31" x14ac:dyDescent="0.3">
      <c r="A2500">
        <v>2714480</v>
      </c>
      <c r="B2500">
        <v>1</v>
      </c>
      <c r="C2500" t="s">
        <v>80</v>
      </c>
      <c r="D2500" t="s">
        <v>85</v>
      </c>
      <c r="E2500" t="s">
        <v>173</v>
      </c>
      <c r="F2500" t="s">
        <v>7245</v>
      </c>
      <c r="G2500" t="s">
        <v>1613</v>
      </c>
      <c r="H2500" t="s">
        <v>5535</v>
      </c>
      <c r="I2500" t="s">
        <v>136</v>
      </c>
      <c r="J2500" t="s">
        <v>137</v>
      </c>
      <c r="K2500" t="s">
        <v>138</v>
      </c>
      <c r="L2500" t="s">
        <v>7246</v>
      </c>
      <c r="M2500" t="s">
        <v>7247</v>
      </c>
      <c r="N2500">
        <v>0.56361111100000005</v>
      </c>
      <c r="O2500">
        <v>0</v>
      </c>
      <c r="P2500">
        <v>5317</v>
      </c>
      <c r="Q2500">
        <v>0</v>
      </c>
      <c r="R2500">
        <v>0</v>
      </c>
      <c r="S2500">
        <v>0</v>
      </c>
      <c r="T2500">
        <v>290</v>
      </c>
      <c r="U2500">
        <v>0</v>
      </c>
      <c r="V2500">
        <v>0</v>
      </c>
      <c r="W2500">
        <v>0</v>
      </c>
      <c r="X2500">
        <v>632.77649859689984</v>
      </c>
      <c r="Y2500">
        <v>0</v>
      </c>
      <c r="Z2500">
        <v>0</v>
      </c>
      <c r="AA2500">
        <v>0</v>
      </c>
      <c r="AB2500">
        <v>104.53010355705494</v>
      </c>
      <c r="AC2500">
        <v>0</v>
      </c>
      <c r="AD2500">
        <v>0</v>
      </c>
      <c r="AE2500">
        <v>737.30660215395483</v>
      </c>
    </row>
    <row r="2501" spans="1:31" x14ac:dyDescent="0.3">
      <c r="A2501">
        <v>2713816</v>
      </c>
      <c r="B2501">
        <v>1</v>
      </c>
      <c r="C2501" t="s">
        <v>80</v>
      </c>
      <c r="D2501" t="s">
        <v>101</v>
      </c>
      <c r="E2501" t="s">
        <v>161</v>
      </c>
      <c r="F2501" t="s">
        <v>7248</v>
      </c>
      <c r="G2501" t="s">
        <v>163</v>
      </c>
      <c r="H2501" t="s">
        <v>135</v>
      </c>
      <c r="I2501" t="s">
        <v>136</v>
      </c>
      <c r="J2501" t="s">
        <v>137</v>
      </c>
      <c r="K2501" t="s">
        <v>138</v>
      </c>
      <c r="L2501" t="s">
        <v>7249</v>
      </c>
      <c r="M2501" t="s">
        <v>7250</v>
      </c>
      <c r="N2501">
        <v>1.044444444</v>
      </c>
      <c r="O2501">
        <v>0</v>
      </c>
      <c r="P2501">
        <v>54</v>
      </c>
      <c r="Q2501">
        <v>0</v>
      </c>
      <c r="R2501">
        <v>0</v>
      </c>
      <c r="S2501">
        <v>0</v>
      </c>
      <c r="T2501">
        <v>9</v>
      </c>
      <c r="U2501">
        <v>0</v>
      </c>
      <c r="V2501">
        <v>0</v>
      </c>
      <c r="W2501">
        <v>0</v>
      </c>
      <c r="X2501">
        <v>6.1846617928030199</v>
      </c>
      <c r="Y2501">
        <v>0</v>
      </c>
      <c r="Z2501">
        <v>0</v>
      </c>
      <c r="AA2501">
        <v>0</v>
      </c>
      <c r="AB2501">
        <v>9.9239905817340013</v>
      </c>
      <c r="AC2501">
        <v>0</v>
      </c>
      <c r="AD2501">
        <v>0</v>
      </c>
      <c r="AE2501">
        <v>16.108652374537023</v>
      </c>
    </row>
    <row r="2502" spans="1:31" x14ac:dyDescent="0.3">
      <c r="A2502">
        <v>2714313</v>
      </c>
      <c r="B2502">
        <v>2</v>
      </c>
      <c r="C2502" t="s">
        <v>80</v>
      </c>
      <c r="D2502" t="s">
        <v>108</v>
      </c>
      <c r="E2502" t="s">
        <v>132</v>
      </c>
      <c r="F2502" t="s">
        <v>2867</v>
      </c>
      <c r="G2502" t="s">
        <v>163</v>
      </c>
      <c r="H2502" t="s">
        <v>135</v>
      </c>
      <c r="I2502" t="s">
        <v>490</v>
      </c>
      <c r="J2502" t="s">
        <v>137</v>
      </c>
      <c r="K2502" t="s">
        <v>138</v>
      </c>
      <c r="L2502" t="s">
        <v>6762</v>
      </c>
      <c r="M2502" t="s">
        <v>7251</v>
      </c>
      <c r="N2502">
        <v>3.0555555000000002E-2</v>
      </c>
      <c r="O2502">
        <v>0</v>
      </c>
      <c r="P2502">
        <v>66</v>
      </c>
      <c r="Q2502">
        <v>0</v>
      </c>
      <c r="R2502">
        <v>20</v>
      </c>
      <c r="S2502">
        <v>0</v>
      </c>
      <c r="T2502">
        <v>9</v>
      </c>
      <c r="U2502">
        <v>0</v>
      </c>
      <c r="V2502">
        <v>0</v>
      </c>
      <c r="W2502">
        <v>0</v>
      </c>
      <c r="X2502">
        <v>0.23491288844943334</v>
      </c>
      <c r="Y2502">
        <v>0</v>
      </c>
      <c r="Z2502">
        <v>1.7554665448741666E-2</v>
      </c>
      <c r="AA2502">
        <v>0</v>
      </c>
      <c r="AB2502">
        <v>5.7798121453966671E-2</v>
      </c>
      <c r="AC2502">
        <v>0</v>
      </c>
      <c r="AD2502">
        <v>0</v>
      </c>
      <c r="AE2502">
        <v>0.31026567535214167</v>
      </c>
    </row>
    <row r="2503" spans="1:31" x14ac:dyDescent="0.3">
      <c r="A2503">
        <v>2713862</v>
      </c>
      <c r="B2503">
        <v>1</v>
      </c>
      <c r="C2503" t="s">
        <v>80</v>
      </c>
      <c r="D2503" t="s">
        <v>105</v>
      </c>
      <c r="E2503" t="s">
        <v>161</v>
      </c>
      <c r="F2503" t="s">
        <v>7252</v>
      </c>
      <c r="G2503" t="s">
        <v>163</v>
      </c>
      <c r="H2503" t="s">
        <v>135</v>
      </c>
      <c r="I2503" t="s">
        <v>136</v>
      </c>
      <c r="J2503" t="s">
        <v>137</v>
      </c>
      <c r="K2503" t="s">
        <v>138</v>
      </c>
      <c r="L2503" t="s">
        <v>7253</v>
      </c>
      <c r="M2503" t="s">
        <v>7254</v>
      </c>
      <c r="N2503">
        <v>2.7922222219999999</v>
      </c>
      <c r="O2503">
        <v>0</v>
      </c>
      <c r="P2503">
        <v>5</v>
      </c>
      <c r="Q2503">
        <v>0</v>
      </c>
      <c r="R2503">
        <v>11</v>
      </c>
      <c r="S2503">
        <v>0</v>
      </c>
      <c r="T2503">
        <v>4</v>
      </c>
      <c r="U2503">
        <v>0</v>
      </c>
      <c r="V2503">
        <v>0</v>
      </c>
      <c r="W2503">
        <v>0</v>
      </c>
      <c r="X2503">
        <v>7.1536816797657004</v>
      </c>
      <c r="Y2503">
        <v>0</v>
      </c>
      <c r="Z2503">
        <v>10.58724777919776</v>
      </c>
      <c r="AA2503">
        <v>0</v>
      </c>
      <c r="AB2503">
        <v>4.6498977068161507</v>
      </c>
      <c r="AC2503">
        <v>0</v>
      </c>
      <c r="AD2503">
        <v>0</v>
      </c>
      <c r="AE2503">
        <v>22.390827165779612</v>
      </c>
    </row>
    <row r="2504" spans="1:31" x14ac:dyDescent="0.3">
      <c r="A2504">
        <v>2714526</v>
      </c>
      <c r="B2504">
        <v>1</v>
      </c>
      <c r="C2504" t="s">
        <v>81</v>
      </c>
      <c r="D2504" t="s">
        <v>113</v>
      </c>
      <c r="E2504" t="s">
        <v>161</v>
      </c>
      <c r="F2504" t="s">
        <v>7255</v>
      </c>
      <c r="G2504" t="s">
        <v>163</v>
      </c>
      <c r="H2504" t="s">
        <v>135</v>
      </c>
      <c r="I2504" t="s">
        <v>136</v>
      </c>
      <c r="J2504" t="s">
        <v>137</v>
      </c>
      <c r="K2504" t="s">
        <v>138</v>
      </c>
      <c r="L2504" t="s">
        <v>7256</v>
      </c>
      <c r="M2504" t="s">
        <v>7257</v>
      </c>
      <c r="N2504">
        <v>1.7761111110000001</v>
      </c>
      <c r="O2504">
        <v>0</v>
      </c>
      <c r="P2504">
        <v>17</v>
      </c>
      <c r="Q2504">
        <v>0</v>
      </c>
      <c r="R2504">
        <v>0</v>
      </c>
      <c r="S2504">
        <v>0</v>
      </c>
      <c r="T2504">
        <v>1</v>
      </c>
      <c r="U2504">
        <v>0</v>
      </c>
      <c r="V2504">
        <v>0</v>
      </c>
      <c r="W2504">
        <v>0</v>
      </c>
      <c r="X2504">
        <v>2.2176798178224368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2.2176798178224368</v>
      </c>
    </row>
    <row r="2505" spans="1:31" x14ac:dyDescent="0.3">
      <c r="A2505">
        <v>2714002</v>
      </c>
      <c r="B2505">
        <v>1</v>
      </c>
      <c r="C2505" t="s">
        <v>81</v>
      </c>
      <c r="D2505" t="s">
        <v>122</v>
      </c>
      <c r="E2505" t="s">
        <v>161</v>
      </c>
      <c r="F2505" t="s">
        <v>7258</v>
      </c>
      <c r="G2505" t="s">
        <v>6360</v>
      </c>
      <c r="H2505" t="s">
        <v>135</v>
      </c>
      <c r="I2505" t="s">
        <v>136</v>
      </c>
      <c r="J2505" t="s">
        <v>137</v>
      </c>
      <c r="K2505" t="s">
        <v>138</v>
      </c>
      <c r="L2505" t="s">
        <v>7259</v>
      </c>
      <c r="M2505" t="s">
        <v>7260</v>
      </c>
      <c r="N2505">
        <v>0.579166666</v>
      </c>
      <c r="O2505">
        <v>0</v>
      </c>
      <c r="P2505">
        <v>168</v>
      </c>
      <c r="Q2505">
        <v>0</v>
      </c>
      <c r="R2505">
        <v>0</v>
      </c>
      <c r="S2505">
        <v>0</v>
      </c>
      <c r="T2505">
        <v>25</v>
      </c>
      <c r="U2505">
        <v>0</v>
      </c>
      <c r="V2505">
        <v>0</v>
      </c>
      <c r="W2505">
        <v>0</v>
      </c>
      <c r="X2505">
        <v>21.033952413713084</v>
      </c>
      <c r="Y2505">
        <v>0</v>
      </c>
      <c r="Z2505">
        <v>0</v>
      </c>
      <c r="AA2505">
        <v>0</v>
      </c>
      <c r="AB2505">
        <v>5.2759611501337984</v>
      </c>
      <c r="AC2505">
        <v>0</v>
      </c>
      <c r="AD2505">
        <v>0</v>
      </c>
      <c r="AE2505">
        <v>26.309913563846884</v>
      </c>
    </row>
    <row r="2506" spans="1:31" x14ac:dyDescent="0.3">
      <c r="A2506">
        <v>2714008</v>
      </c>
      <c r="B2506">
        <v>1</v>
      </c>
      <c r="C2506" t="s">
        <v>80</v>
      </c>
      <c r="D2506" t="s">
        <v>92</v>
      </c>
      <c r="E2506" t="s">
        <v>145</v>
      </c>
      <c r="F2506" t="s">
        <v>7261</v>
      </c>
      <c r="G2506" t="s">
        <v>181</v>
      </c>
      <c r="H2506" t="s">
        <v>135</v>
      </c>
      <c r="I2506" t="s">
        <v>136</v>
      </c>
      <c r="J2506" t="s">
        <v>137</v>
      </c>
      <c r="K2506" t="s">
        <v>138</v>
      </c>
      <c r="L2506" t="s">
        <v>7262</v>
      </c>
      <c r="M2506" t="s">
        <v>7263</v>
      </c>
      <c r="N2506">
        <v>1.918055555</v>
      </c>
      <c r="O2506">
        <v>0</v>
      </c>
      <c r="P2506">
        <v>1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1.2478781630922835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1.2478781630922835</v>
      </c>
    </row>
    <row r="2507" spans="1:31" x14ac:dyDescent="0.3">
      <c r="A2507">
        <v>2714271</v>
      </c>
      <c r="B2507">
        <v>1</v>
      </c>
      <c r="C2507" t="s">
        <v>80</v>
      </c>
      <c r="D2507" t="s">
        <v>107</v>
      </c>
      <c r="E2507" t="s">
        <v>161</v>
      </c>
      <c r="F2507" t="s">
        <v>7264</v>
      </c>
      <c r="G2507" t="s">
        <v>6360</v>
      </c>
      <c r="H2507" t="s">
        <v>135</v>
      </c>
      <c r="I2507" t="s">
        <v>136</v>
      </c>
      <c r="J2507" t="s">
        <v>137</v>
      </c>
      <c r="K2507" t="s">
        <v>138</v>
      </c>
      <c r="L2507" t="s">
        <v>7265</v>
      </c>
      <c r="M2507" t="s">
        <v>7266</v>
      </c>
      <c r="N2507">
        <v>1.2113888880000001</v>
      </c>
      <c r="O2507">
        <v>0</v>
      </c>
      <c r="P2507">
        <v>65</v>
      </c>
      <c r="Q2507">
        <v>0</v>
      </c>
      <c r="R2507">
        <v>0</v>
      </c>
      <c r="S2507">
        <v>0</v>
      </c>
      <c r="T2507">
        <v>5</v>
      </c>
      <c r="U2507">
        <v>0</v>
      </c>
      <c r="V2507">
        <v>0</v>
      </c>
      <c r="W2507">
        <v>0</v>
      </c>
      <c r="X2507">
        <v>9.0433775897625654</v>
      </c>
      <c r="Y2507">
        <v>0</v>
      </c>
      <c r="Z2507">
        <v>0</v>
      </c>
      <c r="AA2507">
        <v>0</v>
      </c>
      <c r="AB2507">
        <v>1.1291175604671042</v>
      </c>
      <c r="AC2507">
        <v>0</v>
      </c>
      <c r="AD2507">
        <v>0</v>
      </c>
      <c r="AE2507">
        <v>10.17249515022967</v>
      </c>
    </row>
    <row r="2508" spans="1:31" x14ac:dyDescent="0.3">
      <c r="A2508">
        <v>2714463</v>
      </c>
      <c r="B2508">
        <v>1</v>
      </c>
      <c r="C2508" t="s">
        <v>80</v>
      </c>
      <c r="D2508" t="s">
        <v>90</v>
      </c>
      <c r="E2508" t="s">
        <v>145</v>
      </c>
      <c r="F2508" t="s">
        <v>7267</v>
      </c>
      <c r="G2508" t="s">
        <v>230</v>
      </c>
      <c r="H2508" t="s">
        <v>135</v>
      </c>
      <c r="I2508" t="s">
        <v>136</v>
      </c>
      <c r="J2508" t="s">
        <v>137</v>
      </c>
      <c r="K2508" t="s">
        <v>138</v>
      </c>
      <c r="L2508" t="s">
        <v>7268</v>
      </c>
      <c r="M2508" t="s">
        <v>7269</v>
      </c>
      <c r="N2508">
        <v>3.4797222219999999</v>
      </c>
      <c r="O2508">
        <v>0</v>
      </c>
      <c r="P2508">
        <v>10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5.920981381622175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5.920981381622175</v>
      </c>
    </row>
    <row r="2509" spans="1:31" x14ac:dyDescent="0.3">
      <c r="A2509">
        <v>2713716</v>
      </c>
      <c r="B2509">
        <v>1</v>
      </c>
      <c r="C2509" t="s">
        <v>81</v>
      </c>
      <c r="D2509" t="s">
        <v>128</v>
      </c>
      <c r="E2509" t="s">
        <v>132</v>
      </c>
      <c r="F2509" t="s">
        <v>7270</v>
      </c>
      <c r="G2509" t="s">
        <v>209</v>
      </c>
      <c r="H2509" t="s">
        <v>135</v>
      </c>
      <c r="I2509" t="s">
        <v>136</v>
      </c>
      <c r="J2509" t="s">
        <v>137</v>
      </c>
      <c r="K2509" t="s">
        <v>210</v>
      </c>
      <c r="L2509" t="s">
        <v>7271</v>
      </c>
      <c r="M2509" t="s">
        <v>7272</v>
      </c>
      <c r="N2509">
        <v>8.2874999999999996</v>
      </c>
      <c r="O2509">
        <v>0</v>
      </c>
      <c r="P2509">
        <v>535</v>
      </c>
      <c r="Q2509">
        <v>0</v>
      </c>
      <c r="R2509">
        <v>1</v>
      </c>
      <c r="S2509">
        <v>0</v>
      </c>
      <c r="T2509">
        <v>48</v>
      </c>
      <c r="U2509">
        <v>0</v>
      </c>
      <c r="V2509">
        <v>1</v>
      </c>
      <c r="W2509">
        <v>0</v>
      </c>
      <c r="X2509">
        <v>758.71331723615276</v>
      </c>
      <c r="Y2509">
        <v>0</v>
      </c>
      <c r="Z2509">
        <v>7.8283390456910942</v>
      </c>
      <c r="AA2509">
        <v>0</v>
      </c>
      <c r="AB2509">
        <v>300.56350067337212</v>
      </c>
      <c r="AC2509">
        <v>0</v>
      </c>
      <c r="AD2509">
        <v>14.538407911444764</v>
      </c>
      <c r="AE2509">
        <v>1081.6435648666607</v>
      </c>
    </row>
    <row r="2510" spans="1:31" x14ac:dyDescent="0.3">
      <c r="A2510">
        <v>2713776</v>
      </c>
      <c r="B2510">
        <v>1</v>
      </c>
      <c r="C2510" t="s">
        <v>80</v>
      </c>
      <c r="D2510" t="s">
        <v>96</v>
      </c>
      <c r="E2510" t="s">
        <v>156</v>
      </c>
      <c r="F2510" t="s">
        <v>7273</v>
      </c>
      <c r="G2510" t="s">
        <v>185</v>
      </c>
      <c r="H2510" t="s">
        <v>153</v>
      </c>
      <c r="I2510" t="s">
        <v>136</v>
      </c>
      <c r="J2510" t="s">
        <v>137</v>
      </c>
      <c r="K2510" t="s">
        <v>138</v>
      </c>
      <c r="L2510" t="s">
        <v>7274</v>
      </c>
      <c r="M2510" t="s">
        <v>7181</v>
      </c>
      <c r="N2510">
        <v>3.028611111</v>
      </c>
      <c r="O2510">
        <v>0</v>
      </c>
      <c r="P2510">
        <v>0</v>
      </c>
      <c r="Q2510">
        <v>0</v>
      </c>
      <c r="R2510">
        <v>0</v>
      </c>
      <c r="S2510">
        <v>1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25.143804471254452</v>
      </c>
      <c r="AB2510">
        <v>0</v>
      </c>
      <c r="AC2510">
        <v>0</v>
      </c>
      <c r="AD2510">
        <v>0</v>
      </c>
      <c r="AE2510">
        <v>25.143804471254452</v>
      </c>
    </row>
    <row r="2511" spans="1:31" x14ac:dyDescent="0.3">
      <c r="A2511">
        <v>2714357</v>
      </c>
      <c r="B2511">
        <v>1</v>
      </c>
      <c r="C2511" t="s">
        <v>81</v>
      </c>
      <c r="D2511" t="s">
        <v>124</v>
      </c>
      <c r="E2511" t="s">
        <v>132</v>
      </c>
      <c r="F2511" t="s">
        <v>7275</v>
      </c>
      <c r="G2511" t="s">
        <v>409</v>
      </c>
      <c r="H2511" t="s">
        <v>135</v>
      </c>
      <c r="I2511" t="s">
        <v>136</v>
      </c>
      <c r="J2511" t="s">
        <v>137</v>
      </c>
      <c r="K2511" t="s">
        <v>138</v>
      </c>
      <c r="L2511" t="s">
        <v>7276</v>
      </c>
      <c r="M2511" t="s">
        <v>7277</v>
      </c>
      <c r="N2511">
        <v>2.0383333330000002</v>
      </c>
      <c r="O2511">
        <v>0</v>
      </c>
      <c r="P2511">
        <v>485</v>
      </c>
      <c r="Q2511">
        <v>0</v>
      </c>
      <c r="R2511">
        <v>0</v>
      </c>
      <c r="S2511">
        <v>0</v>
      </c>
      <c r="T2511">
        <v>46</v>
      </c>
      <c r="U2511">
        <v>0</v>
      </c>
      <c r="V2511">
        <v>0</v>
      </c>
      <c r="W2511">
        <v>0</v>
      </c>
      <c r="X2511">
        <v>182.05896295068527</v>
      </c>
      <c r="Y2511">
        <v>0</v>
      </c>
      <c r="Z2511">
        <v>0</v>
      </c>
      <c r="AA2511">
        <v>0</v>
      </c>
      <c r="AB2511">
        <v>81.661218207855967</v>
      </c>
      <c r="AC2511">
        <v>0</v>
      </c>
      <c r="AD2511">
        <v>0</v>
      </c>
      <c r="AE2511">
        <v>263.72018115854121</v>
      </c>
    </row>
    <row r="2512" spans="1:31" x14ac:dyDescent="0.3">
      <c r="A2512">
        <v>2714211</v>
      </c>
      <c r="B2512">
        <v>1</v>
      </c>
      <c r="C2512" t="s">
        <v>80</v>
      </c>
      <c r="D2512" t="s">
        <v>105</v>
      </c>
      <c r="E2512" t="s">
        <v>145</v>
      </c>
      <c r="F2512" t="s">
        <v>7278</v>
      </c>
      <c r="G2512" t="s">
        <v>181</v>
      </c>
      <c r="H2512" t="s">
        <v>135</v>
      </c>
      <c r="I2512" t="s">
        <v>136</v>
      </c>
      <c r="J2512" t="s">
        <v>137</v>
      </c>
      <c r="K2512" t="s">
        <v>138</v>
      </c>
      <c r="L2512" t="s">
        <v>7279</v>
      </c>
      <c r="M2512" t="s">
        <v>7280</v>
      </c>
      <c r="N2512">
        <v>4.0611111109999998</v>
      </c>
      <c r="O2512">
        <v>0</v>
      </c>
      <c r="P2512">
        <v>9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6.0440050424249581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6.0440050424249581</v>
      </c>
    </row>
    <row r="2513" spans="1:31" x14ac:dyDescent="0.3">
      <c r="A2513">
        <v>2714065</v>
      </c>
      <c r="B2513">
        <v>1</v>
      </c>
      <c r="C2513" t="s">
        <v>80</v>
      </c>
      <c r="D2513" t="s">
        <v>94</v>
      </c>
      <c r="E2513" t="s">
        <v>150</v>
      </c>
      <c r="F2513" t="s">
        <v>6356</v>
      </c>
      <c r="G2513" t="s">
        <v>152</v>
      </c>
      <c r="H2513" t="s">
        <v>153</v>
      </c>
      <c r="I2513" t="s">
        <v>136</v>
      </c>
      <c r="J2513" t="s">
        <v>137</v>
      </c>
      <c r="K2513" t="s">
        <v>138</v>
      </c>
      <c r="L2513" t="s">
        <v>7281</v>
      </c>
      <c r="M2513" t="s">
        <v>7282</v>
      </c>
      <c r="N2513">
        <v>0.12416666599999999</v>
      </c>
      <c r="O2513">
        <v>0</v>
      </c>
      <c r="P2513">
        <v>924</v>
      </c>
      <c r="Q2513">
        <v>34</v>
      </c>
      <c r="R2513">
        <v>33</v>
      </c>
      <c r="S2513">
        <v>16</v>
      </c>
      <c r="T2513">
        <v>175</v>
      </c>
      <c r="U2513">
        <v>0</v>
      </c>
      <c r="V2513">
        <v>0</v>
      </c>
      <c r="W2513">
        <v>0</v>
      </c>
      <c r="X2513">
        <v>13.925007969882405</v>
      </c>
      <c r="Y2513">
        <v>2.1001958089886705</v>
      </c>
      <c r="Z2513">
        <v>0.19197077526376752</v>
      </c>
      <c r="AA2513">
        <v>17.586883515377135</v>
      </c>
      <c r="AB2513">
        <v>7.6865632661699328</v>
      </c>
      <c r="AC2513">
        <v>0</v>
      </c>
      <c r="AD2513">
        <v>0</v>
      </c>
      <c r="AE2513">
        <v>41.490621335681915</v>
      </c>
    </row>
    <row r="2514" spans="1:31" x14ac:dyDescent="0.3">
      <c r="A2514">
        <v>2714088</v>
      </c>
      <c r="B2514">
        <v>1</v>
      </c>
      <c r="C2514" t="s">
        <v>81</v>
      </c>
      <c r="D2514" t="s">
        <v>123</v>
      </c>
      <c r="E2514" t="s">
        <v>156</v>
      </c>
      <c r="F2514" t="s">
        <v>7283</v>
      </c>
      <c r="G2514" t="s">
        <v>185</v>
      </c>
      <c r="H2514" t="s">
        <v>153</v>
      </c>
      <c r="I2514" t="s">
        <v>136</v>
      </c>
      <c r="J2514" t="s">
        <v>137</v>
      </c>
      <c r="K2514" t="s">
        <v>138</v>
      </c>
      <c r="L2514" t="s">
        <v>7284</v>
      </c>
      <c r="M2514" t="s">
        <v>7285</v>
      </c>
      <c r="N2514">
        <v>4.0419444440000003</v>
      </c>
      <c r="O2514">
        <v>0</v>
      </c>
      <c r="P2514">
        <v>62</v>
      </c>
      <c r="Q2514">
        <v>0</v>
      </c>
      <c r="R2514">
        <v>5</v>
      </c>
      <c r="S2514">
        <v>0</v>
      </c>
      <c r="T2514">
        <v>2</v>
      </c>
      <c r="U2514">
        <v>0</v>
      </c>
      <c r="V2514">
        <v>0</v>
      </c>
      <c r="W2514">
        <v>0</v>
      </c>
      <c r="X2514">
        <v>39.764075795965176</v>
      </c>
      <c r="Y2514">
        <v>0</v>
      </c>
      <c r="Z2514">
        <v>0</v>
      </c>
      <c r="AA2514">
        <v>0</v>
      </c>
      <c r="AB2514">
        <v>1.1486697994951167</v>
      </c>
      <c r="AC2514">
        <v>0</v>
      </c>
      <c r="AD2514">
        <v>0</v>
      </c>
      <c r="AE2514">
        <v>40.912745595460294</v>
      </c>
    </row>
    <row r="2515" spans="1:31" x14ac:dyDescent="0.3">
      <c r="A2515">
        <v>2713945</v>
      </c>
      <c r="B2515">
        <v>1</v>
      </c>
      <c r="C2515" t="s">
        <v>80</v>
      </c>
      <c r="D2515" t="s">
        <v>106</v>
      </c>
      <c r="E2515" t="s">
        <v>161</v>
      </c>
      <c r="F2515" t="s">
        <v>7286</v>
      </c>
      <c r="G2515" t="s">
        <v>163</v>
      </c>
      <c r="H2515" t="s">
        <v>135</v>
      </c>
      <c r="I2515" t="s">
        <v>136</v>
      </c>
      <c r="J2515" t="s">
        <v>137</v>
      </c>
      <c r="K2515" t="s">
        <v>138</v>
      </c>
      <c r="L2515" t="s">
        <v>7287</v>
      </c>
      <c r="M2515" t="s">
        <v>7288</v>
      </c>
      <c r="N2515">
        <v>3.0416666659999998</v>
      </c>
      <c r="O2515">
        <v>0</v>
      </c>
      <c r="P2515">
        <v>11</v>
      </c>
      <c r="Q2515">
        <v>0</v>
      </c>
      <c r="R2515">
        <v>0</v>
      </c>
      <c r="S2515">
        <v>0</v>
      </c>
      <c r="T2515">
        <v>4</v>
      </c>
      <c r="U2515">
        <v>0</v>
      </c>
      <c r="V2515">
        <v>0</v>
      </c>
      <c r="W2515">
        <v>0</v>
      </c>
      <c r="X2515">
        <v>8.488794319085601</v>
      </c>
      <c r="Y2515">
        <v>0</v>
      </c>
      <c r="Z2515">
        <v>0</v>
      </c>
      <c r="AA2515">
        <v>0</v>
      </c>
      <c r="AB2515">
        <v>17.898851274904001</v>
      </c>
      <c r="AC2515">
        <v>0</v>
      </c>
      <c r="AD2515">
        <v>0</v>
      </c>
      <c r="AE2515">
        <v>26.387645593989603</v>
      </c>
    </row>
    <row r="2516" spans="1:31" x14ac:dyDescent="0.3">
      <c r="A2516">
        <v>2713876</v>
      </c>
      <c r="B2516">
        <v>1</v>
      </c>
      <c r="C2516" t="s">
        <v>81</v>
      </c>
      <c r="D2516" t="s">
        <v>127</v>
      </c>
      <c r="E2516" t="s">
        <v>132</v>
      </c>
      <c r="F2516" t="s">
        <v>5841</v>
      </c>
      <c r="G2516" t="s">
        <v>134</v>
      </c>
      <c r="H2516" t="s">
        <v>135</v>
      </c>
      <c r="I2516" t="s">
        <v>136</v>
      </c>
      <c r="J2516" t="s">
        <v>137</v>
      </c>
      <c r="K2516" t="s">
        <v>138</v>
      </c>
      <c r="L2516" t="s">
        <v>7289</v>
      </c>
      <c r="M2516" t="s">
        <v>7290</v>
      </c>
      <c r="N2516">
        <v>0.94416666599999999</v>
      </c>
      <c r="O2516">
        <v>0</v>
      </c>
      <c r="P2516">
        <v>9</v>
      </c>
      <c r="Q2516">
        <v>0</v>
      </c>
      <c r="R2516">
        <v>10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0.7171281355510909</v>
      </c>
      <c r="Y2516">
        <v>0</v>
      </c>
      <c r="Z2516">
        <v>0.49886019933704251</v>
      </c>
      <c r="AA2516">
        <v>0</v>
      </c>
      <c r="AB2516">
        <v>0</v>
      </c>
      <c r="AC2516">
        <v>0</v>
      </c>
      <c r="AD2516">
        <v>0</v>
      </c>
      <c r="AE2516">
        <v>1.2159883348881335</v>
      </c>
    </row>
    <row r="2517" spans="1:31" x14ac:dyDescent="0.3">
      <c r="A2517">
        <v>2714231</v>
      </c>
      <c r="B2517">
        <v>1</v>
      </c>
      <c r="C2517" t="s">
        <v>80</v>
      </c>
      <c r="D2517" t="s">
        <v>84</v>
      </c>
      <c r="E2517" t="s">
        <v>145</v>
      </c>
      <c r="F2517" t="s">
        <v>7291</v>
      </c>
      <c r="G2517" t="s">
        <v>230</v>
      </c>
      <c r="H2517" t="s">
        <v>135</v>
      </c>
      <c r="I2517" t="s">
        <v>136</v>
      </c>
      <c r="J2517" t="s">
        <v>137</v>
      </c>
      <c r="K2517" t="s">
        <v>138</v>
      </c>
      <c r="L2517" t="s">
        <v>7292</v>
      </c>
      <c r="M2517" t="s">
        <v>7293</v>
      </c>
      <c r="N2517">
        <v>5.8283333329999998</v>
      </c>
      <c r="O2517">
        <v>0</v>
      </c>
      <c r="P2517">
        <v>1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1.6868103641555134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1.6868103641555134</v>
      </c>
    </row>
    <row r="2518" spans="1:31" x14ac:dyDescent="0.3">
      <c r="A2518">
        <v>2714417</v>
      </c>
      <c r="B2518">
        <v>1</v>
      </c>
      <c r="C2518" t="s">
        <v>81</v>
      </c>
      <c r="D2518" t="s">
        <v>113</v>
      </c>
      <c r="E2518" t="s">
        <v>161</v>
      </c>
      <c r="F2518" t="s">
        <v>7294</v>
      </c>
      <c r="G2518" t="s">
        <v>163</v>
      </c>
      <c r="H2518" t="s">
        <v>135</v>
      </c>
      <c r="I2518" t="s">
        <v>136</v>
      </c>
      <c r="J2518" t="s">
        <v>137</v>
      </c>
      <c r="K2518" t="s">
        <v>138</v>
      </c>
      <c r="L2518" t="s">
        <v>7295</v>
      </c>
      <c r="M2518" t="s">
        <v>7296</v>
      </c>
      <c r="N2518">
        <v>2.713055555</v>
      </c>
      <c r="O2518">
        <v>0</v>
      </c>
      <c r="P2518">
        <v>12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</row>
    <row r="2519" spans="1:31" x14ac:dyDescent="0.3">
      <c r="A2519">
        <v>2714251</v>
      </c>
      <c r="B2519">
        <v>1</v>
      </c>
      <c r="C2519" t="s">
        <v>81</v>
      </c>
      <c r="D2519" t="s">
        <v>117</v>
      </c>
      <c r="E2519" t="s">
        <v>156</v>
      </c>
      <c r="F2519" t="s">
        <v>7297</v>
      </c>
      <c r="G2519" t="s">
        <v>185</v>
      </c>
      <c r="H2519" t="s">
        <v>153</v>
      </c>
      <c r="I2519" t="s">
        <v>136</v>
      </c>
      <c r="J2519" t="s">
        <v>137</v>
      </c>
      <c r="K2519" t="s">
        <v>138</v>
      </c>
      <c r="L2519" t="s">
        <v>7298</v>
      </c>
      <c r="M2519" t="s">
        <v>7299</v>
      </c>
      <c r="N2519">
        <v>0.54666666600000002</v>
      </c>
      <c r="O2519">
        <v>0</v>
      </c>
      <c r="P2519">
        <v>25</v>
      </c>
      <c r="Q2519">
        <v>0</v>
      </c>
      <c r="R2519">
        <v>2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1.9678944052216003</v>
      </c>
      <c r="Y2519">
        <v>0</v>
      </c>
      <c r="Z2519">
        <v>1.9936873618200002E-2</v>
      </c>
      <c r="AA2519">
        <v>0</v>
      </c>
      <c r="AB2519">
        <v>0</v>
      </c>
      <c r="AC2519">
        <v>0</v>
      </c>
      <c r="AD2519">
        <v>0</v>
      </c>
      <c r="AE2519">
        <v>1.9878312788398003</v>
      </c>
    </row>
    <row r="2520" spans="1:31" x14ac:dyDescent="0.3">
      <c r="A2520">
        <v>2714423</v>
      </c>
      <c r="B2520">
        <v>1</v>
      </c>
      <c r="C2520" t="s">
        <v>81</v>
      </c>
      <c r="D2520" t="s">
        <v>115</v>
      </c>
      <c r="E2520" t="s">
        <v>161</v>
      </c>
      <c r="F2520" t="s">
        <v>7300</v>
      </c>
      <c r="G2520" t="s">
        <v>163</v>
      </c>
      <c r="H2520" t="s">
        <v>135</v>
      </c>
      <c r="I2520" t="s">
        <v>136</v>
      </c>
      <c r="J2520" t="s">
        <v>137</v>
      </c>
      <c r="K2520" t="s">
        <v>138</v>
      </c>
      <c r="L2520" t="s">
        <v>7301</v>
      </c>
      <c r="M2520" t="s">
        <v>7302</v>
      </c>
      <c r="N2520">
        <v>3.8030555549999998</v>
      </c>
      <c r="O2520">
        <v>0</v>
      </c>
      <c r="P2520">
        <v>138</v>
      </c>
      <c r="Q2520">
        <v>0</v>
      </c>
      <c r="R2520">
        <v>1</v>
      </c>
      <c r="S2520">
        <v>0</v>
      </c>
      <c r="T2520">
        <v>14</v>
      </c>
      <c r="U2520">
        <v>0</v>
      </c>
      <c r="V2520">
        <v>0</v>
      </c>
      <c r="W2520">
        <v>0</v>
      </c>
      <c r="X2520">
        <v>46.466584739111511</v>
      </c>
      <c r="Y2520">
        <v>0</v>
      </c>
      <c r="Z2520">
        <v>0</v>
      </c>
      <c r="AA2520">
        <v>0</v>
      </c>
      <c r="AB2520">
        <v>7.3413727355314018</v>
      </c>
      <c r="AC2520">
        <v>0</v>
      </c>
      <c r="AD2520">
        <v>0</v>
      </c>
      <c r="AE2520">
        <v>53.807957474642912</v>
      </c>
    </row>
    <row r="2521" spans="1:31" x14ac:dyDescent="0.3">
      <c r="A2521">
        <v>2713753</v>
      </c>
      <c r="B2521">
        <v>1</v>
      </c>
      <c r="C2521" t="s">
        <v>80</v>
      </c>
      <c r="D2521" t="s">
        <v>96</v>
      </c>
      <c r="E2521" t="s">
        <v>145</v>
      </c>
      <c r="F2521" t="s">
        <v>7303</v>
      </c>
      <c r="G2521" t="s">
        <v>181</v>
      </c>
      <c r="H2521" t="s">
        <v>135</v>
      </c>
      <c r="I2521" t="s">
        <v>136</v>
      </c>
      <c r="J2521" t="s">
        <v>137</v>
      </c>
      <c r="K2521" t="s">
        <v>138</v>
      </c>
      <c r="L2521" t="s">
        <v>7304</v>
      </c>
      <c r="M2521" t="s">
        <v>7305</v>
      </c>
      <c r="N2521">
        <v>0.58305555499999995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1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2.4626458970973499</v>
      </c>
      <c r="AC2521">
        <v>0</v>
      </c>
      <c r="AD2521">
        <v>0</v>
      </c>
      <c r="AE2521">
        <v>2.4626458970973499</v>
      </c>
    </row>
    <row r="2522" spans="1:31" x14ac:dyDescent="0.3">
      <c r="A2522">
        <v>2714566</v>
      </c>
      <c r="B2522">
        <v>1</v>
      </c>
      <c r="C2522" t="s">
        <v>81</v>
      </c>
      <c r="D2522" t="s">
        <v>125</v>
      </c>
      <c r="E2522" t="s">
        <v>150</v>
      </c>
      <c r="F2522" t="s">
        <v>7306</v>
      </c>
      <c r="G2522" t="s">
        <v>152</v>
      </c>
      <c r="H2522" t="s">
        <v>153</v>
      </c>
      <c r="I2522" t="s">
        <v>136</v>
      </c>
      <c r="J2522" t="s">
        <v>137</v>
      </c>
      <c r="K2522" t="s">
        <v>138</v>
      </c>
      <c r="L2522" t="s">
        <v>7307</v>
      </c>
      <c r="M2522" t="s">
        <v>7308</v>
      </c>
      <c r="N2522">
        <v>0.48249999999999998</v>
      </c>
      <c r="O2522">
        <v>2</v>
      </c>
      <c r="P2522">
        <v>54</v>
      </c>
      <c r="Q2522">
        <v>39</v>
      </c>
      <c r="R2522">
        <v>197</v>
      </c>
      <c r="S2522">
        <v>4</v>
      </c>
      <c r="T2522">
        <v>8</v>
      </c>
      <c r="U2522">
        <v>0</v>
      </c>
      <c r="V2522">
        <v>0</v>
      </c>
      <c r="W2522">
        <v>0.19528519183833337</v>
      </c>
      <c r="X2522">
        <v>3.2125608524983318</v>
      </c>
      <c r="Y2522">
        <v>3.7950237348785678</v>
      </c>
      <c r="Z2522">
        <v>3.4635775245351872</v>
      </c>
      <c r="AA2522">
        <v>12.2787256722949</v>
      </c>
      <c r="AB2522">
        <v>5.6901685608606672E-2</v>
      </c>
      <c r="AC2522">
        <v>0</v>
      </c>
      <c r="AD2522">
        <v>0</v>
      </c>
      <c r="AE2522">
        <v>23.002074661653928</v>
      </c>
    </row>
    <row r="2523" spans="1:31" x14ac:dyDescent="0.3">
      <c r="A2523">
        <v>2714400</v>
      </c>
      <c r="B2523">
        <v>1</v>
      </c>
      <c r="C2523" t="s">
        <v>81</v>
      </c>
      <c r="D2523" t="s">
        <v>112</v>
      </c>
      <c r="E2523" t="s">
        <v>161</v>
      </c>
      <c r="F2523" t="s">
        <v>7309</v>
      </c>
      <c r="G2523" t="s">
        <v>163</v>
      </c>
      <c r="H2523" t="s">
        <v>135</v>
      </c>
      <c r="I2523" t="s">
        <v>136</v>
      </c>
      <c r="J2523" t="s">
        <v>137</v>
      </c>
      <c r="K2523" t="s">
        <v>138</v>
      </c>
      <c r="L2523" t="s">
        <v>7310</v>
      </c>
      <c r="M2523" t="s">
        <v>7311</v>
      </c>
      <c r="N2523">
        <v>2.4191666660000002</v>
      </c>
      <c r="O2523">
        <v>0</v>
      </c>
      <c r="P2523">
        <v>4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</row>
    <row r="2524" spans="1:31" x14ac:dyDescent="0.3">
      <c r="A2524">
        <v>2713902</v>
      </c>
      <c r="B2524">
        <v>1</v>
      </c>
      <c r="C2524" t="s">
        <v>80</v>
      </c>
      <c r="D2524" t="s">
        <v>90</v>
      </c>
      <c r="E2524" t="s">
        <v>145</v>
      </c>
      <c r="F2524" t="s">
        <v>7312</v>
      </c>
      <c r="G2524" t="s">
        <v>147</v>
      </c>
      <c r="H2524" t="s">
        <v>135</v>
      </c>
      <c r="I2524" t="s">
        <v>136</v>
      </c>
      <c r="J2524" t="s">
        <v>137</v>
      </c>
      <c r="K2524" t="s">
        <v>138</v>
      </c>
      <c r="L2524" t="s">
        <v>7313</v>
      </c>
      <c r="M2524" t="s">
        <v>7314</v>
      </c>
      <c r="N2524">
        <v>1.598333333</v>
      </c>
      <c r="O2524">
        <v>0</v>
      </c>
      <c r="P2524">
        <v>1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</row>
    <row r="2525" spans="1:31" x14ac:dyDescent="0.3">
      <c r="A2525">
        <v>2713710</v>
      </c>
      <c r="B2525">
        <v>1</v>
      </c>
      <c r="C2525" t="s">
        <v>81</v>
      </c>
      <c r="D2525" t="s">
        <v>126</v>
      </c>
      <c r="E2525" t="s">
        <v>145</v>
      </c>
      <c r="F2525" t="s">
        <v>7315</v>
      </c>
      <c r="G2525" t="s">
        <v>147</v>
      </c>
      <c r="H2525" t="s">
        <v>135</v>
      </c>
      <c r="I2525" t="s">
        <v>136</v>
      </c>
      <c r="J2525" t="s">
        <v>137</v>
      </c>
      <c r="K2525" t="s">
        <v>138</v>
      </c>
      <c r="L2525" t="s">
        <v>7316</v>
      </c>
      <c r="M2525" t="s">
        <v>7317</v>
      </c>
      <c r="N2525">
        <v>2.773055555</v>
      </c>
      <c r="O2525">
        <v>0</v>
      </c>
      <c r="P2525">
        <v>5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2.1545269931549451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2.1545269931549451</v>
      </c>
    </row>
    <row r="2526" spans="1:31" x14ac:dyDescent="0.3">
      <c r="A2526">
        <v>2713733</v>
      </c>
      <c r="B2526">
        <v>1</v>
      </c>
      <c r="C2526" t="s">
        <v>80</v>
      </c>
      <c r="D2526" t="s">
        <v>103</v>
      </c>
      <c r="E2526" t="s">
        <v>200</v>
      </c>
      <c r="F2526" t="s">
        <v>7318</v>
      </c>
      <c r="G2526" t="s">
        <v>147</v>
      </c>
      <c r="H2526" t="s">
        <v>135</v>
      </c>
      <c r="I2526" t="s">
        <v>136</v>
      </c>
      <c r="J2526" t="s">
        <v>137</v>
      </c>
      <c r="K2526" t="s">
        <v>138</v>
      </c>
      <c r="L2526" t="s">
        <v>7319</v>
      </c>
      <c r="M2526" t="s">
        <v>6285</v>
      </c>
      <c r="N2526">
        <v>0.58083333299999995</v>
      </c>
      <c r="O2526">
        <v>0</v>
      </c>
      <c r="P2526">
        <v>117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12.308315095741195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12.308315095741195</v>
      </c>
    </row>
    <row r="2527" spans="1:31" x14ac:dyDescent="0.3">
      <c r="A2527">
        <v>2714274</v>
      </c>
      <c r="B2527">
        <v>1</v>
      </c>
      <c r="C2527" t="s">
        <v>81</v>
      </c>
      <c r="D2527" t="s">
        <v>112</v>
      </c>
      <c r="E2527" t="s">
        <v>161</v>
      </c>
      <c r="F2527" t="s">
        <v>7320</v>
      </c>
      <c r="G2527" t="s">
        <v>163</v>
      </c>
      <c r="H2527" t="s">
        <v>135</v>
      </c>
      <c r="I2527" t="s">
        <v>136</v>
      </c>
      <c r="J2527" t="s">
        <v>137</v>
      </c>
      <c r="K2527" t="s">
        <v>138</v>
      </c>
      <c r="L2527" t="s">
        <v>7321</v>
      </c>
      <c r="M2527" t="s">
        <v>7322</v>
      </c>
      <c r="N2527">
        <v>4.5875000000000004</v>
      </c>
      <c r="O2527">
        <v>0</v>
      </c>
      <c r="P2527">
        <v>59</v>
      </c>
      <c r="Q2527">
        <v>0</v>
      </c>
      <c r="R2527">
        <v>1</v>
      </c>
      <c r="S2527">
        <v>0</v>
      </c>
      <c r="T2527">
        <v>2</v>
      </c>
      <c r="U2527">
        <v>0</v>
      </c>
      <c r="V2527">
        <v>0</v>
      </c>
      <c r="W2527">
        <v>0</v>
      </c>
      <c r="X2527">
        <v>59.715933238609509</v>
      </c>
      <c r="Y2527">
        <v>0</v>
      </c>
      <c r="Z2527">
        <v>1.9483856952941152</v>
      </c>
      <c r="AA2527">
        <v>0</v>
      </c>
      <c r="AB2527">
        <v>1.1211260762323001</v>
      </c>
      <c r="AC2527">
        <v>0</v>
      </c>
      <c r="AD2527">
        <v>0</v>
      </c>
      <c r="AE2527">
        <v>62.785445010135923</v>
      </c>
    </row>
    <row r="2528" spans="1:31" x14ac:dyDescent="0.3">
      <c r="A2528">
        <v>2713939</v>
      </c>
      <c r="B2528">
        <v>1</v>
      </c>
      <c r="C2528" t="s">
        <v>81</v>
      </c>
      <c r="D2528" t="s">
        <v>127</v>
      </c>
      <c r="E2528" t="s">
        <v>156</v>
      </c>
      <c r="F2528" t="s">
        <v>7323</v>
      </c>
      <c r="G2528" t="s">
        <v>152</v>
      </c>
      <c r="H2528" t="s">
        <v>153</v>
      </c>
      <c r="I2528" t="s">
        <v>136</v>
      </c>
      <c r="J2528" t="s">
        <v>137</v>
      </c>
      <c r="K2528" t="s">
        <v>138</v>
      </c>
      <c r="L2528" t="s">
        <v>7324</v>
      </c>
      <c r="M2528" t="s">
        <v>7325</v>
      </c>
      <c r="N2528">
        <v>0.30666666599999998</v>
      </c>
      <c r="O2528">
        <v>1</v>
      </c>
      <c r="P2528">
        <v>420</v>
      </c>
      <c r="Q2528">
        <v>1</v>
      </c>
      <c r="R2528">
        <v>40</v>
      </c>
      <c r="S2528">
        <v>0</v>
      </c>
      <c r="T2528">
        <v>73</v>
      </c>
      <c r="U2528">
        <v>0</v>
      </c>
      <c r="V2528">
        <v>0</v>
      </c>
      <c r="W2528">
        <v>1.2757321637450001</v>
      </c>
      <c r="X2528">
        <v>21.018087048239789</v>
      </c>
      <c r="Y2528">
        <v>0.30322395704260002</v>
      </c>
      <c r="Z2528">
        <v>3.27583329360488</v>
      </c>
      <c r="AA2528">
        <v>0</v>
      </c>
      <c r="AB2528">
        <v>12.660057448993921</v>
      </c>
      <c r="AC2528">
        <v>0</v>
      </c>
      <c r="AD2528">
        <v>0</v>
      </c>
      <c r="AE2528">
        <v>38.532933911626188</v>
      </c>
    </row>
    <row r="2529" spans="1:31" x14ac:dyDescent="0.3">
      <c r="A2529">
        <v>2714380</v>
      </c>
      <c r="B2529">
        <v>1</v>
      </c>
      <c r="C2529" t="s">
        <v>81</v>
      </c>
      <c r="D2529" t="s">
        <v>115</v>
      </c>
      <c r="E2529" t="s">
        <v>161</v>
      </c>
      <c r="F2529" t="s">
        <v>7326</v>
      </c>
      <c r="G2529" t="s">
        <v>163</v>
      </c>
      <c r="H2529" t="s">
        <v>135</v>
      </c>
      <c r="I2529" t="s">
        <v>136</v>
      </c>
      <c r="J2529" t="s">
        <v>137</v>
      </c>
      <c r="K2529" t="s">
        <v>138</v>
      </c>
      <c r="L2529" t="s">
        <v>7327</v>
      </c>
      <c r="M2529" t="s">
        <v>7328</v>
      </c>
      <c r="N2529">
        <v>4.5077777770000003</v>
      </c>
      <c r="O2529">
        <v>0</v>
      </c>
      <c r="P2529">
        <v>18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0.95970155728999995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0.95970155728999995</v>
      </c>
    </row>
    <row r="2530" spans="1:31" x14ac:dyDescent="0.3">
      <c r="A2530">
        <v>2713653</v>
      </c>
      <c r="B2530">
        <v>1</v>
      </c>
      <c r="C2530" t="s">
        <v>80</v>
      </c>
      <c r="D2530" t="s">
        <v>90</v>
      </c>
      <c r="E2530" t="s">
        <v>145</v>
      </c>
      <c r="F2530" t="s">
        <v>7329</v>
      </c>
      <c r="G2530" t="s">
        <v>230</v>
      </c>
      <c r="H2530" t="s">
        <v>135</v>
      </c>
      <c r="I2530" t="s">
        <v>136</v>
      </c>
      <c r="J2530" t="s">
        <v>137</v>
      </c>
      <c r="K2530" t="s">
        <v>138</v>
      </c>
      <c r="L2530" t="s">
        <v>7330</v>
      </c>
      <c r="M2530" t="s">
        <v>7331</v>
      </c>
      <c r="N2530">
        <v>1.6430555549999999</v>
      </c>
      <c r="O2530">
        <v>0</v>
      </c>
      <c r="P2530">
        <v>2</v>
      </c>
      <c r="Q2530">
        <v>0</v>
      </c>
      <c r="R2530">
        <v>0</v>
      </c>
      <c r="S2530">
        <v>0</v>
      </c>
      <c r="T2530">
        <v>1</v>
      </c>
      <c r="U2530">
        <v>0</v>
      </c>
      <c r="V2530">
        <v>0</v>
      </c>
      <c r="W2530">
        <v>0</v>
      </c>
      <c r="X2530">
        <v>0.59549610311250001</v>
      </c>
      <c r="Y2530">
        <v>0</v>
      </c>
      <c r="Z2530">
        <v>0</v>
      </c>
      <c r="AA2530">
        <v>0</v>
      </c>
      <c r="AB2530">
        <v>1.3202975151728076</v>
      </c>
      <c r="AC2530">
        <v>0</v>
      </c>
      <c r="AD2530">
        <v>0</v>
      </c>
      <c r="AE2530">
        <v>1.9157936182853077</v>
      </c>
    </row>
    <row r="2531" spans="1:31" x14ac:dyDescent="0.3">
      <c r="A2531">
        <v>2714188</v>
      </c>
      <c r="B2531">
        <v>1</v>
      </c>
      <c r="C2531" t="s">
        <v>80</v>
      </c>
      <c r="D2531" t="s">
        <v>82</v>
      </c>
      <c r="E2531" t="s">
        <v>200</v>
      </c>
      <c r="F2531" t="s">
        <v>7332</v>
      </c>
      <c r="G2531" t="s">
        <v>393</v>
      </c>
      <c r="H2531" t="s">
        <v>135</v>
      </c>
      <c r="I2531" t="s">
        <v>136</v>
      </c>
      <c r="J2531" t="s">
        <v>137</v>
      </c>
      <c r="K2531" t="s">
        <v>138</v>
      </c>
      <c r="L2531" t="s">
        <v>7333</v>
      </c>
      <c r="M2531" t="s">
        <v>7334</v>
      </c>
      <c r="N2531">
        <v>0.81722222200000005</v>
      </c>
      <c r="O2531">
        <v>0</v>
      </c>
      <c r="P2531">
        <v>87</v>
      </c>
      <c r="Q2531">
        <v>0</v>
      </c>
      <c r="R2531">
        <v>0</v>
      </c>
      <c r="S2531">
        <v>0</v>
      </c>
      <c r="T2531">
        <v>6</v>
      </c>
      <c r="U2531">
        <v>0</v>
      </c>
      <c r="V2531">
        <v>0</v>
      </c>
      <c r="W2531">
        <v>0</v>
      </c>
      <c r="X2531">
        <v>11.323125028797699</v>
      </c>
      <c r="Y2531">
        <v>0</v>
      </c>
      <c r="Z2531">
        <v>0</v>
      </c>
      <c r="AA2531">
        <v>0</v>
      </c>
      <c r="AB2531">
        <v>0.90020330189378162</v>
      </c>
      <c r="AC2531">
        <v>0</v>
      </c>
      <c r="AD2531">
        <v>0</v>
      </c>
      <c r="AE2531">
        <v>12.223328330691482</v>
      </c>
    </row>
    <row r="2532" spans="1:31" x14ac:dyDescent="0.3">
      <c r="A2532">
        <v>2714237</v>
      </c>
      <c r="B2532">
        <v>1</v>
      </c>
      <c r="C2532" t="s">
        <v>80</v>
      </c>
      <c r="D2532" t="s">
        <v>106</v>
      </c>
      <c r="E2532" t="s">
        <v>213</v>
      </c>
      <c r="F2532" t="s">
        <v>7335</v>
      </c>
      <c r="G2532" t="s">
        <v>170</v>
      </c>
      <c r="H2532" t="s">
        <v>153</v>
      </c>
      <c r="I2532" t="s">
        <v>136</v>
      </c>
      <c r="J2532" t="s">
        <v>137</v>
      </c>
      <c r="K2532" t="s">
        <v>138</v>
      </c>
      <c r="L2532" t="s">
        <v>7336</v>
      </c>
      <c r="M2532" t="s">
        <v>7337</v>
      </c>
      <c r="N2532">
        <v>0.28305555500000001</v>
      </c>
      <c r="O2532">
        <v>0</v>
      </c>
      <c r="P2532">
        <v>175</v>
      </c>
      <c r="Q2532">
        <v>0</v>
      </c>
      <c r="R2532">
        <v>29</v>
      </c>
      <c r="S2532">
        <v>1</v>
      </c>
      <c r="T2532">
        <v>28</v>
      </c>
      <c r="U2532">
        <v>3</v>
      </c>
      <c r="V2532">
        <v>0</v>
      </c>
      <c r="W2532">
        <v>0</v>
      </c>
      <c r="X2532">
        <v>6.9535119582130678</v>
      </c>
      <c r="Y2532">
        <v>0</v>
      </c>
      <c r="Z2532">
        <v>2.4608177506885127</v>
      </c>
      <c r="AA2532">
        <v>1.1944832267874301</v>
      </c>
      <c r="AB2532">
        <v>4.5039322849409338</v>
      </c>
      <c r="AC2532">
        <v>28.831415033358141</v>
      </c>
      <c r="AD2532">
        <v>0</v>
      </c>
      <c r="AE2532">
        <v>43.944160253988088</v>
      </c>
    </row>
    <row r="2533" spans="1:31" x14ac:dyDescent="0.3">
      <c r="A2533">
        <v>2713696</v>
      </c>
      <c r="B2533">
        <v>1</v>
      </c>
      <c r="C2533" t="s">
        <v>80</v>
      </c>
      <c r="D2533" t="s">
        <v>100</v>
      </c>
      <c r="E2533" t="s">
        <v>213</v>
      </c>
      <c r="F2533" t="s">
        <v>7338</v>
      </c>
      <c r="G2533" t="s">
        <v>152</v>
      </c>
      <c r="H2533" t="s">
        <v>153</v>
      </c>
      <c r="I2533" t="s">
        <v>136</v>
      </c>
      <c r="J2533" t="s">
        <v>137</v>
      </c>
      <c r="K2533" t="s">
        <v>138</v>
      </c>
      <c r="L2533" t="s">
        <v>7339</v>
      </c>
      <c r="M2533" t="s">
        <v>7340</v>
      </c>
      <c r="N2533">
        <v>0.42472222199999998</v>
      </c>
      <c r="O2533">
        <v>0</v>
      </c>
      <c r="P2533">
        <v>287</v>
      </c>
      <c r="Q2533">
        <v>0</v>
      </c>
      <c r="R2533">
        <v>22</v>
      </c>
      <c r="S2533">
        <v>8</v>
      </c>
      <c r="T2533">
        <v>63</v>
      </c>
      <c r="U2533">
        <v>2</v>
      </c>
      <c r="V2533">
        <v>1</v>
      </c>
      <c r="W2533">
        <v>0</v>
      </c>
      <c r="X2533">
        <v>26.149170079737321</v>
      </c>
      <c r="Y2533">
        <v>0</v>
      </c>
      <c r="Z2533">
        <v>13.815624824294508</v>
      </c>
      <c r="AA2533">
        <v>46.837745613369336</v>
      </c>
      <c r="AB2533">
        <v>20.598884314469327</v>
      </c>
      <c r="AC2533">
        <v>60.642762023868038</v>
      </c>
      <c r="AD2533">
        <v>10.391301011249045</v>
      </c>
      <c r="AE2533">
        <v>178.43548786698759</v>
      </c>
    </row>
    <row r="2534" spans="1:31" x14ac:dyDescent="0.3">
      <c r="A2534">
        <v>2713647</v>
      </c>
      <c r="B2534">
        <v>1</v>
      </c>
      <c r="C2534" t="s">
        <v>80</v>
      </c>
      <c r="D2534" t="s">
        <v>83</v>
      </c>
      <c r="E2534" t="s">
        <v>156</v>
      </c>
      <c r="F2534" t="s">
        <v>7341</v>
      </c>
      <c r="G2534" t="s">
        <v>1613</v>
      </c>
      <c r="H2534" t="s">
        <v>153</v>
      </c>
      <c r="I2534" t="s">
        <v>136</v>
      </c>
      <c r="J2534" t="s">
        <v>137</v>
      </c>
      <c r="K2534" t="s">
        <v>210</v>
      </c>
      <c r="L2534" t="s">
        <v>7342</v>
      </c>
      <c r="M2534" t="s">
        <v>7343</v>
      </c>
      <c r="N2534">
        <v>6.0555554999999997E-2</v>
      </c>
      <c r="O2534">
        <v>0</v>
      </c>
      <c r="P2534">
        <v>556</v>
      </c>
      <c r="Q2534">
        <v>0</v>
      </c>
      <c r="R2534">
        <v>0</v>
      </c>
      <c r="S2534">
        <v>0</v>
      </c>
      <c r="T2534">
        <v>55</v>
      </c>
      <c r="U2534">
        <v>0</v>
      </c>
      <c r="V2534">
        <v>0</v>
      </c>
      <c r="W2534">
        <v>0</v>
      </c>
      <c r="X2534">
        <v>6.2179989990265101</v>
      </c>
      <c r="Y2534">
        <v>0</v>
      </c>
      <c r="Z2534">
        <v>0</v>
      </c>
      <c r="AA2534">
        <v>0</v>
      </c>
      <c r="AB2534">
        <v>1.913321908211097</v>
      </c>
      <c r="AC2534">
        <v>0</v>
      </c>
      <c r="AD2534">
        <v>0</v>
      </c>
      <c r="AE2534">
        <v>8.1313209072376065</v>
      </c>
    </row>
    <row r="2535" spans="1:31" x14ac:dyDescent="0.3">
      <c r="A2535">
        <v>2714005</v>
      </c>
      <c r="B2535">
        <v>1</v>
      </c>
      <c r="C2535" t="s">
        <v>80</v>
      </c>
      <c r="D2535" t="s">
        <v>95</v>
      </c>
      <c r="E2535" t="s">
        <v>150</v>
      </c>
      <c r="F2535" t="s">
        <v>3681</v>
      </c>
      <c r="G2535" t="s">
        <v>170</v>
      </c>
      <c r="H2535" t="s">
        <v>153</v>
      </c>
      <c r="I2535" t="s">
        <v>136</v>
      </c>
      <c r="J2535" t="s">
        <v>137</v>
      </c>
      <c r="K2535" t="s">
        <v>138</v>
      </c>
      <c r="L2535" t="s">
        <v>6739</v>
      </c>
      <c r="M2535" t="s">
        <v>7344</v>
      </c>
      <c r="N2535">
        <v>1.9966666660000001</v>
      </c>
      <c r="O2535">
        <v>0</v>
      </c>
      <c r="P2535">
        <v>2229</v>
      </c>
      <c r="Q2535">
        <v>0</v>
      </c>
      <c r="R2535">
        <v>4</v>
      </c>
      <c r="S2535">
        <v>2</v>
      </c>
      <c r="T2535">
        <v>318</v>
      </c>
      <c r="U2535">
        <v>0</v>
      </c>
      <c r="V2535">
        <v>1</v>
      </c>
      <c r="W2535">
        <v>0</v>
      </c>
      <c r="X2535">
        <v>692.40455887498172</v>
      </c>
      <c r="Y2535">
        <v>0</v>
      </c>
      <c r="Z2535">
        <v>0</v>
      </c>
      <c r="AA2535">
        <v>30.326329611447331</v>
      </c>
      <c r="AB2535">
        <v>600.42226202723839</v>
      </c>
      <c r="AC2535">
        <v>0</v>
      </c>
      <c r="AD2535">
        <v>56.854856345610216</v>
      </c>
      <c r="AE2535">
        <v>1380.0080068592777</v>
      </c>
    </row>
    <row r="2536" spans="1:31" x14ac:dyDescent="0.3">
      <c r="A2536">
        <v>2713673</v>
      </c>
      <c r="B2536">
        <v>1</v>
      </c>
      <c r="C2536" t="s">
        <v>80</v>
      </c>
      <c r="D2536" t="s">
        <v>90</v>
      </c>
      <c r="E2536" t="s">
        <v>161</v>
      </c>
      <c r="F2536" t="s">
        <v>7345</v>
      </c>
      <c r="G2536" t="s">
        <v>409</v>
      </c>
      <c r="H2536" t="s">
        <v>135</v>
      </c>
      <c r="I2536" t="s">
        <v>136</v>
      </c>
      <c r="J2536" t="s">
        <v>137</v>
      </c>
      <c r="K2536" t="s">
        <v>138</v>
      </c>
      <c r="L2536" t="s">
        <v>7346</v>
      </c>
      <c r="M2536" t="s">
        <v>7347</v>
      </c>
      <c r="N2536">
        <v>2.5222222219999999</v>
      </c>
      <c r="O2536">
        <v>0</v>
      </c>
      <c r="P2536">
        <v>176</v>
      </c>
      <c r="Q2536">
        <v>0</v>
      </c>
      <c r="R2536">
        <v>0</v>
      </c>
      <c r="S2536">
        <v>0</v>
      </c>
      <c r="T2536">
        <v>16</v>
      </c>
      <c r="U2536">
        <v>0</v>
      </c>
      <c r="V2536">
        <v>0</v>
      </c>
      <c r="W2536">
        <v>0</v>
      </c>
      <c r="X2536">
        <v>83.973177051486687</v>
      </c>
      <c r="Y2536">
        <v>0</v>
      </c>
      <c r="Z2536">
        <v>0</v>
      </c>
      <c r="AA2536">
        <v>0</v>
      </c>
      <c r="AB2536">
        <v>11.035420591764435</v>
      </c>
      <c r="AC2536">
        <v>0</v>
      </c>
      <c r="AD2536">
        <v>0</v>
      </c>
      <c r="AE2536">
        <v>95.008597643251122</v>
      </c>
    </row>
    <row r="2537" spans="1:31" x14ac:dyDescent="0.3">
      <c r="A2537">
        <v>2714337</v>
      </c>
      <c r="B2537">
        <v>1</v>
      </c>
      <c r="C2537" t="s">
        <v>81</v>
      </c>
      <c r="D2537" t="s">
        <v>113</v>
      </c>
      <c r="E2537" t="s">
        <v>161</v>
      </c>
      <c r="F2537" t="s">
        <v>7348</v>
      </c>
      <c r="G2537" t="s">
        <v>163</v>
      </c>
      <c r="H2537" t="s">
        <v>135</v>
      </c>
      <c r="I2537" t="s">
        <v>136</v>
      </c>
      <c r="J2537" t="s">
        <v>137</v>
      </c>
      <c r="K2537" t="s">
        <v>138</v>
      </c>
      <c r="L2537" t="s">
        <v>7349</v>
      </c>
      <c r="M2537" t="s">
        <v>7350</v>
      </c>
      <c r="N2537">
        <v>5.1427777770000001</v>
      </c>
      <c r="O2537">
        <v>0</v>
      </c>
      <c r="P2537">
        <v>6</v>
      </c>
      <c r="Q2537">
        <v>0</v>
      </c>
      <c r="R2537">
        <v>1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2.8004101004598398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2.8004101004598398</v>
      </c>
    </row>
    <row r="2538" spans="1:31" x14ac:dyDescent="0.3">
      <c r="A2538">
        <v>2713982</v>
      </c>
      <c r="B2538">
        <v>1</v>
      </c>
      <c r="C2538" t="s">
        <v>80</v>
      </c>
      <c r="D2538" t="s">
        <v>103</v>
      </c>
      <c r="E2538" t="s">
        <v>213</v>
      </c>
      <c r="F2538" t="s">
        <v>7351</v>
      </c>
      <c r="G2538" t="s">
        <v>300</v>
      </c>
      <c r="H2538" t="s">
        <v>153</v>
      </c>
      <c r="I2538" t="s">
        <v>136</v>
      </c>
      <c r="J2538" t="s">
        <v>137</v>
      </c>
      <c r="K2538" t="s">
        <v>210</v>
      </c>
      <c r="L2538" t="s">
        <v>7352</v>
      </c>
      <c r="M2538" t="s">
        <v>7353</v>
      </c>
      <c r="N2538">
        <v>4.0463888880000001</v>
      </c>
      <c r="O2538">
        <v>0</v>
      </c>
      <c r="P2538">
        <v>0</v>
      </c>
      <c r="Q2538">
        <v>3</v>
      </c>
      <c r="R2538">
        <v>0</v>
      </c>
      <c r="S2538">
        <v>4</v>
      </c>
      <c r="T2538">
        <v>0</v>
      </c>
      <c r="U2538">
        <v>7</v>
      </c>
      <c r="V2538">
        <v>0</v>
      </c>
      <c r="W2538">
        <v>0</v>
      </c>
      <c r="X2538">
        <v>0</v>
      </c>
      <c r="Y2538">
        <v>9.0717248583187793</v>
      </c>
      <c r="Z2538">
        <v>0</v>
      </c>
      <c r="AA2538">
        <v>140.2335444283388</v>
      </c>
      <c r="AB2538">
        <v>0</v>
      </c>
      <c r="AC2538">
        <v>1406.4112584551397</v>
      </c>
      <c r="AD2538">
        <v>0</v>
      </c>
      <c r="AE2538">
        <v>1555.7165277417973</v>
      </c>
    </row>
    <row r="2539" spans="1:31" x14ac:dyDescent="0.3">
      <c r="A2539">
        <v>2714174</v>
      </c>
      <c r="B2539">
        <v>1</v>
      </c>
      <c r="C2539" t="s">
        <v>81</v>
      </c>
      <c r="D2539" t="s">
        <v>118</v>
      </c>
      <c r="E2539" t="s">
        <v>213</v>
      </c>
      <c r="F2539" t="s">
        <v>7354</v>
      </c>
      <c r="G2539" t="s">
        <v>152</v>
      </c>
      <c r="H2539" t="s">
        <v>153</v>
      </c>
      <c r="I2539" t="s">
        <v>490</v>
      </c>
      <c r="J2539" t="s">
        <v>137</v>
      </c>
      <c r="K2539" t="s">
        <v>138</v>
      </c>
      <c r="L2539" t="s">
        <v>7355</v>
      </c>
      <c r="M2539" t="s">
        <v>7356</v>
      </c>
      <c r="N2539">
        <v>1.7777777000000002E-2</v>
      </c>
      <c r="O2539">
        <v>1</v>
      </c>
      <c r="P2539">
        <v>58</v>
      </c>
      <c r="Q2539">
        <v>39</v>
      </c>
      <c r="R2539">
        <v>81</v>
      </c>
      <c r="S2539">
        <v>8</v>
      </c>
      <c r="T2539">
        <v>10</v>
      </c>
      <c r="U2539">
        <v>0</v>
      </c>
      <c r="V2539">
        <v>0</v>
      </c>
      <c r="W2539">
        <v>3.5923190400000003E-3</v>
      </c>
      <c r="X2539">
        <v>0.18308804374943999</v>
      </c>
      <c r="Y2539">
        <v>1.6487474016533332E-2</v>
      </c>
      <c r="Z2539">
        <v>0.32452319155599996</v>
      </c>
      <c r="AA2539">
        <v>1.5493772043600003</v>
      </c>
      <c r="AB2539">
        <v>0.12436215765546668</v>
      </c>
      <c r="AC2539">
        <v>0</v>
      </c>
      <c r="AD2539">
        <v>0</v>
      </c>
      <c r="AE2539">
        <v>2.2014303903774404</v>
      </c>
    </row>
    <row r="2540" spans="1:31" x14ac:dyDescent="0.3">
      <c r="A2540">
        <v>2714500</v>
      </c>
      <c r="B2540">
        <v>1</v>
      </c>
      <c r="C2540" t="s">
        <v>81</v>
      </c>
      <c r="D2540" t="s">
        <v>115</v>
      </c>
      <c r="E2540" t="s">
        <v>161</v>
      </c>
      <c r="F2540" t="s">
        <v>7357</v>
      </c>
      <c r="G2540" t="s">
        <v>163</v>
      </c>
      <c r="H2540" t="s">
        <v>135</v>
      </c>
      <c r="I2540" t="s">
        <v>136</v>
      </c>
      <c r="J2540" t="s">
        <v>137</v>
      </c>
      <c r="K2540" t="s">
        <v>138</v>
      </c>
      <c r="L2540" t="s">
        <v>7358</v>
      </c>
      <c r="M2540" t="s">
        <v>7359</v>
      </c>
      <c r="N2540">
        <v>3.9172222219999999</v>
      </c>
      <c r="O2540">
        <v>0</v>
      </c>
      <c r="P2540">
        <v>32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7.4184040219830765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7.4184040219830765</v>
      </c>
    </row>
    <row r="2541" spans="1:31" x14ac:dyDescent="0.3">
      <c r="A2541">
        <v>2714546</v>
      </c>
      <c r="B2541">
        <v>1</v>
      </c>
      <c r="C2541" t="s">
        <v>80</v>
      </c>
      <c r="D2541" t="s">
        <v>106</v>
      </c>
      <c r="E2541" t="s">
        <v>156</v>
      </c>
      <c r="F2541" t="s">
        <v>7360</v>
      </c>
      <c r="G2541" t="s">
        <v>152</v>
      </c>
      <c r="H2541" t="s">
        <v>153</v>
      </c>
      <c r="I2541" t="s">
        <v>136</v>
      </c>
      <c r="J2541" t="s">
        <v>137</v>
      </c>
      <c r="K2541" t="s">
        <v>138</v>
      </c>
      <c r="L2541" t="s">
        <v>7361</v>
      </c>
      <c r="M2541" t="s">
        <v>7362</v>
      </c>
      <c r="N2541">
        <v>4.1355555549999998</v>
      </c>
      <c r="O2541">
        <v>2</v>
      </c>
      <c r="P2541">
        <v>788</v>
      </c>
      <c r="Q2541">
        <v>1</v>
      </c>
      <c r="R2541">
        <v>99</v>
      </c>
      <c r="S2541">
        <v>6</v>
      </c>
      <c r="T2541">
        <v>117</v>
      </c>
      <c r="U2541">
        <v>0</v>
      </c>
      <c r="V2541">
        <v>1</v>
      </c>
      <c r="W2541">
        <v>7.2636384799000003E-2</v>
      </c>
      <c r="X2541">
        <v>421.02086343700142</v>
      </c>
      <c r="Y2541">
        <v>0.68531249829373331</v>
      </c>
      <c r="Z2541">
        <v>21.430304102838374</v>
      </c>
      <c r="AA2541">
        <v>42.289234501862211</v>
      </c>
      <c r="AB2541">
        <v>113.80248397144473</v>
      </c>
      <c r="AC2541">
        <v>0</v>
      </c>
      <c r="AD2541">
        <v>0.31114540395829332</v>
      </c>
      <c r="AE2541">
        <v>599.61198030019784</v>
      </c>
    </row>
    <row r="2542" spans="1:31" x14ac:dyDescent="0.3">
      <c r="A2542">
        <v>2714151</v>
      </c>
      <c r="B2542">
        <v>1</v>
      </c>
      <c r="C2542" t="s">
        <v>80</v>
      </c>
      <c r="D2542" t="s">
        <v>99</v>
      </c>
      <c r="E2542" t="s">
        <v>161</v>
      </c>
      <c r="F2542" t="s">
        <v>7363</v>
      </c>
      <c r="G2542" t="s">
        <v>163</v>
      </c>
      <c r="H2542" t="s">
        <v>135</v>
      </c>
      <c r="I2542" t="s">
        <v>136</v>
      </c>
      <c r="J2542" t="s">
        <v>137</v>
      </c>
      <c r="K2542" t="s">
        <v>138</v>
      </c>
      <c r="L2542" t="s">
        <v>7364</v>
      </c>
      <c r="M2542" t="s">
        <v>7365</v>
      </c>
      <c r="N2542">
        <v>3.5719444440000001</v>
      </c>
      <c r="O2542">
        <v>0</v>
      </c>
      <c r="P2542">
        <v>13</v>
      </c>
      <c r="Q2542">
        <v>0</v>
      </c>
      <c r="R2542">
        <v>2</v>
      </c>
      <c r="S2542">
        <v>0</v>
      </c>
      <c r="T2542">
        <v>2</v>
      </c>
      <c r="U2542">
        <v>0</v>
      </c>
      <c r="V2542">
        <v>0</v>
      </c>
      <c r="W2542">
        <v>0</v>
      </c>
      <c r="X2542">
        <v>19.612178448205881</v>
      </c>
      <c r="Y2542">
        <v>0</v>
      </c>
      <c r="Z2542">
        <v>0.78136650040709998</v>
      </c>
      <c r="AA2542">
        <v>0</v>
      </c>
      <c r="AB2542">
        <v>0</v>
      </c>
      <c r="AC2542">
        <v>0</v>
      </c>
      <c r="AD2542">
        <v>0</v>
      </c>
      <c r="AE2542">
        <v>20.393544948612981</v>
      </c>
    </row>
    <row r="2543" spans="1:31" x14ac:dyDescent="0.3">
      <c r="A2543">
        <v>2713773</v>
      </c>
      <c r="B2543">
        <v>1</v>
      </c>
      <c r="C2543" t="s">
        <v>80</v>
      </c>
      <c r="D2543" t="s">
        <v>101</v>
      </c>
      <c r="E2543" t="s">
        <v>132</v>
      </c>
      <c r="F2543" t="s">
        <v>7366</v>
      </c>
      <c r="G2543" t="s">
        <v>209</v>
      </c>
      <c r="H2543" t="s">
        <v>135</v>
      </c>
      <c r="I2543" t="s">
        <v>136</v>
      </c>
      <c r="J2543" t="s">
        <v>137</v>
      </c>
      <c r="K2543" t="s">
        <v>210</v>
      </c>
      <c r="L2543" t="s">
        <v>7367</v>
      </c>
      <c r="M2543" t="s">
        <v>7368</v>
      </c>
      <c r="N2543">
        <v>3.8422222220000002</v>
      </c>
      <c r="O2543">
        <v>0</v>
      </c>
      <c r="P2543">
        <v>77</v>
      </c>
      <c r="Q2543">
        <v>0</v>
      </c>
      <c r="R2543">
        <v>1</v>
      </c>
      <c r="S2543">
        <v>0</v>
      </c>
      <c r="T2543">
        <v>24</v>
      </c>
      <c r="U2543">
        <v>0</v>
      </c>
      <c r="V2543">
        <v>0</v>
      </c>
      <c r="W2543">
        <v>0</v>
      </c>
      <c r="X2543">
        <v>67.320587164422506</v>
      </c>
      <c r="Y2543">
        <v>0</v>
      </c>
      <c r="Z2543">
        <v>0.24046070357796914</v>
      </c>
      <c r="AA2543">
        <v>0</v>
      </c>
      <c r="AB2543">
        <v>61.309217863311915</v>
      </c>
      <c r="AC2543">
        <v>0</v>
      </c>
      <c r="AD2543">
        <v>0</v>
      </c>
      <c r="AE2543">
        <v>128.87026573131237</v>
      </c>
    </row>
    <row r="2544" spans="1:31" x14ac:dyDescent="0.3">
      <c r="A2544">
        <v>2714320</v>
      </c>
      <c r="B2544">
        <v>1</v>
      </c>
      <c r="C2544" t="s">
        <v>80</v>
      </c>
      <c r="D2544" t="s">
        <v>108</v>
      </c>
      <c r="E2544" t="s">
        <v>161</v>
      </c>
      <c r="F2544" t="s">
        <v>7369</v>
      </c>
      <c r="G2544" t="s">
        <v>163</v>
      </c>
      <c r="H2544" t="s">
        <v>135</v>
      </c>
      <c r="I2544" t="s">
        <v>136</v>
      </c>
      <c r="J2544" t="s">
        <v>137</v>
      </c>
      <c r="K2544" t="s">
        <v>138</v>
      </c>
      <c r="L2544" t="s">
        <v>7370</v>
      </c>
      <c r="M2544" t="s">
        <v>7371</v>
      </c>
      <c r="N2544">
        <v>1.3819444439999999</v>
      </c>
      <c r="O2544">
        <v>0</v>
      </c>
      <c r="P2544">
        <v>8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1.2545594621401683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1.2545594621401683</v>
      </c>
    </row>
    <row r="2545" spans="1:31" x14ac:dyDescent="0.3">
      <c r="A2545">
        <v>2714022</v>
      </c>
      <c r="B2545">
        <v>1</v>
      </c>
      <c r="C2545" t="s">
        <v>81</v>
      </c>
      <c r="D2545" t="s">
        <v>115</v>
      </c>
      <c r="E2545" t="s">
        <v>161</v>
      </c>
      <c r="F2545" t="s">
        <v>7372</v>
      </c>
      <c r="G2545" t="s">
        <v>163</v>
      </c>
      <c r="H2545" t="s">
        <v>135</v>
      </c>
      <c r="I2545" t="s">
        <v>136</v>
      </c>
      <c r="J2545" t="s">
        <v>137</v>
      </c>
      <c r="K2545" t="s">
        <v>138</v>
      </c>
      <c r="L2545" t="s">
        <v>7373</v>
      </c>
      <c r="M2545" t="s">
        <v>7374</v>
      </c>
      <c r="N2545">
        <v>0.92944444400000004</v>
      </c>
      <c r="O2545">
        <v>0</v>
      </c>
      <c r="P2545">
        <v>6</v>
      </c>
      <c r="Q2545">
        <v>0</v>
      </c>
      <c r="R2545">
        <v>3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0.17667568189833333</v>
      </c>
      <c r="Y2545">
        <v>0</v>
      </c>
      <c r="Z2545">
        <v>0.48553776650166669</v>
      </c>
      <c r="AA2545">
        <v>0</v>
      </c>
      <c r="AB2545">
        <v>0</v>
      </c>
      <c r="AC2545">
        <v>0</v>
      </c>
      <c r="AD2545">
        <v>0</v>
      </c>
      <c r="AE2545">
        <v>0.66221344839999996</v>
      </c>
    </row>
    <row r="2546" spans="1:31" x14ac:dyDescent="0.3">
      <c r="A2546">
        <v>2714168</v>
      </c>
      <c r="B2546">
        <v>1</v>
      </c>
      <c r="C2546" t="s">
        <v>81</v>
      </c>
      <c r="D2546" t="s">
        <v>122</v>
      </c>
      <c r="E2546" t="s">
        <v>213</v>
      </c>
      <c r="F2546" t="s">
        <v>7375</v>
      </c>
      <c r="G2546" t="s">
        <v>152</v>
      </c>
      <c r="H2546" t="s">
        <v>153</v>
      </c>
      <c r="I2546" t="s">
        <v>136</v>
      </c>
      <c r="J2546" t="s">
        <v>137</v>
      </c>
      <c r="K2546" t="s">
        <v>138</v>
      </c>
      <c r="L2546" t="s">
        <v>7376</v>
      </c>
      <c r="M2546" t="s">
        <v>7377</v>
      </c>
      <c r="N2546">
        <v>4.8475000000000001</v>
      </c>
      <c r="O2546">
        <v>2</v>
      </c>
      <c r="P2546">
        <v>149</v>
      </c>
      <c r="Q2546">
        <v>14</v>
      </c>
      <c r="R2546">
        <v>0</v>
      </c>
      <c r="S2546">
        <v>9</v>
      </c>
      <c r="T2546">
        <v>16</v>
      </c>
      <c r="U2546">
        <v>0</v>
      </c>
      <c r="V2546">
        <v>0</v>
      </c>
      <c r="W2546">
        <v>2.0573308760766666</v>
      </c>
      <c r="X2546">
        <v>84.999922835406906</v>
      </c>
      <c r="Y2546">
        <v>104.5251194970436</v>
      </c>
      <c r="Z2546">
        <v>0</v>
      </c>
      <c r="AA2546">
        <v>73.018949950190304</v>
      </c>
      <c r="AB2546">
        <v>20.07802584138615</v>
      </c>
      <c r="AC2546">
        <v>0</v>
      </c>
      <c r="AD2546">
        <v>0</v>
      </c>
      <c r="AE2546">
        <v>284.67934900010363</v>
      </c>
    </row>
    <row r="2547" spans="1:31" x14ac:dyDescent="0.3">
      <c r="A2547">
        <v>2714068</v>
      </c>
      <c r="B2547">
        <v>1</v>
      </c>
      <c r="C2547" t="s">
        <v>81</v>
      </c>
      <c r="D2547" t="s">
        <v>127</v>
      </c>
      <c r="E2547" t="s">
        <v>156</v>
      </c>
      <c r="F2547" t="s">
        <v>7378</v>
      </c>
      <c r="G2547" t="s">
        <v>185</v>
      </c>
      <c r="H2547" t="s">
        <v>153</v>
      </c>
      <c r="I2547" t="s">
        <v>136</v>
      </c>
      <c r="J2547" t="s">
        <v>137</v>
      </c>
      <c r="K2547" t="s">
        <v>138</v>
      </c>
      <c r="L2547" t="s">
        <v>7379</v>
      </c>
      <c r="M2547" t="s">
        <v>7380</v>
      </c>
      <c r="N2547">
        <v>0.61916666600000003</v>
      </c>
      <c r="O2547">
        <v>0</v>
      </c>
      <c r="P2547">
        <v>126</v>
      </c>
      <c r="Q2547">
        <v>0</v>
      </c>
      <c r="R2547">
        <v>13</v>
      </c>
      <c r="S2547">
        <v>0</v>
      </c>
      <c r="T2547">
        <v>7</v>
      </c>
      <c r="U2547">
        <v>0</v>
      </c>
      <c r="V2547">
        <v>0</v>
      </c>
      <c r="W2547">
        <v>0</v>
      </c>
      <c r="X2547">
        <v>10.268178793563884</v>
      </c>
      <c r="Y2547">
        <v>0</v>
      </c>
      <c r="Z2547">
        <v>0.45811145333625009</v>
      </c>
      <c r="AA2547">
        <v>0</v>
      </c>
      <c r="AB2547">
        <v>0.59511048280615997</v>
      </c>
      <c r="AC2547">
        <v>0</v>
      </c>
      <c r="AD2547">
        <v>0</v>
      </c>
      <c r="AE2547">
        <v>11.321400729706294</v>
      </c>
    </row>
    <row r="2548" spans="1:31" x14ac:dyDescent="0.3">
      <c r="A2548">
        <v>2714214</v>
      </c>
      <c r="B2548">
        <v>1</v>
      </c>
      <c r="C2548" t="s">
        <v>80</v>
      </c>
      <c r="D2548" t="s">
        <v>82</v>
      </c>
      <c r="E2548" t="s">
        <v>145</v>
      </c>
      <c r="F2548" t="s">
        <v>7381</v>
      </c>
      <c r="G2548" t="s">
        <v>230</v>
      </c>
      <c r="H2548" t="s">
        <v>135</v>
      </c>
      <c r="I2548" t="s">
        <v>136</v>
      </c>
      <c r="J2548" t="s">
        <v>137</v>
      </c>
      <c r="K2548" t="s">
        <v>138</v>
      </c>
      <c r="L2548" t="s">
        <v>7382</v>
      </c>
      <c r="M2548" t="s">
        <v>7383</v>
      </c>
      <c r="N2548">
        <v>1.9955555549999999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1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0.80749231990360015</v>
      </c>
      <c r="AC2548">
        <v>0</v>
      </c>
      <c r="AD2548">
        <v>0</v>
      </c>
      <c r="AE2548">
        <v>0.80749231990360015</v>
      </c>
    </row>
    <row r="2549" spans="1:31" x14ac:dyDescent="0.3">
      <c r="A2549">
        <v>2713819</v>
      </c>
      <c r="B2549">
        <v>1</v>
      </c>
      <c r="C2549" t="s">
        <v>81</v>
      </c>
      <c r="D2549" t="s">
        <v>122</v>
      </c>
      <c r="E2549" t="s">
        <v>173</v>
      </c>
      <c r="F2549" t="s">
        <v>7384</v>
      </c>
      <c r="G2549" t="s">
        <v>152</v>
      </c>
      <c r="H2549" t="s">
        <v>153</v>
      </c>
      <c r="I2549" t="s">
        <v>136</v>
      </c>
      <c r="J2549" t="s">
        <v>137</v>
      </c>
      <c r="K2549" t="s">
        <v>138</v>
      </c>
      <c r="L2549" t="s">
        <v>7385</v>
      </c>
      <c r="M2549" t="s">
        <v>7386</v>
      </c>
      <c r="N2549">
        <v>1.5447222220000001</v>
      </c>
      <c r="O2549">
        <v>26</v>
      </c>
      <c r="P2549">
        <v>1743</v>
      </c>
      <c r="Q2549">
        <v>275</v>
      </c>
      <c r="R2549">
        <v>102</v>
      </c>
      <c r="S2549">
        <v>42</v>
      </c>
      <c r="T2549">
        <v>148</v>
      </c>
      <c r="U2549">
        <v>4</v>
      </c>
      <c r="V2549">
        <v>1</v>
      </c>
      <c r="W2549">
        <v>8.4358389876280828</v>
      </c>
      <c r="X2549">
        <v>327.89917769788781</v>
      </c>
      <c r="Y2549">
        <v>169.6836911291652</v>
      </c>
      <c r="Z2549">
        <v>39.208592014033549</v>
      </c>
      <c r="AA2549">
        <v>789.59312158070156</v>
      </c>
      <c r="AB2549">
        <v>202.95181511094003</v>
      </c>
      <c r="AC2549">
        <v>306.08300547596701</v>
      </c>
      <c r="AD2549">
        <v>1.2664483762220999</v>
      </c>
      <c r="AE2549">
        <v>1845.1216903725453</v>
      </c>
    </row>
    <row r="2550" spans="1:31" x14ac:dyDescent="0.3">
      <c r="A2550">
        <v>2714360</v>
      </c>
      <c r="B2550">
        <v>1</v>
      </c>
      <c r="C2550" t="s">
        <v>81</v>
      </c>
      <c r="D2550" t="s">
        <v>113</v>
      </c>
      <c r="E2550" t="s">
        <v>132</v>
      </c>
      <c r="F2550" t="s">
        <v>7387</v>
      </c>
      <c r="G2550" t="s">
        <v>134</v>
      </c>
      <c r="H2550" t="s">
        <v>135</v>
      </c>
      <c r="I2550" t="s">
        <v>136</v>
      </c>
      <c r="J2550" t="s">
        <v>137</v>
      </c>
      <c r="K2550" t="s">
        <v>138</v>
      </c>
      <c r="L2550" t="s">
        <v>7388</v>
      </c>
      <c r="M2550" t="s">
        <v>7389</v>
      </c>
      <c r="N2550">
        <v>5.0227777769999999</v>
      </c>
      <c r="O2550">
        <v>0</v>
      </c>
      <c r="P2550">
        <v>40</v>
      </c>
      <c r="Q2550">
        <v>0</v>
      </c>
      <c r="R2550">
        <v>4</v>
      </c>
      <c r="S2550">
        <v>0</v>
      </c>
      <c r="T2550">
        <v>2</v>
      </c>
      <c r="U2550">
        <v>0</v>
      </c>
      <c r="V2550">
        <v>0</v>
      </c>
      <c r="W2550">
        <v>0</v>
      </c>
      <c r="X2550">
        <v>1.7055493560097712</v>
      </c>
      <c r="Y2550">
        <v>0</v>
      </c>
      <c r="Z2550">
        <v>3.4176896956048859</v>
      </c>
      <c r="AA2550">
        <v>0</v>
      </c>
      <c r="AB2550">
        <v>0</v>
      </c>
      <c r="AC2550">
        <v>0</v>
      </c>
      <c r="AD2550">
        <v>0</v>
      </c>
      <c r="AE2550">
        <v>5.1232390516146573</v>
      </c>
    </row>
    <row r="2551" spans="1:31" x14ac:dyDescent="0.3">
      <c r="A2551">
        <v>2714420</v>
      </c>
      <c r="B2551">
        <v>1</v>
      </c>
      <c r="C2551" t="s">
        <v>80</v>
      </c>
      <c r="D2551" t="s">
        <v>110</v>
      </c>
      <c r="E2551" t="s">
        <v>145</v>
      </c>
      <c r="F2551" t="s">
        <v>6493</v>
      </c>
      <c r="G2551" t="s">
        <v>181</v>
      </c>
      <c r="H2551" t="s">
        <v>135</v>
      </c>
      <c r="I2551" t="s">
        <v>136</v>
      </c>
      <c r="J2551" t="s">
        <v>137</v>
      </c>
      <c r="K2551" t="s">
        <v>138</v>
      </c>
      <c r="L2551" t="s">
        <v>7390</v>
      </c>
      <c r="M2551" t="s">
        <v>7391</v>
      </c>
      <c r="N2551">
        <v>4.8091666660000003</v>
      </c>
      <c r="O2551">
        <v>0</v>
      </c>
      <c r="P2551">
        <v>31</v>
      </c>
      <c r="Q2551">
        <v>0</v>
      </c>
      <c r="R2551">
        <v>0</v>
      </c>
      <c r="S2551">
        <v>0</v>
      </c>
      <c r="T2551">
        <v>4</v>
      </c>
      <c r="U2551">
        <v>0</v>
      </c>
      <c r="V2551">
        <v>0</v>
      </c>
      <c r="W2551">
        <v>0</v>
      </c>
      <c r="X2551">
        <v>35.690672914351552</v>
      </c>
      <c r="Y2551">
        <v>0</v>
      </c>
      <c r="Z2551">
        <v>0</v>
      </c>
      <c r="AA2551">
        <v>0</v>
      </c>
      <c r="AB2551">
        <v>33.372464527616501</v>
      </c>
      <c r="AC2551">
        <v>0</v>
      </c>
      <c r="AD2551">
        <v>0</v>
      </c>
      <c r="AE2551">
        <v>69.063137441968053</v>
      </c>
    </row>
    <row r="2552" spans="1:31" x14ac:dyDescent="0.3">
      <c r="A2552">
        <v>2713922</v>
      </c>
      <c r="B2552">
        <v>1</v>
      </c>
      <c r="C2552" t="s">
        <v>80</v>
      </c>
      <c r="D2552" t="s">
        <v>106</v>
      </c>
      <c r="E2552" t="s">
        <v>161</v>
      </c>
      <c r="F2552" t="s">
        <v>7392</v>
      </c>
      <c r="G2552" t="s">
        <v>163</v>
      </c>
      <c r="H2552" t="s">
        <v>135</v>
      </c>
      <c r="I2552" t="s">
        <v>136</v>
      </c>
      <c r="J2552" t="s">
        <v>137</v>
      </c>
      <c r="K2552" t="s">
        <v>138</v>
      </c>
      <c r="L2552" t="s">
        <v>7393</v>
      </c>
      <c r="M2552" t="s">
        <v>7394</v>
      </c>
      <c r="N2552">
        <v>2.3849999999999998</v>
      </c>
      <c r="O2552">
        <v>0</v>
      </c>
      <c r="P2552">
        <v>138</v>
      </c>
      <c r="Q2552">
        <v>0</v>
      </c>
      <c r="R2552">
        <v>0</v>
      </c>
      <c r="S2552">
        <v>0</v>
      </c>
      <c r="T2552">
        <v>12</v>
      </c>
      <c r="U2552">
        <v>0</v>
      </c>
      <c r="V2552">
        <v>0</v>
      </c>
      <c r="W2552">
        <v>0</v>
      </c>
      <c r="X2552">
        <v>53.875901777256367</v>
      </c>
      <c r="Y2552">
        <v>0</v>
      </c>
      <c r="Z2552">
        <v>0</v>
      </c>
      <c r="AA2552">
        <v>0</v>
      </c>
      <c r="AB2552">
        <v>27.947302936916124</v>
      </c>
      <c r="AC2552">
        <v>0</v>
      </c>
      <c r="AD2552">
        <v>0</v>
      </c>
      <c r="AE2552">
        <v>81.823204714172491</v>
      </c>
    </row>
    <row r="2553" spans="1:31" x14ac:dyDescent="0.3">
      <c r="A2553">
        <v>2714254</v>
      </c>
      <c r="B2553">
        <v>1</v>
      </c>
      <c r="C2553" t="s">
        <v>80</v>
      </c>
      <c r="D2553" t="s">
        <v>95</v>
      </c>
      <c r="E2553" t="s">
        <v>161</v>
      </c>
      <c r="F2553" t="s">
        <v>7395</v>
      </c>
      <c r="G2553" t="s">
        <v>163</v>
      </c>
      <c r="H2553" t="s">
        <v>135</v>
      </c>
      <c r="I2553" t="s">
        <v>136</v>
      </c>
      <c r="J2553" t="s">
        <v>137</v>
      </c>
      <c r="K2553" t="s">
        <v>138</v>
      </c>
      <c r="L2553" t="s">
        <v>7396</v>
      </c>
      <c r="M2553" t="s">
        <v>7397</v>
      </c>
      <c r="N2553">
        <v>1.869444444</v>
      </c>
      <c r="O2553">
        <v>0</v>
      </c>
      <c r="P2553">
        <v>14</v>
      </c>
      <c r="Q2553">
        <v>0</v>
      </c>
      <c r="R2553">
        <v>0</v>
      </c>
      <c r="S2553">
        <v>0</v>
      </c>
      <c r="T2553">
        <v>1</v>
      </c>
      <c r="U2553">
        <v>0</v>
      </c>
      <c r="V2553">
        <v>0</v>
      </c>
      <c r="W2553">
        <v>0</v>
      </c>
      <c r="X2553">
        <v>7.1065602328197572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7.1065602328197572</v>
      </c>
    </row>
    <row r="2554" spans="1:31" x14ac:dyDescent="0.3">
      <c r="A2554">
        <v>2713756</v>
      </c>
      <c r="B2554">
        <v>1</v>
      </c>
      <c r="C2554" t="s">
        <v>80</v>
      </c>
      <c r="D2554" t="s">
        <v>96</v>
      </c>
      <c r="E2554" t="s">
        <v>145</v>
      </c>
      <c r="F2554" t="s">
        <v>7398</v>
      </c>
      <c r="G2554" t="s">
        <v>181</v>
      </c>
      <c r="H2554" t="s">
        <v>135</v>
      </c>
      <c r="I2554" t="s">
        <v>136</v>
      </c>
      <c r="J2554" t="s">
        <v>137</v>
      </c>
      <c r="K2554" t="s">
        <v>138</v>
      </c>
      <c r="L2554" t="s">
        <v>7399</v>
      </c>
      <c r="M2554" t="s">
        <v>7400</v>
      </c>
      <c r="N2554">
        <v>3.5047222219999998</v>
      </c>
      <c r="O2554">
        <v>0</v>
      </c>
      <c r="P2554">
        <v>2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2.7754948488361904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2.7754948488361904</v>
      </c>
    </row>
    <row r="2555" spans="1:31" x14ac:dyDescent="0.3">
      <c r="A2555">
        <v>2714068</v>
      </c>
      <c r="B2555">
        <v>2</v>
      </c>
      <c r="C2555" t="s">
        <v>81</v>
      </c>
      <c r="D2555" t="s">
        <v>127</v>
      </c>
      <c r="E2555" t="s">
        <v>156</v>
      </c>
      <c r="F2555" t="s">
        <v>4595</v>
      </c>
      <c r="G2555" t="s">
        <v>185</v>
      </c>
      <c r="H2555" t="s">
        <v>153</v>
      </c>
      <c r="I2555" t="s">
        <v>136</v>
      </c>
      <c r="J2555" t="s">
        <v>137</v>
      </c>
      <c r="K2555" t="s">
        <v>138</v>
      </c>
      <c r="L2555" t="s">
        <v>7380</v>
      </c>
      <c r="M2555" t="s">
        <v>7401</v>
      </c>
      <c r="N2555">
        <v>1.0988888880000001</v>
      </c>
      <c r="O2555">
        <v>1</v>
      </c>
      <c r="P2555">
        <v>497</v>
      </c>
      <c r="Q2555">
        <v>97</v>
      </c>
      <c r="R2555">
        <v>142</v>
      </c>
      <c r="S2555">
        <v>8</v>
      </c>
      <c r="T2555">
        <v>69</v>
      </c>
      <c r="U2555">
        <v>0</v>
      </c>
      <c r="V2555">
        <v>0</v>
      </c>
      <c r="W2555">
        <v>0.45718081478400002</v>
      </c>
      <c r="X2555">
        <v>84.513013430280481</v>
      </c>
      <c r="Y2555">
        <v>124.54281516852753</v>
      </c>
      <c r="Z2555">
        <v>14.567232344615929</v>
      </c>
      <c r="AA2555">
        <v>35.988091507042746</v>
      </c>
      <c r="AB2555">
        <v>18.896526538793424</v>
      </c>
      <c r="AC2555">
        <v>0</v>
      </c>
      <c r="AD2555">
        <v>0</v>
      </c>
      <c r="AE2555">
        <v>278.96485980404407</v>
      </c>
    </row>
    <row r="2556" spans="1:31" x14ac:dyDescent="0.3">
      <c r="A2556">
        <v>2713779</v>
      </c>
      <c r="B2556">
        <v>1</v>
      </c>
      <c r="C2556" t="s">
        <v>81</v>
      </c>
      <c r="D2556" t="s">
        <v>120</v>
      </c>
      <c r="E2556" t="s">
        <v>150</v>
      </c>
      <c r="F2556" t="s">
        <v>5934</v>
      </c>
      <c r="G2556" t="s">
        <v>152</v>
      </c>
      <c r="H2556" t="s">
        <v>153</v>
      </c>
      <c r="I2556" t="s">
        <v>136</v>
      </c>
      <c r="J2556" t="s">
        <v>137</v>
      </c>
      <c r="K2556" t="s">
        <v>138</v>
      </c>
      <c r="L2556" t="s">
        <v>7402</v>
      </c>
      <c r="M2556" t="s">
        <v>7403</v>
      </c>
      <c r="N2556">
        <v>0.81027777700000003</v>
      </c>
      <c r="O2556">
        <v>7</v>
      </c>
      <c r="P2556">
        <v>1225</v>
      </c>
      <c r="Q2556">
        <v>116</v>
      </c>
      <c r="R2556">
        <v>68</v>
      </c>
      <c r="S2556">
        <v>21</v>
      </c>
      <c r="T2556">
        <v>69</v>
      </c>
      <c r="U2556">
        <v>2</v>
      </c>
      <c r="V2556">
        <v>0</v>
      </c>
      <c r="W2556">
        <v>1.0835072835681998</v>
      </c>
      <c r="X2556">
        <v>156.67532983064203</v>
      </c>
      <c r="Y2556">
        <v>66.6160714958569</v>
      </c>
      <c r="Z2556">
        <v>73.158374556055222</v>
      </c>
      <c r="AA2556">
        <v>123.27569923439995</v>
      </c>
      <c r="AB2556">
        <v>23.535187557452414</v>
      </c>
      <c r="AC2556">
        <v>59.879822987498748</v>
      </c>
      <c r="AD2556">
        <v>0</v>
      </c>
      <c r="AE2556">
        <v>504.22399294547341</v>
      </c>
    </row>
    <row r="2557" spans="1:31" x14ac:dyDescent="0.3">
      <c r="A2557">
        <v>2714277</v>
      </c>
      <c r="B2557">
        <v>1</v>
      </c>
      <c r="C2557" t="s">
        <v>81</v>
      </c>
      <c r="D2557" t="s">
        <v>112</v>
      </c>
      <c r="E2557" t="s">
        <v>150</v>
      </c>
      <c r="F2557" t="s">
        <v>7404</v>
      </c>
      <c r="G2557" t="s">
        <v>152</v>
      </c>
      <c r="H2557" t="s">
        <v>153</v>
      </c>
      <c r="I2557" t="s">
        <v>490</v>
      </c>
      <c r="J2557" t="s">
        <v>137</v>
      </c>
      <c r="K2557" t="s">
        <v>138</v>
      </c>
      <c r="L2557" t="s">
        <v>7405</v>
      </c>
      <c r="M2557" t="s">
        <v>7406</v>
      </c>
      <c r="N2557">
        <v>1.0555554999999999E-2</v>
      </c>
      <c r="O2557">
        <v>10</v>
      </c>
      <c r="P2557">
        <v>1181</v>
      </c>
      <c r="Q2557">
        <v>41</v>
      </c>
      <c r="R2557">
        <v>236</v>
      </c>
      <c r="S2557">
        <v>11</v>
      </c>
      <c r="T2557">
        <v>54</v>
      </c>
      <c r="U2557">
        <v>4</v>
      </c>
      <c r="V2557">
        <v>0</v>
      </c>
      <c r="W2557">
        <v>2.6722414783333332E-2</v>
      </c>
      <c r="X2557">
        <v>1.4386269590729408</v>
      </c>
      <c r="Y2557">
        <v>1.3383225730116268</v>
      </c>
      <c r="Z2557">
        <v>0.38848790943820499</v>
      </c>
      <c r="AA2557">
        <v>1.1551936522408532</v>
      </c>
      <c r="AB2557">
        <v>7.768354682778833E-2</v>
      </c>
      <c r="AC2557">
        <v>4.7229395060516328</v>
      </c>
      <c r="AD2557">
        <v>0</v>
      </c>
      <c r="AE2557">
        <v>9.1479765614263808</v>
      </c>
    </row>
    <row r="2558" spans="1:31" x14ac:dyDescent="0.3">
      <c r="A2558">
        <v>2714563</v>
      </c>
      <c r="B2558">
        <v>1</v>
      </c>
      <c r="C2558" t="s">
        <v>81</v>
      </c>
      <c r="D2558" t="s">
        <v>123</v>
      </c>
      <c r="E2558" t="s">
        <v>161</v>
      </c>
      <c r="F2558" t="s">
        <v>7407</v>
      </c>
      <c r="G2558" t="s">
        <v>163</v>
      </c>
      <c r="H2558" t="s">
        <v>135</v>
      </c>
      <c r="I2558" t="s">
        <v>136</v>
      </c>
      <c r="J2558" t="s">
        <v>137</v>
      </c>
      <c r="K2558" t="s">
        <v>138</v>
      </c>
      <c r="L2558" t="s">
        <v>7408</v>
      </c>
      <c r="M2558" t="s">
        <v>7409</v>
      </c>
      <c r="N2558">
        <v>0.75166666599999998</v>
      </c>
      <c r="O2558">
        <v>0</v>
      </c>
      <c r="P2558">
        <v>162</v>
      </c>
      <c r="Q2558">
        <v>0</v>
      </c>
      <c r="R2558">
        <v>0</v>
      </c>
      <c r="S2558">
        <v>0</v>
      </c>
      <c r="T2558">
        <v>8</v>
      </c>
      <c r="U2558">
        <v>0</v>
      </c>
      <c r="V2558">
        <v>0</v>
      </c>
      <c r="W2558">
        <v>0</v>
      </c>
      <c r="X2558">
        <v>19.836101684190734</v>
      </c>
      <c r="Y2558">
        <v>0</v>
      </c>
      <c r="Z2558">
        <v>0</v>
      </c>
      <c r="AA2558">
        <v>0</v>
      </c>
      <c r="AB2558">
        <v>1.3065338715182502</v>
      </c>
      <c r="AC2558">
        <v>0</v>
      </c>
      <c r="AD2558">
        <v>0</v>
      </c>
      <c r="AE2558">
        <v>21.142635555708985</v>
      </c>
    </row>
    <row r="2559" spans="1:31" x14ac:dyDescent="0.3">
      <c r="A2559">
        <v>2713730</v>
      </c>
      <c r="B2559">
        <v>1</v>
      </c>
      <c r="C2559" t="s">
        <v>80</v>
      </c>
      <c r="D2559" t="s">
        <v>99</v>
      </c>
      <c r="E2559" t="s">
        <v>213</v>
      </c>
      <c r="F2559" t="s">
        <v>7410</v>
      </c>
      <c r="G2559" t="s">
        <v>152</v>
      </c>
      <c r="H2559" t="s">
        <v>153</v>
      </c>
      <c r="I2559" t="s">
        <v>136</v>
      </c>
      <c r="J2559" t="s">
        <v>137</v>
      </c>
      <c r="K2559" t="s">
        <v>138</v>
      </c>
      <c r="L2559" t="s">
        <v>7411</v>
      </c>
      <c r="M2559" t="s">
        <v>7412</v>
      </c>
      <c r="N2559">
        <v>6.1869444439999999</v>
      </c>
      <c r="O2559">
        <v>0</v>
      </c>
      <c r="P2559">
        <v>0</v>
      </c>
      <c r="Q2559">
        <v>0</v>
      </c>
      <c r="R2559">
        <v>0</v>
      </c>
      <c r="S2559">
        <v>5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1787.822424934343</v>
      </c>
      <c r="AB2559">
        <v>0</v>
      </c>
      <c r="AC2559">
        <v>0</v>
      </c>
      <c r="AD2559">
        <v>0</v>
      </c>
      <c r="AE2559">
        <v>1787.822424934343</v>
      </c>
    </row>
    <row r="2560" spans="1:31" x14ac:dyDescent="0.3">
      <c r="A2560">
        <v>2714297</v>
      </c>
      <c r="B2560">
        <v>1</v>
      </c>
      <c r="C2560" t="s">
        <v>81</v>
      </c>
      <c r="D2560" t="s">
        <v>112</v>
      </c>
      <c r="E2560" t="s">
        <v>145</v>
      </c>
      <c r="F2560" t="s">
        <v>7413</v>
      </c>
      <c r="G2560" t="s">
        <v>230</v>
      </c>
      <c r="H2560" t="s">
        <v>135</v>
      </c>
      <c r="I2560" t="s">
        <v>136</v>
      </c>
      <c r="J2560" t="s">
        <v>137</v>
      </c>
      <c r="K2560" t="s">
        <v>138</v>
      </c>
      <c r="L2560" t="s">
        <v>7414</v>
      </c>
      <c r="M2560" t="s">
        <v>7415</v>
      </c>
      <c r="N2560">
        <v>6.8833333330000004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1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6.8790254122332009</v>
      </c>
      <c r="AC2560">
        <v>0</v>
      </c>
      <c r="AD2560">
        <v>0</v>
      </c>
      <c r="AE2560">
        <v>6.8790254122332009</v>
      </c>
    </row>
    <row r="2561" spans="1:31" x14ac:dyDescent="0.3">
      <c r="A2561">
        <v>2713856</v>
      </c>
      <c r="B2561">
        <v>1</v>
      </c>
      <c r="C2561" t="s">
        <v>81</v>
      </c>
      <c r="D2561" t="s">
        <v>127</v>
      </c>
      <c r="E2561" t="s">
        <v>156</v>
      </c>
      <c r="F2561" t="s">
        <v>7416</v>
      </c>
      <c r="G2561" t="s">
        <v>300</v>
      </c>
      <c r="H2561" t="s">
        <v>153</v>
      </c>
      <c r="I2561" t="s">
        <v>136</v>
      </c>
      <c r="J2561" t="s">
        <v>137</v>
      </c>
      <c r="K2561" t="s">
        <v>210</v>
      </c>
      <c r="L2561" t="s">
        <v>7417</v>
      </c>
      <c r="M2561" t="s">
        <v>7418</v>
      </c>
      <c r="N2561">
        <v>3.1722222219999998</v>
      </c>
      <c r="O2561">
        <v>0</v>
      </c>
      <c r="P2561">
        <v>0</v>
      </c>
      <c r="Q2561">
        <v>6</v>
      </c>
      <c r="R2561">
        <v>7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</row>
    <row r="2562" spans="1:31" x14ac:dyDescent="0.3">
      <c r="A2562">
        <v>2714377</v>
      </c>
      <c r="B2562">
        <v>1</v>
      </c>
      <c r="C2562" t="s">
        <v>81</v>
      </c>
      <c r="D2562" t="s">
        <v>115</v>
      </c>
      <c r="E2562" t="s">
        <v>161</v>
      </c>
      <c r="F2562" t="s">
        <v>7419</v>
      </c>
      <c r="G2562" t="s">
        <v>163</v>
      </c>
      <c r="H2562" t="s">
        <v>135</v>
      </c>
      <c r="I2562" t="s">
        <v>136</v>
      </c>
      <c r="J2562" t="s">
        <v>137</v>
      </c>
      <c r="K2562" t="s">
        <v>138</v>
      </c>
      <c r="L2562" t="s">
        <v>7420</v>
      </c>
      <c r="M2562" t="s">
        <v>7421</v>
      </c>
      <c r="N2562">
        <v>2.9513888879999999</v>
      </c>
      <c r="O2562">
        <v>0</v>
      </c>
      <c r="P2562">
        <v>19</v>
      </c>
      <c r="Q2562">
        <v>0</v>
      </c>
      <c r="R2562">
        <v>2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1.2823965020416668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1.2823965020416668</v>
      </c>
    </row>
    <row r="2563" spans="1:31" x14ac:dyDescent="0.3">
      <c r="A2563">
        <v>2714048</v>
      </c>
      <c r="B2563">
        <v>1</v>
      </c>
      <c r="C2563" t="s">
        <v>81</v>
      </c>
      <c r="D2563" t="s">
        <v>113</v>
      </c>
      <c r="E2563" t="s">
        <v>161</v>
      </c>
      <c r="F2563" t="s">
        <v>7422</v>
      </c>
      <c r="G2563" t="s">
        <v>163</v>
      </c>
      <c r="H2563" t="s">
        <v>135</v>
      </c>
      <c r="I2563" t="s">
        <v>136</v>
      </c>
      <c r="J2563" t="s">
        <v>137</v>
      </c>
      <c r="K2563" t="s">
        <v>138</v>
      </c>
      <c r="L2563" t="s">
        <v>7423</v>
      </c>
      <c r="M2563" t="s">
        <v>6620</v>
      </c>
      <c r="N2563">
        <v>5.9691666659999996</v>
      </c>
      <c r="O2563">
        <v>0</v>
      </c>
      <c r="P2563">
        <v>34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45.862134410953871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45.862134410953871</v>
      </c>
    </row>
    <row r="2564" spans="1:31" x14ac:dyDescent="0.3">
      <c r="A2564">
        <v>2714340</v>
      </c>
      <c r="B2564">
        <v>1</v>
      </c>
      <c r="C2564" t="s">
        <v>80</v>
      </c>
      <c r="D2564" t="s">
        <v>83</v>
      </c>
      <c r="E2564" t="s">
        <v>161</v>
      </c>
      <c r="F2564" t="s">
        <v>7424</v>
      </c>
      <c r="G2564" t="s">
        <v>409</v>
      </c>
      <c r="H2564" t="s">
        <v>135</v>
      </c>
      <c r="I2564" t="s">
        <v>136</v>
      </c>
      <c r="J2564" t="s">
        <v>137</v>
      </c>
      <c r="K2564" t="s">
        <v>138</v>
      </c>
      <c r="L2564" t="s">
        <v>7425</v>
      </c>
      <c r="M2564" t="s">
        <v>7426</v>
      </c>
      <c r="N2564">
        <v>8.8761111110000002</v>
      </c>
      <c r="O2564">
        <v>0</v>
      </c>
      <c r="P2564">
        <v>151</v>
      </c>
      <c r="Q2564">
        <v>0</v>
      </c>
      <c r="R2564">
        <v>0</v>
      </c>
      <c r="S2564">
        <v>0</v>
      </c>
      <c r="T2564">
        <v>34</v>
      </c>
      <c r="U2564">
        <v>0</v>
      </c>
      <c r="V2564">
        <v>0</v>
      </c>
      <c r="W2564">
        <v>0</v>
      </c>
      <c r="X2564">
        <v>290.66258013802019</v>
      </c>
      <c r="Y2564">
        <v>0</v>
      </c>
      <c r="Z2564">
        <v>0</v>
      </c>
      <c r="AA2564">
        <v>0</v>
      </c>
      <c r="AB2564">
        <v>169.62760309168479</v>
      </c>
      <c r="AC2564">
        <v>0</v>
      </c>
      <c r="AD2564">
        <v>0</v>
      </c>
      <c r="AE2564">
        <v>460.29018322970501</v>
      </c>
    </row>
    <row r="2565" spans="1:31" x14ac:dyDescent="0.3">
      <c r="A2565">
        <v>2713793</v>
      </c>
      <c r="B2565">
        <v>1</v>
      </c>
      <c r="C2565" t="s">
        <v>80</v>
      </c>
      <c r="D2565" t="s">
        <v>107</v>
      </c>
      <c r="E2565" t="s">
        <v>156</v>
      </c>
      <c r="F2565" t="s">
        <v>7427</v>
      </c>
      <c r="G2565" t="s">
        <v>185</v>
      </c>
      <c r="H2565" t="s">
        <v>153</v>
      </c>
      <c r="I2565" t="s">
        <v>136</v>
      </c>
      <c r="J2565" t="s">
        <v>137</v>
      </c>
      <c r="K2565" t="s">
        <v>138</v>
      </c>
      <c r="L2565" t="s">
        <v>7428</v>
      </c>
      <c r="M2565" t="s">
        <v>7429</v>
      </c>
      <c r="N2565">
        <v>1.237222222</v>
      </c>
      <c r="O2565">
        <v>0</v>
      </c>
      <c r="P2565">
        <v>110</v>
      </c>
      <c r="Q2565">
        <v>0</v>
      </c>
      <c r="R2565">
        <v>0</v>
      </c>
      <c r="S2565">
        <v>0</v>
      </c>
      <c r="T2565">
        <v>4</v>
      </c>
      <c r="U2565">
        <v>0</v>
      </c>
      <c r="V2565">
        <v>0</v>
      </c>
      <c r="W2565">
        <v>0</v>
      </c>
      <c r="X2565">
        <v>13.048943434918799</v>
      </c>
      <c r="Y2565">
        <v>0</v>
      </c>
      <c r="Z2565">
        <v>0</v>
      </c>
      <c r="AA2565">
        <v>0</v>
      </c>
      <c r="AB2565">
        <v>5.7529708836281248</v>
      </c>
      <c r="AC2565">
        <v>0</v>
      </c>
      <c r="AD2565">
        <v>0</v>
      </c>
      <c r="AE2565">
        <v>18.801914318546924</v>
      </c>
    </row>
    <row r="2566" spans="1:31" x14ac:dyDescent="0.3">
      <c r="A2566">
        <v>2714042</v>
      </c>
      <c r="B2566">
        <v>1</v>
      </c>
      <c r="C2566" t="s">
        <v>80</v>
      </c>
      <c r="D2566" t="s">
        <v>93</v>
      </c>
      <c r="E2566" t="s">
        <v>161</v>
      </c>
      <c r="F2566" t="s">
        <v>7430</v>
      </c>
      <c r="G2566" t="s">
        <v>163</v>
      </c>
      <c r="H2566" t="s">
        <v>135</v>
      </c>
      <c r="I2566" t="s">
        <v>136</v>
      </c>
      <c r="J2566" t="s">
        <v>137</v>
      </c>
      <c r="K2566" t="s">
        <v>138</v>
      </c>
      <c r="L2566" t="s">
        <v>7431</v>
      </c>
      <c r="M2566" t="s">
        <v>7432</v>
      </c>
      <c r="N2566">
        <v>2.2038888879999998</v>
      </c>
      <c r="O2566">
        <v>0</v>
      </c>
      <c r="P2566">
        <v>0</v>
      </c>
      <c r="Q2566">
        <v>0</v>
      </c>
      <c r="R2566">
        <v>7</v>
      </c>
      <c r="S2566">
        <v>0</v>
      </c>
      <c r="T2566">
        <v>1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1.2555860048163867</v>
      </c>
      <c r="AC2566">
        <v>0</v>
      </c>
      <c r="AD2566">
        <v>0</v>
      </c>
      <c r="AE2566">
        <v>1.2555860048163867</v>
      </c>
    </row>
    <row r="2567" spans="1:31" x14ac:dyDescent="0.3">
      <c r="A2567">
        <v>2714432</v>
      </c>
      <c r="B2567">
        <v>1</v>
      </c>
      <c r="C2567" t="s">
        <v>80</v>
      </c>
      <c r="D2567" t="s">
        <v>94</v>
      </c>
      <c r="E2567" t="s">
        <v>161</v>
      </c>
      <c r="F2567" t="s">
        <v>7433</v>
      </c>
      <c r="G2567" t="s">
        <v>724</v>
      </c>
      <c r="H2567" t="s">
        <v>135</v>
      </c>
      <c r="I2567" t="s">
        <v>136</v>
      </c>
      <c r="J2567" t="s">
        <v>137</v>
      </c>
      <c r="K2567" t="s">
        <v>138</v>
      </c>
      <c r="L2567" t="s">
        <v>7434</v>
      </c>
      <c r="M2567" t="s">
        <v>7435</v>
      </c>
      <c r="N2567">
        <v>3.0988888879999998</v>
      </c>
      <c r="O2567">
        <v>0</v>
      </c>
      <c r="P2567">
        <v>22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10.741466452519278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10.741466452519278</v>
      </c>
    </row>
    <row r="2568" spans="1:31" x14ac:dyDescent="0.3">
      <c r="A2568">
        <v>2713908</v>
      </c>
      <c r="B2568">
        <v>1</v>
      </c>
      <c r="C2568" t="s">
        <v>80</v>
      </c>
      <c r="D2568" t="s">
        <v>93</v>
      </c>
      <c r="E2568" t="s">
        <v>150</v>
      </c>
      <c r="F2568" t="s">
        <v>5855</v>
      </c>
      <c r="G2568" t="s">
        <v>152</v>
      </c>
      <c r="H2568" t="s">
        <v>153</v>
      </c>
      <c r="I2568" t="s">
        <v>136</v>
      </c>
      <c r="J2568" t="s">
        <v>137</v>
      </c>
      <c r="K2568" t="s">
        <v>138</v>
      </c>
      <c r="L2568" t="s">
        <v>7436</v>
      </c>
      <c r="M2568" t="s">
        <v>7437</v>
      </c>
      <c r="N2568">
        <v>0.39</v>
      </c>
      <c r="O2568">
        <v>3</v>
      </c>
      <c r="P2568">
        <v>5</v>
      </c>
      <c r="Q2568">
        <v>39</v>
      </c>
      <c r="R2568">
        <v>2</v>
      </c>
      <c r="S2568">
        <v>10</v>
      </c>
      <c r="T2568">
        <v>12</v>
      </c>
      <c r="U2568">
        <v>1</v>
      </c>
      <c r="V2568">
        <v>0</v>
      </c>
      <c r="W2568">
        <v>1.1315610801693901</v>
      </c>
      <c r="X2568">
        <v>0.72089082786006009</v>
      </c>
      <c r="Y2568">
        <v>50.806643201355605</v>
      </c>
      <c r="Z2568">
        <v>0.42155046743472002</v>
      </c>
      <c r="AA2568">
        <v>8.987347038567691</v>
      </c>
      <c r="AB2568">
        <v>3.9814883933760004</v>
      </c>
      <c r="AC2568">
        <v>8.0074197704592009</v>
      </c>
      <c r="AD2568">
        <v>0</v>
      </c>
      <c r="AE2568">
        <v>74.056900779222673</v>
      </c>
    </row>
    <row r="2569" spans="1:31" x14ac:dyDescent="0.3">
      <c r="A2569">
        <v>2714572</v>
      </c>
      <c r="B2569">
        <v>1</v>
      </c>
      <c r="C2569" t="s">
        <v>80</v>
      </c>
      <c r="D2569" t="s">
        <v>100</v>
      </c>
      <c r="E2569" t="s">
        <v>150</v>
      </c>
      <c r="F2569" t="s">
        <v>7438</v>
      </c>
      <c r="G2569" t="s">
        <v>152</v>
      </c>
      <c r="H2569" t="s">
        <v>153</v>
      </c>
      <c r="I2569" t="s">
        <v>136</v>
      </c>
      <c r="J2569" t="s">
        <v>137</v>
      </c>
      <c r="K2569" t="s">
        <v>138</v>
      </c>
      <c r="L2569" t="s">
        <v>6998</v>
      </c>
      <c r="M2569" t="s">
        <v>7439</v>
      </c>
      <c r="N2569">
        <v>0.62083333299999999</v>
      </c>
      <c r="O2569">
        <v>1</v>
      </c>
      <c r="P2569">
        <v>20</v>
      </c>
      <c r="Q2569">
        <v>1</v>
      </c>
      <c r="R2569">
        <v>35</v>
      </c>
      <c r="S2569">
        <v>4</v>
      </c>
      <c r="T2569">
        <v>7</v>
      </c>
      <c r="U2569">
        <v>1</v>
      </c>
      <c r="V2569">
        <v>0</v>
      </c>
      <c r="W2569">
        <v>5.5248439969475225</v>
      </c>
      <c r="X2569">
        <v>2.3283466815848053</v>
      </c>
      <c r="Y2569">
        <v>1.8449992157847852</v>
      </c>
      <c r="Z2569">
        <v>8.4918819612647258</v>
      </c>
      <c r="AA2569">
        <v>4.263495861990938</v>
      </c>
      <c r="AB2569">
        <v>1.2600250300145992</v>
      </c>
      <c r="AC2569">
        <v>3.6515313051086995</v>
      </c>
      <c r="AD2569">
        <v>0</v>
      </c>
      <c r="AE2569">
        <v>27.365124052696082</v>
      </c>
    </row>
    <row r="2570" spans="1:31" x14ac:dyDescent="0.3">
      <c r="A2570">
        <v>2714031</v>
      </c>
      <c r="B2570">
        <v>1</v>
      </c>
      <c r="C2570" t="s">
        <v>80</v>
      </c>
      <c r="D2570" t="s">
        <v>86</v>
      </c>
      <c r="E2570" t="s">
        <v>145</v>
      </c>
      <c r="F2570" t="s">
        <v>7440</v>
      </c>
      <c r="G2570" t="s">
        <v>181</v>
      </c>
      <c r="H2570" t="s">
        <v>135</v>
      </c>
      <c r="I2570" t="s">
        <v>136</v>
      </c>
      <c r="J2570" t="s">
        <v>137</v>
      </c>
      <c r="K2570" t="s">
        <v>138</v>
      </c>
      <c r="L2570" t="s">
        <v>7441</v>
      </c>
      <c r="M2570" t="s">
        <v>7442</v>
      </c>
      <c r="N2570">
        <v>1.151944444</v>
      </c>
      <c r="O2570">
        <v>0</v>
      </c>
      <c r="P2570">
        <v>1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9.9509993455166677E-3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9.9509993455166677E-3</v>
      </c>
    </row>
    <row r="2571" spans="1:31" x14ac:dyDescent="0.3">
      <c r="A2571">
        <v>2714223</v>
      </c>
      <c r="B2571">
        <v>1</v>
      </c>
      <c r="C2571" t="s">
        <v>81</v>
      </c>
      <c r="D2571" t="s">
        <v>113</v>
      </c>
      <c r="E2571" t="s">
        <v>161</v>
      </c>
      <c r="F2571" t="s">
        <v>7443</v>
      </c>
      <c r="G2571" t="s">
        <v>163</v>
      </c>
      <c r="H2571" t="s">
        <v>135</v>
      </c>
      <c r="I2571" t="s">
        <v>136</v>
      </c>
      <c r="J2571" t="s">
        <v>137</v>
      </c>
      <c r="K2571" t="s">
        <v>138</v>
      </c>
      <c r="L2571" t="s">
        <v>7444</v>
      </c>
      <c r="M2571" t="s">
        <v>7445</v>
      </c>
      <c r="N2571">
        <v>1.9188888879999999</v>
      </c>
      <c r="O2571">
        <v>0</v>
      </c>
      <c r="P2571">
        <v>305</v>
      </c>
      <c r="Q2571">
        <v>0</v>
      </c>
      <c r="R2571">
        <v>26</v>
      </c>
      <c r="S2571">
        <v>0</v>
      </c>
      <c r="T2571">
        <v>25</v>
      </c>
      <c r="U2571">
        <v>0</v>
      </c>
      <c r="V2571">
        <v>0</v>
      </c>
      <c r="W2571">
        <v>0</v>
      </c>
      <c r="X2571">
        <v>93.394925567264821</v>
      </c>
      <c r="Y2571">
        <v>0</v>
      </c>
      <c r="Z2571">
        <v>10.244294590769959</v>
      </c>
      <c r="AA2571">
        <v>0</v>
      </c>
      <c r="AB2571">
        <v>19.788577262773728</v>
      </c>
      <c r="AC2571">
        <v>0</v>
      </c>
      <c r="AD2571">
        <v>0</v>
      </c>
      <c r="AE2571">
        <v>123.4277974208085</v>
      </c>
    </row>
    <row r="2572" spans="1:31" x14ac:dyDescent="0.3">
      <c r="A2572">
        <v>2714054</v>
      </c>
      <c r="B2572">
        <v>1</v>
      </c>
      <c r="C2572" t="s">
        <v>80</v>
      </c>
      <c r="D2572" t="s">
        <v>96</v>
      </c>
      <c r="E2572" t="s">
        <v>145</v>
      </c>
      <c r="F2572" t="s">
        <v>7446</v>
      </c>
      <c r="G2572" t="s">
        <v>147</v>
      </c>
      <c r="H2572" t="s">
        <v>135</v>
      </c>
      <c r="I2572" t="s">
        <v>136</v>
      </c>
      <c r="J2572" t="s">
        <v>137</v>
      </c>
      <c r="K2572" t="s">
        <v>138</v>
      </c>
      <c r="L2572" t="s">
        <v>7447</v>
      </c>
      <c r="M2572" t="s">
        <v>7448</v>
      </c>
      <c r="N2572">
        <v>4.5077777770000003</v>
      </c>
      <c r="O2572">
        <v>0</v>
      </c>
      <c r="P2572">
        <v>1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</row>
    <row r="2573" spans="1:31" x14ac:dyDescent="0.3">
      <c r="A2573">
        <v>2714200</v>
      </c>
      <c r="B2573">
        <v>1</v>
      </c>
      <c r="C2573" t="s">
        <v>80</v>
      </c>
      <c r="D2573" t="s">
        <v>106</v>
      </c>
      <c r="E2573" t="s">
        <v>213</v>
      </c>
      <c r="F2573" t="s">
        <v>451</v>
      </c>
      <c r="G2573" t="s">
        <v>152</v>
      </c>
      <c r="H2573" t="s">
        <v>153</v>
      </c>
      <c r="I2573" t="s">
        <v>136</v>
      </c>
      <c r="J2573" t="s">
        <v>137</v>
      </c>
      <c r="K2573" t="s">
        <v>138</v>
      </c>
      <c r="L2573" t="s">
        <v>7449</v>
      </c>
      <c r="M2573" t="s">
        <v>7450</v>
      </c>
      <c r="N2573">
        <v>3.0838888880000002</v>
      </c>
      <c r="O2573">
        <v>0</v>
      </c>
      <c r="P2573">
        <v>592</v>
      </c>
      <c r="Q2573">
        <v>0</v>
      </c>
      <c r="R2573">
        <v>15</v>
      </c>
      <c r="S2573">
        <v>3</v>
      </c>
      <c r="T2573">
        <v>73</v>
      </c>
      <c r="U2573">
        <v>0</v>
      </c>
      <c r="V2573">
        <v>0</v>
      </c>
      <c r="W2573">
        <v>0</v>
      </c>
      <c r="X2573">
        <v>193.05620568363108</v>
      </c>
      <c r="Y2573">
        <v>0</v>
      </c>
      <c r="Z2573">
        <v>7.0218069699507462</v>
      </c>
      <c r="AA2573">
        <v>62.043411608307252</v>
      </c>
      <c r="AB2573">
        <v>82.371520707588019</v>
      </c>
      <c r="AC2573">
        <v>0</v>
      </c>
      <c r="AD2573">
        <v>0</v>
      </c>
      <c r="AE2573">
        <v>344.49294496947709</v>
      </c>
    </row>
    <row r="2574" spans="1:31" x14ac:dyDescent="0.3">
      <c r="A2574">
        <v>2713762</v>
      </c>
      <c r="B2574">
        <v>1</v>
      </c>
      <c r="C2574" t="s">
        <v>81</v>
      </c>
      <c r="D2574" t="s">
        <v>122</v>
      </c>
      <c r="E2574" t="s">
        <v>150</v>
      </c>
      <c r="F2574" t="s">
        <v>678</v>
      </c>
      <c r="G2574" t="s">
        <v>152</v>
      </c>
      <c r="H2574" t="s">
        <v>153</v>
      </c>
      <c r="I2574" t="s">
        <v>136</v>
      </c>
      <c r="J2574" t="s">
        <v>137</v>
      </c>
      <c r="K2574" t="s">
        <v>138</v>
      </c>
      <c r="L2574" t="s">
        <v>7055</v>
      </c>
      <c r="M2574" t="s">
        <v>7451</v>
      </c>
      <c r="N2574">
        <v>0.78027777700000001</v>
      </c>
      <c r="O2574">
        <v>0</v>
      </c>
      <c r="P2574">
        <v>138</v>
      </c>
      <c r="Q2574">
        <v>0</v>
      </c>
      <c r="R2574">
        <v>0</v>
      </c>
      <c r="S2574">
        <v>14</v>
      </c>
      <c r="T2574">
        <v>12</v>
      </c>
      <c r="U2574">
        <v>1</v>
      </c>
      <c r="V2574">
        <v>0</v>
      </c>
      <c r="W2574">
        <v>0</v>
      </c>
      <c r="X2574">
        <v>10.560122399134318</v>
      </c>
      <c r="Y2574">
        <v>0</v>
      </c>
      <c r="Z2574">
        <v>0</v>
      </c>
      <c r="AA2574">
        <v>6.6181384212027501</v>
      </c>
      <c r="AB2574">
        <v>5.2959662505642671</v>
      </c>
      <c r="AC2574">
        <v>0</v>
      </c>
      <c r="AD2574">
        <v>0</v>
      </c>
      <c r="AE2574">
        <v>22.474227070901335</v>
      </c>
    </row>
    <row r="2575" spans="1:31" x14ac:dyDescent="0.3">
      <c r="A2575">
        <v>2714509</v>
      </c>
      <c r="B2575">
        <v>1</v>
      </c>
      <c r="C2575" t="s">
        <v>80</v>
      </c>
      <c r="D2575" t="s">
        <v>94</v>
      </c>
      <c r="E2575" t="s">
        <v>145</v>
      </c>
      <c r="F2575" t="s">
        <v>7452</v>
      </c>
      <c r="G2575" t="s">
        <v>181</v>
      </c>
      <c r="H2575" t="s">
        <v>135</v>
      </c>
      <c r="I2575" t="s">
        <v>136</v>
      </c>
      <c r="J2575" t="s">
        <v>137</v>
      </c>
      <c r="K2575" t="s">
        <v>138</v>
      </c>
      <c r="L2575" t="s">
        <v>7453</v>
      </c>
      <c r="M2575" t="s">
        <v>7454</v>
      </c>
      <c r="N2575">
        <v>2.883611111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1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</row>
    <row r="2576" spans="1:31" x14ac:dyDescent="0.3">
      <c r="A2576">
        <v>2714449</v>
      </c>
      <c r="B2576">
        <v>1</v>
      </c>
      <c r="C2576" t="s">
        <v>80</v>
      </c>
      <c r="D2576" t="s">
        <v>104</v>
      </c>
      <c r="E2576" t="s">
        <v>156</v>
      </c>
      <c r="F2576" t="s">
        <v>7455</v>
      </c>
      <c r="G2576" t="s">
        <v>185</v>
      </c>
      <c r="H2576" t="s">
        <v>153</v>
      </c>
      <c r="I2576" t="s">
        <v>136</v>
      </c>
      <c r="J2576" t="s">
        <v>137</v>
      </c>
      <c r="K2576" t="s">
        <v>138</v>
      </c>
      <c r="L2576" t="s">
        <v>7456</v>
      </c>
      <c r="M2576" t="s">
        <v>7457</v>
      </c>
      <c r="N2576">
        <v>1.981944444</v>
      </c>
      <c r="O2576">
        <v>1</v>
      </c>
      <c r="P2576">
        <v>12</v>
      </c>
      <c r="Q2576">
        <v>2</v>
      </c>
      <c r="R2576">
        <v>1</v>
      </c>
      <c r="S2576">
        <v>3</v>
      </c>
      <c r="T2576">
        <v>9</v>
      </c>
      <c r="U2576">
        <v>0</v>
      </c>
      <c r="V2576">
        <v>0</v>
      </c>
      <c r="W2576">
        <v>0.45000599137933328</v>
      </c>
      <c r="X2576">
        <v>19.445613329989911</v>
      </c>
      <c r="Y2576">
        <v>4.4054200561494996</v>
      </c>
      <c r="Z2576">
        <v>0</v>
      </c>
      <c r="AA2576">
        <v>320.23336806091908</v>
      </c>
      <c r="AB2576">
        <v>12.443726450248798</v>
      </c>
      <c r="AC2576">
        <v>0</v>
      </c>
      <c r="AD2576">
        <v>0</v>
      </c>
      <c r="AE2576">
        <v>356.97813388868661</v>
      </c>
    </row>
    <row r="2577" spans="1:31" x14ac:dyDescent="0.3">
      <c r="A2577">
        <v>2714154</v>
      </c>
      <c r="B2577">
        <v>1</v>
      </c>
      <c r="C2577" t="s">
        <v>80</v>
      </c>
      <c r="D2577" t="s">
        <v>94</v>
      </c>
      <c r="E2577" t="s">
        <v>150</v>
      </c>
      <c r="F2577" t="s">
        <v>6356</v>
      </c>
      <c r="G2577" t="s">
        <v>152</v>
      </c>
      <c r="H2577" t="s">
        <v>153</v>
      </c>
      <c r="I2577" t="s">
        <v>136</v>
      </c>
      <c r="J2577" t="s">
        <v>137</v>
      </c>
      <c r="K2577" t="s">
        <v>138</v>
      </c>
      <c r="L2577" t="s">
        <v>7458</v>
      </c>
      <c r="M2577" t="s">
        <v>7459</v>
      </c>
      <c r="N2577">
        <v>4.1124999999999998</v>
      </c>
      <c r="O2577">
        <v>0</v>
      </c>
      <c r="P2577">
        <v>924</v>
      </c>
      <c r="Q2577">
        <v>34</v>
      </c>
      <c r="R2577">
        <v>33</v>
      </c>
      <c r="S2577">
        <v>16</v>
      </c>
      <c r="T2577">
        <v>175</v>
      </c>
      <c r="U2577">
        <v>0</v>
      </c>
      <c r="V2577">
        <v>0</v>
      </c>
      <c r="W2577">
        <v>0</v>
      </c>
      <c r="X2577">
        <v>497.05607933657973</v>
      </c>
      <c r="Y2577">
        <v>69.887179254841485</v>
      </c>
      <c r="Z2577">
        <v>7.2670789827276554</v>
      </c>
      <c r="AA2577">
        <v>581.81993659306113</v>
      </c>
      <c r="AB2577">
        <v>250.17749771606242</v>
      </c>
      <c r="AC2577">
        <v>0</v>
      </c>
      <c r="AD2577">
        <v>0</v>
      </c>
      <c r="AE2577">
        <v>1406.2077718832722</v>
      </c>
    </row>
    <row r="2578" spans="1:31" x14ac:dyDescent="0.3">
      <c r="A2578">
        <v>2714117</v>
      </c>
      <c r="B2578">
        <v>1</v>
      </c>
      <c r="C2578" t="s">
        <v>81</v>
      </c>
      <c r="D2578" t="s">
        <v>113</v>
      </c>
      <c r="E2578" t="s">
        <v>213</v>
      </c>
      <c r="F2578" t="s">
        <v>7460</v>
      </c>
      <c r="G2578" t="s">
        <v>2306</v>
      </c>
      <c r="H2578" t="s">
        <v>153</v>
      </c>
      <c r="I2578" t="s">
        <v>136</v>
      </c>
      <c r="J2578" t="s">
        <v>137</v>
      </c>
      <c r="K2578" t="s">
        <v>138</v>
      </c>
      <c r="L2578" t="s">
        <v>7461</v>
      </c>
      <c r="M2578" t="s">
        <v>6842</v>
      </c>
      <c r="N2578">
        <v>1.217777777</v>
      </c>
      <c r="O2578">
        <v>7</v>
      </c>
      <c r="P2578">
        <v>1624</v>
      </c>
      <c r="Q2578">
        <v>16</v>
      </c>
      <c r="R2578">
        <v>410</v>
      </c>
      <c r="S2578">
        <v>6</v>
      </c>
      <c r="T2578">
        <v>128</v>
      </c>
      <c r="U2578">
        <v>0</v>
      </c>
      <c r="V2578">
        <v>0</v>
      </c>
      <c r="W2578">
        <v>1.9430602098825072</v>
      </c>
      <c r="X2578">
        <v>333.76010006517475</v>
      </c>
      <c r="Y2578">
        <v>13.573586845446078</v>
      </c>
      <c r="Z2578">
        <v>58.138225926326641</v>
      </c>
      <c r="AA2578">
        <v>32.466780449774106</v>
      </c>
      <c r="AB2578">
        <v>70.782514062454609</v>
      </c>
      <c r="AC2578">
        <v>0</v>
      </c>
      <c r="AD2578">
        <v>0</v>
      </c>
      <c r="AE2578">
        <v>510.66426755905866</v>
      </c>
    </row>
    <row r="2579" spans="1:31" x14ac:dyDescent="0.3">
      <c r="A2579">
        <v>2714071</v>
      </c>
      <c r="B2579">
        <v>1</v>
      </c>
      <c r="C2579" t="s">
        <v>81</v>
      </c>
      <c r="D2579" t="s">
        <v>127</v>
      </c>
      <c r="E2579" t="s">
        <v>161</v>
      </c>
      <c r="F2579" t="s">
        <v>7462</v>
      </c>
      <c r="G2579" t="s">
        <v>163</v>
      </c>
      <c r="H2579" t="s">
        <v>135</v>
      </c>
      <c r="I2579" t="s">
        <v>136</v>
      </c>
      <c r="J2579" t="s">
        <v>137</v>
      </c>
      <c r="K2579" t="s">
        <v>138</v>
      </c>
      <c r="L2579" t="s">
        <v>7463</v>
      </c>
      <c r="M2579" t="s">
        <v>7464</v>
      </c>
      <c r="N2579">
        <v>1.3205555550000001</v>
      </c>
      <c r="O2579">
        <v>0</v>
      </c>
      <c r="P2579">
        <v>243</v>
      </c>
      <c r="Q2579">
        <v>0</v>
      </c>
      <c r="R2579">
        <v>3</v>
      </c>
      <c r="S2579">
        <v>0</v>
      </c>
      <c r="T2579">
        <v>8</v>
      </c>
      <c r="U2579">
        <v>0</v>
      </c>
      <c r="V2579">
        <v>0</v>
      </c>
      <c r="W2579">
        <v>0</v>
      </c>
      <c r="X2579">
        <v>56.603292539143474</v>
      </c>
      <c r="Y2579">
        <v>0</v>
      </c>
      <c r="Z2579">
        <v>2.3363925032929385</v>
      </c>
      <c r="AA2579">
        <v>0</v>
      </c>
      <c r="AB2579">
        <v>2.8684546073114503</v>
      </c>
      <c r="AC2579">
        <v>0</v>
      </c>
      <c r="AD2579">
        <v>0</v>
      </c>
      <c r="AE2579">
        <v>61.808139649747865</v>
      </c>
    </row>
    <row r="2580" spans="1:31" x14ac:dyDescent="0.3">
      <c r="A2580">
        <v>2714014</v>
      </c>
      <c r="B2580">
        <v>1</v>
      </c>
      <c r="C2580" t="s">
        <v>80</v>
      </c>
      <c r="D2580" t="s">
        <v>108</v>
      </c>
      <c r="E2580" t="s">
        <v>132</v>
      </c>
      <c r="F2580" t="s">
        <v>7465</v>
      </c>
      <c r="G2580" t="s">
        <v>3062</v>
      </c>
      <c r="H2580" t="s">
        <v>135</v>
      </c>
      <c r="I2580" t="s">
        <v>136</v>
      </c>
      <c r="J2580" t="s">
        <v>137</v>
      </c>
      <c r="K2580" t="s">
        <v>138</v>
      </c>
      <c r="L2580" t="s">
        <v>7466</v>
      </c>
      <c r="M2580" t="s">
        <v>7467</v>
      </c>
      <c r="N2580">
        <v>2.7258333330000002</v>
      </c>
      <c r="O2580">
        <v>0</v>
      </c>
      <c r="P2580">
        <v>100</v>
      </c>
      <c r="Q2580">
        <v>0</v>
      </c>
      <c r="R2580">
        <v>11</v>
      </c>
      <c r="S2580">
        <v>0</v>
      </c>
      <c r="T2580">
        <v>37</v>
      </c>
      <c r="U2580">
        <v>0</v>
      </c>
      <c r="V2580">
        <v>0</v>
      </c>
      <c r="W2580">
        <v>0</v>
      </c>
      <c r="X2580">
        <v>42.738246066967314</v>
      </c>
      <c r="Y2580">
        <v>0</v>
      </c>
      <c r="Z2580">
        <v>0</v>
      </c>
      <c r="AA2580">
        <v>0</v>
      </c>
      <c r="AB2580">
        <v>44.829535323924553</v>
      </c>
      <c r="AC2580">
        <v>0</v>
      </c>
      <c r="AD2580">
        <v>0</v>
      </c>
      <c r="AE2580">
        <v>87.567781390891867</v>
      </c>
    </row>
    <row r="2581" spans="1:31" x14ac:dyDescent="0.3">
      <c r="A2581">
        <v>2714263</v>
      </c>
      <c r="B2581">
        <v>1</v>
      </c>
      <c r="C2581" t="s">
        <v>80</v>
      </c>
      <c r="D2581" t="s">
        <v>83</v>
      </c>
      <c r="E2581" t="s">
        <v>145</v>
      </c>
      <c r="F2581" t="s">
        <v>7468</v>
      </c>
      <c r="G2581" t="s">
        <v>230</v>
      </c>
      <c r="H2581" t="s">
        <v>135</v>
      </c>
      <c r="I2581" t="s">
        <v>136</v>
      </c>
      <c r="J2581" t="s">
        <v>137</v>
      </c>
      <c r="K2581" t="s">
        <v>138</v>
      </c>
      <c r="L2581" t="s">
        <v>7469</v>
      </c>
      <c r="M2581" t="s">
        <v>7470</v>
      </c>
      <c r="N2581">
        <v>2.0308333329999999</v>
      </c>
      <c r="O2581">
        <v>0</v>
      </c>
      <c r="P2581">
        <v>5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2.2002689660808268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2.2002689660808268</v>
      </c>
    </row>
    <row r="2582" spans="1:31" x14ac:dyDescent="0.3">
      <c r="A2582">
        <v>2713722</v>
      </c>
      <c r="B2582">
        <v>1</v>
      </c>
      <c r="C2582" t="s">
        <v>81</v>
      </c>
      <c r="D2582" t="s">
        <v>118</v>
      </c>
      <c r="E2582" t="s">
        <v>132</v>
      </c>
      <c r="F2582" t="s">
        <v>4410</v>
      </c>
      <c r="G2582" t="s">
        <v>300</v>
      </c>
      <c r="H2582" t="s">
        <v>135</v>
      </c>
      <c r="I2582" t="s">
        <v>136</v>
      </c>
      <c r="J2582" t="s">
        <v>137</v>
      </c>
      <c r="K2582" t="s">
        <v>210</v>
      </c>
      <c r="L2582" t="s">
        <v>7471</v>
      </c>
      <c r="M2582" t="s">
        <v>7472</v>
      </c>
      <c r="N2582">
        <v>6.4963888880000003</v>
      </c>
      <c r="O2582">
        <v>0</v>
      </c>
      <c r="P2582">
        <v>164</v>
      </c>
      <c r="Q2582">
        <v>0</v>
      </c>
      <c r="R2582">
        <v>7</v>
      </c>
      <c r="S2582">
        <v>0</v>
      </c>
      <c r="T2582">
        <v>20</v>
      </c>
      <c r="U2582">
        <v>0</v>
      </c>
      <c r="V2582">
        <v>0</v>
      </c>
      <c r="W2582">
        <v>0</v>
      </c>
      <c r="X2582">
        <v>200.85240830380624</v>
      </c>
      <c r="Y2582">
        <v>0</v>
      </c>
      <c r="Z2582">
        <v>2.39247611149547</v>
      </c>
      <c r="AA2582">
        <v>0</v>
      </c>
      <c r="AB2582">
        <v>22.197469604306949</v>
      </c>
      <c r="AC2582">
        <v>0</v>
      </c>
      <c r="AD2582">
        <v>0</v>
      </c>
      <c r="AE2582">
        <v>225.44235401960867</v>
      </c>
    </row>
    <row r="2583" spans="1:31" x14ac:dyDescent="0.3">
      <c r="A2583">
        <v>2714409</v>
      </c>
      <c r="B2583">
        <v>1</v>
      </c>
      <c r="C2583" t="s">
        <v>81</v>
      </c>
      <c r="D2583" t="s">
        <v>112</v>
      </c>
      <c r="E2583" t="s">
        <v>161</v>
      </c>
      <c r="F2583" t="s">
        <v>7473</v>
      </c>
      <c r="G2583" t="s">
        <v>163</v>
      </c>
      <c r="H2583" t="s">
        <v>135</v>
      </c>
      <c r="I2583" t="s">
        <v>136</v>
      </c>
      <c r="J2583" t="s">
        <v>137</v>
      </c>
      <c r="K2583" t="s">
        <v>138</v>
      </c>
      <c r="L2583" t="s">
        <v>7474</v>
      </c>
      <c r="M2583" t="s">
        <v>7475</v>
      </c>
      <c r="N2583">
        <v>4.4163888880000002</v>
      </c>
      <c r="O2583">
        <v>0</v>
      </c>
      <c r="P2583">
        <v>0</v>
      </c>
      <c r="Q2583">
        <v>0</v>
      </c>
      <c r="R2583">
        <v>20</v>
      </c>
      <c r="S2583">
        <v>0</v>
      </c>
      <c r="T2583">
        <v>2</v>
      </c>
      <c r="U2583">
        <v>0</v>
      </c>
      <c r="V2583">
        <v>1</v>
      </c>
      <c r="W2583">
        <v>0</v>
      </c>
      <c r="X2583">
        <v>0</v>
      </c>
      <c r="Y2583">
        <v>0</v>
      </c>
      <c r="Z2583">
        <v>3.7970452519066673</v>
      </c>
      <c r="AA2583">
        <v>0</v>
      </c>
      <c r="AB2583">
        <v>6.623449325691726</v>
      </c>
      <c r="AC2583">
        <v>0</v>
      </c>
      <c r="AD2583">
        <v>13.455030322451542</v>
      </c>
      <c r="AE2583">
        <v>23.875524900049935</v>
      </c>
    </row>
    <row r="2584" spans="1:31" x14ac:dyDescent="0.3">
      <c r="A2584">
        <v>2714515</v>
      </c>
      <c r="B2584">
        <v>1</v>
      </c>
      <c r="C2584" t="s">
        <v>80</v>
      </c>
      <c r="D2584" t="s">
        <v>88</v>
      </c>
      <c r="E2584" t="s">
        <v>145</v>
      </c>
      <c r="F2584" t="s">
        <v>7476</v>
      </c>
      <c r="G2584" t="s">
        <v>181</v>
      </c>
      <c r="H2584" t="s">
        <v>135</v>
      </c>
      <c r="I2584" t="s">
        <v>136</v>
      </c>
      <c r="J2584" t="s">
        <v>137</v>
      </c>
      <c r="K2584" t="s">
        <v>138</v>
      </c>
      <c r="L2584" t="s">
        <v>7477</v>
      </c>
      <c r="M2584" t="s">
        <v>7478</v>
      </c>
      <c r="N2584">
        <v>4.2133333329999996</v>
      </c>
      <c r="O2584">
        <v>0</v>
      </c>
      <c r="P2584">
        <v>2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3.0987379263039299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3.0987379263039299</v>
      </c>
    </row>
    <row r="2585" spans="1:31" x14ac:dyDescent="0.3">
      <c r="A2585">
        <v>2713994</v>
      </c>
      <c r="B2585">
        <v>1</v>
      </c>
      <c r="C2585" t="s">
        <v>80</v>
      </c>
      <c r="D2585" t="s">
        <v>90</v>
      </c>
      <c r="E2585" t="s">
        <v>161</v>
      </c>
      <c r="F2585" t="s">
        <v>7479</v>
      </c>
      <c r="G2585" t="s">
        <v>163</v>
      </c>
      <c r="H2585" t="s">
        <v>135</v>
      </c>
      <c r="I2585" t="s">
        <v>136</v>
      </c>
      <c r="J2585" t="s">
        <v>137</v>
      </c>
      <c r="K2585" t="s">
        <v>138</v>
      </c>
      <c r="L2585" t="s">
        <v>7480</v>
      </c>
      <c r="M2585" t="s">
        <v>7481</v>
      </c>
      <c r="N2585">
        <v>1.175277777</v>
      </c>
      <c r="O2585">
        <v>0</v>
      </c>
      <c r="P2585">
        <v>132</v>
      </c>
      <c r="Q2585">
        <v>0</v>
      </c>
      <c r="R2585">
        <v>0</v>
      </c>
      <c r="S2585">
        <v>0</v>
      </c>
      <c r="T2585">
        <v>44</v>
      </c>
      <c r="U2585">
        <v>0</v>
      </c>
      <c r="V2585">
        <v>0</v>
      </c>
      <c r="W2585">
        <v>0</v>
      </c>
      <c r="X2585">
        <v>24.582508274425734</v>
      </c>
      <c r="Y2585">
        <v>0</v>
      </c>
      <c r="Z2585">
        <v>0</v>
      </c>
      <c r="AA2585">
        <v>0</v>
      </c>
      <c r="AB2585">
        <v>19.314207433548059</v>
      </c>
      <c r="AC2585">
        <v>0</v>
      </c>
      <c r="AD2585">
        <v>0</v>
      </c>
      <c r="AE2585">
        <v>43.896715707973797</v>
      </c>
    </row>
    <row r="2586" spans="1:31" x14ac:dyDescent="0.3">
      <c r="A2586">
        <v>2713802</v>
      </c>
      <c r="B2586">
        <v>1</v>
      </c>
      <c r="C2586" t="s">
        <v>81</v>
      </c>
      <c r="D2586" t="s">
        <v>116</v>
      </c>
      <c r="E2586" t="s">
        <v>150</v>
      </c>
      <c r="F2586" t="s">
        <v>7482</v>
      </c>
      <c r="G2586" t="s">
        <v>158</v>
      </c>
      <c r="H2586" t="s">
        <v>153</v>
      </c>
      <c r="I2586" t="s">
        <v>136</v>
      </c>
      <c r="J2586" t="s">
        <v>3</v>
      </c>
      <c r="K2586" t="s">
        <v>138</v>
      </c>
      <c r="L2586" t="s">
        <v>7483</v>
      </c>
      <c r="M2586" t="s">
        <v>7484</v>
      </c>
      <c r="N2586">
        <v>0.55722222200000004</v>
      </c>
      <c r="O2586">
        <v>0</v>
      </c>
      <c r="P2586">
        <v>3524</v>
      </c>
      <c r="Q2586">
        <v>0</v>
      </c>
      <c r="R2586">
        <v>48</v>
      </c>
      <c r="S2586">
        <v>2</v>
      </c>
      <c r="T2586">
        <v>198</v>
      </c>
      <c r="U2586">
        <v>0</v>
      </c>
      <c r="V2586">
        <v>0</v>
      </c>
      <c r="W2586">
        <v>0</v>
      </c>
      <c r="X2586">
        <v>374.44388898298041</v>
      </c>
      <c r="Y2586">
        <v>0</v>
      </c>
      <c r="Z2586">
        <v>5.4983681351609421</v>
      </c>
      <c r="AA2586">
        <v>28.989421704360279</v>
      </c>
      <c r="AB2586">
        <v>71.193667482492032</v>
      </c>
      <c r="AC2586">
        <v>0</v>
      </c>
      <c r="AD2586">
        <v>0</v>
      </c>
      <c r="AE2586">
        <v>480.12534630499363</v>
      </c>
    </row>
    <row r="2587" spans="1:31" x14ac:dyDescent="0.3">
      <c r="A2587">
        <v>2714466</v>
      </c>
      <c r="B2587">
        <v>1</v>
      </c>
      <c r="C2587" t="s">
        <v>81</v>
      </c>
      <c r="D2587" t="s">
        <v>113</v>
      </c>
      <c r="E2587" t="s">
        <v>161</v>
      </c>
      <c r="F2587" t="s">
        <v>7485</v>
      </c>
      <c r="G2587" t="s">
        <v>202</v>
      </c>
      <c r="H2587" t="s">
        <v>135</v>
      </c>
      <c r="I2587" t="s">
        <v>136</v>
      </c>
      <c r="J2587" t="s">
        <v>137</v>
      </c>
      <c r="K2587" t="s">
        <v>138</v>
      </c>
      <c r="L2587" t="s">
        <v>7486</v>
      </c>
      <c r="M2587" t="s">
        <v>7487</v>
      </c>
      <c r="N2587">
        <v>5.1552777770000002</v>
      </c>
      <c r="O2587">
        <v>0</v>
      </c>
      <c r="P2587">
        <v>5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3.5125720679033994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3.5125720679033994</v>
      </c>
    </row>
    <row r="2588" spans="1:31" x14ac:dyDescent="0.3">
      <c r="A2588">
        <v>2714280</v>
      </c>
      <c r="B2588">
        <v>1</v>
      </c>
      <c r="C2588" t="s">
        <v>80</v>
      </c>
      <c r="D2588" t="s">
        <v>84</v>
      </c>
      <c r="E2588" t="s">
        <v>156</v>
      </c>
      <c r="F2588" t="s">
        <v>7488</v>
      </c>
      <c r="G2588" t="s">
        <v>1361</v>
      </c>
      <c r="H2588" t="s">
        <v>153</v>
      </c>
      <c r="I2588" t="s">
        <v>136</v>
      </c>
      <c r="J2588" t="s">
        <v>137</v>
      </c>
      <c r="K2588" t="s">
        <v>138</v>
      </c>
      <c r="L2588" t="s">
        <v>7489</v>
      </c>
      <c r="M2588" t="s">
        <v>7490</v>
      </c>
      <c r="N2588">
        <v>2.5205555550000001</v>
      </c>
      <c r="O2588">
        <v>0</v>
      </c>
      <c r="P2588">
        <v>142</v>
      </c>
      <c r="Q2588">
        <v>0</v>
      </c>
      <c r="R2588">
        <v>2</v>
      </c>
      <c r="S2588">
        <v>0</v>
      </c>
      <c r="T2588">
        <v>5</v>
      </c>
      <c r="U2588">
        <v>0</v>
      </c>
      <c r="V2588">
        <v>0</v>
      </c>
      <c r="W2588">
        <v>0</v>
      </c>
      <c r="X2588">
        <v>76.322744793816298</v>
      </c>
      <c r="Y2588">
        <v>0</v>
      </c>
      <c r="Z2588">
        <v>2.2670581471890916</v>
      </c>
      <c r="AA2588">
        <v>0</v>
      </c>
      <c r="AB2588">
        <v>14.762132870697261</v>
      </c>
      <c r="AC2588">
        <v>0</v>
      </c>
      <c r="AD2588">
        <v>0</v>
      </c>
      <c r="AE2588">
        <v>93.351935811702646</v>
      </c>
    </row>
    <row r="2589" spans="1:31" x14ac:dyDescent="0.3">
      <c r="A2589">
        <v>2713925</v>
      </c>
      <c r="B2589">
        <v>1</v>
      </c>
      <c r="C2589" t="s">
        <v>80</v>
      </c>
      <c r="D2589" t="s">
        <v>104</v>
      </c>
      <c r="E2589" t="s">
        <v>161</v>
      </c>
      <c r="F2589" t="s">
        <v>7491</v>
      </c>
      <c r="G2589" t="s">
        <v>724</v>
      </c>
      <c r="H2589" t="s">
        <v>135</v>
      </c>
      <c r="I2589" t="s">
        <v>136</v>
      </c>
      <c r="J2589" t="s">
        <v>137</v>
      </c>
      <c r="K2589" t="s">
        <v>138</v>
      </c>
      <c r="L2589" t="s">
        <v>7492</v>
      </c>
      <c r="M2589" t="s">
        <v>7493</v>
      </c>
      <c r="N2589">
        <v>3.2005555550000002</v>
      </c>
      <c r="O2589">
        <v>0</v>
      </c>
      <c r="P2589">
        <v>12</v>
      </c>
      <c r="Q2589">
        <v>0</v>
      </c>
      <c r="R2589">
        <v>28</v>
      </c>
      <c r="S2589">
        <v>0</v>
      </c>
      <c r="T2589">
        <v>2</v>
      </c>
      <c r="U2589">
        <v>0</v>
      </c>
      <c r="V2589">
        <v>0</v>
      </c>
      <c r="W2589">
        <v>0</v>
      </c>
      <c r="X2589">
        <v>2.0937533357945237</v>
      </c>
      <c r="Y2589">
        <v>0</v>
      </c>
      <c r="Z2589">
        <v>0.86226240091553341</v>
      </c>
      <c r="AA2589">
        <v>0</v>
      </c>
      <c r="AB2589">
        <v>0</v>
      </c>
      <c r="AC2589">
        <v>0</v>
      </c>
      <c r="AD2589">
        <v>0</v>
      </c>
      <c r="AE2589">
        <v>2.9560157367100572</v>
      </c>
    </row>
    <row r="2590" spans="1:31" x14ac:dyDescent="0.3">
      <c r="A2590">
        <v>2714472</v>
      </c>
      <c r="B2590">
        <v>1</v>
      </c>
      <c r="C2590" t="s">
        <v>80</v>
      </c>
      <c r="D2590" t="s">
        <v>95</v>
      </c>
      <c r="E2590" t="s">
        <v>161</v>
      </c>
      <c r="F2590" t="s">
        <v>7494</v>
      </c>
      <c r="G2590" t="s">
        <v>163</v>
      </c>
      <c r="H2590" t="s">
        <v>135</v>
      </c>
      <c r="I2590" t="s">
        <v>136</v>
      </c>
      <c r="J2590" t="s">
        <v>137</v>
      </c>
      <c r="K2590" t="s">
        <v>138</v>
      </c>
      <c r="L2590" t="s">
        <v>7495</v>
      </c>
      <c r="M2590" t="s">
        <v>7496</v>
      </c>
      <c r="N2590">
        <v>5.2961111110000001</v>
      </c>
      <c r="O2590">
        <v>0</v>
      </c>
      <c r="P2590">
        <v>19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15.137660667444205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15.137660667444205</v>
      </c>
    </row>
    <row r="2591" spans="1:31" x14ac:dyDescent="0.3">
      <c r="A2591">
        <v>2713651</v>
      </c>
      <c r="B2591">
        <v>2</v>
      </c>
      <c r="C2591" t="s">
        <v>81</v>
      </c>
      <c r="D2591" t="s">
        <v>118</v>
      </c>
      <c r="E2591" t="s">
        <v>213</v>
      </c>
      <c r="F2591" t="s">
        <v>5397</v>
      </c>
      <c r="G2591" t="s">
        <v>185</v>
      </c>
      <c r="H2591" t="s">
        <v>153</v>
      </c>
      <c r="I2591" t="s">
        <v>136</v>
      </c>
      <c r="J2591" t="s">
        <v>137</v>
      </c>
      <c r="K2591" t="s">
        <v>138</v>
      </c>
      <c r="L2591" t="s">
        <v>6521</v>
      </c>
      <c r="M2591" t="s">
        <v>7497</v>
      </c>
      <c r="N2591">
        <v>1.115555555</v>
      </c>
      <c r="O2591">
        <v>2</v>
      </c>
      <c r="P2591">
        <v>466</v>
      </c>
      <c r="Q2591">
        <v>49</v>
      </c>
      <c r="R2591">
        <v>70</v>
      </c>
      <c r="S2591">
        <v>20</v>
      </c>
      <c r="T2591">
        <v>52</v>
      </c>
      <c r="U2591">
        <v>0</v>
      </c>
      <c r="V2591">
        <v>0</v>
      </c>
      <c r="W2591">
        <v>0.97895726949866668</v>
      </c>
      <c r="X2591">
        <v>97.539700765775763</v>
      </c>
      <c r="Y2591">
        <v>39.393070932468355</v>
      </c>
      <c r="Z2591">
        <v>5.2155326013230408</v>
      </c>
      <c r="AA2591">
        <v>341.98236792037955</v>
      </c>
      <c r="AB2591">
        <v>17.850463962326057</v>
      </c>
      <c r="AC2591">
        <v>0</v>
      </c>
      <c r="AD2591">
        <v>0</v>
      </c>
      <c r="AE2591">
        <v>502.96009345177146</v>
      </c>
    </row>
    <row r="2592" spans="1:31" x14ac:dyDescent="0.3">
      <c r="A2592">
        <v>2714323</v>
      </c>
      <c r="B2592">
        <v>1</v>
      </c>
      <c r="C2592" t="s">
        <v>81</v>
      </c>
      <c r="D2592" t="s">
        <v>115</v>
      </c>
      <c r="E2592" t="s">
        <v>161</v>
      </c>
      <c r="F2592" t="s">
        <v>7498</v>
      </c>
      <c r="G2592" t="s">
        <v>163</v>
      </c>
      <c r="H2592" t="s">
        <v>135</v>
      </c>
      <c r="I2592" t="s">
        <v>136</v>
      </c>
      <c r="J2592" t="s">
        <v>137</v>
      </c>
      <c r="K2592" t="s">
        <v>138</v>
      </c>
      <c r="L2592" t="s">
        <v>7499</v>
      </c>
      <c r="M2592" t="s">
        <v>7500</v>
      </c>
      <c r="N2592">
        <v>3.2536111110000001</v>
      </c>
      <c r="O2592">
        <v>0</v>
      </c>
      <c r="P2592">
        <v>1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0.27691917080172751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0.27691917080172751</v>
      </c>
    </row>
    <row r="2593" spans="1:31" x14ac:dyDescent="0.3">
      <c r="A2593">
        <v>2713782</v>
      </c>
      <c r="B2593">
        <v>1</v>
      </c>
      <c r="C2593" t="s">
        <v>80</v>
      </c>
      <c r="D2593" t="s">
        <v>82</v>
      </c>
      <c r="E2593" t="s">
        <v>145</v>
      </c>
      <c r="F2593" t="s">
        <v>7501</v>
      </c>
      <c r="G2593" t="s">
        <v>230</v>
      </c>
      <c r="H2593" t="s">
        <v>135</v>
      </c>
      <c r="I2593" t="s">
        <v>136</v>
      </c>
      <c r="J2593" t="s">
        <v>137</v>
      </c>
      <c r="K2593" t="s">
        <v>138</v>
      </c>
      <c r="L2593" t="s">
        <v>7502</v>
      </c>
      <c r="M2593" t="s">
        <v>7503</v>
      </c>
      <c r="N2593">
        <v>4.0416666660000002</v>
      </c>
      <c r="O2593">
        <v>0</v>
      </c>
      <c r="P2593">
        <v>1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0.67773480394616004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0.67773480394616004</v>
      </c>
    </row>
    <row r="2594" spans="1:31" x14ac:dyDescent="0.3">
      <c r="A2594">
        <v>2714247</v>
      </c>
      <c r="B2594">
        <v>2</v>
      </c>
      <c r="C2594" t="s">
        <v>80</v>
      </c>
      <c r="D2594" t="s">
        <v>84</v>
      </c>
      <c r="E2594" t="s">
        <v>132</v>
      </c>
      <c r="F2594" t="s">
        <v>208</v>
      </c>
      <c r="G2594" t="s">
        <v>163</v>
      </c>
      <c r="H2594" t="s">
        <v>135</v>
      </c>
      <c r="I2594" t="s">
        <v>136</v>
      </c>
      <c r="J2594" t="s">
        <v>137</v>
      </c>
      <c r="K2594" t="s">
        <v>138</v>
      </c>
      <c r="L2594" t="s">
        <v>6667</v>
      </c>
      <c r="M2594" t="s">
        <v>7504</v>
      </c>
      <c r="N2594">
        <v>6.0833333000000003E-2</v>
      </c>
      <c r="O2594">
        <v>0</v>
      </c>
      <c r="P2594">
        <v>679</v>
      </c>
      <c r="Q2594">
        <v>0</v>
      </c>
      <c r="R2594">
        <v>0</v>
      </c>
      <c r="S2594">
        <v>0</v>
      </c>
      <c r="T2594">
        <v>101</v>
      </c>
      <c r="U2594">
        <v>0</v>
      </c>
      <c r="V2594">
        <v>0</v>
      </c>
      <c r="W2594">
        <v>0</v>
      </c>
      <c r="X2594">
        <v>8.5330862163973027</v>
      </c>
      <c r="Y2594">
        <v>0</v>
      </c>
      <c r="Z2594">
        <v>0</v>
      </c>
      <c r="AA2594">
        <v>0</v>
      </c>
      <c r="AB2594">
        <v>5.6531934878197614</v>
      </c>
      <c r="AC2594">
        <v>0</v>
      </c>
      <c r="AD2594">
        <v>0</v>
      </c>
      <c r="AE2594">
        <v>14.186279704217064</v>
      </c>
    </row>
    <row r="2595" spans="1:31" x14ac:dyDescent="0.3">
      <c r="A2595">
        <v>2713951</v>
      </c>
      <c r="B2595">
        <v>1</v>
      </c>
      <c r="C2595" t="s">
        <v>80</v>
      </c>
      <c r="D2595" t="s">
        <v>104</v>
      </c>
      <c r="E2595" t="s">
        <v>161</v>
      </c>
      <c r="F2595" t="s">
        <v>7505</v>
      </c>
      <c r="G2595" t="s">
        <v>409</v>
      </c>
      <c r="H2595" t="s">
        <v>135</v>
      </c>
      <c r="I2595" t="s">
        <v>136</v>
      </c>
      <c r="J2595" t="s">
        <v>137</v>
      </c>
      <c r="K2595" t="s">
        <v>138</v>
      </c>
      <c r="L2595" t="s">
        <v>7506</v>
      </c>
      <c r="M2595" t="s">
        <v>7507</v>
      </c>
      <c r="N2595">
        <v>1.6922222220000001</v>
      </c>
      <c r="O2595">
        <v>0</v>
      </c>
      <c r="P2595">
        <v>52</v>
      </c>
      <c r="Q2595">
        <v>0</v>
      </c>
      <c r="R2595">
        <v>5</v>
      </c>
      <c r="S2595">
        <v>0</v>
      </c>
      <c r="T2595">
        <v>13</v>
      </c>
      <c r="U2595">
        <v>0</v>
      </c>
      <c r="V2595">
        <v>0</v>
      </c>
      <c r="W2595">
        <v>0</v>
      </c>
      <c r="X2595">
        <v>13.595243724930842</v>
      </c>
      <c r="Y2595">
        <v>0</v>
      </c>
      <c r="Z2595">
        <v>0</v>
      </c>
      <c r="AA2595">
        <v>0</v>
      </c>
      <c r="AB2595">
        <v>7.0519402907497648</v>
      </c>
      <c r="AC2595">
        <v>0</v>
      </c>
      <c r="AD2595">
        <v>0</v>
      </c>
      <c r="AE2595">
        <v>20.647184015680608</v>
      </c>
    </row>
    <row r="2596" spans="1:31" x14ac:dyDescent="0.3">
      <c r="A2596">
        <v>2714429</v>
      </c>
      <c r="B2596">
        <v>1</v>
      </c>
      <c r="C2596" t="s">
        <v>81</v>
      </c>
      <c r="D2596" t="s">
        <v>123</v>
      </c>
      <c r="E2596" t="s">
        <v>161</v>
      </c>
      <c r="F2596" t="s">
        <v>7508</v>
      </c>
      <c r="G2596" t="s">
        <v>163</v>
      </c>
      <c r="H2596" t="s">
        <v>135</v>
      </c>
      <c r="I2596" t="s">
        <v>136</v>
      </c>
      <c r="J2596" t="s">
        <v>137</v>
      </c>
      <c r="K2596" t="s">
        <v>138</v>
      </c>
      <c r="L2596" t="s">
        <v>7509</v>
      </c>
      <c r="M2596" t="s">
        <v>7510</v>
      </c>
      <c r="N2596">
        <v>2.4750000000000001</v>
      </c>
      <c r="O2596">
        <v>0</v>
      </c>
      <c r="P2596">
        <v>27</v>
      </c>
      <c r="Q2596">
        <v>0</v>
      </c>
      <c r="R2596">
        <v>6</v>
      </c>
      <c r="S2596">
        <v>0</v>
      </c>
      <c r="T2596">
        <v>1</v>
      </c>
      <c r="U2596">
        <v>0</v>
      </c>
      <c r="V2596">
        <v>0</v>
      </c>
      <c r="W2596">
        <v>0</v>
      </c>
      <c r="X2596">
        <v>6.4834960058579103</v>
      </c>
      <c r="Y2596">
        <v>0</v>
      </c>
      <c r="Z2596">
        <v>1.0994468032333333</v>
      </c>
      <c r="AA2596">
        <v>0</v>
      </c>
      <c r="AB2596">
        <v>5.5088699263610007E-2</v>
      </c>
      <c r="AC2596">
        <v>0</v>
      </c>
      <c r="AD2596">
        <v>0</v>
      </c>
      <c r="AE2596">
        <v>7.638031508354854</v>
      </c>
    </row>
    <row r="2597" spans="1:31" x14ac:dyDescent="0.3">
      <c r="A2597">
        <v>2714535</v>
      </c>
      <c r="B2597">
        <v>1</v>
      </c>
      <c r="C2597" t="s">
        <v>80</v>
      </c>
      <c r="D2597" t="s">
        <v>85</v>
      </c>
      <c r="E2597" t="s">
        <v>173</v>
      </c>
      <c r="F2597" t="s">
        <v>7245</v>
      </c>
      <c r="G2597" t="s">
        <v>152</v>
      </c>
      <c r="H2597" t="s">
        <v>153</v>
      </c>
      <c r="I2597" t="s">
        <v>136</v>
      </c>
      <c r="J2597" t="s">
        <v>137</v>
      </c>
      <c r="K2597" t="s">
        <v>138</v>
      </c>
      <c r="L2597" t="s">
        <v>7511</v>
      </c>
      <c r="M2597" t="s">
        <v>7512</v>
      </c>
      <c r="N2597">
        <v>0.33333333300000001</v>
      </c>
      <c r="O2597">
        <v>0</v>
      </c>
      <c r="P2597">
        <v>645</v>
      </c>
      <c r="Q2597">
        <v>0</v>
      </c>
      <c r="R2597">
        <v>0</v>
      </c>
      <c r="S2597">
        <v>0</v>
      </c>
      <c r="T2597">
        <v>27</v>
      </c>
      <c r="U2597">
        <v>0</v>
      </c>
      <c r="V2597">
        <v>0</v>
      </c>
      <c r="W2597">
        <v>0</v>
      </c>
      <c r="X2597">
        <v>42.609252050668033</v>
      </c>
      <c r="Y2597">
        <v>0</v>
      </c>
      <c r="Z2597">
        <v>0</v>
      </c>
      <c r="AA2597">
        <v>0</v>
      </c>
      <c r="AB2597">
        <v>7.0936619391199995</v>
      </c>
      <c r="AC2597">
        <v>0</v>
      </c>
      <c r="AD2597">
        <v>0</v>
      </c>
      <c r="AE2597">
        <v>49.70291398978803</v>
      </c>
    </row>
    <row r="2598" spans="1:31" x14ac:dyDescent="0.3">
      <c r="A2598">
        <v>2713888</v>
      </c>
      <c r="B2598">
        <v>1</v>
      </c>
      <c r="C2598" t="s">
        <v>80</v>
      </c>
      <c r="D2598" t="s">
        <v>106</v>
      </c>
      <c r="E2598" t="s">
        <v>132</v>
      </c>
      <c r="F2598" t="s">
        <v>1355</v>
      </c>
      <c r="G2598" t="s">
        <v>134</v>
      </c>
      <c r="H2598" t="s">
        <v>135</v>
      </c>
      <c r="I2598" t="s">
        <v>136</v>
      </c>
      <c r="J2598" t="s">
        <v>137</v>
      </c>
      <c r="K2598" t="s">
        <v>138</v>
      </c>
      <c r="L2598" t="s">
        <v>7513</v>
      </c>
      <c r="M2598" t="s">
        <v>7514</v>
      </c>
      <c r="N2598">
        <v>1.193333333</v>
      </c>
      <c r="O2598">
        <v>0</v>
      </c>
      <c r="P2598">
        <v>271</v>
      </c>
      <c r="Q2598">
        <v>0</v>
      </c>
      <c r="R2598">
        <v>4</v>
      </c>
      <c r="S2598">
        <v>0</v>
      </c>
      <c r="T2598">
        <v>25</v>
      </c>
      <c r="U2598">
        <v>0</v>
      </c>
      <c r="V2598">
        <v>0</v>
      </c>
      <c r="W2598">
        <v>0</v>
      </c>
      <c r="X2598">
        <v>46.261726778150432</v>
      </c>
      <c r="Y2598">
        <v>0</v>
      </c>
      <c r="Z2598">
        <v>0.40659522703084999</v>
      </c>
      <c r="AA2598">
        <v>0</v>
      </c>
      <c r="AB2598">
        <v>28.582253882198248</v>
      </c>
      <c r="AC2598">
        <v>0</v>
      </c>
      <c r="AD2598">
        <v>0</v>
      </c>
      <c r="AE2598">
        <v>75.250575887379526</v>
      </c>
    </row>
    <row r="2599" spans="1:31" x14ac:dyDescent="0.3">
      <c r="A2599">
        <v>2714552</v>
      </c>
      <c r="B2599">
        <v>1</v>
      </c>
      <c r="C2599" t="s">
        <v>81</v>
      </c>
      <c r="D2599" t="s">
        <v>121</v>
      </c>
      <c r="E2599" t="s">
        <v>132</v>
      </c>
      <c r="F2599" t="s">
        <v>7515</v>
      </c>
      <c r="G2599" t="s">
        <v>134</v>
      </c>
      <c r="H2599" t="s">
        <v>135</v>
      </c>
      <c r="I2599" t="s">
        <v>136</v>
      </c>
      <c r="J2599" t="s">
        <v>137</v>
      </c>
      <c r="K2599" t="s">
        <v>138</v>
      </c>
      <c r="L2599" t="s">
        <v>7516</v>
      </c>
      <c r="M2599" t="s">
        <v>7517</v>
      </c>
      <c r="N2599">
        <v>1.6602777769999999</v>
      </c>
      <c r="O2599">
        <v>0</v>
      </c>
      <c r="P2599">
        <v>19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3.2019063716580471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3.2019063716580471</v>
      </c>
    </row>
    <row r="2600" spans="1:31" x14ac:dyDescent="0.3">
      <c r="A2600">
        <v>2714203</v>
      </c>
      <c r="B2600">
        <v>2</v>
      </c>
      <c r="C2600" t="s">
        <v>81</v>
      </c>
      <c r="D2600" t="s">
        <v>128</v>
      </c>
      <c r="E2600" t="s">
        <v>150</v>
      </c>
      <c r="F2600" t="s">
        <v>7518</v>
      </c>
      <c r="G2600" t="s">
        <v>185</v>
      </c>
      <c r="H2600" t="s">
        <v>153</v>
      </c>
      <c r="I2600" t="s">
        <v>136</v>
      </c>
      <c r="J2600" t="s">
        <v>137</v>
      </c>
      <c r="K2600" t="s">
        <v>138</v>
      </c>
      <c r="L2600" t="s">
        <v>7519</v>
      </c>
      <c r="M2600" t="s">
        <v>7520</v>
      </c>
      <c r="N2600">
        <v>0.52833333299999996</v>
      </c>
      <c r="O2600">
        <v>21</v>
      </c>
      <c r="P2600">
        <v>185</v>
      </c>
      <c r="Q2600">
        <v>315</v>
      </c>
      <c r="R2600">
        <v>103</v>
      </c>
      <c r="S2600">
        <v>10</v>
      </c>
      <c r="T2600">
        <v>10</v>
      </c>
      <c r="U2600">
        <v>0</v>
      </c>
      <c r="V2600">
        <v>0</v>
      </c>
      <c r="W2600">
        <v>0.64731518696268253</v>
      </c>
      <c r="X2600">
        <v>19.932479500375155</v>
      </c>
      <c r="Y2600">
        <v>9.6186942130674815</v>
      </c>
      <c r="Z2600">
        <v>7.1881678841726693</v>
      </c>
      <c r="AA2600">
        <v>1.4959654984975002</v>
      </c>
      <c r="AB2600">
        <v>1.9402996391315019</v>
      </c>
      <c r="AC2600">
        <v>0</v>
      </c>
      <c r="AD2600">
        <v>0</v>
      </c>
      <c r="AE2600">
        <v>40.822921922206987</v>
      </c>
    </row>
    <row r="2601" spans="1:31" x14ac:dyDescent="0.3">
      <c r="A2601">
        <v>2714243</v>
      </c>
      <c r="B2601">
        <v>1</v>
      </c>
      <c r="C2601" t="s">
        <v>81</v>
      </c>
      <c r="D2601" t="s">
        <v>114</v>
      </c>
      <c r="E2601" t="s">
        <v>161</v>
      </c>
      <c r="F2601" t="s">
        <v>7521</v>
      </c>
      <c r="G2601" t="s">
        <v>163</v>
      </c>
      <c r="H2601" t="s">
        <v>135</v>
      </c>
      <c r="I2601" t="s">
        <v>136</v>
      </c>
      <c r="J2601" t="s">
        <v>137</v>
      </c>
      <c r="K2601" t="s">
        <v>138</v>
      </c>
      <c r="L2601" t="s">
        <v>7522</v>
      </c>
      <c r="M2601" t="s">
        <v>7523</v>
      </c>
      <c r="N2601">
        <v>2.9483333329999999</v>
      </c>
      <c r="O2601">
        <v>0</v>
      </c>
      <c r="P2601">
        <v>4</v>
      </c>
      <c r="Q2601">
        <v>0</v>
      </c>
      <c r="R2601">
        <v>1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</row>
    <row r="2602" spans="1:31" x14ac:dyDescent="0.3">
      <c r="A2602">
        <v>2714074</v>
      </c>
      <c r="B2602">
        <v>1</v>
      </c>
      <c r="C2602" t="s">
        <v>80</v>
      </c>
      <c r="D2602" t="s">
        <v>108</v>
      </c>
      <c r="E2602" t="s">
        <v>161</v>
      </c>
      <c r="F2602" t="s">
        <v>2412</v>
      </c>
      <c r="G2602" t="s">
        <v>1479</v>
      </c>
      <c r="H2602" t="s">
        <v>135</v>
      </c>
      <c r="I2602" t="s">
        <v>136</v>
      </c>
      <c r="J2602" t="s">
        <v>137</v>
      </c>
      <c r="K2602" t="s">
        <v>138</v>
      </c>
      <c r="L2602" t="s">
        <v>7524</v>
      </c>
      <c r="M2602" t="s">
        <v>7525</v>
      </c>
      <c r="N2602">
        <v>1.4044444439999999</v>
      </c>
      <c r="O2602">
        <v>0</v>
      </c>
      <c r="P2602">
        <v>14</v>
      </c>
      <c r="Q2602">
        <v>0</v>
      </c>
      <c r="R2602">
        <v>5</v>
      </c>
      <c r="S2602">
        <v>0</v>
      </c>
      <c r="T2602">
        <v>3</v>
      </c>
      <c r="U2602">
        <v>0</v>
      </c>
      <c r="V2602">
        <v>0</v>
      </c>
      <c r="W2602">
        <v>0</v>
      </c>
      <c r="X2602">
        <v>3.1518897713327387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3.1518897713327387</v>
      </c>
    </row>
    <row r="2603" spans="1:31" x14ac:dyDescent="0.3">
      <c r="A2603">
        <v>2714197</v>
      </c>
      <c r="B2603">
        <v>1</v>
      </c>
      <c r="C2603" t="s">
        <v>80</v>
      </c>
      <c r="D2603" t="s">
        <v>82</v>
      </c>
      <c r="E2603" t="s">
        <v>145</v>
      </c>
      <c r="F2603" t="s">
        <v>7526</v>
      </c>
      <c r="G2603" t="s">
        <v>230</v>
      </c>
      <c r="H2603" t="s">
        <v>135</v>
      </c>
      <c r="I2603" t="s">
        <v>136</v>
      </c>
      <c r="J2603" t="s">
        <v>137</v>
      </c>
      <c r="K2603" t="s">
        <v>138</v>
      </c>
      <c r="L2603" t="s">
        <v>7527</v>
      </c>
      <c r="M2603" t="s">
        <v>7528</v>
      </c>
      <c r="N2603">
        <v>1.170833333</v>
      </c>
      <c r="O2603">
        <v>0</v>
      </c>
      <c r="P2603">
        <v>1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</row>
    <row r="2604" spans="1:31" x14ac:dyDescent="0.3">
      <c r="A2604">
        <v>2714051</v>
      </c>
      <c r="B2604">
        <v>1</v>
      </c>
      <c r="C2604" t="s">
        <v>80</v>
      </c>
      <c r="D2604" t="s">
        <v>100</v>
      </c>
      <c r="E2604" t="s">
        <v>150</v>
      </c>
      <c r="F2604" t="s">
        <v>6827</v>
      </c>
      <c r="G2604" t="s">
        <v>152</v>
      </c>
      <c r="H2604" t="s">
        <v>153</v>
      </c>
      <c r="I2604" t="s">
        <v>136</v>
      </c>
      <c r="J2604" t="s">
        <v>137</v>
      </c>
      <c r="K2604" t="s">
        <v>138</v>
      </c>
      <c r="L2604" t="s">
        <v>7529</v>
      </c>
      <c r="M2604" t="s">
        <v>7530</v>
      </c>
      <c r="N2604">
        <v>0.28416666600000001</v>
      </c>
      <c r="O2604">
        <v>0</v>
      </c>
      <c r="P2604">
        <v>105</v>
      </c>
      <c r="Q2604">
        <v>3</v>
      </c>
      <c r="R2604">
        <v>20</v>
      </c>
      <c r="S2604">
        <v>16</v>
      </c>
      <c r="T2604">
        <v>118</v>
      </c>
      <c r="U2604">
        <v>1</v>
      </c>
      <c r="V2604">
        <v>0</v>
      </c>
      <c r="W2604">
        <v>0</v>
      </c>
      <c r="X2604">
        <v>10.961584310464842</v>
      </c>
      <c r="Y2604">
        <v>2.0793032033397525</v>
      </c>
      <c r="Z2604">
        <v>2.1153712531676727</v>
      </c>
      <c r="AA2604">
        <v>58.821499545027464</v>
      </c>
      <c r="AB2604">
        <v>78.290102432782234</v>
      </c>
      <c r="AC2604">
        <v>12.890056534278688</v>
      </c>
      <c r="AD2604">
        <v>0</v>
      </c>
      <c r="AE2604">
        <v>165.15791727906065</v>
      </c>
    </row>
    <row r="2605" spans="1:31" x14ac:dyDescent="0.3">
      <c r="A2605">
        <v>2713905</v>
      </c>
      <c r="B2605">
        <v>1</v>
      </c>
      <c r="C2605" t="s">
        <v>80</v>
      </c>
      <c r="D2605" t="s">
        <v>83</v>
      </c>
      <c r="E2605" t="s">
        <v>156</v>
      </c>
      <c r="F2605" t="s">
        <v>7531</v>
      </c>
      <c r="G2605" t="s">
        <v>152</v>
      </c>
      <c r="H2605" t="s">
        <v>153</v>
      </c>
      <c r="I2605" t="s">
        <v>490</v>
      </c>
      <c r="J2605" t="s">
        <v>137</v>
      </c>
      <c r="K2605" t="s">
        <v>138</v>
      </c>
      <c r="L2605" t="s">
        <v>7532</v>
      </c>
      <c r="M2605" t="s">
        <v>7533</v>
      </c>
      <c r="N2605">
        <v>3.3055555E-2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1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9.5019439955680784</v>
      </c>
      <c r="AD2605">
        <v>0</v>
      </c>
      <c r="AE2605">
        <v>9.5019439955680784</v>
      </c>
    </row>
    <row r="2606" spans="1:31" x14ac:dyDescent="0.3">
      <c r="A2606">
        <v>2714011</v>
      </c>
      <c r="B2606">
        <v>1</v>
      </c>
      <c r="C2606" t="s">
        <v>81</v>
      </c>
      <c r="D2606" t="s">
        <v>127</v>
      </c>
      <c r="E2606" t="s">
        <v>213</v>
      </c>
      <c r="F2606" t="s">
        <v>7534</v>
      </c>
      <c r="G2606" t="s">
        <v>152</v>
      </c>
      <c r="H2606" t="s">
        <v>153</v>
      </c>
      <c r="I2606" t="s">
        <v>136</v>
      </c>
      <c r="J2606" t="s">
        <v>137</v>
      </c>
      <c r="K2606" t="s">
        <v>138</v>
      </c>
      <c r="L2606" t="s">
        <v>7535</v>
      </c>
      <c r="M2606" t="s">
        <v>7536</v>
      </c>
      <c r="N2606">
        <v>4.5166666659999999</v>
      </c>
      <c r="O2606">
        <v>1</v>
      </c>
      <c r="P2606">
        <v>0</v>
      </c>
      <c r="Q2606">
        <v>137</v>
      </c>
      <c r="R2606">
        <v>14</v>
      </c>
      <c r="S2606">
        <v>5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72.190753964122464</v>
      </c>
      <c r="Z2606">
        <v>2.620084652313333</v>
      </c>
      <c r="AA2606">
        <v>0</v>
      </c>
      <c r="AB2606">
        <v>0</v>
      </c>
      <c r="AC2606">
        <v>0</v>
      </c>
      <c r="AD2606">
        <v>0</v>
      </c>
      <c r="AE2606">
        <v>74.810838616435802</v>
      </c>
    </row>
    <row r="2607" spans="1:31" x14ac:dyDescent="0.3">
      <c r="A2607">
        <v>2713928</v>
      </c>
      <c r="B2607">
        <v>1</v>
      </c>
      <c r="C2607" t="s">
        <v>80</v>
      </c>
      <c r="D2607" t="s">
        <v>83</v>
      </c>
      <c r="E2607" t="s">
        <v>156</v>
      </c>
      <c r="F2607" t="s">
        <v>7537</v>
      </c>
      <c r="G2607" t="s">
        <v>152</v>
      </c>
      <c r="H2607" t="s">
        <v>153</v>
      </c>
      <c r="I2607" t="s">
        <v>136</v>
      </c>
      <c r="J2607" t="s">
        <v>137</v>
      </c>
      <c r="K2607" t="s">
        <v>138</v>
      </c>
      <c r="L2607" t="s">
        <v>7538</v>
      </c>
      <c r="M2607" t="s">
        <v>7539</v>
      </c>
      <c r="N2607">
        <v>1.4455555550000001</v>
      </c>
      <c r="O2607">
        <v>0</v>
      </c>
      <c r="P2607">
        <v>172</v>
      </c>
      <c r="Q2607">
        <v>0</v>
      </c>
      <c r="R2607">
        <v>0</v>
      </c>
      <c r="S2607">
        <v>3</v>
      </c>
      <c r="T2607">
        <v>52</v>
      </c>
      <c r="U2607">
        <v>1</v>
      </c>
      <c r="V2607">
        <v>0</v>
      </c>
      <c r="W2607">
        <v>0</v>
      </c>
      <c r="X2607">
        <v>73.320366952589126</v>
      </c>
      <c r="Y2607">
        <v>0</v>
      </c>
      <c r="Z2607">
        <v>0</v>
      </c>
      <c r="AA2607">
        <v>196.92626480183466</v>
      </c>
      <c r="AB2607">
        <v>48.012519665267206</v>
      </c>
      <c r="AC2607">
        <v>32.651015652554541</v>
      </c>
      <c r="AD2607">
        <v>0</v>
      </c>
      <c r="AE2607">
        <v>350.91016707224549</v>
      </c>
    </row>
    <row r="2608" spans="1:31" x14ac:dyDescent="0.3">
      <c r="A2608">
        <v>2713679</v>
      </c>
      <c r="B2608">
        <v>1</v>
      </c>
      <c r="C2608" t="s">
        <v>80</v>
      </c>
      <c r="D2608" t="s">
        <v>109</v>
      </c>
      <c r="E2608" t="s">
        <v>161</v>
      </c>
      <c r="F2608" t="s">
        <v>7540</v>
      </c>
      <c r="G2608" t="s">
        <v>163</v>
      </c>
      <c r="H2608" t="s">
        <v>135</v>
      </c>
      <c r="I2608" t="s">
        <v>136</v>
      </c>
      <c r="J2608" t="s">
        <v>137</v>
      </c>
      <c r="K2608" t="s">
        <v>138</v>
      </c>
      <c r="L2608" t="s">
        <v>7541</v>
      </c>
      <c r="M2608" t="s">
        <v>7542</v>
      </c>
      <c r="N2608">
        <v>1.400833333</v>
      </c>
      <c r="O2608">
        <v>0</v>
      </c>
      <c r="P2608">
        <v>45</v>
      </c>
      <c r="Q2608">
        <v>0</v>
      </c>
      <c r="R2608">
        <v>0</v>
      </c>
      <c r="S2608">
        <v>0</v>
      </c>
      <c r="T2608">
        <v>10</v>
      </c>
      <c r="U2608">
        <v>0</v>
      </c>
      <c r="V2608">
        <v>0</v>
      </c>
      <c r="W2608">
        <v>0</v>
      </c>
      <c r="X2608">
        <v>6.6731395856889559</v>
      </c>
      <c r="Y2608">
        <v>0</v>
      </c>
      <c r="Z2608">
        <v>0</v>
      </c>
      <c r="AA2608">
        <v>0</v>
      </c>
      <c r="AB2608">
        <v>4.2850346814678062</v>
      </c>
      <c r="AC2608">
        <v>0</v>
      </c>
      <c r="AD2608">
        <v>0</v>
      </c>
      <c r="AE2608">
        <v>10.958174267156762</v>
      </c>
    </row>
    <row r="2609" spans="1:31" x14ac:dyDescent="0.3">
      <c r="A2609">
        <v>2714306</v>
      </c>
      <c r="B2609">
        <v>1</v>
      </c>
      <c r="C2609" t="s">
        <v>80</v>
      </c>
      <c r="D2609" t="s">
        <v>101</v>
      </c>
      <c r="E2609" t="s">
        <v>156</v>
      </c>
      <c r="F2609" t="s">
        <v>7543</v>
      </c>
      <c r="G2609" t="s">
        <v>185</v>
      </c>
      <c r="H2609" t="s">
        <v>153</v>
      </c>
      <c r="I2609" t="s">
        <v>136</v>
      </c>
      <c r="J2609" t="s">
        <v>137</v>
      </c>
      <c r="K2609" t="s">
        <v>138</v>
      </c>
      <c r="L2609" t="s">
        <v>7544</v>
      </c>
      <c r="M2609" t="s">
        <v>7545</v>
      </c>
      <c r="N2609">
        <v>3.730277777</v>
      </c>
      <c r="O2609">
        <v>14</v>
      </c>
      <c r="P2609">
        <v>39</v>
      </c>
      <c r="Q2609">
        <v>17</v>
      </c>
      <c r="R2609">
        <v>0</v>
      </c>
      <c r="S2609">
        <v>9</v>
      </c>
      <c r="T2609">
        <v>1</v>
      </c>
      <c r="U2609">
        <v>0</v>
      </c>
      <c r="V2609">
        <v>0</v>
      </c>
      <c r="W2609">
        <v>84.33699453204585</v>
      </c>
      <c r="X2609">
        <v>32.372676012508414</v>
      </c>
      <c r="Y2609">
        <v>25.346752082862722</v>
      </c>
      <c r="Z2609">
        <v>0</v>
      </c>
      <c r="AA2609">
        <v>43.660436609383886</v>
      </c>
      <c r="AB2609">
        <v>4.5267294756666665</v>
      </c>
      <c r="AC2609">
        <v>0</v>
      </c>
      <c r="AD2609">
        <v>0</v>
      </c>
      <c r="AE2609">
        <v>190.2435887124675</v>
      </c>
    </row>
    <row r="2610" spans="1:31" x14ac:dyDescent="0.3">
      <c r="A2610">
        <v>2714057</v>
      </c>
      <c r="B2610">
        <v>1</v>
      </c>
      <c r="C2610" t="s">
        <v>80</v>
      </c>
      <c r="D2610" t="s">
        <v>106</v>
      </c>
      <c r="E2610" t="s">
        <v>161</v>
      </c>
      <c r="F2610" t="s">
        <v>7546</v>
      </c>
      <c r="G2610" t="s">
        <v>163</v>
      </c>
      <c r="H2610" t="s">
        <v>135</v>
      </c>
      <c r="I2610" t="s">
        <v>136</v>
      </c>
      <c r="J2610" t="s">
        <v>137</v>
      </c>
      <c r="K2610" t="s">
        <v>138</v>
      </c>
      <c r="L2610" t="s">
        <v>7547</v>
      </c>
      <c r="M2610" t="s">
        <v>7548</v>
      </c>
      <c r="N2610">
        <v>1.438055555</v>
      </c>
      <c r="O2610">
        <v>0</v>
      </c>
      <c r="P2610">
        <v>3</v>
      </c>
      <c r="Q2610">
        <v>0</v>
      </c>
      <c r="R2610">
        <v>0</v>
      </c>
      <c r="S2610">
        <v>0</v>
      </c>
      <c r="T2610">
        <v>1</v>
      </c>
      <c r="U2610">
        <v>0</v>
      </c>
      <c r="V2610">
        <v>0</v>
      </c>
      <c r="W2610">
        <v>0</v>
      </c>
      <c r="X2610">
        <v>0.63646724045619507</v>
      </c>
      <c r="Y2610">
        <v>0</v>
      </c>
      <c r="Z2610">
        <v>0</v>
      </c>
      <c r="AA2610">
        <v>0</v>
      </c>
      <c r="AB2610">
        <v>0.18420814846773334</v>
      </c>
      <c r="AC2610">
        <v>0</v>
      </c>
      <c r="AD2610">
        <v>0</v>
      </c>
      <c r="AE2610">
        <v>0.82067538892392844</v>
      </c>
    </row>
    <row r="2611" spans="1:31" x14ac:dyDescent="0.3">
      <c r="A2611">
        <v>2714120</v>
      </c>
      <c r="B2611">
        <v>1</v>
      </c>
      <c r="C2611" t="s">
        <v>80</v>
      </c>
      <c r="D2611" t="s">
        <v>94</v>
      </c>
      <c r="E2611" t="s">
        <v>161</v>
      </c>
      <c r="F2611" t="s">
        <v>7549</v>
      </c>
      <c r="G2611" t="s">
        <v>163</v>
      </c>
      <c r="H2611" t="s">
        <v>135</v>
      </c>
      <c r="I2611" t="s">
        <v>136</v>
      </c>
      <c r="J2611" t="s">
        <v>137</v>
      </c>
      <c r="K2611" t="s">
        <v>138</v>
      </c>
      <c r="L2611" t="s">
        <v>7550</v>
      </c>
      <c r="M2611" t="s">
        <v>7551</v>
      </c>
      <c r="N2611">
        <v>5.8047222219999997</v>
      </c>
      <c r="O2611">
        <v>0</v>
      </c>
      <c r="P2611">
        <v>16</v>
      </c>
      <c r="Q2611">
        <v>0</v>
      </c>
      <c r="R2611">
        <v>2</v>
      </c>
      <c r="S2611">
        <v>0</v>
      </c>
      <c r="T2611">
        <v>4</v>
      </c>
      <c r="U2611">
        <v>0</v>
      </c>
      <c r="V2611">
        <v>0</v>
      </c>
      <c r="W2611">
        <v>0</v>
      </c>
      <c r="X2611">
        <v>20.028876057535477</v>
      </c>
      <c r="Y2611">
        <v>0</v>
      </c>
      <c r="Z2611">
        <v>3.3501498008650001</v>
      </c>
      <c r="AA2611">
        <v>0</v>
      </c>
      <c r="AB2611">
        <v>62.041215500627828</v>
      </c>
      <c r="AC2611">
        <v>0</v>
      </c>
      <c r="AD2611">
        <v>0</v>
      </c>
      <c r="AE2611">
        <v>85.42024135902831</v>
      </c>
    </row>
    <row r="2612" spans="1:31" x14ac:dyDescent="0.3">
      <c r="A2612">
        <v>2714406</v>
      </c>
      <c r="B2612">
        <v>1</v>
      </c>
      <c r="C2612" t="s">
        <v>81</v>
      </c>
      <c r="D2612" t="s">
        <v>112</v>
      </c>
      <c r="E2612" t="s">
        <v>161</v>
      </c>
      <c r="F2612" t="s">
        <v>7552</v>
      </c>
      <c r="G2612" t="s">
        <v>163</v>
      </c>
      <c r="H2612" t="s">
        <v>135</v>
      </c>
      <c r="I2612" t="s">
        <v>136</v>
      </c>
      <c r="J2612" t="s">
        <v>137</v>
      </c>
      <c r="K2612" t="s">
        <v>138</v>
      </c>
      <c r="L2612" t="s">
        <v>7553</v>
      </c>
      <c r="M2612" t="s">
        <v>7554</v>
      </c>
      <c r="N2612">
        <v>5.1269444440000003</v>
      </c>
      <c r="O2612">
        <v>0</v>
      </c>
      <c r="P2612">
        <v>6</v>
      </c>
      <c r="Q2612">
        <v>0</v>
      </c>
      <c r="R2612">
        <v>5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</row>
    <row r="2613" spans="1:31" x14ac:dyDescent="0.3">
      <c r="A2613">
        <v>2713719</v>
      </c>
      <c r="B2613">
        <v>1</v>
      </c>
      <c r="C2613" t="s">
        <v>80</v>
      </c>
      <c r="D2613" t="s">
        <v>91</v>
      </c>
      <c r="E2613" t="s">
        <v>150</v>
      </c>
      <c r="F2613" t="s">
        <v>7555</v>
      </c>
      <c r="G2613" t="s">
        <v>300</v>
      </c>
      <c r="H2613" t="s">
        <v>153</v>
      </c>
      <c r="I2613" t="s">
        <v>136</v>
      </c>
      <c r="J2613" t="s">
        <v>137</v>
      </c>
      <c r="K2613" t="s">
        <v>210</v>
      </c>
      <c r="L2613" t="s">
        <v>7556</v>
      </c>
      <c r="M2613" t="s">
        <v>7557</v>
      </c>
      <c r="N2613">
        <v>5.1561111110000004</v>
      </c>
      <c r="O2613">
        <v>0</v>
      </c>
      <c r="P2613">
        <v>0</v>
      </c>
      <c r="Q2613">
        <v>0</v>
      </c>
      <c r="R2613">
        <v>0</v>
      </c>
      <c r="S2613">
        <v>6</v>
      </c>
      <c r="T2613">
        <v>2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4682.8016669251019</v>
      </c>
      <c r="AB2613">
        <v>7.6398687865962538</v>
      </c>
      <c r="AC2613">
        <v>0</v>
      </c>
      <c r="AD2613">
        <v>0</v>
      </c>
      <c r="AE2613">
        <v>4690.4415357116986</v>
      </c>
    </row>
    <row r="2614" spans="1:31" x14ac:dyDescent="0.3">
      <c r="A2614">
        <v>2713662</v>
      </c>
      <c r="B2614">
        <v>1</v>
      </c>
      <c r="C2614" t="s">
        <v>80</v>
      </c>
      <c r="D2614" t="s">
        <v>97</v>
      </c>
      <c r="E2614" t="s">
        <v>145</v>
      </c>
      <c r="F2614" t="s">
        <v>7558</v>
      </c>
      <c r="G2614" t="s">
        <v>230</v>
      </c>
      <c r="H2614" t="s">
        <v>135</v>
      </c>
      <c r="I2614" t="s">
        <v>136</v>
      </c>
      <c r="J2614" t="s">
        <v>137</v>
      </c>
      <c r="K2614" t="s">
        <v>138</v>
      </c>
      <c r="L2614" t="s">
        <v>7559</v>
      </c>
      <c r="M2614" t="s">
        <v>7560</v>
      </c>
      <c r="N2614">
        <v>1.288888888</v>
      </c>
      <c r="O2614">
        <v>0</v>
      </c>
      <c r="P2614">
        <v>5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3.1917705269989205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3.1917705269989205</v>
      </c>
    </row>
    <row r="2615" spans="1:31" x14ac:dyDescent="0.3">
      <c r="A2615">
        <v>2713971</v>
      </c>
      <c r="B2615">
        <v>1</v>
      </c>
      <c r="C2615" t="s">
        <v>80</v>
      </c>
      <c r="D2615" t="s">
        <v>91</v>
      </c>
      <c r="E2615" t="s">
        <v>156</v>
      </c>
      <c r="F2615" t="s">
        <v>7561</v>
      </c>
      <c r="G2615" t="s">
        <v>300</v>
      </c>
      <c r="H2615" t="s">
        <v>153</v>
      </c>
      <c r="I2615" t="s">
        <v>136</v>
      </c>
      <c r="J2615" t="s">
        <v>137</v>
      </c>
      <c r="K2615" t="s">
        <v>210</v>
      </c>
      <c r="L2615" t="s">
        <v>7562</v>
      </c>
      <c r="M2615" t="s">
        <v>7563</v>
      </c>
      <c r="N2615">
        <v>3.6274999999999999</v>
      </c>
      <c r="O2615">
        <v>0</v>
      </c>
      <c r="P2615">
        <v>3</v>
      </c>
      <c r="Q2615">
        <v>2</v>
      </c>
      <c r="R2615">
        <v>5</v>
      </c>
      <c r="S2615">
        <v>12</v>
      </c>
      <c r="T2615">
        <v>19</v>
      </c>
      <c r="U2615">
        <v>0</v>
      </c>
      <c r="V2615">
        <v>0</v>
      </c>
      <c r="W2615">
        <v>0</v>
      </c>
      <c r="X2615">
        <v>0.72508106338199174</v>
      </c>
      <c r="Y2615">
        <v>3.4679583888459056</v>
      </c>
      <c r="Z2615">
        <v>2.9479891721501219</v>
      </c>
      <c r="AA2615">
        <v>303.99271843147096</v>
      </c>
      <c r="AB2615">
        <v>65.711852512172456</v>
      </c>
      <c r="AC2615">
        <v>0</v>
      </c>
      <c r="AD2615">
        <v>0</v>
      </c>
      <c r="AE2615">
        <v>376.84559956802144</v>
      </c>
    </row>
    <row r="2616" spans="1:31" x14ac:dyDescent="0.3">
      <c r="A2616">
        <v>2714134</v>
      </c>
      <c r="B2616">
        <v>1</v>
      </c>
      <c r="C2616" t="s">
        <v>81</v>
      </c>
      <c r="D2616" t="s">
        <v>125</v>
      </c>
      <c r="E2616" t="s">
        <v>213</v>
      </c>
      <c r="F2616" t="s">
        <v>7564</v>
      </c>
      <c r="G2616" t="s">
        <v>565</v>
      </c>
      <c r="H2616" t="s">
        <v>153</v>
      </c>
      <c r="I2616" t="s">
        <v>136</v>
      </c>
      <c r="J2616" t="s">
        <v>137</v>
      </c>
      <c r="K2616" t="s">
        <v>138</v>
      </c>
      <c r="L2616" t="s">
        <v>7565</v>
      </c>
      <c r="M2616" t="s">
        <v>7566</v>
      </c>
      <c r="N2616">
        <v>3.869722222</v>
      </c>
      <c r="O2616">
        <v>1</v>
      </c>
      <c r="P2616">
        <v>437</v>
      </c>
      <c r="Q2616">
        <v>25</v>
      </c>
      <c r="R2616">
        <v>57</v>
      </c>
      <c r="S2616">
        <v>0</v>
      </c>
      <c r="T2616">
        <v>46</v>
      </c>
      <c r="U2616">
        <v>0</v>
      </c>
      <c r="V2616">
        <v>0</v>
      </c>
      <c r="W2616">
        <v>0.91124506489000001</v>
      </c>
      <c r="X2616">
        <v>287.70166551996368</v>
      </c>
      <c r="Y2616">
        <v>112.89070651525827</v>
      </c>
      <c r="Z2616">
        <v>17.831594430202454</v>
      </c>
      <c r="AA2616">
        <v>0</v>
      </c>
      <c r="AB2616">
        <v>107.06323633454471</v>
      </c>
      <c r="AC2616">
        <v>0</v>
      </c>
      <c r="AD2616">
        <v>0</v>
      </c>
      <c r="AE2616">
        <v>526.39844786485912</v>
      </c>
    </row>
    <row r="2617" spans="1:31" x14ac:dyDescent="0.3">
      <c r="A2617">
        <v>2714346</v>
      </c>
      <c r="B2617">
        <v>1</v>
      </c>
      <c r="C2617" t="s">
        <v>80</v>
      </c>
      <c r="D2617" t="s">
        <v>102</v>
      </c>
      <c r="E2617" t="s">
        <v>200</v>
      </c>
      <c r="F2617" t="s">
        <v>7567</v>
      </c>
      <c r="G2617" t="s">
        <v>543</v>
      </c>
      <c r="H2617" t="s">
        <v>135</v>
      </c>
      <c r="I2617" t="s">
        <v>136</v>
      </c>
      <c r="J2617" t="s">
        <v>137</v>
      </c>
      <c r="K2617" t="s">
        <v>138</v>
      </c>
      <c r="L2617" t="s">
        <v>7568</v>
      </c>
      <c r="M2617" t="s">
        <v>7569</v>
      </c>
      <c r="N2617">
        <v>2.7255555550000001</v>
      </c>
      <c r="O2617">
        <v>0</v>
      </c>
      <c r="P2617">
        <v>27</v>
      </c>
      <c r="Q2617">
        <v>0</v>
      </c>
      <c r="R2617">
        <v>0</v>
      </c>
      <c r="S2617">
        <v>0</v>
      </c>
      <c r="T2617">
        <v>7</v>
      </c>
      <c r="U2617">
        <v>0</v>
      </c>
      <c r="V2617">
        <v>0</v>
      </c>
      <c r="W2617">
        <v>0</v>
      </c>
      <c r="X2617">
        <v>10.149611710208703</v>
      </c>
      <c r="Y2617">
        <v>0</v>
      </c>
      <c r="Z2617">
        <v>0</v>
      </c>
      <c r="AA2617">
        <v>0</v>
      </c>
      <c r="AB2617">
        <v>1.3541663142528699</v>
      </c>
      <c r="AC2617">
        <v>0</v>
      </c>
      <c r="AD2617">
        <v>0</v>
      </c>
      <c r="AE2617">
        <v>11.503778024461573</v>
      </c>
    </row>
    <row r="2618" spans="1:31" x14ac:dyDescent="0.3">
      <c r="A2618">
        <v>2714203</v>
      </c>
      <c r="B2618">
        <v>1</v>
      </c>
      <c r="C2618" t="s">
        <v>81</v>
      </c>
      <c r="D2618" t="s">
        <v>128</v>
      </c>
      <c r="E2618" t="s">
        <v>156</v>
      </c>
      <c r="F2618" t="s">
        <v>7570</v>
      </c>
      <c r="G2618" t="s">
        <v>185</v>
      </c>
      <c r="H2618" t="s">
        <v>153</v>
      </c>
      <c r="I2618" t="s">
        <v>136</v>
      </c>
      <c r="J2618" t="s">
        <v>137</v>
      </c>
      <c r="K2618" t="s">
        <v>138</v>
      </c>
      <c r="L2618" t="s">
        <v>7571</v>
      </c>
      <c r="M2618" t="s">
        <v>7519</v>
      </c>
      <c r="N2618">
        <v>7.443333333</v>
      </c>
      <c r="O2618">
        <v>0</v>
      </c>
      <c r="P2618">
        <v>0</v>
      </c>
      <c r="Q2618">
        <v>4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</row>
    <row r="2619" spans="1:31" x14ac:dyDescent="0.3">
      <c r="A2619">
        <v>2714469</v>
      </c>
      <c r="B2619">
        <v>1</v>
      </c>
      <c r="C2619" t="s">
        <v>80</v>
      </c>
      <c r="D2619" t="s">
        <v>91</v>
      </c>
      <c r="E2619" t="s">
        <v>145</v>
      </c>
      <c r="F2619" t="s">
        <v>7572</v>
      </c>
      <c r="G2619" t="s">
        <v>230</v>
      </c>
      <c r="H2619" t="s">
        <v>135</v>
      </c>
      <c r="I2619" t="s">
        <v>136</v>
      </c>
      <c r="J2619" t="s">
        <v>137</v>
      </c>
      <c r="K2619" t="s">
        <v>138</v>
      </c>
      <c r="L2619" t="s">
        <v>7573</v>
      </c>
      <c r="M2619" t="s">
        <v>7574</v>
      </c>
      <c r="N2619">
        <v>1.525833333</v>
      </c>
      <c r="O2619">
        <v>0</v>
      </c>
      <c r="P2619">
        <v>1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</row>
    <row r="2620" spans="1:31" x14ac:dyDescent="0.3">
      <c r="A2620">
        <v>2714177</v>
      </c>
      <c r="B2620">
        <v>1</v>
      </c>
      <c r="C2620" t="s">
        <v>81</v>
      </c>
      <c r="D2620" t="s">
        <v>116</v>
      </c>
      <c r="E2620" t="s">
        <v>132</v>
      </c>
      <c r="F2620" t="s">
        <v>7575</v>
      </c>
      <c r="G2620" t="s">
        <v>134</v>
      </c>
      <c r="H2620" t="s">
        <v>135</v>
      </c>
      <c r="I2620" t="s">
        <v>136</v>
      </c>
      <c r="J2620" t="s">
        <v>137</v>
      </c>
      <c r="K2620" t="s">
        <v>138</v>
      </c>
      <c r="L2620" t="s">
        <v>7576</v>
      </c>
      <c r="M2620" t="s">
        <v>7577</v>
      </c>
      <c r="N2620">
        <v>1.4913888879999999</v>
      </c>
      <c r="O2620">
        <v>0</v>
      </c>
      <c r="P2620">
        <v>11</v>
      </c>
      <c r="Q2620">
        <v>0</v>
      </c>
      <c r="R2620">
        <v>0</v>
      </c>
      <c r="S2620">
        <v>0</v>
      </c>
      <c r="T2620">
        <v>2</v>
      </c>
      <c r="U2620">
        <v>0</v>
      </c>
      <c r="V2620">
        <v>0</v>
      </c>
      <c r="W2620">
        <v>0</v>
      </c>
      <c r="X2620">
        <v>3.2872209124579621</v>
      </c>
      <c r="Y2620">
        <v>0</v>
      </c>
      <c r="Z2620">
        <v>0</v>
      </c>
      <c r="AA2620">
        <v>0</v>
      </c>
      <c r="AB2620">
        <v>2.4486725589346436</v>
      </c>
      <c r="AC2620">
        <v>0</v>
      </c>
      <c r="AD2620">
        <v>0</v>
      </c>
      <c r="AE2620">
        <v>5.7358934713926057</v>
      </c>
    </row>
    <row r="2621" spans="1:31" x14ac:dyDescent="0.3">
      <c r="A2621">
        <v>2714246</v>
      </c>
      <c r="B2621">
        <v>2</v>
      </c>
      <c r="C2621" t="s">
        <v>80</v>
      </c>
      <c r="D2621" t="s">
        <v>103</v>
      </c>
      <c r="E2621" t="s">
        <v>132</v>
      </c>
      <c r="F2621" t="s">
        <v>7578</v>
      </c>
      <c r="G2621" t="s">
        <v>6433</v>
      </c>
      <c r="H2621" t="s">
        <v>135</v>
      </c>
      <c r="I2621" t="s">
        <v>136</v>
      </c>
      <c r="J2621" t="s">
        <v>137</v>
      </c>
      <c r="K2621" t="s">
        <v>138</v>
      </c>
      <c r="L2621" t="s">
        <v>6435</v>
      </c>
      <c r="M2621" t="s">
        <v>7579</v>
      </c>
      <c r="N2621">
        <v>0.72027777699999995</v>
      </c>
      <c r="O2621">
        <v>0</v>
      </c>
      <c r="P2621">
        <v>174</v>
      </c>
      <c r="Q2621">
        <v>0</v>
      </c>
      <c r="R2621">
        <v>4</v>
      </c>
      <c r="S2621">
        <v>0</v>
      </c>
      <c r="T2621">
        <v>15</v>
      </c>
      <c r="U2621">
        <v>0</v>
      </c>
      <c r="V2621">
        <v>0</v>
      </c>
      <c r="W2621">
        <v>0</v>
      </c>
      <c r="X2621">
        <v>28.395663233635521</v>
      </c>
      <c r="Y2621">
        <v>0</v>
      </c>
      <c r="Z2621">
        <v>0</v>
      </c>
      <c r="AA2621">
        <v>0</v>
      </c>
      <c r="AB2621">
        <v>2.9003095119336977</v>
      </c>
      <c r="AC2621">
        <v>0</v>
      </c>
      <c r="AD2621">
        <v>0</v>
      </c>
      <c r="AE2621">
        <v>31.29597274556922</v>
      </c>
    </row>
    <row r="2622" spans="1:31" x14ac:dyDescent="0.3">
      <c r="A2622">
        <v>2713785</v>
      </c>
      <c r="B2622">
        <v>1</v>
      </c>
      <c r="C2622" t="s">
        <v>81</v>
      </c>
      <c r="D2622" t="s">
        <v>117</v>
      </c>
      <c r="E2622" t="s">
        <v>156</v>
      </c>
      <c r="F2622" t="s">
        <v>7580</v>
      </c>
      <c r="G2622" t="s">
        <v>209</v>
      </c>
      <c r="H2622" t="s">
        <v>153</v>
      </c>
      <c r="I2622" t="s">
        <v>136</v>
      </c>
      <c r="J2622" t="s">
        <v>137</v>
      </c>
      <c r="K2622" t="s">
        <v>210</v>
      </c>
      <c r="L2622" t="s">
        <v>7581</v>
      </c>
      <c r="M2622" t="s">
        <v>7582</v>
      </c>
      <c r="N2622">
        <v>5.2766666659999997</v>
      </c>
      <c r="O2622">
        <v>0</v>
      </c>
      <c r="P2622">
        <v>213</v>
      </c>
      <c r="Q2622">
        <v>0</v>
      </c>
      <c r="R2622">
        <v>0</v>
      </c>
      <c r="S2622">
        <v>0</v>
      </c>
      <c r="T2622">
        <v>5</v>
      </c>
      <c r="U2622">
        <v>0</v>
      </c>
      <c r="V2622">
        <v>0</v>
      </c>
      <c r="W2622">
        <v>0</v>
      </c>
      <c r="X2622">
        <v>146.23926610922149</v>
      </c>
      <c r="Y2622">
        <v>0</v>
      </c>
      <c r="Z2622">
        <v>0</v>
      </c>
      <c r="AA2622">
        <v>0</v>
      </c>
      <c r="AB2622">
        <v>7.8124702932397927</v>
      </c>
      <c r="AC2622">
        <v>0</v>
      </c>
      <c r="AD2622">
        <v>0</v>
      </c>
      <c r="AE2622">
        <v>154.05173640246127</v>
      </c>
    </row>
    <row r="2623" spans="1:31" x14ac:dyDescent="0.3">
      <c r="A2623">
        <v>2714034</v>
      </c>
      <c r="B2623">
        <v>1</v>
      </c>
      <c r="C2623" t="s">
        <v>80</v>
      </c>
      <c r="D2623" t="s">
        <v>101</v>
      </c>
      <c r="E2623" t="s">
        <v>161</v>
      </c>
      <c r="F2623" t="s">
        <v>7583</v>
      </c>
      <c r="G2623" t="s">
        <v>163</v>
      </c>
      <c r="H2623" t="s">
        <v>135</v>
      </c>
      <c r="I2623" t="s">
        <v>136</v>
      </c>
      <c r="J2623" t="s">
        <v>137</v>
      </c>
      <c r="K2623" t="s">
        <v>138</v>
      </c>
      <c r="L2623" t="s">
        <v>7584</v>
      </c>
      <c r="M2623" t="s">
        <v>7585</v>
      </c>
      <c r="N2623">
        <v>1.173888888</v>
      </c>
      <c r="O2623">
        <v>0</v>
      </c>
      <c r="P2623">
        <v>9</v>
      </c>
      <c r="Q2623">
        <v>0</v>
      </c>
      <c r="R2623">
        <v>8</v>
      </c>
      <c r="S2623">
        <v>0</v>
      </c>
      <c r="T2623">
        <v>3</v>
      </c>
      <c r="U2623">
        <v>0</v>
      </c>
      <c r="V2623">
        <v>0</v>
      </c>
      <c r="W2623">
        <v>0</v>
      </c>
      <c r="X2623">
        <v>1.6896105238350105</v>
      </c>
      <c r="Y2623">
        <v>0</v>
      </c>
      <c r="Z2623">
        <v>2.3108756552766865</v>
      </c>
      <c r="AA2623">
        <v>0</v>
      </c>
      <c r="AB2623">
        <v>0.18813044433181336</v>
      </c>
      <c r="AC2623">
        <v>0</v>
      </c>
      <c r="AD2623">
        <v>0</v>
      </c>
      <c r="AE2623">
        <v>4.1886166234435098</v>
      </c>
    </row>
    <row r="2624" spans="1:31" x14ac:dyDescent="0.3">
      <c r="A2624">
        <v>2713842</v>
      </c>
      <c r="B2624">
        <v>1</v>
      </c>
      <c r="C2624" t="s">
        <v>80</v>
      </c>
      <c r="D2624" t="s">
        <v>93</v>
      </c>
      <c r="E2624" t="s">
        <v>161</v>
      </c>
      <c r="F2624" t="s">
        <v>7586</v>
      </c>
      <c r="G2624" t="s">
        <v>163</v>
      </c>
      <c r="H2624" t="s">
        <v>135</v>
      </c>
      <c r="I2624" t="s">
        <v>136</v>
      </c>
      <c r="J2624" t="s">
        <v>137</v>
      </c>
      <c r="K2624" t="s">
        <v>138</v>
      </c>
      <c r="L2624" t="s">
        <v>7587</v>
      </c>
      <c r="M2624" t="s">
        <v>6845</v>
      </c>
      <c r="N2624">
        <v>1.4350000000000001</v>
      </c>
      <c r="O2624">
        <v>0</v>
      </c>
      <c r="P2624">
        <v>2</v>
      </c>
      <c r="Q2624">
        <v>0</v>
      </c>
      <c r="R2624">
        <v>1</v>
      </c>
      <c r="S2624">
        <v>0</v>
      </c>
      <c r="T2624">
        <v>1</v>
      </c>
      <c r="U2624">
        <v>0</v>
      </c>
      <c r="V2624">
        <v>0</v>
      </c>
      <c r="W2624">
        <v>0</v>
      </c>
      <c r="X2624">
        <v>0.12594124580646002</v>
      </c>
      <c r="Y2624">
        <v>0</v>
      </c>
      <c r="Z2624">
        <v>0</v>
      </c>
      <c r="AA2624">
        <v>0</v>
      </c>
      <c r="AB2624">
        <v>2.1472030113763205</v>
      </c>
      <c r="AC2624">
        <v>0</v>
      </c>
      <c r="AD2624">
        <v>0</v>
      </c>
      <c r="AE2624">
        <v>2.2731442571827807</v>
      </c>
    </row>
    <row r="2625" spans="1:31" x14ac:dyDescent="0.3">
      <c r="A2625">
        <v>2713699</v>
      </c>
      <c r="B2625">
        <v>1</v>
      </c>
      <c r="C2625" t="s">
        <v>80</v>
      </c>
      <c r="D2625" t="s">
        <v>82</v>
      </c>
      <c r="E2625" t="s">
        <v>132</v>
      </c>
      <c r="F2625" t="s">
        <v>7588</v>
      </c>
      <c r="G2625" t="s">
        <v>170</v>
      </c>
      <c r="H2625" t="s">
        <v>135</v>
      </c>
      <c r="I2625" t="s">
        <v>136</v>
      </c>
      <c r="J2625" t="s">
        <v>137</v>
      </c>
      <c r="K2625" t="s">
        <v>138</v>
      </c>
      <c r="L2625" t="s">
        <v>7589</v>
      </c>
      <c r="M2625" t="s">
        <v>7590</v>
      </c>
      <c r="N2625">
        <v>0.62277777700000003</v>
      </c>
      <c r="O2625">
        <v>0</v>
      </c>
      <c r="P2625">
        <v>738</v>
      </c>
      <c r="Q2625">
        <v>0</v>
      </c>
      <c r="R2625">
        <v>0</v>
      </c>
      <c r="S2625">
        <v>0</v>
      </c>
      <c r="T2625">
        <v>17</v>
      </c>
      <c r="U2625">
        <v>0</v>
      </c>
      <c r="V2625">
        <v>0</v>
      </c>
      <c r="W2625">
        <v>0</v>
      </c>
      <c r="X2625">
        <v>106.4894118068331</v>
      </c>
      <c r="Y2625">
        <v>0</v>
      </c>
      <c r="Z2625">
        <v>0</v>
      </c>
      <c r="AA2625">
        <v>0</v>
      </c>
      <c r="AB2625">
        <v>2.2811208944690069</v>
      </c>
      <c r="AC2625">
        <v>0</v>
      </c>
      <c r="AD2625">
        <v>0</v>
      </c>
      <c r="AE2625">
        <v>108.77053270130212</v>
      </c>
    </row>
    <row r="2626" spans="1:31" x14ac:dyDescent="0.3">
      <c r="A2626">
        <v>2714140</v>
      </c>
      <c r="B2626">
        <v>1</v>
      </c>
      <c r="C2626" t="s">
        <v>80</v>
      </c>
      <c r="D2626" t="s">
        <v>105</v>
      </c>
      <c r="E2626" t="s">
        <v>132</v>
      </c>
      <c r="F2626" t="s">
        <v>7591</v>
      </c>
      <c r="G2626" t="s">
        <v>134</v>
      </c>
      <c r="H2626" t="s">
        <v>135</v>
      </c>
      <c r="I2626" t="s">
        <v>136</v>
      </c>
      <c r="J2626" t="s">
        <v>137</v>
      </c>
      <c r="K2626" t="s">
        <v>138</v>
      </c>
      <c r="L2626" t="s">
        <v>7592</v>
      </c>
      <c r="M2626" t="s">
        <v>7593</v>
      </c>
      <c r="N2626">
        <v>2.273055555</v>
      </c>
      <c r="O2626">
        <v>0</v>
      </c>
      <c r="P2626">
        <v>89</v>
      </c>
      <c r="Q2626">
        <v>0</v>
      </c>
      <c r="R2626">
        <v>1</v>
      </c>
      <c r="S2626">
        <v>0</v>
      </c>
      <c r="T2626">
        <v>8</v>
      </c>
      <c r="U2626">
        <v>0</v>
      </c>
      <c r="V2626">
        <v>0</v>
      </c>
      <c r="W2626">
        <v>0</v>
      </c>
      <c r="X2626">
        <v>17.972221268477366</v>
      </c>
      <c r="Y2626">
        <v>0</v>
      </c>
      <c r="Z2626">
        <v>5.0709957263659833</v>
      </c>
      <c r="AA2626">
        <v>0</v>
      </c>
      <c r="AB2626">
        <v>1.7622258474196202</v>
      </c>
      <c r="AC2626">
        <v>0</v>
      </c>
      <c r="AD2626">
        <v>0</v>
      </c>
      <c r="AE2626">
        <v>24.80544284226297</v>
      </c>
    </row>
    <row r="2627" spans="1:31" x14ac:dyDescent="0.3">
      <c r="A2627">
        <v>2714532</v>
      </c>
      <c r="B2627">
        <v>1</v>
      </c>
      <c r="C2627" t="s">
        <v>81</v>
      </c>
      <c r="D2627" t="s">
        <v>117</v>
      </c>
      <c r="E2627" t="s">
        <v>156</v>
      </c>
      <c r="F2627" t="s">
        <v>7594</v>
      </c>
      <c r="G2627" t="s">
        <v>185</v>
      </c>
      <c r="H2627" t="s">
        <v>153</v>
      </c>
      <c r="I2627" t="s">
        <v>136</v>
      </c>
      <c r="J2627" t="s">
        <v>137</v>
      </c>
      <c r="K2627" t="s">
        <v>138</v>
      </c>
      <c r="L2627" t="s">
        <v>7595</v>
      </c>
      <c r="M2627" t="s">
        <v>7596</v>
      </c>
      <c r="N2627">
        <v>2.2825000000000002</v>
      </c>
      <c r="O2627">
        <v>0</v>
      </c>
      <c r="P2627">
        <v>50</v>
      </c>
      <c r="Q2627">
        <v>0</v>
      </c>
      <c r="R2627">
        <v>3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9.3471080649651608</v>
      </c>
      <c r="Y2627">
        <v>0</v>
      </c>
      <c r="Z2627">
        <v>0.92816086969953826</v>
      </c>
      <c r="AA2627">
        <v>0</v>
      </c>
      <c r="AB2627">
        <v>0</v>
      </c>
      <c r="AC2627">
        <v>0</v>
      </c>
      <c r="AD2627">
        <v>0</v>
      </c>
      <c r="AE2627">
        <v>10.275268934664698</v>
      </c>
    </row>
    <row r="2628" spans="1:31" x14ac:dyDescent="0.3">
      <c r="A2628">
        <v>2715119</v>
      </c>
      <c r="B2628">
        <v>1</v>
      </c>
      <c r="C2628" t="s">
        <v>80</v>
      </c>
      <c r="D2628" t="s">
        <v>94</v>
      </c>
      <c r="E2628" t="s">
        <v>150</v>
      </c>
      <c r="F2628" t="s">
        <v>5037</v>
      </c>
      <c r="G2628" t="s">
        <v>152</v>
      </c>
      <c r="H2628" t="s">
        <v>153</v>
      </c>
      <c r="I2628" t="s">
        <v>136</v>
      </c>
      <c r="J2628" t="s">
        <v>137</v>
      </c>
      <c r="K2628" t="s">
        <v>138</v>
      </c>
      <c r="L2628" t="s">
        <v>7597</v>
      </c>
      <c r="M2628" t="s">
        <v>7598</v>
      </c>
      <c r="N2628">
        <v>0.22555555499999999</v>
      </c>
      <c r="O2628">
        <v>0</v>
      </c>
      <c r="P2628">
        <v>700</v>
      </c>
      <c r="Q2628">
        <v>25</v>
      </c>
      <c r="R2628">
        <v>97</v>
      </c>
      <c r="S2628">
        <v>13</v>
      </c>
      <c r="T2628">
        <v>86</v>
      </c>
      <c r="U2628">
        <v>3</v>
      </c>
      <c r="V2628">
        <v>0</v>
      </c>
      <c r="W2628">
        <v>0</v>
      </c>
      <c r="X2628">
        <v>25.848906493576049</v>
      </c>
      <c r="Y2628">
        <v>3.5961182360415211</v>
      </c>
      <c r="Z2628">
        <v>4.34147529673732</v>
      </c>
      <c r="AA2628">
        <v>23.615954685946562</v>
      </c>
      <c r="AB2628">
        <v>16.226913011898965</v>
      </c>
      <c r="AC2628">
        <v>41.059513337554137</v>
      </c>
      <c r="AD2628">
        <v>0</v>
      </c>
      <c r="AE2628">
        <v>114.68888106175456</v>
      </c>
    </row>
    <row r="2629" spans="1:31" x14ac:dyDescent="0.3">
      <c r="A2629">
        <v>2714810</v>
      </c>
      <c r="B2629">
        <v>1</v>
      </c>
      <c r="C2629" t="s">
        <v>80</v>
      </c>
      <c r="D2629" t="s">
        <v>100</v>
      </c>
      <c r="E2629" t="s">
        <v>213</v>
      </c>
      <c r="F2629" t="s">
        <v>7230</v>
      </c>
      <c r="G2629" t="s">
        <v>152</v>
      </c>
      <c r="H2629" t="s">
        <v>153</v>
      </c>
      <c r="I2629" t="s">
        <v>136</v>
      </c>
      <c r="J2629" t="s">
        <v>137</v>
      </c>
      <c r="K2629" t="s">
        <v>138</v>
      </c>
      <c r="L2629" t="s">
        <v>7599</v>
      </c>
      <c r="M2629" t="s">
        <v>7600</v>
      </c>
      <c r="N2629">
        <v>0.49527777699999997</v>
      </c>
      <c r="O2629">
        <v>0</v>
      </c>
      <c r="P2629">
        <v>0</v>
      </c>
      <c r="Q2629">
        <v>0</v>
      </c>
      <c r="R2629">
        <v>0</v>
      </c>
      <c r="S2629">
        <v>1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23.93513964621825</v>
      </c>
      <c r="AB2629">
        <v>0</v>
      </c>
      <c r="AC2629">
        <v>0</v>
      </c>
      <c r="AD2629">
        <v>0</v>
      </c>
      <c r="AE2629">
        <v>23.93513964621825</v>
      </c>
    </row>
    <row r="2630" spans="1:31" x14ac:dyDescent="0.3">
      <c r="A2630">
        <v>2715474</v>
      </c>
      <c r="B2630">
        <v>1</v>
      </c>
      <c r="C2630" t="s">
        <v>81</v>
      </c>
      <c r="D2630" t="s">
        <v>121</v>
      </c>
      <c r="E2630" t="s">
        <v>161</v>
      </c>
      <c r="F2630" t="s">
        <v>7601</v>
      </c>
      <c r="G2630" t="s">
        <v>163</v>
      </c>
      <c r="H2630" t="s">
        <v>135</v>
      </c>
      <c r="I2630" t="s">
        <v>136</v>
      </c>
      <c r="J2630" t="s">
        <v>137</v>
      </c>
      <c r="K2630" t="s">
        <v>138</v>
      </c>
      <c r="L2630" t="s">
        <v>7602</v>
      </c>
      <c r="M2630" t="s">
        <v>7603</v>
      </c>
      <c r="N2630">
        <v>3.1969444440000001</v>
      </c>
      <c r="O2630">
        <v>0</v>
      </c>
      <c r="P2630">
        <v>28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8.2900969263002899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8.2900969263002899</v>
      </c>
    </row>
    <row r="2631" spans="1:31" x14ac:dyDescent="0.3">
      <c r="A2631">
        <v>2715288</v>
      </c>
      <c r="B2631">
        <v>1</v>
      </c>
      <c r="C2631" t="s">
        <v>80</v>
      </c>
      <c r="D2631" t="s">
        <v>104</v>
      </c>
      <c r="E2631" t="s">
        <v>132</v>
      </c>
      <c r="F2631" t="s">
        <v>7604</v>
      </c>
      <c r="G2631" t="s">
        <v>134</v>
      </c>
      <c r="H2631" t="s">
        <v>135</v>
      </c>
      <c r="I2631" t="s">
        <v>136</v>
      </c>
      <c r="J2631" t="s">
        <v>137</v>
      </c>
      <c r="K2631" t="s">
        <v>138</v>
      </c>
      <c r="L2631" t="s">
        <v>7605</v>
      </c>
      <c r="M2631" t="s">
        <v>7606</v>
      </c>
      <c r="N2631">
        <v>7.6755555549999999</v>
      </c>
      <c r="O2631">
        <v>0</v>
      </c>
      <c r="P2631">
        <v>4</v>
      </c>
      <c r="Q2631">
        <v>0</v>
      </c>
      <c r="R2631">
        <v>12</v>
      </c>
      <c r="S2631">
        <v>0</v>
      </c>
      <c r="T2631">
        <v>19</v>
      </c>
      <c r="U2631">
        <v>0</v>
      </c>
      <c r="V2631">
        <v>0</v>
      </c>
      <c r="W2631">
        <v>0</v>
      </c>
      <c r="X2631">
        <v>38.576553574845086</v>
      </c>
      <c r="Y2631">
        <v>0</v>
      </c>
      <c r="Z2631">
        <v>40.383914154858289</v>
      </c>
      <c r="AA2631">
        <v>0</v>
      </c>
      <c r="AB2631">
        <v>148.71508067945254</v>
      </c>
      <c r="AC2631">
        <v>0</v>
      </c>
      <c r="AD2631">
        <v>0</v>
      </c>
      <c r="AE2631">
        <v>227.67554840915591</v>
      </c>
    </row>
    <row r="2632" spans="1:31" x14ac:dyDescent="0.3">
      <c r="A2632">
        <v>2714624</v>
      </c>
      <c r="B2632">
        <v>1</v>
      </c>
      <c r="C2632" t="s">
        <v>81</v>
      </c>
      <c r="D2632" t="s">
        <v>122</v>
      </c>
      <c r="E2632" t="s">
        <v>161</v>
      </c>
      <c r="F2632" t="s">
        <v>7607</v>
      </c>
      <c r="G2632" t="s">
        <v>409</v>
      </c>
      <c r="H2632" t="s">
        <v>135</v>
      </c>
      <c r="I2632" t="s">
        <v>136</v>
      </c>
      <c r="J2632" t="s">
        <v>137</v>
      </c>
      <c r="K2632" t="s">
        <v>138</v>
      </c>
      <c r="L2632" t="s">
        <v>7608</v>
      </c>
      <c r="M2632" t="s">
        <v>7609</v>
      </c>
      <c r="N2632">
        <v>1.287222222</v>
      </c>
      <c r="O2632">
        <v>0</v>
      </c>
      <c r="P2632">
        <v>79</v>
      </c>
      <c r="Q2632">
        <v>0</v>
      </c>
      <c r="R2632">
        <v>0</v>
      </c>
      <c r="S2632">
        <v>0</v>
      </c>
      <c r="T2632">
        <v>2</v>
      </c>
      <c r="U2632">
        <v>0</v>
      </c>
      <c r="V2632">
        <v>0</v>
      </c>
      <c r="W2632">
        <v>0</v>
      </c>
      <c r="X2632">
        <v>13.486947313297774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13.486947313297774</v>
      </c>
    </row>
    <row r="2633" spans="1:31" x14ac:dyDescent="0.3">
      <c r="A2633">
        <v>2714647</v>
      </c>
      <c r="B2633">
        <v>1</v>
      </c>
      <c r="C2633" t="s">
        <v>80</v>
      </c>
      <c r="D2633" t="s">
        <v>107</v>
      </c>
      <c r="E2633" t="s">
        <v>161</v>
      </c>
      <c r="F2633" t="s">
        <v>7610</v>
      </c>
      <c r="G2633" t="s">
        <v>163</v>
      </c>
      <c r="H2633" t="s">
        <v>135</v>
      </c>
      <c r="I2633" t="s">
        <v>136</v>
      </c>
      <c r="J2633" t="s">
        <v>137</v>
      </c>
      <c r="K2633" t="s">
        <v>138</v>
      </c>
      <c r="L2633" t="s">
        <v>7611</v>
      </c>
      <c r="M2633" t="s">
        <v>7612</v>
      </c>
      <c r="N2633">
        <v>1.106666666</v>
      </c>
      <c r="O2633">
        <v>0</v>
      </c>
      <c r="P2633">
        <v>81</v>
      </c>
      <c r="Q2633">
        <v>0</v>
      </c>
      <c r="R2633">
        <v>0</v>
      </c>
      <c r="S2633">
        <v>0</v>
      </c>
      <c r="T2633">
        <v>3</v>
      </c>
      <c r="U2633">
        <v>0</v>
      </c>
      <c r="V2633">
        <v>0</v>
      </c>
      <c r="W2633">
        <v>0</v>
      </c>
      <c r="X2633">
        <v>8.0615391018342759</v>
      </c>
      <c r="Y2633">
        <v>0</v>
      </c>
      <c r="Z2633">
        <v>0</v>
      </c>
      <c r="AA2633">
        <v>0</v>
      </c>
      <c r="AB2633">
        <v>0.37735955248574921</v>
      </c>
      <c r="AC2633">
        <v>0</v>
      </c>
      <c r="AD2633">
        <v>0</v>
      </c>
      <c r="AE2633">
        <v>8.4388986543200257</v>
      </c>
    </row>
    <row r="2634" spans="1:31" x14ac:dyDescent="0.3">
      <c r="A2634">
        <v>2715311</v>
      </c>
      <c r="B2634">
        <v>1</v>
      </c>
      <c r="C2634" t="s">
        <v>81</v>
      </c>
      <c r="D2634" t="s">
        <v>115</v>
      </c>
      <c r="E2634" t="s">
        <v>161</v>
      </c>
      <c r="F2634" t="s">
        <v>7613</v>
      </c>
      <c r="G2634" t="s">
        <v>163</v>
      </c>
      <c r="H2634" t="s">
        <v>135</v>
      </c>
      <c r="I2634" t="s">
        <v>136</v>
      </c>
      <c r="J2634" t="s">
        <v>137</v>
      </c>
      <c r="K2634" t="s">
        <v>138</v>
      </c>
      <c r="L2634" t="s">
        <v>7614</v>
      </c>
      <c r="M2634" t="s">
        <v>7615</v>
      </c>
      <c r="N2634">
        <v>7.8219444439999997</v>
      </c>
      <c r="O2634">
        <v>0</v>
      </c>
      <c r="P2634">
        <v>3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6.5288031444774841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6.5288031444774841</v>
      </c>
    </row>
    <row r="2635" spans="1:31" x14ac:dyDescent="0.3">
      <c r="A2635">
        <v>2715334</v>
      </c>
      <c r="B2635">
        <v>1</v>
      </c>
      <c r="C2635" t="s">
        <v>81</v>
      </c>
      <c r="D2635" t="s">
        <v>128</v>
      </c>
      <c r="E2635" t="s">
        <v>213</v>
      </c>
      <c r="F2635" t="s">
        <v>657</v>
      </c>
      <c r="G2635" t="s">
        <v>152</v>
      </c>
      <c r="H2635" t="s">
        <v>153</v>
      </c>
      <c r="I2635" t="s">
        <v>136</v>
      </c>
      <c r="J2635" t="s">
        <v>137</v>
      </c>
      <c r="K2635" t="s">
        <v>138</v>
      </c>
      <c r="L2635" t="s">
        <v>7616</v>
      </c>
      <c r="M2635" t="s">
        <v>7617</v>
      </c>
      <c r="N2635">
        <v>0.35083333300000002</v>
      </c>
      <c r="O2635">
        <v>7</v>
      </c>
      <c r="P2635">
        <v>1192</v>
      </c>
      <c r="Q2635">
        <v>3</v>
      </c>
      <c r="R2635">
        <v>3</v>
      </c>
      <c r="S2635">
        <v>3</v>
      </c>
      <c r="T2635">
        <v>87</v>
      </c>
      <c r="U2635">
        <v>0</v>
      </c>
      <c r="V2635">
        <v>0</v>
      </c>
      <c r="W2635">
        <v>3.1660510030173135</v>
      </c>
      <c r="X2635">
        <v>37.199632613609261</v>
      </c>
      <c r="Y2635">
        <v>4.0624844943749995E-2</v>
      </c>
      <c r="Z2635">
        <v>0.67033343583472493</v>
      </c>
      <c r="AA2635">
        <v>6.1263094393845252</v>
      </c>
      <c r="AB2635">
        <v>4.5195476197428768</v>
      </c>
      <c r="AC2635">
        <v>0</v>
      </c>
      <c r="AD2635">
        <v>0</v>
      </c>
      <c r="AE2635">
        <v>51.722498956532462</v>
      </c>
    </row>
    <row r="2636" spans="1:31" x14ac:dyDescent="0.3">
      <c r="A2636">
        <v>2715042</v>
      </c>
      <c r="B2636">
        <v>1</v>
      </c>
      <c r="C2636" t="s">
        <v>81</v>
      </c>
      <c r="D2636" t="s">
        <v>128</v>
      </c>
      <c r="E2636" t="s">
        <v>156</v>
      </c>
      <c r="F2636" t="s">
        <v>4876</v>
      </c>
      <c r="G2636" t="s">
        <v>185</v>
      </c>
      <c r="H2636" t="s">
        <v>153</v>
      </c>
      <c r="I2636" t="s">
        <v>136</v>
      </c>
      <c r="J2636" t="s">
        <v>137</v>
      </c>
      <c r="K2636" t="s">
        <v>138</v>
      </c>
      <c r="L2636" t="s">
        <v>7618</v>
      </c>
      <c r="M2636" t="s">
        <v>7619</v>
      </c>
      <c r="N2636">
        <v>4.9122222219999996</v>
      </c>
      <c r="O2636">
        <v>2</v>
      </c>
      <c r="P2636">
        <v>0</v>
      </c>
      <c r="Q2636">
        <v>61</v>
      </c>
      <c r="R2636">
        <v>0</v>
      </c>
      <c r="S2636">
        <v>2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28.310860916440998</v>
      </c>
      <c r="Z2636">
        <v>0</v>
      </c>
      <c r="AA2636">
        <v>84.102096458739524</v>
      </c>
      <c r="AB2636">
        <v>0</v>
      </c>
      <c r="AC2636">
        <v>0</v>
      </c>
      <c r="AD2636">
        <v>0</v>
      </c>
      <c r="AE2636">
        <v>112.41295737518053</v>
      </c>
    </row>
    <row r="2637" spans="1:31" x14ac:dyDescent="0.3">
      <c r="A2637">
        <v>2715397</v>
      </c>
      <c r="B2637">
        <v>1</v>
      </c>
      <c r="C2637" t="s">
        <v>80</v>
      </c>
      <c r="D2637" t="s">
        <v>106</v>
      </c>
      <c r="E2637" t="s">
        <v>132</v>
      </c>
      <c r="F2637" t="s">
        <v>7620</v>
      </c>
      <c r="G2637" t="s">
        <v>209</v>
      </c>
      <c r="H2637" t="s">
        <v>135</v>
      </c>
      <c r="I2637" t="s">
        <v>136</v>
      </c>
      <c r="J2637" t="s">
        <v>137</v>
      </c>
      <c r="K2637" t="s">
        <v>210</v>
      </c>
      <c r="L2637" t="s">
        <v>7621</v>
      </c>
      <c r="M2637" t="s">
        <v>7622</v>
      </c>
      <c r="N2637">
        <v>2.790277777</v>
      </c>
      <c r="O2637">
        <v>0</v>
      </c>
      <c r="P2637">
        <v>409</v>
      </c>
      <c r="Q2637">
        <v>0</v>
      </c>
      <c r="R2637">
        <v>0</v>
      </c>
      <c r="S2637">
        <v>0</v>
      </c>
      <c r="T2637">
        <v>40</v>
      </c>
      <c r="U2637">
        <v>0</v>
      </c>
      <c r="V2637">
        <v>0</v>
      </c>
      <c r="W2637">
        <v>0</v>
      </c>
      <c r="X2637">
        <v>191.90604014021721</v>
      </c>
      <c r="Y2637">
        <v>0</v>
      </c>
      <c r="Z2637">
        <v>0</v>
      </c>
      <c r="AA2637">
        <v>0</v>
      </c>
      <c r="AB2637">
        <v>78.048369293988188</v>
      </c>
      <c r="AC2637">
        <v>0</v>
      </c>
      <c r="AD2637">
        <v>0</v>
      </c>
      <c r="AE2637">
        <v>269.95440943420539</v>
      </c>
    </row>
    <row r="2638" spans="1:31" x14ac:dyDescent="0.3">
      <c r="A2638">
        <v>2715102</v>
      </c>
      <c r="B2638">
        <v>1</v>
      </c>
      <c r="C2638" t="s">
        <v>80</v>
      </c>
      <c r="D2638" t="s">
        <v>106</v>
      </c>
      <c r="E2638" t="s">
        <v>132</v>
      </c>
      <c r="F2638" t="s">
        <v>7623</v>
      </c>
      <c r="G2638" t="s">
        <v>209</v>
      </c>
      <c r="H2638" t="s">
        <v>135</v>
      </c>
      <c r="I2638" t="s">
        <v>136</v>
      </c>
      <c r="J2638" t="s">
        <v>137</v>
      </c>
      <c r="K2638" t="s">
        <v>210</v>
      </c>
      <c r="L2638" t="s">
        <v>7624</v>
      </c>
      <c r="M2638" t="s">
        <v>7625</v>
      </c>
      <c r="N2638">
        <v>2.8991666660000002</v>
      </c>
      <c r="O2638">
        <v>0</v>
      </c>
      <c r="P2638">
        <v>1</v>
      </c>
      <c r="Q2638">
        <v>0</v>
      </c>
      <c r="R2638">
        <v>0</v>
      </c>
      <c r="S2638">
        <v>0</v>
      </c>
      <c r="T2638">
        <v>102</v>
      </c>
      <c r="U2638">
        <v>0</v>
      </c>
      <c r="V2638">
        <v>0</v>
      </c>
      <c r="W2638">
        <v>0</v>
      </c>
      <c r="X2638">
        <v>0.75677664319801496</v>
      </c>
      <c r="Y2638">
        <v>0</v>
      </c>
      <c r="Z2638">
        <v>0</v>
      </c>
      <c r="AA2638">
        <v>0</v>
      </c>
      <c r="AB2638">
        <v>162.3884186528623</v>
      </c>
      <c r="AC2638">
        <v>0</v>
      </c>
      <c r="AD2638">
        <v>0</v>
      </c>
      <c r="AE2638">
        <v>163.14519529606031</v>
      </c>
    </row>
    <row r="2639" spans="1:31" x14ac:dyDescent="0.3">
      <c r="A2639">
        <v>2715683</v>
      </c>
      <c r="B2639">
        <v>1</v>
      </c>
      <c r="C2639" t="s">
        <v>80</v>
      </c>
      <c r="D2639" t="s">
        <v>90</v>
      </c>
      <c r="E2639" t="s">
        <v>145</v>
      </c>
      <c r="F2639" t="s">
        <v>7626</v>
      </c>
      <c r="G2639" t="s">
        <v>230</v>
      </c>
      <c r="H2639" t="s">
        <v>135</v>
      </c>
      <c r="I2639" t="s">
        <v>136</v>
      </c>
      <c r="J2639" t="s">
        <v>137</v>
      </c>
      <c r="K2639" t="s">
        <v>138</v>
      </c>
      <c r="L2639" t="s">
        <v>7627</v>
      </c>
      <c r="M2639" t="s">
        <v>7628</v>
      </c>
      <c r="N2639">
        <v>1.475833333</v>
      </c>
      <c r="O2639">
        <v>0</v>
      </c>
      <c r="P2639">
        <v>4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0.94863453759487337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0.94863453759487337</v>
      </c>
    </row>
    <row r="2640" spans="1:31" x14ac:dyDescent="0.3">
      <c r="A2640">
        <v>2715011</v>
      </c>
      <c r="B2640">
        <v>2</v>
      </c>
      <c r="C2640" t="s">
        <v>80</v>
      </c>
      <c r="D2640" t="s">
        <v>82</v>
      </c>
      <c r="E2640" t="s">
        <v>132</v>
      </c>
      <c r="F2640" t="s">
        <v>7629</v>
      </c>
      <c r="G2640" t="s">
        <v>393</v>
      </c>
      <c r="H2640" t="s">
        <v>135</v>
      </c>
      <c r="I2640" t="s">
        <v>136</v>
      </c>
      <c r="J2640" t="s">
        <v>137</v>
      </c>
      <c r="K2640" t="s">
        <v>138</v>
      </c>
      <c r="L2640" t="s">
        <v>7630</v>
      </c>
      <c r="M2640" t="s">
        <v>7631</v>
      </c>
      <c r="N2640">
        <v>1.7994444439999999</v>
      </c>
      <c r="O2640">
        <v>0</v>
      </c>
      <c r="P2640">
        <v>766</v>
      </c>
      <c r="Q2640">
        <v>0</v>
      </c>
      <c r="R2640">
        <v>0</v>
      </c>
      <c r="S2640">
        <v>0</v>
      </c>
      <c r="T2640">
        <v>100</v>
      </c>
      <c r="U2640">
        <v>0</v>
      </c>
      <c r="V2640">
        <v>0</v>
      </c>
      <c r="W2640">
        <v>0</v>
      </c>
      <c r="X2640">
        <v>217.68299442431228</v>
      </c>
      <c r="Y2640">
        <v>0</v>
      </c>
      <c r="Z2640">
        <v>0</v>
      </c>
      <c r="AA2640">
        <v>0</v>
      </c>
      <c r="AB2640">
        <v>95.474939108292574</v>
      </c>
      <c r="AC2640">
        <v>0</v>
      </c>
      <c r="AD2640">
        <v>0</v>
      </c>
      <c r="AE2640">
        <v>313.15793353260483</v>
      </c>
    </row>
    <row r="2641" spans="1:31" x14ac:dyDescent="0.3">
      <c r="A2641">
        <v>2714956</v>
      </c>
      <c r="B2641">
        <v>1</v>
      </c>
      <c r="C2641" t="s">
        <v>80</v>
      </c>
      <c r="D2641" t="s">
        <v>93</v>
      </c>
      <c r="E2641" t="s">
        <v>150</v>
      </c>
      <c r="F2641" t="s">
        <v>3365</v>
      </c>
      <c r="G2641" t="s">
        <v>152</v>
      </c>
      <c r="H2641" t="s">
        <v>153</v>
      </c>
      <c r="I2641" t="s">
        <v>136</v>
      </c>
      <c r="J2641" t="s">
        <v>137</v>
      </c>
      <c r="K2641" t="s">
        <v>138</v>
      </c>
      <c r="L2641" t="s">
        <v>7632</v>
      </c>
      <c r="M2641" t="s">
        <v>7633</v>
      </c>
      <c r="N2641">
        <v>1.4130555549999999</v>
      </c>
      <c r="O2641">
        <v>0</v>
      </c>
      <c r="P2641">
        <v>429</v>
      </c>
      <c r="Q2641">
        <v>48</v>
      </c>
      <c r="R2641">
        <v>364</v>
      </c>
      <c r="S2641">
        <v>19</v>
      </c>
      <c r="T2641">
        <v>239</v>
      </c>
      <c r="U2641">
        <v>0</v>
      </c>
      <c r="V2641">
        <v>1</v>
      </c>
      <c r="W2641">
        <v>0</v>
      </c>
      <c r="X2641">
        <v>93.744217821875083</v>
      </c>
      <c r="Y2641">
        <v>72.987017063415891</v>
      </c>
      <c r="Z2641">
        <v>146.67457008135429</v>
      </c>
      <c r="AA2641">
        <v>63.30530338844676</v>
      </c>
      <c r="AB2641">
        <v>235.56355128999857</v>
      </c>
      <c r="AC2641">
        <v>0</v>
      </c>
      <c r="AD2641">
        <v>0</v>
      </c>
      <c r="AE2641">
        <v>612.27465964509065</v>
      </c>
    </row>
    <row r="2642" spans="1:31" x14ac:dyDescent="0.3">
      <c r="A2642">
        <v>2715537</v>
      </c>
      <c r="B2642">
        <v>1</v>
      </c>
      <c r="C2642" t="s">
        <v>80</v>
      </c>
      <c r="D2642" t="s">
        <v>83</v>
      </c>
      <c r="E2642" t="s">
        <v>156</v>
      </c>
      <c r="F2642" t="s">
        <v>7634</v>
      </c>
      <c r="G2642" t="s">
        <v>185</v>
      </c>
      <c r="H2642" t="s">
        <v>153</v>
      </c>
      <c r="I2642" t="s">
        <v>136</v>
      </c>
      <c r="J2642" t="s">
        <v>137</v>
      </c>
      <c r="K2642" t="s">
        <v>138</v>
      </c>
      <c r="L2642" t="s">
        <v>7635</v>
      </c>
      <c r="M2642" t="s">
        <v>7636</v>
      </c>
      <c r="N2642">
        <v>0.716388888</v>
      </c>
      <c r="O2642">
        <v>0</v>
      </c>
      <c r="P2642">
        <v>31</v>
      </c>
      <c r="Q2642">
        <v>0</v>
      </c>
      <c r="R2642">
        <v>0</v>
      </c>
      <c r="S2642">
        <v>0</v>
      </c>
      <c r="T2642">
        <v>2</v>
      </c>
      <c r="U2642">
        <v>0</v>
      </c>
      <c r="V2642">
        <v>0</v>
      </c>
      <c r="W2642">
        <v>0</v>
      </c>
      <c r="X2642">
        <v>26.635271353064347</v>
      </c>
      <c r="Y2642">
        <v>0</v>
      </c>
      <c r="Z2642">
        <v>0</v>
      </c>
      <c r="AA2642">
        <v>0</v>
      </c>
      <c r="AB2642">
        <v>8.1116606025795818E-2</v>
      </c>
      <c r="AC2642">
        <v>0</v>
      </c>
      <c r="AD2642">
        <v>0</v>
      </c>
      <c r="AE2642">
        <v>26.716387959090142</v>
      </c>
    </row>
    <row r="2643" spans="1:31" x14ac:dyDescent="0.3">
      <c r="A2643">
        <v>2714704</v>
      </c>
      <c r="B2643">
        <v>1</v>
      </c>
      <c r="C2643" t="s">
        <v>81</v>
      </c>
      <c r="D2643" t="s">
        <v>120</v>
      </c>
      <c r="E2643" t="s">
        <v>213</v>
      </c>
      <c r="F2643" t="s">
        <v>7637</v>
      </c>
      <c r="G2643" t="s">
        <v>152</v>
      </c>
      <c r="H2643" t="s">
        <v>153</v>
      </c>
      <c r="I2643" t="s">
        <v>136</v>
      </c>
      <c r="J2643" t="s">
        <v>137</v>
      </c>
      <c r="K2643" t="s">
        <v>138</v>
      </c>
      <c r="L2643" t="s">
        <v>7638</v>
      </c>
      <c r="M2643" t="s">
        <v>7639</v>
      </c>
      <c r="N2643">
        <v>0.73527777699999997</v>
      </c>
      <c r="O2643">
        <v>4</v>
      </c>
      <c r="P2643">
        <v>496</v>
      </c>
      <c r="Q2643">
        <v>30</v>
      </c>
      <c r="R2643">
        <v>52</v>
      </c>
      <c r="S2643">
        <v>6</v>
      </c>
      <c r="T2643">
        <v>39</v>
      </c>
      <c r="U2643">
        <v>0</v>
      </c>
      <c r="V2643">
        <v>0</v>
      </c>
      <c r="W2643">
        <v>3.5137119978715425</v>
      </c>
      <c r="X2643">
        <v>49.302715822802625</v>
      </c>
      <c r="Y2643">
        <v>1.1247236560759859</v>
      </c>
      <c r="Z2643">
        <v>13.028674848564082</v>
      </c>
      <c r="AA2643">
        <v>1.8845517451416669</v>
      </c>
      <c r="AB2643">
        <v>7.1888562185482785</v>
      </c>
      <c r="AC2643">
        <v>0</v>
      </c>
      <c r="AD2643">
        <v>0</v>
      </c>
      <c r="AE2643">
        <v>76.043234289004175</v>
      </c>
    </row>
    <row r="2644" spans="1:31" x14ac:dyDescent="0.3">
      <c r="A2644">
        <v>2714727</v>
      </c>
      <c r="B2644">
        <v>1</v>
      </c>
      <c r="C2644" t="s">
        <v>80</v>
      </c>
      <c r="D2644" t="s">
        <v>97</v>
      </c>
      <c r="E2644" t="s">
        <v>213</v>
      </c>
      <c r="F2644" t="s">
        <v>7640</v>
      </c>
      <c r="G2644" t="s">
        <v>152</v>
      </c>
      <c r="H2644" t="s">
        <v>153</v>
      </c>
      <c r="I2644" t="s">
        <v>136</v>
      </c>
      <c r="J2644" t="s">
        <v>137</v>
      </c>
      <c r="K2644" t="s">
        <v>138</v>
      </c>
      <c r="L2644" t="s">
        <v>7641</v>
      </c>
      <c r="M2644" t="s">
        <v>7642</v>
      </c>
      <c r="N2644">
        <v>1.551666666</v>
      </c>
      <c r="O2644">
        <v>4</v>
      </c>
      <c r="P2644">
        <v>380</v>
      </c>
      <c r="Q2644">
        <v>6</v>
      </c>
      <c r="R2644">
        <v>66</v>
      </c>
      <c r="S2644">
        <v>10</v>
      </c>
      <c r="T2644">
        <v>46</v>
      </c>
      <c r="U2644">
        <v>1</v>
      </c>
      <c r="V2644">
        <v>0</v>
      </c>
      <c r="W2644">
        <v>228.89790600270891</v>
      </c>
      <c r="X2644">
        <v>166.26449245429029</v>
      </c>
      <c r="Y2644">
        <v>518.33498422198488</v>
      </c>
      <c r="Z2644">
        <v>1.1224287949814375</v>
      </c>
      <c r="AA2644">
        <v>35.825929281078203</v>
      </c>
      <c r="AB2644">
        <v>25.216678382185393</v>
      </c>
      <c r="AC2644">
        <v>152.89467714738603</v>
      </c>
      <c r="AD2644">
        <v>0</v>
      </c>
      <c r="AE2644">
        <v>1128.5570962846152</v>
      </c>
    </row>
    <row r="2645" spans="1:31" x14ac:dyDescent="0.3">
      <c r="A2645">
        <v>2715225</v>
      </c>
      <c r="B2645">
        <v>1</v>
      </c>
      <c r="C2645" t="s">
        <v>81</v>
      </c>
      <c r="D2645" t="s">
        <v>120</v>
      </c>
      <c r="E2645" t="s">
        <v>213</v>
      </c>
      <c r="F2645" t="s">
        <v>7643</v>
      </c>
      <c r="G2645" t="s">
        <v>152</v>
      </c>
      <c r="H2645" t="s">
        <v>153</v>
      </c>
      <c r="I2645" t="s">
        <v>490</v>
      </c>
      <c r="J2645" t="s">
        <v>137</v>
      </c>
      <c r="K2645" t="s">
        <v>138</v>
      </c>
      <c r="L2645" t="s">
        <v>7644</v>
      </c>
      <c r="M2645" t="s">
        <v>7645</v>
      </c>
      <c r="N2645">
        <v>3.6111110000000002E-3</v>
      </c>
      <c r="O2645">
        <v>6</v>
      </c>
      <c r="P2645">
        <v>784</v>
      </c>
      <c r="Q2645">
        <v>44</v>
      </c>
      <c r="R2645">
        <v>19</v>
      </c>
      <c r="S2645">
        <v>12</v>
      </c>
      <c r="T2645">
        <v>55</v>
      </c>
      <c r="U2645">
        <v>6</v>
      </c>
      <c r="V2645">
        <v>0</v>
      </c>
      <c r="W2645">
        <v>7.0337749759333329E-3</v>
      </c>
      <c r="X2645">
        <v>0.30403837651111215</v>
      </c>
      <c r="Y2645">
        <v>0.64595597587950015</v>
      </c>
      <c r="Z2645">
        <v>1.3249986653669997E-2</v>
      </c>
      <c r="AA2645">
        <v>7.014372112394833E-2</v>
      </c>
      <c r="AB2645">
        <v>6.0938140171924164E-2</v>
      </c>
      <c r="AC2645">
        <v>0.94871223118563663</v>
      </c>
      <c r="AD2645">
        <v>0</v>
      </c>
      <c r="AE2645">
        <v>2.0500722065017247</v>
      </c>
    </row>
    <row r="2646" spans="1:31" x14ac:dyDescent="0.3">
      <c r="A2646">
        <v>2715082</v>
      </c>
      <c r="B2646">
        <v>1</v>
      </c>
      <c r="C2646" t="s">
        <v>80</v>
      </c>
      <c r="D2646" t="s">
        <v>108</v>
      </c>
      <c r="E2646" t="s">
        <v>161</v>
      </c>
      <c r="F2646" t="s">
        <v>7646</v>
      </c>
      <c r="G2646" t="s">
        <v>163</v>
      </c>
      <c r="H2646" t="s">
        <v>135</v>
      </c>
      <c r="I2646" t="s">
        <v>136</v>
      </c>
      <c r="J2646" t="s">
        <v>137</v>
      </c>
      <c r="K2646" t="s">
        <v>138</v>
      </c>
      <c r="L2646" t="s">
        <v>7647</v>
      </c>
      <c r="M2646" t="s">
        <v>7648</v>
      </c>
      <c r="N2646">
        <v>1.124166666</v>
      </c>
      <c r="O2646">
        <v>0</v>
      </c>
      <c r="P2646">
        <v>25</v>
      </c>
      <c r="Q2646">
        <v>0</v>
      </c>
      <c r="R2646">
        <v>3</v>
      </c>
      <c r="S2646">
        <v>0</v>
      </c>
      <c r="T2646">
        <v>3</v>
      </c>
      <c r="U2646">
        <v>0</v>
      </c>
      <c r="V2646">
        <v>0</v>
      </c>
      <c r="W2646">
        <v>0</v>
      </c>
      <c r="X2646">
        <v>2.5341968382029996</v>
      </c>
      <c r="Y2646">
        <v>0</v>
      </c>
      <c r="Z2646">
        <v>3.4327592500150005E-3</v>
      </c>
      <c r="AA2646">
        <v>0</v>
      </c>
      <c r="AB2646">
        <v>0.15838749622664752</v>
      </c>
      <c r="AC2646">
        <v>0</v>
      </c>
      <c r="AD2646">
        <v>0</v>
      </c>
      <c r="AE2646">
        <v>2.6960170936796621</v>
      </c>
    </row>
    <row r="2647" spans="1:31" x14ac:dyDescent="0.3">
      <c r="A2647">
        <v>2715105</v>
      </c>
      <c r="B2647">
        <v>1</v>
      </c>
      <c r="C2647" t="s">
        <v>81</v>
      </c>
      <c r="D2647" t="s">
        <v>117</v>
      </c>
      <c r="E2647" t="s">
        <v>156</v>
      </c>
      <c r="F2647" t="s">
        <v>7649</v>
      </c>
      <c r="G2647" t="s">
        <v>185</v>
      </c>
      <c r="H2647" t="s">
        <v>153</v>
      </c>
      <c r="I2647" t="s">
        <v>136</v>
      </c>
      <c r="J2647" t="s">
        <v>137</v>
      </c>
      <c r="K2647" t="s">
        <v>138</v>
      </c>
      <c r="L2647" t="s">
        <v>7650</v>
      </c>
      <c r="M2647" t="s">
        <v>7651</v>
      </c>
      <c r="N2647">
        <v>1.047222222</v>
      </c>
      <c r="O2647">
        <v>0</v>
      </c>
      <c r="P2647">
        <v>12</v>
      </c>
      <c r="Q2647">
        <v>1</v>
      </c>
      <c r="R2647">
        <v>12</v>
      </c>
      <c r="S2647">
        <v>0</v>
      </c>
      <c r="T2647">
        <v>1</v>
      </c>
      <c r="U2647">
        <v>0</v>
      </c>
      <c r="V2647">
        <v>0</v>
      </c>
      <c r="W2647">
        <v>0</v>
      </c>
      <c r="X2647">
        <v>1.6978262303575069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1.6978262303575069</v>
      </c>
    </row>
    <row r="2648" spans="1:31" x14ac:dyDescent="0.3">
      <c r="A2648">
        <v>2714896</v>
      </c>
      <c r="B2648">
        <v>1</v>
      </c>
      <c r="C2648" t="s">
        <v>81</v>
      </c>
      <c r="D2648" t="s">
        <v>118</v>
      </c>
      <c r="E2648" t="s">
        <v>132</v>
      </c>
      <c r="F2648" t="s">
        <v>7652</v>
      </c>
      <c r="G2648" t="s">
        <v>134</v>
      </c>
      <c r="H2648" t="s">
        <v>135</v>
      </c>
      <c r="I2648" t="s">
        <v>136</v>
      </c>
      <c r="J2648" t="s">
        <v>137</v>
      </c>
      <c r="K2648" t="s">
        <v>138</v>
      </c>
      <c r="L2648" t="s">
        <v>7653</v>
      </c>
      <c r="M2648" t="s">
        <v>7654</v>
      </c>
      <c r="N2648">
        <v>4.8991666660000002</v>
      </c>
      <c r="O2648">
        <v>0</v>
      </c>
      <c r="P2648">
        <v>42</v>
      </c>
      <c r="Q2648">
        <v>0</v>
      </c>
      <c r="R2648">
        <v>2</v>
      </c>
      <c r="S2648">
        <v>0</v>
      </c>
      <c r="T2648">
        <v>1</v>
      </c>
      <c r="U2648">
        <v>0</v>
      </c>
      <c r="V2648">
        <v>0</v>
      </c>
      <c r="W2648">
        <v>0</v>
      </c>
      <c r="X2648">
        <v>8.3249652346805156</v>
      </c>
      <c r="Y2648">
        <v>0</v>
      </c>
      <c r="Z2648">
        <v>0</v>
      </c>
      <c r="AA2648">
        <v>0</v>
      </c>
      <c r="AB2648">
        <v>17.328360726697777</v>
      </c>
      <c r="AC2648">
        <v>0</v>
      </c>
      <c r="AD2648">
        <v>0</v>
      </c>
      <c r="AE2648">
        <v>25.653325961378293</v>
      </c>
    </row>
    <row r="2649" spans="1:31" x14ac:dyDescent="0.3">
      <c r="A2649">
        <v>2715437</v>
      </c>
      <c r="B2649">
        <v>1</v>
      </c>
      <c r="C2649" t="s">
        <v>80</v>
      </c>
      <c r="D2649" t="s">
        <v>107</v>
      </c>
      <c r="E2649" t="s">
        <v>145</v>
      </c>
      <c r="F2649" t="s">
        <v>7655</v>
      </c>
      <c r="G2649" t="s">
        <v>147</v>
      </c>
      <c r="H2649" t="s">
        <v>135</v>
      </c>
      <c r="I2649" t="s">
        <v>136</v>
      </c>
      <c r="J2649" t="s">
        <v>137</v>
      </c>
      <c r="K2649" t="s">
        <v>138</v>
      </c>
      <c r="L2649" t="s">
        <v>7656</v>
      </c>
      <c r="M2649" t="s">
        <v>7657</v>
      </c>
      <c r="N2649">
        <v>5.5449999999999999</v>
      </c>
      <c r="O2649">
        <v>0</v>
      </c>
      <c r="P2649">
        <v>1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1.484196693797424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1.484196693797424</v>
      </c>
    </row>
    <row r="2650" spans="1:31" x14ac:dyDescent="0.3">
      <c r="A2650">
        <v>2715039</v>
      </c>
      <c r="B2650">
        <v>1</v>
      </c>
      <c r="C2650" t="s">
        <v>80</v>
      </c>
      <c r="D2650" t="s">
        <v>82</v>
      </c>
      <c r="E2650" t="s">
        <v>150</v>
      </c>
      <c r="F2650" t="s">
        <v>7658</v>
      </c>
      <c r="G2650" t="s">
        <v>300</v>
      </c>
      <c r="H2650" t="s">
        <v>153</v>
      </c>
      <c r="I2650" t="s">
        <v>136</v>
      </c>
      <c r="J2650" t="s">
        <v>137</v>
      </c>
      <c r="K2650" t="s">
        <v>210</v>
      </c>
      <c r="L2650" t="s">
        <v>7659</v>
      </c>
      <c r="M2650" t="s">
        <v>7660</v>
      </c>
      <c r="N2650">
        <v>4.136666666</v>
      </c>
      <c r="O2650">
        <v>0</v>
      </c>
      <c r="P2650">
        <v>480</v>
      </c>
      <c r="Q2650">
        <v>0</v>
      </c>
      <c r="R2650">
        <v>0</v>
      </c>
      <c r="S2650">
        <v>4</v>
      </c>
      <c r="T2650">
        <v>2006</v>
      </c>
      <c r="U2650">
        <v>0</v>
      </c>
      <c r="V2650">
        <v>0</v>
      </c>
      <c r="W2650">
        <v>0</v>
      </c>
      <c r="X2650">
        <v>317.42744402272365</v>
      </c>
      <c r="Y2650">
        <v>0</v>
      </c>
      <c r="Z2650">
        <v>0</v>
      </c>
      <c r="AA2650">
        <v>162.82079406574201</v>
      </c>
      <c r="AB2650">
        <v>3357.8936362062218</v>
      </c>
      <c r="AC2650">
        <v>0</v>
      </c>
      <c r="AD2650">
        <v>0</v>
      </c>
      <c r="AE2650">
        <v>3838.1418742946876</v>
      </c>
    </row>
    <row r="2651" spans="1:31" x14ac:dyDescent="0.3">
      <c r="A2651">
        <v>2715062</v>
      </c>
      <c r="B2651">
        <v>1</v>
      </c>
      <c r="C2651" t="s">
        <v>81</v>
      </c>
      <c r="D2651" t="s">
        <v>120</v>
      </c>
      <c r="E2651" t="s">
        <v>213</v>
      </c>
      <c r="F2651" t="s">
        <v>296</v>
      </c>
      <c r="G2651" t="s">
        <v>152</v>
      </c>
      <c r="H2651" t="s">
        <v>153</v>
      </c>
      <c r="I2651" t="s">
        <v>136</v>
      </c>
      <c r="J2651" t="s">
        <v>137</v>
      </c>
      <c r="K2651" t="s">
        <v>138</v>
      </c>
      <c r="L2651" t="s">
        <v>7661</v>
      </c>
      <c r="M2651" t="s">
        <v>7662</v>
      </c>
      <c r="N2651">
        <v>2.19</v>
      </c>
      <c r="O2651">
        <v>2</v>
      </c>
      <c r="P2651">
        <v>1</v>
      </c>
      <c r="Q2651">
        <v>66</v>
      </c>
      <c r="R2651">
        <v>29</v>
      </c>
      <c r="S2651">
        <v>6</v>
      </c>
      <c r="T2651">
        <v>2</v>
      </c>
      <c r="U2651">
        <v>1</v>
      </c>
      <c r="V2651">
        <v>0</v>
      </c>
      <c r="W2651">
        <v>0.95097138954000004</v>
      </c>
      <c r="X2651">
        <v>0</v>
      </c>
      <c r="Y2651">
        <v>8.4199793248199999</v>
      </c>
      <c r="Z2651">
        <v>2.3482181065350001</v>
      </c>
      <c r="AA2651">
        <v>199.02668034977842</v>
      </c>
      <c r="AB2651">
        <v>0</v>
      </c>
      <c r="AC2651">
        <v>148.0319553436245</v>
      </c>
      <c r="AD2651">
        <v>0</v>
      </c>
      <c r="AE2651">
        <v>358.77780451429794</v>
      </c>
    </row>
    <row r="2652" spans="1:31" x14ac:dyDescent="0.3">
      <c r="A2652">
        <v>2714627</v>
      </c>
      <c r="B2652">
        <v>1</v>
      </c>
      <c r="C2652" t="s">
        <v>81</v>
      </c>
      <c r="D2652" t="s">
        <v>118</v>
      </c>
      <c r="E2652" t="s">
        <v>132</v>
      </c>
      <c r="F2652" t="s">
        <v>6296</v>
      </c>
      <c r="G2652" t="s">
        <v>134</v>
      </c>
      <c r="H2652" t="s">
        <v>135</v>
      </c>
      <c r="I2652" t="s">
        <v>136</v>
      </c>
      <c r="J2652" t="s">
        <v>137</v>
      </c>
      <c r="K2652" t="s">
        <v>138</v>
      </c>
      <c r="L2652" t="s">
        <v>7663</v>
      </c>
      <c r="M2652" t="s">
        <v>7664</v>
      </c>
      <c r="N2652">
        <v>0.83166666600000005</v>
      </c>
      <c r="O2652">
        <v>0</v>
      </c>
      <c r="P2652">
        <v>66</v>
      </c>
      <c r="Q2652">
        <v>0</v>
      </c>
      <c r="R2652">
        <v>4</v>
      </c>
      <c r="S2652">
        <v>0</v>
      </c>
      <c r="T2652">
        <v>10</v>
      </c>
      <c r="U2652">
        <v>0</v>
      </c>
      <c r="V2652">
        <v>0</v>
      </c>
      <c r="W2652">
        <v>0</v>
      </c>
      <c r="X2652">
        <v>7.9588546225859238</v>
      </c>
      <c r="Y2652">
        <v>0</v>
      </c>
      <c r="Z2652">
        <v>5.3420821653184986E-2</v>
      </c>
      <c r="AA2652">
        <v>0</v>
      </c>
      <c r="AB2652">
        <v>1.7675849676168898</v>
      </c>
      <c r="AC2652">
        <v>0</v>
      </c>
      <c r="AD2652">
        <v>0</v>
      </c>
      <c r="AE2652">
        <v>9.7798604118559975</v>
      </c>
    </row>
    <row r="2653" spans="1:31" x14ac:dyDescent="0.3">
      <c r="A2653">
        <v>2714876</v>
      </c>
      <c r="B2653">
        <v>1</v>
      </c>
      <c r="C2653" t="s">
        <v>81</v>
      </c>
      <c r="D2653" t="s">
        <v>118</v>
      </c>
      <c r="E2653" t="s">
        <v>156</v>
      </c>
      <c r="F2653" t="s">
        <v>7665</v>
      </c>
      <c r="G2653" t="s">
        <v>152</v>
      </c>
      <c r="H2653" t="s">
        <v>153</v>
      </c>
      <c r="I2653" t="s">
        <v>136</v>
      </c>
      <c r="J2653" t="s">
        <v>137</v>
      </c>
      <c r="K2653" t="s">
        <v>138</v>
      </c>
      <c r="L2653" t="s">
        <v>7666</v>
      </c>
      <c r="M2653" t="s">
        <v>7667</v>
      </c>
      <c r="N2653">
        <v>1.8805555549999999</v>
      </c>
      <c r="O2653">
        <v>0</v>
      </c>
      <c r="P2653">
        <v>844</v>
      </c>
      <c r="Q2653">
        <v>0</v>
      </c>
      <c r="R2653">
        <v>48</v>
      </c>
      <c r="S2653">
        <v>1</v>
      </c>
      <c r="T2653">
        <v>52</v>
      </c>
      <c r="U2653">
        <v>0</v>
      </c>
      <c r="V2653">
        <v>0</v>
      </c>
      <c r="W2653">
        <v>0</v>
      </c>
      <c r="X2653">
        <v>334.55459503044256</v>
      </c>
      <c r="Y2653">
        <v>0</v>
      </c>
      <c r="Z2653">
        <v>1.8848117841904932</v>
      </c>
      <c r="AA2653">
        <v>1.6840118968716669</v>
      </c>
      <c r="AB2653">
        <v>42.816704679394043</v>
      </c>
      <c r="AC2653">
        <v>0</v>
      </c>
      <c r="AD2653">
        <v>0</v>
      </c>
      <c r="AE2653">
        <v>380.94012339089875</v>
      </c>
    </row>
    <row r="2654" spans="1:31" x14ac:dyDescent="0.3">
      <c r="A2654">
        <v>2715292</v>
      </c>
      <c r="B2654">
        <v>2</v>
      </c>
      <c r="C2654" t="s">
        <v>80</v>
      </c>
      <c r="D2654" t="s">
        <v>103</v>
      </c>
      <c r="E2654" t="s">
        <v>213</v>
      </c>
      <c r="F2654" t="s">
        <v>5492</v>
      </c>
      <c r="G2654" t="s">
        <v>185</v>
      </c>
      <c r="H2654" t="s">
        <v>153</v>
      </c>
      <c r="I2654" t="s">
        <v>136</v>
      </c>
      <c r="J2654" t="s">
        <v>137</v>
      </c>
      <c r="K2654" t="s">
        <v>138</v>
      </c>
      <c r="L2654" t="s">
        <v>7668</v>
      </c>
      <c r="M2654" t="s">
        <v>7669</v>
      </c>
      <c r="N2654">
        <v>0.67138888799999996</v>
      </c>
      <c r="O2654">
        <v>24</v>
      </c>
      <c r="P2654">
        <v>2712</v>
      </c>
      <c r="Q2654">
        <v>34</v>
      </c>
      <c r="R2654">
        <v>214</v>
      </c>
      <c r="S2654">
        <v>66</v>
      </c>
      <c r="T2654">
        <v>814</v>
      </c>
      <c r="U2654">
        <v>5</v>
      </c>
      <c r="V2654">
        <v>1</v>
      </c>
      <c r="W2654">
        <v>9.5132061980123872</v>
      </c>
      <c r="X2654">
        <v>255.10791648896674</v>
      </c>
      <c r="Y2654">
        <v>74.666976121243565</v>
      </c>
      <c r="Z2654">
        <v>33.018136591228597</v>
      </c>
      <c r="AA2654">
        <v>189.6954998671132</v>
      </c>
      <c r="AB2654">
        <v>185.48425096928295</v>
      </c>
      <c r="AC2654">
        <v>114.03696560323705</v>
      </c>
      <c r="AD2654">
        <v>6.8124966595615755</v>
      </c>
      <c r="AE2654">
        <v>868.33544849864609</v>
      </c>
    </row>
    <row r="2655" spans="1:31" x14ac:dyDescent="0.3">
      <c r="A2655">
        <v>2714770</v>
      </c>
      <c r="B2655">
        <v>1</v>
      </c>
      <c r="C2655" t="s">
        <v>80</v>
      </c>
      <c r="D2655" t="s">
        <v>83</v>
      </c>
      <c r="E2655" t="s">
        <v>145</v>
      </c>
      <c r="F2655" t="s">
        <v>7670</v>
      </c>
      <c r="G2655" t="s">
        <v>147</v>
      </c>
      <c r="H2655" t="s">
        <v>135</v>
      </c>
      <c r="I2655" t="s">
        <v>136</v>
      </c>
      <c r="J2655" t="s">
        <v>137</v>
      </c>
      <c r="K2655" t="s">
        <v>138</v>
      </c>
      <c r="L2655" t="s">
        <v>7671</v>
      </c>
      <c r="M2655" t="s">
        <v>7672</v>
      </c>
      <c r="N2655">
        <v>2.454722222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1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</row>
    <row r="2656" spans="1:31" x14ac:dyDescent="0.3">
      <c r="A2656">
        <v>2715709</v>
      </c>
      <c r="B2656">
        <v>1</v>
      </c>
      <c r="C2656" t="s">
        <v>80</v>
      </c>
      <c r="D2656" t="s">
        <v>100</v>
      </c>
      <c r="E2656" t="s">
        <v>150</v>
      </c>
      <c r="F2656" t="s">
        <v>7673</v>
      </c>
      <c r="G2656" t="s">
        <v>170</v>
      </c>
      <c r="H2656" t="s">
        <v>153</v>
      </c>
      <c r="I2656" t="s">
        <v>136</v>
      </c>
      <c r="J2656" t="s">
        <v>137</v>
      </c>
      <c r="K2656" t="s">
        <v>138</v>
      </c>
      <c r="L2656" t="s">
        <v>7674</v>
      </c>
      <c r="M2656" t="s">
        <v>7675</v>
      </c>
      <c r="N2656">
        <v>1.0022222220000001</v>
      </c>
      <c r="O2656">
        <v>6</v>
      </c>
      <c r="P2656">
        <v>446</v>
      </c>
      <c r="Q2656">
        <v>4</v>
      </c>
      <c r="R2656">
        <v>64</v>
      </c>
      <c r="S2656">
        <v>18</v>
      </c>
      <c r="T2656">
        <v>115</v>
      </c>
      <c r="U2656">
        <v>4</v>
      </c>
      <c r="V2656">
        <v>1</v>
      </c>
      <c r="W2656">
        <v>2.5613089553770489</v>
      </c>
      <c r="X2656">
        <v>146.53813419738174</v>
      </c>
      <c r="Y2656">
        <v>2.2882795787287504</v>
      </c>
      <c r="Z2656">
        <v>40.638478860260811</v>
      </c>
      <c r="AA2656">
        <v>48.484252073391225</v>
      </c>
      <c r="AB2656">
        <v>48.815630425172102</v>
      </c>
      <c r="AC2656">
        <v>96.908724409188508</v>
      </c>
      <c r="AD2656">
        <v>2.9812018627360003E-2</v>
      </c>
      <c r="AE2656">
        <v>386.26462051812751</v>
      </c>
    </row>
    <row r="2657" spans="1:31" x14ac:dyDescent="0.3">
      <c r="A2657">
        <v>2714684</v>
      </c>
      <c r="B2657">
        <v>1</v>
      </c>
      <c r="C2657" t="s">
        <v>81</v>
      </c>
      <c r="D2657" t="s">
        <v>127</v>
      </c>
      <c r="E2657" t="s">
        <v>213</v>
      </c>
      <c r="F2657" t="s">
        <v>3425</v>
      </c>
      <c r="G2657" t="s">
        <v>152</v>
      </c>
      <c r="H2657" t="s">
        <v>153</v>
      </c>
      <c r="I2657" t="s">
        <v>136</v>
      </c>
      <c r="J2657" t="s">
        <v>137</v>
      </c>
      <c r="K2657" t="s">
        <v>138</v>
      </c>
      <c r="L2657" t="s">
        <v>7676</v>
      </c>
      <c r="M2657" t="s">
        <v>7677</v>
      </c>
      <c r="N2657">
        <v>1.6391666659999999</v>
      </c>
      <c r="O2657">
        <v>2</v>
      </c>
      <c r="P2657">
        <v>3</v>
      </c>
      <c r="Q2657">
        <v>58</v>
      </c>
      <c r="R2657">
        <v>37</v>
      </c>
      <c r="S2657">
        <v>5</v>
      </c>
      <c r="T2657">
        <v>0</v>
      </c>
      <c r="U2657">
        <v>0</v>
      </c>
      <c r="V2657">
        <v>0</v>
      </c>
      <c r="W2657">
        <v>1.295427380851657</v>
      </c>
      <c r="X2657">
        <v>0</v>
      </c>
      <c r="Y2657">
        <v>9.7302469030040442</v>
      </c>
      <c r="Z2657">
        <v>5.6647237051916663</v>
      </c>
      <c r="AA2657">
        <v>0.4822953087800001</v>
      </c>
      <c r="AB2657">
        <v>0</v>
      </c>
      <c r="AC2657">
        <v>0</v>
      </c>
      <c r="AD2657">
        <v>0</v>
      </c>
      <c r="AE2657">
        <v>17.172693297827365</v>
      </c>
    </row>
    <row r="2658" spans="1:31" x14ac:dyDescent="0.3">
      <c r="A2658">
        <v>2714976</v>
      </c>
      <c r="B2658">
        <v>1</v>
      </c>
      <c r="C2658" t="s">
        <v>80</v>
      </c>
      <c r="D2658" t="s">
        <v>110</v>
      </c>
      <c r="E2658" t="s">
        <v>145</v>
      </c>
      <c r="F2658" t="s">
        <v>7678</v>
      </c>
      <c r="G2658" t="s">
        <v>230</v>
      </c>
      <c r="H2658" t="s">
        <v>135</v>
      </c>
      <c r="I2658" t="s">
        <v>136</v>
      </c>
      <c r="J2658" t="s">
        <v>137</v>
      </c>
      <c r="K2658" t="s">
        <v>138</v>
      </c>
      <c r="L2658" t="s">
        <v>7679</v>
      </c>
      <c r="M2658" t="s">
        <v>7680</v>
      </c>
      <c r="N2658">
        <v>2.9908333329999999</v>
      </c>
      <c r="O2658">
        <v>0</v>
      </c>
      <c r="P2658">
        <v>2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1.2940791557280318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1.2940791557280318</v>
      </c>
    </row>
    <row r="2659" spans="1:31" x14ac:dyDescent="0.3">
      <c r="A2659">
        <v>2714621</v>
      </c>
      <c r="B2659">
        <v>1</v>
      </c>
      <c r="C2659" t="s">
        <v>80</v>
      </c>
      <c r="D2659" t="s">
        <v>108</v>
      </c>
      <c r="E2659" t="s">
        <v>161</v>
      </c>
      <c r="F2659" t="s">
        <v>6534</v>
      </c>
      <c r="G2659" t="s">
        <v>163</v>
      </c>
      <c r="H2659" t="s">
        <v>135</v>
      </c>
      <c r="I2659" t="s">
        <v>136</v>
      </c>
      <c r="J2659" t="s">
        <v>137</v>
      </c>
      <c r="K2659" t="s">
        <v>138</v>
      </c>
      <c r="L2659" t="s">
        <v>7681</v>
      </c>
      <c r="M2659" t="s">
        <v>7682</v>
      </c>
      <c r="N2659">
        <v>1.6088888880000001</v>
      </c>
      <c r="O2659">
        <v>0</v>
      </c>
      <c r="P2659">
        <v>9</v>
      </c>
      <c r="Q2659">
        <v>0</v>
      </c>
      <c r="R2659">
        <v>6</v>
      </c>
      <c r="S2659">
        <v>0</v>
      </c>
      <c r="T2659">
        <v>4</v>
      </c>
      <c r="U2659">
        <v>0</v>
      </c>
      <c r="V2659">
        <v>0</v>
      </c>
      <c r="W2659">
        <v>0</v>
      </c>
      <c r="X2659">
        <v>2.1947455630432402</v>
      </c>
      <c r="Y2659">
        <v>0</v>
      </c>
      <c r="Z2659">
        <v>1.1678022965233332</v>
      </c>
      <c r="AA2659">
        <v>0</v>
      </c>
      <c r="AB2659">
        <v>2.5116698720199997</v>
      </c>
      <c r="AC2659">
        <v>0</v>
      </c>
      <c r="AD2659">
        <v>0</v>
      </c>
      <c r="AE2659">
        <v>5.8742177315865733</v>
      </c>
    </row>
    <row r="2660" spans="1:31" x14ac:dyDescent="0.3">
      <c r="A2660">
        <v>2715168</v>
      </c>
      <c r="B2660">
        <v>1</v>
      </c>
      <c r="C2660" t="s">
        <v>80</v>
      </c>
      <c r="D2660" t="s">
        <v>106</v>
      </c>
      <c r="E2660" t="s">
        <v>200</v>
      </c>
      <c r="F2660" t="s">
        <v>7683</v>
      </c>
      <c r="G2660" t="s">
        <v>543</v>
      </c>
      <c r="H2660" t="s">
        <v>135</v>
      </c>
      <c r="I2660" t="s">
        <v>136</v>
      </c>
      <c r="J2660" t="s">
        <v>137</v>
      </c>
      <c r="K2660" t="s">
        <v>138</v>
      </c>
      <c r="L2660" t="s">
        <v>7684</v>
      </c>
      <c r="M2660" t="s">
        <v>7685</v>
      </c>
      <c r="N2660">
        <v>6.8147222220000003</v>
      </c>
      <c r="O2660">
        <v>0</v>
      </c>
      <c r="P2660">
        <v>9</v>
      </c>
      <c r="Q2660">
        <v>0</v>
      </c>
      <c r="R2660">
        <v>0</v>
      </c>
      <c r="S2660">
        <v>0</v>
      </c>
      <c r="T2660">
        <v>39</v>
      </c>
      <c r="U2660">
        <v>0</v>
      </c>
      <c r="V2660">
        <v>0</v>
      </c>
      <c r="W2660">
        <v>0</v>
      </c>
      <c r="X2660">
        <v>6.6702650324257222</v>
      </c>
      <c r="Y2660">
        <v>0</v>
      </c>
      <c r="Z2660">
        <v>0</v>
      </c>
      <c r="AA2660">
        <v>0</v>
      </c>
      <c r="AB2660">
        <v>50.799597885984497</v>
      </c>
      <c r="AC2660">
        <v>0</v>
      </c>
      <c r="AD2660">
        <v>0</v>
      </c>
      <c r="AE2660">
        <v>57.469862918410222</v>
      </c>
    </row>
    <row r="2661" spans="1:31" x14ac:dyDescent="0.3">
      <c r="A2661">
        <v>2715454</v>
      </c>
      <c r="B2661">
        <v>1</v>
      </c>
      <c r="C2661" t="s">
        <v>80</v>
      </c>
      <c r="D2661" t="s">
        <v>101</v>
      </c>
      <c r="E2661" t="s">
        <v>161</v>
      </c>
      <c r="F2661" t="s">
        <v>7686</v>
      </c>
      <c r="G2661" t="s">
        <v>170</v>
      </c>
      <c r="H2661" t="s">
        <v>135</v>
      </c>
      <c r="I2661" t="s">
        <v>136</v>
      </c>
      <c r="J2661" t="s">
        <v>137</v>
      </c>
      <c r="K2661" t="s">
        <v>138</v>
      </c>
      <c r="L2661" t="s">
        <v>7687</v>
      </c>
      <c r="M2661" t="s">
        <v>7688</v>
      </c>
      <c r="N2661">
        <v>1.4286111109999999</v>
      </c>
      <c r="O2661">
        <v>0</v>
      </c>
      <c r="P2661">
        <v>132</v>
      </c>
      <c r="Q2661">
        <v>0</v>
      </c>
      <c r="R2661">
        <v>0</v>
      </c>
      <c r="S2661">
        <v>0</v>
      </c>
      <c r="T2661">
        <v>5</v>
      </c>
      <c r="U2661">
        <v>0</v>
      </c>
      <c r="V2661">
        <v>0</v>
      </c>
      <c r="W2661">
        <v>0</v>
      </c>
      <c r="X2661">
        <v>25.555417460650197</v>
      </c>
      <c r="Y2661">
        <v>0</v>
      </c>
      <c r="Z2661">
        <v>0</v>
      </c>
      <c r="AA2661">
        <v>0</v>
      </c>
      <c r="AB2661">
        <v>2.9877526047168805</v>
      </c>
      <c r="AC2661">
        <v>0</v>
      </c>
      <c r="AD2661">
        <v>0</v>
      </c>
      <c r="AE2661">
        <v>28.543170065367079</v>
      </c>
    </row>
    <row r="2662" spans="1:31" x14ac:dyDescent="0.3">
      <c r="A2662">
        <v>2714813</v>
      </c>
      <c r="B2662">
        <v>1</v>
      </c>
      <c r="C2662" t="s">
        <v>81</v>
      </c>
      <c r="D2662" t="s">
        <v>118</v>
      </c>
      <c r="E2662" t="s">
        <v>150</v>
      </c>
      <c r="F2662" t="s">
        <v>7689</v>
      </c>
      <c r="G2662" t="s">
        <v>152</v>
      </c>
      <c r="H2662" t="s">
        <v>153</v>
      </c>
      <c r="I2662" t="s">
        <v>136</v>
      </c>
      <c r="J2662" t="s">
        <v>137</v>
      </c>
      <c r="K2662" t="s">
        <v>138</v>
      </c>
      <c r="L2662" t="s">
        <v>7690</v>
      </c>
      <c r="M2662" t="s">
        <v>7691</v>
      </c>
      <c r="N2662">
        <v>1.503055555</v>
      </c>
      <c r="O2662">
        <v>4</v>
      </c>
      <c r="P2662">
        <v>1311</v>
      </c>
      <c r="Q2662">
        <v>148</v>
      </c>
      <c r="R2662">
        <v>112</v>
      </c>
      <c r="S2662">
        <v>29</v>
      </c>
      <c r="T2662">
        <v>121</v>
      </c>
      <c r="U2662">
        <v>0</v>
      </c>
      <c r="V2662">
        <v>0</v>
      </c>
      <c r="W2662">
        <v>1.5970847942039401</v>
      </c>
      <c r="X2662">
        <v>333.43217658469484</v>
      </c>
      <c r="Y2662">
        <v>83.311748761629133</v>
      </c>
      <c r="Z2662">
        <v>18.237131464670089</v>
      </c>
      <c r="AA2662">
        <v>464.99313489057278</v>
      </c>
      <c r="AB2662">
        <v>53.641437249525268</v>
      </c>
      <c r="AC2662">
        <v>0</v>
      </c>
      <c r="AD2662">
        <v>0</v>
      </c>
      <c r="AE2662">
        <v>955.21271374529601</v>
      </c>
    </row>
    <row r="2663" spans="1:31" x14ac:dyDescent="0.3">
      <c r="A2663">
        <v>2715162</v>
      </c>
      <c r="B2663">
        <v>1</v>
      </c>
      <c r="C2663" t="s">
        <v>81</v>
      </c>
      <c r="D2663" t="s">
        <v>115</v>
      </c>
      <c r="E2663" t="s">
        <v>161</v>
      </c>
      <c r="F2663" t="s">
        <v>6481</v>
      </c>
      <c r="G2663" t="s">
        <v>163</v>
      </c>
      <c r="H2663" t="s">
        <v>135</v>
      </c>
      <c r="I2663" t="s">
        <v>136</v>
      </c>
      <c r="J2663" t="s">
        <v>137</v>
      </c>
      <c r="K2663" t="s">
        <v>138</v>
      </c>
      <c r="L2663" t="s">
        <v>7692</v>
      </c>
      <c r="M2663" t="s">
        <v>7693</v>
      </c>
      <c r="N2663">
        <v>3.5413888880000002</v>
      </c>
      <c r="O2663">
        <v>0</v>
      </c>
      <c r="P2663">
        <v>2</v>
      </c>
      <c r="Q2663">
        <v>0</v>
      </c>
      <c r="R2663">
        <v>1</v>
      </c>
      <c r="S2663">
        <v>0</v>
      </c>
      <c r="T2663">
        <v>1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</row>
    <row r="2664" spans="1:31" x14ac:dyDescent="0.3">
      <c r="A2664">
        <v>2714667</v>
      </c>
      <c r="B2664">
        <v>1</v>
      </c>
      <c r="C2664" t="s">
        <v>81</v>
      </c>
      <c r="D2664" t="s">
        <v>128</v>
      </c>
      <c r="E2664" t="s">
        <v>213</v>
      </c>
      <c r="F2664" t="s">
        <v>5791</v>
      </c>
      <c r="G2664" t="s">
        <v>152</v>
      </c>
      <c r="H2664" t="s">
        <v>153</v>
      </c>
      <c r="I2664" t="s">
        <v>136</v>
      </c>
      <c r="J2664" t="s">
        <v>137</v>
      </c>
      <c r="K2664" t="s">
        <v>138</v>
      </c>
      <c r="L2664" t="s">
        <v>7694</v>
      </c>
      <c r="M2664" t="s">
        <v>7695</v>
      </c>
      <c r="N2664">
        <v>1.362777777</v>
      </c>
      <c r="O2664">
        <v>3</v>
      </c>
      <c r="P2664">
        <v>1</v>
      </c>
      <c r="Q2664">
        <v>26</v>
      </c>
      <c r="R2664">
        <v>6</v>
      </c>
      <c r="S2664">
        <v>8</v>
      </c>
      <c r="T2664">
        <v>1</v>
      </c>
      <c r="U2664">
        <v>0</v>
      </c>
      <c r="V2664">
        <v>0</v>
      </c>
      <c r="W2664">
        <v>44.851083363492009</v>
      </c>
      <c r="X2664">
        <v>0</v>
      </c>
      <c r="Y2664">
        <v>33.249696072428328</v>
      </c>
      <c r="Z2664">
        <v>0</v>
      </c>
      <c r="AA2664">
        <v>72.081303980239795</v>
      </c>
      <c r="AB2664">
        <v>0</v>
      </c>
      <c r="AC2664">
        <v>0</v>
      </c>
      <c r="AD2664">
        <v>0</v>
      </c>
      <c r="AE2664">
        <v>150.18208341616014</v>
      </c>
    </row>
    <row r="2665" spans="1:31" x14ac:dyDescent="0.3">
      <c r="A2665">
        <v>2715185</v>
      </c>
      <c r="B2665">
        <v>1</v>
      </c>
      <c r="C2665" t="s">
        <v>81</v>
      </c>
      <c r="D2665" t="s">
        <v>126</v>
      </c>
      <c r="E2665" t="s">
        <v>161</v>
      </c>
      <c r="F2665" t="s">
        <v>7696</v>
      </c>
      <c r="G2665" t="s">
        <v>163</v>
      </c>
      <c r="H2665" t="s">
        <v>135</v>
      </c>
      <c r="I2665" t="s">
        <v>136</v>
      </c>
      <c r="J2665" t="s">
        <v>137</v>
      </c>
      <c r="K2665" t="s">
        <v>138</v>
      </c>
      <c r="L2665" t="s">
        <v>7697</v>
      </c>
      <c r="M2665" t="s">
        <v>7698</v>
      </c>
      <c r="N2665">
        <v>1.324166666</v>
      </c>
      <c r="O2665">
        <v>0</v>
      </c>
      <c r="P2665">
        <v>14</v>
      </c>
      <c r="Q2665">
        <v>0</v>
      </c>
      <c r="R2665">
        <v>9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1.6515143006463331</v>
      </c>
      <c r="Y2665">
        <v>0</v>
      </c>
      <c r="Z2665">
        <v>2.6178622157368063</v>
      </c>
      <c r="AA2665">
        <v>0</v>
      </c>
      <c r="AB2665">
        <v>0</v>
      </c>
      <c r="AC2665">
        <v>0</v>
      </c>
      <c r="AD2665">
        <v>0</v>
      </c>
      <c r="AE2665">
        <v>4.2693765163831392</v>
      </c>
    </row>
    <row r="2666" spans="1:31" x14ac:dyDescent="0.3">
      <c r="A2666">
        <v>2714767</v>
      </c>
      <c r="B2666">
        <v>1</v>
      </c>
      <c r="C2666" t="s">
        <v>80</v>
      </c>
      <c r="D2666" t="s">
        <v>104</v>
      </c>
      <c r="E2666" t="s">
        <v>150</v>
      </c>
      <c r="F2666" t="s">
        <v>4472</v>
      </c>
      <c r="G2666" t="s">
        <v>152</v>
      </c>
      <c r="H2666" t="s">
        <v>153</v>
      </c>
      <c r="I2666" t="s">
        <v>136</v>
      </c>
      <c r="J2666" t="s">
        <v>137</v>
      </c>
      <c r="K2666" t="s">
        <v>138</v>
      </c>
      <c r="L2666" t="s">
        <v>7699</v>
      </c>
      <c r="M2666" t="s">
        <v>7700</v>
      </c>
      <c r="N2666">
        <v>0.20611111100000001</v>
      </c>
      <c r="O2666">
        <v>1</v>
      </c>
      <c r="P2666">
        <v>10</v>
      </c>
      <c r="Q2666">
        <v>25</v>
      </c>
      <c r="R2666">
        <v>54</v>
      </c>
      <c r="S2666">
        <v>17</v>
      </c>
      <c r="T2666">
        <v>11</v>
      </c>
      <c r="U2666">
        <v>18</v>
      </c>
      <c r="V2666">
        <v>0</v>
      </c>
      <c r="W2666">
        <v>7.25246867268E-2</v>
      </c>
      <c r="X2666">
        <v>0.19601990052318333</v>
      </c>
      <c r="Y2666">
        <v>16.008188435797827</v>
      </c>
      <c r="Z2666">
        <v>0.15806990229333331</v>
      </c>
      <c r="AA2666">
        <v>48.069132023050003</v>
      </c>
      <c r="AB2666">
        <v>0.55853447065021666</v>
      </c>
      <c r="AC2666">
        <v>581.295960076048</v>
      </c>
      <c r="AD2666">
        <v>0</v>
      </c>
      <c r="AE2666">
        <v>646.35842949508935</v>
      </c>
    </row>
    <row r="2667" spans="1:31" x14ac:dyDescent="0.3">
      <c r="A2667">
        <v>2715308</v>
      </c>
      <c r="B2667">
        <v>1</v>
      </c>
      <c r="C2667" t="s">
        <v>80</v>
      </c>
      <c r="D2667" t="s">
        <v>104</v>
      </c>
      <c r="E2667" t="s">
        <v>150</v>
      </c>
      <c r="F2667" t="s">
        <v>7701</v>
      </c>
      <c r="G2667" t="s">
        <v>152</v>
      </c>
      <c r="H2667" t="s">
        <v>153</v>
      </c>
      <c r="I2667" t="s">
        <v>136</v>
      </c>
      <c r="J2667" t="s">
        <v>137</v>
      </c>
      <c r="K2667" t="s">
        <v>138</v>
      </c>
      <c r="L2667" t="s">
        <v>7702</v>
      </c>
      <c r="M2667" t="s">
        <v>7703</v>
      </c>
      <c r="N2667">
        <v>1.994722222</v>
      </c>
      <c r="O2667">
        <v>0</v>
      </c>
      <c r="P2667">
        <v>21</v>
      </c>
      <c r="Q2667">
        <v>1</v>
      </c>
      <c r="R2667">
        <v>0</v>
      </c>
      <c r="S2667">
        <v>31</v>
      </c>
      <c r="T2667">
        <v>21</v>
      </c>
      <c r="U2667">
        <v>18</v>
      </c>
      <c r="V2667">
        <v>0</v>
      </c>
      <c r="W2667">
        <v>0</v>
      </c>
      <c r="X2667">
        <v>3.8340400618011241</v>
      </c>
      <c r="Y2667">
        <v>8.7136032175359993E-2</v>
      </c>
      <c r="Z2667">
        <v>0</v>
      </c>
      <c r="AA2667">
        <v>319.7883353567014</v>
      </c>
      <c r="AB2667">
        <v>19.878545772293975</v>
      </c>
      <c r="AC2667">
        <v>1090.2548124586306</v>
      </c>
      <c r="AD2667">
        <v>0</v>
      </c>
      <c r="AE2667">
        <v>1433.8428696816025</v>
      </c>
    </row>
    <row r="2668" spans="1:31" x14ac:dyDescent="0.3">
      <c r="A2668">
        <v>2714644</v>
      </c>
      <c r="B2668">
        <v>1</v>
      </c>
      <c r="C2668" t="s">
        <v>80</v>
      </c>
      <c r="D2668" t="s">
        <v>82</v>
      </c>
      <c r="E2668" t="s">
        <v>145</v>
      </c>
      <c r="F2668" t="s">
        <v>7704</v>
      </c>
      <c r="G2668" t="s">
        <v>230</v>
      </c>
      <c r="H2668" t="s">
        <v>135</v>
      </c>
      <c r="I2668" t="s">
        <v>136</v>
      </c>
      <c r="J2668" t="s">
        <v>137</v>
      </c>
      <c r="K2668" t="s">
        <v>138</v>
      </c>
      <c r="L2668" t="s">
        <v>7705</v>
      </c>
      <c r="M2668" t="s">
        <v>7706</v>
      </c>
      <c r="N2668">
        <v>1.309722222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2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3.7009410122731934</v>
      </c>
      <c r="AC2668">
        <v>0</v>
      </c>
      <c r="AD2668">
        <v>0</v>
      </c>
      <c r="AE2668">
        <v>3.7009410122731934</v>
      </c>
    </row>
    <row r="2669" spans="1:31" x14ac:dyDescent="0.3">
      <c r="A2669">
        <v>2715208</v>
      </c>
      <c r="B2669">
        <v>1</v>
      </c>
      <c r="C2669" t="s">
        <v>81</v>
      </c>
      <c r="D2669" t="s">
        <v>123</v>
      </c>
      <c r="E2669" t="s">
        <v>156</v>
      </c>
      <c r="F2669" t="s">
        <v>7707</v>
      </c>
      <c r="G2669" t="s">
        <v>152</v>
      </c>
      <c r="H2669" t="s">
        <v>153</v>
      </c>
      <c r="I2669" t="s">
        <v>136</v>
      </c>
      <c r="J2669" t="s">
        <v>137</v>
      </c>
      <c r="K2669" t="s">
        <v>138</v>
      </c>
      <c r="L2669" t="s">
        <v>7708</v>
      </c>
      <c r="M2669" t="s">
        <v>7709</v>
      </c>
      <c r="N2669">
        <v>2.6327777769999998</v>
      </c>
      <c r="O2669">
        <v>2</v>
      </c>
      <c r="P2669">
        <v>377</v>
      </c>
      <c r="Q2669">
        <v>8</v>
      </c>
      <c r="R2669">
        <v>13</v>
      </c>
      <c r="S2669">
        <v>5</v>
      </c>
      <c r="T2669">
        <v>16</v>
      </c>
      <c r="U2669">
        <v>1</v>
      </c>
      <c r="V2669">
        <v>0</v>
      </c>
      <c r="W2669">
        <v>0.58148613100369584</v>
      </c>
      <c r="X2669">
        <v>159.04064926201522</v>
      </c>
      <c r="Y2669">
        <v>75.366995568250545</v>
      </c>
      <c r="Z2669">
        <v>4.06242195981614</v>
      </c>
      <c r="AA2669">
        <v>89.314502894309058</v>
      </c>
      <c r="AB2669">
        <v>26.621450814307657</v>
      </c>
      <c r="AC2669">
        <v>19.381566143366669</v>
      </c>
      <c r="AD2669">
        <v>0</v>
      </c>
      <c r="AE2669">
        <v>374.36907277306898</v>
      </c>
    </row>
    <row r="2670" spans="1:31" x14ac:dyDescent="0.3">
      <c r="A2670">
        <v>2715291</v>
      </c>
      <c r="B2670">
        <v>1</v>
      </c>
      <c r="C2670" t="s">
        <v>81</v>
      </c>
      <c r="D2670" t="s">
        <v>114</v>
      </c>
      <c r="E2670" t="s">
        <v>213</v>
      </c>
      <c r="F2670" t="s">
        <v>7710</v>
      </c>
      <c r="G2670" t="s">
        <v>300</v>
      </c>
      <c r="H2670" t="s">
        <v>153</v>
      </c>
      <c r="I2670" t="s">
        <v>136</v>
      </c>
      <c r="J2670" t="s">
        <v>137</v>
      </c>
      <c r="K2670" t="s">
        <v>210</v>
      </c>
      <c r="L2670" t="s">
        <v>7711</v>
      </c>
      <c r="M2670" t="s">
        <v>7712</v>
      </c>
      <c r="N2670">
        <v>5.8994444440000002</v>
      </c>
      <c r="O2670">
        <v>0</v>
      </c>
      <c r="P2670">
        <v>928</v>
      </c>
      <c r="Q2670">
        <v>0</v>
      </c>
      <c r="R2670">
        <v>65</v>
      </c>
      <c r="S2670">
        <v>4</v>
      </c>
      <c r="T2670">
        <v>103</v>
      </c>
      <c r="U2670">
        <v>0</v>
      </c>
      <c r="V2670">
        <v>0</v>
      </c>
      <c r="W2670">
        <v>0</v>
      </c>
      <c r="X2670">
        <v>487.63056582794457</v>
      </c>
      <c r="Y2670">
        <v>0</v>
      </c>
      <c r="Z2670">
        <v>1.9558174526327485</v>
      </c>
      <c r="AA2670">
        <v>38.645412869804183</v>
      </c>
      <c r="AB2670">
        <v>145.9333483346949</v>
      </c>
      <c r="AC2670">
        <v>0</v>
      </c>
      <c r="AD2670">
        <v>0</v>
      </c>
      <c r="AE2670">
        <v>674.16514448507633</v>
      </c>
    </row>
    <row r="2671" spans="1:31" x14ac:dyDescent="0.3">
      <c r="A2671">
        <v>2714959</v>
      </c>
      <c r="B2671">
        <v>1</v>
      </c>
      <c r="C2671" t="s">
        <v>81</v>
      </c>
      <c r="D2671" t="s">
        <v>112</v>
      </c>
      <c r="E2671" t="s">
        <v>145</v>
      </c>
      <c r="F2671" t="s">
        <v>7713</v>
      </c>
      <c r="G2671" t="s">
        <v>147</v>
      </c>
      <c r="H2671" t="s">
        <v>135</v>
      </c>
      <c r="I2671" t="s">
        <v>136</v>
      </c>
      <c r="J2671" t="s">
        <v>137</v>
      </c>
      <c r="K2671" t="s">
        <v>138</v>
      </c>
      <c r="L2671" t="s">
        <v>7714</v>
      </c>
      <c r="M2671" t="s">
        <v>7715</v>
      </c>
      <c r="N2671">
        <v>1.1263888879999999</v>
      </c>
      <c r="O2671">
        <v>0</v>
      </c>
      <c r="P2671">
        <v>12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1.7203188569911669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1.7203188569911669</v>
      </c>
    </row>
    <row r="2672" spans="1:31" x14ac:dyDescent="0.3">
      <c r="A2672">
        <v>2714707</v>
      </c>
      <c r="B2672">
        <v>1</v>
      </c>
      <c r="C2672" t="s">
        <v>80</v>
      </c>
      <c r="D2672" t="s">
        <v>84</v>
      </c>
      <c r="E2672" t="s">
        <v>156</v>
      </c>
      <c r="F2672" t="s">
        <v>7716</v>
      </c>
      <c r="G2672" t="s">
        <v>152</v>
      </c>
      <c r="H2672" t="s">
        <v>153</v>
      </c>
      <c r="I2672" t="s">
        <v>136</v>
      </c>
      <c r="J2672" t="s">
        <v>137</v>
      </c>
      <c r="K2672" t="s">
        <v>138</v>
      </c>
      <c r="L2672" t="s">
        <v>7717</v>
      </c>
      <c r="M2672" t="s">
        <v>7718</v>
      </c>
      <c r="N2672">
        <v>1.7250000000000001</v>
      </c>
      <c r="O2672">
        <v>1</v>
      </c>
      <c r="P2672">
        <v>1051</v>
      </c>
      <c r="Q2672">
        <v>2</v>
      </c>
      <c r="R2672">
        <v>54</v>
      </c>
      <c r="S2672">
        <v>5</v>
      </c>
      <c r="T2672">
        <v>146</v>
      </c>
      <c r="U2672">
        <v>0</v>
      </c>
      <c r="V2672">
        <v>0</v>
      </c>
      <c r="W2672">
        <v>0.578922716215305</v>
      </c>
      <c r="X2672">
        <v>266.88036764458354</v>
      </c>
      <c r="Y2672">
        <v>0.81342599581521013</v>
      </c>
      <c r="Z2672">
        <v>20.488454065945309</v>
      </c>
      <c r="AA2672">
        <v>17.688171748776412</v>
      </c>
      <c r="AB2672">
        <v>103.1644419901924</v>
      </c>
      <c r="AC2672">
        <v>0</v>
      </c>
      <c r="AD2672">
        <v>0</v>
      </c>
      <c r="AE2672">
        <v>409.6137841615282</v>
      </c>
    </row>
    <row r="2673" spans="1:31" x14ac:dyDescent="0.3">
      <c r="A2673">
        <v>2714807</v>
      </c>
      <c r="B2673">
        <v>1</v>
      </c>
      <c r="C2673" t="s">
        <v>80</v>
      </c>
      <c r="D2673" t="s">
        <v>91</v>
      </c>
      <c r="E2673" t="s">
        <v>150</v>
      </c>
      <c r="F2673" t="s">
        <v>7719</v>
      </c>
      <c r="G2673" t="s">
        <v>152</v>
      </c>
      <c r="H2673" t="s">
        <v>153</v>
      </c>
      <c r="I2673" t="s">
        <v>136</v>
      </c>
      <c r="J2673" t="s">
        <v>137</v>
      </c>
      <c r="K2673" t="s">
        <v>138</v>
      </c>
      <c r="L2673" t="s">
        <v>7720</v>
      </c>
      <c r="M2673" t="s">
        <v>7721</v>
      </c>
      <c r="N2673">
        <v>0.81138888799999997</v>
      </c>
      <c r="O2673">
        <v>7</v>
      </c>
      <c r="P2673">
        <v>1687</v>
      </c>
      <c r="Q2673">
        <v>11</v>
      </c>
      <c r="R2673">
        <v>44</v>
      </c>
      <c r="S2673">
        <v>9</v>
      </c>
      <c r="T2673">
        <v>85</v>
      </c>
      <c r="U2673">
        <v>0</v>
      </c>
      <c r="V2673">
        <v>2</v>
      </c>
      <c r="W2673">
        <v>8.9941348936559677</v>
      </c>
      <c r="X2673">
        <v>99.98006592596802</v>
      </c>
      <c r="Y2673">
        <v>8.8488853317418226</v>
      </c>
      <c r="Z2673">
        <v>30.905381391219901</v>
      </c>
      <c r="AA2673">
        <v>34.524450660255305</v>
      </c>
      <c r="AB2673">
        <v>24.943958313896218</v>
      </c>
      <c r="AC2673">
        <v>0</v>
      </c>
      <c r="AD2673">
        <v>0.79486724887262261</v>
      </c>
      <c r="AE2673">
        <v>208.99174376560987</v>
      </c>
    </row>
    <row r="2674" spans="1:31" x14ac:dyDescent="0.3">
      <c r="A2674">
        <v>2715145</v>
      </c>
      <c r="B2674">
        <v>1</v>
      </c>
      <c r="C2674" t="s">
        <v>80</v>
      </c>
      <c r="D2674" t="s">
        <v>107</v>
      </c>
      <c r="E2674" t="s">
        <v>132</v>
      </c>
      <c r="F2674" t="s">
        <v>7722</v>
      </c>
      <c r="G2674" t="s">
        <v>1141</v>
      </c>
      <c r="H2674" t="s">
        <v>135</v>
      </c>
      <c r="I2674" t="s">
        <v>136</v>
      </c>
      <c r="J2674" t="s">
        <v>137</v>
      </c>
      <c r="K2674" t="s">
        <v>138</v>
      </c>
      <c r="L2674" t="s">
        <v>7723</v>
      </c>
      <c r="M2674" t="s">
        <v>7724</v>
      </c>
      <c r="N2674">
        <v>4.7622222220000001</v>
      </c>
      <c r="O2674">
        <v>0</v>
      </c>
      <c r="P2674">
        <v>0</v>
      </c>
      <c r="Q2674">
        <v>0</v>
      </c>
      <c r="R2674">
        <v>12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31.373913848333412</v>
      </c>
      <c r="AA2674">
        <v>0</v>
      </c>
      <c r="AB2674">
        <v>0</v>
      </c>
      <c r="AC2674">
        <v>0</v>
      </c>
      <c r="AD2674">
        <v>0</v>
      </c>
      <c r="AE2674">
        <v>31.373913848333412</v>
      </c>
    </row>
    <row r="2675" spans="1:31" x14ac:dyDescent="0.3">
      <c r="A2675">
        <v>2715348</v>
      </c>
      <c r="B2675">
        <v>1</v>
      </c>
      <c r="C2675" t="s">
        <v>80</v>
      </c>
      <c r="D2675" t="s">
        <v>92</v>
      </c>
      <c r="E2675" t="s">
        <v>145</v>
      </c>
      <c r="F2675" t="s">
        <v>7725</v>
      </c>
      <c r="G2675" t="s">
        <v>230</v>
      </c>
      <c r="H2675" t="s">
        <v>135</v>
      </c>
      <c r="I2675" t="s">
        <v>136</v>
      </c>
      <c r="J2675" t="s">
        <v>137</v>
      </c>
      <c r="K2675" t="s">
        <v>138</v>
      </c>
      <c r="L2675" t="s">
        <v>7726</v>
      </c>
      <c r="M2675" t="s">
        <v>7727</v>
      </c>
      <c r="N2675">
        <v>1.700555555</v>
      </c>
      <c r="O2675">
        <v>0</v>
      </c>
      <c r="P2675">
        <v>1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0.89937683550269332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0.89937683550269332</v>
      </c>
    </row>
    <row r="2676" spans="1:31" x14ac:dyDescent="0.3">
      <c r="A2676">
        <v>2715245</v>
      </c>
      <c r="B2676">
        <v>1</v>
      </c>
      <c r="C2676" t="s">
        <v>81</v>
      </c>
      <c r="D2676" t="s">
        <v>127</v>
      </c>
      <c r="E2676" t="s">
        <v>213</v>
      </c>
      <c r="F2676" t="s">
        <v>7728</v>
      </c>
      <c r="G2676" t="s">
        <v>152</v>
      </c>
      <c r="H2676" t="s">
        <v>153</v>
      </c>
      <c r="I2676" t="s">
        <v>136</v>
      </c>
      <c r="J2676" t="s">
        <v>137</v>
      </c>
      <c r="K2676" t="s">
        <v>138</v>
      </c>
      <c r="L2676" t="s">
        <v>7729</v>
      </c>
      <c r="M2676" t="s">
        <v>7730</v>
      </c>
      <c r="N2676">
        <v>3.1388888879999999</v>
      </c>
      <c r="O2676">
        <v>0</v>
      </c>
      <c r="P2676">
        <v>0</v>
      </c>
      <c r="Q2676">
        <v>0</v>
      </c>
      <c r="R2676">
        <v>0</v>
      </c>
      <c r="S2676">
        <v>3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545.06886082391577</v>
      </c>
      <c r="AB2676">
        <v>0</v>
      </c>
      <c r="AC2676">
        <v>0</v>
      </c>
      <c r="AD2676">
        <v>0</v>
      </c>
      <c r="AE2676">
        <v>545.06886082391577</v>
      </c>
    </row>
    <row r="2677" spans="1:31" x14ac:dyDescent="0.3">
      <c r="A2677">
        <v>2714999</v>
      </c>
      <c r="B2677">
        <v>1</v>
      </c>
      <c r="C2677" t="s">
        <v>81</v>
      </c>
      <c r="D2677" t="s">
        <v>122</v>
      </c>
      <c r="E2677" t="s">
        <v>161</v>
      </c>
      <c r="F2677" t="s">
        <v>7731</v>
      </c>
      <c r="G2677" t="s">
        <v>163</v>
      </c>
      <c r="H2677" t="s">
        <v>135</v>
      </c>
      <c r="I2677" t="s">
        <v>136</v>
      </c>
      <c r="J2677" t="s">
        <v>137</v>
      </c>
      <c r="K2677" t="s">
        <v>138</v>
      </c>
      <c r="L2677" t="s">
        <v>7732</v>
      </c>
      <c r="M2677" t="s">
        <v>7733</v>
      </c>
      <c r="N2677">
        <v>3.7369444440000001</v>
      </c>
      <c r="O2677">
        <v>0</v>
      </c>
      <c r="P2677">
        <v>132</v>
      </c>
      <c r="Q2677">
        <v>0</v>
      </c>
      <c r="R2677">
        <v>0</v>
      </c>
      <c r="S2677">
        <v>0</v>
      </c>
      <c r="T2677">
        <v>5</v>
      </c>
      <c r="U2677">
        <v>0</v>
      </c>
      <c r="V2677">
        <v>0</v>
      </c>
      <c r="W2677">
        <v>0</v>
      </c>
      <c r="X2677">
        <v>103.68833455997624</v>
      </c>
      <c r="Y2677">
        <v>0</v>
      </c>
      <c r="Z2677">
        <v>0</v>
      </c>
      <c r="AA2677">
        <v>0</v>
      </c>
      <c r="AB2677">
        <v>25.073822560742098</v>
      </c>
      <c r="AC2677">
        <v>0</v>
      </c>
      <c r="AD2677">
        <v>0</v>
      </c>
      <c r="AE2677">
        <v>128.76215712071834</v>
      </c>
    </row>
    <row r="2678" spans="1:31" x14ac:dyDescent="0.3">
      <c r="A2678">
        <v>2715099</v>
      </c>
      <c r="B2678">
        <v>1</v>
      </c>
      <c r="C2678" t="s">
        <v>80</v>
      </c>
      <c r="D2678" t="s">
        <v>102</v>
      </c>
      <c r="E2678" t="s">
        <v>145</v>
      </c>
      <c r="F2678" t="s">
        <v>7734</v>
      </c>
      <c r="G2678" t="s">
        <v>230</v>
      </c>
      <c r="H2678" t="s">
        <v>135</v>
      </c>
      <c r="I2678" t="s">
        <v>136</v>
      </c>
      <c r="J2678" t="s">
        <v>137</v>
      </c>
      <c r="K2678" t="s">
        <v>138</v>
      </c>
      <c r="L2678" t="s">
        <v>7735</v>
      </c>
      <c r="M2678" t="s">
        <v>7736</v>
      </c>
      <c r="N2678">
        <v>1.5069444439999999</v>
      </c>
      <c r="O2678">
        <v>0</v>
      </c>
      <c r="P2678">
        <v>0</v>
      </c>
      <c r="Q2678">
        <v>0</v>
      </c>
      <c r="R2678">
        <v>1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</row>
    <row r="2679" spans="1:31" x14ac:dyDescent="0.3">
      <c r="A2679">
        <v>2714853</v>
      </c>
      <c r="B2679">
        <v>1</v>
      </c>
      <c r="C2679" t="s">
        <v>81</v>
      </c>
      <c r="D2679" t="s">
        <v>113</v>
      </c>
      <c r="E2679" t="s">
        <v>213</v>
      </c>
      <c r="F2679" t="s">
        <v>7737</v>
      </c>
      <c r="G2679" t="s">
        <v>152</v>
      </c>
      <c r="H2679" t="s">
        <v>153</v>
      </c>
      <c r="I2679" t="s">
        <v>136</v>
      </c>
      <c r="J2679" t="s">
        <v>137</v>
      </c>
      <c r="K2679" t="s">
        <v>138</v>
      </c>
      <c r="L2679" t="s">
        <v>7738</v>
      </c>
      <c r="M2679" t="s">
        <v>7739</v>
      </c>
      <c r="N2679">
        <v>0.516666666</v>
      </c>
      <c r="O2679">
        <v>3</v>
      </c>
      <c r="P2679">
        <v>371</v>
      </c>
      <c r="Q2679">
        <v>13</v>
      </c>
      <c r="R2679">
        <v>3</v>
      </c>
      <c r="S2679">
        <v>8</v>
      </c>
      <c r="T2679">
        <v>10</v>
      </c>
      <c r="U2679">
        <v>2</v>
      </c>
      <c r="V2679">
        <v>0</v>
      </c>
      <c r="W2679">
        <v>0.24235927409999999</v>
      </c>
      <c r="X2679">
        <v>25.291141600581113</v>
      </c>
      <c r="Y2679">
        <v>9.0111030485000008</v>
      </c>
      <c r="Z2679">
        <v>0.28640397633219999</v>
      </c>
      <c r="AA2679">
        <v>4.9495065219015002</v>
      </c>
      <c r="AB2679">
        <v>2.0368408628034</v>
      </c>
      <c r="AC2679">
        <v>22.958868113647338</v>
      </c>
      <c r="AD2679">
        <v>0</v>
      </c>
      <c r="AE2679">
        <v>64.77622339786555</v>
      </c>
    </row>
    <row r="2680" spans="1:31" x14ac:dyDescent="0.3">
      <c r="A2680">
        <v>2715036</v>
      </c>
      <c r="B2680">
        <v>1</v>
      </c>
      <c r="C2680" t="s">
        <v>81</v>
      </c>
      <c r="D2680" t="s">
        <v>114</v>
      </c>
      <c r="E2680" t="s">
        <v>156</v>
      </c>
      <c r="F2680" t="s">
        <v>7740</v>
      </c>
      <c r="G2680" t="s">
        <v>185</v>
      </c>
      <c r="H2680" t="s">
        <v>153</v>
      </c>
      <c r="I2680" t="s">
        <v>136</v>
      </c>
      <c r="J2680" t="s">
        <v>137</v>
      </c>
      <c r="K2680" t="s">
        <v>138</v>
      </c>
      <c r="L2680" t="s">
        <v>7741</v>
      </c>
      <c r="M2680" t="s">
        <v>7742</v>
      </c>
      <c r="N2680">
        <v>3.758611111</v>
      </c>
      <c r="O2680">
        <v>0</v>
      </c>
      <c r="P2680">
        <v>273</v>
      </c>
      <c r="Q2680">
        <v>0</v>
      </c>
      <c r="R2680">
        <v>1</v>
      </c>
      <c r="S2680">
        <v>0</v>
      </c>
      <c r="T2680">
        <v>21</v>
      </c>
      <c r="U2680">
        <v>0</v>
      </c>
      <c r="V2680">
        <v>0</v>
      </c>
      <c r="W2680">
        <v>0</v>
      </c>
      <c r="X2680">
        <v>110.5588053104162</v>
      </c>
      <c r="Y2680">
        <v>0</v>
      </c>
      <c r="Z2680">
        <v>0.47056331134442009</v>
      </c>
      <c r="AA2680">
        <v>0</v>
      </c>
      <c r="AB2680">
        <v>13.031837461046116</v>
      </c>
      <c r="AC2680">
        <v>0</v>
      </c>
      <c r="AD2680">
        <v>0</v>
      </c>
      <c r="AE2680">
        <v>124.06120608280673</v>
      </c>
    </row>
    <row r="2681" spans="1:31" x14ac:dyDescent="0.3">
      <c r="A2681">
        <v>2715059</v>
      </c>
      <c r="B2681">
        <v>1</v>
      </c>
      <c r="C2681" t="s">
        <v>80</v>
      </c>
      <c r="D2681" t="s">
        <v>91</v>
      </c>
      <c r="E2681" t="s">
        <v>156</v>
      </c>
      <c r="F2681" t="s">
        <v>7743</v>
      </c>
      <c r="G2681" t="s">
        <v>2358</v>
      </c>
      <c r="H2681" t="s">
        <v>153</v>
      </c>
      <c r="I2681" t="s">
        <v>136</v>
      </c>
      <c r="J2681" t="s">
        <v>137</v>
      </c>
      <c r="K2681" t="s">
        <v>138</v>
      </c>
      <c r="L2681" t="s">
        <v>7744</v>
      </c>
      <c r="M2681" t="s">
        <v>7745</v>
      </c>
      <c r="N2681">
        <v>7.2566666660000001</v>
      </c>
      <c r="O2681">
        <v>0</v>
      </c>
      <c r="P2681">
        <v>2</v>
      </c>
      <c r="Q2681">
        <v>0</v>
      </c>
      <c r="R2681">
        <v>0</v>
      </c>
      <c r="S2681">
        <v>0</v>
      </c>
      <c r="T2681">
        <v>5</v>
      </c>
      <c r="U2681">
        <v>0</v>
      </c>
      <c r="V2681">
        <v>0</v>
      </c>
      <c r="W2681">
        <v>0</v>
      </c>
      <c r="X2681">
        <v>2.1445544985635134</v>
      </c>
      <c r="Y2681">
        <v>0</v>
      </c>
      <c r="Z2681">
        <v>0</v>
      </c>
      <c r="AA2681">
        <v>0</v>
      </c>
      <c r="AB2681">
        <v>115.52934691534098</v>
      </c>
      <c r="AC2681">
        <v>0</v>
      </c>
      <c r="AD2681">
        <v>0</v>
      </c>
      <c r="AE2681">
        <v>117.67390141390449</v>
      </c>
    </row>
    <row r="2682" spans="1:31" x14ac:dyDescent="0.3">
      <c r="A2682">
        <v>2714750</v>
      </c>
      <c r="B2682">
        <v>1</v>
      </c>
      <c r="C2682" t="s">
        <v>80</v>
      </c>
      <c r="D2682" t="s">
        <v>106</v>
      </c>
      <c r="E2682" t="s">
        <v>213</v>
      </c>
      <c r="F2682" t="s">
        <v>7746</v>
      </c>
      <c r="G2682" t="s">
        <v>152</v>
      </c>
      <c r="H2682" t="s">
        <v>153</v>
      </c>
      <c r="I2682" t="s">
        <v>136</v>
      </c>
      <c r="J2682" t="s">
        <v>137</v>
      </c>
      <c r="K2682" t="s">
        <v>138</v>
      </c>
      <c r="L2682" t="s">
        <v>7747</v>
      </c>
      <c r="M2682" t="s">
        <v>7748</v>
      </c>
      <c r="N2682">
        <v>0.65805555500000001</v>
      </c>
      <c r="O2682">
        <v>0</v>
      </c>
      <c r="P2682">
        <v>268</v>
      </c>
      <c r="Q2682">
        <v>7</v>
      </c>
      <c r="R2682">
        <v>106</v>
      </c>
      <c r="S2682">
        <v>2</v>
      </c>
      <c r="T2682">
        <v>41</v>
      </c>
      <c r="U2682">
        <v>0</v>
      </c>
      <c r="V2682">
        <v>0</v>
      </c>
      <c r="W2682">
        <v>0</v>
      </c>
      <c r="X2682">
        <v>24.81760100211223</v>
      </c>
      <c r="Y2682">
        <v>2.5815971323182061</v>
      </c>
      <c r="Z2682">
        <v>46.236762383694888</v>
      </c>
      <c r="AA2682">
        <v>5.4661654009976477</v>
      </c>
      <c r="AB2682">
        <v>7.2113932361526123</v>
      </c>
      <c r="AC2682">
        <v>0</v>
      </c>
      <c r="AD2682">
        <v>0</v>
      </c>
      <c r="AE2682">
        <v>86.3135191552756</v>
      </c>
    </row>
    <row r="2683" spans="1:31" x14ac:dyDescent="0.3">
      <c r="A2683">
        <v>2715099</v>
      </c>
      <c r="B2683">
        <v>2</v>
      </c>
      <c r="C2683" t="s">
        <v>80</v>
      </c>
      <c r="D2683" t="s">
        <v>102</v>
      </c>
      <c r="E2683" t="s">
        <v>132</v>
      </c>
      <c r="F2683" t="s">
        <v>4206</v>
      </c>
      <c r="G2683" t="s">
        <v>230</v>
      </c>
      <c r="H2683" t="s">
        <v>135</v>
      </c>
      <c r="I2683" t="s">
        <v>136</v>
      </c>
      <c r="J2683" t="s">
        <v>137</v>
      </c>
      <c r="K2683" t="s">
        <v>138</v>
      </c>
      <c r="L2683" t="s">
        <v>7736</v>
      </c>
      <c r="M2683" t="s">
        <v>7749</v>
      </c>
      <c r="N2683">
        <v>1.314166666</v>
      </c>
      <c r="O2683">
        <v>0</v>
      </c>
      <c r="P2683">
        <v>2</v>
      </c>
      <c r="Q2683">
        <v>0</v>
      </c>
      <c r="R2683">
        <v>7</v>
      </c>
      <c r="S2683">
        <v>0</v>
      </c>
      <c r="T2683">
        <v>3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3.1103266038383328</v>
      </c>
      <c r="AC2683">
        <v>0</v>
      </c>
      <c r="AD2683">
        <v>0</v>
      </c>
      <c r="AE2683">
        <v>3.1103266038383328</v>
      </c>
    </row>
    <row r="2684" spans="1:31" x14ac:dyDescent="0.3">
      <c r="A2684">
        <v>2715016</v>
      </c>
      <c r="B2684">
        <v>1</v>
      </c>
      <c r="C2684" t="s">
        <v>81</v>
      </c>
      <c r="D2684" t="s">
        <v>126</v>
      </c>
      <c r="E2684" t="s">
        <v>156</v>
      </c>
      <c r="F2684" t="s">
        <v>7750</v>
      </c>
      <c r="G2684" t="s">
        <v>152</v>
      </c>
      <c r="H2684" t="s">
        <v>153</v>
      </c>
      <c r="I2684" t="s">
        <v>136</v>
      </c>
      <c r="J2684" t="s">
        <v>137</v>
      </c>
      <c r="K2684" t="s">
        <v>138</v>
      </c>
      <c r="L2684" t="s">
        <v>7751</v>
      </c>
      <c r="M2684" t="s">
        <v>7752</v>
      </c>
      <c r="N2684">
        <v>5.5555555E-2</v>
      </c>
      <c r="O2684">
        <v>0</v>
      </c>
      <c r="P2684">
        <v>81</v>
      </c>
      <c r="Q2684">
        <v>1</v>
      </c>
      <c r="R2684">
        <v>21</v>
      </c>
      <c r="S2684">
        <v>9</v>
      </c>
      <c r="T2684">
        <v>14</v>
      </c>
      <c r="U2684">
        <v>0</v>
      </c>
      <c r="V2684">
        <v>0</v>
      </c>
      <c r="W2684">
        <v>0</v>
      </c>
      <c r="X2684">
        <v>0.4074033138516665</v>
      </c>
      <c r="Y2684">
        <v>1.8966739220000001E-2</v>
      </c>
      <c r="Z2684">
        <v>0.4960638363555</v>
      </c>
      <c r="AA2684">
        <v>1.7176456223813332</v>
      </c>
      <c r="AB2684">
        <v>0.65008336581133341</v>
      </c>
      <c r="AC2684">
        <v>0</v>
      </c>
      <c r="AD2684">
        <v>0</v>
      </c>
      <c r="AE2684">
        <v>3.2901628776198333</v>
      </c>
    </row>
    <row r="2685" spans="1:31" x14ac:dyDescent="0.3">
      <c r="A2685">
        <v>2715422</v>
      </c>
      <c r="B2685">
        <v>2</v>
      </c>
      <c r="C2685" t="s">
        <v>80</v>
      </c>
      <c r="D2685" t="s">
        <v>83</v>
      </c>
      <c r="E2685" t="s">
        <v>156</v>
      </c>
      <c r="F2685" t="s">
        <v>7753</v>
      </c>
      <c r="G2685" t="s">
        <v>185</v>
      </c>
      <c r="H2685" t="s">
        <v>153</v>
      </c>
      <c r="I2685" t="s">
        <v>136</v>
      </c>
      <c r="J2685" t="s">
        <v>137</v>
      </c>
      <c r="K2685" t="s">
        <v>138</v>
      </c>
      <c r="L2685" t="s">
        <v>7754</v>
      </c>
      <c r="M2685" t="s">
        <v>7755</v>
      </c>
      <c r="N2685">
        <v>0.33194444400000001</v>
      </c>
      <c r="O2685">
        <v>0</v>
      </c>
      <c r="P2685">
        <v>58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5.1616482617901598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5.1616482617901598</v>
      </c>
    </row>
    <row r="2686" spans="1:31" x14ac:dyDescent="0.3">
      <c r="A2686">
        <v>2715563</v>
      </c>
      <c r="B2686">
        <v>1</v>
      </c>
      <c r="C2686" t="s">
        <v>81</v>
      </c>
      <c r="D2686" t="s">
        <v>113</v>
      </c>
      <c r="E2686" t="s">
        <v>156</v>
      </c>
      <c r="F2686" t="s">
        <v>7756</v>
      </c>
      <c r="G2686" t="s">
        <v>152</v>
      </c>
      <c r="H2686" t="s">
        <v>153</v>
      </c>
      <c r="I2686" t="s">
        <v>136</v>
      </c>
      <c r="J2686" t="s">
        <v>137</v>
      </c>
      <c r="K2686" t="s">
        <v>138</v>
      </c>
      <c r="L2686" t="s">
        <v>7757</v>
      </c>
      <c r="M2686" t="s">
        <v>7758</v>
      </c>
      <c r="N2686">
        <v>0.99138888800000002</v>
      </c>
      <c r="O2686">
        <v>1</v>
      </c>
      <c r="P2686">
        <v>141</v>
      </c>
      <c r="Q2686">
        <v>3</v>
      </c>
      <c r="R2686">
        <v>10</v>
      </c>
      <c r="S2686">
        <v>0</v>
      </c>
      <c r="T2686">
        <v>8</v>
      </c>
      <c r="U2686">
        <v>0</v>
      </c>
      <c r="V2686">
        <v>0</v>
      </c>
      <c r="W2686">
        <v>0.25252652172250001</v>
      </c>
      <c r="X2686">
        <v>30.296293295328326</v>
      </c>
      <c r="Y2686">
        <v>0.59087343718188001</v>
      </c>
      <c r="Z2686">
        <v>3.1624599231721655</v>
      </c>
      <c r="AA2686">
        <v>0</v>
      </c>
      <c r="AB2686">
        <v>10.58553404314725</v>
      </c>
      <c r="AC2686">
        <v>0</v>
      </c>
      <c r="AD2686">
        <v>0</v>
      </c>
      <c r="AE2686">
        <v>44.887687220552124</v>
      </c>
    </row>
    <row r="2687" spans="1:31" x14ac:dyDescent="0.3">
      <c r="A2687">
        <v>2715079</v>
      </c>
      <c r="B2687">
        <v>1</v>
      </c>
      <c r="C2687" t="s">
        <v>81</v>
      </c>
      <c r="D2687" t="s">
        <v>114</v>
      </c>
      <c r="E2687" t="s">
        <v>132</v>
      </c>
      <c r="F2687" t="s">
        <v>7759</v>
      </c>
      <c r="G2687" t="s">
        <v>134</v>
      </c>
      <c r="H2687" t="s">
        <v>135</v>
      </c>
      <c r="I2687" t="s">
        <v>136</v>
      </c>
      <c r="J2687" t="s">
        <v>137</v>
      </c>
      <c r="K2687" t="s">
        <v>138</v>
      </c>
      <c r="L2687" t="s">
        <v>7760</v>
      </c>
      <c r="M2687" t="s">
        <v>7761</v>
      </c>
      <c r="N2687">
        <v>0.43111111099999999</v>
      </c>
      <c r="O2687">
        <v>0</v>
      </c>
      <c r="P2687">
        <v>132</v>
      </c>
      <c r="Q2687">
        <v>0</v>
      </c>
      <c r="R2687">
        <v>0</v>
      </c>
      <c r="S2687">
        <v>0</v>
      </c>
      <c r="T2687">
        <v>11</v>
      </c>
      <c r="U2687">
        <v>0</v>
      </c>
      <c r="V2687">
        <v>0</v>
      </c>
      <c r="W2687">
        <v>0</v>
      </c>
      <c r="X2687">
        <v>4.7286907945238692</v>
      </c>
      <c r="Y2687">
        <v>0</v>
      </c>
      <c r="Z2687">
        <v>0</v>
      </c>
      <c r="AA2687">
        <v>0</v>
      </c>
      <c r="AB2687">
        <v>0.26772715284466669</v>
      </c>
      <c r="AC2687">
        <v>0</v>
      </c>
      <c r="AD2687">
        <v>0</v>
      </c>
      <c r="AE2687">
        <v>4.9964179473685357</v>
      </c>
    </row>
    <row r="2688" spans="1:31" x14ac:dyDescent="0.3">
      <c r="A2688">
        <v>2714724</v>
      </c>
      <c r="B2688">
        <v>1</v>
      </c>
      <c r="C2688" t="s">
        <v>80</v>
      </c>
      <c r="D2688" t="s">
        <v>83</v>
      </c>
      <c r="E2688" t="s">
        <v>200</v>
      </c>
      <c r="F2688" t="s">
        <v>7762</v>
      </c>
      <c r="G2688" t="s">
        <v>1141</v>
      </c>
      <c r="H2688" t="s">
        <v>135</v>
      </c>
      <c r="I2688" t="s">
        <v>136</v>
      </c>
      <c r="J2688" t="s">
        <v>137</v>
      </c>
      <c r="K2688" t="s">
        <v>138</v>
      </c>
      <c r="L2688" t="s">
        <v>7763</v>
      </c>
      <c r="M2688" t="s">
        <v>7764</v>
      </c>
      <c r="N2688">
        <v>3.5277777769999998</v>
      </c>
      <c r="O2688">
        <v>0</v>
      </c>
      <c r="P2688">
        <v>60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36.138346797455824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36.138346797455824</v>
      </c>
    </row>
    <row r="2689" spans="1:31" x14ac:dyDescent="0.3">
      <c r="A2689">
        <v>2715022</v>
      </c>
      <c r="B2689">
        <v>1</v>
      </c>
      <c r="C2689" t="s">
        <v>80</v>
      </c>
      <c r="D2689" t="s">
        <v>104</v>
      </c>
      <c r="E2689" t="s">
        <v>161</v>
      </c>
      <c r="F2689" t="s">
        <v>7765</v>
      </c>
      <c r="G2689" t="s">
        <v>163</v>
      </c>
      <c r="H2689" t="s">
        <v>135</v>
      </c>
      <c r="I2689" t="s">
        <v>136</v>
      </c>
      <c r="J2689" t="s">
        <v>137</v>
      </c>
      <c r="K2689" t="s">
        <v>138</v>
      </c>
      <c r="L2689" t="s">
        <v>7766</v>
      </c>
      <c r="M2689" t="s">
        <v>7767</v>
      </c>
      <c r="N2689">
        <v>6.2694444440000003</v>
      </c>
      <c r="O2689">
        <v>0</v>
      </c>
      <c r="P2689">
        <v>11</v>
      </c>
      <c r="Q2689">
        <v>0</v>
      </c>
      <c r="R2689">
        <v>22</v>
      </c>
      <c r="S2689">
        <v>0</v>
      </c>
      <c r="T2689">
        <v>15</v>
      </c>
      <c r="U2689">
        <v>0</v>
      </c>
      <c r="V2689">
        <v>0</v>
      </c>
      <c r="W2689">
        <v>0</v>
      </c>
      <c r="X2689">
        <v>12.454316845563397</v>
      </c>
      <c r="Y2689">
        <v>0</v>
      </c>
      <c r="Z2689">
        <v>9.4309693745660255</v>
      </c>
      <c r="AA2689">
        <v>0</v>
      </c>
      <c r="AB2689">
        <v>7.3412383631208336</v>
      </c>
      <c r="AC2689">
        <v>0</v>
      </c>
      <c r="AD2689">
        <v>0</v>
      </c>
      <c r="AE2689">
        <v>29.226524583250256</v>
      </c>
    </row>
    <row r="2690" spans="1:31" x14ac:dyDescent="0.3">
      <c r="A2690">
        <v>2714979</v>
      </c>
      <c r="B2690">
        <v>1</v>
      </c>
      <c r="C2690" t="s">
        <v>80</v>
      </c>
      <c r="D2690" t="s">
        <v>105</v>
      </c>
      <c r="E2690" t="s">
        <v>161</v>
      </c>
      <c r="F2690" t="s">
        <v>715</v>
      </c>
      <c r="G2690" t="s">
        <v>163</v>
      </c>
      <c r="H2690" t="s">
        <v>135</v>
      </c>
      <c r="I2690" t="s">
        <v>136</v>
      </c>
      <c r="J2690" t="s">
        <v>137</v>
      </c>
      <c r="K2690" t="s">
        <v>138</v>
      </c>
      <c r="L2690" t="s">
        <v>7768</v>
      </c>
      <c r="M2690" t="s">
        <v>7769</v>
      </c>
      <c r="N2690">
        <v>1.3744444440000001</v>
      </c>
      <c r="O2690">
        <v>0</v>
      </c>
      <c r="P2690">
        <v>23</v>
      </c>
      <c r="Q2690">
        <v>0</v>
      </c>
      <c r="R2690">
        <v>17</v>
      </c>
      <c r="S2690">
        <v>0</v>
      </c>
      <c r="T2690">
        <v>3</v>
      </c>
      <c r="U2690">
        <v>0</v>
      </c>
      <c r="V2690">
        <v>0</v>
      </c>
      <c r="W2690">
        <v>0</v>
      </c>
      <c r="X2690">
        <v>4.9730530207723405</v>
      </c>
      <c r="Y2690">
        <v>0</v>
      </c>
      <c r="Z2690">
        <v>13.298687216496255</v>
      </c>
      <c r="AA2690">
        <v>0</v>
      </c>
      <c r="AB2690">
        <v>1.6325020333668401</v>
      </c>
      <c r="AC2690">
        <v>0</v>
      </c>
      <c r="AD2690">
        <v>0</v>
      </c>
      <c r="AE2690">
        <v>19.904242270635436</v>
      </c>
    </row>
    <row r="2691" spans="1:31" x14ac:dyDescent="0.3">
      <c r="A2691">
        <v>2715271</v>
      </c>
      <c r="B2691">
        <v>1</v>
      </c>
      <c r="C2691" t="s">
        <v>81</v>
      </c>
      <c r="D2691" t="s">
        <v>113</v>
      </c>
      <c r="E2691" t="s">
        <v>156</v>
      </c>
      <c r="F2691" t="s">
        <v>7770</v>
      </c>
      <c r="G2691" t="s">
        <v>152</v>
      </c>
      <c r="H2691" t="s">
        <v>153</v>
      </c>
      <c r="I2691" t="s">
        <v>136</v>
      </c>
      <c r="J2691" t="s">
        <v>137</v>
      </c>
      <c r="K2691" t="s">
        <v>138</v>
      </c>
      <c r="L2691" t="s">
        <v>7771</v>
      </c>
      <c r="M2691" t="s">
        <v>7772</v>
      </c>
      <c r="N2691">
        <v>0.634444444</v>
      </c>
      <c r="O2691">
        <v>0</v>
      </c>
      <c r="P2691">
        <v>343</v>
      </c>
      <c r="Q2691">
        <v>0</v>
      </c>
      <c r="R2691">
        <v>9</v>
      </c>
      <c r="S2691">
        <v>0</v>
      </c>
      <c r="T2691">
        <v>24</v>
      </c>
      <c r="U2691">
        <v>0</v>
      </c>
      <c r="V2691">
        <v>0</v>
      </c>
      <c r="W2691">
        <v>0</v>
      </c>
      <c r="X2691">
        <v>32.634754276854274</v>
      </c>
      <c r="Y2691">
        <v>0</v>
      </c>
      <c r="Z2691">
        <v>8.8548521518168333E-2</v>
      </c>
      <c r="AA2691">
        <v>0</v>
      </c>
      <c r="AB2691">
        <v>7.2540295754127815</v>
      </c>
      <c r="AC2691">
        <v>0</v>
      </c>
      <c r="AD2691">
        <v>0</v>
      </c>
      <c r="AE2691">
        <v>39.977332373785224</v>
      </c>
    </row>
    <row r="2692" spans="1:31" x14ac:dyDescent="0.3">
      <c r="A2692">
        <v>2715048</v>
      </c>
      <c r="B2692">
        <v>1</v>
      </c>
      <c r="C2692" t="s">
        <v>80</v>
      </c>
      <c r="D2692" t="s">
        <v>83</v>
      </c>
      <c r="E2692" t="s">
        <v>213</v>
      </c>
      <c r="F2692" t="s">
        <v>7773</v>
      </c>
      <c r="G2692" t="s">
        <v>1613</v>
      </c>
      <c r="H2692" t="s">
        <v>153</v>
      </c>
      <c r="I2692" t="s">
        <v>136</v>
      </c>
      <c r="J2692" t="s">
        <v>137</v>
      </c>
      <c r="K2692" t="s">
        <v>138</v>
      </c>
      <c r="L2692" t="s">
        <v>7774</v>
      </c>
      <c r="M2692" t="s">
        <v>7775</v>
      </c>
      <c r="N2692">
        <v>9.8888887999999994E-2</v>
      </c>
      <c r="O2692">
        <v>12</v>
      </c>
      <c r="P2692">
        <v>810</v>
      </c>
      <c r="Q2692">
        <v>14</v>
      </c>
      <c r="R2692">
        <v>53</v>
      </c>
      <c r="S2692">
        <v>33</v>
      </c>
      <c r="T2692">
        <v>69</v>
      </c>
      <c r="U2692">
        <v>1</v>
      </c>
      <c r="V2692">
        <v>0</v>
      </c>
      <c r="W2692">
        <v>1.1487407064402335</v>
      </c>
      <c r="X2692">
        <v>17.536641944974939</v>
      </c>
      <c r="Y2692">
        <v>0.92295340460530673</v>
      </c>
      <c r="Z2692">
        <v>1.3295786716475135</v>
      </c>
      <c r="AA2692">
        <v>10.216026740134321</v>
      </c>
      <c r="AB2692">
        <v>3.4394696320260607</v>
      </c>
      <c r="AC2692">
        <v>1.0244231151407666</v>
      </c>
      <c r="AD2692">
        <v>0</v>
      </c>
      <c r="AE2692">
        <v>35.617834214969136</v>
      </c>
    </row>
    <row r="2693" spans="1:31" x14ac:dyDescent="0.3">
      <c r="A2693">
        <v>2714739</v>
      </c>
      <c r="B2693">
        <v>1</v>
      </c>
      <c r="C2693" t="s">
        <v>80</v>
      </c>
      <c r="D2693" t="s">
        <v>104</v>
      </c>
      <c r="E2693" t="s">
        <v>213</v>
      </c>
      <c r="F2693" t="s">
        <v>7776</v>
      </c>
      <c r="G2693" t="s">
        <v>152</v>
      </c>
      <c r="H2693" t="s">
        <v>153</v>
      </c>
      <c r="I2693" t="s">
        <v>136</v>
      </c>
      <c r="J2693" t="s">
        <v>137</v>
      </c>
      <c r="K2693" t="s">
        <v>138</v>
      </c>
      <c r="L2693" t="s">
        <v>7777</v>
      </c>
      <c r="M2693" t="s">
        <v>7778</v>
      </c>
      <c r="N2693">
        <v>0.60944444399999997</v>
      </c>
      <c r="O2693">
        <v>6</v>
      </c>
      <c r="P2693">
        <v>39</v>
      </c>
      <c r="Q2693">
        <v>23</v>
      </c>
      <c r="R2693">
        <v>42</v>
      </c>
      <c r="S2693">
        <v>10</v>
      </c>
      <c r="T2693">
        <v>23</v>
      </c>
      <c r="U2693">
        <v>0</v>
      </c>
      <c r="V2693">
        <v>0</v>
      </c>
      <c r="W2693">
        <v>0.56460310995615925</v>
      </c>
      <c r="X2693">
        <v>2.3458472218753723</v>
      </c>
      <c r="Y2693">
        <v>8.2106536863131314</v>
      </c>
      <c r="Z2693">
        <v>0.22796220481999996</v>
      </c>
      <c r="AA2693">
        <v>1.8764429702285237</v>
      </c>
      <c r="AB2693">
        <v>0.47420426767416668</v>
      </c>
      <c r="AC2693">
        <v>0</v>
      </c>
      <c r="AD2693">
        <v>0</v>
      </c>
      <c r="AE2693">
        <v>13.699713460867354</v>
      </c>
    </row>
    <row r="2694" spans="1:31" x14ac:dyDescent="0.3">
      <c r="A2694">
        <v>2715071</v>
      </c>
      <c r="B2694">
        <v>1</v>
      </c>
      <c r="C2694" t="s">
        <v>81</v>
      </c>
      <c r="D2694" t="s">
        <v>121</v>
      </c>
      <c r="E2694" t="s">
        <v>213</v>
      </c>
      <c r="F2694" t="s">
        <v>7779</v>
      </c>
      <c r="G2694" t="s">
        <v>152</v>
      </c>
      <c r="H2694" t="s">
        <v>153</v>
      </c>
      <c r="I2694" t="s">
        <v>136</v>
      </c>
      <c r="J2694" t="s">
        <v>137</v>
      </c>
      <c r="K2694" t="s">
        <v>138</v>
      </c>
      <c r="L2694" t="s">
        <v>7780</v>
      </c>
      <c r="M2694" t="s">
        <v>7781</v>
      </c>
      <c r="N2694">
        <v>0.62</v>
      </c>
      <c r="O2694">
        <v>2</v>
      </c>
      <c r="P2694">
        <v>523</v>
      </c>
      <c r="Q2694">
        <v>1</v>
      </c>
      <c r="R2694">
        <v>45</v>
      </c>
      <c r="S2694">
        <v>1</v>
      </c>
      <c r="T2694">
        <v>13</v>
      </c>
      <c r="U2694">
        <v>0</v>
      </c>
      <c r="V2694">
        <v>0</v>
      </c>
      <c r="W2694">
        <v>0.27053779980000003</v>
      </c>
      <c r="X2694">
        <v>34.858038850850896</v>
      </c>
      <c r="Y2694">
        <v>1.15189703803776</v>
      </c>
      <c r="Z2694">
        <v>0.88389524012154008</v>
      </c>
      <c r="AA2694">
        <v>1.7524498700923199</v>
      </c>
      <c r="AB2694">
        <v>3.18993096964356</v>
      </c>
      <c r="AC2694">
        <v>0</v>
      </c>
      <c r="AD2694">
        <v>0</v>
      </c>
      <c r="AE2694">
        <v>42.106749768546081</v>
      </c>
    </row>
    <row r="2695" spans="1:31" x14ac:dyDescent="0.3">
      <c r="A2695">
        <v>2714862</v>
      </c>
      <c r="B2695">
        <v>1</v>
      </c>
      <c r="C2695" t="s">
        <v>81</v>
      </c>
      <c r="D2695" t="s">
        <v>126</v>
      </c>
      <c r="E2695" t="s">
        <v>132</v>
      </c>
      <c r="F2695" t="s">
        <v>1340</v>
      </c>
      <c r="G2695" t="s">
        <v>134</v>
      </c>
      <c r="H2695" t="s">
        <v>135</v>
      </c>
      <c r="I2695" t="s">
        <v>136</v>
      </c>
      <c r="J2695" t="s">
        <v>137</v>
      </c>
      <c r="K2695" t="s">
        <v>138</v>
      </c>
      <c r="L2695" t="s">
        <v>7782</v>
      </c>
      <c r="M2695" t="s">
        <v>7783</v>
      </c>
      <c r="N2695">
        <v>5.0088888880000004</v>
      </c>
      <c r="O2695">
        <v>0</v>
      </c>
      <c r="P2695">
        <v>41</v>
      </c>
      <c r="Q2695">
        <v>0</v>
      </c>
      <c r="R2695">
        <v>14</v>
      </c>
      <c r="S2695">
        <v>0</v>
      </c>
      <c r="T2695">
        <v>3</v>
      </c>
      <c r="U2695">
        <v>0</v>
      </c>
      <c r="V2695">
        <v>0</v>
      </c>
      <c r="W2695">
        <v>0</v>
      </c>
      <c r="X2695">
        <v>21.883349529041872</v>
      </c>
      <c r="Y2695">
        <v>0</v>
      </c>
      <c r="Z2695">
        <v>33.657870553606941</v>
      </c>
      <c r="AA2695">
        <v>0</v>
      </c>
      <c r="AB2695">
        <v>9.8962010133249603</v>
      </c>
      <c r="AC2695">
        <v>0</v>
      </c>
      <c r="AD2695">
        <v>0</v>
      </c>
      <c r="AE2695">
        <v>65.437421095973775</v>
      </c>
    </row>
    <row r="2696" spans="1:31" x14ac:dyDescent="0.3">
      <c r="A2696">
        <v>2715503</v>
      </c>
      <c r="B2696">
        <v>1</v>
      </c>
      <c r="C2696" t="s">
        <v>81</v>
      </c>
      <c r="D2696" t="s">
        <v>128</v>
      </c>
      <c r="E2696" t="s">
        <v>161</v>
      </c>
      <c r="F2696" t="s">
        <v>7784</v>
      </c>
      <c r="G2696" t="s">
        <v>163</v>
      </c>
      <c r="H2696" t="s">
        <v>135</v>
      </c>
      <c r="I2696" t="s">
        <v>136</v>
      </c>
      <c r="J2696" t="s">
        <v>137</v>
      </c>
      <c r="K2696" t="s">
        <v>138</v>
      </c>
      <c r="L2696" t="s">
        <v>7785</v>
      </c>
      <c r="M2696" t="s">
        <v>7786</v>
      </c>
      <c r="N2696">
        <v>7.0930555550000003</v>
      </c>
      <c r="O2696">
        <v>0</v>
      </c>
      <c r="P2696">
        <v>29</v>
      </c>
      <c r="Q2696">
        <v>0</v>
      </c>
      <c r="R2696">
        <v>0</v>
      </c>
      <c r="S2696">
        <v>0</v>
      </c>
      <c r="T2696">
        <v>6</v>
      </c>
      <c r="U2696">
        <v>0</v>
      </c>
      <c r="V2696">
        <v>0</v>
      </c>
      <c r="W2696">
        <v>0</v>
      </c>
      <c r="X2696">
        <v>36.504165765671395</v>
      </c>
      <c r="Y2696">
        <v>0</v>
      </c>
      <c r="Z2696">
        <v>0</v>
      </c>
      <c r="AA2696">
        <v>0</v>
      </c>
      <c r="AB2696">
        <v>3.7962488675951005</v>
      </c>
      <c r="AC2696">
        <v>0</v>
      </c>
      <c r="AD2696">
        <v>0</v>
      </c>
      <c r="AE2696">
        <v>40.300414633266499</v>
      </c>
    </row>
    <row r="2697" spans="1:31" x14ac:dyDescent="0.3">
      <c r="A2697">
        <v>2714839</v>
      </c>
      <c r="B2697">
        <v>1</v>
      </c>
      <c r="C2697" t="s">
        <v>80</v>
      </c>
      <c r="D2697" t="s">
        <v>106</v>
      </c>
      <c r="E2697" t="s">
        <v>213</v>
      </c>
      <c r="F2697" t="s">
        <v>7787</v>
      </c>
      <c r="G2697" t="s">
        <v>152</v>
      </c>
      <c r="H2697" t="s">
        <v>153</v>
      </c>
      <c r="I2697" t="s">
        <v>136</v>
      </c>
      <c r="J2697" t="s">
        <v>137</v>
      </c>
      <c r="K2697" t="s">
        <v>138</v>
      </c>
      <c r="L2697" t="s">
        <v>7788</v>
      </c>
      <c r="M2697" t="s">
        <v>7789</v>
      </c>
      <c r="N2697">
        <v>0.17833333300000001</v>
      </c>
      <c r="O2697">
        <v>0</v>
      </c>
      <c r="P2697">
        <v>328</v>
      </c>
      <c r="Q2697">
        <v>0</v>
      </c>
      <c r="R2697">
        <v>22</v>
      </c>
      <c r="S2697">
        <v>5</v>
      </c>
      <c r="T2697">
        <v>67</v>
      </c>
      <c r="U2697">
        <v>0</v>
      </c>
      <c r="V2697">
        <v>0</v>
      </c>
      <c r="W2697">
        <v>0</v>
      </c>
      <c r="X2697">
        <v>7.097237564394046</v>
      </c>
      <c r="Y2697">
        <v>0</v>
      </c>
      <c r="Z2697">
        <v>0.59877571450179001</v>
      </c>
      <c r="AA2697">
        <v>2.4276690295386554</v>
      </c>
      <c r="AB2697">
        <v>3.7609357258596594</v>
      </c>
      <c r="AC2697">
        <v>0</v>
      </c>
      <c r="AD2697">
        <v>0</v>
      </c>
      <c r="AE2697">
        <v>13.884618034294149</v>
      </c>
    </row>
    <row r="2698" spans="1:31" x14ac:dyDescent="0.3">
      <c r="A2698">
        <v>2714693</v>
      </c>
      <c r="B2698">
        <v>1</v>
      </c>
      <c r="C2698" t="s">
        <v>80</v>
      </c>
      <c r="D2698" t="s">
        <v>83</v>
      </c>
      <c r="E2698" t="s">
        <v>156</v>
      </c>
      <c r="F2698" t="s">
        <v>7790</v>
      </c>
      <c r="G2698" t="s">
        <v>152</v>
      </c>
      <c r="H2698" t="s">
        <v>153</v>
      </c>
      <c r="I2698" t="s">
        <v>136</v>
      </c>
      <c r="J2698" t="s">
        <v>137</v>
      </c>
      <c r="K2698" t="s">
        <v>138</v>
      </c>
      <c r="L2698" t="s">
        <v>7791</v>
      </c>
      <c r="M2698" t="s">
        <v>7792</v>
      </c>
      <c r="N2698">
        <v>1.7861111110000001</v>
      </c>
      <c r="O2698">
        <v>0</v>
      </c>
      <c r="P2698">
        <v>0</v>
      </c>
      <c r="Q2698">
        <v>0</v>
      </c>
      <c r="R2698">
        <v>0</v>
      </c>
      <c r="S2698">
        <v>2</v>
      </c>
      <c r="T2698">
        <v>257</v>
      </c>
      <c r="U2698">
        <v>0</v>
      </c>
      <c r="V2698">
        <v>10</v>
      </c>
      <c r="W2698">
        <v>0</v>
      </c>
      <c r="X2698">
        <v>0</v>
      </c>
      <c r="Y2698">
        <v>0</v>
      </c>
      <c r="Z2698">
        <v>0</v>
      </c>
      <c r="AA2698">
        <v>120.30465720695808</v>
      </c>
      <c r="AB2698">
        <v>396.43279160963448</v>
      </c>
      <c r="AC2698">
        <v>0</v>
      </c>
      <c r="AD2698">
        <v>100.68839491047505</v>
      </c>
      <c r="AE2698">
        <v>617.42584372706756</v>
      </c>
    </row>
    <row r="2699" spans="1:31" x14ac:dyDescent="0.3">
      <c r="A2699">
        <v>2715357</v>
      </c>
      <c r="B2699">
        <v>1</v>
      </c>
      <c r="C2699" t="s">
        <v>80</v>
      </c>
      <c r="D2699" t="s">
        <v>94</v>
      </c>
      <c r="E2699" t="s">
        <v>161</v>
      </c>
      <c r="F2699" t="s">
        <v>7793</v>
      </c>
      <c r="G2699" t="s">
        <v>724</v>
      </c>
      <c r="H2699" t="s">
        <v>135</v>
      </c>
      <c r="I2699" t="s">
        <v>136</v>
      </c>
      <c r="J2699" t="s">
        <v>137</v>
      </c>
      <c r="K2699" t="s">
        <v>138</v>
      </c>
      <c r="L2699" t="s">
        <v>7794</v>
      </c>
      <c r="M2699" t="s">
        <v>7795</v>
      </c>
      <c r="N2699">
        <v>1.423888888</v>
      </c>
      <c r="O2699">
        <v>0</v>
      </c>
      <c r="P2699">
        <v>2</v>
      </c>
      <c r="Q2699">
        <v>0</v>
      </c>
      <c r="R2699">
        <v>7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</row>
    <row r="2700" spans="1:31" x14ac:dyDescent="0.3">
      <c r="A2700">
        <v>2715008</v>
      </c>
      <c r="B2700">
        <v>1</v>
      </c>
      <c r="C2700" t="s">
        <v>80</v>
      </c>
      <c r="D2700" t="s">
        <v>100</v>
      </c>
      <c r="E2700" t="s">
        <v>213</v>
      </c>
      <c r="F2700" t="s">
        <v>7134</v>
      </c>
      <c r="G2700" t="s">
        <v>152</v>
      </c>
      <c r="H2700" t="s">
        <v>153</v>
      </c>
      <c r="I2700" t="s">
        <v>136</v>
      </c>
      <c r="J2700" t="s">
        <v>137</v>
      </c>
      <c r="K2700" t="s">
        <v>138</v>
      </c>
      <c r="L2700" t="s">
        <v>7796</v>
      </c>
      <c r="M2700" t="s">
        <v>7797</v>
      </c>
      <c r="N2700">
        <v>0.96694444400000001</v>
      </c>
      <c r="O2700">
        <v>1</v>
      </c>
      <c r="P2700">
        <v>0</v>
      </c>
      <c r="Q2700">
        <v>94</v>
      </c>
      <c r="R2700">
        <v>26</v>
      </c>
      <c r="S2700">
        <v>7</v>
      </c>
      <c r="T2700">
        <v>2</v>
      </c>
      <c r="U2700">
        <v>0</v>
      </c>
      <c r="V2700">
        <v>0</v>
      </c>
      <c r="W2700">
        <v>1.1558760827824002</v>
      </c>
      <c r="X2700">
        <v>0</v>
      </c>
      <c r="Y2700">
        <v>40.925308955550122</v>
      </c>
      <c r="Z2700">
        <v>8.4240697527974168E-2</v>
      </c>
      <c r="AA2700">
        <v>4.2100640474144662</v>
      </c>
      <c r="AB2700">
        <v>0</v>
      </c>
      <c r="AC2700">
        <v>0</v>
      </c>
      <c r="AD2700">
        <v>0</v>
      </c>
      <c r="AE2700">
        <v>46.375489783274958</v>
      </c>
    </row>
    <row r="2701" spans="1:31" x14ac:dyDescent="0.3">
      <c r="A2701">
        <v>2715695</v>
      </c>
      <c r="B2701">
        <v>1</v>
      </c>
      <c r="C2701" t="s">
        <v>80</v>
      </c>
      <c r="D2701" t="s">
        <v>90</v>
      </c>
      <c r="E2701" t="s">
        <v>145</v>
      </c>
      <c r="F2701" t="s">
        <v>7798</v>
      </c>
      <c r="G2701" t="s">
        <v>230</v>
      </c>
      <c r="H2701" t="s">
        <v>135</v>
      </c>
      <c r="I2701" t="s">
        <v>136</v>
      </c>
      <c r="J2701" t="s">
        <v>137</v>
      </c>
      <c r="K2701" t="s">
        <v>138</v>
      </c>
      <c r="L2701" t="s">
        <v>7799</v>
      </c>
      <c r="M2701" t="s">
        <v>7800</v>
      </c>
      <c r="N2701">
        <v>3.7733333330000001</v>
      </c>
      <c r="O2701">
        <v>0</v>
      </c>
      <c r="P2701">
        <v>2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0.57822967407105996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0.57822967407105996</v>
      </c>
    </row>
    <row r="2702" spans="1:31" x14ac:dyDescent="0.3">
      <c r="A2702">
        <v>2715294</v>
      </c>
      <c r="B2702">
        <v>1</v>
      </c>
      <c r="C2702" t="s">
        <v>81</v>
      </c>
      <c r="D2702" t="s">
        <v>123</v>
      </c>
      <c r="E2702" t="s">
        <v>132</v>
      </c>
      <c r="F2702" t="s">
        <v>7801</v>
      </c>
      <c r="G2702" t="s">
        <v>209</v>
      </c>
      <c r="H2702" t="s">
        <v>135</v>
      </c>
      <c r="I2702" t="s">
        <v>136</v>
      </c>
      <c r="J2702" t="s">
        <v>137</v>
      </c>
      <c r="K2702" t="s">
        <v>210</v>
      </c>
      <c r="L2702" t="s">
        <v>7802</v>
      </c>
      <c r="M2702" t="s">
        <v>7803</v>
      </c>
      <c r="N2702">
        <v>1.625555555</v>
      </c>
      <c r="O2702">
        <v>0</v>
      </c>
      <c r="P2702">
        <v>18</v>
      </c>
      <c r="Q2702">
        <v>0</v>
      </c>
      <c r="R2702">
        <v>1</v>
      </c>
      <c r="S2702">
        <v>0</v>
      </c>
      <c r="T2702">
        <v>22</v>
      </c>
      <c r="U2702">
        <v>0</v>
      </c>
      <c r="V2702">
        <v>0</v>
      </c>
      <c r="W2702">
        <v>0</v>
      </c>
      <c r="X2702">
        <v>3.4621702606785671</v>
      </c>
      <c r="Y2702">
        <v>0</v>
      </c>
      <c r="Z2702">
        <v>6.584491033065E-2</v>
      </c>
      <c r="AA2702">
        <v>0</v>
      </c>
      <c r="AB2702">
        <v>39.149864407893709</v>
      </c>
      <c r="AC2702">
        <v>0</v>
      </c>
      <c r="AD2702">
        <v>0</v>
      </c>
      <c r="AE2702">
        <v>42.677879578902925</v>
      </c>
    </row>
    <row r="2703" spans="1:31" x14ac:dyDescent="0.3">
      <c r="A2703">
        <v>2715543</v>
      </c>
      <c r="B2703">
        <v>1</v>
      </c>
      <c r="C2703" t="s">
        <v>80</v>
      </c>
      <c r="D2703" t="s">
        <v>82</v>
      </c>
      <c r="E2703" t="s">
        <v>150</v>
      </c>
      <c r="F2703" t="s">
        <v>7804</v>
      </c>
      <c r="G2703" t="s">
        <v>170</v>
      </c>
      <c r="H2703" t="s">
        <v>153</v>
      </c>
      <c r="I2703" t="s">
        <v>490</v>
      </c>
      <c r="J2703" t="s">
        <v>137</v>
      </c>
      <c r="K2703" t="s">
        <v>138</v>
      </c>
      <c r="L2703" t="s">
        <v>7805</v>
      </c>
      <c r="M2703" t="s">
        <v>7806</v>
      </c>
      <c r="N2703">
        <v>3.3055555E-2</v>
      </c>
      <c r="O2703">
        <v>0</v>
      </c>
      <c r="P2703">
        <v>5</v>
      </c>
      <c r="Q2703">
        <v>0</v>
      </c>
      <c r="R2703">
        <v>0</v>
      </c>
      <c r="S2703">
        <v>1</v>
      </c>
      <c r="T2703">
        <v>939</v>
      </c>
      <c r="U2703">
        <v>0</v>
      </c>
      <c r="V2703">
        <v>0</v>
      </c>
      <c r="W2703">
        <v>0</v>
      </c>
      <c r="X2703">
        <v>1.6351635931691668E-2</v>
      </c>
      <c r="Y2703">
        <v>0</v>
      </c>
      <c r="Z2703">
        <v>0</v>
      </c>
      <c r="AA2703">
        <v>1.3302008502842499</v>
      </c>
      <c r="AB2703">
        <v>14.30552638213868</v>
      </c>
      <c r="AC2703">
        <v>0</v>
      </c>
      <c r="AD2703">
        <v>0</v>
      </c>
      <c r="AE2703">
        <v>15.652078868354621</v>
      </c>
    </row>
    <row r="2704" spans="1:31" x14ac:dyDescent="0.3">
      <c r="A2704">
        <v>2714653</v>
      </c>
      <c r="B2704">
        <v>1</v>
      </c>
      <c r="C2704" t="s">
        <v>81</v>
      </c>
      <c r="D2704" t="s">
        <v>127</v>
      </c>
      <c r="E2704" t="s">
        <v>213</v>
      </c>
      <c r="F2704" t="s">
        <v>5976</v>
      </c>
      <c r="G2704" t="s">
        <v>152</v>
      </c>
      <c r="H2704" t="s">
        <v>153</v>
      </c>
      <c r="I2704" t="s">
        <v>136</v>
      </c>
      <c r="J2704" t="s">
        <v>137</v>
      </c>
      <c r="K2704" t="s">
        <v>138</v>
      </c>
      <c r="L2704" t="s">
        <v>7807</v>
      </c>
      <c r="M2704" t="s">
        <v>7808</v>
      </c>
      <c r="N2704">
        <v>2.590833333</v>
      </c>
      <c r="O2704">
        <v>0</v>
      </c>
      <c r="P2704">
        <v>0</v>
      </c>
      <c r="Q2704">
        <v>0</v>
      </c>
      <c r="R2704">
        <v>0</v>
      </c>
      <c r="S2704">
        <v>3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403.4965472594061</v>
      </c>
      <c r="AB2704">
        <v>0</v>
      </c>
      <c r="AC2704">
        <v>0</v>
      </c>
      <c r="AD2704">
        <v>0</v>
      </c>
      <c r="AE2704">
        <v>403.4965472594061</v>
      </c>
    </row>
    <row r="2705" spans="1:31" x14ac:dyDescent="0.3">
      <c r="A2705">
        <v>2714756</v>
      </c>
      <c r="B2705">
        <v>1</v>
      </c>
      <c r="C2705" t="s">
        <v>81</v>
      </c>
      <c r="D2705" t="s">
        <v>123</v>
      </c>
      <c r="E2705" t="s">
        <v>173</v>
      </c>
      <c r="F2705" t="s">
        <v>7809</v>
      </c>
      <c r="G2705" t="s">
        <v>7810</v>
      </c>
      <c r="H2705" t="s">
        <v>5535</v>
      </c>
      <c r="I2705" t="s">
        <v>136</v>
      </c>
      <c r="J2705" t="s">
        <v>137</v>
      </c>
      <c r="K2705" t="s">
        <v>210</v>
      </c>
      <c r="L2705" t="s">
        <v>7811</v>
      </c>
      <c r="M2705" t="s">
        <v>7812</v>
      </c>
      <c r="N2705">
        <v>9.4538888879999998</v>
      </c>
      <c r="O2705">
        <v>53</v>
      </c>
      <c r="P2705">
        <v>9685</v>
      </c>
      <c r="Q2705">
        <v>925</v>
      </c>
      <c r="R2705">
        <v>1159</v>
      </c>
      <c r="S2705">
        <v>176</v>
      </c>
      <c r="T2705">
        <v>1453</v>
      </c>
      <c r="U2705">
        <v>34</v>
      </c>
      <c r="V2705">
        <v>23</v>
      </c>
      <c r="W2705">
        <v>2052.8435652411608</v>
      </c>
      <c r="X2705">
        <v>16560.610375921053</v>
      </c>
      <c r="Y2705">
        <v>2891.6179853875828</v>
      </c>
      <c r="Z2705">
        <v>1054.3629455737782</v>
      </c>
      <c r="AA2705">
        <v>5035.4864036553054</v>
      </c>
      <c r="AB2705">
        <v>7151.5906444195871</v>
      </c>
      <c r="AC2705">
        <v>27723.23447596714</v>
      </c>
      <c r="AD2705">
        <v>1141.8032594943475</v>
      </c>
      <c r="AE2705">
        <v>63611.549655659961</v>
      </c>
    </row>
    <row r="2706" spans="1:31" x14ac:dyDescent="0.3">
      <c r="A2706">
        <v>2715589</v>
      </c>
      <c r="B2706">
        <v>1</v>
      </c>
      <c r="C2706" t="s">
        <v>80</v>
      </c>
      <c r="D2706" t="s">
        <v>83</v>
      </c>
      <c r="E2706" t="s">
        <v>156</v>
      </c>
      <c r="F2706" t="s">
        <v>3389</v>
      </c>
      <c r="G2706" t="s">
        <v>185</v>
      </c>
      <c r="H2706" t="s">
        <v>153</v>
      </c>
      <c r="I2706" t="s">
        <v>136</v>
      </c>
      <c r="J2706" t="s">
        <v>137</v>
      </c>
      <c r="K2706" t="s">
        <v>138</v>
      </c>
      <c r="L2706" t="s">
        <v>7813</v>
      </c>
      <c r="M2706" t="s">
        <v>7814</v>
      </c>
      <c r="N2706">
        <v>2.6269444439999998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25</v>
      </c>
      <c r="U2706">
        <v>0</v>
      </c>
      <c r="V2706">
        <v>2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193.72874753079844</v>
      </c>
      <c r="AC2706">
        <v>0</v>
      </c>
      <c r="AD2706">
        <v>77.66853293917022</v>
      </c>
      <c r="AE2706">
        <v>271.39728046996868</v>
      </c>
    </row>
    <row r="2707" spans="1:31" x14ac:dyDescent="0.3">
      <c r="A2707">
        <v>2716771</v>
      </c>
      <c r="B2707">
        <v>1</v>
      </c>
      <c r="C2707" t="s">
        <v>81</v>
      </c>
      <c r="D2707" t="s">
        <v>114</v>
      </c>
      <c r="E2707" t="s">
        <v>156</v>
      </c>
      <c r="F2707" t="s">
        <v>7815</v>
      </c>
      <c r="G2707" t="s">
        <v>185</v>
      </c>
      <c r="H2707" t="s">
        <v>153</v>
      </c>
      <c r="I2707" t="s">
        <v>136</v>
      </c>
      <c r="J2707" t="s">
        <v>137</v>
      </c>
      <c r="K2707" t="s">
        <v>138</v>
      </c>
      <c r="L2707" t="s">
        <v>7816</v>
      </c>
      <c r="M2707" t="s">
        <v>7817</v>
      </c>
      <c r="N2707">
        <v>3.429166666</v>
      </c>
      <c r="O2707">
        <v>0</v>
      </c>
      <c r="P2707">
        <v>73</v>
      </c>
      <c r="Q2707">
        <v>0</v>
      </c>
      <c r="R2707">
        <v>25</v>
      </c>
      <c r="S2707">
        <v>0</v>
      </c>
      <c r="T2707">
        <v>3</v>
      </c>
      <c r="U2707">
        <v>0</v>
      </c>
      <c r="V2707">
        <v>0</v>
      </c>
      <c r="W2707">
        <v>0</v>
      </c>
      <c r="X2707">
        <v>11.587272001097789</v>
      </c>
      <c r="Y2707">
        <v>0</v>
      </c>
      <c r="Z2707">
        <v>34.604075603817591</v>
      </c>
      <c r="AA2707">
        <v>0</v>
      </c>
      <c r="AB2707">
        <v>7.7063577459968755</v>
      </c>
      <c r="AC2707">
        <v>0</v>
      </c>
      <c r="AD2707">
        <v>0</v>
      </c>
      <c r="AE2707">
        <v>53.897705350912254</v>
      </c>
    </row>
    <row r="2708" spans="1:31" x14ac:dyDescent="0.3">
      <c r="A2708">
        <v>2714796</v>
      </c>
      <c r="B2708">
        <v>1</v>
      </c>
      <c r="C2708" t="s">
        <v>81</v>
      </c>
      <c r="D2708" t="s">
        <v>128</v>
      </c>
      <c r="E2708" t="s">
        <v>150</v>
      </c>
      <c r="F2708" t="s">
        <v>7818</v>
      </c>
      <c r="G2708" t="s">
        <v>152</v>
      </c>
      <c r="H2708" t="s">
        <v>153</v>
      </c>
      <c r="I2708" t="s">
        <v>490</v>
      </c>
      <c r="J2708" t="s">
        <v>137</v>
      </c>
      <c r="K2708" t="s">
        <v>138</v>
      </c>
      <c r="L2708" t="s">
        <v>7819</v>
      </c>
      <c r="M2708" t="s">
        <v>7820</v>
      </c>
      <c r="N2708">
        <v>2.3055554999999998E-2</v>
      </c>
      <c r="O2708">
        <v>18</v>
      </c>
      <c r="P2708">
        <v>1779</v>
      </c>
      <c r="Q2708">
        <v>57</v>
      </c>
      <c r="R2708">
        <v>101</v>
      </c>
      <c r="S2708">
        <v>11</v>
      </c>
      <c r="T2708">
        <v>156</v>
      </c>
      <c r="U2708">
        <v>3</v>
      </c>
      <c r="V2708">
        <v>0</v>
      </c>
      <c r="W2708">
        <v>8.0345163351931675E-2</v>
      </c>
      <c r="X2708">
        <v>5.0093940567651956</v>
      </c>
      <c r="Y2708">
        <v>0.4552362610441425</v>
      </c>
      <c r="Z2708">
        <v>0.54653658670314986</v>
      </c>
      <c r="AA2708">
        <v>4.3511971640982194</v>
      </c>
      <c r="AB2708">
        <v>1.0133412992935693</v>
      </c>
      <c r="AC2708">
        <v>1.6397891831248594</v>
      </c>
      <c r="AD2708">
        <v>0</v>
      </c>
      <c r="AE2708">
        <v>13.095839714381068</v>
      </c>
    </row>
    <row r="2709" spans="1:31" x14ac:dyDescent="0.3">
      <c r="A2709">
        <v>2714968</v>
      </c>
      <c r="B2709">
        <v>1</v>
      </c>
      <c r="C2709" t="s">
        <v>80</v>
      </c>
      <c r="D2709" t="s">
        <v>82</v>
      </c>
      <c r="E2709" t="s">
        <v>200</v>
      </c>
      <c r="F2709" t="s">
        <v>7821</v>
      </c>
      <c r="G2709" t="s">
        <v>163</v>
      </c>
      <c r="H2709" t="s">
        <v>135</v>
      </c>
      <c r="I2709" t="s">
        <v>136</v>
      </c>
      <c r="J2709" t="s">
        <v>137</v>
      </c>
      <c r="K2709" t="s">
        <v>138</v>
      </c>
      <c r="L2709" t="s">
        <v>7822</v>
      </c>
      <c r="M2709" t="s">
        <v>7823</v>
      </c>
      <c r="N2709">
        <v>2.2044444439999999</v>
      </c>
      <c r="O2709">
        <v>0</v>
      </c>
      <c r="P2709">
        <v>96</v>
      </c>
      <c r="Q2709">
        <v>0</v>
      </c>
      <c r="R2709">
        <v>0</v>
      </c>
      <c r="S2709">
        <v>0</v>
      </c>
      <c r="T2709">
        <v>13</v>
      </c>
      <c r="U2709">
        <v>0</v>
      </c>
      <c r="V2709">
        <v>0</v>
      </c>
      <c r="W2709">
        <v>0</v>
      </c>
      <c r="X2709">
        <v>67.319151986287778</v>
      </c>
      <c r="Y2709">
        <v>0</v>
      </c>
      <c r="Z2709">
        <v>0</v>
      </c>
      <c r="AA2709">
        <v>0</v>
      </c>
      <c r="AB2709">
        <v>64.263494295713528</v>
      </c>
      <c r="AC2709">
        <v>0</v>
      </c>
      <c r="AD2709">
        <v>0</v>
      </c>
      <c r="AE2709">
        <v>131.58264628200129</v>
      </c>
    </row>
    <row r="2710" spans="1:31" x14ac:dyDescent="0.3">
      <c r="A2710">
        <v>2715088</v>
      </c>
      <c r="B2710">
        <v>1</v>
      </c>
      <c r="C2710" t="s">
        <v>80</v>
      </c>
      <c r="D2710" t="s">
        <v>104</v>
      </c>
      <c r="E2710" t="s">
        <v>132</v>
      </c>
      <c r="F2710" t="s">
        <v>7824</v>
      </c>
      <c r="G2710" t="s">
        <v>209</v>
      </c>
      <c r="H2710" t="s">
        <v>135</v>
      </c>
      <c r="I2710" t="s">
        <v>136</v>
      </c>
      <c r="J2710" t="s">
        <v>137</v>
      </c>
      <c r="K2710" t="s">
        <v>210</v>
      </c>
      <c r="L2710" t="s">
        <v>7825</v>
      </c>
      <c r="M2710" t="s">
        <v>7826</v>
      </c>
      <c r="N2710">
        <v>3.6713888880000001</v>
      </c>
      <c r="O2710">
        <v>0</v>
      </c>
      <c r="P2710">
        <v>338</v>
      </c>
      <c r="Q2710">
        <v>0</v>
      </c>
      <c r="R2710">
        <v>0</v>
      </c>
      <c r="S2710">
        <v>0</v>
      </c>
      <c r="T2710">
        <v>38</v>
      </c>
      <c r="U2710">
        <v>0</v>
      </c>
      <c r="V2710">
        <v>0</v>
      </c>
      <c r="W2710">
        <v>0</v>
      </c>
      <c r="X2710">
        <v>252.92446427216473</v>
      </c>
      <c r="Y2710">
        <v>0</v>
      </c>
      <c r="Z2710">
        <v>0</v>
      </c>
      <c r="AA2710">
        <v>0</v>
      </c>
      <c r="AB2710">
        <v>99.151512857929944</v>
      </c>
      <c r="AC2710">
        <v>0</v>
      </c>
      <c r="AD2710">
        <v>0</v>
      </c>
      <c r="AE2710">
        <v>352.07597713009466</v>
      </c>
    </row>
    <row r="2711" spans="1:31" x14ac:dyDescent="0.3">
      <c r="A2711">
        <v>2715652</v>
      </c>
      <c r="B2711">
        <v>1</v>
      </c>
      <c r="C2711" t="s">
        <v>80</v>
      </c>
      <c r="D2711" t="s">
        <v>103</v>
      </c>
      <c r="E2711" t="s">
        <v>150</v>
      </c>
      <c r="F2711" t="s">
        <v>7827</v>
      </c>
      <c r="G2711" t="s">
        <v>152</v>
      </c>
      <c r="H2711" t="s">
        <v>153</v>
      </c>
      <c r="I2711" t="s">
        <v>136</v>
      </c>
      <c r="J2711" t="s">
        <v>137</v>
      </c>
      <c r="K2711" t="s">
        <v>138</v>
      </c>
      <c r="L2711" t="s">
        <v>7828</v>
      </c>
      <c r="M2711" t="s">
        <v>7829</v>
      </c>
      <c r="N2711">
        <v>0.78083333300000002</v>
      </c>
      <c r="O2711">
        <v>0</v>
      </c>
      <c r="P2711">
        <v>2</v>
      </c>
      <c r="Q2711">
        <v>7</v>
      </c>
      <c r="R2711">
        <v>11</v>
      </c>
      <c r="S2711">
        <v>21</v>
      </c>
      <c r="T2711">
        <v>18</v>
      </c>
      <c r="U2711">
        <v>37</v>
      </c>
      <c r="V2711">
        <v>7</v>
      </c>
      <c r="W2711">
        <v>0</v>
      </c>
      <c r="X2711">
        <v>0</v>
      </c>
      <c r="Y2711">
        <v>8.3405016877008453</v>
      </c>
      <c r="Z2711">
        <v>6.604171291308286</v>
      </c>
      <c r="AA2711">
        <v>176.36862357588643</v>
      </c>
      <c r="AB2711">
        <v>13.796924731636633</v>
      </c>
      <c r="AC2711">
        <v>1142.2966600735251</v>
      </c>
      <c r="AD2711">
        <v>48.397292251369215</v>
      </c>
      <c r="AE2711">
        <v>1395.8041736114264</v>
      </c>
    </row>
    <row r="2712" spans="1:31" x14ac:dyDescent="0.3">
      <c r="A2712">
        <v>2715111</v>
      </c>
      <c r="B2712">
        <v>1</v>
      </c>
      <c r="C2712" t="s">
        <v>81</v>
      </c>
      <c r="D2712" t="s">
        <v>127</v>
      </c>
      <c r="E2712" t="s">
        <v>173</v>
      </c>
      <c r="F2712" t="s">
        <v>7830</v>
      </c>
      <c r="G2712" t="s">
        <v>152</v>
      </c>
      <c r="H2712" t="s">
        <v>153</v>
      </c>
      <c r="I2712" t="s">
        <v>136</v>
      </c>
      <c r="J2712" t="s">
        <v>137</v>
      </c>
      <c r="K2712" t="s">
        <v>138</v>
      </c>
      <c r="L2712" t="s">
        <v>7831</v>
      </c>
      <c r="M2712" t="s">
        <v>7832</v>
      </c>
      <c r="N2712">
        <v>0.93833333299999999</v>
      </c>
      <c r="O2712">
        <v>2</v>
      </c>
      <c r="P2712">
        <v>101</v>
      </c>
      <c r="Q2712">
        <v>0</v>
      </c>
      <c r="R2712">
        <v>0</v>
      </c>
      <c r="S2712">
        <v>112</v>
      </c>
      <c r="T2712">
        <v>4</v>
      </c>
      <c r="U2712">
        <v>8</v>
      </c>
      <c r="V2712">
        <v>1</v>
      </c>
      <c r="W2712">
        <v>0.40983463024999994</v>
      </c>
      <c r="X2712">
        <v>30.031062339973381</v>
      </c>
      <c r="Y2712">
        <v>0</v>
      </c>
      <c r="Z2712">
        <v>0</v>
      </c>
      <c r="AA2712">
        <v>167.44038535380614</v>
      </c>
      <c r="AB2712">
        <v>6.4971758071172703</v>
      </c>
      <c r="AC2712">
        <v>228.65988801130641</v>
      </c>
      <c r="AD2712">
        <v>8.2711119944882245</v>
      </c>
      <c r="AE2712">
        <v>441.30945813694143</v>
      </c>
    </row>
    <row r="2713" spans="1:31" x14ac:dyDescent="0.3">
      <c r="A2713">
        <v>2714733</v>
      </c>
      <c r="B2713">
        <v>1</v>
      </c>
      <c r="C2713" t="s">
        <v>80</v>
      </c>
      <c r="D2713" t="s">
        <v>97</v>
      </c>
      <c r="E2713" t="s">
        <v>150</v>
      </c>
      <c r="F2713" t="s">
        <v>5378</v>
      </c>
      <c r="G2713" t="s">
        <v>152</v>
      </c>
      <c r="H2713" t="s">
        <v>153</v>
      </c>
      <c r="I2713" t="s">
        <v>136</v>
      </c>
      <c r="J2713" t="s">
        <v>137</v>
      </c>
      <c r="K2713" t="s">
        <v>138</v>
      </c>
      <c r="L2713" t="s">
        <v>7833</v>
      </c>
      <c r="M2713" t="s">
        <v>7834</v>
      </c>
      <c r="N2713">
        <v>3.8624999999999998</v>
      </c>
      <c r="O2713">
        <v>0</v>
      </c>
      <c r="P2713">
        <v>0</v>
      </c>
      <c r="Q2713">
        <v>7</v>
      </c>
      <c r="R2713">
        <v>0</v>
      </c>
      <c r="S2713">
        <v>8</v>
      </c>
      <c r="T2713">
        <v>0</v>
      </c>
      <c r="U2713">
        <v>1</v>
      </c>
      <c r="V2713">
        <v>0</v>
      </c>
      <c r="W2713">
        <v>0</v>
      </c>
      <c r="X2713">
        <v>0</v>
      </c>
      <c r="Y2713">
        <v>7.7910621057313847</v>
      </c>
      <c r="Z2713">
        <v>0</v>
      </c>
      <c r="AA2713">
        <v>83.215300831175568</v>
      </c>
      <c r="AB2713">
        <v>0</v>
      </c>
      <c r="AC2713">
        <v>131.42284337339734</v>
      </c>
      <c r="AD2713">
        <v>0</v>
      </c>
      <c r="AE2713">
        <v>222.42920631030429</v>
      </c>
    </row>
    <row r="2714" spans="1:31" x14ac:dyDescent="0.3">
      <c r="A2714">
        <v>2714676</v>
      </c>
      <c r="B2714">
        <v>1</v>
      </c>
      <c r="C2714" t="s">
        <v>81</v>
      </c>
      <c r="D2714" t="s">
        <v>127</v>
      </c>
      <c r="E2714" t="s">
        <v>213</v>
      </c>
      <c r="F2714" t="s">
        <v>7835</v>
      </c>
      <c r="G2714" t="s">
        <v>185</v>
      </c>
      <c r="H2714" t="s">
        <v>153</v>
      </c>
      <c r="I2714" t="s">
        <v>136</v>
      </c>
      <c r="J2714" t="s">
        <v>137</v>
      </c>
      <c r="K2714" t="s">
        <v>138</v>
      </c>
      <c r="L2714" t="s">
        <v>7836</v>
      </c>
      <c r="M2714" t="s">
        <v>7837</v>
      </c>
      <c r="N2714">
        <v>0.37416666599999998</v>
      </c>
      <c r="O2714">
        <v>3</v>
      </c>
      <c r="P2714">
        <v>4</v>
      </c>
      <c r="Q2714">
        <v>46</v>
      </c>
      <c r="R2714">
        <v>21</v>
      </c>
      <c r="S2714">
        <v>2</v>
      </c>
      <c r="T2714">
        <v>2</v>
      </c>
      <c r="U2714">
        <v>0</v>
      </c>
      <c r="V2714">
        <v>0</v>
      </c>
      <c r="W2714">
        <v>0</v>
      </c>
      <c r="X2714">
        <v>0</v>
      </c>
      <c r="Y2714">
        <v>1.1220801342840416</v>
      </c>
      <c r="Z2714">
        <v>5.3258958123962739</v>
      </c>
      <c r="AA2714">
        <v>0</v>
      </c>
      <c r="AB2714">
        <v>0</v>
      </c>
      <c r="AC2714">
        <v>0</v>
      </c>
      <c r="AD2714">
        <v>0</v>
      </c>
      <c r="AE2714">
        <v>6.4479759466803159</v>
      </c>
    </row>
    <row r="2715" spans="1:31" x14ac:dyDescent="0.3">
      <c r="A2715">
        <v>2715609</v>
      </c>
      <c r="B2715">
        <v>1</v>
      </c>
      <c r="C2715" t="s">
        <v>80</v>
      </c>
      <c r="D2715" t="s">
        <v>100</v>
      </c>
      <c r="E2715" t="s">
        <v>213</v>
      </c>
      <c r="F2715" t="s">
        <v>7838</v>
      </c>
      <c r="G2715" t="s">
        <v>152</v>
      </c>
      <c r="H2715" t="s">
        <v>153</v>
      </c>
      <c r="I2715" t="s">
        <v>136</v>
      </c>
      <c r="J2715" t="s">
        <v>137</v>
      </c>
      <c r="K2715" t="s">
        <v>138</v>
      </c>
      <c r="L2715" t="s">
        <v>7839</v>
      </c>
      <c r="M2715" t="s">
        <v>7840</v>
      </c>
      <c r="N2715">
        <v>1.6841666660000001</v>
      </c>
      <c r="O2715">
        <v>0</v>
      </c>
      <c r="P2715">
        <v>846</v>
      </c>
      <c r="Q2715">
        <v>3</v>
      </c>
      <c r="R2715">
        <v>121</v>
      </c>
      <c r="S2715">
        <v>0</v>
      </c>
      <c r="T2715">
        <v>140</v>
      </c>
      <c r="U2715">
        <v>0</v>
      </c>
      <c r="V2715">
        <v>1</v>
      </c>
      <c r="W2715">
        <v>0</v>
      </c>
      <c r="X2715">
        <v>385.78151564464116</v>
      </c>
      <c r="Y2715">
        <v>10.869688959623858</v>
      </c>
      <c r="Z2715">
        <v>68.426029147681405</v>
      </c>
      <c r="AA2715">
        <v>0</v>
      </c>
      <c r="AB2715">
        <v>192.66730344203242</v>
      </c>
      <c r="AC2715">
        <v>0</v>
      </c>
      <c r="AD2715">
        <v>15.415692770933809</v>
      </c>
      <c r="AE2715">
        <v>673.16022996491256</v>
      </c>
    </row>
    <row r="2716" spans="1:31" x14ac:dyDescent="0.3">
      <c r="A2716">
        <v>2715068</v>
      </c>
      <c r="B2716">
        <v>1</v>
      </c>
      <c r="C2716" t="s">
        <v>80</v>
      </c>
      <c r="D2716" t="s">
        <v>103</v>
      </c>
      <c r="E2716" t="s">
        <v>213</v>
      </c>
      <c r="F2716" t="s">
        <v>6847</v>
      </c>
      <c r="G2716" t="s">
        <v>170</v>
      </c>
      <c r="H2716" t="s">
        <v>153</v>
      </c>
      <c r="I2716" t="s">
        <v>136</v>
      </c>
      <c r="J2716" t="s">
        <v>137</v>
      </c>
      <c r="K2716" t="s">
        <v>138</v>
      </c>
      <c r="L2716" t="s">
        <v>7841</v>
      </c>
      <c r="M2716" t="s">
        <v>7842</v>
      </c>
      <c r="N2716">
        <v>0.37472222199999999</v>
      </c>
      <c r="O2716">
        <v>0</v>
      </c>
      <c r="P2716">
        <v>0</v>
      </c>
      <c r="Q2716">
        <v>7</v>
      </c>
      <c r="R2716">
        <v>21</v>
      </c>
      <c r="S2716">
        <v>12</v>
      </c>
      <c r="T2716">
        <v>4</v>
      </c>
      <c r="U2716">
        <v>5</v>
      </c>
      <c r="V2716">
        <v>1</v>
      </c>
      <c r="W2716">
        <v>0</v>
      </c>
      <c r="X2716">
        <v>0</v>
      </c>
      <c r="Y2716">
        <v>1.8836774126999734</v>
      </c>
      <c r="Z2716">
        <v>1.2409117725143268</v>
      </c>
      <c r="AA2716">
        <v>20.45192754240486</v>
      </c>
      <c r="AB2716">
        <v>6.4516687963642809</v>
      </c>
      <c r="AC2716">
        <v>15.188305216696541</v>
      </c>
      <c r="AD2716">
        <v>0.61265068619820007</v>
      </c>
      <c r="AE2716">
        <v>45.829141426878188</v>
      </c>
    </row>
    <row r="2717" spans="1:31" x14ac:dyDescent="0.3">
      <c r="A2717">
        <v>2715317</v>
      </c>
      <c r="B2717">
        <v>1</v>
      </c>
      <c r="C2717" t="s">
        <v>81</v>
      </c>
      <c r="D2717" t="s">
        <v>118</v>
      </c>
      <c r="E2717" t="s">
        <v>150</v>
      </c>
      <c r="F2717" t="s">
        <v>7843</v>
      </c>
      <c r="G2717" t="s">
        <v>152</v>
      </c>
      <c r="H2717" t="s">
        <v>153</v>
      </c>
      <c r="I2717" t="s">
        <v>136</v>
      </c>
      <c r="J2717" t="s">
        <v>137</v>
      </c>
      <c r="K2717" t="s">
        <v>138</v>
      </c>
      <c r="L2717" t="s">
        <v>7844</v>
      </c>
      <c r="M2717" t="s">
        <v>7845</v>
      </c>
      <c r="N2717">
        <v>0.43694444399999999</v>
      </c>
      <c r="O2717">
        <v>1</v>
      </c>
      <c r="P2717">
        <v>5126</v>
      </c>
      <c r="Q2717">
        <v>3</v>
      </c>
      <c r="R2717">
        <v>54</v>
      </c>
      <c r="S2717">
        <v>53</v>
      </c>
      <c r="T2717">
        <v>255</v>
      </c>
      <c r="U2717">
        <v>2</v>
      </c>
      <c r="V2717">
        <v>2</v>
      </c>
      <c r="W2717">
        <v>0.34643577633307909</v>
      </c>
      <c r="X2717">
        <v>433.69947634752759</v>
      </c>
      <c r="Y2717">
        <v>0</v>
      </c>
      <c r="Z2717">
        <v>5.1556944702401237</v>
      </c>
      <c r="AA2717">
        <v>293.19310468943695</v>
      </c>
      <c r="AB2717">
        <v>113.12460030976796</v>
      </c>
      <c r="AC2717">
        <v>6.3195273513558652</v>
      </c>
      <c r="AD2717">
        <v>0.81942232968090856</v>
      </c>
      <c r="AE2717">
        <v>852.65826127434252</v>
      </c>
    </row>
    <row r="2718" spans="1:31" x14ac:dyDescent="0.3">
      <c r="A2718">
        <v>2714882</v>
      </c>
      <c r="B2718">
        <v>1</v>
      </c>
      <c r="C2718" t="s">
        <v>80</v>
      </c>
      <c r="D2718" t="s">
        <v>108</v>
      </c>
      <c r="E2718" t="s">
        <v>213</v>
      </c>
      <c r="F2718" t="s">
        <v>7846</v>
      </c>
      <c r="G2718" t="s">
        <v>152</v>
      </c>
      <c r="H2718" t="s">
        <v>153</v>
      </c>
      <c r="I2718" t="s">
        <v>136</v>
      </c>
      <c r="J2718" t="s">
        <v>137</v>
      </c>
      <c r="K2718" t="s">
        <v>138</v>
      </c>
      <c r="L2718" t="s">
        <v>7847</v>
      </c>
      <c r="M2718" t="s">
        <v>7848</v>
      </c>
      <c r="N2718">
        <v>0.272777777</v>
      </c>
      <c r="O2718">
        <v>0</v>
      </c>
      <c r="P2718">
        <v>1940</v>
      </c>
      <c r="Q2718">
        <v>1</v>
      </c>
      <c r="R2718">
        <v>307</v>
      </c>
      <c r="S2718">
        <v>12</v>
      </c>
      <c r="T2718">
        <v>233</v>
      </c>
      <c r="U2718">
        <v>0</v>
      </c>
      <c r="V2718">
        <v>0</v>
      </c>
      <c r="W2718">
        <v>0</v>
      </c>
      <c r="X2718">
        <v>55.977138248644067</v>
      </c>
      <c r="Y2718">
        <v>7.2716836925370076</v>
      </c>
      <c r="Z2718">
        <v>3.0810611379063593</v>
      </c>
      <c r="AA2718">
        <v>15.611900181450531</v>
      </c>
      <c r="AB2718">
        <v>18.23326288272095</v>
      </c>
      <c r="AC2718">
        <v>0</v>
      </c>
      <c r="AD2718">
        <v>0</v>
      </c>
      <c r="AE2718">
        <v>100.17504614325892</v>
      </c>
    </row>
    <row r="2719" spans="1:31" x14ac:dyDescent="0.3">
      <c r="A2719">
        <v>2715546</v>
      </c>
      <c r="B2719">
        <v>1</v>
      </c>
      <c r="C2719" t="s">
        <v>81</v>
      </c>
      <c r="D2719" t="s">
        <v>115</v>
      </c>
      <c r="E2719" t="s">
        <v>213</v>
      </c>
      <c r="F2719" t="s">
        <v>7849</v>
      </c>
      <c r="G2719" t="s">
        <v>152</v>
      </c>
      <c r="H2719" t="s">
        <v>153</v>
      </c>
      <c r="I2719" t="s">
        <v>136</v>
      </c>
      <c r="J2719" t="s">
        <v>137</v>
      </c>
      <c r="K2719" t="s">
        <v>138</v>
      </c>
      <c r="L2719" t="s">
        <v>7850</v>
      </c>
      <c r="M2719" t="s">
        <v>7851</v>
      </c>
      <c r="N2719">
        <v>5.0274999999999999</v>
      </c>
      <c r="O2719">
        <v>2</v>
      </c>
      <c r="P2719">
        <v>52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2.6605609487200002</v>
      </c>
      <c r="X2719">
        <v>1.1047731736349999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3.7653341223550001</v>
      </c>
    </row>
    <row r="2720" spans="1:31" x14ac:dyDescent="0.3">
      <c r="A2720">
        <v>2715237</v>
      </c>
      <c r="B2720">
        <v>1</v>
      </c>
      <c r="C2720" t="s">
        <v>80</v>
      </c>
      <c r="D2720" t="s">
        <v>100</v>
      </c>
      <c r="E2720" t="s">
        <v>150</v>
      </c>
      <c r="F2720" t="s">
        <v>7852</v>
      </c>
      <c r="G2720" t="s">
        <v>152</v>
      </c>
      <c r="H2720" t="s">
        <v>153</v>
      </c>
      <c r="I2720" t="s">
        <v>136</v>
      </c>
      <c r="J2720" t="s">
        <v>137</v>
      </c>
      <c r="K2720" t="s">
        <v>138</v>
      </c>
      <c r="L2720" t="s">
        <v>7853</v>
      </c>
      <c r="M2720" t="s">
        <v>7854</v>
      </c>
      <c r="N2720">
        <v>0.318333333</v>
      </c>
      <c r="O2720">
        <v>0</v>
      </c>
      <c r="P2720">
        <v>1773</v>
      </c>
      <c r="Q2720">
        <v>0</v>
      </c>
      <c r="R2720">
        <v>12</v>
      </c>
      <c r="S2720">
        <v>1</v>
      </c>
      <c r="T2720">
        <v>109</v>
      </c>
      <c r="U2720">
        <v>0</v>
      </c>
      <c r="V2720">
        <v>0</v>
      </c>
      <c r="W2720">
        <v>0</v>
      </c>
      <c r="X2720">
        <v>49.043123657148612</v>
      </c>
      <c r="Y2720">
        <v>0</v>
      </c>
      <c r="Z2720">
        <v>5.3784108616228012</v>
      </c>
      <c r="AA2720">
        <v>1.1057450215283102</v>
      </c>
      <c r="AB2720">
        <v>26.615921396301374</v>
      </c>
      <c r="AC2720">
        <v>0</v>
      </c>
      <c r="AD2720">
        <v>0</v>
      </c>
      <c r="AE2720">
        <v>82.14320093660109</v>
      </c>
    </row>
    <row r="2721" spans="1:31" x14ac:dyDescent="0.3">
      <c r="A2721">
        <v>2715523</v>
      </c>
      <c r="B2721">
        <v>1</v>
      </c>
      <c r="C2721" t="s">
        <v>80</v>
      </c>
      <c r="D2721" t="s">
        <v>94</v>
      </c>
      <c r="E2721" t="s">
        <v>145</v>
      </c>
      <c r="F2721" t="s">
        <v>7855</v>
      </c>
      <c r="G2721" t="s">
        <v>158</v>
      </c>
      <c r="H2721" t="s">
        <v>135</v>
      </c>
      <c r="I2721" t="s">
        <v>136</v>
      </c>
      <c r="J2721" t="s">
        <v>3</v>
      </c>
      <c r="K2721" t="s">
        <v>138</v>
      </c>
      <c r="L2721" t="s">
        <v>7856</v>
      </c>
      <c r="M2721" t="s">
        <v>7857</v>
      </c>
      <c r="N2721">
        <v>3.5011111110000002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3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12.973972863089102</v>
      </c>
      <c r="AC2721">
        <v>0</v>
      </c>
      <c r="AD2721">
        <v>0</v>
      </c>
      <c r="AE2721">
        <v>12.973972863089102</v>
      </c>
    </row>
    <row r="2722" spans="1:31" x14ac:dyDescent="0.3">
      <c r="A2722">
        <v>2714690</v>
      </c>
      <c r="B2722">
        <v>1</v>
      </c>
      <c r="C2722" t="s">
        <v>80</v>
      </c>
      <c r="D2722" t="s">
        <v>102</v>
      </c>
      <c r="E2722" t="s">
        <v>213</v>
      </c>
      <c r="F2722" t="s">
        <v>7858</v>
      </c>
      <c r="G2722" t="s">
        <v>152</v>
      </c>
      <c r="H2722" t="s">
        <v>153</v>
      </c>
      <c r="I2722" t="s">
        <v>136</v>
      </c>
      <c r="J2722" t="s">
        <v>137</v>
      </c>
      <c r="K2722" t="s">
        <v>138</v>
      </c>
      <c r="L2722" t="s">
        <v>7859</v>
      </c>
      <c r="M2722" t="s">
        <v>7860</v>
      </c>
      <c r="N2722">
        <v>0.100277777</v>
      </c>
      <c r="O2722">
        <v>9</v>
      </c>
      <c r="P2722">
        <v>3433</v>
      </c>
      <c r="Q2722">
        <v>91</v>
      </c>
      <c r="R2722">
        <v>406</v>
      </c>
      <c r="S2722">
        <v>32</v>
      </c>
      <c r="T2722">
        <v>376</v>
      </c>
      <c r="U2722">
        <v>0</v>
      </c>
      <c r="V2722">
        <v>0</v>
      </c>
      <c r="W2722">
        <v>0.31169178066731251</v>
      </c>
      <c r="X2722">
        <v>24.638243083229721</v>
      </c>
      <c r="Y2722">
        <v>4.0788920669853503</v>
      </c>
      <c r="Z2722">
        <v>2.3831865564199255</v>
      </c>
      <c r="AA2722">
        <v>12.914035188789471</v>
      </c>
      <c r="AB2722">
        <v>7.6862856179125059</v>
      </c>
      <c r="AC2722">
        <v>0</v>
      </c>
      <c r="AD2722">
        <v>0</v>
      </c>
      <c r="AE2722">
        <v>52.012334294004283</v>
      </c>
    </row>
    <row r="2723" spans="1:31" x14ac:dyDescent="0.3">
      <c r="A2723">
        <v>2715586</v>
      </c>
      <c r="B2723">
        <v>1</v>
      </c>
      <c r="C2723" t="s">
        <v>81</v>
      </c>
      <c r="D2723" t="s">
        <v>128</v>
      </c>
      <c r="E2723" t="s">
        <v>161</v>
      </c>
      <c r="F2723" t="s">
        <v>7861</v>
      </c>
      <c r="G2723" t="s">
        <v>163</v>
      </c>
      <c r="H2723" t="s">
        <v>135</v>
      </c>
      <c r="I2723" t="s">
        <v>136</v>
      </c>
      <c r="J2723" t="s">
        <v>137</v>
      </c>
      <c r="K2723" t="s">
        <v>138</v>
      </c>
      <c r="L2723" t="s">
        <v>7862</v>
      </c>
      <c r="M2723" t="s">
        <v>7863</v>
      </c>
      <c r="N2723">
        <v>7.2536111109999997</v>
      </c>
      <c r="O2723">
        <v>0</v>
      </c>
      <c r="P2723">
        <v>27</v>
      </c>
      <c r="Q2723">
        <v>0</v>
      </c>
      <c r="R2723">
        <v>0</v>
      </c>
      <c r="S2723">
        <v>0</v>
      </c>
      <c r="T2723">
        <v>3</v>
      </c>
      <c r="U2723">
        <v>0</v>
      </c>
      <c r="V2723">
        <v>0</v>
      </c>
      <c r="W2723">
        <v>0</v>
      </c>
      <c r="X2723">
        <v>23.230500375188331</v>
      </c>
      <c r="Y2723">
        <v>0</v>
      </c>
      <c r="Z2723">
        <v>0</v>
      </c>
      <c r="AA2723">
        <v>0</v>
      </c>
      <c r="AB2723">
        <v>4.5171157616251794</v>
      </c>
      <c r="AC2723">
        <v>0</v>
      </c>
      <c r="AD2723">
        <v>0</v>
      </c>
      <c r="AE2723">
        <v>27.747616136813512</v>
      </c>
    </row>
    <row r="2724" spans="1:31" x14ac:dyDescent="0.3">
      <c r="A2724">
        <v>2715254</v>
      </c>
      <c r="B2724">
        <v>1</v>
      </c>
      <c r="C2724" t="s">
        <v>80</v>
      </c>
      <c r="D2724" t="s">
        <v>83</v>
      </c>
      <c r="E2724" t="s">
        <v>132</v>
      </c>
      <c r="F2724" t="s">
        <v>7864</v>
      </c>
      <c r="G2724" t="s">
        <v>202</v>
      </c>
      <c r="H2724" t="s">
        <v>135</v>
      </c>
      <c r="I2724" t="s">
        <v>136</v>
      </c>
      <c r="J2724" t="s">
        <v>137</v>
      </c>
      <c r="K2724" t="s">
        <v>138</v>
      </c>
      <c r="L2724" t="s">
        <v>7865</v>
      </c>
      <c r="M2724" t="s">
        <v>7866</v>
      </c>
      <c r="N2724">
        <v>2.1469444439999998</v>
      </c>
      <c r="O2724">
        <v>0</v>
      </c>
      <c r="P2724">
        <v>1241</v>
      </c>
      <c r="Q2724">
        <v>0</v>
      </c>
      <c r="R2724">
        <v>0</v>
      </c>
      <c r="S2724">
        <v>0</v>
      </c>
      <c r="T2724">
        <v>56</v>
      </c>
      <c r="U2724">
        <v>0</v>
      </c>
      <c r="V2724">
        <v>0</v>
      </c>
      <c r="W2724">
        <v>0</v>
      </c>
      <c r="X2724">
        <v>428.12181200519188</v>
      </c>
      <c r="Y2724">
        <v>0</v>
      </c>
      <c r="Z2724">
        <v>0</v>
      </c>
      <c r="AA2724">
        <v>0</v>
      </c>
      <c r="AB2724">
        <v>79.764814324817337</v>
      </c>
      <c r="AC2724">
        <v>0</v>
      </c>
      <c r="AD2724">
        <v>0</v>
      </c>
      <c r="AE2724">
        <v>507.88662633000922</v>
      </c>
    </row>
    <row r="2725" spans="1:31" x14ac:dyDescent="0.3">
      <c r="A2725">
        <v>2714945</v>
      </c>
      <c r="B2725">
        <v>1</v>
      </c>
      <c r="C2725" t="s">
        <v>80</v>
      </c>
      <c r="D2725" t="s">
        <v>106</v>
      </c>
      <c r="E2725" t="s">
        <v>150</v>
      </c>
      <c r="F2725" t="s">
        <v>7867</v>
      </c>
      <c r="G2725" t="s">
        <v>152</v>
      </c>
      <c r="H2725" t="s">
        <v>153</v>
      </c>
      <c r="I2725" t="s">
        <v>136</v>
      </c>
      <c r="J2725" t="s">
        <v>137</v>
      </c>
      <c r="K2725" t="s">
        <v>138</v>
      </c>
      <c r="L2725" t="s">
        <v>7868</v>
      </c>
      <c r="M2725" t="s">
        <v>7869</v>
      </c>
      <c r="N2725">
        <v>1.3091666660000001</v>
      </c>
      <c r="O2725">
        <v>0</v>
      </c>
      <c r="P2725">
        <v>31</v>
      </c>
      <c r="Q2725">
        <v>14</v>
      </c>
      <c r="R2725">
        <v>48</v>
      </c>
      <c r="S2725">
        <v>12</v>
      </c>
      <c r="T2725">
        <v>23</v>
      </c>
      <c r="U2725">
        <v>3</v>
      </c>
      <c r="V2725">
        <v>0</v>
      </c>
      <c r="W2725">
        <v>0</v>
      </c>
      <c r="X2725">
        <v>13.587383872331475</v>
      </c>
      <c r="Y2725">
        <v>25.63865944290508</v>
      </c>
      <c r="Z2725">
        <v>89.508779891633736</v>
      </c>
      <c r="AA2725">
        <v>95.134207616274239</v>
      </c>
      <c r="AB2725">
        <v>30.593635730726568</v>
      </c>
      <c r="AC2725">
        <v>241.01292185197417</v>
      </c>
      <c r="AD2725">
        <v>0</v>
      </c>
      <c r="AE2725">
        <v>495.47558840584526</v>
      </c>
    </row>
    <row r="2726" spans="1:31" x14ac:dyDescent="0.3">
      <c r="A2726">
        <v>2714613</v>
      </c>
      <c r="B2726">
        <v>1</v>
      </c>
      <c r="C2726" t="s">
        <v>80</v>
      </c>
      <c r="D2726" t="s">
        <v>103</v>
      </c>
      <c r="E2726" t="s">
        <v>213</v>
      </c>
      <c r="F2726" t="s">
        <v>7870</v>
      </c>
      <c r="G2726" t="s">
        <v>263</v>
      </c>
      <c r="H2726" t="s">
        <v>153</v>
      </c>
      <c r="I2726" t="s">
        <v>136</v>
      </c>
      <c r="J2726" t="s">
        <v>137</v>
      </c>
      <c r="K2726" t="s">
        <v>138</v>
      </c>
      <c r="L2726" t="s">
        <v>7871</v>
      </c>
      <c r="M2726" t="s">
        <v>7872</v>
      </c>
      <c r="N2726">
        <v>1.3</v>
      </c>
      <c r="O2726">
        <v>30</v>
      </c>
      <c r="P2726">
        <v>6055</v>
      </c>
      <c r="Q2726">
        <v>71</v>
      </c>
      <c r="R2726">
        <v>684</v>
      </c>
      <c r="S2726">
        <v>135</v>
      </c>
      <c r="T2726">
        <v>1911</v>
      </c>
      <c r="U2726">
        <v>20</v>
      </c>
      <c r="V2726">
        <v>3</v>
      </c>
      <c r="W2726">
        <v>16.565546316536107</v>
      </c>
      <c r="X2726">
        <v>1088.6051638635552</v>
      </c>
      <c r="Y2726">
        <v>327.64037586884342</v>
      </c>
      <c r="Z2726">
        <v>98.754653685455693</v>
      </c>
      <c r="AA2726">
        <v>479.95650082951585</v>
      </c>
      <c r="AB2726">
        <v>532.7694825002676</v>
      </c>
      <c r="AC2726">
        <v>1057.3075167742577</v>
      </c>
      <c r="AD2726">
        <v>14.613184233325802</v>
      </c>
      <c r="AE2726">
        <v>3616.2124240717571</v>
      </c>
    </row>
    <row r="2727" spans="1:31" x14ac:dyDescent="0.3">
      <c r="A2727">
        <v>2715051</v>
      </c>
      <c r="B2727">
        <v>1</v>
      </c>
      <c r="C2727" t="s">
        <v>80</v>
      </c>
      <c r="D2727" t="s">
        <v>106</v>
      </c>
      <c r="E2727" t="s">
        <v>213</v>
      </c>
      <c r="F2727" t="s">
        <v>7873</v>
      </c>
      <c r="G2727" t="s">
        <v>152</v>
      </c>
      <c r="H2727" t="s">
        <v>153</v>
      </c>
      <c r="I2727" t="s">
        <v>136</v>
      </c>
      <c r="J2727" t="s">
        <v>137</v>
      </c>
      <c r="K2727" t="s">
        <v>138</v>
      </c>
      <c r="L2727" t="s">
        <v>7874</v>
      </c>
      <c r="M2727" t="s">
        <v>7875</v>
      </c>
      <c r="N2727">
        <v>0.222222222</v>
      </c>
      <c r="O2727">
        <v>1</v>
      </c>
      <c r="P2727">
        <v>193</v>
      </c>
      <c r="Q2727">
        <v>15</v>
      </c>
      <c r="R2727">
        <v>82</v>
      </c>
      <c r="S2727">
        <v>4</v>
      </c>
      <c r="T2727">
        <v>30</v>
      </c>
      <c r="U2727">
        <v>0</v>
      </c>
      <c r="V2727">
        <v>0</v>
      </c>
      <c r="W2727">
        <v>0.16652836359000001</v>
      </c>
      <c r="X2727">
        <v>7.65999705763201</v>
      </c>
      <c r="Y2727">
        <v>1.3154553065173333</v>
      </c>
      <c r="Z2727">
        <v>3.5394449445953335</v>
      </c>
      <c r="AA2727">
        <v>3.7735915162079996</v>
      </c>
      <c r="AB2727">
        <v>2.9214004610519995</v>
      </c>
      <c r="AC2727">
        <v>0</v>
      </c>
      <c r="AD2727">
        <v>0</v>
      </c>
      <c r="AE2727">
        <v>19.376417649594675</v>
      </c>
    </row>
    <row r="2728" spans="1:31" x14ac:dyDescent="0.3">
      <c r="A2728">
        <v>2715045</v>
      </c>
      <c r="B2728">
        <v>1</v>
      </c>
      <c r="C2728" t="s">
        <v>80</v>
      </c>
      <c r="D2728" t="s">
        <v>110</v>
      </c>
      <c r="E2728" t="s">
        <v>145</v>
      </c>
      <c r="F2728" t="s">
        <v>7876</v>
      </c>
      <c r="G2728" t="s">
        <v>230</v>
      </c>
      <c r="H2728" t="s">
        <v>135</v>
      </c>
      <c r="I2728" t="s">
        <v>136</v>
      </c>
      <c r="J2728" t="s">
        <v>137</v>
      </c>
      <c r="K2728" t="s">
        <v>138</v>
      </c>
      <c r="L2728" t="s">
        <v>7877</v>
      </c>
      <c r="M2728" t="s">
        <v>7878</v>
      </c>
      <c r="N2728">
        <v>0.73166666599999997</v>
      </c>
      <c r="O2728">
        <v>0</v>
      </c>
      <c r="P2728">
        <v>1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0.25298289307055999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0.25298289307055999</v>
      </c>
    </row>
    <row r="2729" spans="1:31" x14ac:dyDescent="0.3">
      <c r="A2729">
        <v>2715151</v>
      </c>
      <c r="B2729">
        <v>1</v>
      </c>
      <c r="C2729" t="s">
        <v>80</v>
      </c>
      <c r="D2729" t="s">
        <v>103</v>
      </c>
      <c r="E2729" t="s">
        <v>156</v>
      </c>
      <c r="F2729" t="s">
        <v>7879</v>
      </c>
      <c r="G2729" t="s">
        <v>348</v>
      </c>
      <c r="H2729" t="s">
        <v>153</v>
      </c>
      <c r="I2729" t="s">
        <v>136</v>
      </c>
      <c r="J2729" t="s">
        <v>137</v>
      </c>
      <c r="K2729" t="s">
        <v>138</v>
      </c>
      <c r="L2729" t="s">
        <v>7880</v>
      </c>
      <c r="M2729" t="s">
        <v>7881</v>
      </c>
      <c r="N2729">
        <v>7.3055555549999998</v>
      </c>
      <c r="O2729">
        <v>0</v>
      </c>
      <c r="P2729">
        <v>20</v>
      </c>
      <c r="Q2729">
        <v>0</v>
      </c>
      <c r="R2729">
        <v>11</v>
      </c>
      <c r="S2729">
        <v>1</v>
      </c>
      <c r="T2729">
        <v>18</v>
      </c>
      <c r="U2729">
        <v>0</v>
      </c>
      <c r="V2729">
        <v>0</v>
      </c>
      <c r="W2729">
        <v>0</v>
      </c>
      <c r="X2729">
        <v>17.091547281811504</v>
      </c>
      <c r="Y2729">
        <v>0</v>
      </c>
      <c r="Z2729">
        <v>7.4733030092482995</v>
      </c>
      <c r="AA2729">
        <v>12.765386966203662</v>
      </c>
      <c r="AB2729">
        <v>60.417733643810656</v>
      </c>
      <c r="AC2729">
        <v>0</v>
      </c>
      <c r="AD2729">
        <v>0</v>
      </c>
      <c r="AE2729">
        <v>97.747970901074126</v>
      </c>
    </row>
    <row r="2730" spans="1:31" x14ac:dyDescent="0.3">
      <c r="A2730">
        <v>2714753</v>
      </c>
      <c r="B2730">
        <v>1</v>
      </c>
      <c r="C2730" t="s">
        <v>81</v>
      </c>
      <c r="D2730" t="s">
        <v>115</v>
      </c>
      <c r="E2730" t="s">
        <v>213</v>
      </c>
      <c r="F2730" t="s">
        <v>7882</v>
      </c>
      <c r="G2730" t="s">
        <v>152</v>
      </c>
      <c r="H2730" t="s">
        <v>153</v>
      </c>
      <c r="I2730" t="s">
        <v>136</v>
      </c>
      <c r="J2730" t="s">
        <v>137</v>
      </c>
      <c r="K2730" t="s">
        <v>138</v>
      </c>
      <c r="L2730" t="s">
        <v>7883</v>
      </c>
      <c r="M2730" t="s">
        <v>7884</v>
      </c>
      <c r="N2730">
        <v>7.1944443999999996E-2</v>
      </c>
      <c r="O2730">
        <v>0</v>
      </c>
      <c r="P2730">
        <v>416</v>
      </c>
      <c r="Q2730">
        <v>2</v>
      </c>
      <c r="R2730">
        <v>19</v>
      </c>
      <c r="S2730">
        <v>1</v>
      </c>
      <c r="T2730">
        <v>20</v>
      </c>
      <c r="U2730">
        <v>0</v>
      </c>
      <c r="V2730">
        <v>0</v>
      </c>
      <c r="W2730">
        <v>0</v>
      </c>
      <c r="X2730">
        <v>1.7268946012511537</v>
      </c>
      <c r="Y2730">
        <v>0.29764461555680666</v>
      </c>
      <c r="Z2730">
        <v>0.10033556218066</v>
      </c>
      <c r="AA2730">
        <v>0.89004529717762182</v>
      </c>
      <c r="AB2730">
        <v>0.18477729006034838</v>
      </c>
      <c r="AC2730">
        <v>0</v>
      </c>
      <c r="AD2730">
        <v>0</v>
      </c>
      <c r="AE2730">
        <v>3.1996973662265908</v>
      </c>
    </row>
    <row r="2731" spans="1:31" x14ac:dyDescent="0.3">
      <c r="A2731">
        <v>2715463</v>
      </c>
      <c r="B2731">
        <v>1</v>
      </c>
      <c r="C2731" t="s">
        <v>80</v>
      </c>
      <c r="D2731" t="s">
        <v>96</v>
      </c>
      <c r="E2731" t="s">
        <v>200</v>
      </c>
      <c r="F2731" t="s">
        <v>7885</v>
      </c>
      <c r="G2731" t="s">
        <v>1696</v>
      </c>
      <c r="H2731" t="s">
        <v>135</v>
      </c>
      <c r="I2731" t="s">
        <v>136</v>
      </c>
      <c r="J2731" t="s">
        <v>137</v>
      </c>
      <c r="K2731" t="s">
        <v>138</v>
      </c>
      <c r="L2731" t="s">
        <v>7886</v>
      </c>
      <c r="M2731" t="s">
        <v>7887</v>
      </c>
      <c r="N2731">
        <v>1.045833333</v>
      </c>
      <c r="O2731">
        <v>0</v>
      </c>
      <c r="P2731">
        <v>7</v>
      </c>
      <c r="Q2731">
        <v>0</v>
      </c>
      <c r="R2731">
        <v>0</v>
      </c>
      <c r="S2731">
        <v>0</v>
      </c>
      <c r="T2731">
        <v>2</v>
      </c>
      <c r="U2731">
        <v>0</v>
      </c>
      <c r="V2731">
        <v>0</v>
      </c>
      <c r="W2731">
        <v>0</v>
      </c>
      <c r="X2731">
        <v>2.7255289770536664E-2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2.7255289770536664E-2</v>
      </c>
    </row>
    <row r="2732" spans="1:31" x14ac:dyDescent="0.3">
      <c r="A2732">
        <v>2715108</v>
      </c>
      <c r="B2732">
        <v>1</v>
      </c>
      <c r="C2732" t="s">
        <v>80</v>
      </c>
      <c r="D2732" t="s">
        <v>104</v>
      </c>
      <c r="E2732" t="s">
        <v>161</v>
      </c>
      <c r="F2732" t="s">
        <v>7888</v>
      </c>
      <c r="G2732" t="s">
        <v>163</v>
      </c>
      <c r="H2732" t="s">
        <v>135</v>
      </c>
      <c r="I2732" t="s">
        <v>136</v>
      </c>
      <c r="J2732" t="s">
        <v>137</v>
      </c>
      <c r="K2732" t="s">
        <v>138</v>
      </c>
      <c r="L2732" t="s">
        <v>7889</v>
      </c>
      <c r="M2732" t="s">
        <v>7890</v>
      </c>
      <c r="N2732">
        <v>3.4872222220000002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1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3.6110240508375E-3</v>
      </c>
      <c r="AC2732">
        <v>0</v>
      </c>
      <c r="AD2732">
        <v>0</v>
      </c>
      <c r="AE2732">
        <v>3.6110240508375E-3</v>
      </c>
    </row>
    <row r="2733" spans="1:31" x14ac:dyDescent="0.3">
      <c r="A2733">
        <v>2715440</v>
      </c>
      <c r="B2733">
        <v>1</v>
      </c>
      <c r="C2733" t="s">
        <v>81</v>
      </c>
      <c r="D2733" t="s">
        <v>123</v>
      </c>
      <c r="E2733" t="s">
        <v>145</v>
      </c>
      <c r="F2733" t="s">
        <v>7891</v>
      </c>
      <c r="G2733" t="s">
        <v>181</v>
      </c>
      <c r="H2733" t="s">
        <v>135</v>
      </c>
      <c r="I2733" t="s">
        <v>136</v>
      </c>
      <c r="J2733" t="s">
        <v>137</v>
      </c>
      <c r="K2733" t="s">
        <v>138</v>
      </c>
      <c r="L2733" t="s">
        <v>7892</v>
      </c>
      <c r="M2733" t="s">
        <v>7893</v>
      </c>
      <c r="N2733">
        <v>3.8536111110000002</v>
      </c>
      <c r="O2733">
        <v>0</v>
      </c>
      <c r="P2733">
        <v>8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4.7303963580914408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4.7303963580914408</v>
      </c>
    </row>
    <row r="2734" spans="1:31" x14ac:dyDescent="0.3">
      <c r="A2734">
        <v>2714942</v>
      </c>
      <c r="B2734">
        <v>1</v>
      </c>
      <c r="C2734" t="s">
        <v>80</v>
      </c>
      <c r="D2734" t="s">
        <v>105</v>
      </c>
      <c r="E2734" t="s">
        <v>145</v>
      </c>
      <c r="F2734" t="s">
        <v>7894</v>
      </c>
      <c r="G2734" t="s">
        <v>147</v>
      </c>
      <c r="H2734" t="s">
        <v>135</v>
      </c>
      <c r="I2734" t="s">
        <v>136</v>
      </c>
      <c r="J2734" t="s">
        <v>137</v>
      </c>
      <c r="K2734" t="s">
        <v>138</v>
      </c>
      <c r="L2734" t="s">
        <v>7895</v>
      </c>
      <c r="M2734" t="s">
        <v>7896</v>
      </c>
      <c r="N2734">
        <v>1.0238888880000001</v>
      </c>
      <c r="O2734">
        <v>0</v>
      </c>
      <c r="P2734">
        <v>6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1.3270364985316665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1.3270364985316665</v>
      </c>
    </row>
    <row r="2735" spans="1:31" x14ac:dyDescent="0.3">
      <c r="A2735">
        <v>2714587</v>
      </c>
      <c r="B2735">
        <v>1</v>
      </c>
      <c r="C2735" t="s">
        <v>80</v>
      </c>
      <c r="D2735" t="s">
        <v>108</v>
      </c>
      <c r="E2735" t="s">
        <v>132</v>
      </c>
      <c r="F2735" t="s">
        <v>7897</v>
      </c>
      <c r="G2735" t="s">
        <v>134</v>
      </c>
      <c r="H2735" t="s">
        <v>135</v>
      </c>
      <c r="I2735" t="s">
        <v>136</v>
      </c>
      <c r="J2735" t="s">
        <v>137</v>
      </c>
      <c r="K2735" t="s">
        <v>138</v>
      </c>
      <c r="L2735" t="s">
        <v>7898</v>
      </c>
      <c r="M2735" t="s">
        <v>7899</v>
      </c>
      <c r="N2735">
        <v>1.2480555550000001</v>
      </c>
      <c r="O2735">
        <v>0</v>
      </c>
      <c r="P2735">
        <v>37</v>
      </c>
      <c r="Q2735">
        <v>0</v>
      </c>
      <c r="R2735">
        <v>6</v>
      </c>
      <c r="S2735">
        <v>0</v>
      </c>
      <c r="T2735">
        <v>2</v>
      </c>
      <c r="U2735">
        <v>0</v>
      </c>
      <c r="V2735">
        <v>0</v>
      </c>
      <c r="W2735">
        <v>0</v>
      </c>
      <c r="X2735">
        <v>9.1107561003870519</v>
      </c>
      <c r="Y2735">
        <v>0</v>
      </c>
      <c r="Z2735">
        <v>0.54502138383739007</v>
      </c>
      <c r="AA2735">
        <v>0</v>
      </c>
      <c r="AB2735">
        <v>0.25863969718888002</v>
      </c>
      <c r="AC2735">
        <v>0</v>
      </c>
      <c r="AD2735">
        <v>0</v>
      </c>
      <c r="AE2735">
        <v>9.914417181413322</v>
      </c>
    </row>
    <row r="2736" spans="1:31" x14ac:dyDescent="0.3">
      <c r="A2736">
        <v>2714773</v>
      </c>
      <c r="B2736">
        <v>1</v>
      </c>
      <c r="C2736" t="s">
        <v>80</v>
      </c>
      <c r="D2736" t="s">
        <v>95</v>
      </c>
      <c r="E2736" t="s">
        <v>213</v>
      </c>
      <c r="F2736" t="s">
        <v>7900</v>
      </c>
      <c r="G2736" t="s">
        <v>152</v>
      </c>
      <c r="H2736" t="s">
        <v>153</v>
      </c>
      <c r="I2736" t="s">
        <v>136</v>
      </c>
      <c r="J2736" t="s">
        <v>137</v>
      </c>
      <c r="K2736" t="s">
        <v>138</v>
      </c>
      <c r="L2736" t="s">
        <v>7901</v>
      </c>
      <c r="M2736" t="s">
        <v>7902</v>
      </c>
      <c r="N2736">
        <v>1.1627777770000001</v>
      </c>
      <c r="O2736">
        <v>4</v>
      </c>
      <c r="P2736">
        <v>190</v>
      </c>
      <c r="Q2736">
        <v>12</v>
      </c>
      <c r="R2736">
        <v>0</v>
      </c>
      <c r="S2736">
        <v>21</v>
      </c>
      <c r="T2736">
        <v>13</v>
      </c>
      <c r="U2736">
        <v>1</v>
      </c>
      <c r="V2736">
        <v>0</v>
      </c>
      <c r="W2736">
        <v>0.88095448609793325</v>
      </c>
      <c r="X2736">
        <v>19.708954461699552</v>
      </c>
      <c r="Y2736">
        <v>31.013432359125115</v>
      </c>
      <c r="Z2736">
        <v>0</v>
      </c>
      <c r="AA2736">
        <v>167.10152708590874</v>
      </c>
      <c r="AB2736">
        <v>3.1101899586232999</v>
      </c>
      <c r="AC2736">
        <v>27.525912791446437</v>
      </c>
      <c r="AD2736">
        <v>0</v>
      </c>
      <c r="AE2736">
        <v>249.34097114290108</v>
      </c>
    </row>
    <row r="2737" spans="1:31" x14ac:dyDescent="0.3">
      <c r="A2737">
        <v>2714822</v>
      </c>
      <c r="B2737">
        <v>1</v>
      </c>
      <c r="C2737" t="s">
        <v>81</v>
      </c>
      <c r="D2737" t="s">
        <v>126</v>
      </c>
      <c r="E2737" t="s">
        <v>213</v>
      </c>
      <c r="F2737" t="s">
        <v>7903</v>
      </c>
      <c r="G2737" t="s">
        <v>152</v>
      </c>
      <c r="H2737" t="s">
        <v>153</v>
      </c>
      <c r="I2737" t="s">
        <v>136</v>
      </c>
      <c r="J2737" t="s">
        <v>137</v>
      </c>
      <c r="K2737" t="s">
        <v>138</v>
      </c>
      <c r="L2737" t="s">
        <v>7904</v>
      </c>
      <c r="M2737" t="s">
        <v>7905</v>
      </c>
      <c r="N2737">
        <v>7.9444444000000003E-2</v>
      </c>
      <c r="O2737">
        <v>1</v>
      </c>
      <c r="P2737">
        <v>267</v>
      </c>
      <c r="Q2737">
        <v>4</v>
      </c>
      <c r="R2737">
        <v>47</v>
      </c>
      <c r="S2737">
        <v>10</v>
      </c>
      <c r="T2737">
        <v>27</v>
      </c>
      <c r="U2737">
        <v>0</v>
      </c>
      <c r="V2737">
        <v>0</v>
      </c>
      <c r="W2737">
        <v>7.0436411235666671E-2</v>
      </c>
      <c r="X2737">
        <v>1.5738707063629542</v>
      </c>
      <c r="Y2737">
        <v>0.43850940286391338</v>
      </c>
      <c r="Z2737">
        <v>0.73255732880329993</v>
      </c>
      <c r="AA2737">
        <v>2.551070162970615</v>
      </c>
      <c r="AB2737">
        <v>0.97322951053042006</v>
      </c>
      <c r="AC2737">
        <v>0</v>
      </c>
      <c r="AD2737">
        <v>0</v>
      </c>
      <c r="AE2737">
        <v>6.3396735227668692</v>
      </c>
    </row>
    <row r="2738" spans="1:31" x14ac:dyDescent="0.3">
      <c r="A2738">
        <v>2715632</v>
      </c>
      <c r="B2738">
        <v>1</v>
      </c>
      <c r="C2738" t="s">
        <v>81</v>
      </c>
      <c r="D2738" t="s">
        <v>120</v>
      </c>
      <c r="E2738" t="s">
        <v>156</v>
      </c>
      <c r="F2738" t="s">
        <v>7906</v>
      </c>
      <c r="G2738" t="s">
        <v>152</v>
      </c>
      <c r="H2738" t="s">
        <v>153</v>
      </c>
      <c r="I2738" t="s">
        <v>136</v>
      </c>
      <c r="J2738" t="s">
        <v>137</v>
      </c>
      <c r="K2738" t="s">
        <v>138</v>
      </c>
      <c r="L2738" t="s">
        <v>7907</v>
      </c>
      <c r="M2738" t="s">
        <v>7908</v>
      </c>
      <c r="N2738">
        <v>0.31555555499999999</v>
      </c>
      <c r="O2738">
        <v>0</v>
      </c>
      <c r="P2738">
        <v>198</v>
      </c>
      <c r="Q2738">
        <v>0</v>
      </c>
      <c r="R2738">
        <v>1</v>
      </c>
      <c r="S2738">
        <v>0</v>
      </c>
      <c r="T2738">
        <v>13</v>
      </c>
      <c r="U2738">
        <v>0</v>
      </c>
      <c r="V2738">
        <v>0</v>
      </c>
      <c r="W2738">
        <v>0</v>
      </c>
      <c r="X2738">
        <v>9.9051374506862757</v>
      </c>
      <c r="Y2738">
        <v>0</v>
      </c>
      <c r="Z2738">
        <v>0</v>
      </c>
      <c r="AA2738">
        <v>0</v>
      </c>
      <c r="AB2738">
        <v>1.4810099433840398</v>
      </c>
      <c r="AC2738">
        <v>0</v>
      </c>
      <c r="AD2738">
        <v>0</v>
      </c>
      <c r="AE2738">
        <v>11.386147394070315</v>
      </c>
    </row>
    <row r="2739" spans="1:31" x14ac:dyDescent="0.3">
      <c r="A2739">
        <v>2714985</v>
      </c>
      <c r="B2739">
        <v>1</v>
      </c>
      <c r="C2739" t="s">
        <v>80</v>
      </c>
      <c r="D2739" t="s">
        <v>105</v>
      </c>
      <c r="E2739" t="s">
        <v>145</v>
      </c>
      <c r="F2739" t="s">
        <v>7909</v>
      </c>
      <c r="G2739" t="s">
        <v>181</v>
      </c>
      <c r="H2739" t="s">
        <v>135</v>
      </c>
      <c r="I2739" t="s">
        <v>136</v>
      </c>
      <c r="J2739" t="s">
        <v>137</v>
      </c>
      <c r="K2739" t="s">
        <v>138</v>
      </c>
      <c r="L2739" t="s">
        <v>7910</v>
      </c>
      <c r="M2739" t="s">
        <v>7911</v>
      </c>
      <c r="N2739">
        <v>1.0133333330000001</v>
      </c>
      <c r="O2739">
        <v>0</v>
      </c>
      <c r="P2739">
        <v>6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0.8884913666201999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0.8884913666201999</v>
      </c>
    </row>
    <row r="2740" spans="1:31" x14ac:dyDescent="0.3">
      <c r="A2740">
        <v>2714842</v>
      </c>
      <c r="B2740">
        <v>1</v>
      </c>
      <c r="C2740" t="s">
        <v>81</v>
      </c>
      <c r="D2740" t="s">
        <v>118</v>
      </c>
      <c r="E2740" t="s">
        <v>213</v>
      </c>
      <c r="F2740" t="s">
        <v>7912</v>
      </c>
      <c r="G2740" t="s">
        <v>152</v>
      </c>
      <c r="H2740" t="s">
        <v>153</v>
      </c>
      <c r="I2740" t="s">
        <v>136</v>
      </c>
      <c r="J2740" t="s">
        <v>137</v>
      </c>
      <c r="K2740" t="s">
        <v>138</v>
      </c>
      <c r="L2740" t="s">
        <v>7913</v>
      </c>
      <c r="M2740" t="s">
        <v>7914</v>
      </c>
      <c r="N2740">
        <v>0.71666666599999995</v>
      </c>
      <c r="O2740">
        <v>15</v>
      </c>
      <c r="P2740">
        <v>3303</v>
      </c>
      <c r="Q2740">
        <v>105</v>
      </c>
      <c r="R2740">
        <v>176</v>
      </c>
      <c r="S2740">
        <v>9</v>
      </c>
      <c r="T2740">
        <v>246</v>
      </c>
      <c r="U2740">
        <v>0</v>
      </c>
      <c r="V2740">
        <v>0</v>
      </c>
      <c r="W2740">
        <v>1.8672579137995311</v>
      </c>
      <c r="X2740">
        <v>338.00386885732667</v>
      </c>
      <c r="Y2740">
        <v>10.521718093204877</v>
      </c>
      <c r="Z2740">
        <v>41.562334296630908</v>
      </c>
      <c r="AA2740">
        <v>19.83922417857972</v>
      </c>
      <c r="AB2740">
        <v>43.467440316598626</v>
      </c>
      <c r="AC2740">
        <v>0</v>
      </c>
      <c r="AD2740">
        <v>0</v>
      </c>
      <c r="AE2740">
        <v>455.26184365614034</v>
      </c>
    </row>
    <row r="2741" spans="1:31" x14ac:dyDescent="0.3">
      <c r="A2741">
        <v>2715675</v>
      </c>
      <c r="B2741">
        <v>1</v>
      </c>
      <c r="C2741" t="s">
        <v>80</v>
      </c>
      <c r="D2741" t="s">
        <v>85</v>
      </c>
      <c r="E2741" t="s">
        <v>161</v>
      </c>
      <c r="F2741" t="s">
        <v>7915</v>
      </c>
      <c r="G2741" t="s">
        <v>393</v>
      </c>
      <c r="H2741" t="s">
        <v>135</v>
      </c>
      <c r="I2741" t="s">
        <v>136</v>
      </c>
      <c r="J2741" t="s">
        <v>137</v>
      </c>
      <c r="K2741" t="s">
        <v>138</v>
      </c>
      <c r="L2741" t="s">
        <v>7916</v>
      </c>
      <c r="M2741" t="s">
        <v>7917</v>
      </c>
      <c r="N2741">
        <v>1.88</v>
      </c>
      <c r="O2741">
        <v>0</v>
      </c>
      <c r="P2741">
        <v>218</v>
      </c>
      <c r="Q2741">
        <v>0</v>
      </c>
      <c r="R2741">
        <v>0</v>
      </c>
      <c r="S2741">
        <v>0</v>
      </c>
      <c r="T2741">
        <v>3</v>
      </c>
      <c r="U2741">
        <v>0</v>
      </c>
      <c r="V2741">
        <v>0</v>
      </c>
      <c r="W2741">
        <v>0</v>
      </c>
      <c r="X2741">
        <v>100.174378416209</v>
      </c>
      <c r="Y2741">
        <v>0</v>
      </c>
      <c r="Z2741">
        <v>0</v>
      </c>
      <c r="AA2741">
        <v>0</v>
      </c>
      <c r="AB2741">
        <v>6.1042361627407491</v>
      </c>
      <c r="AC2741">
        <v>0</v>
      </c>
      <c r="AD2741">
        <v>0</v>
      </c>
      <c r="AE2741">
        <v>106.27861457894974</v>
      </c>
    </row>
    <row r="2742" spans="1:31" x14ac:dyDescent="0.3">
      <c r="A2742">
        <v>2715612</v>
      </c>
      <c r="B2742">
        <v>1</v>
      </c>
      <c r="C2742" t="s">
        <v>80</v>
      </c>
      <c r="D2742" t="s">
        <v>97</v>
      </c>
      <c r="E2742" t="s">
        <v>161</v>
      </c>
      <c r="F2742" t="s">
        <v>7918</v>
      </c>
      <c r="G2742" t="s">
        <v>163</v>
      </c>
      <c r="H2742" t="s">
        <v>135</v>
      </c>
      <c r="I2742" t="s">
        <v>136</v>
      </c>
      <c r="J2742" t="s">
        <v>137</v>
      </c>
      <c r="K2742" t="s">
        <v>138</v>
      </c>
      <c r="L2742" t="s">
        <v>7919</v>
      </c>
      <c r="M2742" t="s">
        <v>7920</v>
      </c>
      <c r="N2742">
        <v>1.9911111109999999</v>
      </c>
      <c r="O2742">
        <v>0</v>
      </c>
      <c r="P2742">
        <v>78</v>
      </c>
      <c r="Q2742">
        <v>0</v>
      </c>
      <c r="R2742">
        <v>6</v>
      </c>
      <c r="S2742">
        <v>0</v>
      </c>
      <c r="T2742">
        <v>7</v>
      </c>
      <c r="U2742">
        <v>0</v>
      </c>
      <c r="V2742">
        <v>0</v>
      </c>
      <c r="W2742">
        <v>0</v>
      </c>
      <c r="X2742">
        <v>76.836098430100634</v>
      </c>
      <c r="Y2742">
        <v>0</v>
      </c>
      <c r="Z2742">
        <v>5.3933153401081499</v>
      </c>
      <c r="AA2742">
        <v>0</v>
      </c>
      <c r="AB2742">
        <v>22.296213593790519</v>
      </c>
      <c r="AC2742">
        <v>0</v>
      </c>
      <c r="AD2742">
        <v>0</v>
      </c>
      <c r="AE2742">
        <v>104.52562736399929</v>
      </c>
    </row>
    <row r="2743" spans="1:31" x14ac:dyDescent="0.3">
      <c r="A2743">
        <v>2715363</v>
      </c>
      <c r="B2743">
        <v>1</v>
      </c>
      <c r="C2743" t="s">
        <v>80</v>
      </c>
      <c r="D2743" t="s">
        <v>91</v>
      </c>
      <c r="E2743" t="s">
        <v>145</v>
      </c>
      <c r="F2743" t="s">
        <v>7921</v>
      </c>
      <c r="G2743" t="s">
        <v>230</v>
      </c>
      <c r="H2743" t="s">
        <v>135</v>
      </c>
      <c r="I2743" t="s">
        <v>136</v>
      </c>
      <c r="J2743" t="s">
        <v>137</v>
      </c>
      <c r="K2743" t="s">
        <v>138</v>
      </c>
      <c r="L2743" t="s">
        <v>7922</v>
      </c>
      <c r="M2743" t="s">
        <v>7923</v>
      </c>
      <c r="N2743">
        <v>4.1633333329999997</v>
      </c>
      <c r="O2743">
        <v>0</v>
      </c>
      <c r="P2743">
        <v>2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0.88933969066389995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0.88933969066389995</v>
      </c>
    </row>
    <row r="2744" spans="1:31" x14ac:dyDescent="0.3">
      <c r="A2744">
        <v>2715128</v>
      </c>
      <c r="B2744">
        <v>1</v>
      </c>
      <c r="C2744" t="s">
        <v>80</v>
      </c>
      <c r="D2744" t="s">
        <v>85</v>
      </c>
      <c r="E2744" t="s">
        <v>145</v>
      </c>
      <c r="F2744" t="s">
        <v>7924</v>
      </c>
      <c r="G2744" t="s">
        <v>230</v>
      </c>
      <c r="H2744" t="s">
        <v>135</v>
      </c>
      <c r="I2744" t="s">
        <v>136</v>
      </c>
      <c r="J2744" t="s">
        <v>137</v>
      </c>
      <c r="K2744" t="s">
        <v>138</v>
      </c>
      <c r="L2744" t="s">
        <v>7925</v>
      </c>
      <c r="M2744" t="s">
        <v>7926</v>
      </c>
      <c r="N2744">
        <v>1.470277777</v>
      </c>
      <c r="O2744">
        <v>0</v>
      </c>
      <c r="P2744">
        <v>5</v>
      </c>
      <c r="Q2744">
        <v>0</v>
      </c>
      <c r="R2744">
        <v>0</v>
      </c>
      <c r="S2744">
        <v>0</v>
      </c>
      <c r="T2744">
        <v>1</v>
      </c>
      <c r="U2744">
        <v>0</v>
      </c>
      <c r="V2744">
        <v>0</v>
      </c>
      <c r="W2744">
        <v>0</v>
      </c>
      <c r="X2744">
        <v>1.2266464972185835</v>
      </c>
      <c r="Y2744">
        <v>0</v>
      </c>
      <c r="Z2744">
        <v>0</v>
      </c>
      <c r="AA2744">
        <v>0</v>
      </c>
      <c r="AB2744">
        <v>22.694778902148688</v>
      </c>
      <c r="AC2744">
        <v>0</v>
      </c>
      <c r="AD2744">
        <v>0</v>
      </c>
      <c r="AE2744">
        <v>23.921425399367273</v>
      </c>
    </row>
    <row r="2745" spans="1:31" x14ac:dyDescent="0.3">
      <c r="A2745">
        <v>2714879</v>
      </c>
      <c r="B2745">
        <v>1</v>
      </c>
      <c r="C2745" t="s">
        <v>80</v>
      </c>
      <c r="D2745" t="s">
        <v>109</v>
      </c>
      <c r="E2745" t="s">
        <v>132</v>
      </c>
      <c r="F2745" t="s">
        <v>7927</v>
      </c>
      <c r="G2745" t="s">
        <v>134</v>
      </c>
      <c r="H2745" t="s">
        <v>135</v>
      </c>
      <c r="I2745" t="s">
        <v>136</v>
      </c>
      <c r="J2745" t="s">
        <v>137</v>
      </c>
      <c r="K2745" t="s">
        <v>138</v>
      </c>
      <c r="L2745" t="s">
        <v>7928</v>
      </c>
      <c r="M2745" t="s">
        <v>7929</v>
      </c>
      <c r="N2745">
        <v>3.8502777770000001</v>
      </c>
      <c r="O2745">
        <v>0</v>
      </c>
      <c r="P2745">
        <v>34</v>
      </c>
      <c r="Q2745">
        <v>0</v>
      </c>
      <c r="R2745">
        <v>0</v>
      </c>
      <c r="S2745">
        <v>0</v>
      </c>
      <c r="T2745">
        <v>3</v>
      </c>
      <c r="U2745">
        <v>0</v>
      </c>
      <c r="V2745">
        <v>0</v>
      </c>
      <c r="W2745">
        <v>0</v>
      </c>
      <c r="X2745">
        <v>10.256439991604227</v>
      </c>
      <c r="Y2745">
        <v>0</v>
      </c>
      <c r="Z2745">
        <v>0</v>
      </c>
      <c r="AA2745">
        <v>0</v>
      </c>
      <c r="AB2745">
        <v>0.69293907935287513</v>
      </c>
      <c r="AC2745">
        <v>0</v>
      </c>
      <c r="AD2745">
        <v>0</v>
      </c>
      <c r="AE2745">
        <v>10.949379070957102</v>
      </c>
    </row>
    <row r="2746" spans="1:31" x14ac:dyDescent="0.3">
      <c r="A2746">
        <v>2715420</v>
      </c>
      <c r="B2746">
        <v>1</v>
      </c>
      <c r="C2746" t="s">
        <v>80</v>
      </c>
      <c r="D2746" t="s">
        <v>104</v>
      </c>
      <c r="E2746" t="s">
        <v>161</v>
      </c>
      <c r="F2746" t="s">
        <v>7930</v>
      </c>
      <c r="G2746" t="s">
        <v>163</v>
      </c>
      <c r="H2746" t="s">
        <v>135</v>
      </c>
      <c r="I2746" t="s">
        <v>136</v>
      </c>
      <c r="J2746" t="s">
        <v>137</v>
      </c>
      <c r="K2746" t="s">
        <v>138</v>
      </c>
      <c r="L2746" t="s">
        <v>7931</v>
      </c>
      <c r="M2746" t="s">
        <v>7932</v>
      </c>
      <c r="N2746">
        <v>5.1713888880000001</v>
      </c>
      <c r="O2746">
        <v>0</v>
      </c>
      <c r="P2746">
        <v>39</v>
      </c>
      <c r="Q2746">
        <v>0</v>
      </c>
      <c r="R2746">
        <v>2</v>
      </c>
      <c r="S2746">
        <v>0</v>
      </c>
      <c r="T2746">
        <v>5</v>
      </c>
      <c r="U2746">
        <v>0</v>
      </c>
      <c r="V2746">
        <v>0</v>
      </c>
      <c r="W2746">
        <v>0</v>
      </c>
      <c r="X2746">
        <v>41.698839675110875</v>
      </c>
      <c r="Y2746">
        <v>0</v>
      </c>
      <c r="Z2746">
        <v>0</v>
      </c>
      <c r="AA2746">
        <v>0</v>
      </c>
      <c r="AB2746">
        <v>48.265757040999745</v>
      </c>
      <c r="AC2746">
        <v>0</v>
      </c>
      <c r="AD2746">
        <v>0</v>
      </c>
      <c r="AE2746">
        <v>89.96459671611062</v>
      </c>
    </row>
    <row r="2747" spans="1:31" x14ac:dyDescent="0.3">
      <c r="A2747">
        <v>2715641</v>
      </c>
      <c r="B2747">
        <v>1</v>
      </c>
      <c r="C2747" t="s">
        <v>80</v>
      </c>
      <c r="D2747" t="s">
        <v>90</v>
      </c>
      <c r="E2747" t="s">
        <v>145</v>
      </c>
      <c r="F2747" t="s">
        <v>7933</v>
      </c>
      <c r="G2747" t="s">
        <v>230</v>
      </c>
      <c r="H2747" t="s">
        <v>135</v>
      </c>
      <c r="I2747" t="s">
        <v>136</v>
      </c>
      <c r="J2747" t="s">
        <v>137</v>
      </c>
      <c r="K2747" t="s">
        <v>138</v>
      </c>
      <c r="L2747" t="s">
        <v>7934</v>
      </c>
      <c r="M2747" t="s">
        <v>7935</v>
      </c>
      <c r="N2747">
        <v>7.2727777769999999</v>
      </c>
      <c r="O2747">
        <v>0</v>
      </c>
      <c r="P2747">
        <v>4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4.4253137321980116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4.4253137321980116</v>
      </c>
    </row>
    <row r="2748" spans="1:31" x14ac:dyDescent="0.3">
      <c r="A2748">
        <v>2714622</v>
      </c>
      <c r="B2748">
        <v>1</v>
      </c>
      <c r="C2748" t="s">
        <v>81</v>
      </c>
      <c r="D2748" t="s">
        <v>118</v>
      </c>
      <c r="E2748" t="s">
        <v>156</v>
      </c>
      <c r="F2748" t="s">
        <v>7936</v>
      </c>
      <c r="G2748" t="s">
        <v>170</v>
      </c>
      <c r="H2748" t="s">
        <v>153</v>
      </c>
      <c r="I2748" t="s">
        <v>136</v>
      </c>
      <c r="J2748" t="s">
        <v>137</v>
      </c>
      <c r="K2748" t="s">
        <v>138</v>
      </c>
      <c r="L2748" t="s">
        <v>7937</v>
      </c>
      <c r="M2748" t="s">
        <v>7938</v>
      </c>
      <c r="N2748">
        <v>0.16277777700000001</v>
      </c>
      <c r="O2748">
        <v>0</v>
      </c>
      <c r="P2748">
        <v>26</v>
      </c>
      <c r="Q2748">
        <v>0</v>
      </c>
      <c r="R2748">
        <v>2</v>
      </c>
      <c r="S2748">
        <v>0</v>
      </c>
      <c r="T2748">
        <v>1</v>
      </c>
      <c r="U2748">
        <v>0</v>
      </c>
      <c r="V2748">
        <v>0</v>
      </c>
      <c r="W2748">
        <v>0</v>
      </c>
      <c r="X2748">
        <v>0.55376179510927981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0.55376179510927981</v>
      </c>
    </row>
    <row r="2749" spans="1:31" x14ac:dyDescent="0.3">
      <c r="A2749">
        <v>2714954</v>
      </c>
      <c r="B2749">
        <v>1</v>
      </c>
      <c r="C2749" t="s">
        <v>81</v>
      </c>
      <c r="D2749" t="s">
        <v>114</v>
      </c>
      <c r="E2749" t="s">
        <v>161</v>
      </c>
      <c r="F2749" t="s">
        <v>7939</v>
      </c>
      <c r="G2749" t="s">
        <v>163</v>
      </c>
      <c r="H2749" t="s">
        <v>135</v>
      </c>
      <c r="I2749" t="s">
        <v>136</v>
      </c>
      <c r="J2749" t="s">
        <v>137</v>
      </c>
      <c r="K2749" t="s">
        <v>138</v>
      </c>
      <c r="L2749" t="s">
        <v>7940</v>
      </c>
      <c r="M2749" t="s">
        <v>7941</v>
      </c>
      <c r="N2749">
        <v>4.9186111109999997</v>
      </c>
      <c r="O2749">
        <v>0</v>
      </c>
      <c r="P2749">
        <v>27</v>
      </c>
      <c r="Q2749">
        <v>0</v>
      </c>
      <c r="R2749">
        <v>0</v>
      </c>
      <c r="S2749">
        <v>0</v>
      </c>
      <c r="T2749">
        <v>2</v>
      </c>
      <c r="U2749">
        <v>0</v>
      </c>
      <c r="V2749">
        <v>0</v>
      </c>
      <c r="W2749">
        <v>0</v>
      </c>
      <c r="X2749">
        <v>12.425242799630011</v>
      </c>
      <c r="Y2749">
        <v>0</v>
      </c>
      <c r="Z2749">
        <v>0</v>
      </c>
      <c r="AA2749">
        <v>0</v>
      </c>
      <c r="AB2749">
        <v>0.68483236344183174</v>
      </c>
      <c r="AC2749">
        <v>0</v>
      </c>
      <c r="AD2749">
        <v>0</v>
      </c>
      <c r="AE2749">
        <v>13.110075163071842</v>
      </c>
    </row>
    <row r="2750" spans="1:31" x14ac:dyDescent="0.3">
      <c r="A2750">
        <v>2714599</v>
      </c>
      <c r="B2750">
        <v>1</v>
      </c>
      <c r="C2750" t="s">
        <v>81</v>
      </c>
      <c r="D2750" t="s">
        <v>123</v>
      </c>
      <c r="E2750" t="s">
        <v>173</v>
      </c>
      <c r="F2750" t="s">
        <v>7942</v>
      </c>
      <c r="G2750" t="s">
        <v>7810</v>
      </c>
      <c r="H2750" t="s">
        <v>5535</v>
      </c>
      <c r="I2750" t="s">
        <v>136</v>
      </c>
      <c r="J2750" t="s">
        <v>137</v>
      </c>
      <c r="K2750" t="s">
        <v>210</v>
      </c>
      <c r="L2750" t="s">
        <v>7943</v>
      </c>
      <c r="M2750" t="s">
        <v>7944</v>
      </c>
      <c r="N2750">
        <v>8.9905555550000003</v>
      </c>
      <c r="O2750">
        <v>54</v>
      </c>
      <c r="P2750">
        <v>13620</v>
      </c>
      <c r="Q2750">
        <v>1145</v>
      </c>
      <c r="R2750">
        <v>1566</v>
      </c>
      <c r="S2750">
        <v>196</v>
      </c>
      <c r="T2750">
        <v>1815</v>
      </c>
      <c r="U2750">
        <v>14</v>
      </c>
      <c r="V2750">
        <v>2</v>
      </c>
      <c r="W2750">
        <v>55.43082568371937</v>
      </c>
      <c r="X2750">
        <v>16560.080249035127</v>
      </c>
      <c r="Y2750">
        <v>2418.0356626634784</v>
      </c>
      <c r="Z2750">
        <v>1820.0839700097356</v>
      </c>
      <c r="AA2750">
        <v>2151.3262501530648</v>
      </c>
      <c r="AB2750">
        <v>5315.7541615672972</v>
      </c>
      <c r="AC2750">
        <v>9253.9507168281743</v>
      </c>
      <c r="AD2750">
        <v>5.0758831841427643</v>
      </c>
      <c r="AE2750">
        <v>37579.737719124743</v>
      </c>
    </row>
    <row r="2751" spans="1:31" x14ac:dyDescent="0.3">
      <c r="A2751">
        <v>2715263</v>
      </c>
      <c r="B2751">
        <v>1</v>
      </c>
      <c r="C2751" t="s">
        <v>81</v>
      </c>
      <c r="D2751" t="s">
        <v>128</v>
      </c>
      <c r="E2751" t="s">
        <v>156</v>
      </c>
      <c r="F2751" t="s">
        <v>7945</v>
      </c>
      <c r="G2751" t="s">
        <v>185</v>
      </c>
      <c r="H2751" t="s">
        <v>153</v>
      </c>
      <c r="I2751" t="s">
        <v>136</v>
      </c>
      <c r="J2751" t="s">
        <v>137</v>
      </c>
      <c r="K2751" t="s">
        <v>138</v>
      </c>
      <c r="L2751" t="s">
        <v>7946</v>
      </c>
      <c r="M2751" t="s">
        <v>7947</v>
      </c>
      <c r="N2751">
        <v>4.6233333329999997</v>
      </c>
      <c r="O2751">
        <v>0</v>
      </c>
      <c r="P2751">
        <v>0</v>
      </c>
      <c r="Q2751">
        <v>7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</row>
    <row r="2752" spans="1:31" x14ac:dyDescent="0.3">
      <c r="A2752">
        <v>2714762</v>
      </c>
      <c r="B2752">
        <v>1</v>
      </c>
      <c r="C2752" t="s">
        <v>80</v>
      </c>
      <c r="D2752" t="s">
        <v>87</v>
      </c>
      <c r="E2752" t="s">
        <v>145</v>
      </c>
      <c r="F2752" t="s">
        <v>7948</v>
      </c>
      <c r="G2752" t="s">
        <v>230</v>
      </c>
      <c r="H2752" t="s">
        <v>135</v>
      </c>
      <c r="I2752" t="s">
        <v>136</v>
      </c>
      <c r="J2752" t="s">
        <v>137</v>
      </c>
      <c r="K2752" t="s">
        <v>138</v>
      </c>
      <c r="L2752" t="s">
        <v>7949</v>
      </c>
      <c r="M2752" t="s">
        <v>7950</v>
      </c>
      <c r="N2752">
        <v>7.4983333329999997</v>
      </c>
      <c r="O2752">
        <v>0</v>
      </c>
      <c r="P2752">
        <v>3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2.3453945651060999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2.3453945651060999</v>
      </c>
    </row>
    <row r="2753" spans="1:31" x14ac:dyDescent="0.3">
      <c r="A2753">
        <v>2715572</v>
      </c>
      <c r="B2753">
        <v>1</v>
      </c>
      <c r="C2753" t="s">
        <v>81</v>
      </c>
      <c r="D2753" t="s">
        <v>122</v>
      </c>
      <c r="E2753" t="s">
        <v>145</v>
      </c>
      <c r="F2753" t="s">
        <v>7951</v>
      </c>
      <c r="G2753" t="s">
        <v>181</v>
      </c>
      <c r="H2753" t="s">
        <v>135</v>
      </c>
      <c r="I2753" t="s">
        <v>136</v>
      </c>
      <c r="J2753" t="s">
        <v>137</v>
      </c>
      <c r="K2753" t="s">
        <v>138</v>
      </c>
      <c r="L2753" t="s">
        <v>7952</v>
      </c>
      <c r="M2753" t="s">
        <v>7953</v>
      </c>
      <c r="N2753">
        <v>2.3936111109999998</v>
      </c>
      <c r="O2753">
        <v>0</v>
      </c>
      <c r="P2753">
        <v>22</v>
      </c>
      <c r="Q2753">
        <v>0</v>
      </c>
      <c r="R2753">
        <v>0</v>
      </c>
      <c r="S2753">
        <v>0</v>
      </c>
      <c r="T2753">
        <v>6</v>
      </c>
      <c r="U2753">
        <v>0</v>
      </c>
      <c r="V2753">
        <v>0</v>
      </c>
      <c r="W2753">
        <v>0</v>
      </c>
      <c r="X2753">
        <v>11.809166051621816</v>
      </c>
      <c r="Y2753">
        <v>0</v>
      </c>
      <c r="Z2753">
        <v>0</v>
      </c>
      <c r="AA2753">
        <v>0</v>
      </c>
      <c r="AB2753">
        <v>5.9839895674134223</v>
      </c>
      <c r="AC2753">
        <v>0</v>
      </c>
      <c r="AD2753">
        <v>0</v>
      </c>
      <c r="AE2753">
        <v>17.79315561903524</v>
      </c>
    </row>
    <row r="2754" spans="1:31" x14ac:dyDescent="0.3">
      <c r="A2754">
        <v>2715140</v>
      </c>
      <c r="B2754">
        <v>1</v>
      </c>
      <c r="C2754" t="s">
        <v>80</v>
      </c>
      <c r="D2754" t="s">
        <v>84</v>
      </c>
      <c r="E2754" t="s">
        <v>156</v>
      </c>
      <c r="F2754" t="s">
        <v>7954</v>
      </c>
      <c r="G2754" t="s">
        <v>185</v>
      </c>
      <c r="H2754" t="s">
        <v>153</v>
      </c>
      <c r="I2754" t="s">
        <v>136</v>
      </c>
      <c r="J2754" t="s">
        <v>137</v>
      </c>
      <c r="K2754" t="s">
        <v>138</v>
      </c>
      <c r="L2754" t="s">
        <v>7955</v>
      </c>
      <c r="M2754" t="s">
        <v>7956</v>
      </c>
      <c r="N2754">
        <v>1.7752777769999999</v>
      </c>
      <c r="O2754">
        <v>0</v>
      </c>
      <c r="P2754">
        <v>3</v>
      </c>
      <c r="Q2754">
        <v>0</v>
      </c>
      <c r="R2754">
        <v>5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0.30945947072192503</v>
      </c>
      <c r="Y2754">
        <v>0</v>
      </c>
      <c r="Z2754">
        <v>3.3941782746539038</v>
      </c>
      <c r="AA2754">
        <v>0</v>
      </c>
      <c r="AB2754">
        <v>0</v>
      </c>
      <c r="AC2754">
        <v>0</v>
      </c>
      <c r="AD2754">
        <v>0</v>
      </c>
      <c r="AE2754">
        <v>3.7036377453758287</v>
      </c>
    </row>
    <row r="2755" spans="1:31" x14ac:dyDescent="0.3">
      <c r="A2755">
        <v>2714802</v>
      </c>
      <c r="B2755">
        <v>2</v>
      </c>
      <c r="C2755" t="s">
        <v>80</v>
      </c>
      <c r="D2755" t="s">
        <v>103</v>
      </c>
      <c r="E2755" t="s">
        <v>132</v>
      </c>
      <c r="F2755" t="s">
        <v>7957</v>
      </c>
      <c r="G2755" t="s">
        <v>409</v>
      </c>
      <c r="H2755" t="s">
        <v>135</v>
      </c>
      <c r="I2755" t="s">
        <v>136</v>
      </c>
      <c r="J2755" t="s">
        <v>137</v>
      </c>
      <c r="K2755" t="s">
        <v>138</v>
      </c>
      <c r="L2755" t="s">
        <v>7958</v>
      </c>
      <c r="M2755" t="s">
        <v>7959</v>
      </c>
      <c r="N2755">
        <v>2.113611111</v>
      </c>
      <c r="O2755">
        <v>0</v>
      </c>
      <c r="P2755">
        <v>165</v>
      </c>
      <c r="Q2755">
        <v>0</v>
      </c>
      <c r="R2755">
        <v>0</v>
      </c>
      <c r="S2755">
        <v>0</v>
      </c>
      <c r="T2755">
        <v>30</v>
      </c>
      <c r="U2755">
        <v>0</v>
      </c>
      <c r="V2755">
        <v>0</v>
      </c>
      <c r="W2755">
        <v>0</v>
      </c>
      <c r="X2755">
        <v>62.099218787906828</v>
      </c>
      <c r="Y2755">
        <v>0</v>
      </c>
      <c r="Z2755">
        <v>0</v>
      </c>
      <c r="AA2755">
        <v>0</v>
      </c>
      <c r="AB2755">
        <v>70.683747334759275</v>
      </c>
      <c r="AC2755">
        <v>0</v>
      </c>
      <c r="AD2755">
        <v>0</v>
      </c>
      <c r="AE2755">
        <v>132.7829661226661</v>
      </c>
    </row>
    <row r="2756" spans="1:31" x14ac:dyDescent="0.3">
      <c r="A2756">
        <v>2715635</v>
      </c>
      <c r="B2756">
        <v>1</v>
      </c>
      <c r="C2756" t="s">
        <v>80</v>
      </c>
      <c r="D2756" t="s">
        <v>105</v>
      </c>
      <c r="E2756" t="s">
        <v>200</v>
      </c>
      <c r="F2756" t="s">
        <v>7960</v>
      </c>
      <c r="G2756" t="s">
        <v>170</v>
      </c>
      <c r="H2756" t="s">
        <v>135</v>
      </c>
      <c r="I2756" t="s">
        <v>136</v>
      </c>
      <c r="J2756" t="s">
        <v>137</v>
      </c>
      <c r="K2756" t="s">
        <v>138</v>
      </c>
      <c r="L2756" t="s">
        <v>7961</v>
      </c>
      <c r="M2756" t="s">
        <v>7962</v>
      </c>
      <c r="N2756">
        <v>0.68583333300000004</v>
      </c>
      <c r="O2756">
        <v>0</v>
      </c>
      <c r="P2756">
        <v>148</v>
      </c>
      <c r="Q2756">
        <v>0</v>
      </c>
      <c r="R2756">
        <v>0</v>
      </c>
      <c r="S2756">
        <v>0</v>
      </c>
      <c r="T2756">
        <v>6</v>
      </c>
      <c r="U2756">
        <v>0</v>
      </c>
      <c r="V2756">
        <v>0</v>
      </c>
      <c r="W2756">
        <v>0</v>
      </c>
      <c r="X2756">
        <v>20.81581363029137</v>
      </c>
      <c r="Y2756">
        <v>0</v>
      </c>
      <c r="Z2756">
        <v>0</v>
      </c>
      <c r="AA2756">
        <v>0</v>
      </c>
      <c r="AB2756">
        <v>1.46193278473927</v>
      </c>
      <c r="AC2756">
        <v>0</v>
      </c>
      <c r="AD2756">
        <v>0</v>
      </c>
      <c r="AE2756">
        <v>22.277746415030641</v>
      </c>
    </row>
    <row r="2757" spans="1:31" x14ac:dyDescent="0.3">
      <c r="A2757">
        <v>2714944</v>
      </c>
      <c r="B2757">
        <v>2</v>
      </c>
      <c r="C2757" t="s">
        <v>80</v>
      </c>
      <c r="D2757" t="s">
        <v>92</v>
      </c>
      <c r="E2757" t="s">
        <v>132</v>
      </c>
      <c r="F2757" t="s">
        <v>7963</v>
      </c>
      <c r="G2757" t="s">
        <v>409</v>
      </c>
      <c r="H2757" t="s">
        <v>135</v>
      </c>
      <c r="I2757" t="s">
        <v>136</v>
      </c>
      <c r="J2757" t="s">
        <v>137</v>
      </c>
      <c r="K2757" t="s">
        <v>138</v>
      </c>
      <c r="L2757" t="s">
        <v>7964</v>
      </c>
      <c r="M2757" t="s">
        <v>7965</v>
      </c>
      <c r="N2757">
        <v>1.1133333329999999</v>
      </c>
      <c r="O2757">
        <v>0</v>
      </c>
      <c r="P2757">
        <v>26</v>
      </c>
      <c r="Q2757">
        <v>0</v>
      </c>
      <c r="R2757">
        <v>39</v>
      </c>
      <c r="S2757">
        <v>0</v>
      </c>
      <c r="T2757">
        <v>10</v>
      </c>
      <c r="U2757">
        <v>0</v>
      </c>
      <c r="V2757">
        <v>0</v>
      </c>
      <c r="W2757">
        <v>0</v>
      </c>
      <c r="X2757">
        <v>8.5373564528108812</v>
      </c>
      <c r="Y2757">
        <v>0</v>
      </c>
      <c r="Z2757">
        <v>9.2203184053158669</v>
      </c>
      <c r="AA2757">
        <v>0</v>
      </c>
      <c r="AB2757">
        <v>15.514126356620956</v>
      </c>
      <c r="AC2757">
        <v>0</v>
      </c>
      <c r="AD2757">
        <v>0</v>
      </c>
      <c r="AE2757">
        <v>33.271801214747704</v>
      </c>
    </row>
    <row r="2758" spans="1:31" x14ac:dyDescent="0.3">
      <c r="A2758">
        <v>2715386</v>
      </c>
      <c r="B2758">
        <v>1</v>
      </c>
      <c r="C2758" t="s">
        <v>81</v>
      </c>
      <c r="D2758" t="s">
        <v>118</v>
      </c>
      <c r="E2758" t="s">
        <v>145</v>
      </c>
      <c r="F2758" t="s">
        <v>7966</v>
      </c>
      <c r="G2758" t="s">
        <v>230</v>
      </c>
      <c r="H2758" t="s">
        <v>135</v>
      </c>
      <c r="I2758" t="s">
        <v>136</v>
      </c>
      <c r="J2758" t="s">
        <v>137</v>
      </c>
      <c r="K2758" t="s">
        <v>138</v>
      </c>
      <c r="L2758" t="s">
        <v>7967</v>
      </c>
      <c r="M2758" t="s">
        <v>7968</v>
      </c>
      <c r="N2758">
        <v>1.9286111109999999</v>
      </c>
      <c r="O2758">
        <v>0</v>
      </c>
      <c r="P2758">
        <v>6</v>
      </c>
      <c r="Q2758">
        <v>0</v>
      </c>
      <c r="R2758">
        <v>0</v>
      </c>
      <c r="S2758">
        <v>0</v>
      </c>
      <c r="T2758">
        <v>1</v>
      </c>
      <c r="U2758">
        <v>0</v>
      </c>
      <c r="V2758">
        <v>0</v>
      </c>
      <c r="W2758">
        <v>0</v>
      </c>
      <c r="X2758">
        <v>2.0182047822293101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2.0182047822293101</v>
      </c>
    </row>
    <row r="2759" spans="1:31" x14ac:dyDescent="0.3">
      <c r="A2759">
        <v>2714616</v>
      </c>
      <c r="B2759">
        <v>1</v>
      </c>
      <c r="C2759" t="s">
        <v>80</v>
      </c>
      <c r="D2759" t="s">
        <v>106</v>
      </c>
      <c r="E2759" t="s">
        <v>213</v>
      </c>
      <c r="F2759" t="s">
        <v>1358</v>
      </c>
      <c r="G2759" t="s">
        <v>152</v>
      </c>
      <c r="H2759" t="s">
        <v>153</v>
      </c>
      <c r="I2759" t="s">
        <v>136</v>
      </c>
      <c r="J2759" t="s">
        <v>137</v>
      </c>
      <c r="K2759" t="s">
        <v>138</v>
      </c>
      <c r="L2759" t="s">
        <v>7969</v>
      </c>
      <c r="M2759" t="s">
        <v>7970</v>
      </c>
      <c r="N2759">
        <v>0.653888888</v>
      </c>
      <c r="O2759">
        <v>0</v>
      </c>
      <c r="P2759">
        <v>832</v>
      </c>
      <c r="Q2759">
        <v>133</v>
      </c>
      <c r="R2759">
        <v>299</v>
      </c>
      <c r="S2759">
        <v>17</v>
      </c>
      <c r="T2759">
        <v>168</v>
      </c>
      <c r="U2759">
        <v>0</v>
      </c>
      <c r="V2759">
        <v>0</v>
      </c>
      <c r="W2759">
        <v>0</v>
      </c>
      <c r="X2759">
        <v>104.77357536488988</v>
      </c>
      <c r="Y2759">
        <v>114.73311135575256</v>
      </c>
      <c r="Z2759">
        <v>115.04468161279357</v>
      </c>
      <c r="AA2759">
        <v>38.44814597976746</v>
      </c>
      <c r="AB2759">
        <v>37.008438078940067</v>
      </c>
      <c r="AC2759">
        <v>0</v>
      </c>
      <c r="AD2759">
        <v>0</v>
      </c>
      <c r="AE2759">
        <v>410.00795239214352</v>
      </c>
    </row>
    <row r="2760" spans="1:31" x14ac:dyDescent="0.3">
      <c r="A2760">
        <v>2714948</v>
      </c>
      <c r="B2760">
        <v>1</v>
      </c>
      <c r="C2760" t="s">
        <v>80</v>
      </c>
      <c r="D2760" t="s">
        <v>83</v>
      </c>
      <c r="E2760" t="s">
        <v>145</v>
      </c>
      <c r="F2760" t="s">
        <v>7971</v>
      </c>
      <c r="G2760" t="s">
        <v>147</v>
      </c>
      <c r="H2760" t="s">
        <v>135</v>
      </c>
      <c r="I2760" t="s">
        <v>136</v>
      </c>
      <c r="J2760" t="s">
        <v>137</v>
      </c>
      <c r="K2760" t="s">
        <v>138</v>
      </c>
      <c r="L2760" t="s">
        <v>7972</v>
      </c>
      <c r="M2760" t="s">
        <v>7973</v>
      </c>
      <c r="N2760">
        <v>1.254444444</v>
      </c>
      <c r="O2760">
        <v>0</v>
      </c>
      <c r="P2760">
        <v>20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5.3148431204876418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5.3148431204876418</v>
      </c>
    </row>
    <row r="2761" spans="1:31" x14ac:dyDescent="0.3">
      <c r="A2761">
        <v>2714699</v>
      </c>
      <c r="B2761">
        <v>1</v>
      </c>
      <c r="C2761" t="s">
        <v>80</v>
      </c>
      <c r="D2761" t="s">
        <v>100</v>
      </c>
      <c r="E2761" t="s">
        <v>150</v>
      </c>
      <c r="F2761" t="s">
        <v>2149</v>
      </c>
      <c r="G2761" t="s">
        <v>152</v>
      </c>
      <c r="H2761" t="s">
        <v>153</v>
      </c>
      <c r="I2761" t="s">
        <v>136</v>
      </c>
      <c r="J2761" t="s">
        <v>137</v>
      </c>
      <c r="K2761" t="s">
        <v>138</v>
      </c>
      <c r="L2761" t="s">
        <v>7974</v>
      </c>
      <c r="M2761" t="s">
        <v>7975</v>
      </c>
      <c r="N2761">
        <v>0.38500000000000001</v>
      </c>
      <c r="O2761">
        <v>11</v>
      </c>
      <c r="P2761">
        <v>10691</v>
      </c>
      <c r="Q2761">
        <v>3</v>
      </c>
      <c r="R2761">
        <v>169</v>
      </c>
      <c r="S2761">
        <v>22</v>
      </c>
      <c r="T2761">
        <v>775</v>
      </c>
      <c r="U2761">
        <v>2</v>
      </c>
      <c r="V2761">
        <v>2</v>
      </c>
      <c r="W2761">
        <v>8.6523313024417519</v>
      </c>
      <c r="X2761">
        <v>383.87521318738527</v>
      </c>
      <c r="Y2761">
        <v>0.75451556716536006</v>
      </c>
      <c r="Z2761">
        <v>5.2468227121464004</v>
      </c>
      <c r="AA2761">
        <v>60.57231622525893</v>
      </c>
      <c r="AB2761">
        <v>111.72397992639229</v>
      </c>
      <c r="AC2761">
        <v>27.396183319853044</v>
      </c>
      <c r="AD2761">
        <v>0.92346097597446009</v>
      </c>
      <c r="AE2761">
        <v>599.14482321661751</v>
      </c>
    </row>
    <row r="2762" spans="1:31" x14ac:dyDescent="0.3">
      <c r="A2762">
        <v>2714662</v>
      </c>
      <c r="B2762">
        <v>1</v>
      </c>
      <c r="C2762" t="s">
        <v>80</v>
      </c>
      <c r="D2762" t="s">
        <v>83</v>
      </c>
      <c r="E2762" t="s">
        <v>156</v>
      </c>
      <c r="F2762" t="s">
        <v>5395</v>
      </c>
      <c r="G2762" t="s">
        <v>152</v>
      </c>
      <c r="H2762" t="s">
        <v>153</v>
      </c>
      <c r="I2762" t="s">
        <v>136</v>
      </c>
      <c r="J2762" t="s">
        <v>137</v>
      </c>
      <c r="K2762" t="s">
        <v>138</v>
      </c>
      <c r="L2762" t="s">
        <v>7976</v>
      </c>
      <c r="M2762" t="s">
        <v>7977</v>
      </c>
      <c r="N2762">
        <v>3.0419444439999999</v>
      </c>
      <c r="O2762">
        <v>0</v>
      </c>
      <c r="P2762">
        <v>1841</v>
      </c>
      <c r="Q2762">
        <v>0</v>
      </c>
      <c r="R2762">
        <v>0</v>
      </c>
      <c r="S2762">
        <v>6</v>
      </c>
      <c r="T2762">
        <v>71</v>
      </c>
      <c r="U2762">
        <v>6</v>
      </c>
      <c r="V2762">
        <v>0</v>
      </c>
      <c r="W2762">
        <v>0</v>
      </c>
      <c r="X2762">
        <v>1097.4201023114049</v>
      </c>
      <c r="Y2762">
        <v>0</v>
      </c>
      <c r="Z2762">
        <v>0</v>
      </c>
      <c r="AA2762">
        <v>855.00141864193074</v>
      </c>
      <c r="AB2762">
        <v>107.45372210986875</v>
      </c>
      <c r="AC2762">
        <v>1540.8295727508794</v>
      </c>
      <c r="AD2762">
        <v>0</v>
      </c>
      <c r="AE2762">
        <v>3600.7048158140838</v>
      </c>
    </row>
    <row r="2763" spans="1:31" x14ac:dyDescent="0.3">
      <c r="A2763">
        <v>2714808</v>
      </c>
      <c r="B2763">
        <v>1</v>
      </c>
      <c r="C2763" t="s">
        <v>80</v>
      </c>
      <c r="D2763" t="s">
        <v>91</v>
      </c>
      <c r="E2763" t="s">
        <v>173</v>
      </c>
      <c r="F2763" t="s">
        <v>7978</v>
      </c>
      <c r="G2763" t="s">
        <v>152</v>
      </c>
      <c r="H2763" t="s">
        <v>153</v>
      </c>
      <c r="I2763" t="s">
        <v>136</v>
      </c>
      <c r="J2763" t="s">
        <v>137</v>
      </c>
      <c r="K2763" t="s">
        <v>138</v>
      </c>
      <c r="L2763" t="s">
        <v>7979</v>
      </c>
      <c r="M2763" t="s">
        <v>7980</v>
      </c>
      <c r="N2763">
        <v>0.61555555500000003</v>
      </c>
      <c r="O2763">
        <v>22</v>
      </c>
      <c r="P2763">
        <v>7761</v>
      </c>
      <c r="Q2763">
        <v>86</v>
      </c>
      <c r="R2763">
        <v>372</v>
      </c>
      <c r="S2763">
        <v>69</v>
      </c>
      <c r="T2763">
        <v>744</v>
      </c>
      <c r="U2763">
        <v>5</v>
      </c>
      <c r="V2763">
        <v>0</v>
      </c>
      <c r="W2763">
        <v>17.833226281417868</v>
      </c>
      <c r="X2763">
        <v>821.14939604710753</v>
      </c>
      <c r="Y2763">
        <v>33.899770640166949</v>
      </c>
      <c r="Z2763">
        <v>32.47346581423718</v>
      </c>
      <c r="AA2763">
        <v>865.13446254286987</v>
      </c>
      <c r="AB2763">
        <v>278.48046566079807</v>
      </c>
      <c r="AC2763">
        <v>37.203335030692834</v>
      </c>
      <c r="AD2763">
        <v>0</v>
      </c>
      <c r="AE2763">
        <v>2086.1741220172903</v>
      </c>
    </row>
    <row r="2764" spans="1:31" x14ac:dyDescent="0.3">
      <c r="A2764">
        <v>2714802</v>
      </c>
      <c r="B2764">
        <v>1</v>
      </c>
      <c r="C2764" t="s">
        <v>80</v>
      </c>
      <c r="D2764" t="s">
        <v>103</v>
      </c>
      <c r="E2764" t="s">
        <v>161</v>
      </c>
      <c r="F2764" t="s">
        <v>7981</v>
      </c>
      <c r="G2764" t="s">
        <v>409</v>
      </c>
      <c r="H2764" t="s">
        <v>135</v>
      </c>
      <c r="I2764" t="s">
        <v>136</v>
      </c>
      <c r="J2764" t="s">
        <v>137</v>
      </c>
      <c r="K2764" t="s">
        <v>138</v>
      </c>
      <c r="L2764" t="s">
        <v>7982</v>
      </c>
      <c r="M2764" t="s">
        <v>7958</v>
      </c>
      <c r="N2764">
        <v>5.818333333</v>
      </c>
      <c r="O2764">
        <v>0</v>
      </c>
      <c r="P2764">
        <v>30</v>
      </c>
      <c r="Q2764">
        <v>0</v>
      </c>
      <c r="R2764">
        <v>0</v>
      </c>
      <c r="S2764">
        <v>0</v>
      </c>
      <c r="T2764">
        <v>17</v>
      </c>
      <c r="U2764">
        <v>0</v>
      </c>
      <c r="V2764">
        <v>0</v>
      </c>
      <c r="W2764">
        <v>0</v>
      </c>
      <c r="X2764">
        <v>28.035371605413943</v>
      </c>
      <c r="Y2764">
        <v>0</v>
      </c>
      <c r="Z2764">
        <v>0</v>
      </c>
      <c r="AA2764">
        <v>0</v>
      </c>
      <c r="AB2764">
        <v>106.85579921364935</v>
      </c>
      <c r="AC2764">
        <v>0</v>
      </c>
      <c r="AD2764">
        <v>0</v>
      </c>
      <c r="AE2764">
        <v>134.89117081906329</v>
      </c>
    </row>
    <row r="2765" spans="1:31" x14ac:dyDescent="0.3">
      <c r="A2765">
        <v>2715489</v>
      </c>
      <c r="B2765">
        <v>1</v>
      </c>
      <c r="C2765" t="s">
        <v>80</v>
      </c>
      <c r="D2765" t="s">
        <v>102</v>
      </c>
      <c r="E2765" t="s">
        <v>156</v>
      </c>
      <c r="F2765" t="s">
        <v>7983</v>
      </c>
      <c r="G2765" t="s">
        <v>185</v>
      </c>
      <c r="H2765" t="s">
        <v>153</v>
      </c>
      <c r="I2765" t="s">
        <v>136</v>
      </c>
      <c r="J2765" t="s">
        <v>137</v>
      </c>
      <c r="K2765" t="s">
        <v>138</v>
      </c>
      <c r="L2765" t="s">
        <v>7984</v>
      </c>
      <c r="M2765" t="s">
        <v>7985</v>
      </c>
      <c r="N2765">
        <v>1.7866666659999999</v>
      </c>
      <c r="O2765">
        <v>0</v>
      </c>
      <c r="P2765">
        <v>2</v>
      </c>
      <c r="Q2765">
        <v>0</v>
      </c>
      <c r="R2765">
        <v>11</v>
      </c>
      <c r="S2765">
        <v>0</v>
      </c>
      <c r="T2765">
        <v>7</v>
      </c>
      <c r="U2765">
        <v>0</v>
      </c>
      <c r="V2765">
        <v>0</v>
      </c>
      <c r="W2765">
        <v>0</v>
      </c>
      <c r="X2765">
        <v>0.34998563160000001</v>
      </c>
      <c r="Y2765">
        <v>0</v>
      </c>
      <c r="Z2765">
        <v>8.0979787004653331E-2</v>
      </c>
      <c r="AA2765">
        <v>0</v>
      </c>
      <c r="AB2765">
        <v>3.1548958132082667</v>
      </c>
      <c r="AC2765">
        <v>0</v>
      </c>
      <c r="AD2765">
        <v>0</v>
      </c>
      <c r="AE2765">
        <v>3.5858612318129199</v>
      </c>
    </row>
    <row r="2766" spans="1:31" x14ac:dyDescent="0.3">
      <c r="A2766">
        <v>2715203</v>
      </c>
      <c r="B2766">
        <v>1</v>
      </c>
      <c r="C2766" t="s">
        <v>81</v>
      </c>
      <c r="D2766" t="s">
        <v>113</v>
      </c>
      <c r="E2766" t="s">
        <v>156</v>
      </c>
      <c r="F2766" t="s">
        <v>7986</v>
      </c>
      <c r="G2766" t="s">
        <v>185</v>
      </c>
      <c r="H2766" t="s">
        <v>153</v>
      </c>
      <c r="I2766" t="s">
        <v>136</v>
      </c>
      <c r="J2766" t="s">
        <v>137</v>
      </c>
      <c r="K2766" t="s">
        <v>138</v>
      </c>
      <c r="L2766" t="s">
        <v>7987</v>
      </c>
      <c r="M2766" t="s">
        <v>7988</v>
      </c>
      <c r="N2766">
        <v>3.3730555550000001</v>
      </c>
      <c r="O2766">
        <v>0</v>
      </c>
      <c r="P2766">
        <v>131</v>
      </c>
      <c r="Q2766">
        <v>0</v>
      </c>
      <c r="R2766">
        <v>35</v>
      </c>
      <c r="S2766">
        <v>0</v>
      </c>
      <c r="T2766">
        <v>6</v>
      </c>
      <c r="U2766">
        <v>0</v>
      </c>
      <c r="V2766">
        <v>0</v>
      </c>
      <c r="W2766">
        <v>0</v>
      </c>
      <c r="X2766">
        <v>62.060651725722579</v>
      </c>
      <c r="Y2766">
        <v>0</v>
      </c>
      <c r="Z2766">
        <v>3.5962795272969652</v>
      </c>
      <c r="AA2766">
        <v>0</v>
      </c>
      <c r="AB2766">
        <v>3.2930397795487245</v>
      </c>
      <c r="AC2766">
        <v>0</v>
      </c>
      <c r="AD2766">
        <v>0</v>
      </c>
      <c r="AE2766">
        <v>68.949971032568271</v>
      </c>
    </row>
    <row r="2767" spans="1:31" x14ac:dyDescent="0.3">
      <c r="A2767">
        <v>2714868</v>
      </c>
      <c r="B2767">
        <v>1</v>
      </c>
      <c r="C2767" t="s">
        <v>80</v>
      </c>
      <c r="D2767" t="s">
        <v>82</v>
      </c>
      <c r="E2767" t="s">
        <v>173</v>
      </c>
      <c r="F2767" t="s">
        <v>7989</v>
      </c>
      <c r="G2767" t="s">
        <v>743</v>
      </c>
      <c r="H2767" t="s">
        <v>153</v>
      </c>
      <c r="I2767" t="s">
        <v>136</v>
      </c>
      <c r="J2767" t="s">
        <v>137</v>
      </c>
      <c r="K2767" t="s">
        <v>138</v>
      </c>
      <c r="L2767" t="s">
        <v>7990</v>
      </c>
      <c r="M2767" t="s">
        <v>7991</v>
      </c>
      <c r="N2767">
        <v>1.0636111109999999</v>
      </c>
      <c r="O2767">
        <v>0</v>
      </c>
      <c r="P2767">
        <v>4569</v>
      </c>
      <c r="Q2767">
        <v>0</v>
      </c>
      <c r="R2767">
        <v>0</v>
      </c>
      <c r="S2767">
        <v>0</v>
      </c>
      <c r="T2767">
        <v>480</v>
      </c>
      <c r="U2767">
        <v>0</v>
      </c>
      <c r="V2767">
        <v>0</v>
      </c>
      <c r="W2767">
        <v>0</v>
      </c>
      <c r="X2767">
        <v>807.24529007480169</v>
      </c>
      <c r="Y2767">
        <v>0</v>
      </c>
      <c r="Z2767">
        <v>0</v>
      </c>
      <c r="AA2767">
        <v>0</v>
      </c>
      <c r="AB2767">
        <v>306.61838466083168</v>
      </c>
      <c r="AC2767">
        <v>0</v>
      </c>
      <c r="AD2767">
        <v>0</v>
      </c>
      <c r="AE2767">
        <v>1113.8636747356334</v>
      </c>
    </row>
    <row r="2768" spans="1:31" x14ac:dyDescent="0.3">
      <c r="A2768">
        <v>2715011</v>
      </c>
      <c r="B2768">
        <v>1</v>
      </c>
      <c r="C2768" t="s">
        <v>80</v>
      </c>
      <c r="D2768" t="s">
        <v>82</v>
      </c>
      <c r="E2768" t="s">
        <v>200</v>
      </c>
      <c r="F2768" t="s">
        <v>7992</v>
      </c>
      <c r="G2768" t="s">
        <v>393</v>
      </c>
      <c r="H2768" t="s">
        <v>135</v>
      </c>
      <c r="I2768" t="s">
        <v>136</v>
      </c>
      <c r="J2768" t="s">
        <v>137</v>
      </c>
      <c r="K2768" t="s">
        <v>138</v>
      </c>
      <c r="L2768" t="s">
        <v>7993</v>
      </c>
      <c r="M2768" t="s">
        <v>7630</v>
      </c>
      <c r="N2768">
        <v>3.9288888879999999</v>
      </c>
      <c r="O2768">
        <v>0</v>
      </c>
      <c r="P2768">
        <v>90</v>
      </c>
      <c r="Q2768">
        <v>0</v>
      </c>
      <c r="R2768">
        <v>0</v>
      </c>
      <c r="S2768">
        <v>0</v>
      </c>
      <c r="T2768">
        <v>19</v>
      </c>
      <c r="U2768">
        <v>0</v>
      </c>
      <c r="V2768">
        <v>0</v>
      </c>
      <c r="W2768">
        <v>0</v>
      </c>
      <c r="X2768">
        <v>66.674330039554533</v>
      </c>
      <c r="Y2768">
        <v>0</v>
      </c>
      <c r="Z2768">
        <v>0</v>
      </c>
      <c r="AA2768">
        <v>0</v>
      </c>
      <c r="AB2768">
        <v>39.743018226182961</v>
      </c>
      <c r="AC2768">
        <v>0</v>
      </c>
      <c r="AD2768">
        <v>0</v>
      </c>
      <c r="AE2768">
        <v>106.4173482657375</v>
      </c>
    </row>
    <row r="2769" spans="1:31" x14ac:dyDescent="0.3">
      <c r="A2769">
        <v>2715678</v>
      </c>
      <c r="B2769">
        <v>1</v>
      </c>
      <c r="C2769" t="s">
        <v>80</v>
      </c>
      <c r="D2769" t="s">
        <v>86</v>
      </c>
      <c r="E2769" t="s">
        <v>161</v>
      </c>
      <c r="F2769" t="s">
        <v>7994</v>
      </c>
      <c r="G2769" t="s">
        <v>163</v>
      </c>
      <c r="H2769" t="s">
        <v>135</v>
      </c>
      <c r="I2769" t="s">
        <v>136</v>
      </c>
      <c r="J2769" t="s">
        <v>137</v>
      </c>
      <c r="K2769" t="s">
        <v>138</v>
      </c>
      <c r="L2769" t="s">
        <v>7995</v>
      </c>
      <c r="M2769" t="s">
        <v>7996</v>
      </c>
      <c r="N2769">
        <v>0.96916666600000001</v>
      </c>
      <c r="O2769">
        <v>0</v>
      </c>
      <c r="P2769">
        <v>3</v>
      </c>
      <c r="Q2769">
        <v>0</v>
      </c>
      <c r="R2769">
        <v>4</v>
      </c>
      <c r="S2769">
        <v>0</v>
      </c>
      <c r="T2769">
        <v>4</v>
      </c>
      <c r="U2769">
        <v>0</v>
      </c>
      <c r="V2769">
        <v>0</v>
      </c>
      <c r="W2769">
        <v>0</v>
      </c>
      <c r="X2769">
        <v>5.299789803856882</v>
      </c>
      <c r="Y2769">
        <v>0</v>
      </c>
      <c r="Z2769">
        <v>0.33260991144327917</v>
      </c>
      <c r="AA2769">
        <v>0</v>
      </c>
      <c r="AB2769">
        <v>3.3605987711705603</v>
      </c>
      <c r="AC2769">
        <v>0</v>
      </c>
      <c r="AD2769">
        <v>0</v>
      </c>
      <c r="AE2769">
        <v>8.9929984864707215</v>
      </c>
    </row>
    <row r="2770" spans="1:31" x14ac:dyDescent="0.3">
      <c r="A2770">
        <v>2714888</v>
      </c>
      <c r="B2770">
        <v>1</v>
      </c>
      <c r="C2770" t="s">
        <v>81</v>
      </c>
      <c r="D2770" t="s">
        <v>113</v>
      </c>
      <c r="E2770" t="s">
        <v>150</v>
      </c>
      <c r="F2770" t="s">
        <v>7997</v>
      </c>
      <c r="G2770" t="s">
        <v>152</v>
      </c>
      <c r="H2770" t="s">
        <v>153</v>
      </c>
      <c r="I2770" t="s">
        <v>136</v>
      </c>
      <c r="J2770" t="s">
        <v>137</v>
      </c>
      <c r="K2770" t="s">
        <v>138</v>
      </c>
      <c r="L2770" t="s">
        <v>7998</v>
      </c>
      <c r="M2770" t="s">
        <v>7999</v>
      </c>
      <c r="N2770">
        <v>0.36472222199999998</v>
      </c>
      <c r="O2770">
        <v>2</v>
      </c>
      <c r="P2770">
        <v>115</v>
      </c>
      <c r="Q2770">
        <v>53</v>
      </c>
      <c r="R2770">
        <v>155</v>
      </c>
      <c r="S2770">
        <v>9</v>
      </c>
      <c r="T2770">
        <v>14</v>
      </c>
      <c r="U2770">
        <v>1</v>
      </c>
      <c r="V2770">
        <v>0</v>
      </c>
      <c r="W2770">
        <v>0.21453612875922501</v>
      </c>
      <c r="X2770">
        <v>9.1901424181443758</v>
      </c>
      <c r="Y2770">
        <v>10.625218245695031</v>
      </c>
      <c r="Z2770">
        <v>7.5165697612849991</v>
      </c>
      <c r="AA2770">
        <v>4.1059123393195058</v>
      </c>
      <c r="AB2770">
        <v>0.42668900251189323</v>
      </c>
      <c r="AC2770">
        <v>2.3587901285016035</v>
      </c>
      <c r="AD2770">
        <v>0</v>
      </c>
      <c r="AE2770">
        <v>34.437858024216631</v>
      </c>
    </row>
    <row r="2771" spans="1:31" x14ac:dyDescent="0.3">
      <c r="A2771">
        <v>2715031</v>
      </c>
      <c r="B2771">
        <v>1</v>
      </c>
      <c r="C2771" t="s">
        <v>80</v>
      </c>
      <c r="D2771" t="s">
        <v>108</v>
      </c>
      <c r="E2771" t="s">
        <v>161</v>
      </c>
      <c r="F2771" t="s">
        <v>8000</v>
      </c>
      <c r="G2771" t="s">
        <v>163</v>
      </c>
      <c r="H2771" t="s">
        <v>135</v>
      </c>
      <c r="I2771" t="s">
        <v>136</v>
      </c>
      <c r="J2771" t="s">
        <v>137</v>
      </c>
      <c r="K2771" t="s">
        <v>138</v>
      </c>
      <c r="L2771" t="s">
        <v>8001</v>
      </c>
      <c r="M2771" t="s">
        <v>8002</v>
      </c>
      <c r="N2771">
        <v>4.4450000000000003</v>
      </c>
      <c r="O2771">
        <v>0</v>
      </c>
      <c r="P2771">
        <v>5</v>
      </c>
      <c r="Q2771">
        <v>0</v>
      </c>
      <c r="R2771">
        <v>1</v>
      </c>
      <c r="S2771">
        <v>0</v>
      </c>
      <c r="T2771">
        <v>1</v>
      </c>
      <c r="U2771">
        <v>0</v>
      </c>
      <c r="V2771">
        <v>0</v>
      </c>
      <c r="W2771">
        <v>0</v>
      </c>
      <c r="X2771">
        <v>3.1121695342822453</v>
      </c>
      <c r="Y2771">
        <v>0</v>
      </c>
      <c r="Z2771">
        <v>0.43026002640622674</v>
      </c>
      <c r="AA2771">
        <v>0</v>
      </c>
      <c r="AB2771">
        <v>0</v>
      </c>
      <c r="AC2771">
        <v>0</v>
      </c>
      <c r="AD2771">
        <v>0</v>
      </c>
      <c r="AE2771">
        <v>3.5424295606884719</v>
      </c>
    </row>
    <row r="2772" spans="1:31" x14ac:dyDescent="0.3">
      <c r="A2772">
        <v>2715223</v>
      </c>
      <c r="B2772">
        <v>1</v>
      </c>
      <c r="C2772" t="s">
        <v>80</v>
      </c>
      <c r="D2772" t="s">
        <v>104</v>
      </c>
      <c r="E2772" t="s">
        <v>161</v>
      </c>
      <c r="F2772" t="s">
        <v>8003</v>
      </c>
      <c r="G2772" t="s">
        <v>163</v>
      </c>
      <c r="H2772" t="s">
        <v>135</v>
      </c>
      <c r="I2772" t="s">
        <v>136</v>
      </c>
      <c r="J2772" t="s">
        <v>137</v>
      </c>
      <c r="K2772" t="s">
        <v>138</v>
      </c>
      <c r="L2772" t="s">
        <v>8004</v>
      </c>
      <c r="M2772" t="s">
        <v>8005</v>
      </c>
      <c r="N2772">
        <v>0.76972222199999996</v>
      </c>
      <c r="O2772">
        <v>0</v>
      </c>
      <c r="P2772">
        <v>105</v>
      </c>
      <c r="Q2772">
        <v>0</v>
      </c>
      <c r="R2772">
        <v>0</v>
      </c>
      <c r="S2772">
        <v>0</v>
      </c>
      <c r="T2772">
        <v>9</v>
      </c>
      <c r="U2772">
        <v>0</v>
      </c>
      <c r="V2772">
        <v>0</v>
      </c>
      <c r="W2772">
        <v>0</v>
      </c>
      <c r="X2772">
        <v>16.703345083236684</v>
      </c>
      <c r="Y2772">
        <v>0</v>
      </c>
      <c r="Z2772">
        <v>0</v>
      </c>
      <c r="AA2772">
        <v>0</v>
      </c>
      <c r="AB2772">
        <v>2.8976664463067703</v>
      </c>
      <c r="AC2772">
        <v>0</v>
      </c>
      <c r="AD2772">
        <v>0</v>
      </c>
      <c r="AE2772">
        <v>19.601011529543456</v>
      </c>
    </row>
    <row r="2773" spans="1:31" x14ac:dyDescent="0.3">
      <c r="A2773">
        <v>2715472</v>
      </c>
      <c r="B2773">
        <v>1</v>
      </c>
      <c r="C2773" t="s">
        <v>80</v>
      </c>
      <c r="D2773" t="s">
        <v>107</v>
      </c>
      <c r="E2773" t="s">
        <v>145</v>
      </c>
      <c r="F2773" t="s">
        <v>8006</v>
      </c>
      <c r="G2773" t="s">
        <v>147</v>
      </c>
      <c r="H2773" t="s">
        <v>135</v>
      </c>
      <c r="I2773" t="s">
        <v>136</v>
      </c>
      <c r="J2773" t="s">
        <v>137</v>
      </c>
      <c r="K2773" t="s">
        <v>138</v>
      </c>
      <c r="L2773" t="s">
        <v>8007</v>
      </c>
      <c r="M2773" t="s">
        <v>8008</v>
      </c>
      <c r="N2773">
        <v>5.4341666660000003</v>
      </c>
      <c r="O2773">
        <v>0</v>
      </c>
      <c r="P2773">
        <v>17</v>
      </c>
      <c r="Q2773">
        <v>0</v>
      </c>
      <c r="R2773">
        <v>0</v>
      </c>
      <c r="S2773">
        <v>0</v>
      </c>
      <c r="T2773">
        <v>1</v>
      </c>
      <c r="U2773">
        <v>0</v>
      </c>
      <c r="V2773">
        <v>0</v>
      </c>
      <c r="W2773">
        <v>0</v>
      </c>
      <c r="X2773">
        <v>17.712036151797165</v>
      </c>
      <c r="Y2773">
        <v>0</v>
      </c>
      <c r="Z2773">
        <v>0</v>
      </c>
      <c r="AA2773">
        <v>0</v>
      </c>
      <c r="AB2773">
        <v>1.2637219675074218</v>
      </c>
      <c r="AC2773">
        <v>0</v>
      </c>
      <c r="AD2773">
        <v>0</v>
      </c>
      <c r="AE2773">
        <v>18.975758119304587</v>
      </c>
    </row>
    <row r="2774" spans="1:31" x14ac:dyDescent="0.3">
      <c r="A2774">
        <v>2714725</v>
      </c>
      <c r="B2774">
        <v>1</v>
      </c>
      <c r="C2774" t="s">
        <v>80</v>
      </c>
      <c r="D2774" t="s">
        <v>83</v>
      </c>
      <c r="E2774" t="s">
        <v>145</v>
      </c>
      <c r="F2774" t="s">
        <v>8009</v>
      </c>
      <c r="G2774" t="s">
        <v>147</v>
      </c>
      <c r="H2774" t="s">
        <v>135</v>
      </c>
      <c r="I2774" t="s">
        <v>136</v>
      </c>
      <c r="J2774" t="s">
        <v>137</v>
      </c>
      <c r="K2774" t="s">
        <v>138</v>
      </c>
      <c r="L2774" t="s">
        <v>8010</v>
      </c>
      <c r="M2774" t="s">
        <v>8011</v>
      </c>
      <c r="N2774">
        <v>4.1336111109999996</v>
      </c>
      <c r="O2774">
        <v>0</v>
      </c>
      <c r="P2774">
        <v>5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3.4264487429033181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3.4264487429033181</v>
      </c>
    </row>
    <row r="2775" spans="1:31" x14ac:dyDescent="0.3">
      <c r="A2775">
        <v>2715515</v>
      </c>
      <c r="B2775">
        <v>1</v>
      </c>
      <c r="C2775" t="s">
        <v>81</v>
      </c>
      <c r="D2775" t="s">
        <v>120</v>
      </c>
      <c r="E2775" t="s">
        <v>213</v>
      </c>
      <c r="F2775" t="s">
        <v>7637</v>
      </c>
      <c r="G2775" t="s">
        <v>152</v>
      </c>
      <c r="H2775" t="s">
        <v>153</v>
      </c>
      <c r="I2775" t="s">
        <v>136</v>
      </c>
      <c r="J2775" t="s">
        <v>137</v>
      </c>
      <c r="K2775" t="s">
        <v>138</v>
      </c>
      <c r="L2775" t="s">
        <v>8012</v>
      </c>
      <c r="M2775" t="s">
        <v>8013</v>
      </c>
      <c r="N2775">
        <v>3.395277777</v>
      </c>
      <c r="O2775">
        <v>4</v>
      </c>
      <c r="P2775">
        <v>496</v>
      </c>
      <c r="Q2775">
        <v>30</v>
      </c>
      <c r="R2775">
        <v>52</v>
      </c>
      <c r="S2775">
        <v>6</v>
      </c>
      <c r="T2775">
        <v>39</v>
      </c>
      <c r="U2775">
        <v>0</v>
      </c>
      <c r="V2775">
        <v>0</v>
      </c>
      <c r="W2775">
        <v>27.18308774975732</v>
      </c>
      <c r="X2775">
        <v>285.57124424969544</v>
      </c>
      <c r="Y2775">
        <v>6.3353950981863303</v>
      </c>
      <c r="Z2775">
        <v>97.501374654876855</v>
      </c>
      <c r="AA2775">
        <v>11.204084999787499</v>
      </c>
      <c r="AB2775">
        <v>52.166059420267935</v>
      </c>
      <c r="AC2775">
        <v>0</v>
      </c>
      <c r="AD2775">
        <v>0</v>
      </c>
      <c r="AE2775">
        <v>479.96124617257129</v>
      </c>
    </row>
    <row r="2776" spans="1:31" x14ac:dyDescent="0.3">
      <c r="A2776">
        <v>2714682</v>
      </c>
      <c r="B2776">
        <v>1</v>
      </c>
      <c r="C2776" t="s">
        <v>81</v>
      </c>
      <c r="D2776" t="s">
        <v>112</v>
      </c>
      <c r="E2776" t="s">
        <v>150</v>
      </c>
      <c r="F2776" t="s">
        <v>736</v>
      </c>
      <c r="G2776" t="s">
        <v>152</v>
      </c>
      <c r="H2776" t="s">
        <v>153</v>
      </c>
      <c r="I2776" t="s">
        <v>136</v>
      </c>
      <c r="J2776" t="s">
        <v>137</v>
      </c>
      <c r="K2776" t="s">
        <v>138</v>
      </c>
      <c r="L2776" t="s">
        <v>8014</v>
      </c>
      <c r="M2776" t="s">
        <v>8015</v>
      </c>
      <c r="N2776">
        <v>0.42888888800000002</v>
      </c>
      <c r="O2776">
        <v>1</v>
      </c>
      <c r="P2776">
        <v>862</v>
      </c>
      <c r="Q2776">
        <v>103</v>
      </c>
      <c r="R2776">
        <v>152</v>
      </c>
      <c r="S2776">
        <v>10</v>
      </c>
      <c r="T2776">
        <v>104</v>
      </c>
      <c r="U2776">
        <v>0</v>
      </c>
      <c r="V2776">
        <v>1</v>
      </c>
      <c r="W2776">
        <v>0</v>
      </c>
      <c r="X2776">
        <v>73.021594317990548</v>
      </c>
      <c r="Y2776">
        <v>33.140638239886549</v>
      </c>
      <c r="Z2776">
        <v>9.0326134257655504</v>
      </c>
      <c r="AA2776">
        <v>13.866546992617742</v>
      </c>
      <c r="AB2776">
        <v>12.831352603208693</v>
      </c>
      <c r="AC2776">
        <v>0</v>
      </c>
      <c r="AD2776">
        <v>2.5308637832544307</v>
      </c>
      <c r="AE2776">
        <v>144.42360936272351</v>
      </c>
    </row>
    <row r="2777" spans="1:31" x14ac:dyDescent="0.3">
      <c r="A2777">
        <v>2715074</v>
      </c>
      <c r="B2777">
        <v>1</v>
      </c>
      <c r="C2777" t="s">
        <v>81</v>
      </c>
      <c r="D2777" t="s">
        <v>116</v>
      </c>
      <c r="E2777" t="s">
        <v>150</v>
      </c>
      <c r="F2777" t="s">
        <v>1721</v>
      </c>
      <c r="G2777" t="s">
        <v>1361</v>
      </c>
      <c r="H2777" t="s">
        <v>153</v>
      </c>
      <c r="I2777" t="s">
        <v>136</v>
      </c>
      <c r="J2777" t="s">
        <v>137</v>
      </c>
      <c r="K2777" t="s">
        <v>138</v>
      </c>
      <c r="L2777" t="s">
        <v>8016</v>
      </c>
      <c r="M2777" t="s">
        <v>8017</v>
      </c>
      <c r="N2777">
        <v>2.568333333</v>
      </c>
      <c r="O2777">
        <v>22</v>
      </c>
      <c r="P2777">
        <v>4455</v>
      </c>
      <c r="Q2777">
        <v>559</v>
      </c>
      <c r="R2777">
        <v>498</v>
      </c>
      <c r="S2777">
        <v>49</v>
      </c>
      <c r="T2777">
        <v>503</v>
      </c>
      <c r="U2777">
        <v>7</v>
      </c>
      <c r="V2777">
        <v>0</v>
      </c>
      <c r="W2777">
        <v>16.437837310408515</v>
      </c>
      <c r="X2777">
        <v>1260.5295770017556</v>
      </c>
      <c r="Y2777">
        <v>597.96119214665691</v>
      </c>
      <c r="Z2777">
        <v>263.64126482320955</v>
      </c>
      <c r="AA2777">
        <v>826.9470232807131</v>
      </c>
      <c r="AB2777">
        <v>323.9891986764664</v>
      </c>
      <c r="AC2777">
        <v>153.53469573174431</v>
      </c>
      <c r="AD2777">
        <v>0</v>
      </c>
      <c r="AE2777">
        <v>3443.0407889709541</v>
      </c>
    </row>
    <row r="2778" spans="1:31" x14ac:dyDescent="0.3">
      <c r="A2778">
        <v>2715615</v>
      </c>
      <c r="B2778">
        <v>1</v>
      </c>
      <c r="C2778" t="s">
        <v>81</v>
      </c>
      <c r="D2778" t="s">
        <v>121</v>
      </c>
      <c r="E2778" t="s">
        <v>156</v>
      </c>
      <c r="F2778" t="s">
        <v>8018</v>
      </c>
      <c r="G2778" t="s">
        <v>185</v>
      </c>
      <c r="H2778" t="s">
        <v>153</v>
      </c>
      <c r="I2778" t="s">
        <v>136</v>
      </c>
      <c r="J2778" t="s">
        <v>137</v>
      </c>
      <c r="K2778" t="s">
        <v>138</v>
      </c>
      <c r="L2778" t="s">
        <v>8019</v>
      </c>
      <c r="M2778" t="s">
        <v>8020</v>
      </c>
      <c r="N2778">
        <v>1.1613888880000001</v>
      </c>
      <c r="O2778">
        <v>0</v>
      </c>
      <c r="P2778">
        <v>394</v>
      </c>
      <c r="Q2778">
        <v>0</v>
      </c>
      <c r="R2778">
        <v>13</v>
      </c>
      <c r="S2778">
        <v>0</v>
      </c>
      <c r="T2778">
        <v>17</v>
      </c>
      <c r="U2778">
        <v>0</v>
      </c>
      <c r="V2778">
        <v>0</v>
      </c>
      <c r="W2778">
        <v>0</v>
      </c>
      <c r="X2778">
        <v>47.028991798879055</v>
      </c>
      <c r="Y2778">
        <v>0</v>
      </c>
      <c r="Z2778">
        <v>3.7290442089355003E-2</v>
      </c>
      <c r="AA2778">
        <v>0</v>
      </c>
      <c r="AB2778">
        <v>5.2363335074388653</v>
      </c>
      <c r="AC2778">
        <v>0</v>
      </c>
      <c r="AD2778">
        <v>0</v>
      </c>
      <c r="AE2778">
        <v>52.302615748407277</v>
      </c>
    </row>
    <row r="2779" spans="1:31" x14ac:dyDescent="0.3">
      <c r="A2779">
        <v>2714788</v>
      </c>
      <c r="B2779">
        <v>1</v>
      </c>
      <c r="C2779" t="s">
        <v>81</v>
      </c>
      <c r="D2779" t="s">
        <v>118</v>
      </c>
      <c r="E2779" t="s">
        <v>173</v>
      </c>
      <c r="F2779" t="s">
        <v>8021</v>
      </c>
      <c r="G2779" t="s">
        <v>152</v>
      </c>
      <c r="H2779" t="s">
        <v>153</v>
      </c>
      <c r="I2779" t="s">
        <v>136</v>
      </c>
      <c r="J2779" t="s">
        <v>137</v>
      </c>
      <c r="K2779" t="s">
        <v>138</v>
      </c>
      <c r="L2779" t="s">
        <v>8022</v>
      </c>
      <c r="M2779" t="s">
        <v>8023</v>
      </c>
      <c r="N2779">
        <v>9.7222221999999997E-2</v>
      </c>
      <c r="O2779">
        <v>32</v>
      </c>
      <c r="P2779">
        <v>8384</v>
      </c>
      <c r="Q2779">
        <v>194</v>
      </c>
      <c r="R2779">
        <v>1415</v>
      </c>
      <c r="S2779">
        <v>45</v>
      </c>
      <c r="T2779">
        <v>991</v>
      </c>
      <c r="U2779">
        <v>3</v>
      </c>
      <c r="V2779">
        <v>1</v>
      </c>
      <c r="W2779">
        <v>0.5601611423945837</v>
      </c>
      <c r="X2779">
        <v>87.590086343083783</v>
      </c>
      <c r="Y2779">
        <v>33.324594645696671</v>
      </c>
      <c r="Z2779">
        <v>30.845946816592829</v>
      </c>
      <c r="AA2779">
        <v>14.571185544388669</v>
      </c>
      <c r="AB2779">
        <v>27.118526073875181</v>
      </c>
      <c r="AC2779">
        <v>9.7065147050752216</v>
      </c>
      <c r="AD2779">
        <v>1.3951577864000001E-2</v>
      </c>
      <c r="AE2779">
        <v>203.73096684897092</v>
      </c>
    </row>
    <row r="2780" spans="1:31" x14ac:dyDescent="0.3">
      <c r="A2780">
        <v>2714719</v>
      </c>
      <c r="B2780">
        <v>1</v>
      </c>
      <c r="C2780" t="s">
        <v>81</v>
      </c>
      <c r="D2780" t="s">
        <v>120</v>
      </c>
      <c r="E2780" t="s">
        <v>213</v>
      </c>
      <c r="F2780" t="s">
        <v>8024</v>
      </c>
      <c r="G2780" t="s">
        <v>152</v>
      </c>
      <c r="H2780" t="s">
        <v>153</v>
      </c>
      <c r="I2780" t="s">
        <v>136</v>
      </c>
      <c r="J2780" t="s">
        <v>137</v>
      </c>
      <c r="K2780" t="s">
        <v>138</v>
      </c>
      <c r="L2780" t="s">
        <v>8025</v>
      </c>
      <c r="M2780" t="s">
        <v>8026</v>
      </c>
      <c r="N2780">
        <v>0.21</v>
      </c>
      <c r="O2780">
        <v>0</v>
      </c>
      <c r="P2780">
        <v>640</v>
      </c>
      <c r="Q2780">
        <v>9</v>
      </c>
      <c r="R2780">
        <v>15</v>
      </c>
      <c r="S2780">
        <v>4</v>
      </c>
      <c r="T2780">
        <v>76</v>
      </c>
      <c r="U2780">
        <v>2</v>
      </c>
      <c r="V2780">
        <v>0</v>
      </c>
      <c r="W2780">
        <v>0</v>
      </c>
      <c r="X2780">
        <v>19.18673541174536</v>
      </c>
      <c r="Y2780">
        <v>8.7758607510000003E-2</v>
      </c>
      <c r="Z2780">
        <v>8.4895217467199996E-2</v>
      </c>
      <c r="AA2780">
        <v>2.57843686651929</v>
      </c>
      <c r="AB2780">
        <v>7.3384760171910584</v>
      </c>
      <c r="AC2780">
        <v>22.9622618646288</v>
      </c>
      <c r="AD2780">
        <v>0</v>
      </c>
      <c r="AE2780">
        <v>52.23856398506171</v>
      </c>
    </row>
    <row r="2781" spans="1:31" x14ac:dyDescent="0.3">
      <c r="A2781">
        <v>2714610</v>
      </c>
      <c r="B2781">
        <v>2</v>
      </c>
      <c r="C2781" t="s">
        <v>80</v>
      </c>
      <c r="D2781" t="s">
        <v>87</v>
      </c>
      <c r="E2781" t="s">
        <v>132</v>
      </c>
      <c r="F2781" t="s">
        <v>8027</v>
      </c>
      <c r="G2781" t="s">
        <v>158</v>
      </c>
      <c r="H2781" t="s">
        <v>135</v>
      </c>
      <c r="I2781" t="s">
        <v>136</v>
      </c>
      <c r="J2781" t="s">
        <v>3</v>
      </c>
      <c r="K2781" t="s">
        <v>138</v>
      </c>
      <c r="L2781" t="s">
        <v>6578</v>
      </c>
      <c r="M2781" t="s">
        <v>8028</v>
      </c>
      <c r="N2781">
        <v>2.2066666659999998</v>
      </c>
      <c r="O2781">
        <v>0</v>
      </c>
      <c r="P2781">
        <v>834</v>
      </c>
      <c r="Q2781">
        <v>0</v>
      </c>
      <c r="R2781">
        <v>0</v>
      </c>
      <c r="S2781">
        <v>0</v>
      </c>
      <c r="T2781">
        <v>147</v>
      </c>
      <c r="U2781">
        <v>0</v>
      </c>
      <c r="V2781">
        <v>0</v>
      </c>
      <c r="W2781">
        <v>0</v>
      </c>
      <c r="X2781">
        <v>296.72158465393602</v>
      </c>
      <c r="Y2781">
        <v>0</v>
      </c>
      <c r="Z2781">
        <v>0</v>
      </c>
      <c r="AA2781">
        <v>0</v>
      </c>
      <c r="AB2781">
        <v>122.34088458343744</v>
      </c>
      <c r="AC2781">
        <v>0</v>
      </c>
      <c r="AD2781">
        <v>0</v>
      </c>
      <c r="AE2781">
        <v>419.06246923737348</v>
      </c>
    </row>
    <row r="2782" spans="1:31" x14ac:dyDescent="0.3">
      <c r="A2782">
        <v>2715329</v>
      </c>
      <c r="B2782">
        <v>1</v>
      </c>
      <c r="C2782" t="s">
        <v>80</v>
      </c>
      <c r="D2782" t="s">
        <v>106</v>
      </c>
      <c r="E2782" t="s">
        <v>161</v>
      </c>
      <c r="F2782" t="s">
        <v>6562</v>
      </c>
      <c r="G2782" t="s">
        <v>163</v>
      </c>
      <c r="H2782" t="s">
        <v>135</v>
      </c>
      <c r="I2782" t="s">
        <v>136</v>
      </c>
      <c r="J2782" t="s">
        <v>137</v>
      </c>
      <c r="K2782" t="s">
        <v>138</v>
      </c>
      <c r="L2782" t="s">
        <v>8029</v>
      </c>
      <c r="M2782" t="s">
        <v>8030</v>
      </c>
      <c r="N2782">
        <v>2.6291666660000002</v>
      </c>
      <c r="O2782">
        <v>0</v>
      </c>
      <c r="P2782">
        <v>21</v>
      </c>
      <c r="Q2782">
        <v>0</v>
      </c>
      <c r="R2782">
        <v>1</v>
      </c>
      <c r="S2782">
        <v>0</v>
      </c>
      <c r="T2782">
        <v>7</v>
      </c>
      <c r="U2782">
        <v>0</v>
      </c>
      <c r="V2782">
        <v>0</v>
      </c>
      <c r="W2782">
        <v>0</v>
      </c>
      <c r="X2782">
        <v>5.8570342663492196</v>
      </c>
      <c r="Y2782">
        <v>0</v>
      </c>
      <c r="Z2782">
        <v>0.15438589952545834</v>
      </c>
      <c r="AA2782">
        <v>0</v>
      </c>
      <c r="AB2782">
        <v>10.495596005319076</v>
      </c>
      <c r="AC2782">
        <v>0</v>
      </c>
      <c r="AD2782">
        <v>0</v>
      </c>
      <c r="AE2782">
        <v>16.507016171193754</v>
      </c>
    </row>
    <row r="2783" spans="1:31" x14ac:dyDescent="0.3">
      <c r="A2783">
        <v>2714596</v>
      </c>
      <c r="B2783">
        <v>1</v>
      </c>
      <c r="C2783" t="s">
        <v>80</v>
      </c>
      <c r="D2783" t="s">
        <v>103</v>
      </c>
      <c r="E2783" t="s">
        <v>173</v>
      </c>
      <c r="F2783" t="s">
        <v>8031</v>
      </c>
      <c r="G2783" t="s">
        <v>152</v>
      </c>
      <c r="H2783" t="s">
        <v>153</v>
      </c>
      <c r="I2783" t="s">
        <v>136</v>
      </c>
      <c r="J2783" t="s">
        <v>137</v>
      </c>
      <c r="K2783" t="s">
        <v>138</v>
      </c>
      <c r="L2783" t="s">
        <v>8032</v>
      </c>
      <c r="M2783" t="s">
        <v>8033</v>
      </c>
      <c r="N2783">
        <v>0.17361111100000001</v>
      </c>
      <c r="O2783">
        <v>30</v>
      </c>
      <c r="P2783">
        <v>6055</v>
      </c>
      <c r="Q2783">
        <v>71</v>
      </c>
      <c r="R2783">
        <v>684</v>
      </c>
      <c r="S2783">
        <v>136</v>
      </c>
      <c r="T2783">
        <v>1947</v>
      </c>
      <c r="U2783">
        <v>21</v>
      </c>
      <c r="V2783">
        <v>8</v>
      </c>
      <c r="W2783">
        <v>2.4194927052307298</v>
      </c>
      <c r="X2783">
        <v>150.23798892923509</v>
      </c>
      <c r="Y2783">
        <v>44.630757645415123</v>
      </c>
      <c r="Z2783">
        <v>13.651203210147914</v>
      </c>
      <c r="AA2783">
        <v>66.171432448321895</v>
      </c>
      <c r="AB2783">
        <v>78.896427755110167</v>
      </c>
      <c r="AC2783">
        <v>215.62431597270967</v>
      </c>
      <c r="AD2783">
        <v>4.7362499436317718</v>
      </c>
      <c r="AE2783">
        <v>576.36786860980237</v>
      </c>
    </row>
    <row r="2784" spans="1:31" x14ac:dyDescent="0.3">
      <c r="A2784">
        <v>2714765</v>
      </c>
      <c r="B2784">
        <v>1</v>
      </c>
      <c r="C2784" t="s">
        <v>81</v>
      </c>
      <c r="D2784" t="s">
        <v>115</v>
      </c>
      <c r="E2784" t="s">
        <v>150</v>
      </c>
      <c r="F2784" t="s">
        <v>8034</v>
      </c>
      <c r="G2784" t="s">
        <v>152</v>
      </c>
      <c r="H2784" t="s">
        <v>153</v>
      </c>
      <c r="I2784" t="s">
        <v>136</v>
      </c>
      <c r="J2784" t="s">
        <v>137</v>
      </c>
      <c r="K2784" t="s">
        <v>138</v>
      </c>
      <c r="L2784" t="s">
        <v>8035</v>
      </c>
      <c r="M2784" t="s">
        <v>8036</v>
      </c>
      <c r="N2784">
        <v>0.168333333</v>
      </c>
      <c r="O2784">
        <v>1</v>
      </c>
      <c r="P2784">
        <v>681</v>
      </c>
      <c r="Q2784">
        <v>6</v>
      </c>
      <c r="R2784">
        <v>88</v>
      </c>
      <c r="S2784">
        <v>4</v>
      </c>
      <c r="T2784">
        <v>24</v>
      </c>
      <c r="U2784">
        <v>0</v>
      </c>
      <c r="V2784">
        <v>0</v>
      </c>
      <c r="W2784">
        <v>2.6037152590000001E-2</v>
      </c>
      <c r="X2784">
        <v>4.9441089171824517</v>
      </c>
      <c r="Y2784">
        <v>2.0765892454893002</v>
      </c>
      <c r="Z2784">
        <v>1.2107866671555199</v>
      </c>
      <c r="AA2784">
        <v>1.4025884479152952</v>
      </c>
      <c r="AB2784">
        <v>0.46044515418876003</v>
      </c>
      <c r="AC2784">
        <v>0</v>
      </c>
      <c r="AD2784">
        <v>0</v>
      </c>
      <c r="AE2784">
        <v>10.120555584521327</v>
      </c>
    </row>
    <row r="2785" spans="1:31" x14ac:dyDescent="0.3">
      <c r="A2785">
        <v>2715429</v>
      </c>
      <c r="B2785">
        <v>1</v>
      </c>
      <c r="C2785" t="s">
        <v>80</v>
      </c>
      <c r="D2785" t="s">
        <v>84</v>
      </c>
      <c r="E2785" t="s">
        <v>145</v>
      </c>
      <c r="F2785" t="s">
        <v>8037</v>
      </c>
      <c r="G2785" t="s">
        <v>230</v>
      </c>
      <c r="H2785" t="s">
        <v>135</v>
      </c>
      <c r="I2785" t="s">
        <v>136</v>
      </c>
      <c r="J2785" t="s">
        <v>137</v>
      </c>
      <c r="K2785" t="s">
        <v>138</v>
      </c>
      <c r="L2785" t="s">
        <v>8038</v>
      </c>
      <c r="M2785" t="s">
        <v>8039</v>
      </c>
      <c r="N2785">
        <v>2.0805555550000001</v>
      </c>
      <c r="O2785">
        <v>0</v>
      </c>
      <c r="P2785">
        <v>3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1.4486088549184799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1.4486088549184799</v>
      </c>
    </row>
    <row r="2786" spans="1:31" x14ac:dyDescent="0.3">
      <c r="A2786">
        <v>2714619</v>
      </c>
      <c r="B2786">
        <v>1</v>
      </c>
      <c r="C2786" t="s">
        <v>80</v>
      </c>
      <c r="D2786" t="s">
        <v>104</v>
      </c>
      <c r="E2786" t="s">
        <v>213</v>
      </c>
      <c r="F2786" t="s">
        <v>8040</v>
      </c>
      <c r="G2786" t="s">
        <v>2306</v>
      </c>
      <c r="H2786" t="s">
        <v>153</v>
      </c>
      <c r="I2786" t="s">
        <v>136</v>
      </c>
      <c r="J2786" t="s">
        <v>3</v>
      </c>
      <c r="K2786" t="s">
        <v>138</v>
      </c>
      <c r="L2786" t="s">
        <v>8041</v>
      </c>
      <c r="M2786" t="s">
        <v>8042</v>
      </c>
      <c r="N2786">
        <v>10.447222222000001</v>
      </c>
      <c r="O2786">
        <v>0</v>
      </c>
      <c r="P2786">
        <v>2094</v>
      </c>
      <c r="Q2786">
        <v>0</v>
      </c>
      <c r="R2786">
        <v>20</v>
      </c>
      <c r="S2786">
        <v>1</v>
      </c>
      <c r="T2786">
        <v>234</v>
      </c>
      <c r="U2786">
        <v>1</v>
      </c>
      <c r="V2786">
        <v>0</v>
      </c>
      <c r="W2786">
        <v>0</v>
      </c>
      <c r="X2786">
        <v>4059.7056374132007</v>
      </c>
      <c r="Y2786">
        <v>0</v>
      </c>
      <c r="Z2786">
        <v>2.3964698780105205</v>
      </c>
      <c r="AA2786">
        <v>13.820012546309387</v>
      </c>
      <c r="AB2786">
        <v>892.24621075348898</v>
      </c>
      <c r="AC2786">
        <v>1440.2386223549922</v>
      </c>
      <c r="AD2786">
        <v>0</v>
      </c>
      <c r="AE2786">
        <v>6408.4069529460021</v>
      </c>
    </row>
    <row r="2787" spans="1:31" x14ac:dyDescent="0.3">
      <c r="A2787">
        <v>2714742</v>
      </c>
      <c r="B2787">
        <v>1</v>
      </c>
      <c r="C2787" t="s">
        <v>80</v>
      </c>
      <c r="D2787" t="s">
        <v>100</v>
      </c>
      <c r="E2787" t="s">
        <v>213</v>
      </c>
      <c r="F2787" t="s">
        <v>8043</v>
      </c>
      <c r="G2787" t="s">
        <v>152</v>
      </c>
      <c r="H2787" t="s">
        <v>153</v>
      </c>
      <c r="I2787" t="s">
        <v>136</v>
      </c>
      <c r="J2787" t="s">
        <v>137</v>
      </c>
      <c r="K2787" t="s">
        <v>138</v>
      </c>
      <c r="L2787" t="s">
        <v>8044</v>
      </c>
      <c r="M2787" t="s">
        <v>8045</v>
      </c>
      <c r="N2787">
        <v>1.5266666659999999</v>
      </c>
      <c r="O2787">
        <v>3</v>
      </c>
      <c r="P2787">
        <v>279</v>
      </c>
      <c r="Q2787">
        <v>19</v>
      </c>
      <c r="R2787">
        <v>45</v>
      </c>
      <c r="S2787">
        <v>10</v>
      </c>
      <c r="T2787">
        <v>26</v>
      </c>
      <c r="U2787">
        <v>0</v>
      </c>
      <c r="V2787">
        <v>0</v>
      </c>
      <c r="W2787">
        <v>6.5514772303354665</v>
      </c>
      <c r="X2787">
        <v>100.61779652237823</v>
      </c>
      <c r="Y2787">
        <v>14.026546267169842</v>
      </c>
      <c r="Z2787">
        <v>20.665417933699285</v>
      </c>
      <c r="AA2787">
        <v>53.083118698034227</v>
      </c>
      <c r="AB2787">
        <v>38.00464072889244</v>
      </c>
      <c r="AC2787">
        <v>0</v>
      </c>
      <c r="AD2787">
        <v>0</v>
      </c>
      <c r="AE2787">
        <v>232.9489973805095</v>
      </c>
    </row>
    <row r="2788" spans="1:31" x14ac:dyDescent="0.3">
      <c r="A2788">
        <v>2715283</v>
      </c>
      <c r="B2788">
        <v>1</v>
      </c>
      <c r="C2788" t="s">
        <v>81</v>
      </c>
      <c r="D2788" t="s">
        <v>117</v>
      </c>
      <c r="E2788" t="s">
        <v>156</v>
      </c>
      <c r="F2788" t="s">
        <v>8046</v>
      </c>
      <c r="G2788" t="s">
        <v>185</v>
      </c>
      <c r="H2788" t="s">
        <v>153</v>
      </c>
      <c r="I2788" t="s">
        <v>136</v>
      </c>
      <c r="J2788" t="s">
        <v>137</v>
      </c>
      <c r="K2788" t="s">
        <v>138</v>
      </c>
      <c r="L2788" t="s">
        <v>8047</v>
      </c>
      <c r="M2788" t="s">
        <v>8048</v>
      </c>
      <c r="N2788">
        <v>1.8038888879999999</v>
      </c>
      <c r="O2788">
        <v>1</v>
      </c>
      <c r="P2788">
        <v>47</v>
      </c>
      <c r="Q2788">
        <v>1</v>
      </c>
      <c r="R2788">
        <v>1</v>
      </c>
      <c r="S2788">
        <v>0</v>
      </c>
      <c r="T2788">
        <v>0</v>
      </c>
      <c r="U2788">
        <v>0</v>
      </c>
      <c r="V2788">
        <v>0</v>
      </c>
      <c r="W2788">
        <v>0.36919025146666662</v>
      </c>
      <c r="X2788">
        <v>7.6478394896540234</v>
      </c>
      <c r="Y2788">
        <v>0.98146085526487503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8.9984905963855635</v>
      </c>
    </row>
    <row r="2789" spans="1:31" x14ac:dyDescent="0.3">
      <c r="A2789">
        <v>2714805</v>
      </c>
      <c r="B2789">
        <v>1</v>
      </c>
      <c r="C2789" t="s">
        <v>80</v>
      </c>
      <c r="D2789" t="s">
        <v>91</v>
      </c>
      <c r="E2789" t="s">
        <v>150</v>
      </c>
      <c r="F2789" t="s">
        <v>8049</v>
      </c>
      <c r="G2789" t="s">
        <v>152</v>
      </c>
      <c r="H2789" t="s">
        <v>153</v>
      </c>
      <c r="I2789" t="s">
        <v>136</v>
      </c>
      <c r="J2789" t="s">
        <v>137</v>
      </c>
      <c r="K2789" t="s">
        <v>138</v>
      </c>
      <c r="L2789" t="s">
        <v>7720</v>
      </c>
      <c r="M2789" t="s">
        <v>8050</v>
      </c>
      <c r="N2789">
        <v>0.98472222200000004</v>
      </c>
      <c r="O2789">
        <v>6</v>
      </c>
      <c r="P2789">
        <v>29</v>
      </c>
      <c r="Q2789">
        <v>40</v>
      </c>
      <c r="R2789">
        <v>22</v>
      </c>
      <c r="S2789">
        <v>29</v>
      </c>
      <c r="T2789">
        <v>67</v>
      </c>
      <c r="U2789">
        <v>1</v>
      </c>
      <c r="V2789">
        <v>0</v>
      </c>
      <c r="W2789">
        <v>15.44897408799563</v>
      </c>
      <c r="X2789">
        <v>5.1131024684042137</v>
      </c>
      <c r="Y2789">
        <v>24.935894652271294</v>
      </c>
      <c r="Z2789">
        <v>2.3548280392127836</v>
      </c>
      <c r="AA2789">
        <v>138.26300995242883</v>
      </c>
      <c r="AB2789">
        <v>55.813635461957077</v>
      </c>
      <c r="AC2789">
        <v>7.8003559786402077</v>
      </c>
      <c r="AD2789">
        <v>0</v>
      </c>
      <c r="AE2789">
        <v>249.72980064091001</v>
      </c>
    </row>
    <row r="2790" spans="1:31" x14ac:dyDescent="0.3">
      <c r="A2790">
        <v>2715552</v>
      </c>
      <c r="B2790">
        <v>1</v>
      </c>
      <c r="C2790" t="s">
        <v>80</v>
      </c>
      <c r="D2790" t="s">
        <v>87</v>
      </c>
      <c r="E2790" t="s">
        <v>132</v>
      </c>
      <c r="F2790" t="s">
        <v>8027</v>
      </c>
      <c r="G2790" t="s">
        <v>170</v>
      </c>
      <c r="H2790" t="s">
        <v>135</v>
      </c>
      <c r="I2790" t="s">
        <v>136</v>
      </c>
      <c r="J2790" t="s">
        <v>137</v>
      </c>
      <c r="K2790" t="s">
        <v>138</v>
      </c>
      <c r="L2790" t="s">
        <v>8051</v>
      </c>
      <c r="M2790" t="s">
        <v>8052</v>
      </c>
      <c r="N2790">
        <v>1.3302777770000001</v>
      </c>
      <c r="O2790">
        <v>0</v>
      </c>
      <c r="P2790">
        <v>834</v>
      </c>
      <c r="Q2790">
        <v>0</v>
      </c>
      <c r="R2790">
        <v>0</v>
      </c>
      <c r="S2790">
        <v>0</v>
      </c>
      <c r="T2790">
        <v>147</v>
      </c>
      <c r="U2790">
        <v>0</v>
      </c>
      <c r="V2790">
        <v>0</v>
      </c>
      <c r="W2790">
        <v>0</v>
      </c>
      <c r="X2790">
        <v>240.11349078712007</v>
      </c>
      <c r="Y2790">
        <v>0</v>
      </c>
      <c r="Z2790">
        <v>0</v>
      </c>
      <c r="AA2790">
        <v>0</v>
      </c>
      <c r="AB2790">
        <v>113.46063682893136</v>
      </c>
      <c r="AC2790">
        <v>0</v>
      </c>
      <c r="AD2790">
        <v>0</v>
      </c>
      <c r="AE2790">
        <v>353.57412761605144</v>
      </c>
    </row>
    <row r="2791" spans="1:31" x14ac:dyDescent="0.3">
      <c r="A2791">
        <v>2715137</v>
      </c>
      <c r="B2791">
        <v>1</v>
      </c>
      <c r="C2791" t="s">
        <v>80</v>
      </c>
      <c r="D2791" t="s">
        <v>85</v>
      </c>
      <c r="E2791" t="s">
        <v>200</v>
      </c>
      <c r="F2791" t="s">
        <v>8053</v>
      </c>
      <c r="G2791" t="s">
        <v>543</v>
      </c>
      <c r="H2791" t="s">
        <v>135</v>
      </c>
      <c r="I2791" t="s">
        <v>136</v>
      </c>
      <c r="J2791" t="s">
        <v>137</v>
      </c>
      <c r="K2791" t="s">
        <v>138</v>
      </c>
      <c r="L2791" t="s">
        <v>8054</v>
      </c>
      <c r="M2791" t="s">
        <v>8055</v>
      </c>
      <c r="N2791">
        <v>1.174722222</v>
      </c>
      <c r="O2791">
        <v>0</v>
      </c>
      <c r="P2791">
        <v>51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8.8869680107478235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8.8869680107478235</v>
      </c>
    </row>
    <row r="2792" spans="1:31" x14ac:dyDescent="0.3">
      <c r="A2792">
        <v>2715487</v>
      </c>
      <c r="B2792">
        <v>2</v>
      </c>
      <c r="C2792" t="s">
        <v>80</v>
      </c>
      <c r="D2792" t="s">
        <v>106</v>
      </c>
      <c r="E2792" t="s">
        <v>132</v>
      </c>
      <c r="F2792" t="s">
        <v>8056</v>
      </c>
      <c r="G2792" t="s">
        <v>163</v>
      </c>
      <c r="H2792" t="s">
        <v>135</v>
      </c>
      <c r="I2792" t="s">
        <v>136</v>
      </c>
      <c r="J2792" t="s">
        <v>137</v>
      </c>
      <c r="K2792" t="s">
        <v>138</v>
      </c>
      <c r="L2792" t="s">
        <v>8057</v>
      </c>
      <c r="M2792" t="s">
        <v>8058</v>
      </c>
      <c r="N2792">
        <v>0.43777777699999998</v>
      </c>
      <c r="O2792">
        <v>0</v>
      </c>
      <c r="P2792">
        <v>90</v>
      </c>
      <c r="Q2792">
        <v>0</v>
      </c>
      <c r="R2792">
        <v>2</v>
      </c>
      <c r="S2792">
        <v>0</v>
      </c>
      <c r="T2792">
        <v>14</v>
      </c>
      <c r="U2792">
        <v>0</v>
      </c>
      <c r="V2792">
        <v>0</v>
      </c>
      <c r="W2792">
        <v>0</v>
      </c>
      <c r="X2792">
        <v>7.7137340626412207</v>
      </c>
      <c r="Y2792">
        <v>0</v>
      </c>
      <c r="Z2792">
        <v>0.47502738444000003</v>
      </c>
      <c r="AA2792">
        <v>0</v>
      </c>
      <c r="AB2792">
        <v>3.1182727691117864</v>
      </c>
      <c r="AC2792">
        <v>0</v>
      </c>
      <c r="AD2792">
        <v>0</v>
      </c>
      <c r="AE2792">
        <v>11.307034216193008</v>
      </c>
    </row>
    <row r="2793" spans="1:31" x14ac:dyDescent="0.3">
      <c r="A2793">
        <v>2715343</v>
      </c>
      <c r="B2793">
        <v>1</v>
      </c>
      <c r="C2793" t="s">
        <v>80</v>
      </c>
      <c r="D2793" t="s">
        <v>83</v>
      </c>
      <c r="E2793" t="s">
        <v>156</v>
      </c>
      <c r="F2793" t="s">
        <v>8059</v>
      </c>
      <c r="G2793" t="s">
        <v>2928</v>
      </c>
      <c r="H2793" t="s">
        <v>153</v>
      </c>
      <c r="I2793" t="s">
        <v>136</v>
      </c>
      <c r="J2793" t="s">
        <v>137</v>
      </c>
      <c r="K2793" t="s">
        <v>138</v>
      </c>
      <c r="L2793" t="s">
        <v>8060</v>
      </c>
      <c r="M2793" t="s">
        <v>8061</v>
      </c>
      <c r="N2793">
        <v>2.2713888880000002</v>
      </c>
      <c r="O2793">
        <v>0</v>
      </c>
      <c r="P2793">
        <v>287</v>
      </c>
      <c r="Q2793">
        <v>0</v>
      </c>
      <c r="R2793">
        <v>0</v>
      </c>
      <c r="S2793">
        <v>0</v>
      </c>
      <c r="T2793">
        <v>11</v>
      </c>
      <c r="U2793">
        <v>0</v>
      </c>
      <c r="V2793">
        <v>0</v>
      </c>
      <c r="W2793">
        <v>0</v>
      </c>
      <c r="X2793">
        <v>115.69398992958664</v>
      </c>
      <c r="Y2793">
        <v>0</v>
      </c>
      <c r="Z2793">
        <v>0</v>
      </c>
      <c r="AA2793">
        <v>0</v>
      </c>
      <c r="AB2793">
        <v>9.9665183445586774</v>
      </c>
      <c r="AC2793">
        <v>0</v>
      </c>
      <c r="AD2793">
        <v>0</v>
      </c>
      <c r="AE2793">
        <v>125.66050827414531</v>
      </c>
    </row>
    <row r="2794" spans="1:31" x14ac:dyDescent="0.3">
      <c r="A2794">
        <v>2715097</v>
      </c>
      <c r="B2794">
        <v>1</v>
      </c>
      <c r="C2794" t="s">
        <v>80</v>
      </c>
      <c r="D2794" t="s">
        <v>85</v>
      </c>
      <c r="E2794" t="s">
        <v>200</v>
      </c>
      <c r="F2794" t="s">
        <v>8062</v>
      </c>
      <c r="G2794" t="s">
        <v>543</v>
      </c>
      <c r="H2794" t="s">
        <v>135</v>
      </c>
      <c r="I2794" t="s">
        <v>136</v>
      </c>
      <c r="J2794" t="s">
        <v>137</v>
      </c>
      <c r="K2794" t="s">
        <v>138</v>
      </c>
      <c r="L2794" t="s">
        <v>8063</v>
      </c>
      <c r="M2794" t="s">
        <v>8064</v>
      </c>
      <c r="N2794">
        <v>1.1972222219999999</v>
      </c>
      <c r="O2794">
        <v>0</v>
      </c>
      <c r="P2794">
        <v>189</v>
      </c>
      <c r="Q2794">
        <v>0</v>
      </c>
      <c r="R2794">
        <v>0</v>
      </c>
      <c r="S2794">
        <v>0</v>
      </c>
      <c r="T2794">
        <v>12</v>
      </c>
      <c r="U2794">
        <v>0</v>
      </c>
      <c r="V2794">
        <v>0</v>
      </c>
      <c r="W2794">
        <v>0</v>
      </c>
      <c r="X2794">
        <v>42.295792981980952</v>
      </c>
      <c r="Y2794">
        <v>0</v>
      </c>
      <c r="Z2794">
        <v>0</v>
      </c>
      <c r="AA2794">
        <v>0</v>
      </c>
      <c r="AB2794">
        <v>1.3009391300914499</v>
      </c>
      <c r="AC2794">
        <v>0</v>
      </c>
      <c r="AD2794">
        <v>0</v>
      </c>
      <c r="AE2794">
        <v>43.596732112072402</v>
      </c>
    </row>
    <row r="2795" spans="1:31" x14ac:dyDescent="0.3">
      <c r="A2795">
        <v>2714705</v>
      </c>
      <c r="B2795">
        <v>1</v>
      </c>
      <c r="C2795" t="s">
        <v>80</v>
      </c>
      <c r="D2795" t="s">
        <v>92</v>
      </c>
      <c r="E2795" t="s">
        <v>150</v>
      </c>
      <c r="F2795" t="s">
        <v>8065</v>
      </c>
      <c r="G2795" t="s">
        <v>152</v>
      </c>
      <c r="H2795" t="s">
        <v>153</v>
      </c>
      <c r="I2795" t="s">
        <v>136</v>
      </c>
      <c r="J2795" t="s">
        <v>137</v>
      </c>
      <c r="K2795" t="s">
        <v>138</v>
      </c>
      <c r="L2795" t="s">
        <v>8066</v>
      </c>
      <c r="M2795" t="s">
        <v>8067</v>
      </c>
      <c r="N2795">
        <v>0.38861111100000001</v>
      </c>
      <c r="O2795">
        <v>0</v>
      </c>
      <c r="P2795">
        <v>0</v>
      </c>
      <c r="Q2795">
        <v>0</v>
      </c>
      <c r="R2795">
        <v>0</v>
      </c>
      <c r="S2795">
        <v>8</v>
      </c>
      <c r="T2795">
        <v>0</v>
      </c>
      <c r="U2795">
        <v>1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3.1695419068260002</v>
      </c>
      <c r="AD2795">
        <v>0</v>
      </c>
      <c r="AE2795">
        <v>3.1695419068260002</v>
      </c>
    </row>
    <row r="2796" spans="1:31" x14ac:dyDescent="0.3">
      <c r="A2796">
        <v>2715492</v>
      </c>
      <c r="B2796">
        <v>1</v>
      </c>
      <c r="C2796" t="s">
        <v>80</v>
      </c>
      <c r="D2796" t="s">
        <v>96</v>
      </c>
      <c r="E2796" t="s">
        <v>150</v>
      </c>
      <c r="F2796" t="s">
        <v>8068</v>
      </c>
      <c r="G2796" t="s">
        <v>152</v>
      </c>
      <c r="H2796" t="s">
        <v>153</v>
      </c>
      <c r="I2796" t="s">
        <v>136</v>
      </c>
      <c r="J2796" t="s">
        <v>137</v>
      </c>
      <c r="K2796" t="s">
        <v>138</v>
      </c>
      <c r="L2796" t="s">
        <v>8069</v>
      </c>
      <c r="M2796" t="s">
        <v>8070</v>
      </c>
      <c r="N2796">
        <v>0.14222222200000001</v>
      </c>
      <c r="O2796">
        <v>0</v>
      </c>
      <c r="P2796">
        <v>564</v>
      </c>
      <c r="Q2796">
        <v>0</v>
      </c>
      <c r="R2796">
        <v>1</v>
      </c>
      <c r="S2796">
        <v>7</v>
      </c>
      <c r="T2796">
        <v>42</v>
      </c>
      <c r="U2796">
        <v>0</v>
      </c>
      <c r="V2796">
        <v>0</v>
      </c>
      <c r="W2796">
        <v>0</v>
      </c>
      <c r="X2796">
        <v>8.3031253090218691</v>
      </c>
      <c r="Y2796">
        <v>0</v>
      </c>
      <c r="Z2796">
        <v>0</v>
      </c>
      <c r="AA2796">
        <v>109.31811946931199</v>
      </c>
      <c r="AB2796">
        <v>15.740313892023464</v>
      </c>
      <c r="AC2796">
        <v>0</v>
      </c>
      <c r="AD2796">
        <v>0</v>
      </c>
      <c r="AE2796">
        <v>133.36155867035731</v>
      </c>
    </row>
    <row r="2797" spans="1:31" x14ac:dyDescent="0.3">
      <c r="A2797">
        <v>2714871</v>
      </c>
      <c r="B2797">
        <v>1</v>
      </c>
      <c r="C2797" t="s">
        <v>80</v>
      </c>
      <c r="D2797" t="s">
        <v>93</v>
      </c>
      <c r="E2797" t="s">
        <v>150</v>
      </c>
      <c r="F2797" t="s">
        <v>338</v>
      </c>
      <c r="G2797" t="s">
        <v>152</v>
      </c>
      <c r="H2797" t="s">
        <v>153</v>
      </c>
      <c r="I2797" t="s">
        <v>136</v>
      </c>
      <c r="J2797" t="s">
        <v>137</v>
      </c>
      <c r="K2797" t="s">
        <v>138</v>
      </c>
      <c r="L2797" t="s">
        <v>8071</v>
      </c>
      <c r="M2797" t="s">
        <v>8072</v>
      </c>
      <c r="N2797">
        <v>0.41527777700000001</v>
      </c>
      <c r="O2797">
        <v>0</v>
      </c>
      <c r="P2797">
        <v>1134</v>
      </c>
      <c r="Q2797">
        <v>1</v>
      </c>
      <c r="R2797">
        <v>311</v>
      </c>
      <c r="S2797">
        <v>4</v>
      </c>
      <c r="T2797">
        <v>325</v>
      </c>
      <c r="U2797">
        <v>0</v>
      </c>
      <c r="V2797">
        <v>0</v>
      </c>
      <c r="W2797">
        <v>0</v>
      </c>
      <c r="X2797">
        <v>35.430390516158361</v>
      </c>
      <c r="Y2797">
        <v>0</v>
      </c>
      <c r="Z2797">
        <v>8.1305821166899275</v>
      </c>
      <c r="AA2797">
        <v>4.3758461179444383</v>
      </c>
      <c r="AB2797">
        <v>19.113151590181349</v>
      </c>
      <c r="AC2797">
        <v>0</v>
      </c>
      <c r="AD2797">
        <v>0</v>
      </c>
      <c r="AE2797">
        <v>67.049970340974085</v>
      </c>
    </row>
    <row r="2798" spans="1:31" x14ac:dyDescent="0.3">
      <c r="A2798">
        <v>2715057</v>
      </c>
      <c r="B2798">
        <v>1</v>
      </c>
      <c r="C2798" t="s">
        <v>80</v>
      </c>
      <c r="D2798" t="s">
        <v>106</v>
      </c>
      <c r="E2798" t="s">
        <v>132</v>
      </c>
      <c r="F2798" t="s">
        <v>8073</v>
      </c>
      <c r="G2798" t="s">
        <v>134</v>
      </c>
      <c r="H2798" t="s">
        <v>135</v>
      </c>
      <c r="I2798" t="s">
        <v>136</v>
      </c>
      <c r="J2798" t="s">
        <v>137</v>
      </c>
      <c r="K2798" t="s">
        <v>138</v>
      </c>
      <c r="L2798" t="s">
        <v>8074</v>
      </c>
      <c r="M2798" t="s">
        <v>8075</v>
      </c>
      <c r="N2798">
        <v>2.082777777</v>
      </c>
      <c r="O2798">
        <v>0</v>
      </c>
      <c r="P2798">
        <v>93</v>
      </c>
      <c r="Q2798">
        <v>0</v>
      </c>
      <c r="R2798">
        <v>0</v>
      </c>
      <c r="S2798">
        <v>0</v>
      </c>
      <c r="T2798">
        <v>5</v>
      </c>
      <c r="U2798">
        <v>0</v>
      </c>
      <c r="V2798">
        <v>0</v>
      </c>
      <c r="W2798">
        <v>0</v>
      </c>
      <c r="X2798">
        <v>19.624707349529267</v>
      </c>
      <c r="Y2798">
        <v>0</v>
      </c>
      <c r="Z2798">
        <v>0</v>
      </c>
      <c r="AA2798">
        <v>0</v>
      </c>
      <c r="AB2798">
        <v>0.66180110418592597</v>
      </c>
      <c r="AC2798">
        <v>0</v>
      </c>
      <c r="AD2798">
        <v>0</v>
      </c>
      <c r="AE2798">
        <v>20.286508453715193</v>
      </c>
    </row>
    <row r="2799" spans="1:31" x14ac:dyDescent="0.3">
      <c r="A2799">
        <v>2714891</v>
      </c>
      <c r="B2799">
        <v>1</v>
      </c>
      <c r="C2799" t="s">
        <v>80</v>
      </c>
      <c r="D2799" t="s">
        <v>108</v>
      </c>
      <c r="E2799" t="s">
        <v>213</v>
      </c>
      <c r="F2799" t="s">
        <v>8076</v>
      </c>
      <c r="G2799" t="s">
        <v>152</v>
      </c>
      <c r="H2799" t="s">
        <v>153</v>
      </c>
      <c r="I2799" t="s">
        <v>136</v>
      </c>
      <c r="J2799" t="s">
        <v>137</v>
      </c>
      <c r="K2799" t="s">
        <v>138</v>
      </c>
      <c r="L2799" t="s">
        <v>8077</v>
      </c>
      <c r="M2799" t="s">
        <v>8078</v>
      </c>
      <c r="N2799">
        <v>0.74416666600000003</v>
      </c>
      <c r="O2799">
        <v>0</v>
      </c>
      <c r="P2799">
        <v>1940</v>
      </c>
      <c r="Q2799">
        <v>1</v>
      </c>
      <c r="R2799">
        <v>307</v>
      </c>
      <c r="S2799">
        <v>12</v>
      </c>
      <c r="T2799">
        <v>233</v>
      </c>
      <c r="U2799">
        <v>0</v>
      </c>
      <c r="V2799">
        <v>0</v>
      </c>
      <c r="W2799">
        <v>0</v>
      </c>
      <c r="X2799">
        <v>151.76418626850682</v>
      </c>
      <c r="Y2799">
        <v>21.410486866105472</v>
      </c>
      <c r="Z2799">
        <v>9.4843043806201237</v>
      </c>
      <c r="AA2799">
        <v>43.179858148846371</v>
      </c>
      <c r="AB2799">
        <v>52.293859832580239</v>
      </c>
      <c r="AC2799">
        <v>0</v>
      </c>
      <c r="AD2799">
        <v>0</v>
      </c>
      <c r="AE2799">
        <v>278.13269549665904</v>
      </c>
    </row>
    <row r="2800" spans="1:31" x14ac:dyDescent="0.3">
      <c r="A2800">
        <v>2715555</v>
      </c>
      <c r="B2800">
        <v>1</v>
      </c>
      <c r="C2800" t="s">
        <v>80</v>
      </c>
      <c r="D2800" t="s">
        <v>87</v>
      </c>
      <c r="E2800" t="s">
        <v>145</v>
      </c>
      <c r="F2800" t="s">
        <v>8079</v>
      </c>
      <c r="G2800" t="s">
        <v>181</v>
      </c>
      <c r="H2800" t="s">
        <v>135</v>
      </c>
      <c r="I2800" t="s">
        <v>136</v>
      </c>
      <c r="J2800" t="s">
        <v>137</v>
      </c>
      <c r="K2800" t="s">
        <v>138</v>
      </c>
      <c r="L2800" t="s">
        <v>8080</v>
      </c>
      <c r="M2800" t="s">
        <v>8081</v>
      </c>
      <c r="N2800">
        <v>4.8397222219999998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1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13.402766567084106</v>
      </c>
      <c r="AC2800">
        <v>0</v>
      </c>
      <c r="AD2800">
        <v>0</v>
      </c>
      <c r="AE2800">
        <v>13.402766567084106</v>
      </c>
    </row>
    <row r="2801" spans="1:31" x14ac:dyDescent="0.3">
      <c r="A2801">
        <v>2715157</v>
      </c>
      <c r="B2801">
        <v>1</v>
      </c>
      <c r="C2801" t="s">
        <v>80</v>
      </c>
      <c r="D2801" t="s">
        <v>103</v>
      </c>
      <c r="E2801" t="s">
        <v>150</v>
      </c>
      <c r="F2801" t="s">
        <v>8082</v>
      </c>
      <c r="G2801" t="s">
        <v>152</v>
      </c>
      <c r="H2801" t="s">
        <v>153</v>
      </c>
      <c r="I2801" t="s">
        <v>136</v>
      </c>
      <c r="J2801" t="s">
        <v>137</v>
      </c>
      <c r="K2801" t="s">
        <v>138</v>
      </c>
      <c r="L2801" t="s">
        <v>8083</v>
      </c>
      <c r="M2801" t="s">
        <v>8084</v>
      </c>
      <c r="N2801">
        <v>2.4241666660000001</v>
      </c>
      <c r="O2801">
        <v>0</v>
      </c>
      <c r="P2801">
        <v>2</v>
      </c>
      <c r="Q2801">
        <v>7</v>
      </c>
      <c r="R2801">
        <v>11</v>
      </c>
      <c r="S2801">
        <v>21</v>
      </c>
      <c r="T2801">
        <v>18</v>
      </c>
      <c r="U2801">
        <v>37</v>
      </c>
      <c r="V2801">
        <v>7</v>
      </c>
      <c r="W2801">
        <v>0</v>
      </c>
      <c r="X2801">
        <v>0</v>
      </c>
      <c r="Y2801">
        <v>26.508547733417362</v>
      </c>
      <c r="Z2801">
        <v>23.068772998901</v>
      </c>
      <c r="AA2801">
        <v>522.24282955418232</v>
      </c>
      <c r="AB2801">
        <v>48.448554163436881</v>
      </c>
      <c r="AC2801">
        <v>4301.5866056971181</v>
      </c>
      <c r="AD2801">
        <v>220.50901607575162</v>
      </c>
      <c r="AE2801">
        <v>5142.364326222807</v>
      </c>
    </row>
    <row r="2802" spans="1:31" x14ac:dyDescent="0.3">
      <c r="A2802">
        <v>2715034</v>
      </c>
      <c r="B2802">
        <v>1</v>
      </c>
      <c r="C2802" t="s">
        <v>81</v>
      </c>
      <c r="D2802" t="s">
        <v>127</v>
      </c>
      <c r="E2802" t="s">
        <v>156</v>
      </c>
      <c r="F2802" t="s">
        <v>8085</v>
      </c>
      <c r="G2802" t="s">
        <v>185</v>
      </c>
      <c r="H2802" t="s">
        <v>153</v>
      </c>
      <c r="I2802" t="s">
        <v>136</v>
      </c>
      <c r="J2802" t="s">
        <v>137</v>
      </c>
      <c r="K2802" t="s">
        <v>138</v>
      </c>
      <c r="L2802" t="s">
        <v>8086</v>
      </c>
      <c r="M2802" t="s">
        <v>8087</v>
      </c>
      <c r="N2802">
        <v>9.6172222220000005</v>
      </c>
      <c r="O2802">
        <v>2</v>
      </c>
      <c r="P2802">
        <v>2</v>
      </c>
      <c r="Q2802">
        <v>47</v>
      </c>
      <c r="R2802">
        <v>32</v>
      </c>
      <c r="S2802">
        <v>1</v>
      </c>
      <c r="T2802">
        <v>1</v>
      </c>
      <c r="U2802">
        <v>0</v>
      </c>
      <c r="V2802">
        <v>0</v>
      </c>
      <c r="W2802">
        <v>15.981254798474314</v>
      </c>
      <c r="X2802">
        <v>0</v>
      </c>
      <c r="Y2802">
        <v>67.634751887746773</v>
      </c>
      <c r="Z2802">
        <v>51.573754463997467</v>
      </c>
      <c r="AA2802">
        <v>0.87638995409251996</v>
      </c>
      <c r="AB2802">
        <v>0</v>
      </c>
      <c r="AC2802">
        <v>0</v>
      </c>
      <c r="AD2802">
        <v>0</v>
      </c>
      <c r="AE2802">
        <v>136.06615110431107</v>
      </c>
    </row>
    <row r="2803" spans="1:31" x14ac:dyDescent="0.3">
      <c r="A2803">
        <v>2715698</v>
      </c>
      <c r="B2803">
        <v>1</v>
      </c>
      <c r="C2803" t="s">
        <v>80</v>
      </c>
      <c r="D2803" t="s">
        <v>94</v>
      </c>
      <c r="E2803" t="s">
        <v>132</v>
      </c>
      <c r="F2803" t="s">
        <v>8088</v>
      </c>
      <c r="G2803" t="s">
        <v>409</v>
      </c>
      <c r="H2803" t="s">
        <v>135</v>
      </c>
      <c r="I2803" t="s">
        <v>136</v>
      </c>
      <c r="J2803" t="s">
        <v>137</v>
      </c>
      <c r="K2803" t="s">
        <v>138</v>
      </c>
      <c r="L2803" t="s">
        <v>8089</v>
      </c>
      <c r="M2803" t="s">
        <v>8090</v>
      </c>
      <c r="N2803">
        <v>1.481944444</v>
      </c>
      <c r="O2803">
        <v>0</v>
      </c>
      <c r="P2803">
        <v>105</v>
      </c>
      <c r="Q2803">
        <v>0</v>
      </c>
      <c r="R2803">
        <v>0</v>
      </c>
      <c r="S2803">
        <v>0</v>
      </c>
      <c r="T2803">
        <v>13</v>
      </c>
      <c r="U2803">
        <v>0</v>
      </c>
      <c r="V2803">
        <v>0</v>
      </c>
      <c r="W2803">
        <v>0</v>
      </c>
      <c r="X2803">
        <v>15.659152223652233</v>
      </c>
      <c r="Y2803">
        <v>0</v>
      </c>
      <c r="Z2803">
        <v>0</v>
      </c>
      <c r="AA2803">
        <v>0</v>
      </c>
      <c r="AB2803">
        <v>9.3115088366849861</v>
      </c>
      <c r="AC2803">
        <v>0</v>
      </c>
      <c r="AD2803">
        <v>0</v>
      </c>
      <c r="AE2803">
        <v>24.970661060337221</v>
      </c>
    </row>
    <row r="2804" spans="1:31" x14ac:dyDescent="0.3">
      <c r="A2804">
        <v>2714991</v>
      </c>
      <c r="B2804">
        <v>1</v>
      </c>
      <c r="C2804" t="s">
        <v>81</v>
      </c>
      <c r="D2804" t="s">
        <v>121</v>
      </c>
      <c r="E2804" t="s">
        <v>132</v>
      </c>
      <c r="F2804" t="s">
        <v>8091</v>
      </c>
      <c r="G2804" t="s">
        <v>134</v>
      </c>
      <c r="H2804" t="s">
        <v>135</v>
      </c>
      <c r="I2804" t="s">
        <v>136</v>
      </c>
      <c r="J2804" t="s">
        <v>137</v>
      </c>
      <c r="K2804" t="s">
        <v>138</v>
      </c>
      <c r="L2804" t="s">
        <v>8092</v>
      </c>
      <c r="M2804" t="s">
        <v>8093</v>
      </c>
      <c r="N2804">
        <v>2.7727777769999999</v>
      </c>
      <c r="O2804">
        <v>0</v>
      </c>
      <c r="P2804">
        <v>53</v>
      </c>
      <c r="Q2804">
        <v>0</v>
      </c>
      <c r="R2804">
        <v>2</v>
      </c>
      <c r="S2804">
        <v>0</v>
      </c>
      <c r="T2804">
        <v>3</v>
      </c>
      <c r="U2804">
        <v>0</v>
      </c>
      <c r="V2804">
        <v>0</v>
      </c>
      <c r="W2804">
        <v>0</v>
      </c>
      <c r="X2804">
        <v>17.099329624928508</v>
      </c>
      <c r="Y2804">
        <v>0</v>
      </c>
      <c r="Z2804">
        <v>0.31701077354847496</v>
      </c>
      <c r="AA2804">
        <v>0</v>
      </c>
      <c r="AB2804">
        <v>0.58726323303189332</v>
      </c>
      <c r="AC2804">
        <v>0</v>
      </c>
      <c r="AD2804">
        <v>0</v>
      </c>
      <c r="AE2804">
        <v>18.003603631508877</v>
      </c>
    </row>
    <row r="2805" spans="1:31" x14ac:dyDescent="0.3">
      <c r="A2805">
        <v>2715532</v>
      </c>
      <c r="B2805">
        <v>1</v>
      </c>
      <c r="C2805" t="s">
        <v>80</v>
      </c>
      <c r="D2805" t="s">
        <v>83</v>
      </c>
      <c r="E2805" t="s">
        <v>145</v>
      </c>
      <c r="F2805" t="s">
        <v>8094</v>
      </c>
      <c r="G2805" t="s">
        <v>230</v>
      </c>
      <c r="H2805" t="s">
        <v>135</v>
      </c>
      <c r="I2805" t="s">
        <v>136</v>
      </c>
      <c r="J2805" t="s">
        <v>137</v>
      </c>
      <c r="K2805" t="s">
        <v>138</v>
      </c>
      <c r="L2805" t="s">
        <v>8095</v>
      </c>
      <c r="M2805" t="s">
        <v>8096</v>
      </c>
      <c r="N2805">
        <v>1.0866666659999999</v>
      </c>
      <c r="O2805">
        <v>0</v>
      </c>
      <c r="P2805">
        <v>3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1.5517685731967998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1.5517685731967998</v>
      </c>
    </row>
    <row r="2806" spans="1:31" x14ac:dyDescent="0.3">
      <c r="A2806">
        <v>2714865</v>
      </c>
      <c r="B2806">
        <v>1</v>
      </c>
      <c r="C2806" t="s">
        <v>81</v>
      </c>
      <c r="D2806" t="s">
        <v>113</v>
      </c>
      <c r="E2806" t="s">
        <v>173</v>
      </c>
      <c r="F2806" t="s">
        <v>8097</v>
      </c>
      <c r="G2806" t="s">
        <v>152</v>
      </c>
      <c r="H2806" t="s">
        <v>153</v>
      </c>
      <c r="I2806" t="s">
        <v>490</v>
      </c>
      <c r="J2806" t="s">
        <v>137</v>
      </c>
      <c r="K2806" t="s">
        <v>138</v>
      </c>
      <c r="L2806" t="s">
        <v>8098</v>
      </c>
      <c r="M2806" t="s">
        <v>8099</v>
      </c>
      <c r="N2806">
        <v>1.3888888E-2</v>
      </c>
      <c r="O2806">
        <v>6</v>
      </c>
      <c r="P2806">
        <v>2416</v>
      </c>
      <c r="Q2806">
        <v>126</v>
      </c>
      <c r="R2806">
        <v>615</v>
      </c>
      <c r="S2806">
        <v>31</v>
      </c>
      <c r="T2806">
        <v>222</v>
      </c>
      <c r="U2806">
        <v>2</v>
      </c>
      <c r="V2806">
        <v>1</v>
      </c>
      <c r="W2806">
        <v>1.655604200083333E-2</v>
      </c>
      <c r="X2806">
        <v>4.7080492706352191</v>
      </c>
      <c r="Y2806">
        <v>2.2228717120688755</v>
      </c>
      <c r="Z2806">
        <v>1.2142888027145011</v>
      </c>
      <c r="AA2806">
        <v>1.6207454415431251</v>
      </c>
      <c r="AB2806">
        <v>0.67402239381775009</v>
      </c>
      <c r="AC2806">
        <v>9.2081260899041673E-2</v>
      </c>
      <c r="AD2806">
        <v>0.48848293083333333</v>
      </c>
      <c r="AE2806">
        <v>11.03709785451268</v>
      </c>
    </row>
    <row r="2807" spans="1:31" x14ac:dyDescent="0.3">
      <c r="A2807">
        <v>2714722</v>
      </c>
      <c r="B2807">
        <v>1</v>
      </c>
      <c r="C2807" t="s">
        <v>80</v>
      </c>
      <c r="D2807" t="s">
        <v>100</v>
      </c>
      <c r="E2807" t="s">
        <v>150</v>
      </c>
      <c r="F2807" t="s">
        <v>6827</v>
      </c>
      <c r="G2807" t="s">
        <v>152</v>
      </c>
      <c r="H2807" t="s">
        <v>153</v>
      </c>
      <c r="I2807" t="s">
        <v>136</v>
      </c>
      <c r="J2807" t="s">
        <v>137</v>
      </c>
      <c r="K2807" t="s">
        <v>138</v>
      </c>
      <c r="L2807" t="s">
        <v>8100</v>
      </c>
      <c r="M2807" t="s">
        <v>8101</v>
      </c>
      <c r="N2807">
        <v>0.241666666</v>
      </c>
      <c r="O2807">
        <v>0</v>
      </c>
      <c r="P2807">
        <v>105</v>
      </c>
      <c r="Q2807">
        <v>3</v>
      </c>
      <c r="R2807">
        <v>20</v>
      </c>
      <c r="S2807">
        <v>16</v>
      </c>
      <c r="T2807">
        <v>118</v>
      </c>
      <c r="U2807">
        <v>1</v>
      </c>
      <c r="V2807">
        <v>0</v>
      </c>
      <c r="W2807">
        <v>0</v>
      </c>
      <c r="X2807">
        <v>8.5356123606857111</v>
      </c>
      <c r="Y2807">
        <v>1.3891778742720249</v>
      </c>
      <c r="Z2807">
        <v>1.2348203475534001</v>
      </c>
      <c r="AA2807">
        <v>39.859938480635698</v>
      </c>
      <c r="AB2807">
        <v>40.266559675992646</v>
      </c>
      <c r="AC2807">
        <v>4.6499885373524998</v>
      </c>
      <c r="AD2807">
        <v>0</v>
      </c>
      <c r="AE2807">
        <v>95.936097276491978</v>
      </c>
    </row>
    <row r="2808" spans="1:31" x14ac:dyDescent="0.3">
      <c r="A2808">
        <v>2714971</v>
      </c>
      <c r="B2808">
        <v>1</v>
      </c>
      <c r="C2808" t="s">
        <v>80</v>
      </c>
      <c r="D2808" t="s">
        <v>83</v>
      </c>
      <c r="E2808" t="s">
        <v>213</v>
      </c>
      <c r="F2808" t="s">
        <v>1187</v>
      </c>
      <c r="G2808" t="s">
        <v>152</v>
      </c>
      <c r="H2808" t="s">
        <v>153</v>
      </c>
      <c r="I2808" t="s">
        <v>136</v>
      </c>
      <c r="J2808" t="s">
        <v>137</v>
      </c>
      <c r="K2808" t="s">
        <v>138</v>
      </c>
      <c r="L2808" t="s">
        <v>8102</v>
      </c>
      <c r="M2808" t="s">
        <v>8103</v>
      </c>
      <c r="N2808">
        <v>1.525555555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12</v>
      </c>
      <c r="U2808">
        <v>0</v>
      </c>
      <c r="V2808">
        <v>1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48.026934024009726</v>
      </c>
      <c r="AC2808">
        <v>0</v>
      </c>
      <c r="AD2808">
        <v>12.52303596284988</v>
      </c>
      <c r="AE2808">
        <v>60.549969986859608</v>
      </c>
    </row>
    <row r="2809" spans="1:31" x14ac:dyDescent="0.3">
      <c r="A2809">
        <v>2715469</v>
      </c>
      <c r="B2809">
        <v>1</v>
      </c>
      <c r="C2809" t="s">
        <v>80</v>
      </c>
      <c r="D2809" t="s">
        <v>106</v>
      </c>
      <c r="E2809" t="s">
        <v>161</v>
      </c>
      <c r="F2809" t="s">
        <v>8104</v>
      </c>
      <c r="G2809" t="s">
        <v>163</v>
      </c>
      <c r="H2809" t="s">
        <v>135</v>
      </c>
      <c r="I2809" t="s">
        <v>136</v>
      </c>
      <c r="J2809" t="s">
        <v>137</v>
      </c>
      <c r="K2809" t="s">
        <v>138</v>
      </c>
      <c r="L2809" t="s">
        <v>8105</v>
      </c>
      <c r="M2809" t="s">
        <v>8106</v>
      </c>
      <c r="N2809">
        <v>1.679166666</v>
      </c>
      <c r="O2809">
        <v>0</v>
      </c>
      <c r="P2809">
        <v>8</v>
      </c>
      <c r="Q2809">
        <v>0</v>
      </c>
      <c r="R2809">
        <v>0</v>
      </c>
      <c r="S2809">
        <v>0</v>
      </c>
      <c r="T2809">
        <v>1</v>
      </c>
      <c r="U2809">
        <v>0</v>
      </c>
      <c r="V2809">
        <v>0</v>
      </c>
      <c r="W2809">
        <v>0</v>
      </c>
      <c r="X2809">
        <v>2.1376102436241</v>
      </c>
      <c r="Y2809">
        <v>0</v>
      </c>
      <c r="Z2809">
        <v>0</v>
      </c>
      <c r="AA2809">
        <v>0</v>
      </c>
      <c r="AB2809">
        <v>0.12022190320840001</v>
      </c>
      <c r="AC2809">
        <v>0</v>
      </c>
      <c r="AD2809">
        <v>0</v>
      </c>
      <c r="AE2809">
        <v>2.2578321468325</v>
      </c>
    </row>
    <row r="2810" spans="1:31" x14ac:dyDescent="0.3">
      <c r="A2810">
        <v>2714934</v>
      </c>
      <c r="B2810">
        <v>1</v>
      </c>
      <c r="C2810" t="s">
        <v>81</v>
      </c>
      <c r="D2810" t="s">
        <v>114</v>
      </c>
      <c r="E2810" t="s">
        <v>161</v>
      </c>
      <c r="F2810" t="s">
        <v>8107</v>
      </c>
      <c r="G2810" t="s">
        <v>163</v>
      </c>
      <c r="H2810" t="s">
        <v>135</v>
      </c>
      <c r="I2810" t="s">
        <v>136</v>
      </c>
      <c r="J2810" t="s">
        <v>137</v>
      </c>
      <c r="K2810" t="s">
        <v>138</v>
      </c>
      <c r="L2810" t="s">
        <v>8108</v>
      </c>
      <c r="M2810" t="s">
        <v>8109</v>
      </c>
      <c r="N2810">
        <v>2.062777777</v>
      </c>
      <c r="O2810">
        <v>0</v>
      </c>
      <c r="P2810">
        <v>30</v>
      </c>
      <c r="Q2810">
        <v>0</v>
      </c>
      <c r="R2810">
        <v>0</v>
      </c>
      <c r="S2810">
        <v>0</v>
      </c>
      <c r="T2810">
        <v>1</v>
      </c>
      <c r="U2810">
        <v>0</v>
      </c>
      <c r="V2810">
        <v>0</v>
      </c>
      <c r="W2810">
        <v>0</v>
      </c>
      <c r="X2810">
        <v>4.2896794317236369</v>
      </c>
      <c r="Y2810">
        <v>0</v>
      </c>
      <c r="Z2810">
        <v>0</v>
      </c>
      <c r="AA2810">
        <v>0</v>
      </c>
      <c r="AB2810">
        <v>0.50254209200121502</v>
      </c>
      <c r="AC2810">
        <v>0</v>
      </c>
      <c r="AD2810">
        <v>0</v>
      </c>
      <c r="AE2810">
        <v>4.7922215237248516</v>
      </c>
    </row>
    <row r="2811" spans="1:31" x14ac:dyDescent="0.3">
      <c r="A2811">
        <v>2714636</v>
      </c>
      <c r="B2811">
        <v>1</v>
      </c>
      <c r="C2811" t="s">
        <v>80</v>
      </c>
      <c r="D2811" t="s">
        <v>101</v>
      </c>
      <c r="E2811" t="s">
        <v>156</v>
      </c>
      <c r="F2811" t="s">
        <v>7543</v>
      </c>
      <c r="G2811" t="s">
        <v>185</v>
      </c>
      <c r="H2811" t="s">
        <v>153</v>
      </c>
      <c r="I2811" t="s">
        <v>136</v>
      </c>
      <c r="J2811" t="s">
        <v>137</v>
      </c>
      <c r="K2811" t="s">
        <v>138</v>
      </c>
      <c r="L2811" t="s">
        <v>8110</v>
      </c>
      <c r="M2811" t="s">
        <v>8111</v>
      </c>
      <c r="N2811">
        <v>1.0147222220000001</v>
      </c>
      <c r="O2811">
        <v>14</v>
      </c>
      <c r="P2811">
        <v>39</v>
      </c>
      <c r="Q2811">
        <v>17</v>
      </c>
      <c r="R2811">
        <v>0</v>
      </c>
      <c r="S2811">
        <v>9</v>
      </c>
      <c r="T2811">
        <v>1</v>
      </c>
      <c r="U2811">
        <v>0</v>
      </c>
      <c r="V2811">
        <v>0</v>
      </c>
      <c r="W2811">
        <v>14.212223549347838</v>
      </c>
      <c r="X2811">
        <v>7.0978431249708276</v>
      </c>
      <c r="Y2811">
        <v>5.5430572391142485</v>
      </c>
      <c r="Z2811">
        <v>0</v>
      </c>
      <c r="AA2811">
        <v>9.4494346991025537</v>
      </c>
      <c r="AB2811">
        <v>0.78930193888333333</v>
      </c>
      <c r="AC2811">
        <v>0</v>
      </c>
      <c r="AD2811">
        <v>0</v>
      </c>
      <c r="AE2811">
        <v>37.091860551418797</v>
      </c>
    </row>
    <row r="2812" spans="1:31" x14ac:dyDescent="0.3">
      <c r="A2812">
        <v>2714679</v>
      </c>
      <c r="B2812">
        <v>1</v>
      </c>
      <c r="C2812" t="s">
        <v>80</v>
      </c>
      <c r="D2812" t="s">
        <v>107</v>
      </c>
      <c r="E2812" t="s">
        <v>213</v>
      </c>
      <c r="F2812" t="s">
        <v>6384</v>
      </c>
      <c r="G2812" t="s">
        <v>152</v>
      </c>
      <c r="H2812" t="s">
        <v>153</v>
      </c>
      <c r="I2812" t="s">
        <v>136</v>
      </c>
      <c r="J2812" t="s">
        <v>137</v>
      </c>
      <c r="K2812" t="s">
        <v>138</v>
      </c>
      <c r="L2812" t="s">
        <v>8112</v>
      </c>
      <c r="M2812" t="s">
        <v>8113</v>
      </c>
      <c r="N2812">
        <v>1.4297222220000001</v>
      </c>
      <c r="O2812">
        <v>0</v>
      </c>
      <c r="P2812">
        <v>499</v>
      </c>
      <c r="Q2812">
        <v>4</v>
      </c>
      <c r="R2812">
        <v>3</v>
      </c>
      <c r="S2812">
        <v>0</v>
      </c>
      <c r="T2812">
        <v>28</v>
      </c>
      <c r="U2812">
        <v>0</v>
      </c>
      <c r="V2812">
        <v>1</v>
      </c>
      <c r="W2812">
        <v>0</v>
      </c>
      <c r="X2812">
        <v>57.37854034506995</v>
      </c>
      <c r="Y2812">
        <v>2.1904606862726399</v>
      </c>
      <c r="Z2812">
        <v>0.34877994247224164</v>
      </c>
      <c r="AA2812">
        <v>0</v>
      </c>
      <c r="AB2812">
        <v>20.395515760802127</v>
      </c>
      <c r="AC2812">
        <v>0</v>
      </c>
      <c r="AD2812">
        <v>0.44469972401652014</v>
      </c>
      <c r="AE2812">
        <v>80.757996458633471</v>
      </c>
    </row>
    <row r="2813" spans="1:31" x14ac:dyDescent="0.3">
      <c r="A2813">
        <v>2714928</v>
      </c>
      <c r="B2813">
        <v>1</v>
      </c>
      <c r="C2813" t="s">
        <v>80</v>
      </c>
      <c r="D2813" t="s">
        <v>100</v>
      </c>
      <c r="E2813" t="s">
        <v>161</v>
      </c>
      <c r="F2813" t="s">
        <v>8114</v>
      </c>
      <c r="G2813" t="s">
        <v>163</v>
      </c>
      <c r="H2813" t="s">
        <v>135</v>
      </c>
      <c r="I2813" t="s">
        <v>136</v>
      </c>
      <c r="J2813" t="s">
        <v>137</v>
      </c>
      <c r="K2813" t="s">
        <v>138</v>
      </c>
      <c r="L2813" t="s">
        <v>8115</v>
      </c>
      <c r="M2813" t="s">
        <v>8116</v>
      </c>
      <c r="N2813">
        <v>4.4424999999999999</v>
      </c>
      <c r="O2813">
        <v>0</v>
      </c>
      <c r="P2813">
        <v>19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24.386897029694612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24.386897029694612</v>
      </c>
    </row>
    <row r="2814" spans="1:31" x14ac:dyDescent="0.3">
      <c r="A2814">
        <v>2714828</v>
      </c>
      <c r="B2814">
        <v>1</v>
      </c>
      <c r="C2814" t="s">
        <v>80</v>
      </c>
      <c r="D2814" t="s">
        <v>106</v>
      </c>
      <c r="E2814" t="s">
        <v>213</v>
      </c>
      <c r="F2814" t="s">
        <v>451</v>
      </c>
      <c r="G2814" t="s">
        <v>152</v>
      </c>
      <c r="H2814" t="s">
        <v>153</v>
      </c>
      <c r="I2814" t="s">
        <v>136</v>
      </c>
      <c r="J2814" t="s">
        <v>137</v>
      </c>
      <c r="K2814" t="s">
        <v>138</v>
      </c>
      <c r="L2814" t="s">
        <v>8117</v>
      </c>
      <c r="M2814" t="s">
        <v>8118</v>
      </c>
      <c r="N2814">
        <v>0.32666666599999999</v>
      </c>
      <c r="O2814">
        <v>0</v>
      </c>
      <c r="P2814">
        <v>592</v>
      </c>
      <c r="Q2814">
        <v>0</v>
      </c>
      <c r="R2814">
        <v>15</v>
      </c>
      <c r="S2814">
        <v>3</v>
      </c>
      <c r="T2814">
        <v>73</v>
      </c>
      <c r="U2814">
        <v>0</v>
      </c>
      <c r="V2814">
        <v>0</v>
      </c>
      <c r="W2814">
        <v>0</v>
      </c>
      <c r="X2814">
        <v>16.442015465036835</v>
      </c>
      <c r="Y2814">
        <v>0</v>
      </c>
      <c r="Z2814">
        <v>0.54304722475836009</v>
      </c>
      <c r="AA2814">
        <v>5.1199796402428799</v>
      </c>
      <c r="AB2814">
        <v>5.482038726191159</v>
      </c>
      <c r="AC2814">
        <v>0</v>
      </c>
      <c r="AD2814">
        <v>0</v>
      </c>
      <c r="AE2814">
        <v>27.587081056229234</v>
      </c>
    </row>
    <row r="2815" spans="1:31" x14ac:dyDescent="0.3">
      <c r="A2815">
        <v>2714645</v>
      </c>
      <c r="B2815">
        <v>1</v>
      </c>
      <c r="C2815" t="s">
        <v>81</v>
      </c>
      <c r="D2815" t="s">
        <v>121</v>
      </c>
      <c r="E2815" t="s">
        <v>132</v>
      </c>
      <c r="F2815" t="s">
        <v>7515</v>
      </c>
      <c r="G2815" t="s">
        <v>134</v>
      </c>
      <c r="H2815" t="s">
        <v>135</v>
      </c>
      <c r="I2815" t="s">
        <v>136</v>
      </c>
      <c r="J2815" t="s">
        <v>137</v>
      </c>
      <c r="K2815" t="s">
        <v>138</v>
      </c>
      <c r="L2815" t="s">
        <v>8119</v>
      </c>
      <c r="M2815" t="s">
        <v>8120</v>
      </c>
      <c r="N2815">
        <v>0.48305555500000003</v>
      </c>
      <c r="O2815">
        <v>0</v>
      </c>
      <c r="P2815">
        <v>19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0.88621484781412485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0.88621484781412485</v>
      </c>
    </row>
    <row r="2816" spans="1:31" x14ac:dyDescent="0.3">
      <c r="A2816">
        <v>2714814</v>
      </c>
      <c r="B2816">
        <v>1</v>
      </c>
      <c r="C2816" t="s">
        <v>81</v>
      </c>
      <c r="D2816" t="s">
        <v>114</v>
      </c>
      <c r="E2816" t="s">
        <v>132</v>
      </c>
      <c r="F2816" t="s">
        <v>8121</v>
      </c>
      <c r="G2816" t="s">
        <v>134</v>
      </c>
      <c r="H2816" t="s">
        <v>135</v>
      </c>
      <c r="I2816" t="s">
        <v>136</v>
      </c>
      <c r="J2816" t="s">
        <v>137</v>
      </c>
      <c r="K2816" t="s">
        <v>138</v>
      </c>
      <c r="L2816" t="s">
        <v>8122</v>
      </c>
      <c r="M2816" t="s">
        <v>8123</v>
      </c>
      <c r="N2816">
        <v>7.159444444</v>
      </c>
      <c r="O2816">
        <v>0</v>
      </c>
      <c r="P2816">
        <v>33</v>
      </c>
      <c r="Q2816">
        <v>0</v>
      </c>
      <c r="R2816">
        <v>0</v>
      </c>
      <c r="S2816">
        <v>0</v>
      </c>
      <c r="T2816">
        <v>2</v>
      </c>
      <c r="U2816">
        <v>0</v>
      </c>
      <c r="V2816">
        <v>0</v>
      </c>
      <c r="W2816">
        <v>0</v>
      </c>
      <c r="X2816">
        <v>10.017909841354838</v>
      </c>
      <c r="Y2816">
        <v>0</v>
      </c>
      <c r="Z2816">
        <v>0</v>
      </c>
      <c r="AA2816">
        <v>0</v>
      </c>
      <c r="AB2816">
        <v>7.0607540239791673</v>
      </c>
      <c r="AC2816">
        <v>0</v>
      </c>
      <c r="AD2816">
        <v>0</v>
      </c>
      <c r="AE2816">
        <v>17.078663865334004</v>
      </c>
    </row>
    <row r="2817" spans="1:31" x14ac:dyDescent="0.3">
      <c r="A2817">
        <v>2715378</v>
      </c>
      <c r="B2817">
        <v>1</v>
      </c>
      <c r="C2817" t="s">
        <v>81</v>
      </c>
      <c r="D2817" t="s">
        <v>127</v>
      </c>
      <c r="E2817" t="s">
        <v>213</v>
      </c>
      <c r="F2817" t="s">
        <v>8124</v>
      </c>
      <c r="G2817" t="s">
        <v>152</v>
      </c>
      <c r="H2817" t="s">
        <v>153</v>
      </c>
      <c r="I2817" t="s">
        <v>136</v>
      </c>
      <c r="J2817" t="s">
        <v>137</v>
      </c>
      <c r="K2817" t="s">
        <v>138</v>
      </c>
      <c r="L2817" t="s">
        <v>8125</v>
      </c>
      <c r="M2817" t="s">
        <v>8126</v>
      </c>
      <c r="N2817">
        <v>8.9430555550000008</v>
      </c>
      <c r="O2817">
        <v>2</v>
      </c>
      <c r="P2817">
        <v>3</v>
      </c>
      <c r="Q2817">
        <v>59</v>
      </c>
      <c r="R2817">
        <v>37</v>
      </c>
      <c r="S2817">
        <v>6</v>
      </c>
      <c r="T2817">
        <v>0</v>
      </c>
      <c r="U2817">
        <v>0</v>
      </c>
      <c r="V2817">
        <v>0</v>
      </c>
      <c r="W2817">
        <v>10.627004598991656</v>
      </c>
      <c r="X2817">
        <v>0</v>
      </c>
      <c r="Y2817">
        <v>62.394330591346822</v>
      </c>
      <c r="Z2817">
        <v>43.744408156746722</v>
      </c>
      <c r="AA2817">
        <v>6.3090649342848</v>
      </c>
      <c r="AB2817">
        <v>0</v>
      </c>
      <c r="AC2817">
        <v>0</v>
      </c>
      <c r="AD2817">
        <v>0</v>
      </c>
      <c r="AE2817">
        <v>123.07480828137</v>
      </c>
    </row>
    <row r="2818" spans="1:31" x14ac:dyDescent="0.3">
      <c r="A2818">
        <v>2715501</v>
      </c>
      <c r="B2818">
        <v>1</v>
      </c>
      <c r="C2818" t="s">
        <v>80</v>
      </c>
      <c r="D2818" t="s">
        <v>103</v>
      </c>
      <c r="E2818" t="s">
        <v>145</v>
      </c>
      <c r="F2818" t="s">
        <v>8127</v>
      </c>
      <c r="G2818" t="s">
        <v>230</v>
      </c>
      <c r="H2818" t="s">
        <v>135</v>
      </c>
      <c r="I2818" t="s">
        <v>136</v>
      </c>
      <c r="J2818" t="s">
        <v>137</v>
      </c>
      <c r="K2818" t="s">
        <v>138</v>
      </c>
      <c r="L2818" t="s">
        <v>8128</v>
      </c>
      <c r="M2818" t="s">
        <v>8129</v>
      </c>
      <c r="N2818">
        <v>2.67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1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3.1776380087200002</v>
      </c>
      <c r="AC2818">
        <v>0</v>
      </c>
      <c r="AD2818">
        <v>0</v>
      </c>
      <c r="AE2818">
        <v>3.1776380087200002</v>
      </c>
    </row>
    <row r="2819" spans="1:31" x14ac:dyDescent="0.3">
      <c r="A2819">
        <v>2714691</v>
      </c>
      <c r="B2819">
        <v>1</v>
      </c>
      <c r="C2819" t="s">
        <v>80</v>
      </c>
      <c r="D2819" t="s">
        <v>92</v>
      </c>
      <c r="E2819" t="s">
        <v>156</v>
      </c>
      <c r="F2819" t="s">
        <v>6690</v>
      </c>
      <c r="G2819" t="s">
        <v>152</v>
      </c>
      <c r="H2819" t="s">
        <v>153</v>
      </c>
      <c r="I2819" t="s">
        <v>136</v>
      </c>
      <c r="J2819" t="s">
        <v>137</v>
      </c>
      <c r="K2819" t="s">
        <v>138</v>
      </c>
      <c r="L2819" t="s">
        <v>8130</v>
      </c>
      <c r="M2819" t="s">
        <v>8131</v>
      </c>
      <c r="N2819">
        <v>0.20722222200000001</v>
      </c>
      <c r="O2819">
        <v>3</v>
      </c>
      <c r="P2819">
        <v>746</v>
      </c>
      <c r="Q2819">
        <v>1</v>
      </c>
      <c r="R2819">
        <v>0</v>
      </c>
      <c r="S2819">
        <v>0</v>
      </c>
      <c r="T2819">
        <v>7</v>
      </c>
      <c r="U2819">
        <v>0</v>
      </c>
      <c r="V2819">
        <v>0</v>
      </c>
      <c r="W2819">
        <v>0.47933821064558346</v>
      </c>
      <c r="X2819">
        <v>16.393031227467397</v>
      </c>
      <c r="Y2819">
        <v>0.21118942479398334</v>
      </c>
      <c r="Z2819">
        <v>0</v>
      </c>
      <c r="AA2819">
        <v>0</v>
      </c>
      <c r="AB2819">
        <v>0.5605317595876349</v>
      </c>
      <c r="AC2819">
        <v>0</v>
      </c>
      <c r="AD2819">
        <v>0</v>
      </c>
      <c r="AE2819">
        <v>17.644090622494598</v>
      </c>
    </row>
    <row r="2820" spans="1:31" x14ac:dyDescent="0.3">
      <c r="A2820">
        <v>2715186</v>
      </c>
      <c r="B2820">
        <v>1</v>
      </c>
      <c r="C2820" t="s">
        <v>80</v>
      </c>
      <c r="D2820" t="s">
        <v>107</v>
      </c>
      <c r="E2820" t="s">
        <v>156</v>
      </c>
      <c r="F2820" t="s">
        <v>8132</v>
      </c>
      <c r="G2820" t="s">
        <v>158</v>
      </c>
      <c r="H2820" t="s">
        <v>153</v>
      </c>
      <c r="I2820" t="s">
        <v>136</v>
      </c>
      <c r="J2820" t="s">
        <v>3</v>
      </c>
      <c r="K2820" t="s">
        <v>138</v>
      </c>
      <c r="L2820" t="s">
        <v>8133</v>
      </c>
      <c r="M2820" t="s">
        <v>8134</v>
      </c>
      <c r="N2820">
        <v>10.054722222000001</v>
      </c>
      <c r="O2820">
        <v>0</v>
      </c>
      <c r="P2820">
        <v>227</v>
      </c>
      <c r="Q2820">
        <v>0</v>
      </c>
      <c r="R2820">
        <v>0</v>
      </c>
      <c r="S2820">
        <v>0</v>
      </c>
      <c r="T2820">
        <v>6</v>
      </c>
      <c r="U2820">
        <v>0</v>
      </c>
      <c r="V2820">
        <v>1</v>
      </c>
      <c r="W2820">
        <v>0</v>
      </c>
      <c r="X2820">
        <v>247.99809681628184</v>
      </c>
      <c r="Y2820">
        <v>0</v>
      </c>
      <c r="Z2820">
        <v>0</v>
      </c>
      <c r="AA2820">
        <v>0</v>
      </c>
      <c r="AB2820">
        <v>41.994968284830335</v>
      </c>
      <c r="AC2820">
        <v>0</v>
      </c>
      <c r="AD2820">
        <v>0.25924755482636996</v>
      </c>
      <c r="AE2820">
        <v>290.25231265593851</v>
      </c>
    </row>
    <row r="2821" spans="1:31" x14ac:dyDescent="0.3">
      <c r="A2821">
        <v>2715355</v>
      </c>
      <c r="B2821">
        <v>1</v>
      </c>
      <c r="C2821" t="s">
        <v>80</v>
      </c>
      <c r="D2821" t="s">
        <v>106</v>
      </c>
      <c r="E2821" t="s">
        <v>161</v>
      </c>
      <c r="F2821" t="s">
        <v>8135</v>
      </c>
      <c r="G2821" t="s">
        <v>163</v>
      </c>
      <c r="H2821" t="s">
        <v>135</v>
      </c>
      <c r="I2821" t="s">
        <v>136</v>
      </c>
      <c r="J2821" t="s">
        <v>137</v>
      </c>
      <c r="K2821" t="s">
        <v>138</v>
      </c>
      <c r="L2821" t="s">
        <v>8136</v>
      </c>
      <c r="M2821" t="s">
        <v>8137</v>
      </c>
      <c r="N2821">
        <v>4.4302777769999997</v>
      </c>
      <c r="O2821">
        <v>0</v>
      </c>
      <c r="P2821">
        <v>6</v>
      </c>
      <c r="Q2821">
        <v>0</v>
      </c>
      <c r="R2821">
        <v>2</v>
      </c>
      <c r="S2821">
        <v>0</v>
      </c>
      <c r="T2821">
        <v>1</v>
      </c>
      <c r="U2821">
        <v>0</v>
      </c>
      <c r="V2821">
        <v>0</v>
      </c>
      <c r="W2821">
        <v>0</v>
      </c>
      <c r="X2821">
        <v>1.5598538144916534</v>
      </c>
      <c r="Y2821">
        <v>0</v>
      </c>
      <c r="Z2821">
        <v>0.2917965989535809</v>
      </c>
      <c r="AA2821">
        <v>0</v>
      </c>
      <c r="AB2821">
        <v>0.30740419352474996</v>
      </c>
      <c r="AC2821">
        <v>0</v>
      </c>
      <c r="AD2821">
        <v>0</v>
      </c>
      <c r="AE2821">
        <v>2.1590546069699843</v>
      </c>
    </row>
    <row r="2822" spans="1:31" x14ac:dyDescent="0.3">
      <c r="A2822">
        <v>2715332</v>
      </c>
      <c r="B2822">
        <v>1</v>
      </c>
      <c r="C2822" t="s">
        <v>80</v>
      </c>
      <c r="D2822" t="s">
        <v>106</v>
      </c>
      <c r="E2822" t="s">
        <v>150</v>
      </c>
      <c r="F2822" t="s">
        <v>8138</v>
      </c>
      <c r="G2822" t="s">
        <v>152</v>
      </c>
      <c r="H2822" t="s">
        <v>153</v>
      </c>
      <c r="I2822" t="s">
        <v>136</v>
      </c>
      <c r="J2822" t="s">
        <v>137</v>
      </c>
      <c r="K2822" t="s">
        <v>138</v>
      </c>
      <c r="L2822" t="s">
        <v>8139</v>
      </c>
      <c r="M2822" t="s">
        <v>8140</v>
      </c>
      <c r="N2822">
        <v>0.68083333300000004</v>
      </c>
      <c r="O2822">
        <v>1</v>
      </c>
      <c r="P2822">
        <v>4726</v>
      </c>
      <c r="Q2822">
        <v>331</v>
      </c>
      <c r="R2822">
        <v>911</v>
      </c>
      <c r="S2822">
        <v>72</v>
      </c>
      <c r="T2822">
        <v>968</v>
      </c>
      <c r="U2822">
        <v>1</v>
      </c>
      <c r="V2822">
        <v>0</v>
      </c>
      <c r="W2822">
        <v>0.2038321733506325</v>
      </c>
      <c r="X2822">
        <v>442.57077052497993</v>
      </c>
      <c r="Y2822">
        <v>249.11342707683079</v>
      </c>
      <c r="Z2822">
        <v>405.97513249762761</v>
      </c>
      <c r="AA2822">
        <v>162.73304287745353</v>
      </c>
      <c r="AB2822">
        <v>319.07100988697749</v>
      </c>
      <c r="AC2822">
        <v>3.5172271209006905</v>
      </c>
      <c r="AD2822">
        <v>0</v>
      </c>
      <c r="AE2822">
        <v>1583.1844421581206</v>
      </c>
    </row>
    <row r="2823" spans="1:31" x14ac:dyDescent="0.3">
      <c r="A2823">
        <v>2714791</v>
      </c>
      <c r="B2823">
        <v>1</v>
      </c>
      <c r="C2823" t="s">
        <v>80</v>
      </c>
      <c r="D2823" t="s">
        <v>103</v>
      </c>
      <c r="E2823" t="s">
        <v>132</v>
      </c>
      <c r="F2823" t="s">
        <v>8141</v>
      </c>
      <c r="G2823" t="s">
        <v>134</v>
      </c>
      <c r="H2823" t="s">
        <v>135</v>
      </c>
      <c r="I2823" t="s">
        <v>136</v>
      </c>
      <c r="J2823" t="s">
        <v>137</v>
      </c>
      <c r="K2823" t="s">
        <v>138</v>
      </c>
      <c r="L2823" t="s">
        <v>8142</v>
      </c>
      <c r="M2823" t="s">
        <v>8143</v>
      </c>
      <c r="N2823">
        <v>7.5488888879999996</v>
      </c>
      <c r="O2823">
        <v>0</v>
      </c>
      <c r="P2823">
        <v>120</v>
      </c>
      <c r="Q2823">
        <v>0</v>
      </c>
      <c r="R2823">
        <v>20</v>
      </c>
      <c r="S2823">
        <v>0</v>
      </c>
      <c r="T2823">
        <v>59</v>
      </c>
      <c r="U2823">
        <v>0</v>
      </c>
      <c r="V2823">
        <v>0</v>
      </c>
      <c r="W2823">
        <v>0</v>
      </c>
      <c r="X2823">
        <v>107.21621605806477</v>
      </c>
      <c r="Y2823">
        <v>0</v>
      </c>
      <c r="Z2823">
        <v>14.359893872461228</v>
      </c>
      <c r="AA2823">
        <v>0</v>
      </c>
      <c r="AB2823">
        <v>95.909059256480191</v>
      </c>
      <c r="AC2823">
        <v>0</v>
      </c>
      <c r="AD2823">
        <v>0</v>
      </c>
      <c r="AE2823">
        <v>217.48516918700619</v>
      </c>
    </row>
    <row r="2824" spans="1:31" x14ac:dyDescent="0.3">
      <c r="A2824">
        <v>2715455</v>
      </c>
      <c r="B2824">
        <v>1</v>
      </c>
      <c r="C2824" t="s">
        <v>81</v>
      </c>
      <c r="D2824" t="s">
        <v>120</v>
      </c>
      <c r="E2824" t="s">
        <v>132</v>
      </c>
      <c r="F2824" t="s">
        <v>8144</v>
      </c>
      <c r="G2824" t="s">
        <v>1141</v>
      </c>
      <c r="H2824" t="s">
        <v>135</v>
      </c>
      <c r="I2824" t="s">
        <v>136</v>
      </c>
      <c r="J2824" t="s">
        <v>137</v>
      </c>
      <c r="K2824" t="s">
        <v>138</v>
      </c>
      <c r="L2824" t="s">
        <v>8145</v>
      </c>
      <c r="M2824" t="s">
        <v>8146</v>
      </c>
      <c r="N2824">
        <v>3.2561111110000001</v>
      </c>
      <c r="O2824">
        <v>0</v>
      </c>
      <c r="P2824">
        <v>37</v>
      </c>
      <c r="Q2824">
        <v>0</v>
      </c>
      <c r="R2824">
        <v>0</v>
      </c>
      <c r="S2824">
        <v>0</v>
      </c>
      <c r="T2824">
        <v>2</v>
      </c>
      <c r="U2824">
        <v>0</v>
      </c>
      <c r="V2824">
        <v>0</v>
      </c>
      <c r="W2824">
        <v>0</v>
      </c>
      <c r="X2824">
        <v>24.563089162716434</v>
      </c>
      <c r="Y2824">
        <v>0</v>
      </c>
      <c r="Z2824">
        <v>0</v>
      </c>
      <c r="AA2824">
        <v>0</v>
      </c>
      <c r="AB2824">
        <v>0.37326064393114006</v>
      </c>
      <c r="AC2824">
        <v>0</v>
      </c>
      <c r="AD2824">
        <v>0</v>
      </c>
      <c r="AE2824">
        <v>24.936349806647574</v>
      </c>
    </row>
    <row r="2825" spans="1:31" x14ac:dyDescent="0.3">
      <c r="A2825">
        <v>2714960</v>
      </c>
      <c r="B2825">
        <v>1</v>
      </c>
      <c r="C2825" t="s">
        <v>80</v>
      </c>
      <c r="D2825" t="s">
        <v>104</v>
      </c>
      <c r="E2825" t="s">
        <v>213</v>
      </c>
      <c r="F2825" t="s">
        <v>8147</v>
      </c>
      <c r="G2825" t="s">
        <v>152</v>
      </c>
      <c r="H2825" t="s">
        <v>153</v>
      </c>
      <c r="I2825" t="s">
        <v>136</v>
      </c>
      <c r="J2825" t="s">
        <v>137</v>
      </c>
      <c r="K2825" t="s">
        <v>138</v>
      </c>
      <c r="L2825" t="s">
        <v>8148</v>
      </c>
      <c r="M2825" t="s">
        <v>8149</v>
      </c>
      <c r="N2825">
        <v>2.9688888879999999</v>
      </c>
      <c r="O2825">
        <v>4</v>
      </c>
      <c r="P2825">
        <v>852</v>
      </c>
      <c r="Q2825">
        <v>20</v>
      </c>
      <c r="R2825">
        <v>97</v>
      </c>
      <c r="S2825">
        <v>6</v>
      </c>
      <c r="T2825">
        <v>193</v>
      </c>
      <c r="U2825">
        <v>2</v>
      </c>
      <c r="V2825">
        <v>0</v>
      </c>
      <c r="W2825">
        <v>3.5833210805458271</v>
      </c>
      <c r="X2825">
        <v>385.49646862933895</v>
      </c>
      <c r="Y2825">
        <v>39.226369315168817</v>
      </c>
      <c r="Z2825">
        <v>25.473882057929021</v>
      </c>
      <c r="AA2825">
        <v>16.82124953244006</v>
      </c>
      <c r="AB2825">
        <v>146.19674109163935</v>
      </c>
      <c r="AC2825">
        <v>94.422533128900724</v>
      </c>
      <c r="AD2825">
        <v>0</v>
      </c>
      <c r="AE2825">
        <v>711.2205648359627</v>
      </c>
    </row>
    <row r="2826" spans="1:31" x14ac:dyDescent="0.3">
      <c r="A2826">
        <v>2715292</v>
      </c>
      <c r="B2826">
        <v>1</v>
      </c>
      <c r="C2826" t="s">
        <v>80</v>
      </c>
      <c r="D2826" t="s">
        <v>103</v>
      </c>
      <c r="E2826" t="s">
        <v>156</v>
      </c>
      <c r="F2826" t="s">
        <v>8150</v>
      </c>
      <c r="G2826" t="s">
        <v>185</v>
      </c>
      <c r="H2826" t="s">
        <v>153</v>
      </c>
      <c r="I2826" t="s">
        <v>136</v>
      </c>
      <c r="J2826" t="s">
        <v>137</v>
      </c>
      <c r="K2826" t="s">
        <v>138</v>
      </c>
      <c r="L2826" t="s">
        <v>8151</v>
      </c>
      <c r="M2826" t="s">
        <v>7668</v>
      </c>
      <c r="N2826">
        <v>1.2825</v>
      </c>
      <c r="O2826">
        <v>0</v>
      </c>
      <c r="P2826">
        <v>560</v>
      </c>
      <c r="Q2826">
        <v>0</v>
      </c>
      <c r="R2826">
        <v>27</v>
      </c>
      <c r="S2826">
        <v>0</v>
      </c>
      <c r="T2826">
        <v>143</v>
      </c>
      <c r="U2826">
        <v>0</v>
      </c>
      <c r="V2826">
        <v>0</v>
      </c>
      <c r="W2826">
        <v>0</v>
      </c>
      <c r="X2826">
        <v>101.59944914362489</v>
      </c>
      <c r="Y2826">
        <v>0</v>
      </c>
      <c r="Z2826">
        <v>6.0258959720991498</v>
      </c>
      <c r="AA2826">
        <v>0</v>
      </c>
      <c r="AB2826">
        <v>52.433587668879895</v>
      </c>
      <c r="AC2826">
        <v>0</v>
      </c>
      <c r="AD2826">
        <v>0</v>
      </c>
      <c r="AE2826">
        <v>160.05893278460394</v>
      </c>
    </row>
    <row r="2827" spans="1:31" x14ac:dyDescent="0.3">
      <c r="A2827">
        <v>2715587</v>
      </c>
      <c r="B2827">
        <v>1</v>
      </c>
      <c r="C2827" t="s">
        <v>81</v>
      </c>
      <c r="D2827" t="s">
        <v>117</v>
      </c>
      <c r="E2827" t="s">
        <v>156</v>
      </c>
      <c r="F2827" t="s">
        <v>8152</v>
      </c>
      <c r="G2827" t="s">
        <v>185</v>
      </c>
      <c r="H2827" t="s">
        <v>153</v>
      </c>
      <c r="I2827" t="s">
        <v>136</v>
      </c>
      <c r="J2827" t="s">
        <v>137</v>
      </c>
      <c r="K2827" t="s">
        <v>138</v>
      </c>
      <c r="L2827" t="s">
        <v>8153</v>
      </c>
      <c r="M2827" t="s">
        <v>8154</v>
      </c>
      <c r="N2827">
        <v>1.6188888880000001</v>
      </c>
      <c r="O2827">
        <v>0</v>
      </c>
      <c r="P2827">
        <v>16</v>
      </c>
      <c r="Q2827">
        <v>0</v>
      </c>
      <c r="R2827">
        <v>11</v>
      </c>
      <c r="S2827">
        <v>0</v>
      </c>
      <c r="T2827">
        <v>1</v>
      </c>
      <c r="U2827">
        <v>0</v>
      </c>
      <c r="V2827">
        <v>0</v>
      </c>
      <c r="W2827">
        <v>0</v>
      </c>
      <c r="X2827">
        <v>5.0116071286772002</v>
      </c>
      <c r="Y2827">
        <v>0</v>
      </c>
      <c r="Z2827">
        <v>0.13746082391106001</v>
      </c>
      <c r="AA2827">
        <v>0</v>
      </c>
      <c r="AB2827">
        <v>1.3077041590233667</v>
      </c>
      <c r="AC2827">
        <v>0</v>
      </c>
      <c r="AD2827">
        <v>0</v>
      </c>
      <c r="AE2827">
        <v>6.4567721116116275</v>
      </c>
    </row>
    <row r="2828" spans="1:31" x14ac:dyDescent="0.3">
      <c r="A2828">
        <v>2726699</v>
      </c>
      <c r="B2828">
        <v>1</v>
      </c>
      <c r="C2828" t="s">
        <v>80</v>
      </c>
      <c r="D2828" t="s">
        <v>103</v>
      </c>
      <c r="E2828" t="s">
        <v>150</v>
      </c>
      <c r="F2828" t="s">
        <v>8155</v>
      </c>
      <c r="G2828" t="s">
        <v>152</v>
      </c>
      <c r="H2828" t="s">
        <v>153</v>
      </c>
      <c r="I2828" t="s">
        <v>136</v>
      </c>
      <c r="J2828" t="s">
        <v>137</v>
      </c>
      <c r="K2828" t="s">
        <v>138</v>
      </c>
      <c r="L2828" t="s">
        <v>8156</v>
      </c>
      <c r="M2828" t="s">
        <v>8157</v>
      </c>
      <c r="N2828">
        <v>0.582777777</v>
      </c>
      <c r="O2828">
        <v>0</v>
      </c>
      <c r="P2828">
        <v>1961</v>
      </c>
      <c r="Q2828">
        <v>0</v>
      </c>
      <c r="R2828">
        <v>14</v>
      </c>
      <c r="S2828">
        <v>2</v>
      </c>
      <c r="T2828">
        <v>417</v>
      </c>
      <c r="U2828">
        <v>4</v>
      </c>
      <c r="V2828">
        <v>0</v>
      </c>
      <c r="W2828">
        <v>0</v>
      </c>
      <c r="X2828">
        <v>206.187529037811</v>
      </c>
      <c r="Y2828">
        <v>0</v>
      </c>
      <c r="Z2828">
        <v>0.40453491393251995</v>
      </c>
      <c r="AA2828">
        <v>6.055774309540169</v>
      </c>
      <c r="AB2828">
        <v>185.88906154455924</v>
      </c>
      <c r="AC2828">
        <v>34.440387611606013</v>
      </c>
      <c r="AD2828">
        <v>0</v>
      </c>
      <c r="AE2828">
        <v>432.97728741744896</v>
      </c>
    </row>
    <row r="2829" spans="1:31" x14ac:dyDescent="0.3">
      <c r="A2829">
        <v>2715146</v>
      </c>
      <c r="B2829">
        <v>1</v>
      </c>
      <c r="C2829" t="s">
        <v>80</v>
      </c>
      <c r="D2829" t="s">
        <v>99</v>
      </c>
      <c r="E2829" t="s">
        <v>161</v>
      </c>
      <c r="F2829" t="s">
        <v>8158</v>
      </c>
      <c r="G2829" t="s">
        <v>300</v>
      </c>
      <c r="H2829" t="s">
        <v>135</v>
      </c>
      <c r="I2829" t="s">
        <v>136</v>
      </c>
      <c r="J2829" t="s">
        <v>137</v>
      </c>
      <c r="K2829" t="s">
        <v>210</v>
      </c>
      <c r="L2829" t="s">
        <v>8159</v>
      </c>
      <c r="M2829" t="s">
        <v>8160</v>
      </c>
      <c r="N2829">
        <v>4.7688888880000002</v>
      </c>
      <c r="O2829">
        <v>0</v>
      </c>
      <c r="P2829">
        <v>95</v>
      </c>
      <c r="Q2829">
        <v>0</v>
      </c>
      <c r="R2829">
        <v>0</v>
      </c>
      <c r="S2829">
        <v>0</v>
      </c>
      <c r="T2829">
        <v>5</v>
      </c>
      <c r="U2829">
        <v>0</v>
      </c>
      <c r="V2829">
        <v>0</v>
      </c>
      <c r="W2829">
        <v>0</v>
      </c>
      <c r="X2829">
        <v>42.448125101603175</v>
      </c>
      <c r="Y2829">
        <v>0</v>
      </c>
      <c r="Z2829">
        <v>0</v>
      </c>
      <c r="AA2829">
        <v>0</v>
      </c>
      <c r="AB2829">
        <v>169.97722042815948</v>
      </c>
      <c r="AC2829">
        <v>0</v>
      </c>
      <c r="AD2829">
        <v>0</v>
      </c>
      <c r="AE2829">
        <v>212.42534552976267</v>
      </c>
    </row>
    <row r="2830" spans="1:31" x14ac:dyDescent="0.3">
      <c r="A2830">
        <v>2715441</v>
      </c>
      <c r="B2830">
        <v>1</v>
      </c>
      <c r="C2830" t="s">
        <v>81</v>
      </c>
      <c r="D2830" t="s">
        <v>127</v>
      </c>
      <c r="E2830" t="s">
        <v>213</v>
      </c>
      <c r="F2830" t="s">
        <v>8161</v>
      </c>
      <c r="G2830" t="s">
        <v>185</v>
      </c>
      <c r="H2830" t="s">
        <v>153</v>
      </c>
      <c r="I2830" t="s">
        <v>136</v>
      </c>
      <c r="J2830" t="s">
        <v>137</v>
      </c>
      <c r="K2830" t="s">
        <v>138</v>
      </c>
      <c r="L2830" t="s">
        <v>8162</v>
      </c>
      <c r="M2830" t="s">
        <v>8163</v>
      </c>
      <c r="N2830">
        <v>5.3486111110000003</v>
      </c>
      <c r="O2830">
        <v>5</v>
      </c>
      <c r="P2830">
        <v>0</v>
      </c>
      <c r="Q2830">
        <v>61</v>
      </c>
      <c r="R2830">
        <v>0</v>
      </c>
      <c r="S2830">
        <v>2</v>
      </c>
      <c r="T2830">
        <v>0</v>
      </c>
      <c r="U2830">
        <v>0</v>
      </c>
      <c r="V2830">
        <v>0</v>
      </c>
      <c r="W2830">
        <v>2.5299644331866666</v>
      </c>
      <c r="X2830">
        <v>0</v>
      </c>
      <c r="Y2830">
        <v>21.113053622218796</v>
      </c>
      <c r="Z2830">
        <v>0</v>
      </c>
      <c r="AA2830">
        <v>5.6440865368208328</v>
      </c>
      <c r="AB2830">
        <v>0</v>
      </c>
      <c r="AC2830">
        <v>0</v>
      </c>
      <c r="AD2830">
        <v>0</v>
      </c>
      <c r="AE2830">
        <v>29.287104592226296</v>
      </c>
    </row>
    <row r="2831" spans="1:31" x14ac:dyDescent="0.3">
      <c r="A2831">
        <v>2715541</v>
      </c>
      <c r="B2831">
        <v>1</v>
      </c>
      <c r="C2831" t="s">
        <v>80</v>
      </c>
      <c r="D2831" t="s">
        <v>104</v>
      </c>
      <c r="E2831" t="s">
        <v>145</v>
      </c>
      <c r="F2831" t="s">
        <v>8164</v>
      </c>
      <c r="G2831" t="s">
        <v>230</v>
      </c>
      <c r="H2831" t="s">
        <v>135</v>
      </c>
      <c r="I2831" t="s">
        <v>136</v>
      </c>
      <c r="J2831" t="s">
        <v>137</v>
      </c>
      <c r="K2831" t="s">
        <v>138</v>
      </c>
      <c r="L2831" t="s">
        <v>8165</v>
      </c>
      <c r="M2831" t="s">
        <v>8166</v>
      </c>
      <c r="N2831">
        <v>5.4630555550000004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1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2.8714283617896275</v>
      </c>
      <c r="AC2831">
        <v>0</v>
      </c>
      <c r="AD2831">
        <v>0</v>
      </c>
      <c r="AE2831">
        <v>2.8714283617896275</v>
      </c>
    </row>
    <row r="2832" spans="1:31" x14ac:dyDescent="0.3">
      <c r="A2832">
        <v>2714894</v>
      </c>
      <c r="B2832">
        <v>1</v>
      </c>
      <c r="C2832" t="s">
        <v>81</v>
      </c>
      <c r="D2832" t="s">
        <v>119</v>
      </c>
      <c r="E2832" t="s">
        <v>150</v>
      </c>
      <c r="F2832" t="s">
        <v>5970</v>
      </c>
      <c r="G2832" t="s">
        <v>152</v>
      </c>
      <c r="H2832" t="s">
        <v>153</v>
      </c>
      <c r="I2832" t="s">
        <v>136</v>
      </c>
      <c r="J2832" t="s">
        <v>137</v>
      </c>
      <c r="K2832" t="s">
        <v>138</v>
      </c>
      <c r="L2832" t="s">
        <v>8167</v>
      </c>
      <c r="M2832" t="s">
        <v>8168</v>
      </c>
      <c r="N2832">
        <v>0.18472222199999999</v>
      </c>
      <c r="O2832">
        <v>6</v>
      </c>
      <c r="P2832">
        <v>2850</v>
      </c>
      <c r="Q2832">
        <v>33</v>
      </c>
      <c r="R2832">
        <v>571</v>
      </c>
      <c r="S2832">
        <v>12</v>
      </c>
      <c r="T2832">
        <v>283</v>
      </c>
      <c r="U2832">
        <v>1</v>
      </c>
      <c r="V2832">
        <v>0</v>
      </c>
      <c r="W2832">
        <v>0.18932115984203335</v>
      </c>
      <c r="X2832">
        <v>55.076299699083194</v>
      </c>
      <c r="Y2832">
        <v>4.4726040931159297</v>
      </c>
      <c r="Z2832">
        <v>18.118992042207644</v>
      </c>
      <c r="AA2832">
        <v>32.668048710559383</v>
      </c>
      <c r="AB2832">
        <v>14.80665341488128</v>
      </c>
      <c r="AC2832">
        <v>0.12420723546828334</v>
      </c>
      <c r="AD2832">
        <v>0</v>
      </c>
      <c r="AE2832">
        <v>125.45612635515776</v>
      </c>
    </row>
    <row r="2833" spans="1:31" x14ac:dyDescent="0.3">
      <c r="A2833">
        <v>2715060</v>
      </c>
      <c r="B2833">
        <v>1</v>
      </c>
      <c r="C2833" t="s">
        <v>80</v>
      </c>
      <c r="D2833" t="s">
        <v>106</v>
      </c>
      <c r="E2833" t="s">
        <v>213</v>
      </c>
      <c r="F2833" t="s">
        <v>1098</v>
      </c>
      <c r="G2833" t="s">
        <v>152</v>
      </c>
      <c r="H2833" t="s">
        <v>153</v>
      </c>
      <c r="I2833" t="s">
        <v>136</v>
      </c>
      <c r="J2833" t="s">
        <v>137</v>
      </c>
      <c r="K2833" t="s">
        <v>138</v>
      </c>
      <c r="L2833" t="s">
        <v>8169</v>
      </c>
      <c r="M2833" t="s">
        <v>8170</v>
      </c>
      <c r="N2833">
        <v>0.94305555500000005</v>
      </c>
      <c r="O2833">
        <v>0</v>
      </c>
      <c r="P2833">
        <v>564</v>
      </c>
      <c r="Q2833">
        <v>86</v>
      </c>
      <c r="R2833">
        <v>193</v>
      </c>
      <c r="S2833">
        <v>12</v>
      </c>
      <c r="T2833">
        <v>127</v>
      </c>
      <c r="U2833">
        <v>0</v>
      </c>
      <c r="V2833">
        <v>0</v>
      </c>
      <c r="W2833">
        <v>0</v>
      </c>
      <c r="X2833">
        <v>115.87839386828296</v>
      </c>
      <c r="Y2833">
        <v>70.813652796253834</v>
      </c>
      <c r="Z2833">
        <v>146.2591430607435</v>
      </c>
      <c r="AA2833">
        <v>48.328185837081307</v>
      </c>
      <c r="AB2833">
        <v>63.023338376415587</v>
      </c>
      <c r="AC2833">
        <v>0</v>
      </c>
      <c r="AD2833">
        <v>0</v>
      </c>
      <c r="AE2833">
        <v>444.30271393877723</v>
      </c>
    </row>
    <row r="2834" spans="1:31" x14ac:dyDescent="0.3">
      <c r="A2834">
        <v>2714917</v>
      </c>
      <c r="B2834">
        <v>1</v>
      </c>
      <c r="C2834" t="s">
        <v>81</v>
      </c>
      <c r="D2834" t="s">
        <v>118</v>
      </c>
      <c r="E2834" t="s">
        <v>213</v>
      </c>
      <c r="F2834" t="s">
        <v>8171</v>
      </c>
      <c r="G2834" t="s">
        <v>152</v>
      </c>
      <c r="H2834" t="s">
        <v>153</v>
      </c>
      <c r="I2834" t="s">
        <v>136</v>
      </c>
      <c r="J2834" t="s">
        <v>137</v>
      </c>
      <c r="K2834" t="s">
        <v>138</v>
      </c>
      <c r="L2834" t="s">
        <v>8172</v>
      </c>
      <c r="M2834" t="s">
        <v>8173</v>
      </c>
      <c r="N2834">
        <v>0.35166666600000002</v>
      </c>
      <c r="O2834">
        <v>7</v>
      </c>
      <c r="P2834">
        <v>693</v>
      </c>
      <c r="Q2834">
        <v>94</v>
      </c>
      <c r="R2834">
        <v>255</v>
      </c>
      <c r="S2834">
        <v>29</v>
      </c>
      <c r="T2834">
        <v>82</v>
      </c>
      <c r="U2834">
        <v>4</v>
      </c>
      <c r="V2834">
        <v>0</v>
      </c>
      <c r="W2834">
        <v>0.70295779648132517</v>
      </c>
      <c r="X2834">
        <v>30.661504537873231</v>
      </c>
      <c r="Y2834">
        <v>35.570963665356338</v>
      </c>
      <c r="Z2834">
        <v>24.660198166446641</v>
      </c>
      <c r="AA2834">
        <v>20.356336785154681</v>
      </c>
      <c r="AB2834">
        <v>6.6389733106422115</v>
      </c>
      <c r="AC2834">
        <v>28.782599217420156</v>
      </c>
      <c r="AD2834">
        <v>0</v>
      </c>
      <c r="AE2834">
        <v>147.3735334793746</v>
      </c>
    </row>
    <row r="2835" spans="1:31" x14ac:dyDescent="0.3">
      <c r="A2835">
        <v>2715129</v>
      </c>
      <c r="B2835">
        <v>1</v>
      </c>
      <c r="C2835" t="s">
        <v>81</v>
      </c>
      <c r="D2835" t="s">
        <v>115</v>
      </c>
      <c r="E2835" t="s">
        <v>161</v>
      </c>
      <c r="F2835" t="s">
        <v>8174</v>
      </c>
      <c r="G2835" t="s">
        <v>163</v>
      </c>
      <c r="H2835" t="s">
        <v>135</v>
      </c>
      <c r="I2835" t="s">
        <v>136</v>
      </c>
      <c r="J2835" t="s">
        <v>137</v>
      </c>
      <c r="K2835" t="s">
        <v>138</v>
      </c>
      <c r="L2835" t="s">
        <v>8175</v>
      </c>
      <c r="M2835" t="s">
        <v>8176</v>
      </c>
      <c r="N2835">
        <v>4.7713888879999997</v>
      </c>
      <c r="O2835">
        <v>0</v>
      </c>
      <c r="P2835">
        <v>6</v>
      </c>
      <c r="Q2835">
        <v>0</v>
      </c>
      <c r="R2835">
        <v>0</v>
      </c>
      <c r="S2835">
        <v>0</v>
      </c>
      <c r="T2835">
        <v>1</v>
      </c>
      <c r="U2835">
        <v>0</v>
      </c>
      <c r="V2835">
        <v>0</v>
      </c>
      <c r="W2835">
        <v>0</v>
      </c>
      <c r="X2835">
        <v>5.1685245467918692</v>
      </c>
      <c r="Y2835">
        <v>0</v>
      </c>
      <c r="Z2835">
        <v>0</v>
      </c>
      <c r="AA2835">
        <v>0</v>
      </c>
      <c r="AB2835">
        <v>1.8182291872870999</v>
      </c>
      <c r="AC2835">
        <v>0</v>
      </c>
      <c r="AD2835">
        <v>0</v>
      </c>
      <c r="AE2835">
        <v>6.9867537340789694</v>
      </c>
    </row>
    <row r="2836" spans="1:31" x14ac:dyDescent="0.3">
      <c r="A2836">
        <v>2715584</v>
      </c>
      <c r="B2836">
        <v>1</v>
      </c>
      <c r="C2836" t="s">
        <v>81</v>
      </c>
      <c r="D2836" t="s">
        <v>112</v>
      </c>
      <c r="E2836" t="s">
        <v>161</v>
      </c>
      <c r="F2836" t="s">
        <v>8177</v>
      </c>
      <c r="G2836" t="s">
        <v>163</v>
      </c>
      <c r="H2836" t="s">
        <v>135</v>
      </c>
      <c r="I2836" t="s">
        <v>136</v>
      </c>
      <c r="J2836" t="s">
        <v>137</v>
      </c>
      <c r="K2836" t="s">
        <v>138</v>
      </c>
      <c r="L2836" t="s">
        <v>8178</v>
      </c>
      <c r="M2836" t="s">
        <v>8179</v>
      </c>
      <c r="N2836">
        <v>4.1547222220000002</v>
      </c>
      <c r="O2836">
        <v>0</v>
      </c>
      <c r="P2836">
        <v>5</v>
      </c>
      <c r="Q2836">
        <v>0</v>
      </c>
      <c r="R2836">
        <v>7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0.9177602444091667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0.9177602444091667</v>
      </c>
    </row>
    <row r="2837" spans="1:31" x14ac:dyDescent="0.3">
      <c r="A2837">
        <v>2715229</v>
      </c>
      <c r="B2837">
        <v>1</v>
      </c>
      <c r="C2837" t="s">
        <v>81</v>
      </c>
      <c r="D2837" t="s">
        <v>112</v>
      </c>
      <c r="E2837" t="s">
        <v>150</v>
      </c>
      <c r="F2837" t="s">
        <v>8180</v>
      </c>
      <c r="G2837" t="s">
        <v>152</v>
      </c>
      <c r="H2837" t="s">
        <v>153</v>
      </c>
      <c r="I2837" t="s">
        <v>136</v>
      </c>
      <c r="J2837" t="s">
        <v>137</v>
      </c>
      <c r="K2837" t="s">
        <v>138</v>
      </c>
      <c r="L2837" t="s">
        <v>8181</v>
      </c>
      <c r="M2837" t="s">
        <v>8182</v>
      </c>
      <c r="N2837">
        <v>0.111944444</v>
      </c>
      <c r="O2837">
        <v>5</v>
      </c>
      <c r="P2837">
        <v>1001</v>
      </c>
      <c r="Q2837">
        <v>107</v>
      </c>
      <c r="R2837">
        <v>330</v>
      </c>
      <c r="S2837">
        <v>15</v>
      </c>
      <c r="T2837">
        <v>111</v>
      </c>
      <c r="U2837">
        <v>1</v>
      </c>
      <c r="V2837">
        <v>0</v>
      </c>
      <c r="W2837">
        <v>7.3317763865239999E-2</v>
      </c>
      <c r="X2837">
        <v>14.260582925424208</v>
      </c>
      <c r="Y2837">
        <v>8.5148731169672551</v>
      </c>
      <c r="Z2837">
        <v>4.7512335091083706</v>
      </c>
      <c r="AA2837">
        <v>4.4867496669869853</v>
      </c>
      <c r="AB2837">
        <v>3.7737284951081693</v>
      </c>
      <c r="AC2837">
        <v>1.5106864959054003</v>
      </c>
      <c r="AD2837">
        <v>0</v>
      </c>
      <c r="AE2837">
        <v>37.371171973365627</v>
      </c>
    </row>
    <row r="2838" spans="1:31" x14ac:dyDescent="0.3">
      <c r="A2838">
        <v>2714937</v>
      </c>
      <c r="B2838">
        <v>1</v>
      </c>
      <c r="C2838" t="s">
        <v>80</v>
      </c>
      <c r="D2838" t="s">
        <v>93</v>
      </c>
      <c r="E2838" t="s">
        <v>161</v>
      </c>
      <c r="F2838" t="s">
        <v>8183</v>
      </c>
      <c r="G2838" t="s">
        <v>163</v>
      </c>
      <c r="H2838" t="s">
        <v>135</v>
      </c>
      <c r="I2838" t="s">
        <v>136</v>
      </c>
      <c r="J2838" t="s">
        <v>137</v>
      </c>
      <c r="K2838" t="s">
        <v>138</v>
      </c>
      <c r="L2838" t="s">
        <v>8184</v>
      </c>
      <c r="M2838" t="s">
        <v>8185</v>
      </c>
      <c r="N2838">
        <v>2.1180555550000002</v>
      </c>
      <c r="O2838">
        <v>0</v>
      </c>
      <c r="P2838">
        <v>5</v>
      </c>
      <c r="Q2838">
        <v>0</v>
      </c>
      <c r="R2838">
        <v>16</v>
      </c>
      <c r="S2838">
        <v>0</v>
      </c>
      <c r="T2838">
        <v>2</v>
      </c>
      <c r="U2838">
        <v>0</v>
      </c>
      <c r="V2838">
        <v>0</v>
      </c>
      <c r="W2838">
        <v>0</v>
      </c>
      <c r="X2838">
        <v>0.43293708546996668</v>
      </c>
      <c r="Y2838">
        <v>0</v>
      </c>
      <c r="Z2838">
        <v>19.804658426661288</v>
      </c>
      <c r="AA2838">
        <v>0</v>
      </c>
      <c r="AB2838">
        <v>2.2944446318166669</v>
      </c>
      <c r="AC2838">
        <v>0</v>
      </c>
      <c r="AD2838">
        <v>0</v>
      </c>
      <c r="AE2838">
        <v>22.532040143947921</v>
      </c>
    </row>
    <row r="2839" spans="1:31" x14ac:dyDescent="0.3">
      <c r="A2839">
        <v>2715601</v>
      </c>
      <c r="B2839">
        <v>1</v>
      </c>
      <c r="C2839" t="s">
        <v>81</v>
      </c>
      <c r="D2839" t="s">
        <v>121</v>
      </c>
      <c r="E2839" t="s">
        <v>161</v>
      </c>
      <c r="F2839" t="s">
        <v>8186</v>
      </c>
      <c r="G2839" t="s">
        <v>163</v>
      </c>
      <c r="H2839" t="s">
        <v>135</v>
      </c>
      <c r="I2839" t="s">
        <v>136</v>
      </c>
      <c r="J2839" t="s">
        <v>137</v>
      </c>
      <c r="K2839" t="s">
        <v>138</v>
      </c>
      <c r="L2839" t="s">
        <v>8187</v>
      </c>
      <c r="M2839" t="s">
        <v>8188</v>
      </c>
      <c r="N2839">
        <v>4.4236111109999996</v>
      </c>
      <c r="O2839">
        <v>0</v>
      </c>
      <c r="P2839">
        <v>11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4.7957608970612506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4.7957608970612506</v>
      </c>
    </row>
    <row r="2840" spans="1:31" x14ac:dyDescent="0.3">
      <c r="A2840">
        <v>2715627</v>
      </c>
      <c r="B2840">
        <v>1</v>
      </c>
      <c r="C2840" t="s">
        <v>81</v>
      </c>
      <c r="D2840" t="s">
        <v>120</v>
      </c>
      <c r="E2840" t="s">
        <v>156</v>
      </c>
      <c r="F2840" t="s">
        <v>8189</v>
      </c>
      <c r="G2840" t="s">
        <v>152</v>
      </c>
      <c r="H2840" t="s">
        <v>153</v>
      </c>
      <c r="I2840" t="s">
        <v>136</v>
      </c>
      <c r="J2840" t="s">
        <v>137</v>
      </c>
      <c r="K2840" t="s">
        <v>138</v>
      </c>
      <c r="L2840" t="s">
        <v>8190</v>
      </c>
      <c r="M2840" t="s">
        <v>8191</v>
      </c>
      <c r="N2840">
        <v>0.31694444399999999</v>
      </c>
      <c r="O2840">
        <v>0</v>
      </c>
      <c r="P2840">
        <v>161</v>
      </c>
      <c r="Q2840">
        <v>0</v>
      </c>
      <c r="R2840">
        <v>1</v>
      </c>
      <c r="S2840">
        <v>0</v>
      </c>
      <c r="T2840">
        <v>11</v>
      </c>
      <c r="U2840">
        <v>0</v>
      </c>
      <c r="V2840">
        <v>0</v>
      </c>
      <c r="W2840">
        <v>0</v>
      </c>
      <c r="X2840">
        <v>7.1388036574421054</v>
      </c>
      <c r="Y2840">
        <v>0</v>
      </c>
      <c r="Z2840">
        <v>0</v>
      </c>
      <c r="AA2840">
        <v>0</v>
      </c>
      <c r="AB2840">
        <v>1.4522403817071674</v>
      </c>
      <c r="AC2840">
        <v>0</v>
      </c>
      <c r="AD2840">
        <v>0</v>
      </c>
      <c r="AE2840">
        <v>8.5910440391492724</v>
      </c>
    </row>
    <row r="2841" spans="1:31" x14ac:dyDescent="0.3">
      <c r="A2841">
        <v>2715086</v>
      </c>
      <c r="B2841">
        <v>1</v>
      </c>
      <c r="C2841" t="s">
        <v>81</v>
      </c>
      <c r="D2841" t="s">
        <v>123</v>
      </c>
      <c r="E2841" t="s">
        <v>161</v>
      </c>
      <c r="F2841" t="s">
        <v>8192</v>
      </c>
      <c r="G2841" t="s">
        <v>163</v>
      </c>
      <c r="H2841" t="s">
        <v>135</v>
      </c>
      <c r="I2841" t="s">
        <v>136</v>
      </c>
      <c r="J2841" t="s">
        <v>137</v>
      </c>
      <c r="K2841" t="s">
        <v>138</v>
      </c>
      <c r="L2841" t="s">
        <v>8193</v>
      </c>
      <c r="M2841" t="s">
        <v>8194</v>
      </c>
      <c r="N2841">
        <v>2.8647222220000002</v>
      </c>
      <c r="O2841">
        <v>0</v>
      </c>
      <c r="P2841">
        <v>159</v>
      </c>
      <c r="Q2841">
        <v>0</v>
      </c>
      <c r="R2841">
        <v>0</v>
      </c>
      <c r="S2841">
        <v>0</v>
      </c>
      <c r="T2841">
        <v>6</v>
      </c>
      <c r="U2841">
        <v>0</v>
      </c>
      <c r="V2841">
        <v>0</v>
      </c>
      <c r="W2841">
        <v>0</v>
      </c>
      <c r="X2841">
        <v>72.124176389351732</v>
      </c>
      <c r="Y2841">
        <v>0</v>
      </c>
      <c r="Z2841">
        <v>0</v>
      </c>
      <c r="AA2841">
        <v>0</v>
      </c>
      <c r="AB2841">
        <v>11.998988102706027</v>
      </c>
      <c r="AC2841">
        <v>0</v>
      </c>
      <c r="AD2841">
        <v>0</v>
      </c>
      <c r="AE2841">
        <v>84.123164492057754</v>
      </c>
    </row>
    <row r="2842" spans="1:31" x14ac:dyDescent="0.3">
      <c r="A2842">
        <v>2715315</v>
      </c>
      <c r="B2842">
        <v>1</v>
      </c>
      <c r="C2842" t="s">
        <v>80</v>
      </c>
      <c r="D2842" t="s">
        <v>106</v>
      </c>
      <c r="E2842" t="s">
        <v>150</v>
      </c>
      <c r="F2842" t="s">
        <v>8195</v>
      </c>
      <c r="G2842" t="s">
        <v>152</v>
      </c>
      <c r="H2842" t="s">
        <v>153</v>
      </c>
      <c r="I2842" t="s">
        <v>136</v>
      </c>
      <c r="J2842" t="s">
        <v>137</v>
      </c>
      <c r="K2842" t="s">
        <v>138</v>
      </c>
      <c r="L2842" t="s">
        <v>8196</v>
      </c>
      <c r="M2842" t="s">
        <v>8197</v>
      </c>
      <c r="N2842">
        <v>0.79444444400000003</v>
      </c>
      <c r="O2842">
        <v>0</v>
      </c>
      <c r="P2842">
        <v>132</v>
      </c>
      <c r="Q2842">
        <v>33</v>
      </c>
      <c r="R2842">
        <v>266</v>
      </c>
      <c r="S2842">
        <v>9</v>
      </c>
      <c r="T2842">
        <v>64</v>
      </c>
      <c r="U2842">
        <v>1</v>
      </c>
      <c r="V2842">
        <v>0</v>
      </c>
      <c r="W2842">
        <v>0</v>
      </c>
      <c r="X2842">
        <v>17.327126108794893</v>
      </c>
      <c r="Y2842">
        <v>28.457038328733297</v>
      </c>
      <c r="Z2842">
        <v>77.330470048979763</v>
      </c>
      <c r="AA2842">
        <v>26.726916442569198</v>
      </c>
      <c r="AB2842">
        <v>20.444923602498633</v>
      </c>
      <c r="AC2842">
        <v>14.105205903217</v>
      </c>
      <c r="AD2842">
        <v>0</v>
      </c>
      <c r="AE2842">
        <v>184.39168043479279</v>
      </c>
    </row>
    <row r="2843" spans="1:31" x14ac:dyDescent="0.3">
      <c r="A2843">
        <v>2714817</v>
      </c>
      <c r="B2843">
        <v>1</v>
      </c>
      <c r="C2843" t="s">
        <v>81</v>
      </c>
      <c r="D2843" t="s">
        <v>115</v>
      </c>
      <c r="E2843" t="s">
        <v>156</v>
      </c>
      <c r="F2843" t="s">
        <v>8198</v>
      </c>
      <c r="G2843" t="s">
        <v>185</v>
      </c>
      <c r="H2843" t="s">
        <v>153</v>
      </c>
      <c r="I2843" t="s">
        <v>136</v>
      </c>
      <c r="J2843" t="s">
        <v>137</v>
      </c>
      <c r="K2843" t="s">
        <v>138</v>
      </c>
      <c r="L2843" t="s">
        <v>8199</v>
      </c>
      <c r="M2843" t="s">
        <v>8200</v>
      </c>
      <c r="N2843">
        <v>3.6777777770000002</v>
      </c>
      <c r="O2843">
        <v>0</v>
      </c>
      <c r="P2843">
        <v>316</v>
      </c>
      <c r="Q2843">
        <v>0</v>
      </c>
      <c r="R2843">
        <v>11</v>
      </c>
      <c r="S2843">
        <v>0</v>
      </c>
      <c r="T2843">
        <v>15</v>
      </c>
      <c r="U2843">
        <v>0</v>
      </c>
      <c r="V2843">
        <v>0</v>
      </c>
      <c r="W2843">
        <v>0</v>
      </c>
      <c r="X2843">
        <v>69.148016749488789</v>
      </c>
      <c r="Y2843">
        <v>0</v>
      </c>
      <c r="Z2843">
        <v>11.357747340239998</v>
      </c>
      <c r="AA2843">
        <v>0</v>
      </c>
      <c r="AB2843">
        <v>5.6052187511456841</v>
      </c>
      <c r="AC2843">
        <v>0</v>
      </c>
      <c r="AD2843">
        <v>0</v>
      </c>
      <c r="AE2843">
        <v>86.11098284087447</v>
      </c>
    </row>
    <row r="2844" spans="1:31" x14ac:dyDescent="0.3">
      <c r="A2844">
        <v>2714688</v>
      </c>
      <c r="B2844">
        <v>1</v>
      </c>
      <c r="C2844" t="s">
        <v>80</v>
      </c>
      <c r="D2844" t="s">
        <v>102</v>
      </c>
      <c r="E2844" t="s">
        <v>150</v>
      </c>
      <c r="F2844" t="s">
        <v>2250</v>
      </c>
      <c r="G2844" t="s">
        <v>152</v>
      </c>
      <c r="H2844" t="s">
        <v>153</v>
      </c>
      <c r="I2844" t="s">
        <v>490</v>
      </c>
      <c r="J2844" t="s">
        <v>137</v>
      </c>
      <c r="K2844" t="s">
        <v>138</v>
      </c>
      <c r="L2844" t="s">
        <v>8201</v>
      </c>
      <c r="M2844" t="s">
        <v>8202</v>
      </c>
      <c r="N2844">
        <v>1.1944444E-2</v>
      </c>
      <c r="O2844">
        <v>2</v>
      </c>
      <c r="P2844">
        <v>10973</v>
      </c>
      <c r="Q2844">
        <v>88</v>
      </c>
      <c r="R2844">
        <v>1320</v>
      </c>
      <c r="S2844">
        <v>64</v>
      </c>
      <c r="T2844">
        <v>1878</v>
      </c>
      <c r="U2844">
        <v>15</v>
      </c>
      <c r="V2844">
        <v>4</v>
      </c>
      <c r="W2844">
        <v>6.4592355480625006E-3</v>
      </c>
      <c r="X2844">
        <v>19.275965664456397</v>
      </c>
      <c r="Y2844">
        <v>0.95749390043738147</v>
      </c>
      <c r="Z2844">
        <v>2.0847575334052832</v>
      </c>
      <c r="AA2844">
        <v>8.5625278510580038</v>
      </c>
      <c r="AB2844">
        <v>8.3195697347794759</v>
      </c>
      <c r="AC2844">
        <v>11.116789782522913</v>
      </c>
      <c r="AD2844">
        <v>0.87676307728277292</v>
      </c>
      <c r="AE2844">
        <v>51.200326779490297</v>
      </c>
    </row>
    <row r="2845" spans="1:31" x14ac:dyDescent="0.3">
      <c r="A2845">
        <v>2715670</v>
      </c>
      <c r="B2845">
        <v>1</v>
      </c>
      <c r="C2845" t="s">
        <v>80</v>
      </c>
      <c r="D2845" t="s">
        <v>104</v>
      </c>
      <c r="E2845" t="s">
        <v>213</v>
      </c>
      <c r="F2845" t="s">
        <v>1748</v>
      </c>
      <c r="G2845" t="s">
        <v>152</v>
      </c>
      <c r="H2845" t="s">
        <v>153</v>
      </c>
      <c r="I2845" t="s">
        <v>136</v>
      </c>
      <c r="J2845" t="s">
        <v>137</v>
      </c>
      <c r="K2845" t="s">
        <v>138</v>
      </c>
      <c r="L2845" t="s">
        <v>8203</v>
      </c>
      <c r="M2845" t="s">
        <v>8204</v>
      </c>
      <c r="N2845">
        <v>1.9775</v>
      </c>
      <c r="O2845">
        <v>2</v>
      </c>
      <c r="P2845">
        <v>426</v>
      </c>
      <c r="Q2845">
        <v>6</v>
      </c>
      <c r="R2845">
        <v>32</v>
      </c>
      <c r="S2845">
        <v>6</v>
      </c>
      <c r="T2845">
        <v>76</v>
      </c>
      <c r="U2845">
        <v>0</v>
      </c>
      <c r="V2845">
        <v>0</v>
      </c>
      <c r="W2845">
        <v>2.9959268320806736</v>
      </c>
      <c r="X2845">
        <v>163.03992613662498</v>
      </c>
      <c r="Y2845">
        <v>31.351288726892786</v>
      </c>
      <c r="Z2845">
        <v>1.2121304514888507</v>
      </c>
      <c r="AA2845">
        <v>48.455012523766833</v>
      </c>
      <c r="AB2845">
        <v>61.680868488803675</v>
      </c>
      <c r="AC2845">
        <v>0</v>
      </c>
      <c r="AD2845">
        <v>0</v>
      </c>
      <c r="AE2845">
        <v>308.73515315965784</v>
      </c>
    </row>
    <row r="2846" spans="1:31" x14ac:dyDescent="0.3">
      <c r="A2846">
        <v>2714874</v>
      </c>
      <c r="B2846">
        <v>1</v>
      </c>
      <c r="C2846" t="s">
        <v>80</v>
      </c>
      <c r="D2846" t="s">
        <v>100</v>
      </c>
      <c r="E2846" t="s">
        <v>150</v>
      </c>
      <c r="F2846" t="s">
        <v>8205</v>
      </c>
      <c r="G2846" t="s">
        <v>152</v>
      </c>
      <c r="H2846" t="s">
        <v>153</v>
      </c>
      <c r="I2846" t="s">
        <v>136</v>
      </c>
      <c r="J2846" t="s">
        <v>137</v>
      </c>
      <c r="K2846" t="s">
        <v>138</v>
      </c>
      <c r="L2846" t="s">
        <v>8206</v>
      </c>
      <c r="M2846" t="s">
        <v>8207</v>
      </c>
      <c r="N2846">
        <v>0.46750000000000003</v>
      </c>
      <c r="O2846">
        <v>2</v>
      </c>
      <c r="P2846">
        <v>1100</v>
      </c>
      <c r="Q2846">
        <v>11</v>
      </c>
      <c r="R2846">
        <v>109</v>
      </c>
      <c r="S2846">
        <v>22</v>
      </c>
      <c r="T2846">
        <v>114</v>
      </c>
      <c r="U2846">
        <v>0</v>
      </c>
      <c r="V2846">
        <v>0</v>
      </c>
      <c r="W2846">
        <v>0.18036366286569752</v>
      </c>
      <c r="X2846">
        <v>149.27696450210931</v>
      </c>
      <c r="Y2846">
        <v>7.5015733612132003</v>
      </c>
      <c r="Z2846">
        <v>37.702496148168876</v>
      </c>
      <c r="AA2846">
        <v>56.735093351536058</v>
      </c>
      <c r="AB2846">
        <v>30.020488473902653</v>
      </c>
      <c r="AC2846">
        <v>0</v>
      </c>
      <c r="AD2846">
        <v>0</v>
      </c>
      <c r="AE2846">
        <v>281.41697949979579</v>
      </c>
    </row>
    <row r="2847" spans="1:31" x14ac:dyDescent="0.3">
      <c r="A2847">
        <v>2715372</v>
      </c>
      <c r="B2847">
        <v>1</v>
      </c>
      <c r="C2847" t="s">
        <v>80</v>
      </c>
      <c r="D2847" t="s">
        <v>83</v>
      </c>
      <c r="E2847" t="s">
        <v>156</v>
      </c>
      <c r="F2847" t="s">
        <v>8208</v>
      </c>
      <c r="G2847" t="s">
        <v>209</v>
      </c>
      <c r="H2847" t="s">
        <v>153</v>
      </c>
      <c r="I2847" t="s">
        <v>136</v>
      </c>
      <c r="J2847" t="s">
        <v>137</v>
      </c>
      <c r="K2847" t="s">
        <v>210</v>
      </c>
      <c r="L2847" t="s">
        <v>8209</v>
      </c>
      <c r="M2847" t="s">
        <v>8210</v>
      </c>
      <c r="N2847">
        <v>4.4463888880000004</v>
      </c>
      <c r="O2847">
        <v>0</v>
      </c>
      <c r="P2847">
        <v>0</v>
      </c>
      <c r="Q2847">
        <v>0</v>
      </c>
      <c r="R2847">
        <v>0</v>
      </c>
      <c r="S2847">
        <v>2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619.66039748147739</v>
      </c>
      <c r="AB2847">
        <v>0</v>
      </c>
      <c r="AC2847">
        <v>0</v>
      </c>
      <c r="AD2847">
        <v>0</v>
      </c>
      <c r="AE2847">
        <v>619.66039748147739</v>
      </c>
    </row>
    <row r="2848" spans="1:31" x14ac:dyDescent="0.3">
      <c r="A2848">
        <v>2715272</v>
      </c>
      <c r="B2848">
        <v>1</v>
      </c>
      <c r="C2848" t="s">
        <v>80</v>
      </c>
      <c r="D2848" t="s">
        <v>101</v>
      </c>
      <c r="E2848" t="s">
        <v>213</v>
      </c>
      <c r="F2848" t="s">
        <v>6387</v>
      </c>
      <c r="G2848" t="s">
        <v>152</v>
      </c>
      <c r="H2848" t="s">
        <v>153</v>
      </c>
      <c r="I2848" t="s">
        <v>136</v>
      </c>
      <c r="J2848" t="s">
        <v>137</v>
      </c>
      <c r="K2848" t="s">
        <v>138</v>
      </c>
      <c r="L2848" t="s">
        <v>8211</v>
      </c>
      <c r="M2848" t="s">
        <v>8212</v>
      </c>
      <c r="N2848">
        <v>0.40583333300000002</v>
      </c>
      <c r="O2848">
        <v>24</v>
      </c>
      <c r="P2848">
        <v>5050</v>
      </c>
      <c r="Q2848">
        <v>24</v>
      </c>
      <c r="R2848">
        <v>133</v>
      </c>
      <c r="S2848">
        <v>55</v>
      </c>
      <c r="T2848">
        <v>576</v>
      </c>
      <c r="U2848">
        <v>6</v>
      </c>
      <c r="V2848">
        <v>1</v>
      </c>
      <c r="W2848">
        <v>2.7726985379634765</v>
      </c>
      <c r="X2848">
        <v>441.18409664952367</v>
      </c>
      <c r="Y2848">
        <v>47.35027050154882</v>
      </c>
      <c r="Z2848">
        <v>13.737784020833573</v>
      </c>
      <c r="AA2848">
        <v>152.83512581641918</v>
      </c>
      <c r="AB2848">
        <v>193.45566269037406</v>
      </c>
      <c r="AC2848">
        <v>27.065210938310585</v>
      </c>
      <c r="AD2848">
        <v>0</v>
      </c>
      <c r="AE2848">
        <v>878.40084915497334</v>
      </c>
    </row>
    <row r="2849" spans="1:31" x14ac:dyDescent="0.3">
      <c r="A2849">
        <v>2714834</v>
      </c>
      <c r="B2849">
        <v>1</v>
      </c>
      <c r="C2849" t="s">
        <v>80</v>
      </c>
      <c r="D2849" t="s">
        <v>93</v>
      </c>
      <c r="E2849" t="s">
        <v>150</v>
      </c>
      <c r="F2849" t="s">
        <v>8213</v>
      </c>
      <c r="G2849" t="s">
        <v>152</v>
      </c>
      <c r="H2849" t="s">
        <v>153</v>
      </c>
      <c r="I2849" t="s">
        <v>136</v>
      </c>
      <c r="J2849" t="s">
        <v>137</v>
      </c>
      <c r="K2849" t="s">
        <v>138</v>
      </c>
      <c r="L2849" t="s">
        <v>8214</v>
      </c>
      <c r="M2849" t="s">
        <v>8215</v>
      </c>
      <c r="N2849">
        <v>1.3080555549999999</v>
      </c>
      <c r="O2849">
        <v>0</v>
      </c>
      <c r="P2849">
        <v>204</v>
      </c>
      <c r="Q2849">
        <v>0</v>
      </c>
      <c r="R2849">
        <v>45</v>
      </c>
      <c r="S2849">
        <v>0</v>
      </c>
      <c r="T2849">
        <v>31</v>
      </c>
      <c r="U2849">
        <v>0</v>
      </c>
      <c r="V2849">
        <v>0</v>
      </c>
      <c r="W2849">
        <v>0</v>
      </c>
      <c r="X2849">
        <v>3.4699264668999974</v>
      </c>
      <c r="Y2849">
        <v>0</v>
      </c>
      <c r="Z2849">
        <v>1.31051269944</v>
      </c>
      <c r="AA2849">
        <v>0</v>
      </c>
      <c r="AB2849">
        <v>3.0697167082234653</v>
      </c>
      <c r="AC2849">
        <v>0</v>
      </c>
      <c r="AD2849">
        <v>0</v>
      </c>
      <c r="AE2849">
        <v>7.8501558745634625</v>
      </c>
    </row>
    <row r="2850" spans="1:31" x14ac:dyDescent="0.3">
      <c r="A2850">
        <v>2715498</v>
      </c>
      <c r="B2850">
        <v>1</v>
      </c>
      <c r="C2850" t="s">
        <v>80</v>
      </c>
      <c r="D2850" t="s">
        <v>104</v>
      </c>
      <c r="E2850" t="s">
        <v>145</v>
      </c>
      <c r="F2850" t="s">
        <v>8216</v>
      </c>
      <c r="G2850" t="s">
        <v>230</v>
      </c>
      <c r="H2850" t="s">
        <v>135</v>
      </c>
      <c r="I2850" t="s">
        <v>136</v>
      </c>
      <c r="J2850" t="s">
        <v>137</v>
      </c>
      <c r="K2850" t="s">
        <v>138</v>
      </c>
      <c r="L2850" t="s">
        <v>8217</v>
      </c>
      <c r="M2850" t="s">
        <v>8218</v>
      </c>
      <c r="N2850">
        <v>2.8986111110000001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1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</row>
    <row r="2851" spans="1:31" x14ac:dyDescent="0.3">
      <c r="A2851">
        <v>2715312</v>
      </c>
      <c r="B2851">
        <v>1</v>
      </c>
      <c r="C2851" t="s">
        <v>80</v>
      </c>
      <c r="D2851" t="s">
        <v>85</v>
      </c>
      <c r="E2851" t="s">
        <v>200</v>
      </c>
      <c r="F2851" t="s">
        <v>8219</v>
      </c>
      <c r="G2851" t="s">
        <v>163</v>
      </c>
      <c r="H2851" t="s">
        <v>135</v>
      </c>
      <c r="I2851" t="s">
        <v>136</v>
      </c>
      <c r="J2851" t="s">
        <v>137</v>
      </c>
      <c r="K2851" t="s">
        <v>138</v>
      </c>
      <c r="L2851" t="s">
        <v>8220</v>
      </c>
      <c r="M2851" t="s">
        <v>8221</v>
      </c>
      <c r="N2851">
        <v>1.241944444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11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36.394399003492865</v>
      </c>
      <c r="AC2851">
        <v>0</v>
      </c>
      <c r="AD2851">
        <v>0</v>
      </c>
      <c r="AE2851">
        <v>36.394399003492865</v>
      </c>
    </row>
    <row r="2852" spans="1:31" x14ac:dyDescent="0.3">
      <c r="A2852">
        <v>2715335</v>
      </c>
      <c r="B2852">
        <v>1</v>
      </c>
      <c r="C2852" t="s">
        <v>81</v>
      </c>
      <c r="D2852" t="s">
        <v>127</v>
      </c>
      <c r="E2852" t="s">
        <v>156</v>
      </c>
      <c r="F2852" t="s">
        <v>5774</v>
      </c>
      <c r="G2852" t="s">
        <v>185</v>
      </c>
      <c r="H2852" t="s">
        <v>153</v>
      </c>
      <c r="I2852" t="s">
        <v>136</v>
      </c>
      <c r="J2852" t="s">
        <v>137</v>
      </c>
      <c r="K2852" t="s">
        <v>138</v>
      </c>
      <c r="L2852" t="s">
        <v>8222</v>
      </c>
      <c r="M2852" t="s">
        <v>8223</v>
      </c>
      <c r="N2852">
        <v>3.949166666</v>
      </c>
      <c r="O2852">
        <v>0</v>
      </c>
      <c r="P2852">
        <v>179</v>
      </c>
      <c r="Q2852">
        <v>27</v>
      </c>
      <c r="R2852">
        <v>29</v>
      </c>
      <c r="S2852">
        <v>1</v>
      </c>
      <c r="T2852">
        <v>16</v>
      </c>
      <c r="U2852">
        <v>0</v>
      </c>
      <c r="V2852">
        <v>0</v>
      </c>
      <c r="W2852">
        <v>0</v>
      </c>
      <c r="X2852">
        <v>97.737826027302077</v>
      </c>
      <c r="Y2852">
        <v>9.9426449541262745</v>
      </c>
      <c r="Z2852">
        <v>4.8590282224269892</v>
      </c>
      <c r="AA2852">
        <v>0</v>
      </c>
      <c r="AB2852">
        <v>9.829562682118743</v>
      </c>
      <c r="AC2852">
        <v>0</v>
      </c>
      <c r="AD2852">
        <v>0</v>
      </c>
      <c r="AE2852">
        <v>122.36906188597409</v>
      </c>
    </row>
    <row r="2853" spans="1:31" x14ac:dyDescent="0.3">
      <c r="A2853">
        <v>2714665</v>
      </c>
      <c r="B2853">
        <v>1</v>
      </c>
      <c r="C2853" t="s">
        <v>81</v>
      </c>
      <c r="D2853" t="s">
        <v>122</v>
      </c>
      <c r="E2853" t="s">
        <v>213</v>
      </c>
      <c r="F2853" t="s">
        <v>8224</v>
      </c>
      <c r="G2853" t="s">
        <v>152</v>
      </c>
      <c r="H2853" t="s">
        <v>153</v>
      </c>
      <c r="I2853" t="s">
        <v>136</v>
      </c>
      <c r="J2853" t="s">
        <v>137</v>
      </c>
      <c r="K2853" t="s">
        <v>138</v>
      </c>
      <c r="L2853" t="s">
        <v>8225</v>
      </c>
      <c r="M2853" t="s">
        <v>8226</v>
      </c>
      <c r="N2853">
        <v>0.30361111099999999</v>
      </c>
      <c r="O2853">
        <v>3</v>
      </c>
      <c r="P2853">
        <v>539</v>
      </c>
      <c r="Q2853">
        <v>4</v>
      </c>
      <c r="R2853">
        <v>0</v>
      </c>
      <c r="S2853">
        <v>5</v>
      </c>
      <c r="T2853">
        <v>16</v>
      </c>
      <c r="U2853">
        <v>0</v>
      </c>
      <c r="V2853">
        <v>0</v>
      </c>
      <c r="W2853">
        <v>0.13060686258199417</v>
      </c>
      <c r="X2853">
        <v>12.118858322051889</v>
      </c>
      <c r="Y2853">
        <v>0.58321431302238758</v>
      </c>
      <c r="Z2853">
        <v>0</v>
      </c>
      <c r="AA2853">
        <v>2.8908267443033631</v>
      </c>
      <c r="AB2853">
        <v>0.85753479282894529</v>
      </c>
      <c r="AC2853">
        <v>0</v>
      </c>
      <c r="AD2853">
        <v>0</v>
      </c>
      <c r="AE2853">
        <v>16.58104103478858</v>
      </c>
    </row>
    <row r="2854" spans="1:31" x14ac:dyDescent="0.3">
      <c r="A2854">
        <v>2715212</v>
      </c>
      <c r="B2854">
        <v>1</v>
      </c>
      <c r="C2854" t="s">
        <v>80</v>
      </c>
      <c r="D2854" t="s">
        <v>100</v>
      </c>
      <c r="E2854" t="s">
        <v>161</v>
      </c>
      <c r="F2854" t="s">
        <v>8227</v>
      </c>
      <c r="G2854" t="s">
        <v>163</v>
      </c>
      <c r="H2854" t="s">
        <v>135</v>
      </c>
      <c r="I2854" t="s">
        <v>136</v>
      </c>
      <c r="J2854" t="s">
        <v>137</v>
      </c>
      <c r="K2854" t="s">
        <v>138</v>
      </c>
      <c r="L2854" t="s">
        <v>8228</v>
      </c>
      <c r="M2854" t="s">
        <v>8229</v>
      </c>
      <c r="N2854">
        <v>1.6744444439999999</v>
      </c>
      <c r="O2854">
        <v>0</v>
      </c>
      <c r="P2854">
        <v>28</v>
      </c>
      <c r="Q2854">
        <v>0</v>
      </c>
      <c r="R2854">
        <v>2</v>
      </c>
      <c r="S2854">
        <v>0</v>
      </c>
      <c r="T2854">
        <v>6</v>
      </c>
      <c r="U2854">
        <v>0</v>
      </c>
      <c r="V2854">
        <v>0</v>
      </c>
      <c r="W2854">
        <v>0</v>
      </c>
      <c r="X2854">
        <v>6.7652247418495817</v>
      </c>
      <c r="Y2854">
        <v>0</v>
      </c>
      <c r="Z2854">
        <v>5.7140482844757692</v>
      </c>
      <c r="AA2854">
        <v>0</v>
      </c>
      <c r="AB2854">
        <v>11.291902712365271</v>
      </c>
      <c r="AC2854">
        <v>0</v>
      </c>
      <c r="AD2854">
        <v>0</v>
      </c>
      <c r="AE2854">
        <v>23.771175738690623</v>
      </c>
    </row>
    <row r="2855" spans="1:31" x14ac:dyDescent="0.3">
      <c r="A2855">
        <v>2714671</v>
      </c>
      <c r="B2855">
        <v>1</v>
      </c>
      <c r="C2855" t="s">
        <v>81</v>
      </c>
      <c r="D2855" t="s">
        <v>122</v>
      </c>
      <c r="E2855" t="s">
        <v>213</v>
      </c>
      <c r="F2855" t="s">
        <v>8230</v>
      </c>
      <c r="G2855" t="s">
        <v>152</v>
      </c>
      <c r="H2855" t="s">
        <v>153</v>
      </c>
      <c r="I2855" t="s">
        <v>136</v>
      </c>
      <c r="J2855" t="s">
        <v>137</v>
      </c>
      <c r="K2855" t="s">
        <v>138</v>
      </c>
      <c r="L2855" t="s">
        <v>8231</v>
      </c>
      <c r="M2855" t="s">
        <v>8232</v>
      </c>
      <c r="N2855">
        <v>0.50833333300000005</v>
      </c>
      <c r="O2855">
        <v>0</v>
      </c>
      <c r="P2855">
        <v>0</v>
      </c>
      <c r="Q2855">
        <v>0</v>
      </c>
      <c r="R2855">
        <v>0</v>
      </c>
      <c r="S2855">
        <v>3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</row>
    <row r="2856" spans="1:31" x14ac:dyDescent="0.3">
      <c r="A2856">
        <v>2715358</v>
      </c>
      <c r="B2856">
        <v>1</v>
      </c>
      <c r="C2856" t="s">
        <v>80</v>
      </c>
      <c r="D2856" t="s">
        <v>92</v>
      </c>
      <c r="E2856" t="s">
        <v>145</v>
      </c>
      <c r="F2856" t="s">
        <v>8233</v>
      </c>
      <c r="G2856" t="s">
        <v>181</v>
      </c>
      <c r="H2856" t="s">
        <v>135</v>
      </c>
      <c r="I2856" t="s">
        <v>136</v>
      </c>
      <c r="J2856" t="s">
        <v>137</v>
      </c>
      <c r="K2856" t="s">
        <v>138</v>
      </c>
      <c r="L2856" t="s">
        <v>8234</v>
      </c>
      <c r="M2856" t="s">
        <v>8235</v>
      </c>
      <c r="N2856">
        <v>2.150833333</v>
      </c>
      <c r="O2856">
        <v>0</v>
      </c>
      <c r="P2856">
        <v>1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</row>
    <row r="2857" spans="1:31" x14ac:dyDescent="0.3">
      <c r="A2857">
        <v>2715481</v>
      </c>
      <c r="B2857">
        <v>1</v>
      </c>
      <c r="C2857" t="s">
        <v>80</v>
      </c>
      <c r="D2857" t="s">
        <v>84</v>
      </c>
      <c r="E2857" t="s">
        <v>161</v>
      </c>
      <c r="F2857" t="s">
        <v>8236</v>
      </c>
      <c r="G2857" t="s">
        <v>409</v>
      </c>
      <c r="H2857" t="s">
        <v>135</v>
      </c>
      <c r="I2857" t="s">
        <v>136</v>
      </c>
      <c r="J2857" t="s">
        <v>137</v>
      </c>
      <c r="K2857" t="s">
        <v>138</v>
      </c>
      <c r="L2857" t="s">
        <v>8237</v>
      </c>
      <c r="M2857" t="s">
        <v>8238</v>
      </c>
      <c r="N2857">
        <v>4.5791666659999999</v>
      </c>
      <c r="O2857">
        <v>0</v>
      </c>
      <c r="P2857">
        <v>63</v>
      </c>
      <c r="Q2857">
        <v>0</v>
      </c>
      <c r="R2857">
        <v>6</v>
      </c>
      <c r="S2857">
        <v>0</v>
      </c>
      <c r="T2857">
        <v>5</v>
      </c>
      <c r="U2857">
        <v>0</v>
      </c>
      <c r="V2857">
        <v>0</v>
      </c>
      <c r="W2857">
        <v>0</v>
      </c>
      <c r="X2857">
        <v>45.475941643616615</v>
      </c>
      <c r="Y2857">
        <v>0</v>
      </c>
      <c r="Z2857">
        <v>0.7403262975609326</v>
      </c>
      <c r="AA2857">
        <v>0</v>
      </c>
      <c r="AB2857">
        <v>16.53923151986325</v>
      </c>
      <c r="AC2857">
        <v>0</v>
      </c>
      <c r="AD2857">
        <v>0</v>
      </c>
      <c r="AE2857">
        <v>62.755499461040799</v>
      </c>
    </row>
    <row r="2858" spans="1:31" x14ac:dyDescent="0.3">
      <c r="A2858">
        <v>2715398</v>
      </c>
      <c r="B2858">
        <v>1</v>
      </c>
      <c r="C2858" t="s">
        <v>80</v>
      </c>
      <c r="D2858" t="s">
        <v>82</v>
      </c>
      <c r="E2858" t="s">
        <v>150</v>
      </c>
      <c r="F2858" t="s">
        <v>8239</v>
      </c>
      <c r="G2858" t="s">
        <v>152</v>
      </c>
      <c r="H2858" t="s">
        <v>153</v>
      </c>
      <c r="I2858" t="s">
        <v>136</v>
      </c>
      <c r="J2858" t="s">
        <v>137</v>
      </c>
      <c r="K2858" t="s">
        <v>138</v>
      </c>
      <c r="L2858" t="s">
        <v>8240</v>
      </c>
      <c r="M2858" t="s">
        <v>8241</v>
      </c>
      <c r="N2858">
        <v>0.4375</v>
      </c>
      <c r="O2858">
        <v>0</v>
      </c>
      <c r="P2858">
        <v>4</v>
      </c>
      <c r="Q2858">
        <v>0</v>
      </c>
      <c r="R2858">
        <v>0</v>
      </c>
      <c r="S2858">
        <v>12</v>
      </c>
      <c r="T2858">
        <v>357</v>
      </c>
      <c r="U2858">
        <v>0</v>
      </c>
      <c r="V2858">
        <v>0</v>
      </c>
      <c r="W2858">
        <v>0</v>
      </c>
      <c r="X2858">
        <v>0.20620412493581253</v>
      </c>
      <c r="Y2858">
        <v>0</v>
      </c>
      <c r="Z2858">
        <v>0</v>
      </c>
      <c r="AA2858">
        <v>97.309685787336761</v>
      </c>
      <c r="AB2858">
        <v>99.580358108929602</v>
      </c>
      <c r="AC2858">
        <v>0</v>
      </c>
      <c r="AD2858">
        <v>0</v>
      </c>
      <c r="AE2858">
        <v>197.09624802120217</v>
      </c>
    </row>
    <row r="2859" spans="1:31" x14ac:dyDescent="0.3">
      <c r="A2859">
        <v>2715103</v>
      </c>
      <c r="B2859">
        <v>1</v>
      </c>
      <c r="C2859" t="s">
        <v>81</v>
      </c>
      <c r="D2859" t="s">
        <v>128</v>
      </c>
      <c r="E2859" t="s">
        <v>161</v>
      </c>
      <c r="F2859" t="s">
        <v>8242</v>
      </c>
      <c r="G2859" t="s">
        <v>163</v>
      </c>
      <c r="H2859" t="s">
        <v>135</v>
      </c>
      <c r="I2859" t="s">
        <v>136</v>
      </c>
      <c r="J2859" t="s">
        <v>137</v>
      </c>
      <c r="K2859" t="s">
        <v>138</v>
      </c>
      <c r="L2859" t="s">
        <v>8243</v>
      </c>
      <c r="M2859" t="s">
        <v>8244</v>
      </c>
      <c r="N2859">
        <v>3.915</v>
      </c>
      <c r="O2859">
        <v>0</v>
      </c>
      <c r="P2859">
        <v>26</v>
      </c>
      <c r="Q2859">
        <v>0</v>
      </c>
      <c r="R2859">
        <v>0</v>
      </c>
      <c r="S2859">
        <v>0</v>
      </c>
      <c r="T2859">
        <v>1</v>
      </c>
      <c r="U2859">
        <v>0</v>
      </c>
      <c r="V2859">
        <v>0</v>
      </c>
      <c r="W2859">
        <v>0</v>
      </c>
      <c r="X2859">
        <v>20.464759420341629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20.464759420341629</v>
      </c>
    </row>
    <row r="2860" spans="1:31" x14ac:dyDescent="0.3">
      <c r="A2860">
        <v>2714602</v>
      </c>
      <c r="B2860">
        <v>1</v>
      </c>
      <c r="C2860" t="s">
        <v>81</v>
      </c>
      <c r="D2860" t="s">
        <v>119</v>
      </c>
      <c r="E2860" t="s">
        <v>156</v>
      </c>
      <c r="F2860" t="s">
        <v>8245</v>
      </c>
      <c r="G2860" t="s">
        <v>185</v>
      </c>
      <c r="H2860" t="s">
        <v>153</v>
      </c>
      <c r="I2860" t="s">
        <v>136</v>
      </c>
      <c r="J2860" t="s">
        <v>137</v>
      </c>
      <c r="K2860" t="s">
        <v>138</v>
      </c>
      <c r="L2860" t="s">
        <v>8246</v>
      </c>
      <c r="M2860" t="s">
        <v>8247</v>
      </c>
      <c r="N2860">
        <v>1.3883333330000001</v>
      </c>
      <c r="O2860">
        <v>1</v>
      </c>
      <c r="P2860">
        <v>435</v>
      </c>
      <c r="Q2860">
        <v>24</v>
      </c>
      <c r="R2860">
        <v>93</v>
      </c>
      <c r="S2860">
        <v>3</v>
      </c>
      <c r="T2860">
        <v>9</v>
      </c>
      <c r="U2860">
        <v>0</v>
      </c>
      <c r="V2860">
        <v>0</v>
      </c>
      <c r="W2860">
        <v>0.237548081735</v>
      </c>
      <c r="X2860">
        <v>40.779203052987377</v>
      </c>
      <c r="Y2860">
        <v>21.129053218900861</v>
      </c>
      <c r="Z2860">
        <v>13.743343699154035</v>
      </c>
      <c r="AA2860">
        <v>12.3393971073119</v>
      </c>
      <c r="AB2860">
        <v>1.7871890155520749</v>
      </c>
      <c r="AC2860">
        <v>0</v>
      </c>
      <c r="AD2860">
        <v>0</v>
      </c>
      <c r="AE2860">
        <v>90.015734175641242</v>
      </c>
    </row>
    <row r="2861" spans="1:31" x14ac:dyDescent="0.3">
      <c r="A2861">
        <v>2715684</v>
      </c>
      <c r="B2861">
        <v>1</v>
      </c>
      <c r="C2861" t="s">
        <v>80</v>
      </c>
      <c r="D2861" t="s">
        <v>107</v>
      </c>
      <c r="E2861" t="s">
        <v>145</v>
      </c>
      <c r="F2861" t="s">
        <v>7655</v>
      </c>
      <c r="G2861" t="s">
        <v>181</v>
      </c>
      <c r="H2861" t="s">
        <v>135</v>
      </c>
      <c r="I2861" t="s">
        <v>136</v>
      </c>
      <c r="J2861" t="s">
        <v>137</v>
      </c>
      <c r="K2861" t="s">
        <v>138</v>
      </c>
      <c r="L2861" t="s">
        <v>8248</v>
      </c>
      <c r="M2861" t="s">
        <v>8249</v>
      </c>
      <c r="N2861">
        <v>2.4736111109999999</v>
      </c>
      <c r="O2861">
        <v>0</v>
      </c>
      <c r="P2861">
        <v>1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0.65086576895493242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0.65086576895493242</v>
      </c>
    </row>
    <row r="2862" spans="1:31" x14ac:dyDescent="0.3">
      <c r="A2862">
        <v>2714927</v>
      </c>
      <c r="B2862">
        <v>2</v>
      </c>
      <c r="C2862" t="s">
        <v>80</v>
      </c>
      <c r="D2862" t="s">
        <v>94</v>
      </c>
      <c r="E2862" t="s">
        <v>161</v>
      </c>
      <c r="F2862" t="s">
        <v>8250</v>
      </c>
      <c r="G2862" t="s">
        <v>230</v>
      </c>
      <c r="H2862" t="s">
        <v>135</v>
      </c>
      <c r="I2862" t="s">
        <v>136</v>
      </c>
      <c r="J2862" t="s">
        <v>137</v>
      </c>
      <c r="K2862" t="s">
        <v>138</v>
      </c>
      <c r="L2862" t="s">
        <v>8251</v>
      </c>
      <c r="M2862" t="s">
        <v>8252</v>
      </c>
      <c r="N2862">
        <v>0.79777777699999997</v>
      </c>
      <c r="O2862">
        <v>0</v>
      </c>
      <c r="P2862">
        <v>167</v>
      </c>
      <c r="Q2862">
        <v>0</v>
      </c>
      <c r="R2862">
        <v>0</v>
      </c>
      <c r="S2862">
        <v>0</v>
      </c>
      <c r="T2862">
        <v>4</v>
      </c>
      <c r="U2862">
        <v>0</v>
      </c>
      <c r="V2862">
        <v>0</v>
      </c>
      <c r="W2862">
        <v>0</v>
      </c>
      <c r="X2862">
        <v>23.308515193278094</v>
      </c>
      <c r="Y2862">
        <v>0</v>
      </c>
      <c r="Z2862">
        <v>0</v>
      </c>
      <c r="AA2862">
        <v>0</v>
      </c>
      <c r="AB2862">
        <v>1.7071045962688802</v>
      </c>
      <c r="AC2862">
        <v>0</v>
      </c>
      <c r="AD2862">
        <v>0</v>
      </c>
      <c r="AE2862">
        <v>25.015619789546975</v>
      </c>
    </row>
    <row r="2863" spans="1:31" x14ac:dyDescent="0.3">
      <c r="A2863">
        <v>2715644</v>
      </c>
      <c r="B2863">
        <v>1</v>
      </c>
      <c r="C2863" t="s">
        <v>81</v>
      </c>
      <c r="D2863" t="s">
        <v>115</v>
      </c>
      <c r="E2863" t="s">
        <v>132</v>
      </c>
      <c r="F2863" t="s">
        <v>8253</v>
      </c>
      <c r="G2863" t="s">
        <v>134</v>
      </c>
      <c r="H2863" t="s">
        <v>135</v>
      </c>
      <c r="I2863" t="s">
        <v>136</v>
      </c>
      <c r="J2863" t="s">
        <v>137</v>
      </c>
      <c r="K2863" t="s">
        <v>138</v>
      </c>
      <c r="L2863" t="s">
        <v>8254</v>
      </c>
      <c r="M2863" t="s">
        <v>8255</v>
      </c>
      <c r="N2863">
        <v>4.8516666659999999</v>
      </c>
      <c r="O2863">
        <v>0</v>
      </c>
      <c r="P2863">
        <v>13</v>
      </c>
      <c r="Q2863">
        <v>0</v>
      </c>
      <c r="R2863">
        <v>6</v>
      </c>
      <c r="S2863">
        <v>0</v>
      </c>
      <c r="T2863">
        <v>2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</row>
    <row r="2864" spans="1:31" x14ac:dyDescent="0.3">
      <c r="A2864">
        <v>2715543</v>
      </c>
      <c r="B2864">
        <v>2</v>
      </c>
      <c r="C2864" t="s">
        <v>80</v>
      </c>
      <c r="D2864" t="s">
        <v>82</v>
      </c>
      <c r="E2864" t="s">
        <v>156</v>
      </c>
      <c r="F2864" t="s">
        <v>8256</v>
      </c>
      <c r="G2864" t="s">
        <v>2358</v>
      </c>
      <c r="H2864" t="s">
        <v>153</v>
      </c>
      <c r="I2864" t="s">
        <v>136</v>
      </c>
      <c r="J2864" t="s">
        <v>137</v>
      </c>
      <c r="K2864" t="s">
        <v>138</v>
      </c>
      <c r="L2864" t="s">
        <v>7806</v>
      </c>
      <c r="M2864" t="s">
        <v>8257</v>
      </c>
      <c r="N2864">
        <v>1.6074999999999999</v>
      </c>
      <c r="O2864">
        <v>0</v>
      </c>
      <c r="P2864">
        <v>184</v>
      </c>
      <c r="Q2864">
        <v>0</v>
      </c>
      <c r="R2864">
        <v>0</v>
      </c>
      <c r="S2864">
        <v>0</v>
      </c>
      <c r="T2864">
        <v>991</v>
      </c>
      <c r="U2864">
        <v>0</v>
      </c>
      <c r="V2864">
        <v>0</v>
      </c>
      <c r="W2864">
        <v>0</v>
      </c>
      <c r="X2864">
        <v>55.50723392243092</v>
      </c>
      <c r="Y2864">
        <v>0</v>
      </c>
      <c r="Z2864">
        <v>0</v>
      </c>
      <c r="AA2864">
        <v>0</v>
      </c>
      <c r="AB2864">
        <v>554.15594046949127</v>
      </c>
      <c r="AC2864">
        <v>0</v>
      </c>
      <c r="AD2864">
        <v>0</v>
      </c>
      <c r="AE2864">
        <v>609.66317439192221</v>
      </c>
    </row>
    <row r="2865" spans="1:31" x14ac:dyDescent="0.3">
      <c r="A2865">
        <v>2715690</v>
      </c>
      <c r="B2865">
        <v>1</v>
      </c>
      <c r="C2865" t="s">
        <v>80</v>
      </c>
      <c r="D2865" t="s">
        <v>100</v>
      </c>
      <c r="E2865" t="s">
        <v>156</v>
      </c>
      <c r="F2865" t="s">
        <v>8258</v>
      </c>
      <c r="G2865" t="s">
        <v>185</v>
      </c>
      <c r="H2865" t="s">
        <v>153</v>
      </c>
      <c r="I2865" t="s">
        <v>136</v>
      </c>
      <c r="J2865" t="s">
        <v>137</v>
      </c>
      <c r="K2865" t="s">
        <v>138</v>
      </c>
      <c r="L2865" t="s">
        <v>8259</v>
      </c>
      <c r="M2865" t="s">
        <v>8260</v>
      </c>
      <c r="N2865">
        <v>1.9697222219999999</v>
      </c>
      <c r="O2865">
        <v>0</v>
      </c>
      <c r="P2865">
        <v>0</v>
      </c>
      <c r="Q2865">
        <v>1</v>
      </c>
      <c r="R2865">
        <v>0</v>
      </c>
      <c r="S2865">
        <v>3</v>
      </c>
      <c r="T2865">
        <v>1</v>
      </c>
      <c r="U2865">
        <v>0</v>
      </c>
      <c r="V2865">
        <v>0</v>
      </c>
      <c r="W2865">
        <v>0</v>
      </c>
      <c r="X2865">
        <v>0</v>
      </c>
      <c r="Y2865">
        <v>1.73972487442975</v>
      </c>
      <c r="Z2865">
        <v>0</v>
      </c>
      <c r="AA2865">
        <v>3.6561012534070301</v>
      </c>
      <c r="AB2865">
        <v>3.3425616224080237</v>
      </c>
      <c r="AC2865">
        <v>0</v>
      </c>
      <c r="AD2865">
        <v>0</v>
      </c>
      <c r="AE2865">
        <v>8.7383877502448044</v>
      </c>
    </row>
    <row r="2866" spans="1:31" x14ac:dyDescent="0.3">
      <c r="A2866">
        <v>2715461</v>
      </c>
      <c r="B2866">
        <v>1</v>
      </c>
      <c r="C2866" t="s">
        <v>80</v>
      </c>
      <c r="D2866" t="s">
        <v>105</v>
      </c>
      <c r="E2866" t="s">
        <v>213</v>
      </c>
      <c r="F2866" t="s">
        <v>8261</v>
      </c>
      <c r="G2866" t="s">
        <v>170</v>
      </c>
      <c r="H2866" t="s">
        <v>153</v>
      </c>
      <c r="I2866" t="s">
        <v>136</v>
      </c>
      <c r="J2866" t="s">
        <v>137</v>
      </c>
      <c r="K2866" t="s">
        <v>138</v>
      </c>
      <c r="L2866" t="s">
        <v>8262</v>
      </c>
      <c r="M2866" t="s">
        <v>8263</v>
      </c>
      <c r="N2866">
        <v>0.333055555</v>
      </c>
      <c r="O2866">
        <v>3</v>
      </c>
      <c r="P2866">
        <v>324</v>
      </c>
      <c r="Q2866">
        <v>5</v>
      </c>
      <c r="R2866">
        <v>2</v>
      </c>
      <c r="S2866">
        <v>34</v>
      </c>
      <c r="T2866">
        <v>169</v>
      </c>
      <c r="U2866">
        <v>22</v>
      </c>
      <c r="V2866">
        <v>31</v>
      </c>
      <c r="W2866">
        <v>2.6643840349659724</v>
      </c>
      <c r="X2866">
        <v>26.139574377113991</v>
      </c>
      <c r="Y2866">
        <v>0.69941539385740747</v>
      </c>
      <c r="Z2866">
        <v>4.2626831154200708</v>
      </c>
      <c r="AA2866">
        <v>88.579671187888849</v>
      </c>
      <c r="AB2866">
        <v>131.21518909950689</v>
      </c>
      <c r="AC2866">
        <v>282.50580248415707</v>
      </c>
      <c r="AD2866">
        <v>60.29402804023087</v>
      </c>
      <c r="AE2866">
        <v>596.36074773314112</v>
      </c>
    </row>
    <row r="2867" spans="1:31" x14ac:dyDescent="0.3">
      <c r="A2867">
        <v>2715063</v>
      </c>
      <c r="B2867">
        <v>1</v>
      </c>
      <c r="C2867" t="s">
        <v>81</v>
      </c>
      <c r="D2867" t="s">
        <v>128</v>
      </c>
      <c r="E2867" t="s">
        <v>132</v>
      </c>
      <c r="F2867" t="s">
        <v>7270</v>
      </c>
      <c r="G2867" t="s">
        <v>209</v>
      </c>
      <c r="H2867" t="s">
        <v>135</v>
      </c>
      <c r="I2867" t="s">
        <v>136</v>
      </c>
      <c r="J2867" t="s">
        <v>137</v>
      </c>
      <c r="K2867" t="s">
        <v>210</v>
      </c>
      <c r="L2867" t="s">
        <v>8264</v>
      </c>
      <c r="M2867" t="s">
        <v>8265</v>
      </c>
      <c r="N2867">
        <v>6.5352777770000001</v>
      </c>
      <c r="O2867">
        <v>0</v>
      </c>
      <c r="P2867">
        <v>535</v>
      </c>
      <c r="Q2867">
        <v>0</v>
      </c>
      <c r="R2867">
        <v>1</v>
      </c>
      <c r="S2867">
        <v>0</v>
      </c>
      <c r="T2867">
        <v>48</v>
      </c>
      <c r="U2867">
        <v>0</v>
      </c>
      <c r="V2867">
        <v>1</v>
      </c>
      <c r="W2867">
        <v>0</v>
      </c>
      <c r="X2867">
        <v>562.43941925619561</v>
      </c>
      <c r="Y2867">
        <v>0</v>
      </c>
      <c r="Z2867">
        <v>5.8204955828680554</v>
      </c>
      <c r="AA2867">
        <v>0</v>
      </c>
      <c r="AB2867">
        <v>211.57105974467893</v>
      </c>
      <c r="AC2867">
        <v>0</v>
      </c>
      <c r="AD2867">
        <v>4.485197480050541</v>
      </c>
      <c r="AE2867">
        <v>784.31617206379303</v>
      </c>
    </row>
    <row r="2868" spans="1:31" x14ac:dyDescent="0.3">
      <c r="A2868">
        <v>2715604</v>
      </c>
      <c r="B2868">
        <v>1</v>
      </c>
      <c r="C2868" t="s">
        <v>81</v>
      </c>
      <c r="D2868" t="s">
        <v>115</v>
      </c>
      <c r="E2868" t="s">
        <v>161</v>
      </c>
      <c r="F2868" t="s">
        <v>8266</v>
      </c>
      <c r="G2868" t="s">
        <v>163</v>
      </c>
      <c r="H2868" t="s">
        <v>135</v>
      </c>
      <c r="I2868" t="s">
        <v>136</v>
      </c>
      <c r="J2868" t="s">
        <v>137</v>
      </c>
      <c r="K2868" t="s">
        <v>138</v>
      </c>
      <c r="L2868" t="s">
        <v>8267</v>
      </c>
      <c r="M2868" t="s">
        <v>8268</v>
      </c>
      <c r="N2868">
        <v>2.2713888880000002</v>
      </c>
      <c r="O2868">
        <v>0</v>
      </c>
      <c r="P2868">
        <v>11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</row>
    <row r="2869" spans="1:31" x14ac:dyDescent="0.3">
      <c r="A2869">
        <v>2715232</v>
      </c>
      <c r="B2869">
        <v>1</v>
      </c>
      <c r="C2869" t="s">
        <v>80</v>
      </c>
      <c r="D2869" t="s">
        <v>93</v>
      </c>
      <c r="E2869" t="s">
        <v>132</v>
      </c>
      <c r="F2869" t="s">
        <v>8269</v>
      </c>
      <c r="G2869" t="s">
        <v>209</v>
      </c>
      <c r="H2869" t="s">
        <v>135</v>
      </c>
      <c r="I2869" t="s">
        <v>136</v>
      </c>
      <c r="J2869" t="s">
        <v>137</v>
      </c>
      <c r="K2869" t="s">
        <v>210</v>
      </c>
      <c r="L2869" t="s">
        <v>8270</v>
      </c>
      <c r="M2869" t="s">
        <v>8271</v>
      </c>
      <c r="N2869">
        <v>7.0202777770000004</v>
      </c>
      <c r="O2869">
        <v>0</v>
      </c>
      <c r="P2869">
        <v>13</v>
      </c>
      <c r="Q2869">
        <v>0</v>
      </c>
      <c r="R2869">
        <v>1</v>
      </c>
      <c r="S2869">
        <v>0</v>
      </c>
      <c r="T2869">
        <v>15</v>
      </c>
      <c r="U2869">
        <v>0</v>
      </c>
      <c r="V2869">
        <v>0</v>
      </c>
      <c r="W2869">
        <v>0</v>
      </c>
      <c r="X2869">
        <v>17.606689503803324</v>
      </c>
      <c r="Y2869">
        <v>0</v>
      </c>
      <c r="Z2869">
        <v>0</v>
      </c>
      <c r="AA2869">
        <v>0</v>
      </c>
      <c r="AB2869">
        <v>76.039243925692404</v>
      </c>
      <c r="AC2869">
        <v>0</v>
      </c>
      <c r="AD2869">
        <v>0</v>
      </c>
      <c r="AE2869">
        <v>93.645933429495727</v>
      </c>
    </row>
    <row r="2870" spans="1:31" x14ac:dyDescent="0.3">
      <c r="A2870">
        <v>2715624</v>
      </c>
      <c r="B2870">
        <v>1</v>
      </c>
      <c r="C2870" t="s">
        <v>80</v>
      </c>
      <c r="D2870" t="s">
        <v>91</v>
      </c>
      <c r="E2870" t="s">
        <v>150</v>
      </c>
      <c r="F2870" t="s">
        <v>8272</v>
      </c>
      <c r="G2870" t="s">
        <v>152</v>
      </c>
      <c r="H2870" t="s">
        <v>153</v>
      </c>
      <c r="I2870" t="s">
        <v>136</v>
      </c>
      <c r="J2870" t="s">
        <v>137</v>
      </c>
      <c r="K2870" t="s">
        <v>138</v>
      </c>
      <c r="L2870" t="s">
        <v>8273</v>
      </c>
      <c r="M2870" t="s">
        <v>8274</v>
      </c>
      <c r="N2870">
        <v>0.70166666600000005</v>
      </c>
      <c r="O2870">
        <v>0</v>
      </c>
      <c r="P2870">
        <v>0</v>
      </c>
      <c r="Q2870">
        <v>0</v>
      </c>
      <c r="R2870">
        <v>0</v>
      </c>
      <c r="S2870">
        <v>6</v>
      </c>
      <c r="T2870">
        <v>2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587.90820291710122</v>
      </c>
      <c r="AB2870">
        <v>0.88301651399373504</v>
      </c>
      <c r="AC2870">
        <v>0</v>
      </c>
      <c r="AD2870">
        <v>0</v>
      </c>
      <c r="AE2870">
        <v>588.79121943109499</v>
      </c>
    </row>
    <row r="2871" spans="1:31" x14ac:dyDescent="0.3">
      <c r="A2871">
        <v>2714628</v>
      </c>
      <c r="B2871">
        <v>1</v>
      </c>
      <c r="C2871" t="s">
        <v>81</v>
      </c>
      <c r="D2871" t="s">
        <v>118</v>
      </c>
      <c r="E2871" t="s">
        <v>156</v>
      </c>
      <c r="F2871" t="s">
        <v>8275</v>
      </c>
      <c r="G2871" t="s">
        <v>185</v>
      </c>
      <c r="H2871" t="s">
        <v>153</v>
      </c>
      <c r="I2871" t="s">
        <v>136</v>
      </c>
      <c r="J2871" t="s">
        <v>137</v>
      </c>
      <c r="K2871" t="s">
        <v>138</v>
      </c>
      <c r="L2871" t="s">
        <v>8276</v>
      </c>
      <c r="M2871" t="s">
        <v>8277</v>
      </c>
      <c r="N2871">
        <v>1.5408333329999999</v>
      </c>
      <c r="O2871">
        <v>0</v>
      </c>
      <c r="P2871">
        <v>148</v>
      </c>
      <c r="Q2871">
        <v>0</v>
      </c>
      <c r="R2871">
        <v>0</v>
      </c>
      <c r="S2871">
        <v>0</v>
      </c>
      <c r="T2871">
        <v>13</v>
      </c>
      <c r="U2871">
        <v>0</v>
      </c>
      <c r="V2871">
        <v>1</v>
      </c>
      <c r="W2871">
        <v>0</v>
      </c>
      <c r="X2871">
        <v>50.580947847681131</v>
      </c>
      <c r="Y2871">
        <v>0</v>
      </c>
      <c r="Z2871">
        <v>0</v>
      </c>
      <c r="AA2871">
        <v>0</v>
      </c>
      <c r="AB2871">
        <v>7.3309759744337155</v>
      </c>
      <c r="AC2871">
        <v>0</v>
      </c>
      <c r="AD2871">
        <v>1.1091904308183169</v>
      </c>
      <c r="AE2871">
        <v>59.02111425293316</v>
      </c>
    </row>
    <row r="2872" spans="1:31" x14ac:dyDescent="0.3">
      <c r="A2872">
        <v>2715126</v>
      </c>
      <c r="B2872">
        <v>1</v>
      </c>
      <c r="C2872" t="s">
        <v>80</v>
      </c>
      <c r="D2872" t="s">
        <v>87</v>
      </c>
      <c r="E2872" t="s">
        <v>145</v>
      </c>
      <c r="F2872" t="s">
        <v>8278</v>
      </c>
      <c r="G2872" t="s">
        <v>181</v>
      </c>
      <c r="H2872" t="s">
        <v>135</v>
      </c>
      <c r="I2872" t="s">
        <v>136</v>
      </c>
      <c r="J2872" t="s">
        <v>137</v>
      </c>
      <c r="K2872" t="s">
        <v>138</v>
      </c>
      <c r="L2872" t="s">
        <v>8279</v>
      </c>
      <c r="M2872" t="s">
        <v>8280</v>
      </c>
      <c r="N2872">
        <v>3.5841666659999998</v>
      </c>
      <c r="O2872">
        <v>0</v>
      </c>
      <c r="P2872">
        <v>2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1.0205571862586302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1.0205571862586302</v>
      </c>
    </row>
    <row r="2873" spans="1:31" x14ac:dyDescent="0.3">
      <c r="A2873">
        <v>2714685</v>
      </c>
      <c r="B2873">
        <v>1</v>
      </c>
      <c r="C2873" t="s">
        <v>81</v>
      </c>
      <c r="D2873" t="s">
        <v>122</v>
      </c>
      <c r="E2873" t="s">
        <v>150</v>
      </c>
      <c r="F2873" t="s">
        <v>678</v>
      </c>
      <c r="G2873" t="s">
        <v>152</v>
      </c>
      <c r="H2873" t="s">
        <v>153</v>
      </c>
      <c r="I2873" t="s">
        <v>136</v>
      </c>
      <c r="J2873" t="s">
        <v>137</v>
      </c>
      <c r="K2873" t="s">
        <v>138</v>
      </c>
      <c r="L2873" t="s">
        <v>8281</v>
      </c>
      <c r="M2873" t="s">
        <v>8282</v>
      </c>
      <c r="N2873">
        <v>0.31138888799999997</v>
      </c>
      <c r="O2873">
        <v>0</v>
      </c>
      <c r="P2873">
        <v>138</v>
      </c>
      <c r="Q2873">
        <v>0</v>
      </c>
      <c r="R2873">
        <v>0</v>
      </c>
      <c r="S2873">
        <v>14</v>
      </c>
      <c r="T2873">
        <v>12</v>
      </c>
      <c r="U2873">
        <v>1</v>
      </c>
      <c r="V2873">
        <v>0</v>
      </c>
      <c r="W2873">
        <v>0</v>
      </c>
      <c r="X2873">
        <v>3.7408204768864195</v>
      </c>
      <c r="Y2873">
        <v>0</v>
      </c>
      <c r="Z2873">
        <v>0</v>
      </c>
      <c r="AA2873">
        <v>1.9309710554395976</v>
      </c>
      <c r="AB2873">
        <v>1.1875925181571731</v>
      </c>
      <c r="AC2873">
        <v>0</v>
      </c>
      <c r="AD2873">
        <v>0</v>
      </c>
      <c r="AE2873">
        <v>6.8593840504831896</v>
      </c>
    </row>
    <row r="2874" spans="1:31" x14ac:dyDescent="0.3">
      <c r="A2874">
        <v>2714771</v>
      </c>
      <c r="B2874">
        <v>1</v>
      </c>
      <c r="C2874" t="s">
        <v>81</v>
      </c>
      <c r="D2874" t="s">
        <v>112</v>
      </c>
      <c r="E2874" t="s">
        <v>213</v>
      </c>
      <c r="F2874" t="s">
        <v>8283</v>
      </c>
      <c r="G2874" t="s">
        <v>152</v>
      </c>
      <c r="H2874" t="s">
        <v>153</v>
      </c>
      <c r="I2874" t="s">
        <v>136</v>
      </c>
      <c r="J2874" t="s">
        <v>137</v>
      </c>
      <c r="K2874" t="s">
        <v>138</v>
      </c>
      <c r="L2874" t="s">
        <v>8284</v>
      </c>
      <c r="M2874" t="s">
        <v>8285</v>
      </c>
      <c r="N2874">
        <v>1.690833333</v>
      </c>
      <c r="O2874">
        <v>0</v>
      </c>
      <c r="P2874">
        <v>796</v>
      </c>
      <c r="Q2874">
        <v>6</v>
      </c>
      <c r="R2874">
        <v>107</v>
      </c>
      <c r="S2874">
        <v>11</v>
      </c>
      <c r="T2874">
        <v>117</v>
      </c>
      <c r="U2874">
        <v>6</v>
      </c>
      <c r="V2874">
        <v>2</v>
      </c>
      <c r="W2874">
        <v>0</v>
      </c>
      <c r="X2874">
        <v>221.16125390761994</v>
      </c>
      <c r="Y2874">
        <v>419.12642414370418</v>
      </c>
      <c r="Z2874">
        <v>12.7843545677639</v>
      </c>
      <c r="AA2874">
        <v>396.8216945798456</v>
      </c>
      <c r="AB2874">
        <v>108.16273355018065</v>
      </c>
      <c r="AC2874">
        <v>1681.291481790179</v>
      </c>
      <c r="AD2874">
        <v>4.9344340524047166</v>
      </c>
      <c r="AE2874">
        <v>2844.2823765916983</v>
      </c>
    </row>
    <row r="2875" spans="1:31" x14ac:dyDescent="0.3">
      <c r="A2875">
        <v>2715375</v>
      </c>
      <c r="B2875">
        <v>1</v>
      </c>
      <c r="C2875" t="s">
        <v>80</v>
      </c>
      <c r="D2875" t="s">
        <v>103</v>
      </c>
      <c r="E2875" t="s">
        <v>213</v>
      </c>
      <c r="F2875" t="s">
        <v>8286</v>
      </c>
      <c r="G2875" t="s">
        <v>152</v>
      </c>
      <c r="H2875" t="s">
        <v>153</v>
      </c>
      <c r="I2875" t="s">
        <v>136</v>
      </c>
      <c r="J2875" t="s">
        <v>137</v>
      </c>
      <c r="K2875" t="s">
        <v>138</v>
      </c>
      <c r="L2875" t="s">
        <v>8287</v>
      </c>
      <c r="M2875" t="s">
        <v>8288</v>
      </c>
      <c r="N2875">
        <v>0.84722222199999997</v>
      </c>
      <c r="O2875">
        <v>0</v>
      </c>
      <c r="P2875">
        <v>0</v>
      </c>
      <c r="Q2875">
        <v>0</v>
      </c>
      <c r="R2875">
        <v>0</v>
      </c>
      <c r="S2875">
        <v>6</v>
      </c>
      <c r="T2875">
        <v>2</v>
      </c>
      <c r="U2875">
        <v>19</v>
      </c>
      <c r="V2875">
        <v>2</v>
      </c>
      <c r="W2875">
        <v>0</v>
      </c>
      <c r="X2875">
        <v>0</v>
      </c>
      <c r="Y2875">
        <v>0</v>
      </c>
      <c r="Z2875">
        <v>0</v>
      </c>
      <c r="AA2875">
        <v>25.205894158905224</v>
      </c>
      <c r="AB2875">
        <v>2.3547706442550034</v>
      </c>
      <c r="AC2875">
        <v>1000.8773518508394</v>
      </c>
      <c r="AD2875">
        <v>25.504486623595866</v>
      </c>
      <c r="AE2875">
        <v>1053.9425032775955</v>
      </c>
    </row>
    <row r="2876" spans="1:31" x14ac:dyDescent="0.3">
      <c r="A2876">
        <v>2715169</v>
      </c>
      <c r="B2876">
        <v>1</v>
      </c>
      <c r="C2876" t="s">
        <v>80</v>
      </c>
      <c r="D2876" t="s">
        <v>96</v>
      </c>
      <c r="E2876" t="s">
        <v>150</v>
      </c>
      <c r="F2876" t="s">
        <v>8289</v>
      </c>
      <c r="G2876" t="s">
        <v>152</v>
      </c>
      <c r="H2876" t="s">
        <v>153</v>
      </c>
      <c r="I2876" t="s">
        <v>136</v>
      </c>
      <c r="J2876" t="s">
        <v>137</v>
      </c>
      <c r="K2876" t="s">
        <v>138</v>
      </c>
      <c r="L2876" t="s">
        <v>8290</v>
      </c>
      <c r="M2876" t="s">
        <v>8291</v>
      </c>
      <c r="N2876">
        <v>0.338888888</v>
      </c>
      <c r="O2876">
        <v>0</v>
      </c>
      <c r="P2876">
        <v>625</v>
      </c>
      <c r="Q2876">
        <v>0</v>
      </c>
      <c r="R2876">
        <v>4</v>
      </c>
      <c r="S2876">
        <v>4</v>
      </c>
      <c r="T2876">
        <v>61</v>
      </c>
      <c r="U2876">
        <v>0</v>
      </c>
      <c r="V2876">
        <v>0</v>
      </c>
      <c r="W2876">
        <v>0</v>
      </c>
      <c r="X2876">
        <v>36.275413142023588</v>
      </c>
      <c r="Y2876">
        <v>0</v>
      </c>
      <c r="Z2876">
        <v>0</v>
      </c>
      <c r="AA2876">
        <v>4.3426621531281659</v>
      </c>
      <c r="AB2876">
        <v>9.2994667732187999</v>
      </c>
      <c r="AC2876">
        <v>0</v>
      </c>
      <c r="AD2876">
        <v>0</v>
      </c>
      <c r="AE2876">
        <v>49.917542068370551</v>
      </c>
    </row>
    <row r="2877" spans="1:31" x14ac:dyDescent="0.3">
      <c r="A2877">
        <v>2715522</v>
      </c>
      <c r="B2877">
        <v>2</v>
      </c>
      <c r="C2877" t="s">
        <v>80</v>
      </c>
      <c r="D2877" t="s">
        <v>104</v>
      </c>
      <c r="E2877" t="s">
        <v>132</v>
      </c>
      <c r="F2877" t="s">
        <v>8292</v>
      </c>
      <c r="G2877" t="s">
        <v>163</v>
      </c>
      <c r="H2877" t="s">
        <v>135</v>
      </c>
      <c r="I2877" t="s">
        <v>136</v>
      </c>
      <c r="J2877" t="s">
        <v>137</v>
      </c>
      <c r="K2877" t="s">
        <v>138</v>
      </c>
      <c r="L2877" t="s">
        <v>8293</v>
      </c>
      <c r="M2877" t="s">
        <v>8294</v>
      </c>
      <c r="N2877">
        <v>0.28666666600000001</v>
      </c>
      <c r="O2877">
        <v>0</v>
      </c>
      <c r="P2877">
        <v>0</v>
      </c>
      <c r="Q2877">
        <v>0</v>
      </c>
      <c r="R2877">
        <v>2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</row>
    <row r="2878" spans="1:31" x14ac:dyDescent="0.3">
      <c r="A2878">
        <v>2714868</v>
      </c>
      <c r="B2878">
        <v>2</v>
      </c>
      <c r="C2878" t="s">
        <v>80</v>
      </c>
      <c r="D2878" t="s">
        <v>82</v>
      </c>
      <c r="E2878" t="s">
        <v>150</v>
      </c>
      <c r="F2878" t="s">
        <v>8295</v>
      </c>
      <c r="G2878" t="s">
        <v>743</v>
      </c>
      <c r="H2878" t="s">
        <v>153</v>
      </c>
      <c r="I2878" t="s">
        <v>136</v>
      </c>
      <c r="J2878" t="s">
        <v>137</v>
      </c>
      <c r="K2878" t="s">
        <v>138</v>
      </c>
      <c r="L2878" t="s">
        <v>7991</v>
      </c>
      <c r="M2878" t="s">
        <v>8296</v>
      </c>
      <c r="N2878">
        <v>2.153333333</v>
      </c>
      <c r="O2878">
        <v>0</v>
      </c>
      <c r="P2878">
        <v>4569</v>
      </c>
      <c r="Q2878">
        <v>0</v>
      </c>
      <c r="R2878">
        <v>0</v>
      </c>
      <c r="S2878">
        <v>0</v>
      </c>
      <c r="T2878">
        <v>480</v>
      </c>
      <c r="U2878">
        <v>0</v>
      </c>
      <c r="V2878">
        <v>0</v>
      </c>
      <c r="W2878">
        <v>0</v>
      </c>
      <c r="X2878">
        <v>1629.4734418265027</v>
      </c>
      <c r="Y2878">
        <v>0</v>
      </c>
      <c r="Z2878">
        <v>0</v>
      </c>
      <c r="AA2878">
        <v>0</v>
      </c>
      <c r="AB2878">
        <v>692.78318334185303</v>
      </c>
      <c r="AC2878">
        <v>0</v>
      </c>
      <c r="AD2878">
        <v>0</v>
      </c>
      <c r="AE2878">
        <v>2322.2566251683556</v>
      </c>
    </row>
    <row r="2879" spans="1:31" x14ac:dyDescent="0.3">
      <c r="A2879">
        <v>2714903</v>
      </c>
      <c r="B2879">
        <v>3</v>
      </c>
      <c r="C2879" t="s">
        <v>80</v>
      </c>
      <c r="D2879" t="s">
        <v>83</v>
      </c>
      <c r="E2879" t="s">
        <v>156</v>
      </c>
      <c r="F2879" t="s">
        <v>8297</v>
      </c>
      <c r="G2879" t="s">
        <v>185</v>
      </c>
      <c r="H2879" t="s">
        <v>153</v>
      </c>
      <c r="I2879" t="s">
        <v>136</v>
      </c>
      <c r="J2879" t="s">
        <v>137</v>
      </c>
      <c r="K2879" t="s">
        <v>138</v>
      </c>
      <c r="L2879" t="s">
        <v>8298</v>
      </c>
      <c r="M2879" t="s">
        <v>8299</v>
      </c>
      <c r="N2879">
        <v>4.5411111110000002</v>
      </c>
      <c r="O2879">
        <v>0</v>
      </c>
      <c r="P2879">
        <v>20</v>
      </c>
      <c r="Q2879">
        <v>1</v>
      </c>
      <c r="R2879">
        <v>4</v>
      </c>
      <c r="S2879">
        <v>2</v>
      </c>
      <c r="T2879">
        <v>0</v>
      </c>
      <c r="U2879">
        <v>0</v>
      </c>
      <c r="V2879">
        <v>0</v>
      </c>
      <c r="W2879">
        <v>0</v>
      </c>
      <c r="X2879">
        <v>7.122922668872639</v>
      </c>
      <c r="Y2879">
        <v>2.3604977405333329</v>
      </c>
      <c r="Z2879">
        <v>0.29730033530560662</v>
      </c>
      <c r="AA2879">
        <v>8.7189466159889992</v>
      </c>
      <c r="AB2879">
        <v>0</v>
      </c>
      <c r="AC2879">
        <v>0</v>
      </c>
      <c r="AD2879">
        <v>0</v>
      </c>
      <c r="AE2879">
        <v>18.499667360700577</v>
      </c>
    </row>
    <row r="2880" spans="1:31" x14ac:dyDescent="0.3">
      <c r="A2880">
        <v>2715192</v>
      </c>
      <c r="B2880">
        <v>1</v>
      </c>
      <c r="C2880" t="s">
        <v>80</v>
      </c>
      <c r="D2880" t="s">
        <v>93</v>
      </c>
      <c r="E2880" t="s">
        <v>156</v>
      </c>
      <c r="F2880" t="s">
        <v>8300</v>
      </c>
      <c r="G2880" t="s">
        <v>152</v>
      </c>
      <c r="H2880" t="s">
        <v>153</v>
      </c>
      <c r="I2880" t="s">
        <v>136</v>
      </c>
      <c r="J2880" t="s">
        <v>137</v>
      </c>
      <c r="K2880" t="s">
        <v>138</v>
      </c>
      <c r="L2880" t="s">
        <v>8301</v>
      </c>
      <c r="M2880" t="s">
        <v>8302</v>
      </c>
      <c r="N2880">
        <v>1.690555555</v>
      </c>
      <c r="O2880">
        <v>0</v>
      </c>
      <c r="P2880">
        <v>146</v>
      </c>
      <c r="Q2880">
        <v>0</v>
      </c>
      <c r="R2880">
        <v>61</v>
      </c>
      <c r="S2880">
        <v>1</v>
      </c>
      <c r="T2880">
        <v>91</v>
      </c>
      <c r="U2880">
        <v>0</v>
      </c>
      <c r="V2880">
        <v>0</v>
      </c>
      <c r="W2880">
        <v>0</v>
      </c>
      <c r="X2880">
        <v>49.612715767849323</v>
      </c>
      <c r="Y2880">
        <v>0</v>
      </c>
      <c r="Z2880">
        <v>28.948722726080941</v>
      </c>
      <c r="AA2880">
        <v>0</v>
      </c>
      <c r="AB2880">
        <v>39.389959466562793</v>
      </c>
      <c r="AC2880">
        <v>0</v>
      </c>
      <c r="AD2880">
        <v>0</v>
      </c>
      <c r="AE2880">
        <v>117.95139796049307</v>
      </c>
    </row>
    <row r="2881" spans="1:31" x14ac:dyDescent="0.3">
      <c r="A2881">
        <v>2714860</v>
      </c>
      <c r="B2881">
        <v>1</v>
      </c>
      <c r="C2881" t="s">
        <v>80</v>
      </c>
      <c r="D2881" t="s">
        <v>108</v>
      </c>
      <c r="E2881" t="s">
        <v>213</v>
      </c>
      <c r="F2881" t="s">
        <v>8303</v>
      </c>
      <c r="G2881" t="s">
        <v>152</v>
      </c>
      <c r="H2881" t="s">
        <v>153</v>
      </c>
      <c r="I2881" t="s">
        <v>136</v>
      </c>
      <c r="J2881" t="s">
        <v>137</v>
      </c>
      <c r="K2881" t="s">
        <v>138</v>
      </c>
      <c r="L2881" t="s">
        <v>8304</v>
      </c>
      <c r="M2881" t="s">
        <v>8305</v>
      </c>
      <c r="N2881">
        <v>0.46833333300000002</v>
      </c>
      <c r="O2881">
        <v>0</v>
      </c>
      <c r="P2881">
        <v>377</v>
      </c>
      <c r="Q2881">
        <v>2</v>
      </c>
      <c r="R2881">
        <v>55</v>
      </c>
      <c r="S2881">
        <v>2</v>
      </c>
      <c r="T2881">
        <v>154</v>
      </c>
      <c r="U2881">
        <v>0</v>
      </c>
      <c r="V2881">
        <v>0</v>
      </c>
      <c r="W2881">
        <v>0</v>
      </c>
      <c r="X2881">
        <v>29.959088656263116</v>
      </c>
      <c r="Y2881">
        <v>0.22236934999999999</v>
      </c>
      <c r="Z2881">
        <v>17.819930396957098</v>
      </c>
      <c r="AA2881">
        <v>11.246829864769577</v>
      </c>
      <c r="AB2881">
        <v>24.723107023224056</v>
      </c>
      <c r="AC2881">
        <v>0</v>
      </c>
      <c r="AD2881">
        <v>0</v>
      </c>
      <c r="AE2881">
        <v>83.971325291213859</v>
      </c>
    </row>
    <row r="2882" spans="1:31" x14ac:dyDescent="0.3">
      <c r="A2882">
        <v>2715407</v>
      </c>
      <c r="B2882">
        <v>1</v>
      </c>
      <c r="C2882" t="s">
        <v>80</v>
      </c>
      <c r="D2882" t="s">
        <v>103</v>
      </c>
      <c r="E2882" t="s">
        <v>150</v>
      </c>
      <c r="F2882" t="s">
        <v>8306</v>
      </c>
      <c r="G2882" t="s">
        <v>152</v>
      </c>
      <c r="H2882" t="s">
        <v>153</v>
      </c>
      <c r="I2882" t="s">
        <v>136</v>
      </c>
      <c r="J2882" t="s">
        <v>137</v>
      </c>
      <c r="K2882" t="s">
        <v>138</v>
      </c>
      <c r="L2882" t="s">
        <v>8307</v>
      </c>
      <c r="M2882" t="s">
        <v>8308</v>
      </c>
      <c r="N2882">
        <v>0.4</v>
      </c>
      <c r="O2882">
        <v>0</v>
      </c>
      <c r="P2882">
        <v>29</v>
      </c>
      <c r="Q2882">
        <v>0</v>
      </c>
      <c r="R2882">
        <v>3</v>
      </c>
      <c r="S2882">
        <v>24</v>
      </c>
      <c r="T2882">
        <v>37</v>
      </c>
      <c r="U2882">
        <v>26</v>
      </c>
      <c r="V2882">
        <v>7</v>
      </c>
      <c r="W2882">
        <v>0</v>
      </c>
      <c r="X2882">
        <v>4.6249631898885362</v>
      </c>
      <c r="Y2882">
        <v>0</v>
      </c>
      <c r="Z2882">
        <v>0</v>
      </c>
      <c r="AA2882">
        <v>69.066982549945664</v>
      </c>
      <c r="AB2882">
        <v>21.68260227182277</v>
      </c>
      <c r="AC2882">
        <v>321.37283905338359</v>
      </c>
      <c r="AD2882">
        <v>26.026806554528243</v>
      </c>
      <c r="AE2882">
        <v>442.77419361956885</v>
      </c>
    </row>
    <row r="2883" spans="1:31" x14ac:dyDescent="0.3">
      <c r="A2883">
        <v>2715384</v>
      </c>
      <c r="B2883">
        <v>1</v>
      </c>
      <c r="C2883" t="s">
        <v>80</v>
      </c>
      <c r="D2883" t="s">
        <v>105</v>
      </c>
      <c r="E2883" t="s">
        <v>156</v>
      </c>
      <c r="F2883" t="s">
        <v>8309</v>
      </c>
      <c r="G2883" t="s">
        <v>185</v>
      </c>
      <c r="H2883" t="s">
        <v>153</v>
      </c>
      <c r="I2883" t="s">
        <v>136</v>
      </c>
      <c r="J2883" t="s">
        <v>137</v>
      </c>
      <c r="K2883" t="s">
        <v>138</v>
      </c>
      <c r="L2883" t="s">
        <v>8310</v>
      </c>
      <c r="M2883" t="s">
        <v>8311</v>
      </c>
      <c r="N2883">
        <v>1.5147222220000001</v>
      </c>
      <c r="O2883">
        <v>1</v>
      </c>
      <c r="P2883">
        <v>8</v>
      </c>
      <c r="Q2883">
        <v>1</v>
      </c>
      <c r="R2883">
        <v>2</v>
      </c>
      <c r="S2883">
        <v>4</v>
      </c>
      <c r="T2883">
        <v>9</v>
      </c>
      <c r="U2883">
        <v>1</v>
      </c>
      <c r="V2883">
        <v>0</v>
      </c>
      <c r="W2883">
        <v>10.106756308929469</v>
      </c>
      <c r="X2883">
        <v>7.1444647805001509</v>
      </c>
      <c r="Y2883">
        <v>1.6661592485815899</v>
      </c>
      <c r="Z2883">
        <v>20.08612669843529</v>
      </c>
      <c r="AA2883">
        <v>16.819644851506702</v>
      </c>
      <c r="AB2883">
        <v>15.422658297647388</v>
      </c>
      <c r="AC2883">
        <v>10.471657455060482</v>
      </c>
      <c r="AD2883">
        <v>0</v>
      </c>
      <c r="AE2883">
        <v>81.71746764066107</v>
      </c>
    </row>
    <row r="2884" spans="1:31" x14ac:dyDescent="0.3">
      <c r="A2884">
        <v>2714720</v>
      </c>
      <c r="B2884">
        <v>1</v>
      </c>
      <c r="C2884" t="s">
        <v>81</v>
      </c>
      <c r="D2884" t="s">
        <v>118</v>
      </c>
      <c r="E2884" t="s">
        <v>132</v>
      </c>
      <c r="F2884" t="s">
        <v>6296</v>
      </c>
      <c r="G2884" t="s">
        <v>134</v>
      </c>
      <c r="H2884" t="s">
        <v>135</v>
      </c>
      <c r="I2884" t="s">
        <v>136</v>
      </c>
      <c r="J2884" t="s">
        <v>137</v>
      </c>
      <c r="K2884" t="s">
        <v>138</v>
      </c>
      <c r="L2884" t="s">
        <v>8312</v>
      </c>
      <c r="M2884" t="s">
        <v>8313</v>
      </c>
      <c r="N2884">
        <v>1.6458333329999999</v>
      </c>
      <c r="O2884">
        <v>0</v>
      </c>
      <c r="P2884">
        <v>66</v>
      </c>
      <c r="Q2884">
        <v>0</v>
      </c>
      <c r="R2884">
        <v>4</v>
      </c>
      <c r="S2884">
        <v>0</v>
      </c>
      <c r="T2884">
        <v>10</v>
      </c>
      <c r="U2884">
        <v>0</v>
      </c>
      <c r="V2884">
        <v>0</v>
      </c>
      <c r="W2884">
        <v>0</v>
      </c>
      <c r="X2884">
        <v>15.38439908376343</v>
      </c>
      <c r="Y2884">
        <v>0</v>
      </c>
      <c r="Z2884">
        <v>0.10911132111065999</v>
      </c>
      <c r="AA2884">
        <v>0</v>
      </c>
      <c r="AB2884">
        <v>3.4829742411035101</v>
      </c>
      <c r="AC2884">
        <v>0</v>
      </c>
      <c r="AD2884">
        <v>0</v>
      </c>
      <c r="AE2884">
        <v>18.9764846459776</v>
      </c>
    </row>
    <row r="2885" spans="1:31" x14ac:dyDescent="0.3">
      <c r="A2885">
        <v>2759317</v>
      </c>
      <c r="B2885">
        <v>1</v>
      </c>
      <c r="C2885" t="s">
        <v>80</v>
      </c>
      <c r="D2885" t="s">
        <v>104</v>
      </c>
      <c r="E2885" t="s">
        <v>213</v>
      </c>
      <c r="F2885" t="s">
        <v>8147</v>
      </c>
      <c r="G2885" t="s">
        <v>152</v>
      </c>
      <c r="H2885" t="s">
        <v>153</v>
      </c>
      <c r="I2885" t="s">
        <v>136</v>
      </c>
      <c r="J2885" t="s">
        <v>137</v>
      </c>
      <c r="K2885" t="s">
        <v>138</v>
      </c>
      <c r="L2885" t="s">
        <v>8314</v>
      </c>
      <c r="M2885" t="s">
        <v>8315</v>
      </c>
      <c r="N2885">
        <v>2.7602777770000002</v>
      </c>
      <c r="O2885">
        <v>4</v>
      </c>
      <c r="P2885">
        <v>852</v>
      </c>
      <c r="Q2885">
        <v>20</v>
      </c>
      <c r="R2885">
        <v>97</v>
      </c>
      <c r="S2885">
        <v>6</v>
      </c>
      <c r="T2885">
        <v>193</v>
      </c>
      <c r="U2885">
        <v>2</v>
      </c>
      <c r="V2885">
        <v>0</v>
      </c>
      <c r="W2885">
        <v>2.4211660636865138</v>
      </c>
      <c r="X2885">
        <v>340.6660445718519</v>
      </c>
      <c r="Y2885">
        <v>32.345287403991257</v>
      </c>
      <c r="Z2885">
        <v>19.999292250267398</v>
      </c>
      <c r="AA2885">
        <v>14.027995754795549</v>
      </c>
      <c r="AB2885">
        <v>93.686601414140625</v>
      </c>
      <c r="AC2885">
        <v>69.930183939519921</v>
      </c>
      <c r="AD2885">
        <v>0</v>
      </c>
      <c r="AE2885">
        <v>573.07657139825324</v>
      </c>
    </row>
    <row r="2886" spans="1:31" x14ac:dyDescent="0.3">
      <c r="A2886">
        <v>2714946</v>
      </c>
      <c r="B2886">
        <v>1</v>
      </c>
      <c r="C2886" t="s">
        <v>80</v>
      </c>
      <c r="D2886" t="s">
        <v>83</v>
      </c>
      <c r="E2886" t="s">
        <v>156</v>
      </c>
      <c r="F2886" t="s">
        <v>7537</v>
      </c>
      <c r="G2886" t="s">
        <v>2928</v>
      </c>
      <c r="H2886" t="s">
        <v>153</v>
      </c>
      <c r="I2886" t="s">
        <v>136</v>
      </c>
      <c r="J2886" t="s">
        <v>137</v>
      </c>
      <c r="K2886" t="s">
        <v>138</v>
      </c>
      <c r="L2886" t="s">
        <v>8316</v>
      </c>
      <c r="M2886" t="s">
        <v>8317</v>
      </c>
      <c r="N2886">
        <v>7.4436111110000001</v>
      </c>
      <c r="O2886">
        <v>0</v>
      </c>
      <c r="P2886">
        <v>172</v>
      </c>
      <c r="Q2886">
        <v>0</v>
      </c>
      <c r="R2886">
        <v>0</v>
      </c>
      <c r="S2886">
        <v>3</v>
      </c>
      <c r="T2886">
        <v>52</v>
      </c>
      <c r="U2886">
        <v>1</v>
      </c>
      <c r="V2886">
        <v>0</v>
      </c>
      <c r="W2886">
        <v>0</v>
      </c>
      <c r="X2886">
        <v>358.47842033658327</v>
      </c>
      <c r="Y2886">
        <v>0</v>
      </c>
      <c r="Z2886">
        <v>0</v>
      </c>
      <c r="AA2886">
        <v>877.78374818231487</v>
      </c>
      <c r="AB2886">
        <v>217.89141579132209</v>
      </c>
      <c r="AC2886">
        <v>78.99500181969934</v>
      </c>
      <c r="AD2886">
        <v>0</v>
      </c>
      <c r="AE2886">
        <v>1533.1485861299195</v>
      </c>
    </row>
    <row r="2887" spans="1:31" x14ac:dyDescent="0.3">
      <c r="A2887">
        <v>2714697</v>
      </c>
      <c r="B2887">
        <v>1</v>
      </c>
      <c r="C2887" t="s">
        <v>80</v>
      </c>
      <c r="D2887" t="s">
        <v>90</v>
      </c>
      <c r="E2887" t="s">
        <v>161</v>
      </c>
      <c r="F2887" t="s">
        <v>8318</v>
      </c>
      <c r="G2887" t="s">
        <v>163</v>
      </c>
      <c r="H2887" t="s">
        <v>135</v>
      </c>
      <c r="I2887" t="s">
        <v>136</v>
      </c>
      <c r="J2887" t="s">
        <v>137</v>
      </c>
      <c r="K2887" t="s">
        <v>138</v>
      </c>
      <c r="L2887" t="s">
        <v>8319</v>
      </c>
      <c r="M2887" t="s">
        <v>8320</v>
      </c>
      <c r="N2887">
        <v>1.8386111110000001</v>
      </c>
      <c r="O2887">
        <v>0</v>
      </c>
      <c r="P2887">
        <v>158</v>
      </c>
      <c r="Q2887">
        <v>0</v>
      </c>
      <c r="R2887">
        <v>0</v>
      </c>
      <c r="S2887">
        <v>0</v>
      </c>
      <c r="T2887">
        <v>44</v>
      </c>
      <c r="U2887">
        <v>0</v>
      </c>
      <c r="V2887">
        <v>0</v>
      </c>
      <c r="W2887">
        <v>0</v>
      </c>
      <c r="X2887">
        <v>69.083624210533003</v>
      </c>
      <c r="Y2887">
        <v>0</v>
      </c>
      <c r="Z2887">
        <v>0</v>
      </c>
      <c r="AA2887">
        <v>0</v>
      </c>
      <c r="AB2887">
        <v>31.207241237673628</v>
      </c>
      <c r="AC2887">
        <v>0</v>
      </c>
      <c r="AD2887">
        <v>0</v>
      </c>
      <c r="AE2887">
        <v>100.29086544820663</v>
      </c>
    </row>
    <row r="2888" spans="1:31" x14ac:dyDescent="0.3">
      <c r="A2888">
        <v>2715693</v>
      </c>
      <c r="B2888">
        <v>1</v>
      </c>
      <c r="C2888" t="s">
        <v>81</v>
      </c>
      <c r="D2888" t="s">
        <v>118</v>
      </c>
      <c r="E2888" t="s">
        <v>145</v>
      </c>
      <c r="F2888" t="s">
        <v>8321</v>
      </c>
      <c r="G2888" t="s">
        <v>147</v>
      </c>
      <c r="H2888" t="s">
        <v>135</v>
      </c>
      <c r="I2888" t="s">
        <v>136</v>
      </c>
      <c r="J2888" t="s">
        <v>137</v>
      </c>
      <c r="K2888" t="s">
        <v>138</v>
      </c>
      <c r="L2888" t="s">
        <v>8322</v>
      </c>
      <c r="M2888" t="s">
        <v>8323</v>
      </c>
      <c r="N2888">
        <v>0.74527777699999997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1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</row>
    <row r="2889" spans="1:31" x14ac:dyDescent="0.3">
      <c r="A2889">
        <v>2714898</v>
      </c>
      <c r="B2889">
        <v>2</v>
      </c>
      <c r="C2889" t="s">
        <v>80</v>
      </c>
      <c r="D2889" t="s">
        <v>84</v>
      </c>
      <c r="E2889" t="s">
        <v>156</v>
      </c>
      <c r="F2889" t="s">
        <v>8324</v>
      </c>
      <c r="G2889" t="s">
        <v>152</v>
      </c>
      <c r="H2889" t="s">
        <v>153</v>
      </c>
      <c r="I2889" t="s">
        <v>136</v>
      </c>
      <c r="J2889" t="s">
        <v>137</v>
      </c>
      <c r="K2889" t="s">
        <v>138</v>
      </c>
      <c r="L2889" t="s">
        <v>7726</v>
      </c>
      <c r="M2889" t="s">
        <v>8325</v>
      </c>
      <c r="N2889">
        <v>1.2763888880000001</v>
      </c>
      <c r="O2889">
        <v>5</v>
      </c>
      <c r="P2889">
        <v>142</v>
      </c>
      <c r="Q2889">
        <v>9</v>
      </c>
      <c r="R2889">
        <v>3</v>
      </c>
      <c r="S2889">
        <v>8</v>
      </c>
      <c r="T2889">
        <v>5</v>
      </c>
      <c r="U2889">
        <v>0</v>
      </c>
      <c r="V2889">
        <v>0</v>
      </c>
      <c r="W2889">
        <v>3.3098268605012002</v>
      </c>
      <c r="X2889">
        <v>31.355482457903825</v>
      </c>
      <c r="Y2889">
        <v>17.774691676925954</v>
      </c>
      <c r="Z2889">
        <v>5.3419223030739582</v>
      </c>
      <c r="AA2889">
        <v>9.7849590952275491</v>
      </c>
      <c r="AB2889">
        <v>7.1668300353629251</v>
      </c>
      <c r="AC2889">
        <v>0</v>
      </c>
      <c r="AD2889">
        <v>0</v>
      </c>
      <c r="AE2889">
        <v>74.733712428995403</v>
      </c>
    </row>
    <row r="2890" spans="1:31" x14ac:dyDescent="0.3">
      <c r="A2890">
        <v>2715006</v>
      </c>
      <c r="B2890">
        <v>1</v>
      </c>
      <c r="C2890" t="s">
        <v>80</v>
      </c>
      <c r="D2890" t="s">
        <v>92</v>
      </c>
      <c r="E2890" t="s">
        <v>150</v>
      </c>
      <c r="F2890" t="s">
        <v>1308</v>
      </c>
      <c r="G2890" t="s">
        <v>152</v>
      </c>
      <c r="H2890" t="s">
        <v>153</v>
      </c>
      <c r="I2890" t="s">
        <v>136</v>
      </c>
      <c r="J2890" t="s">
        <v>137</v>
      </c>
      <c r="K2890" t="s">
        <v>138</v>
      </c>
      <c r="L2890" t="s">
        <v>8326</v>
      </c>
      <c r="M2890" t="s">
        <v>8327</v>
      </c>
      <c r="N2890">
        <v>0.70277777699999999</v>
      </c>
      <c r="O2890">
        <v>1</v>
      </c>
      <c r="P2890">
        <v>3711</v>
      </c>
      <c r="Q2890">
        <v>0</v>
      </c>
      <c r="R2890">
        <v>6</v>
      </c>
      <c r="S2890">
        <v>7</v>
      </c>
      <c r="T2890">
        <v>222</v>
      </c>
      <c r="U2890">
        <v>0</v>
      </c>
      <c r="V2890">
        <v>0</v>
      </c>
      <c r="W2890">
        <v>3.2137141005568171</v>
      </c>
      <c r="X2890">
        <v>212.52282302204998</v>
      </c>
      <c r="Y2890">
        <v>0</v>
      </c>
      <c r="Z2890">
        <v>4.9349349539910006E-2</v>
      </c>
      <c r="AA2890">
        <v>87.241023491284608</v>
      </c>
      <c r="AB2890">
        <v>92.399549903275741</v>
      </c>
      <c r="AC2890">
        <v>0</v>
      </c>
      <c r="AD2890">
        <v>0</v>
      </c>
      <c r="AE2890">
        <v>395.42645986670703</v>
      </c>
    </row>
    <row r="2891" spans="1:31" x14ac:dyDescent="0.3">
      <c r="A2891">
        <v>2715602</v>
      </c>
      <c r="B2891">
        <v>2</v>
      </c>
      <c r="C2891" t="s">
        <v>81</v>
      </c>
      <c r="D2891" t="s">
        <v>113</v>
      </c>
      <c r="E2891" t="s">
        <v>213</v>
      </c>
      <c r="F2891" t="s">
        <v>8328</v>
      </c>
      <c r="G2891" t="s">
        <v>185</v>
      </c>
      <c r="H2891" t="s">
        <v>153</v>
      </c>
      <c r="I2891" t="s">
        <v>136</v>
      </c>
      <c r="J2891" t="s">
        <v>137</v>
      </c>
      <c r="K2891" t="s">
        <v>138</v>
      </c>
      <c r="L2891" t="s">
        <v>8329</v>
      </c>
      <c r="M2891" t="s">
        <v>8330</v>
      </c>
      <c r="N2891">
        <v>1.133888888</v>
      </c>
      <c r="O2891">
        <v>0</v>
      </c>
      <c r="P2891">
        <v>133</v>
      </c>
      <c r="Q2891">
        <v>4</v>
      </c>
      <c r="R2891">
        <v>42</v>
      </c>
      <c r="S2891">
        <v>0</v>
      </c>
      <c r="T2891">
        <v>6</v>
      </c>
      <c r="U2891">
        <v>0</v>
      </c>
      <c r="V2891">
        <v>0</v>
      </c>
      <c r="W2891">
        <v>0</v>
      </c>
      <c r="X2891">
        <v>25.409185776387453</v>
      </c>
      <c r="Y2891">
        <v>2.2451275759220488</v>
      </c>
      <c r="Z2891">
        <v>2.1705938369996098</v>
      </c>
      <c r="AA2891">
        <v>0</v>
      </c>
      <c r="AB2891">
        <v>1.0384226909511503</v>
      </c>
      <c r="AC2891">
        <v>0</v>
      </c>
      <c r="AD2891">
        <v>0</v>
      </c>
      <c r="AE2891">
        <v>30.863329880260263</v>
      </c>
    </row>
    <row r="2892" spans="1:31" x14ac:dyDescent="0.3">
      <c r="A2892">
        <v>2715092</v>
      </c>
      <c r="B2892">
        <v>1</v>
      </c>
      <c r="C2892" t="s">
        <v>80</v>
      </c>
      <c r="D2892" t="s">
        <v>95</v>
      </c>
      <c r="E2892" t="s">
        <v>161</v>
      </c>
      <c r="F2892" t="s">
        <v>5271</v>
      </c>
      <c r="G2892" t="s">
        <v>409</v>
      </c>
      <c r="H2892" t="s">
        <v>135</v>
      </c>
      <c r="I2892" t="s">
        <v>136</v>
      </c>
      <c r="J2892" t="s">
        <v>137</v>
      </c>
      <c r="K2892" t="s">
        <v>138</v>
      </c>
      <c r="L2892" t="s">
        <v>8331</v>
      </c>
      <c r="M2892" t="s">
        <v>8332</v>
      </c>
      <c r="N2892">
        <v>2.5897222219999998</v>
      </c>
      <c r="O2892">
        <v>0</v>
      </c>
      <c r="P2892">
        <v>138</v>
      </c>
      <c r="Q2892">
        <v>0</v>
      </c>
      <c r="R2892">
        <v>0</v>
      </c>
      <c r="S2892">
        <v>0</v>
      </c>
      <c r="T2892">
        <v>7</v>
      </c>
      <c r="U2892">
        <v>0</v>
      </c>
      <c r="V2892">
        <v>0</v>
      </c>
      <c r="W2892">
        <v>0</v>
      </c>
      <c r="X2892">
        <v>59.377727301848942</v>
      </c>
      <c r="Y2892">
        <v>0</v>
      </c>
      <c r="Z2892">
        <v>0</v>
      </c>
      <c r="AA2892">
        <v>0</v>
      </c>
      <c r="AB2892">
        <v>13.57918182566795</v>
      </c>
      <c r="AC2892">
        <v>0</v>
      </c>
      <c r="AD2892">
        <v>0</v>
      </c>
      <c r="AE2892">
        <v>72.956909127516894</v>
      </c>
    </row>
    <row r="2893" spans="1:31" x14ac:dyDescent="0.3">
      <c r="A2893">
        <v>2715198</v>
      </c>
      <c r="B2893">
        <v>1</v>
      </c>
      <c r="C2893" t="s">
        <v>80</v>
      </c>
      <c r="D2893" t="s">
        <v>100</v>
      </c>
      <c r="E2893" t="s">
        <v>156</v>
      </c>
      <c r="F2893" t="s">
        <v>1164</v>
      </c>
      <c r="G2893" t="s">
        <v>152</v>
      </c>
      <c r="H2893" t="s">
        <v>153</v>
      </c>
      <c r="I2893" t="s">
        <v>136</v>
      </c>
      <c r="J2893" t="s">
        <v>137</v>
      </c>
      <c r="K2893" t="s">
        <v>138</v>
      </c>
      <c r="L2893" t="s">
        <v>8333</v>
      </c>
      <c r="M2893" t="s">
        <v>8334</v>
      </c>
      <c r="N2893">
        <v>0.74222222199999999</v>
      </c>
      <c r="O2893">
        <v>0</v>
      </c>
      <c r="P2893">
        <v>1060</v>
      </c>
      <c r="Q2893">
        <v>0</v>
      </c>
      <c r="R2893">
        <v>126</v>
      </c>
      <c r="S2893">
        <v>0</v>
      </c>
      <c r="T2893">
        <v>116</v>
      </c>
      <c r="U2893">
        <v>0</v>
      </c>
      <c r="V2893">
        <v>0</v>
      </c>
      <c r="W2893">
        <v>0</v>
      </c>
      <c r="X2893">
        <v>241.08918964459701</v>
      </c>
      <c r="Y2893">
        <v>0</v>
      </c>
      <c r="Z2893">
        <v>60.575420055111429</v>
      </c>
      <c r="AA2893">
        <v>0</v>
      </c>
      <c r="AB2893">
        <v>72.937891073174868</v>
      </c>
      <c r="AC2893">
        <v>0</v>
      </c>
      <c r="AD2893">
        <v>0</v>
      </c>
      <c r="AE2893">
        <v>374.60250077288327</v>
      </c>
    </row>
    <row r="2894" spans="1:31" x14ac:dyDescent="0.3">
      <c r="A2894">
        <v>2714823</v>
      </c>
      <c r="B2894">
        <v>1</v>
      </c>
      <c r="C2894" t="s">
        <v>81</v>
      </c>
      <c r="D2894" t="s">
        <v>117</v>
      </c>
      <c r="E2894" t="s">
        <v>156</v>
      </c>
      <c r="F2894" t="s">
        <v>8335</v>
      </c>
      <c r="G2894" t="s">
        <v>152</v>
      </c>
      <c r="H2894" t="s">
        <v>153</v>
      </c>
      <c r="I2894" t="s">
        <v>490</v>
      </c>
      <c r="J2894" t="s">
        <v>137</v>
      </c>
      <c r="K2894" t="s">
        <v>138</v>
      </c>
      <c r="L2894" t="s">
        <v>8336</v>
      </c>
      <c r="M2894" t="s">
        <v>8337</v>
      </c>
      <c r="N2894">
        <v>1.1111111E-2</v>
      </c>
      <c r="O2894">
        <v>1</v>
      </c>
      <c r="P2894">
        <v>304</v>
      </c>
      <c r="Q2894">
        <v>6</v>
      </c>
      <c r="R2894">
        <v>5</v>
      </c>
      <c r="S2894">
        <v>1</v>
      </c>
      <c r="T2894">
        <v>10</v>
      </c>
      <c r="U2894">
        <v>0</v>
      </c>
      <c r="V2894">
        <v>0</v>
      </c>
      <c r="W2894">
        <v>1.7144973333333333E-3</v>
      </c>
      <c r="X2894">
        <v>0.21515316783823329</v>
      </c>
      <c r="Y2894">
        <v>0.36784795922893337</v>
      </c>
      <c r="Z2894">
        <v>0</v>
      </c>
      <c r="AA2894">
        <v>0</v>
      </c>
      <c r="AB2894">
        <v>4.1226094770000004E-3</v>
      </c>
      <c r="AC2894">
        <v>0</v>
      </c>
      <c r="AD2894">
        <v>0</v>
      </c>
      <c r="AE2894">
        <v>0.58883823387750012</v>
      </c>
    </row>
    <row r="2895" spans="1:31" x14ac:dyDescent="0.3">
      <c r="A2895">
        <v>2714800</v>
      </c>
      <c r="B2895">
        <v>1</v>
      </c>
      <c r="C2895" t="s">
        <v>80</v>
      </c>
      <c r="D2895" t="s">
        <v>106</v>
      </c>
      <c r="E2895" t="s">
        <v>150</v>
      </c>
      <c r="F2895" t="s">
        <v>6404</v>
      </c>
      <c r="G2895" t="s">
        <v>152</v>
      </c>
      <c r="H2895" t="s">
        <v>153</v>
      </c>
      <c r="I2895" t="s">
        <v>136</v>
      </c>
      <c r="J2895" t="s">
        <v>137</v>
      </c>
      <c r="K2895" t="s">
        <v>138</v>
      </c>
      <c r="L2895" t="s">
        <v>8338</v>
      </c>
      <c r="M2895" t="s">
        <v>8339</v>
      </c>
      <c r="N2895">
        <v>0.17694444400000001</v>
      </c>
      <c r="O2895">
        <v>1</v>
      </c>
      <c r="P2895">
        <v>0</v>
      </c>
      <c r="Q2895">
        <v>13</v>
      </c>
      <c r="R2895">
        <v>131</v>
      </c>
      <c r="S2895">
        <v>4</v>
      </c>
      <c r="T2895">
        <v>34</v>
      </c>
      <c r="U2895">
        <v>0</v>
      </c>
      <c r="V2895">
        <v>0</v>
      </c>
      <c r="W2895">
        <v>0.45576992766153329</v>
      </c>
      <c r="X2895">
        <v>0</v>
      </c>
      <c r="Y2895">
        <v>1.8749405409768367</v>
      </c>
      <c r="Z2895">
        <v>13.583645480798577</v>
      </c>
      <c r="AA2895">
        <v>14.912783981057991</v>
      </c>
      <c r="AB2895">
        <v>1.4835120969969298</v>
      </c>
      <c r="AC2895">
        <v>0</v>
      </c>
      <c r="AD2895">
        <v>0</v>
      </c>
      <c r="AE2895">
        <v>32.310652027491869</v>
      </c>
    </row>
    <row r="2896" spans="1:31" x14ac:dyDescent="0.3">
      <c r="A2896">
        <v>2714966</v>
      </c>
      <c r="B2896">
        <v>1</v>
      </c>
      <c r="C2896" t="s">
        <v>81</v>
      </c>
      <c r="D2896" t="s">
        <v>118</v>
      </c>
      <c r="E2896" t="s">
        <v>161</v>
      </c>
      <c r="F2896" t="s">
        <v>8340</v>
      </c>
      <c r="G2896" t="s">
        <v>163</v>
      </c>
      <c r="H2896" t="s">
        <v>135</v>
      </c>
      <c r="I2896" t="s">
        <v>136</v>
      </c>
      <c r="J2896" t="s">
        <v>137</v>
      </c>
      <c r="K2896" t="s">
        <v>138</v>
      </c>
      <c r="L2896" t="s">
        <v>8341</v>
      </c>
      <c r="M2896" t="s">
        <v>8342</v>
      </c>
      <c r="N2896">
        <v>3.7797222220000002</v>
      </c>
      <c r="O2896">
        <v>0</v>
      </c>
      <c r="P2896">
        <v>171</v>
      </c>
      <c r="Q2896">
        <v>0</v>
      </c>
      <c r="R2896">
        <v>1</v>
      </c>
      <c r="S2896">
        <v>0</v>
      </c>
      <c r="T2896">
        <v>5</v>
      </c>
      <c r="U2896">
        <v>0</v>
      </c>
      <c r="V2896">
        <v>0</v>
      </c>
      <c r="W2896">
        <v>0</v>
      </c>
      <c r="X2896">
        <v>117.31359195477056</v>
      </c>
      <c r="Y2896">
        <v>0</v>
      </c>
      <c r="Z2896">
        <v>0</v>
      </c>
      <c r="AA2896">
        <v>0</v>
      </c>
      <c r="AB2896">
        <v>18.74821459212756</v>
      </c>
      <c r="AC2896">
        <v>0</v>
      </c>
      <c r="AD2896">
        <v>0</v>
      </c>
      <c r="AE2896">
        <v>136.06180654689811</v>
      </c>
    </row>
    <row r="2897" spans="1:31" x14ac:dyDescent="0.3">
      <c r="A2897">
        <v>2715464</v>
      </c>
      <c r="B2897">
        <v>1</v>
      </c>
      <c r="C2897" t="s">
        <v>81</v>
      </c>
      <c r="D2897" t="s">
        <v>112</v>
      </c>
      <c r="E2897" t="s">
        <v>161</v>
      </c>
      <c r="F2897" t="s">
        <v>8343</v>
      </c>
      <c r="G2897" t="s">
        <v>163</v>
      </c>
      <c r="H2897" t="s">
        <v>135</v>
      </c>
      <c r="I2897" t="s">
        <v>136</v>
      </c>
      <c r="J2897" t="s">
        <v>137</v>
      </c>
      <c r="K2897" t="s">
        <v>138</v>
      </c>
      <c r="L2897" t="s">
        <v>8344</v>
      </c>
      <c r="M2897" t="s">
        <v>8345</v>
      </c>
      <c r="N2897">
        <v>5.0680555549999999</v>
      </c>
      <c r="O2897">
        <v>0</v>
      </c>
      <c r="P2897">
        <v>5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</row>
    <row r="2898" spans="1:31" x14ac:dyDescent="0.3">
      <c r="A2898">
        <v>2714869</v>
      </c>
      <c r="B2898">
        <v>2</v>
      </c>
      <c r="C2898" t="s">
        <v>81</v>
      </c>
      <c r="D2898" t="s">
        <v>118</v>
      </c>
      <c r="E2898" t="s">
        <v>150</v>
      </c>
      <c r="F2898" t="s">
        <v>2796</v>
      </c>
      <c r="G2898" t="s">
        <v>185</v>
      </c>
      <c r="H2898" t="s">
        <v>153</v>
      </c>
      <c r="I2898" t="s">
        <v>136</v>
      </c>
      <c r="J2898" t="s">
        <v>137</v>
      </c>
      <c r="K2898" t="s">
        <v>138</v>
      </c>
      <c r="L2898" t="s">
        <v>8346</v>
      </c>
      <c r="M2898" t="s">
        <v>8347</v>
      </c>
      <c r="N2898">
        <v>2.3080555550000001</v>
      </c>
      <c r="O2898">
        <v>0</v>
      </c>
      <c r="P2898">
        <v>344</v>
      </c>
      <c r="Q2898">
        <v>54</v>
      </c>
      <c r="R2898">
        <v>92</v>
      </c>
      <c r="S2898">
        <v>18</v>
      </c>
      <c r="T2898">
        <v>71</v>
      </c>
      <c r="U2898">
        <v>2</v>
      </c>
      <c r="V2898">
        <v>0</v>
      </c>
      <c r="W2898">
        <v>0</v>
      </c>
      <c r="X2898">
        <v>137.41488460731151</v>
      </c>
      <c r="Y2898">
        <v>59.266886733618342</v>
      </c>
      <c r="Z2898">
        <v>72.237302068865446</v>
      </c>
      <c r="AA2898">
        <v>727.17029014975037</v>
      </c>
      <c r="AB2898">
        <v>43.933556535514917</v>
      </c>
      <c r="AC2898">
        <v>1302.4276370565697</v>
      </c>
      <c r="AD2898">
        <v>0</v>
      </c>
      <c r="AE2898">
        <v>2342.4505571516302</v>
      </c>
    </row>
    <row r="2899" spans="1:31" x14ac:dyDescent="0.3">
      <c r="A2899">
        <v>2715178</v>
      </c>
      <c r="B2899">
        <v>1</v>
      </c>
      <c r="C2899" t="s">
        <v>80</v>
      </c>
      <c r="D2899" t="s">
        <v>108</v>
      </c>
      <c r="E2899" t="s">
        <v>161</v>
      </c>
      <c r="F2899" t="s">
        <v>8348</v>
      </c>
      <c r="G2899" t="s">
        <v>163</v>
      </c>
      <c r="H2899" t="s">
        <v>135</v>
      </c>
      <c r="I2899" t="s">
        <v>136</v>
      </c>
      <c r="J2899" t="s">
        <v>137</v>
      </c>
      <c r="K2899" t="s">
        <v>138</v>
      </c>
      <c r="L2899" t="s">
        <v>8349</v>
      </c>
      <c r="M2899" t="s">
        <v>8350</v>
      </c>
      <c r="N2899">
        <v>1.4297222220000001</v>
      </c>
      <c r="O2899">
        <v>0</v>
      </c>
      <c r="P2899">
        <v>9</v>
      </c>
      <c r="Q2899">
        <v>0</v>
      </c>
      <c r="R2899">
        <v>3</v>
      </c>
      <c r="S2899">
        <v>0</v>
      </c>
      <c r="T2899">
        <v>1</v>
      </c>
      <c r="U2899">
        <v>0</v>
      </c>
      <c r="V2899">
        <v>0</v>
      </c>
      <c r="W2899">
        <v>0</v>
      </c>
      <c r="X2899">
        <v>1.2943856114048335</v>
      </c>
      <c r="Y2899">
        <v>0</v>
      </c>
      <c r="Z2899">
        <v>0.77016546807666675</v>
      </c>
      <c r="AA2899">
        <v>0</v>
      </c>
      <c r="AB2899">
        <v>0</v>
      </c>
      <c r="AC2899">
        <v>0</v>
      </c>
      <c r="AD2899">
        <v>0</v>
      </c>
      <c r="AE2899">
        <v>2.0645510794815003</v>
      </c>
    </row>
    <row r="2900" spans="1:31" x14ac:dyDescent="0.3">
      <c r="A2900">
        <v>2715610</v>
      </c>
      <c r="B2900">
        <v>2</v>
      </c>
      <c r="C2900" t="s">
        <v>80</v>
      </c>
      <c r="D2900" t="s">
        <v>102</v>
      </c>
      <c r="E2900" t="s">
        <v>150</v>
      </c>
      <c r="F2900" t="s">
        <v>8351</v>
      </c>
      <c r="G2900" t="s">
        <v>348</v>
      </c>
      <c r="H2900" t="s">
        <v>153</v>
      </c>
      <c r="I2900" t="s">
        <v>136</v>
      </c>
      <c r="J2900" t="s">
        <v>137</v>
      </c>
      <c r="K2900" t="s">
        <v>138</v>
      </c>
      <c r="L2900" t="s">
        <v>8352</v>
      </c>
      <c r="M2900" t="s">
        <v>8353</v>
      </c>
      <c r="N2900">
        <v>1.28</v>
      </c>
      <c r="O2900">
        <v>0</v>
      </c>
      <c r="P2900">
        <v>629</v>
      </c>
      <c r="Q2900">
        <v>37</v>
      </c>
      <c r="R2900">
        <v>138</v>
      </c>
      <c r="S2900">
        <v>19</v>
      </c>
      <c r="T2900">
        <v>73</v>
      </c>
      <c r="U2900">
        <v>1</v>
      </c>
      <c r="V2900">
        <v>0</v>
      </c>
      <c r="W2900">
        <v>0</v>
      </c>
      <c r="X2900">
        <v>164.14597177127453</v>
      </c>
      <c r="Y2900">
        <v>90.116625893259368</v>
      </c>
      <c r="Z2900">
        <v>25.187414584381951</v>
      </c>
      <c r="AA2900">
        <v>288.96963748365044</v>
      </c>
      <c r="AB2900">
        <v>59.703651243695191</v>
      </c>
      <c r="AC2900">
        <v>48.299944686736502</v>
      </c>
      <c r="AD2900">
        <v>0</v>
      </c>
      <c r="AE2900">
        <v>676.42324566299794</v>
      </c>
    </row>
    <row r="2901" spans="1:31" x14ac:dyDescent="0.3">
      <c r="A2901">
        <v>2715484</v>
      </c>
      <c r="B2901">
        <v>1</v>
      </c>
      <c r="C2901" t="s">
        <v>80</v>
      </c>
      <c r="D2901" t="s">
        <v>90</v>
      </c>
      <c r="E2901" t="s">
        <v>161</v>
      </c>
      <c r="F2901" t="s">
        <v>8318</v>
      </c>
      <c r="G2901" t="s">
        <v>163</v>
      </c>
      <c r="H2901" t="s">
        <v>135</v>
      </c>
      <c r="I2901" t="s">
        <v>136</v>
      </c>
      <c r="J2901" t="s">
        <v>137</v>
      </c>
      <c r="K2901" t="s">
        <v>138</v>
      </c>
      <c r="L2901" t="s">
        <v>8354</v>
      </c>
      <c r="M2901" t="s">
        <v>8355</v>
      </c>
      <c r="N2901">
        <v>0.79222222200000003</v>
      </c>
      <c r="O2901">
        <v>0</v>
      </c>
      <c r="P2901">
        <v>158</v>
      </c>
      <c r="Q2901">
        <v>0</v>
      </c>
      <c r="R2901">
        <v>0</v>
      </c>
      <c r="S2901">
        <v>0</v>
      </c>
      <c r="T2901">
        <v>44</v>
      </c>
      <c r="U2901">
        <v>0</v>
      </c>
      <c r="V2901">
        <v>0</v>
      </c>
      <c r="W2901">
        <v>0</v>
      </c>
      <c r="X2901">
        <v>30.908593696085049</v>
      </c>
      <c r="Y2901">
        <v>0</v>
      </c>
      <c r="Z2901">
        <v>0</v>
      </c>
      <c r="AA2901">
        <v>0</v>
      </c>
      <c r="AB2901">
        <v>20.163355345987881</v>
      </c>
      <c r="AC2901">
        <v>0</v>
      </c>
      <c r="AD2901">
        <v>0</v>
      </c>
      <c r="AE2901">
        <v>51.07194904207293</v>
      </c>
    </row>
    <row r="2902" spans="1:31" x14ac:dyDescent="0.3">
      <c r="A2902">
        <v>2715507</v>
      </c>
      <c r="B2902">
        <v>1</v>
      </c>
      <c r="C2902" t="s">
        <v>80</v>
      </c>
      <c r="D2902" t="s">
        <v>82</v>
      </c>
      <c r="E2902" t="s">
        <v>150</v>
      </c>
      <c r="F2902" t="s">
        <v>8356</v>
      </c>
      <c r="G2902" t="s">
        <v>300</v>
      </c>
      <c r="H2902" t="s">
        <v>153</v>
      </c>
      <c r="I2902" t="s">
        <v>136</v>
      </c>
      <c r="J2902" t="s">
        <v>137</v>
      </c>
      <c r="K2902" t="s">
        <v>210</v>
      </c>
      <c r="L2902" t="s">
        <v>8357</v>
      </c>
      <c r="M2902" t="s">
        <v>8358</v>
      </c>
      <c r="N2902">
        <v>2.3461111109999999</v>
      </c>
      <c r="O2902">
        <v>0</v>
      </c>
      <c r="P2902">
        <v>2538</v>
      </c>
      <c r="Q2902">
        <v>0</v>
      </c>
      <c r="R2902">
        <v>0</v>
      </c>
      <c r="S2902">
        <v>0</v>
      </c>
      <c r="T2902">
        <v>1711</v>
      </c>
      <c r="U2902">
        <v>0</v>
      </c>
      <c r="V2902">
        <v>2</v>
      </c>
      <c r="W2902">
        <v>0</v>
      </c>
      <c r="X2902">
        <v>1460.7250096896239</v>
      </c>
      <c r="Y2902">
        <v>0</v>
      </c>
      <c r="Z2902">
        <v>0</v>
      </c>
      <c r="AA2902">
        <v>0</v>
      </c>
      <c r="AB2902">
        <v>1922.9469048218825</v>
      </c>
      <c r="AC2902">
        <v>0</v>
      </c>
      <c r="AD2902">
        <v>13.256539475234346</v>
      </c>
      <c r="AE2902">
        <v>3396.9284539867408</v>
      </c>
    </row>
    <row r="2903" spans="1:31" x14ac:dyDescent="0.3">
      <c r="A2903">
        <v>2714843</v>
      </c>
      <c r="B2903">
        <v>1</v>
      </c>
      <c r="C2903" t="s">
        <v>81</v>
      </c>
      <c r="D2903" t="s">
        <v>117</v>
      </c>
      <c r="E2903" t="s">
        <v>213</v>
      </c>
      <c r="F2903" t="s">
        <v>8359</v>
      </c>
      <c r="G2903" t="s">
        <v>152</v>
      </c>
      <c r="H2903" t="s">
        <v>153</v>
      </c>
      <c r="I2903" t="s">
        <v>490</v>
      </c>
      <c r="J2903" t="s">
        <v>137</v>
      </c>
      <c r="K2903" t="s">
        <v>138</v>
      </c>
      <c r="L2903" t="s">
        <v>8360</v>
      </c>
      <c r="M2903" t="s">
        <v>8361</v>
      </c>
      <c r="N2903">
        <v>9.7222220000000008E-3</v>
      </c>
      <c r="O2903">
        <v>7</v>
      </c>
      <c r="P2903">
        <v>571</v>
      </c>
      <c r="Q2903">
        <v>75</v>
      </c>
      <c r="R2903">
        <v>131</v>
      </c>
      <c r="S2903">
        <v>7</v>
      </c>
      <c r="T2903">
        <v>71</v>
      </c>
      <c r="U2903">
        <v>0</v>
      </c>
      <c r="V2903">
        <v>0</v>
      </c>
      <c r="W2903">
        <v>9.7680248084999997E-3</v>
      </c>
      <c r="X2903">
        <v>0.9190797769808664</v>
      </c>
      <c r="Y2903">
        <v>2.6043537465283335E-2</v>
      </c>
      <c r="Z2903">
        <v>3.6735448797074993E-2</v>
      </c>
      <c r="AA2903">
        <v>7.8117200666225003E-2</v>
      </c>
      <c r="AB2903">
        <v>0.40027056224738328</v>
      </c>
      <c r="AC2903">
        <v>0</v>
      </c>
      <c r="AD2903">
        <v>0</v>
      </c>
      <c r="AE2903">
        <v>1.4700145509653331</v>
      </c>
    </row>
    <row r="2904" spans="1:31" x14ac:dyDescent="0.3">
      <c r="A2904">
        <v>2714866</v>
      </c>
      <c r="B2904">
        <v>1</v>
      </c>
      <c r="C2904" t="s">
        <v>80</v>
      </c>
      <c r="D2904" t="s">
        <v>106</v>
      </c>
      <c r="E2904" t="s">
        <v>132</v>
      </c>
      <c r="F2904" t="s">
        <v>8362</v>
      </c>
      <c r="G2904" t="s">
        <v>134</v>
      </c>
      <c r="H2904" t="s">
        <v>135</v>
      </c>
      <c r="I2904" t="s">
        <v>136</v>
      </c>
      <c r="J2904" t="s">
        <v>137</v>
      </c>
      <c r="K2904" t="s">
        <v>138</v>
      </c>
      <c r="L2904" t="s">
        <v>8363</v>
      </c>
      <c r="M2904" t="s">
        <v>8364</v>
      </c>
      <c r="N2904">
        <v>2.9725000000000001</v>
      </c>
      <c r="O2904">
        <v>0</v>
      </c>
      <c r="P2904">
        <v>21</v>
      </c>
      <c r="Q2904">
        <v>0</v>
      </c>
      <c r="R2904">
        <v>17</v>
      </c>
      <c r="S2904">
        <v>0</v>
      </c>
      <c r="T2904">
        <v>5</v>
      </c>
      <c r="U2904">
        <v>0</v>
      </c>
      <c r="V2904">
        <v>0</v>
      </c>
      <c r="W2904">
        <v>0</v>
      </c>
      <c r="X2904">
        <v>1.4664657760033336E-3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1.4664657760033336E-3</v>
      </c>
    </row>
    <row r="2905" spans="1:31" x14ac:dyDescent="0.3">
      <c r="A2905">
        <v>2715135</v>
      </c>
      <c r="B2905">
        <v>1</v>
      </c>
      <c r="C2905" t="s">
        <v>80</v>
      </c>
      <c r="D2905" t="s">
        <v>85</v>
      </c>
      <c r="E2905" t="s">
        <v>145</v>
      </c>
      <c r="F2905" t="s">
        <v>8365</v>
      </c>
      <c r="G2905" t="s">
        <v>147</v>
      </c>
      <c r="H2905" t="s">
        <v>135</v>
      </c>
      <c r="I2905" t="s">
        <v>136</v>
      </c>
      <c r="J2905" t="s">
        <v>137</v>
      </c>
      <c r="K2905" t="s">
        <v>138</v>
      </c>
      <c r="L2905" t="s">
        <v>8366</v>
      </c>
      <c r="M2905" t="s">
        <v>8367</v>
      </c>
      <c r="N2905">
        <v>0.53833333299999997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3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1.643719042041575</v>
      </c>
      <c r="AC2905">
        <v>0</v>
      </c>
      <c r="AD2905">
        <v>0</v>
      </c>
      <c r="AE2905">
        <v>1.643719042041575</v>
      </c>
    </row>
    <row r="2906" spans="1:31" x14ac:dyDescent="0.3">
      <c r="A2906">
        <v>2714674</v>
      </c>
      <c r="B2906">
        <v>1</v>
      </c>
      <c r="C2906" t="s">
        <v>80</v>
      </c>
      <c r="D2906" t="s">
        <v>106</v>
      </c>
      <c r="E2906" t="s">
        <v>132</v>
      </c>
      <c r="F2906" t="s">
        <v>8368</v>
      </c>
      <c r="G2906" t="s">
        <v>134</v>
      </c>
      <c r="H2906" t="s">
        <v>135</v>
      </c>
      <c r="I2906" t="s">
        <v>136</v>
      </c>
      <c r="J2906" t="s">
        <v>137</v>
      </c>
      <c r="K2906" t="s">
        <v>138</v>
      </c>
      <c r="L2906" t="s">
        <v>8369</v>
      </c>
      <c r="M2906" t="s">
        <v>8370</v>
      </c>
      <c r="N2906">
        <v>2.3152777769999999</v>
      </c>
      <c r="O2906">
        <v>0</v>
      </c>
      <c r="P2906">
        <v>59</v>
      </c>
      <c r="Q2906">
        <v>0</v>
      </c>
      <c r="R2906">
        <v>0</v>
      </c>
      <c r="S2906">
        <v>0</v>
      </c>
      <c r="T2906">
        <v>14</v>
      </c>
      <c r="U2906">
        <v>0</v>
      </c>
      <c r="V2906">
        <v>0</v>
      </c>
      <c r="W2906">
        <v>0</v>
      </c>
      <c r="X2906">
        <v>12.962981698627658</v>
      </c>
      <c r="Y2906">
        <v>0</v>
      </c>
      <c r="Z2906">
        <v>0</v>
      </c>
      <c r="AA2906">
        <v>0</v>
      </c>
      <c r="AB2906">
        <v>4.1679489741710993</v>
      </c>
      <c r="AC2906">
        <v>0</v>
      </c>
      <c r="AD2906">
        <v>0</v>
      </c>
      <c r="AE2906">
        <v>17.130930672798758</v>
      </c>
    </row>
    <row r="2907" spans="1:31" x14ac:dyDescent="0.3">
      <c r="A2907">
        <v>2714780</v>
      </c>
      <c r="B2907">
        <v>1</v>
      </c>
      <c r="C2907" t="s">
        <v>81</v>
      </c>
      <c r="D2907" t="s">
        <v>115</v>
      </c>
      <c r="E2907" t="s">
        <v>213</v>
      </c>
      <c r="F2907" t="s">
        <v>8371</v>
      </c>
      <c r="G2907" t="s">
        <v>152</v>
      </c>
      <c r="H2907" t="s">
        <v>153</v>
      </c>
      <c r="I2907" t="s">
        <v>136</v>
      </c>
      <c r="J2907" t="s">
        <v>137</v>
      </c>
      <c r="K2907" t="s">
        <v>138</v>
      </c>
      <c r="L2907" t="s">
        <v>8372</v>
      </c>
      <c r="M2907" t="s">
        <v>8373</v>
      </c>
      <c r="N2907">
        <v>1.0305555550000001</v>
      </c>
      <c r="O2907">
        <v>0</v>
      </c>
      <c r="P2907">
        <v>336</v>
      </c>
      <c r="Q2907">
        <v>10</v>
      </c>
      <c r="R2907">
        <v>163</v>
      </c>
      <c r="S2907">
        <v>0</v>
      </c>
      <c r="T2907">
        <v>13</v>
      </c>
      <c r="U2907">
        <v>1</v>
      </c>
      <c r="V2907">
        <v>0</v>
      </c>
      <c r="W2907">
        <v>0</v>
      </c>
      <c r="X2907">
        <v>14.233640528376585</v>
      </c>
      <c r="Y2907">
        <v>8.8602675858491207</v>
      </c>
      <c r="Z2907">
        <v>17.68460517359523</v>
      </c>
      <c r="AA2907">
        <v>0</v>
      </c>
      <c r="AB2907">
        <v>4.760402740526521</v>
      </c>
      <c r="AC2907">
        <v>11.505092735075774</v>
      </c>
      <c r="AD2907">
        <v>0</v>
      </c>
      <c r="AE2907">
        <v>57.044008763423236</v>
      </c>
    </row>
    <row r="2908" spans="1:31" x14ac:dyDescent="0.3">
      <c r="A2908">
        <v>2715543</v>
      </c>
      <c r="B2908">
        <v>3</v>
      </c>
      <c r="C2908" t="s">
        <v>80</v>
      </c>
      <c r="D2908" t="s">
        <v>82</v>
      </c>
      <c r="E2908" t="s">
        <v>156</v>
      </c>
      <c r="F2908" t="s">
        <v>8374</v>
      </c>
      <c r="G2908" t="s">
        <v>2358</v>
      </c>
      <c r="H2908" t="s">
        <v>153</v>
      </c>
      <c r="I2908" t="s">
        <v>136</v>
      </c>
      <c r="J2908" t="s">
        <v>137</v>
      </c>
      <c r="K2908" t="s">
        <v>138</v>
      </c>
      <c r="L2908" t="s">
        <v>8257</v>
      </c>
      <c r="M2908" t="s">
        <v>8375</v>
      </c>
      <c r="N2908">
        <v>2.1913888880000001</v>
      </c>
      <c r="O2908">
        <v>0</v>
      </c>
      <c r="P2908">
        <v>3</v>
      </c>
      <c r="Q2908">
        <v>0</v>
      </c>
      <c r="R2908">
        <v>0</v>
      </c>
      <c r="S2908">
        <v>0</v>
      </c>
      <c r="T2908">
        <v>720</v>
      </c>
      <c r="U2908">
        <v>0</v>
      </c>
      <c r="V2908">
        <v>0</v>
      </c>
      <c r="W2908">
        <v>0</v>
      </c>
      <c r="X2908">
        <v>0.62327663650456011</v>
      </c>
      <c r="Y2908">
        <v>0</v>
      </c>
      <c r="Z2908">
        <v>0</v>
      </c>
      <c r="AA2908">
        <v>0</v>
      </c>
      <c r="AB2908">
        <v>685.53565232839344</v>
      </c>
      <c r="AC2908">
        <v>0</v>
      </c>
      <c r="AD2908">
        <v>0</v>
      </c>
      <c r="AE2908">
        <v>686.158928964898</v>
      </c>
    </row>
    <row r="2909" spans="1:31" x14ac:dyDescent="0.3">
      <c r="A2909">
        <v>2715072</v>
      </c>
      <c r="B2909">
        <v>1</v>
      </c>
      <c r="C2909" t="s">
        <v>80</v>
      </c>
      <c r="D2909" t="s">
        <v>93</v>
      </c>
      <c r="E2909" t="s">
        <v>150</v>
      </c>
      <c r="F2909" t="s">
        <v>8376</v>
      </c>
      <c r="G2909" t="s">
        <v>300</v>
      </c>
      <c r="H2909" t="s">
        <v>153</v>
      </c>
      <c r="I2909" t="s">
        <v>136</v>
      </c>
      <c r="J2909" t="s">
        <v>137</v>
      </c>
      <c r="K2909" t="s">
        <v>210</v>
      </c>
      <c r="L2909" t="s">
        <v>8377</v>
      </c>
      <c r="M2909" t="s">
        <v>8378</v>
      </c>
      <c r="N2909">
        <v>7.6974999999999998</v>
      </c>
      <c r="O2909">
        <v>0</v>
      </c>
      <c r="P2909">
        <v>586</v>
      </c>
      <c r="Q2909">
        <v>2</v>
      </c>
      <c r="R2909">
        <v>130</v>
      </c>
      <c r="S2909">
        <v>7</v>
      </c>
      <c r="T2909">
        <v>113</v>
      </c>
      <c r="U2909">
        <v>0</v>
      </c>
      <c r="V2909">
        <v>0</v>
      </c>
      <c r="W2909">
        <v>0</v>
      </c>
      <c r="X2909">
        <v>587.19900058248777</v>
      </c>
      <c r="Y2909">
        <v>89.719367295530191</v>
      </c>
      <c r="Z2909">
        <v>507.19305189940735</v>
      </c>
      <c r="AA2909">
        <v>140.51357649980508</v>
      </c>
      <c r="AB2909">
        <v>512.74637266584875</v>
      </c>
      <c r="AC2909">
        <v>0</v>
      </c>
      <c r="AD2909">
        <v>0</v>
      </c>
      <c r="AE2909">
        <v>1837.3713689430792</v>
      </c>
    </row>
    <row r="2910" spans="1:31" x14ac:dyDescent="0.3">
      <c r="A2910">
        <v>2714740</v>
      </c>
      <c r="B2910">
        <v>1</v>
      </c>
      <c r="C2910" t="s">
        <v>80</v>
      </c>
      <c r="D2910" t="s">
        <v>83</v>
      </c>
      <c r="E2910" t="s">
        <v>145</v>
      </c>
      <c r="F2910" t="s">
        <v>8379</v>
      </c>
      <c r="G2910" t="s">
        <v>230</v>
      </c>
      <c r="H2910" t="s">
        <v>135</v>
      </c>
      <c r="I2910" t="s">
        <v>136</v>
      </c>
      <c r="J2910" t="s">
        <v>137</v>
      </c>
      <c r="K2910" t="s">
        <v>138</v>
      </c>
      <c r="L2910" t="s">
        <v>8380</v>
      </c>
      <c r="M2910" t="s">
        <v>8381</v>
      </c>
      <c r="N2910">
        <v>1.139444444</v>
      </c>
      <c r="O2910">
        <v>0</v>
      </c>
      <c r="P2910">
        <v>4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0.31653322218848506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0.31653322218848506</v>
      </c>
    </row>
    <row r="2911" spans="1:31" x14ac:dyDescent="0.3">
      <c r="A2911">
        <v>2714694</v>
      </c>
      <c r="B2911">
        <v>1</v>
      </c>
      <c r="C2911" t="s">
        <v>80</v>
      </c>
      <c r="D2911" t="s">
        <v>83</v>
      </c>
      <c r="E2911" t="s">
        <v>173</v>
      </c>
      <c r="F2911" t="s">
        <v>8382</v>
      </c>
      <c r="G2911" t="s">
        <v>152</v>
      </c>
      <c r="H2911" t="s">
        <v>153</v>
      </c>
      <c r="I2911" t="s">
        <v>136</v>
      </c>
      <c r="J2911" t="s">
        <v>137</v>
      </c>
      <c r="K2911" t="s">
        <v>138</v>
      </c>
      <c r="L2911" t="s">
        <v>8383</v>
      </c>
      <c r="M2911" t="s">
        <v>8384</v>
      </c>
      <c r="N2911">
        <v>1.8602777770000001</v>
      </c>
      <c r="O2911">
        <v>0</v>
      </c>
      <c r="P2911">
        <v>145</v>
      </c>
      <c r="Q2911">
        <v>0</v>
      </c>
      <c r="R2911">
        <v>1</v>
      </c>
      <c r="S2911">
        <v>50</v>
      </c>
      <c r="T2911">
        <v>22</v>
      </c>
      <c r="U2911">
        <v>19</v>
      </c>
      <c r="V2911">
        <v>5</v>
      </c>
      <c r="W2911">
        <v>0</v>
      </c>
      <c r="X2911">
        <v>61.284183079889928</v>
      </c>
      <c r="Y2911">
        <v>0</v>
      </c>
      <c r="Z2911">
        <v>3.1045276129216797</v>
      </c>
      <c r="AA2911">
        <v>1107.8838512655118</v>
      </c>
      <c r="AB2911">
        <v>49.132145912740967</v>
      </c>
      <c r="AC2911">
        <v>686.10917121332841</v>
      </c>
      <c r="AD2911">
        <v>107.52040636706325</v>
      </c>
      <c r="AE2911">
        <v>2015.0342854514561</v>
      </c>
    </row>
    <row r="2912" spans="1:31" x14ac:dyDescent="0.3">
      <c r="A2912">
        <v>2715281</v>
      </c>
      <c r="B2912">
        <v>1</v>
      </c>
      <c r="C2912" t="s">
        <v>81</v>
      </c>
      <c r="D2912" t="s">
        <v>115</v>
      </c>
      <c r="E2912" t="s">
        <v>161</v>
      </c>
      <c r="F2912" t="s">
        <v>8385</v>
      </c>
      <c r="G2912" t="s">
        <v>163</v>
      </c>
      <c r="H2912" t="s">
        <v>135</v>
      </c>
      <c r="I2912" t="s">
        <v>136</v>
      </c>
      <c r="J2912" t="s">
        <v>137</v>
      </c>
      <c r="K2912" t="s">
        <v>138</v>
      </c>
      <c r="L2912" t="s">
        <v>8386</v>
      </c>
      <c r="M2912" t="s">
        <v>8387</v>
      </c>
      <c r="N2912">
        <v>8.1872222220000008</v>
      </c>
      <c r="O2912">
        <v>0</v>
      </c>
      <c r="P2912">
        <v>4</v>
      </c>
      <c r="Q2912">
        <v>0</v>
      </c>
      <c r="R2912">
        <v>1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</row>
    <row r="2913" spans="1:31" x14ac:dyDescent="0.3">
      <c r="A2913">
        <v>2714840</v>
      </c>
      <c r="B2913">
        <v>1</v>
      </c>
      <c r="C2913" t="s">
        <v>81</v>
      </c>
      <c r="D2913" t="s">
        <v>117</v>
      </c>
      <c r="E2913" t="s">
        <v>156</v>
      </c>
      <c r="F2913" t="s">
        <v>4268</v>
      </c>
      <c r="G2913" t="s">
        <v>185</v>
      </c>
      <c r="H2913" t="s">
        <v>153</v>
      </c>
      <c r="I2913" t="s">
        <v>136</v>
      </c>
      <c r="J2913" t="s">
        <v>137</v>
      </c>
      <c r="K2913" t="s">
        <v>138</v>
      </c>
      <c r="L2913" t="s">
        <v>8388</v>
      </c>
      <c r="M2913" t="s">
        <v>8389</v>
      </c>
      <c r="N2913">
        <v>4.7927777770000004</v>
      </c>
      <c r="O2913">
        <v>2</v>
      </c>
      <c r="P2913">
        <v>113</v>
      </c>
      <c r="Q2913">
        <v>16</v>
      </c>
      <c r="R2913">
        <v>27</v>
      </c>
      <c r="S2913">
        <v>1</v>
      </c>
      <c r="T2913">
        <v>10</v>
      </c>
      <c r="U2913">
        <v>0</v>
      </c>
      <c r="V2913">
        <v>0</v>
      </c>
      <c r="W2913">
        <v>1.6852741452916664</v>
      </c>
      <c r="X2913">
        <v>73.236846217499647</v>
      </c>
      <c r="Y2913">
        <v>6.7035442852485172</v>
      </c>
      <c r="Z2913">
        <v>2.8731683015810621</v>
      </c>
      <c r="AA2913">
        <v>10.869825726391827</v>
      </c>
      <c r="AB2913">
        <v>27.083695171369204</v>
      </c>
      <c r="AC2913">
        <v>0</v>
      </c>
      <c r="AD2913">
        <v>0</v>
      </c>
      <c r="AE2913">
        <v>122.45235384738191</v>
      </c>
    </row>
    <row r="2914" spans="1:31" x14ac:dyDescent="0.3">
      <c r="A2914">
        <v>2715335</v>
      </c>
      <c r="B2914">
        <v>2</v>
      </c>
      <c r="C2914" t="s">
        <v>81</v>
      </c>
      <c r="D2914" t="s">
        <v>127</v>
      </c>
      <c r="E2914" t="s">
        <v>156</v>
      </c>
      <c r="F2914" t="s">
        <v>4595</v>
      </c>
      <c r="G2914" t="s">
        <v>185</v>
      </c>
      <c r="H2914" t="s">
        <v>153</v>
      </c>
      <c r="I2914" t="s">
        <v>136</v>
      </c>
      <c r="J2914" t="s">
        <v>137</v>
      </c>
      <c r="K2914" t="s">
        <v>138</v>
      </c>
      <c r="L2914" t="s">
        <v>8223</v>
      </c>
      <c r="M2914" t="s">
        <v>8390</v>
      </c>
      <c r="N2914">
        <v>1.014444444</v>
      </c>
      <c r="O2914">
        <v>1</v>
      </c>
      <c r="P2914">
        <v>497</v>
      </c>
      <c r="Q2914">
        <v>97</v>
      </c>
      <c r="R2914">
        <v>142</v>
      </c>
      <c r="S2914">
        <v>8</v>
      </c>
      <c r="T2914">
        <v>69</v>
      </c>
      <c r="U2914">
        <v>0</v>
      </c>
      <c r="V2914">
        <v>0</v>
      </c>
      <c r="W2914">
        <v>0.49395929158786001</v>
      </c>
      <c r="X2914">
        <v>81.910316969540062</v>
      </c>
      <c r="Y2914">
        <v>110.60097303224128</v>
      </c>
      <c r="Z2914">
        <v>14.179546094219244</v>
      </c>
      <c r="AA2914">
        <v>31.547857702866491</v>
      </c>
      <c r="AB2914">
        <v>16.388010903176106</v>
      </c>
      <c r="AC2914">
        <v>0</v>
      </c>
      <c r="AD2914">
        <v>0</v>
      </c>
      <c r="AE2914">
        <v>255.12066399363104</v>
      </c>
    </row>
    <row r="2915" spans="1:31" x14ac:dyDescent="0.3">
      <c r="A2915">
        <v>2715381</v>
      </c>
      <c r="B2915">
        <v>1</v>
      </c>
      <c r="C2915" t="s">
        <v>81</v>
      </c>
      <c r="D2915" t="s">
        <v>113</v>
      </c>
      <c r="E2915" t="s">
        <v>161</v>
      </c>
      <c r="F2915" t="s">
        <v>8391</v>
      </c>
      <c r="G2915" t="s">
        <v>163</v>
      </c>
      <c r="H2915" t="s">
        <v>135</v>
      </c>
      <c r="I2915" t="s">
        <v>136</v>
      </c>
      <c r="J2915" t="s">
        <v>137</v>
      </c>
      <c r="K2915" t="s">
        <v>138</v>
      </c>
      <c r="L2915" t="s">
        <v>8392</v>
      </c>
      <c r="M2915" t="s">
        <v>8393</v>
      </c>
      <c r="N2915">
        <v>1.0633333330000001</v>
      </c>
      <c r="O2915">
        <v>0</v>
      </c>
      <c r="P2915">
        <v>25</v>
      </c>
      <c r="Q2915">
        <v>0</v>
      </c>
      <c r="R2915">
        <v>1</v>
      </c>
      <c r="S2915">
        <v>0</v>
      </c>
      <c r="T2915">
        <v>2</v>
      </c>
      <c r="U2915">
        <v>0</v>
      </c>
      <c r="V2915">
        <v>0</v>
      </c>
      <c r="W2915">
        <v>0</v>
      </c>
      <c r="X2915">
        <v>3.4574675480289305</v>
      </c>
      <c r="Y2915">
        <v>0</v>
      </c>
      <c r="Z2915">
        <v>0</v>
      </c>
      <c r="AA2915">
        <v>0</v>
      </c>
      <c r="AB2915">
        <v>0.87596160807997003</v>
      </c>
      <c r="AC2915">
        <v>0</v>
      </c>
      <c r="AD2915">
        <v>0</v>
      </c>
      <c r="AE2915">
        <v>4.3334291561089007</v>
      </c>
    </row>
    <row r="2916" spans="1:31" x14ac:dyDescent="0.3">
      <c r="A2916">
        <v>2714594</v>
      </c>
      <c r="B2916">
        <v>1</v>
      </c>
      <c r="C2916" t="s">
        <v>81</v>
      </c>
      <c r="D2916" t="s">
        <v>125</v>
      </c>
      <c r="E2916" t="s">
        <v>156</v>
      </c>
      <c r="F2916" t="s">
        <v>8394</v>
      </c>
      <c r="G2916" t="s">
        <v>152</v>
      </c>
      <c r="H2916" t="s">
        <v>153</v>
      </c>
      <c r="I2916" t="s">
        <v>136</v>
      </c>
      <c r="J2916" t="s">
        <v>137</v>
      </c>
      <c r="K2916" t="s">
        <v>138</v>
      </c>
      <c r="L2916" t="s">
        <v>8395</v>
      </c>
      <c r="M2916" t="s">
        <v>8396</v>
      </c>
      <c r="N2916">
        <v>3.0408333330000001</v>
      </c>
      <c r="O2916">
        <v>0</v>
      </c>
      <c r="P2916">
        <v>54</v>
      </c>
      <c r="Q2916">
        <v>0</v>
      </c>
      <c r="R2916">
        <v>0</v>
      </c>
      <c r="S2916">
        <v>0</v>
      </c>
      <c r="T2916">
        <v>2</v>
      </c>
      <c r="U2916">
        <v>0</v>
      </c>
      <c r="V2916">
        <v>0</v>
      </c>
      <c r="W2916">
        <v>0</v>
      </c>
      <c r="X2916">
        <v>19.13919065929538</v>
      </c>
      <c r="Y2916">
        <v>0</v>
      </c>
      <c r="Z2916">
        <v>0</v>
      </c>
      <c r="AA2916">
        <v>0</v>
      </c>
      <c r="AB2916">
        <v>0.33984296812034004</v>
      </c>
      <c r="AC2916">
        <v>0</v>
      </c>
      <c r="AD2916">
        <v>0</v>
      </c>
      <c r="AE2916">
        <v>19.479033627415721</v>
      </c>
    </row>
    <row r="2917" spans="1:31" x14ac:dyDescent="0.3">
      <c r="A2917">
        <v>2714903</v>
      </c>
      <c r="B2917">
        <v>1</v>
      </c>
      <c r="C2917" t="s">
        <v>80</v>
      </c>
      <c r="D2917" t="s">
        <v>83</v>
      </c>
      <c r="E2917" t="s">
        <v>156</v>
      </c>
      <c r="F2917" t="s">
        <v>8297</v>
      </c>
      <c r="G2917" t="s">
        <v>185</v>
      </c>
      <c r="H2917" t="s">
        <v>153</v>
      </c>
      <c r="I2917" t="s">
        <v>136</v>
      </c>
      <c r="J2917" t="s">
        <v>137</v>
      </c>
      <c r="K2917" t="s">
        <v>138</v>
      </c>
      <c r="L2917" t="s">
        <v>8397</v>
      </c>
      <c r="M2917" t="s">
        <v>8398</v>
      </c>
      <c r="N2917">
        <v>2.9269444440000001</v>
      </c>
      <c r="O2917">
        <v>0</v>
      </c>
      <c r="P2917">
        <v>20</v>
      </c>
      <c r="Q2917">
        <v>1</v>
      </c>
      <c r="R2917">
        <v>4</v>
      </c>
      <c r="S2917">
        <v>2</v>
      </c>
      <c r="T2917">
        <v>0</v>
      </c>
      <c r="U2917">
        <v>0</v>
      </c>
      <c r="V2917">
        <v>0</v>
      </c>
      <c r="W2917">
        <v>0</v>
      </c>
      <c r="X2917">
        <v>4.5210176368473469</v>
      </c>
      <c r="Y2917">
        <v>1.2405365544716667</v>
      </c>
      <c r="Z2917">
        <v>0.14132548115320998</v>
      </c>
      <c r="AA2917">
        <v>5.3325568349954313</v>
      </c>
      <c r="AB2917">
        <v>0</v>
      </c>
      <c r="AC2917">
        <v>0</v>
      </c>
      <c r="AD2917">
        <v>0</v>
      </c>
      <c r="AE2917">
        <v>11.235436507467654</v>
      </c>
    </row>
    <row r="2918" spans="1:31" x14ac:dyDescent="0.3">
      <c r="A2918">
        <v>2715490</v>
      </c>
      <c r="B2918">
        <v>1</v>
      </c>
      <c r="C2918" t="s">
        <v>80</v>
      </c>
      <c r="D2918" t="s">
        <v>85</v>
      </c>
      <c r="E2918" t="s">
        <v>145</v>
      </c>
      <c r="F2918" t="s">
        <v>8399</v>
      </c>
      <c r="G2918" t="s">
        <v>147</v>
      </c>
      <c r="H2918" t="s">
        <v>135</v>
      </c>
      <c r="I2918" t="s">
        <v>136</v>
      </c>
      <c r="J2918" t="s">
        <v>137</v>
      </c>
      <c r="K2918" t="s">
        <v>138</v>
      </c>
      <c r="L2918" t="s">
        <v>8400</v>
      </c>
      <c r="M2918" t="s">
        <v>8401</v>
      </c>
      <c r="N2918">
        <v>1.6427777770000001</v>
      </c>
      <c r="O2918">
        <v>0</v>
      </c>
      <c r="P2918">
        <v>6</v>
      </c>
      <c r="Q2918">
        <v>0</v>
      </c>
      <c r="R2918">
        <v>0</v>
      </c>
      <c r="S2918">
        <v>0</v>
      </c>
      <c r="T2918">
        <v>1</v>
      </c>
      <c r="U2918">
        <v>0</v>
      </c>
      <c r="V2918">
        <v>0</v>
      </c>
      <c r="W2918">
        <v>0</v>
      </c>
      <c r="X2918">
        <v>1.9541718325764701</v>
      </c>
      <c r="Y2918">
        <v>0</v>
      </c>
      <c r="Z2918">
        <v>0</v>
      </c>
      <c r="AA2918">
        <v>0</v>
      </c>
      <c r="AB2918">
        <v>9.6210939244683338E-2</v>
      </c>
      <c r="AC2918">
        <v>0</v>
      </c>
      <c r="AD2918">
        <v>0</v>
      </c>
      <c r="AE2918">
        <v>2.0503827718211536</v>
      </c>
    </row>
    <row r="2919" spans="1:31" x14ac:dyDescent="0.3">
      <c r="A2919">
        <v>2715241</v>
      </c>
      <c r="B2919">
        <v>1</v>
      </c>
      <c r="C2919" t="s">
        <v>81</v>
      </c>
      <c r="D2919" t="s">
        <v>112</v>
      </c>
      <c r="E2919" t="s">
        <v>161</v>
      </c>
      <c r="F2919" t="s">
        <v>8343</v>
      </c>
      <c r="G2919" t="s">
        <v>163</v>
      </c>
      <c r="H2919" t="s">
        <v>135</v>
      </c>
      <c r="I2919" t="s">
        <v>136</v>
      </c>
      <c r="J2919" t="s">
        <v>137</v>
      </c>
      <c r="K2919" t="s">
        <v>138</v>
      </c>
      <c r="L2919" t="s">
        <v>8402</v>
      </c>
      <c r="M2919" t="s">
        <v>8403</v>
      </c>
      <c r="N2919">
        <v>1.986111111</v>
      </c>
      <c r="O2919">
        <v>0</v>
      </c>
      <c r="P2919">
        <v>5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</row>
    <row r="2920" spans="1:31" x14ac:dyDescent="0.3">
      <c r="A2920">
        <v>2714949</v>
      </c>
      <c r="B2920">
        <v>1</v>
      </c>
      <c r="C2920" t="s">
        <v>80</v>
      </c>
      <c r="D2920" t="s">
        <v>108</v>
      </c>
      <c r="E2920" t="s">
        <v>161</v>
      </c>
      <c r="F2920" t="s">
        <v>8404</v>
      </c>
      <c r="G2920" t="s">
        <v>163</v>
      </c>
      <c r="H2920" t="s">
        <v>135</v>
      </c>
      <c r="I2920" t="s">
        <v>136</v>
      </c>
      <c r="J2920" t="s">
        <v>137</v>
      </c>
      <c r="K2920" t="s">
        <v>138</v>
      </c>
      <c r="L2920" t="s">
        <v>8405</v>
      </c>
      <c r="M2920" t="s">
        <v>8406</v>
      </c>
      <c r="N2920">
        <v>3.0497222220000002</v>
      </c>
      <c r="O2920">
        <v>0</v>
      </c>
      <c r="P2920">
        <v>4</v>
      </c>
      <c r="Q2920">
        <v>0</v>
      </c>
      <c r="R2920">
        <v>2</v>
      </c>
      <c r="S2920">
        <v>0</v>
      </c>
      <c r="T2920">
        <v>3</v>
      </c>
      <c r="U2920">
        <v>0</v>
      </c>
      <c r="V2920">
        <v>0</v>
      </c>
      <c r="W2920">
        <v>0</v>
      </c>
      <c r="X2920">
        <v>3.242605432668213</v>
      </c>
      <c r="Y2920">
        <v>0</v>
      </c>
      <c r="Z2920">
        <v>16.889551431409593</v>
      </c>
      <c r="AA2920">
        <v>0</v>
      </c>
      <c r="AB2920">
        <v>1.394319874367826</v>
      </c>
      <c r="AC2920">
        <v>0</v>
      </c>
      <c r="AD2920">
        <v>0</v>
      </c>
      <c r="AE2920">
        <v>21.526476738445634</v>
      </c>
    </row>
    <row r="2921" spans="1:31" x14ac:dyDescent="0.3">
      <c r="A2921">
        <v>2715049</v>
      </c>
      <c r="B2921">
        <v>1</v>
      </c>
      <c r="C2921" t="s">
        <v>80</v>
      </c>
      <c r="D2921" t="s">
        <v>91</v>
      </c>
      <c r="E2921" t="s">
        <v>150</v>
      </c>
      <c r="F2921" t="s">
        <v>8407</v>
      </c>
      <c r="G2921" t="s">
        <v>152</v>
      </c>
      <c r="H2921" t="s">
        <v>153</v>
      </c>
      <c r="I2921" t="s">
        <v>136</v>
      </c>
      <c r="J2921" t="s">
        <v>137</v>
      </c>
      <c r="K2921" t="s">
        <v>138</v>
      </c>
      <c r="L2921" t="s">
        <v>8408</v>
      </c>
      <c r="M2921" t="s">
        <v>8409</v>
      </c>
      <c r="N2921">
        <v>2.216388888</v>
      </c>
      <c r="O2921">
        <v>0</v>
      </c>
      <c r="P2921">
        <v>8</v>
      </c>
      <c r="Q2921">
        <v>0</v>
      </c>
      <c r="R2921">
        <v>12</v>
      </c>
      <c r="S2921">
        <v>0</v>
      </c>
      <c r="T2921">
        <v>19</v>
      </c>
      <c r="U2921">
        <v>0</v>
      </c>
      <c r="V2921">
        <v>1</v>
      </c>
      <c r="W2921">
        <v>0</v>
      </c>
      <c r="X2921">
        <v>2.4117416475392255</v>
      </c>
      <c r="Y2921">
        <v>0</v>
      </c>
      <c r="Z2921">
        <v>0.4328982637912534</v>
      </c>
      <c r="AA2921">
        <v>0</v>
      </c>
      <c r="AB2921">
        <v>173.62228211168687</v>
      </c>
      <c r="AC2921">
        <v>0</v>
      </c>
      <c r="AD2921">
        <v>0</v>
      </c>
      <c r="AE2921">
        <v>176.46692202301736</v>
      </c>
    </row>
    <row r="2922" spans="1:31" x14ac:dyDescent="0.3">
      <c r="A2922">
        <v>2714803</v>
      </c>
      <c r="B2922">
        <v>1</v>
      </c>
      <c r="C2922" t="s">
        <v>81</v>
      </c>
      <c r="D2922" t="s">
        <v>121</v>
      </c>
      <c r="E2922" t="s">
        <v>156</v>
      </c>
      <c r="F2922" t="s">
        <v>8018</v>
      </c>
      <c r="G2922" t="s">
        <v>185</v>
      </c>
      <c r="H2922" t="s">
        <v>153</v>
      </c>
      <c r="I2922" t="s">
        <v>136</v>
      </c>
      <c r="J2922" t="s">
        <v>137</v>
      </c>
      <c r="K2922" t="s">
        <v>138</v>
      </c>
      <c r="L2922" t="s">
        <v>8410</v>
      </c>
      <c r="M2922" t="s">
        <v>8411</v>
      </c>
      <c r="N2922">
        <v>5.2247222219999996</v>
      </c>
      <c r="O2922">
        <v>0</v>
      </c>
      <c r="P2922">
        <v>394</v>
      </c>
      <c r="Q2922">
        <v>0</v>
      </c>
      <c r="R2922">
        <v>13</v>
      </c>
      <c r="S2922">
        <v>0</v>
      </c>
      <c r="T2922">
        <v>17</v>
      </c>
      <c r="U2922">
        <v>0</v>
      </c>
      <c r="V2922">
        <v>0</v>
      </c>
      <c r="W2922">
        <v>0</v>
      </c>
      <c r="X2922">
        <v>164.59561652039022</v>
      </c>
      <c r="Y2922">
        <v>0</v>
      </c>
      <c r="Z2922">
        <v>0.15665941740274164</v>
      </c>
      <c r="AA2922">
        <v>0</v>
      </c>
      <c r="AB2922">
        <v>18.685777044244428</v>
      </c>
      <c r="AC2922">
        <v>0</v>
      </c>
      <c r="AD2922">
        <v>0</v>
      </c>
      <c r="AE2922">
        <v>183.43805298203739</v>
      </c>
    </row>
    <row r="2923" spans="1:31" x14ac:dyDescent="0.3">
      <c r="A2923">
        <v>2715155</v>
      </c>
      <c r="B2923">
        <v>1</v>
      </c>
      <c r="C2923" t="s">
        <v>81</v>
      </c>
      <c r="D2923" t="s">
        <v>123</v>
      </c>
      <c r="E2923" t="s">
        <v>213</v>
      </c>
      <c r="F2923" t="s">
        <v>3044</v>
      </c>
      <c r="G2923" t="s">
        <v>152</v>
      </c>
      <c r="H2923" t="s">
        <v>153</v>
      </c>
      <c r="I2923" t="s">
        <v>136</v>
      </c>
      <c r="J2923" t="s">
        <v>137</v>
      </c>
      <c r="K2923" t="s">
        <v>138</v>
      </c>
      <c r="L2923" t="s">
        <v>8412</v>
      </c>
      <c r="M2923" t="s">
        <v>8413</v>
      </c>
      <c r="N2923">
        <v>1.6402777770000001</v>
      </c>
      <c r="O2923">
        <v>1</v>
      </c>
      <c r="P2923">
        <v>763</v>
      </c>
      <c r="Q2923">
        <v>6</v>
      </c>
      <c r="R2923">
        <v>38</v>
      </c>
      <c r="S2923">
        <v>3</v>
      </c>
      <c r="T2923">
        <v>50</v>
      </c>
      <c r="U2923">
        <v>0</v>
      </c>
      <c r="V2923">
        <v>0</v>
      </c>
      <c r="W2923">
        <v>1.6285212119062249</v>
      </c>
      <c r="X2923">
        <v>132.88945674018217</v>
      </c>
      <c r="Y2923">
        <v>1.7528796714985209</v>
      </c>
      <c r="Z2923">
        <v>3.5420851529466661</v>
      </c>
      <c r="AA2923">
        <v>12.064845044187161</v>
      </c>
      <c r="AB2923">
        <v>17.3913094779132</v>
      </c>
      <c r="AC2923">
        <v>0</v>
      </c>
      <c r="AD2923">
        <v>0</v>
      </c>
      <c r="AE2923">
        <v>169.26909729863397</v>
      </c>
    </row>
    <row r="2924" spans="1:31" x14ac:dyDescent="0.3">
      <c r="A2924">
        <v>2714989</v>
      </c>
      <c r="B2924">
        <v>1</v>
      </c>
      <c r="C2924" t="s">
        <v>80</v>
      </c>
      <c r="D2924" t="s">
        <v>93</v>
      </c>
      <c r="E2924" t="s">
        <v>132</v>
      </c>
      <c r="F2924" t="s">
        <v>8414</v>
      </c>
      <c r="G2924" t="s">
        <v>134</v>
      </c>
      <c r="H2924" t="s">
        <v>135</v>
      </c>
      <c r="I2924" t="s">
        <v>136</v>
      </c>
      <c r="J2924" t="s">
        <v>137</v>
      </c>
      <c r="K2924" t="s">
        <v>138</v>
      </c>
      <c r="L2924" t="s">
        <v>8415</v>
      </c>
      <c r="M2924" t="s">
        <v>8416</v>
      </c>
      <c r="N2924">
        <v>7.2952777769999999</v>
      </c>
      <c r="O2924">
        <v>0</v>
      </c>
      <c r="P2924">
        <v>14</v>
      </c>
      <c r="Q2924">
        <v>0</v>
      </c>
      <c r="R2924">
        <v>12</v>
      </c>
      <c r="S2924">
        <v>0</v>
      </c>
      <c r="T2924">
        <v>4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</row>
    <row r="2925" spans="1:31" x14ac:dyDescent="0.3">
      <c r="A2925">
        <v>2715487</v>
      </c>
      <c r="B2925">
        <v>1</v>
      </c>
      <c r="C2925" t="s">
        <v>80</v>
      </c>
      <c r="D2925" t="s">
        <v>106</v>
      </c>
      <c r="E2925" t="s">
        <v>161</v>
      </c>
      <c r="F2925" t="s">
        <v>8417</v>
      </c>
      <c r="G2925" t="s">
        <v>163</v>
      </c>
      <c r="H2925" t="s">
        <v>135</v>
      </c>
      <c r="I2925" t="s">
        <v>136</v>
      </c>
      <c r="J2925" t="s">
        <v>137</v>
      </c>
      <c r="K2925" t="s">
        <v>138</v>
      </c>
      <c r="L2925" t="s">
        <v>8418</v>
      </c>
      <c r="M2925" t="s">
        <v>8057</v>
      </c>
      <c r="N2925">
        <v>3.7683333330000002</v>
      </c>
      <c r="O2925">
        <v>0</v>
      </c>
      <c r="P2925">
        <v>21</v>
      </c>
      <c r="Q2925">
        <v>0</v>
      </c>
      <c r="R2925">
        <v>2</v>
      </c>
      <c r="S2925">
        <v>0</v>
      </c>
      <c r="T2925">
        <v>7</v>
      </c>
      <c r="U2925">
        <v>0</v>
      </c>
      <c r="V2925">
        <v>0</v>
      </c>
      <c r="W2925">
        <v>0</v>
      </c>
      <c r="X2925">
        <v>15.359985817113261</v>
      </c>
      <c r="Y2925">
        <v>0</v>
      </c>
      <c r="Z2925">
        <v>4.3162045261299999</v>
      </c>
      <c r="AA2925">
        <v>0</v>
      </c>
      <c r="AB2925">
        <v>13.666526732472596</v>
      </c>
      <c r="AC2925">
        <v>0</v>
      </c>
      <c r="AD2925">
        <v>0</v>
      </c>
      <c r="AE2925">
        <v>33.342717075715854</v>
      </c>
    </row>
    <row r="2926" spans="1:31" x14ac:dyDescent="0.3">
      <c r="A2926">
        <v>2714622</v>
      </c>
      <c r="B2926">
        <v>2</v>
      </c>
      <c r="C2926" t="s">
        <v>81</v>
      </c>
      <c r="D2926" t="s">
        <v>118</v>
      </c>
      <c r="E2926" t="s">
        <v>213</v>
      </c>
      <c r="F2926" t="s">
        <v>4037</v>
      </c>
      <c r="G2926" t="s">
        <v>185</v>
      </c>
      <c r="H2926" t="s">
        <v>153</v>
      </c>
      <c r="I2926" t="s">
        <v>136</v>
      </c>
      <c r="J2926" t="s">
        <v>137</v>
      </c>
      <c r="K2926" t="s">
        <v>138</v>
      </c>
      <c r="L2926" t="s">
        <v>7938</v>
      </c>
      <c r="M2926" t="s">
        <v>8419</v>
      </c>
      <c r="N2926">
        <v>0.35055555500000002</v>
      </c>
      <c r="O2926">
        <v>0</v>
      </c>
      <c r="P2926">
        <v>478</v>
      </c>
      <c r="Q2926">
        <v>0</v>
      </c>
      <c r="R2926">
        <v>23</v>
      </c>
      <c r="S2926">
        <v>1</v>
      </c>
      <c r="T2926">
        <v>12</v>
      </c>
      <c r="U2926">
        <v>0</v>
      </c>
      <c r="V2926">
        <v>0</v>
      </c>
      <c r="W2926">
        <v>0</v>
      </c>
      <c r="X2926">
        <v>21.145346462704726</v>
      </c>
      <c r="Y2926">
        <v>0</v>
      </c>
      <c r="Z2926">
        <v>0.34957961947891253</v>
      </c>
      <c r="AA2926">
        <v>1.3505746978958735</v>
      </c>
      <c r="AB2926">
        <v>0.97020115600635082</v>
      </c>
      <c r="AC2926">
        <v>0</v>
      </c>
      <c r="AD2926">
        <v>0</v>
      </c>
      <c r="AE2926">
        <v>23.815701936085862</v>
      </c>
    </row>
    <row r="2927" spans="1:31" x14ac:dyDescent="0.3">
      <c r="A2927">
        <v>2715510</v>
      </c>
      <c r="B2927">
        <v>1</v>
      </c>
      <c r="C2927" t="s">
        <v>80</v>
      </c>
      <c r="D2927" t="s">
        <v>94</v>
      </c>
      <c r="E2927" t="s">
        <v>161</v>
      </c>
      <c r="F2927" t="s">
        <v>8420</v>
      </c>
      <c r="G2927" t="s">
        <v>163</v>
      </c>
      <c r="H2927" t="s">
        <v>135</v>
      </c>
      <c r="I2927" t="s">
        <v>136</v>
      </c>
      <c r="J2927" t="s">
        <v>137</v>
      </c>
      <c r="K2927" t="s">
        <v>138</v>
      </c>
      <c r="L2927" t="s">
        <v>8421</v>
      </c>
      <c r="M2927" t="s">
        <v>8422</v>
      </c>
      <c r="N2927">
        <v>4.5947222219999997</v>
      </c>
      <c r="O2927">
        <v>0</v>
      </c>
      <c r="P2927">
        <v>29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15.420903629484096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15.420903629484096</v>
      </c>
    </row>
    <row r="2928" spans="1:31" x14ac:dyDescent="0.3">
      <c r="A2928">
        <v>2714820</v>
      </c>
      <c r="B2928">
        <v>1</v>
      </c>
      <c r="C2928" t="s">
        <v>81</v>
      </c>
      <c r="D2928" t="s">
        <v>121</v>
      </c>
      <c r="E2928" t="s">
        <v>150</v>
      </c>
      <c r="F2928" t="s">
        <v>8423</v>
      </c>
      <c r="G2928" t="s">
        <v>152</v>
      </c>
      <c r="H2928" t="s">
        <v>153</v>
      </c>
      <c r="I2928" t="s">
        <v>136</v>
      </c>
      <c r="J2928" t="s">
        <v>137</v>
      </c>
      <c r="K2928" t="s">
        <v>138</v>
      </c>
      <c r="L2928" t="s">
        <v>8424</v>
      </c>
      <c r="M2928" t="s">
        <v>8425</v>
      </c>
      <c r="N2928">
        <v>1.2952777769999999</v>
      </c>
      <c r="O2928">
        <v>3</v>
      </c>
      <c r="P2928">
        <v>862</v>
      </c>
      <c r="Q2928">
        <v>0</v>
      </c>
      <c r="R2928">
        <v>45</v>
      </c>
      <c r="S2928">
        <v>3</v>
      </c>
      <c r="T2928">
        <v>47</v>
      </c>
      <c r="U2928">
        <v>0</v>
      </c>
      <c r="V2928">
        <v>0</v>
      </c>
      <c r="W2928">
        <v>0.60314928684999991</v>
      </c>
      <c r="X2928">
        <v>100.55710883195991</v>
      </c>
      <c r="Y2928">
        <v>0</v>
      </c>
      <c r="Z2928">
        <v>3.0309725406963151</v>
      </c>
      <c r="AA2928">
        <v>7.9562965785835331</v>
      </c>
      <c r="AB2928">
        <v>8.7899622613515014</v>
      </c>
      <c r="AC2928">
        <v>0</v>
      </c>
      <c r="AD2928">
        <v>0</v>
      </c>
      <c r="AE2928">
        <v>120.93748949944126</v>
      </c>
    </row>
    <row r="2929" spans="1:31" x14ac:dyDescent="0.3">
      <c r="A2929">
        <v>2715112</v>
      </c>
      <c r="B2929">
        <v>1</v>
      </c>
      <c r="C2929" t="s">
        <v>80</v>
      </c>
      <c r="D2929" t="s">
        <v>101</v>
      </c>
      <c r="E2929" t="s">
        <v>156</v>
      </c>
      <c r="F2929" t="s">
        <v>7543</v>
      </c>
      <c r="G2929" t="s">
        <v>185</v>
      </c>
      <c r="H2929" t="s">
        <v>153</v>
      </c>
      <c r="I2929" t="s">
        <v>136</v>
      </c>
      <c r="J2929" t="s">
        <v>137</v>
      </c>
      <c r="K2929" t="s">
        <v>138</v>
      </c>
      <c r="L2929" t="s">
        <v>8426</v>
      </c>
      <c r="M2929" t="s">
        <v>8427</v>
      </c>
      <c r="N2929">
        <v>2.7427777770000001</v>
      </c>
      <c r="O2929">
        <v>14</v>
      </c>
      <c r="P2929">
        <v>39</v>
      </c>
      <c r="Q2929">
        <v>17</v>
      </c>
      <c r="R2929">
        <v>0</v>
      </c>
      <c r="S2929">
        <v>9</v>
      </c>
      <c r="T2929">
        <v>1</v>
      </c>
      <c r="U2929">
        <v>0</v>
      </c>
      <c r="V2929">
        <v>0</v>
      </c>
      <c r="W2929">
        <v>50.036188508710204</v>
      </c>
      <c r="X2929">
        <v>19.939706587118351</v>
      </c>
      <c r="Y2929">
        <v>16.962758248186429</v>
      </c>
      <c r="Z2929">
        <v>0</v>
      </c>
      <c r="AA2929">
        <v>28.269633472204539</v>
      </c>
      <c r="AB2929">
        <v>3.2398286346349998</v>
      </c>
      <c r="AC2929">
        <v>0</v>
      </c>
      <c r="AD2929">
        <v>0</v>
      </c>
      <c r="AE2929">
        <v>118.44811545085453</v>
      </c>
    </row>
    <row r="2930" spans="1:31" x14ac:dyDescent="0.3">
      <c r="A2930">
        <v>2715396</v>
      </c>
      <c r="B2930">
        <v>3</v>
      </c>
      <c r="C2930" t="s">
        <v>80</v>
      </c>
      <c r="D2930" t="s">
        <v>82</v>
      </c>
      <c r="E2930" t="s">
        <v>156</v>
      </c>
      <c r="F2930" t="s">
        <v>8428</v>
      </c>
      <c r="G2930" t="s">
        <v>152</v>
      </c>
      <c r="H2930" t="s">
        <v>153</v>
      </c>
      <c r="I2930" t="s">
        <v>136</v>
      </c>
      <c r="J2930" t="s">
        <v>137</v>
      </c>
      <c r="K2930" t="s">
        <v>138</v>
      </c>
      <c r="L2930" t="s">
        <v>8429</v>
      </c>
      <c r="M2930" t="s">
        <v>8430</v>
      </c>
      <c r="N2930">
        <v>0.20694444400000001</v>
      </c>
      <c r="O2930">
        <v>0</v>
      </c>
      <c r="P2930">
        <v>291</v>
      </c>
      <c r="Q2930">
        <v>0</v>
      </c>
      <c r="R2930">
        <v>0</v>
      </c>
      <c r="S2930">
        <v>1</v>
      </c>
      <c r="T2930">
        <v>76</v>
      </c>
      <c r="U2930">
        <v>0</v>
      </c>
      <c r="V2930">
        <v>0</v>
      </c>
      <c r="W2930">
        <v>0</v>
      </c>
      <c r="X2930">
        <v>10.118273308386451</v>
      </c>
      <c r="Y2930">
        <v>0</v>
      </c>
      <c r="Z2930">
        <v>0</v>
      </c>
      <c r="AA2930">
        <v>0.20742777975000001</v>
      </c>
      <c r="AB2930">
        <v>11.223134846259292</v>
      </c>
      <c r="AC2930">
        <v>0</v>
      </c>
      <c r="AD2930">
        <v>0</v>
      </c>
      <c r="AE2930">
        <v>21.548835934395743</v>
      </c>
    </row>
    <row r="2931" spans="1:31" x14ac:dyDescent="0.3">
      <c r="A2931">
        <v>2715012</v>
      </c>
      <c r="B2931">
        <v>1</v>
      </c>
      <c r="C2931" t="s">
        <v>81</v>
      </c>
      <c r="D2931" t="s">
        <v>123</v>
      </c>
      <c r="E2931" t="s">
        <v>156</v>
      </c>
      <c r="F2931" t="s">
        <v>8431</v>
      </c>
      <c r="G2931" t="s">
        <v>209</v>
      </c>
      <c r="H2931" t="s">
        <v>153</v>
      </c>
      <c r="I2931" t="s">
        <v>136</v>
      </c>
      <c r="J2931" t="s">
        <v>137</v>
      </c>
      <c r="K2931" t="s">
        <v>210</v>
      </c>
      <c r="L2931" t="s">
        <v>8432</v>
      </c>
      <c r="M2931" t="s">
        <v>8433</v>
      </c>
      <c r="N2931">
        <v>8.1925000000000008</v>
      </c>
      <c r="O2931">
        <v>0</v>
      </c>
      <c r="P2931">
        <v>3</v>
      </c>
      <c r="Q2931">
        <v>0</v>
      </c>
      <c r="R2931">
        <v>0</v>
      </c>
      <c r="S2931">
        <v>0</v>
      </c>
      <c r="T2931">
        <v>343</v>
      </c>
      <c r="U2931">
        <v>0</v>
      </c>
      <c r="V2931">
        <v>16</v>
      </c>
      <c r="W2931">
        <v>0</v>
      </c>
      <c r="X2931">
        <v>0.44130705364339917</v>
      </c>
      <c r="Y2931">
        <v>0</v>
      </c>
      <c r="Z2931">
        <v>0</v>
      </c>
      <c r="AA2931">
        <v>0</v>
      </c>
      <c r="AB2931">
        <v>2375.6857998287846</v>
      </c>
      <c r="AC2931">
        <v>0</v>
      </c>
      <c r="AD2931">
        <v>741.06332041455244</v>
      </c>
      <c r="AE2931">
        <v>3117.1904272969805</v>
      </c>
    </row>
    <row r="2932" spans="1:31" x14ac:dyDescent="0.3">
      <c r="A2932">
        <v>2715553</v>
      </c>
      <c r="B2932">
        <v>1</v>
      </c>
      <c r="C2932" t="s">
        <v>80</v>
      </c>
      <c r="D2932" t="s">
        <v>83</v>
      </c>
      <c r="E2932" t="s">
        <v>156</v>
      </c>
      <c r="F2932" t="s">
        <v>8434</v>
      </c>
      <c r="G2932" t="s">
        <v>185</v>
      </c>
      <c r="H2932" t="s">
        <v>153</v>
      </c>
      <c r="I2932" t="s">
        <v>136</v>
      </c>
      <c r="J2932" t="s">
        <v>137</v>
      </c>
      <c r="K2932" t="s">
        <v>138</v>
      </c>
      <c r="L2932" t="s">
        <v>8435</v>
      </c>
      <c r="M2932" t="s">
        <v>8436</v>
      </c>
      <c r="N2932">
        <v>1.294166666</v>
      </c>
      <c r="O2932">
        <v>0</v>
      </c>
      <c r="P2932">
        <v>26</v>
      </c>
      <c r="Q2932">
        <v>0</v>
      </c>
      <c r="R2932">
        <v>1</v>
      </c>
      <c r="S2932">
        <v>0</v>
      </c>
      <c r="T2932">
        <v>3</v>
      </c>
      <c r="U2932">
        <v>0</v>
      </c>
      <c r="V2932">
        <v>0</v>
      </c>
      <c r="W2932">
        <v>0</v>
      </c>
      <c r="X2932">
        <v>3.7446021612253664</v>
      </c>
      <c r="Y2932">
        <v>0</v>
      </c>
      <c r="Z2932">
        <v>4.9208387351213342E-2</v>
      </c>
      <c r="AA2932">
        <v>0</v>
      </c>
      <c r="AB2932">
        <v>0.41408391956154589</v>
      </c>
      <c r="AC2932">
        <v>0</v>
      </c>
      <c r="AD2932">
        <v>0</v>
      </c>
      <c r="AE2932">
        <v>4.2078944681381261</v>
      </c>
    </row>
    <row r="2933" spans="1:31" x14ac:dyDescent="0.3">
      <c r="A2933">
        <v>2714591</v>
      </c>
      <c r="B2933">
        <v>1</v>
      </c>
      <c r="C2933" t="s">
        <v>80</v>
      </c>
      <c r="D2933" t="s">
        <v>103</v>
      </c>
      <c r="E2933" t="s">
        <v>213</v>
      </c>
      <c r="F2933" t="s">
        <v>8437</v>
      </c>
      <c r="G2933" t="s">
        <v>152</v>
      </c>
      <c r="H2933" t="s">
        <v>153</v>
      </c>
      <c r="I2933" t="s">
        <v>136</v>
      </c>
      <c r="J2933" t="s">
        <v>137</v>
      </c>
      <c r="K2933" t="s">
        <v>138</v>
      </c>
      <c r="L2933" t="s">
        <v>8438</v>
      </c>
      <c r="M2933" t="s">
        <v>8439</v>
      </c>
      <c r="N2933">
        <v>0.11333333299999999</v>
      </c>
      <c r="O2933">
        <v>5</v>
      </c>
      <c r="P2933">
        <v>2082</v>
      </c>
      <c r="Q2933">
        <v>22</v>
      </c>
      <c r="R2933">
        <v>305</v>
      </c>
      <c r="S2933">
        <v>30</v>
      </c>
      <c r="T2933">
        <v>778</v>
      </c>
      <c r="U2933">
        <v>2</v>
      </c>
      <c r="V2933">
        <v>1</v>
      </c>
      <c r="W2933">
        <v>0.10397541068109999</v>
      </c>
      <c r="X2933">
        <v>29.645191386858624</v>
      </c>
      <c r="Y2933">
        <v>3.3269816045665404</v>
      </c>
      <c r="Z2933">
        <v>2.8847572520839195</v>
      </c>
      <c r="AA2933">
        <v>6.422200426969698</v>
      </c>
      <c r="AB2933">
        <v>16.297569090325322</v>
      </c>
      <c r="AC2933">
        <v>1.62209042620004</v>
      </c>
      <c r="AD2933">
        <v>0</v>
      </c>
      <c r="AE2933">
        <v>60.302765597685244</v>
      </c>
    </row>
    <row r="2934" spans="1:31" x14ac:dyDescent="0.3">
      <c r="A2934">
        <v>2714783</v>
      </c>
      <c r="B2934">
        <v>1</v>
      </c>
      <c r="C2934" t="s">
        <v>81</v>
      </c>
      <c r="D2934" t="s">
        <v>114</v>
      </c>
      <c r="E2934" t="s">
        <v>156</v>
      </c>
      <c r="F2934" t="s">
        <v>8440</v>
      </c>
      <c r="G2934" t="s">
        <v>152</v>
      </c>
      <c r="H2934" t="s">
        <v>153</v>
      </c>
      <c r="I2934" t="s">
        <v>136</v>
      </c>
      <c r="J2934" t="s">
        <v>137</v>
      </c>
      <c r="K2934" t="s">
        <v>138</v>
      </c>
      <c r="L2934" t="s">
        <v>8441</v>
      </c>
      <c r="M2934" t="s">
        <v>8442</v>
      </c>
      <c r="N2934">
        <v>0.85138888800000001</v>
      </c>
      <c r="O2934">
        <v>0</v>
      </c>
      <c r="P2934">
        <v>259</v>
      </c>
      <c r="Q2934">
        <v>0</v>
      </c>
      <c r="R2934">
        <v>22</v>
      </c>
      <c r="S2934">
        <v>0</v>
      </c>
      <c r="T2934">
        <v>15</v>
      </c>
      <c r="U2934">
        <v>0</v>
      </c>
      <c r="V2934">
        <v>1</v>
      </c>
      <c r="W2934">
        <v>0</v>
      </c>
      <c r="X2934">
        <v>19.343375025454655</v>
      </c>
      <c r="Y2934">
        <v>0</v>
      </c>
      <c r="Z2934">
        <v>1.0258067680022918</v>
      </c>
      <c r="AA2934">
        <v>0</v>
      </c>
      <c r="AB2934">
        <v>3.3509192949656419</v>
      </c>
      <c r="AC2934">
        <v>0</v>
      </c>
      <c r="AD2934">
        <v>8.594192744832499E-2</v>
      </c>
      <c r="AE2934">
        <v>23.806043015870912</v>
      </c>
    </row>
    <row r="2935" spans="1:31" x14ac:dyDescent="0.3">
      <c r="A2935">
        <v>2715610</v>
      </c>
      <c r="B2935">
        <v>1</v>
      </c>
      <c r="C2935" t="s">
        <v>80</v>
      </c>
      <c r="D2935" t="s">
        <v>102</v>
      </c>
      <c r="E2935" t="s">
        <v>156</v>
      </c>
      <c r="F2935" t="s">
        <v>8443</v>
      </c>
      <c r="G2935" t="s">
        <v>348</v>
      </c>
      <c r="H2935" t="s">
        <v>153</v>
      </c>
      <c r="I2935" t="s">
        <v>136</v>
      </c>
      <c r="J2935" t="s">
        <v>137</v>
      </c>
      <c r="K2935" t="s">
        <v>138</v>
      </c>
      <c r="L2935" t="s">
        <v>8444</v>
      </c>
      <c r="M2935" t="s">
        <v>8352</v>
      </c>
      <c r="N2935">
        <v>1.154722222</v>
      </c>
      <c r="O2935">
        <v>0</v>
      </c>
      <c r="P2935">
        <v>0</v>
      </c>
      <c r="Q2935">
        <v>0</v>
      </c>
      <c r="R2935">
        <v>0</v>
      </c>
      <c r="S2935">
        <v>1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94.791499637614493</v>
      </c>
      <c r="AB2935">
        <v>0</v>
      </c>
      <c r="AC2935">
        <v>0</v>
      </c>
      <c r="AD2935">
        <v>0</v>
      </c>
      <c r="AE2935">
        <v>94.791499637614493</v>
      </c>
    </row>
    <row r="2936" spans="1:31" x14ac:dyDescent="0.3">
      <c r="A2936">
        <v>2714969</v>
      </c>
      <c r="B2936">
        <v>1</v>
      </c>
      <c r="C2936" t="s">
        <v>81</v>
      </c>
      <c r="D2936" t="s">
        <v>118</v>
      </c>
      <c r="E2936" t="s">
        <v>132</v>
      </c>
      <c r="F2936" t="s">
        <v>8445</v>
      </c>
      <c r="G2936" t="s">
        <v>2849</v>
      </c>
      <c r="H2936" t="s">
        <v>135</v>
      </c>
      <c r="I2936" t="s">
        <v>136</v>
      </c>
      <c r="J2936" t="s">
        <v>137</v>
      </c>
      <c r="K2936" t="s">
        <v>138</v>
      </c>
      <c r="L2936" t="s">
        <v>8446</v>
      </c>
      <c r="M2936" t="s">
        <v>8447</v>
      </c>
      <c r="N2936">
        <v>3.5419444439999999</v>
      </c>
      <c r="O2936">
        <v>0</v>
      </c>
      <c r="P2936">
        <v>211</v>
      </c>
      <c r="Q2936">
        <v>0</v>
      </c>
      <c r="R2936">
        <v>13</v>
      </c>
      <c r="S2936">
        <v>0</v>
      </c>
      <c r="T2936">
        <v>25</v>
      </c>
      <c r="U2936">
        <v>0</v>
      </c>
      <c r="V2936">
        <v>0</v>
      </c>
      <c r="W2936">
        <v>0</v>
      </c>
      <c r="X2936">
        <v>174.52178631144278</v>
      </c>
      <c r="Y2936">
        <v>0</v>
      </c>
      <c r="Z2936">
        <v>5.9552669670212453</v>
      </c>
      <c r="AA2936">
        <v>0</v>
      </c>
      <c r="AB2936">
        <v>70.917860425059033</v>
      </c>
      <c r="AC2936">
        <v>0</v>
      </c>
      <c r="AD2936">
        <v>0</v>
      </c>
      <c r="AE2936">
        <v>251.39491370352306</v>
      </c>
    </row>
    <row r="2937" spans="1:31" x14ac:dyDescent="0.3">
      <c r="A2937">
        <v>2715424</v>
      </c>
      <c r="B2937">
        <v>1</v>
      </c>
      <c r="C2937" t="s">
        <v>80</v>
      </c>
      <c r="D2937" t="s">
        <v>90</v>
      </c>
      <c r="E2937" t="s">
        <v>145</v>
      </c>
      <c r="F2937" t="s">
        <v>8448</v>
      </c>
      <c r="G2937" t="s">
        <v>230</v>
      </c>
      <c r="H2937" t="s">
        <v>135</v>
      </c>
      <c r="I2937" t="s">
        <v>136</v>
      </c>
      <c r="J2937" t="s">
        <v>137</v>
      </c>
      <c r="K2937" t="s">
        <v>138</v>
      </c>
      <c r="L2937" t="s">
        <v>8449</v>
      </c>
      <c r="M2937" t="s">
        <v>8450</v>
      </c>
      <c r="N2937">
        <v>3.5588888879999998</v>
      </c>
      <c r="O2937">
        <v>0</v>
      </c>
      <c r="P2937">
        <v>4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2.3687889095711498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2.3687889095711498</v>
      </c>
    </row>
    <row r="2938" spans="1:31" x14ac:dyDescent="0.3">
      <c r="A2938">
        <v>2714677</v>
      </c>
      <c r="B2938">
        <v>1</v>
      </c>
      <c r="C2938" t="s">
        <v>80</v>
      </c>
      <c r="D2938" t="s">
        <v>94</v>
      </c>
      <c r="E2938" t="s">
        <v>213</v>
      </c>
      <c r="F2938" t="s">
        <v>8451</v>
      </c>
      <c r="G2938" t="s">
        <v>152</v>
      </c>
      <c r="H2938" t="s">
        <v>153</v>
      </c>
      <c r="I2938" t="s">
        <v>136</v>
      </c>
      <c r="J2938" t="s">
        <v>137</v>
      </c>
      <c r="K2938" t="s">
        <v>138</v>
      </c>
      <c r="L2938" t="s">
        <v>8452</v>
      </c>
      <c r="M2938" t="s">
        <v>8453</v>
      </c>
      <c r="N2938">
        <v>1.0308333329999999</v>
      </c>
      <c r="O2938">
        <v>0</v>
      </c>
      <c r="P2938">
        <v>1111</v>
      </c>
      <c r="Q2938">
        <v>2</v>
      </c>
      <c r="R2938">
        <v>20</v>
      </c>
      <c r="S2938">
        <v>36</v>
      </c>
      <c r="T2938">
        <v>94</v>
      </c>
      <c r="U2938">
        <v>2</v>
      </c>
      <c r="V2938">
        <v>0</v>
      </c>
      <c r="W2938">
        <v>0</v>
      </c>
      <c r="X2938">
        <v>94.968379825789683</v>
      </c>
      <c r="Y2938">
        <v>1.8800417888612277</v>
      </c>
      <c r="Z2938">
        <v>2.71941679562075</v>
      </c>
      <c r="AA2938">
        <v>46.266844018206115</v>
      </c>
      <c r="AB2938">
        <v>23.563785149127423</v>
      </c>
      <c r="AC2938">
        <v>126.80244499708139</v>
      </c>
      <c r="AD2938">
        <v>0</v>
      </c>
      <c r="AE2938">
        <v>296.20091257468658</v>
      </c>
    </row>
    <row r="2939" spans="1:31" x14ac:dyDescent="0.3">
      <c r="A2939">
        <v>2715175</v>
      </c>
      <c r="B2939">
        <v>1</v>
      </c>
      <c r="C2939" t="s">
        <v>81</v>
      </c>
      <c r="D2939" t="s">
        <v>118</v>
      </c>
      <c r="E2939" t="s">
        <v>156</v>
      </c>
      <c r="F2939" t="s">
        <v>3756</v>
      </c>
      <c r="G2939" t="s">
        <v>152</v>
      </c>
      <c r="H2939" t="s">
        <v>153</v>
      </c>
      <c r="I2939" t="s">
        <v>490</v>
      </c>
      <c r="J2939" t="s">
        <v>137</v>
      </c>
      <c r="K2939" t="s">
        <v>138</v>
      </c>
      <c r="L2939" t="s">
        <v>8454</v>
      </c>
      <c r="M2939" t="s">
        <v>8455</v>
      </c>
      <c r="N2939">
        <v>1.0277777E-2</v>
      </c>
      <c r="O2939">
        <v>0</v>
      </c>
      <c r="P2939">
        <v>2</v>
      </c>
      <c r="Q2939">
        <v>11</v>
      </c>
      <c r="R2939">
        <v>67</v>
      </c>
      <c r="S2939">
        <v>6</v>
      </c>
      <c r="T2939">
        <v>8</v>
      </c>
      <c r="U2939">
        <v>0</v>
      </c>
      <c r="V2939">
        <v>0</v>
      </c>
      <c r="W2939">
        <v>0</v>
      </c>
      <c r="X2939">
        <v>1.9291538533333335E-3</v>
      </c>
      <c r="Y2939">
        <v>0.76329434451930012</v>
      </c>
      <c r="Z2939">
        <v>0.20258345077965004</v>
      </c>
      <c r="AA2939">
        <v>0.14813580208586496</v>
      </c>
      <c r="AB2939">
        <v>4.2668986000542503E-2</v>
      </c>
      <c r="AC2939">
        <v>0</v>
      </c>
      <c r="AD2939">
        <v>0</v>
      </c>
      <c r="AE2939">
        <v>1.158611737238691</v>
      </c>
    </row>
    <row r="2940" spans="1:31" x14ac:dyDescent="0.3">
      <c r="A2940">
        <v>2715026</v>
      </c>
      <c r="B2940">
        <v>1</v>
      </c>
      <c r="C2940" t="s">
        <v>80</v>
      </c>
      <c r="D2940" t="s">
        <v>93</v>
      </c>
      <c r="E2940" t="s">
        <v>156</v>
      </c>
      <c r="F2940" t="s">
        <v>8456</v>
      </c>
      <c r="G2940" t="s">
        <v>152</v>
      </c>
      <c r="H2940" t="s">
        <v>153</v>
      </c>
      <c r="I2940" t="s">
        <v>136</v>
      </c>
      <c r="J2940" t="s">
        <v>137</v>
      </c>
      <c r="K2940" t="s">
        <v>138</v>
      </c>
      <c r="L2940" t="s">
        <v>8457</v>
      </c>
      <c r="M2940" t="s">
        <v>8458</v>
      </c>
      <c r="N2940">
        <v>1.163888888</v>
      </c>
      <c r="O2940">
        <v>0</v>
      </c>
      <c r="P2940">
        <v>1061</v>
      </c>
      <c r="Q2940">
        <v>0</v>
      </c>
      <c r="R2940">
        <v>99</v>
      </c>
      <c r="S2940">
        <v>1</v>
      </c>
      <c r="T2940">
        <v>219</v>
      </c>
      <c r="U2940">
        <v>0</v>
      </c>
      <c r="V2940">
        <v>1</v>
      </c>
      <c r="W2940">
        <v>0</v>
      </c>
      <c r="X2940">
        <v>180.35806223104044</v>
      </c>
      <c r="Y2940">
        <v>0</v>
      </c>
      <c r="Z2940">
        <v>32.117199878004115</v>
      </c>
      <c r="AA2940">
        <v>0</v>
      </c>
      <c r="AB2940">
        <v>106.94618121399709</v>
      </c>
      <c r="AC2940">
        <v>0</v>
      </c>
      <c r="AD2940">
        <v>0</v>
      </c>
      <c r="AE2940">
        <v>319.42144332304161</v>
      </c>
    </row>
    <row r="2941" spans="1:31" x14ac:dyDescent="0.3">
      <c r="A2941">
        <v>2714777</v>
      </c>
      <c r="B2941">
        <v>1</v>
      </c>
      <c r="C2941" t="s">
        <v>81</v>
      </c>
      <c r="D2941" t="s">
        <v>114</v>
      </c>
      <c r="E2941" t="s">
        <v>213</v>
      </c>
      <c r="F2941" t="s">
        <v>7710</v>
      </c>
      <c r="G2941" t="s">
        <v>152</v>
      </c>
      <c r="H2941" t="s">
        <v>153</v>
      </c>
      <c r="I2941" t="s">
        <v>136</v>
      </c>
      <c r="J2941" t="s">
        <v>137</v>
      </c>
      <c r="K2941" t="s">
        <v>138</v>
      </c>
      <c r="L2941" t="s">
        <v>8459</v>
      </c>
      <c r="M2941" t="s">
        <v>8460</v>
      </c>
      <c r="N2941">
        <v>0.30361111099999999</v>
      </c>
      <c r="O2941">
        <v>0</v>
      </c>
      <c r="P2941">
        <v>928</v>
      </c>
      <c r="Q2941">
        <v>0</v>
      </c>
      <c r="R2941">
        <v>65</v>
      </c>
      <c r="S2941">
        <v>4</v>
      </c>
      <c r="T2941">
        <v>103</v>
      </c>
      <c r="U2941">
        <v>0</v>
      </c>
      <c r="V2941">
        <v>0</v>
      </c>
      <c r="W2941">
        <v>0</v>
      </c>
      <c r="X2941">
        <v>23.495193548441435</v>
      </c>
      <c r="Y2941">
        <v>0</v>
      </c>
      <c r="Z2941">
        <v>7.3192326978506653E-2</v>
      </c>
      <c r="AA2941">
        <v>1.7467526210693904</v>
      </c>
      <c r="AB2941">
        <v>4.9967232876138965</v>
      </c>
      <c r="AC2941">
        <v>0</v>
      </c>
      <c r="AD2941">
        <v>0</v>
      </c>
      <c r="AE2941">
        <v>30.311861784103229</v>
      </c>
    </row>
    <row r="2942" spans="1:31" x14ac:dyDescent="0.3">
      <c r="A2942">
        <v>2715467</v>
      </c>
      <c r="B2942">
        <v>1</v>
      </c>
      <c r="C2942" t="s">
        <v>80</v>
      </c>
      <c r="D2942" t="s">
        <v>82</v>
      </c>
      <c r="E2942" t="s">
        <v>145</v>
      </c>
      <c r="F2942" t="s">
        <v>8461</v>
      </c>
      <c r="G2942" t="s">
        <v>181</v>
      </c>
      <c r="H2942" t="s">
        <v>135</v>
      </c>
      <c r="I2942" t="s">
        <v>136</v>
      </c>
      <c r="J2942" t="s">
        <v>137</v>
      </c>
      <c r="K2942" t="s">
        <v>138</v>
      </c>
      <c r="L2942" t="s">
        <v>8462</v>
      </c>
      <c r="M2942" t="s">
        <v>8463</v>
      </c>
      <c r="N2942">
        <v>5.5258333329999996</v>
      </c>
      <c r="O2942">
        <v>0</v>
      </c>
      <c r="P2942">
        <v>3</v>
      </c>
      <c r="Q2942">
        <v>0</v>
      </c>
      <c r="R2942">
        <v>0</v>
      </c>
      <c r="S2942">
        <v>0</v>
      </c>
      <c r="T2942">
        <v>1</v>
      </c>
      <c r="U2942">
        <v>0</v>
      </c>
      <c r="V2942">
        <v>0</v>
      </c>
      <c r="W2942">
        <v>0</v>
      </c>
      <c r="X2942">
        <v>3.1375452437131379</v>
      </c>
      <c r="Y2942">
        <v>0</v>
      </c>
      <c r="Z2942">
        <v>0</v>
      </c>
      <c r="AA2942">
        <v>0</v>
      </c>
      <c r="AB2942">
        <v>8.7855351286096202</v>
      </c>
      <c r="AC2942">
        <v>0</v>
      </c>
      <c r="AD2942">
        <v>0</v>
      </c>
      <c r="AE2942">
        <v>11.923080372322758</v>
      </c>
    </row>
    <row r="2943" spans="1:31" x14ac:dyDescent="0.3">
      <c r="A2943">
        <v>2714597</v>
      </c>
      <c r="B2943">
        <v>1</v>
      </c>
      <c r="C2943" t="s">
        <v>80</v>
      </c>
      <c r="D2943" t="s">
        <v>103</v>
      </c>
      <c r="E2943" t="s">
        <v>173</v>
      </c>
      <c r="F2943" t="s">
        <v>8464</v>
      </c>
      <c r="G2943" t="s">
        <v>152</v>
      </c>
      <c r="H2943" t="s">
        <v>153</v>
      </c>
      <c r="I2943" t="s">
        <v>136</v>
      </c>
      <c r="J2943" t="s">
        <v>137</v>
      </c>
      <c r="K2943" t="s">
        <v>138</v>
      </c>
      <c r="L2943" t="s">
        <v>8465</v>
      </c>
      <c r="M2943" t="s">
        <v>8466</v>
      </c>
      <c r="N2943">
        <v>0.256111111</v>
      </c>
      <c r="O2943">
        <v>1</v>
      </c>
      <c r="P2943">
        <v>334</v>
      </c>
      <c r="Q2943">
        <v>7</v>
      </c>
      <c r="R2943">
        <v>105</v>
      </c>
      <c r="S2943">
        <v>69</v>
      </c>
      <c r="T2943">
        <v>134</v>
      </c>
      <c r="U2943">
        <v>50</v>
      </c>
      <c r="V2943">
        <v>2</v>
      </c>
      <c r="W2943">
        <v>0.18951818033967002</v>
      </c>
      <c r="X2943">
        <v>14.624269840913094</v>
      </c>
      <c r="Y2943">
        <v>8.6579048509952674</v>
      </c>
      <c r="Z2943">
        <v>4.0089471406173898</v>
      </c>
      <c r="AA2943">
        <v>205.04372227218963</v>
      </c>
      <c r="AB2943">
        <v>21.537174810739849</v>
      </c>
      <c r="AC2943">
        <v>2215.3999130503944</v>
      </c>
      <c r="AD2943">
        <v>0.46295299333028173</v>
      </c>
      <c r="AE2943">
        <v>2469.9244031395197</v>
      </c>
    </row>
    <row r="2944" spans="1:31" x14ac:dyDescent="0.3">
      <c r="A2944">
        <v>2715144</v>
      </c>
      <c r="B2944">
        <v>1</v>
      </c>
      <c r="C2944" t="s">
        <v>81</v>
      </c>
      <c r="D2944" t="s">
        <v>127</v>
      </c>
      <c r="E2944" t="s">
        <v>132</v>
      </c>
      <c r="F2944" t="s">
        <v>8467</v>
      </c>
      <c r="G2944" t="s">
        <v>1141</v>
      </c>
      <c r="H2944" t="s">
        <v>135</v>
      </c>
      <c r="I2944" t="s">
        <v>136</v>
      </c>
      <c r="J2944" t="s">
        <v>137</v>
      </c>
      <c r="K2944" t="s">
        <v>138</v>
      </c>
      <c r="L2944" t="s">
        <v>8468</v>
      </c>
      <c r="M2944" t="s">
        <v>8469</v>
      </c>
      <c r="N2944">
        <v>7.7313888879999997</v>
      </c>
      <c r="O2944">
        <v>0</v>
      </c>
      <c r="P2944">
        <v>67</v>
      </c>
      <c r="Q2944">
        <v>0</v>
      </c>
      <c r="R2944">
        <v>15</v>
      </c>
      <c r="S2944">
        <v>0</v>
      </c>
      <c r="T2944">
        <v>1</v>
      </c>
      <c r="U2944">
        <v>0</v>
      </c>
      <c r="V2944">
        <v>0</v>
      </c>
      <c r="W2944">
        <v>0</v>
      </c>
      <c r="X2944">
        <v>65.74644912134049</v>
      </c>
      <c r="Y2944">
        <v>0</v>
      </c>
      <c r="Z2944">
        <v>54.2629997426261</v>
      </c>
      <c r="AA2944">
        <v>0</v>
      </c>
      <c r="AB2944">
        <v>7.8591161736000018E-4</v>
      </c>
      <c r="AC2944">
        <v>0</v>
      </c>
      <c r="AD2944">
        <v>0</v>
      </c>
      <c r="AE2944">
        <v>120.01023477558394</v>
      </c>
    </row>
    <row r="2945" spans="1:31" x14ac:dyDescent="0.3">
      <c r="A2945">
        <v>2715476</v>
      </c>
      <c r="B2945">
        <v>1</v>
      </c>
      <c r="C2945" t="s">
        <v>80</v>
      </c>
      <c r="D2945" t="s">
        <v>97</v>
      </c>
      <c r="E2945" t="s">
        <v>150</v>
      </c>
      <c r="F2945" t="s">
        <v>8470</v>
      </c>
      <c r="G2945" t="s">
        <v>152</v>
      </c>
      <c r="H2945" t="s">
        <v>153</v>
      </c>
      <c r="I2945" t="s">
        <v>136</v>
      </c>
      <c r="J2945" t="s">
        <v>137</v>
      </c>
      <c r="K2945" t="s">
        <v>138</v>
      </c>
      <c r="L2945" t="s">
        <v>8471</v>
      </c>
      <c r="M2945" t="s">
        <v>8472</v>
      </c>
      <c r="N2945">
        <v>0.29972222199999998</v>
      </c>
      <c r="O2945">
        <v>0</v>
      </c>
      <c r="P2945">
        <v>145</v>
      </c>
      <c r="Q2945">
        <v>0</v>
      </c>
      <c r="R2945">
        <v>253</v>
      </c>
      <c r="S2945">
        <v>2</v>
      </c>
      <c r="T2945">
        <v>74</v>
      </c>
      <c r="U2945">
        <v>0</v>
      </c>
      <c r="V2945">
        <v>0</v>
      </c>
      <c r="W2945">
        <v>0</v>
      </c>
      <c r="X2945">
        <v>19.473513163152074</v>
      </c>
      <c r="Y2945">
        <v>0</v>
      </c>
      <c r="Z2945">
        <v>11.465537642733947</v>
      </c>
      <c r="AA2945">
        <v>4.4208409405767108</v>
      </c>
      <c r="AB2945">
        <v>22.60538857953858</v>
      </c>
      <c r="AC2945">
        <v>0</v>
      </c>
      <c r="AD2945">
        <v>0</v>
      </c>
      <c r="AE2945">
        <v>57.965280326001306</v>
      </c>
    </row>
    <row r="2946" spans="1:31" x14ac:dyDescent="0.3">
      <c r="A2946">
        <v>2715353</v>
      </c>
      <c r="B2946">
        <v>1</v>
      </c>
      <c r="C2946" t="s">
        <v>81</v>
      </c>
      <c r="D2946" t="s">
        <v>113</v>
      </c>
      <c r="E2946" t="s">
        <v>156</v>
      </c>
      <c r="F2946" t="s">
        <v>8473</v>
      </c>
      <c r="G2946" t="s">
        <v>185</v>
      </c>
      <c r="H2946" t="s">
        <v>153</v>
      </c>
      <c r="I2946" t="s">
        <v>136</v>
      </c>
      <c r="J2946" t="s">
        <v>137</v>
      </c>
      <c r="K2946" t="s">
        <v>138</v>
      </c>
      <c r="L2946" t="s">
        <v>8474</v>
      </c>
      <c r="M2946" t="s">
        <v>8475</v>
      </c>
      <c r="N2946">
        <v>0.56666666600000004</v>
      </c>
      <c r="O2946">
        <v>0</v>
      </c>
      <c r="P2946">
        <v>5</v>
      </c>
      <c r="Q2946">
        <v>2</v>
      </c>
      <c r="R2946">
        <v>9</v>
      </c>
      <c r="S2946">
        <v>2</v>
      </c>
      <c r="T2946">
        <v>5</v>
      </c>
      <c r="U2946">
        <v>0</v>
      </c>
      <c r="V2946">
        <v>0</v>
      </c>
      <c r="W2946">
        <v>0</v>
      </c>
      <c r="X2946">
        <v>0.27684106073007997</v>
      </c>
      <c r="Y2946">
        <v>1.04786000708936</v>
      </c>
      <c r="Z2946">
        <v>0.12263852589689</v>
      </c>
      <c r="AA2946">
        <v>11.138860600092659</v>
      </c>
      <c r="AB2946">
        <v>3.9821049067823195</v>
      </c>
      <c r="AC2946">
        <v>0</v>
      </c>
      <c r="AD2946">
        <v>0</v>
      </c>
      <c r="AE2946">
        <v>16.56830510059131</v>
      </c>
    </row>
    <row r="2947" spans="1:31" x14ac:dyDescent="0.3">
      <c r="A2947">
        <v>2714789</v>
      </c>
      <c r="B2947">
        <v>1</v>
      </c>
      <c r="C2947" t="s">
        <v>81</v>
      </c>
      <c r="D2947" t="s">
        <v>122</v>
      </c>
      <c r="E2947" t="s">
        <v>213</v>
      </c>
      <c r="F2947" t="s">
        <v>2639</v>
      </c>
      <c r="G2947" t="s">
        <v>2209</v>
      </c>
      <c r="H2947" t="s">
        <v>153</v>
      </c>
      <c r="I2947" t="s">
        <v>136</v>
      </c>
      <c r="J2947" t="s">
        <v>137</v>
      </c>
      <c r="K2947" t="s">
        <v>138</v>
      </c>
      <c r="L2947" t="s">
        <v>8476</v>
      </c>
      <c r="M2947" t="s">
        <v>8477</v>
      </c>
      <c r="N2947">
        <v>2.5452777769999999</v>
      </c>
      <c r="O2947">
        <v>0</v>
      </c>
      <c r="P2947">
        <v>114</v>
      </c>
      <c r="Q2947">
        <v>0</v>
      </c>
      <c r="R2947">
        <v>0</v>
      </c>
      <c r="S2947">
        <v>3</v>
      </c>
      <c r="T2947">
        <v>4</v>
      </c>
      <c r="U2947">
        <v>0</v>
      </c>
      <c r="V2947">
        <v>0</v>
      </c>
      <c r="W2947">
        <v>0</v>
      </c>
      <c r="X2947">
        <v>23.100762746565309</v>
      </c>
      <c r="Y2947">
        <v>0</v>
      </c>
      <c r="Z2947">
        <v>0</v>
      </c>
      <c r="AA2947">
        <v>11.301083532395943</v>
      </c>
      <c r="AB2947">
        <v>0.31590857091946672</v>
      </c>
      <c r="AC2947">
        <v>0</v>
      </c>
      <c r="AD2947">
        <v>0</v>
      </c>
      <c r="AE2947">
        <v>34.71775484988072</v>
      </c>
    </row>
    <row r="2948" spans="1:31" x14ac:dyDescent="0.3">
      <c r="A2948">
        <v>2714620</v>
      </c>
      <c r="B2948">
        <v>1</v>
      </c>
      <c r="C2948" t="s">
        <v>81</v>
      </c>
      <c r="D2948" t="s">
        <v>112</v>
      </c>
      <c r="E2948" t="s">
        <v>213</v>
      </c>
      <c r="F2948" t="s">
        <v>8478</v>
      </c>
      <c r="G2948" t="s">
        <v>152</v>
      </c>
      <c r="H2948" t="s">
        <v>153</v>
      </c>
      <c r="I2948" t="s">
        <v>136</v>
      </c>
      <c r="J2948" t="s">
        <v>137</v>
      </c>
      <c r="K2948" t="s">
        <v>138</v>
      </c>
      <c r="L2948" t="s">
        <v>8479</v>
      </c>
      <c r="M2948" t="s">
        <v>8480</v>
      </c>
      <c r="N2948">
        <v>0.91194444399999997</v>
      </c>
      <c r="O2948">
        <v>4</v>
      </c>
      <c r="P2948">
        <v>1663</v>
      </c>
      <c r="Q2948">
        <v>219</v>
      </c>
      <c r="R2948">
        <v>86</v>
      </c>
      <c r="S2948">
        <v>22</v>
      </c>
      <c r="T2948">
        <v>167</v>
      </c>
      <c r="U2948">
        <v>2</v>
      </c>
      <c r="V2948">
        <v>1</v>
      </c>
      <c r="W2948">
        <v>1.6079349696158209</v>
      </c>
      <c r="X2948">
        <v>214.69484121867308</v>
      </c>
      <c r="Y2948">
        <v>71.458205909918064</v>
      </c>
      <c r="Z2948">
        <v>44.231717244054899</v>
      </c>
      <c r="AA2948">
        <v>92.219911854083847</v>
      </c>
      <c r="AB2948">
        <v>27.209671709834783</v>
      </c>
      <c r="AC2948">
        <v>30.657487173457795</v>
      </c>
      <c r="AD2948">
        <v>0.20835057781472671</v>
      </c>
      <c r="AE2948">
        <v>482.28812065745302</v>
      </c>
    </row>
    <row r="2949" spans="1:31" x14ac:dyDescent="0.3">
      <c r="A2949">
        <v>2714766</v>
      </c>
      <c r="B2949">
        <v>1</v>
      </c>
      <c r="C2949" t="s">
        <v>80</v>
      </c>
      <c r="D2949" t="s">
        <v>103</v>
      </c>
      <c r="E2949" t="s">
        <v>150</v>
      </c>
      <c r="F2949" t="s">
        <v>8481</v>
      </c>
      <c r="G2949" t="s">
        <v>152</v>
      </c>
      <c r="H2949" t="s">
        <v>153</v>
      </c>
      <c r="I2949" t="s">
        <v>136</v>
      </c>
      <c r="J2949" t="s">
        <v>137</v>
      </c>
      <c r="K2949" t="s">
        <v>138</v>
      </c>
      <c r="L2949" t="s">
        <v>8482</v>
      </c>
      <c r="M2949" t="s">
        <v>8483</v>
      </c>
      <c r="N2949">
        <v>1.698055555</v>
      </c>
      <c r="O2949">
        <v>0</v>
      </c>
      <c r="P2949">
        <v>411</v>
      </c>
      <c r="Q2949">
        <v>1</v>
      </c>
      <c r="R2949">
        <v>11</v>
      </c>
      <c r="S2949">
        <v>1</v>
      </c>
      <c r="T2949">
        <v>29</v>
      </c>
      <c r="U2949">
        <v>0</v>
      </c>
      <c r="V2949">
        <v>0</v>
      </c>
      <c r="W2949">
        <v>0</v>
      </c>
      <c r="X2949">
        <v>129.17444262793899</v>
      </c>
      <c r="Y2949">
        <v>30.086241969687599</v>
      </c>
      <c r="Z2949">
        <v>1.9281383515624533</v>
      </c>
      <c r="AA2949">
        <v>295.24809447665979</v>
      </c>
      <c r="AB2949">
        <v>62.381847006786501</v>
      </c>
      <c r="AC2949">
        <v>0</v>
      </c>
      <c r="AD2949">
        <v>0</v>
      </c>
      <c r="AE2949">
        <v>518.81876443263536</v>
      </c>
    </row>
    <row r="2950" spans="1:31" x14ac:dyDescent="0.3">
      <c r="A2950">
        <v>2714912</v>
      </c>
      <c r="B2950">
        <v>1</v>
      </c>
      <c r="C2950" t="s">
        <v>80</v>
      </c>
      <c r="D2950" t="s">
        <v>106</v>
      </c>
      <c r="E2950" t="s">
        <v>132</v>
      </c>
      <c r="F2950" t="s">
        <v>8484</v>
      </c>
      <c r="G2950" t="s">
        <v>134</v>
      </c>
      <c r="H2950" t="s">
        <v>135</v>
      </c>
      <c r="I2950" t="s">
        <v>136</v>
      </c>
      <c r="J2950" t="s">
        <v>137</v>
      </c>
      <c r="K2950" t="s">
        <v>138</v>
      </c>
      <c r="L2950" t="s">
        <v>8485</v>
      </c>
      <c r="M2950" t="s">
        <v>8486</v>
      </c>
      <c r="N2950">
        <v>4.6172222219999997</v>
      </c>
      <c r="O2950">
        <v>0</v>
      </c>
      <c r="P2950">
        <v>47</v>
      </c>
      <c r="Q2950">
        <v>0</v>
      </c>
      <c r="R2950">
        <v>1</v>
      </c>
      <c r="S2950">
        <v>0</v>
      </c>
      <c r="T2950">
        <v>5</v>
      </c>
      <c r="U2950">
        <v>0</v>
      </c>
      <c r="V2950">
        <v>0</v>
      </c>
      <c r="W2950">
        <v>0</v>
      </c>
      <c r="X2950">
        <v>21.738768145042382</v>
      </c>
      <c r="Y2950">
        <v>0</v>
      </c>
      <c r="Z2950">
        <v>0</v>
      </c>
      <c r="AA2950">
        <v>0</v>
      </c>
      <c r="AB2950">
        <v>16.649072175692751</v>
      </c>
      <c r="AC2950">
        <v>0</v>
      </c>
      <c r="AD2950">
        <v>0</v>
      </c>
      <c r="AE2950">
        <v>38.387840320735137</v>
      </c>
    </row>
    <row r="2951" spans="1:31" x14ac:dyDescent="0.3">
      <c r="A2951">
        <v>2715493</v>
      </c>
      <c r="B2951">
        <v>1</v>
      </c>
      <c r="C2951" t="s">
        <v>80</v>
      </c>
      <c r="D2951" t="s">
        <v>83</v>
      </c>
      <c r="E2951" t="s">
        <v>161</v>
      </c>
      <c r="F2951" t="s">
        <v>8487</v>
      </c>
      <c r="G2951" t="s">
        <v>1479</v>
      </c>
      <c r="H2951" t="s">
        <v>135</v>
      </c>
      <c r="I2951" t="s">
        <v>136</v>
      </c>
      <c r="J2951" t="s">
        <v>137</v>
      </c>
      <c r="K2951" t="s">
        <v>138</v>
      </c>
      <c r="L2951" t="s">
        <v>8488</v>
      </c>
      <c r="M2951" t="s">
        <v>8489</v>
      </c>
      <c r="N2951">
        <v>1.3691666659999999</v>
      </c>
      <c r="O2951">
        <v>0</v>
      </c>
      <c r="P2951">
        <v>22</v>
      </c>
      <c r="Q2951">
        <v>0</v>
      </c>
      <c r="R2951">
        <v>0</v>
      </c>
      <c r="S2951">
        <v>0</v>
      </c>
      <c r="T2951">
        <v>11</v>
      </c>
      <c r="U2951">
        <v>0</v>
      </c>
      <c r="V2951">
        <v>1</v>
      </c>
      <c r="W2951">
        <v>0</v>
      </c>
      <c r="X2951">
        <v>8.638615945570626</v>
      </c>
      <c r="Y2951">
        <v>0</v>
      </c>
      <c r="Z2951">
        <v>0</v>
      </c>
      <c r="AA2951">
        <v>0</v>
      </c>
      <c r="AB2951">
        <v>47.328647315407807</v>
      </c>
      <c r="AC2951">
        <v>0</v>
      </c>
      <c r="AD2951">
        <v>21.535371339779601</v>
      </c>
      <c r="AE2951">
        <v>77.502634600758029</v>
      </c>
    </row>
    <row r="2952" spans="1:31" x14ac:dyDescent="0.3">
      <c r="A2952">
        <v>2715290</v>
      </c>
      <c r="B2952">
        <v>1</v>
      </c>
      <c r="C2952" t="s">
        <v>81</v>
      </c>
      <c r="D2952" t="s">
        <v>128</v>
      </c>
      <c r="E2952" t="s">
        <v>150</v>
      </c>
      <c r="F2952" t="s">
        <v>8490</v>
      </c>
      <c r="G2952" t="s">
        <v>152</v>
      </c>
      <c r="H2952" t="s">
        <v>153</v>
      </c>
      <c r="I2952" t="s">
        <v>136</v>
      </c>
      <c r="J2952" t="s">
        <v>137</v>
      </c>
      <c r="K2952" t="s">
        <v>138</v>
      </c>
      <c r="L2952" t="s">
        <v>8491</v>
      </c>
      <c r="M2952" t="s">
        <v>8492</v>
      </c>
      <c r="N2952">
        <v>0.78249999999999997</v>
      </c>
      <c r="O2952">
        <v>21</v>
      </c>
      <c r="P2952">
        <v>185</v>
      </c>
      <c r="Q2952">
        <v>315</v>
      </c>
      <c r="R2952">
        <v>103</v>
      </c>
      <c r="S2952">
        <v>10</v>
      </c>
      <c r="T2952">
        <v>10</v>
      </c>
      <c r="U2952">
        <v>0</v>
      </c>
      <c r="V2952">
        <v>0</v>
      </c>
      <c r="W2952">
        <v>1.0400892100801993</v>
      </c>
      <c r="X2952">
        <v>29.237973034907959</v>
      </c>
      <c r="Y2952">
        <v>15.526985444014281</v>
      </c>
      <c r="Z2952">
        <v>14.852781099424664</v>
      </c>
      <c r="AA2952">
        <v>2.3400123688525003</v>
      </c>
      <c r="AB2952">
        <v>4.1786832342529285</v>
      </c>
      <c r="AC2952">
        <v>0</v>
      </c>
      <c r="AD2952">
        <v>0</v>
      </c>
      <c r="AE2952">
        <v>67.176524391532539</v>
      </c>
    </row>
    <row r="2953" spans="1:31" x14ac:dyDescent="0.3">
      <c r="A2953">
        <v>2715436</v>
      </c>
      <c r="B2953">
        <v>1</v>
      </c>
      <c r="C2953" t="s">
        <v>80</v>
      </c>
      <c r="D2953" t="s">
        <v>82</v>
      </c>
      <c r="E2953" t="s">
        <v>150</v>
      </c>
      <c r="F2953" t="s">
        <v>8295</v>
      </c>
      <c r="G2953" t="s">
        <v>300</v>
      </c>
      <c r="H2953" t="s">
        <v>153</v>
      </c>
      <c r="I2953" t="s">
        <v>136</v>
      </c>
      <c r="J2953" t="s">
        <v>137</v>
      </c>
      <c r="K2953" t="s">
        <v>210</v>
      </c>
      <c r="L2953" t="s">
        <v>8493</v>
      </c>
      <c r="M2953" t="s">
        <v>8494</v>
      </c>
      <c r="N2953">
        <v>2.8294444439999999</v>
      </c>
      <c r="O2953">
        <v>0</v>
      </c>
      <c r="P2953">
        <v>4569</v>
      </c>
      <c r="Q2953">
        <v>0</v>
      </c>
      <c r="R2953">
        <v>0</v>
      </c>
      <c r="S2953">
        <v>0</v>
      </c>
      <c r="T2953">
        <v>480</v>
      </c>
      <c r="U2953">
        <v>0</v>
      </c>
      <c r="V2953">
        <v>0</v>
      </c>
      <c r="W2953">
        <v>0</v>
      </c>
      <c r="X2953">
        <v>2268.8598433749912</v>
      </c>
      <c r="Y2953">
        <v>0</v>
      </c>
      <c r="Z2953">
        <v>0</v>
      </c>
      <c r="AA2953">
        <v>0</v>
      </c>
      <c r="AB2953">
        <v>1193.3066767874179</v>
      </c>
      <c r="AC2953">
        <v>0</v>
      </c>
      <c r="AD2953">
        <v>0</v>
      </c>
      <c r="AE2953">
        <v>3462.1665201624091</v>
      </c>
    </row>
    <row r="2954" spans="1:31" x14ac:dyDescent="0.3">
      <c r="A2954">
        <v>2714749</v>
      </c>
      <c r="B2954">
        <v>1</v>
      </c>
      <c r="C2954" t="s">
        <v>80</v>
      </c>
      <c r="D2954" t="s">
        <v>103</v>
      </c>
      <c r="E2954" t="s">
        <v>213</v>
      </c>
      <c r="F2954" t="s">
        <v>5492</v>
      </c>
      <c r="G2954" t="s">
        <v>152</v>
      </c>
      <c r="H2954" t="s">
        <v>153</v>
      </c>
      <c r="I2954" t="s">
        <v>136</v>
      </c>
      <c r="J2954" t="s">
        <v>137</v>
      </c>
      <c r="K2954" t="s">
        <v>138</v>
      </c>
      <c r="L2954" t="s">
        <v>8495</v>
      </c>
      <c r="M2954" t="s">
        <v>8496</v>
      </c>
      <c r="N2954">
        <v>1.500555555</v>
      </c>
      <c r="O2954">
        <v>24</v>
      </c>
      <c r="P2954">
        <v>2712</v>
      </c>
      <c r="Q2954">
        <v>34</v>
      </c>
      <c r="R2954">
        <v>214</v>
      </c>
      <c r="S2954">
        <v>66</v>
      </c>
      <c r="T2954">
        <v>814</v>
      </c>
      <c r="U2954">
        <v>5</v>
      </c>
      <c r="V2954">
        <v>1</v>
      </c>
      <c r="W2954">
        <v>16.841203252082288</v>
      </c>
      <c r="X2954">
        <v>544.47807376676417</v>
      </c>
      <c r="Y2954">
        <v>143.01600133353082</v>
      </c>
      <c r="Z2954">
        <v>57.000934374687773</v>
      </c>
      <c r="AA2954">
        <v>376.88065551324098</v>
      </c>
      <c r="AB2954">
        <v>277.19033323523223</v>
      </c>
      <c r="AC2954">
        <v>204.65794294889477</v>
      </c>
      <c r="AD2954">
        <v>14.312804998428565</v>
      </c>
      <c r="AE2954">
        <v>1634.3779494228618</v>
      </c>
    </row>
    <row r="2955" spans="1:31" x14ac:dyDescent="0.3">
      <c r="A2955">
        <v>2715390</v>
      </c>
      <c r="B2955">
        <v>1</v>
      </c>
      <c r="C2955" t="s">
        <v>80</v>
      </c>
      <c r="D2955" t="s">
        <v>98</v>
      </c>
      <c r="E2955" t="s">
        <v>161</v>
      </c>
      <c r="F2955" t="s">
        <v>8497</v>
      </c>
      <c r="G2955" t="s">
        <v>163</v>
      </c>
      <c r="H2955" t="s">
        <v>135</v>
      </c>
      <c r="I2955" t="s">
        <v>136</v>
      </c>
      <c r="J2955" t="s">
        <v>137</v>
      </c>
      <c r="K2955" t="s">
        <v>138</v>
      </c>
      <c r="L2955" t="s">
        <v>8498</v>
      </c>
      <c r="M2955" t="s">
        <v>8499</v>
      </c>
      <c r="N2955">
        <v>2.5216666659999998</v>
      </c>
      <c r="O2955">
        <v>0</v>
      </c>
      <c r="P2955">
        <v>7</v>
      </c>
      <c r="Q2955">
        <v>0</v>
      </c>
      <c r="R2955">
        <v>6</v>
      </c>
      <c r="S2955">
        <v>0</v>
      </c>
      <c r="T2955">
        <v>6</v>
      </c>
      <c r="U2955">
        <v>0</v>
      </c>
      <c r="V2955">
        <v>0</v>
      </c>
      <c r="W2955">
        <v>0</v>
      </c>
      <c r="X2955">
        <v>1.8630316689182567</v>
      </c>
      <c r="Y2955">
        <v>0</v>
      </c>
      <c r="Z2955">
        <v>0.46165758507920007</v>
      </c>
      <c r="AA2955">
        <v>0</v>
      </c>
      <c r="AB2955">
        <v>0.14444052502316668</v>
      </c>
      <c r="AC2955">
        <v>0</v>
      </c>
      <c r="AD2955">
        <v>0</v>
      </c>
      <c r="AE2955">
        <v>2.4691297790206232</v>
      </c>
    </row>
    <row r="2956" spans="1:31" x14ac:dyDescent="0.3">
      <c r="A2956">
        <v>2714703</v>
      </c>
      <c r="B2956">
        <v>1</v>
      </c>
      <c r="C2956" t="s">
        <v>80</v>
      </c>
      <c r="D2956" t="s">
        <v>105</v>
      </c>
      <c r="E2956" t="s">
        <v>145</v>
      </c>
      <c r="F2956" t="s">
        <v>8500</v>
      </c>
      <c r="G2956" t="s">
        <v>147</v>
      </c>
      <c r="H2956" t="s">
        <v>135</v>
      </c>
      <c r="I2956" t="s">
        <v>136</v>
      </c>
      <c r="J2956" t="s">
        <v>137</v>
      </c>
      <c r="K2956" t="s">
        <v>138</v>
      </c>
      <c r="L2956" t="s">
        <v>8501</v>
      </c>
      <c r="M2956" t="s">
        <v>8502</v>
      </c>
      <c r="N2956">
        <v>0.9375</v>
      </c>
      <c r="O2956">
        <v>0</v>
      </c>
      <c r="P2956">
        <v>1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0.16593135221749999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0.16593135221749999</v>
      </c>
    </row>
    <row r="2957" spans="1:31" x14ac:dyDescent="0.3">
      <c r="A2957">
        <v>2715393</v>
      </c>
      <c r="B2957">
        <v>1</v>
      </c>
      <c r="C2957" t="s">
        <v>81</v>
      </c>
      <c r="D2957" t="s">
        <v>113</v>
      </c>
      <c r="E2957" t="s">
        <v>156</v>
      </c>
      <c r="F2957" t="s">
        <v>8503</v>
      </c>
      <c r="G2957" t="s">
        <v>152</v>
      </c>
      <c r="H2957" t="s">
        <v>153</v>
      </c>
      <c r="I2957" t="s">
        <v>136</v>
      </c>
      <c r="J2957" t="s">
        <v>137</v>
      </c>
      <c r="K2957" t="s">
        <v>138</v>
      </c>
      <c r="L2957" t="s">
        <v>8504</v>
      </c>
      <c r="M2957" t="s">
        <v>8505</v>
      </c>
      <c r="N2957">
        <v>1.9011111110000001</v>
      </c>
      <c r="O2957">
        <v>0</v>
      </c>
      <c r="P2957">
        <v>1027</v>
      </c>
      <c r="Q2957">
        <v>0</v>
      </c>
      <c r="R2957">
        <v>1</v>
      </c>
      <c r="S2957">
        <v>0</v>
      </c>
      <c r="T2957">
        <v>59</v>
      </c>
      <c r="U2957">
        <v>0</v>
      </c>
      <c r="V2957">
        <v>0</v>
      </c>
      <c r="W2957">
        <v>0</v>
      </c>
      <c r="X2957">
        <v>439.68461906290895</v>
      </c>
      <c r="Y2957">
        <v>0</v>
      </c>
      <c r="Z2957">
        <v>0</v>
      </c>
      <c r="AA2957">
        <v>0</v>
      </c>
      <c r="AB2957">
        <v>64.263352084154974</v>
      </c>
      <c r="AC2957">
        <v>0</v>
      </c>
      <c r="AD2957">
        <v>0</v>
      </c>
      <c r="AE2957">
        <v>503.94797114706392</v>
      </c>
    </row>
    <row r="2958" spans="1:31" x14ac:dyDescent="0.3">
      <c r="A2958">
        <v>2714852</v>
      </c>
      <c r="B2958">
        <v>1</v>
      </c>
      <c r="C2958" t="s">
        <v>81</v>
      </c>
      <c r="D2958" t="s">
        <v>113</v>
      </c>
      <c r="E2958" t="s">
        <v>150</v>
      </c>
      <c r="F2958" t="s">
        <v>8506</v>
      </c>
      <c r="G2958" t="s">
        <v>152</v>
      </c>
      <c r="H2958" t="s">
        <v>153</v>
      </c>
      <c r="I2958" t="s">
        <v>136</v>
      </c>
      <c r="J2958" t="s">
        <v>137</v>
      </c>
      <c r="K2958" t="s">
        <v>138</v>
      </c>
      <c r="L2958" t="s">
        <v>8507</v>
      </c>
      <c r="M2958" t="s">
        <v>8508</v>
      </c>
      <c r="N2958">
        <v>1.2075</v>
      </c>
      <c r="O2958">
        <v>8</v>
      </c>
      <c r="P2958">
        <v>62</v>
      </c>
      <c r="Q2958">
        <v>26</v>
      </c>
      <c r="R2958">
        <v>380</v>
      </c>
      <c r="S2958">
        <v>6</v>
      </c>
      <c r="T2958">
        <v>15</v>
      </c>
      <c r="U2958">
        <v>0</v>
      </c>
      <c r="V2958">
        <v>0</v>
      </c>
      <c r="W2958">
        <v>1.2467355714601196</v>
      </c>
      <c r="X2958">
        <v>2.459468365546055</v>
      </c>
      <c r="Y2958">
        <v>21.860605084166615</v>
      </c>
      <c r="Z2958">
        <v>69.336381357678292</v>
      </c>
      <c r="AA2958">
        <v>3.7617382247492248</v>
      </c>
      <c r="AB2958">
        <v>15.220705552544041</v>
      </c>
      <c r="AC2958">
        <v>0</v>
      </c>
      <c r="AD2958">
        <v>0</v>
      </c>
      <c r="AE2958">
        <v>113.88563415614435</v>
      </c>
    </row>
    <row r="2959" spans="1:31" x14ac:dyDescent="0.3">
      <c r="A2959">
        <v>2715098</v>
      </c>
      <c r="B2959">
        <v>1</v>
      </c>
      <c r="C2959" t="s">
        <v>81</v>
      </c>
      <c r="D2959" t="s">
        <v>112</v>
      </c>
      <c r="E2959" t="s">
        <v>213</v>
      </c>
      <c r="F2959" t="s">
        <v>8509</v>
      </c>
      <c r="G2959" t="s">
        <v>152</v>
      </c>
      <c r="H2959" t="s">
        <v>153</v>
      </c>
      <c r="I2959" t="s">
        <v>136</v>
      </c>
      <c r="J2959" t="s">
        <v>137</v>
      </c>
      <c r="K2959" t="s">
        <v>138</v>
      </c>
      <c r="L2959" t="s">
        <v>8510</v>
      </c>
      <c r="M2959" t="s">
        <v>8511</v>
      </c>
      <c r="N2959">
        <v>2.6638888879999998</v>
      </c>
      <c r="O2959">
        <v>1</v>
      </c>
      <c r="P2959">
        <v>425</v>
      </c>
      <c r="Q2959">
        <v>2</v>
      </c>
      <c r="R2959">
        <v>0</v>
      </c>
      <c r="S2959">
        <v>0</v>
      </c>
      <c r="T2959">
        <v>8</v>
      </c>
      <c r="U2959">
        <v>0</v>
      </c>
      <c r="V2959">
        <v>0</v>
      </c>
      <c r="W2959">
        <v>0.57315774429666666</v>
      </c>
      <c r="X2959">
        <v>91.105581155681762</v>
      </c>
      <c r="Y2959">
        <v>5.265554991099167</v>
      </c>
      <c r="Z2959">
        <v>0</v>
      </c>
      <c r="AA2959">
        <v>0</v>
      </c>
      <c r="AB2959">
        <v>4.8859189766206743</v>
      </c>
      <c r="AC2959">
        <v>0</v>
      </c>
      <c r="AD2959">
        <v>0</v>
      </c>
      <c r="AE2959">
        <v>101.83021286769826</v>
      </c>
    </row>
    <row r="2960" spans="1:31" x14ac:dyDescent="0.3">
      <c r="A2960">
        <v>2715533</v>
      </c>
      <c r="B2960">
        <v>1</v>
      </c>
      <c r="C2960" t="s">
        <v>81</v>
      </c>
      <c r="D2960" t="s">
        <v>113</v>
      </c>
      <c r="E2960" t="s">
        <v>150</v>
      </c>
      <c r="F2960" t="s">
        <v>8512</v>
      </c>
      <c r="G2960" t="s">
        <v>152</v>
      </c>
      <c r="H2960" t="s">
        <v>153</v>
      </c>
      <c r="I2960" t="s">
        <v>136</v>
      </c>
      <c r="J2960" t="s">
        <v>137</v>
      </c>
      <c r="K2960" t="s">
        <v>138</v>
      </c>
      <c r="L2960" t="s">
        <v>8513</v>
      </c>
      <c r="M2960" t="s">
        <v>8514</v>
      </c>
      <c r="N2960">
        <v>0.72222222199999997</v>
      </c>
      <c r="O2960">
        <v>0</v>
      </c>
      <c r="P2960">
        <v>3544</v>
      </c>
      <c r="Q2960">
        <v>0</v>
      </c>
      <c r="R2960">
        <v>8</v>
      </c>
      <c r="S2960">
        <v>0</v>
      </c>
      <c r="T2960">
        <v>247</v>
      </c>
      <c r="U2960">
        <v>0</v>
      </c>
      <c r="V2960">
        <v>1</v>
      </c>
      <c r="W2960">
        <v>0</v>
      </c>
      <c r="X2960">
        <v>589.98041430009152</v>
      </c>
      <c r="Y2960">
        <v>0</v>
      </c>
      <c r="Z2960">
        <v>0.6101179262947467</v>
      </c>
      <c r="AA2960">
        <v>0</v>
      </c>
      <c r="AB2960">
        <v>83.074028933462628</v>
      </c>
      <c r="AC2960">
        <v>0</v>
      </c>
      <c r="AD2960">
        <v>0.57628196206914661</v>
      </c>
      <c r="AE2960">
        <v>674.24084312191803</v>
      </c>
    </row>
    <row r="2961" spans="1:31" x14ac:dyDescent="0.3">
      <c r="A2961">
        <v>2714972</v>
      </c>
      <c r="B2961">
        <v>1</v>
      </c>
      <c r="C2961" t="s">
        <v>81</v>
      </c>
      <c r="D2961" t="s">
        <v>116</v>
      </c>
      <c r="E2961" t="s">
        <v>161</v>
      </c>
      <c r="F2961" t="s">
        <v>8515</v>
      </c>
      <c r="G2961" t="s">
        <v>163</v>
      </c>
      <c r="H2961" t="s">
        <v>135</v>
      </c>
      <c r="I2961" t="s">
        <v>136</v>
      </c>
      <c r="J2961" t="s">
        <v>137</v>
      </c>
      <c r="K2961" t="s">
        <v>138</v>
      </c>
      <c r="L2961" t="s">
        <v>8516</v>
      </c>
      <c r="M2961" t="s">
        <v>8517</v>
      </c>
      <c r="N2961">
        <v>6.5441666659999997</v>
      </c>
      <c r="O2961">
        <v>0</v>
      </c>
      <c r="P2961">
        <v>3</v>
      </c>
      <c r="Q2961">
        <v>0</v>
      </c>
      <c r="R2961">
        <v>2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3.0975101059682837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3.0975101059682837</v>
      </c>
    </row>
    <row r="2962" spans="1:31" x14ac:dyDescent="0.3">
      <c r="A2962">
        <v>2715705</v>
      </c>
      <c r="B2962">
        <v>1</v>
      </c>
      <c r="C2962" t="s">
        <v>81</v>
      </c>
      <c r="D2962" t="s">
        <v>115</v>
      </c>
      <c r="E2962" t="s">
        <v>161</v>
      </c>
      <c r="F2962" t="s">
        <v>8518</v>
      </c>
      <c r="G2962" t="s">
        <v>163</v>
      </c>
      <c r="H2962" t="s">
        <v>135</v>
      </c>
      <c r="I2962" t="s">
        <v>136</v>
      </c>
      <c r="J2962" t="s">
        <v>137</v>
      </c>
      <c r="K2962" t="s">
        <v>138</v>
      </c>
      <c r="L2962" t="s">
        <v>8519</v>
      </c>
      <c r="M2962" t="s">
        <v>8520</v>
      </c>
      <c r="N2962">
        <v>3.0730555549999998</v>
      </c>
      <c r="O2962">
        <v>0</v>
      </c>
      <c r="P2962">
        <v>7</v>
      </c>
      <c r="Q2962">
        <v>0</v>
      </c>
      <c r="R2962">
        <v>1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</row>
    <row r="2963" spans="1:31" x14ac:dyDescent="0.3">
      <c r="A2963">
        <v>2714686</v>
      </c>
      <c r="B2963">
        <v>1</v>
      </c>
      <c r="C2963" t="s">
        <v>81</v>
      </c>
      <c r="D2963" t="s">
        <v>112</v>
      </c>
      <c r="E2963" t="s">
        <v>150</v>
      </c>
      <c r="F2963" t="s">
        <v>8521</v>
      </c>
      <c r="G2963" t="s">
        <v>152</v>
      </c>
      <c r="H2963" t="s">
        <v>153</v>
      </c>
      <c r="I2963" t="s">
        <v>136</v>
      </c>
      <c r="J2963" t="s">
        <v>137</v>
      </c>
      <c r="K2963" t="s">
        <v>138</v>
      </c>
      <c r="L2963" t="s">
        <v>8522</v>
      </c>
      <c r="M2963" t="s">
        <v>8523</v>
      </c>
      <c r="N2963">
        <v>0.29777777700000002</v>
      </c>
      <c r="O2963">
        <v>4</v>
      </c>
      <c r="P2963">
        <v>259</v>
      </c>
      <c r="Q2963">
        <v>123</v>
      </c>
      <c r="R2963">
        <v>355</v>
      </c>
      <c r="S2963">
        <v>9</v>
      </c>
      <c r="T2963">
        <v>39</v>
      </c>
      <c r="U2963">
        <v>5</v>
      </c>
      <c r="V2963">
        <v>1</v>
      </c>
      <c r="W2963">
        <v>0.32739282815166665</v>
      </c>
      <c r="X2963">
        <v>9.6630376895911798</v>
      </c>
      <c r="Y2963">
        <v>11.2195471012021</v>
      </c>
      <c r="Z2963">
        <v>12.496594140459091</v>
      </c>
      <c r="AA2963">
        <v>7.3779895008805996</v>
      </c>
      <c r="AB2963">
        <v>6.1034744340122655</v>
      </c>
      <c r="AC2963">
        <v>75.104286515518979</v>
      </c>
      <c r="AD2963">
        <v>0.47529460938549334</v>
      </c>
      <c r="AE2963">
        <v>122.76761681920139</v>
      </c>
    </row>
    <row r="2964" spans="1:31" x14ac:dyDescent="0.3">
      <c r="A2964">
        <v>2715662</v>
      </c>
      <c r="B2964">
        <v>1</v>
      </c>
      <c r="C2964" t="s">
        <v>80</v>
      </c>
      <c r="D2964" t="s">
        <v>104</v>
      </c>
      <c r="E2964" t="s">
        <v>132</v>
      </c>
      <c r="F2964" t="s">
        <v>7604</v>
      </c>
      <c r="G2964" t="s">
        <v>134</v>
      </c>
      <c r="H2964" t="s">
        <v>135</v>
      </c>
      <c r="I2964" t="s">
        <v>136</v>
      </c>
      <c r="J2964" t="s">
        <v>137</v>
      </c>
      <c r="K2964" t="s">
        <v>138</v>
      </c>
      <c r="L2964" t="s">
        <v>8524</v>
      </c>
      <c r="M2964" t="s">
        <v>8525</v>
      </c>
      <c r="N2964">
        <v>2.5422222219999999</v>
      </c>
      <c r="O2964">
        <v>0</v>
      </c>
      <c r="P2964">
        <v>4</v>
      </c>
      <c r="Q2964">
        <v>0</v>
      </c>
      <c r="R2964">
        <v>12</v>
      </c>
      <c r="S2964">
        <v>0</v>
      </c>
      <c r="T2964">
        <v>19</v>
      </c>
      <c r="U2964">
        <v>0</v>
      </c>
      <c r="V2964">
        <v>0</v>
      </c>
      <c r="W2964">
        <v>0</v>
      </c>
      <c r="X2964">
        <v>13.824898405184015</v>
      </c>
      <c r="Y2964">
        <v>0</v>
      </c>
      <c r="Z2964">
        <v>10.69860032139318</v>
      </c>
      <c r="AA2964">
        <v>0</v>
      </c>
      <c r="AB2964">
        <v>41.524448333217954</v>
      </c>
      <c r="AC2964">
        <v>0</v>
      </c>
      <c r="AD2964">
        <v>0</v>
      </c>
      <c r="AE2964">
        <v>66.047947059795149</v>
      </c>
    </row>
    <row r="2965" spans="1:31" x14ac:dyDescent="0.3">
      <c r="A2965">
        <v>2715396</v>
      </c>
      <c r="B2965">
        <v>2</v>
      </c>
      <c r="C2965" t="s">
        <v>80</v>
      </c>
      <c r="D2965" t="s">
        <v>82</v>
      </c>
      <c r="E2965" t="s">
        <v>156</v>
      </c>
      <c r="F2965" t="s">
        <v>8256</v>
      </c>
      <c r="G2965" t="s">
        <v>152</v>
      </c>
      <c r="H2965" t="s">
        <v>153</v>
      </c>
      <c r="I2965" t="s">
        <v>136</v>
      </c>
      <c r="J2965" t="s">
        <v>137</v>
      </c>
      <c r="K2965" t="s">
        <v>138</v>
      </c>
      <c r="L2965" t="s">
        <v>8526</v>
      </c>
      <c r="M2965" t="s">
        <v>8429</v>
      </c>
      <c r="N2965">
        <v>0.26750000000000002</v>
      </c>
      <c r="O2965">
        <v>0</v>
      </c>
      <c r="P2965">
        <v>475</v>
      </c>
      <c r="Q2965">
        <v>0</v>
      </c>
      <c r="R2965">
        <v>0</v>
      </c>
      <c r="S2965">
        <v>2</v>
      </c>
      <c r="T2965">
        <v>1067</v>
      </c>
      <c r="U2965">
        <v>0</v>
      </c>
      <c r="V2965">
        <v>0</v>
      </c>
      <c r="W2965">
        <v>0</v>
      </c>
      <c r="X2965">
        <v>20.879248584578782</v>
      </c>
      <c r="Y2965">
        <v>0</v>
      </c>
      <c r="Z2965">
        <v>0</v>
      </c>
      <c r="AA2965">
        <v>0.53624953530000008</v>
      </c>
      <c r="AB2965">
        <v>103.38258417457357</v>
      </c>
      <c r="AC2965">
        <v>0</v>
      </c>
      <c r="AD2965">
        <v>0</v>
      </c>
      <c r="AE2965">
        <v>124.79808229445234</v>
      </c>
    </row>
    <row r="2966" spans="1:31" x14ac:dyDescent="0.3">
      <c r="A2966">
        <v>2715370</v>
      </c>
      <c r="B2966">
        <v>1</v>
      </c>
      <c r="C2966" t="s">
        <v>81</v>
      </c>
      <c r="D2966" t="s">
        <v>118</v>
      </c>
      <c r="E2966" t="s">
        <v>213</v>
      </c>
      <c r="F2966" t="s">
        <v>2949</v>
      </c>
      <c r="G2966" t="s">
        <v>152</v>
      </c>
      <c r="H2966" t="s">
        <v>153</v>
      </c>
      <c r="I2966" t="s">
        <v>136</v>
      </c>
      <c r="J2966" t="s">
        <v>137</v>
      </c>
      <c r="K2966" t="s">
        <v>138</v>
      </c>
      <c r="L2966" t="s">
        <v>8527</v>
      </c>
      <c r="M2966" t="s">
        <v>8528</v>
      </c>
      <c r="N2966">
        <v>1.07</v>
      </c>
      <c r="O2966">
        <v>0</v>
      </c>
      <c r="P2966">
        <v>501</v>
      </c>
      <c r="Q2966">
        <v>0</v>
      </c>
      <c r="R2966">
        <v>24</v>
      </c>
      <c r="S2966">
        <v>10</v>
      </c>
      <c r="T2966">
        <v>19</v>
      </c>
      <c r="U2966">
        <v>0</v>
      </c>
      <c r="V2966">
        <v>0</v>
      </c>
      <c r="W2966">
        <v>0</v>
      </c>
      <c r="X2966">
        <v>69.299639395612331</v>
      </c>
      <c r="Y2966">
        <v>0</v>
      </c>
      <c r="Z2966">
        <v>1.5248748196186876</v>
      </c>
      <c r="AA2966">
        <v>313.20414604331637</v>
      </c>
      <c r="AB2966">
        <v>28.098715541847572</v>
      </c>
      <c r="AC2966">
        <v>0</v>
      </c>
      <c r="AD2966">
        <v>0</v>
      </c>
      <c r="AE2966">
        <v>412.12737580039499</v>
      </c>
    </row>
    <row r="2967" spans="1:31" x14ac:dyDescent="0.3">
      <c r="A2967">
        <v>2715121</v>
      </c>
      <c r="B2967">
        <v>1</v>
      </c>
      <c r="C2967" t="s">
        <v>81</v>
      </c>
      <c r="D2967" t="s">
        <v>118</v>
      </c>
      <c r="E2967" t="s">
        <v>132</v>
      </c>
      <c r="F2967" t="s">
        <v>4410</v>
      </c>
      <c r="G2967" t="s">
        <v>300</v>
      </c>
      <c r="H2967" t="s">
        <v>135</v>
      </c>
      <c r="I2967" t="s">
        <v>136</v>
      </c>
      <c r="J2967" t="s">
        <v>137</v>
      </c>
      <c r="K2967" t="s">
        <v>210</v>
      </c>
      <c r="L2967" t="s">
        <v>8529</v>
      </c>
      <c r="M2967" t="s">
        <v>8530</v>
      </c>
      <c r="N2967">
        <v>5.7727777769999999</v>
      </c>
      <c r="O2967">
        <v>0</v>
      </c>
      <c r="P2967">
        <v>164</v>
      </c>
      <c r="Q2967">
        <v>0</v>
      </c>
      <c r="R2967">
        <v>7</v>
      </c>
      <c r="S2967">
        <v>0</v>
      </c>
      <c r="T2967">
        <v>20</v>
      </c>
      <c r="U2967">
        <v>0</v>
      </c>
      <c r="V2967">
        <v>0</v>
      </c>
      <c r="W2967">
        <v>0</v>
      </c>
      <c r="X2967">
        <v>168.39459547962713</v>
      </c>
      <c r="Y2967">
        <v>0</v>
      </c>
      <c r="Z2967">
        <v>2.0538228325376666</v>
      </c>
      <c r="AA2967">
        <v>0</v>
      </c>
      <c r="AB2967">
        <v>17.443878144974928</v>
      </c>
      <c r="AC2967">
        <v>0</v>
      </c>
      <c r="AD2967">
        <v>0</v>
      </c>
      <c r="AE2967">
        <v>187.89229645713971</v>
      </c>
    </row>
    <row r="2968" spans="1:31" x14ac:dyDescent="0.3">
      <c r="A2968">
        <v>2714680</v>
      </c>
      <c r="B2968">
        <v>1</v>
      </c>
      <c r="C2968" t="s">
        <v>81</v>
      </c>
      <c r="D2968" t="s">
        <v>112</v>
      </c>
      <c r="E2968" t="s">
        <v>150</v>
      </c>
      <c r="F2968" t="s">
        <v>1539</v>
      </c>
      <c r="G2968" t="s">
        <v>152</v>
      </c>
      <c r="H2968" t="s">
        <v>153</v>
      </c>
      <c r="I2968" t="s">
        <v>136</v>
      </c>
      <c r="J2968" t="s">
        <v>137</v>
      </c>
      <c r="K2968" t="s">
        <v>138</v>
      </c>
      <c r="L2968" t="s">
        <v>8531</v>
      </c>
      <c r="M2968" t="s">
        <v>8532</v>
      </c>
      <c r="N2968">
        <v>0.22277777700000001</v>
      </c>
      <c r="O2968">
        <v>1</v>
      </c>
      <c r="P2968">
        <v>227</v>
      </c>
      <c r="Q2968">
        <v>148</v>
      </c>
      <c r="R2968">
        <v>247</v>
      </c>
      <c r="S2968">
        <v>24</v>
      </c>
      <c r="T2968">
        <v>27</v>
      </c>
      <c r="U2968">
        <v>8</v>
      </c>
      <c r="V2968">
        <v>0</v>
      </c>
      <c r="W2968">
        <v>3.558725053666667E-2</v>
      </c>
      <c r="X2968">
        <v>4.7673926106837179</v>
      </c>
      <c r="Y2968">
        <v>31.377721777717078</v>
      </c>
      <c r="Z2968">
        <v>8.6193570527531218</v>
      </c>
      <c r="AA2968">
        <v>33.10681446323089</v>
      </c>
      <c r="AB2968">
        <v>3.2685080727193125</v>
      </c>
      <c r="AC2968">
        <v>45.572774053347217</v>
      </c>
      <c r="AD2968">
        <v>0</v>
      </c>
      <c r="AE2968">
        <v>126.748155280988</v>
      </c>
    </row>
    <row r="2969" spans="1:31" x14ac:dyDescent="0.3">
      <c r="A2969">
        <v>2715665</v>
      </c>
      <c r="B2969">
        <v>1</v>
      </c>
      <c r="C2969" t="s">
        <v>81</v>
      </c>
      <c r="D2969" t="s">
        <v>127</v>
      </c>
      <c r="E2969" t="s">
        <v>213</v>
      </c>
      <c r="F2969" t="s">
        <v>8533</v>
      </c>
      <c r="G2969" t="s">
        <v>152</v>
      </c>
      <c r="H2969" t="s">
        <v>153</v>
      </c>
      <c r="I2969" t="s">
        <v>136</v>
      </c>
      <c r="J2969" t="s">
        <v>137</v>
      </c>
      <c r="K2969" t="s">
        <v>138</v>
      </c>
      <c r="L2969" t="s">
        <v>8534</v>
      </c>
      <c r="M2969" t="s">
        <v>8535</v>
      </c>
      <c r="N2969">
        <v>2.1455555550000001</v>
      </c>
      <c r="O2969">
        <v>9</v>
      </c>
      <c r="P2969">
        <v>3</v>
      </c>
      <c r="Q2969">
        <v>287</v>
      </c>
      <c r="R2969">
        <v>46</v>
      </c>
      <c r="S2969">
        <v>17</v>
      </c>
      <c r="T2969">
        <v>2</v>
      </c>
      <c r="U2969">
        <v>0</v>
      </c>
      <c r="V2969">
        <v>0</v>
      </c>
      <c r="W2969">
        <v>4.8277038098919078</v>
      </c>
      <c r="X2969">
        <v>0</v>
      </c>
      <c r="Y2969">
        <v>108.98238426206197</v>
      </c>
      <c r="Z2969">
        <v>10.579422209167351</v>
      </c>
      <c r="AA2969">
        <v>51.459939291390313</v>
      </c>
      <c r="AB2969">
        <v>0</v>
      </c>
      <c r="AC2969">
        <v>0</v>
      </c>
      <c r="AD2969">
        <v>0</v>
      </c>
      <c r="AE2969">
        <v>175.84944957251156</v>
      </c>
    </row>
    <row r="2970" spans="1:31" x14ac:dyDescent="0.3">
      <c r="A2970">
        <v>2715642</v>
      </c>
      <c r="B2970">
        <v>1</v>
      </c>
      <c r="C2970" t="s">
        <v>81</v>
      </c>
      <c r="D2970" t="s">
        <v>118</v>
      </c>
      <c r="E2970" t="s">
        <v>145</v>
      </c>
      <c r="F2970" t="s">
        <v>8536</v>
      </c>
      <c r="G2970" t="s">
        <v>230</v>
      </c>
      <c r="H2970" t="s">
        <v>135</v>
      </c>
      <c r="I2970" t="s">
        <v>136</v>
      </c>
      <c r="J2970" t="s">
        <v>137</v>
      </c>
      <c r="K2970" t="s">
        <v>138</v>
      </c>
      <c r="L2970" t="s">
        <v>8537</v>
      </c>
      <c r="M2970" t="s">
        <v>8538</v>
      </c>
      <c r="N2970">
        <v>1.896111111</v>
      </c>
      <c r="O2970">
        <v>0</v>
      </c>
      <c r="P2970">
        <v>1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0.39155929845972998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0.39155929845972998</v>
      </c>
    </row>
    <row r="2971" spans="1:31" x14ac:dyDescent="0.3">
      <c r="A2971">
        <v>2714786</v>
      </c>
      <c r="B2971">
        <v>1</v>
      </c>
      <c r="C2971" t="s">
        <v>80</v>
      </c>
      <c r="D2971" t="s">
        <v>98</v>
      </c>
      <c r="E2971" t="s">
        <v>213</v>
      </c>
      <c r="F2971" t="s">
        <v>8539</v>
      </c>
      <c r="G2971" t="s">
        <v>152</v>
      </c>
      <c r="H2971" t="s">
        <v>153</v>
      </c>
      <c r="I2971" t="s">
        <v>490</v>
      </c>
      <c r="J2971" t="s">
        <v>137</v>
      </c>
      <c r="K2971" t="s">
        <v>138</v>
      </c>
      <c r="L2971" t="s">
        <v>8540</v>
      </c>
      <c r="M2971" t="s">
        <v>8541</v>
      </c>
      <c r="N2971">
        <v>2.7777769999999999E-3</v>
      </c>
      <c r="O2971">
        <v>0</v>
      </c>
      <c r="P2971">
        <v>1291</v>
      </c>
      <c r="Q2971">
        <v>2</v>
      </c>
      <c r="R2971">
        <v>201</v>
      </c>
      <c r="S2971">
        <v>7</v>
      </c>
      <c r="T2971">
        <v>371</v>
      </c>
      <c r="U2971">
        <v>0</v>
      </c>
      <c r="V2971">
        <v>0</v>
      </c>
      <c r="W2971">
        <v>0</v>
      </c>
      <c r="X2971">
        <v>0.35892859754571599</v>
      </c>
      <c r="Y2971">
        <v>1.4384759710500002E-3</v>
      </c>
      <c r="Z2971">
        <v>3.8915283631466666E-2</v>
      </c>
      <c r="AA2971">
        <v>0.15649130201868336</v>
      </c>
      <c r="AB2971">
        <v>0.18598511429961656</v>
      </c>
      <c r="AC2971">
        <v>0</v>
      </c>
      <c r="AD2971">
        <v>0</v>
      </c>
      <c r="AE2971">
        <v>0.74175877346653252</v>
      </c>
    </row>
    <row r="2972" spans="1:31" x14ac:dyDescent="0.3">
      <c r="A2972">
        <v>2715450</v>
      </c>
      <c r="B2972">
        <v>1</v>
      </c>
      <c r="C2972" t="s">
        <v>81</v>
      </c>
      <c r="D2972" t="s">
        <v>115</v>
      </c>
      <c r="E2972" t="s">
        <v>161</v>
      </c>
      <c r="F2972" t="s">
        <v>8542</v>
      </c>
      <c r="G2972" t="s">
        <v>163</v>
      </c>
      <c r="H2972" t="s">
        <v>135</v>
      </c>
      <c r="I2972" t="s">
        <v>136</v>
      </c>
      <c r="J2972" t="s">
        <v>137</v>
      </c>
      <c r="K2972" t="s">
        <v>138</v>
      </c>
      <c r="L2972" t="s">
        <v>8543</v>
      </c>
      <c r="M2972" t="s">
        <v>8544</v>
      </c>
      <c r="N2972">
        <v>1.031111111</v>
      </c>
      <c r="O2972">
        <v>0</v>
      </c>
      <c r="P2972">
        <v>9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0.93222434794086673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0.93222434794086673</v>
      </c>
    </row>
    <row r="2973" spans="1:31" x14ac:dyDescent="0.3">
      <c r="A2973">
        <v>2715141</v>
      </c>
      <c r="B2973">
        <v>1</v>
      </c>
      <c r="C2973" t="s">
        <v>80</v>
      </c>
      <c r="D2973" t="s">
        <v>103</v>
      </c>
      <c r="E2973" t="s">
        <v>213</v>
      </c>
      <c r="F2973" t="s">
        <v>8437</v>
      </c>
      <c r="G2973" t="s">
        <v>152</v>
      </c>
      <c r="H2973" t="s">
        <v>153</v>
      </c>
      <c r="I2973" t="s">
        <v>136</v>
      </c>
      <c r="J2973" t="s">
        <v>137</v>
      </c>
      <c r="K2973" t="s">
        <v>138</v>
      </c>
      <c r="L2973" t="s">
        <v>8545</v>
      </c>
      <c r="M2973" t="s">
        <v>8546</v>
      </c>
      <c r="N2973">
        <v>0.15555555500000001</v>
      </c>
      <c r="O2973">
        <v>5</v>
      </c>
      <c r="P2973">
        <v>2082</v>
      </c>
      <c r="Q2973">
        <v>22</v>
      </c>
      <c r="R2973">
        <v>305</v>
      </c>
      <c r="S2973">
        <v>29</v>
      </c>
      <c r="T2973">
        <v>778</v>
      </c>
      <c r="U2973">
        <v>2</v>
      </c>
      <c r="V2973">
        <v>1</v>
      </c>
      <c r="W2973">
        <v>0.17585173592933334</v>
      </c>
      <c r="X2973">
        <v>41.509563993719816</v>
      </c>
      <c r="Y2973">
        <v>5.1359490738089333</v>
      </c>
      <c r="Z2973">
        <v>5.7906358175115376</v>
      </c>
      <c r="AA2973">
        <v>9.4522518452861313</v>
      </c>
      <c r="AB2973">
        <v>33.344373765945207</v>
      </c>
      <c r="AC2973">
        <v>0.91047207791306672</v>
      </c>
      <c r="AD2973">
        <v>0</v>
      </c>
      <c r="AE2973">
        <v>96.319098310114029</v>
      </c>
    </row>
    <row r="2974" spans="1:31" x14ac:dyDescent="0.3">
      <c r="A2974">
        <v>2715264</v>
      </c>
      <c r="B2974">
        <v>1</v>
      </c>
      <c r="C2974" t="s">
        <v>81</v>
      </c>
      <c r="D2974" t="s">
        <v>123</v>
      </c>
      <c r="E2974" t="s">
        <v>150</v>
      </c>
      <c r="F2974" t="s">
        <v>8547</v>
      </c>
      <c r="G2974" t="s">
        <v>209</v>
      </c>
      <c r="H2974" t="s">
        <v>153</v>
      </c>
      <c r="I2974" t="s">
        <v>136</v>
      </c>
      <c r="J2974" t="s">
        <v>137</v>
      </c>
      <c r="K2974" t="s">
        <v>210</v>
      </c>
      <c r="L2974" t="s">
        <v>8548</v>
      </c>
      <c r="M2974" t="s">
        <v>8549</v>
      </c>
      <c r="N2974">
        <v>2.2022222220000001</v>
      </c>
      <c r="O2974">
        <v>13</v>
      </c>
      <c r="P2974">
        <v>1439</v>
      </c>
      <c r="Q2974">
        <v>125</v>
      </c>
      <c r="R2974">
        <v>87</v>
      </c>
      <c r="S2974">
        <v>36</v>
      </c>
      <c r="T2974">
        <v>153</v>
      </c>
      <c r="U2974">
        <v>4</v>
      </c>
      <c r="V2974">
        <v>0</v>
      </c>
      <c r="W2974">
        <v>2.2433715978083333</v>
      </c>
      <c r="X2974">
        <v>494.05168025789993</v>
      </c>
      <c r="Y2974">
        <v>52.158009148720353</v>
      </c>
      <c r="Z2974">
        <v>38.070267765345491</v>
      </c>
      <c r="AA2974">
        <v>207.32547446613901</v>
      </c>
      <c r="AB2974">
        <v>145.52838771168788</v>
      </c>
      <c r="AC2974">
        <v>372.53566624927464</v>
      </c>
      <c r="AD2974">
        <v>0</v>
      </c>
      <c r="AE2974">
        <v>1311.9128571968756</v>
      </c>
    </row>
    <row r="2975" spans="1:31" x14ac:dyDescent="0.3">
      <c r="A2975">
        <v>2714932</v>
      </c>
      <c r="B2975">
        <v>1</v>
      </c>
      <c r="C2975" t="s">
        <v>81</v>
      </c>
      <c r="D2975" t="s">
        <v>127</v>
      </c>
      <c r="E2975" t="s">
        <v>156</v>
      </c>
      <c r="F2975" t="s">
        <v>1914</v>
      </c>
      <c r="G2975" t="s">
        <v>152</v>
      </c>
      <c r="H2975" t="s">
        <v>153</v>
      </c>
      <c r="I2975" t="s">
        <v>136</v>
      </c>
      <c r="J2975" t="s">
        <v>137</v>
      </c>
      <c r="K2975" t="s">
        <v>138</v>
      </c>
      <c r="L2975" t="s">
        <v>8550</v>
      </c>
      <c r="M2975" t="s">
        <v>8551</v>
      </c>
      <c r="N2975">
        <v>3.5233333330000001</v>
      </c>
      <c r="O2975">
        <v>6</v>
      </c>
      <c r="P2975">
        <v>0</v>
      </c>
      <c r="Q2975">
        <v>158</v>
      </c>
      <c r="R2975">
        <v>6</v>
      </c>
      <c r="S2975">
        <v>9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13.166949370073576</v>
      </c>
      <c r="Z2975">
        <v>0</v>
      </c>
      <c r="AA2975">
        <v>134.82597151928977</v>
      </c>
      <c r="AB2975">
        <v>0</v>
      </c>
      <c r="AC2975">
        <v>0</v>
      </c>
      <c r="AD2975">
        <v>0</v>
      </c>
      <c r="AE2975">
        <v>147.99292088936335</v>
      </c>
    </row>
    <row r="2976" spans="1:31" x14ac:dyDescent="0.3">
      <c r="A2976">
        <v>2715164</v>
      </c>
      <c r="B2976">
        <v>1</v>
      </c>
      <c r="C2976" t="s">
        <v>80</v>
      </c>
      <c r="D2976" t="s">
        <v>94</v>
      </c>
      <c r="E2976" t="s">
        <v>161</v>
      </c>
      <c r="F2976" t="s">
        <v>8552</v>
      </c>
      <c r="G2976" t="s">
        <v>170</v>
      </c>
      <c r="H2976" t="s">
        <v>135</v>
      </c>
      <c r="I2976" t="s">
        <v>136</v>
      </c>
      <c r="J2976" t="s">
        <v>137</v>
      </c>
      <c r="K2976" t="s">
        <v>138</v>
      </c>
      <c r="L2976" t="s">
        <v>8553</v>
      </c>
      <c r="M2976" t="s">
        <v>8554</v>
      </c>
      <c r="N2976">
        <v>6.7050000000000001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17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68.155039577621139</v>
      </c>
      <c r="AC2976">
        <v>0</v>
      </c>
      <c r="AD2976">
        <v>0</v>
      </c>
      <c r="AE2976">
        <v>68.155039577621139</v>
      </c>
    </row>
    <row r="2977" spans="1:31" x14ac:dyDescent="0.3">
      <c r="A2977">
        <v>2718035</v>
      </c>
      <c r="B2977">
        <v>1</v>
      </c>
      <c r="C2977" t="s">
        <v>81</v>
      </c>
      <c r="D2977" t="s">
        <v>128</v>
      </c>
      <c r="E2977" t="s">
        <v>213</v>
      </c>
      <c r="F2977" t="s">
        <v>8555</v>
      </c>
      <c r="G2977" t="s">
        <v>152</v>
      </c>
      <c r="H2977" t="s">
        <v>153</v>
      </c>
      <c r="I2977" t="s">
        <v>136</v>
      </c>
      <c r="J2977" t="s">
        <v>137</v>
      </c>
      <c r="K2977" t="s">
        <v>138</v>
      </c>
      <c r="L2977" t="s">
        <v>8556</v>
      </c>
      <c r="M2977" t="s">
        <v>8557</v>
      </c>
      <c r="N2977">
        <v>0.72888888799999996</v>
      </c>
      <c r="O2977">
        <v>0</v>
      </c>
      <c r="P2977">
        <v>298</v>
      </c>
      <c r="Q2977">
        <v>0</v>
      </c>
      <c r="R2977">
        <v>2</v>
      </c>
      <c r="S2977">
        <v>0</v>
      </c>
      <c r="T2977">
        <v>35</v>
      </c>
      <c r="U2977">
        <v>0</v>
      </c>
      <c r="V2977">
        <v>0</v>
      </c>
      <c r="W2977">
        <v>0</v>
      </c>
      <c r="X2977">
        <v>25.740905712698378</v>
      </c>
      <c r="Y2977">
        <v>0</v>
      </c>
      <c r="Z2977">
        <v>0.45452964661871997</v>
      </c>
      <c r="AA2977">
        <v>0</v>
      </c>
      <c r="AB2977">
        <v>7.9206321237534416</v>
      </c>
      <c r="AC2977">
        <v>0</v>
      </c>
      <c r="AD2977">
        <v>0</v>
      </c>
      <c r="AE2977">
        <v>34.116067483070537</v>
      </c>
    </row>
    <row r="2978" spans="1:31" x14ac:dyDescent="0.3">
      <c r="A2978">
        <v>2714511</v>
      </c>
      <c r="B2978">
        <v>2</v>
      </c>
      <c r="C2978" t="s">
        <v>81</v>
      </c>
      <c r="D2978" t="s">
        <v>118</v>
      </c>
      <c r="E2978" t="s">
        <v>132</v>
      </c>
      <c r="F2978" t="s">
        <v>8558</v>
      </c>
      <c r="G2978" t="s">
        <v>163</v>
      </c>
      <c r="H2978" t="s">
        <v>135</v>
      </c>
      <c r="I2978" t="s">
        <v>136</v>
      </c>
      <c r="J2978" t="s">
        <v>137</v>
      </c>
      <c r="K2978" t="s">
        <v>138</v>
      </c>
      <c r="L2978" t="s">
        <v>6954</v>
      </c>
      <c r="M2978" t="s">
        <v>8559</v>
      </c>
      <c r="N2978">
        <v>0.11749999999999999</v>
      </c>
      <c r="O2978">
        <v>0</v>
      </c>
      <c r="P2978">
        <v>412</v>
      </c>
      <c r="Q2978">
        <v>0</v>
      </c>
      <c r="R2978">
        <v>0</v>
      </c>
      <c r="S2978">
        <v>0</v>
      </c>
      <c r="T2978">
        <v>42</v>
      </c>
      <c r="U2978">
        <v>0</v>
      </c>
      <c r="V2978">
        <v>0</v>
      </c>
      <c r="W2978">
        <v>0</v>
      </c>
      <c r="X2978">
        <v>9.0582647995914645</v>
      </c>
      <c r="Y2978">
        <v>0</v>
      </c>
      <c r="Z2978">
        <v>0</v>
      </c>
      <c r="AA2978">
        <v>0</v>
      </c>
      <c r="AB2978">
        <v>1.1341988338720947</v>
      </c>
      <c r="AC2978">
        <v>0</v>
      </c>
      <c r="AD2978">
        <v>0</v>
      </c>
      <c r="AE2978">
        <v>10.192463633463559</v>
      </c>
    </row>
    <row r="2979" spans="1:31" x14ac:dyDescent="0.3">
      <c r="A2979">
        <v>2714746</v>
      </c>
      <c r="B2979">
        <v>1</v>
      </c>
      <c r="C2979" t="s">
        <v>80</v>
      </c>
      <c r="D2979" t="s">
        <v>100</v>
      </c>
      <c r="E2979" t="s">
        <v>173</v>
      </c>
      <c r="F2979" t="s">
        <v>8560</v>
      </c>
      <c r="G2979" t="s">
        <v>152</v>
      </c>
      <c r="H2979" t="s">
        <v>153</v>
      </c>
      <c r="I2979" t="s">
        <v>136</v>
      </c>
      <c r="J2979" t="s">
        <v>137</v>
      </c>
      <c r="K2979" t="s">
        <v>138</v>
      </c>
      <c r="L2979" t="s">
        <v>8561</v>
      </c>
      <c r="M2979" t="s">
        <v>8562</v>
      </c>
      <c r="N2979">
        <v>0.101111111</v>
      </c>
      <c r="O2979">
        <v>0</v>
      </c>
      <c r="P2979">
        <v>5076</v>
      </c>
      <c r="Q2979">
        <v>3</v>
      </c>
      <c r="R2979">
        <v>160</v>
      </c>
      <c r="S2979">
        <v>20</v>
      </c>
      <c r="T2979">
        <v>1067</v>
      </c>
      <c r="U2979">
        <v>4</v>
      </c>
      <c r="V2979">
        <v>1</v>
      </c>
      <c r="W2979">
        <v>0</v>
      </c>
      <c r="X2979">
        <v>103.59066745563358</v>
      </c>
      <c r="Y2979">
        <v>0.5812192485459966</v>
      </c>
      <c r="Z2979">
        <v>6.3714602283016522</v>
      </c>
      <c r="AA2979">
        <v>19.632038532184566</v>
      </c>
      <c r="AB2979">
        <v>58.311177834862022</v>
      </c>
      <c r="AC2979">
        <v>31.186321865432067</v>
      </c>
      <c r="AD2979">
        <v>1.4448486863174002</v>
      </c>
      <c r="AE2979">
        <v>221.11773385127728</v>
      </c>
    </row>
    <row r="2980" spans="1:31" x14ac:dyDescent="0.3">
      <c r="A2980">
        <v>2715433</v>
      </c>
      <c r="B2980">
        <v>1</v>
      </c>
      <c r="C2980" t="s">
        <v>80</v>
      </c>
      <c r="D2980" t="s">
        <v>82</v>
      </c>
      <c r="E2980" t="s">
        <v>145</v>
      </c>
      <c r="F2980" t="s">
        <v>8563</v>
      </c>
      <c r="G2980" t="s">
        <v>230</v>
      </c>
      <c r="H2980" t="s">
        <v>135</v>
      </c>
      <c r="I2980" t="s">
        <v>136</v>
      </c>
      <c r="J2980" t="s">
        <v>137</v>
      </c>
      <c r="K2980" t="s">
        <v>138</v>
      </c>
      <c r="L2980" t="s">
        <v>8564</v>
      </c>
      <c r="M2980" t="s">
        <v>8565</v>
      </c>
      <c r="N2980">
        <v>3.5136111109999999</v>
      </c>
      <c r="O2980">
        <v>0</v>
      </c>
      <c r="P2980">
        <v>2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1.3439286022705532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1.3439286022705532</v>
      </c>
    </row>
    <row r="2981" spans="1:31" x14ac:dyDescent="0.3">
      <c r="A2981">
        <v>2715304</v>
      </c>
      <c r="B2981">
        <v>1</v>
      </c>
      <c r="C2981" t="s">
        <v>81</v>
      </c>
      <c r="D2981" t="s">
        <v>113</v>
      </c>
      <c r="E2981" t="s">
        <v>173</v>
      </c>
      <c r="F2981" t="s">
        <v>8566</v>
      </c>
      <c r="G2981" t="s">
        <v>152</v>
      </c>
      <c r="H2981" t="s">
        <v>153</v>
      </c>
      <c r="I2981" t="s">
        <v>136</v>
      </c>
      <c r="J2981" t="s">
        <v>137</v>
      </c>
      <c r="K2981" t="s">
        <v>138</v>
      </c>
      <c r="L2981" t="s">
        <v>8567</v>
      </c>
      <c r="M2981" t="s">
        <v>8568</v>
      </c>
      <c r="N2981">
        <v>0.122777777</v>
      </c>
      <c r="O2981">
        <v>4</v>
      </c>
      <c r="P2981">
        <v>2498</v>
      </c>
      <c r="Q2981">
        <v>131</v>
      </c>
      <c r="R2981">
        <v>456</v>
      </c>
      <c r="S2981">
        <v>10</v>
      </c>
      <c r="T2981">
        <v>290</v>
      </c>
      <c r="U2981">
        <v>0</v>
      </c>
      <c r="V2981">
        <v>0</v>
      </c>
      <c r="W2981">
        <v>0.86812754282832505</v>
      </c>
      <c r="X2981">
        <v>55.011918254170659</v>
      </c>
      <c r="Y2981">
        <v>7.3137710409429673</v>
      </c>
      <c r="Z2981">
        <v>11.899392984039608</v>
      </c>
      <c r="AA2981">
        <v>25.168563327140333</v>
      </c>
      <c r="AB2981">
        <v>13.49155965836165</v>
      </c>
      <c r="AC2981">
        <v>0</v>
      </c>
      <c r="AD2981">
        <v>0</v>
      </c>
      <c r="AE2981">
        <v>113.75333280748355</v>
      </c>
    </row>
    <row r="2982" spans="1:31" x14ac:dyDescent="0.3">
      <c r="A2982">
        <v>2715055</v>
      </c>
      <c r="B2982">
        <v>1</v>
      </c>
      <c r="C2982" t="s">
        <v>80</v>
      </c>
      <c r="D2982" t="s">
        <v>99</v>
      </c>
      <c r="E2982" t="s">
        <v>132</v>
      </c>
      <c r="F2982" t="s">
        <v>7139</v>
      </c>
      <c r="G2982" t="s">
        <v>300</v>
      </c>
      <c r="H2982" t="s">
        <v>135</v>
      </c>
      <c r="I2982" t="s">
        <v>136</v>
      </c>
      <c r="J2982" t="s">
        <v>137</v>
      </c>
      <c r="K2982" t="s">
        <v>210</v>
      </c>
      <c r="L2982" t="s">
        <v>8569</v>
      </c>
      <c r="M2982" t="s">
        <v>8570</v>
      </c>
      <c r="N2982">
        <v>7.0930555550000003</v>
      </c>
      <c r="O2982">
        <v>0</v>
      </c>
      <c r="P2982">
        <v>127</v>
      </c>
      <c r="Q2982">
        <v>0</v>
      </c>
      <c r="R2982">
        <v>1</v>
      </c>
      <c r="S2982">
        <v>0</v>
      </c>
      <c r="T2982">
        <v>15</v>
      </c>
      <c r="U2982">
        <v>0</v>
      </c>
      <c r="V2982">
        <v>1</v>
      </c>
      <c r="W2982">
        <v>0</v>
      </c>
      <c r="X2982">
        <v>93.941806376856292</v>
      </c>
      <c r="Y2982">
        <v>0</v>
      </c>
      <c r="Z2982">
        <v>0.71975652984950922</v>
      </c>
      <c r="AA2982">
        <v>0</v>
      </c>
      <c r="AB2982">
        <v>37.499933074096205</v>
      </c>
      <c r="AC2982">
        <v>0</v>
      </c>
      <c r="AD2982">
        <v>5.9153872445151983</v>
      </c>
      <c r="AE2982">
        <v>138.07688322531718</v>
      </c>
    </row>
    <row r="2983" spans="1:31" x14ac:dyDescent="0.3">
      <c r="A2983">
        <v>2714849</v>
      </c>
      <c r="B2983">
        <v>1</v>
      </c>
      <c r="C2983" t="s">
        <v>80</v>
      </c>
      <c r="D2983" t="s">
        <v>103</v>
      </c>
      <c r="E2983" t="s">
        <v>213</v>
      </c>
      <c r="F2983" t="s">
        <v>8571</v>
      </c>
      <c r="G2983" t="s">
        <v>152</v>
      </c>
      <c r="H2983" t="s">
        <v>153</v>
      </c>
      <c r="I2983" t="s">
        <v>136</v>
      </c>
      <c r="J2983" t="s">
        <v>137</v>
      </c>
      <c r="K2983" t="s">
        <v>138</v>
      </c>
      <c r="L2983" t="s">
        <v>8572</v>
      </c>
      <c r="M2983" t="s">
        <v>8573</v>
      </c>
      <c r="N2983">
        <v>0.71944444399999996</v>
      </c>
      <c r="O2983">
        <v>0</v>
      </c>
      <c r="P2983">
        <v>8</v>
      </c>
      <c r="Q2983">
        <v>0</v>
      </c>
      <c r="R2983">
        <v>11</v>
      </c>
      <c r="S2983">
        <v>0</v>
      </c>
      <c r="T2983">
        <v>17</v>
      </c>
      <c r="U2983">
        <v>0</v>
      </c>
      <c r="V2983">
        <v>0</v>
      </c>
      <c r="W2983">
        <v>0</v>
      </c>
      <c r="X2983">
        <v>1.0883052443987069</v>
      </c>
      <c r="Y2983">
        <v>0</v>
      </c>
      <c r="Z2983">
        <v>0.57978976343600008</v>
      </c>
      <c r="AA2983">
        <v>0</v>
      </c>
      <c r="AB2983">
        <v>22.686989894091599</v>
      </c>
      <c r="AC2983">
        <v>0</v>
      </c>
      <c r="AD2983">
        <v>0</v>
      </c>
      <c r="AE2983">
        <v>24.355084901926308</v>
      </c>
    </row>
    <row r="2984" spans="1:31" x14ac:dyDescent="0.3">
      <c r="A2984">
        <v>2714869</v>
      </c>
      <c r="B2984">
        <v>1</v>
      </c>
      <c r="C2984" t="s">
        <v>81</v>
      </c>
      <c r="D2984" t="s">
        <v>118</v>
      </c>
      <c r="E2984" t="s">
        <v>156</v>
      </c>
      <c r="F2984" t="s">
        <v>8574</v>
      </c>
      <c r="G2984" t="s">
        <v>185</v>
      </c>
      <c r="H2984" t="s">
        <v>153</v>
      </c>
      <c r="I2984" t="s">
        <v>136</v>
      </c>
      <c r="J2984" t="s">
        <v>137</v>
      </c>
      <c r="K2984" t="s">
        <v>138</v>
      </c>
      <c r="L2984" t="s">
        <v>8575</v>
      </c>
      <c r="M2984" t="s">
        <v>8346</v>
      </c>
      <c r="N2984">
        <v>2.5322222220000001</v>
      </c>
      <c r="O2984">
        <v>0</v>
      </c>
      <c r="P2984">
        <v>343</v>
      </c>
      <c r="Q2984">
        <v>10</v>
      </c>
      <c r="R2984">
        <v>79</v>
      </c>
      <c r="S2984">
        <v>7</v>
      </c>
      <c r="T2984">
        <v>68</v>
      </c>
      <c r="U2984">
        <v>1</v>
      </c>
      <c r="V2984">
        <v>0</v>
      </c>
      <c r="W2984">
        <v>0</v>
      </c>
      <c r="X2984">
        <v>145.2156975520293</v>
      </c>
      <c r="Y2984">
        <v>7.8092224100850629</v>
      </c>
      <c r="Z2984">
        <v>64.145063147142196</v>
      </c>
      <c r="AA2984">
        <v>460.61248252341028</v>
      </c>
      <c r="AB2984">
        <v>31.860551167581502</v>
      </c>
      <c r="AC2984">
        <v>971.14588435515338</v>
      </c>
      <c r="AD2984">
        <v>0</v>
      </c>
      <c r="AE2984">
        <v>1680.7889011554016</v>
      </c>
    </row>
    <row r="2985" spans="1:31" x14ac:dyDescent="0.3">
      <c r="A2985">
        <v>2715559</v>
      </c>
      <c r="B2985">
        <v>1</v>
      </c>
      <c r="C2985" t="s">
        <v>80</v>
      </c>
      <c r="D2985" t="s">
        <v>87</v>
      </c>
      <c r="E2985" t="s">
        <v>145</v>
      </c>
      <c r="F2985" t="s">
        <v>8576</v>
      </c>
      <c r="G2985" t="s">
        <v>230</v>
      </c>
      <c r="H2985" t="s">
        <v>135</v>
      </c>
      <c r="I2985" t="s">
        <v>136</v>
      </c>
      <c r="J2985" t="s">
        <v>137</v>
      </c>
      <c r="K2985" t="s">
        <v>138</v>
      </c>
      <c r="L2985" t="s">
        <v>8577</v>
      </c>
      <c r="M2985" t="s">
        <v>8578</v>
      </c>
      <c r="N2985">
        <v>4.2988888879999996</v>
      </c>
      <c r="O2985">
        <v>0</v>
      </c>
      <c r="P2985">
        <v>9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9.9909237184646642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9.9909237184646642</v>
      </c>
    </row>
    <row r="2986" spans="1:31" x14ac:dyDescent="0.3">
      <c r="A2986">
        <v>2714846</v>
      </c>
      <c r="B2986">
        <v>1</v>
      </c>
      <c r="C2986" t="s">
        <v>81</v>
      </c>
      <c r="D2986" t="s">
        <v>118</v>
      </c>
      <c r="E2986" t="s">
        <v>173</v>
      </c>
      <c r="F2986" t="s">
        <v>8579</v>
      </c>
      <c r="G2986" t="s">
        <v>152</v>
      </c>
      <c r="H2986" t="s">
        <v>153</v>
      </c>
      <c r="I2986" t="s">
        <v>136</v>
      </c>
      <c r="J2986" t="s">
        <v>137</v>
      </c>
      <c r="K2986" t="s">
        <v>138</v>
      </c>
      <c r="L2986" t="s">
        <v>8580</v>
      </c>
      <c r="M2986" t="s">
        <v>8581</v>
      </c>
      <c r="N2986">
        <v>0.98444444399999997</v>
      </c>
      <c r="O2986">
        <v>10</v>
      </c>
      <c r="P2986">
        <v>23653</v>
      </c>
      <c r="Q2986">
        <v>3</v>
      </c>
      <c r="R2986">
        <v>102</v>
      </c>
      <c r="S2986">
        <v>74</v>
      </c>
      <c r="T2986">
        <v>2567</v>
      </c>
      <c r="U2986">
        <v>5</v>
      </c>
      <c r="V2986">
        <v>18</v>
      </c>
      <c r="W2986">
        <v>1.957362215921453</v>
      </c>
      <c r="X2986">
        <v>4271.113614556918</v>
      </c>
      <c r="Y2986">
        <v>0</v>
      </c>
      <c r="Z2986">
        <v>21.085564170663467</v>
      </c>
      <c r="AA2986">
        <v>1036.9319064485001</v>
      </c>
      <c r="AB2986">
        <v>1102.7964146564896</v>
      </c>
      <c r="AC2986">
        <v>46.620519135562915</v>
      </c>
      <c r="AD2986">
        <v>47.418278528196431</v>
      </c>
      <c r="AE2986">
        <v>6527.9236597122508</v>
      </c>
    </row>
    <row r="2987" spans="1:31" x14ac:dyDescent="0.3">
      <c r="A2987">
        <v>2715081</v>
      </c>
      <c r="B2987">
        <v>1</v>
      </c>
      <c r="C2987" t="s">
        <v>80</v>
      </c>
      <c r="D2987" t="s">
        <v>96</v>
      </c>
      <c r="E2987" t="s">
        <v>132</v>
      </c>
      <c r="F2987" t="s">
        <v>8582</v>
      </c>
      <c r="G2987" t="s">
        <v>134</v>
      </c>
      <c r="H2987" t="s">
        <v>135</v>
      </c>
      <c r="I2987" t="s">
        <v>136</v>
      </c>
      <c r="J2987" t="s">
        <v>137</v>
      </c>
      <c r="K2987" t="s">
        <v>138</v>
      </c>
      <c r="L2987" t="s">
        <v>8583</v>
      </c>
      <c r="M2987" t="s">
        <v>8584</v>
      </c>
      <c r="N2987">
        <v>0.36222222199999998</v>
      </c>
      <c r="O2987">
        <v>0</v>
      </c>
      <c r="P2987">
        <v>125</v>
      </c>
      <c r="Q2987">
        <v>0</v>
      </c>
      <c r="R2987">
        <v>0</v>
      </c>
      <c r="S2987">
        <v>0</v>
      </c>
      <c r="T2987">
        <v>29</v>
      </c>
      <c r="U2987">
        <v>0</v>
      </c>
      <c r="V2987">
        <v>0</v>
      </c>
      <c r="W2987">
        <v>0</v>
      </c>
      <c r="X2987">
        <v>11.310572235942725</v>
      </c>
      <c r="Y2987">
        <v>0</v>
      </c>
      <c r="Z2987">
        <v>0</v>
      </c>
      <c r="AA2987">
        <v>0</v>
      </c>
      <c r="AB2987">
        <v>8.4182840956501188</v>
      </c>
      <c r="AC2987">
        <v>0</v>
      </c>
      <c r="AD2987">
        <v>0</v>
      </c>
      <c r="AE2987">
        <v>19.728856331592844</v>
      </c>
    </row>
    <row r="2988" spans="1:31" x14ac:dyDescent="0.3">
      <c r="A2988">
        <v>2715061</v>
      </c>
      <c r="B2988">
        <v>1</v>
      </c>
      <c r="C2988" t="s">
        <v>80</v>
      </c>
      <c r="D2988" t="s">
        <v>101</v>
      </c>
      <c r="E2988" t="s">
        <v>132</v>
      </c>
      <c r="F2988" t="s">
        <v>8585</v>
      </c>
      <c r="G2988" t="s">
        <v>209</v>
      </c>
      <c r="H2988" t="s">
        <v>135</v>
      </c>
      <c r="I2988" t="s">
        <v>136</v>
      </c>
      <c r="J2988" t="s">
        <v>137</v>
      </c>
      <c r="K2988" t="s">
        <v>210</v>
      </c>
      <c r="L2988" t="s">
        <v>8586</v>
      </c>
      <c r="M2988" t="s">
        <v>8587</v>
      </c>
      <c r="N2988">
        <v>3.5227777769999999</v>
      </c>
      <c r="O2988">
        <v>0</v>
      </c>
      <c r="P2988">
        <v>74</v>
      </c>
      <c r="Q2988">
        <v>0</v>
      </c>
      <c r="R2988">
        <v>7</v>
      </c>
      <c r="S2988">
        <v>0</v>
      </c>
      <c r="T2988">
        <v>15</v>
      </c>
      <c r="U2988">
        <v>0</v>
      </c>
      <c r="V2988">
        <v>0</v>
      </c>
      <c r="W2988">
        <v>0</v>
      </c>
      <c r="X2988">
        <v>56.414061162860683</v>
      </c>
      <c r="Y2988">
        <v>0</v>
      </c>
      <c r="Z2988">
        <v>4.8863682257199672</v>
      </c>
      <c r="AA2988">
        <v>0</v>
      </c>
      <c r="AB2988">
        <v>49.703996218763308</v>
      </c>
      <c r="AC2988">
        <v>0</v>
      </c>
      <c r="AD2988">
        <v>0</v>
      </c>
      <c r="AE2988">
        <v>111.00442560734396</v>
      </c>
    </row>
    <row r="2989" spans="1:31" x14ac:dyDescent="0.3">
      <c r="A2989">
        <v>2715602</v>
      </c>
      <c r="B2989">
        <v>1</v>
      </c>
      <c r="C2989" t="s">
        <v>81</v>
      </c>
      <c r="D2989" t="s">
        <v>113</v>
      </c>
      <c r="E2989" t="s">
        <v>156</v>
      </c>
      <c r="F2989" t="s">
        <v>8588</v>
      </c>
      <c r="G2989" t="s">
        <v>185</v>
      </c>
      <c r="H2989" t="s">
        <v>153</v>
      </c>
      <c r="I2989" t="s">
        <v>136</v>
      </c>
      <c r="J2989" t="s">
        <v>137</v>
      </c>
      <c r="K2989" t="s">
        <v>138</v>
      </c>
      <c r="L2989" t="s">
        <v>8589</v>
      </c>
      <c r="M2989" t="s">
        <v>8329</v>
      </c>
      <c r="N2989">
        <v>0.91194444399999997</v>
      </c>
      <c r="O2989">
        <v>0</v>
      </c>
      <c r="P2989">
        <v>11</v>
      </c>
      <c r="Q2989">
        <v>0</v>
      </c>
      <c r="R2989">
        <v>10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1.053892099715525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1.053892099715525</v>
      </c>
    </row>
    <row r="2990" spans="1:31" x14ac:dyDescent="0.3">
      <c r="A2990">
        <v>2714889</v>
      </c>
      <c r="B2990">
        <v>1</v>
      </c>
      <c r="C2990" t="s">
        <v>81</v>
      </c>
      <c r="D2990" t="s">
        <v>118</v>
      </c>
      <c r="E2990" t="s">
        <v>161</v>
      </c>
      <c r="F2990" t="s">
        <v>8590</v>
      </c>
      <c r="G2990" t="s">
        <v>163</v>
      </c>
      <c r="H2990" t="s">
        <v>135</v>
      </c>
      <c r="I2990" t="s">
        <v>136</v>
      </c>
      <c r="J2990" t="s">
        <v>137</v>
      </c>
      <c r="K2990" t="s">
        <v>138</v>
      </c>
      <c r="L2990" t="s">
        <v>8591</v>
      </c>
      <c r="M2990" t="s">
        <v>8592</v>
      </c>
      <c r="N2990">
        <v>0.84388888799999995</v>
      </c>
      <c r="O2990">
        <v>0</v>
      </c>
      <c r="P2990">
        <v>78</v>
      </c>
      <c r="Q2990">
        <v>0</v>
      </c>
      <c r="R2990">
        <v>0</v>
      </c>
      <c r="S2990">
        <v>0</v>
      </c>
      <c r="T2990">
        <v>9</v>
      </c>
      <c r="U2990">
        <v>0</v>
      </c>
      <c r="V2990">
        <v>1</v>
      </c>
      <c r="W2990">
        <v>0</v>
      </c>
      <c r="X2990">
        <v>13.44160416051052</v>
      </c>
      <c r="Y2990">
        <v>0</v>
      </c>
      <c r="Z2990">
        <v>0</v>
      </c>
      <c r="AA2990">
        <v>0</v>
      </c>
      <c r="AB2990">
        <v>2.2383269322652</v>
      </c>
      <c r="AC2990">
        <v>0</v>
      </c>
      <c r="AD2990">
        <v>0.5927371919670833</v>
      </c>
      <c r="AE2990">
        <v>16.272668284742803</v>
      </c>
    </row>
    <row r="2991" spans="1:31" x14ac:dyDescent="0.3">
      <c r="A2991">
        <v>2715410</v>
      </c>
      <c r="B2991">
        <v>1</v>
      </c>
      <c r="C2991" t="s">
        <v>80</v>
      </c>
      <c r="D2991" t="s">
        <v>104</v>
      </c>
      <c r="E2991" t="s">
        <v>156</v>
      </c>
      <c r="F2991" t="s">
        <v>8593</v>
      </c>
      <c r="G2991" t="s">
        <v>152</v>
      </c>
      <c r="H2991" t="s">
        <v>153</v>
      </c>
      <c r="I2991" t="s">
        <v>136</v>
      </c>
      <c r="J2991" t="s">
        <v>137</v>
      </c>
      <c r="K2991" t="s">
        <v>138</v>
      </c>
      <c r="L2991" t="s">
        <v>8594</v>
      </c>
      <c r="M2991" t="s">
        <v>8595</v>
      </c>
      <c r="N2991">
        <v>1.8008333329999999</v>
      </c>
      <c r="O2991">
        <v>0</v>
      </c>
      <c r="P2991">
        <v>779</v>
      </c>
      <c r="Q2991">
        <v>0</v>
      </c>
      <c r="R2991">
        <v>1</v>
      </c>
      <c r="S2991">
        <v>1</v>
      </c>
      <c r="T2991">
        <v>90</v>
      </c>
      <c r="U2991">
        <v>0</v>
      </c>
      <c r="V2991">
        <v>1</v>
      </c>
      <c r="W2991">
        <v>0</v>
      </c>
      <c r="X2991">
        <v>249.33163564090466</v>
      </c>
      <c r="Y2991">
        <v>0</v>
      </c>
      <c r="Z2991">
        <v>0</v>
      </c>
      <c r="AA2991">
        <v>1.7972426706683335</v>
      </c>
      <c r="AB2991">
        <v>113.52824212322106</v>
      </c>
      <c r="AC2991">
        <v>0</v>
      </c>
      <c r="AD2991">
        <v>13.314584811442716</v>
      </c>
      <c r="AE2991">
        <v>377.97170524623681</v>
      </c>
    </row>
    <row r="2992" spans="1:31" x14ac:dyDescent="0.3">
      <c r="A2992">
        <v>2715161</v>
      </c>
      <c r="B2992">
        <v>1</v>
      </c>
      <c r="C2992" t="s">
        <v>80</v>
      </c>
      <c r="D2992" t="s">
        <v>83</v>
      </c>
      <c r="E2992" t="s">
        <v>156</v>
      </c>
      <c r="F2992" t="s">
        <v>8596</v>
      </c>
      <c r="G2992" t="s">
        <v>300</v>
      </c>
      <c r="H2992" t="s">
        <v>153</v>
      </c>
      <c r="I2992" t="s">
        <v>136</v>
      </c>
      <c r="J2992" t="s">
        <v>137</v>
      </c>
      <c r="K2992" t="s">
        <v>210</v>
      </c>
      <c r="L2992" t="s">
        <v>8597</v>
      </c>
      <c r="M2992" t="s">
        <v>8598</v>
      </c>
      <c r="N2992">
        <v>2.6602777770000001</v>
      </c>
      <c r="O2992">
        <v>0</v>
      </c>
      <c r="P2992">
        <v>0</v>
      </c>
      <c r="Q2992">
        <v>0</v>
      </c>
      <c r="R2992">
        <v>0</v>
      </c>
      <c r="S2992">
        <v>1</v>
      </c>
      <c r="T2992">
        <v>4</v>
      </c>
      <c r="U2992">
        <v>1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3.3582941180372496</v>
      </c>
      <c r="AB2992">
        <v>144.81792423517521</v>
      </c>
      <c r="AC2992">
        <v>217.83610028724232</v>
      </c>
      <c r="AD2992">
        <v>0</v>
      </c>
      <c r="AE2992">
        <v>366.01231864045474</v>
      </c>
    </row>
    <row r="2993" spans="1:31" x14ac:dyDescent="0.3">
      <c r="A2993">
        <v>2714769</v>
      </c>
      <c r="B2993">
        <v>1</v>
      </c>
      <c r="C2993" t="s">
        <v>80</v>
      </c>
      <c r="D2993" t="s">
        <v>103</v>
      </c>
      <c r="E2993" t="s">
        <v>156</v>
      </c>
      <c r="F2993" t="s">
        <v>8599</v>
      </c>
      <c r="G2993" t="s">
        <v>152</v>
      </c>
      <c r="H2993" t="s">
        <v>153</v>
      </c>
      <c r="I2993" t="s">
        <v>136</v>
      </c>
      <c r="J2993" t="s">
        <v>137</v>
      </c>
      <c r="K2993" t="s">
        <v>138</v>
      </c>
      <c r="L2993" t="s">
        <v>8600</v>
      </c>
      <c r="M2993" t="s">
        <v>8601</v>
      </c>
      <c r="N2993">
        <v>1.9955555549999999</v>
      </c>
      <c r="O2993">
        <v>0</v>
      </c>
      <c r="P2993">
        <v>1880</v>
      </c>
      <c r="Q2993">
        <v>0</v>
      </c>
      <c r="R2993">
        <v>54</v>
      </c>
      <c r="S2993">
        <v>0</v>
      </c>
      <c r="T2993">
        <v>213</v>
      </c>
      <c r="U2993">
        <v>0</v>
      </c>
      <c r="V2993">
        <v>0</v>
      </c>
      <c r="W2993">
        <v>0</v>
      </c>
      <c r="X2993">
        <v>685.04182188037259</v>
      </c>
      <c r="Y2993">
        <v>0</v>
      </c>
      <c r="Z2993">
        <v>17.6511987998595</v>
      </c>
      <c r="AA2993">
        <v>0</v>
      </c>
      <c r="AB2993">
        <v>220.2569919482853</v>
      </c>
      <c r="AC2993">
        <v>0</v>
      </c>
      <c r="AD2993">
        <v>0</v>
      </c>
      <c r="AE2993">
        <v>922.95001262851736</v>
      </c>
    </row>
    <row r="2994" spans="1:31" x14ac:dyDescent="0.3">
      <c r="A2994">
        <v>2714640</v>
      </c>
      <c r="B2994">
        <v>1</v>
      </c>
      <c r="C2994" t="s">
        <v>80</v>
      </c>
      <c r="D2994" t="s">
        <v>105</v>
      </c>
      <c r="E2994" t="s">
        <v>150</v>
      </c>
      <c r="F2994" t="s">
        <v>8602</v>
      </c>
      <c r="G2994" t="s">
        <v>152</v>
      </c>
      <c r="H2994" t="s">
        <v>153</v>
      </c>
      <c r="I2994" t="s">
        <v>136</v>
      </c>
      <c r="J2994" t="s">
        <v>137</v>
      </c>
      <c r="K2994" t="s">
        <v>138</v>
      </c>
      <c r="L2994" t="s">
        <v>8603</v>
      </c>
      <c r="M2994" t="s">
        <v>8604</v>
      </c>
      <c r="N2994">
        <v>0.15333333299999999</v>
      </c>
      <c r="O2994">
        <v>1</v>
      </c>
      <c r="P2994">
        <v>1827</v>
      </c>
      <c r="Q2994">
        <v>8</v>
      </c>
      <c r="R2994">
        <v>12</v>
      </c>
      <c r="S2994">
        <v>33</v>
      </c>
      <c r="T2994">
        <v>233</v>
      </c>
      <c r="U2994">
        <v>10</v>
      </c>
      <c r="V2994">
        <v>11</v>
      </c>
      <c r="W2994">
        <v>7.7351835282219991E-2</v>
      </c>
      <c r="X2994">
        <v>50.097474308014561</v>
      </c>
      <c r="Y2994">
        <v>5.9015272124099996</v>
      </c>
      <c r="Z2994">
        <v>0.23091187414829997</v>
      </c>
      <c r="AA2994">
        <v>46.396575523983067</v>
      </c>
      <c r="AB2994">
        <v>31.393806543696929</v>
      </c>
      <c r="AC2994">
        <v>158.27959448361568</v>
      </c>
      <c r="AD2994">
        <v>11.411903717952038</v>
      </c>
      <c r="AE2994">
        <v>303.7891454991028</v>
      </c>
    </row>
    <row r="2995" spans="1:31" x14ac:dyDescent="0.3">
      <c r="A2995">
        <v>2715373</v>
      </c>
      <c r="B2995">
        <v>1</v>
      </c>
      <c r="C2995" t="s">
        <v>81</v>
      </c>
      <c r="D2995" t="s">
        <v>112</v>
      </c>
      <c r="E2995" t="s">
        <v>161</v>
      </c>
      <c r="F2995" t="s">
        <v>8605</v>
      </c>
      <c r="G2995" t="s">
        <v>163</v>
      </c>
      <c r="H2995" t="s">
        <v>135</v>
      </c>
      <c r="I2995" t="s">
        <v>136</v>
      </c>
      <c r="J2995" t="s">
        <v>137</v>
      </c>
      <c r="K2995" t="s">
        <v>138</v>
      </c>
      <c r="L2995" t="s">
        <v>8606</v>
      </c>
      <c r="M2995" t="s">
        <v>8607</v>
      </c>
      <c r="N2995">
        <v>2.0577777770000001</v>
      </c>
      <c r="O2995">
        <v>0</v>
      </c>
      <c r="P2995">
        <v>6</v>
      </c>
      <c r="Q2995">
        <v>0</v>
      </c>
      <c r="R2995">
        <v>4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2.3535652285532529</v>
      </c>
      <c r="Y2995">
        <v>0</v>
      </c>
      <c r="Z2995">
        <v>2.130564539116993</v>
      </c>
      <c r="AA2995">
        <v>0</v>
      </c>
      <c r="AB2995">
        <v>0</v>
      </c>
      <c r="AC2995">
        <v>0</v>
      </c>
      <c r="AD2995">
        <v>0</v>
      </c>
      <c r="AE2995">
        <v>4.4841297676702458</v>
      </c>
    </row>
    <row r="2996" spans="1:31" x14ac:dyDescent="0.3">
      <c r="A2996">
        <v>2715622</v>
      </c>
      <c r="B2996">
        <v>1</v>
      </c>
      <c r="C2996" t="s">
        <v>80</v>
      </c>
      <c r="D2996" t="s">
        <v>94</v>
      </c>
      <c r="E2996" t="s">
        <v>161</v>
      </c>
      <c r="F2996" t="s">
        <v>8608</v>
      </c>
      <c r="G2996" t="s">
        <v>163</v>
      </c>
      <c r="H2996" t="s">
        <v>135</v>
      </c>
      <c r="I2996" t="s">
        <v>136</v>
      </c>
      <c r="J2996" t="s">
        <v>137</v>
      </c>
      <c r="K2996" t="s">
        <v>138</v>
      </c>
      <c r="L2996" t="s">
        <v>8609</v>
      </c>
      <c r="M2996" t="s">
        <v>8610</v>
      </c>
      <c r="N2996">
        <v>2.4219444440000002</v>
      </c>
      <c r="O2996">
        <v>0</v>
      </c>
      <c r="P2996">
        <v>2</v>
      </c>
      <c r="Q2996">
        <v>0</v>
      </c>
      <c r="R2996">
        <v>2</v>
      </c>
      <c r="S2996">
        <v>0</v>
      </c>
      <c r="T2996">
        <v>2</v>
      </c>
      <c r="U2996">
        <v>0</v>
      </c>
      <c r="V2996">
        <v>0</v>
      </c>
      <c r="W2996">
        <v>0</v>
      </c>
      <c r="X2996">
        <v>0.16813569657069499</v>
      </c>
      <c r="Y2996">
        <v>0</v>
      </c>
      <c r="Z2996">
        <v>2.1988604135118806</v>
      </c>
      <c r="AA2996">
        <v>0</v>
      </c>
      <c r="AB2996">
        <v>0.30304585239298504</v>
      </c>
      <c r="AC2996">
        <v>0</v>
      </c>
      <c r="AD2996">
        <v>0</v>
      </c>
      <c r="AE2996">
        <v>2.6700419624755605</v>
      </c>
    </row>
    <row r="2997" spans="1:31" x14ac:dyDescent="0.3">
      <c r="A2997">
        <v>2714832</v>
      </c>
      <c r="B2997">
        <v>1</v>
      </c>
      <c r="C2997" t="s">
        <v>81</v>
      </c>
      <c r="D2997" t="s">
        <v>114</v>
      </c>
      <c r="E2997" t="s">
        <v>150</v>
      </c>
      <c r="F2997" t="s">
        <v>8611</v>
      </c>
      <c r="G2997" t="s">
        <v>152</v>
      </c>
      <c r="H2997" t="s">
        <v>153</v>
      </c>
      <c r="I2997" t="s">
        <v>136</v>
      </c>
      <c r="J2997" t="s">
        <v>137</v>
      </c>
      <c r="K2997" t="s">
        <v>138</v>
      </c>
      <c r="L2997" t="s">
        <v>8612</v>
      </c>
      <c r="M2997" t="s">
        <v>8613</v>
      </c>
      <c r="N2997">
        <v>1.2083333329999999</v>
      </c>
      <c r="O2997">
        <v>9</v>
      </c>
      <c r="P2997">
        <v>2253</v>
      </c>
      <c r="Q2997">
        <v>2</v>
      </c>
      <c r="R2997">
        <v>15</v>
      </c>
      <c r="S2997">
        <v>5</v>
      </c>
      <c r="T2997">
        <v>178</v>
      </c>
      <c r="U2997">
        <v>0</v>
      </c>
      <c r="V2997">
        <v>0</v>
      </c>
      <c r="W2997">
        <v>1.7555281137814926</v>
      </c>
      <c r="X2997">
        <v>202.83061563497901</v>
      </c>
      <c r="Y2997">
        <v>7.6434022600007356</v>
      </c>
      <c r="Z2997">
        <v>1.0417272472764583</v>
      </c>
      <c r="AA2997">
        <v>5.340284006470033</v>
      </c>
      <c r="AB2997">
        <v>39.083582113559274</v>
      </c>
      <c r="AC2997">
        <v>0</v>
      </c>
      <c r="AD2997">
        <v>0</v>
      </c>
      <c r="AE2997">
        <v>257.695139376067</v>
      </c>
    </row>
    <row r="2998" spans="1:31" x14ac:dyDescent="0.3">
      <c r="A2998">
        <v>2715075</v>
      </c>
      <c r="B2998">
        <v>1</v>
      </c>
      <c r="C2998" t="s">
        <v>81</v>
      </c>
      <c r="D2998" t="s">
        <v>113</v>
      </c>
      <c r="E2998" t="s">
        <v>161</v>
      </c>
      <c r="F2998" t="s">
        <v>8614</v>
      </c>
      <c r="G2998" t="s">
        <v>163</v>
      </c>
      <c r="H2998" t="s">
        <v>135</v>
      </c>
      <c r="I2998" t="s">
        <v>136</v>
      </c>
      <c r="J2998" t="s">
        <v>137</v>
      </c>
      <c r="K2998" t="s">
        <v>138</v>
      </c>
      <c r="L2998" t="s">
        <v>8615</v>
      </c>
      <c r="M2998" t="s">
        <v>8616</v>
      </c>
      <c r="N2998">
        <v>1.8438888879999999</v>
      </c>
      <c r="O2998">
        <v>0</v>
      </c>
      <c r="P2998">
        <v>1</v>
      </c>
      <c r="Q2998">
        <v>0</v>
      </c>
      <c r="R2998">
        <v>9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0.3431653693233333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0.3431653693233333</v>
      </c>
    </row>
    <row r="2999" spans="1:31" x14ac:dyDescent="0.3">
      <c r="A2999">
        <v>2715616</v>
      </c>
      <c r="B2999">
        <v>1</v>
      </c>
      <c r="C2999" t="s">
        <v>80</v>
      </c>
      <c r="D2999" t="s">
        <v>102</v>
      </c>
      <c r="E2999" t="s">
        <v>132</v>
      </c>
      <c r="F2999" t="s">
        <v>8617</v>
      </c>
      <c r="G2999" t="s">
        <v>134</v>
      </c>
      <c r="H2999" t="s">
        <v>135</v>
      </c>
      <c r="I2999" t="s">
        <v>136</v>
      </c>
      <c r="J2999" t="s">
        <v>137</v>
      </c>
      <c r="K2999" t="s">
        <v>138</v>
      </c>
      <c r="L2999" t="s">
        <v>8618</v>
      </c>
      <c r="M2999" t="s">
        <v>8619</v>
      </c>
      <c r="N2999">
        <v>2.696666666</v>
      </c>
      <c r="O2999">
        <v>0</v>
      </c>
      <c r="P2999">
        <v>66</v>
      </c>
      <c r="Q2999">
        <v>0</v>
      </c>
      <c r="R2999">
        <v>0</v>
      </c>
      <c r="S2999">
        <v>0</v>
      </c>
      <c r="T2999">
        <v>5</v>
      </c>
      <c r="U2999">
        <v>0</v>
      </c>
      <c r="V2999">
        <v>0</v>
      </c>
      <c r="W2999">
        <v>0</v>
      </c>
      <c r="X2999">
        <v>23.311619835157121</v>
      </c>
      <c r="Y2999">
        <v>0</v>
      </c>
      <c r="Z2999">
        <v>0</v>
      </c>
      <c r="AA2999">
        <v>0</v>
      </c>
      <c r="AB2999">
        <v>3.2990905102800001</v>
      </c>
      <c r="AC2999">
        <v>0</v>
      </c>
      <c r="AD2999">
        <v>0</v>
      </c>
      <c r="AE2999">
        <v>26.61071034543712</v>
      </c>
    </row>
    <row r="3000" spans="1:31" x14ac:dyDescent="0.3">
      <c r="A3000">
        <v>2714835</v>
      </c>
      <c r="B3000">
        <v>1</v>
      </c>
      <c r="C3000" t="s">
        <v>80</v>
      </c>
      <c r="D3000" t="s">
        <v>106</v>
      </c>
      <c r="E3000" t="s">
        <v>150</v>
      </c>
      <c r="F3000" t="s">
        <v>4049</v>
      </c>
      <c r="G3000" t="s">
        <v>152</v>
      </c>
      <c r="H3000" t="s">
        <v>153</v>
      </c>
      <c r="I3000" t="s">
        <v>136</v>
      </c>
      <c r="J3000" t="s">
        <v>137</v>
      </c>
      <c r="K3000" t="s">
        <v>138</v>
      </c>
      <c r="L3000" t="s">
        <v>8620</v>
      </c>
      <c r="M3000" t="s">
        <v>8621</v>
      </c>
      <c r="N3000">
        <v>0.15555555500000001</v>
      </c>
      <c r="O3000">
        <v>3</v>
      </c>
      <c r="P3000">
        <v>49</v>
      </c>
      <c r="Q3000">
        <v>39</v>
      </c>
      <c r="R3000">
        <v>174</v>
      </c>
      <c r="S3000">
        <v>7</v>
      </c>
      <c r="T3000">
        <v>30</v>
      </c>
      <c r="U3000">
        <v>0</v>
      </c>
      <c r="V3000">
        <v>0</v>
      </c>
      <c r="W3000">
        <v>7.619153192E-2</v>
      </c>
      <c r="X3000">
        <v>2.7979821646074665</v>
      </c>
      <c r="Y3000">
        <v>15.606513928323734</v>
      </c>
      <c r="Z3000">
        <v>24.193704949439198</v>
      </c>
      <c r="AA3000">
        <v>24.682715309692068</v>
      </c>
      <c r="AB3000">
        <v>2.3454182414208002</v>
      </c>
      <c r="AC3000">
        <v>0</v>
      </c>
      <c r="AD3000">
        <v>0</v>
      </c>
      <c r="AE3000">
        <v>69.702526125403267</v>
      </c>
    </row>
    <row r="3001" spans="1:31" x14ac:dyDescent="0.3">
      <c r="A3001">
        <v>2714812</v>
      </c>
      <c r="B3001">
        <v>1</v>
      </c>
      <c r="C3001" t="s">
        <v>81</v>
      </c>
      <c r="D3001" t="s">
        <v>121</v>
      </c>
      <c r="E3001" t="s">
        <v>213</v>
      </c>
      <c r="F3001" t="s">
        <v>8622</v>
      </c>
      <c r="G3001" t="s">
        <v>152</v>
      </c>
      <c r="H3001" t="s">
        <v>153</v>
      </c>
      <c r="I3001" t="s">
        <v>136</v>
      </c>
      <c r="J3001" t="s">
        <v>137</v>
      </c>
      <c r="K3001" t="s">
        <v>138</v>
      </c>
      <c r="L3001" t="s">
        <v>8623</v>
      </c>
      <c r="M3001" t="s">
        <v>8624</v>
      </c>
      <c r="N3001">
        <v>0.27361111100000002</v>
      </c>
      <c r="O3001">
        <v>4</v>
      </c>
      <c r="P3001">
        <v>729</v>
      </c>
      <c r="Q3001">
        <v>0</v>
      </c>
      <c r="R3001">
        <v>13</v>
      </c>
      <c r="S3001">
        <v>0</v>
      </c>
      <c r="T3001">
        <v>49</v>
      </c>
      <c r="U3001">
        <v>0</v>
      </c>
      <c r="V3001">
        <v>0</v>
      </c>
      <c r="W3001">
        <v>2.4731893793073336</v>
      </c>
      <c r="X3001">
        <v>16.628304064082485</v>
      </c>
      <c r="Y3001">
        <v>0</v>
      </c>
      <c r="Z3001">
        <v>0.14958051012135001</v>
      </c>
      <c r="AA3001">
        <v>0</v>
      </c>
      <c r="AB3001">
        <v>2.064056109524846</v>
      </c>
      <c r="AC3001">
        <v>0</v>
      </c>
      <c r="AD3001">
        <v>0</v>
      </c>
      <c r="AE3001">
        <v>21.315130063036015</v>
      </c>
    </row>
    <row r="3002" spans="1:31" x14ac:dyDescent="0.3">
      <c r="A3002">
        <v>2714881</v>
      </c>
      <c r="B3002">
        <v>1</v>
      </c>
      <c r="C3002" t="s">
        <v>80</v>
      </c>
      <c r="D3002" t="s">
        <v>108</v>
      </c>
      <c r="E3002" t="s">
        <v>161</v>
      </c>
      <c r="F3002" t="s">
        <v>8625</v>
      </c>
      <c r="G3002" t="s">
        <v>163</v>
      </c>
      <c r="H3002" t="s">
        <v>135</v>
      </c>
      <c r="I3002" t="s">
        <v>136</v>
      </c>
      <c r="J3002" t="s">
        <v>137</v>
      </c>
      <c r="K3002" t="s">
        <v>138</v>
      </c>
      <c r="L3002" t="s">
        <v>8626</v>
      </c>
      <c r="M3002" t="s">
        <v>8627</v>
      </c>
      <c r="N3002">
        <v>1.9102777769999999</v>
      </c>
      <c r="O3002">
        <v>0</v>
      </c>
      <c r="P3002">
        <v>15</v>
      </c>
      <c r="Q3002">
        <v>0</v>
      </c>
      <c r="R3002">
        <v>8</v>
      </c>
      <c r="S3002">
        <v>0</v>
      </c>
      <c r="T3002">
        <v>4</v>
      </c>
      <c r="U3002">
        <v>0</v>
      </c>
      <c r="V3002">
        <v>0</v>
      </c>
      <c r="W3002">
        <v>0</v>
      </c>
      <c r="X3002">
        <v>4.3951832894378002</v>
      </c>
      <c r="Y3002">
        <v>0</v>
      </c>
      <c r="Z3002">
        <v>0</v>
      </c>
      <c r="AA3002">
        <v>0</v>
      </c>
      <c r="AB3002">
        <v>1.6883913071533083</v>
      </c>
      <c r="AC3002">
        <v>0</v>
      </c>
      <c r="AD3002">
        <v>0</v>
      </c>
      <c r="AE3002">
        <v>6.0835745965911086</v>
      </c>
    </row>
    <row r="3003" spans="1:31" x14ac:dyDescent="0.3">
      <c r="A3003">
        <v>2715213</v>
      </c>
      <c r="B3003">
        <v>1</v>
      </c>
      <c r="C3003" t="s">
        <v>81</v>
      </c>
      <c r="D3003" t="s">
        <v>115</v>
      </c>
      <c r="E3003" t="s">
        <v>161</v>
      </c>
      <c r="F3003" t="s">
        <v>8628</v>
      </c>
      <c r="G3003" t="s">
        <v>163</v>
      </c>
      <c r="H3003" t="s">
        <v>135</v>
      </c>
      <c r="I3003" t="s">
        <v>136</v>
      </c>
      <c r="J3003" t="s">
        <v>137</v>
      </c>
      <c r="K3003" t="s">
        <v>138</v>
      </c>
      <c r="L3003" t="s">
        <v>8629</v>
      </c>
      <c r="M3003" t="s">
        <v>8630</v>
      </c>
      <c r="N3003">
        <v>7.7747222220000003</v>
      </c>
      <c r="O3003">
        <v>0</v>
      </c>
      <c r="P3003">
        <v>6</v>
      </c>
      <c r="Q3003">
        <v>0</v>
      </c>
      <c r="R3003">
        <v>1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</row>
    <row r="3004" spans="1:31" x14ac:dyDescent="0.3">
      <c r="A3004">
        <v>2715545</v>
      </c>
      <c r="B3004">
        <v>1</v>
      </c>
      <c r="C3004" t="s">
        <v>81</v>
      </c>
      <c r="D3004" t="s">
        <v>127</v>
      </c>
      <c r="E3004" t="s">
        <v>150</v>
      </c>
      <c r="F3004" t="s">
        <v>8631</v>
      </c>
      <c r="G3004" t="s">
        <v>152</v>
      </c>
      <c r="H3004" t="s">
        <v>153</v>
      </c>
      <c r="I3004" t="s">
        <v>136</v>
      </c>
      <c r="J3004" t="s">
        <v>137</v>
      </c>
      <c r="K3004" t="s">
        <v>138</v>
      </c>
      <c r="L3004" t="s">
        <v>8632</v>
      </c>
      <c r="M3004" t="s">
        <v>8633</v>
      </c>
      <c r="N3004">
        <v>0.694722222</v>
      </c>
      <c r="O3004">
        <v>0</v>
      </c>
      <c r="P3004">
        <v>18</v>
      </c>
      <c r="Q3004">
        <v>0</v>
      </c>
      <c r="R3004">
        <v>4</v>
      </c>
      <c r="S3004">
        <v>5</v>
      </c>
      <c r="T3004">
        <v>11</v>
      </c>
      <c r="U3004">
        <v>0</v>
      </c>
      <c r="V3004">
        <v>0</v>
      </c>
      <c r="W3004">
        <v>0</v>
      </c>
      <c r="X3004">
        <v>4.3590853077691625</v>
      </c>
      <c r="Y3004">
        <v>0</v>
      </c>
      <c r="Z3004">
        <v>0.79660127677630155</v>
      </c>
      <c r="AA3004">
        <v>34.16017655421215</v>
      </c>
      <c r="AB3004">
        <v>9.7129162611300632</v>
      </c>
      <c r="AC3004">
        <v>0</v>
      </c>
      <c r="AD3004">
        <v>0</v>
      </c>
      <c r="AE3004">
        <v>49.028779399887675</v>
      </c>
    </row>
    <row r="3005" spans="1:31" x14ac:dyDescent="0.3">
      <c r="A3005">
        <v>2715190</v>
      </c>
      <c r="B3005">
        <v>1</v>
      </c>
      <c r="C3005" t="s">
        <v>80</v>
      </c>
      <c r="D3005" t="s">
        <v>106</v>
      </c>
      <c r="E3005" t="s">
        <v>161</v>
      </c>
      <c r="F3005" t="s">
        <v>6933</v>
      </c>
      <c r="G3005" t="s">
        <v>163</v>
      </c>
      <c r="H3005" t="s">
        <v>135</v>
      </c>
      <c r="I3005" t="s">
        <v>136</v>
      </c>
      <c r="J3005" t="s">
        <v>137</v>
      </c>
      <c r="K3005" t="s">
        <v>138</v>
      </c>
      <c r="L3005" t="s">
        <v>8634</v>
      </c>
      <c r="M3005" t="s">
        <v>8635</v>
      </c>
      <c r="N3005">
        <v>3.7313888880000001</v>
      </c>
      <c r="O3005">
        <v>0</v>
      </c>
      <c r="P3005">
        <v>32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19.58892072063983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19.58892072063983</v>
      </c>
    </row>
    <row r="3006" spans="1:31" x14ac:dyDescent="0.3">
      <c r="A3006">
        <v>2715522</v>
      </c>
      <c r="B3006">
        <v>1</v>
      </c>
      <c r="C3006" t="s">
        <v>80</v>
      </c>
      <c r="D3006" t="s">
        <v>104</v>
      </c>
      <c r="E3006" t="s">
        <v>161</v>
      </c>
      <c r="F3006" t="s">
        <v>8636</v>
      </c>
      <c r="G3006" t="s">
        <v>163</v>
      </c>
      <c r="H3006" t="s">
        <v>135</v>
      </c>
      <c r="I3006" t="s">
        <v>136</v>
      </c>
      <c r="J3006" t="s">
        <v>137</v>
      </c>
      <c r="K3006" t="s">
        <v>138</v>
      </c>
      <c r="L3006" t="s">
        <v>8637</v>
      </c>
      <c r="M3006" t="s">
        <v>8293</v>
      </c>
      <c r="N3006">
        <v>3.7075</v>
      </c>
      <c r="O3006">
        <v>0</v>
      </c>
      <c r="P3006">
        <v>0</v>
      </c>
      <c r="Q3006">
        <v>0</v>
      </c>
      <c r="R3006">
        <v>1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</row>
    <row r="3007" spans="1:31" x14ac:dyDescent="0.3">
      <c r="A3007">
        <v>2714672</v>
      </c>
      <c r="B3007">
        <v>1</v>
      </c>
      <c r="C3007" t="s">
        <v>81</v>
      </c>
      <c r="D3007" t="s">
        <v>122</v>
      </c>
      <c r="E3007" t="s">
        <v>213</v>
      </c>
      <c r="F3007" t="s">
        <v>489</v>
      </c>
      <c r="G3007" t="s">
        <v>152</v>
      </c>
      <c r="H3007" t="s">
        <v>153</v>
      </c>
      <c r="I3007" t="s">
        <v>136</v>
      </c>
      <c r="J3007" t="s">
        <v>137</v>
      </c>
      <c r="K3007" t="s">
        <v>138</v>
      </c>
      <c r="L3007" t="s">
        <v>8638</v>
      </c>
      <c r="M3007" t="s">
        <v>8639</v>
      </c>
      <c r="N3007">
        <v>0.56305555500000004</v>
      </c>
      <c r="O3007">
        <v>2</v>
      </c>
      <c r="P3007">
        <v>384</v>
      </c>
      <c r="Q3007">
        <v>46</v>
      </c>
      <c r="R3007">
        <v>25</v>
      </c>
      <c r="S3007">
        <v>2</v>
      </c>
      <c r="T3007">
        <v>49</v>
      </c>
      <c r="U3007">
        <v>0</v>
      </c>
      <c r="V3007">
        <v>0</v>
      </c>
      <c r="W3007">
        <v>0.14163681752875917</v>
      </c>
      <c r="X3007">
        <v>26.377533714260029</v>
      </c>
      <c r="Y3007">
        <v>39.17733386340813</v>
      </c>
      <c r="Z3007">
        <v>2.4632168170291497</v>
      </c>
      <c r="AA3007">
        <v>0.75263097919774768</v>
      </c>
      <c r="AB3007">
        <v>10.857770173172106</v>
      </c>
      <c r="AC3007">
        <v>0</v>
      </c>
      <c r="AD3007">
        <v>0</v>
      </c>
      <c r="AE3007">
        <v>79.77012236459592</v>
      </c>
    </row>
    <row r="3008" spans="1:31" x14ac:dyDescent="0.3">
      <c r="A3008">
        <v>2715336</v>
      </c>
      <c r="B3008">
        <v>1</v>
      </c>
      <c r="C3008" t="s">
        <v>80</v>
      </c>
      <c r="D3008" t="s">
        <v>106</v>
      </c>
      <c r="E3008" t="s">
        <v>161</v>
      </c>
      <c r="F3008" t="s">
        <v>8640</v>
      </c>
      <c r="G3008" t="s">
        <v>209</v>
      </c>
      <c r="H3008" t="s">
        <v>135</v>
      </c>
      <c r="I3008" t="s">
        <v>136</v>
      </c>
      <c r="J3008" t="s">
        <v>137</v>
      </c>
      <c r="K3008" t="s">
        <v>210</v>
      </c>
      <c r="L3008" t="s">
        <v>8641</v>
      </c>
      <c r="M3008" t="s">
        <v>8642</v>
      </c>
      <c r="N3008">
        <v>1.0608333329999999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7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9.8540712164662487</v>
      </c>
      <c r="AC3008">
        <v>0</v>
      </c>
      <c r="AD3008">
        <v>0</v>
      </c>
      <c r="AE3008">
        <v>9.8540712164662487</v>
      </c>
    </row>
    <row r="3009" spans="1:31" x14ac:dyDescent="0.3">
      <c r="A3009">
        <v>2714689</v>
      </c>
      <c r="B3009">
        <v>1</v>
      </c>
      <c r="C3009" t="s">
        <v>80</v>
      </c>
      <c r="D3009" t="s">
        <v>94</v>
      </c>
      <c r="E3009" t="s">
        <v>150</v>
      </c>
      <c r="F3009" t="s">
        <v>6023</v>
      </c>
      <c r="G3009" t="s">
        <v>152</v>
      </c>
      <c r="H3009" t="s">
        <v>153</v>
      </c>
      <c r="I3009" t="s">
        <v>136</v>
      </c>
      <c r="J3009" t="s">
        <v>137</v>
      </c>
      <c r="K3009" t="s">
        <v>138</v>
      </c>
      <c r="L3009" t="s">
        <v>8643</v>
      </c>
      <c r="M3009" t="s">
        <v>8644</v>
      </c>
      <c r="N3009">
        <v>0.177777777</v>
      </c>
      <c r="O3009">
        <v>9</v>
      </c>
      <c r="P3009">
        <v>2985</v>
      </c>
      <c r="Q3009">
        <v>74</v>
      </c>
      <c r="R3009">
        <v>157</v>
      </c>
      <c r="S3009">
        <v>27</v>
      </c>
      <c r="T3009">
        <v>297</v>
      </c>
      <c r="U3009">
        <v>0</v>
      </c>
      <c r="V3009">
        <v>0</v>
      </c>
      <c r="W3009">
        <v>0.55258376628000005</v>
      </c>
      <c r="X3009">
        <v>39.754214256329163</v>
      </c>
      <c r="Y3009">
        <v>6.6718461264469369</v>
      </c>
      <c r="Z3009">
        <v>2.104215835089601</v>
      </c>
      <c r="AA3009">
        <v>19.721738350130135</v>
      </c>
      <c r="AB3009">
        <v>11.412851725034667</v>
      </c>
      <c r="AC3009">
        <v>0</v>
      </c>
      <c r="AD3009">
        <v>0</v>
      </c>
      <c r="AE3009">
        <v>80.217450059310508</v>
      </c>
    </row>
    <row r="3010" spans="1:31" x14ac:dyDescent="0.3">
      <c r="A3010">
        <v>2715150</v>
      </c>
      <c r="B3010">
        <v>1</v>
      </c>
      <c r="C3010" t="s">
        <v>80</v>
      </c>
      <c r="D3010" t="s">
        <v>93</v>
      </c>
      <c r="E3010" t="s">
        <v>150</v>
      </c>
      <c r="F3010" t="s">
        <v>8645</v>
      </c>
      <c r="G3010" t="s">
        <v>300</v>
      </c>
      <c r="H3010" t="s">
        <v>153</v>
      </c>
      <c r="I3010" t="s">
        <v>136</v>
      </c>
      <c r="J3010" t="s">
        <v>137</v>
      </c>
      <c r="K3010" t="s">
        <v>210</v>
      </c>
      <c r="L3010" t="s">
        <v>8646</v>
      </c>
      <c r="M3010" t="s">
        <v>8647</v>
      </c>
      <c r="N3010">
        <v>8.4980555550000005</v>
      </c>
      <c r="O3010">
        <v>0</v>
      </c>
      <c r="P3010">
        <v>699</v>
      </c>
      <c r="Q3010">
        <v>16</v>
      </c>
      <c r="R3010">
        <v>218</v>
      </c>
      <c r="S3010">
        <v>8</v>
      </c>
      <c r="T3010">
        <v>203</v>
      </c>
      <c r="U3010">
        <v>0</v>
      </c>
      <c r="V3010">
        <v>0</v>
      </c>
      <c r="W3010">
        <v>0</v>
      </c>
      <c r="X3010">
        <v>1507.0856833788519</v>
      </c>
      <c r="Y3010">
        <v>203.48050488632484</v>
      </c>
      <c r="Z3010">
        <v>678.14556279212707</v>
      </c>
      <c r="AA3010">
        <v>542.8644437486098</v>
      </c>
      <c r="AB3010">
        <v>999.0108482022747</v>
      </c>
      <c r="AC3010">
        <v>0</v>
      </c>
      <c r="AD3010">
        <v>0</v>
      </c>
      <c r="AE3010">
        <v>3930.5870430081882</v>
      </c>
    </row>
    <row r="3011" spans="1:31" x14ac:dyDescent="0.3">
      <c r="A3011">
        <v>2714958</v>
      </c>
      <c r="B3011">
        <v>1</v>
      </c>
      <c r="C3011" t="s">
        <v>81</v>
      </c>
      <c r="D3011" t="s">
        <v>120</v>
      </c>
      <c r="E3011" t="s">
        <v>156</v>
      </c>
      <c r="F3011" t="s">
        <v>8648</v>
      </c>
      <c r="G3011" t="s">
        <v>152</v>
      </c>
      <c r="H3011" t="s">
        <v>153</v>
      </c>
      <c r="I3011" t="s">
        <v>136</v>
      </c>
      <c r="J3011" t="s">
        <v>137</v>
      </c>
      <c r="K3011" t="s">
        <v>138</v>
      </c>
      <c r="L3011" t="s">
        <v>8649</v>
      </c>
      <c r="M3011" t="s">
        <v>8650</v>
      </c>
      <c r="N3011">
        <v>1.115</v>
      </c>
      <c r="O3011">
        <v>1</v>
      </c>
      <c r="P3011">
        <v>0</v>
      </c>
      <c r="Q3011">
        <v>49</v>
      </c>
      <c r="R3011">
        <v>5</v>
      </c>
      <c r="S3011">
        <v>2</v>
      </c>
      <c r="T3011">
        <v>1</v>
      </c>
      <c r="U3011">
        <v>0</v>
      </c>
      <c r="V3011">
        <v>0</v>
      </c>
      <c r="W3011">
        <v>0.22857454825916668</v>
      </c>
      <c r="X3011">
        <v>0</v>
      </c>
      <c r="Y3011">
        <v>7.8741410417096116</v>
      </c>
      <c r="Z3011">
        <v>0</v>
      </c>
      <c r="AA3011">
        <v>19.659310654053044</v>
      </c>
      <c r="AB3011">
        <v>0</v>
      </c>
      <c r="AC3011">
        <v>0</v>
      </c>
      <c r="AD3011">
        <v>0</v>
      </c>
      <c r="AE3011">
        <v>27.762026244021822</v>
      </c>
    </row>
    <row r="3012" spans="1:31" x14ac:dyDescent="0.3">
      <c r="A3012">
        <v>2714694</v>
      </c>
      <c r="B3012">
        <v>2</v>
      </c>
      <c r="C3012" t="s">
        <v>80</v>
      </c>
      <c r="D3012" t="s">
        <v>83</v>
      </c>
      <c r="E3012" t="s">
        <v>156</v>
      </c>
      <c r="F3012" t="s">
        <v>8651</v>
      </c>
      <c r="G3012" t="s">
        <v>152</v>
      </c>
      <c r="H3012" t="s">
        <v>153</v>
      </c>
      <c r="I3012" t="s">
        <v>136</v>
      </c>
      <c r="J3012" t="s">
        <v>137</v>
      </c>
      <c r="K3012" t="s">
        <v>138</v>
      </c>
      <c r="L3012" t="s">
        <v>8384</v>
      </c>
      <c r="M3012" t="s">
        <v>8652</v>
      </c>
      <c r="N3012">
        <v>0.27</v>
      </c>
      <c r="O3012">
        <v>0</v>
      </c>
      <c r="P3012">
        <v>145</v>
      </c>
      <c r="Q3012">
        <v>0</v>
      </c>
      <c r="R3012">
        <v>1</v>
      </c>
      <c r="S3012">
        <v>47</v>
      </c>
      <c r="T3012">
        <v>21</v>
      </c>
      <c r="U3012">
        <v>19</v>
      </c>
      <c r="V3012">
        <v>4</v>
      </c>
      <c r="W3012">
        <v>0</v>
      </c>
      <c r="X3012">
        <v>8.7730983344689975</v>
      </c>
      <c r="Y3012">
        <v>0</v>
      </c>
      <c r="Z3012">
        <v>0.52748048883848997</v>
      </c>
      <c r="AA3012">
        <v>158.42232158276028</v>
      </c>
      <c r="AB3012">
        <v>7.0001073129158726</v>
      </c>
      <c r="AC3012">
        <v>96.492249858577367</v>
      </c>
      <c r="AD3012">
        <v>13.794081305871359</v>
      </c>
      <c r="AE3012">
        <v>285.00933888343241</v>
      </c>
    </row>
    <row r="3013" spans="1:31" x14ac:dyDescent="0.3">
      <c r="A3013">
        <v>2714712</v>
      </c>
      <c r="B3013">
        <v>1</v>
      </c>
      <c r="C3013" t="s">
        <v>81</v>
      </c>
      <c r="D3013" t="s">
        <v>112</v>
      </c>
      <c r="E3013" t="s">
        <v>156</v>
      </c>
      <c r="F3013" t="s">
        <v>8653</v>
      </c>
      <c r="G3013" t="s">
        <v>152</v>
      </c>
      <c r="H3013" t="s">
        <v>153</v>
      </c>
      <c r="I3013" t="s">
        <v>136</v>
      </c>
      <c r="J3013" t="s">
        <v>137</v>
      </c>
      <c r="K3013" t="s">
        <v>138</v>
      </c>
      <c r="L3013" t="s">
        <v>8654</v>
      </c>
      <c r="M3013" t="s">
        <v>8655</v>
      </c>
      <c r="N3013">
        <v>2.7166666660000001</v>
      </c>
      <c r="O3013">
        <v>0</v>
      </c>
      <c r="P3013">
        <v>275</v>
      </c>
      <c r="Q3013">
        <v>0</v>
      </c>
      <c r="R3013">
        <v>8</v>
      </c>
      <c r="S3013">
        <v>1</v>
      </c>
      <c r="T3013">
        <v>41</v>
      </c>
      <c r="U3013">
        <v>0</v>
      </c>
      <c r="V3013">
        <v>0</v>
      </c>
      <c r="W3013">
        <v>0</v>
      </c>
      <c r="X3013">
        <v>112.64936178804575</v>
      </c>
      <c r="Y3013">
        <v>0</v>
      </c>
      <c r="Z3013">
        <v>2.8463221737201203</v>
      </c>
      <c r="AA3013">
        <v>170.5707050403546</v>
      </c>
      <c r="AB3013">
        <v>47.379004052653237</v>
      </c>
      <c r="AC3013">
        <v>0</v>
      </c>
      <c r="AD3013">
        <v>0</v>
      </c>
      <c r="AE3013">
        <v>333.44539305477366</v>
      </c>
    </row>
    <row r="3014" spans="1:31" x14ac:dyDescent="0.3">
      <c r="A3014">
        <v>2714649</v>
      </c>
      <c r="B3014">
        <v>1</v>
      </c>
      <c r="C3014" t="s">
        <v>80</v>
      </c>
      <c r="D3014" t="s">
        <v>94</v>
      </c>
      <c r="E3014" t="s">
        <v>132</v>
      </c>
      <c r="F3014" t="s">
        <v>8656</v>
      </c>
      <c r="G3014" t="s">
        <v>134</v>
      </c>
      <c r="H3014" t="s">
        <v>135</v>
      </c>
      <c r="I3014" t="s">
        <v>136</v>
      </c>
      <c r="J3014" t="s">
        <v>137</v>
      </c>
      <c r="K3014" t="s">
        <v>138</v>
      </c>
      <c r="L3014" t="s">
        <v>8657</v>
      </c>
      <c r="M3014" t="s">
        <v>8658</v>
      </c>
      <c r="N3014">
        <v>0.62888888799999998</v>
      </c>
      <c r="O3014">
        <v>0</v>
      </c>
      <c r="P3014">
        <v>2</v>
      </c>
      <c r="Q3014">
        <v>0</v>
      </c>
      <c r="R3014">
        <v>0</v>
      </c>
      <c r="S3014">
        <v>0</v>
      </c>
      <c r="T3014">
        <v>5</v>
      </c>
      <c r="U3014">
        <v>0</v>
      </c>
      <c r="V3014">
        <v>0</v>
      </c>
      <c r="W3014">
        <v>0</v>
      </c>
      <c r="X3014">
        <v>2.2351358961E-2</v>
      </c>
      <c r="Y3014">
        <v>0</v>
      </c>
      <c r="Z3014">
        <v>0</v>
      </c>
      <c r="AA3014">
        <v>0</v>
      </c>
      <c r="AB3014">
        <v>0.13896219519072003</v>
      </c>
      <c r="AC3014">
        <v>0</v>
      </c>
      <c r="AD3014">
        <v>0</v>
      </c>
      <c r="AE3014">
        <v>0.16131355415172002</v>
      </c>
    </row>
    <row r="3015" spans="1:31" x14ac:dyDescent="0.3">
      <c r="A3015">
        <v>2715645</v>
      </c>
      <c r="B3015">
        <v>1</v>
      </c>
      <c r="C3015" t="s">
        <v>80</v>
      </c>
      <c r="D3015" t="s">
        <v>103</v>
      </c>
      <c r="E3015" t="s">
        <v>150</v>
      </c>
      <c r="F3015" t="s">
        <v>8659</v>
      </c>
      <c r="G3015" t="s">
        <v>152</v>
      </c>
      <c r="H3015" t="s">
        <v>153</v>
      </c>
      <c r="I3015" t="s">
        <v>136</v>
      </c>
      <c r="J3015" t="s">
        <v>137</v>
      </c>
      <c r="K3015" t="s">
        <v>138</v>
      </c>
      <c r="L3015" t="s">
        <v>8660</v>
      </c>
      <c r="M3015" t="s">
        <v>8661</v>
      </c>
      <c r="N3015">
        <v>5.2499999999999998E-2</v>
      </c>
      <c r="O3015">
        <v>0</v>
      </c>
      <c r="P3015">
        <v>0</v>
      </c>
      <c r="Q3015">
        <v>0</v>
      </c>
      <c r="R3015">
        <v>0</v>
      </c>
      <c r="S3015">
        <v>22</v>
      </c>
      <c r="T3015">
        <v>7</v>
      </c>
      <c r="U3015">
        <v>34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3.4903613982435964</v>
      </c>
      <c r="AB3015">
        <v>1.4113956948353328</v>
      </c>
      <c r="AC3015">
        <v>70.020150134340994</v>
      </c>
      <c r="AD3015">
        <v>0</v>
      </c>
      <c r="AE3015">
        <v>74.921907227419922</v>
      </c>
    </row>
    <row r="3016" spans="1:31" x14ac:dyDescent="0.3">
      <c r="A3016">
        <v>2714898</v>
      </c>
      <c r="B3016">
        <v>1</v>
      </c>
      <c r="C3016" t="s">
        <v>80</v>
      </c>
      <c r="D3016" t="s">
        <v>84</v>
      </c>
      <c r="E3016" t="s">
        <v>156</v>
      </c>
      <c r="F3016" t="s">
        <v>7488</v>
      </c>
      <c r="G3016" t="s">
        <v>152</v>
      </c>
      <c r="H3016" t="s">
        <v>153</v>
      </c>
      <c r="I3016" t="s">
        <v>136</v>
      </c>
      <c r="J3016" t="s">
        <v>137</v>
      </c>
      <c r="K3016" t="s">
        <v>138</v>
      </c>
      <c r="L3016" t="s">
        <v>8662</v>
      </c>
      <c r="M3016" t="s">
        <v>7726</v>
      </c>
      <c r="N3016">
        <v>6.1408333329999998</v>
      </c>
      <c r="O3016">
        <v>0</v>
      </c>
      <c r="P3016">
        <v>142</v>
      </c>
      <c r="Q3016">
        <v>0</v>
      </c>
      <c r="R3016">
        <v>2</v>
      </c>
      <c r="S3016">
        <v>0</v>
      </c>
      <c r="T3016">
        <v>5</v>
      </c>
      <c r="U3016">
        <v>0</v>
      </c>
      <c r="V3016">
        <v>0</v>
      </c>
      <c r="W3016">
        <v>0</v>
      </c>
      <c r="X3016">
        <v>150.66476848809017</v>
      </c>
      <c r="Y3016">
        <v>0</v>
      </c>
      <c r="Z3016">
        <v>4.9283856034567908</v>
      </c>
      <c r="AA3016">
        <v>0</v>
      </c>
      <c r="AB3016">
        <v>32.196918691208353</v>
      </c>
      <c r="AC3016">
        <v>0</v>
      </c>
      <c r="AD3016">
        <v>0</v>
      </c>
      <c r="AE3016">
        <v>187.79007278275532</v>
      </c>
    </row>
    <row r="3017" spans="1:31" x14ac:dyDescent="0.3">
      <c r="A3017">
        <v>2715691</v>
      </c>
      <c r="B3017">
        <v>1</v>
      </c>
      <c r="C3017" t="s">
        <v>81</v>
      </c>
      <c r="D3017" t="s">
        <v>121</v>
      </c>
      <c r="E3017" t="s">
        <v>161</v>
      </c>
      <c r="F3017" t="s">
        <v>8663</v>
      </c>
      <c r="G3017" t="s">
        <v>163</v>
      </c>
      <c r="H3017" t="s">
        <v>135</v>
      </c>
      <c r="I3017" t="s">
        <v>136</v>
      </c>
      <c r="J3017" t="s">
        <v>137</v>
      </c>
      <c r="K3017" t="s">
        <v>138</v>
      </c>
      <c r="L3017" t="s">
        <v>8664</v>
      </c>
      <c r="M3017" t="s">
        <v>8665</v>
      </c>
      <c r="N3017">
        <v>0.99833333300000004</v>
      </c>
      <c r="O3017">
        <v>0</v>
      </c>
      <c r="P3017">
        <v>12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1.5862298862516335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1.5862298862516335</v>
      </c>
    </row>
    <row r="3018" spans="1:31" x14ac:dyDescent="0.3">
      <c r="A3018">
        <v>2715296</v>
      </c>
      <c r="B3018">
        <v>1</v>
      </c>
      <c r="C3018" t="s">
        <v>80</v>
      </c>
      <c r="D3018" t="s">
        <v>103</v>
      </c>
      <c r="E3018" t="s">
        <v>156</v>
      </c>
      <c r="F3018" t="s">
        <v>4854</v>
      </c>
      <c r="G3018" t="s">
        <v>185</v>
      </c>
      <c r="H3018" t="s">
        <v>153</v>
      </c>
      <c r="I3018" t="s">
        <v>136</v>
      </c>
      <c r="J3018" t="s">
        <v>137</v>
      </c>
      <c r="K3018" t="s">
        <v>138</v>
      </c>
      <c r="L3018" t="s">
        <v>8666</v>
      </c>
      <c r="M3018" t="s">
        <v>8667</v>
      </c>
      <c r="N3018">
        <v>2.3852777770000002</v>
      </c>
      <c r="O3018">
        <v>0</v>
      </c>
      <c r="P3018">
        <v>435</v>
      </c>
      <c r="Q3018">
        <v>0</v>
      </c>
      <c r="R3018">
        <v>0</v>
      </c>
      <c r="S3018">
        <v>0</v>
      </c>
      <c r="T3018">
        <v>7</v>
      </c>
      <c r="U3018">
        <v>0</v>
      </c>
      <c r="V3018">
        <v>0</v>
      </c>
      <c r="W3018">
        <v>0</v>
      </c>
      <c r="X3018">
        <v>175.58806572181453</v>
      </c>
      <c r="Y3018">
        <v>0</v>
      </c>
      <c r="Z3018">
        <v>0</v>
      </c>
      <c r="AA3018">
        <v>0</v>
      </c>
      <c r="AB3018">
        <v>34.425342833797842</v>
      </c>
      <c r="AC3018">
        <v>0</v>
      </c>
      <c r="AD3018">
        <v>0</v>
      </c>
      <c r="AE3018">
        <v>210.01340855561239</v>
      </c>
    </row>
    <row r="3019" spans="1:31" x14ac:dyDescent="0.3">
      <c r="A3019">
        <v>2715582</v>
      </c>
      <c r="B3019">
        <v>1</v>
      </c>
      <c r="C3019" t="s">
        <v>80</v>
      </c>
      <c r="D3019" t="s">
        <v>99</v>
      </c>
      <c r="E3019" t="s">
        <v>213</v>
      </c>
      <c r="F3019" t="s">
        <v>6785</v>
      </c>
      <c r="G3019" t="s">
        <v>152</v>
      </c>
      <c r="H3019" t="s">
        <v>153</v>
      </c>
      <c r="I3019" t="s">
        <v>136</v>
      </c>
      <c r="J3019" t="s">
        <v>137</v>
      </c>
      <c r="K3019" t="s">
        <v>138</v>
      </c>
      <c r="L3019" t="s">
        <v>8668</v>
      </c>
      <c r="M3019" t="s">
        <v>8669</v>
      </c>
      <c r="N3019">
        <v>2.1502777769999999</v>
      </c>
      <c r="O3019">
        <v>0</v>
      </c>
      <c r="P3019">
        <v>0</v>
      </c>
      <c r="Q3019">
        <v>0</v>
      </c>
      <c r="R3019">
        <v>0</v>
      </c>
      <c r="S3019">
        <v>5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587.04285199645039</v>
      </c>
      <c r="AB3019">
        <v>0</v>
      </c>
      <c r="AC3019">
        <v>0</v>
      </c>
      <c r="AD3019">
        <v>0</v>
      </c>
      <c r="AE3019">
        <v>587.04285199645039</v>
      </c>
    </row>
    <row r="3020" spans="1:31" x14ac:dyDescent="0.3">
      <c r="A3020">
        <v>2715605</v>
      </c>
      <c r="B3020">
        <v>1</v>
      </c>
      <c r="C3020" t="s">
        <v>81</v>
      </c>
      <c r="D3020" t="s">
        <v>118</v>
      </c>
      <c r="E3020" t="s">
        <v>161</v>
      </c>
      <c r="F3020" t="s">
        <v>8670</v>
      </c>
      <c r="G3020" t="s">
        <v>163</v>
      </c>
      <c r="H3020" t="s">
        <v>135</v>
      </c>
      <c r="I3020" t="s">
        <v>136</v>
      </c>
      <c r="J3020" t="s">
        <v>137</v>
      </c>
      <c r="K3020" t="s">
        <v>138</v>
      </c>
      <c r="L3020" t="s">
        <v>8671</v>
      </c>
      <c r="M3020" t="s">
        <v>8672</v>
      </c>
      <c r="N3020">
        <v>0.72027777699999995</v>
      </c>
      <c r="O3020">
        <v>0</v>
      </c>
      <c r="P3020">
        <v>48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7.1216701247311169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7.1216701247311169</v>
      </c>
    </row>
    <row r="3021" spans="1:31" x14ac:dyDescent="0.3">
      <c r="A3021">
        <v>2715439</v>
      </c>
      <c r="B3021">
        <v>1</v>
      </c>
      <c r="C3021" t="s">
        <v>81</v>
      </c>
      <c r="D3021" t="s">
        <v>118</v>
      </c>
      <c r="E3021" t="s">
        <v>145</v>
      </c>
      <c r="F3021" t="s">
        <v>8673</v>
      </c>
      <c r="G3021" t="s">
        <v>230</v>
      </c>
      <c r="H3021" t="s">
        <v>135</v>
      </c>
      <c r="I3021" t="s">
        <v>136</v>
      </c>
      <c r="J3021" t="s">
        <v>137</v>
      </c>
      <c r="K3021" t="s">
        <v>138</v>
      </c>
      <c r="L3021" t="s">
        <v>8674</v>
      </c>
      <c r="M3021" t="s">
        <v>8675</v>
      </c>
      <c r="N3021">
        <v>2.4961111109999998</v>
      </c>
      <c r="O3021">
        <v>0</v>
      </c>
      <c r="P3021">
        <v>1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</row>
    <row r="3022" spans="1:31" x14ac:dyDescent="0.3">
      <c r="A3022">
        <v>2715276</v>
      </c>
      <c r="B3022">
        <v>1</v>
      </c>
      <c r="C3022" t="s">
        <v>81</v>
      </c>
      <c r="D3022" t="s">
        <v>113</v>
      </c>
      <c r="E3022" t="s">
        <v>150</v>
      </c>
      <c r="F3022" t="s">
        <v>8676</v>
      </c>
      <c r="G3022" t="s">
        <v>152</v>
      </c>
      <c r="H3022" t="s">
        <v>153</v>
      </c>
      <c r="I3022" t="s">
        <v>136</v>
      </c>
      <c r="J3022" t="s">
        <v>137</v>
      </c>
      <c r="K3022" t="s">
        <v>138</v>
      </c>
      <c r="L3022" t="s">
        <v>8677</v>
      </c>
      <c r="M3022" t="s">
        <v>8678</v>
      </c>
      <c r="N3022">
        <v>0.98472222200000004</v>
      </c>
      <c r="O3022">
        <v>3</v>
      </c>
      <c r="P3022">
        <v>670</v>
      </c>
      <c r="Q3022">
        <v>51</v>
      </c>
      <c r="R3022">
        <v>251</v>
      </c>
      <c r="S3022">
        <v>8</v>
      </c>
      <c r="T3022">
        <v>42</v>
      </c>
      <c r="U3022">
        <v>0</v>
      </c>
      <c r="V3022">
        <v>0</v>
      </c>
      <c r="W3022">
        <v>0.61525856389749989</v>
      </c>
      <c r="X3022">
        <v>98.657601180940944</v>
      </c>
      <c r="Y3022">
        <v>49.625759982787741</v>
      </c>
      <c r="Z3022">
        <v>43.436400233693824</v>
      </c>
      <c r="AA3022">
        <v>38.902000332823818</v>
      </c>
      <c r="AB3022">
        <v>10.789849526380307</v>
      </c>
      <c r="AC3022">
        <v>0</v>
      </c>
      <c r="AD3022">
        <v>0</v>
      </c>
      <c r="AE3022">
        <v>242.0268698205241</v>
      </c>
    </row>
    <row r="3023" spans="1:31" x14ac:dyDescent="0.3">
      <c r="A3023">
        <v>2715064</v>
      </c>
      <c r="B3023">
        <v>1</v>
      </c>
      <c r="C3023" t="s">
        <v>80</v>
      </c>
      <c r="D3023" t="s">
        <v>100</v>
      </c>
      <c r="E3023" t="s">
        <v>213</v>
      </c>
      <c r="F3023" t="s">
        <v>6047</v>
      </c>
      <c r="G3023" t="s">
        <v>209</v>
      </c>
      <c r="H3023" t="s">
        <v>153</v>
      </c>
      <c r="I3023" t="s">
        <v>136</v>
      </c>
      <c r="J3023" t="s">
        <v>137</v>
      </c>
      <c r="K3023" t="s">
        <v>210</v>
      </c>
      <c r="L3023" t="s">
        <v>8679</v>
      </c>
      <c r="M3023" t="s">
        <v>8680</v>
      </c>
      <c r="N3023">
        <v>9.0294444439999992</v>
      </c>
      <c r="O3023">
        <v>0</v>
      </c>
      <c r="P3023">
        <v>2</v>
      </c>
      <c r="Q3023">
        <v>16</v>
      </c>
      <c r="R3023">
        <v>72</v>
      </c>
      <c r="S3023">
        <v>1</v>
      </c>
      <c r="T3023">
        <v>6</v>
      </c>
      <c r="U3023">
        <v>0</v>
      </c>
      <c r="V3023">
        <v>0</v>
      </c>
      <c r="W3023">
        <v>0</v>
      </c>
      <c r="X3023">
        <v>3.4234660823600009</v>
      </c>
      <c r="Y3023">
        <v>93.570490518175987</v>
      </c>
      <c r="Z3023">
        <v>15.930828448189525</v>
      </c>
      <c r="AA3023">
        <v>0.91447838530799996</v>
      </c>
      <c r="AB3023">
        <v>0</v>
      </c>
      <c r="AC3023">
        <v>0</v>
      </c>
      <c r="AD3023">
        <v>0</v>
      </c>
      <c r="AE3023">
        <v>113.83926343403353</v>
      </c>
    </row>
    <row r="3024" spans="1:31" x14ac:dyDescent="0.3">
      <c r="A3024">
        <v>2714964</v>
      </c>
      <c r="B3024">
        <v>1</v>
      </c>
      <c r="C3024" t="s">
        <v>80</v>
      </c>
      <c r="D3024" t="s">
        <v>96</v>
      </c>
      <c r="E3024" t="s">
        <v>161</v>
      </c>
      <c r="F3024" t="s">
        <v>8681</v>
      </c>
      <c r="G3024" t="s">
        <v>163</v>
      </c>
      <c r="H3024" t="s">
        <v>135</v>
      </c>
      <c r="I3024" t="s">
        <v>136</v>
      </c>
      <c r="J3024" t="s">
        <v>137</v>
      </c>
      <c r="K3024" t="s">
        <v>138</v>
      </c>
      <c r="L3024" t="s">
        <v>8682</v>
      </c>
      <c r="M3024" t="s">
        <v>8683</v>
      </c>
      <c r="N3024">
        <v>1.838055555</v>
      </c>
      <c r="O3024">
        <v>0</v>
      </c>
      <c r="P3024">
        <v>4</v>
      </c>
      <c r="Q3024">
        <v>0</v>
      </c>
      <c r="R3024">
        <v>4</v>
      </c>
      <c r="S3024">
        <v>0</v>
      </c>
      <c r="T3024">
        <v>1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0.98400246576231165</v>
      </c>
      <c r="AA3024">
        <v>0</v>
      </c>
      <c r="AB3024">
        <v>0</v>
      </c>
      <c r="AC3024">
        <v>0</v>
      </c>
      <c r="AD3024">
        <v>0</v>
      </c>
      <c r="AE3024">
        <v>0.98400246576231165</v>
      </c>
    </row>
    <row r="3025" spans="1:31" x14ac:dyDescent="0.3">
      <c r="A3025">
        <v>2714984</v>
      </c>
      <c r="B3025">
        <v>1</v>
      </c>
      <c r="C3025" t="s">
        <v>80</v>
      </c>
      <c r="D3025" t="s">
        <v>96</v>
      </c>
      <c r="E3025" t="s">
        <v>156</v>
      </c>
      <c r="F3025" t="s">
        <v>8684</v>
      </c>
      <c r="G3025" t="s">
        <v>185</v>
      </c>
      <c r="H3025" t="s">
        <v>153</v>
      </c>
      <c r="I3025" t="s">
        <v>136</v>
      </c>
      <c r="J3025" t="s">
        <v>137</v>
      </c>
      <c r="K3025" t="s">
        <v>138</v>
      </c>
      <c r="L3025" t="s">
        <v>8685</v>
      </c>
      <c r="M3025" t="s">
        <v>8686</v>
      </c>
      <c r="N3025">
        <v>2.3450000000000002</v>
      </c>
      <c r="O3025">
        <v>0</v>
      </c>
      <c r="P3025">
        <v>24</v>
      </c>
      <c r="Q3025">
        <v>0</v>
      </c>
      <c r="R3025">
        <v>0</v>
      </c>
      <c r="S3025">
        <v>0</v>
      </c>
      <c r="T3025">
        <v>1</v>
      </c>
      <c r="U3025">
        <v>0</v>
      </c>
      <c r="V3025">
        <v>0</v>
      </c>
      <c r="W3025">
        <v>0</v>
      </c>
      <c r="X3025">
        <v>1.7157980933566199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1.7157980933566199</v>
      </c>
    </row>
    <row r="3026" spans="1:31" x14ac:dyDescent="0.3">
      <c r="A3026">
        <v>2715127</v>
      </c>
      <c r="B3026">
        <v>1</v>
      </c>
      <c r="C3026" t="s">
        <v>80</v>
      </c>
      <c r="D3026" t="s">
        <v>106</v>
      </c>
      <c r="E3026" t="s">
        <v>161</v>
      </c>
      <c r="F3026" t="s">
        <v>8687</v>
      </c>
      <c r="G3026" t="s">
        <v>163</v>
      </c>
      <c r="H3026" t="s">
        <v>135</v>
      </c>
      <c r="I3026" t="s">
        <v>136</v>
      </c>
      <c r="J3026" t="s">
        <v>137</v>
      </c>
      <c r="K3026" t="s">
        <v>138</v>
      </c>
      <c r="L3026" t="s">
        <v>8688</v>
      </c>
      <c r="M3026" t="s">
        <v>8689</v>
      </c>
      <c r="N3026">
        <v>1.0538888879999999</v>
      </c>
      <c r="O3026">
        <v>0</v>
      </c>
      <c r="P3026">
        <v>1</v>
      </c>
      <c r="Q3026">
        <v>0</v>
      </c>
      <c r="R3026">
        <v>2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0.29594167873858673</v>
      </c>
      <c r="Y3026">
        <v>0</v>
      </c>
      <c r="Z3026">
        <v>5.1680070084405401</v>
      </c>
      <c r="AA3026">
        <v>0</v>
      </c>
      <c r="AB3026">
        <v>0</v>
      </c>
      <c r="AC3026">
        <v>0</v>
      </c>
      <c r="AD3026">
        <v>0</v>
      </c>
      <c r="AE3026">
        <v>5.4639486871791272</v>
      </c>
    </row>
    <row r="3027" spans="1:31" x14ac:dyDescent="0.3">
      <c r="A3027">
        <v>2714735</v>
      </c>
      <c r="B3027">
        <v>1</v>
      </c>
      <c r="C3027" t="s">
        <v>80</v>
      </c>
      <c r="D3027" t="s">
        <v>100</v>
      </c>
      <c r="E3027" t="s">
        <v>150</v>
      </c>
      <c r="F3027" t="s">
        <v>8205</v>
      </c>
      <c r="G3027" t="s">
        <v>152</v>
      </c>
      <c r="H3027" t="s">
        <v>153</v>
      </c>
      <c r="I3027" t="s">
        <v>136</v>
      </c>
      <c r="J3027" t="s">
        <v>137</v>
      </c>
      <c r="K3027" t="s">
        <v>138</v>
      </c>
      <c r="L3027" t="s">
        <v>8690</v>
      </c>
      <c r="M3027" t="s">
        <v>8691</v>
      </c>
      <c r="N3027">
        <v>0.16388888800000001</v>
      </c>
      <c r="O3027">
        <v>2</v>
      </c>
      <c r="P3027">
        <v>1100</v>
      </c>
      <c r="Q3027">
        <v>11</v>
      </c>
      <c r="R3027">
        <v>109</v>
      </c>
      <c r="S3027">
        <v>22</v>
      </c>
      <c r="T3027">
        <v>114</v>
      </c>
      <c r="U3027">
        <v>0</v>
      </c>
      <c r="V3027">
        <v>0</v>
      </c>
      <c r="W3027">
        <v>6.3402077799374998E-2</v>
      </c>
      <c r="X3027">
        <v>51.885245402125861</v>
      </c>
      <c r="Y3027">
        <v>2.2724028330253336</v>
      </c>
      <c r="Z3027">
        <v>8.7618050468779316</v>
      </c>
      <c r="AA3027">
        <v>19.661097300065254</v>
      </c>
      <c r="AB3027">
        <v>10.096685139490472</v>
      </c>
      <c r="AC3027">
        <v>0</v>
      </c>
      <c r="AD3027">
        <v>0</v>
      </c>
      <c r="AE3027">
        <v>92.740637799384231</v>
      </c>
    </row>
    <row r="3028" spans="1:31" x14ac:dyDescent="0.3">
      <c r="A3028">
        <v>2715419</v>
      </c>
      <c r="B3028">
        <v>1</v>
      </c>
      <c r="C3028" t="s">
        <v>80</v>
      </c>
      <c r="D3028" t="s">
        <v>91</v>
      </c>
      <c r="E3028" t="s">
        <v>156</v>
      </c>
      <c r="F3028" t="s">
        <v>8692</v>
      </c>
      <c r="G3028" t="s">
        <v>185</v>
      </c>
      <c r="H3028" t="s">
        <v>153</v>
      </c>
      <c r="I3028" t="s">
        <v>136</v>
      </c>
      <c r="J3028" t="s">
        <v>137</v>
      </c>
      <c r="K3028" t="s">
        <v>138</v>
      </c>
      <c r="L3028" t="s">
        <v>8693</v>
      </c>
      <c r="M3028" t="s">
        <v>8694</v>
      </c>
      <c r="N3028">
        <v>7.7361111109999996</v>
      </c>
      <c r="O3028">
        <v>0</v>
      </c>
      <c r="P3028">
        <v>2</v>
      </c>
      <c r="Q3028">
        <v>0</v>
      </c>
      <c r="R3028">
        <v>6</v>
      </c>
      <c r="S3028">
        <v>0</v>
      </c>
      <c r="T3028">
        <v>2</v>
      </c>
      <c r="U3028">
        <v>0</v>
      </c>
      <c r="V3028">
        <v>0</v>
      </c>
      <c r="W3028">
        <v>0</v>
      </c>
      <c r="X3028">
        <v>4.0839976933998168</v>
      </c>
      <c r="Y3028">
        <v>0</v>
      </c>
      <c r="Z3028">
        <v>38.613586742421994</v>
      </c>
      <c r="AA3028">
        <v>0</v>
      </c>
      <c r="AB3028">
        <v>6.9595137230715007</v>
      </c>
      <c r="AC3028">
        <v>0</v>
      </c>
      <c r="AD3028">
        <v>0</v>
      </c>
      <c r="AE3028">
        <v>49.657098158893312</v>
      </c>
    </row>
    <row r="3029" spans="1:31" x14ac:dyDescent="0.3">
      <c r="A3029">
        <v>2715170</v>
      </c>
      <c r="B3029">
        <v>1</v>
      </c>
      <c r="C3029" t="s">
        <v>80</v>
      </c>
      <c r="D3029" t="s">
        <v>96</v>
      </c>
      <c r="E3029" t="s">
        <v>150</v>
      </c>
      <c r="F3029" t="s">
        <v>8695</v>
      </c>
      <c r="G3029" t="s">
        <v>152</v>
      </c>
      <c r="H3029" t="s">
        <v>153</v>
      </c>
      <c r="I3029" t="s">
        <v>136</v>
      </c>
      <c r="J3029" t="s">
        <v>137</v>
      </c>
      <c r="K3029" t="s">
        <v>138</v>
      </c>
      <c r="L3029" t="s">
        <v>8290</v>
      </c>
      <c r="M3029" t="s">
        <v>8696</v>
      </c>
      <c r="N3029">
        <v>0.42305555500000003</v>
      </c>
      <c r="O3029">
        <v>0</v>
      </c>
      <c r="P3029">
        <v>3016</v>
      </c>
      <c r="Q3029">
        <v>0</v>
      </c>
      <c r="R3029">
        <v>5</v>
      </c>
      <c r="S3029">
        <v>3</v>
      </c>
      <c r="T3029">
        <v>213</v>
      </c>
      <c r="U3029">
        <v>0</v>
      </c>
      <c r="V3029">
        <v>0</v>
      </c>
      <c r="W3029">
        <v>0</v>
      </c>
      <c r="X3029">
        <v>215.14043189586093</v>
      </c>
      <c r="Y3029">
        <v>0</v>
      </c>
      <c r="Z3029">
        <v>0</v>
      </c>
      <c r="AA3029">
        <v>16.535765939934315</v>
      </c>
      <c r="AB3029">
        <v>100.7369270886728</v>
      </c>
      <c r="AC3029">
        <v>0</v>
      </c>
      <c r="AD3029">
        <v>0</v>
      </c>
      <c r="AE3029">
        <v>332.41312492446804</v>
      </c>
    </row>
    <row r="3030" spans="1:31" x14ac:dyDescent="0.3">
      <c r="A3030">
        <v>2715568</v>
      </c>
      <c r="B3030">
        <v>1</v>
      </c>
      <c r="C3030" t="s">
        <v>80</v>
      </c>
      <c r="D3030" t="s">
        <v>106</v>
      </c>
      <c r="E3030" t="s">
        <v>132</v>
      </c>
      <c r="F3030" t="s">
        <v>8697</v>
      </c>
      <c r="G3030" t="s">
        <v>134</v>
      </c>
      <c r="H3030" t="s">
        <v>135</v>
      </c>
      <c r="I3030" t="s">
        <v>136</v>
      </c>
      <c r="J3030" t="s">
        <v>137</v>
      </c>
      <c r="K3030" t="s">
        <v>138</v>
      </c>
      <c r="L3030" t="s">
        <v>8698</v>
      </c>
      <c r="M3030" t="s">
        <v>8699</v>
      </c>
      <c r="N3030">
        <v>0.93638888799999997</v>
      </c>
      <c r="O3030">
        <v>0</v>
      </c>
      <c r="P3030">
        <v>133</v>
      </c>
      <c r="Q3030">
        <v>0</v>
      </c>
      <c r="R3030">
        <v>0</v>
      </c>
      <c r="S3030">
        <v>0</v>
      </c>
      <c r="T3030">
        <v>16</v>
      </c>
      <c r="U3030">
        <v>0</v>
      </c>
      <c r="V3030">
        <v>0</v>
      </c>
      <c r="W3030">
        <v>0</v>
      </c>
      <c r="X3030">
        <v>13.705784768414473</v>
      </c>
      <c r="Y3030">
        <v>0</v>
      </c>
      <c r="Z3030">
        <v>0</v>
      </c>
      <c r="AA3030">
        <v>0</v>
      </c>
      <c r="AB3030">
        <v>6.7220889682725984</v>
      </c>
      <c r="AC3030">
        <v>0</v>
      </c>
      <c r="AD3030">
        <v>0</v>
      </c>
      <c r="AE3030">
        <v>20.427873736687072</v>
      </c>
    </row>
    <row r="3031" spans="1:31" x14ac:dyDescent="0.3">
      <c r="A3031">
        <v>2714778</v>
      </c>
      <c r="B3031">
        <v>1</v>
      </c>
      <c r="C3031" t="s">
        <v>81</v>
      </c>
      <c r="D3031" t="s">
        <v>114</v>
      </c>
      <c r="E3031" t="s">
        <v>213</v>
      </c>
      <c r="F3031" t="s">
        <v>8700</v>
      </c>
      <c r="G3031" t="s">
        <v>152</v>
      </c>
      <c r="H3031" t="s">
        <v>153</v>
      </c>
      <c r="I3031" t="s">
        <v>136</v>
      </c>
      <c r="J3031" t="s">
        <v>137</v>
      </c>
      <c r="K3031" t="s">
        <v>138</v>
      </c>
      <c r="L3031" t="s">
        <v>8701</v>
      </c>
      <c r="M3031" t="s">
        <v>8702</v>
      </c>
      <c r="N3031">
        <v>1.433333333</v>
      </c>
      <c r="O3031">
        <v>0</v>
      </c>
      <c r="P3031">
        <v>256</v>
      </c>
      <c r="Q3031">
        <v>0</v>
      </c>
      <c r="R3031">
        <v>1</v>
      </c>
      <c r="S3031">
        <v>3</v>
      </c>
      <c r="T3031">
        <v>38</v>
      </c>
      <c r="U3031">
        <v>0</v>
      </c>
      <c r="V3031">
        <v>0</v>
      </c>
      <c r="W3031">
        <v>0</v>
      </c>
      <c r="X3031">
        <v>28.087313759045077</v>
      </c>
      <c r="Y3031">
        <v>0</v>
      </c>
      <c r="Z3031">
        <v>0</v>
      </c>
      <c r="AA3031">
        <v>4.0912970101464659</v>
      </c>
      <c r="AB3031">
        <v>3.9888371884000935</v>
      </c>
      <c r="AC3031">
        <v>0</v>
      </c>
      <c r="AD3031">
        <v>0</v>
      </c>
      <c r="AE3031">
        <v>36.167447957591634</v>
      </c>
    </row>
    <row r="3032" spans="1:31" x14ac:dyDescent="0.3">
      <c r="A3032">
        <v>2715319</v>
      </c>
      <c r="B3032">
        <v>1</v>
      </c>
      <c r="C3032" t="s">
        <v>80</v>
      </c>
      <c r="D3032" t="s">
        <v>93</v>
      </c>
      <c r="E3032" t="s">
        <v>161</v>
      </c>
      <c r="F3032" t="s">
        <v>8703</v>
      </c>
      <c r="G3032" t="s">
        <v>163</v>
      </c>
      <c r="H3032" t="s">
        <v>135</v>
      </c>
      <c r="I3032" t="s">
        <v>136</v>
      </c>
      <c r="J3032" t="s">
        <v>137</v>
      </c>
      <c r="K3032" t="s">
        <v>138</v>
      </c>
      <c r="L3032" t="s">
        <v>8704</v>
      </c>
      <c r="M3032" t="s">
        <v>8705</v>
      </c>
      <c r="N3032">
        <v>2.219166666</v>
      </c>
      <c r="O3032">
        <v>0</v>
      </c>
      <c r="P3032">
        <v>2</v>
      </c>
      <c r="Q3032">
        <v>0</v>
      </c>
      <c r="R3032">
        <v>3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</row>
    <row r="3033" spans="1:31" x14ac:dyDescent="0.3">
      <c r="A3033">
        <v>2715548</v>
      </c>
      <c r="B3033">
        <v>1</v>
      </c>
      <c r="C3033" t="s">
        <v>80</v>
      </c>
      <c r="D3033" t="s">
        <v>105</v>
      </c>
      <c r="E3033" t="s">
        <v>161</v>
      </c>
      <c r="F3033" t="s">
        <v>8706</v>
      </c>
      <c r="G3033" t="s">
        <v>163</v>
      </c>
      <c r="H3033" t="s">
        <v>135</v>
      </c>
      <c r="I3033" t="s">
        <v>136</v>
      </c>
      <c r="J3033" t="s">
        <v>137</v>
      </c>
      <c r="K3033" t="s">
        <v>138</v>
      </c>
      <c r="L3033" t="s">
        <v>8707</v>
      </c>
      <c r="M3033" t="s">
        <v>8708</v>
      </c>
      <c r="N3033">
        <v>1.321388888</v>
      </c>
      <c r="O3033">
        <v>0</v>
      </c>
      <c r="P3033">
        <v>2</v>
      </c>
      <c r="Q3033">
        <v>0</v>
      </c>
      <c r="R3033">
        <v>17</v>
      </c>
      <c r="S3033">
        <v>0</v>
      </c>
      <c r="T3033">
        <v>6</v>
      </c>
      <c r="U3033">
        <v>0</v>
      </c>
      <c r="V3033">
        <v>0</v>
      </c>
      <c r="W3033">
        <v>0</v>
      </c>
      <c r="X3033">
        <v>0.58922636342333334</v>
      </c>
      <c r="Y3033">
        <v>0</v>
      </c>
      <c r="Z3033">
        <v>5.8543793043398242</v>
      </c>
      <c r="AA3033">
        <v>0</v>
      </c>
      <c r="AB3033">
        <v>2.9244176633764751</v>
      </c>
      <c r="AC3033">
        <v>0</v>
      </c>
      <c r="AD3033">
        <v>0</v>
      </c>
      <c r="AE3033">
        <v>9.3680233311396321</v>
      </c>
    </row>
    <row r="3034" spans="1:31" x14ac:dyDescent="0.3">
      <c r="A3034">
        <v>2715502</v>
      </c>
      <c r="B3034">
        <v>1</v>
      </c>
      <c r="C3034" t="s">
        <v>81</v>
      </c>
      <c r="D3034" t="s">
        <v>126</v>
      </c>
      <c r="E3034" t="s">
        <v>213</v>
      </c>
      <c r="F3034" t="s">
        <v>8709</v>
      </c>
      <c r="G3034" t="s">
        <v>152</v>
      </c>
      <c r="H3034" t="s">
        <v>153</v>
      </c>
      <c r="I3034" t="s">
        <v>136</v>
      </c>
      <c r="J3034" t="s">
        <v>137</v>
      </c>
      <c r="K3034" t="s">
        <v>138</v>
      </c>
      <c r="L3034" t="s">
        <v>8710</v>
      </c>
      <c r="M3034" t="s">
        <v>8711</v>
      </c>
      <c r="N3034">
        <v>0.29305555500000002</v>
      </c>
      <c r="O3034">
        <v>3</v>
      </c>
      <c r="P3034">
        <v>654</v>
      </c>
      <c r="Q3034">
        <v>23</v>
      </c>
      <c r="R3034">
        <v>201</v>
      </c>
      <c r="S3034">
        <v>8</v>
      </c>
      <c r="T3034">
        <v>47</v>
      </c>
      <c r="U3034">
        <v>0</v>
      </c>
      <c r="V3034">
        <v>0</v>
      </c>
      <c r="W3034">
        <v>0.17894222403749999</v>
      </c>
      <c r="X3034">
        <v>15.37619600774133</v>
      </c>
      <c r="Y3034">
        <v>15.874862832777399</v>
      </c>
      <c r="Z3034">
        <v>9.2200239521597993</v>
      </c>
      <c r="AA3034">
        <v>8.4966153723000009</v>
      </c>
      <c r="AB3034">
        <v>5.2151162781909015</v>
      </c>
      <c r="AC3034">
        <v>0</v>
      </c>
      <c r="AD3034">
        <v>0</v>
      </c>
      <c r="AE3034">
        <v>54.361756667206933</v>
      </c>
    </row>
    <row r="3035" spans="1:31" x14ac:dyDescent="0.3">
      <c r="A3035">
        <v>2714984</v>
      </c>
      <c r="B3035">
        <v>2</v>
      </c>
      <c r="C3035" t="s">
        <v>80</v>
      </c>
      <c r="D3035" t="s">
        <v>96</v>
      </c>
      <c r="E3035" t="s">
        <v>156</v>
      </c>
      <c r="F3035" t="s">
        <v>8712</v>
      </c>
      <c r="G3035" t="s">
        <v>185</v>
      </c>
      <c r="H3035" t="s">
        <v>153</v>
      </c>
      <c r="I3035" t="s">
        <v>136</v>
      </c>
      <c r="J3035" t="s">
        <v>137</v>
      </c>
      <c r="K3035" t="s">
        <v>138</v>
      </c>
      <c r="L3035" t="s">
        <v>8686</v>
      </c>
      <c r="M3035" t="s">
        <v>8713</v>
      </c>
      <c r="N3035">
        <v>4.1297222219999998</v>
      </c>
      <c r="O3035">
        <v>0</v>
      </c>
      <c r="P3035">
        <v>420</v>
      </c>
      <c r="Q3035">
        <v>0</v>
      </c>
      <c r="R3035">
        <v>0</v>
      </c>
      <c r="S3035">
        <v>8</v>
      </c>
      <c r="T3035">
        <v>16</v>
      </c>
      <c r="U3035">
        <v>0</v>
      </c>
      <c r="V3035">
        <v>0</v>
      </c>
      <c r="W3035">
        <v>0</v>
      </c>
      <c r="X3035">
        <v>162.23047581055252</v>
      </c>
      <c r="Y3035">
        <v>0</v>
      </c>
      <c r="Z3035">
        <v>0</v>
      </c>
      <c r="AA3035">
        <v>85.704604668996495</v>
      </c>
      <c r="AB3035">
        <v>4.852341934839167</v>
      </c>
      <c r="AC3035">
        <v>0</v>
      </c>
      <c r="AD3035">
        <v>0</v>
      </c>
      <c r="AE3035">
        <v>252.78742241438817</v>
      </c>
    </row>
    <row r="3036" spans="1:31" x14ac:dyDescent="0.3">
      <c r="A3036">
        <v>2714792</v>
      </c>
      <c r="B3036">
        <v>1</v>
      </c>
      <c r="C3036" t="s">
        <v>81</v>
      </c>
      <c r="D3036" t="s">
        <v>118</v>
      </c>
      <c r="E3036" t="s">
        <v>156</v>
      </c>
      <c r="F3036" t="s">
        <v>8574</v>
      </c>
      <c r="G3036" t="s">
        <v>152</v>
      </c>
      <c r="H3036" t="s">
        <v>153</v>
      </c>
      <c r="I3036" t="s">
        <v>490</v>
      </c>
      <c r="J3036" t="s">
        <v>137</v>
      </c>
      <c r="K3036" t="s">
        <v>138</v>
      </c>
      <c r="L3036" t="s">
        <v>8714</v>
      </c>
      <c r="M3036" t="s">
        <v>8715</v>
      </c>
      <c r="N3036">
        <v>1.2500000000000001E-2</v>
      </c>
      <c r="O3036">
        <v>0</v>
      </c>
      <c r="P3036">
        <v>343</v>
      </c>
      <c r="Q3036">
        <v>10</v>
      </c>
      <c r="R3036">
        <v>79</v>
      </c>
      <c r="S3036">
        <v>7</v>
      </c>
      <c r="T3036">
        <v>68</v>
      </c>
      <c r="U3036">
        <v>1</v>
      </c>
      <c r="V3036">
        <v>0</v>
      </c>
      <c r="W3036">
        <v>0</v>
      </c>
      <c r="X3036">
        <v>0.71510373186929987</v>
      </c>
      <c r="Y3036">
        <v>3.0803019615787505E-2</v>
      </c>
      <c r="Z3036">
        <v>0.22638328227840002</v>
      </c>
      <c r="AA3036">
        <v>2.1980805709622628</v>
      </c>
      <c r="AB3036">
        <v>0.13965940843117497</v>
      </c>
      <c r="AC3036">
        <v>4.8102077779500005</v>
      </c>
      <c r="AD3036">
        <v>0</v>
      </c>
      <c r="AE3036">
        <v>8.1202377911069252</v>
      </c>
    </row>
    <row r="3037" spans="1:31" x14ac:dyDescent="0.3">
      <c r="A3037">
        <v>2715356</v>
      </c>
      <c r="B3037">
        <v>1</v>
      </c>
      <c r="C3037" t="s">
        <v>81</v>
      </c>
      <c r="D3037" t="s">
        <v>128</v>
      </c>
      <c r="E3037" t="s">
        <v>132</v>
      </c>
      <c r="F3037" t="s">
        <v>8716</v>
      </c>
      <c r="G3037" t="s">
        <v>134</v>
      </c>
      <c r="H3037" t="s">
        <v>135</v>
      </c>
      <c r="I3037" t="s">
        <v>136</v>
      </c>
      <c r="J3037" t="s">
        <v>137</v>
      </c>
      <c r="K3037" t="s">
        <v>138</v>
      </c>
      <c r="L3037" t="s">
        <v>7941</v>
      </c>
      <c r="M3037" t="s">
        <v>8717</v>
      </c>
      <c r="N3037">
        <v>2.5580555550000001</v>
      </c>
      <c r="O3037">
        <v>0</v>
      </c>
      <c r="P3037">
        <v>135</v>
      </c>
      <c r="Q3037">
        <v>0</v>
      </c>
      <c r="R3037">
        <v>0</v>
      </c>
      <c r="S3037">
        <v>0</v>
      </c>
      <c r="T3037">
        <v>8</v>
      </c>
      <c r="U3037">
        <v>0</v>
      </c>
      <c r="V3037">
        <v>0</v>
      </c>
      <c r="W3037">
        <v>0</v>
      </c>
      <c r="X3037">
        <v>35.725029124155313</v>
      </c>
      <c r="Y3037">
        <v>0</v>
      </c>
      <c r="Z3037">
        <v>0</v>
      </c>
      <c r="AA3037">
        <v>0</v>
      </c>
      <c r="AB3037">
        <v>1.2427311550654181</v>
      </c>
      <c r="AC3037">
        <v>0</v>
      </c>
      <c r="AD3037">
        <v>0</v>
      </c>
      <c r="AE3037">
        <v>36.967760279220734</v>
      </c>
    </row>
    <row r="3038" spans="1:31" x14ac:dyDescent="0.3">
      <c r="A3038">
        <v>2715479</v>
      </c>
      <c r="B3038">
        <v>1</v>
      </c>
      <c r="C3038" t="s">
        <v>80</v>
      </c>
      <c r="D3038" t="s">
        <v>92</v>
      </c>
      <c r="E3038" t="s">
        <v>145</v>
      </c>
      <c r="F3038" t="s">
        <v>7725</v>
      </c>
      <c r="G3038" t="s">
        <v>230</v>
      </c>
      <c r="H3038" t="s">
        <v>135</v>
      </c>
      <c r="I3038" t="s">
        <v>136</v>
      </c>
      <c r="J3038" t="s">
        <v>137</v>
      </c>
      <c r="K3038" t="s">
        <v>138</v>
      </c>
      <c r="L3038" t="s">
        <v>8718</v>
      </c>
      <c r="M3038" t="s">
        <v>8719</v>
      </c>
      <c r="N3038">
        <v>2.761111111</v>
      </c>
      <c r="O3038">
        <v>0</v>
      </c>
      <c r="P3038">
        <v>1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1.5805169984066398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1.5805169984066398</v>
      </c>
    </row>
    <row r="3039" spans="1:31" x14ac:dyDescent="0.3">
      <c r="A3039">
        <v>2714692</v>
      </c>
      <c r="B3039">
        <v>1</v>
      </c>
      <c r="C3039" t="s">
        <v>80</v>
      </c>
      <c r="D3039" t="s">
        <v>83</v>
      </c>
      <c r="E3039" t="s">
        <v>213</v>
      </c>
      <c r="F3039" t="s">
        <v>8720</v>
      </c>
      <c r="G3039" t="s">
        <v>152</v>
      </c>
      <c r="H3039" t="s">
        <v>153</v>
      </c>
      <c r="I3039" t="s">
        <v>136</v>
      </c>
      <c r="J3039" t="s">
        <v>137</v>
      </c>
      <c r="K3039" t="s">
        <v>138</v>
      </c>
      <c r="L3039" t="s">
        <v>8721</v>
      </c>
      <c r="M3039" t="s">
        <v>8722</v>
      </c>
      <c r="N3039">
        <v>0.445833333</v>
      </c>
      <c r="O3039">
        <v>2</v>
      </c>
      <c r="P3039">
        <v>0</v>
      </c>
      <c r="Q3039">
        <v>4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9.8466232420937522E-2</v>
      </c>
      <c r="X3039">
        <v>0</v>
      </c>
      <c r="Y3039">
        <v>1.7615526176935254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1.860018850114463</v>
      </c>
    </row>
    <row r="3040" spans="1:31" x14ac:dyDescent="0.3">
      <c r="A3040">
        <v>2715339</v>
      </c>
      <c r="B3040">
        <v>1</v>
      </c>
      <c r="C3040" t="s">
        <v>81</v>
      </c>
      <c r="D3040" t="s">
        <v>127</v>
      </c>
      <c r="E3040" t="s">
        <v>132</v>
      </c>
      <c r="F3040" t="s">
        <v>8723</v>
      </c>
      <c r="G3040" t="s">
        <v>1696</v>
      </c>
      <c r="H3040" t="s">
        <v>135</v>
      </c>
      <c r="I3040" t="s">
        <v>136</v>
      </c>
      <c r="J3040" t="s">
        <v>137</v>
      </c>
      <c r="K3040" t="s">
        <v>138</v>
      </c>
      <c r="L3040" t="s">
        <v>8724</v>
      </c>
      <c r="M3040" t="s">
        <v>8725</v>
      </c>
      <c r="N3040">
        <v>3.8805555549999999</v>
      </c>
      <c r="O3040">
        <v>0</v>
      </c>
      <c r="P3040">
        <v>0</v>
      </c>
      <c r="Q3040">
        <v>0</v>
      </c>
      <c r="R3040">
        <v>0</v>
      </c>
      <c r="S3040">
        <v>2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29.487074195128898</v>
      </c>
      <c r="AB3040">
        <v>0</v>
      </c>
      <c r="AC3040">
        <v>0</v>
      </c>
      <c r="AD3040">
        <v>0</v>
      </c>
      <c r="AE3040">
        <v>29.487074195128898</v>
      </c>
    </row>
    <row r="3041" spans="1:31" x14ac:dyDescent="0.3">
      <c r="A3041">
        <v>2715007</v>
      </c>
      <c r="B3041">
        <v>1</v>
      </c>
      <c r="C3041" t="s">
        <v>80</v>
      </c>
      <c r="D3041" t="s">
        <v>101</v>
      </c>
      <c r="E3041" t="s">
        <v>156</v>
      </c>
      <c r="F3041" t="s">
        <v>8726</v>
      </c>
      <c r="G3041" t="s">
        <v>185</v>
      </c>
      <c r="H3041" t="s">
        <v>153</v>
      </c>
      <c r="I3041" t="s">
        <v>136</v>
      </c>
      <c r="J3041" t="s">
        <v>137</v>
      </c>
      <c r="K3041" t="s">
        <v>138</v>
      </c>
      <c r="L3041" t="s">
        <v>8727</v>
      </c>
      <c r="M3041" t="s">
        <v>8728</v>
      </c>
      <c r="N3041">
        <v>2.020277777</v>
      </c>
      <c r="O3041">
        <v>0</v>
      </c>
      <c r="P3041">
        <v>0</v>
      </c>
      <c r="Q3041">
        <v>0</v>
      </c>
      <c r="R3041">
        <v>2</v>
      </c>
      <c r="S3041">
        <v>0</v>
      </c>
      <c r="T3041">
        <v>1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2.334797600785</v>
      </c>
      <c r="AC3041">
        <v>0</v>
      </c>
      <c r="AD3041">
        <v>0</v>
      </c>
      <c r="AE3041">
        <v>2.334797600785</v>
      </c>
    </row>
    <row r="3042" spans="1:31" x14ac:dyDescent="0.3">
      <c r="A3042">
        <v>2714635</v>
      </c>
      <c r="B3042">
        <v>2</v>
      </c>
      <c r="C3042" t="s">
        <v>80</v>
      </c>
      <c r="D3042" t="s">
        <v>96</v>
      </c>
      <c r="E3042" t="s">
        <v>213</v>
      </c>
      <c r="F3042" t="s">
        <v>5864</v>
      </c>
      <c r="G3042" t="s">
        <v>152</v>
      </c>
      <c r="H3042" t="s">
        <v>153</v>
      </c>
      <c r="I3042" t="s">
        <v>136</v>
      </c>
      <c r="J3042" t="s">
        <v>137</v>
      </c>
      <c r="K3042" t="s">
        <v>138</v>
      </c>
      <c r="L3042" t="s">
        <v>8729</v>
      </c>
      <c r="M3042" t="s">
        <v>8730</v>
      </c>
      <c r="N3042">
        <v>1.321388888</v>
      </c>
      <c r="O3042">
        <v>2</v>
      </c>
      <c r="P3042">
        <v>952</v>
      </c>
      <c r="Q3042">
        <v>5</v>
      </c>
      <c r="R3042">
        <v>0</v>
      </c>
      <c r="S3042">
        <v>16</v>
      </c>
      <c r="T3042">
        <v>18</v>
      </c>
      <c r="U3042">
        <v>1</v>
      </c>
      <c r="V3042">
        <v>0</v>
      </c>
      <c r="W3042">
        <v>28.352231253216633</v>
      </c>
      <c r="X3042">
        <v>121.97365683536488</v>
      </c>
      <c r="Y3042">
        <v>29.893466382987036</v>
      </c>
      <c r="Z3042">
        <v>0</v>
      </c>
      <c r="AA3042">
        <v>94.614649457379855</v>
      </c>
      <c r="AB3042">
        <v>18.552079855466776</v>
      </c>
      <c r="AC3042">
        <v>3.3991393620932753</v>
      </c>
      <c r="AD3042">
        <v>0</v>
      </c>
      <c r="AE3042">
        <v>296.78522314650843</v>
      </c>
    </row>
    <row r="3043" spans="1:31" x14ac:dyDescent="0.3">
      <c r="A3043">
        <v>2714755</v>
      </c>
      <c r="B3043">
        <v>1</v>
      </c>
      <c r="C3043" t="s">
        <v>81</v>
      </c>
      <c r="D3043" t="s">
        <v>112</v>
      </c>
      <c r="E3043" t="s">
        <v>150</v>
      </c>
      <c r="F3043" t="s">
        <v>8731</v>
      </c>
      <c r="G3043" t="s">
        <v>152</v>
      </c>
      <c r="H3043" t="s">
        <v>153</v>
      </c>
      <c r="I3043" t="s">
        <v>136</v>
      </c>
      <c r="J3043" t="s">
        <v>137</v>
      </c>
      <c r="K3043" t="s">
        <v>138</v>
      </c>
      <c r="L3043" t="s">
        <v>7884</v>
      </c>
      <c r="M3043" t="s">
        <v>8732</v>
      </c>
      <c r="N3043">
        <v>7.4999999999999997E-2</v>
      </c>
      <c r="O3043">
        <v>31</v>
      </c>
      <c r="P3043">
        <v>17349</v>
      </c>
      <c r="Q3043">
        <v>40</v>
      </c>
      <c r="R3043">
        <v>867</v>
      </c>
      <c r="S3043">
        <v>43</v>
      </c>
      <c r="T3043">
        <v>1980</v>
      </c>
      <c r="U3043">
        <v>8</v>
      </c>
      <c r="V3043">
        <v>2</v>
      </c>
      <c r="W3043">
        <v>1.6201050230484</v>
      </c>
      <c r="X3043">
        <v>100.53591163614325</v>
      </c>
      <c r="Y3043">
        <v>4.5283316654652745</v>
      </c>
      <c r="Z3043">
        <v>5.3976449693088053</v>
      </c>
      <c r="AA3043">
        <v>18.613482016940555</v>
      </c>
      <c r="AB3043">
        <v>36.187321229895574</v>
      </c>
      <c r="AC3043">
        <v>5.6142468753165016</v>
      </c>
      <c r="AD3043">
        <v>0.30820454629064997</v>
      </c>
      <c r="AE3043">
        <v>172.805247962409</v>
      </c>
    </row>
    <row r="3044" spans="1:31" x14ac:dyDescent="0.3">
      <c r="A3044">
        <v>2715396</v>
      </c>
      <c r="B3044">
        <v>1</v>
      </c>
      <c r="C3044" t="s">
        <v>80</v>
      </c>
      <c r="D3044" t="s">
        <v>82</v>
      </c>
      <c r="E3044" t="s">
        <v>150</v>
      </c>
      <c r="F3044" t="s">
        <v>7658</v>
      </c>
      <c r="G3044" t="s">
        <v>152</v>
      </c>
      <c r="H3044" t="s">
        <v>153</v>
      </c>
      <c r="I3044" t="s">
        <v>136</v>
      </c>
      <c r="J3044" t="s">
        <v>137</v>
      </c>
      <c r="K3044" t="s">
        <v>138</v>
      </c>
      <c r="L3044" t="s">
        <v>8733</v>
      </c>
      <c r="M3044" t="s">
        <v>8526</v>
      </c>
      <c r="N3044">
        <v>2.9741666659999999</v>
      </c>
      <c r="O3044">
        <v>0</v>
      </c>
      <c r="P3044">
        <v>480</v>
      </c>
      <c r="Q3044">
        <v>0</v>
      </c>
      <c r="R3044">
        <v>0</v>
      </c>
      <c r="S3044">
        <v>3</v>
      </c>
      <c r="T3044">
        <v>2006</v>
      </c>
      <c r="U3044">
        <v>0</v>
      </c>
      <c r="V3044">
        <v>0</v>
      </c>
      <c r="W3044">
        <v>0</v>
      </c>
      <c r="X3044">
        <v>226.36754976331341</v>
      </c>
      <c r="Y3044">
        <v>0</v>
      </c>
      <c r="Z3044">
        <v>0</v>
      </c>
      <c r="AA3044">
        <v>113.73977247512967</v>
      </c>
      <c r="AB3044">
        <v>2382.1570073253893</v>
      </c>
      <c r="AC3044">
        <v>0</v>
      </c>
      <c r="AD3044">
        <v>0</v>
      </c>
      <c r="AE3044">
        <v>2722.2643295638322</v>
      </c>
    </row>
    <row r="3045" spans="1:31" x14ac:dyDescent="0.3">
      <c r="A3045">
        <v>2715542</v>
      </c>
      <c r="B3045">
        <v>1</v>
      </c>
      <c r="C3045" t="s">
        <v>80</v>
      </c>
      <c r="D3045" t="s">
        <v>100</v>
      </c>
      <c r="E3045" t="s">
        <v>145</v>
      </c>
      <c r="F3045" t="s">
        <v>8734</v>
      </c>
      <c r="G3045" t="s">
        <v>230</v>
      </c>
      <c r="H3045" t="s">
        <v>135</v>
      </c>
      <c r="I3045" t="s">
        <v>136</v>
      </c>
      <c r="J3045" t="s">
        <v>137</v>
      </c>
      <c r="K3045" t="s">
        <v>138</v>
      </c>
      <c r="L3045" t="s">
        <v>8735</v>
      </c>
      <c r="M3045" t="s">
        <v>8736</v>
      </c>
      <c r="N3045">
        <v>2.7022222220000001</v>
      </c>
      <c r="O3045">
        <v>0</v>
      </c>
      <c r="P3045">
        <v>1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0.66571423893197323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0.66571423893197323</v>
      </c>
    </row>
    <row r="3046" spans="1:31" x14ac:dyDescent="0.3">
      <c r="A3046">
        <v>2714606</v>
      </c>
      <c r="B3046">
        <v>1</v>
      </c>
      <c r="C3046" t="s">
        <v>80</v>
      </c>
      <c r="D3046" t="s">
        <v>91</v>
      </c>
      <c r="E3046" t="s">
        <v>150</v>
      </c>
      <c r="F3046" t="s">
        <v>151</v>
      </c>
      <c r="G3046" t="s">
        <v>152</v>
      </c>
      <c r="H3046" t="s">
        <v>153</v>
      </c>
      <c r="I3046" t="s">
        <v>136</v>
      </c>
      <c r="J3046" t="s">
        <v>137</v>
      </c>
      <c r="K3046" t="s">
        <v>138</v>
      </c>
      <c r="L3046" t="s">
        <v>8737</v>
      </c>
      <c r="M3046" t="s">
        <v>8738</v>
      </c>
      <c r="N3046">
        <v>0.257222222</v>
      </c>
      <c r="O3046">
        <v>15</v>
      </c>
      <c r="P3046">
        <v>239</v>
      </c>
      <c r="Q3046">
        <v>25</v>
      </c>
      <c r="R3046">
        <v>71</v>
      </c>
      <c r="S3046">
        <v>17</v>
      </c>
      <c r="T3046">
        <v>221</v>
      </c>
      <c r="U3046">
        <v>1</v>
      </c>
      <c r="V3046">
        <v>0</v>
      </c>
      <c r="W3046">
        <v>3.9084460109257648</v>
      </c>
      <c r="X3046">
        <v>13.412325713852406</v>
      </c>
      <c r="Y3046">
        <v>2.0453071215186118</v>
      </c>
      <c r="Z3046">
        <v>1.0953012472007484</v>
      </c>
      <c r="AA3046">
        <v>37.574476630135194</v>
      </c>
      <c r="AB3046">
        <v>36.225808485253445</v>
      </c>
      <c r="AC3046">
        <v>1.8548988184409367</v>
      </c>
      <c r="AD3046">
        <v>0</v>
      </c>
      <c r="AE3046">
        <v>96.116564027327115</v>
      </c>
    </row>
    <row r="3047" spans="1:31" x14ac:dyDescent="0.3">
      <c r="A3047">
        <v>2715147</v>
      </c>
      <c r="B3047">
        <v>1</v>
      </c>
      <c r="C3047" t="s">
        <v>81</v>
      </c>
      <c r="D3047" t="s">
        <v>127</v>
      </c>
      <c r="E3047" t="s">
        <v>161</v>
      </c>
      <c r="F3047" t="s">
        <v>8739</v>
      </c>
      <c r="G3047" t="s">
        <v>163</v>
      </c>
      <c r="H3047" t="s">
        <v>135</v>
      </c>
      <c r="I3047" t="s">
        <v>136</v>
      </c>
      <c r="J3047" t="s">
        <v>137</v>
      </c>
      <c r="K3047" t="s">
        <v>138</v>
      </c>
      <c r="L3047" t="s">
        <v>8740</v>
      </c>
      <c r="M3047" t="s">
        <v>8741</v>
      </c>
      <c r="N3047">
        <v>5.324166666</v>
      </c>
      <c r="O3047">
        <v>0</v>
      </c>
      <c r="P3047">
        <v>1</v>
      </c>
      <c r="Q3047">
        <v>0</v>
      </c>
      <c r="R3047">
        <v>3</v>
      </c>
      <c r="S3047">
        <v>0</v>
      </c>
      <c r="T3047">
        <v>7</v>
      </c>
      <c r="U3047">
        <v>0</v>
      </c>
      <c r="V3047">
        <v>0</v>
      </c>
      <c r="W3047">
        <v>0</v>
      </c>
      <c r="X3047">
        <v>0.97969338156666663</v>
      </c>
      <c r="Y3047">
        <v>0</v>
      </c>
      <c r="Z3047">
        <v>8.078153804979646</v>
      </c>
      <c r="AA3047">
        <v>0</v>
      </c>
      <c r="AB3047">
        <v>10.845010452517343</v>
      </c>
      <c r="AC3047">
        <v>0</v>
      </c>
      <c r="AD3047">
        <v>0</v>
      </c>
      <c r="AE3047">
        <v>19.902857639063654</v>
      </c>
    </row>
    <row r="3048" spans="1:31" x14ac:dyDescent="0.3">
      <c r="A3048">
        <v>2715442</v>
      </c>
      <c r="B3048">
        <v>1</v>
      </c>
      <c r="C3048" t="s">
        <v>81</v>
      </c>
      <c r="D3048" t="s">
        <v>128</v>
      </c>
      <c r="E3048" t="s">
        <v>161</v>
      </c>
      <c r="F3048" t="s">
        <v>8742</v>
      </c>
      <c r="G3048" t="s">
        <v>202</v>
      </c>
      <c r="H3048" t="s">
        <v>135</v>
      </c>
      <c r="I3048" t="s">
        <v>136</v>
      </c>
      <c r="J3048" t="s">
        <v>137</v>
      </c>
      <c r="K3048" t="s">
        <v>138</v>
      </c>
      <c r="L3048" t="s">
        <v>8743</v>
      </c>
      <c r="M3048" t="s">
        <v>8744</v>
      </c>
      <c r="N3048">
        <v>5.2477777769999996</v>
      </c>
      <c r="O3048">
        <v>0</v>
      </c>
      <c r="P3048">
        <v>40</v>
      </c>
      <c r="Q3048">
        <v>0</v>
      </c>
      <c r="R3048">
        <v>0</v>
      </c>
      <c r="S3048">
        <v>0</v>
      </c>
      <c r="T3048">
        <v>7</v>
      </c>
      <c r="U3048">
        <v>0</v>
      </c>
      <c r="V3048">
        <v>0</v>
      </c>
      <c r="W3048">
        <v>0</v>
      </c>
      <c r="X3048">
        <v>21.659950888893924</v>
      </c>
      <c r="Y3048">
        <v>0</v>
      </c>
      <c r="Z3048">
        <v>0</v>
      </c>
      <c r="AA3048">
        <v>0</v>
      </c>
      <c r="AB3048">
        <v>15.877732305370236</v>
      </c>
      <c r="AC3048">
        <v>0</v>
      </c>
      <c r="AD3048">
        <v>0</v>
      </c>
      <c r="AE3048">
        <v>37.537683194264162</v>
      </c>
    </row>
    <row r="3049" spans="1:31" x14ac:dyDescent="0.3">
      <c r="A3049">
        <v>2715416</v>
      </c>
      <c r="B3049">
        <v>1</v>
      </c>
      <c r="C3049" t="s">
        <v>81</v>
      </c>
      <c r="D3049" t="s">
        <v>123</v>
      </c>
      <c r="E3049" t="s">
        <v>173</v>
      </c>
      <c r="F3049" t="s">
        <v>8745</v>
      </c>
      <c r="G3049" t="s">
        <v>152</v>
      </c>
      <c r="H3049" t="s">
        <v>153</v>
      </c>
      <c r="I3049" t="s">
        <v>136</v>
      </c>
      <c r="J3049" t="s">
        <v>137</v>
      </c>
      <c r="K3049" t="s">
        <v>138</v>
      </c>
      <c r="L3049" t="s">
        <v>8746</v>
      </c>
      <c r="M3049" t="s">
        <v>8747</v>
      </c>
      <c r="N3049">
        <v>0.45694444400000001</v>
      </c>
      <c r="O3049">
        <v>10</v>
      </c>
      <c r="P3049">
        <v>3179</v>
      </c>
      <c r="Q3049">
        <v>80</v>
      </c>
      <c r="R3049">
        <v>16</v>
      </c>
      <c r="S3049">
        <v>21</v>
      </c>
      <c r="T3049">
        <v>149</v>
      </c>
      <c r="U3049">
        <v>3</v>
      </c>
      <c r="V3049">
        <v>1</v>
      </c>
      <c r="W3049">
        <v>0.17557956192000002</v>
      </c>
      <c r="X3049">
        <v>269.56846576162832</v>
      </c>
      <c r="Y3049">
        <v>1.3181068146288004</v>
      </c>
      <c r="Z3049">
        <v>1.3877425966380084</v>
      </c>
      <c r="AA3049">
        <v>7.7861378839419366</v>
      </c>
      <c r="AB3049">
        <v>62.699524053644105</v>
      </c>
      <c r="AC3049">
        <v>263.10582625413622</v>
      </c>
      <c r="AD3049">
        <v>4.9568793562477005</v>
      </c>
      <c r="AE3049">
        <v>610.99826228278505</v>
      </c>
    </row>
    <row r="3050" spans="1:31" x14ac:dyDescent="0.3">
      <c r="A3050">
        <v>2715273</v>
      </c>
      <c r="B3050">
        <v>1</v>
      </c>
      <c r="C3050" t="s">
        <v>80</v>
      </c>
      <c r="D3050" t="s">
        <v>100</v>
      </c>
      <c r="E3050" t="s">
        <v>213</v>
      </c>
      <c r="F3050" t="s">
        <v>8748</v>
      </c>
      <c r="G3050" t="s">
        <v>152</v>
      </c>
      <c r="H3050" t="s">
        <v>153</v>
      </c>
      <c r="I3050" t="s">
        <v>136</v>
      </c>
      <c r="J3050" t="s">
        <v>137</v>
      </c>
      <c r="K3050" t="s">
        <v>138</v>
      </c>
      <c r="L3050" t="s">
        <v>8749</v>
      </c>
      <c r="M3050" t="s">
        <v>8750</v>
      </c>
      <c r="N3050">
        <v>0.94361111099999995</v>
      </c>
      <c r="O3050">
        <v>5</v>
      </c>
      <c r="P3050">
        <v>137</v>
      </c>
      <c r="Q3050">
        <v>5</v>
      </c>
      <c r="R3050">
        <v>14</v>
      </c>
      <c r="S3050">
        <v>16</v>
      </c>
      <c r="T3050">
        <v>30</v>
      </c>
      <c r="U3050">
        <v>0</v>
      </c>
      <c r="V3050">
        <v>1</v>
      </c>
      <c r="W3050">
        <v>1.0895687544299777</v>
      </c>
      <c r="X3050">
        <v>22.654641258066608</v>
      </c>
      <c r="Y3050">
        <v>3.0034922331661664</v>
      </c>
      <c r="Z3050">
        <v>2.941992874972867</v>
      </c>
      <c r="AA3050">
        <v>89.569618734124958</v>
      </c>
      <c r="AB3050">
        <v>9.845089649470383</v>
      </c>
      <c r="AC3050">
        <v>0</v>
      </c>
      <c r="AD3050">
        <v>1.948516138315787</v>
      </c>
      <c r="AE3050">
        <v>131.05291964254675</v>
      </c>
    </row>
    <row r="3051" spans="1:31" x14ac:dyDescent="0.3">
      <c r="A3051">
        <v>2714610</v>
      </c>
      <c r="B3051">
        <v>3</v>
      </c>
      <c r="C3051" t="s">
        <v>80</v>
      </c>
      <c r="D3051" t="s">
        <v>87</v>
      </c>
      <c r="E3051" t="s">
        <v>200</v>
      </c>
      <c r="F3051" t="s">
        <v>8751</v>
      </c>
      <c r="G3051" t="s">
        <v>158</v>
      </c>
      <c r="H3051" t="s">
        <v>135</v>
      </c>
      <c r="I3051" t="s">
        <v>136</v>
      </c>
      <c r="J3051" t="s">
        <v>3</v>
      </c>
      <c r="K3051" t="s">
        <v>138</v>
      </c>
      <c r="L3051" t="s">
        <v>8752</v>
      </c>
      <c r="M3051" t="s">
        <v>8753</v>
      </c>
      <c r="N3051">
        <v>5.7802777770000002</v>
      </c>
      <c r="O3051">
        <v>0</v>
      </c>
      <c r="P3051">
        <v>63</v>
      </c>
      <c r="Q3051">
        <v>0</v>
      </c>
      <c r="R3051">
        <v>0</v>
      </c>
      <c r="S3051">
        <v>0</v>
      </c>
      <c r="T3051">
        <v>40</v>
      </c>
      <c r="U3051">
        <v>0</v>
      </c>
      <c r="V3051">
        <v>0</v>
      </c>
      <c r="W3051">
        <v>0</v>
      </c>
      <c r="X3051">
        <v>67.792636855029016</v>
      </c>
      <c r="Y3051">
        <v>0</v>
      </c>
      <c r="Z3051">
        <v>0</v>
      </c>
      <c r="AA3051">
        <v>0</v>
      </c>
      <c r="AB3051">
        <v>101.55195029273446</v>
      </c>
      <c r="AC3051">
        <v>0</v>
      </c>
      <c r="AD3051">
        <v>0</v>
      </c>
      <c r="AE3051">
        <v>169.34458714776349</v>
      </c>
    </row>
    <row r="3052" spans="1:31" x14ac:dyDescent="0.3">
      <c r="A3052">
        <v>2715130</v>
      </c>
      <c r="B3052">
        <v>1</v>
      </c>
      <c r="C3052" t="s">
        <v>81</v>
      </c>
      <c r="D3052" t="s">
        <v>123</v>
      </c>
      <c r="E3052" t="s">
        <v>161</v>
      </c>
      <c r="F3052" t="s">
        <v>8754</v>
      </c>
      <c r="G3052" t="s">
        <v>163</v>
      </c>
      <c r="H3052" t="s">
        <v>135</v>
      </c>
      <c r="I3052" t="s">
        <v>136</v>
      </c>
      <c r="J3052" t="s">
        <v>137</v>
      </c>
      <c r="K3052" t="s">
        <v>138</v>
      </c>
      <c r="L3052" t="s">
        <v>8755</v>
      </c>
      <c r="M3052" t="s">
        <v>8756</v>
      </c>
      <c r="N3052">
        <v>1.881388888</v>
      </c>
      <c r="O3052">
        <v>0</v>
      </c>
      <c r="P3052">
        <v>155</v>
      </c>
      <c r="Q3052">
        <v>0</v>
      </c>
      <c r="R3052">
        <v>0</v>
      </c>
      <c r="S3052">
        <v>0</v>
      </c>
      <c r="T3052">
        <v>29</v>
      </c>
      <c r="U3052">
        <v>0</v>
      </c>
      <c r="V3052">
        <v>0</v>
      </c>
      <c r="W3052">
        <v>0</v>
      </c>
      <c r="X3052">
        <v>48.038984690032173</v>
      </c>
      <c r="Y3052">
        <v>0</v>
      </c>
      <c r="Z3052">
        <v>0</v>
      </c>
      <c r="AA3052">
        <v>0</v>
      </c>
      <c r="AB3052">
        <v>67.496612595052525</v>
      </c>
      <c r="AC3052">
        <v>0</v>
      </c>
      <c r="AD3052">
        <v>0</v>
      </c>
      <c r="AE3052">
        <v>115.53559728508469</v>
      </c>
    </row>
    <row r="3053" spans="1:31" x14ac:dyDescent="0.3">
      <c r="A3053">
        <v>2714944</v>
      </c>
      <c r="B3053">
        <v>1</v>
      </c>
      <c r="C3053" t="s">
        <v>80</v>
      </c>
      <c r="D3053" t="s">
        <v>92</v>
      </c>
      <c r="E3053" t="s">
        <v>161</v>
      </c>
      <c r="F3053" t="s">
        <v>8757</v>
      </c>
      <c r="G3053" t="s">
        <v>409</v>
      </c>
      <c r="H3053" t="s">
        <v>135</v>
      </c>
      <c r="I3053" t="s">
        <v>136</v>
      </c>
      <c r="J3053" t="s">
        <v>137</v>
      </c>
      <c r="K3053" t="s">
        <v>138</v>
      </c>
      <c r="L3053" t="s">
        <v>8758</v>
      </c>
      <c r="M3053" t="s">
        <v>7964</v>
      </c>
      <c r="N3053">
        <v>1.2805555550000001</v>
      </c>
      <c r="O3053">
        <v>0</v>
      </c>
      <c r="P3053">
        <v>9</v>
      </c>
      <c r="Q3053">
        <v>0</v>
      </c>
      <c r="R3053">
        <v>17</v>
      </c>
      <c r="S3053">
        <v>0</v>
      </c>
      <c r="T3053">
        <v>3</v>
      </c>
      <c r="U3053">
        <v>0</v>
      </c>
      <c r="V3053">
        <v>0</v>
      </c>
      <c r="W3053">
        <v>0</v>
      </c>
      <c r="X3053">
        <v>4.2731900305548995</v>
      </c>
      <c r="Y3053">
        <v>0</v>
      </c>
      <c r="Z3053">
        <v>1.8234886577028413</v>
      </c>
      <c r="AA3053">
        <v>0</v>
      </c>
      <c r="AB3053">
        <v>1.9417582736512002</v>
      </c>
      <c r="AC3053">
        <v>0</v>
      </c>
      <c r="AD3053">
        <v>0</v>
      </c>
      <c r="AE3053">
        <v>8.0384369619089409</v>
      </c>
    </row>
    <row r="3054" spans="1:31" x14ac:dyDescent="0.3">
      <c r="A3054">
        <v>2715485</v>
      </c>
      <c r="B3054">
        <v>1</v>
      </c>
      <c r="C3054" t="s">
        <v>80</v>
      </c>
      <c r="D3054" t="s">
        <v>82</v>
      </c>
      <c r="E3054" t="s">
        <v>145</v>
      </c>
      <c r="F3054" t="s">
        <v>8759</v>
      </c>
      <c r="G3054" t="s">
        <v>230</v>
      </c>
      <c r="H3054" t="s">
        <v>135</v>
      </c>
      <c r="I3054" t="s">
        <v>136</v>
      </c>
      <c r="J3054" t="s">
        <v>137</v>
      </c>
      <c r="K3054" t="s">
        <v>138</v>
      </c>
      <c r="L3054" t="s">
        <v>8760</v>
      </c>
      <c r="M3054" t="s">
        <v>8761</v>
      </c>
      <c r="N3054">
        <v>1.316944444</v>
      </c>
      <c r="O3054">
        <v>0</v>
      </c>
      <c r="P3054">
        <v>1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1.1462921176519967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1.1462921176519967</v>
      </c>
    </row>
    <row r="3055" spans="1:31" x14ac:dyDescent="0.3">
      <c r="A3055">
        <v>2714938</v>
      </c>
      <c r="B3055">
        <v>1</v>
      </c>
      <c r="C3055" t="s">
        <v>81</v>
      </c>
      <c r="D3055" t="s">
        <v>115</v>
      </c>
      <c r="E3055" t="s">
        <v>156</v>
      </c>
      <c r="F3055" t="s">
        <v>8762</v>
      </c>
      <c r="G3055" t="s">
        <v>185</v>
      </c>
      <c r="H3055" t="s">
        <v>153</v>
      </c>
      <c r="I3055" t="s">
        <v>136</v>
      </c>
      <c r="J3055" t="s">
        <v>137</v>
      </c>
      <c r="K3055" t="s">
        <v>138</v>
      </c>
      <c r="L3055" t="s">
        <v>8763</v>
      </c>
      <c r="M3055" t="s">
        <v>8764</v>
      </c>
      <c r="N3055">
        <v>4.3361111110000001</v>
      </c>
      <c r="O3055">
        <v>0</v>
      </c>
      <c r="P3055">
        <v>203</v>
      </c>
      <c r="Q3055">
        <v>0</v>
      </c>
      <c r="R3055">
        <v>1</v>
      </c>
      <c r="S3055">
        <v>0</v>
      </c>
      <c r="T3055">
        <v>17</v>
      </c>
      <c r="U3055">
        <v>0</v>
      </c>
      <c r="V3055">
        <v>0</v>
      </c>
      <c r="W3055">
        <v>0</v>
      </c>
      <c r="X3055">
        <v>69.893240437684995</v>
      </c>
      <c r="Y3055">
        <v>0</v>
      </c>
      <c r="Z3055">
        <v>0</v>
      </c>
      <c r="AA3055">
        <v>0</v>
      </c>
      <c r="AB3055">
        <v>12.167799421960222</v>
      </c>
      <c r="AC3055">
        <v>0</v>
      </c>
      <c r="AD3055">
        <v>0</v>
      </c>
      <c r="AE3055">
        <v>82.06103985964522</v>
      </c>
    </row>
    <row r="3056" spans="1:31" x14ac:dyDescent="0.3">
      <c r="A3056">
        <v>2715651</v>
      </c>
      <c r="B3056">
        <v>1</v>
      </c>
      <c r="C3056" t="s">
        <v>81</v>
      </c>
      <c r="D3056" t="s">
        <v>119</v>
      </c>
      <c r="E3056" t="s">
        <v>156</v>
      </c>
      <c r="F3056" t="s">
        <v>6819</v>
      </c>
      <c r="G3056" t="s">
        <v>158</v>
      </c>
      <c r="H3056" t="s">
        <v>153</v>
      </c>
      <c r="I3056" t="s">
        <v>136</v>
      </c>
      <c r="J3056" t="s">
        <v>3</v>
      </c>
      <c r="K3056" t="s">
        <v>138</v>
      </c>
      <c r="L3056" t="s">
        <v>8765</v>
      </c>
      <c r="M3056" t="s">
        <v>8766</v>
      </c>
      <c r="N3056">
        <v>1.5905555549999999</v>
      </c>
      <c r="O3056">
        <v>0</v>
      </c>
      <c r="P3056">
        <v>386</v>
      </c>
      <c r="Q3056">
        <v>0</v>
      </c>
      <c r="R3056">
        <v>4</v>
      </c>
      <c r="S3056">
        <v>0</v>
      </c>
      <c r="T3056">
        <v>25</v>
      </c>
      <c r="U3056">
        <v>0</v>
      </c>
      <c r="V3056">
        <v>0</v>
      </c>
      <c r="W3056">
        <v>0</v>
      </c>
      <c r="X3056">
        <v>109.75338296538045</v>
      </c>
      <c r="Y3056">
        <v>0</v>
      </c>
      <c r="Z3056">
        <v>10.613384312488593</v>
      </c>
      <c r="AA3056">
        <v>0</v>
      </c>
      <c r="AB3056">
        <v>7.1041532580671989</v>
      </c>
      <c r="AC3056">
        <v>0</v>
      </c>
      <c r="AD3056">
        <v>0</v>
      </c>
      <c r="AE3056">
        <v>127.47092053593624</v>
      </c>
    </row>
    <row r="3057" spans="1:31" x14ac:dyDescent="0.3">
      <c r="A3057">
        <v>2715422</v>
      </c>
      <c r="B3057">
        <v>1</v>
      </c>
      <c r="C3057" t="s">
        <v>80</v>
      </c>
      <c r="D3057" t="s">
        <v>83</v>
      </c>
      <c r="E3057" t="s">
        <v>156</v>
      </c>
      <c r="F3057" t="s">
        <v>8767</v>
      </c>
      <c r="G3057" t="s">
        <v>185</v>
      </c>
      <c r="H3057" t="s">
        <v>153</v>
      </c>
      <c r="I3057" t="s">
        <v>136</v>
      </c>
      <c r="J3057" t="s">
        <v>137</v>
      </c>
      <c r="K3057" t="s">
        <v>138</v>
      </c>
      <c r="L3057" t="s">
        <v>8768</v>
      </c>
      <c r="M3057" t="s">
        <v>7754</v>
      </c>
      <c r="N3057">
        <v>0.51694444399999995</v>
      </c>
      <c r="O3057">
        <v>2</v>
      </c>
      <c r="P3057">
        <v>31</v>
      </c>
      <c r="Q3057">
        <v>0</v>
      </c>
      <c r="R3057">
        <v>0</v>
      </c>
      <c r="S3057">
        <v>0</v>
      </c>
      <c r="T3057">
        <v>2</v>
      </c>
      <c r="U3057">
        <v>0</v>
      </c>
      <c r="V3057">
        <v>0</v>
      </c>
      <c r="W3057">
        <v>1.1074345646776533</v>
      </c>
      <c r="X3057">
        <v>15.922373254323047</v>
      </c>
      <c r="Y3057">
        <v>0</v>
      </c>
      <c r="Z3057">
        <v>0</v>
      </c>
      <c r="AA3057">
        <v>0</v>
      </c>
      <c r="AB3057">
        <v>5.6111843735466668E-2</v>
      </c>
      <c r="AC3057">
        <v>0</v>
      </c>
      <c r="AD3057">
        <v>0</v>
      </c>
      <c r="AE3057">
        <v>17.085919662736163</v>
      </c>
    </row>
    <row r="3058" spans="1:31" x14ac:dyDescent="0.3">
      <c r="A3058">
        <v>2714694</v>
      </c>
      <c r="B3058">
        <v>3</v>
      </c>
      <c r="C3058" t="s">
        <v>80</v>
      </c>
      <c r="D3058" t="s">
        <v>83</v>
      </c>
      <c r="E3058" t="s">
        <v>156</v>
      </c>
      <c r="F3058" t="s">
        <v>8769</v>
      </c>
      <c r="G3058" t="s">
        <v>152</v>
      </c>
      <c r="H3058" t="s">
        <v>153</v>
      </c>
      <c r="I3058" t="s">
        <v>136</v>
      </c>
      <c r="J3058" t="s">
        <v>137</v>
      </c>
      <c r="K3058" t="s">
        <v>138</v>
      </c>
      <c r="L3058" t="s">
        <v>8652</v>
      </c>
      <c r="M3058" t="s">
        <v>8770</v>
      </c>
      <c r="N3058">
        <v>0.236666666</v>
      </c>
      <c r="O3058">
        <v>0</v>
      </c>
      <c r="P3058">
        <v>145</v>
      </c>
      <c r="Q3058">
        <v>0</v>
      </c>
      <c r="R3058">
        <v>1</v>
      </c>
      <c r="S3058">
        <v>31</v>
      </c>
      <c r="T3058">
        <v>21</v>
      </c>
      <c r="U3058">
        <v>13</v>
      </c>
      <c r="V3058">
        <v>4</v>
      </c>
      <c r="W3058">
        <v>0</v>
      </c>
      <c r="X3058">
        <v>7.6595489225641362</v>
      </c>
      <c r="Y3058">
        <v>0</v>
      </c>
      <c r="Z3058">
        <v>0.47983344424092006</v>
      </c>
      <c r="AA3058">
        <v>126.68724888166395</v>
      </c>
      <c r="AB3058">
        <v>6.1478139795353295</v>
      </c>
      <c r="AC3058">
        <v>60.225105651747967</v>
      </c>
      <c r="AD3058">
        <v>12.045004677515951</v>
      </c>
      <c r="AE3058">
        <v>213.24455555726823</v>
      </c>
    </row>
    <row r="3059" spans="1:31" x14ac:dyDescent="0.3">
      <c r="A3059">
        <v>2715316</v>
      </c>
      <c r="B3059">
        <v>1</v>
      </c>
      <c r="C3059" t="s">
        <v>81</v>
      </c>
      <c r="D3059" t="s">
        <v>115</v>
      </c>
      <c r="E3059" t="s">
        <v>156</v>
      </c>
      <c r="F3059" t="s">
        <v>8198</v>
      </c>
      <c r="G3059" t="s">
        <v>185</v>
      </c>
      <c r="H3059" t="s">
        <v>153</v>
      </c>
      <c r="I3059" t="s">
        <v>136</v>
      </c>
      <c r="J3059" t="s">
        <v>137</v>
      </c>
      <c r="K3059" t="s">
        <v>138</v>
      </c>
      <c r="L3059" t="s">
        <v>8771</v>
      </c>
      <c r="M3059" t="s">
        <v>8772</v>
      </c>
      <c r="N3059">
        <v>4.9244444439999997</v>
      </c>
      <c r="O3059">
        <v>0</v>
      </c>
      <c r="P3059">
        <v>316</v>
      </c>
      <c r="Q3059">
        <v>0</v>
      </c>
      <c r="R3059">
        <v>11</v>
      </c>
      <c r="S3059">
        <v>0</v>
      </c>
      <c r="T3059">
        <v>15</v>
      </c>
      <c r="U3059">
        <v>0</v>
      </c>
      <c r="V3059">
        <v>0</v>
      </c>
      <c r="W3059">
        <v>0</v>
      </c>
      <c r="X3059">
        <v>96.46681313750797</v>
      </c>
      <c r="Y3059">
        <v>0</v>
      </c>
      <c r="Z3059">
        <v>15.221283255079996</v>
      </c>
      <c r="AA3059">
        <v>0</v>
      </c>
      <c r="AB3059">
        <v>10.33525763854434</v>
      </c>
      <c r="AC3059">
        <v>0</v>
      </c>
      <c r="AD3059">
        <v>0</v>
      </c>
      <c r="AE3059">
        <v>122.0233540311323</v>
      </c>
    </row>
    <row r="3060" spans="1:31" x14ac:dyDescent="0.3">
      <c r="A3060">
        <v>2715459</v>
      </c>
      <c r="B3060">
        <v>1</v>
      </c>
      <c r="C3060" t="s">
        <v>80</v>
      </c>
      <c r="D3060" t="s">
        <v>85</v>
      </c>
      <c r="E3060" t="s">
        <v>161</v>
      </c>
      <c r="F3060" t="s">
        <v>8773</v>
      </c>
      <c r="G3060" t="s">
        <v>393</v>
      </c>
      <c r="H3060" t="s">
        <v>135</v>
      </c>
      <c r="I3060" t="s">
        <v>136</v>
      </c>
      <c r="J3060" t="s">
        <v>137</v>
      </c>
      <c r="K3060" t="s">
        <v>138</v>
      </c>
      <c r="L3060" t="s">
        <v>8774</v>
      </c>
      <c r="M3060" t="s">
        <v>8775</v>
      </c>
      <c r="N3060">
        <v>2.5975000000000001</v>
      </c>
      <c r="O3060">
        <v>0</v>
      </c>
      <c r="P3060">
        <v>9</v>
      </c>
      <c r="Q3060">
        <v>0</v>
      </c>
      <c r="R3060">
        <v>0</v>
      </c>
      <c r="S3060">
        <v>0</v>
      </c>
      <c r="T3060">
        <v>1</v>
      </c>
      <c r="U3060">
        <v>0</v>
      </c>
      <c r="V3060">
        <v>0</v>
      </c>
      <c r="W3060">
        <v>0</v>
      </c>
      <c r="X3060">
        <v>5.0417090561383873</v>
      </c>
      <c r="Y3060">
        <v>0</v>
      </c>
      <c r="Z3060">
        <v>0</v>
      </c>
      <c r="AA3060">
        <v>0</v>
      </c>
      <c r="AB3060">
        <v>3.0167266049050001</v>
      </c>
      <c r="AC3060">
        <v>0</v>
      </c>
      <c r="AD3060">
        <v>0</v>
      </c>
      <c r="AE3060">
        <v>8.0584356610433865</v>
      </c>
    </row>
    <row r="3061" spans="1:31" x14ac:dyDescent="0.3">
      <c r="A3061">
        <v>2714981</v>
      </c>
      <c r="B3061">
        <v>1</v>
      </c>
      <c r="C3061" t="s">
        <v>80</v>
      </c>
      <c r="D3061" t="s">
        <v>108</v>
      </c>
      <c r="E3061" t="s">
        <v>161</v>
      </c>
      <c r="F3061" t="s">
        <v>8776</v>
      </c>
      <c r="G3061" t="s">
        <v>163</v>
      </c>
      <c r="H3061" t="s">
        <v>135</v>
      </c>
      <c r="I3061" t="s">
        <v>136</v>
      </c>
      <c r="J3061" t="s">
        <v>137</v>
      </c>
      <c r="K3061" t="s">
        <v>138</v>
      </c>
      <c r="L3061" t="s">
        <v>8777</v>
      </c>
      <c r="M3061" t="s">
        <v>8778</v>
      </c>
      <c r="N3061">
        <v>4.136666666</v>
      </c>
      <c r="O3061">
        <v>0</v>
      </c>
      <c r="P3061">
        <v>6</v>
      </c>
      <c r="Q3061">
        <v>0</v>
      </c>
      <c r="R3061">
        <v>0</v>
      </c>
      <c r="S3061">
        <v>0</v>
      </c>
      <c r="T3061">
        <v>2</v>
      </c>
      <c r="U3061">
        <v>0</v>
      </c>
      <c r="V3061">
        <v>0</v>
      </c>
      <c r="W3061">
        <v>0</v>
      </c>
      <c r="X3061">
        <v>2.8743476002113595</v>
      </c>
      <c r="Y3061">
        <v>0</v>
      </c>
      <c r="Z3061">
        <v>0</v>
      </c>
      <c r="AA3061">
        <v>0</v>
      </c>
      <c r="AB3061">
        <v>0.80420656100155841</v>
      </c>
      <c r="AC3061">
        <v>0</v>
      </c>
      <c r="AD3061">
        <v>0</v>
      </c>
      <c r="AE3061">
        <v>3.6785541612129178</v>
      </c>
    </row>
    <row r="3062" spans="1:31" x14ac:dyDescent="0.3">
      <c r="A3062">
        <v>2714732</v>
      </c>
      <c r="B3062">
        <v>1</v>
      </c>
      <c r="C3062" t="s">
        <v>81</v>
      </c>
      <c r="D3062" t="s">
        <v>112</v>
      </c>
      <c r="E3062" t="s">
        <v>213</v>
      </c>
      <c r="F3062" t="s">
        <v>8779</v>
      </c>
      <c r="G3062" t="s">
        <v>152</v>
      </c>
      <c r="H3062" t="s">
        <v>153</v>
      </c>
      <c r="I3062" t="s">
        <v>136</v>
      </c>
      <c r="J3062" t="s">
        <v>137</v>
      </c>
      <c r="K3062" t="s">
        <v>138</v>
      </c>
      <c r="L3062" t="s">
        <v>8780</v>
      </c>
      <c r="M3062" t="s">
        <v>8339</v>
      </c>
      <c r="N3062">
        <v>1.5322222219999999</v>
      </c>
      <c r="O3062">
        <v>2</v>
      </c>
      <c r="P3062">
        <v>231</v>
      </c>
      <c r="Q3062">
        <v>48</v>
      </c>
      <c r="R3062">
        <v>16</v>
      </c>
      <c r="S3062">
        <v>4</v>
      </c>
      <c r="T3062">
        <v>13</v>
      </c>
      <c r="U3062">
        <v>0</v>
      </c>
      <c r="V3062">
        <v>0</v>
      </c>
      <c r="W3062">
        <v>0.47612829905833332</v>
      </c>
      <c r="X3062">
        <v>37.150839961041576</v>
      </c>
      <c r="Y3062">
        <v>13.404146382713524</v>
      </c>
      <c r="Z3062">
        <v>14.059650026076165</v>
      </c>
      <c r="AA3062">
        <v>32.683668796162998</v>
      </c>
      <c r="AB3062">
        <v>1.8938378697656253</v>
      </c>
      <c r="AC3062">
        <v>0</v>
      </c>
      <c r="AD3062">
        <v>0</v>
      </c>
      <c r="AE3062">
        <v>99.668271334818215</v>
      </c>
    </row>
    <row r="3063" spans="1:31" x14ac:dyDescent="0.3">
      <c r="A3063">
        <v>2714875</v>
      </c>
      <c r="B3063">
        <v>1</v>
      </c>
      <c r="C3063" t="s">
        <v>81</v>
      </c>
      <c r="D3063" t="s">
        <v>128</v>
      </c>
      <c r="E3063" t="s">
        <v>156</v>
      </c>
      <c r="F3063" t="s">
        <v>8781</v>
      </c>
      <c r="G3063" t="s">
        <v>185</v>
      </c>
      <c r="H3063" t="s">
        <v>153</v>
      </c>
      <c r="I3063" t="s">
        <v>136</v>
      </c>
      <c r="J3063" t="s">
        <v>137</v>
      </c>
      <c r="K3063" t="s">
        <v>138</v>
      </c>
      <c r="L3063" t="s">
        <v>8782</v>
      </c>
      <c r="M3063" t="s">
        <v>8783</v>
      </c>
      <c r="N3063">
        <v>6.6830555550000001</v>
      </c>
      <c r="O3063">
        <v>0</v>
      </c>
      <c r="P3063">
        <v>9</v>
      </c>
      <c r="Q3063">
        <v>0</v>
      </c>
      <c r="R3063">
        <v>11</v>
      </c>
      <c r="S3063">
        <v>0</v>
      </c>
      <c r="T3063">
        <v>1</v>
      </c>
      <c r="U3063">
        <v>0</v>
      </c>
      <c r="V3063">
        <v>0</v>
      </c>
      <c r="W3063">
        <v>0</v>
      </c>
      <c r="X3063">
        <v>1.2142678562566667</v>
      </c>
      <c r="Y3063">
        <v>0</v>
      </c>
      <c r="Z3063">
        <v>17.691708157550003</v>
      </c>
      <c r="AA3063">
        <v>0</v>
      </c>
      <c r="AB3063">
        <v>0</v>
      </c>
      <c r="AC3063">
        <v>0</v>
      </c>
      <c r="AD3063">
        <v>0</v>
      </c>
      <c r="AE3063">
        <v>18.905976013806669</v>
      </c>
    </row>
    <row r="3064" spans="1:31" x14ac:dyDescent="0.3">
      <c r="A3064">
        <v>2715601</v>
      </c>
      <c r="B3064">
        <v>2</v>
      </c>
      <c r="C3064" t="s">
        <v>81</v>
      </c>
      <c r="D3064" t="s">
        <v>121</v>
      </c>
      <c r="E3064" t="s">
        <v>132</v>
      </c>
      <c r="F3064" t="s">
        <v>8784</v>
      </c>
      <c r="G3064" t="s">
        <v>163</v>
      </c>
      <c r="H3064" t="s">
        <v>135</v>
      </c>
      <c r="I3064" t="s">
        <v>136</v>
      </c>
      <c r="J3064" t="s">
        <v>137</v>
      </c>
      <c r="K3064" t="s">
        <v>138</v>
      </c>
      <c r="L3064" t="s">
        <v>8188</v>
      </c>
      <c r="M3064" t="s">
        <v>8785</v>
      </c>
      <c r="N3064">
        <v>0.653888888</v>
      </c>
      <c r="O3064">
        <v>0</v>
      </c>
      <c r="P3064">
        <v>33</v>
      </c>
      <c r="Q3064">
        <v>0</v>
      </c>
      <c r="R3064">
        <v>0</v>
      </c>
      <c r="S3064">
        <v>0</v>
      </c>
      <c r="T3064">
        <v>1</v>
      </c>
      <c r="U3064">
        <v>0</v>
      </c>
      <c r="V3064">
        <v>0</v>
      </c>
      <c r="W3064">
        <v>0</v>
      </c>
      <c r="X3064">
        <v>1.949611036052378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1.949611036052378</v>
      </c>
    </row>
    <row r="3065" spans="1:31" x14ac:dyDescent="0.3">
      <c r="A3065">
        <v>2715024</v>
      </c>
      <c r="B3065">
        <v>1</v>
      </c>
      <c r="C3065" t="s">
        <v>81</v>
      </c>
      <c r="D3065" t="s">
        <v>112</v>
      </c>
      <c r="E3065" t="s">
        <v>150</v>
      </c>
      <c r="F3065" t="s">
        <v>8786</v>
      </c>
      <c r="G3065" t="s">
        <v>152</v>
      </c>
      <c r="H3065" t="s">
        <v>153</v>
      </c>
      <c r="I3065" t="s">
        <v>136</v>
      </c>
      <c r="J3065" t="s">
        <v>137</v>
      </c>
      <c r="K3065" t="s">
        <v>138</v>
      </c>
      <c r="L3065" t="s">
        <v>8787</v>
      </c>
      <c r="M3065" t="s">
        <v>8788</v>
      </c>
      <c r="N3065">
        <v>2.09</v>
      </c>
      <c r="O3065">
        <v>10</v>
      </c>
      <c r="P3065">
        <v>1181</v>
      </c>
      <c r="Q3065">
        <v>41</v>
      </c>
      <c r="R3065">
        <v>236</v>
      </c>
      <c r="S3065">
        <v>11</v>
      </c>
      <c r="T3065">
        <v>54</v>
      </c>
      <c r="U3065">
        <v>4</v>
      </c>
      <c r="V3065">
        <v>0</v>
      </c>
      <c r="W3065">
        <v>4.5506307863750042</v>
      </c>
      <c r="X3065">
        <v>240.70654202931513</v>
      </c>
      <c r="Y3065">
        <v>233.45701285440862</v>
      </c>
      <c r="Z3065">
        <v>64.495194740371915</v>
      </c>
      <c r="AA3065">
        <v>197.12123423661816</v>
      </c>
      <c r="AB3065">
        <v>14.037371160447965</v>
      </c>
      <c r="AC3065">
        <v>789.52748070653013</v>
      </c>
      <c r="AD3065">
        <v>0</v>
      </c>
      <c r="AE3065">
        <v>1543.8954665140668</v>
      </c>
    </row>
    <row r="3066" spans="1:31" x14ac:dyDescent="0.3">
      <c r="A3066">
        <v>2715565</v>
      </c>
      <c r="B3066">
        <v>1</v>
      </c>
      <c r="C3066" t="s">
        <v>81</v>
      </c>
      <c r="D3066" t="s">
        <v>112</v>
      </c>
      <c r="E3066" t="s">
        <v>161</v>
      </c>
      <c r="F3066" t="s">
        <v>8789</v>
      </c>
      <c r="G3066" t="s">
        <v>163</v>
      </c>
      <c r="H3066" t="s">
        <v>135</v>
      </c>
      <c r="I3066" t="s">
        <v>136</v>
      </c>
      <c r="J3066" t="s">
        <v>137</v>
      </c>
      <c r="K3066" t="s">
        <v>138</v>
      </c>
      <c r="L3066" t="s">
        <v>8790</v>
      </c>
      <c r="M3066" t="s">
        <v>8791</v>
      </c>
      <c r="N3066">
        <v>2.7088888880000002</v>
      </c>
      <c r="O3066">
        <v>0</v>
      </c>
      <c r="P3066">
        <v>3</v>
      </c>
      <c r="Q3066">
        <v>0</v>
      </c>
      <c r="R3066">
        <v>8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0.60235999442601662</v>
      </c>
      <c r="AA3066">
        <v>0</v>
      </c>
      <c r="AB3066">
        <v>0</v>
      </c>
      <c r="AC3066">
        <v>0</v>
      </c>
      <c r="AD3066">
        <v>0</v>
      </c>
      <c r="AE3066">
        <v>0.60235999442601662</v>
      </c>
    </row>
    <row r="3067" spans="1:31" x14ac:dyDescent="0.3">
      <c r="A3067">
        <v>2715096</v>
      </c>
      <c r="B3067">
        <v>1</v>
      </c>
      <c r="C3067" t="s">
        <v>81</v>
      </c>
      <c r="D3067" t="s">
        <v>127</v>
      </c>
      <c r="E3067" t="s">
        <v>213</v>
      </c>
      <c r="F3067" t="s">
        <v>930</v>
      </c>
      <c r="G3067" t="s">
        <v>152</v>
      </c>
      <c r="H3067" t="s">
        <v>153</v>
      </c>
      <c r="I3067" t="s">
        <v>136</v>
      </c>
      <c r="J3067" t="s">
        <v>137</v>
      </c>
      <c r="K3067" t="s">
        <v>138</v>
      </c>
      <c r="L3067" t="s">
        <v>8792</v>
      </c>
      <c r="M3067" t="s">
        <v>8793</v>
      </c>
      <c r="N3067">
        <v>3.4922222220000001</v>
      </c>
      <c r="O3067">
        <v>9</v>
      </c>
      <c r="P3067">
        <v>3</v>
      </c>
      <c r="Q3067">
        <v>287</v>
      </c>
      <c r="R3067">
        <v>46</v>
      </c>
      <c r="S3067">
        <v>17</v>
      </c>
      <c r="T3067">
        <v>2</v>
      </c>
      <c r="U3067">
        <v>0</v>
      </c>
      <c r="V3067">
        <v>0</v>
      </c>
      <c r="W3067">
        <v>6.752816473704768</v>
      </c>
      <c r="X3067">
        <v>0</v>
      </c>
      <c r="Y3067">
        <v>188.51287204533671</v>
      </c>
      <c r="Z3067">
        <v>21.131302173729001</v>
      </c>
      <c r="AA3067">
        <v>82.64184916844971</v>
      </c>
      <c r="AB3067">
        <v>0</v>
      </c>
      <c r="AC3067">
        <v>0</v>
      </c>
      <c r="AD3067">
        <v>0</v>
      </c>
      <c r="AE3067">
        <v>299.0388398612202</v>
      </c>
    </row>
    <row r="3068" spans="1:31" x14ac:dyDescent="0.3">
      <c r="A3068">
        <v>2714764</v>
      </c>
      <c r="B3068">
        <v>1</v>
      </c>
      <c r="C3068" t="s">
        <v>80</v>
      </c>
      <c r="D3068" t="s">
        <v>103</v>
      </c>
      <c r="E3068" t="s">
        <v>213</v>
      </c>
      <c r="F3068" t="s">
        <v>8794</v>
      </c>
      <c r="G3068" t="s">
        <v>152</v>
      </c>
      <c r="H3068" t="s">
        <v>153</v>
      </c>
      <c r="I3068" t="s">
        <v>136</v>
      </c>
      <c r="J3068" t="s">
        <v>137</v>
      </c>
      <c r="K3068" t="s">
        <v>138</v>
      </c>
      <c r="L3068" t="s">
        <v>8795</v>
      </c>
      <c r="M3068" t="s">
        <v>8796</v>
      </c>
      <c r="N3068">
        <v>3.375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1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348.42299618185615</v>
      </c>
      <c r="AD3068">
        <v>0</v>
      </c>
      <c r="AE3068">
        <v>348.42299618185615</v>
      </c>
    </row>
    <row r="3069" spans="1:31" x14ac:dyDescent="0.3">
      <c r="A3069">
        <v>2715451</v>
      </c>
      <c r="B3069">
        <v>1</v>
      </c>
      <c r="C3069" t="s">
        <v>80</v>
      </c>
      <c r="D3069" t="s">
        <v>83</v>
      </c>
      <c r="E3069" t="s">
        <v>200</v>
      </c>
      <c r="F3069" t="s">
        <v>8797</v>
      </c>
      <c r="G3069" t="s">
        <v>163</v>
      </c>
      <c r="H3069" t="s">
        <v>135</v>
      </c>
      <c r="I3069" t="s">
        <v>136</v>
      </c>
      <c r="J3069" t="s">
        <v>137</v>
      </c>
      <c r="K3069" t="s">
        <v>138</v>
      </c>
      <c r="L3069" t="s">
        <v>8798</v>
      </c>
      <c r="M3069" t="s">
        <v>8799</v>
      </c>
      <c r="N3069">
        <v>2.233333333</v>
      </c>
      <c r="O3069">
        <v>0</v>
      </c>
      <c r="P3069">
        <v>44</v>
      </c>
      <c r="Q3069">
        <v>0</v>
      </c>
      <c r="R3069">
        <v>0</v>
      </c>
      <c r="S3069">
        <v>0</v>
      </c>
      <c r="T3069">
        <v>5</v>
      </c>
      <c r="U3069">
        <v>0</v>
      </c>
      <c r="V3069">
        <v>0</v>
      </c>
      <c r="W3069">
        <v>0</v>
      </c>
      <c r="X3069">
        <v>18.670238561462675</v>
      </c>
      <c r="Y3069">
        <v>0</v>
      </c>
      <c r="Z3069">
        <v>0</v>
      </c>
      <c r="AA3069">
        <v>0</v>
      </c>
      <c r="AB3069">
        <v>8.470510011198721</v>
      </c>
      <c r="AC3069">
        <v>0</v>
      </c>
      <c r="AD3069">
        <v>0</v>
      </c>
      <c r="AE3069">
        <v>27.140748572661394</v>
      </c>
    </row>
    <row r="3070" spans="1:31" x14ac:dyDescent="0.3">
      <c r="A3070">
        <v>2714695</v>
      </c>
      <c r="B3070">
        <v>1</v>
      </c>
      <c r="C3070" t="s">
        <v>80</v>
      </c>
      <c r="D3070" t="s">
        <v>104</v>
      </c>
      <c r="E3070" t="s">
        <v>150</v>
      </c>
      <c r="F3070" t="s">
        <v>8800</v>
      </c>
      <c r="G3070" t="s">
        <v>152</v>
      </c>
      <c r="H3070" t="s">
        <v>153</v>
      </c>
      <c r="I3070" t="s">
        <v>136</v>
      </c>
      <c r="J3070" t="s">
        <v>137</v>
      </c>
      <c r="K3070" t="s">
        <v>138</v>
      </c>
      <c r="L3070" t="s">
        <v>8801</v>
      </c>
      <c r="M3070" t="s">
        <v>8802</v>
      </c>
      <c r="N3070">
        <v>0.84750000000000003</v>
      </c>
      <c r="O3070">
        <v>11</v>
      </c>
      <c r="P3070">
        <v>207</v>
      </c>
      <c r="Q3070">
        <v>9</v>
      </c>
      <c r="R3070">
        <v>33</v>
      </c>
      <c r="S3070">
        <v>18</v>
      </c>
      <c r="T3070">
        <v>65</v>
      </c>
      <c r="U3070">
        <v>1</v>
      </c>
      <c r="V3070">
        <v>0</v>
      </c>
      <c r="W3070">
        <v>20.015809744073064</v>
      </c>
      <c r="X3070">
        <v>61.486695841422844</v>
      </c>
      <c r="Y3070">
        <v>12.025594672699118</v>
      </c>
      <c r="Z3070">
        <v>9.4658105651022009</v>
      </c>
      <c r="AA3070">
        <v>99.140954212527433</v>
      </c>
      <c r="AB3070">
        <v>71.633931939831314</v>
      </c>
      <c r="AC3070">
        <v>5.7676123013832008</v>
      </c>
      <c r="AD3070">
        <v>0</v>
      </c>
      <c r="AE3070">
        <v>279.53640927703918</v>
      </c>
    </row>
    <row r="3071" spans="1:31" x14ac:dyDescent="0.3">
      <c r="A3071">
        <v>2714887</v>
      </c>
      <c r="B3071">
        <v>1</v>
      </c>
      <c r="C3071" t="s">
        <v>80</v>
      </c>
      <c r="D3071" t="s">
        <v>106</v>
      </c>
      <c r="E3071" t="s">
        <v>161</v>
      </c>
      <c r="F3071" t="s">
        <v>8803</v>
      </c>
      <c r="G3071" t="s">
        <v>163</v>
      </c>
      <c r="H3071" t="s">
        <v>135</v>
      </c>
      <c r="I3071" t="s">
        <v>136</v>
      </c>
      <c r="J3071" t="s">
        <v>137</v>
      </c>
      <c r="K3071" t="s">
        <v>138</v>
      </c>
      <c r="L3071" t="s">
        <v>8804</v>
      </c>
      <c r="M3071" t="s">
        <v>8805</v>
      </c>
      <c r="N3071">
        <v>1.5549999999999999</v>
      </c>
      <c r="O3071">
        <v>0</v>
      </c>
      <c r="P3071">
        <v>26</v>
      </c>
      <c r="Q3071">
        <v>0</v>
      </c>
      <c r="R3071">
        <v>8</v>
      </c>
      <c r="S3071">
        <v>0</v>
      </c>
      <c r="T3071">
        <v>5</v>
      </c>
      <c r="U3071">
        <v>0</v>
      </c>
      <c r="V3071">
        <v>0</v>
      </c>
      <c r="W3071">
        <v>0</v>
      </c>
      <c r="X3071">
        <v>10.829093903453252</v>
      </c>
      <c r="Y3071">
        <v>0</v>
      </c>
      <c r="Z3071">
        <v>1.0856090588027065</v>
      </c>
      <c r="AA3071">
        <v>0</v>
      </c>
      <c r="AB3071">
        <v>4.2888940706887766</v>
      </c>
      <c r="AC3071">
        <v>0</v>
      </c>
      <c r="AD3071">
        <v>0</v>
      </c>
      <c r="AE3071">
        <v>16.203597032944735</v>
      </c>
    </row>
    <row r="3072" spans="1:31" x14ac:dyDescent="0.3">
      <c r="A3072">
        <v>2715140</v>
      </c>
      <c r="B3072">
        <v>2</v>
      </c>
      <c r="C3072" t="s">
        <v>80</v>
      </c>
      <c r="D3072" t="s">
        <v>84</v>
      </c>
      <c r="E3072" t="s">
        <v>156</v>
      </c>
      <c r="F3072" t="s">
        <v>7716</v>
      </c>
      <c r="G3072" t="s">
        <v>185</v>
      </c>
      <c r="H3072" t="s">
        <v>153</v>
      </c>
      <c r="I3072" t="s">
        <v>136</v>
      </c>
      <c r="J3072" t="s">
        <v>137</v>
      </c>
      <c r="K3072" t="s">
        <v>138</v>
      </c>
      <c r="L3072" t="s">
        <v>7956</v>
      </c>
      <c r="M3072" t="s">
        <v>8806</v>
      </c>
      <c r="N3072">
        <v>0.92249999999999999</v>
      </c>
      <c r="O3072">
        <v>1</v>
      </c>
      <c r="P3072">
        <v>1051</v>
      </c>
      <c r="Q3072">
        <v>2</v>
      </c>
      <c r="R3072">
        <v>54</v>
      </c>
      <c r="S3072">
        <v>5</v>
      </c>
      <c r="T3072">
        <v>146</v>
      </c>
      <c r="U3072">
        <v>0</v>
      </c>
      <c r="V3072">
        <v>0</v>
      </c>
      <c r="W3072">
        <v>0.40840136222152507</v>
      </c>
      <c r="X3072">
        <v>149.12959582097147</v>
      </c>
      <c r="Y3072">
        <v>0.49600784220071992</v>
      </c>
      <c r="Z3072">
        <v>15.422719892661311</v>
      </c>
      <c r="AA3072">
        <v>10.568995373289598</v>
      </c>
      <c r="AB3072">
        <v>83.572124131498839</v>
      </c>
      <c r="AC3072">
        <v>0</v>
      </c>
      <c r="AD3072">
        <v>0</v>
      </c>
      <c r="AE3072">
        <v>259.59784442284348</v>
      </c>
    </row>
    <row r="3073" spans="1:31" x14ac:dyDescent="0.3">
      <c r="A3073">
        <v>2715382</v>
      </c>
      <c r="B3073">
        <v>1</v>
      </c>
      <c r="C3073" t="s">
        <v>81</v>
      </c>
      <c r="D3073" t="s">
        <v>121</v>
      </c>
      <c r="E3073" t="s">
        <v>150</v>
      </c>
      <c r="F3073" t="s">
        <v>6008</v>
      </c>
      <c r="G3073" t="s">
        <v>152</v>
      </c>
      <c r="H3073" t="s">
        <v>153</v>
      </c>
      <c r="I3073" t="s">
        <v>136</v>
      </c>
      <c r="J3073" t="s">
        <v>137</v>
      </c>
      <c r="K3073" t="s">
        <v>138</v>
      </c>
      <c r="L3073" t="s">
        <v>8807</v>
      </c>
      <c r="M3073" t="s">
        <v>8808</v>
      </c>
      <c r="N3073">
        <v>0.39277777699999999</v>
      </c>
      <c r="O3073">
        <v>7</v>
      </c>
      <c r="P3073">
        <v>1596</v>
      </c>
      <c r="Q3073">
        <v>10</v>
      </c>
      <c r="R3073">
        <v>75</v>
      </c>
      <c r="S3073">
        <v>5</v>
      </c>
      <c r="T3073">
        <v>65</v>
      </c>
      <c r="U3073">
        <v>0</v>
      </c>
      <c r="V3073">
        <v>0</v>
      </c>
      <c r="W3073">
        <v>0.53726757241500012</v>
      </c>
      <c r="X3073">
        <v>63.590208160684938</v>
      </c>
      <c r="Y3073">
        <v>5.713066696144173</v>
      </c>
      <c r="Z3073">
        <v>0.84759501703967999</v>
      </c>
      <c r="AA3073">
        <v>2.5368409821921136</v>
      </c>
      <c r="AB3073">
        <v>11.228496433760933</v>
      </c>
      <c r="AC3073">
        <v>0</v>
      </c>
      <c r="AD3073">
        <v>0</v>
      </c>
      <c r="AE3073">
        <v>84.453474862236845</v>
      </c>
    </row>
    <row r="3074" spans="1:31" x14ac:dyDescent="0.3">
      <c r="A3074">
        <v>2714741</v>
      </c>
      <c r="B3074">
        <v>1</v>
      </c>
      <c r="C3074" t="s">
        <v>80</v>
      </c>
      <c r="D3074" t="s">
        <v>103</v>
      </c>
      <c r="E3074" t="s">
        <v>213</v>
      </c>
      <c r="F3074" t="s">
        <v>7351</v>
      </c>
      <c r="G3074" t="s">
        <v>152</v>
      </c>
      <c r="H3074" t="s">
        <v>153</v>
      </c>
      <c r="I3074" t="s">
        <v>136</v>
      </c>
      <c r="J3074" t="s">
        <v>137</v>
      </c>
      <c r="K3074" t="s">
        <v>138</v>
      </c>
      <c r="L3074" t="s">
        <v>8044</v>
      </c>
      <c r="M3074" t="s">
        <v>8809</v>
      </c>
      <c r="N3074">
        <v>5.3136111110000002</v>
      </c>
      <c r="O3074">
        <v>0</v>
      </c>
      <c r="P3074">
        <v>0</v>
      </c>
      <c r="Q3074">
        <v>3</v>
      </c>
      <c r="R3074">
        <v>0</v>
      </c>
      <c r="S3074">
        <v>4</v>
      </c>
      <c r="T3074">
        <v>0</v>
      </c>
      <c r="U3074">
        <v>7</v>
      </c>
      <c r="V3074">
        <v>0</v>
      </c>
      <c r="W3074">
        <v>0</v>
      </c>
      <c r="X3074">
        <v>0</v>
      </c>
      <c r="Y3074">
        <v>10.865897376305696</v>
      </c>
      <c r="Z3074">
        <v>0</v>
      </c>
      <c r="AA3074">
        <v>149.63469275695215</v>
      </c>
      <c r="AB3074">
        <v>0</v>
      </c>
      <c r="AC3074">
        <v>859.19156296831682</v>
      </c>
      <c r="AD3074">
        <v>0</v>
      </c>
      <c r="AE3074">
        <v>1019.6921531015746</v>
      </c>
    </row>
    <row r="3075" spans="1:31" x14ac:dyDescent="0.3">
      <c r="A3075">
        <v>2714618</v>
      </c>
      <c r="B3075">
        <v>1</v>
      </c>
      <c r="C3075" t="s">
        <v>80</v>
      </c>
      <c r="D3075" t="s">
        <v>96</v>
      </c>
      <c r="E3075" t="s">
        <v>213</v>
      </c>
      <c r="F3075" t="s">
        <v>5864</v>
      </c>
      <c r="G3075" t="s">
        <v>152</v>
      </c>
      <c r="H3075" t="s">
        <v>153</v>
      </c>
      <c r="I3075" t="s">
        <v>136</v>
      </c>
      <c r="J3075" t="s">
        <v>137</v>
      </c>
      <c r="K3075" t="s">
        <v>138</v>
      </c>
      <c r="L3075" t="s">
        <v>8810</v>
      </c>
      <c r="M3075" t="s">
        <v>8811</v>
      </c>
      <c r="N3075">
        <v>0.37583333299999999</v>
      </c>
      <c r="O3075">
        <v>2</v>
      </c>
      <c r="P3075">
        <v>952</v>
      </c>
      <c r="Q3075">
        <v>5</v>
      </c>
      <c r="R3075">
        <v>0</v>
      </c>
      <c r="S3075">
        <v>16</v>
      </c>
      <c r="T3075">
        <v>18</v>
      </c>
      <c r="U3075">
        <v>1</v>
      </c>
      <c r="V3075">
        <v>0</v>
      </c>
      <c r="W3075">
        <v>8.9707046612290799</v>
      </c>
      <c r="X3075">
        <v>36.001343220713608</v>
      </c>
      <c r="Y3075">
        <v>8.6837861193875554</v>
      </c>
      <c r="Z3075">
        <v>0</v>
      </c>
      <c r="AA3075">
        <v>27.858521530444605</v>
      </c>
      <c r="AB3075">
        <v>5.3900454763591714</v>
      </c>
      <c r="AC3075">
        <v>0.98750826270470005</v>
      </c>
      <c r="AD3075">
        <v>0</v>
      </c>
      <c r="AE3075">
        <v>87.89190927083871</v>
      </c>
    </row>
    <row r="3076" spans="1:31" x14ac:dyDescent="0.3">
      <c r="A3076">
        <v>2715528</v>
      </c>
      <c r="B3076">
        <v>1</v>
      </c>
      <c r="C3076" t="s">
        <v>81</v>
      </c>
      <c r="D3076" t="s">
        <v>123</v>
      </c>
      <c r="E3076" t="s">
        <v>213</v>
      </c>
      <c r="F3076" t="s">
        <v>5029</v>
      </c>
      <c r="G3076" t="s">
        <v>152</v>
      </c>
      <c r="H3076" t="s">
        <v>153</v>
      </c>
      <c r="I3076" t="s">
        <v>136</v>
      </c>
      <c r="J3076" t="s">
        <v>137</v>
      </c>
      <c r="K3076" t="s">
        <v>138</v>
      </c>
      <c r="L3076" t="s">
        <v>8812</v>
      </c>
      <c r="M3076" t="s">
        <v>8813</v>
      </c>
      <c r="N3076">
        <v>3.8450000000000002</v>
      </c>
      <c r="O3076">
        <v>0</v>
      </c>
      <c r="P3076">
        <v>9</v>
      </c>
      <c r="Q3076">
        <v>0</v>
      </c>
      <c r="R3076">
        <v>116</v>
      </c>
      <c r="S3076">
        <v>0</v>
      </c>
      <c r="T3076">
        <v>11</v>
      </c>
      <c r="U3076">
        <v>0</v>
      </c>
      <c r="V3076">
        <v>0</v>
      </c>
      <c r="W3076">
        <v>0</v>
      </c>
      <c r="X3076">
        <v>0.8388673374183333</v>
      </c>
      <c r="Y3076">
        <v>0</v>
      </c>
      <c r="Z3076">
        <v>20.398485880567605</v>
      </c>
      <c r="AA3076">
        <v>0</v>
      </c>
      <c r="AB3076">
        <v>0</v>
      </c>
      <c r="AC3076">
        <v>0</v>
      </c>
      <c r="AD3076">
        <v>0</v>
      </c>
      <c r="AE3076">
        <v>21.237353217985937</v>
      </c>
    </row>
    <row r="3077" spans="1:31" x14ac:dyDescent="0.3">
      <c r="A3077">
        <v>2714758</v>
      </c>
      <c r="B3077">
        <v>1</v>
      </c>
      <c r="C3077" t="s">
        <v>80</v>
      </c>
      <c r="D3077" t="s">
        <v>98</v>
      </c>
      <c r="E3077" t="s">
        <v>213</v>
      </c>
      <c r="F3077" t="s">
        <v>8814</v>
      </c>
      <c r="G3077" t="s">
        <v>152</v>
      </c>
      <c r="H3077" t="s">
        <v>153</v>
      </c>
      <c r="I3077" t="s">
        <v>136</v>
      </c>
      <c r="J3077" t="s">
        <v>137</v>
      </c>
      <c r="K3077" t="s">
        <v>138</v>
      </c>
      <c r="L3077" t="s">
        <v>8815</v>
      </c>
      <c r="M3077" t="s">
        <v>8816</v>
      </c>
      <c r="N3077">
        <v>1.775555555</v>
      </c>
      <c r="O3077">
        <v>1</v>
      </c>
      <c r="P3077">
        <v>567</v>
      </c>
      <c r="Q3077">
        <v>15</v>
      </c>
      <c r="R3077">
        <v>48</v>
      </c>
      <c r="S3077">
        <v>2</v>
      </c>
      <c r="T3077">
        <v>107</v>
      </c>
      <c r="U3077">
        <v>0</v>
      </c>
      <c r="V3077">
        <v>0</v>
      </c>
      <c r="W3077">
        <v>0.27429885816166666</v>
      </c>
      <c r="X3077">
        <v>112.42989802152201</v>
      </c>
      <c r="Y3077">
        <v>3.3064397045275844</v>
      </c>
      <c r="Z3077">
        <v>16.914607886982136</v>
      </c>
      <c r="AA3077">
        <v>1.899214730625665</v>
      </c>
      <c r="AB3077">
        <v>30.922690716981446</v>
      </c>
      <c r="AC3077">
        <v>0</v>
      </c>
      <c r="AD3077">
        <v>0</v>
      </c>
      <c r="AE3077">
        <v>165.74714991880049</v>
      </c>
    </row>
    <row r="3078" spans="1:31" x14ac:dyDescent="0.3">
      <c r="A3078">
        <v>2715591</v>
      </c>
      <c r="B3078">
        <v>1</v>
      </c>
      <c r="C3078" t="s">
        <v>80</v>
      </c>
      <c r="D3078" t="s">
        <v>87</v>
      </c>
      <c r="E3078" t="s">
        <v>161</v>
      </c>
      <c r="F3078" t="s">
        <v>8817</v>
      </c>
      <c r="G3078" t="s">
        <v>170</v>
      </c>
      <c r="H3078" t="s">
        <v>135</v>
      </c>
      <c r="I3078" t="s">
        <v>136</v>
      </c>
      <c r="J3078" t="s">
        <v>137</v>
      </c>
      <c r="K3078" t="s">
        <v>138</v>
      </c>
      <c r="L3078" t="s">
        <v>8818</v>
      </c>
      <c r="M3078" t="s">
        <v>8819</v>
      </c>
      <c r="N3078">
        <v>1.9458333329999999</v>
      </c>
      <c r="O3078">
        <v>0</v>
      </c>
      <c r="P3078">
        <v>76</v>
      </c>
      <c r="Q3078">
        <v>0</v>
      </c>
      <c r="R3078">
        <v>0</v>
      </c>
      <c r="S3078">
        <v>0</v>
      </c>
      <c r="T3078">
        <v>24</v>
      </c>
      <c r="U3078">
        <v>0</v>
      </c>
      <c r="V3078">
        <v>0</v>
      </c>
      <c r="W3078">
        <v>0</v>
      </c>
      <c r="X3078">
        <v>35.856388936330553</v>
      </c>
      <c r="Y3078">
        <v>0</v>
      </c>
      <c r="Z3078">
        <v>0</v>
      </c>
      <c r="AA3078">
        <v>0</v>
      </c>
      <c r="AB3078">
        <v>51.877437864286492</v>
      </c>
      <c r="AC3078">
        <v>0</v>
      </c>
      <c r="AD3078">
        <v>0</v>
      </c>
      <c r="AE3078">
        <v>87.733826800617038</v>
      </c>
    </row>
    <row r="3079" spans="1:31" x14ac:dyDescent="0.3">
      <c r="A3079">
        <v>2715342</v>
      </c>
      <c r="B3079">
        <v>1</v>
      </c>
      <c r="C3079" t="s">
        <v>80</v>
      </c>
      <c r="D3079" t="s">
        <v>106</v>
      </c>
      <c r="E3079" t="s">
        <v>161</v>
      </c>
      <c r="F3079" t="s">
        <v>8820</v>
      </c>
      <c r="G3079" t="s">
        <v>163</v>
      </c>
      <c r="H3079" t="s">
        <v>135</v>
      </c>
      <c r="I3079" t="s">
        <v>136</v>
      </c>
      <c r="J3079" t="s">
        <v>137</v>
      </c>
      <c r="K3079" t="s">
        <v>138</v>
      </c>
      <c r="L3079" t="s">
        <v>8821</v>
      </c>
      <c r="M3079" t="s">
        <v>8822</v>
      </c>
      <c r="N3079">
        <v>2.8291666659999999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7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13.178119335476866</v>
      </c>
      <c r="AC3079">
        <v>0</v>
      </c>
      <c r="AD3079">
        <v>0</v>
      </c>
      <c r="AE3079">
        <v>13.178119335476866</v>
      </c>
    </row>
    <row r="3080" spans="1:31" x14ac:dyDescent="0.3">
      <c r="A3080">
        <v>2714903</v>
      </c>
      <c r="B3080">
        <v>2</v>
      </c>
      <c r="C3080" t="s">
        <v>80</v>
      </c>
      <c r="D3080" t="s">
        <v>83</v>
      </c>
      <c r="E3080" t="s">
        <v>213</v>
      </c>
      <c r="F3080" t="s">
        <v>8823</v>
      </c>
      <c r="G3080" t="s">
        <v>185</v>
      </c>
      <c r="H3080" t="s">
        <v>153</v>
      </c>
      <c r="I3080" t="s">
        <v>136</v>
      </c>
      <c r="J3080" t="s">
        <v>137</v>
      </c>
      <c r="K3080" t="s">
        <v>138</v>
      </c>
      <c r="L3080" t="s">
        <v>8398</v>
      </c>
      <c r="M3080" t="s">
        <v>8298</v>
      </c>
      <c r="N3080">
        <v>0.45138888799999999</v>
      </c>
      <c r="O3080">
        <v>12</v>
      </c>
      <c r="P3080">
        <v>810</v>
      </c>
      <c r="Q3080">
        <v>14</v>
      </c>
      <c r="R3080">
        <v>53</v>
      </c>
      <c r="S3080">
        <v>33</v>
      </c>
      <c r="T3080">
        <v>69</v>
      </c>
      <c r="U3080">
        <v>1</v>
      </c>
      <c r="V3080">
        <v>0</v>
      </c>
      <c r="W3080">
        <v>3.7234624999418129</v>
      </c>
      <c r="X3080">
        <v>76.088748593513984</v>
      </c>
      <c r="Y3080">
        <v>3.9190254881905187</v>
      </c>
      <c r="Z3080">
        <v>5.4620452824372503</v>
      </c>
      <c r="AA3080">
        <v>41.902654146385956</v>
      </c>
      <c r="AB3080">
        <v>10.778537287632945</v>
      </c>
      <c r="AC3080">
        <v>3.7133653039898666</v>
      </c>
      <c r="AD3080">
        <v>0</v>
      </c>
      <c r="AE3080">
        <v>145.58783860209235</v>
      </c>
    </row>
    <row r="3081" spans="1:31" x14ac:dyDescent="0.3">
      <c r="A3081">
        <v>2715242</v>
      </c>
      <c r="B3081">
        <v>1</v>
      </c>
      <c r="C3081" t="s">
        <v>81</v>
      </c>
      <c r="D3081" t="s">
        <v>127</v>
      </c>
      <c r="E3081" t="s">
        <v>145</v>
      </c>
      <c r="F3081" t="s">
        <v>8824</v>
      </c>
      <c r="G3081" t="s">
        <v>147</v>
      </c>
      <c r="H3081" t="s">
        <v>135</v>
      </c>
      <c r="I3081" t="s">
        <v>136</v>
      </c>
      <c r="J3081" t="s">
        <v>137</v>
      </c>
      <c r="K3081" t="s">
        <v>138</v>
      </c>
      <c r="L3081" t="s">
        <v>8825</v>
      </c>
      <c r="M3081" t="s">
        <v>8826</v>
      </c>
      <c r="N3081">
        <v>2.8708333330000002</v>
      </c>
      <c r="O3081">
        <v>0</v>
      </c>
      <c r="P3081">
        <v>6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2.7185791545363336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2.7185791545363336</v>
      </c>
    </row>
    <row r="3082" spans="1:31" x14ac:dyDescent="0.3">
      <c r="A3082">
        <v>2714804</v>
      </c>
      <c r="B3082">
        <v>1</v>
      </c>
      <c r="C3082" t="s">
        <v>80</v>
      </c>
      <c r="D3082" t="s">
        <v>91</v>
      </c>
      <c r="E3082" t="s">
        <v>150</v>
      </c>
      <c r="F3082" t="s">
        <v>8827</v>
      </c>
      <c r="G3082" t="s">
        <v>2209</v>
      </c>
      <c r="H3082" t="s">
        <v>153</v>
      </c>
      <c r="I3082" t="s">
        <v>136</v>
      </c>
      <c r="J3082" t="s">
        <v>137</v>
      </c>
      <c r="K3082" t="s">
        <v>138</v>
      </c>
      <c r="L3082" t="s">
        <v>8828</v>
      </c>
      <c r="M3082" t="s">
        <v>8829</v>
      </c>
      <c r="N3082">
        <v>6.7230555550000002</v>
      </c>
      <c r="O3082">
        <v>0</v>
      </c>
      <c r="P3082">
        <v>0</v>
      </c>
      <c r="Q3082">
        <v>0</v>
      </c>
      <c r="R3082">
        <v>0</v>
      </c>
      <c r="S3082">
        <v>6</v>
      </c>
      <c r="T3082">
        <v>2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4890.1845830414331</v>
      </c>
      <c r="AB3082">
        <v>7.1998916652855227</v>
      </c>
      <c r="AC3082">
        <v>0</v>
      </c>
      <c r="AD3082">
        <v>0</v>
      </c>
      <c r="AE3082">
        <v>4897.3844747067187</v>
      </c>
    </row>
    <row r="3083" spans="1:31" x14ac:dyDescent="0.3">
      <c r="A3083">
        <v>2714655</v>
      </c>
      <c r="B3083">
        <v>1</v>
      </c>
      <c r="C3083" t="s">
        <v>80</v>
      </c>
      <c r="D3083" t="s">
        <v>105</v>
      </c>
      <c r="E3083" t="s">
        <v>161</v>
      </c>
      <c r="F3083" t="s">
        <v>8830</v>
      </c>
      <c r="G3083" t="s">
        <v>163</v>
      </c>
      <c r="H3083" t="s">
        <v>135</v>
      </c>
      <c r="I3083" t="s">
        <v>136</v>
      </c>
      <c r="J3083" t="s">
        <v>137</v>
      </c>
      <c r="K3083" t="s">
        <v>138</v>
      </c>
      <c r="L3083" t="s">
        <v>8831</v>
      </c>
      <c r="M3083" t="s">
        <v>8832</v>
      </c>
      <c r="N3083">
        <v>1.2680555549999999</v>
      </c>
      <c r="O3083">
        <v>0</v>
      </c>
      <c r="P3083">
        <v>183</v>
      </c>
      <c r="Q3083">
        <v>0</v>
      </c>
      <c r="R3083">
        <v>0</v>
      </c>
      <c r="S3083">
        <v>0</v>
      </c>
      <c r="T3083">
        <v>2</v>
      </c>
      <c r="U3083">
        <v>0</v>
      </c>
      <c r="V3083">
        <v>0</v>
      </c>
      <c r="W3083">
        <v>0</v>
      </c>
      <c r="X3083">
        <v>42.560829731294092</v>
      </c>
      <c r="Y3083">
        <v>0</v>
      </c>
      <c r="Z3083">
        <v>0</v>
      </c>
      <c r="AA3083">
        <v>0</v>
      </c>
      <c r="AB3083">
        <v>0.53036191973155411</v>
      </c>
      <c r="AC3083">
        <v>0</v>
      </c>
      <c r="AD3083">
        <v>0</v>
      </c>
      <c r="AE3083">
        <v>43.091191651025646</v>
      </c>
    </row>
    <row r="3084" spans="1:31" x14ac:dyDescent="0.3">
      <c r="A3084">
        <v>2714762</v>
      </c>
      <c r="B3084">
        <v>2</v>
      </c>
      <c r="C3084" t="s">
        <v>80</v>
      </c>
      <c r="D3084" t="s">
        <v>87</v>
      </c>
      <c r="E3084" t="s">
        <v>161</v>
      </c>
      <c r="F3084" t="s">
        <v>8833</v>
      </c>
      <c r="G3084" t="s">
        <v>230</v>
      </c>
      <c r="H3084" t="s">
        <v>135</v>
      </c>
      <c r="I3084" t="s">
        <v>136</v>
      </c>
      <c r="J3084" t="s">
        <v>137</v>
      </c>
      <c r="K3084" t="s">
        <v>138</v>
      </c>
      <c r="L3084" t="s">
        <v>7950</v>
      </c>
      <c r="M3084" t="s">
        <v>8834</v>
      </c>
      <c r="N3084">
        <v>1.1486111109999999</v>
      </c>
      <c r="O3084">
        <v>0</v>
      </c>
      <c r="P3084">
        <v>177</v>
      </c>
      <c r="Q3084">
        <v>0</v>
      </c>
      <c r="R3084">
        <v>0</v>
      </c>
      <c r="S3084">
        <v>0</v>
      </c>
      <c r="T3084">
        <v>10</v>
      </c>
      <c r="U3084">
        <v>0</v>
      </c>
      <c r="V3084">
        <v>0</v>
      </c>
      <c r="W3084">
        <v>0</v>
      </c>
      <c r="X3084">
        <v>33.222871329828507</v>
      </c>
      <c r="Y3084">
        <v>0</v>
      </c>
      <c r="Z3084">
        <v>0</v>
      </c>
      <c r="AA3084">
        <v>0</v>
      </c>
      <c r="AB3084">
        <v>6.8257460518783795</v>
      </c>
      <c r="AC3084">
        <v>0</v>
      </c>
      <c r="AD3084">
        <v>0</v>
      </c>
      <c r="AE3084">
        <v>40.04861738170689</v>
      </c>
    </row>
    <row r="3085" spans="1:31" x14ac:dyDescent="0.3">
      <c r="A3085">
        <v>2714658</v>
      </c>
      <c r="B3085">
        <v>1</v>
      </c>
      <c r="C3085" t="s">
        <v>81</v>
      </c>
      <c r="D3085" t="s">
        <v>128</v>
      </c>
      <c r="E3085" t="s">
        <v>150</v>
      </c>
      <c r="F3085" t="s">
        <v>8835</v>
      </c>
      <c r="G3085" t="s">
        <v>152</v>
      </c>
      <c r="H3085" t="s">
        <v>153</v>
      </c>
      <c r="I3085" t="s">
        <v>136</v>
      </c>
      <c r="J3085" t="s">
        <v>137</v>
      </c>
      <c r="K3085" t="s">
        <v>138</v>
      </c>
      <c r="L3085" t="s">
        <v>8836</v>
      </c>
      <c r="M3085" t="s">
        <v>8837</v>
      </c>
      <c r="N3085">
        <v>1.6869444440000001</v>
      </c>
      <c r="O3085">
        <v>16</v>
      </c>
      <c r="P3085">
        <v>107</v>
      </c>
      <c r="Q3085">
        <v>34</v>
      </c>
      <c r="R3085">
        <v>16</v>
      </c>
      <c r="S3085">
        <v>4</v>
      </c>
      <c r="T3085">
        <v>9</v>
      </c>
      <c r="U3085">
        <v>0</v>
      </c>
      <c r="V3085">
        <v>0</v>
      </c>
      <c r="W3085">
        <v>2.9266999026171598</v>
      </c>
      <c r="X3085">
        <v>22.106377166238463</v>
      </c>
      <c r="Y3085">
        <v>2.5550389924435253</v>
      </c>
      <c r="Z3085">
        <v>2.1914600934350594</v>
      </c>
      <c r="AA3085">
        <v>3.8651333999961626</v>
      </c>
      <c r="AB3085">
        <v>3.0046038319362927</v>
      </c>
      <c r="AC3085">
        <v>0</v>
      </c>
      <c r="AD3085">
        <v>0</v>
      </c>
      <c r="AE3085">
        <v>36.649313386666662</v>
      </c>
    </row>
    <row r="3086" spans="1:31" x14ac:dyDescent="0.3">
      <c r="A3086">
        <v>2715156</v>
      </c>
      <c r="B3086">
        <v>1</v>
      </c>
      <c r="C3086" t="s">
        <v>80</v>
      </c>
      <c r="D3086" t="s">
        <v>103</v>
      </c>
      <c r="E3086" t="s">
        <v>150</v>
      </c>
      <c r="F3086" t="s">
        <v>5414</v>
      </c>
      <c r="G3086" t="s">
        <v>152</v>
      </c>
      <c r="H3086" t="s">
        <v>153</v>
      </c>
      <c r="I3086" t="s">
        <v>136</v>
      </c>
      <c r="J3086" t="s">
        <v>137</v>
      </c>
      <c r="K3086" t="s">
        <v>138</v>
      </c>
      <c r="L3086" t="s">
        <v>8083</v>
      </c>
      <c r="M3086" t="s">
        <v>8838</v>
      </c>
      <c r="N3086">
        <v>0.64027777699999999</v>
      </c>
      <c r="O3086">
        <v>0</v>
      </c>
      <c r="P3086">
        <v>3697</v>
      </c>
      <c r="Q3086">
        <v>2</v>
      </c>
      <c r="R3086">
        <v>28</v>
      </c>
      <c r="S3086">
        <v>57</v>
      </c>
      <c r="T3086">
        <v>329</v>
      </c>
      <c r="U3086">
        <v>57</v>
      </c>
      <c r="V3086">
        <v>10</v>
      </c>
      <c r="W3086">
        <v>0</v>
      </c>
      <c r="X3086">
        <v>442.43503171592857</v>
      </c>
      <c r="Y3086">
        <v>0.61732832699999995</v>
      </c>
      <c r="Z3086">
        <v>6.1466573283471737</v>
      </c>
      <c r="AA3086">
        <v>469.96503012138908</v>
      </c>
      <c r="AB3086">
        <v>180.74772961875007</v>
      </c>
      <c r="AC3086">
        <v>1983.6074859647565</v>
      </c>
      <c r="AD3086">
        <v>52.231585129041669</v>
      </c>
      <c r="AE3086">
        <v>3135.7508482052131</v>
      </c>
    </row>
    <row r="3087" spans="1:31" x14ac:dyDescent="0.3">
      <c r="A3087">
        <v>2714635</v>
      </c>
      <c r="B3087">
        <v>1</v>
      </c>
      <c r="C3087" t="s">
        <v>80</v>
      </c>
      <c r="D3087" t="s">
        <v>97</v>
      </c>
      <c r="E3087" t="s">
        <v>156</v>
      </c>
      <c r="F3087" t="s">
        <v>8839</v>
      </c>
      <c r="G3087" t="s">
        <v>152</v>
      </c>
      <c r="H3087" t="s">
        <v>153</v>
      </c>
      <c r="I3087" t="s">
        <v>136</v>
      </c>
      <c r="J3087" t="s">
        <v>137</v>
      </c>
      <c r="K3087" t="s">
        <v>138</v>
      </c>
      <c r="L3087" t="s">
        <v>8840</v>
      </c>
      <c r="M3087" t="s">
        <v>8729</v>
      </c>
      <c r="N3087">
        <v>1.2780555549999999</v>
      </c>
      <c r="O3087">
        <v>0</v>
      </c>
      <c r="P3087">
        <v>194</v>
      </c>
      <c r="Q3087">
        <v>0</v>
      </c>
      <c r="R3087">
        <v>0</v>
      </c>
      <c r="S3087">
        <v>0</v>
      </c>
      <c r="T3087">
        <v>4</v>
      </c>
      <c r="U3087">
        <v>0</v>
      </c>
      <c r="V3087">
        <v>0</v>
      </c>
      <c r="W3087">
        <v>0</v>
      </c>
      <c r="X3087">
        <v>9.9155609712906561</v>
      </c>
      <c r="Y3087">
        <v>0</v>
      </c>
      <c r="Z3087">
        <v>0</v>
      </c>
      <c r="AA3087">
        <v>0</v>
      </c>
      <c r="AB3087">
        <v>3.5753980280582849</v>
      </c>
      <c r="AC3087">
        <v>0</v>
      </c>
      <c r="AD3087">
        <v>0</v>
      </c>
      <c r="AE3087">
        <v>13.49095899934894</v>
      </c>
    </row>
    <row r="3088" spans="1:31" x14ac:dyDescent="0.3">
      <c r="A3088">
        <v>2715316</v>
      </c>
      <c r="B3088">
        <v>2</v>
      </c>
      <c r="C3088" t="s">
        <v>81</v>
      </c>
      <c r="D3088" t="s">
        <v>115</v>
      </c>
      <c r="E3088" t="s">
        <v>150</v>
      </c>
      <c r="F3088" t="s">
        <v>8841</v>
      </c>
      <c r="G3088" t="s">
        <v>185</v>
      </c>
      <c r="H3088" t="s">
        <v>153</v>
      </c>
      <c r="I3088" t="s">
        <v>136</v>
      </c>
      <c r="J3088" t="s">
        <v>137</v>
      </c>
      <c r="K3088" t="s">
        <v>138</v>
      </c>
      <c r="L3088" t="s">
        <v>8772</v>
      </c>
      <c r="M3088" t="s">
        <v>8842</v>
      </c>
      <c r="N3088">
        <v>0.951944444</v>
      </c>
      <c r="O3088">
        <v>1</v>
      </c>
      <c r="P3088">
        <v>681</v>
      </c>
      <c r="Q3088">
        <v>6</v>
      </c>
      <c r="R3088">
        <v>88</v>
      </c>
      <c r="S3088">
        <v>4</v>
      </c>
      <c r="T3088">
        <v>24</v>
      </c>
      <c r="U3088">
        <v>0</v>
      </c>
      <c r="V3088">
        <v>0</v>
      </c>
      <c r="W3088">
        <v>0.23661588694666666</v>
      </c>
      <c r="X3088">
        <v>33.986277323214161</v>
      </c>
      <c r="Y3088">
        <v>14.507746857057001</v>
      </c>
      <c r="Z3088">
        <v>10.752707682096844</v>
      </c>
      <c r="AA3088">
        <v>9.7446303326248493</v>
      </c>
      <c r="AB3088">
        <v>4.0194418443591902</v>
      </c>
      <c r="AC3088">
        <v>0</v>
      </c>
      <c r="AD3088">
        <v>0</v>
      </c>
      <c r="AE3088">
        <v>73.247419926298718</v>
      </c>
    </row>
    <row r="3089" spans="1:31" x14ac:dyDescent="0.3">
      <c r="A3089">
        <v>2715554</v>
      </c>
      <c r="B3089">
        <v>1</v>
      </c>
      <c r="C3089" t="s">
        <v>80</v>
      </c>
      <c r="D3089" t="s">
        <v>103</v>
      </c>
      <c r="E3089" t="s">
        <v>145</v>
      </c>
      <c r="F3089" t="s">
        <v>8843</v>
      </c>
      <c r="G3089" t="s">
        <v>230</v>
      </c>
      <c r="H3089" t="s">
        <v>135</v>
      </c>
      <c r="I3089" t="s">
        <v>136</v>
      </c>
      <c r="J3089" t="s">
        <v>137</v>
      </c>
      <c r="K3089" t="s">
        <v>138</v>
      </c>
      <c r="L3089" t="s">
        <v>8844</v>
      </c>
      <c r="M3089" t="s">
        <v>8845</v>
      </c>
      <c r="N3089">
        <v>1.8872222219999999</v>
      </c>
      <c r="O3089">
        <v>0</v>
      </c>
      <c r="P3089">
        <v>5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3.1008341916089917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3.1008341916089917</v>
      </c>
    </row>
    <row r="3090" spans="1:31" x14ac:dyDescent="0.3">
      <c r="A3090">
        <v>2715660</v>
      </c>
      <c r="B3090">
        <v>1</v>
      </c>
      <c r="C3090" t="s">
        <v>81</v>
      </c>
      <c r="D3090" t="s">
        <v>120</v>
      </c>
      <c r="E3090" t="s">
        <v>213</v>
      </c>
      <c r="F3090" t="s">
        <v>7643</v>
      </c>
      <c r="G3090" t="s">
        <v>152</v>
      </c>
      <c r="H3090" t="s">
        <v>153</v>
      </c>
      <c r="I3090" t="s">
        <v>136</v>
      </c>
      <c r="J3090" t="s">
        <v>137</v>
      </c>
      <c r="K3090" t="s">
        <v>138</v>
      </c>
      <c r="L3090" t="s">
        <v>8846</v>
      </c>
      <c r="M3090" t="s">
        <v>8847</v>
      </c>
      <c r="N3090">
        <v>8.3333332999999996E-2</v>
      </c>
      <c r="O3090">
        <v>6</v>
      </c>
      <c r="P3090">
        <v>784</v>
      </c>
      <c r="Q3090">
        <v>44</v>
      </c>
      <c r="R3090">
        <v>19</v>
      </c>
      <c r="S3090">
        <v>12</v>
      </c>
      <c r="T3090">
        <v>55</v>
      </c>
      <c r="U3090">
        <v>6</v>
      </c>
      <c r="V3090">
        <v>0</v>
      </c>
      <c r="W3090">
        <v>0.19507249849000002</v>
      </c>
      <c r="X3090">
        <v>8.2747254846747627</v>
      </c>
      <c r="Y3090">
        <v>14.290686965161246</v>
      </c>
      <c r="Z3090">
        <v>0.26741688334375002</v>
      </c>
      <c r="AA3090">
        <v>1.6536302155365001</v>
      </c>
      <c r="AB3090">
        <v>1.2320167410080003</v>
      </c>
      <c r="AC3090">
        <v>17.027501612139247</v>
      </c>
      <c r="AD3090">
        <v>0</v>
      </c>
      <c r="AE3090">
        <v>42.941050400353504</v>
      </c>
    </row>
    <row r="3091" spans="1:31" x14ac:dyDescent="0.3">
      <c r="A3091">
        <v>2715611</v>
      </c>
      <c r="B3091">
        <v>1</v>
      </c>
      <c r="C3091" t="s">
        <v>81</v>
      </c>
      <c r="D3091" t="s">
        <v>113</v>
      </c>
      <c r="E3091" t="s">
        <v>145</v>
      </c>
      <c r="F3091" t="s">
        <v>8848</v>
      </c>
      <c r="G3091" t="s">
        <v>230</v>
      </c>
      <c r="H3091" t="s">
        <v>135</v>
      </c>
      <c r="I3091" t="s">
        <v>136</v>
      </c>
      <c r="J3091" t="s">
        <v>137</v>
      </c>
      <c r="K3091" t="s">
        <v>138</v>
      </c>
      <c r="L3091" t="s">
        <v>8849</v>
      </c>
      <c r="M3091" t="s">
        <v>8850</v>
      </c>
      <c r="N3091">
        <v>3.758888888</v>
      </c>
      <c r="O3091">
        <v>0</v>
      </c>
      <c r="P3091">
        <v>2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0.95199839385904017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0.95199839385904017</v>
      </c>
    </row>
    <row r="3092" spans="1:31" x14ac:dyDescent="0.3">
      <c r="A3092">
        <v>2715113</v>
      </c>
      <c r="B3092">
        <v>1</v>
      </c>
      <c r="C3092" t="s">
        <v>80</v>
      </c>
      <c r="D3092" t="s">
        <v>111</v>
      </c>
      <c r="E3092" t="s">
        <v>161</v>
      </c>
      <c r="F3092" t="s">
        <v>8851</v>
      </c>
      <c r="G3092" t="s">
        <v>170</v>
      </c>
      <c r="H3092" t="s">
        <v>135</v>
      </c>
      <c r="I3092" t="s">
        <v>136</v>
      </c>
      <c r="J3092" t="s">
        <v>137</v>
      </c>
      <c r="K3092" t="s">
        <v>138</v>
      </c>
      <c r="L3092" t="s">
        <v>8852</v>
      </c>
      <c r="M3092" t="s">
        <v>8853</v>
      </c>
      <c r="N3092">
        <v>1.120833333</v>
      </c>
      <c r="O3092">
        <v>0</v>
      </c>
      <c r="P3092">
        <v>10</v>
      </c>
      <c r="Q3092">
        <v>0</v>
      </c>
      <c r="R3092">
        <v>0</v>
      </c>
      <c r="S3092">
        <v>0</v>
      </c>
      <c r="T3092">
        <v>1</v>
      </c>
      <c r="U3092">
        <v>0</v>
      </c>
      <c r="V3092">
        <v>0</v>
      </c>
      <c r="W3092">
        <v>0</v>
      </c>
      <c r="X3092">
        <v>3.9624761091952401</v>
      </c>
      <c r="Y3092">
        <v>0</v>
      </c>
      <c r="Z3092">
        <v>0</v>
      </c>
      <c r="AA3092">
        <v>0</v>
      </c>
      <c r="AB3092">
        <v>6.4456708875039999</v>
      </c>
      <c r="AC3092">
        <v>0</v>
      </c>
      <c r="AD3092">
        <v>0</v>
      </c>
      <c r="AE3092">
        <v>10.408146996699241</v>
      </c>
    </row>
    <row r="3093" spans="1:31" x14ac:dyDescent="0.3">
      <c r="A3093">
        <v>2714970</v>
      </c>
      <c r="B3093">
        <v>1</v>
      </c>
      <c r="C3093" t="s">
        <v>80</v>
      </c>
      <c r="D3093" t="s">
        <v>83</v>
      </c>
      <c r="E3093" t="s">
        <v>156</v>
      </c>
      <c r="F3093" t="s">
        <v>5023</v>
      </c>
      <c r="G3093" t="s">
        <v>152</v>
      </c>
      <c r="H3093" t="s">
        <v>153</v>
      </c>
      <c r="I3093" t="s">
        <v>136</v>
      </c>
      <c r="J3093" t="s">
        <v>137</v>
      </c>
      <c r="K3093" t="s">
        <v>138</v>
      </c>
      <c r="L3093" t="s">
        <v>8102</v>
      </c>
      <c r="M3093" t="s">
        <v>8854</v>
      </c>
      <c r="N3093">
        <v>1.3263888880000001</v>
      </c>
      <c r="O3093">
        <v>0</v>
      </c>
      <c r="P3093">
        <v>0</v>
      </c>
      <c r="Q3093">
        <v>0</v>
      </c>
      <c r="R3093">
        <v>0</v>
      </c>
      <c r="S3093">
        <v>1</v>
      </c>
      <c r="T3093">
        <v>26</v>
      </c>
      <c r="U3093">
        <v>3</v>
      </c>
      <c r="V3093">
        <v>1</v>
      </c>
      <c r="W3093">
        <v>0</v>
      </c>
      <c r="X3093">
        <v>0</v>
      </c>
      <c r="Y3093">
        <v>0</v>
      </c>
      <c r="Z3093">
        <v>0</v>
      </c>
      <c r="AA3093">
        <v>13.599849486647999</v>
      </c>
      <c r="AB3093">
        <v>47.307899203189109</v>
      </c>
      <c r="AC3093">
        <v>40.131842762045999</v>
      </c>
      <c r="AD3093">
        <v>13.144048279128585</v>
      </c>
      <c r="AE3093">
        <v>114.18363973101168</v>
      </c>
    </row>
    <row r="3094" spans="1:31" x14ac:dyDescent="0.3">
      <c r="A3094">
        <v>2715325</v>
      </c>
      <c r="B3094">
        <v>1</v>
      </c>
      <c r="C3094" t="s">
        <v>81</v>
      </c>
      <c r="D3094" t="s">
        <v>113</v>
      </c>
      <c r="E3094" t="s">
        <v>150</v>
      </c>
      <c r="F3094" t="s">
        <v>8855</v>
      </c>
      <c r="G3094" t="s">
        <v>152</v>
      </c>
      <c r="H3094" t="s">
        <v>153</v>
      </c>
      <c r="I3094" t="s">
        <v>136</v>
      </c>
      <c r="J3094" t="s">
        <v>137</v>
      </c>
      <c r="K3094" t="s">
        <v>138</v>
      </c>
      <c r="L3094" t="s">
        <v>8856</v>
      </c>
      <c r="M3094" t="s">
        <v>8857</v>
      </c>
      <c r="N3094">
        <v>1.008611111</v>
      </c>
      <c r="O3094">
        <v>1</v>
      </c>
      <c r="P3094">
        <v>2669</v>
      </c>
      <c r="Q3094">
        <v>3</v>
      </c>
      <c r="R3094">
        <v>19</v>
      </c>
      <c r="S3094">
        <v>0</v>
      </c>
      <c r="T3094">
        <v>196</v>
      </c>
      <c r="U3094">
        <v>0</v>
      </c>
      <c r="V3094">
        <v>1</v>
      </c>
      <c r="W3094">
        <v>0.2040265472725</v>
      </c>
      <c r="X3094">
        <v>492.76413164169315</v>
      </c>
      <c r="Y3094">
        <v>0.55818165434239664</v>
      </c>
      <c r="Z3094">
        <v>3.4605020490825416</v>
      </c>
      <c r="AA3094">
        <v>0</v>
      </c>
      <c r="AB3094">
        <v>90.903684153214755</v>
      </c>
      <c r="AC3094">
        <v>0</v>
      </c>
      <c r="AD3094">
        <v>1.0720242291179851</v>
      </c>
      <c r="AE3094">
        <v>588.96255027472341</v>
      </c>
    </row>
    <row r="3095" spans="1:31" x14ac:dyDescent="0.3">
      <c r="A3095">
        <v>2714678</v>
      </c>
      <c r="B3095">
        <v>1</v>
      </c>
      <c r="C3095" t="s">
        <v>81</v>
      </c>
      <c r="D3095" t="s">
        <v>120</v>
      </c>
      <c r="E3095" t="s">
        <v>150</v>
      </c>
      <c r="F3095" t="s">
        <v>5769</v>
      </c>
      <c r="G3095" t="s">
        <v>152</v>
      </c>
      <c r="H3095" t="s">
        <v>153</v>
      </c>
      <c r="I3095" t="s">
        <v>136</v>
      </c>
      <c r="J3095" t="s">
        <v>137</v>
      </c>
      <c r="K3095" t="s">
        <v>138</v>
      </c>
      <c r="L3095" t="s">
        <v>8112</v>
      </c>
      <c r="M3095" t="s">
        <v>8858</v>
      </c>
      <c r="N3095">
        <v>0.446944444</v>
      </c>
      <c r="O3095">
        <v>7</v>
      </c>
      <c r="P3095">
        <v>1225</v>
      </c>
      <c r="Q3095">
        <v>116</v>
      </c>
      <c r="R3095">
        <v>68</v>
      </c>
      <c r="S3095">
        <v>21</v>
      </c>
      <c r="T3095">
        <v>69</v>
      </c>
      <c r="U3095">
        <v>2</v>
      </c>
      <c r="V3095">
        <v>0</v>
      </c>
      <c r="W3095">
        <v>0.44526422795473247</v>
      </c>
      <c r="X3095">
        <v>76.903270931929185</v>
      </c>
      <c r="Y3095">
        <v>29.551750877592255</v>
      </c>
      <c r="Z3095">
        <v>26.534647361912398</v>
      </c>
      <c r="AA3095">
        <v>49.633392952650709</v>
      </c>
      <c r="AB3095">
        <v>7.2721924139962173</v>
      </c>
      <c r="AC3095">
        <v>11.470193293164874</v>
      </c>
      <c r="AD3095">
        <v>0</v>
      </c>
      <c r="AE3095">
        <v>201.81071205920034</v>
      </c>
    </row>
    <row r="3096" spans="1:31" x14ac:dyDescent="0.3">
      <c r="A3096">
        <v>2714927</v>
      </c>
      <c r="B3096">
        <v>1</v>
      </c>
      <c r="C3096" t="s">
        <v>80</v>
      </c>
      <c r="D3096" t="s">
        <v>94</v>
      </c>
      <c r="E3096" t="s">
        <v>145</v>
      </c>
      <c r="F3096" t="s">
        <v>8859</v>
      </c>
      <c r="G3096" t="s">
        <v>230</v>
      </c>
      <c r="H3096" t="s">
        <v>135</v>
      </c>
      <c r="I3096" t="s">
        <v>136</v>
      </c>
      <c r="J3096" t="s">
        <v>137</v>
      </c>
      <c r="K3096" t="s">
        <v>138</v>
      </c>
      <c r="L3096" t="s">
        <v>8860</v>
      </c>
      <c r="M3096" t="s">
        <v>8251</v>
      </c>
      <c r="N3096">
        <v>1.661944444</v>
      </c>
      <c r="O3096">
        <v>0</v>
      </c>
      <c r="P3096">
        <v>5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1.6513975599510602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1.6513975599510602</v>
      </c>
    </row>
    <row r="3097" spans="1:31" x14ac:dyDescent="0.3">
      <c r="A3097">
        <v>2715076</v>
      </c>
      <c r="B3097">
        <v>1</v>
      </c>
      <c r="C3097" t="s">
        <v>81</v>
      </c>
      <c r="D3097" t="s">
        <v>127</v>
      </c>
      <c r="E3097" t="s">
        <v>161</v>
      </c>
      <c r="F3097" t="s">
        <v>8861</v>
      </c>
      <c r="G3097" t="s">
        <v>409</v>
      </c>
      <c r="H3097" t="s">
        <v>135</v>
      </c>
      <c r="I3097" t="s">
        <v>136</v>
      </c>
      <c r="J3097" t="s">
        <v>137</v>
      </c>
      <c r="K3097" t="s">
        <v>138</v>
      </c>
      <c r="L3097" t="s">
        <v>8862</v>
      </c>
      <c r="M3097" t="s">
        <v>8863</v>
      </c>
      <c r="N3097">
        <v>1.3847222219999999</v>
      </c>
      <c r="O3097">
        <v>0</v>
      </c>
      <c r="P3097">
        <v>5</v>
      </c>
      <c r="Q3097">
        <v>0</v>
      </c>
      <c r="R3097">
        <v>8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1.0257458800533334</v>
      </c>
      <c r="Y3097">
        <v>0</v>
      </c>
      <c r="Z3097">
        <v>2.5938261053306672E-2</v>
      </c>
      <c r="AA3097">
        <v>0</v>
      </c>
      <c r="AB3097">
        <v>0</v>
      </c>
      <c r="AC3097">
        <v>0</v>
      </c>
      <c r="AD3097">
        <v>0</v>
      </c>
      <c r="AE3097">
        <v>1.0516841411066402</v>
      </c>
    </row>
    <row r="3098" spans="1:31" x14ac:dyDescent="0.3">
      <c r="A3098">
        <v>2715468</v>
      </c>
      <c r="B3098">
        <v>1</v>
      </c>
      <c r="C3098" t="s">
        <v>81</v>
      </c>
      <c r="D3098" t="s">
        <v>112</v>
      </c>
      <c r="E3098" t="s">
        <v>161</v>
      </c>
      <c r="F3098" t="s">
        <v>8864</v>
      </c>
      <c r="G3098" t="s">
        <v>163</v>
      </c>
      <c r="H3098" t="s">
        <v>135</v>
      </c>
      <c r="I3098" t="s">
        <v>136</v>
      </c>
      <c r="J3098" t="s">
        <v>137</v>
      </c>
      <c r="K3098" t="s">
        <v>138</v>
      </c>
      <c r="L3098" t="s">
        <v>8865</v>
      </c>
      <c r="M3098" t="s">
        <v>8866</v>
      </c>
      <c r="N3098">
        <v>6.500277777</v>
      </c>
      <c r="O3098">
        <v>0</v>
      </c>
      <c r="P3098">
        <v>19</v>
      </c>
      <c r="Q3098">
        <v>0</v>
      </c>
      <c r="R3098">
        <v>1</v>
      </c>
      <c r="S3098">
        <v>0</v>
      </c>
      <c r="T3098">
        <v>1</v>
      </c>
      <c r="U3098">
        <v>0</v>
      </c>
      <c r="V3098">
        <v>0</v>
      </c>
      <c r="W3098">
        <v>0</v>
      </c>
      <c r="X3098">
        <v>1.1919479368527777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1.1919479368527777</v>
      </c>
    </row>
    <row r="3099" spans="1:31" x14ac:dyDescent="0.3">
      <c r="A3099">
        <v>2715594</v>
      </c>
      <c r="B3099">
        <v>1</v>
      </c>
      <c r="C3099" t="s">
        <v>80</v>
      </c>
      <c r="D3099" t="s">
        <v>90</v>
      </c>
      <c r="E3099" t="s">
        <v>161</v>
      </c>
      <c r="F3099" t="s">
        <v>8867</v>
      </c>
      <c r="G3099" t="s">
        <v>163</v>
      </c>
      <c r="H3099" t="s">
        <v>135</v>
      </c>
      <c r="I3099" t="s">
        <v>136</v>
      </c>
      <c r="J3099" t="s">
        <v>137</v>
      </c>
      <c r="K3099" t="s">
        <v>138</v>
      </c>
      <c r="L3099" t="s">
        <v>8868</v>
      </c>
      <c r="M3099" t="s">
        <v>8869</v>
      </c>
      <c r="N3099">
        <v>2.3061111109999999</v>
      </c>
      <c r="O3099">
        <v>0</v>
      </c>
      <c r="P3099">
        <v>75</v>
      </c>
      <c r="Q3099">
        <v>0</v>
      </c>
      <c r="R3099">
        <v>0</v>
      </c>
      <c r="S3099">
        <v>0</v>
      </c>
      <c r="T3099">
        <v>14</v>
      </c>
      <c r="U3099">
        <v>0</v>
      </c>
      <c r="V3099">
        <v>0</v>
      </c>
      <c r="W3099">
        <v>0</v>
      </c>
      <c r="X3099">
        <v>45.95353150369813</v>
      </c>
      <c r="Y3099">
        <v>0</v>
      </c>
      <c r="Z3099">
        <v>0</v>
      </c>
      <c r="AA3099">
        <v>0</v>
      </c>
      <c r="AB3099">
        <v>36.537787812939001</v>
      </c>
      <c r="AC3099">
        <v>0</v>
      </c>
      <c r="AD3099">
        <v>0</v>
      </c>
      <c r="AE3099">
        <v>82.491319316637131</v>
      </c>
    </row>
    <row r="3100" spans="1:31" x14ac:dyDescent="0.3">
      <c r="A3100">
        <v>2715285</v>
      </c>
      <c r="B3100">
        <v>1</v>
      </c>
      <c r="C3100" t="s">
        <v>80</v>
      </c>
      <c r="D3100" t="s">
        <v>93</v>
      </c>
      <c r="E3100" t="s">
        <v>132</v>
      </c>
      <c r="F3100" t="s">
        <v>8870</v>
      </c>
      <c r="G3100" t="s">
        <v>209</v>
      </c>
      <c r="H3100" t="s">
        <v>135</v>
      </c>
      <c r="I3100" t="s">
        <v>136</v>
      </c>
      <c r="J3100" t="s">
        <v>137</v>
      </c>
      <c r="K3100" t="s">
        <v>210</v>
      </c>
      <c r="L3100" t="s">
        <v>8871</v>
      </c>
      <c r="M3100" t="s">
        <v>8872</v>
      </c>
      <c r="N3100">
        <v>6.534444444</v>
      </c>
      <c r="O3100">
        <v>0</v>
      </c>
      <c r="P3100">
        <v>6</v>
      </c>
      <c r="Q3100">
        <v>0</v>
      </c>
      <c r="R3100">
        <v>1</v>
      </c>
      <c r="S3100">
        <v>0</v>
      </c>
      <c r="T3100">
        <v>12</v>
      </c>
      <c r="U3100">
        <v>0</v>
      </c>
      <c r="V3100">
        <v>0</v>
      </c>
      <c r="W3100">
        <v>0</v>
      </c>
      <c r="X3100">
        <v>12.393656188656646</v>
      </c>
      <c r="Y3100">
        <v>0</v>
      </c>
      <c r="Z3100">
        <v>0</v>
      </c>
      <c r="AA3100">
        <v>0</v>
      </c>
      <c r="AB3100">
        <v>38.334362102436323</v>
      </c>
      <c r="AC3100">
        <v>0</v>
      </c>
      <c r="AD3100">
        <v>0</v>
      </c>
      <c r="AE3100">
        <v>50.728018291092965</v>
      </c>
    </row>
    <row r="3101" spans="1:31" x14ac:dyDescent="0.3">
      <c r="A3101">
        <v>2714884</v>
      </c>
      <c r="B3101">
        <v>1</v>
      </c>
      <c r="C3101" t="s">
        <v>80</v>
      </c>
      <c r="D3101" t="s">
        <v>109</v>
      </c>
      <c r="E3101" t="s">
        <v>150</v>
      </c>
      <c r="F3101" t="s">
        <v>8873</v>
      </c>
      <c r="G3101" t="s">
        <v>152</v>
      </c>
      <c r="H3101" t="s">
        <v>153</v>
      </c>
      <c r="I3101" t="s">
        <v>136</v>
      </c>
      <c r="J3101" t="s">
        <v>137</v>
      </c>
      <c r="K3101" t="s">
        <v>138</v>
      </c>
      <c r="L3101" t="s">
        <v>8874</v>
      </c>
      <c r="M3101" t="s">
        <v>8875</v>
      </c>
      <c r="N3101">
        <v>0.59638888800000001</v>
      </c>
      <c r="O3101">
        <v>0</v>
      </c>
      <c r="P3101">
        <v>693</v>
      </c>
      <c r="Q3101">
        <v>1</v>
      </c>
      <c r="R3101">
        <v>135</v>
      </c>
      <c r="S3101">
        <v>9</v>
      </c>
      <c r="T3101">
        <v>164</v>
      </c>
      <c r="U3101">
        <v>0</v>
      </c>
      <c r="V3101">
        <v>0</v>
      </c>
      <c r="W3101">
        <v>0</v>
      </c>
      <c r="X3101">
        <v>54.981367927255285</v>
      </c>
      <c r="Y3101">
        <v>0</v>
      </c>
      <c r="Z3101">
        <v>16.96404806263206</v>
      </c>
      <c r="AA3101">
        <v>46.616997362310961</v>
      </c>
      <c r="AB3101">
        <v>22.061861001379203</v>
      </c>
      <c r="AC3101">
        <v>0</v>
      </c>
      <c r="AD3101">
        <v>0</v>
      </c>
      <c r="AE3101">
        <v>140.62427435357753</v>
      </c>
    </row>
    <row r="3102" spans="1:31" x14ac:dyDescent="0.3">
      <c r="A3102">
        <v>2715216</v>
      </c>
      <c r="B3102">
        <v>1</v>
      </c>
      <c r="C3102" t="s">
        <v>81</v>
      </c>
      <c r="D3102" t="s">
        <v>128</v>
      </c>
      <c r="E3102" t="s">
        <v>150</v>
      </c>
      <c r="F3102" t="s">
        <v>5093</v>
      </c>
      <c r="G3102" t="s">
        <v>925</v>
      </c>
      <c r="H3102" t="s">
        <v>153</v>
      </c>
      <c r="I3102" t="s">
        <v>136</v>
      </c>
      <c r="J3102" t="s">
        <v>137</v>
      </c>
      <c r="K3102" t="s">
        <v>210</v>
      </c>
      <c r="L3102" t="s">
        <v>8876</v>
      </c>
      <c r="M3102" t="s">
        <v>8877</v>
      </c>
      <c r="N3102">
        <v>2.2491666659999998</v>
      </c>
      <c r="O3102">
        <v>0</v>
      </c>
      <c r="P3102">
        <v>0</v>
      </c>
      <c r="Q3102">
        <v>0</v>
      </c>
      <c r="R3102">
        <v>0</v>
      </c>
      <c r="S3102">
        <v>5</v>
      </c>
      <c r="T3102">
        <v>0</v>
      </c>
      <c r="U3102">
        <v>3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51.505351099020757</v>
      </c>
      <c r="AB3102">
        <v>0</v>
      </c>
      <c r="AC3102">
        <v>28.87673568084125</v>
      </c>
      <c r="AD3102">
        <v>0</v>
      </c>
      <c r="AE3102">
        <v>80.382086779862007</v>
      </c>
    </row>
    <row r="3103" spans="1:31" x14ac:dyDescent="0.3">
      <c r="A3103">
        <v>2715425</v>
      </c>
      <c r="B3103">
        <v>1</v>
      </c>
      <c r="C3103" t="s">
        <v>80</v>
      </c>
      <c r="D3103" t="s">
        <v>108</v>
      </c>
      <c r="E3103" t="s">
        <v>161</v>
      </c>
      <c r="F3103" t="s">
        <v>8878</v>
      </c>
      <c r="G3103" t="s">
        <v>1479</v>
      </c>
      <c r="H3103" t="s">
        <v>135</v>
      </c>
      <c r="I3103" t="s">
        <v>136</v>
      </c>
      <c r="J3103" t="s">
        <v>137</v>
      </c>
      <c r="K3103" t="s">
        <v>138</v>
      </c>
      <c r="L3103" t="s">
        <v>8879</v>
      </c>
      <c r="M3103" t="s">
        <v>8880</v>
      </c>
      <c r="N3103">
        <v>5.4119444440000004</v>
      </c>
      <c r="O3103">
        <v>0</v>
      </c>
      <c r="P3103">
        <v>32</v>
      </c>
      <c r="Q3103">
        <v>0</v>
      </c>
      <c r="R3103">
        <v>5</v>
      </c>
      <c r="S3103">
        <v>0</v>
      </c>
      <c r="T3103">
        <v>5</v>
      </c>
      <c r="U3103">
        <v>0</v>
      </c>
      <c r="V3103">
        <v>0</v>
      </c>
      <c r="W3103">
        <v>0</v>
      </c>
      <c r="X3103">
        <v>19.121875247139585</v>
      </c>
      <c r="Y3103">
        <v>0</v>
      </c>
      <c r="Z3103">
        <v>1.1288672127160884</v>
      </c>
      <c r="AA3103">
        <v>0</v>
      </c>
      <c r="AB3103">
        <v>0.77429909874418001</v>
      </c>
      <c r="AC3103">
        <v>0</v>
      </c>
      <c r="AD3103">
        <v>0</v>
      </c>
      <c r="AE3103">
        <v>21.025041558599852</v>
      </c>
    </row>
    <row r="3104" spans="1:31" x14ac:dyDescent="0.3">
      <c r="A3104">
        <v>2714761</v>
      </c>
      <c r="B3104">
        <v>1</v>
      </c>
      <c r="C3104" t="s">
        <v>80</v>
      </c>
      <c r="D3104" t="s">
        <v>105</v>
      </c>
      <c r="E3104" t="s">
        <v>145</v>
      </c>
      <c r="F3104" t="s">
        <v>8881</v>
      </c>
      <c r="G3104" t="s">
        <v>147</v>
      </c>
      <c r="H3104" t="s">
        <v>135</v>
      </c>
      <c r="I3104" t="s">
        <v>136</v>
      </c>
      <c r="J3104" t="s">
        <v>137</v>
      </c>
      <c r="K3104" t="s">
        <v>138</v>
      </c>
      <c r="L3104" t="s">
        <v>8882</v>
      </c>
      <c r="M3104" t="s">
        <v>8883</v>
      </c>
      <c r="N3104">
        <v>0.88833333299999995</v>
      </c>
      <c r="O3104">
        <v>0</v>
      </c>
      <c r="P3104">
        <v>37</v>
      </c>
      <c r="Q3104">
        <v>0</v>
      </c>
      <c r="R3104">
        <v>0</v>
      </c>
      <c r="S3104">
        <v>0</v>
      </c>
      <c r="T3104">
        <v>2</v>
      </c>
      <c r="U3104">
        <v>0</v>
      </c>
      <c r="V3104">
        <v>0</v>
      </c>
      <c r="W3104">
        <v>0</v>
      </c>
      <c r="X3104">
        <v>5.6076614765091701</v>
      </c>
      <c r="Y3104">
        <v>0</v>
      </c>
      <c r="Z3104">
        <v>0</v>
      </c>
      <c r="AA3104">
        <v>0</v>
      </c>
      <c r="AB3104">
        <v>1.38395425298</v>
      </c>
      <c r="AC3104">
        <v>0</v>
      </c>
      <c r="AD3104">
        <v>0</v>
      </c>
      <c r="AE3104">
        <v>6.9916157294891699</v>
      </c>
    </row>
    <row r="3105" spans="1:31" x14ac:dyDescent="0.3">
      <c r="A3105">
        <v>2715431</v>
      </c>
      <c r="B3105">
        <v>1</v>
      </c>
      <c r="C3105" t="s">
        <v>80</v>
      </c>
      <c r="D3105" t="s">
        <v>104</v>
      </c>
      <c r="E3105" t="s">
        <v>161</v>
      </c>
      <c r="F3105" t="s">
        <v>7888</v>
      </c>
      <c r="G3105" t="s">
        <v>163</v>
      </c>
      <c r="H3105" t="s">
        <v>135</v>
      </c>
      <c r="I3105" t="s">
        <v>136</v>
      </c>
      <c r="J3105" t="s">
        <v>137</v>
      </c>
      <c r="K3105" t="s">
        <v>138</v>
      </c>
      <c r="L3105" t="s">
        <v>8884</v>
      </c>
      <c r="M3105" t="s">
        <v>8885</v>
      </c>
      <c r="N3105">
        <v>3.596944444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1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3.691481902245E-3</v>
      </c>
      <c r="AC3105">
        <v>0</v>
      </c>
      <c r="AD3105">
        <v>0</v>
      </c>
      <c r="AE3105">
        <v>3.691481902245E-3</v>
      </c>
    </row>
    <row r="3106" spans="1:31" x14ac:dyDescent="0.3">
      <c r="A3106">
        <v>2715408</v>
      </c>
      <c r="B3106">
        <v>1</v>
      </c>
      <c r="C3106" t="s">
        <v>81</v>
      </c>
      <c r="D3106" t="s">
        <v>128</v>
      </c>
      <c r="E3106" t="s">
        <v>213</v>
      </c>
      <c r="F3106" t="s">
        <v>8886</v>
      </c>
      <c r="G3106" t="s">
        <v>170</v>
      </c>
      <c r="H3106" t="s">
        <v>153</v>
      </c>
      <c r="I3106" t="s">
        <v>136</v>
      </c>
      <c r="J3106" t="s">
        <v>137</v>
      </c>
      <c r="K3106" t="s">
        <v>138</v>
      </c>
      <c r="L3106" t="s">
        <v>7619</v>
      </c>
      <c r="M3106" t="s">
        <v>8887</v>
      </c>
      <c r="N3106">
        <v>0.92055555499999997</v>
      </c>
      <c r="O3106">
        <v>5</v>
      </c>
      <c r="P3106">
        <v>458</v>
      </c>
      <c r="Q3106">
        <v>96</v>
      </c>
      <c r="R3106">
        <v>25</v>
      </c>
      <c r="S3106">
        <v>5</v>
      </c>
      <c r="T3106">
        <v>49</v>
      </c>
      <c r="U3106">
        <v>0</v>
      </c>
      <c r="V3106">
        <v>0</v>
      </c>
      <c r="W3106">
        <v>0.38194579194</v>
      </c>
      <c r="X3106">
        <v>69.884952334472359</v>
      </c>
      <c r="Y3106">
        <v>24.022975049779305</v>
      </c>
      <c r="Z3106">
        <v>4.4417790332645106</v>
      </c>
      <c r="AA3106">
        <v>22.335598845485841</v>
      </c>
      <c r="AB3106">
        <v>17.037651422441307</v>
      </c>
      <c r="AC3106">
        <v>0</v>
      </c>
      <c r="AD3106">
        <v>0</v>
      </c>
      <c r="AE3106">
        <v>138.10490247738332</v>
      </c>
    </row>
    <row r="3107" spans="1:31" x14ac:dyDescent="0.3">
      <c r="A3107">
        <v>2715053</v>
      </c>
      <c r="B3107">
        <v>1</v>
      </c>
      <c r="C3107" t="s">
        <v>81</v>
      </c>
      <c r="D3107" t="s">
        <v>118</v>
      </c>
      <c r="E3107" t="s">
        <v>213</v>
      </c>
      <c r="F3107" t="s">
        <v>1524</v>
      </c>
      <c r="G3107" t="s">
        <v>152</v>
      </c>
      <c r="H3107" t="s">
        <v>153</v>
      </c>
      <c r="I3107" t="s">
        <v>136</v>
      </c>
      <c r="J3107" t="s">
        <v>137</v>
      </c>
      <c r="K3107" t="s">
        <v>138</v>
      </c>
      <c r="L3107" t="s">
        <v>8888</v>
      </c>
      <c r="M3107" t="s">
        <v>8889</v>
      </c>
      <c r="N3107">
        <v>1.3558333330000001</v>
      </c>
      <c r="O3107">
        <v>17</v>
      </c>
      <c r="P3107">
        <v>287</v>
      </c>
      <c r="Q3107">
        <v>77</v>
      </c>
      <c r="R3107">
        <v>11</v>
      </c>
      <c r="S3107">
        <v>24</v>
      </c>
      <c r="T3107">
        <v>14</v>
      </c>
      <c r="U3107">
        <v>6</v>
      </c>
      <c r="V3107">
        <v>0</v>
      </c>
      <c r="W3107">
        <v>6.5435014704228411</v>
      </c>
      <c r="X3107">
        <v>68.590323862721633</v>
      </c>
      <c r="Y3107">
        <v>86.942135809771372</v>
      </c>
      <c r="Z3107">
        <v>5.2402337199333335E-2</v>
      </c>
      <c r="AA3107">
        <v>112.99428602123633</v>
      </c>
      <c r="AB3107">
        <v>19.195014643099078</v>
      </c>
      <c r="AC3107">
        <v>357.47308912736156</v>
      </c>
      <c r="AD3107">
        <v>0</v>
      </c>
      <c r="AE3107">
        <v>651.79075327181215</v>
      </c>
    </row>
    <row r="3108" spans="1:31" x14ac:dyDescent="0.3">
      <c r="A3108">
        <v>2715694</v>
      </c>
      <c r="B3108">
        <v>1</v>
      </c>
      <c r="C3108" t="s">
        <v>80</v>
      </c>
      <c r="D3108" t="s">
        <v>93</v>
      </c>
      <c r="E3108" t="s">
        <v>161</v>
      </c>
      <c r="F3108" t="s">
        <v>8890</v>
      </c>
      <c r="G3108" t="s">
        <v>163</v>
      </c>
      <c r="H3108" t="s">
        <v>135</v>
      </c>
      <c r="I3108" t="s">
        <v>136</v>
      </c>
      <c r="J3108" t="s">
        <v>137</v>
      </c>
      <c r="K3108" t="s">
        <v>138</v>
      </c>
      <c r="L3108" t="s">
        <v>8891</v>
      </c>
      <c r="M3108" t="s">
        <v>8892</v>
      </c>
      <c r="N3108">
        <v>0.67916666599999997</v>
      </c>
      <c r="O3108">
        <v>0</v>
      </c>
      <c r="P3108">
        <v>3</v>
      </c>
      <c r="Q3108">
        <v>0</v>
      </c>
      <c r="R3108">
        <v>8</v>
      </c>
      <c r="S3108">
        <v>0</v>
      </c>
      <c r="T3108">
        <v>4</v>
      </c>
      <c r="U3108">
        <v>0</v>
      </c>
      <c r="V3108">
        <v>0</v>
      </c>
      <c r="W3108">
        <v>0</v>
      </c>
      <c r="X3108">
        <v>1.5998247932601601</v>
      </c>
      <c r="Y3108">
        <v>0</v>
      </c>
      <c r="Z3108">
        <v>3.1524868760755242</v>
      </c>
      <c r="AA3108">
        <v>0</v>
      </c>
      <c r="AB3108">
        <v>0.20065362616409255</v>
      </c>
      <c r="AC3108">
        <v>0</v>
      </c>
      <c r="AD3108">
        <v>0</v>
      </c>
      <c r="AE3108">
        <v>4.9529652954997765</v>
      </c>
    </row>
    <row r="3109" spans="1:31" x14ac:dyDescent="0.3">
      <c r="A3109">
        <v>2714698</v>
      </c>
      <c r="B3109">
        <v>1</v>
      </c>
      <c r="C3109" t="s">
        <v>80</v>
      </c>
      <c r="D3109" t="s">
        <v>100</v>
      </c>
      <c r="E3109" t="s">
        <v>150</v>
      </c>
      <c r="F3109" t="s">
        <v>3125</v>
      </c>
      <c r="G3109" t="s">
        <v>152</v>
      </c>
      <c r="H3109" t="s">
        <v>153</v>
      </c>
      <c r="I3109" t="s">
        <v>136</v>
      </c>
      <c r="J3109" t="s">
        <v>137</v>
      </c>
      <c r="K3109" t="s">
        <v>138</v>
      </c>
      <c r="L3109" t="s">
        <v>7974</v>
      </c>
      <c r="M3109" t="s">
        <v>8893</v>
      </c>
      <c r="N3109">
        <v>1.0672222220000001</v>
      </c>
      <c r="O3109">
        <v>0</v>
      </c>
      <c r="P3109">
        <v>363</v>
      </c>
      <c r="Q3109">
        <v>1</v>
      </c>
      <c r="R3109">
        <v>10</v>
      </c>
      <c r="S3109">
        <v>0</v>
      </c>
      <c r="T3109">
        <v>19</v>
      </c>
      <c r="U3109">
        <v>2</v>
      </c>
      <c r="V3109">
        <v>0</v>
      </c>
      <c r="W3109">
        <v>0</v>
      </c>
      <c r="X3109">
        <v>54.183877248476335</v>
      </c>
      <c r="Y3109">
        <v>3.1682389438081251</v>
      </c>
      <c r="Z3109">
        <v>1.0513152032561601</v>
      </c>
      <c r="AA3109">
        <v>0</v>
      </c>
      <c r="AB3109">
        <v>6.8079781018950998</v>
      </c>
      <c r="AC3109">
        <v>20.876622669851319</v>
      </c>
      <c r="AD3109">
        <v>0</v>
      </c>
      <c r="AE3109">
        <v>86.088032167287039</v>
      </c>
    </row>
    <row r="3110" spans="1:31" x14ac:dyDescent="0.3">
      <c r="A3110">
        <v>2714993</v>
      </c>
      <c r="B3110">
        <v>1</v>
      </c>
      <c r="C3110" t="s">
        <v>80</v>
      </c>
      <c r="D3110" t="s">
        <v>100</v>
      </c>
      <c r="E3110" t="s">
        <v>200</v>
      </c>
      <c r="F3110" t="s">
        <v>8894</v>
      </c>
      <c r="G3110" t="s">
        <v>163</v>
      </c>
      <c r="H3110" t="s">
        <v>135</v>
      </c>
      <c r="I3110" t="s">
        <v>136</v>
      </c>
      <c r="J3110" t="s">
        <v>137</v>
      </c>
      <c r="K3110" t="s">
        <v>138</v>
      </c>
      <c r="L3110" t="s">
        <v>8895</v>
      </c>
      <c r="M3110" t="s">
        <v>8896</v>
      </c>
      <c r="N3110">
        <v>1.2522222220000001</v>
      </c>
      <c r="O3110">
        <v>0</v>
      </c>
      <c r="P3110">
        <v>36</v>
      </c>
      <c r="Q3110">
        <v>0</v>
      </c>
      <c r="R3110">
        <v>0</v>
      </c>
      <c r="S3110">
        <v>0</v>
      </c>
      <c r="T3110">
        <v>8</v>
      </c>
      <c r="U3110">
        <v>0</v>
      </c>
      <c r="V3110">
        <v>0</v>
      </c>
      <c r="W3110">
        <v>0</v>
      </c>
      <c r="X3110">
        <v>8.575843176642568</v>
      </c>
      <c r="Y3110">
        <v>0</v>
      </c>
      <c r="Z3110">
        <v>0</v>
      </c>
      <c r="AA3110">
        <v>0</v>
      </c>
      <c r="AB3110">
        <v>4.3635842970166667</v>
      </c>
      <c r="AC3110">
        <v>0</v>
      </c>
      <c r="AD3110">
        <v>0</v>
      </c>
      <c r="AE3110">
        <v>12.939427473659235</v>
      </c>
    </row>
    <row r="3111" spans="1:31" x14ac:dyDescent="0.3">
      <c r="A3111">
        <v>2715199</v>
      </c>
      <c r="B3111">
        <v>1</v>
      </c>
      <c r="C3111" t="s">
        <v>81</v>
      </c>
      <c r="D3111" t="s">
        <v>120</v>
      </c>
      <c r="E3111" t="s">
        <v>213</v>
      </c>
      <c r="F3111" t="s">
        <v>8897</v>
      </c>
      <c r="G3111" t="s">
        <v>152</v>
      </c>
      <c r="H3111" t="s">
        <v>153</v>
      </c>
      <c r="I3111" t="s">
        <v>136</v>
      </c>
      <c r="J3111" t="s">
        <v>137</v>
      </c>
      <c r="K3111" t="s">
        <v>138</v>
      </c>
      <c r="L3111" t="s">
        <v>8898</v>
      </c>
      <c r="M3111" t="s">
        <v>8899</v>
      </c>
      <c r="N3111">
        <v>0.89416666600000005</v>
      </c>
      <c r="O3111">
        <v>2</v>
      </c>
      <c r="P3111">
        <v>93</v>
      </c>
      <c r="Q3111">
        <v>75</v>
      </c>
      <c r="R3111">
        <v>3</v>
      </c>
      <c r="S3111">
        <v>11</v>
      </c>
      <c r="T3111">
        <v>7</v>
      </c>
      <c r="U3111">
        <v>0</v>
      </c>
      <c r="V3111">
        <v>0</v>
      </c>
      <c r="W3111">
        <v>0.38820552423499993</v>
      </c>
      <c r="X3111">
        <v>22.577387435905468</v>
      </c>
      <c r="Y3111">
        <v>25.13868719011634</v>
      </c>
      <c r="Z3111">
        <v>0.48512504494999997</v>
      </c>
      <c r="AA3111">
        <v>91.684865483373088</v>
      </c>
      <c r="AB3111">
        <v>3.7123875125782075</v>
      </c>
      <c r="AC3111">
        <v>0</v>
      </c>
      <c r="AD3111">
        <v>0</v>
      </c>
      <c r="AE3111">
        <v>143.98665819115811</v>
      </c>
    </row>
    <row r="3112" spans="1:31" x14ac:dyDescent="0.3">
      <c r="A3112">
        <v>2714801</v>
      </c>
      <c r="B3112">
        <v>1</v>
      </c>
      <c r="C3112" t="s">
        <v>80</v>
      </c>
      <c r="D3112" t="s">
        <v>103</v>
      </c>
      <c r="E3112" t="s">
        <v>156</v>
      </c>
      <c r="F3112" t="s">
        <v>8900</v>
      </c>
      <c r="G3112" t="s">
        <v>2358</v>
      </c>
      <c r="H3112" t="s">
        <v>153</v>
      </c>
      <c r="I3112" t="s">
        <v>136</v>
      </c>
      <c r="J3112" t="s">
        <v>137</v>
      </c>
      <c r="K3112" t="s">
        <v>138</v>
      </c>
      <c r="L3112" t="s">
        <v>8901</v>
      </c>
      <c r="M3112" t="s">
        <v>8902</v>
      </c>
      <c r="N3112">
        <v>5.2033333329999998</v>
      </c>
      <c r="O3112">
        <v>0</v>
      </c>
      <c r="P3112">
        <v>694</v>
      </c>
      <c r="Q3112">
        <v>0</v>
      </c>
      <c r="R3112">
        <v>4</v>
      </c>
      <c r="S3112">
        <v>0</v>
      </c>
      <c r="T3112">
        <v>31</v>
      </c>
      <c r="U3112">
        <v>0</v>
      </c>
      <c r="V3112">
        <v>0</v>
      </c>
      <c r="W3112">
        <v>0</v>
      </c>
      <c r="X3112">
        <v>701.58192353506615</v>
      </c>
      <c r="Y3112">
        <v>0</v>
      </c>
      <c r="Z3112">
        <v>0.57439149774155174</v>
      </c>
      <c r="AA3112">
        <v>0</v>
      </c>
      <c r="AB3112">
        <v>115.14295641855456</v>
      </c>
      <c r="AC3112">
        <v>0</v>
      </c>
      <c r="AD3112">
        <v>0</v>
      </c>
      <c r="AE3112">
        <v>817.2992714513623</v>
      </c>
    </row>
    <row r="3113" spans="1:31" x14ac:dyDescent="0.3">
      <c r="A3113">
        <v>2715179</v>
      </c>
      <c r="B3113">
        <v>1</v>
      </c>
      <c r="C3113" t="s">
        <v>81</v>
      </c>
      <c r="D3113" t="s">
        <v>126</v>
      </c>
      <c r="E3113" t="s">
        <v>161</v>
      </c>
      <c r="F3113" t="s">
        <v>8903</v>
      </c>
      <c r="G3113" t="s">
        <v>163</v>
      </c>
      <c r="H3113" t="s">
        <v>135</v>
      </c>
      <c r="I3113" t="s">
        <v>136</v>
      </c>
      <c r="J3113" t="s">
        <v>137</v>
      </c>
      <c r="K3113" t="s">
        <v>138</v>
      </c>
      <c r="L3113" t="s">
        <v>8904</v>
      </c>
      <c r="M3113" t="s">
        <v>8905</v>
      </c>
      <c r="N3113">
        <v>1.7675000000000001</v>
      </c>
      <c r="O3113">
        <v>0</v>
      </c>
      <c r="P3113">
        <v>35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11.645903245612399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11.645903245612399</v>
      </c>
    </row>
    <row r="3114" spans="1:31" x14ac:dyDescent="0.3">
      <c r="A3114">
        <v>2714824</v>
      </c>
      <c r="B3114">
        <v>1</v>
      </c>
      <c r="C3114" t="s">
        <v>81</v>
      </c>
      <c r="D3114" t="s">
        <v>118</v>
      </c>
      <c r="E3114" t="s">
        <v>156</v>
      </c>
      <c r="F3114" t="s">
        <v>8906</v>
      </c>
      <c r="G3114" t="s">
        <v>152</v>
      </c>
      <c r="H3114" t="s">
        <v>153</v>
      </c>
      <c r="I3114" t="s">
        <v>136</v>
      </c>
      <c r="J3114" t="s">
        <v>137</v>
      </c>
      <c r="K3114" t="s">
        <v>138</v>
      </c>
      <c r="L3114" t="s">
        <v>8907</v>
      </c>
      <c r="M3114" t="s">
        <v>8908</v>
      </c>
      <c r="N3114">
        <v>2.144722222</v>
      </c>
      <c r="O3114">
        <v>4</v>
      </c>
      <c r="P3114">
        <v>903</v>
      </c>
      <c r="Q3114">
        <v>53</v>
      </c>
      <c r="R3114">
        <v>151</v>
      </c>
      <c r="S3114">
        <v>7</v>
      </c>
      <c r="T3114">
        <v>74</v>
      </c>
      <c r="U3114">
        <v>0</v>
      </c>
      <c r="V3114">
        <v>0</v>
      </c>
      <c r="W3114">
        <v>21.411462594052271</v>
      </c>
      <c r="X3114">
        <v>174.33191084364239</v>
      </c>
      <c r="Y3114">
        <v>20.003452941477001</v>
      </c>
      <c r="Z3114">
        <v>25.163810493258925</v>
      </c>
      <c r="AA3114">
        <v>8.901240232169803</v>
      </c>
      <c r="AB3114">
        <v>36.495255188172656</v>
      </c>
      <c r="AC3114">
        <v>0</v>
      </c>
      <c r="AD3114">
        <v>0</v>
      </c>
      <c r="AE3114">
        <v>286.30713229277308</v>
      </c>
    </row>
    <row r="3115" spans="1:31" x14ac:dyDescent="0.3">
      <c r="A3115">
        <v>2714967</v>
      </c>
      <c r="B3115">
        <v>1</v>
      </c>
      <c r="C3115" t="s">
        <v>81</v>
      </c>
      <c r="D3115" t="s">
        <v>115</v>
      </c>
      <c r="E3115" t="s">
        <v>213</v>
      </c>
      <c r="F3115" t="s">
        <v>8909</v>
      </c>
      <c r="G3115" t="s">
        <v>185</v>
      </c>
      <c r="H3115" t="s">
        <v>153</v>
      </c>
      <c r="I3115" t="s">
        <v>136</v>
      </c>
      <c r="J3115" t="s">
        <v>137</v>
      </c>
      <c r="K3115" t="s">
        <v>138</v>
      </c>
      <c r="L3115" t="s">
        <v>8910</v>
      </c>
      <c r="M3115" t="s">
        <v>8911</v>
      </c>
      <c r="N3115">
        <v>2.025555555</v>
      </c>
      <c r="O3115">
        <v>1</v>
      </c>
      <c r="P3115">
        <v>122</v>
      </c>
      <c r="Q3115">
        <v>0</v>
      </c>
      <c r="R3115">
        <v>3</v>
      </c>
      <c r="S3115">
        <v>0</v>
      </c>
      <c r="T3115">
        <v>3</v>
      </c>
      <c r="U3115">
        <v>0</v>
      </c>
      <c r="V3115">
        <v>0</v>
      </c>
      <c r="W3115">
        <v>0.42823315750333329</v>
      </c>
      <c r="X3115">
        <v>14.057531635187525</v>
      </c>
      <c r="Y3115">
        <v>0</v>
      </c>
      <c r="Z3115">
        <v>0</v>
      </c>
      <c r="AA3115">
        <v>0</v>
      </c>
      <c r="AB3115">
        <v>0.26740907641980172</v>
      </c>
      <c r="AC3115">
        <v>0</v>
      </c>
      <c r="AD3115">
        <v>0</v>
      </c>
      <c r="AE3115">
        <v>14.753173869110659</v>
      </c>
    </row>
    <row r="3116" spans="1:31" x14ac:dyDescent="0.3">
      <c r="A3116">
        <v>2715202</v>
      </c>
      <c r="B3116">
        <v>1</v>
      </c>
      <c r="C3116" t="s">
        <v>80</v>
      </c>
      <c r="D3116" t="s">
        <v>106</v>
      </c>
      <c r="E3116" t="s">
        <v>150</v>
      </c>
      <c r="F3116" t="s">
        <v>6404</v>
      </c>
      <c r="G3116" t="s">
        <v>152</v>
      </c>
      <c r="H3116" t="s">
        <v>153</v>
      </c>
      <c r="I3116" t="s">
        <v>136</v>
      </c>
      <c r="J3116" t="s">
        <v>137</v>
      </c>
      <c r="K3116" t="s">
        <v>138</v>
      </c>
      <c r="L3116" t="s">
        <v>8912</v>
      </c>
      <c r="M3116" t="s">
        <v>8913</v>
      </c>
      <c r="N3116">
        <v>0.87694444400000005</v>
      </c>
      <c r="O3116">
        <v>1</v>
      </c>
      <c r="P3116">
        <v>0</v>
      </c>
      <c r="Q3116">
        <v>13</v>
      </c>
      <c r="R3116">
        <v>131</v>
      </c>
      <c r="S3116">
        <v>4</v>
      </c>
      <c r="T3116">
        <v>34</v>
      </c>
      <c r="U3116">
        <v>0</v>
      </c>
      <c r="V3116">
        <v>0</v>
      </c>
      <c r="W3116">
        <v>3.1391111809966148</v>
      </c>
      <c r="X3116">
        <v>0</v>
      </c>
      <c r="Y3116">
        <v>9.9284749380333928</v>
      </c>
      <c r="Z3116">
        <v>80.460827432578384</v>
      </c>
      <c r="AA3116">
        <v>83.506495667765918</v>
      </c>
      <c r="AB3116">
        <v>11.098646673305602</v>
      </c>
      <c r="AC3116">
        <v>0</v>
      </c>
      <c r="AD3116">
        <v>0</v>
      </c>
      <c r="AE3116">
        <v>188.13355589267991</v>
      </c>
    </row>
    <row r="3117" spans="1:31" x14ac:dyDescent="0.3">
      <c r="A3117">
        <v>2715153</v>
      </c>
      <c r="B3117">
        <v>1</v>
      </c>
      <c r="C3117" t="s">
        <v>80</v>
      </c>
      <c r="D3117" t="s">
        <v>83</v>
      </c>
      <c r="E3117" t="s">
        <v>156</v>
      </c>
      <c r="F3117" t="s">
        <v>564</v>
      </c>
      <c r="G3117" t="s">
        <v>565</v>
      </c>
      <c r="H3117" t="s">
        <v>153</v>
      </c>
      <c r="I3117" t="s">
        <v>136</v>
      </c>
      <c r="J3117" t="s">
        <v>137</v>
      </c>
      <c r="K3117" t="s">
        <v>138</v>
      </c>
      <c r="L3117" t="s">
        <v>8914</v>
      </c>
      <c r="M3117" t="s">
        <v>8915</v>
      </c>
      <c r="N3117">
        <v>3.2494444439999999</v>
      </c>
      <c r="O3117">
        <v>0</v>
      </c>
      <c r="P3117">
        <v>1</v>
      </c>
      <c r="Q3117">
        <v>0</v>
      </c>
      <c r="R3117">
        <v>0</v>
      </c>
      <c r="S3117">
        <v>4</v>
      </c>
      <c r="T3117">
        <v>10</v>
      </c>
      <c r="U3117">
        <v>1</v>
      </c>
      <c r="V3117">
        <v>3</v>
      </c>
      <c r="W3117">
        <v>0</v>
      </c>
      <c r="X3117">
        <v>1.1355395445325567</v>
      </c>
      <c r="Y3117">
        <v>0</v>
      </c>
      <c r="Z3117">
        <v>0</v>
      </c>
      <c r="AA3117">
        <v>51.775189335548156</v>
      </c>
      <c r="AB3117">
        <v>162.96040904313799</v>
      </c>
      <c r="AC3117">
        <v>12.433332660839369</v>
      </c>
      <c r="AD3117">
        <v>86.613818444791406</v>
      </c>
      <c r="AE3117">
        <v>314.91828902884947</v>
      </c>
    </row>
    <row r="3118" spans="1:31" x14ac:dyDescent="0.3">
      <c r="A3118">
        <v>2715508</v>
      </c>
      <c r="B3118">
        <v>1</v>
      </c>
      <c r="C3118" t="s">
        <v>80</v>
      </c>
      <c r="D3118" t="s">
        <v>103</v>
      </c>
      <c r="E3118" t="s">
        <v>150</v>
      </c>
      <c r="F3118" t="s">
        <v>8916</v>
      </c>
      <c r="G3118" t="s">
        <v>152</v>
      </c>
      <c r="H3118" t="s">
        <v>153</v>
      </c>
      <c r="I3118" t="s">
        <v>136</v>
      </c>
      <c r="J3118" t="s">
        <v>137</v>
      </c>
      <c r="K3118" t="s">
        <v>138</v>
      </c>
      <c r="L3118" t="s">
        <v>8917</v>
      </c>
      <c r="M3118" t="s">
        <v>8918</v>
      </c>
      <c r="N3118">
        <v>3.8819444440000002</v>
      </c>
      <c r="O3118">
        <v>0</v>
      </c>
      <c r="P3118">
        <v>10</v>
      </c>
      <c r="Q3118">
        <v>11</v>
      </c>
      <c r="R3118">
        <v>49</v>
      </c>
      <c r="S3118">
        <v>35</v>
      </c>
      <c r="T3118">
        <v>63</v>
      </c>
      <c r="U3118">
        <v>35</v>
      </c>
      <c r="V3118">
        <v>5</v>
      </c>
      <c r="W3118">
        <v>0</v>
      </c>
      <c r="X3118">
        <v>8.1308059944294371</v>
      </c>
      <c r="Y3118">
        <v>20.315769157624811</v>
      </c>
      <c r="Z3118">
        <v>13.974796386005259</v>
      </c>
      <c r="AA3118">
        <v>1569.298221118569</v>
      </c>
      <c r="AB3118">
        <v>451.20814332336755</v>
      </c>
      <c r="AC3118">
        <v>2707.0744041176085</v>
      </c>
      <c r="AD3118">
        <v>144.27440252817942</v>
      </c>
      <c r="AE3118">
        <v>4914.2765426257838</v>
      </c>
    </row>
    <row r="3119" spans="1:31" x14ac:dyDescent="0.3">
      <c r="A3119">
        <v>2714867</v>
      </c>
      <c r="B3119">
        <v>1</v>
      </c>
      <c r="C3119" t="s">
        <v>81</v>
      </c>
      <c r="D3119" t="s">
        <v>126</v>
      </c>
      <c r="E3119" t="s">
        <v>161</v>
      </c>
      <c r="F3119" t="s">
        <v>8919</v>
      </c>
      <c r="G3119" t="s">
        <v>163</v>
      </c>
      <c r="H3119" t="s">
        <v>135</v>
      </c>
      <c r="I3119" t="s">
        <v>136</v>
      </c>
      <c r="J3119" t="s">
        <v>137</v>
      </c>
      <c r="K3119" t="s">
        <v>138</v>
      </c>
      <c r="L3119" t="s">
        <v>8920</v>
      </c>
      <c r="M3119" t="s">
        <v>8921</v>
      </c>
      <c r="N3119">
        <v>4.3102777769999996</v>
      </c>
      <c r="O3119">
        <v>0</v>
      </c>
      <c r="P3119">
        <v>4</v>
      </c>
      <c r="Q3119">
        <v>0</v>
      </c>
      <c r="R3119">
        <v>6</v>
      </c>
      <c r="S3119">
        <v>0</v>
      </c>
      <c r="T3119">
        <v>1</v>
      </c>
      <c r="U3119">
        <v>0</v>
      </c>
      <c r="V3119">
        <v>0</v>
      </c>
      <c r="W3119">
        <v>0</v>
      </c>
      <c r="X3119">
        <v>1.5907689411237069</v>
      </c>
      <c r="Y3119">
        <v>0</v>
      </c>
      <c r="Z3119">
        <v>0</v>
      </c>
      <c r="AA3119">
        <v>0</v>
      </c>
      <c r="AB3119">
        <v>0.48755438080473001</v>
      </c>
      <c r="AC3119">
        <v>0</v>
      </c>
      <c r="AD3119">
        <v>0</v>
      </c>
      <c r="AE3119">
        <v>2.0783233219284369</v>
      </c>
    </row>
    <row r="3120" spans="1:31" x14ac:dyDescent="0.3">
      <c r="A3120">
        <v>2715159</v>
      </c>
      <c r="B3120">
        <v>1</v>
      </c>
      <c r="C3120" t="s">
        <v>80</v>
      </c>
      <c r="D3120" t="s">
        <v>93</v>
      </c>
      <c r="E3120" t="s">
        <v>156</v>
      </c>
      <c r="F3120" t="s">
        <v>8922</v>
      </c>
      <c r="G3120" t="s">
        <v>185</v>
      </c>
      <c r="H3120" t="s">
        <v>153</v>
      </c>
      <c r="I3120" t="s">
        <v>136</v>
      </c>
      <c r="J3120" t="s">
        <v>137</v>
      </c>
      <c r="K3120" t="s">
        <v>138</v>
      </c>
      <c r="L3120" t="s">
        <v>8923</v>
      </c>
      <c r="M3120" t="s">
        <v>8924</v>
      </c>
      <c r="N3120">
        <v>2.1247222219999999</v>
      </c>
      <c r="O3120">
        <v>0</v>
      </c>
      <c r="P3120">
        <v>384</v>
      </c>
      <c r="Q3120">
        <v>5</v>
      </c>
      <c r="R3120">
        <v>120</v>
      </c>
      <c r="S3120">
        <v>3</v>
      </c>
      <c r="T3120">
        <v>100</v>
      </c>
      <c r="U3120">
        <v>0</v>
      </c>
      <c r="V3120">
        <v>1</v>
      </c>
      <c r="W3120">
        <v>0</v>
      </c>
      <c r="X3120">
        <v>116.54160004931224</v>
      </c>
      <c r="Y3120">
        <v>0.89121037758275645</v>
      </c>
      <c r="Z3120">
        <v>106.07623846272827</v>
      </c>
      <c r="AA3120">
        <v>4.3362359789164007</v>
      </c>
      <c r="AB3120">
        <v>195.06419025368353</v>
      </c>
      <c r="AC3120">
        <v>0</v>
      </c>
      <c r="AD3120">
        <v>0</v>
      </c>
      <c r="AE3120">
        <v>422.90947512222317</v>
      </c>
    </row>
    <row r="3121" spans="1:31" x14ac:dyDescent="0.3">
      <c r="A3121">
        <v>2715419</v>
      </c>
      <c r="B3121">
        <v>2</v>
      </c>
      <c r="C3121" t="s">
        <v>80</v>
      </c>
      <c r="D3121" t="s">
        <v>91</v>
      </c>
      <c r="E3121" t="s">
        <v>150</v>
      </c>
      <c r="F3121" t="s">
        <v>5707</v>
      </c>
      <c r="G3121" t="s">
        <v>185</v>
      </c>
      <c r="H3121" t="s">
        <v>153</v>
      </c>
      <c r="I3121" t="s">
        <v>136</v>
      </c>
      <c r="J3121" t="s">
        <v>137</v>
      </c>
      <c r="K3121" t="s">
        <v>138</v>
      </c>
      <c r="L3121" t="s">
        <v>8694</v>
      </c>
      <c r="M3121" t="s">
        <v>8925</v>
      </c>
      <c r="N3121">
        <v>1.166111111</v>
      </c>
      <c r="O3121">
        <v>1</v>
      </c>
      <c r="P3121">
        <v>41</v>
      </c>
      <c r="Q3121">
        <v>21</v>
      </c>
      <c r="R3121">
        <v>277</v>
      </c>
      <c r="S3121">
        <v>13</v>
      </c>
      <c r="T3121">
        <v>66</v>
      </c>
      <c r="U3121">
        <v>3</v>
      </c>
      <c r="V3121">
        <v>0</v>
      </c>
      <c r="W3121">
        <v>0.12965885402800001</v>
      </c>
      <c r="X3121">
        <v>19.339581691481829</v>
      </c>
      <c r="Y3121">
        <v>24.204370322227764</v>
      </c>
      <c r="Z3121">
        <v>47.62841681550065</v>
      </c>
      <c r="AA3121">
        <v>403.93424840161782</v>
      </c>
      <c r="AB3121">
        <v>17.583346565181319</v>
      </c>
      <c r="AC3121">
        <v>52.551694632251881</v>
      </c>
      <c r="AD3121">
        <v>0</v>
      </c>
      <c r="AE3121">
        <v>565.37131728228917</v>
      </c>
    </row>
    <row r="3122" spans="1:31" x14ac:dyDescent="0.3">
      <c r="A3122">
        <v>2714987</v>
      </c>
      <c r="B3122">
        <v>1</v>
      </c>
      <c r="C3122" t="s">
        <v>80</v>
      </c>
      <c r="D3122" t="s">
        <v>106</v>
      </c>
      <c r="E3122" t="s">
        <v>161</v>
      </c>
      <c r="F3122" t="s">
        <v>8926</v>
      </c>
      <c r="G3122" t="s">
        <v>163</v>
      </c>
      <c r="H3122" t="s">
        <v>135</v>
      </c>
      <c r="I3122" t="s">
        <v>136</v>
      </c>
      <c r="J3122" t="s">
        <v>137</v>
      </c>
      <c r="K3122" t="s">
        <v>138</v>
      </c>
      <c r="L3122" t="s">
        <v>8927</v>
      </c>
      <c r="M3122" t="s">
        <v>8928</v>
      </c>
      <c r="N3122">
        <v>0.41083333300000002</v>
      </c>
      <c r="O3122">
        <v>0</v>
      </c>
      <c r="P3122">
        <v>37</v>
      </c>
      <c r="Q3122">
        <v>0</v>
      </c>
      <c r="R3122">
        <v>1</v>
      </c>
      <c r="S3122">
        <v>0</v>
      </c>
      <c r="T3122">
        <v>2</v>
      </c>
      <c r="U3122">
        <v>0</v>
      </c>
      <c r="V3122">
        <v>0</v>
      </c>
      <c r="W3122">
        <v>0</v>
      </c>
      <c r="X3122">
        <v>1.6921754826393001</v>
      </c>
      <c r="Y3122">
        <v>0</v>
      </c>
      <c r="Z3122">
        <v>0</v>
      </c>
      <c r="AA3122">
        <v>0</v>
      </c>
      <c r="AB3122">
        <v>0.37242712797837502</v>
      </c>
      <c r="AC3122">
        <v>0</v>
      </c>
      <c r="AD3122">
        <v>0</v>
      </c>
      <c r="AE3122">
        <v>2.0646026106176749</v>
      </c>
    </row>
    <row r="3123" spans="1:31" x14ac:dyDescent="0.3">
      <c r="A3123">
        <v>2714675</v>
      </c>
      <c r="B3123">
        <v>1</v>
      </c>
      <c r="C3123" t="s">
        <v>80</v>
      </c>
      <c r="D3123" t="s">
        <v>92</v>
      </c>
      <c r="E3123" t="s">
        <v>213</v>
      </c>
      <c r="F3123" t="s">
        <v>8929</v>
      </c>
      <c r="G3123" t="s">
        <v>152</v>
      </c>
      <c r="H3123" t="s">
        <v>153</v>
      </c>
      <c r="I3123" t="s">
        <v>136</v>
      </c>
      <c r="J3123" t="s">
        <v>137</v>
      </c>
      <c r="K3123" t="s">
        <v>138</v>
      </c>
      <c r="L3123" t="s">
        <v>8930</v>
      </c>
      <c r="M3123" t="s">
        <v>8931</v>
      </c>
      <c r="N3123">
        <v>0.15833333299999999</v>
      </c>
      <c r="O3123">
        <v>10</v>
      </c>
      <c r="P3123">
        <v>3398</v>
      </c>
      <c r="Q3123">
        <v>3</v>
      </c>
      <c r="R3123">
        <v>27</v>
      </c>
      <c r="S3123">
        <v>13</v>
      </c>
      <c r="T3123">
        <v>237</v>
      </c>
      <c r="U3123">
        <v>1</v>
      </c>
      <c r="V3123">
        <v>1</v>
      </c>
      <c r="W3123">
        <v>3.1158685614142794</v>
      </c>
      <c r="X3123">
        <v>49.309975714947321</v>
      </c>
      <c r="Y3123">
        <v>0.3121975765658534</v>
      </c>
      <c r="Z3123">
        <v>0.15655122123687748</v>
      </c>
      <c r="AA3123">
        <v>5.4796854271678406</v>
      </c>
      <c r="AB3123">
        <v>10.339791242092328</v>
      </c>
      <c r="AC3123">
        <v>0.45677364740731508</v>
      </c>
      <c r="AD3123">
        <v>0</v>
      </c>
      <c r="AE3123">
        <v>69.17084339083182</v>
      </c>
    </row>
    <row r="3124" spans="1:31" x14ac:dyDescent="0.3">
      <c r="A3124">
        <v>2714781</v>
      </c>
      <c r="B3124">
        <v>1</v>
      </c>
      <c r="C3124" t="s">
        <v>81</v>
      </c>
      <c r="D3124" t="s">
        <v>115</v>
      </c>
      <c r="E3124" t="s">
        <v>213</v>
      </c>
      <c r="F3124" t="s">
        <v>8932</v>
      </c>
      <c r="G3124" t="s">
        <v>152</v>
      </c>
      <c r="H3124" t="s">
        <v>153</v>
      </c>
      <c r="I3124" t="s">
        <v>136</v>
      </c>
      <c r="J3124" t="s">
        <v>137</v>
      </c>
      <c r="K3124" t="s">
        <v>138</v>
      </c>
      <c r="L3124" t="s">
        <v>8933</v>
      </c>
      <c r="M3124" t="s">
        <v>8934</v>
      </c>
      <c r="N3124">
        <v>1.6569444440000001</v>
      </c>
      <c r="O3124">
        <v>3</v>
      </c>
      <c r="P3124">
        <v>485</v>
      </c>
      <c r="Q3124">
        <v>1</v>
      </c>
      <c r="R3124">
        <v>49</v>
      </c>
      <c r="S3124">
        <v>5</v>
      </c>
      <c r="T3124">
        <v>40</v>
      </c>
      <c r="U3124">
        <v>0</v>
      </c>
      <c r="V3124">
        <v>0</v>
      </c>
      <c r="W3124">
        <v>0.76837993122499992</v>
      </c>
      <c r="X3124">
        <v>49.422849925157848</v>
      </c>
      <c r="Y3124">
        <v>4.2127948779130673</v>
      </c>
      <c r="Z3124">
        <v>12.291773776820351</v>
      </c>
      <c r="AA3124">
        <v>17.888434688155765</v>
      </c>
      <c r="AB3124">
        <v>19.944069446429722</v>
      </c>
      <c r="AC3124">
        <v>0</v>
      </c>
      <c r="AD3124">
        <v>0</v>
      </c>
      <c r="AE3124">
        <v>104.52830264570176</v>
      </c>
    </row>
    <row r="3125" spans="1:31" x14ac:dyDescent="0.3">
      <c r="A3125">
        <v>2715471</v>
      </c>
      <c r="B3125">
        <v>1</v>
      </c>
      <c r="C3125" t="s">
        <v>81</v>
      </c>
      <c r="D3125" t="s">
        <v>112</v>
      </c>
      <c r="E3125" t="s">
        <v>161</v>
      </c>
      <c r="F3125" t="s">
        <v>8935</v>
      </c>
      <c r="G3125" t="s">
        <v>163</v>
      </c>
      <c r="H3125" t="s">
        <v>135</v>
      </c>
      <c r="I3125" t="s">
        <v>136</v>
      </c>
      <c r="J3125" t="s">
        <v>137</v>
      </c>
      <c r="K3125" t="s">
        <v>138</v>
      </c>
      <c r="L3125" t="s">
        <v>8936</v>
      </c>
      <c r="M3125" t="s">
        <v>8937</v>
      </c>
      <c r="N3125">
        <v>7.506388888</v>
      </c>
      <c r="O3125">
        <v>0</v>
      </c>
      <c r="P3125">
        <v>6</v>
      </c>
      <c r="Q3125">
        <v>0</v>
      </c>
      <c r="R3125">
        <v>6</v>
      </c>
      <c r="S3125">
        <v>0</v>
      </c>
      <c r="T3125">
        <v>2</v>
      </c>
      <c r="U3125">
        <v>0</v>
      </c>
      <c r="V3125">
        <v>0</v>
      </c>
      <c r="W3125">
        <v>0</v>
      </c>
      <c r="X3125">
        <v>3.1519011533333341</v>
      </c>
      <c r="Y3125">
        <v>0</v>
      </c>
      <c r="Z3125">
        <v>0</v>
      </c>
      <c r="AA3125">
        <v>0</v>
      </c>
      <c r="AB3125">
        <v>1.257624800515829</v>
      </c>
      <c r="AC3125">
        <v>0</v>
      </c>
      <c r="AD3125">
        <v>0</v>
      </c>
      <c r="AE3125">
        <v>4.4095259538491636</v>
      </c>
    </row>
    <row r="3126" spans="1:31" x14ac:dyDescent="0.3">
      <c r="A3126">
        <v>2715481</v>
      </c>
      <c r="B3126">
        <v>2</v>
      </c>
      <c r="C3126" t="s">
        <v>80</v>
      </c>
      <c r="D3126" t="s">
        <v>84</v>
      </c>
      <c r="E3126" t="s">
        <v>132</v>
      </c>
      <c r="F3126" t="s">
        <v>8938</v>
      </c>
      <c r="G3126" t="s">
        <v>409</v>
      </c>
      <c r="H3126" t="s">
        <v>135</v>
      </c>
      <c r="I3126" t="s">
        <v>136</v>
      </c>
      <c r="J3126" t="s">
        <v>137</v>
      </c>
      <c r="K3126" t="s">
        <v>138</v>
      </c>
      <c r="L3126" t="s">
        <v>8238</v>
      </c>
      <c r="M3126" t="s">
        <v>8939</v>
      </c>
      <c r="N3126">
        <v>0.255</v>
      </c>
      <c r="O3126">
        <v>0</v>
      </c>
      <c r="P3126">
        <v>88</v>
      </c>
      <c r="Q3126">
        <v>0</v>
      </c>
      <c r="R3126">
        <v>12</v>
      </c>
      <c r="S3126">
        <v>0</v>
      </c>
      <c r="T3126">
        <v>13</v>
      </c>
      <c r="U3126">
        <v>0</v>
      </c>
      <c r="V3126">
        <v>0</v>
      </c>
      <c r="W3126">
        <v>0</v>
      </c>
      <c r="X3126">
        <v>3.803901706475866</v>
      </c>
      <c r="Y3126">
        <v>0</v>
      </c>
      <c r="Z3126">
        <v>0.33850654677000003</v>
      </c>
      <c r="AA3126">
        <v>0</v>
      </c>
      <c r="AB3126">
        <v>1.4765554300203001</v>
      </c>
      <c r="AC3126">
        <v>0</v>
      </c>
      <c r="AD3126">
        <v>0</v>
      </c>
      <c r="AE3126">
        <v>5.6189636832661662</v>
      </c>
    </row>
    <row r="3127" spans="1:31" x14ac:dyDescent="0.3">
      <c r="A3127">
        <v>2715116</v>
      </c>
      <c r="B3127">
        <v>1</v>
      </c>
      <c r="C3127" t="s">
        <v>81</v>
      </c>
      <c r="D3127" t="s">
        <v>112</v>
      </c>
      <c r="E3127" t="s">
        <v>161</v>
      </c>
      <c r="F3127" t="s">
        <v>958</v>
      </c>
      <c r="G3127" t="s">
        <v>163</v>
      </c>
      <c r="H3127" t="s">
        <v>135</v>
      </c>
      <c r="I3127" t="s">
        <v>136</v>
      </c>
      <c r="J3127" t="s">
        <v>137</v>
      </c>
      <c r="K3127" t="s">
        <v>138</v>
      </c>
      <c r="L3127" t="s">
        <v>8940</v>
      </c>
      <c r="M3127" t="s">
        <v>8941</v>
      </c>
      <c r="N3127">
        <v>4.233333333</v>
      </c>
      <c r="O3127">
        <v>0</v>
      </c>
      <c r="P3127">
        <v>10</v>
      </c>
      <c r="Q3127">
        <v>0</v>
      </c>
      <c r="R3127">
        <v>1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</row>
    <row r="3128" spans="1:31" x14ac:dyDescent="0.3">
      <c r="A3128">
        <v>2715030</v>
      </c>
      <c r="B3128">
        <v>1</v>
      </c>
      <c r="C3128" t="s">
        <v>81</v>
      </c>
      <c r="D3128" t="s">
        <v>114</v>
      </c>
      <c r="E3128" t="s">
        <v>156</v>
      </c>
      <c r="F3128" t="s">
        <v>8942</v>
      </c>
      <c r="G3128" t="s">
        <v>185</v>
      </c>
      <c r="H3128" t="s">
        <v>153</v>
      </c>
      <c r="I3128" t="s">
        <v>136</v>
      </c>
      <c r="J3128" t="s">
        <v>137</v>
      </c>
      <c r="K3128" t="s">
        <v>138</v>
      </c>
      <c r="L3128" t="s">
        <v>8943</v>
      </c>
      <c r="M3128" t="s">
        <v>8944</v>
      </c>
      <c r="N3128">
        <v>3.1344444440000001</v>
      </c>
      <c r="O3128">
        <v>2</v>
      </c>
      <c r="P3128">
        <v>69</v>
      </c>
      <c r="Q3128">
        <v>2</v>
      </c>
      <c r="R3128">
        <v>15</v>
      </c>
      <c r="S3128">
        <v>0</v>
      </c>
      <c r="T3128">
        <v>4</v>
      </c>
      <c r="U3128">
        <v>0</v>
      </c>
      <c r="V3128">
        <v>0</v>
      </c>
      <c r="W3128">
        <v>1.336072877578333</v>
      </c>
      <c r="X3128">
        <v>19.298830315873776</v>
      </c>
      <c r="Y3128">
        <v>3.8718596319987499</v>
      </c>
      <c r="Z3128">
        <v>3.2961886126283333</v>
      </c>
      <c r="AA3128">
        <v>0</v>
      </c>
      <c r="AB3128">
        <v>3.8626658896582402</v>
      </c>
      <c r="AC3128">
        <v>0</v>
      </c>
      <c r="AD3128">
        <v>0</v>
      </c>
      <c r="AE3128">
        <v>31.665617327737429</v>
      </c>
    </row>
    <row r="3129" spans="1:31" x14ac:dyDescent="0.3">
      <c r="A3129">
        <v>2715514</v>
      </c>
      <c r="B3129">
        <v>1</v>
      </c>
      <c r="C3129" t="s">
        <v>80</v>
      </c>
      <c r="D3129" t="s">
        <v>103</v>
      </c>
      <c r="E3129" t="s">
        <v>173</v>
      </c>
      <c r="F3129" t="s">
        <v>8945</v>
      </c>
      <c r="G3129" t="s">
        <v>1613</v>
      </c>
      <c r="H3129" t="s">
        <v>153</v>
      </c>
      <c r="I3129" t="s">
        <v>136</v>
      </c>
      <c r="J3129" t="s">
        <v>137</v>
      </c>
      <c r="K3129" t="s">
        <v>138</v>
      </c>
      <c r="L3129" t="s">
        <v>8946</v>
      </c>
      <c r="M3129" t="s">
        <v>8947</v>
      </c>
      <c r="N3129">
        <v>0.32638888799999999</v>
      </c>
      <c r="O3129">
        <v>3</v>
      </c>
      <c r="P3129">
        <v>2041</v>
      </c>
      <c r="Q3129">
        <v>68</v>
      </c>
      <c r="R3129">
        <v>175</v>
      </c>
      <c r="S3129">
        <v>34</v>
      </c>
      <c r="T3129">
        <v>268</v>
      </c>
      <c r="U3129">
        <v>7</v>
      </c>
      <c r="V3129">
        <v>0</v>
      </c>
      <c r="W3129">
        <v>0.60976733804608341</v>
      </c>
      <c r="X3129">
        <v>178.0586393848219</v>
      </c>
      <c r="Y3129">
        <v>102.62519298939772</v>
      </c>
      <c r="Z3129">
        <v>12.108231711737439</v>
      </c>
      <c r="AA3129">
        <v>39.180525449446932</v>
      </c>
      <c r="AB3129">
        <v>52.602741343980099</v>
      </c>
      <c r="AC3129">
        <v>91.65786025979196</v>
      </c>
      <c r="AD3129">
        <v>0</v>
      </c>
      <c r="AE3129">
        <v>476.84295847722211</v>
      </c>
    </row>
    <row r="3130" spans="1:31" x14ac:dyDescent="0.3">
      <c r="A3130">
        <v>2714973</v>
      </c>
      <c r="B3130">
        <v>1</v>
      </c>
      <c r="C3130" t="s">
        <v>80</v>
      </c>
      <c r="D3130" t="s">
        <v>108</v>
      </c>
      <c r="E3130" t="s">
        <v>161</v>
      </c>
      <c r="F3130" t="s">
        <v>8948</v>
      </c>
      <c r="G3130" t="s">
        <v>163</v>
      </c>
      <c r="H3130" t="s">
        <v>135</v>
      </c>
      <c r="I3130" t="s">
        <v>136</v>
      </c>
      <c r="J3130" t="s">
        <v>137</v>
      </c>
      <c r="K3130" t="s">
        <v>138</v>
      </c>
      <c r="L3130" t="s">
        <v>8949</v>
      </c>
      <c r="M3130" t="s">
        <v>8950</v>
      </c>
      <c r="N3130">
        <v>0.97361111099999997</v>
      </c>
      <c r="O3130">
        <v>0</v>
      </c>
      <c r="P3130">
        <v>7</v>
      </c>
      <c r="Q3130">
        <v>0</v>
      </c>
      <c r="R3130">
        <v>0</v>
      </c>
      <c r="S3130">
        <v>0</v>
      </c>
      <c r="T3130">
        <v>2</v>
      </c>
      <c r="U3130">
        <v>0</v>
      </c>
      <c r="V3130">
        <v>0</v>
      </c>
      <c r="W3130">
        <v>0</v>
      </c>
      <c r="X3130">
        <v>0.83843089936760007</v>
      </c>
      <c r="Y3130">
        <v>0</v>
      </c>
      <c r="Z3130">
        <v>0</v>
      </c>
      <c r="AA3130">
        <v>0</v>
      </c>
      <c r="AB3130">
        <v>3.247207250485125</v>
      </c>
      <c r="AC3130">
        <v>0</v>
      </c>
      <c r="AD3130">
        <v>0</v>
      </c>
      <c r="AE3130">
        <v>4.0856381498527252</v>
      </c>
    </row>
    <row r="3131" spans="1:31" x14ac:dyDescent="0.3">
      <c r="A3131">
        <v>2719055</v>
      </c>
      <c r="B3131">
        <v>1</v>
      </c>
      <c r="C3131" t="s">
        <v>80</v>
      </c>
      <c r="D3131" t="s">
        <v>104</v>
      </c>
      <c r="E3131" t="s">
        <v>150</v>
      </c>
      <c r="F3131" t="s">
        <v>8951</v>
      </c>
      <c r="G3131" t="s">
        <v>152</v>
      </c>
      <c r="H3131" t="s">
        <v>153</v>
      </c>
      <c r="I3131" t="s">
        <v>136</v>
      </c>
      <c r="J3131" t="s">
        <v>137</v>
      </c>
      <c r="K3131" t="s">
        <v>138</v>
      </c>
      <c r="L3131" t="s">
        <v>8952</v>
      </c>
      <c r="M3131" t="s">
        <v>8953</v>
      </c>
      <c r="N3131">
        <v>1.523055555</v>
      </c>
      <c r="O3131">
        <v>105</v>
      </c>
      <c r="P3131">
        <v>6733</v>
      </c>
      <c r="Q3131">
        <v>106</v>
      </c>
      <c r="R3131">
        <v>188</v>
      </c>
      <c r="S3131">
        <v>37</v>
      </c>
      <c r="T3131">
        <v>941</v>
      </c>
      <c r="U3131">
        <v>7</v>
      </c>
      <c r="V3131">
        <v>1</v>
      </c>
      <c r="W3131">
        <v>36.360077111299972</v>
      </c>
      <c r="X3131">
        <v>1883.5660616001142</v>
      </c>
      <c r="Y3131">
        <v>144.78732195007345</v>
      </c>
      <c r="Z3131">
        <v>33.315801922555671</v>
      </c>
      <c r="AA3131">
        <v>94.634790217350584</v>
      </c>
      <c r="AB3131">
        <v>738.44666198314735</v>
      </c>
      <c r="AC3131">
        <v>1630.4569506052012</v>
      </c>
      <c r="AD3131">
        <v>0</v>
      </c>
      <c r="AE3131">
        <v>4561.5676653897426</v>
      </c>
    </row>
    <row r="3132" spans="1:31" x14ac:dyDescent="0.3">
      <c r="A3132">
        <v>2716066</v>
      </c>
      <c r="B3132">
        <v>1</v>
      </c>
      <c r="C3132" t="s">
        <v>80</v>
      </c>
      <c r="D3132" t="s">
        <v>101</v>
      </c>
      <c r="E3132" t="s">
        <v>161</v>
      </c>
      <c r="F3132" t="s">
        <v>8954</v>
      </c>
      <c r="G3132" t="s">
        <v>163</v>
      </c>
      <c r="H3132" t="s">
        <v>135</v>
      </c>
      <c r="I3132" t="s">
        <v>136</v>
      </c>
      <c r="J3132" t="s">
        <v>137</v>
      </c>
      <c r="K3132" t="s">
        <v>138</v>
      </c>
      <c r="L3132" t="s">
        <v>8955</v>
      </c>
      <c r="M3132" t="s">
        <v>8956</v>
      </c>
      <c r="N3132">
        <v>3.5786111109999998</v>
      </c>
      <c r="O3132">
        <v>0</v>
      </c>
      <c r="P3132">
        <v>74</v>
      </c>
      <c r="Q3132">
        <v>0</v>
      </c>
      <c r="R3132">
        <v>12</v>
      </c>
      <c r="S3132">
        <v>0</v>
      </c>
      <c r="T3132">
        <v>23</v>
      </c>
      <c r="U3132">
        <v>0</v>
      </c>
      <c r="V3132">
        <v>0</v>
      </c>
      <c r="W3132">
        <v>0</v>
      </c>
      <c r="X3132">
        <v>60.048360432673626</v>
      </c>
      <c r="Y3132">
        <v>0</v>
      </c>
      <c r="Z3132">
        <v>6.0763622641267938</v>
      </c>
      <c r="AA3132">
        <v>0</v>
      </c>
      <c r="AB3132">
        <v>93.929665709457637</v>
      </c>
      <c r="AC3132">
        <v>0</v>
      </c>
      <c r="AD3132">
        <v>0</v>
      </c>
      <c r="AE3132">
        <v>160.05438840625806</v>
      </c>
    </row>
    <row r="3133" spans="1:31" x14ac:dyDescent="0.3">
      <c r="A3133">
        <v>2715874</v>
      </c>
      <c r="B3133">
        <v>1</v>
      </c>
      <c r="C3133" t="s">
        <v>80</v>
      </c>
      <c r="D3133" t="s">
        <v>93</v>
      </c>
      <c r="E3133" t="s">
        <v>161</v>
      </c>
      <c r="F3133" t="s">
        <v>8957</v>
      </c>
      <c r="G3133" t="s">
        <v>158</v>
      </c>
      <c r="H3133" t="s">
        <v>135</v>
      </c>
      <c r="I3133" t="s">
        <v>136</v>
      </c>
      <c r="J3133" t="s">
        <v>137</v>
      </c>
      <c r="K3133" t="s">
        <v>138</v>
      </c>
      <c r="L3133" t="s">
        <v>8958</v>
      </c>
      <c r="M3133" t="s">
        <v>8959</v>
      </c>
      <c r="N3133">
        <v>6.761666666</v>
      </c>
      <c r="O3133">
        <v>0</v>
      </c>
      <c r="P3133">
        <v>84</v>
      </c>
      <c r="Q3133">
        <v>0</v>
      </c>
      <c r="R3133">
        <v>0</v>
      </c>
      <c r="S3133">
        <v>0</v>
      </c>
      <c r="T3133">
        <v>12</v>
      </c>
      <c r="U3133">
        <v>0</v>
      </c>
      <c r="V3133">
        <v>0</v>
      </c>
      <c r="W3133">
        <v>0</v>
      </c>
      <c r="X3133">
        <v>69.420903018986962</v>
      </c>
      <c r="Y3133">
        <v>0</v>
      </c>
      <c r="Z3133">
        <v>0</v>
      </c>
      <c r="AA3133">
        <v>0</v>
      </c>
      <c r="AB3133">
        <v>68.047065120172434</v>
      </c>
      <c r="AC3133">
        <v>0</v>
      </c>
      <c r="AD3133">
        <v>0</v>
      </c>
      <c r="AE3133">
        <v>137.46796813915938</v>
      </c>
    </row>
    <row r="3134" spans="1:31" x14ac:dyDescent="0.3">
      <c r="A3134">
        <v>2716707</v>
      </c>
      <c r="B3134">
        <v>1</v>
      </c>
      <c r="C3134" t="s">
        <v>81</v>
      </c>
      <c r="D3134" t="s">
        <v>127</v>
      </c>
      <c r="E3134" t="s">
        <v>145</v>
      </c>
      <c r="F3134" t="s">
        <v>8960</v>
      </c>
      <c r="G3134" t="s">
        <v>181</v>
      </c>
      <c r="H3134" t="s">
        <v>135</v>
      </c>
      <c r="I3134" t="s">
        <v>136</v>
      </c>
      <c r="J3134" t="s">
        <v>137</v>
      </c>
      <c r="K3134" t="s">
        <v>138</v>
      </c>
      <c r="L3134" t="s">
        <v>8961</v>
      </c>
      <c r="M3134" t="s">
        <v>8962</v>
      </c>
      <c r="N3134">
        <v>1.325555555</v>
      </c>
      <c r="O3134">
        <v>0</v>
      </c>
      <c r="P3134">
        <v>3</v>
      </c>
      <c r="Q3134">
        <v>0</v>
      </c>
      <c r="R3134">
        <v>0</v>
      </c>
      <c r="S3134">
        <v>0</v>
      </c>
      <c r="T3134">
        <v>1</v>
      </c>
      <c r="U3134">
        <v>0</v>
      </c>
      <c r="V3134">
        <v>0</v>
      </c>
      <c r="W3134">
        <v>0</v>
      </c>
      <c r="X3134">
        <v>0.68782478256459512</v>
      </c>
      <c r="Y3134">
        <v>0</v>
      </c>
      <c r="Z3134">
        <v>0</v>
      </c>
      <c r="AA3134">
        <v>0</v>
      </c>
      <c r="AB3134">
        <v>0.21632201132134585</v>
      </c>
      <c r="AC3134">
        <v>0</v>
      </c>
      <c r="AD3134">
        <v>0</v>
      </c>
      <c r="AE3134">
        <v>0.90414679388594099</v>
      </c>
    </row>
    <row r="3135" spans="1:31" x14ac:dyDescent="0.3">
      <c r="A3135">
        <v>2716561</v>
      </c>
      <c r="B3135">
        <v>1</v>
      </c>
      <c r="C3135" t="s">
        <v>80</v>
      </c>
      <c r="D3135" t="s">
        <v>85</v>
      </c>
      <c r="E3135" t="s">
        <v>173</v>
      </c>
      <c r="F3135" t="s">
        <v>7245</v>
      </c>
      <c r="G3135" t="s">
        <v>1613</v>
      </c>
      <c r="H3135" t="s">
        <v>5535</v>
      </c>
      <c r="I3135" t="s">
        <v>136</v>
      </c>
      <c r="J3135" t="s">
        <v>137</v>
      </c>
      <c r="K3135" t="s">
        <v>138</v>
      </c>
      <c r="L3135" t="s">
        <v>8963</v>
      </c>
      <c r="M3135" t="s">
        <v>8964</v>
      </c>
      <c r="N3135">
        <v>0.18333333299999999</v>
      </c>
      <c r="O3135">
        <v>0</v>
      </c>
      <c r="P3135">
        <v>2213</v>
      </c>
      <c r="Q3135">
        <v>0</v>
      </c>
      <c r="R3135">
        <v>0</v>
      </c>
      <c r="S3135">
        <v>0</v>
      </c>
      <c r="T3135">
        <v>80</v>
      </c>
      <c r="U3135">
        <v>0</v>
      </c>
      <c r="V3135">
        <v>0</v>
      </c>
      <c r="W3135">
        <v>0</v>
      </c>
      <c r="X3135">
        <v>80.830208393993814</v>
      </c>
      <c r="Y3135">
        <v>0</v>
      </c>
      <c r="Z3135">
        <v>0</v>
      </c>
      <c r="AA3135">
        <v>0</v>
      </c>
      <c r="AB3135">
        <v>11.189089371130482</v>
      </c>
      <c r="AC3135">
        <v>0</v>
      </c>
      <c r="AD3135">
        <v>0</v>
      </c>
      <c r="AE3135">
        <v>92.019297765124293</v>
      </c>
    </row>
    <row r="3136" spans="1:31" x14ac:dyDescent="0.3">
      <c r="A3136">
        <v>2715980</v>
      </c>
      <c r="B3136">
        <v>1</v>
      </c>
      <c r="C3136" t="s">
        <v>81</v>
      </c>
      <c r="D3136" t="s">
        <v>123</v>
      </c>
      <c r="E3136" t="s">
        <v>161</v>
      </c>
      <c r="F3136" t="s">
        <v>8965</v>
      </c>
      <c r="G3136" t="s">
        <v>163</v>
      </c>
      <c r="H3136" t="s">
        <v>135</v>
      </c>
      <c r="I3136" t="s">
        <v>136</v>
      </c>
      <c r="J3136" t="s">
        <v>137</v>
      </c>
      <c r="K3136" t="s">
        <v>138</v>
      </c>
      <c r="L3136" t="s">
        <v>8966</v>
      </c>
      <c r="M3136" t="s">
        <v>8967</v>
      </c>
      <c r="N3136">
        <v>1.0852777769999999</v>
      </c>
      <c r="O3136">
        <v>0</v>
      </c>
      <c r="P3136">
        <v>1</v>
      </c>
      <c r="Q3136">
        <v>0</v>
      </c>
      <c r="R3136">
        <v>0</v>
      </c>
      <c r="S3136">
        <v>0</v>
      </c>
      <c r="T3136">
        <v>63</v>
      </c>
      <c r="U3136">
        <v>0</v>
      </c>
      <c r="V3136">
        <v>0</v>
      </c>
      <c r="W3136">
        <v>0</v>
      </c>
      <c r="X3136">
        <v>0.30708392208767998</v>
      </c>
      <c r="Y3136">
        <v>0</v>
      </c>
      <c r="Z3136">
        <v>0</v>
      </c>
      <c r="AA3136">
        <v>0</v>
      </c>
      <c r="AB3136">
        <v>26.712767670964027</v>
      </c>
      <c r="AC3136">
        <v>0</v>
      </c>
      <c r="AD3136">
        <v>0</v>
      </c>
      <c r="AE3136">
        <v>27.019851593051708</v>
      </c>
    </row>
    <row r="3137" spans="1:31" x14ac:dyDescent="0.3">
      <c r="A3137">
        <v>2716713</v>
      </c>
      <c r="B3137">
        <v>1</v>
      </c>
      <c r="C3137" t="s">
        <v>80</v>
      </c>
      <c r="D3137" t="s">
        <v>86</v>
      </c>
      <c r="E3137" t="s">
        <v>145</v>
      </c>
      <c r="F3137" t="s">
        <v>8968</v>
      </c>
      <c r="G3137" t="s">
        <v>181</v>
      </c>
      <c r="H3137" t="s">
        <v>135</v>
      </c>
      <c r="I3137" t="s">
        <v>136</v>
      </c>
      <c r="J3137" t="s">
        <v>137</v>
      </c>
      <c r="K3137" t="s">
        <v>138</v>
      </c>
      <c r="L3137" t="s">
        <v>8969</v>
      </c>
      <c r="M3137" t="s">
        <v>8970</v>
      </c>
      <c r="N3137">
        <v>0.95666666600000005</v>
      </c>
      <c r="O3137">
        <v>0</v>
      </c>
      <c r="P3137">
        <v>1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0.84879159811041771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0.84879159811041771</v>
      </c>
    </row>
    <row r="3138" spans="1:31" x14ac:dyDescent="0.3">
      <c r="A3138">
        <v>2716026</v>
      </c>
      <c r="B3138">
        <v>1</v>
      </c>
      <c r="C3138" t="s">
        <v>80</v>
      </c>
      <c r="D3138" t="s">
        <v>107</v>
      </c>
      <c r="E3138" t="s">
        <v>200</v>
      </c>
      <c r="F3138" t="s">
        <v>8971</v>
      </c>
      <c r="G3138" t="s">
        <v>163</v>
      </c>
      <c r="H3138" t="s">
        <v>135</v>
      </c>
      <c r="I3138" t="s">
        <v>136</v>
      </c>
      <c r="J3138" t="s">
        <v>137</v>
      </c>
      <c r="K3138" t="s">
        <v>138</v>
      </c>
      <c r="L3138" t="s">
        <v>8972</v>
      </c>
      <c r="M3138" t="s">
        <v>8973</v>
      </c>
      <c r="N3138">
        <v>1.5786111110000001</v>
      </c>
      <c r="O3138">
        <v>0</v>
      </c>
      <c r="P3138">
        <v>117</v>
      </c>
      <c r="Q3138">
        <v>0</v>
      </c>
      <c r="R3138">
        <v>0</v>
      </c>
      <c r="S3138">
        <v>0</v>
      </c>
      <c r="T3138">
        <v>6</v>
      </c>
      <c r="U3138">
        <v>0</v>
      </c>
      <c r="V3138">
        <v>0</v>
      </c>
      <c r="W3138">
        <v>0</v>
      </c>
      <c r="X3138">
        <v>25.707607289300132</v>
      </c>
      <c r="Y3138">
        <v>0</v>
      </c>
      <c r="Z3138">
        <v>0</v>
      </c>
      <c r="AA3138">
        <v>0</v>
      </c>
      <c r="AB3138">
        <v>5.5012910546826275</v>
      </c>
      <c r="AC3138">
        <v>0</v>
      </c>
      <c r="AD3138">
        <v>0</v>
      </c>
      <c r="AE3138">
        <v>31.20889834398276</v>
      </c>
    </row>
    <row r="3139" spans="1:31" x14ac:dyDescent="0.3">
      <c r="A3139">
        <v>2716083</v>
      </c>
      <c r="B3139">
        <v>1</v>
      </c>
      <c r="C3139" t="s">
        <v>80</v>
      </c>
      <c r="D3139" t="s">
        <v>105</v>
      </c>
      <c r="E3139" t="s">
        <v>145</v>
      </c>
      <c r="F3139" t="s">
        <v>8974</v>
      </c>
      <c r="G3139" t="s">
        <v>181</v>
      </c>
      <c r="H3139" t="s">
        <v>135</v>
      </c>
      <c r="I3139" t="s">
        <v>136</v>
      </c>
      <c r="J3139" t="s">
        <v>137</v>
      </c>
      <c r="K3139" t="s">
        <v>138</v>
      </c>
      <c r="L3139" t="s">
        <v>8975</v>
      </c>
      <c r="M3139" t="s">
        <v>8976</v>
      </c>
      <c r="N3139">
        <v>3.676666666</v>
      </c>
      <c r="O3139">
        <v>0</v>
      </c>
      <c r="P3139">
        <v>3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2.0623134032565233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2.0623134032565233</v>
      </c>
    </row>
    <row r="3140" spans="1:31" x14ac:dyDescent="0.3">
      <c r="A3140">
        <v>2716521</v>
      </c>
      <c r="B3140">
        <v>1</v>
      </c>
      <c r="C3140" t="s">
        <v>80</v>
      </c>
      <c r="D3140" t="s">
        <v>97</v>
      </c>
      <c r="E3140" t="s">
        <v>156</v>
      </c>
      <c r="F3140" t="s">
        <v>8977</v>
      </c>
      <c r="G3140" t="s">
        <v>2358</v>
      </c>
      <c r="H3140" t="s">
        <v>153</v>
      </c>
      <c r="I3140" t="s">
        <v>136</v>
      </c>
      <c r="J3140" t="s">
        <v>137</v>
      </c>
      <c r="K3140" t="s">
        <v>138</v>
      </c>
      <c r="L3140" t="s">
        <v>8978</v>
      </c>
      <c r="M3140" t="s">
        <v>8979</v>
      </c>
      <c r="N3140">
        <v>2.164722222</v>
      </c>
      <c r="O3140">
        <v>0</v>
      </c>
      <c r="P3140">
        <v>175</v>
      </c>
      <c r="Q3140">
        <v>0</v>
      </c>
      <c r="R3140">
        <v>0</v>
      </c>
      <c r="S3140">
        <v>0</v>
      </c>
      <c r="T3140">
        <v>28</v>
      </c>
      <c r="U3140">
        <v>0</v>
      </c>
      <c r="V3140">
        <v>0</v>
      </c>
      <c r="W3140">
        <v>0</v>
      </c>
      <c r="X3140">
        <v>125.95076211533022</v>
      </c>
      <c r="Y3140">
        <v>0</v>
      </c>
      <c r="Z3140">
        <v>0</v>
      </c>
      <c r="AA3140">
        <v>0</v>
      </c>
      <c r="AB3140">
        <v>60.011460639555217</v>
      </c>
      <c r="AC3140">
        <v>0</v>
      </c>
      <c r="AD3140">
        <v>0</v>
      </c>
      <c r="AE3140">
        <v>185.96222275488543</v>
      </c>
    </row>
    <row r="3141" spans="1:31" x14ac:dyDescent="0.3">
      <c r="A3141">
        <v>2716375</v>
      </c>
      <c r="B3141">
        <v>1</v>
      </c>
      <c r="C3141" t="s">
        <v>80</v>
      </c>
      <c r="D3141" t="s">
        <v>95</v>
      </c>
      <c r="E3141" t="s">
        <v>213</v>
      </c>
      <c r="F3141" t="s">
        <v>8980</v>
      </c>
      <c r="G3141" t="s">
        <v>152</v>
      </c>
      <c r="H3141" t="s">
        <v>153</v>
      </c>
      <c r="I3141" t="s">
        <v>136</v>
      </c>
      <c r="J3141" t="s">
        <v>137</v>
      </c>
      <c r="K3141" t="s">
        <v>138</v>
      </c>
      <c r="L3141" t="s">
        <v>8981</v>
      </c>
      <c r="M3141" t="s">
        <v>8982</v>
      </c>
      <c r="N3141">
        <v>0.378611111</v>
      </c>
      <c r="O3141">
        <v>0</v>
      </c>
      <c r="P3141">
        <v>117</v>
      </c>
      <c r="Q3141">
        <v>0</v>
      </c>
      <c r="R3141">
        <v>0</v>
      </c>
      <c r="S3141">
        <v>4</v>
      </c>
      <c r="T3141">
        <v>6</v>
      </c>
      <c r="U3141">
        <v>0</v>
      </c>
      <c r="V3141">
        <v>0</v>
      </c>
      <c r="W3141">
        <v>0</v>
      </c>
      <c r="X3141">
        <v>7.1288589124971766</v>
      </c>
      <c r="Y3141">
        <v>0</v>
      </c>
      <c r="Z3141">
        <v>0</v>
      </c>
      <c r="AA3141">
        <v>6.7412227685166668</v>
      </c>
      <c r="AB3141">
        <v>0.89200896318556255</v>
      </c>
      <c r="AC3141">
        <v>0</v>
      </c>
      <c r="AD3141">
        <v>0</v>
      </c>
      <c r="AE3141">
        <v>14.762090644199406</v>
      </c>
    </row>
    <row r="3142" spans="1:31" x14ac:dyDescent="0.3">
      <c r="A3142">
        <v>2715937</v>
      </c>
      <c r="B3142">
        <v>1</v>
      </c>
      <c r="C3142" t="s">
        <v>80</v>
      </c>
      <c r="D3142" t="s">
        <v>92</v>
      </c>
      <c r="E3142" t="s">
        <v>156</v>
      </c>
      <c r="F3142" t="s">
        <v>3041</v>
      </c>
      <c r="G3142" t="s">
        <v>152</v>
      </c>
      <c r="H3142" t="s">
        <v>153</v>
      </c>
      <c r="I3142" t="s">
        <v>490</v>
      </c>
      <c r="J3142" t="s">
        <v>137</v>
      </c>
      <c r="K3142" t="s">
        <v>138</v>
      </c>
      <c r="L3142" t="s">
        <v>8983</v>
      </c>
      <c r="M3142" t="s">
        <v>8984</v>
      </c>
      <c r="N3142">
        <v>2.1111110999999998E-2</v>
      </c>
      <c r="O3142">
        <v>0</v>
      </c>
      <c r="P3142">
        <v>497</v>
      </c>
      <c r="Q3142">
        <v>0</v>
      </c>
      <c r="R3142">
        <v>0</v>
      </c>
      <c r="S3142">
        <v>1</v>
      </c>
      <c r="T3142">
        <v>44</v>
      </c>
      <c r="U3142">
        <v>0</v>
      </c>
      <c r="V3142">
        <v>0</v>
      </c>
      <c r="W3142">
        <v>0</v>
      </c>
      <c r="X3142">
        <v>0.9586211095248941</v>
      </c>
      <c r="Y3142">
        <v>0</v>
      </c>
      <c r="Z3142">
        <v>0</v>
      </c>
      <c r="AA3142">
        <v>0.17004558433653999</v>
      </c>
      <c r="AB3142">
        <v>0.93380797912848335</v>
      </c>
      <c r="AC3142">
        <v>0</v>
      </c>
      <c r="AD3142">
        <v>0</v>
      </c>
      <c r="AE3142">
        <v>2.0624746729899175</v>
      </c>
    </row>
    <row r="3143" spans="1:31" x14ac:dyDescent="0.3">
      <c r="A3143">
        <v>2715963</v>
      </c>
      <c r="B3143">
        <v>1</v>
      </c>
      <c r="C3143" t="s">
        <v>81</v>
      </c>
      <c r="D3143" t="s">
        <v>112</v>
      </c>
      <c r="E3143" t="s">
        <v>156</v>
      </c>
      <c r="F3143" t="s">
        <v>8985</v>
      </c>
      <c r="G3143" t="s">
        <v>300</v>
      </c>
      <c r="H3143" t="s">
        <v>153</v>
      </c>
      <c r="I3143" t="s">
        <v>136</v>
      </c>
      <c r="J3143" t="s">
        <v>137</v>
      </c>
      <c r="K3143" t="s">
        <v>210</v>
      </c>
      <c r="L3143" t="s">
        <v>8986</v>
      </c>
      <c r="M3143" t="s">
        <v>8987</v>
      </c>
      <c r="N3143">
        <v>1.6130555550000001</v>
      </c>
      <c r="O3143">
        <v>0</v>
      </c>
      <c r="P3143">
        <v>0</v>
      </c>
      <c r="Q3143">
        <v>5</v>
      </c>
      <c r="R3143">
        <v>0</v>
      </c>
      <c r="S3143">
        <v>4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4.1666652379838665</v>
      </c>
      <c r="Z3143">
        <v>0</v>
      </c>
      <c r="AA3143">
        <v>4.7827896141627573</v>
      </c>
      <c r="AB3143">
        <v>0</v>
      </c>
      <c r="AC3143">
        <v>0</v>
      </c>
      <c r="AD3143">
        <v>0</v>
      </c>
      <c r="AE3143">
        <v>8.9494548521466228</v>
      </c>
    </row>
    <row r="3144" spans="1:31" x14ac:dyDescent="0.3">
      <c r="A3144">
        <v>2715705</v>
      </c>
      <c r="B3144">
        <v>2</v>
      </c>
      <c r="C3144" t="s">
        <v>81</v>
      </c>
      <c r="D3144" t="s">
        <v>115</v>
      </c>
      <c r="E3144" t="s">
        <v>132</v>
      </c>
      <c r="F3144" t="s">
        <v>4072</v>
      </c>
      <c r="G3144" t="s">
        <v>163</v>
      </c>
      <c r="H3144" t="s">
        <v>135</v>
      </c>
      <c r="I3144" t="s">
        <v>136</v>
      </c>
      <c r="J3144" t="s">
        <v>137</v>
      </c>
      <c r="K3144" t="s">
        <v>138</v>
      </c>
      <c r="L3144" t="s">
        <v>8520</v>
      </c>
      <c r="M3144" t="s">
        <v>8988</v>
      </c>
      <c r="N3144">
        <v>1.1333333329999999</v>
      </c>
      <c r="O3144">
        <v>0</v>
      </c>
      <c r="P3144">
        <v>39</v>
      </c>
      <c r="Q3144">
        <v>0</v>
      </c>
      <c r="R3144">
        <v>34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0.22791977749228001</v>
      </c>
      <c r="Y3144">
        <v>0</v>
      </c>
      <c r="Z3144">
        <v>0.16481543183244002</v>
      </c>
      <c r="AA3144">
        <v>0</v>
      </c>
      <c r="AB3144">
        <v>0</v>
      </c>
      <c r="AC3144">
        <v>0</v>
      </c>
      <c r="AD3144">
        <v>0</v>
      </c>
      <c r="AE3144">
        <v>0.39273520932472006</v>
      </c>
    </row>
    <row r="3145" spans="1:31" x14ac:dyDescent="0.3">
      <c r="A3145">
        <v>2716312</v>
      </c>
      <c r="B3145">
        <v>1</v>
      </c>
      <c r="C3145" t="s">
        <v>80</v>
      </c>
      <c r="D3145" t="s">
        <v>103</v>
      </c>
      <c r="E3145" t="s">
        <v>132</v>
      </c>
      <c r="F3145" t="s">
        <v>8989</v>
      </c>
      <c r="G3145" t="s">
        <v>134</v>
      </c>
      <c r="H3145" t="s">
        <v>135</v>
      </c>
      <c r="I3145" t="s">
        <v>136</v>
      </c>
      <c r="J3145" t="s">
        <v>137</v>
      </c>
      <c r="K3145" t="s">
        <v>138</v>
      </c>
      <c r="L3145" t="s">
        <v>8990</v>
      </c>
      <c r="M3145" t="s">
        <v>8991</v>
      </c>
      <c r="N3145">
        <v>8.6666666659999994</v>
      </c>
      <c r="O3145">
        <v>0</v>
      </c>
      <c r="P3145">
        <v>198</v>
      </c>
      <c r="Q3145">
        <v>0</v>
      </c>
      <c r="R3145">
        <v>10</v>
      </c>
      <c r="S3145">
        <v>0</v>
      </c>
      <c r="T3145">
        <v>45</v>
      </c>
      <c r="U3145">
        <v>0</v>
      </c>
      <c r="V3145">
        <v>0</v>
      </c>
      <c r="W3145">
        <v>0</v>
      </c>
      <c r="X3145">
        <v>312.77875899739212</v>
      </c>
      <c r="Y3145">
        <v>0</v>
      </c>
      <c r="Z3145">
        <v>18.807483001779897</v>
      </c>
      <c r="AA3145">
        <v>0</v>
      </c>
      <c r="AB3145">
        <v>135.71899243785998</v>
      </c>
      <c r="AC3145">
        <v>0</v>
      </c>
      <c r="AD3145">
        <v>0</v>
      </c>
      <c r="AE3145">
        <v>467.30523443703197</v>
      </c>
    </row>
    <row r="3146" spans="1:31" x14ac:dyDescent="0.3">
      <c r="A3146">
        <v>2716063</v>
      </c>
      <c r="B3146">
        <v>1</v>
      </c>
      <c r="C3146" t="s">
        <v>81</v>
      </c>
      <c r="D3146" t="s">
        <v>122</v>
      </c>
      <c r="E3146" t="s">
        <v>213</v>
      </c>
      <c r="F3146" t="s">
        <v>489</v>
      </c>
      <c r="G3146" t="s">
        <v>152</v>
      </c>
      <c r="H3146" t="s">
        <v>153</v>
      </c>
      <c r="I3146" t="s">
        <v>136</v>
      </c>
      <c r="J3146" t="s">
        <v>137</v>
      </c>
      <c r="K3146" t="s">
        <v>138</v>
      </c>
      <c r="L3146" t="s">
        <v>8992</v>
      </c>
      <c r="M3146" t="s">
        <v>8993</v>
      </c>
      <c r="N3146">
        <v>1.1850000000000001</v>
      </c>
      <c r="O3146">
        <v>2</v>
      </c>
      <c r="P3146">
        <v>384</v>
      </c>
      <c r="Q3146">
        <v>46</v>
      </c>
      <c r="R3146">
        <v>25</v>
      </c>
      <c r="S3146">
        <v>2</v>
      </c>
      <c r="T3146">
        <v>49</v>
      </c>
      <c r="U3146">
        <v>0</v>
      </c>
      <c r="V3146">
        <v>0</v>
      </c>
      <c r="W3146">
        <v>0.33043768381261507</v>
      </c>
      <c r="X3146">
        <v>59.167629347886312</v>
      </c>
      <c r="Y3146">
        <v>101.96688484775802</v>
      </c>
      <c r="Z3146">
        <v>7.4595266007499301</v>
      </c>
      <c r="AA3146">
        <v>2.4543707071088803</v>
      </c>
      <c r="AB3146">
        <v>44.47230663665745</v>
      </c>
      <c r="AC3146">
        <v>0</v>
      </c>
      <c r="AD3146">
        <v>0</v>
      </c>
      <c r="AE3146">
        <v>215.85115582397322</v>
      </c>
    </row>
    <row r="3147" spans="1:31" x14ac:dyDescent="0.3">
      <c r="A3147">
        <v>2716255</v>
      </c>
      <c r="B3147">
        <v>1</v>
      </c>
      <c r="C3147" t="s">
        <v>80</v>
      </c>
      <c r="D3147" t="s">
        <v>100</v>
      </c>
      <c r="E3147" t="s">
        <v>156</v>
      </c>
      <c r="F3147" t="s">
        <v>8994</v>
      </c>
      <c r="G3147" t="s">
        <v>152</v>
      </c>
      <c r="H3147" t="s">
        <v>153</v>
      </c>
      <c r="I3147" t="s">
        <v>136</v>
      </c>
      <c r="J3147" t="s">
        <v>137</v>
      </c>
      <c r="K3147" t="s">
        <v>138</v>
      </c>
      <c r="L3147" t="s">
        <v>8995</v>
      </c>
      <c r="M3147" t="s">
        <v>8996</v>
      </c>
      <c r="N3147">
        <v>0.266666666</v>
      </c>
      <c r="O3147">
        <v>0</v>
      </c>
      <c r="P3147">
        <v>696</v>
      </c>
      <c r="Q3147">
        <v>0</v>
      </c>
      <c r="R3147">
        <v>14</v>
      </c>
      <c r="S3147">
        <v>2</v>
      </c>
      <c r="T3147">
        <v>89</v>
      </c>
      <c r="U3147">
        <v>1</v>
      </c>
      <c r="V3147">
        <v>0</v>
      </c>
      <c r="W3147">
        <v>0</v>
      </c>
      <c r="X3147">
        <v>35.386293591635514</v>
      </c>
      <c r="Y3147">
        <v>0</v>
      </c>
      <c r="Z3147">
        <v>1.2817960564224</v>
      </c>
      <c r="AA3147">
        <v>3.9023254027119996</v>
      </c>
      <c r="AB3147">
        <v>30.972311462605077</v>
      </c>
      <c r="AC3147">
        <v>9.362979056096</v>
      </c>
      <c r="AD3147">
        <v>0</v>
      </c>
      <c r="AE3147">
        <v>80.905705569470982</v>
      </c>
    </row>
    <row r="3148" spans="1:31" x14ac:dyDescent="0.3">
      <c r="A3148">
        <v>2716498</v>
      </c>
      <c r="B3148">
        <v>1</v>
      </c>
      <c r="C3148" t="s">
        <v>81</v>
      </c>
      <c r="D3148" t="s">
        <v>116</v>
      </c>
      <c r="E3148" t="s">
        <v>213</v>
      </c>
      <c r="F3148" t="s">
        <v>8997</v>
      </c>
      <c r="G3148" t="s">
        <v>152</v>
      </c>
      <c r="H3148" t="s">
        <v>153</v>
      </c>
      <c r="I3148" t="s">
        <v>136</v>
      </c>
      <c r="J3148" t="s">
        <v>137</v>
      </c>
      <c r="K3148" t="s">
        <v>138</v>
      </c>
      <c r="L3148" t="s">
        <v>8998</v>
      </c>
      <c r="M3148" t="s">
        <v>8999</v>
      </c>
      <c r="N3148">
        <v>0.55305555500000003</v>
      </c>
      <c r="O3148">
        <v>1</v>
      </c>
      <c r="P3148">
        <v>45</v>
      </c>
      <c r="Q3148">
        <v>146</v>
      </c>
      <c r="R3148">
        <v>38</v>
      </c>
      <c r="S3148">
        <v>2</v>
      </c>
      <c r="T3148">
        <v>0</v>
      </c>
      <c r="U3148">
        <v>0</v>
      </c>
      <c r="V3148">
        <v>0</v>
      </c>
      <c r="W3148">
        <v>9.0235730346666671E-3</v>
      </c>
      <c r="X3148">
        <v>1.1213435304952832</v>
      </c>
      <c r="Y3148">
        <v>12.453673567769421</v>
      </c>
      <c r="Z3148">
        <v>4.9650564730152276</v>
      </c>
      <c r="AA3148">
        <v>0.71378235998650164</v>
      </c>
      <c r="AB3148">
        <v>0</v>
      </c>
      <c r="AC3148">
        <v>0</v>
      </c>
      <c r="AD3148">
        <v>0</v>
      </c>
      <c r="AE3148">
        <v>19.262879504301104</v>
      </c>
    </row>
    <row r="3149" spans="1:31" x14ac:dyDescent="0.3">
      <c r="A3149">
        <v>2715957</v>
      </c>
      <c r="B3149">
        <v>1</v>
      </c>
      <c r="C3149" t="s">
        <v>81</v>
      </c>
      <c r="D3149" t="s">
        <v>123</v>
      </c>
      <c r="E3149" t="s">
        <v>173</v>
      </c>
      <c r="F3149" t="s">
        <v>9000</v>
      </c>
      <c r="G3149" t="s">
        <v>152</v>
      </c>
      <c r="H3149" t="s">
        <v>153</v>
      </c>
      <c r="I3149" t="s">
        <v>136</v>
      </c>
      <c r="J3149" t="s">
        <v>137</v>
      </c>
      <c r="K3149" t="s">
        <v>138</v>
      </c>
      <c r="L3149" t="s">
        <v>9001</v>
      </c>
      <c r="M3149" t="s">
        <v>9002</v>
      </c>
      <c r="N3149">
        <v>0.68361111100000005</v>
      </c>
      <c r="O3149">
        <v>0</v>
      </c>
      <c r="P3149">
        <v>1</v>
      </c>
      <c r="Q3149">
        <v>0</v>
      </c>
      <c r="R3149">
        <v>44</v>
      </c>
      <c r="S3149">
        <v>3</v>
      </c>
      <c r="T3149">
        <v>14</v>
      </c>
      <c r="U3149">
        <v>1</v>
      </c>
      <c r="V3149">
        <v>0</v>
      </c>
      <c r="W3149">
        <v>0</v>
      </c>
      <c r="X3149">
        <v>0</v>
      </c>
      <c r="Y3149">
        <v>0</v>
      </c>
      <c r="Z3149">
        <v>4.934089610049937</v>
      </c>
      <c r="AA3149">
        <v>44.767521929322612</v>
      </c>
      <c r="AB3149">
        <v>3.6284436354387788</v>
      </c>
      <c r="AC3149">
        <v>717.92410476477585</v>
      </c>
      <c r="AD3149">
        <v>0</v>
      </c>
      <c r="AE3149">
        <v>771.25415993958723</v>
      </c>
    </row>
    <row r="3150" spans="1:31" x14ac:dyDescent="0.3">
      <c r="A3150">
        <v>2716647</v>
      </c>
      <c r="B3150">
        <v>1</v>
      </c>
      <c r="C3150" t="s">
        <v>80</v>
      </c>
      <c r="D3150" t="s">
        <v>106</v>
      </c>
      <c r="E3150" t="s">
        <v>200</v>
      </c>
      <c r="F3150" t="s">
        <v>9003</v>
      </c>
      <c r="G3150" t="s">
        <v>163</v>
      </c>
      <c r="H3150" t="s">
        <v>135</v>
      </c>
      <c r="I3150" t="s">
        <v>136</v>
      </c>
      <c r="J3150" t="s">
        <v>137</v>
      </c>
      <c r="K3150" t="s">
        <v>138</v>
      </c>
      <c r="L3150" t="s">
        <v>9004</v>
      </c>
      <c r="M3150" t="s">
        <v>9005</v>
      </c>
      <c r="N3150">
        <v>1.825</v>
      </c>
      <c r="O3150">
        <v>0</v>
      </c>
      <c r="P3150">
        <v>143</v>
      </c>
      <c r="Q3150">
        <v>0</v>
      </c>
      <c r="R3150">
        <v>0</v>
      </c>
      <c r="S3150">
        <v>0</v>
      </c>
      <c r="T3150">
        <v>18</v>
      </c>
      <c r="U3150">
        <v>0</v>
      </c>
      <c r="V3150">
        <v>0</v>
      </c>
      <c r="W3150">
        <v>0</v>
      </c>
      <c r="X3150">
        <v>61.806695924084543</v>
      </c>
      <c r="Y3150">
        <v>0</v>
      </c>
      <c r="Z3150">
        <v>0</v>
      </c>
      <c r="AA3150">
        <v>0</v>
      </c>
      <c r="AB3150">
        <v>15.473280390137502</v>
      </c>
      <c r="AC3150">
        <v>0</v>
      </c>
      <c r="AD3150">
        <v>0</v>
      </c>
      <c r="AE3150">
        <v>77.27997631422204</v>
      </c>
    </row>
    <row r="3151" spans="1:31" x14ac:dyDescent="0.3">
      <c r="A3151">
        <v>2716447</v>
      </c>
      <c r="B3151">
        <v>1</v>
      </c>
      <c r="C3151" t="s">
        <v>80</v>
      </c>
      <c r="D3151" t="s">
        <v>90</v>
      </c>
      <c r="E3151" t="s">
        <v>132</v>
      </c>
      <c r="F3151" t="s">
        <v>9006</v>
      </c>
      <c r="G3151" t="s">
        <v>1479</v>
      </c>
      <c r="H3151" t="s">
        <v>135</v>
      </c>
      <c r="I3151" t="s">
        <v>136</v>
      </c>
      <c r="J3151" t="s">
        <v>137</v>
      </c>
      <c r="K3151" t="s">
        <v>138</v>
      </c>
      <c r="L3151" t="s">
        <v>9007</v>
      </c>
      <c r="M3151" t="s">
        <v>9008</v>
      </c>
      <c r="N3151">
        <v>2.2763888880000001</v>
      </c>
      <c r="O3151">
        <v>0</v>
      </c>
      <c r="P3151">
        <v>695</v>
      </c>
      <c r="Q3151">
        <v>0</v>
      </c>
      <c r="R3151">
        <v>0</v>
      </c>
      <c r="S3151">
        <v>0</v>
      </c>
      <c r="T3151">
        <v>44</v>
      </c>
      <c r="U3151">
        <v>0</v>
      </c>
      <c r="V3151">
        <v>0</v>
      </c>
      <c r="W3151">
        <v>0</v>
      </c>
      <c r="X3151">
        <v>313.4954035058874</v>
      </c>
      <c r="Y3151">
        <v>0</v>
      </c>
      <c r="Z3151">
        <v>0</v>
      </c>
      <c r="AA3151">
        <v>0</v>
      </c>
      <c r="AB3151">
        <v>35.629705867164319</v>
      </c>
      <c r="AC3151">
        <v>0</v>
      </c>
      <c r="AD3151">
        <v>0</v>
      </c>
      <c r="AE3151">
        <v>349.12510937305171</v>
      </c>
    </row>
    <row r="3152" spans="1:31" x14ac:dyDescent="0.3">
      <c r="A3152">
        <v>2716802</v>
      </c>
      <c r="B3152">
        <v>1</v>
      </c>
      <c r="C3152" t="s">
        <v>81</v>
      </c>
      <c r="D3152" t="s">
        <v>122</v>
      </c>
      <c r="E3152" t="s">
        <v>145</v>
      </c>
      <c r="F3152" t="s">
        <v>9009</v>
      </c>
      <c r="G3152" t="s">
        <v>181</v>
      </c>
      <c r="H3152" t="s">
        <v>135</v>
      </c>
      <c r="I3152" t="s">
        <v>136</v>
      </c>
      <c r="J3152" t="s">
        <v>137</v>
      </c>
      <c r="K3152" t="s">
        <v>138</v>
      </c>
      <c r="L3152" t="s">
        <v>9010</v>
      </c>
      <c r="M3152" t="s">
        <v>9011</v>
      </c>
      <c r="N3152">
        <v>1.2283333329999999</v>
      </c>
      <c r="O3152">
        <v>0</v>
      </c>
      <c r="P3152">
        <v>6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2.5089958037817746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2.5089958037817746</v>
      </c>
    </row>
    <row r="3153" spans="1:31" x14ac:dyDescent="0.3">
      <c r="A3153">
        <v>2715827</v>
      </c>
      <c r="B3153">
        <v>2</v>
      </c>
      <c r="C3153" t="s">
        <v>80</v>
      </c>
      <c r="D3153" t="s">
        <v>94</v>
      </c>
      <c r="E3153" t="s">
        <v>132</v>
      </c>
      <c r="F3153" t="s">
        <v>9012</v>
      </c>
      <c r="G3153" t="s">
        <v>158</v>
      </c>
      <c r="H3153" t="s">
        <v>135</v>
      </c>
      <c r="I3153" t="s">
        <v>136</v>
      </c>
      <c r="J3153" t="s">
        <v>3</v>
      </c>
      <c r="K3153" t="s">
        <v>138</v>
      </c>
      <c r="L3153" t="s">
        <v>9013</v>
      </c>
      <c r="M3153" t="s">
        <v>9014</v>
      </c>
      <c r="N3153">
        <v>1.4350000000000001</v>
      </c>
      <c r="O3153">
        <v>0</v>
      </c>
      <c r="P3153">
        <v>90</v>
      </c>
      <c r="Q3153">
        <v>0</v>
      </c>
      <c r="R3153">
        <v>10</v>
      </c>
      <c r="S3153">
        <v>0</v>
      </c>
      <c r="T3153">
        <v>13</v>
      </c>
      <c r="U3153">
        <v>0</v>
      </c>
      <c r="V3153">
        <v>0</v>
      </c>
      <c r="W3153">
        <v>0</v>
      </c>
      <c r="X3153">
        <v>18.768351134208078</v>
      </c>
      <c r="Y3153">
        <v>0</v>
      </c>
      <c r="Z3153">
        <v>2.7560298622794903</v>
      </c>
      <c r="AA3153">
        <v>0</v>
      </c>
      <c r="AB3153">
        <v>15.244552886640001</v>
      </c>
      <c r="AC3153">
        <v>0</v>
      </c>
      <c r="AD3153">
        <v>0</v>
      </c>
      <c r="AE3153">
        <v>36.768933883127573</v>
      </c>
    </row>
    <row r="3154" spans="1:31" x14ac:dyDescent="0.3">
      <c r="A3154">
        <v>2715969</v>
      </c>
      <c r="B3154">
        <v>1</v>
      </c>
      <c r="C3154" t="s">
        <v>80</v>
      </c>
      <c r="D3154" t="s">
        <v>93</v>
      </c>
      <c r="E3154" t="s">
        <v>156</v>
      </c>
      <c r="F3154" t="s">
        <v>9015</v>
      </c>
      <c r="G3154" t="s">
        <v>348</v>
      </c>
      <c r="H3154" t="s">
        <v>153</v>
      </c>
      <c r="I3154" t="s">
        <v>136</v>
      </c>
      <c r="J3154" t="s">
        <v>137</v>
      </c>
      <c r="K3154" t="s">
        <v>138</v>
      </c>
      <c r="L3154" t="s">
        <v>9016</v>
      </c>
      <c r="M3154" t="s">
        <v>9017</v>
      </c>
      <c r="N3154">
        <v>3.8172222219999998</v>
      </c>
      <c r="O3154">
        <v>0</v>
      </c>
      <c r="P3154">
        <v>30</v>
      </c>
      <c r="Q3154">
        <v>0</v>
      </c>
      <c r="R3154">
        <v>11</v>
      </c>
      <c r="S3154">
        <v>0</v>
      </c>
      <c r="T3154">
        <v>7</v>
      </c>
      <c r="U3154">
        <v>0</v>
      </c>
      <c r="V3154">
        <v>0</v>
      </c>
      <c r="W3154">
        <v>0</v>
      </c>
      <c r="X3154">
        <v>10.710883181488708</v>
      </c>
      <c r="Y3154">
        <v>0</v>
      </c>
      <c r="Z3154">
        <v>46.233664962736022</v>
      </c>
      <c r="AA3154">
        <v>0</v>
      </c>
      <c r="AB3154">
        <v>10.056970029067511</v>
      </c>
      <c r="AC3154">
        <v>0</v>
      </c>
      <c r="AD3154">
        <v>0</v>
      </c>
      <c r="AE3154">
        <v>67.00151817329224</v>
      </c>
    </row>
    <row r="3155" spans="1:31" x14ac:dyDescent="0.3">
      <c r="A3155">
        <v>2716633</v>
      </c>
      <c r="B3155">
        <v>1</v>
      </c>
      <c r="C3155" t="s">
        <v>81</v>
      </c>
      <c r="D3155" t="s">
        <v>117</v>
      </c>
      <c r="E3155" t="s">
        <v>156</v>
      </c>
      <c r="F3155" t="s">
        <v>9018</v>
      </c>
      <c r="G3155" t="s">
        <v>185</v>
      </c>
      <c r="H3155" t="s">
        <v>153</v>
      </c>
      <c r="I3155" t="s">
        <v>136</v>
      </c>
      <c r="J3155" t="s">
        <v>137</v>
      </c>
      <c r="K3155" t="s">
        <v>138</v>
      </c>
      <c r="L3155" t="s">
        <v>9019</v>
      </c>
      <c r="M3155" t="s">
        <v>9020</v>
      </c>
      <c r="N3155">
        <v>3.1519444440000002</v>
      </c>
      <c r="O3155">
        <v>0</v>
      </c>
      <c r="P3155">
        <v>4</v>
      </c>
      <c r="Q3155">
        <v>0</v>
      </c>
      <c r="R3155">
        <v>0</v>
      </c>
      <c r="S3155">
        <v>0</v>
      </c>
      <c r="T3155">
        <v>1</v>
      </c>
      <c r="U3155">
        <v>1</v>
      </c>
      <c r="V3155">
        <v>0</v>
      </c>
      <c r="W3155">
        <v>0</v>
      </c>
      <c r="X3155">
        <v>0.42985844067628431</v>
      </c>
      <c r="Y3155">
        <v>0</v>
      </c>
      <c r="Z3155">
        <v>0</v>
      </c>
      <c r="AA3155">
        <v>0</v>
      </c>
      <c r="AB3155">
        <v>0</v>
      </c>
      <c r="AC3155">
        <v>716.37780355261339</v>
      </c>
      <c r="AD3155">
        <v>0</v>
      </c>
      <c r="AE3155">
        <v>716.80766199328968</v>
      </c>
    </row>
    <row r="3156" spans="1:31" x14ac:dyDescent="0.3">
      <c r="A3156">
        <v>2715946</v>
      </c>
      <c r="B3156">
        <v>1</v>
      </c>
      <c r="C3156" t="s">
        <v>80</v>
      </c>
      <c r="D3156" t="s">
        <v>93</v>
      </c>
      <c r="E3156" t="s">
        <v>145</v>
      </c>
      <c r="F3156" t="s">
        <v>9021</v>
      </c>
      <c r="G3156" t="s">
        <v>230</v>
      </c>
      <c r="H3156" t="s">
        <v>135</v>
      </c>
      <c r="I3156" t="s">
        <v>136</v>
      </c>
      <c r="J3156" t="s">
        <v>137</v>
      </c>
      <c r="K3156" t="s">
        <v>138</v>
      </c>
      <c r="L3156" t="s">
        <v>9022</v>
      </c>
      <c r="M3156" t="s">
        <v>9023</v>
      </c>
      <c r="N3156">
        <v>7.2813888880000004</v>
      </c>
      <c r="O3156">
        <v>0</v>
      </c>
      <c r="P3156">
        <v>1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1.2830985252497884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1.2830985252497884</v>
      </c>
    </row>
    <row r="3157" spans="1:31" x14ac:dyDescent="0.3">
      <c r="A3157">
        <v>2716029</v>
      </c>
      <c r="B3157">
        <v>1</v>
      </c>
      <c r="C3157" t="s">
        <v>80</v>
      </c>
      <c r="D3157" t="s">
        <v>104</v>
      </c>
      <c r="E3157" t="s">
        <v>145</v>
      </c>
      <c r="F3157" t="s">
        <v>9024</v>
      </c>
      <c r="G3157" t="s">
        <v>230</v>
      </c>
      <c r="H3157" t="s">
        <v>135</v>
      </c>
      <c r="I3157" t="s">
        <v>136</v>
      </c>
      <c r="J3157" t="s">
        <v>137</v>
      </c>
      <c r="K3157" t="s">
        <v>138</v>
      </c>
      <c r="L3157" t="s">
        <v>9025</v>
      </c>
      <c r="M3157" t="s">
        <v>9026</v>
      </c>
      <c r="N3157">
        <v>2.227222222</v>
      </c>
      <c r="O3157">
        <v>0</v>
      </c>
      <c r="P3157">
        <v>1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2.66385005934344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2.66385005934344</v>
      </c>
    </row>
    <row r="3158" spans="1:31" x14ac:dyDescent="0.3">
      <c r="A3158">
        <v>2716819</v>
      </c>
      <c r="B3158">
        <v>1</v>
      </c>
      <c r="C3158" t="s">
        <v>80</v>
      </c>
      <c r="D3158" t="s">
        <v>85</v>
      </c>
      <c r="E3158" t="s">
        <v>145</v>
      </c>
      <c r="F3158" t="s">
        <v>9027</v>
      </c>
      <c r="G3158" t="s">
        <v>147</v>
      </c>
      <c r="H3158" t="s">
        <v>135</v>
      </c>
      <c r="I3158" t="s">
        <v>136</v>
      </c>
      <c r="J3158" t="s">
        <v>137</v>
      </c>
      <c r="K3158" t="s">
        <v>138</v>
      </c>
      <c r="L3158" t="s">
        <v>9028</v>
      </c>
      <c r="M3158" t="s">
        <v>9029</v>
      </c>
      <c r="N3158">
        <v>1.528611111</v>
      </c>
      <c r="O3158">
        <v>0</v>
      </c>
      <c r="P3158">
        <v>11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3.0942231248670531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3.0942231248670531</v>
      </c>
    </row>
    <row r="3159" spans="1:31" x14ac:dyDescent="0.3">
      <c r="A3159">
        <v>2716278</v>
      </c>
      <c r="B3159">
        <v>1</v>
      </c>
      <c r="C3159" t="s">
        <v>80</v>
      </c>
      <c r="D3159" t="s">
        <v>100</v>
      </c>
      <c r="E3159" t="s">
        <v>200</v>
      </c>
      <c r="F3159" t="s">
        <v>9030</v>
      </c>
      <c r="G3159" t="s">
        <v>543</v>
      </c>
      <c r="H3159" t="s">
        <v>135</v>
      </c>
      <c r="I3159" t="s">
        <v>136</v>
      </c>
      <c r="J3159" t="s">
        <v>137</v>
      </c>
      <c r="K3159" t="s">
        <v>138</v>
      </c>
      <c r="L3159" t="s">
        <v>9031</v>
      </c>
      <c r="M3159" t="s">
        <v>9032</v>
      </c>
      <c r="N3159">
        <v>2.318888888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3</v>
      </c>
      <c r="U3159">
        <v>0</v>
      </c>
      <c r="V3159">
        <v>3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10.951014638796391</v>
      </c>
      <c r="AC3159">
        <v>0</v>
      </c>
      <c r="AD3159">
        <v>503.21777425220171</v>
      </c>
      <c r="AE3159">
        <v>514.16878889099814</v>
      </c>
    </row>
    <row r="3160" spans="1:31" x14ac:dyDescent="0.3">
      <c r="A3160">
        <v>2716507</v>
      </c>
      <c r="B3160">
        <v>1</v>
      </c>
      <c r="C3160" t="s">
        <v>80</v>
      </c>
      <c r="D3160" t="s">
        <v>88</v>
      </c>
      <c r="E3160" t="s">
        <v>145</v>
      </c>
      <c r="F3160" t="s">
        <v>9033</v>
      </c>
      <c r="G3160" t="s">
        <v>147</v>
      </c>
      <c r="H3160" t="s">
        <v>135</v>
      </c>
      <c r="I3160" t="s">
        <v>136</v>
      </c>
      <c r="J3160" t="s">
        <v>137</v>
      </c>
      <c r="K3160" t="s">
        <v>138</v>
      </c>
      <c r="L3160" t="s">
        <v>9034</v>
      </c>
      <c r="M3160" t="s">
        <v>9035</v>
      </c>
      <c r="N3160">
        <v>0.84111111100000002</v>
      </c>
      <c r="O3160">
        <v>0</v>
      </c>
      <c r="P3160">
        <v>1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</row>
    <row r="3161" spans="1:31" x14ac:dyDescent="0.3">
      <c r="A3161">
        <v>2716152</v>
      </c>
      <c r="B3161">
        <v>1</v>
      </c>
      <c r="C3161" t="s">
        <v>80</v>
      </c>
      <c r="D3161" t="s">
        <v>104</v>
      </c>
      <c r="E3161" t="s">
        <v>161</v>
      </c>
      <c r="F3161" t="s">
        <v>8003</v>
      </c>
      <c r="G3161" t="s">
        <v>163</v>
      </c>
      <c r="H3161" t="s">
        <v>135</v>
      </c>
      <c r="I3161" t="s">
        <v>136</v>
      </c>
      <c r="J3161" t="s">
        <v>137</v>
      </c>
      <c r="K3161" t="s">
        <v>138</v>
      </c>
      <c r="L3161" t="s">
        <v>9036</v>
      </c>
      <c r="M3161" t="s">
        <v>9037</v>
      </c>
      <c r="N3161">
        <v>8.2752777769999994</v>
      </c>
      <c r="O3161">
        <v>0</v>
      </c>
      <c r="P3161">
        <v>105</v>
      </c>
      <c r="Q3161">
        <v>0</v>
      </c>
      <c r="R3161">
        <v>0</v>
      </c>
      <c r="S3161">
        <v>0</v>
      </c>
      <c r="T3161">
        <v>9</v>
      </c>
      <c r="U3161">
        <v>0</v>
      </c>
      <c r="V3161">
        <v>0</v>
      </c>
      <c r="W3161">
        <v>0</v>
      </c>
      <c r="X3161">
        <v>195.06446465728976</v>
      </c>
      <c r="Y3161">
        <v>0</v>
      </c>
      <c r="Z3161">
        <v>0</v>
      </c>
      <c r="AA3161">
        <v>0</v>
      </c>
      <c r="AB3161">
        <v>35.314537036453686</v>
      </c>
      <c r="AC3161">
        <v>0</v>
      </c>
      <c r="AD3161">
        <v>0</v>
      </c>
      <c r="AE3161">
        <v>230.37900169374345</v>
      </c>
    </row>
    <row r="3162" spans="1:31" x14ac:dyDescent="0.3">
      <c r="A3162">
        <v>2716862</v>
      </c>
      <c r="B3162">
        <v>1</v>
      </c>
      <c r="C3162" t="s">
        <v>80</v>
      </c>
      <c r="D3162" t="s">
        <v>85</v>
      </c>
      <c r="E3162" t="s">
        <v>145</v>
      </c>
      <c r="F3162" t="s">
        <v>9038</v>
      </c>
      <c r="G3162" t="s">
        <v>181</v>
      </c>
      <c r="H3162" t="s">
        <v>135</v>
      </c>
      <c r="I3162" t="s">
        <v>136</v>
      </c>
      <c r="J3162" t="s">
        <v>137</v>
      </c>
      <c r="K3162" t="s">
        <v>138</v>
      </c>
      <c r="L3162" t="s">
        <v>9039</v>
      </c>
      <c r="M3162" t="s">
        <v>9040</v>
      </c>
      <c r="N3162">
        <v>3.5775000000000001</v>
      </c>
      <c r="O3162">
        <v>0</v>
      </c>
      <c r="P3162">
        <v>1</v>
      </c>
      <c r="Q3162">
        <v>0</v>
      </c>
      <c r="R3162">
        <v>0</v>
      </c>
      <c r="S3162">
        <v>0</v>
      </c>
      <c r="T3162">
        <v>1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1.3876693942274076</v>
      </c>
      <c r="AC3162">
        <v>0</v>
      </c>
      <c r="AD3162">
        <v>0</v>
      </c>
      <c r="AE3162">
        <v>1.3876693942274076</v>
      </c>
    </row>
    <row r="3163" spans="1:31" x14ac:dyDescent="0.3">
      <c r="A3163">
        <v>2716530</v>
      </c>
      <c r="B3163">
        <v>1</v>
      </c>
      <c r="C3163" t="s">
        <v>80</v>
      </c>
      <c r="D3163" t="s">
        <v>100</v>
      </c>
      <c r="E3163" t="s">
        <v>156</v>
      </c>
      <c r="F3163" t="s">
        <v>9041</v>
      </c>
      <c r="G3163" t="s">
        <v>185</v>
      </c>
      <c r="H3163" t="s">
        <v>153</v>
      </c>
      <c r="I3163" t="s">
        <v>136</v>
      </c>
      <c r="J3163" t="s">
        <v>137</v>
      </c>
      <c r="K3163" t="s">
        <v>138</v>
      </c>
      <c r="L3163" t="s">
        <v>9042</v>
      </c>
      <c r="M3163" t="s">
        <v>9043</v>
      </c>
      <c r="N3163">
        <v>4.386666666</v>
      </c>
      <c r="O3163">
        <v>0</v>
      </c>
      <c r="P3163">
        <v>731</v>
      </c>
      <c r="Q3163">
        <v>0</v>
      </c>
      <c r="R3163">
        <v>47</v>
      </c>
      <c r="S3163">
        <v>0</v>
      </c>
      <c r="T3163">
        <v>77</v>
      </c>
      <c r="U3163">
        <v>0</v>
      </c>
      <c r="V3163">
        <v>0</v>
      </c>
      <c r="W3163">
        <v>0</v>
      </c>
      <c r="X3163">
        <v>770.33960768091822</v>
      </c>
      <c r="Y3163">
        <v>0</v>
      </c>
      <c r="Z3163">
        <v>73.183540035278909</v>
      </c>
      <c r="AA3163">
        <v>0</v>
      </c>
      <c r="AB3163">
        <v>192.31581706093206</v>
      </c>
      <c r="AC3163">
        <v>0</v>
      </c>
      <c r="AD3163">
        <v>0</v>
      </c>
      <c r="AE3163">
        <v>1035.8389647771291</v>
      </c>
    </row>
    <row r="3164" spans="1:31" x14ac:dyDescent="0.3">
      <c r="A3164">
        <v>2715866</v>
      </c>
      <c r="B3164">
        <v>1</v>
      </c>
      <c r="C3164" t="s">
        <v>81</v>
      </c>
      <c r="D3164" t="s">
        <v>112</v>
      </c>
      <c r="E3164" t="s">
        <v>161</v>
      </c>
      <c r="F3164" t="s">
        <v>9044</v>
      </c>
      <c r="G3164" t="s">
        <v>170</v>
      </c>
      <c r="H3164" t="s">
        <v>135</v>
      </c>
      <c r="I3164" t="s">
        <v>136</v>
      </c>
      <c r="J3164" t="s">
        <v>137</v>
      </c>
      <c r="K3164" t="s">
        <v>138</v>
      </c>
      <c r="L3164" t="s">
        <v>9045</v>
      </c>
      <c r="M3164" t="s">
        <v>9046</v>
      </c>
      <c r="N3164">
        <v>3.38</v>
      </c>
      <c r="O3164">
        <v>0</v>
      </c>
      <c r="P3164">
        <v>1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</row>
    <row r="3165" spans="1:31" x14ac:dyDescent="0.3">
      <c r="A3165">
        <v>2716387</v>
      </c>
      <c r="B3165">
        <v>1</v>
      </c>
      <c r="C3165" t="s">
        <v>81</v>
      </c>
      <c r="D3165" t="s">
        <v>117</v>
      </c>
      <c r="E3165" t="s">
        <v>156</v>
      </c>
      <c r="F3165" t="s">
        <v>9047</v>
      </c>
      <c r="G3165" t="s">
        <v>185</v>
      </c>
      <c r="H3165" t="s">
        <v>153</v>
      </c>
      <c r="I3165" t="s">
        <v>136</v>
      </c>
      <c r="J3165" t="s">
        <v>137</v>
      </c>
      <c r="K3165" t="s">
        <v>138</v>
      </c>
      <c r="L3165" t="s">
        <v>9048</v>
      </c>
      <c r="M3165" t="s">
        <v>9049</v>
      </c>
      <c r="N3165">
        <v>4.665</v>
      </c>
      <c r="O3165">
        <v>3</v>
      </c>
      <c r="P3165">
        <v>257</v>
      </c>
      <c r="Q3165">
        <v>2</v>
      </c>
      <c r="R3165">
        <v>12</v>
      </c>
      <c r="S3165">
        <v>3</v>
      </c>
      <c r="T3165">
        <v>7</v>
      </c>
      <c r="U3165">
        <v>0</v>
      </c>
      <c r="V3165">
        <v>0</v>
      </c>
      <c r="W3165">
        <v>3.0087878137650006</v>
      </c>
      <c r="X3165">
        <v>124.83764174253255</v>
      </c>
      <c r="Y3165">
        <v>9.2106672583120197</v>
      </c>
      <c r="Z3165">
        <v>0</v>
      </c>
      <c r="AA3165">
        <v>15.959554577514153</v>
      </c>
      <c r="AB3165">
        <v>5.4596868529533742</v>
      </c>
      <c r="AC3165">
        <v>0</v>
      </c>
      <c r="AD3165">
        <v>0</v>
      </c>
      <c r="AE3165">
        <v>158.4763382450771</v>
      </c>
    </row>
    <row r="3166" spans="1:31" x14ac:dyDescent="0.3">
      <c r="A3166">
        <v>2716364</v>
      </c>
      <c r="B3166">
        <v>1</v>
      </c>
      <c r="C3166" t="s">
        <v>81</v>
      </c>
      <c r="D3166" t="s">
        <v>118</v>
      </c>
      <c r="E3166" t="s">
        <v>213</v>
      </c>
      <c r="F3166" t="s">
        <v>1524</v>
      </c>
      <c r="G3166" t="s">
        <v>152</v>
      </c>
      <c r="H3166" t="s">
        <v>153</v>
      </c>
      <c r="I3166" t="s">
        <v>136</v>
      </c>
      <c r="J3166" t="s">
        <v>137</v>
      </c>
      <c r="K3166" t="s">
        <v>138</v>
      </c>
      <c r="L3166" t="s">
        <v>9050</v>
      </c>
      <c r="M3166" t="s">
        <v>9051</v>
      </c>
      <c r="N3166">
        <v>0.40749999999999997</v>
      </c>
      <c r="O3166">
        <v>17</v>
      </c>
      <c r="P3166">
        <v>287</v>
      </c>
      <c r="Q3166">
        <v>77</v>
      </c>
      <c r="R3166">
        <v>11</v>
      </c>
      <c r="S3166">
        <v>24</v>
      </c>
      <c r="T3166">
        <v>14</v>
      </c>
      <c r="U3166">
        <v>6</v>
      </c>
      <c r="V3166">
        <v>0</v>
      </c>
      <c r="W3166">
        <v>1.5224212061315401</v>
      </c>
      <c r="X3166">
        <v>20.594735006421786</v>
      </c>
      <c r="Y3166">
        <v>29.144128881573511</v>
      </c>
      <c r="Z3166">
        <v>1.4658030117412501E-2</v>
      </c>
      <c r="AA3166">
        <v>47.232955303952679</v>
      </c>
      <c r="AB3166">
        <v>7.2961672874205377</v>
      </c>
      <c r="AC3166">
        <v>308.53476885799159</v>
      </c>
      <c r="AD3166">
        <v>0</v>
      </c>
      <c r="AE3166">
        <v>414.33983457360904</v>
      </c>
    </row>
    <row r="3167" spans="1:31" x14ac:dyDescent="0.3">
      <c r="A3167">
        <v>2719069</v>
      </c>
      <c r="B3167">
        <v>1</v>
      </c>
      <c r="C3167" t="s">
        <v>80</v>
      </c>
      <c r="D3167" t="s">
        <v>104</v>
      </c>
      <c r="E3167" t="s">
        <v>150</v>
      </c>
      <c r="F3167" t="s">
        <v>8951</v>
      </c>
      <c r="G3167" t="s">
        <v>152</v>
      </c>
      <c r="H3167" t="s">
        <v>153</v>
      </c>
      <c r="I3167" t="s">
        <v>136</v>
      </c>
      <c r="J3167" t="s">
        <v>137</v>
      </c>
      <c r="K3167" t="s">
        <v>138</v>
      </c>
      <c r="L3167" t="s">
        <v>9052</v>
      </c>
      <c r="M3167" t="s">
        <v>9053</v>
      </c>
      <c r="N3167">
        <v>2.0813888880000002</v>
      </c>
      <c r="O3167">
        <v>105</v>
      </c>
      <c r="P3167">
        <v>6733</v>
      </c>
      <c r="Q3167">
        <v>106</v>
      </c>
      <c r="R3167">
        <v>188</v>
      </c>
      <c r="S3167">
        <v>37</v>
      </c>
      <c r="T3167">
        <v>941</v>
      </c>
      <c r="U3167">
        <v>7</v>
      </c>
      <c r="V3167">
        <v>1</v>
      </c>
      <c r="W3167">
        <v>72.293245971712835</v>
      </c>
      <c r="X3167">
        <v>3077.2326354259872</v>
      </c>
      <c r="Y3167">
        <v>189.5744588361467</v>
      </c>
      <c r="Z3167">
        <v>52.077557936439575</v>
      </c>
      <c r="AA3167">
        <v>110.35045911144923</v>
      </c>
      <c r="AB3167">
        <v>866.24444490871304</v>
      </c>
      <c r="AC3167">
        <v>1191.4559297522319</v>
      </c>
      <c r="AD3167">
        <v>0</v>
      </c>
      <c r="AE3167">
        <v>5559.2287319426805</v>
      </c>
    </row>
    <row r="3168" spans="1:31" x14ac:dyDescent="0.3">
      <c r="A3168">
        <v>2715823</v>
      </c>
      <c r="B3168">
        <v>1</v>
      </c>
      <c r="C3168" t="s">
        <v>80</v>
      </c>
      <c r="D3168" t="s">
        <v>104</v>
      </c>
      <c r="E3168" t="s">
        <v>161</v>
      </c>
      <c r="F3168" t="s">
        <v>9054</v>
      </c>
      <c r="G3168" t="s">
        <v>409</v>
      </c>
      <c r="H3168" t="s">
        <v>135</v>
      </c>
      <c r="I3168" t="s">
        <v>136</v>
      </c>
      <c r="J3168" t="s">
        <v>137</v>
      </c>
      <c r="K3168" t="s">
        <v>138</v>
      </c>
      <c r="L3168" t="s">
        <v>9055</v>
      </c>
      <c r="M3168" t="s">
        <v>9056</v>
      </c>
      <c r="N3168">
        <v>1.8875</v>
      </c>
      <c r="O3168">
        <v>0</v>
      </c>
      <c r="P3168">
        <v>0</v>
      </c>
      <c r="Q3168">
        <v>0</v>
      </c>
      <c r="R3168">
        <v>1</v>
      </c>
      <c r="S3168">
        <v>0</v>
      </c>
      <c r="T3168">
        <v>1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0.79859140644106263</v>
      </c>
      <c r="AC3168">
        <v>0</v>
      </c>
      <c r="AD3168">
        <v>0</v>
      </c>
      <c r="AE3168">
        <v>0.79859140644106263</v>
      </c>
    </row>
    <row r="3169" spans="1:31" x14ac:dyDescent="0.3">
      <c r="A3169">
        <v>2716487</v>
      </c>
      <c r="B3169">
        <v>1</v>
      </c>
      <c r="C3169" t="s">
        <v>80</v>
      </c>
      <c r="D3169" t="s">
        <v>82</v>
      </c>
      <c r="E3169" t="s">
        <v>161</v>
      </c>
      <c r="F3169" t="s">
        <v>9057</v>
      </c>
      <c r="G3169" t="s">
        <v>409</v>
      </c>
      <c r="H3169" t="s">
        <v>135</v>
      </c>
      <c r="I3169" t="s">
        <v>136</v>
      </c>
      <c r="J3169" t="s">
        <v>137</v>
      </c>
      <c r="K3169" t="s">
        <v>138</v>
      </c>
      <c r="L3169" t="s">
        <v>9058</v>
      </c>
      <c r="M3169" t="s">
        <v>9059</v>
      </c>
      <c r="N3169">
        <v>2.2566666660000001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1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197.55146830844882</v>
      </c>
      <c r="AC3169">
        <v>0</v>
      </c>
      <c r="AD3169">
        <v>0</v>
      </c>
      <c r="AE3169">
        <v>197.55146830844882</v>
      </c>
    </row>
    <row r="3170" spans="1:31" x14ac:dyDescent="0.3">
      <c r="A3170">
        <v>2716656</v>
      </c>
      <c r="B3170">
        <v>1</v>
      </c>
      <c r="C3170" t="s">
        <v>81</v>
      </c>
      <c r="D3170" t="s">
        <v>128</v>
      </c>
      <c r="E3170" t="s">
        <v>161</v>
      </c>
      <c r="F3170" t="s">
        <v>9060</v>
      </c>
      <c r="G3170" t="s">
        <v>163</v>
      </c>
      <c r="H3170" t="s">
        <v>135</v>
      </c>
      <c r="I3170" t="s">
        <v>136</v>
      </c>
      <c r="J3170" t="s">
        <v>137</v>
      </c>
      <c r="K3170" t="s">
        <v>138</v>
      </c>
      <c r="L3170" t="s">
        <v>9061</v>
      </c>
      <c r="M3170" t="s">
        <v>9062</v>
      </c>
      <c r="N3170">
        <v>5.7152777769999998</v>
      </c>
      <c r="O3170">
        <v>0</v>
      </c>
      <c r="P3170">
        <v>23</v>
      </c>
      <c r="Q3170">
        <v>0</v>
      </c>
      <c r="R3170">
        <v>0</v>
      </c>
      <c r="S3170">
        <v>0</v>
      </c>
      <c r="T3170">
        <v>10</v>
      </c>
      <c r="U3170">
        <v>0</v>
      </c>
      <c r="V3170">
        <v>0</v>
      </c>
      <c r="W3170">
        <v>0</v>
      </c>
      <c r="X3170">
        <v>18.438558765587587</v>
      </c>
      <c r="Y3170">
        <v>0</v>
      </c>
      <c r="Z3170">
        <v>0</v>
      </c>
      <c r="AA3170">
        <v>0</v>
      </c>
      <c r="AB3170">
        <v>5.8316256990159019</v>
      </c>
      <c r="AC3170">
        <v>0</v>
      </c>
      <c r="AD3170">
        <v>0</v>
      </c>
      <c r="AE3170">
        <v>24.270184464603489</v>
      </c>
    </row>
    <row r="3171" spans="1:31" x14ac:dyDescent="0.3">
      <c r="A3171">
        <v>2716052</v>
      </c>
      <c r="B3171">
        <v>1</v>
      </c>
      <c r="C3171" t="s">
        <v>81</v>
      </c>
      <c r="D3171" t="s">
        <v>128</v>
      </c>
      <c r="E3171" t="s">
        <v>132</v>
      </c>
      <c r="F3171" t="s">
        <v>9063</v>
      </c>
      <c r="G3171" t="s">
        <v>202</v>
      </c>
      <c r="H3171" t="s">
        <v>135</v>
      </c>
      <c r="I3171" t="s">
        <v>136</v>
      </c>
      <c r="J3171" t="s">
        <v>137</v>
      </c>
      <c r="K3171" t="s">
        <v>138</v>
      </c>
      <c r="L3171" t="s">
        <v>9064</v>
      </c>
      <c r="M3171" t="s">
        <v>9065</v>
      </c>
      <c r="N3171">
        <v>7.5483333330000004</v>
      </c>
      <c r="O3171">
        <v>0</v>
      </c>
      <c r="P3171">
        <v>87</v>
      </c>
      <c r="Q3171">
        <v>0</v>
      </c>
      <c r="R3171">
        <v>0</v>
      </c>
      <c r="S3171">
        <v>0</v>
      </c>
      <c r="T3171">
        <v>9</v>
      </c>
      <c r="U3171">
        <v>0</v>
      </c>
      <c r="V3171">
        <v>0</v>
      </c>
      <c r="W3171">
        <v>0</v>
      </c>
      <c r="X3171">
        <v>57.161352057779538</v>
      </c>
      <c r="Y3171">
        <v>0</v>
      </c>
      <c r="Z3171">
        <v>0</v>
      </c>
      <c r="AA3171">
        <v>0</v>
      </c>
      <c r="AB3171">
        <v>11.442349848838953</v>
      </c>
      <c r="AC3171">
        <v>0</v>
      </c>
      <c r="AD3171">
        <v>0</v>
      </c>
      <c r="AE3171">
        <v>68.603701906618497</v>
      </c>
    </row>
    <row r="3172" spans="1:31" x14ac:dyDescent="0.3">
      <c r="A3172">
        <v>2716693</v>
      </c>
      <c r="B3172">
        <v>1</v>
      </c>
      <c r="C3172" t="s">
        <v>80</v>
      </c>
      <c r="D3172" t="s">
        <v>87</v>
      </c>
      <c r="E3172" t="s">
        <v>161</v>
      </c>
      <c r="F3172" t="s">
        <v>9066</v>
      </c>
      <c r="G3172" t="s">
        <v>202</v>
      </c>
      <c r="H3172" t="s">
        <v>135</v>
      </c>
      <c r="I3172" t="s">
        <v>136</v>
      </c>
      <c r="J3172" t="s">
        <v>137</v>
      </c>
      <c r="K3172" t="s">
        <v>138</v>
      </c>
      <c r="L3172" t="s">
        <v>9067</v>
      </c>
      <c r="M3172" t="s">
        <v>9068</v>
      </c>
      <c r="N3172">
        <v>3.8205555549999999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2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34.811080284320568</v>
      </c>
      <c r="AC3172">
        <v>0</v>
      </c>
      <c r="AD3172">
        <v>0</v>
      </c>
      <c r="AE3172">
        <v>34.811080284320568</v>
      </c>
    </row>
    <row r="3173" spans="1:31" x14ac:dyDescent="0.3">
      <c r="A3173">
        <v>2715926</v>
      </c>
      <c r="B3173">
        <v>1</v>
      </c>
      <c r="C3173" t="s">
        <v>81</v>
      </c>
      <c r="D3173" t="s">
        <v>121</v>
      </c>
      <c r="E3173" t="s">
        <v>213</v>
      </c>
      <c r="F3173" t="s">
        <v>9069</v>
      </c>
      <c r="G3173" t="s">
        <v>152</v>
      </c>
      <c r="H3173" t="s">
        <v>153</v>
      </c>
      <c r="I3173" t="s">
        <v>136</v>
      </c>
      <c r="J3173" t="s">
        <v>137</v>
      </c>
      <c r="K3173" t="s">
        <v>138</v>
      </c>
      <c r="L3173" t="s">
        <v>9070</v>
      </c>
      <c r="M3173" t="s">
        <v>9071</v>
      </c>
      <c r="N3173">
        <v>0.28972222199999997</v>
      </c>
      <c r="O3173">
        <v>3</v>
      </c>
      <c r="P3173">
        <v>293</v>
      </c>
      <c r="Q3173">
        <v>4</v>
      </c>
      <c r="R3173">
        <v>37</v>
      </c>
      <c r="S3173">
        <v>3</v>
      </c>
      <c r="T3173">
        <v>15</v>
      </c>
      <c r="U3173">
        <v>0</v>
      </c>
      <c r="V3173">
        <v>0</v>
      </c>
      <c r="W3173">
        <v>3.0159060533067308</v>
      </c>
      <c r="X3173">
        <v>10.340795965219176</v>
      </c>
      <c r="Y3173">
        <v>6.5835753206642202</v>
      </c>
      <c r="Z3173">
        <v>1.0777263802185415</v>
      </c>
      <c r="AA3173">
        <v>9.8864169756510485</v>
      </c>
      <c r="AB3173">
        <v>3.2201451957075968</v>
      </c>
      <c r="AC3173">
        <v>0</v>
      </c>
      <c r="AD3173">
        <v>0</v>
      </c>
      <c r="AE3173">
        <v>34.124565890767315</v>
      </c>
    </row>
    <row r="3174" spans="1:31" x14ac:dyDescent="0.3">
      <c r="A3174">
        <v>2716590</v>
      </c>
      <c r="B3174">
        <v>1</v>
      </c>
      <c r="C3174" t="s">
        <v>80</v>
      </c>
      <c r="D3174" t="s">
        <v>95</v>
      </c>
      <c r="E3174" t="s">
        <v>161</v>
      </c>
      <c r="F3174" t="s">
        <v>9072</v>
      </c>
      <c r="G3174" t="s">
        <v>163</v>
      </c>
      <c r="H3174" t="s">
        <v>135</v>
      </c>
      <c r="I3174" t="s">
        <v>136</v>
      </c>
      <c r="J3174" t="s">
        <v>137</v>
      </c>
      <c r="K3174" t="s">
        <v>138</v>
      </c>
      <c r="L3174" t="s">
        <v>9073</v>
      </c>
      <c r="M3174" t="s">
        <v>9074</v>
      </c>
      <c r="N3174">
        <v>2.8386111110000001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1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3.5649123991424996</v>
      </c>
      <c r="AC3174">
        <v>0</v>
      </c>
      <c r="AD3174">
        <v>0</v>
      </c>
      <c r="AE3174">
        <v>3.5649123991424996</v>
      </c>
    </row>
    <row r="3175" spans="1:31" x14ac:dyDescent="0.3">
      <c r="A3175">
        <v>2716281</v>
      </c>
      <c r="B3175">
        <v>1</v>
      </c>
      <c r="C3175" t="s">
        <v>80</v>
      </c>
      <c r="D3175" t="s">
        <v>97</v>
      </c>
      <c r="E3175" t="s">
        <v>150</v>
      </c>
      <c r="F3175" t="s">
        <v>9075</v>
      </c>
      <c r="G3175" t="s">
        <v>152</v>
      </c>
      <c r="H3175" t="s">
        <v>153</v>
      </c>
      <c r="I3175" t="s">
        <v>136</v>
      </c>
      <c r="J3175" t="s">
        <v>137</v>
      </c>
      <c r="K3175" t="s">
        <v>138</v>
      </c>
      <c r="L3175" t="s">
        <v>9076</v>
      </c>
      <c r="M3175" t="s">
        <v>9077</v>
      </c>
      <c r="N3175">
        <v>0.578333333</v>
      </c>
      <c r="O3175">
        <v>2</v>
      </c>
      <c r="P3175">
        <v>600</v>
      </c>
      <c r="Q3175">
        <v>4</v>
      </c>
      <c r="R3175">
        <v>73</v>
      </c>
      <c r="S3175">
        <v>23</v>
      </c>
      <c r="T3175">
        <v>108</v>
      </c>
      <c r="U3175">
        <v>0</v>
      </c>
      <c r="V3175">
        <v>0</v>
      </c>
      <c r="W3175">
        <v>1.9653609083587902</v>
      </c>
      <c r="X3175">
        <v>80.972148159533731</v>
      </c>
      <c r="Y3175">
        <v>3.2679049712190005</v>
      </c>
      <c r="Z3175">
        <v>6.0733638260971707</v>
      </c>
      <c r="AA3175">
        <v>80.127332185640498</v>
      </c>
      <c r="AB3175">
        <v>52.951419932359748</v>
      </c>
      <c r="AC3175">
        <v>0</v>
      </c>
      <c r="AD3175">
        <v>0</v>
      </c>
      <c r="AE3175">
        <v>225.35752998320893</v>
      </c>
    </row>
    <row r="3176" spans="1:31" x14ac:dyDescent="0.3">
      <c r="A3176">
        <v>2716235</v>
      </c>
      <c r="B3176">
        <v>1</v>
      </c>
      <c r="C3176" t="s">
        <v>80</v>
      </c>
      <c r="D3176" t="s">
        <v>96</v>
      </c>
      <c r="E3176" t="s">
        <v>145</v>
      </c>
      <c r="F3176" t="s">
        <v>9078</v>
      </c>
      <c r="G3176" t="s">
        <v>230</v>
      </c>
      <c r="H3176" t="s">
        <v>135</v>
      </c>
      <c r="I3176" t="s">
        <v>136</v>
      </c>
      <c r="J3176" t="s">
        <v>137</v>
      </c>
      <c r="K3176" t="s">
        <v>138</v>
      </c>
      <c r="L3176" t="s">
        <v>9079</v>
      </c>
      <c r="M3176" t="s">
        <v>9080</v>
      </c>
      <c r="N3176">
        <v>8.0391666659999999</v>
      </c>
      <c r="O3176">
        <v>0</v>
      </c>
      <c r="P3176">
        <v>1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0.55147775988973324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0.55147775988973324</v>
      </c>
    </row>
    <row r="3177" spans="1:31" x14ac:dyDescent="0.3">
      <c r="A3177">
        <v>2716736</v>
      </c>
      <c r="B3177">
        <v>1</v>
      </c>
      <c r="C3177" t="s">
        <v>80</v>
      </c>
      <c r="D3177" t="s">
        <v>82</v>
      </c>
      <c r="E3177" t="s">
        <v>145</v>
      </c>
      <c r="F3177" t="s">
        <v>9081</v>
      </c>
      <c r="G3177" t="s">
        <v>230</v>
      </c>
      <c r="H3177" t="s">
        <v>135</v>
      </c>
      <c r="I3177" t="s">
        <v>136</v>
      </c>
      <c r="J3177" t="s">
        <v>137</v>
      </c>
      <c r="K3177" t="s">
        <v>138</v>
      </c>
      <c r="L3177" t="s">
        <v>9082</v>
      </c>
      <c r="M3177" t="s">
        <v>9083</v>
      </c>
      <c r="N3177">
        <v>1.0986111110000001</v>
      </c>
      <c r="O3177">
        <v>0</v>
      </c>
      <c r="P3177">
        <v>1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0.11203258232886001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0.11203258232886001</v>
      </c>
    </row>
    <row r="3178" spans="1:31" x14ac:dyDescent="0.3">
      <c r="A3178">
        <v>2716822</v>
      </c>
      <c r="B3178">
        <v>1</v>
      </c>
      <c r="C3178" t="s">
        <v>80</v>
      </c>
      <c r="D3178" t="s">
        <v>105</v>
      </c>
      <c r="E3178" t="s">
        <v>200</v>
      </c>
      <c r="F3178" t="s">
        <v>9084</v>
      </c>
      <c r="G3178" t="s">
        <v>170</v>
      </c>
      <c r="H3178" t="s">
        <v>135</v>
      </c>
      <c r="I3178" t="s">
        <v>136</v>
      </c>
      <c r="J3178" t="s">
        <v>137</v>
      </c>
      <c r="K3178" t="s">
        <v>138</v>
      </c>
      <c r="L3178" t="s">
        <v>9085</v>
      </c>
      <c r="M3178" t="s">
        <v>9086</v>
      </c>
      <c r="N3178">
        <v>1.893611111</v>
      </c>
      <c r="O3178">
        <v>0</v>
      </c>
      <c r="P3178">
        <v>9</v>
      </c>
      <c r="Q3178">
        <v>0</v>
      </c>
      <c r="R3178">
        <v>0</v>
      </c>
      <c r="S3178">
        <v>0</v>
      </c>
      <c r="T3178">
        <v>1</v>
      </c>
      <c r="U3178">
        <v>0</v>
      </c>
      <c r="V3178">
        <v>0</v>
      </c>
      <c r="W3178">
        <v>0</v>
      </c>
      <c r="X3178">
        <v>2.7325784004911053</v>
      </c>
      <c r="Y3178">
        <v>0</v>
      </c>
      <c r="Z3178">
        <v>0</v>
      </c>
      <c r="AA3178">
        <v>0</v>
      </c>
      <c r="AB3178">
        <v>1.7185784108608333</v>
      </c>
      <c r="AC3178">
        <v>0</v>
      </c>
      <c r="AD3178">
        <v>0</v>
      </c>
      <c r="AE3178">
        <v>4.4511568113519386</v>
      </c>
    </row>
    <row r="3179" spans="1:31" x14ac:dyDescent="0.3">
      <c r="A3179">
        <v>2716135</v>
      </c>
      <c r="B3179">
        <v>1</v>
      </c>
      <c r="C3179" t="s">
        <v>80</v>
      </c>
      <c r="D3179" t="s">
        <v>97</v>
      </c>
      <c r="E3179" t="s">
        <v>150</v>
      </c>
      <c r="F3179" t="s">
        <v>9087</v>
      </c>
      <c r="G3179" t="s">
        <v>152</v>
      </c>
      <c r="H3179" t="s">
        <v>153</v>
      </c>
      <c r="I3179" t="s">
        <v>136</v>
      </c>
      <c r="J3179" t="s">
        <v>137</v>
      </c>
      <c r="K3179" t="s">
        <v>138</v>
      </c>
      <c r="L3179" t="s">
        <v>9088</v>
      </c>
      <c r="M3179" t="s">
        <v>9089</v>
      </c>
      <c r="N3179">
        <v>0.639444444</v>
      </c>
      <c r="O3179">
        <v>8</v>
      </c>
      <c r="P3179">
        <v>937</v>
      </c>
      <c r="Q3179">
        <v>10</v>
      </c>
      <c r="R3179">
        <v>91</v>
      </c>
      <c r="S3179">
        <v>20</v>
      </c>
      <c r="T3179">
        <v>111</v>
      </c>
      <c r="U3179">
        <v>1</v>
      </c>
      <c r="V3179">
        <v>0</v>
      </c>
      <c r="W3179">
        <v>316.4570945757734</v>
      </c>
      <c r="X3179">
        <v>159.84740300479106</v>
      </c>
      <c r="Y3179">
        <v>472.26440576922357</v>
      </c>
      <c r="Z3179">
        <v>6.9549968130235937</v>
      </c>
      <c r="AA3179">
        <v>39.708793762283811</v>
      </c>
      <c r="AB3179">
        <v>53.739867973312094</v>
      </c>
      <c r="AC3179">
        <v>210.12759836774401</v>
      </c>
      <c r="AD3179">
        <v>0</v>
      </c>
      <c r="AE3179">
        <v>1259.1001602661515</v>
      </c>
    </row>
    <row r="3180" spans="1:31" x14ac:dyDescent="0.3">
      <c r="A3180">
        <v>2715989</v>
      </c>
      <c r="B3180">
        <v>1</v>
      </c>
      <c r="C3180" t="s">
        <v>80</v>
      </c>
      <c r="D3180" t="s">
        <v>107</v>
      </c>
      <c r="E3180" t="s">
        <v>145</v>
      </c>
      <c r="F3180" t="s">
        <v>9090</v>
      </c>
      <c r="G3180" t="s">
        <v>230</v>
      </c>
      <c r="H3180" t="s">
        <v>135</v>
      </c>
      <c r="I3180" t="s">
        <v>136</v>
      </c>
      <c r="J3180" t="s">
        <v>137</v>
      </c>
      <c r="K3180" t="s">
        <v>138</v>
      </c>
      <c r="L3180" t="s">
        <v>9091</v>
      </c>
      <c r="M3180" t="s">
        <v>9092</v>
      </c>
      <c r="N3180">
        <v>3.9247222220000002</v>
      </c>
      <c r="O3180">
        <v>0</v>
      </c>
      <c r="P3180">
        <v>1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</row>
    <row r="3181" spans="1:31" x14ac:dyDescent="0.3">
      <c r="A3181">
        <v>2715840</v>
      </c>
      <c r="B3181">
        <v>1</v>
      </c>
      <c r="C3181" t="s">
        <v>80</v>
      </c>
      <c r="D3181" t="s">
        <v>103</v>
      </c>
      <c r="E3181" t="s">
        <v>213</v>
      </c>
      <c r="F3181" t="s">
        <v>9093</v>
      </c>
      <c r="G3181" t="s">
        <v>152</v>
      </c>
      <c r="H3181" t="s">
        <v>153</v>
      </c>
      <c r="I3181" t="s">
        <v>136</v>
      </c>
      <c r="J3181" t="s">
        <v>137</v>
      </c>
      <c r="K3181" t="s">
        <v>138</v>
      </c>
      <c r="L3181" t="s">
        <v>9094</v>
      </c>
      <c r="M3181" t="s">
        <v>9095</v>
      </c>
      <c r="N3181">
        <v>1.383888888</v>
      </c>
      <c r="O3181">
        <v>0</v>
      </c>
      <c r="P3181">
        <v>271</v>
      </c>
      <c r="Q3181">
        <v>0</v>
      </c>
      <c r="R3181">
        <v>49</v>
      </c>
      <c r="S3181">
        <v>4</v>
      </c>
      <c r="T3181">
        <v>78</v>
      </c>
      <c r="U3181">
        <v>2</v>
      </c>
      <c r="V3181">
        <v>1</v>
      </c>
      <c r="W3181">
        <v>0</v>
      </c>
      <c r="X3181">
        <v>68.716588221210287</v>
      </c>
      <c r="Y3181">
        <v>0</v>
      </c>
      <c r="Z3181">
        <v>26.44821158311531</v>
      </c>
      <c r="AA3181">
        <v>17.796902087849325</v>
      </c>
      <c r="AB3181">
        <v>119.63563876384416</v>
      </c>
      <c r="AC3181">
        <v>251.90205733750508</v>
      </c>
      <c r="AD3181">
        <v>12.074168270558671</v>
      </c>
      <c r="AE3181">
        <v>496.57356626408284</v>
      </c>
    </row>
    <row r="3182" spans="1:31" x14ac:dyDescent="0.3">
      <c r="A3182">
        <v>2716676</v>
      </c>
      <c r="B3182">
        <v>1</v>
      </c>
      <c r="C3182" t="s">
        <v>81</v>
      </c>
      <c r="D3182" t="s">
        <v>113</v>
      </c>
      <c r="E3182" t="s">
        <v>161</v>
      </c>
      <c r="F3182" t="s">
        <v>9096</v>
      </c>
      <c r="G3182" t="s">
        <v>163</v>
      </c>
      <c r="H3182" t="s">
        <v>135</v>
      </c>
      <c r="I3182" t="s">
        <v>136</v>
      </c>
      <c r="J3182" t="s">
        <v>137</v>
      </c>
      <c r="K3182" t="s">
        <v>138</v>
      </c>
      <c r="L3182" t="s">
        <v>9097</v>
      </c>
      <c r="M3182" t="s">
        <v>9098</v>
      </c>
      <c r="N3182">
        <v>0.966388888</v>
      </c>
      <c r="O3182">
        <v>0</v>
      </c>
      <c r="P3182">
        <v>10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1.6966399872168818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1.6966399872168818</v>
      </c>
    </row>
    <row r="3183" spans="1:31" x14ac:dyDescent="0.3">
      <c r="A3183">
        <v>2716427</v>
      </c>
      <c r="B3183">
        <v>1</v>
      </c>
      <c r="C3183" t="s">
        <v>80</v>
      </c>
      <c r="D3183" t="s">
        <v>96</v>
      </c>
      <c r="E3183" t="s">
        <v>161</v>
      </c>
      <c r="F3183" t="s">
        <v>9099</v>
      </c>
      <c r="G3183" t="s">
        <v>163</v>
      </c>
      <c r="H3183" t="s">
        <v>135</v>
      </c>
      <c r="I3183" t="s">
        <v>136</v>
      </c>
      <c r="J3183" t="s">
        <v>137</v>
      </c>
      <c r="K3183" t="s">
        <v>138</v>
      </c>
      <c r="L3183" t="s">
        <v>9100</v>
      </c>
      <c r="M3183" t="s">
        <v>9101</v>
      </c>
      <c r="N3183">
        <v>6.7977777770000003</v>
      </c>
      <c r="O3183">
        <v>0</v>
      </c>
      <c r="P3183">
        <v>2</v>
      </c>
      <c r="Q3183">
        <v>0</v>
      </c>
      <c r="R3183">
        <v>0</v>
      </c>
      <c r="S3183">
        <v>0</v>
      </c>
      <c r="T3183">
        <v>30</v>
      </c>
      <c r="U3183">
        <v>0</v>
      </c>
      <c r="V3183">
        <v>0</v>
      </c>
      <c r="W3183">
        <v>0</v>
      </c>
      <c r="X3183">
        <v>1.7700224602799199</v>
      </c>
      <c r="Y3183">
        <v>0</v>
      </c>
      <c r="Z3183">
        <v>0</v>
      </c>
      <c r="AA3183">
        <v>0</v>
      </c>
      <c r="AB3183">
        <v>56.067435415636133</v>
      </c>
      <c r="AC3183">
        <v>0</v>
      </c>
      <c r="AD3183">
        <v>0</v>
      </c>
      <c r="AE3183">
        <v>57.837457875916051</v>
      </c>
    </row>
    <row r="3184" spans="1:31" x14ac:dyDescent="0.3">
      <c r="A3184">
        <v>2715740</v>
      </c>
      <c r="B3184">
        <v>1</v>
      </c>
      <c r="C3184" t="s">
        <v>80</v>
      </c>
      <c r="D3184" t="s">
        <v>90</v>
      </c>
      <c r="E3184" t="s">
        <v>161</v>
      </c>
      <c r="F3184" t="s">
        <v>9102</v>
      </c>
      <c r="G3184" t="s">
        <v>163</v>
      </c>
      <c r="H3184" t="s">
        <v>135</v>
      </c>
      <c r="I3184" t="s">
        <v>136</v>
      </c>
      <c r="J3184" t="s">
        <v>137</v>
      </c>
      <c r="K3184" t="s">
        <v>138</v>
      </c>
      <c r="L3184" t="s">
        <v>9103</v>
      </c>
      <c r="M3184" t="s">
        <v>9104</v>
      </c>
      <c r="N3184">
        <v>2.1327777769999998</v>
      </c>
      <c r="O3184">
        <v>0</v>
      </c>
      <c r="P3184">
        <v>110</v>
      </c>
      <c r="Q3184">
        <v>0</v>
      </c>
      <c r="R3184">
        <v>0</v>
      </c>
      <c r="S3184">
        <v>0</v>
      </c>
      <c r="T3184">
        <v>3</v>
      </c>
      <c r="U3184">
        <v>0</v>
      </c>
      <c r="V3184">
        <v>0</v>
      </c>
      <c r="W3184">
        <v>0</v>
      </c>
      <c r="X3184">
        <v>42.534126768742865</v>
      </c>
      <c r="Y3184">
        <v>0</v>
      </c>
      <c r="Z3184">
        <v>0</v>
      </c>
      <c r="AA3184">
        <v>0</v>
      </c>
      <c r="AB3184">
        <v>5.5659371658209702</v>
      </c>
      <c r="AC3184">
        <v>0</v>
      </c>
      <c r="AD3184">
        <v>0</v>
      </c>
      <c r="AE3184">
        <v>48.100063934563835</v>
      </c>
    </row>
    <row r="3185" spans="1:31" x14ac:dyDescent="0.3">
      <c r="A3185">
        <v>2716527</v>
      </c>
      <c r="B3185">
        <v>1</v>
      </c>
      <c r="C3185" t="s">
        <v>80</v>
      </c>
      <c r="D3185" t="s">
        <v>85</v>
      </c>
      <c r="E3185" t="s">
        <v>145</v>
      </c>
      <c r="F3185" t="s">
        <v>9105</v>
      </c>
      <c r="G3185" t="s">
        <v>147</v>
      </c>
      <c r="H3185" t="s">
        <v>135</v>
      </c>
      <c r="I3185" t="s">
        <v>136</v>
      </c>
      <c r="J3185" t="s">
        <v>137</v>
      </c>
      <c r="K3185" t="s">
        <v>138</v>
      </c>
      <c r="L3185" t="s">
        <v>9106</v>
      </c>
      <c r="M3185" t="s">
        <v>9107</v>
      </c>
      <c r="N3185">
        <v>3.091111111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1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3.9602463672533337</v>
      </c>
      <c r="AC3185">
        <v>0</v>
      </c>
      <c r="AD3185">
        <v>0</v>
      </c>
      <c r="AE3185">
        <v>3.9602463672533337</v>
      </c>
    </row>
    <row r="3186" spans="1:31" x14ac:dyDescent="0.3">
      <c r="A3186">
        <v>2715886</v>
      </c>
      <c r="B3186">
        <v>1</v>
      </c>
      <c r="C3186" t="s">
        <v>80</v>
      </c>
      <c r="D3186" t="s">
        <v>100</v>
      </c>
      <c r="E3186" t="s">
        <v>150</v>
      </c>
      <c r="F3186" t="s">
        <v>1908</v>
      </c>
      <c r="G3186" t="s">
        <v>152</v>
      </c>
      <c r="H3186" t="s">
        <v>153</v>
      </c>
      <c r="I3186" t="s">
        <v>136</v>
      </c>
      <c r="J3186" t="s">
        <v>137</v>
      </c>
      <c r="K3186" t="s">
        <v>138</v>
      </c>
      <c r="L3186" t="s">
        <v>9108</v>
      </c>
      <c r="M3186" t="s">
        <v>9109</v>
      </c>
      <c r="N3186">
        <v>0.36638888800000002</v>
      </c>
      <c r="O3186">
        <v>1</v>
      </c>
      <c r="P3186">
        <v>476</v>
      </c>
      <c r="Q3186">
        <v>28</v>
      </c>
      <c r="R3186">
        <v>119</v>
      </c>
      <c r="S3186">
        <v>11</v>
      </c>
      <c r="T3186">
        <v>99</v>
      </c>
      <c r="U3186">
        <v>0</v>
      </c>
      <c r="V3186">
        <v>0</v>
      </c>
      <c r="W3186">
        <v>0.56286703000199323</v>
      </c>
      <c r="X3186">
        <v>31.954119311741916</v>
      </c>
      <c r="Y3186">
        <v>56.795867862486674</v>
      </c>
      <c r="Z3186">
        <v>17.053699231950013</v>
      </c>
      <c r="AA3186">
        <v>14.710795768390744</v>
      </c>
      <c r="AB3186">
        <v>17.248772485458481</v>
      </c>
      <c r="AC3186">
        <v>0</v>
      </c>
      <c r="AD3186">
        <v>0</v>
      </c>
      <c r="AE3186">
        <v>138.32612169002982</v>
      </c>
    </row>
    <row r="3187" spans="1:31" x14ac:dyDescent="0.3">
      <c r="A3187">
        <v>2716573</v>
      </c>
      <c r="B3187">
        <v>1</v>
      </c>
      <c r="C3187" t="s">
        <v>81</v>
      </c>
      <c r="D3187" t="s">
        <v>112</v>
      </c>
      <c r="E3187" t="s">
        <v>150</v>
      </c>
      <c r="F3187" t="s">
        <v>9110</v>
      </c>
      <c r="G3187" t="s">
        <v>152</v>
      </c>
      <c r="H3187" t="s">
        <v>153</v>
      </c>
      <c r="I3187" t="s">
        <v>136</v>
      </c>
      <c r="J3187" t="s">
        <v>137</v>
      </c>
      <c r="K3187" t="s">
        <v>138</v>
      </c>
      <c r="L3187" t="s">
        <v>9111</v>
      </c>
      <c r="M3187" t="s">
        <v>9112</v>
      </c>
      <c r="N3187">
        <v>1.359444444</v>
      </c>
      <c r="O3187">
        <v>1</v>
      </c>
      <c r="P3187">
        <v>3</v>
      </c>
      <c r="Q3187">
        <v>55</v>
      </c>
      <c r="R3187">
        <v>90</v>
      </c>
      <c r="S3187">
        <v>5</v>
      </c>
      <c r="T3187">
        <v>1</v>
      </c>
      <c r="U3187">
        <v>0</v>
      </c>
      <c r="V3187">
        <v>0</v>
      </c>
      <c r="W3187">
        <v>0.71019379128775917</v>
      </c>
      <c r="X3187">
        <v>0.29958799314000001</v>
      </c>
      <c r="Y3187">
        <v>3.7121942651792814</v>
      </c>
      <c r="Z3187">
        <v>6.5125066200428616</v>
      </c>
      <c r="AA3187">
        <v>26.50737887774557</v>
      </c>
      <c r="AB3187">
        <v>0</v>
      </c>
      <c r="AC3187">
        <v>0</v>
      </c>
      <c r="AD3187">
        <v>0</v>
      </c>
      <c r="AE3187">
        <v>37.741861547395473</v>
      </c>
    </row>
    <row r="3188" spans="1:31" x14ac:dyDescent="0.3">
      <c r="A3188">
        <v>2716032</v>
      </c>
      <c r="B3188">
        <v>1</v>
      </c>
      <c r="C3188" t="s">
        <v>80</v>
      </c>
      <c r="D3188" t="s">
        <v>92</v>
      </c>
      <c r="E3188" t="s">
        <v>150</v>
      </c>
      <c r="F3188" t="s">
        <v>9113</v>
      </c>
      <c r="G3188" t="s">
        <v>152</v>
      </c>
      <c r="H3188" t="s">
        <v>153</v>
      </c>
      <c r="I3188" t="s">
        <v>136</v>
      </c>
      <c r="J3188" t="s">
        <v>137</v>
      </c>
      <c r="K3188" t="s">
        <v>138</v>
      </c>
      <c r="L3188" t="s">
        <v>9114</v>
      </c>
      <c r="M3188" t="s">
        <v>9115</v>
      </c>
      <c r="N3188">
        <v>0.41638888800000001</v>
      </c>
      <c r="O3188">
        <v>5</v>
      </c>
      <c r="P3188">
        <v>195</v>
      </c>
      <c r="Q3188">
        <v>5</v>
      </c>
      <c r="R3188">
        <v>3</v>
      </c>
      <c r="S3188">
        <v>7</v>
      </c>
      <c r="T3188">
        <v>27</v>
      </c>
      <c r="U3188">
        <v>0</v>
      </c>
      <c r="V3188">
        <v>0</v>
      </c>
      <c r="W3188">
        <v>0.62111001944565003</v>
      </c>
      <c r="X3188">
        <v>7.3108501754986355</v>
      </c>
      <c r="Y3188">
        <v>7.2549410227122468</v>
      </c>
      <c r="Z3188">
        <v>8.3060221603650005E-3</v>
      </c>
      <c r="AA3188">
        <v>4.8315132858560093</v>
      </c>
      <c r="AB3188">
        <v>6.4694891016763947</v>
      </c>
      <c r="AC3188">
        <v>0</v>
      </c>
      <c r="AD3188">
        <v>0</v>
      </c>
      <c r="AE3188">
        <v>26.496209627349302</v>
      </c>
    </row>
    <row r="3189" spans="1:31" x14ac:dyDescent="0.3">
      <c r="A3189">
        <v>2716839</v>
      </c>
      <c r="B3189">
        <v>1</v>
      </c>
      <c r="C3189" t="s">
        <v>81</v>
      </c>
      <c r="D3189" t="s">
        <v>113</v>
      </c>
      <c r="E3189" t="s">
        <v>161</v>
      </c>
      <c r="F3189" t="s">
        <v>9116</v>
      </c>
      <c r="G3189" t="s">
        <v>163</v>
      </c>
      <c r="H3189" t="s">
        <v>135</v>
      </c>
      <c r="I3189" t="s">
        <v>136</v>
      </c>
      <c r="J3189" t="s">
        <v>137</v>
      </c>
      <c r="K3189" t="s">
        <v>138</v>
      </c>
      <c r="L3189" t="s">
        <v>9117</v>
      </c>
      <c r="M3189" t="s">
        <v>9118</v>
      </c>
      <c r="N3189">
        <v>1.6233333329999999</v>
      </c>
      <c r="O3189">
        <v>0</v>
      </c>
      <c r="P3189">
        <v>29</v>
      </c>
      <c r="Q3189">
        <v>0</v>
      </c>
      <c r="R3189">
        <v>0</v>
      </c>
      <c r="S3189">
        <v>0</v>
      </c>
      <c r="T3189">
        <v>1</v>
      </c>
      <c r="U3189">
        <v>0</v>
      </c>
      <c r="V3189">
        <v>0</v>
      </c>
      <c r="W3189">
        <v>0</v>
      </c>
      <c r="X3189">
        <v>5.6574295402043209</v>
      </c>
      <c r="Y3189">
        <v>0</v>
      </c>
      <c r="Z3189">
        <v>0</v>
      </c>
      <c r="AA3189">
        <v>0</v>
      </c>
      <c r="AB3189">
        <v>8.2215536590460006E-2</v>
      </c>
      <c r="AC3189">
        <v>0</v>
      </c>
      <c r="AD3189">
        <v>0</v>
      </c>
      <c r="AE3189">
        <v>5.7396450767947806</v>
      </c>
    </row>
    <row r="3190" spans="1:31" x14ac:dyDescent="0.3">
      <c r="A3190">
        <v>2715843</v>
      </c>
      <c r="B3190">
        <v>1</v>
      </c>
      <c r="C3190" t="s">
        <v>80</v>
      </c>
      <c r="D3190" t="s">
        <v>84</v>
      </c>
      <c r="E3190" t="s">
        <v>150</v>
      </c>
      <c r="F3190" t="s">
        <v>9119</v>
      </c>
      <c r="G3190" t="s">
        <v>300</v>
      </c>
      <c r="H3190" t="s">
        <v>153</v>
      </c>
      <c r="I3190" t="s">
        <v>136</v>
      </c>
      <c r="J3190" t="s">
        <v>137</v>
      </c>
      <c r="K3190" t="s">
        <v>210</v>
      </c>
      <c r="L3190" t="s">
        <v>9120</v>
      </c>
      <c r="M3190" t="s">
        <v>9121</v>
      </c>
      <c r="N3190">
        <v>2.8744444439999999</v>
      </c>
      <c r="O3190">
        <v>0</v>
      </c>
      <c r="P3190">
        <v>3514</v>
      </c>
      <c r="Q3190">
        <v>0</v>
      </c>
      <c r="R3190">
        <v>0</v>
      </c>
      <c r="S3190">
        <v>0</v>
      </c>
      <c r="T3190">
        <v>327</v>
      </c>
      <c r="U3190">
        <v>0</v>
      </c>
      <c r="V3190">
        <v>1</v>
      </c>
      <c r="W3190">
        <v>0</v>
      </c>
      <c r="X3190">
        <v>1931.1740697737951</v>
      </c>
      <c r="Y3190">
        <v>0</v>
      </c>
      <c r="Z3190">
        <v>0</v>
      </c>
      <c r="AA3190">
        <v>0</v>
      </c>
      <c r="AB3190">
        <v>767.50668818792087</v>
      </c>
      <c r="AC3190">
        <v>0</v>
      </c>
      <c r="AD3190">
        <v>83.860227013982353</v>
      </c>
      <c r="AE3190">
        <v>2782.5409849756984</v>
      </c>
    </row>
    <row r="3191" spans="1:31" x14ac:dyDescent="0.3">
      <c r="A3191">
        <v>2715986</v>
      </c>
      <c r="B3191">
        <v>1</v>
      </c>
      <c r="C3191" t="s">
        <v>80</v>
      </c>
      <c r="D3191" t="s">
        <v>97</v>
      </c>
      <c r="E3191" t="s">
        <v>150</v>
      </c>
      <c r="F3191" t="s">
        <v>9122</v>
      </c>
      <c r="G3191" t="s">
        <v>152</v>
      </c>
      <c r="H3191" t="s">
        <v>153</v>
      </c>
      <c r="I3191" t="s">
        <v>136</v>
      </c>
      <c r="J3191" t="s">
        <v>137</v>
      </c>
      <c r="K3191" t="s">
        <v>138</v>
      </c>
      <c r="L3191" t="s">
        <v>9123</v>
      </c>
      <c r="M3191" t="s">
        <v>9124</v>
      </c>
      <c r="N3191">
        <v>0.390833333</v>
      </c>
      <c r="O3191">
        <v>3</v>
      </c>
      <c r="P3191">
        <v>14356</v>
      </c>
      <c r="Q3191">
        <v>11</v>
      </c>
      <c r="R3191">
        <v>609</v>
      </c>
      <c r="S3191">
        <v>42</v>
      </c>
      <c r="T3191">
        <v>1418</v>
      </c>
      <c r="U3191">
        <v>2</v>
      </c>
      <c r="V3191">
        <v>7</v>
      </c>
      <c r="W3191">
        <v>19.569987195040003</v>
      </c>
      <c r="X3191">
        <v>927.0517419639574</v>
      </c>
      <c r="Y3191">
        <v>6.9024655223958566</v>
      </c>
      <c r="Z3191">
        <v>38.051437613806193</v>
      </c>
      <c r="AA3191">
        <v>570.89986216798184</v>
      </c>
      <c r="AB3191">
        <v>746.90546201990583</v>
      </c>
      <c r="AC3191">
        <v>125.77268196884947</v>
      </c>
      <c r="AD3191">
        <v>3.5726128455117454</v>
      </c>
      <c r="AE3191">
        <v>2438.7262512974485</v>
      </c>
    </row>
    <row r="3192" spans="1:31" x14ac:dyDescent="0.3">
      <c r="A3192">
        <v>2715820</v>
      </c>
      <c r="B3192">
        <v>1</v>
      </c>
      <c r="C3192" t="s">
        <v>80</v>
      </c>
      <c r="D3192" t="s">
        <v>93</v>
      </c>
      <c r="E3192" t="s">
        <v>161</v>
      </c>
      <c r="F3192" t="s">
        <v>8183</v>
      </c>
      <c r="G3192" t="s">
        <v>163</v>
      </c>
      <c r="H3192" t="s">
        <v>135</v>
      </c>
      <c r="I3192" t="s">
        <v>136</v>
      </c>
      <c r="J3192" t="s">
        <v>137</v>
      </c>
      <c r="K3192" t="s">
        <v>138</v>
      </c>
      <c r="L3192" t="s">
        <v>9125</v>
      </c>
      <c r="M3192" t="s">
        <v>9126</v>
      </c>
      <c r="N3192">
        <v>6.0561111109999999</v>
      </c>
      <c r="O3192">
        <v>0</v>
      </c>
      <c r="P3192">
        <v>5</v>
      </c>
      <c r="Q3192">
        <v>0</v>
      </c>
      <c r="R3192">
        <v>16</v>
      </c>
      <c r="S3192">
        <v>0</v>
      </c>
      <c r="T3192">
        <v>2</v>
      </c>
      <c r="U3192">
        <v>0</v>
      </c>
      <c r="V3192">
        <v>0</v>
      </c>
      <c r="W3192">
        <v>0</v>
      </c>
      <c r="X3192">
        <v>1.30436579760027</v>
      </c>
      <c r="Y3192">
        <v>0</v>
      </c>
      <c r="Z3192">
        <v>57.513939854850463</v>
      </c>
      <c r="AA3192">
        <v>0</v>
      </c>
      <c r="AB3192">
        <v>9.2655970251349995</v>
      </c>
      <c r="AC3192">
        <v>0</v>
      </c>
      <c r="AD3192">
        <v>0</v>
      </c>
      <c r="AE3192">
        <v>68.083902677585726</v>
      </c>
    </row>
    <row r="3193" spans="1:31" x14ac:dyDescent="0.3">
      <c r="A3193">
        <v>2716367</v>
      </c>
      <c r="B3193">
        <v>1</v>
      </c>
      <c r="C3193" t="s">
        <v>81</v>
      </c>
      <c r="D3193" t="s">
        <v>118</v>
      </c>
      <c r="E3193" t="s">
        <v>213</v>
      </c>
      <c r="F3193" t="s">
        <v>9127</v>
      </c>
      <c r="G3193" t="s">
        <v>152</v>
      </c>
      <c r="H3193" t="s">
        <v>153</v>
      </c>
      <c r="I3193" t="s">
        <v>490</v>
      </c>
      <c r="J3193" t="s">
        <v>137</v>
      </c>
      <c r="K3193" t="s">
        <v>138</v>
      </c>
      <c r="L3193" t="s">
        <v>9128</v>
      </c>
      <c r="M3193" t="s">
        <v>9129</v>
      </c>
      <c r="N3193">
        <v>1.7500000000000002E-2</v>
      </c>
      <c r="O3193">
        <v>0</v>
      </c>
      <c r="P3193">
        <v>2</v>
      </c>
      <c r="Q3193">
        <v>49</v>
      </c>
      <c r="R3193">
        <v>78</v>
      </c>
      <c r="S3193">
        <v>9</v>
      </c>
      <c r="T3193">
        <v>10</v>
      </c>
      <c r="U3193">
        <v>0</v>
      </c>
      <c r="V3193">
        <v>0</v>
      </c>
      <c r="W3193">
        <v>0</v>
      </c>
      <c r="X3193">
        <v>3.2385493350000003E-3</v>
      </c>
      <c r="Y3193">
        <v>1.7165370501785104</v>
      </c>
      <c r="Z3193">
        <v>0.31811489650625996</v>
      </c>
      <c r="AA3193">
        <v>0.51622117820600255</v>
      </c>
      <c r="AB3193">
        <v>0.10842002498486251</v>
      </c>
      <c r="AC3193">
        <v>0</v>
      </c>
      <c r="AD3193">
        <v>0</v>
      </c>
      <c r="AE3193">
        <v>2.6625316992106356</v>
      </c>
    </row>
    <row r="3194" spans="1:31" x14ac:dyDescent="0.3">
      <c r="A3194">
        <v>2716361</v>
      </c>
      <c r="B3194">
        <v>1</v>
      </c>
      <c r="C3194" t="s">
        <v>80</v>
      </c>
      <c r="D3194" t="s">
        <v>103</v>
      </c>
      <c r="E3194" t="s">
        <v>213</v>
      </c>
      <c r="F3194" t="s">
        <v>9130</v>
      </c>
      <c r="G3194" t="s">
        <v>2358</v>
      </c>
      <c r="H3194" t="s">
        <v>153</v>
      </c>
      <c r="I3194" t="s">
        <v>136</v>
      </c>
      <c r="J3194" t="s">
        <v>137</v>
      </c>
      <c r="K3194" t="s">
        <v>138</v>
      </c>
      <c r="L3194" t="s">
        <v>9131</v>
      </c>
      <c r="M3194" t="s">
        <v>9132</v>
      </c>
      <c r="N3194">
        <v>4.5472222220000003</v>
      </c>
      <c r="O3194">
        <v>0</v>
      </c>
      <c r="P3194">
        <v>0</v>
      </c>
      <c r="Q3194">
        <v>0</v>
      </c>
      <c r="R3194">
        <v>0</v>
      </c>
      <c r="S3194">
        <v>5</v>
      </c>
      <c r="T3194">
        <v>0</v>
      </c>
      <c r="U3194">
        <v>3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408.88233332642847</v>
      </c>
      <c r="AB3194">
        <v>0</v>
      </c>
      <c r="AC3194">
        <v>735.96816313206409</v>
      </c>
      <c r="AD3194">
        <v>0</v>
      </c>
      <c r="AE3194">
        <v>1144.8504964584927</v>
      </c>
    </row>
    <row r="3195" spans="1:31" x14ac:dyDescent="0.3">
      <c r="A3195">
        <v>2715800</v>
      </c>
      <c r="B3195">
        <v>1</v>
      </c>
      <c r="C3195" t="s">
        <v>81</v>
      </c>
      <c r="D3195" t="s">
        <v>113</v>
      </c>
      <c r="E3195" t="s">
        <v>156</v>
      </c>
      <c r="F3195" t="s">
        <v>9133</v>
      </c>
      <c r="G3195" t="s">
        <v>185</v>
      </c>
      <c r="H3195" t="s">
        <v>153</v>
      </c>
      <c r="I3195" t="s">
        <v>136</v>
      </c>
      <c r="J3195" t="s">
        <v>137</v>
      </c>
      <c r="K3195" t="s">
        <v>138</v>
      </c>
      <c r="L3195" t="s">
        <v>9134</v>
      </c>
      <c r="M3195" t="s">
        <v>9135</v>
      </c>
      <c r="N3195">
        <v>2.111388888</v>
      </c>
      <c r="O3195">
        <v>6</v>
      </c>
      <c r="P3195">
        <v>576</v>
      </c>
      <c r="Q3195">
        <v>11</v>
      </c>
      <c r="R3195">
        <v>193</v>
      </c>
      <c r="S3195">
        <v>6</v>
      </c>
      <c r="T3195">
        <v>27</v>
      </c>
      <c r="U3195">
        <v>0</v>
      </c>
      <c r="V3195">
        <v>0</v>
      </c>
      <c r="W3195">
        <v>2.41569732004</v>
      </c>
      <c r="X3195">
        <v>205.68427617303018</v>
      </c>
      <c r="Y3195">
        <v>24.099168513633039</v>
      </c>
      <c r="Z3195">
        <v>51.443113364118645</v>
      </c>
      <c r="AA3195">
        <v>73.969671860073277</v>
      </c>
      <c r="AB3195">
        <v>40.820343745596347</v>
      </c>
      <c r="AC3195">
        <v>0</v>
      </c>
      <c r="AD3195">
        <v>0</v>
      </c>
      <c r="AE3195">
        <v>398.43227097649151</v>
      </c>
    </row>
    <row r="3196" spans="1:31" x14ac:dyDescent="0.3">
      <c r="A3196">
        <v>2716049</v>
      </c>
      <c r="B3196">
        <v>1</v>
      </c>
      <c r="C3196" t="s">
        <v>80</v>
      </c>
      <c r="D3196" t="s">
        <v>107</v>
      </c>
      <c r="E3196" t="s">
        <v>156</v>
      </c>
      <c r="F3196" t="s">
        <v>9136</v>
      </c>
      <c r="G3196" t="s">
        <v>185</v>
      </c>
      <c r="H3196" t="s">
        <v>153</v>
      </c>
      <c r="I3196" t="s">
        <v>136</v>
      </c>
      <c r="J3196" t="s">
        <v>137</v>
      </c>
      <c r="K3196" t="s">
        <v>138</v>
      </c>
      <c r="L3196" t="s">
        <v>9137</v>
      </c>
      <c r="M3196" t="s">
        <v>9138</v>
      </c>
      <c r="N3196">
        <v>1.100833333</v>
      </c>
      <c r="O3196">
        <v>0</v>
      </c>
      <c r="P3196">
        <v>335</v>
      </c>
      <c r="Q3196">
        <v>0</v>
      </c>
      <c r="R3196">
        <v>8</v>
      </c>
      <c r="S3196">
        <v>0</v>
      </c>
      <c r="T3196">
        <v>36</v>
      </c>
      <c r="U3196">
        <v>0</v>
      </c>
      <c r="V3196">
        <v>0</v>
      </c>
      <c r="W3196">
        <v>0</v>
      </c>
      <c r="X3196">
        <v>43.489504940063703</v>
      </c>
      <c r="Y3196">
        <v>0</v>
      </c>
      <c r="Z3196">
        <v>1.4554793275993017</v>
      </c>
      <c r="AA3196">
        <v>0</v>
      </c>
      <c r="AB3196">
        <v>21.592033396715181</v>
      </c>
      <c r="AC3196">
        <v>0</v>
      </c>
      <c r="AD3196">
        <v>0</v>
      </c>
      <c r="AE3196">
        <v>66.537017664378183</v>
      </c>
    </row>
    <row r="3197" spans="1:31" x14ac:dyDescent="0.3">
      <c r="A3197">
        <v>2716739</v>
      </c>
      <c r="B3197">
        <v>1</v>
      </c>
      <c r="C3197" t="s">
        <v>80</v>
      </c>
      <c r="D3197" t="s">
        <v>104</v>
      </c>
      <c r="E3197" t="s">
        <v>161</v>
      </c>
      <c r="F3197" t="s">
        <v>9139</v>
      </c>
      <c r="G3197" t="s">
        <v>163</v>
      </c>
      <c r="H3197" t="s">
        <v>135</v>
      </c>
      <c r="I3197" t="s">
        <v>136</v>
      </c>
      <c r="J3197" t="s">
        <v>137</v>
      </c>
      <c r="K3197" t="s">
        <v>138</v>
      </c>
      <c r="L3197" t="s">
        <v>9140</v>
      </c>
      <c r="M3197" t="s">
        <v>9141</v>
      </c>
      <c r="N3197">
        <v>0.90472222199999996</v>
      </c>
      <c r="O3197">
        <v>0</v>
      </c>
      <c r="P3197">
        <v>10</v>
      </c>
      <c r="Q3197">
        <v>0</v>
      </c>
      <c r="R3197">
        <v>4</v>
      </c>
      <c r="S3197">
        <v>0</v>
      </c>
      <c r="T3197">
        <v>2</v>
      </c>
      <c r="U3197">
        <v>0</v>
      </c>
      <c r="V3197">
        <v>0</v>
      </c>
      <c r="W3197">
        <v>0</v>
      </c>
      <c r="X3197">
        <v>2.004484907271177</v>
      </c>
      <c r="Y3197">
        <v>0</v>
      </c>
      <c r="Z3197">
        <v>3.1423200033866299</v>
      </c>
      <c r="AA3197">
        <v>0</v>
      </c>
      <c r="AB3197">
        <v>8.7367179882749169E-2</v>
      </c>
      <c r="AC3197">
        <v>0</v>
      </c>
      <c r="AD3197">
        <v>0</v>
      </c>
      <c r="AE3197">
        <v>5.2341720905405555</v>
      </c>
    </row>
    <row r="3198" spans="1:31" x14ac:dyDescent="0.3">
      <c r="A3198">
        <v>2715757</v>
      </c>
      <c r="B3198">
        <v>1</v>
      </c>
      <c r="C3198" t="s">
        <v>80</v>
      </c>
      <c r="D3198" t="s">
        <v>101</v>
      </c>
      <c r="E3198" t="s">
        <v>161</v>
      </c>
      <c r="F3198" t="s">
        <v>1305</v>
      </c>
      <c r="G3198" t="s">
        <v>170</v>
      </c>
      <c r="H3198" t="s">
        <v>135</v>
      </c>
      <c r="I3198" t="s">
        <v>136</v>
      </c>
      <c r="J3198" t="s">
        <v>137</v>
      </c>
      <c r="K3198" t="s">
        <v>138</v>
      </c>
      <c r="L3198" t="s">
        <v>9142</v>
      </c>
      <c r="M3198" t="s">
        <v>9143</v>
      </c>
      <c r="N3198">
        <v>0.93166666600000003</v>
      </c>
      <c r="O3198">
        <v>0</v>
      </c>
      <c r="P3198">
        <v>38</v>
      </c>
      <c r="Q3198">
        <v>0</v>
      </c>
      <c r="R3198">
        <v>11</v>
      </c>
      <c r="S3198">
        <v>0</v>
      </c>
      <c r="T3198">
        <v>2</v>
      </c>
      <c r="U3198">
        <v>0</v>
      </c>
      <c r="V3198">
        <v>0</v>
      </c>
      <c r="W3198">
        <v>0</v>
      </c>
      <c r="X3198">
        <v>8.4609060787565156</v>
      </c>
      <c r="Y3198">
        <v>0</v>
      </c>
      <c r="Z3198">
        <v>0.52741345359405001</v>
      </c>
      <c r="AA3198">
        <v>0</v>
      </c>
      <c r="AB3198">
        <v>1.0611094869648334E-2</v>
      </c>
      <c r="AC3198">
        <v>0</v>
      </c>
      <c r="AD3198">
        <v>0</v>
      </c>
      <c r="AE3198">
        <v>8.998930627220215</v>
      </c>
    </row>
    <row r="3199" spans="1:31" x14ac:dyDescent="0.3">
      <c r="A3199">
        <v>2715863</v>
      </c>
      <c r="B3199">
        <v>1</v>
      </c>
      <c r="C3199" t="s">
        <v>81</v>
      </c>
      <c r="D3199" t="s">
        <v>115</v>
      </c>
      <c r="E3199" t="s">
        <v>150</v>
      </c>
      <c r="F3199" t="s">
        <v>9144</v>
      </c>
      <c r="G3199" t="s">
        <v>300</v>
      </c>
      <c r="H3199" t="s">
        <v>153</v>
      </c>
      <c r="I3199" t="s">
        <v>136</v>
      </c>
      <c r="J3199" t="s">
        <v>137</v>
      </c>
      <c r="K3199" t="s">
        <v>210</v>
      </c>
      <c r="L3199" t="s">
        <v>9145</v>
      </c>
      <c r="M3199" t="s">
        <v>9146</v>
      </c>
      <c r="N3199">
        <v>4.5155555549999997</v>
      </c>
      <c r="O3199">
        <v>8</v>
      </c>
      <c r="P3199">
        <v>4612</v>
      </c>
      <c r="Q3199">
        <v>2</v>
      </c>
      <c r="R3199">
        <v>196</v>
      </c>
      <c r="S3199">
        <v>8</v>
      </c>
      <c r="T3199">
        <v>446</v>
      </c>
      <c r="U3199">
        <v>3</v>
      </c>
      <c r="V3199">
        <v>0</v>
      </c>
      <c r="W3199">
        <v>6.6287008507266636</v>
      </c>
      <c r="X3199">
        <v>1530.780487426252</v>
      </c>
      <c r="Y3199">
        <v>24.090689150176555</v>
      </c>
      <c r="Z3199">
        <v>112.53326158499767</v>
      </c>
      <c r="AA3199">
        <v>369.51351357720785</v>
      </c>
      <c r="AB3199">
        <v>651.97854719478573</v>
      </c>
      <c r="AC3199">
        <v>470.16108464766012</v>
      </c>
      <c r="AD3199">
        <v>0</v>
      </c>
      <c r="AE3199">
        <v>3165.6862844318066</v>
      </c>
    </row>
    <row r="3200" spans="1:31" x14ac:dyDescent="0.3">
      <c r="A3200">
        <v>2715906</v>
      </c>
      <c r="B3200">
        <v>1</v>
      </c>
      <c r="C3200" t="s">
        <v>81</v>
      </c>
      <c r="D3200" t="s">
        <v>121</v>
      </c>
      <c r="E3200" t="s">
        <v>145</v>
      </c>
      <c r="F3200" t="s">
        <v>9147</v>
      </c>
      <c r="G3200" t="s">
        <v>147</v>
      </c>
      <c r="H3200" t="s">
        <v>135</v>
      </c>
      <c r="I3200" t="s">
        <v>136</v>
      </c>
      <c r="J3200" t="s">
        <v>137</v>
      </c>
      <c r="K3200" t="s">
        <v>138</v>
      </c>
      <c r="L3200" t="s">
        <v>9148</v>
      </c>
      <c r="M3200" t="s">
        <v>9149</v>
      </c>
      <c r="N3200">
        <v>3.2919444439999999</v>
      </c>
      <c r="O3200">
        <v>0</v>
      </c>
      <c r="P3200">
        <v>1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</row>
    <row r="3201" spans="1:31" x14ac:dyDescent="0.3">
      <c r="A3201">
        <v>2716055</v>
      </c>
      <c r="B3201">
        <v>1</v>
      </c>
      <c r="C3201" t="s">
        <v>81</v>
      </c>
      <c r="D3201" t="s">
        <v>125</v>
      </c>
      <c r="E3201" t="s">
        <v>213</v>
      </c>
      <c r="F3201" t="s">
        <v>9150</v>
      </c>
      <c r="G3201" t="s">
        <v>152</v>
      </c>
      <c r="H3201" t="s">
        <v>153</v>
      </c>
      <c r="I3201" t="s">
        <v>490</v>
      </c>
      <c r="J3201" t="s">
        <v>137</v>
      </c>
      <c r="K3201" t="s">
        <v>138</v>
      </c>
      <c r="L3201" t="s">
        <v>9151</v>
      </c>
      <c r="M3201" t="s">
        <v>9152</v>
      </c>
      <c r="N3201">
        <v>2.7777777E-2</v>
      </c>
      <c r="O3201">
        <v>1</v>
      </c>
      <c r="P3201">
        <v>334</v>
      </c>
      <c r="Q3201">
        <v>2</v>
      </c>
      <c r="R3201">
        <v>3</v>
      </c>
      <c r="S3201">
        <v>2</v>
      </c>
      <c r="T3201">
        <v>15</v>
      </c>
      <c r="U3201">
        <v>0</v>
      </c>
      <c r="V3201">
        <v>0</v>
      </c>
      <c r="W3201">
        <v>5.0019084166666667E-3</v>
      </c>
      <c r="X3201">
        <v>0.74266750551533323</v>
      </c>
      <c r="Y3201">
        <v>3.8637875566666667E-2</v>
      </c>
      <c r="Z3201">
        <v>1.5033835249999999E-2</v>
      </c>
      <c r="AA3201">
        <v>3.1386160799999993E-2</v>
      </c>
      <c r="AB3201">
        <v>6.0709538687499995E-2</v>
      </c>
      <c r="AC3201">
        <v>0</v>
      </c>
      <c r="AD3201">
        <v>0</v>
      </c>
      <c r="AE3201">
        <v>0.89343682423616655</v>
      </c>
    </row>
    <row r="3202" spans="1:31" x14ac:dyDescent="0.3">
      <c r="A3202">
        <v>2716696</v>
      </c>
      <c r="B3202">
        <v>1</v>
      </c>
      <c r="C3202" t="s">
        <v>80</v>
      </c>
      <c r="D3202" t="s">
        <v>88</v>
      </c>
      <c r="E3202" t="s">
        <v>145</v>
      </c>
      <c r="F3202" t="s">
        <v>9153</v>
      </c>
      <c r="G3202" t="s">
        <v>147</v>
      </c>
      <c r="H3202" t="s">
        <v>135</v>
      </c>
      <c r="I3202" t="s">
        <v>136</v>
      </c>
      <c r="J3202" t="s">
        <v>137</v>
      </c>
      <c r="K3202" t="s">
        <v>138</v>
      </c>
      <c r="L3202" t="s">
        <v>9154</v>
      </c>
      <c r="M3202" t="s">
        <v>9155</v>
      </c>
      <c r="N3202">
        <v>1.5838888879999999</v>
      </c>
      <c r="O3202">
        <v>0</v>
      </c>
      <c r="P3202">
        <v>1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0.49999339685218502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0.49999339685218502</v>
      </c>
    </row>
    <row r="3203" spans="1:31" x14ac:dyDescent="0.3">
      <c r="A3203">
        <v>2717704</v>
      </c>
      <c r="B3203">
        <v>1</v>
      </c>
      <c r="C3203" t="s">
        <v>80</v>
      </c>
      <c r="D3203" t="s">
        <v>95</v>
      </c>
      <c r="E3203" t="s">
        <v>161</v>
      </c>
      <c r="F3203" t="s">
        <v>9156</v>
      </c>
      <c r="G3203" t="s">
        <v>393</v>
      </c>
      <c r="H3203" t="s">
        <v>135</v>
      </c>
      <c r="I3203" t="s">
        <v>136</v>
      </c>
      <c r="J3203" t="s">
        <v>137</v>
      </c>
      <c r="K3203" t="s">
        <v>138</v>
      </c>
      <c r="L3203" t="s">
        <v>9157</v>
      </c>
      <c r="M3203" t="s">
        <v>9158</v>
      </c>
      <c r="N3203">
        <v>2.690833333</v>
      </c>
      <c r="O3203">
        <v>0</v>
      </c>
      <c r="P3203">
        <v>72</v>
      </c>
      <c r="Q3203">
        <v>0</v>
      </c>
      <c r="R3203">
        <v>0</v>
      </c>
      <c r="S3203">
        <v>0</v>
      </c>
      <c r="T3203">
        <v>7</v>
      </c>
      <c r="U3203">
        <v>0</v>
      </c>
      <c r="V3203">
        <v>0</v>
      </c>
      <c r="W3203">
        <v>0</v>
      </c>
      <c r="X3203">
        <v>49.831744892268986</v>
      </c>
      <c r="Y3203">
        <v>0</v>
      </c>
      <c r="Z3203">
        <v>0</v>
      </c>
      <c r="AA3203">
        <v>0</v>
      </c>
      <c r="AB3203">
        <v>11.513670504521174</v>
      </c>
      <c r="AC3203">
        <v>0</v>
      </c>
      <c r="AD3203">
        <v>0</v>
      </c>
      <c r="AE3203">
        <v>61.345415396790159</v>
      </c>
    </row>
    <row r="3204" spans="1:31" x14ac:dyDescent="0.3">
      <c r="A3204">
        <v>2715891</v>
      </c>
      <c r="B3204">
        <v>1</v>
      </c>
      <c r="C3204" t="s">
        <v>80</v>
      </c>
      <c r="D3204" t="s">
        <v>99</v>
      </c>
      <c r="E3204" t="s">
        <v>156</v>
      </c>
      <c r="F3204" t="s">
        <v>9159</v>
      </c>
      <c r="G3204" t="s">
        <v>152</v>
      </c>
      <c r="H3204" t="s">
        <v>153</v>
      </c>
      <c r="I3204" t="s">
        <v>136</v>
      </c>
      <c r="J3204" t="s">
        <v>137</v>
      </c>
      <c r="K3204" t="s">
        <v>138</v>
      </c>
      <c r="L3204" t="s">
        <v>9160</v>
      </c>
      <c r="M3204" t="s">
        <v>9161</v>
      </c>
      <c r="N3204">
        <v>3.6324999999999998</v>
      </c>
      <c r="O3204">
        <v>0</v>
      </c>
      <c r="P3204">
        <v>0</v>
      </c>
      <c r="Q3204">
        <v>0</v>
      </c>
      <c r="R3204">
        <v>0</v>
      </c>
      <c r="S3204">
        <v>2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910.64281331524114</v>
      </c>
      <c r="AB3204">
        <v>0</v>
      </c>
      <c r="AC3204">
        <v>0</v>
      </c>
      <c r="AD3204">
        <v>0</v>
      </c>
      <c r="AE3204">
        <v>910.64281331524114</v>
      </c>
    </row>
    <row r="3205" spans="1:31" x14ac:dyDescent="0.3">
      <c r="A3205">
        <v>2716409</v>
      </c>
      <c r="B3205">
        <v>1</v>
      </c>
      <c r="C3205" t="s">
        <v>80</v>
      </c>
      <c r="D3205" t="s">
        <v>99</v>
      </c>
      <c r="E3205" t="s">
        <v>213</v>
      </c>
      <c r="F3205" t="s">
        <v>6785</v>
      </c>
      <c r="G3205" t="s">
        <v>152</v>
      </c>
      <c r="H3205" t="s">
        <v>153</v>
      </c>
      <c r="I3205" t="s">
        <v>136</v>
      </c>
      <c r="J3205" t="s">
        <v>137</v>
      </c>
      <c r="K3205" t="s">
        <v>138</v>
      </c>
      <c r="L3205" t="s">
        <v>9162</v>
      </c>
      <c r="M3205" t="s">
        <v>9163</v>
      </c>
      <c r="N3205">
        <v>2.3005555549999999</v>
      </c>
      <c r="O3205">
        <v>0</v>
      </c>
      <c r="P3205">
        <v>0</v>
      </c>
      <c r="Q3205">
        <v>0</v>
      </c>
      <c r="R3205">
        <v>0</v>
      </c>
      <c r="S3205">
        <v>5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741.68479305043729</v>
      </c>
      <c r="AB3205">
        <v>0</v>
      </c>
      <c r="AC3205">
        <v>0</v>
      </c>
      <c r="AD3205">
        <v>0</v>
      </c>
      <c r="AE3205">
        <v>741.68479305043729</v>
      </c>
    </row>
    <row r="3206" spans="1:31" x14ac:dyDescent="0.3">
      <c r="A3206">
        <v>2715848</v>
      </c>
      <c r="B3206">
        <v>1</v>
      </c>
      <c r="C3206" t="s">
        <v>80</v>
      </c>
      <c r="D3206" t="s">
        <v>94</v>
      </c>
      <c r="E3206" t="s">
        <v>150</v>
      </c>
      <c r="F3206" t="s">
        <v>9164</v>
      </c>
      <c r="G3206" t="s">
        <v>300</v>
      </c>
      <c r="H3206" t="s">
        <v>153</v>
      </c>
      <c r="I3206" t="s">
        <v>136</v>
      </c>
      <c r="J3206" t="s">
        <v>137</v>
      </c>
      <c r="K3206" t="s">
        <v>210</v>
      </c>
      <c r="L3206" t="s">
        <v>9165</v>
      </c>
      <c r="M3206" t="s">
        <v>9032</v>
      </c>
      <c r="N3206">
        <v>6.9727777770000001</v>
      </c>
      <c r="O3206">
        <v>0</v>
      </c>
      <c r="P3206">
        <v>214</v>
      </c>
      <c r="Q3206">
        <v>1</v>
      </c>
      <c r="R3206">
        <v>25</v>
      </c>
      <c r="S3206">
        <v>0</v>
      </c>
      <c r="T3206">
        <v>32</v>
      </c>
      <c r="U3206">
        <v>0</v>
      </c>
      <c r="V3206">
        <v>0</v>
      </c>
      <c r="W3206">
        <v>0</v>
      </c>
      <c r="X3206">
        <v>169.39090131063352</v>
      </c>
      <c r="Y3206">
        <v>3.7199952981100002</v>
      </c>
      <c r="Z3206">
        <v>26.200478769954067</v>
      </c>
      <c r="AA3206">
        <v>0</v>
      </c>
      <c r="AB3206">
        <v>143.45980345536867</v>
      </c>
      <c r="AC3206">
        <v>0</v>
      </c>
      <c r="AD3206">
        <v>0</v>
      </c>
      <c r="AE3206">
        <v>342.77117883406629</v>
      </c>
    </row>
    <row r="3207" spans="1:31" x14ac:dyDescent="0.3">
      <c r="A3207">
        <v>2716389</v>
      </c>
      <c r="B3207">
        <v>1</v>
      </c>
      <c r="C3207" t="s">
        <v>81</v>
      </c>
      <c r="D3207" t="s">
        <v>118</v>
      </c>
      <c r="E3207" t="s">
        <v>145</v>
      </c>
      <c r="F3207" t="s">
        <v>9166</v>
      </c>
      <c r="G3207" t="s">
        <v>147</v>
      </c>
      <c r="H3207" t="s">
        <v>135</v>
      </c>
      <c r="I3207" t="s">
        <v>136</v>
      </c>
      <c r="J3207" t="s">
        <v>137</v>
      </c>
      <c r="K3207" t="s">
        <v>138</v>
      </c>
      <c r="L3207" t="s">
        <v>9167</v>
      </c>
      <c r="M3207" t="s">
        <v>9168</v>
      </c>
      <c r="N3207">
        <v>3.9530555550000002</v>
      </c>
      <c r="O3207">
        <v>0</v>
      </c>
      <c r="P3207">
        <v>4</v>
      </c>
      <c r="Q3207">
        <v>0</v>
      </c>
      <c r="R3207">
        <v>0</v>
      </c>
      <c r="S3207">
        <v>0</v>
      </c>
      <c r="T3207">
        <v>2</v>
      </c>
      <c r="U3207">
        <v>0</v>
      </c>
      <c r="V3207">
        <v>0</v>
      </c>
      <c r="W3207">
        <v>0</v>
      </c>
      <c r="X3207">
        <v>3.2865475043291408</v>
      </c>
      <c r="Y3207">
        <v>0</v>
      </c>
      <c r="Z3207">
        <v>0</v>
      </c>
      <c r="AA3207">
        <v>0</v>
      </c>
      <c r="AB3207">
        <v>8.0891284280499001</v>
      </c>
      <c r="AC3207">
        <v>0</v>
      </c>
      <c r="AD3207">
        <v>0</v>
      </c>
      <c r="AE3207">
        <v>11.375675932379041</v>
      </c>
    </row>
    <row r="3208" spans="1:31" x14ac:dyDescent="0.3">
      <c r="A3208">
        <v>2716097</v>
      </c>
      <c r="B3208">
        <v>1</v>
      </c>
      <c r="C3208" t="s">
        <v>81</v>
      </c>
      <c r="D3208" t="s">
        <v>118</v>
      </c>
      <c r="E3208" t="s">
        <v>145</v>
      </c>
      <c r="F3208" t="s">
        <v>9169</v>
      </c>
      <c r="G3208" t="s">
        <v>230</v>
      </c>
      <c r="H3208" t="s">
        <v>135</v>
      </c>
      <c r="I3208" t="s">
        <v>136</v>
      </c>
      <c r="J3208" t="s">
        <v>137</v>
      </c>
      <c r="K3208" t="s">
        <v>138</v>
      </c>
      <c r="L3208" t="s">
        <v>9170</v>
      </c>
      <c r="M3208" t="s">
        <v>9171</v>
      </c>
      <c r="N3208">
        <v>0.34666666600000001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2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1.2250542172377601</v>
      </c>
      <c r="AC3208">
        <v>0</v>
      </c>
      <c r="AD3208">
        <v>0</v>
      </c>
      <c r="AE3208">
        <v>1.2250542172377601</v>
      </c>
    </row>
    <row r="3209" spans="1:31" x14ac:dyDescent="0.3">
      <c r="A3209">
        <v>2715911</v>
      </c>
      <c r="B3209">
        <v>1</v>
      </c>
      <c r="C3209" t="s">
        <v>80</v>
      </c>
      <c r="D3209" t="s">
        <v>96</v>
      </c>
      <c r="E3209" t="s">
        <v>145</v>
      </c>
      <c r="F3209" t="s">
        <v>9172</v>
      </c>
      <c r="G3209" t="s">
        <v>230</v>
      </c>
      <c r="H3209" t="s">
        <v>135</v>
      </c>
      <c r="I3209" t="s">
        <v>136</v>
      </c>
      <c r="J3209" t="s">
        <v>137</v>
      </c>
      <c r="K3209" t="s">
        <v>138</v>
      </c>
      <c r="L3209" t="s">
        <v>9173</v>
      </c>
      <c r="M3209" t="s">
        <v>9174</v>
      </c>
      <c r="N3209">
        <v>8.8344444440000007</v>
      </c>
      <c r="O3209">
        <v>0</v>
      </c>
      <c r="P3209">
        <v>1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</row>
    <row r="3210" spans="1:31" x14ac:dyDescent="0.3">
      <c r="A3210">
        <v>2716203</v>
      </c>
      <c r="B3210">
        <v>1</v>
      </c>
      <c r="C3210" t="s">
        <v>80</v>
      </c>
      <c r="D3210" t="s">
        <v>84</v>
      </c>
      <c r="E3210" t="s">
        <v>145</v>
      </c>
      <c r="F3210" t="s">
        <v>9175</v>
      </c>
      <c r="G3210" t="s">
        <v>147</v>
      </c>
      <c r="H3210" t="s">
        <v>135</v>
      </c>
      <c r="I3210" t="s">
        <v>136</v>
      </c>
      <c r="J3210" t="s">
        <v>137</v>
      </c>
      <c r="K3210" t="s">
        <v>138</v>
      </c>
      <c r="L3210" t="s">
        <v>9176</v>
      </c>
      <c r="M3210" t="s">
        <v>9177</v>
      </c>
      <c r="N3210">
        <v>6.4061111110000004</v>
      </c>
      <c r="O3210">
        <v>0</v>
      </c>
      <c r="P3210">
        <v>5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8.5752402568567625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8.5752402568567625</v>
      </c>
    </row>
    <row r="3211" spans="1:31" x14ac:dyDescent="0.3">
      <c r="A3211">
        <v>2716303</v>
      </c>
      <c r="B3211">
        <v>1</v>
      </c>
      <c r="C3211" t="s">
        <v>81</v>
      </c>
      <c r="D3211" t="s">
        <v>114</v>
      </c>
      <c r="E3211" t="s">
        <v>161</v>
      </c>
      <c r="F3211" t="s">
        <v>9178</v>
      </c>
      <c r="G3211" t="s">
        <v>163</v>
      </c>
      <c r="H3211" t="s">
        <v>135</v>
      </c>
      <c r="I3211" t="s">
        <v>136</v>
      </c>
      <c r="J3211" t="s">
        <v>137</v>
      </c>
      <c r="K3211" t="s">
        <v>138</v>
      </c>
      <c r="L3211" t="s">
        <v>9179</v>
      </c>
      <c r="M3211" t="s">
        <v>9180</v>
      </c>
      <c r="N3211">
        <v>1.2069444439999999</v>
      </c>
      <c r="O3211">
        <v>0</v>
      </c>
      <c r="P3211">
        <v>35</v>
      </c>
      <c r="Q3211">
        <v>0</v>
      </c>
      <c r="R3211">
        <v>0</v>
      </c>
      <c r="S3211">
        <v>0</v>
      </c>
      <c r="T3211">
        <v>1</v>
      </c>
      <c r="U3211">
        <v>0</v>
      </c>
      <c r="V3211">
        <v>0</v>
      </c>
      <c r="W3211">
        <v>0</v>
      </c>
      <c r="X3211">
        <v>3.032907406568317</v>
      </c>
      <c r="Y3211">
        <v>0</v>
      </c>
      <c r="Z3211">
        <v>0</v>
      </c>
      <c r="AA3211">
        <v>0</v>
      </c>
      <c r="AB3211">
        <v>9.9263502581375014E-3</v>
      </c>
      <c r="AC3211">
        <v>0</v>
      </c>
      <c r="AD3211">
        <v>0</v>
      </c>
      <c r="AE3211">
        <v>3.0428337568264547</v>
      </c>
    </row>
    <row r="3212" spans="1:31" x14ac:dyDescent="0.3">
      <c r="A3212">
        <v>2716329</v>
      </c>
      <c r="B3212">
        <v>1</v>
      </c>
      <c r="C3212" t="s">
        <v>80</v>
      </c>
      <c r="D3212" t="s">
        <v>82</v>
      </c>
      <c r="E3212" t="s">
        <v>150</v>
      </c>
      <c r="F3212" t="s">
        <v>9181</v>
      </c>
      <c r="G3212" t="s">
        <v>300</v>
      </c>
      <c r="H3212" t="s">
        <v>153</v>
      </c>
      <c r="I3212" t="s">
        <v>136</v>
      </c>
      <c r="J3212" t="s">
        <v>137</v>
      </c>
      <c r="K3212" t="s">
        <v>210</v>
      </c>
      <c r="L3212" t="s">
        <v>9182</v>
      </c>
      <c r="M3212" t="s">
        <v>9183</v>
      </c>
      <c r="N3212">
        <v>2.2619444440000001</v>
      </c>
      <c r="O3212">
        <v>0</v>
      </c>
      <c r="P3212">
        <v>1888</v>
      </c>
      <c r="Q3212">
        <v>0</v>
      </c>
      <c r="R3212">
        <v>0</v>
      </c>
      <c r="S3212">
        <v>0</v>
      </c>
      <c r="T3212">
        <v>196</v>
      </c>
      <c r="U3212">
        <v>0</v>
      </c>
      <c r="V3212">
        <v>0</v>
      </c>
      <c r="W3212">
        <v>0</v>
      </c>
      <c r="X3212">
        <v>935.20170377283489</v>
      </c>
      <c r="Y3212">
        <v>0</v>
      </c>
      <c r="Z3212">
        <v>0</v>
      </c>
      <c r="AA3212">
        <v>0</v>
      </c>
      <c r="AB3212">
        <v>582.4474541587698</v>
      </c>
      <c r="AC3212">
        <v>0</v>
      </c>
      <c r="AD3212">
        <v>0</v>
      </c>
      <c r="AE3212">
        <v>1517.6491579316048</v>
      </c>
    </row>
    <row r="3213" spans="1:31" x14ac:dyDescent="0.3">
      <c r="A3213">
        <v>2716661</v>
      </c>
      <c r="B3213">
        <v>1</v>
      </c>
      <c r="C3213" t="s">
        <v>81</v>
      </c>
      <c r="D3213" t="s">
        <v>128</v>
      </c>
      <c r="E3213" t="s">
        <v>213</v>
      </c>
      <c r="F3213" t="s">
        <v>9184</v>
      </c>
      <c r="G3213" t="s">
        <v>152</v>
      </c>
      <c r="H3213" t="s">
        <v>153</v>
      </c>
      <c r="I3213" t="s">
        <v>136</v>
      </c>
      <c r="J3213" t="s">
        <v>137</v>
      </c>
      <c r="K3213" t="s">
        <v>138</v>
      </c>
      <c r="L3213" t="s">
        <v>9185</v>
      </c>
      <c r="M3213" t="s">
        <v>9186</v>
      </c>
      <c r="N3213">
        <v>0.92972222199999999</v>
      </c>
      <c r="O3213">
        <v>0</v>
      </c>
      <c r="P3213">
        <v>0</v>
      </c>
      <c r="Q3213">
        <v>0</v>
      </c>
      <c r="R3213">
        <v>0</v>
      </c>
      <c r="S3213">
        <v>5</v>
      </c>
      <c r="T3213">
        <v>0</v>
      </c>
      <c r="U3213">
        <v>14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69.930658967903312</v>
      </c>
      <c r="AB3213">
        <v>0</v>
      </c>
      <c r="AC3213">
        <v>833.41465910613272</v>
      </c>
      <c r="AD3213">
        <v>0</v>
      </c>
      <c r="AE3213">
        <v>903.34531807403607</v>
      </c>
    </row>
    <row r="3214" spans="1:31" x14ac:dyDescent="0.3">
      <c r="A3214">
        <v>2715951</v>
      </c>
      <c r="B3214">
        <v>1</v>
      </c>
      <c r="C3214" t="s">
        <v>81</v>
      </c>
      <c r="D3214" t="s">
        <v>118</v>
      </c>
      <c r="E3214" t="s">
        <v>145</v>
      </c>
      <c r="F3214" t="s">
        <v>9187</v>
      </c>
      <c r="G3214" t="s">
        <v>230</v>
      </c>
      <c r="H3214" t="s">
        <v>135</v>
      </c>
      <c r="I3214" t="s">
        <v>136</v>
      </c>
      <c r="J3214" t="s">
        <v>137</v>
      </c>
      <c r="K3214" t="s">
        <v>138</v>
      </c>
      <c r="L3214" t="s">
        <v>9188</v>
      </c>
      <c r="M3214" t="s">
        <v>9189</v>
      </c>
      <c r="N3214">
        <v>1.8302777770000001</v>
      </c>
      <c r="O3214">
        <v>0</v>
      </c>
      <c r="P3214">
        <v>1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0.38127733207368836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0.38127733207368836</v>
      </c>
    </row>
    <row r="3215" spans="1:31" x14ac:dyDescent="0.3">
      <c r="A3215">
        <v>2716137</v>
      </c>
      <c r="B3215">
        <v>1</v>
      </c>
      <c r="C3215" t="s">
        <v>80</v>
      </c>
      <c r="D3215" t="s">
        <v>106</v>
      </c>
      <c r="E3215" t="s">
        <v>161</v>
      </c>
      <c r="F3215" t="s">
        <v>9190</v>
      </c>
      <c r="G3215" t="s">
        <v>163</v>
      </c>
      <c r="H3215" t="s">
        <v>135</v>
      </c>
      <c r="I3215" t="s">
        <v>136</v>
      </c>
      <c r="J3215" t="s">
        <v>137</v>
      </c>
      <c r="K3215" t="s">
        <v>138</v>
      </c>
      <c r="L3215" t="s">
        <v>9191</v>
      </c>
      <c r="M3215" t="s">
        <v>9192</v>
      </c>
      <c r="N3215">
        <v>0.73138888800000001</v>
      </c>
      <c r="O3215">
        <v>0</v>
      </c>
      <c r="P3215">
        <v>0</v>
      </c>
      <c r="Q3215">
        <v>0</v>
      </c>
      <c r="R3215">
        <v>3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0.27138749697567083</v>
      </c>
      <c r="AA3215">
        <v>0</v>
      </c>
      <c r="AB3215">
        <v>0</v>
      </c>
      <c r="AC3215">
        <v>0</v>
      </c>
      <c r="AD3215">
        <v>0</v>
      </c>
      <c r="AE3215">
        <v>0.27138749697567083</v>
      </c>
    </row>
    <row r="3216" spans="1:31" x14ac:dyDescent="0.3">
      <c r="A3216">
        <v>2715828</v>
      </c>
      <c r="B3216">
        <v>1</v>
      </c>
      <c r="C3216" t="s">
        <v>80</v>
      </c>
      <c r="D3216" t="s">
        <v>103</v>
      </c>
      <c r="E3216" t="s">
        <v>156</v>
      </c>
      <c r="F3216" t="s">
        <v>9193</v>
      </c>
      <c r="G3216" t="s">
        <v>185</v>
      </c>
      <c r="H3216" t="s">
        <v>153</v>
      </c>
      <c r="I3216" t="s">
        <v>136</v>
      </c>
      <c r="J3216" t="s">
        <v>137</v>
      </c>
      <c r="K3216" t="s">
        <v>138</v>
      </c>
      <c r="L3216" t="s">
        <v>9194</v>
      </c>
      <c r="M3216" t="s">
        <v>9195</v>
      </c>
      <c r="N3216">
        <v>2.8083333330000002</v>
      </c>
      <c r="O3216">
        <v>0</v>
      </c>
      <c r="P3216">
        <v>5</v>
      </c>
      <c r="Q3216">
        <v>0</v>
      </c>
      <c r="R3216">
        <v>28</v>
      </c>
      <c r="S3216">
        <v>2</v>
      </c>
      <c r="T3216">
        <v>18</v>
      </c>
      <c r="U3216">
        <v>2</v>
      </c>
      <c r="V3216">
        <v>0</v>
      </c>
      <c r="W3216">
        <v>0</v>
      </c>
      <c r="X3216">
        <v>1.0150629337926</v>
      </c>
      <c r="Y3216">
        <v>0</v>
      </c>
      <c r="Z3216">
        <v>30.755038304203151</v>
      </c>
      <c r="AA3216">
        <v>28.616014909293781</v>
      </c>
      <c r="AB3216">
        <v>63.281978065969334</v>
      </c>
      <c r="AC3216">
        <v>498.97823423361774</v>
      </c>
      <c r="AD3216">
        <v>0</v>
      </c>
      <c r="AE3216">
        <v>622.64632844687662</v>
      </c>
    </row>
    <row r="3217" spans="1:31" x14ac:dyDescent="0.3">
      <c r="A3217">
        <v>2716830</v>
      </c>
      <c r="B3217">
        <v>1</v>
      </c>
      <c r="C3217" t="s">
        <v>80</v>
      </c>
      <c r="D3217" t="s">
        <v>110</v>
      </c>
      <c r="E3217" t="s">
        <v>145</v>
      </c>
      <c r="F3217" t="s">
        <v>9196</v>
      </c>
      <c r="G3217" t="s">
        <v>181</v>
      </c>
      <c r="H3217" t="s">
        <v>135</v>
      </c>
      <c r="I3217" t="s">
        <v>136</v>
      </c>
      <c r="J3217" t="s">
        <v>137</v>
      </c>
      <c r="K3217" t="s">
        <v>138</v>
      </c>
      <c r="L3217" t="s">
        <v>9197</v>
      </c>
      <c r="M3217" t="s">
        <v>9198</v>
      </c>
      <c r="N3217">
        <v>6.6441666660000003</v>
      </c>
      <c r="O3217">
        <v>0</v>
      </c>
      <c r="P3217">
        <v>11</v>
      </c>
      <c r="Q3217">
        <v>0</v>
      </c>
      <c r="R3217">
        <v>0</v>
      </c>
      <c r="S3217">
        <v>0</v>
      </c>
      <c r="T3217">
        <v>1</v>
      </c>
      <c r="U3217">
        <v>0</v>
      </c>
      <c r="V3217">
        <v>0</v>
      </c>
      <c r="W3217">
        <v>0</v>
      </c>
      <c r="X3217">
        <v>12.586545384354407</v>
      </c>
      <c r="Y3217">
        <v>0</v>
      </c>
      <c r="Z3217">
        <v>0</v>
      </c>
      <c r="AA3217">
        <v>0</v>
      </c>
      <c r="AB3217">
        <v>52.803869976080406</v>
      </c>
      <c r="AC3217">
        <v>0</v>
      </c>
      <c r="AD3217">
        <v>0</v>
      </c>
      <c r="AE3217">
        <v>65.390415360434815</v>
      </c>
    </row>
    <row r="3218" spans="1:31" x14ac:dyDescent="0.3">
      <c r="A3218">
        <v>2716538</v>
      </c>
      <c r="B3218">
        <v>1</v>
      </c>
      <c r="C3218" t="s">
        <v>80</v>
      </c>
      <c r="D3218" t="s">
        <v>96</v>
      </c>
      <c r="E3218" t="s">
        <v>132</v>
      </c>
      <c r="F3218" t="s">
        <v>9199</v>
      </c>
      <c r="G3218" t="s">
        <v>3402</v>
      </c>
      <c r="H3218" t="s">
        <v>135</v>
      </c>
      <c r="I3218" t="s">
        <v>136</v>
      </c>
      <c r="J3218" t="s">
        <v>137</v>
      </c>
      <c r="K3218" t="s">
        <v>138</v>
      </c>
      <c r="L3218" t="s">
        <v>9200</v>
      </c>
      <c r="M3218" t="s">
        <v>9201</v>
      </c>
      <c r="N3218">
        <v>2.412222222</v>
      </c>
      <c r="O3218">
        <v>0</v>
      </c>
      <c r="P3218">
        <v>283</v>
      </c>
      <c r="Q3218">
        <v>0</v>
      </c>
      <c r="R3218">
        <v>0</v>
      </c>
      <c r="S3218">
        <v>0</v>
      </c>
      <c r="T3218">
        <v>27</v>
      </c>
      <c r="U3218">
        <v>0</v>
      </c>
      <c r="V3218">
        <v>0</v>
      </c>
      <c r="W3218">
        <v>0</v>
      </c>
      <c r="X3218">
        <v>78.295950124960086</v>
      </c>
      <c r="Y3218">
        <v>0</v>
      </c>
      <c r="Z3218">
        <v>0</v>
      </c>
      <c r="AA3218">
        <v>0</v>
      </c>
      <c r="AB3218">
        <v>37.67120606353938</v>
      </c>
      <c r="AC3218">
        <v>0</v>
      </c>
      <c r="AD3218">
        <v>0</v>
      </c>
      <c r="AE3218">
        <v>115.96715618849947</v>
      </c>
    </row>
    <row r="3219" spans="1:31" x14ac:dyDescent="0.3">
      <c r="A3219">
        <v>2716684</v>
      </c>
      <c r="B3219">
        <v>1</v>
      </c>
      <c r="C3219" t="s">
        <v>81</v>
      </c>
      <c r="D3219" t="s">
        <v>118</v>
      </c>
      <c r="E3219" t="s">
        <v>156</v>
      </c>
      <c r="F3219" t="s">
        <v>9202</v>
      </c>
      <c r="G3219" t="s">
        <v>152</v>
      </c>
      <c r="H3219" t="s">
        <v>153</v>
      </c>
      <c r="I3219" t="s">
        <v>136</v>
      </c>
      <c r="J3219" t="s">
        <v>137</v>
      </c>
      <c r="K3219" t="s">
        <v>138</v>
      </c>
      <c r="L3219" t="s">
        <v>9203</v>
      </c>
      <c r="M3219" t="s">
        <v>9204</v>
      </c>
      <c r="N3219">
        <v>1.865</v>
      </c>
      <c r="O3219">
        <v>0</v>
      </c>
      <c r="P3219">
        <v>626</v>
      </c>
      <c r="Q3219">
        <v>0</v>
      </c>
      <c r="R3219">
        <v>12</v>
      </c>
      <c r="S3219">
        <v>2</v>
      </c>
      <c r="T3219">
        <v>58</v>
      </c>
      <c r="U3219">
        <v>0</v>
      </c>
      <c r="V3219">
        <v>0</v>
      </c>
      <c r="W3219">
        <v>0</v>
      </c>
      <c r="X3219">
        <v>193.38271052307817</v>
      </c>
      <c r="Y3219">
        <v>0</v>
      </c>
      <c r="Z3219">
        <v>30.14183816764319</v>
      </c>
      <c r="AA3219">
        <v>25.693871371492911</v>
      </c>
      <c r="AB3219">
        <v>60.711470500901122</v>
      </c>
      <c r="AC3219">
        <v>0</v>
      </c>
      <c r="AD3219">
        <v>0</v>
      </c>
      <c r="AE3219">
        <v>309.92989056311541</v>
      </c>
    </row>
    <row r="3220" spans="1:31" x14ac:dyDescent="0.3">
      <c r="A3220">
        <v>2716143</v>
      </c>
      <c r="B3220">
        <v>1</v>
      </c>
      <c r="C3220" t="s">
        <v>80</v>
      </c>
      <c r="D3220" t="s">
        <v>84</v>
      </c>
      <c r="E3220" t="s">
        <v>132</v>
      </c>
      <c r="F3220" t="s">
        <v>9205</v>
      </c>
      <c r="G3220" t="s">
        <v>409</v>
      </c>
      <c r="H3220" t="s">
        <v>135</v>
      </c>
      <c r="I3220" t="s">
        <v>136</v>
      </c>
      <c r="J3220" t="s">
        <v>137</v>
      </c>
      <c r="K3220" t="s">
        <v>138</v>
      </c>
      <c r="L3220" t="s">
        <v>9206</v>
      </c>
      <c r="M3220" t="s">
        <v>9207</v>
      </c>
      <c r="N3220">
        <v>4.8063888879999999</v>
      </c>
      <c r="O3220">
        <v>0</v>
      </c>
      <c r="P3220">
        <v>860</v>
      </c>
      <c r="Q3220">
        <v>0</v>
      </c>
      <c r="R3220">
        <v>0</v>
      </c>
      <c r="S3220">
        <v>0</v>
      </c>
      <c r="T3220">
        <v>35</v>
      </c>
      <c r="U3220">
        <v>0</v>
      </c>
      <c r="V3220">
        <v>0</v>
      </c>
      <c r="W3220">
        <v>0</v>
      </c>
      <c r="X3220">
        <v>663.52321019489989</v>
      </c>
      <c r="Y3220">
        <v>0</v>
      </c>
      <c r="Z3220">
        <v>0</v>
      </c>
      <c r="AA3220">
        <v>0</v>
      </c>
      <c r="AB3220">
        <v>60.79681325794806</v>
      </c>
      <c r="AC3220">
        <v>0</v>
      </c>
      <c r="AD3220">
        <v>0</v>
      </c>
      <c r="AE3220">
        <v>724.32002345284798</v>
      </c>
    </row>
    <row r="3221" spans="1:31" x14ac:dyDescent="0.3">
      <c r="A3221">
        <v>2716074</v>
      </c>
      <c r="B3221">
        <v>1</v>
      </c>
      <c r="C3221" t="s">
        <v>80</v>
      </c>
      <c r="D3221" t="s">
        <v>87</v>
      </c>
      <c r="E3221" t="s">
        <v>132</v>
      </c>
      <c r="F3221" t="s">
        <v>9208</v>
      </c>
      <c r="G3221" t="s">
        <v>209</v>
      </c>
      <c r="H3221" t="s">
        <v>135</v>
      </c>
      <c r="I3221" t="s">
        <v>136</v>
      </c>
      <c r="J3221" t="s">
        <v>137</v>
      </c>
      <c r="K3221" t="s">
        <v>210</v>
      </c>
      <c r="L3221" t="s">
        <v>9209</v>
      </c>
      <c r="M3221" t="s">
        <v>9210</v>
      </c>
      <c r="N3221">
        <v>1.4111111110000001</v>
      </c>
      <c r="O3221">
        <v>0</v>
      </c>
      <c r="P3221">
        <v>715</v>
      </c>
      <c r="Q3221">
        <v>0</v>
      </c>
      <c r="R3221">
        <v>0</v>
      </c>
      <c r="S3221">
        <v>0</v>
      </c>
      <c r="T3221">
        <v>46</v>
      </c>
      <c r="U3221">
        <v>0</v>
      </c>
      <c r="V3221">
        <v>0</v>
      </c>
      <c r="W3221">
        <v>0</v>
      </c>
      <c r="X3221">
        <v>206.88228367705833</v>
      </c>
      <c r="Y3221">
        <v>0</v>
      </c>
      <c r="Z3221">
        <v>0</v>
      </c>
      <c r="AA3221">
        <v>0</v>
      </c>
      <c r="AB3221">
        <v>85.248862812036393</v>
      </c>
      <c r="AC3221">
        <v>0</v>
      </c>
      <c r="AD3221">
        <v>0</v>
      </c>
      <c r="AE3221">
        <v>292.1311464890947</v>
      </c>
    </row>
    <row r="3222" spans="1:31" x14ac:dyDescent="0.3">
      <c r="A3222">
        <v>2715742</v>
      </c>
      <c r="B3222">
        <v>1</v>
      </c>
      <c r="C3222" t="s">
        <v>80</v>
      </c>
      <c r="D3222" t="s">
        <v>84</v>
      </c>
      <c r="E3222" t="s">
        <v>161</v>
      </c>
      <c r="F3222" t="s">
        <v>9211</v>
      </c>
      <c r="G3222" t="s">
        <v>163</v>
      </c>
      <c r="H3222" t="s">
        <v>135</v>
      </c>
      <c r="I3222" t="s">
        <v>136</v>
      </c>
      <c r="J3222" t="s">
        <v>137</v>
      </c>
      <c r="K3222" t="s">
        <v>138</v>
      </c>
      <c r="L3222" t="s">
        <v>9212</v>
      </c>
      <c r="M3222" t="s">
        <v>9213</v>
      </c>
      <c r="N3222">
        <v>2.4794444439999999</v>
      </c>
      <c r="O3222">
        <v>0</v>
      </c>
      <c r="P3222">
        <v>236</v>
      </c>
      <c r="Q3222">
        <v>0</v>
      </c>
      <c r="R3222">
        <v>0</v>
      </c>
      <c r="S3222">
        <v>0</v>
      </c>
      <c r="T3222">
        <v>4</v>
      </c>
      <c r="U3222">
        <v>0</v>
      </c>
      <c r="V3222">
        <v>0</v>
      </c>
      <c r="W3222">
        <v>0</v>
      </c>
      <c r="X3222">
        <v>91.961446512666015</v>
      </c>
      <c r="Y3222">
        <v>0</v>
      </c>
      <c r="Z3222">
        <v>0</v>
      </c>
      <c r="AA3222">
        <v>0</v>
      </c>
      <c r="AB3222">
        <v>3.3423708144113462</v>
      </c>
      <c r="AC3222">
        <v>0</v>
      </c>
      <c r="AD3222">
        <v>0</v>
      </c>
      <c r="AE3222">
        <v>95.303817327077354</v>
      </c>
    </row>
    <row r="3223" spans="1:31" x14ac:dyDescent="0.3">
      <c r="A3223">
        <v>2716037</v>
      </c>
      <c r="B3223">
        <v>1</v>
      </c>
      <c r="C3223" t="s">
        <v>80</v>
      </c>
      <c r="D3223" t="s">
        <v>92</v>
      </c>
      <c r="E3223" t="s">
        <v>132</v>
      </c>
      <c r="F3223" t="s">
        <v>9214</v>
      </c>
      <c r="G3223" t="s">
        <v>300</v>
      </c>
      <c r="H3223" t="s">
        <v>135</v>
      </c>
      <c r="I3223" t="s">
        <v>136</v>
      </c>
      <c r="J3223" t="s">
        <v>137</v>
      </c>
      <c r="K3223" t="s">
        <v>210</v>
      </c>
      <c r="L3223" t="s">
        <v>9215</v>
      </c>
      <c r="M3223" t="s">
        <v>9216</v>
      </c>
      <c r="N3223">
        <v>1.2480555550000001</v>
      </c>
      <c r="O3223">
        <v>0</v>
      </c>
      <c r="P3223">
        <v>179</v>
      </c>
      <c r="Q3223">
        <v>0</v>
      </c>
      <c r="R3223">
        <v>2</v>
      </c>
      <c r="S3223">
        <v>0</v>
      </c>
      <c r="T3223">
        <v>9</v>
      </c>
      <c r="U3223">
        <v>0</v>
      </c>
      <c r="V3223">
        <v>0</v>
      </c>
      <c r="W3223">
        <v>0</v>
      </c>
      <c r="X3223">
        <v>77.761883944114913</v>
      </c>
      <c r="Y3223">
        <v>0</v>
      </c>
      <c r="Z3223">
        <v>1.5525820207432233</v>
      </c>
      <c r="AA3223">
        <v>0</v>
      </c>
      <c r="AB3223">
        <v>12.195988017371802</v>
      </c>
      <c r="AC3223">
        <v>0</v>
      </c>
      <c r="AD3223">
        <v>0</v>
      </c>
      <c r="AE3223">
        <v>91.510453982229933</v>
      </c>
    </row>
    <row r="3224" spans="1:31" x14ac:dyDescent="0.3">
      <c r="A3224">
        <v>2716678</v>
      </c>
      <c r="B3224">
        <v>1</v>
      </c>
      <c r="C3224" t="s">
        <v>80</v>
      </c>
      <c r="D3224" t="s">
        <v>103</v>
      </c>
      <c r="E3224" t="s">
        <v>145</v>
      </c>
      <c r="F3224" t="s">
        <v>9217</v>
      </c>
      <c r="G3224" t="s">
        <v>230</v>
      </c>
      <c r="H3224" t="s">
        <v>135</v>
      </c>
      <c r="I3224" t="s">
        <v>136</v>
      </c>
      <c r="J3224" t="s">
        <v>137</v>
      </c>
      <c r="K3224" t="s">
        <v>138</v>
      </c>
      <c r="L3224" t="s">
        <v>9218</v>
      </c>
      <c r="M3224" t="s">
        <v>9219</v>
      </c>
      <c r="N3224">
        <v>1.4158333329999999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3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4.5707442301294261</v>
      </c>
      <c r="AC3224">
        <v>0</v>
      </c>
      <c r="AD3224">
        <v>0</v>
      </c>
      <c r="AE3224">
        <v>4.5707442301294261</v>
      </c>
    </row>
    <row r="3225" spans="1:31" x14ac:dyDescent="0.3">
      <c r="A3225">
        <v>2716575</v>
      </c>
      <c r="B3225">
        <v>1</v>
      </c>
      <c r="C3225" t="s">
        <v>81</v>
      </c>
      <c r="D3225" t="s">
        <v>112</v>
      </c>
      <c r="E3225" t="s">
        <v>150</v>
      </c>
      <c r="F3225" t="s">
        <v>9220</v>
      </c>
      <c r="G3225" t="s">
        <v>152</v>
      </c>
      <c r="H3225" t="s">
        <v>153</v>
      </c>
      <c r="I3225" t="s">
        <v>136</v>
      </c>
      <c r="J3225" t="s">
        <v>137</v>
      </c>
      <c r="K3225" t="s">
        <v>138</v>
      </c>
      <c r="L3225" t="s">
        <v>9221</v>
      </c>
      <c r="M3225" t="s">
        <v>9222</v>
      </c>
      <c r="N3225">
        <v>0.86638888800000002</v>
      </c>
      <c r="O3225">
        <v>0</v>
      </c>
      <c r="P3225">
        <v>1119</v>
      </c>
      <c r="Q3225">
        <v>0</v>
      </c>
      <c r="R3225">
        <v>0</v>
      </c>
      <c r="S3225">
        <v>0</v>
      </c>
      <c r="T3225">
        <v>894</v>
      </c>
      <c r="U3225">
        <v>0</v>
      </c>
      <c r="V3225">
        <v>1</v>
      </c>
      <c r="W3225">
        <v>0</v>
      </c>
      <c r="X3225">
        <v>172.63937142974913</v>
      </c>
      <c r="Y3225">
        <v>0</v>
      </c>
      <c r="Z3225">
        <v>0</v>
      </c>
      <c r="AA3225">
        <v>0</v>
      </c>
      <c r="AB3225">
        <v>418.77379630089092</v>
      </c>
      <c r="AC3225">
        <v>0</v>
      </c>
      <c r="AD3225">
        <v>9.7940054869255082</v>
      </c>
      <c r="AE3225">
        <v>601.20717321756547</v>
      </c>
    </row>
    <row r="3226" spans="1:31" x14ac:dyDescent="0.3">
      <c r="A3226">
        <v>2716183</v>
      </c>
      <c r="B3226">
        <v>1</v>
      </c>
      <c r="C3226" t="s">
        <v>80</v>
      </c>
      <c r="D3226" t="s">
        <v>105</v>
      </c>
      <c r="E3226" t="s">
        <v>150</v>
      </c>
      <c r="F3226" t="s">
        <v>9223</v>
      </c>
      <c r="G3226" t="s">
        <v>152</v>
      </c>
      <c r="H3226" t="s">
        <v>153</v>
      </c>
      <c r="I3226" t="s">
        <v>136</v>
      </c>
      <c r="J3226" t="s">
        <v>137</v>
      </c>
      <c r="K3226" t="s">
        <v>138</v>
      </c>
      <c r="L3226" t="s">
        <v>9224</v>
      </c>
      <c r="M3226" t="s">
        <v>9225</v>
      </c>
      <c r="N3226">
        <v>0.36555555499999998</v>
      </c>
      <c r="O3226">
        <v>1</v>
      </c>
      <c r="P3226">
        <v>575</v>
      </c>
      <c r="Q3226">
        <v>7</v>
      </c>
      <c r="R3226">
        <v>40</v>
      </c>
      <c r="S3226">
        <v>34</v>
      </c>
      <c r="T3226">
        <v>76</v>
      </c>
      <c r="U3226">
        <v>7</v>
      </c>
      <c r="V3226">
        <v>0</v>
      </c>
      <c r="W3226">
        <v>7.1978720041916674E-2</v>
      </c>
      <c r="X3226">
        <v>39.445406837826745</v>
      </c>
      <c r="Y3226">
        <v>6.581940594535534</v>
      </c>
      <c r="Z3226">
        <v>5.5418340178777772</v>
      </c>
      <c r="AA3226">
        <v>209.48199511377237</v>
      </c>
      <c r="AB3226">
        <v>28.373389075158247</v>
      </c>
      <c r="AC3226">
        <v>702.88852115670966</v>
      </c>
      <c r="AD3226">
        <v>0</v>
      </c>
      <c r="AE3226">
        <v>992.38506551592218</v>
      </c>
    </row>
    <row r="3227" spans="1:31" x14ac:dyDescent="0.3">
      <c r="A3227">
        <v>2715888</v>
      </c>
      <c r="B3227">
        <v>1</v>
      </c>
      <c r="C3227" t="s">
        <v>80</v>
      </c>
      <c r="D3227" t="s">
        <v>100</v>
      </c>
      <c r="E3227" t="s">
        <v>213</v>
      </c>
      <c r="F3227" t="s">
        <v>9226</v>
      </c>
      <c r="G3227" t="s">
        <v>152</v>
      </c>
      <c r="H3227" t="s">
        <v>153</v>
      </c>
      <c r="I3227" t="s">
        <v>136</v>
      </c>
      <c r="J3227" t="s">
        <v>137</v>
      </c>
      <c r="K3227" t="s">
        <v>138</v>
      </c>
      <c r="L3227" t="s">
        <v>9227</v>
      </c>
      <c r="M3227" t="s">
        <v>9228</v>
      </c>
      <c r="N3227">
        <v>0.461388888</v>
      </c>
      <c r="O3227">
        <v>0</v>
      </c>
      <c r="P3227">
        <v>377</v>
      </c>
      <c r="Q3227">
        <v>9</v>
      </c>
      <c r="R3227">
        <v>32</v>
      </c>
      <c r="S3227">
        <v>6</v>
      </c>
      <c r="T3227">
        <v>37</v>
      </c>
      <c r="U3227">
        <v>0</v>
      </c>
      <c r="V3227">
        <v>0</v>
      </c>
      <c r="W3227">
        <v>0</v>
      </c>
      <c r="X3227">
        <v>39.128274467826927</v>
      </c>
      <c r="Y3227">
        <v>1.2916474023479403</v>
      </c>
      <c r="Z3227">
        <v>6.2799296441492238</v>
      </c>
      <c r="AA3227">
        <v>5.2144012037652061</v>
      </c>
      <c r="AB3227">
        <v>11.465249634631991</v>
      </c>
      <c r="AC3227">
        <v>0</v>
      </c>
      <c r="AD3227">
        <v>0</v>
      </c>
      <c r="AE3227">
        <v>63.379502352721289</v>
      </c>
    </row>
    <row r="3228" spans="1:31" x14ac:dyDescent="0.3">
      <c r="A3228">
        <v>2716724</v>
      </c>
      <c r="B3228">
        <v>1</v>
      </c>
      <c r="C3228" t="s">
        <v>80</v>
      </c>
      <c r="D3228" t="s">
        <v>82</v>
      </c>
      <c r="E3228" t="s">
        <v>145</v>
      </c>
      <c r="F3228" t="s">
        <v>9229</v>
      </c>
      <c r="G3228" t="s">
        <v>181</v>
      </c>
      <c r="H3228" t="s">
        <v>135</v>
      </c>
      <c r="I3228" t="s">
        <v>136</v>
      </c>
      <c r="J3228" t="s">
        <v>137</v>
      </c>
      <c r="K3228" t="s">
        <v>138</v>
      </c>
      <c r="L3228" t="s">
        <v>9230</v>
      </c>
      <c r="M3228" t="s">
        <v>9231</v>
      </c>
      <c r="N3228">
        <v>2.7833333329999999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3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1.7328015046678</v>
      </c>
      <c r="AC3228">
        <v>0</v>
      </c>
      <c r="AD3228">
        <v>0</v>
      </c>
      <c r="AE3228">
        <v>1.7328015046678</v>
      </c>
    </row>
    <row r="3229" spans="1:31" x14ac:dyDescent="0.3">
      <c r="A3229">
        <v>2716870</v>
      </c>
      <c r="B3229">
        <v>1</v>
      </c>
      <c r="C3229" t="s">
        <v>80</v>
      </c>
      <c r="D3229" t="s">
        <v>96</v>
      </c>
      <c r="E3229" t="s">
        <v>156</v>
      </c>
      <c r="F3229" t="s">
        <v>9232</v>
      </c>
      <c r="G3229" t="s">
        <v>596</v>
      </c>
      <c r="H3229" t="s">
        <v>153</v>
      </c>
      <c r="I3229" t="s">
        <v>136</v>
      </c>
      <c r="J3229" t="s">
        <v>137</v>
      </c>
      <c r="K3229" t="s">
        <v>138</v>
      </c>
      <c r="L3229" t="s">
        <v>9233</v>
      </c>
      <c r="M3229" t="s">
        <v>9234</v>
      </c>
      <c r="N3229">
        <v>6.3977777769999999</v>
      </c>
      <c r="O3229">
        <v>0</v>
      </c>
      <c r="P3229">
        <v>361</v>
      </c>
      <c r="Q3229">
        <v>0</v>
      </c>
      <c r="R3229">
        <v>0</v>
      </c>
      <c r="S3229">
        <v>0</v>
      </c>
      <c r="T3229">
        <v>42</v>
      </c>
      <c r="U3229">
        <v>0</v>
      </c>
      <c r="V3229">
        <v>0</v>
      </c>
      <c r="W3229">
        <v>0</v>
      </c>
      <c r="X3229">
        <v>229.64897018793789</v>
      </c>
      <c r="Y3229">
        <v>0</v>
      </c>
      <c r="Z3229">
        <v>0</v>
      </c>
      <c r="AA3229">
        <v>0</v>
      </c>
      <c r="AB3229">
        <v>107.90127370334243</v>
      </c>
      <c r="AC3229">
        <v>0</v>
      </c>
      <c r="AD3229">
        <v>0</v>
      </c>
      <c r="AE3229">
        <v>337.55024389128033</v>
      </c>
    </row>
    <row r="3230" spans="1:31" x14ac:dyDescent="0.3">
      <c r="A3230">
        <v>2715934</v>
      </c>
      <c r="B3230">
        <v>1</v>
      </c>
      <c r="C3230" t="s">
        <v>80</v>
      </c>
      <c r="D3230" t="s">
        <v>92</v>
      </c>
      <c r="E3230" t="s">
        <v>213</v>
      </c>
      <c r="F3230" t="s">
        <v>9235</v>
      </c>
      <c r="G3230" t="s">
        <v>1613</v>
      </c>
      <c r="H3230" t="s">
        <v>153</v>
      </c>
      <c r="I3230" t="s">
        <v>136</v>
      </c>
      <c r="J3230" t="s">
        <v>137</v>
      </c>
      <c r="K3230" t="s">
        <v>138</v>
      </c>
      <c r="L3230" t="s">
        <v>9236</v>
      </c>
      <c r="M3230" t="s">
        <v>9237</v>
      </c>
      <c r="N3230">
        <v>5.5E-2</v>
      </c>
      <c r="O3230">
        <v>11</v>
      </c>
      <c r="P3230">
        <v>10872</v>
      </c>
      <c r="Q3230">
        <v>3</v>
      </c>
      <c r="R3230">
        <v>164</v>
      </c>
      <c r="S3230">
        <v>22</v>
      </c>
      <c r="T3230">
        <v>803</v>
      </c>
      <c r="U3230">
        <v>2</v>
      </c>
      <c r="V3230">
        <v>2</v>
      </c>
      <c r="W3230">
        <v>1.4942061316551603</v>
      </c>
      <c r="X3230">
        <v>62.286866475273811</v>
      </c>
      <c r="Y3230">
        <v>0.13957792278143999</v>
      </c>
      <c r="Z3230">
        <v>1.1677225968505351</v>
      </c>
      <c r="AA3230">
        <v>14.62704567222063</v>
      </c>
      <c r="AB3230">
        <v>33.432583701329413</v>
      </c>
      <c r="AC3230">
        <v>14.4242835283404</v>
      </c>
      <c r="AD3230">
        <v>0.38211157937881501</v>
      </c>
      <c r="AE3230">
        <v>127.95439760783022</v>
      </c>
    </row>
    <row r="3231" spans="1:31" x14ac:dyDescent="0.3">
      <c r="A3231">
        <v>2716767</v>
      </c>
      <c r="B3231">
        <v>1</v>
      </c>
      <c r="C3231" t="s">
        <v>80</v>
      </c>
      <c r="D3231" t="s">
        <v>110</v>
      </c>
      <c r="E3231" t="s">
        <v>145</v>
      </c>
      <c r="F3231" t="s">
        <v>9238</v>
      </c>
      <c r="G3231" t="s">
        <v>230</v>
      </c>
      <c r="H3231" t="s">
        <v>135</v>
      </c>
      <c r="I3231" t="s">
        <v>136</v>
      </c>
      <c r="J3231" t="s">
        <v>137</v>
      </c>
      <c r="K3231" t="s">
        <v>138</v>
      </c>
      <c r="L3231" t="s">
        <v>9239</v>
      </c>
      <c r="M3231" t="s">
        <v>9240</v>
      </c>
      <c r="N3231">
        <v>2.4786111110000002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1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0.73085845991429255</v>
      </c>
      <c r="AC3231">
        <v>0</v>
      </c>
      <c r="AD3231">
        <v>0</v>
      </c>
      <c r="AE3231">
        <v>0.73085845991429255</v>
      </c>
    </row>
    <row r="3232" spans="1:31" x14ac:dyDescent="0.3">
      <c r="A3232">
        <v>2716243</v>
      </c>
      <c r="B3232">
        <v>1</v>
      </c>
      <c r="C3232" t="s">
        <v>80</v>
      </c>
      <c r="D3232" t="s">
        <v>106</v>
      </c>
      <c r="E3232" t="s">
        <v>213</v>
      </c>
      <c r="F3232" t="s">
        <v>9241</v>
      </c>
      <c r="G3232" t="s">
        <v>152</v>
      </c>
      <c r="H3232" t="s">
        <v>153</v>
      </c>
      <c r="I3232" t="s">
        <v>136</v>
      </c>
      <c r="J3232" t="s">
        <v>137</v>
      </c>
      <c r="K3232" t="s">
        <v>138</v>
      </c>
      <c r="L3232" t="s">
        <v>9242</v>
      </c>
      <c r="M3232" t="s">
        <v>9243</v>
      </c>
      <c r="N3232">
        <v>9.1388888000000001E-2</v>
      </c>
      <c r="O3232">
        <v>2</v>
      </c>
      <c r="P3232">
        <v>958</v>
      </c>
      <c r="Q3232">
        <v>1</v>
      </c>
      <c r="R3232">
        <v>116</v>
      </c>
      <c r="S3232">
        <v>6</v>
      </c>
      <c r="T3232">
        <v>150</v>
      </c>
      <c r="U3232">
        <v>0</v>
      </c>
      <c r="V3232">
        <v>1</v>
      </c>
      <c r="W3232">
        <v>1.5399401009999999E-3</v>
      </c>
      <c r="X3232">
        <v>11.598941850250885</v>
      </c>
      <c r="Y3232">
        <v>1.8996533016066668E-2</v>
      </c>
      <c r="Z3232">
        <v>1.0716225217930342</v>
      </c>
      <c r="AA3232">
        <v>1.4331049867500336</v>
      </c>
      <c r="AB3232">
        <v>7.5340484896094368</v>
      </c>
      <c r="AC3232">
        <v>0</v>
      </c>
      <c r="AD3232">
        <v>3.2240583352320003E-2</v>
      </c>
      <c r="AE3232">
        <v>21.690494904872775</v>
      </c>
    </row>
    <row r="3233" spans="1:31" x14ac:dyDescent="0.3">
      <c r="A3233">
        <v>2716386</v>
      </c>
      <c r="B3233">
        <v>1</v>
      </c>
      <c r="C3233" t="s">
        <v>80</v>
      </c>
      <c r="D3233" t="s">
        <v>111</v>
      </c>
      <c r="E3233" t="s">
        <v>145</v>
      </c>
      <c r="F3233" t="s">
        <v>9244</v>
      </c>
      <c r="G3233" t="s">
        <v>181</v>
      </c>
      <c r="H3233" t="s">
        <v>135</v>
      </c>
      <c r="I3233" t="s">
        <v>136</v>
      </c>
      <c r="J3233" t="s">
        <v>137</v>
      </c>
      <c r="K3233" t="s">
        <v>138</v>
      </c>
      <c r="L3233" t="s">
        <v>9245</v>
      </c>
      <c r="M3233" t="s">
        <v>9032</v>
      </c>
      <c r="N3233">
        <v>1.205833333</v>
      </c>
      <c r="O3233">
        <v>0</v>
      </c>
      <c r="P3233">
        <v>2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0.43081795397274836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0.43081795397274836</v>
      </c>
    </row>
    <row r="3234" spans="1:31" x14ac:dyDescent="0.3">
      <c r="A3234">
        <v>2716535</v>
      </c>
      <c r="B3234">
        <v>1</v>
      </c>
      <c r="C3234" t="s">
        <v>81</v>
      </c>
      <c r="D3234" t="s">
        <v>112</v>
      </c>
      <c r="E3234" t="s">
        <v>150</v>
      </c>
      <c r="F3234" t="s">
        <v>5942</v>
      </c>
      <c r="G3234" t="s">
        <v>152</v>
      </c>
      <c r="H3234" t="s">
        <v>153</v>
      </c>
      <c r="I3234" t="s">
        <v>136</v>
      </c>
      <c r="J3234" t="s">
        <v>137</v>
      </c>
      <c r="K3234" t="s">
        <v>138</v>
      </c>
      <c r="L3234" t="s">
        <v>9246</v>
      </c>
      <c r="M3234" t="s">
        <v>9247</v>
      </c>
      <c r="N3234">
        <v>3.3647222220000002</v>
      </c>
      <c r="O3234">
        <v>0</v>
      </c>
      <c r="P3234">
        <v>0</v>
      </c>
      <c r="Q3234">
        <v>25</v>
      </c>
      <c r="R3234">
        <v>18</v>
      </c>
      <c r="S3234">
        <v>4</v>
      </c>
      <c r="T3234">
        <v>1</v>
      </c>
      <c r="U3234">
        <v>0</v>
      </c>
      <c r="V3234">
        <v>0</v>
      </c>
      <c r="W3234">
        <v>0</v>
      </c>
      <c r="X3234">
        <v>0</v>
      </c>
      <c r="Y3234">
        <v>28.510890116149817</v>
      </c>
      <c r="Z3234">
        <v>2.1204090430463922</v>
      </c>
      <c r="AA3234">
        <v>12.144751508688611</v>
      </c>
      <c r="AB3234">
        <v>9.519829356458299</v>
      </c>
      <c r="AC3234">
        <v>0</v>
      </c>
      <c r="AD3234">
        <v>0</v>
      </c>
      <c r="AE3234">
        <v>52.29588002434312</v>
      </c>
    </row>
    <row r="3235" spans="1:31" x14ac:dyDescent="0.3">
      <c r="A3235">
        <v>2715908</v>
      </c>
      <c r="B3235">
        <v>1</v>
      </c>
      <c r="C3235" t="s">
        <v>81</v>
      </c>
      <c r="D3235" t="s">
        <v>125</v>
      </c>
      <c r="E3235" t="s">
        <v>213</v>
      </c>
      <c r="F3235" t="s">
        <v>7564</v>
      </c>
      <c r="G3235" t="s">
        <v>170</v>
      </c>
      <c r="H3235" t="s">
        <v>153</v>
      </c>
      <c r="I3235" t="s">
        <v>136</v>
      </c>
      <c r="J3235" t="s">
        <v>137</v>
      </c>
      <c r="K3235" t="s">
        <v>138</v>
      </c>
      <c r="L3235" t="s">
        <v>9248</v>
      </c>
      <c r="M3235" t="s">
        <v>9249</v>
      </c>
      <c r="N3235">
        <v>1.355</v>
      </c>
      <c r="O3235">
        <v>1</v>
      </c>
      <c r="P3235">
        <v>437</v>
      </c>
      <c r="Q3235">
        <v>25</v>
      </c>
      <c r="R3235">
        <v>57</v>
      </c>
      <c r="S3235">
        <v>0</v>
      </c>
      <c r="T3235">
        <v>46</v>
      </c>
      <c r="U3235">
        <v>0</v>
      </c>
      <c r="V3235">
        <v>0</v>
      </c>
      <c r="W3235">
        <v>0.25923468390749999</v>
      </c>
      <c r="X3235">
        <v>93.945339096288834</v>
      </c>
      <c r="Y3235">
        <v>39.894652721155275</v>
      </c>
      <c r="Z3235">
        <v>5.6158180647127995</v>
      </c>
      <c r="AA3235">
        <v>0</v>
      </c>
      <c r="AB3235">
        <v>46.974274353311685</v>
      </c>
      <c r="AC3235">
        <v>0</v>
      </c>
      <c r="AD3235">
        <v>0</v>
      </c>
      <c r="AE3235">
        <v>186.68931891937609</v>
      </c>
    </row>
    <row r="3236" spans="1:31" x14ac:dyDescent="0.3">
      <c r="A3236">
        <v>2716157</v>
      </c>
      <c r="B3236">
        <v>1</v>
      </c>
      <c r="C3236" t="s">
        <v>80</v>
      </c>
      <c r="D3236" t="s">
        <v>100</v>
      </c>
      <c r="E3236" t="s">
        <v>213</v>
      </c>
      <c r="F3236" t="s">
        <v>9250</v>
      </c>
      <c r="G3236" t="s">
        <v>152</v>
      </c>
      <c r="H3236" t="s">
        <v>153</v>
      </c>
      <c r="I3236" t="s">
        <v>136</v>
      </c>
      <c r="J3236" t="s">
        <v>137</v>
      </c>
      <c r="K3236" t="s">
        <v>138</v>
      </c>
      <c r="L3236" t="s">
        <v>9251</v>
      </c>
      <c r="M3236" t="s">
        <v>9252</v>
      </c>
      <c r="N3236">
        <v>0.83944444399999996</v>
      </c>
      <c r="O3236">
        <v>0</v>
      </c>
      <c r="P3236">
        <v>5</v>
      </c>
      <c r="Q3236">
        <v>60</v>
      </c>
      <c r="R3236">
        <v>72</v>
      </c>
      <c r="S3236">
        <v>4</v>
      </c>
      <c r="T3236">
        <v>5</v>
      </c>
      <c r="U3236">
        <v>0</v>
      </c>
      <c r="V3236">
        <v>0</v>
      </c>
      <c r="W3236">
        <v>0</v>
      </c>
      <c r="X3236">
        <v>1.156498789108845</v>
      </c>
      <c r="Y3236">
        <v>29.68572807796766</v>
      </c>
      <c r="Z3236">
        <v>11.558268567939425</v>
      </c>
      <c r="AA3236">
        <v>73.641347376707884</v>
      </c>
      <c r="AB3236">
        <v>2.3183952550424998</v>
      </c>
      <c r="AC3236">
        <v>0</v>
      </c>
      <c r="AD3236">
        <v>0</v>
      </c>
      <c r="AE3236">
        <v>118.36023806676631</v>
      </c>
    </row>
    <row r="3237" spans="1:31" x14ac:dyDescent="0.3">
      <c r="A3237">
        <v>2716538</v>
      </c>
      <c r="B3237">
        <v>2</v>
      </c>
      <c r="C3237" t="s">
        <v>80</v>
      </c>
      <c r="D3237" t="s">
        <v>96</v>
      </c>
      <c r="E3237" t="s">
        <v>156</v>
      </c>
      <c r="F3237" t="s">
        <v>9253</v>
      </c>
      <c r="G3237" t="s">
        <v>185</v>
      </c>
      <c r="H3237" t="s">
        <v>153</v>
      </c>
      <c r="I3237" t="s">
        <v>136</v>
      </c>
      <c r="J3237" t="s">
        <v>137</v>
      </c>
      <c r="K3237" t="s">
        <v>138</v>
      </c>
      <c r="L3237" t="s">
        <v>9201</v>
      </c>
      <c r="M3237" t="s">
        <v>9254</v>
      </c>
      <c r="N3237">
        <v>0.758611111</v>
      </c>
      <c r="O3237">
        <v>0</v>
      </c>
      <c r="P3237">
        <v>361</v>
      </c>
      <c r="Q3237">
        <v>0</v>
      </c>
      <c r="R3237">
        <v>0</v>
      </c>
      <c r="S3237">
        <v>0</v>
      </c>
      <c r="T3237">
        <v>42</v>
      </c>
      <c r="U3237">
        <v>0</v>
      </c>
      <c r="V3237">
        <v>0</v>
      </c>
      <c r="W3237">
        <v>0</v>
      </c>
      <c r="X3237">
        <v>31.654164154123247</v>
      </c>
      <c r="Y3237">
        <v>0</v>
      </c>
      <c r="Z3237">
        <v>0</v>
      </c>
      <c r="AA3237">
        <v>0</v>
      </c>
      <c r="AB3237">
        <v>17.465278693551639</v>
      </c>
      <c r="AC3237">
        <v>0</v>
      </c>
      <c r="AD3237">
        <v>0</v>
      </c>
      <c r="AE3237">
        <v>49.11944284767489</v>
      </c>
    </row>
    <row r="3238" spans="1:31" x14ac:dyDescent="0.3">
      <c r="A3238">
        <v>2716455</v>
      </c>
      <c r="B3238">
        <v>1</v>
      </c>
      <c r="C3238" t="s">
        <v>80</v>
      </c>
      <c r="D3238" t="s">
        <v>94</v>
      </c>
      <c r="E3238" t="s">
        <v>145</v>
      </c>
      <c r="F3238" t="s">
        <v>9255</v>
      </c>
      <c r="G3238" t="s">
        <v>230</v>
      </c>
      <c r="H3238" t="s">
        <v>135</v>
      </c>
      <c r="I3238" t="s">
        <v>136</v>
      </c>
      <c r="J3238" t="s">
        <v>137</v>
      </c>
      <c r="K3238" t="s">
        <v>138</v>
      </c>
      <c r="L3238" t="s">
        <v>9256</v>
      </c>
      <c r="M3238" t="s">
        <v>9257</v>
      </c>
      <c r="N3238">
        <v>1.8986111109999999</v>
      </c>
      <c r="O3238">
        <v>0</v>
      </c>
      <c r="P3238">
        <v>2</v>
      </c>
      <c r="Q3238">
        <v>0</v>
      </c>
      <c r="R3238">
        <v>0</v>
      </c>
      <c r="S3238">
        <v>0</v>
      </c>
      <c r="T3238">
        <v>1</v>
      </c>
      <c r="U3238">
        <v>0</v>
      </c>
      <c r="V3238">
        <v>0</v>
      </c>
      <c r="W3238">
        <v>0</v>
      </c>
      <c r="X3238">
        <v>0.76745594417254503</v>
      </c>
      <c r="Y3238">
        <v>0</v>
      </c>
      <c r="Z3238">
        <v>0</v>
      </c>
      <c r="AA3238">
        <v>0</v>
      </c>
      <c r="AB3238">
        <v>1.7621674567670751</v>
      </c>
      <c r="AC3238">
        <v>0</v>
      </c>
      <c r="AD3238">
        <v>0</v>
      </c>
      <c r="AE3238">
        <v>2.5296234009396201</v>
      </c>
    </row>
    <row r="3239" spans="1:31" x14ac:dyDescent="0.3">
      <c r="A3239">
        <v>2716100</v>
      </c>
      <c r="B3239">
        <v>1</v>
      </c>
      <c r="C3239" t="s">
        <v>80</v>
      </c>
      <c r="D3239" t="s">
        <v>90</v>
      </c>
      <c r="E3239" t="s">
        <v>161</v>
      </c>
      <c r="F3239" t="s">
        <v>8318</v>
      </c>
      <c r="G3239" t="s">
        <v>163</v>
      </c>
      <c r="H3239" t="s">
        <v>135</v>
      </c>
      <c r="I3239" t="s">
        <v>136</v>
      </c>
      <c r="J3239" t="s">
        <v>137</v>
      </c>
      <c r="K3239" t="s">
        <v>138</v>
      </c>
      <c r="L3239" t="s">
        <v>9258</v>
      </c>
      <c r="M3239" t="s">
        <v>9259</v>
      </c>
      <c r="N3239">
        <v>3.9022222219999998</v>
      </c>
      <c r="O3239">
        <v>0</v>
      </c>
      <c r="P3239">
        <v>158</v>
      </c>
      <c r="Q3239">
        <v>0</v>
      </c>
      <c r="R3239">
        <v>0</v>
      </c>
      <c r="S3239">
        <v>0</v>
      </c>
      <c r="T3239">
        <v>44</v>
      </c>
      <c r="U3239">
        <v>0</v>
      </c>
      <c r="V3239">
        <v>0</v>
      </c>
      <c r="W3239">
        <v>0</v>
      </c>
      <c r="X3239">
        <v>155.07443594050514</v>
      </c>
      <c r="Y3239">
        <v>0</v>
      </c>
      <c r="Z3239">
        <v>0</v>
      </c>
      <c r="AA3239">
        <v>0</v>
      </c>
      <c r="AB3239">
        <v>126.86016849363769</v>
      </c>
      <c r="AC3239">
        <v>0</v>
      </c>
      <c r="AD3239">
        <v>0</v>
      </c>
      <c r="AE3239">
        <v>281.93460443414284</v>
      </c>
    </row>
    <row r="3240" spans="1:31" x14ac:dyDescent="0.3">
      <c r="A3240">
        <v>2716641</v>
      </c>
      <c r="B3240">
        <v>1</v>
      </c>
      <c r="C3240" t="s">
        <v>80</v>
      </c>
      <c r="D3240" t="s">
        <v>83</v>
      </c>
      <c r="E3240" t="s">
        <v>145</v>
      </c>
      <c r="F3240" t="s">
        <v>9260</v>
      </c>
      <c r="G3240" t="s">
        <v>181</v>
      </c>
      <c r="H3240" t="s">
        <v>135</v>
      </c>
      <c r="I3240" t="s">
        <v>136</v>
      </c>
      <c r="J3240" t="s">
        <v>137</v>
      </c>
      <c r="K3240" t="s">
        <v>138</v>
      </c>
      <c r="L3240" t="s">
        <v>9261</v>
      </c>
      <c r="M3240" t="s">
        <v>9262</v>
      </c>
      <c r="N3240">
        <v>6.6952777770000003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36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128.76568908682776</v>
      </c>
      <c r="AC3240">
        <v>0</v>
      </c>
      <c r="AD3240">
        <v>0</v>
      </c>
      <c r="AE3240">
        <v>128.76568908682776</v>
      </c>
    </row>
    <row r="3241" spans="1:31" x14ac:dyDescent="0.3">
      <c r="A3241">
        <v>2716014</v>
      </c>
      <c r="B3241">
        <v>1</v>
      </c>
      <c r="C3241" t="s">
        <v>80</v>
      </c>
      <c r="D3241" t="s">
        <v>104</v>
      </c>
      <c r="E3241" t="s">
        <v>145</v>
      </c>
      <c r="F3241" t="s">
        <v>9263</v>
      </c>
      <c r="G3241" t="s">
        <v>170</v>
      </c>
      <c r="H3241" t="s">
        <v>135</v>
      </c>
      <c r="I3241" t="s">
        <v>136</v>
      </c>
      <c r="J3241" t="s">
        <v>137</v>
      </c>
      <c r="K3241" t="s">
        <v>138</v>
      </c>
      <c r="L3241" t="s">
        <v>9264</v>
      </c>
      <c r="M3241" t="s">
        <v>9265</v>
      </c>
      <c r="N3241">
        <v>1.43</v>
      </c>
      <c r="O3241">
        <v>0</v>
      </c>
      <c r="P3241">
        <v>0</v>
      </c>
      <c r="Q3241">
        <v>0</v>
      </c>
      <c r="R3241">
        <v>1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</row>
    <row r="3242" spans="1:31" x14ac:dyDescent="0.3">
      <c r="A3242">
        <v>2716741</v>
      </c>
      <c r="B3242">
        <v>1</v>
      </c>
      <c r="C3242" t="s">
        <v>80</v>
      </c>
      <c r="D3242" t="s">
        <v>95</v>
      </c>
      <c r="E3242" t="s">
        <v>156</v>
      </c>
      <c r="F3242" t="s">
        <v>9266</v>
      </c>
      <c r="G3242" t="s">
        <v>185</v>
      </c>
      <c r="H3242" t="s">
        <v>153</v>
      </c>
      <c r="I3242" t="s">
        <v>136</v>
      </c>
      <c r="J3242" t="s">
        <v>137</v>
      </c>
      <c r="K3242" t="s">
        <v>138</v>
      </c>
      <c r="L3242" t="s">
        <v>9267</v>
      </c>
      <c r="M3242" t="s">
        <v>9268</v>
      </c>
      <c r="N3242">
        <v>1.0252777769999999</v>
      </c>
      <c r="O3242">
        <v>0</v>
      </c>
      <c r="P3242">
        <v>148</v>
      </c>
      <c r="Q3242">
        <v>0</v>
      </c>
      <c r="R3242">
        <v>1</v>
      </c>
      <c r="S3242">
        <v>1</v>
      </c>
      <c r="T3242">
        <v>12</v>
      </c>
      <c r="U3242">
        <v>0</v>
      </c>
      <c r="V3242">
        <v>0</v>
      </c>
      <c r="W3242">
        <v>0</v>
      </c>
      <c r="X3242">
        <v>28.482384907265526</v>
      </c>
      <c r="Y3242">
        <v>0</v>
      </c>
      <c r="Z3242">
        <v>0</v>
      </c>
      <c r="AA3242">
        <v>1.1464807993733335</v>
      </c>
      <c r="AB3242">
        <v>9.5727154215385912</v>
      </c>
      <c r="AC3242">
        <v>0</v>
      </c>
      <c r="AD3242">
        <v>0</v>
      </c>
      <c r="AE3242">
        <v>39.201581128177452</v>
      </c>
    </row>
    <row r="3243" spans="1:31" x14ac:dyDescent="0.3">
      <c r="A3243">
        <v>2716890</v>
      </c>
      <c r="B3243">
        <v>1</v>
      </c>
      <c r="C3243" t="s">
        <v>81</v>
      </c>
      <c r="D3243" t="s">
        <v>112</v>
      </c>
      <c r="E3243" t="s">
        <v>145</v>
      </c>
      <c r="F3243" t="s">
        <v>9269</v>
      </c>
      <c r="G3243" t="s">
        <v>230</v>
      </c>
      <c r="H3243" t="s">
        <v>135</v>
      </c>
      <c r="I3243" t="s">
        <v>136</v>
      </c>
      <c r="J3243" t="s">
        <v>137</v>
      </c>
      <c r="K3243" t="s">
        <v>138</v>
      </c>
      <c r="L3243" t="s">
        <v>9270</v>
      </c>
      <c r="M3243" t="s">
        <v>9271</v>
      </c>
      <c r="N3243">
        <v>2.2919444439999999</v>
      </c>
      <c r="O3243">
        <v>0</v>
      </c>
      <c r="P3243">
        <v>1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0.43504623954689331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0.43504623954689331</v>
      </c>
    </row>
    <row r="3244" spans="1:31" x14ac:dyDescent="0.3">
      <c r="A3244">
        <v>2716541</v>
      </c>
      <c r="B3244">
        <v>1</v>
      </c>
      <c r="C3244" t="s">
        <v>81</v>
      </c>
      <c r="D3244" t="s">
        <v>123</v>
      </c>
      <c r="E3244" t="s">
        <v>132</v>
      </c>
      <c r="F3244" t="s">
        <v>9272</v>
      </c>
      <c r="G3244" t="s">
        <v>134</v>
      </c>
      <c r="H3244" t="s">
        <v>135</v>
      </c>
      <c r="I3244" t="s">
        <v>136</v>
      </c>
      <c r="J3244" t="s">
        <v>137</v>
      </c>
      <c r="K3244" t="s">
        <v>138</v>
      </c>
      <c r="L3244" t="s">
        <v>9273</v>
      </c>
      <c r="M3244" t="s">
        <v>9274</v>
      </c>
      <c r="N3244">
        <v>2.5383333330000002</v>
      </c>
      <c r="O3244">
        <v>0</v>
      </c>
      <c r="P3244">
        <v>2</v>
      </c>
      <c r="Q3244">
        <v>0</v>
      </c>
      <c r="R3244">
        <v>0</v>
      </c>
      <c r="S3244">
        <v>0</v>
      </c>
      <c r="T3244">
        <v>28</v>
      </c>
      <c r="U3244">
        <v>0</v>
      </c>
      <c r="V3244">
        <v>3</v>
      </c>
      <c r="W3244">
        <v>0</v>
      </c>
      <c r="X3244">
        <v>0.17698884817373833</v>
      </c>
      <c r="Y3244">
        <v>0</v>
      </c>
      <c r="Z3244">
        <v>0</v>
      </c>
      <c r="AA3244">
        <v>0</v>
      </c>
      <c r="AB3244">
        <v>93.399178480087869</v>
      </c>
      <c r="AC3244">
        <v>0</v>
      </c>
      <c r="AD3244">
        <v>338.2002484866598</v>
      </c>
      <c r="AE3244">
        <v>431.77641581492139</v>
      </c>
    </row>
    <row r="3245" spans="1:31" x14ac:dyDescent="0.3">
      <c r="A3245">
        <v>2716186</v>
      </c>
      <c r="B3245">
        <v>1</v>
      </c>
      <c r="C3245" t="s">
        <v>80</v>
      </c>
      <c r="D3245" t="s">
        <v>104</v>
      </c>
      <c r="E3245" t="s">
        <v>213</v>
      </c>
      <c r="F3245" t="s">
        <v>9275</v>
      </c>
      <c r="G3245" t="s">
        <v>152</v>
      </c>
      <c r="H3245" t="s">
        <v>153</v>
      </c>
      <c r="I3245" t="s">
        <v>136</v>
      </c>
      <c r="J3245" t="s">
        <v>137</v>
      </c>
      <c r="K3245" t="s">
        <v>138</v>
      </c>
      <c r="L3245" t="s">
        <v>9276</v>
      </c>
      <c r="M3245" t="s">
        <v>9277</v>
      </c>
      <c r="N3245">
        <v>1.8025</v>
      </c>
      <c r="O3245">
        <v>4</v>
      </c>
      <c r="P3245">
        <v>0</v>
      </c>
      <c r="Q3245">
        <v>4</v>
      </c>
      <c r="R3245">
        <v>0</v>
      </c>
      <c r="S3245">
        <v>16</v>
      </c>
      <c r="T3245">
        <v>0</v>
      </c>
      <c r="U3245">
        <v>0</v>
      </c>
      <c r="V3245">
        <v>0</v>
      </c>
      <c r="W3245">
        <v>1.8235765021447801</v>
      </c>
      <c r="X3245">
        <v>0</v>
      </c>
      <c r="Y3245">
        <v>0.88438786969202998</v>
      </c>
      <c r="Z3245">
        <v>0</v>
      </c>
      <c r="AA3245">
        <v>18.297447532990425</v>
      </c>
      <c r="AB3245">
        <v>0</v>
      </c>
      <c r="AC3245">
        <v>0</v>
      </c>
      <c r="AD3245">
        <v>0</v>
      </c>
      <c r="AE3245">
        <v>21.005411904827234</v>
      </c>
    </row>
    <row r="3246" spans="1:31" x14ac:dyDescent="0.3">
      <c r="A3246">
        <v>2771417</v>
      </c>
      <c r="B3246">
        <v>1</v>
      </c>
      <c r="C3246" t="s">
        <v>80</v>
      </c>
      <c r="D3246" t="s">
        <v>103</v>
      </c>
      <c r="E3246" t="s">
        <v>150</v>
      </c>
      <c r="F3246" t="s">
        <v>9278</v>
      </c>
      <c r="G3246" t="s">
        <v>152</v>
      </c>
      <c r="H3246" t="s">
        <v>153</v>
      </c>
      <c r="I3246" t="s">
        <v>136</v>
      </c>
      <c r="J3246" t="s">
        <v>137</v>
      </c>
      <c r="K3246" t="s">
        <v>138</v>
      </c>
      <c r="L3246" t="s">
        <v>9279</v>
      </c>
      <c r="M3246" t="s">
        <v>9280</v>
      </c>
      <c r="N3246">
        <v>0.183888888</v>
      </c>
      <c r="O3246">
        <v>0</v>
      </c>
      <c r="P3246">
        <v>1969</v>
      </c>
      <c r="Q3246">
        <v>2</v>
      </c>
      <c r="R3246">
        <v>22</v>
      </c>
      <c r="S3246">
        <v>12</v>
      </c>
      <c r="T3246">
        <v>209</v>
      </c>
      <c r="U3246">
        <v>15</v>
      </c>
      <c r="V3246">
        <v>3</v>
      </c>
      <c r="W3246">
        <v>0</v>
      </c>
      <c r="X3246">
        <v>67.503739485083912</v>
      </c>
      <c r="Y3246">
        <v>0.19213153290333329</v>
      </c>
      <c r="Z3246">
        <v>1.471962230289328</v>
      </c>
      <c r="AA3246">
        <v>17.610888089287737</v>
      </c>
      <c r="AB3246">
        <v>29.558427181658146</v>
      </c>
      <c r="AC3246">
        <v>468.22907751238864</v>
      </c>
      <c r="AD3246">
        <v>3.6606127395796668</v>
      </c>
      <c r="AE3246">
        <v>588.22683877119073</v>
      </c>
    </row>
    <row r="3247" spans="1:31" x14ac:dyDescent="0.3">
      <c r="A3247">
        <v>2716023</v>
      </c>
      <c r="B3247">
        <v>1</v>
      </c>
      <c r="C3247" t="s">
        <v>80</v>
      </c>
      <c r="D3247" t="s">
        <v>96</v>
      </c>
      <c r="E3247" t="s">
        <v>156</v>
      </c>
      <c r="F3247" t="s">
        <v>9281</v>
      </c>
      <c r="G3247" t="s">
        <v>209</v>
      </c>
      <c r="H3247" t="s">
        <v>153</v>
      </c>
      <c r="I3247" t="s">
        <v>136</v>
      </c>
      <c r="J3247" t="s">
        <v>137</v>
      </c>
      <c r="K3247" t="s">
        <v>210</v>
      </c>
      <c r="L3247" t="s">
        <v>9282</v>
      </c>
      <c r="M3247" t="s">
        <v>9283</v>
      </c>
      <c r="N3247">
        <v>5.9519444439999996</v>
      </c>
      <c r="O3247">
        <v>0</v>
      </c>
      <c r="P3247">
        <v>48</v>
      </c>
      <c r="Q3247">
        <v>0</v>
      </c>
      <c r="R3247">
        <v>1</v>
      </c>
      <c r="S3247">
        <v>0</v>
      </c>
      <c r="T3247">
        <v>19</v>
      </c>
      <c r="U3247">
        <v>0</v>
      </c>
      <c r="V3247">
        <v>0</v>
      </c>
      <c r="W3247">
        <v>0</v>
      </c>
      <c r="X3247">
        <v>103.5613370339055</v>
      </c>
      <c r="Y3247">
        <v>0</v>
      </c>
      <c r="Z3247">
        <v>0</v>
      </c>
      <c r="AA3247">
        <v>0</v>
      </c>
      <c r="AB3247">
        <v>355.52745963858865</v>
      </c>
      <c r="AC3247">
        <v>0</v>
      </c>
      <c r="AD3247">
        <v>0</v>
      </c>
      <c r="AE3247">
        <v>459.08879667249414</v>
      </c>
    </row>
    <row r="3248" spans="1:31" x14ac:dyDescent="0.3">
      <c r="A3248">
        <v>2716564</v>
      </c>
      <c r="B3248">
        <v>1</v>
      </c>
      <c r="C3248" t="s">
        <v>80</v>
      </c>
      <c r="D3248" t="s">
        <v>97</v>
      </c>
      <c r="E3248" t="s">
        <v>161</v>
      </c>
      <c r="F3248" t="s">
        <v>9284</v>
      </c>
      <c r="G3248" t="s">
        <v>163</v>
      </c>
      <c r="H3248" t="s">
        <v>135</v>
      </c>
      <c r="I3248" t="s">
        <v>136</v>
      </c>
      <c r="J3248" t="s">
        <v>137</v>
      </c>
      <c r="K3248" t="s">
        <v>138</v>
      </c>
      <c r="L3248" t="s">
        <v>9285</v>
      </c>
      <c r="M3248" t="s">
        <v>9286</v>
      </c>
      <c r="N3248">
        <v>7.3624999999999998</v>
      </c>
      <c r="O3248">
        <v>0</v>
      </c>
      <c r="P3248">
        <v>39</v>
      </c>
      <c r="Q3248">
        <v>0</v>
      </c>
      <c r="R3248">
        <v>15</v>
      </c>
      <c r="S3248">
        <v>0</v>
      </c>
      <c r="T3248">
        <v>8</v>
      </c>
      <c r="U3248">
        <v>0</v>
      </c>
      <c r="V3248">
        <v>0</v>
      </c>
      <c r="W3248">
        <v>0</v>
      </c>
      <c r="X3248">
        <v>44.780300211931561</v>
      </c>
      <c r="Y3248">
        <v>0</v>
      </c>
      <c r="Z3248">
        <v>11.788002709854622</v>
      </c>
      <c r="AA3248">
        <v>0</v>
      </c>
      <c r="AB3248">
        <v>2.4135372497421255</v>
      </c>
      <c r="AC3248">
        <v>0</v>
      </c>
      <c r="AD3248">
        <v>0</v>
      </c>
      <c r="AE3248">
        <v>58.981840171528312</v>
      </c>
    </row>
    <row r="3249" spans="1:31" x14ac:dyDescent="0.3">
      <c r="A3249">
        <v>2716710</v>
      </c>
      <c r="B3249">
        <v>1</v>
      </c>
      <c r="C3249" t="s">
        <v>81</v>
      </c>
      <c r="D3249" t="s">
        <v>119</v>
      </c>
      <c r="E3249" t="s">
        <v>156</v>
      </c>
      <c r="F3249" t="s">
        <v>9287</v>
      </c>
      <c r="G3249" t="s">
        <v>185</v>
      </c>
      <c r="H3249" t="s">
        <v>153</v>
      </c>
      <c r="I3249" t="s">
        <v>136</v>
      </c>
      <c r="J3249" t="s">
        <v>137</v>
      </c>
      <c r="K3249" t="s">
        <v>138</v>
      </c>
      <c r="L3249" t="s">
        <v>9288</v>
      </c>
      <c r="M3249" t="s">
        <v>9289</v>
      </c>
      <c r="N3249">
        <v>2.045833333</v>
      </c>
      <c r="O3249">
        <v>0</v>
      </c>
      <c r="P3249">
        <v>0</v>
      </c>
      <c r="Q3249">
        <v>1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17.496153143962822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17.496153143962822</v>
      </c>
    </row>
    <row r="3250" spans="1:31" x14ac:dyDescent="0.3">
      <c r="A3250">
        <v>2716856</v>
      </c>
      <c r="B3250">
        <v>1</v>
      </c>
      <c r="C3250" t="s">
        <v>80</v>
      </c>
      <c r="D3250" t="s">
        <v>94</v>
      </c>
      <c r="E3250" t="s">
        <v>145</v>
      </c>
      <c r="F3250" t="s">
        <v>9290</v>
      </c>
      <c r="G3250" t="s">
        <v>147</v>
      </c>
      <c r="H3250" t="s">
        <v>135</v>
      </c>
      <c r="I3250" t="s">
        <v>136</v>
      </c>
      <c r="J3250" t="s">
        <v>137</v>
      </c>
      <c r="K3250" t="s">
        <v>138</v>
      </c>
      <c r="L3250" t="s">
        <v>9291</v>
      </c>
      <c r="M3250" t="s">
        <v>9292</v>
      </c>
      <c r="N3250">
        <v>2.676111111</v>
      </c>
      <c r="O3250">
        <v>0</v>
      </c>
      <c r="P3250">
        <v>22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7.9373002980538452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7.9373002980538452</v>
      </c>
    </row>
    <row r="3251" spans="1:31" x14ac:dyDescent="0.3">
      <c r="A3251">
        <v>2716169</v>
      </c>
      <c r="B3251">
        <v>1</v>
      </c>
      <c r="C3251" t="s">
        <v>80</v>
      </c>
      <c r="D3251" t="s">
        <v>104</v>
      </c>
      <c r="E3251" t="s">
        <v>150</v>
      </c>
      <c r="F3251" t="s">
        <v>8951</v>
      </c>
      <c r="G3251" t="s">
        <v>152</v>
      </c>
      <c r="H3251" t="s">
        <v>153</v>
      </c>
      <c r="I3251" t="s">
        <v>136</v>
      </c>
      <c r="J3251" t="s">
        <v>137</v>
      </c>
      <c r="K3251" t="s">
        <v>138</v>
      </c>
      <c r="L3251" t="s">
        <v>9293</v>
      </c>
      <c r="M3251" t="s">
        <v>9294</v>
      </c>
      <c r="N3251">
        <v>0.36583333299999998</v>
      </c>
      <c r="O3251">
        <v>105</v>
      </c>
      <c r="P3251">
        <v>6733</v>
      </c>
      <c r="Q3251">
        <v>106</v>
      </c>
      <c r="R3251">
        <v>188</v>
      </c>
      <c r="S3251">
        <v>37</v>
      </c>
      <c r="T3251">
        <v>941</v>
      </c>
      <c r="U3251">
        <v>7</v>
      </c>
      <c r="V3251">
        <v>1</v>
      </c>
      <c r="W3251">
        <v>8.9288971323114161</v>
      </c>
      <c r="X3251">
        <v>457.13425870323692</v>
      </c>
      <c r="Y3251">
        <v>33.971113600401438</v>
      </c>
      <c r="Z3251">
        <v>8.0543289364435928</v>
      </c>
      <c r="AA3251">
        <v>22.587508373458348</v>
      </c>
      <c r="AB3251">
        <v>179.50829780839422</v>
      </c>
      <c r="AC3251">
        <v>373.89815254044339</v>
      </c>
      <c r="AD3251">
        <v>0</v>
      </c>
      <c r="AE3251">
        <v>1084.0825570946893</v>
      </c>
    </row>
    <row r="3252" spans="1:31" x14ac:dyDescent="0.3">
      <c r="A3252">
        <v>2715777</v>
      </c>
      <c r="B3252">
        <v>1</v>
      </c>
      <c r="C3252" t="s">
        <v>80</v>
      </c>
      <c r="D3252" t="s">
        <v>97</v>
      </c>
      <c r="E3252" t="s">
        <v>173</v>
      </c>
      <c r="F3252" t="s">
        <v>9295</v>
      </c>
      <c r="G3252" t="s">
        <v>1613</v>
      </c>
      <c r="H3252" t="s">
        <v>5535</v>
      </c>
      <c r="I3252" t="s">
        <v>136</v>
      </c>
      <c r="J3252" t="s">
        <v>137</v>
      </c>
      <c r="K3252" t="s">
        <v>210</v>
      </c>
      <c r="L3252" t="s">
        <v>9296</v>
      </c>
      <c r="M3252" t="s">
        <v>9297</v>
      </c>
      <c r="N3252">
        <v>5.8055555000000002E-2</v>
      </c>
      <c r="O3252">
        <v>32</v>
      </c>
      <c r="P3252">
        <v>19274</v>
      </c>
      <c r="Q3252">
        <v>39</v>
      </c>
      <c r="R3252">
        <v>666</v>
      </c>
      <c r="S3252">
        <v>115</v>
      </c>
      <c r="T3252">
        <v>2328</v>
      </c>
      <c r="U3252">
        <v>6</v>
      </c>
      <c r="V3252">
        <v>14</v>
      </c>
      <c r="W3252">
        <v>3.6415191827591871</v>
      </c>
      <c r="X3252">
        <v>152.56403341439136</v>
      </c>
      <c r="Y3252">
        <v>2.6678463092177607</v>
      </c>
      <c r="Z3252">
        <v>4.3330310102158984</v>
      </c>
      <c r="AA3252">
        <v>52.623487988456766</v>
      </c>
      <c r="AB3252">
        <v>58.061354789897713</v>
      </c>
      <c r="AC3252">
        <v>13.493837461507351</v>
      </c>
      <c r="AD3252">
        <v>2.2774037596860768</v>
      </c>
      <c r="AE3252">
        <v>289.66251391613213</v>
      </c>
    </row>
    <row r="3253" spans="1:31" x14ac:dyDescent="0.3">
      <c r="A3253">
        <v>2716773</v>
      </c>
      <c r="B3253">
        <v>1</v>
      </c>
      <c r="C3253" t="s">
        <v>80</v>
      </c>
      <c r="D3253" t="s">
        <v>90</v>
      </c>
      <c r="E3253" t="s">
        <v>145</v>
      </c>
      <c r="F3253" t="s">
        <v>9298</v>
      </c>
      <c r="G3253" t="s">
        <v>230</v>
      </c>
      <c r="H3253" t="s">
        <v>135</v>
      </c>
      <c r="I3253" t="s">
        <v>136</v>
      </c>
      <c r="J3253" t="s">
        <v>137</v>
      </c>
      <c r="K3253" t="s">
        <v>138</v>
      </c>
      <c r="L3253" t="s">
        <v>9299</v>
      </c>
      <c r="M3253" t="s">
        <v>9300</v>
      </c>
      <c r="N3253">
        <v>3.2675000000000001</v>
      </c>
      <c r="O3253">
        <v>0</v>
      </c>
      <c r="P3253">
        <v>1</v>
      </c>
      <c r="Q3253">
        <v>0</v>
      </c>
      <c r="R3253">
        <v>0</v>
      </c>
      <c r="S3253">
        <v>0</v>
      </c>
      <c r="T3253">
        <v>1</v>
      </c>
      <c r="U3253">
        <v>0</v>
      </c>
      <c r="V3253">
        <v>0</v>
      </c>
      <c r="W3253">
        <v>0</v>
      </c>
      <c r="X3253">
        <v>0.5466193292796</v>
      </c>
      <c r="Y3253">
        <v>0</v>
      </c>
      <c r="Z3253">
        <v>0</v>
      </c>
      <c r="AA3253">
        <v>0</v>
      </c>
      <c r="AB3253">
        <v>6.757884206234948</v>
      </c>
      <c r="AC3253">
        <v>0</v>
      </c>
      <c r="AD3253">
        <v>0</v>
      </c>
      <c r="AE3253">
        <v>7.3045035355145478</v>
      </c>
    </row>
    <row r="3254" spans="1:31" x14ac:dyDescent="0.3">
      <c r="A3254">
        <v>2716040</v>
      </c>
      <c r="B3254">
        <v>1</v>
      </c>
      <c r="C3254" t="s">
        <v>80</v>
      </c>
      <c r="D3254" t="s">
        <v>96</v>
      </c>
      <c r="E3254" t="s">
        <v>213</v>
      </c>
      <c r="F3254" t="s">
        <v>9301</v>
      </c>
      <c r="G3254" t="s">
        <v>565</v>
      </c>
      <c r="H3254" t="s">
        <v>153</v>
      </c>
      <c r="I3254" t="s">
        <v>136</v>
      </c>
      <c r="J3254" t="s">
        <v>137</v>
      </c>
      <c r="K3254" t="s">
        <v>138</v>
      </c>
      <c r="L3254" t="s">
        <v>9302</v>
      </c>
      <c r="M3254" t="s">
        <v>9303</v>
      </c>
      <c r="N3254">
        <v>2.881388888</v>
      </c>
      <c r="O3254">
        <v>0</v>
      </c>
      <c r="P3254">
        <v>289</v>
      </c>
      <c r="Q3254">
        <v>11</v>
      </c>
      <c r="R3254">
        <v>34</v>
      </c>
      <c r="S3254">
        <v>12</v>
      </c>
      <c r="T3254">
        <v>65</v>
      </c>
      <c r="U3254">
        <v>3</v>
      </c>
      <c r="V3254">
        <v>0</v>
      </c>
      <c r="W3254">
        <v>0</v>
      </c>
      <c r="X3254">
        <v>215.1182983241853</v>
      </c>
      <c r="Y3254">
        <v>262.30860036513332</v>
      </c>
      <c r="Z3254">
        <v>34.791650451799029</v>
      </c>
      <c r="AA3254">
        <v>111.35186022182899</v>
      </c>
      <c r="AB3254">
        <v>189.16181441671625</v>
      </c>
      <c r="AC3254">
        <v>1564.6740996904293</v>
      </c>
      <c r="AD3254">
        <v>0</v>
      </c>
      <c r="AE3254">
        <v>2377.406323470092</v>
      </c>
    </row>
    <row r="3255" spans="1:31" x14ac:dyDescent="0.3">
      <c r="A3255">
        <v>2716670</v>
      </c>
      <c r="B3255">
        <v>1</v>
      </c>
      <c r="C3255" t="s">
        <v>80</v>
      </c>
      <c r="D3255" t="s">
        <v>84</v>
      </c>
      <c r="E3255" t="s">
        <v>161</v>
      </c>
      <c r="F3255" t="s">
        <v>9304</v>
      </c>
      <c r="G3255" t="s">
        <v>163</v>
      </c>
      <c r="H3255" t="s">
        <v>135</v>
      </c>
      <c r="I3255" t="s">
        <v>136</v>
      </c>
      <c r="J3255" t="s">
        <v>137</v>
      </c>
      <c r="K3255" t="s">
        <v>138</v>
      </c>
      <c r="L3255" t="s">
        <v>9305</v>
      </c>
      <c r="M3255" t="s">
        <v>9306</v>
      </c>
      <c r="N3255">
        <v>5.5274999999999999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12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21.115080820671036</v>
      </c>
      <c r="AC3255">
        <v>0</v>
      </c>
      <c r="AD3255">
        <v>0</v>
      </c>
      <c r="AE3255">
        <v>21.115080820671036</v>
      </c>
    </row>
    <row r="3256" spans="1:31" x14ac:dyDescent="0.3">
      <c r="A3256">
        <v>2716455</v>
      </c>
      <c r="B3256">
        <v>2</v>
      </c>
      <c r="C3256" t="s">
        <v>80</v>
      </c>
      <c r="D3256" t="s">
        <v>94</v>
      </c>
      <c r="E3256" t="s">
        <v>132</v>
      </c>
      <c r="F3256" t="s">
        <v>9307</v>
      </c>
      <c r="G3256" t="s">
        <v>230</v>
      </c>
      <c r="H3256" t="s">
        <v>135</v>
      </c>
      <c r="I3256" t="s">
        <v>136</v>
      </c>
      <c r="J3256" t="s">
        <v>137</v>
      </c>
      <c r="K3256" t="s">
        <v>138</v>
      </c>
      <c r="L3256" t="s">
        <v>9257</v>
      </c>
      <c r="M3256" t="s">
        <v>9308</v>
      </c>
      <c r="N3256">
        <v>0.80388888800000002</v>
      </c>
      <c r="O3256">
        <v>0</v>
      </c>
      <c r="P3256">
        <v>285</v>
      </c>
      <c r="Q3256">
        <v>0</v>
      </c>
      <c r="R3256">
        <v>0</v>
      </c>
      <c r="S3256">
        <v>0</v>
      </c>
      <c r="T3256">
        <v>129</v>
      </c>
      <c r="U3256">
        <v>0</v>
      </c>
      <c r="V3256">
        <v>0</v>
      </c>
      <c r="W3256">
        <v>0</v>
      </c>
      <c r="X3256">
        <v>49.026398496307053</v>
      </c>
      <c r="Y3256">
        <v>0</v>
      </c>
      <c r="Z3256">
        <v>0</v>
      </c>
      <c r="AA3256">
        <v>0</v>
      </c>
      <c r="AB3256">
        <v>61.772931330092</v>
      </c>
      <c r="AC3256">
        <v>0</v>
      </c>
      <c r="AD3256">
        <v>0</v>
      </c>
      <c r="AE3256">
        <v>110.79932982639906</v>
      </c>
    </row>
    <row r="3257" spans="1:31" x14ac:dyDescent="0.3">
      <c r="A3257">
        <v>2716650</v>
      </c>
      <c r="B3257">
        <v>1</v>
      </c>
      <c r="C3257" t="s">
        <v>80</v>
      </c>
      <c r="D3257" t="s">
        <v>90</v>
      </c>
      <c r="E3257" t="s">
        <v>145</v>
      </c>
      <c r="F3257" t="s">
        <v>9309</v>
      </c>
      <c r="G3257" t="s">
        <v>230</v>
      </c>
      <c r="H3257" t="s">
        <v>135</v>
      </c>
      <c r="I3257" t="s">
        <v>136</v>
      </c>
      <c r="J3257" t="s">
        <v>137</v>
      </c>
      <c r="K3257" t="s">
        <v>138</v>
      </c>
      <c r="L3257" t="s">
        <v>9310</v>
      </c>
      <c r="M3257" t="s">
        <v>9311</v>
      </c>
      <c r="N3257">
        <v>1.631388888</v>
      </c>
      <c r="O3257">
        <v>0</v>
      </c>
      <c r="P3257">
        <v>5</v>
      </c>
      <c r="Q3257">
        <v>0</v>
      </c>
      <c r="R3257">
        <v>0</v>
      </c>
      <c r="S3257">
        <v>0</v>
      </c>
      <c r="T3257">
        <v>1</v>
      </c>
      <c r="U3257">
        <v>0</v>
      </c>
      <c r="V3257">
        <v>0</v>
      </c>
      <c r="W3257">
        <v>0</v>
      </c>
      <c r="X3257">
        <v>1.7744564467361901</v>
      </c>
      <c r="Y3257">
        <v>0</v>
      </c>
      <c r="Z3257">
        <v>0</v>
      </c>
      <c r="AA3257">
        <v>0</v>
      </c>
      <c r="AB3257">
        <v>0.57113060971025509</v>
      </c>
      <c r="AC3257">
        <v>0</v>
      </c>
      <c r="AD3257">
        <v>0</v>
      </c>
      <c r="AE3257">
        <v>2.3455870564464449</v>
      </c>
    </row>
    <row r="3258" spans="1:31" x14ac:dyDescent="0.3">
      <c r="A3258">
        <v>2716458</v>
      </c>
      <c r="B3258">
        <v>1</v>
      </c>
      <c r="C3258" t="s">
        <v>81</v>
      </c>
      <c r="D3258" t="s">
        <v>112</v>
      </c>
      <c r="E3258" t="s">
        <v>145</v>
      </c>
      <c r="F3258" t="s">
        <v>9312</v>
      </c>
      <c r="G3258" t="s">
        <v>181</v>
      </c>
      <c r="H3258" t="s">
        <v>135</v>
      </c>
      <c r="I3258" t="s">
        <v>136</v>
      </c>
      <c r="J3258" t="s">
        <v>137</v>
      </c>
      <c r="K3258" t="s">
        <v>138</v>
      </c>
      <c r="L3258" t="s">
        <v>9313</v>
      </c>
      <c r="M3258" t="s">
        <v>9314</v>
      </c>
      <c r="N3258">
        <v>4.1866666659999998</v>
      </c>
      <c r="O3258">
        <v>0</v>
      </c>
      <c r="P3258">
        <v>5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2.597002460784585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2.597002460784585</v>
      </c>
    </row>
    <row r="3259" spans="1:31" x14ac:dyDescent="0.3">
      <c r="A3259">
        <v>2716813</v>
      </c>
      <c r="B3259">
        <v>1</v>
      </c>
      <c r="C3259" t="s">
        <v>80</v>
      </c>
      <c r="D3259" t="s">
        <v>90</v>
      </c>
      <c r="E3259" t="s">
        <v>132</v>
      </c>
      <c r="F3259" t="s">
        <v>9315</v>
      </c>
      <c r="G3259" t="s">
        <v>393</v>
      </c>
      <c r="H3259" t="s">
        <v>135</v>
      </c>
      <c r="I3259" t="s">
        <v>136</v>
      </c>
      <c r="J3259" t="s">
        <v>137</v>
      </c>
      <c r="K3259" t="s">
        <v>138</v>
      </c>
      <c r="L3259" t="s">
        <v>9316</v>
      </c>
      <c r="M3259" t="s">
        <v>9317</v>
      </c>
      <c r="N3259">
        <v>1.198055555</v>
      </c>
      <c r="O3259">
        <v>0</v>
      </c>
      <c r="P3259">
        <v>120</v>
      </c>
      <c r="Q3259">
        <v>0</v>
      </c>
      <c r="R3259">
        <v>0</v>
      </c>
      <c r="S3259">
        <v>0</v>
      </c>
      <c r="T3259">
        <v>33</v>
      </c>
      <c r="U3259">
        <v>0</v>
      </c>
      <c r="V3259">
        <v>0</v>
      </c>
      <c r="W3259">
        <v>0</v>
      </c>
      <c r="X3259">
        <v>32.296512417389913</v>
      </c>
      <c r="Y3259">
        <v>0</v>
      </c>
      <c r="Z3259">
        <v>0</v>
      </c>
      <c r="AA3259">
        <v>0</v>
      </c>
      <c r="AB3259">
        <v>21.172915054660994</v>
      </c>
      <c r="AC3259">
        <v>0</v>
      </c>
      <c r="AD3259">
        <v>0</v>
      </c>
      <c r="AE3259">
        <v>53.46942747205091</v>
      </c>
    </row>
    <row r="3260" spans="1:31" x14ac:dyDescent="0.3">
      <c r="A3260">
        <v>2715817</v>
      </c>
      <c r="B3260">
        <v>1</v>
      </c>
      <c r="C3260" t="s">
        <v>81</v>
      </c>
      <c r="D3260" t="s">
        <v>128</v>
      </c>
      <c r="E3260" t="s">
        <v>200</v>
      </c>
      <c r="F3260" t="s">
        <v>9318</v>
      </c>
      <c r="G3260" t="s">
        <v>543</v>
      </c>
      <c r="H3260" t="s">
        <v>135</v>
      </c>
      <c r="I3260" t="s">
        <v>136</v>
      </c>
      <c r="J3260" t="s">
        <v>137</v>
      </c>
      <c r="K3260" t="s">
        <v>138</v>
      </c>
      <c r="L3260" t="s">
        <v>9319</v>
      </c>
      <c r="M3260" t="s">
        <v>9320</v>
      </c>
      <c r="N3260">
        <v>5.5163888879999998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1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486.4858980632448</v>
      </c>
      <c r="AE3260">
        <v>486.4858980632448</v>
      </c>
    </row>
    <row r="3261" spans="1:31" x14ac:dyDescent="0.3">
      <c r="A3261">
        <v>2716172</v>
      </c>
      <c r="B3261">
        <v>1</v>
      </c>
      <c r="C3261" t="s">
        <v>81</v>
      </c>
      <c r="D3261" t="s">
        <v>123</v>
      </c>
      <c r="E3261" t="s">
        <v>150</v>
      </c>
      <c r="F3261" t="s">
        <v>9321</v>
      </c>
      <c r="G3261" t="s">
        <v>152</v>
      </c>
      <c r="H3261" t="s">
        <v>153</v>
      </c>
      <c r="I3261" t="s">
        <v>136</v>
      </c>
      <c r="J3261" t="s">
        <v>137</v>
      </c>
      <c r="K3261" t="s">
        <v>138</v>
      </c>
      <c r="L3261" t="s">
        <v>9322</v>
      </c>
      <c r="M3261" t="s">
        <v>9323</v>
      </c>
      <c r="N3261">
        <v>0.45694444400000001</v>
      </c>
      <c r="O3261">
        <v>6</v>
      </c>
      <c r="P3261">
        <v>65</v>
      </c>
      <c r="Q3261">
        <v>190</v>
      </c>
      <c r="R3261">
        <v>335</v>
      </c>
      <c r="S3261">
        <v>25</v>
      </c>
      <c r="T3261">
        <v>77</v>
      </c>
      <c r="U3261">
        <v>0</v>
      </c>
      <c r="V3261">
        <v>0</v>
      </c>
      <c r="W3261">
        <v>7.9851687916666664E-2</v>
      </c>
      <c r="X3261">
        <v>1.5706044642563886</v>
      </c>
      <c r="Y3261">
        <v>8.4994480931132621</v>
      </c>
      <c r="Z3261">
        <v>11.216182252321605</v>
      </c>
      <c r="AA3261">
        <v>1.5579915815606251</v>
      </c>
      <c r="AB3261">
        <v>6.2289119946955003</v>
      </c>
      <c r="AC3261">
        <v>0</v>
      </c>
      <c r="AD3261">
        <v>0</v>
      </c>
      <c r="AE3261">
        <v>29.15299007386405</v>
      </c>
    </row>
    <row r="3262" spans="1:31" x14ac:dyDescent="0.3">
      <c r="A3262">
        <v>2716415</v>
      </c>
      <c r="B3262">
        <v>1</v>
      </c>
      <c r="C3262" t="s">
        <v>81</v>
      </c>
      <c r="D3262" t="s">
        <v>127</v>
      </c>
      <c r="E3262" t="s">
        <v>161</v>
      </c>
      <c r="F3262" t="s">
        <v>9324</v>
      </c>
      <c r="G3262" t="s">
        <v>409</v>
      </c>
      <c r="H3262" t="s">
        <v>135</v>
      </c>
      <c r="I3262" t="s">
        <v>136</v>
      </c>
      <c r="J3262" t="s">
        <v>137</v>
      </c>
      <c r="K3262" t="s">
        <v>138</v>
      </c>
      <c r="L3262" t="s">
        <v>9325</v>
      </c>
      <c r="M3262" t="s">
        <v>9326</v>
      </c>
      <c r="N3262">
        <v>8.3730555550000005</v>
      </c>
      <c r="O3262">
        <v>0</v>
      </c>
      <c r="P3262">
        <v>27</v>
      </c>
      <c r="Q3262">
        <v>0</v>
      </c>
      <c r="R3262">
        <v>2</v>
      </c>
      <c r="S3262">
        <v>0</v>
      </c>
      <c r="T3262">
        <v>2</v>
      </c>
      <c r="U3262">
        <v>0</v>
      </c>
      <c r="V3262">
        <v>0</v>
      </c>
      <c r="W3262">
        <v>0</v>
      </c>
      <c r="X3262">
        <v>26.594310528887156</v>
      </c>
      <c r="Y3262">
        <v>0</v>
      </c>
      <c r="Z3262">
        <v>5.1724232683483828</v>
      </c>
      <c r="AA3262">
        <v>0</v>
      </c>
      <c r="AB3262">
        <v>2.9001445742820779</v>
      </c>
      <c r="AC3262">
        <v>0</v>
      </c>
      <c r="AD3262">
        <v>0</v>
      </c>
      <c r="AE3262">
        <v>34.666878371517619</v>
      </c>
    </row>
    <row r="3263" spans="1:31" x14ac:dyDescent="0.3">
      <c r="A3263">
        <v>2716750</v>
      </c>
      <c r="B3263">
        <v>1</v>
      </c>
      <c r="C3263" t="s">
        <v>80</v>
      </c>
      <c r="D3263" t="s">
        <v>82</v>
      </c>
      <c r="E3263" t="s">
        <v>145</v>
      </c>
      <c r="F3263" t="s">
        <v>9327</v>
      </c>
      <c r="G3263" t="s">
        <v>230</v>
      </c>
      <c r="H3263" t="s">
        <v>135</v>
      </c>
      <c r="I3263" t="s">
        <v>136</v>
      </c>
      <c r="J3263" t="s">
        <v>137</v>
      </c>
      <c r="K3263" t="s">
        <v>138</v>
      </c>
      <c r="L3263" t="s">
        <v>9328</v>
      </c>
      <c r="M3263" t="s">
        <v>9329</v>
      </c>
      <c r="N3263">
        <v>5.5852777769999999</v>
      </c>
      <c r="O3263">
        <v>0</v>
      </c>
      <c r="P3263">
        <v>2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4.4924297324621065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4.4924297324621065</v>
      </c>
    </row>
    <row r="3264" spans="1:31" x14ac:dyDescent="0.3">
      <c r="A3264">
        <v>2716644</v>
      </c>
      <c r="B3264">
        <v>1</v>
      </c>
      <c r="C3264" t="s">
        <v>80</v>
      </c>
      <c r="D3264" t="s">
        <v>103</v>
      </c>
      <c r="E3264" t="s">
        <v>213</v>
      </c>
      <c r="F3264" t="s">
        <v>9330</v>
      </c>
      <c r="G3264" t="s">
        <v>152</v>
      </c>
      <c r="H3264" t="s">
        <v>153</v>
      </c>
      <c r="I3264" t="s">
        <v>136</v>
      </c>
      <c r="J3264" t="s">
        <v>137</v>
      </c>
      <c r="K3264" t="s">
        <v>138</v>
      </c>
      <c r="L3264" t="s">
        <v>9331</v>
      </c>
      <c r="M3264" t="s">
        <v>9332</v>
      </c>
      <c r="N3264">
        <v>1.001944444</v>
      </c>
      <c r="O3264">
        <v>0</v>
      </c>
      <c r="P3264">
        <v>29</v>
      </c>
      <c r="Q3264">
        <v>0</v>
      </c>
      <c r="R3264">
        <v>3</v>
      </c>
      <c r="S3264">
        <v>24</v>
      </c>
      <c r="T3264">
        <v>37</v>
      </c>
      <c r="U3264">
        <v>26</v>
      </c>
      <c r="V3264">
        <v>7</v>
      </c>
      <c r="W3264">
        <v>0</v>
      </c>
      <c r="X3264">
        <v>14.004353486323868</v>
      </c>
      <c r="Y3264">
        <v>0</v>
      </c>
      <c r="Z3264">
        <v>0</v>
      </c>
      <c r="AA3264">
        <v>214.1181836653939</v>
      </c>
      <c r="AB3264">
        <v>59.326855162349467</v>
      </c>
      <c r="AC3264">
        <v>1327.3597499664559</v>
      </c>
      <c r="AD3264">
        <v>171.01197026316362</v>
      </c>
      <c r="AE3264">
        <v>1785.8211125436869</v>
      </c>
    </row>
    <row r="3265" spans="1:31" x14ac:dyDescent="0.3">
      <c r="A3265">
        <v>2716322</v>
      </c>
      <c r="B3265">
        <v>2</v>
      </c>
      <c r="C3265" t="s">
        <v>80</v>
      </c>
      <c r="D3265" t="s">
        <v>97</v>
      </c>
      <c r="E3265" t="s">
        <v>150</v>
      </c>
      <c r="F3265" t="s">
        <v>9333</v>
      </c>
      <c r="G3265" t="s">
        <v>185</v>
      </c>
      <c r="H3265" t="s">
        <v>153</v>
      </c>
      <c r="I3265" t="s">
        <v>136</v>
      </c>
      <c r="J3265" t="s">
        <v>137</v>
      </c>
      <c r="K3265" t="s">
        <v>138</v>
      </c>
      <c r="L3265" t="s">
        <v>9334</v>
      </c>
      <c r="M3265" t="s">
        <v>9335</v>
      </c>
      <c r="N3265">
        <v>1.5708333329999999</v>
      </c>
      <c r="O3265">
        <v>2</v>
      </c>
      <c r="P3265">
        <v>994</v>
      </c>
      <c r="Q3265">
        <v>1</v>
      </c>
      <c r="R3265">
        <v>32</v>
      </c>
      <c r="S3265">
        <v>5</v>
      </c>
      <c r="T3265">
        <v>71</v>
      </c>
      <c r="U3265">
        <v>0</v>
      </c>
      <c r="V3265">
        <v>0</v>
      </c>
      <c r="W3265">
        <v>33.237037086843017</v>
      </c>
      <c r="X3265">
        <v>190.36972886760051</v>
      </c>
      <c r="Y3265">
        <v>0.17374098496669751</v>
      </c>
      <c r="Z3265">
        <v>3.2024715092055476</v>
      </c>
      <c r="AA3265">
        <v>13.457854427274366</v>
      </c>
      <c r="AB3265">
        <v>110.51866895333883</v>
      </c>
      <c r="AC3265">
        <v>0</v>
      </c>
      <c r="AD3265">
        <v>0</v>
      </c>
      <c r="AE3265">
        <v>350.95950182922894</v>
      </c>
    </row>
    <row r="3266" spans="1:31" x14ac:dyDescent="0.3">
      <c r="A3266">
        <v>2716358</v>
      </c>
      <c r="B3266">
        <v>1</v>
      </c>
      <c r="C3266" t="s">
        <v>80</v>
      </c>
      <c r="D3266" t="s">
        <v>96</v>
      </c>
      <c r="E3266" t="s">
        <v>150</v>
      </c>
      <c r="F3266" t="s">
        <v>9336</v>
      </c>
      <c r="G3266" t="s">
        <v>152</v>
      </c>
      <c r="H3266" t="s">
        <v>153</v>
      </c>
      <c r="I3266" t="s">
        <v>136</v>
      </c>
      <c r="J3266" t="s">
        <v>137</v>
      </c>
      <c r="K3266" t="s">
        <v>138</v>
      </c>
      <c r="L3266" t="s">
        <v>9337</v>
      </c>
      <c r="M3266" t="s">
        <v>9338</v>
      </c>
      <c r="N3266">
        <v>4.0416666660000002</v>
      </c>
      <c r="O3266">
        <v>1</v>
      </c>
      <c r="P3266">
        <v>1110</v>
      </c>
      <c r="Q3266">
        <v>1</v>
      </c>
      <c r="R3266">
        <v>0</v>
      </c>
      <c r="S3266">
        <v>3</v>
      </c>
      <c r="T3266">
        <v>49</v>
      </c>
      <c r="U3266">
        <v>0</v>
      </c>
      <c r="V3266">
        <v>0</v>
      </c>
      <c r="W3266">
        <v>10.401287522739107</v>
      </c>
      <c r="X3266">
        <v>624.50891975519505</v>
      </c>
      <c r="Y3266">
        <v>0</v>
      </c>
      <c r="Z3266">
        <v>0</v>
      </c>
      <c r="AA3266">
        <v>80.8733921056415</v>
      </c>
      <c r="AB3266">
        <v>198.49791700116833</v>
      </c>
      <c r="AC3266">
        <v>0</v>
      </c>
      <c r="AD3266">
        <v>0</v>
      </c>
      <c r="AE3266">
        <v>914.28151638474401</v>
      </c>
    </row>
    <row r="3267" spans="1:31" x14ac:dyDescent="0.3">
      <c r="A3267">
        <v>2716793</v>
      </c>
      <c r="B3267">
        <v>1</v>
      </c>
      <c r="C3267" t="s">
        <v>80</v>
      </c>
      <c r="D3267" t="s">
        <v>83</v>
      </c>
      <c r="E3267" t="s">
        <v>145</v>
      </c>
      <c r="F3267" t="s">
        <v>9339</v>
      </c>
      <c r="G3267" t="s">
        <v>181</v>
      </c>
      <c r="H3267" t="s">
        <v>135</v>
      </c>
      <c r="I3267" t="s">
        <v>136</v>
      </c>
      <c r="J3267" t="s">
        <v>137</v>
      </c>
      <c r="K3267" t="s">
        <v>138</v>
      </c>
      <c r="L3267" t="s">
        <v>9340</v>
      </c>
      <c r="M3267" t="s">
        <v>9341</v>
      </c>
      <c r="N3267">
        <v>2.3302777770000001</v>
      </c>
      <c r="O3267">
        <v>0</v>
      </c>
      <c r="P3267">
        <v>1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1.3268977861005626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1.3268977861005626</v>
      </c>
    </row>
    <row r="3268" spans="1:31" x14ac:dyDescent="0.3">
      <c r="A3268">
        <v>2715811</v>
      </c>
      <c r="B3268">
        <v>1</v>
      </c>
      <c r="C3268" t="s">
        <v>81</v>
      </c>
      <c r="D3268" t="s">
        <v>112</v>
      </c>
      <c r="E3268" t="s">
        <v>161</v>
      </c>
      <c r="F3268" t="s">
        <v>9342</v>
      </c>
      <c r="G3268" t="s">
        <v>163</v>
      </c>
      <c r="H3268" t="s">
        <v>135</v>
      </c>
      <c r="I3268" t="s">
        <v>136</v>
      </c>
      <c r="J3268" t="s">
        <v>137</v>
      </c>
      <c r="K3268" t="s">
        <v>138</v>
      </c>
      <c r="L3268" t="s">
        <v>9343</v>
      </c>
      <c r="M3268" t="s">
        <v>9344</v>
      </c>
      <c r="N3268">
        <v>7.1961111109999996</v>
      </c>
      <c r="O3268">
        <v>0</v>
      </c>
      <c r="P3268">
        <v>5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</row>
    <row r="3269" spans="1:31" x14ac:dyDescent="0.3">
      <c r="A3269">
        <v>2716401</v>
      </c>
      <c r="B3269">
        <v>1</v>
      </c>
      <c r="C3269" t="s">
        <v>80</v>
      </c>
      <c r="D3269" t="s">
        <v>99</v>
      </c>
      <c r="E3269" t="s">
        <v>161</v>
      </c>
      <c r="F3269" t="s">
        <v>9345</v>
      </c>
      <c r="G3269" t="s">
        <v>163</v>
      </c>
      <c r="H3269" t="s">
        <v>135</v>
      </c>
      <c r="I3269" t="s">
        <v>136</v>
      </c>
      <c r="J3269" t="s">
        <v>137</v>
      </c>
      <c r="K3269" t="s">
        <v>138</v>
      </c>
      <c r="L3269" t="s">
        <v>9346</v>
      </c>
      <c r="M3269" t="s">
        <v>9347</v>
      </c>
      <c r="N3269">
        <v>1.907777777</v>
      </c>
      <c r="O3269">
        <v>0</v>
      </c>
      <c r="P3269">
        <v>81</v>
      </c>
      <c r="Q3269">
        <v>0</v>
      </c>
      <c r="R3269">
        <v>3</v>
      </c>
      <c r="S3269">
        <v>0</v>
      </c>
      <c r="T3269">
        <v>16</v>
      </c>
      <c r="U3269">
        <v>0</v>
      </c>
      <c r="V3269">
        <v>1</v>
      </c>
      <c r="W3269">
        <v>0</v>
      </c>
      <c r="X3269">
        <v>24.520360813700275</v>
      </c>
      <c r="Y3269">
        <v>0</v>
      </c>
      <c r="Z3269">
        <v>0.17754648593339331</v>
      </c>
      <c r="AA3269">
        <v>0</v>
      </c>
      <c r="AB3269">
        <v>18.454972151037179</v>
      </c>
      <c r="AC3269">
        <v>0</v>
      </c>
      <c r="AD3269">
        <v>0</v>
      </c>
      <c r="AE3269">
        <v>43.152879450670852</v>
      </c>
    </row>
    <row r="3270" spans="1:31" x14ac:dyDescent="0.3">
      <c r="A3270">
        <v>2715860</v>
      </c>
      <c r="B3270">
        <v>1</v>
      </c>
      <c r="C3270" t="s">
        <v>80</v>
      </c>
      <c r="D3270" t="s">
        <v>107</v>
      </c>
      <c r="E3270" t="s">
        <v>156</v>
      </c>
      <c r="F3270" t="s">
        <v>9348</v>
      </c>
      <c r="G3270" t="s">
        <v>185</v>
      </c>
      <c r="H3270" t="s">
        <v>153</v>
      </c>
      <c r="I3270" t="s">
        <v>136</v>
      </c>
      <c r="J3270" t="s">
        <v>137</v>
      </c>
      <c r="K3270" t="s">
        <v>138</v>
      </c>
      <c r="L3270" t="s">
        <v>9349</v>
      </c>
      <c r="M3270" t="s">
        <v>9350</v>
      </c>
      <c r="N3270">
        <v>1.9880555550000001</v>
      </c>
      <c r="O3270">
        <v>0</v>
      </c>
      <c r="P3270">
        <v>139</v>
      </c>
      <c r="Q3270">
        <v>0</v>
      </c>
      <c r="R3270">
        <v>0</v>
      </c>
      <c r="S3270">
        <v>0</v>
      </c>
      <c r="T3270">
        <v>5</v>
      </c>
      <c r="U3270">
        <v>0</v>
      </c>
      <c r="V3270">
        <v>0</v>
      </c>
      <c r="W3270">
        <v>0</v>
      </c>
      <c r="X3270">
        <v>33.771427110770695</v>
      </c>
      <c r="Y3270">
        <v>0</v>
      </c>
      <c r="Z3270">
        <v>0</v>
      </c>
      <c r="AA3270">
        <v>0</v>
      </c>
      <c r="AB3270">
        <v>7.2487912224898201</v>
      </c>
      <c r="AC3270">
        <v>0</v>
      </c>
      <c r="AD3270">
        <v>0</v>
      </c>
      <c r="AE3270">
        <v>41.020218333260516</v>
      </c>
    </row>
    <row r="3271" spans="1:31" x14ac:dyDescent="0.3">
      <c r="A3271">
        <v>2715880</v>
      </c>
      <c r="B3271">
        <v>1</v>
      </c>
      <c r="C3271" t="s">
        <v>80</v>
      </c>
      <c r="D3271" t="s">
        <v>96</v>
      </c>
      <c r="E3271" t="s">
        <v>213</v>
      </c>
      <c r="F3271" t="s">
        <v>3309</v>
      </c>
      <c r="G3271" t="s">
        <v>152</v>
      </c>
      <c r="H3271" t="s">
        <v>153</v>
      </c>
      <c r="I3271" t="s">
        <v>136</v>
      </c>
      <c r="J3271" t="s">
        <v>137</v>
      </c>
      <c r="K3271" t="s">
        <v>138</v>
      </c>
      <c r="L3271" t="s">
        <v>9351</v>
      </c>
      <c r="M3271" t="s">
        <v>9352</v>
      </c>
      <c r="N3271">
        <v>6.1508333329999996</v>
      </c>
      <c r="O3271">
        <v>0</v>
      </c>
      <c r="P3271">
        <v>289</v>
      </c>
      <c r="Q3271">
        <v>11</v>
      </c>
      <c r="R3271">
        <v>34</v>
      </c>
      <c r="S3271">
        <v>14</v>
      </c>
      <c r="T3271">
        <v>65</v>
      </c>
      <c r="U3271">
        <v>4</v>
      </c>
      <c r="V3271">
        <v>0</v>
      </c>
      <c r="W3271">
        <v>0</v>
      </c>
      <c r="X3271">
        <v>463.95146179385176</v>
      </c>
      <c r="Y3271">
        <v>566.9070398169905</v>
      </c>
      <c r="Z3271">
        <v>75.083971640483767</v>
      </c>
      <c r="AA3271">
        <v>480.05414712009923</v>
      </c>
      <c r="AB3271">
        <v>407.28563135697834</v>
      </c>
      <c r="AC3271">
        <v>4392.2341212424462</v>
      </c>
      <c r="AD3271">
        <v>0</v>
      </c>
      <c r="AE3271">
        <v>6385.5163729708493</v>
      </c>
    </row>
    <row r="3272" spans="1:31" x14ac:dyDescent="0.3">
      <c r="A3272">
        <v>2716876</v>
      </c>
      <c r="B3272">
        <v>1</v>
      </c>
      <c r="C3272" t="s">
        <v>81</v>
      </c>
      <c r="D3272" t="s">
        <v>123</v>
      </c>
      <c r="E3272" t="s">
        <v>150</v>
      </c>
      <c r="F3272" t="s">
        <v>9353</v>
      </c>
      <c r="G3272" t="s">
        <v>152</v>
      </c>
      <c r="H3272" t="s">
        <v>153</v>
      </c>
      <c r="I3272" t="s">
        <v>136</v>
      </c>
      <c r="J3272" t="s">
        <v>137</v>
      </c>
      <c r="K3272" t="s">
        <v>138</v>
      </c>
      <c r="L3272" t="s">
        <v>9354</v>
      </c>
      <c r="M3272" t="s">
        <v>9355</v>
      </c>
      <c r="N3272">
        <v>0.62416666600000004</v>
      </c>
      <c r="O3272">
        <v>20</v>
      </c>
      <c r="P3272">
        <v>930</v>
      </c>
      <c r="Q3272">
        <v>423</v>
      </c>
      <c r="R3272">
        <v>221</v>
      </c>
      <c r="S3272">
        <v>28</v>
      </c>
      <c r="T3272">
        <v>65</v>
      </c>
      <c r="U3272">
        <v>3</v>
      </c>
      <c r="V3272">
        <v>0</v>
      </c>
      <c r="W3272">
        <v>6.0324988272696007</v>
      </c>
      <c r="X3272">
        <v>87.538541251039518</v>
      </c>
      <c r="Y3272">
        <v>128.29179702512732</v>
      </c>
      <c r="Z3272">
        <v>25.732763586059043</v>
      </c>
      <c r="AA3272">
        <v>42.764024626977779</v>
      </c>
      <c r="AB3272">
        <v>6.4111149970096255</v>
      </c>
      <c r="AC3272">
        <v>44.380598198513503</v>
      </c>
      <c r="AD3272">
        <v>0</v>
      </c>
      <c r="AE3272">
        <v>341.15133851199641</v>
      </c>
    </row>
    <row r="3273" spans="1:31" x14ac:dyDescent="0.3">
      <c r="A3273">
        <v>2716544</v>
      </c>
      <c r="B3273">
        <v>1</v>
      </c>
      <c r="C3273" t="s">
        <v>80</v>
      </c>
      <c r="D3273" t="s">
        <v>104</v>
      </c>
      <c r="E3273" t="s">
        <v>150</v>
      </c>
      <c r="F3273" t="s">
        <v>9356</v>
      </c>
      <c r="G3273" t="s">
        <v>152</v>
      </c>
      <c r="H3273" t="s">
        <v>153</v>
      </c>
      <c r="I3273" t="s">
        <v>136</v>
      </c>
      <c r="J3273" t="s">
        <v>137</v>
      </c>
      <c r="K3273" t="s">
        <v>138</v>
      </c>
      <c r="L3273" t="s">
        <v>9357</v>
      </c>
      <c r="M3273" t="s">
        <v>9358</v>
      </c>
      <c r="N3273">
        <v>2.4969444439999999</v>
      </c>
      <c r="O3273">
        <v>1</v>
      </c>
      <c r="P3273">
        <v>10</v>
      </c>
      <c r="Q3273">
        <v>21</v>
      </c>
      <c r="R3273">
        <v>50</v>
      </c>
      <c r="S3273">
        <v>13</v>
      </c>
      <c r="T3273">
        <v>9</v>
      </c>
      <c r="U3273">
        <v>7</v>
      </c>
      <c r="V3273">
        <v>0</v>
      </c>
      <c r="W3273">
        <v>1.3616562357882001</v>
      </c>
      <c r="X3273">
        <v>2.9429145690166707</v>
      </c>
      <c r="Y3273">
        <v>234.53232203811643</v>
      </c>
      <c r="Z3273">
        <v>2.8609348699049999</v>
      </c>
      <c r="AA3273">
        <v>218.6152872097812</v>
      </c>
      <c r="AB3273">
        <v>11.20433166868518</v>
      </c>
      <c r="AC3273">
        <v>2216.8038492203286</v>
      </c>
      <c r="AD3273">
        <v>0</v>
      </c>
      <c r="AE3273">
        <v>2688.3212958116214</v>
      </c>
    </row>
    <row r="3274" spans="1:31" x14ac:dyDescent="0.3">
      <c r="A3274">
        <v>2716166</v>
      </c>
      <c r="B3274">
        <v>1</v>
      </c>
      <c r="C3274" t="s">
        <v>81</v>
      </c>
      <c r="D3274" t="s">
        <v>128</v>
      </c>
      <c r="E3274" t="s">
        <v>150</v>
      </c>
      <c r="F3274" t="s">
        <v>2886</v>
      </c>
      <c r="G3274" t="s">
        <v>152</v>
      </c>
      <c r="H3274" t="s">
        <v>153</v>
      </c>
      <c r="I3274" t="s">
        <v>136</v>
      </c>
      <c r="J3274" t="s">
        <v>137</v>
      </c>
      <c r="K3274" t="s">
        <v>138</v>
      </c>
      <c r="L3274" t="s">
        <v>9359</v>
      </c>
      <c r="M3274" t="s">
        <v>9360</v>
      </c>
      <c r="N3274">
        <v>0.22527777700000001</v>
      </c>
      <c r="O3274">
        <v>7</v>
      </c>
      <c r="P3274">
        <v>1072</v>
      </c>
      <c r="Q3274">
        <v>14</v>
      </c>
      <c r="R3274">
        <v>15</v>
      </c>
      <c r="S3274">
        <v>14</v>
      </c>
      <c r="T3274">
        <v>130</v>
      </c>
      <c r="U3274">
        <v>0</v>
      </c>
      <c r="V3274">
        <v>0</v>
      </c>
      <c r="W3274">
        <v>0.27710042546666663</v>
      </c>
      <c r="X3274">
        <v>29.418656448134676</v>
      </c>
      <c r="Y3274">
        <v>1.5288930044266662</v>
      </c>
      <c r="Z3274">
        <v>2.6987761827624697</v>
      </c>
      <c r="AA3274">
        <v>54.814317235621516</v>
      </c>
      <c r="AB3274">
        <v>12.024808843025086</v>
      </c>
      <c r="AC3274">
        <v>0</v>
      </c>
      <c r="AD3274">
        <v>0</v>
      </c>
      <c r="AE3274">
        <v>100.76255213943708</v>
      </c>
    </row>
    <row r="3275" spans="1:31" x14ac:dyDescent="0.3">
      <c r="A3275">
        <v>2716308</v>
      </c>
      <c r="B3275">
        <v>1</v>
      </c>
      <c r="C3275" t="s">
        <v>80</v>
      </c>
      <c r="D3275" t="s">
        <v>101</v>
      </c>
      <c r="E3275" t="s">
        <v>156</v>
      </c>
      <c r="F3275" t="s">
        <v>9361</v>
      </c>
      <c r="G3275" t="s">
        <v>185</v>
      </c>
      <c r="H3275" t="s">
        <v>153</v>
      </c>
      <c r="I3275" t="s">
        <v>136</v>
      </c>
      <c r="J3275" t="s">
        <v>137</v>
      </c>
      <c r="K3275" t="s">
        <v>138</v>
      </c>
      <c r="L3275" t="s">
        <v>9362</v>
      </c>
      <c r="M3275" t="s">
        <v>9363</v>
      </c>
      <c r="N3275">
        <v>4.6752777769999998</v>
      </c>
      <c r="O3275">
        <v>0</v>
      </c>
      <c r="P3275">
        <v>0</v>
      </c>
      <c r="Q3275">
        <v>4</v>
      </c>
      <c r="R3275">
        <v>0</v>
      </c>
      <c r="S3275">
        <v>4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241.40171116467468</v>
      </c>
      <c r="Z3275">
        <v>0</v>
      </c>
      <c r="AA3275">
        <v>202.55567401456099</v>
      </c>
      <c r="AB3275">
        <v>0</v>
      </c>
      <c r="AC3275">
        <v>0</v>
      </c>
      <c r="AD3275">
        <v>0</v>
      </c>
      <c r="AE3275">
        <v>443.95738517923564</v>
      </c>
    </row>
    <row r="3276" spans="1:31" x14ac:dyDescent="0.3">
      <c r="A3276">
        <v>2715902</v>
      </c>
      <c r="B3276">
        <v>1</v>
      </c>
      <c r="C3276" t="s">
        <v>80</v>
      </c>
      <c r="D3276" t="s">
        <v>82</v>
      </c>
      <c r="E3276" t="s">
        <v>145</v>
      </c>
      <c r="F3276" t="s">
        <v>9364</v>
      </c>
      <c r="G3276" t="s">
        <v>147</v>
      </c>
      <c r="H3276" t="s">
        <v>135</v>
      </c>
      <c r="I3276" t="s">
        <v>136</v>
      </c>
      <c r="J3276" t="s">
        <v>137</v>
      </c>
      <c r="K3276" t="s">
        <v>138</v>
      </c>
      <c r="L3276" t="s">
        <v>9365</v>
      </c>
      <c r="M3276" t="s">
        <v>9366</v>
      </c>
      <c r="N3276">
        <v>1.9283333330000001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39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28.64123364627077</v>
      </c>
      <c r="AC3276">
        <v>0</v>
      </c>
      <c r="AD3276">
        <v>0</v>
      </c>
      <c r="AE3276">
        <v>28.64123364627077</v>
      </c>
    </row>
    <row r="3277" spans="1:31" x14ac:dyDescent="0.3">
      <c r="A3277">
        <v>2716735</v>
      </c>
      <c r="B3277">
        <v>1</v>
      </c>
      <c r="C3277" t="s">
        <v>80</v>
      </c>
      <c r="D3277" t="s">
        <v>90</v>
      </c>
      <c r="E3277" t="s">
        <v>156</v>
      </c>
      <c r="F3277" t="s">
        <v>9367</v>
      </c>
      <c r="G3277" t="s">
        <v>185</v>
      </c>
      <c r="H3277" t="s">
        <v>153</v>
      </c>
      <c r="I3277" t="s">
        <v>136</v>
      </c>
      <c r="J3277" t="s">
        <v>137</v>
      </c>
      <c r="K3277" t="s">
        <v>138</v>
      </c>
      <c r="L3277" t="s">
        <v>9368</v>
      </c>
      <c r="M3277" t="s">
        <v>9369</v>
      </c>
      <c r="N3277">
        <v>3.0608333330000002</v>
      </c>
      <c r="O3277">
        <v>0</v>
      </c>
      <c r="P3277">
        <v>165</v>
      </c>
      <c r="Q3277">
        <v>0</v>
      </c>
      <c r="R3277">
        <v>0</v>
      </c>
      <c r="S3277">
        <v>0</v>
      </c>
      <c r="T3277">
        <v>8</v>
      </c>
      <c r="U3277">
        <v>0</v>
      </c>
      <c r="V3277">
        <v>0</v>
      </c>
      <c r="W3277">
        <v>0</v>
      </c>
      <c r="X3277">
        <v>115.74651449420556</v>
      </c>
      <c r="Y3277">
        <v>0</v>
      </c>
      <c r="Z3277">
        <v>0</v>
      </c>
      <c r="AA3277">
        <v>0</v>
      </c>
      <c r="AB3277">
        <v>12.652424506137601</v>
      </c>
      <c r="AC3277">
        <v>0</v>
      </c>
      <c r="AD3277">
        <v>0</v>
      </c>
      <c r="AE3277">
        <v>128.39893900034315</v>
      </c>
    </row>
    <row r="3278" spans="1:31" x14ac:dyDescent="0.3">
      <c r="A3278">
        <v>2716048</v>
      </c>
      <c r="B3278">
        <v>1</v>
      </c>
      <c r="C3278" t="s">
        <v>81</v>
      </c>
      <c r="D3278" t="s">
        <v>125</v>
      </c>
      <c r="E3278" t="s">
        <v>156</v>
      </c>
      <c r="F3278" t="s">
        <v>9370</v>
      </c>
      <c r="G3278" t="s">
        <v>300</v>
      </c>
      <c r="H3278" t="s">
        <v>153</v>
      </c>
      <c r="I3278" t="s">
        <v>136</v>
      </c>
      <c r="J3278" t="s">
        <v>137</v>
      </c>
      <c r="K3278" t="s">
        <v>210</v>
      </c>
      <c r="L3278" t="s">
        <v>9371</v>
      </c>
      <c r="M3278" t="s">
        <v>9372</v>
      </c>
      <c r="N3278">
        <v>1.9541666660000001</v>
      </c>
      <c r="O3278">
        <v>0</v>
      </c>
      <c r="P3278">
        <v>4</v>
      </c>
      <c r="Q3278">
        <v>2</v>
      </c>
      <c r="R3278">
        <v>20</v>
      </c>
      <c r="S3278">
        <v>0</v>
      </c>
      <c r="T3278">
        <v>78</v>
      </c>
      <c r="U3278">
        <v>3</v>
      </c>
      <c r="V3278">
        <v>1</v>
      </c>
      <c r="W3278">
        <v>0</v>
      </c>
      <c r="X3278">
        <v>0.78764559862059014</v>
      </c>
      <c r="Y3278">
        <v>0</v>
      </c>
      <c r="Z3278">
        <v>1.0034335049725001</v>
      </c>
      <c r="AA3278">
        <v>0</v>
      </c>
      <c r="AB3278">
        <v>93.264066043503362</v>
      </c>
      <c r="AC3278">
        <v>196.54203959066879</v>
      </c>
      <c r="AD3278">
        <v>238.20402605485828</v>
      </c>
      <c r="AE3278">
        <v>529.80121079262358</v>
      </c>
    </row>
    <row r="3279" spans="1:31" x14ac:dyDescent="0.3">
      <c r="A3279">
        <v>2715948</v>
      </c>
      <c r="B3279">
        <v>1</v>
      </c>
      <c r="C3279" t="s">
        <v>81</v>
      </c>
      <c r="D3279" t="s">
        <v>118</v>
      </c>
      <c r="E3279" t="s">
        <v>145</v>
      </c>
      <c r="F3279" t="s">
        <v>9373</v>
      </c>
      <c r="G3279" t="s">
        <v>230</v>
      </c>
      <c r="H3279" t="s">
        <v>135</v>
      </c>
      <c r="I3279" t="s">
        <v>136</v>
      </c>
      <c r="J3279" t="s">
        <v>137</v>
      </c>
      <c r="K3279" t="s">
        <v>138</v>
      </c>
      <c r="L3279" t="s">
        <v>9374</v>
      </c>
      <c r="M3279" t="s">
        <v>9375</v>
      </c>
      <c r="N3279">
        <v>3.5947222220000001</v>
      </c>
      <c r="O3279">
        <v>0</v>
      </c>
      <c r="P3279">
        <v>1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0.17104451978777749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0.17104451978777749</v>
      </c>
    </row>
    <row r="3280" spans="1:31" x14ac:dyDescent="0.3">
      <c r="A3280">
        <v>2716635</v>
      </c>
      <c r="B3280">
        <v>1</v>
      </c>
      <c r="C3280" t="s">
        <v>80</v>
      </c>
      <c r="D3280" t="s">
        <v>101</v>
      </c>
      <c r="E3280" t="s">
        <v>213</v>
      </c>
      <c r="F3280" t="s">
        <v>9376</v>
      </c>
      <c r="G3280" t="s">
        <v>170</v>
      </c>
      <c r="H3280" t="s">
        <v>153</v>
      </c>
      <c r="I3280" t="s">
        <v>136</v>
      </c>
      <c r="J3280" t="s">
        <v>137</v>
      </c>
      <c r="K3280" t="s">
        <v>138</v>
      </c>
      <c r="L3280" t="s">
        <v>9377</v>
      </c>
      <c r="M3280" t="s">
        <v>9378</v>
      </c>
      <c r="N3280">
        <v>0.91249999999999998</v>
      </c>
      <c r="O3280">
        <v>9</v>
      </c>
      <c r="P3280">
        <v>15</v>
      </c>
      <c r="Q3280">
        <v>8</v>
      </c>
      <c r="R3280">
        <v>3</v>
      </c>
      <c r="S3280">
        <v>6</v>
      </c>
      <c r="T3280">
        <v>1</v>
      </c>
      <c r="U3280">
        <v>0</v>
      </c>
      <c r="V3280">
        <v>0</v>
      </c>
      <c r="W3280">
        <v>2.5816016735944003</v>
      </c>
      <c r="X3280">
        <v>2.5733608049702323</v>
      </c>
      <c r="Y3280">
        <v>48.544210040039978</v>
      </c>
      <c r="Z3280">
        <v>0.4325143879464774</v>
      </c>
      <c r="AA3280">
        <v>241.94690566275105</v>
      </c>
      <c r="AB3280">
        <v>0.27393608569017247</v>
      </c>
      <c r="AC3280">
        <v>0</v>
      </c>
      <c r="AD3280">
        <v>0</v>
      </c>
      <c r="AE3280">
        <v>296.35252865499234</v>
      </c>
    </row>
    <row r="3281" spans="1:31" x14ac:dyDescent="0.3">
      <c r="A3281">
        <v>2716821</v>
      </c>
      <c r="B3281">
        <v>1</v>
      </c>
      <c r="C3281" t="s">
        <v>81</v>
      </c>
      <c r="D3281" t="s">
        <v>112</v>
      </c>
      <c r="E3281" t="s">
        <v>156</v>
      </c>
      <c r="F3281" t="s">
        <v>9379</v>
      </c>
      <c r="G3281" t="s">
        <v>152</v>
      </c>
      <c r="H3281" t="s">
        <v>153</v>
      </c>
      <c r="I3281" t="s">
        <v>136</v>
      </c>
      <c r="J3281" t="s">
        <v>137</v>
      </c>
      <c r="K3281" t="s">
        <v>138</v>
      </c>
      <c r="L3281" t="s">
        <v>9380</v>
      </c>
      <c r="M3281" t="s">
        <v>9381</v>
      </c>
      <c r="N3281">
        <v>4.8363888880000001</v>
      </c>
      <c r="O3281">
        <v>0</v>
      </c>
      <c r="P3281">
        <v>331</v>
      </c>
      <c r="Q3281">
        <v>0</v>
      </c>
      <c r="R3281">
        <v>0</v>
      </c>
      <c r="S3281">
        <v>0</v>
      </c>
      <c r="T3281">
        <v>130</v>
      </c>
      <c r="U3281">
        <v>0</v>
      </c>
      <c r="V3281">
        <v>0</v>
      </c>
      <c r="W3281">
        <v>0</v>
      </c>
      <c r="X3281">
        <v>272.06423795511</v>
      </c>
      <c r="Y3281">
        <v>0</v>
      </c>
      <c r="Z3281">
        <v>0</v>
      </c>
      <c r="AA3281">
        <v>0</v>
      </c>
      <c r="AB3281">
        <v>210.41590522782005</v>
      </c>
      <c r="AC3281">
        <v>0</v>
      </c>
      <c r="AD3281">
        <v>0</v>
      </c>
      <c r="AE3281">
        <v>482.48014318293008</v>
      </c>
    </row>
    <row r="3282" spans="1:31" x14ac:dyDescent="0.3">
      <c r="A3282">
        <v>2716134</v>
      </c>
      <c r="B3282">
        <v>1</v>
      </c>
      <c r="C3282" t="s">
        <v>80</v>
      </c>
      <c r="D3282" t="s">
        <v>100</v>
      </c>
      <c r="E3282" t="s">
        <v>156</v>
      </c>
      <c r="F3282" t="s">
        <v>9382</v>
      </c>
      <c r="G3282" t="s">
        <v>185</v>
      </c>
      <c r="H3282" t="s">
        <v>153</v>
      </c>
      <c r="I3282" t="s">
        <v>136</v>
      </c>
      <c r="J3282" t="s">
        <v>137</v>
      </c>
      <c r="K3282" t="s">
        <v>138</v>
      </c>
      <c r="L3282" t="s">
        <v>9383</v>
      </c>
      <c r="M3282" t="s">
        <v>9384</v>
      </c>
      <c r="N3282">
        <v>3.0522222220000002</v>
      </c>
      <c r="O3282">
        <v>0</v>
      </c>
      <c r="P3282">
        <v>56</v>
      </c>
      <c r="Q3282">
        <v>3</v>
      </c>
      <c r="R3282">
        <v>116</v>
      </c>
      <c r="S3282">
        <v>2</v>
      </c>
      <c r="T3282">
        <v>22</v>
      </c>
      <c r="U3282">
        <v>0</v>
      </c>
      <c r="V3282">
        <v>0</v>
      </c>
      <c r="W3282">
        <v>0</v>
      </c>
      <c r="X3282">
        <v>44.864902060710314</v>
      </c>
      <c r="Y3282">
        <v>204.97470977238558</v>
      </c>
      <c r="Z3282">
        <v>268.68655453051667</v>
      </c>
      <c r="AA3282">
        <v>129.98536376356768</v>
      </c>
      <c r="AB3282">
        <v>52.059037351893743</v>
      </c>
      <c r="AC3282">
        <v>0</v>
      </c>
      <c r="AD3282">
        <v>0</v>
      </c>
      <c r="AE3282">
        <v>700.57056747907393</v>
      </c>
    </row>
    <row r="3283" spans="1:31" x14ac:dyDescent="0.3">
      <c r="A3283">
        <v>2716025</v>
      </c>
      <c r="B3283">
        <v>1</v>
      </c>
      <c r="C3283" t="s">
        <v>80</v>
      </c>
      <c r="D3283" t="s">
        <v>103</v>
      </c>
      <c r="E3283" t="s">
        <v>200</v>
      </c>
      <c r="F3283" t="s">
        <v>9385</v>
      </c>
      <c r="G3283" t="s">
        <v>578</v>
      </c>
      <c r="H3283" t="s">
        <v>135</v>
      </c>
      <c r="I3283" t="s">
        <v>136</v>
      </c>
      <c r="J3283" t="s">
        <v>137</v>
      </c>
      <c r="K3283" t="s">
        <v>138</v>
      </c>
      <c r="L3283" t="s">
        <v>9386</v>
      </c>
      <c r="M3283" t="s">
        <v>9387</v>
      </c>
      <c r="N3283">
        <v>1.3574999999999999</v>
      </c>
      <c r="O3283">
        <v>0</v>
      </c>
      <c r="P3283">
        <v>17</v>
      </c>
      <c r="Q3283">
        <v>0</v>
      </c>
      <c r="R3283">
        <v>0</v>
      </c>
      <c r="S3283">
        <v>0</v>
      </c>
      <c r="T3283">
        <v>1</v>
      </c>
      <c r="U3283">
        <v>0</v>
      </c>
      <c r="V3283">
        <v>0</v>
      </c>
      <c r="W3283">
        <v>0</v>
      </c>
      <c r="X3283">
        <v>4.2477452555695674</v>
      </c>
      <c r="Y3283">
        <v>0</v>
      </c>
      <c r="Z3283">
        <v>0</v>
      </c>
      <c r="AA3283">
        <v>0</v>
      </c>
      <c r="AB3283">
        <v>2.1062373310674998</v>
      </c>
      <c r="AC3283">
        <v>0</v>
      </c>
      <c r="AD3283">
        <v>0</v>
      </c>
      <c r="AE3283">
        <v>6.3539825866370672</v>
      </c>
    </row>
    <row r="3284" spans="1:31" x14ac:dyDescent="0.3">
      <c r="A3284">
        <v>2715942</v>
      </c>
      <c r="B3284">
        <v>1</v>
      </c>
      <c r="C3284" t="s">
        <v>80</v>
      </c>
      <c r="D3284" t="s">
        <v>82</v>
      </c>
      <c r="E3284" t="s">
        <v>161</v>
      </c>
      <c r="F3284" t="s">
        <v>9388</v>
      </c>
      <c r="G3284" t="s">
        <v>409</v>
      </c>
      <c r="H3284" t="s">
        <v>135</v>
      </c>
      <c r="I3284" t="s">
        <v>136</v>
      </c>
      <c r="J3284" t="s">
        <v>137</v>
      </c>
      <c r="K3284" t="s">
        <v>138</v>
      </c>
      <c r="L3284" t="s">
        <v>9389</v>
      </c>
      <c r="M3284" t="s">
        <v>9390</v>
      </c>
      <c r="N3284">
        <v>4.8505555549999997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1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2.0469278495005918</v>
      </c>
      <c r="AC3284">
        <v>0</v>
      </c>
      <c r="AD3284">
        <v>0</v>
      </c>
      <c r="AE3284">
        <v>2.0469278495005918</v>
      </c>
    </row>
    <row r="3285" spans="1:31" x14ac:dyDescent="0.3">
      <c r="A3285">
        <v>2716775</v>
      </c>
      <c r="B3285">
        <v>1</v>
      </c>
      <c r="C3285" t="s">
        <v>80</v>
      </c>
      <c r="D3285" t="s">
        <v>105</v>
      </c>
      <c r="E3285" t="s">
        <v>145</v>
      </c>
      <c r="F3285" t="s">
        <v>9391</v>
      </c>
      <c r="G3285" t="s">
        <v>181</v>
      </c>
      <c r="H3285" t="s">
        <v>135</v>
      </c>
      <c r="I3285" t="s">
        <v>136</v>
      </c>
      <c r="J3285" t="s">
        <v>137</v>
      </c>
      <c r="K3285" t="s">
        <v>138</v>
      </c>
      <c r="L3285" t="s">
        <v>9392</v>
      </c>
      <c r="M3285" t="s">
        <v>9393</v>
      </c>
      <c r="N3285">
        <v>2.3066666659999999</v>
      </c>
      <c r="O3285">
        <v>0</v>
      </c>
      <c r="P3285">
        <v>9</v>
      </c>
      <c r="Q3285">
        <v>0</v>
      </c>
      <c r="R3285">
        <v>0</v>
      </c>
      <c r="S3285">
        <v>0</v>
      </c>
      <c r="T3285">
        <v>2</v>
      </c>
      <c r="U3285">
        <v>0</v>
      </c>
      <c r="V3285">
        <v>0</v>
      </c>
      <c r="W3285">
        <v>0</v>
      </c>
      <c r="X3285">
        <v>4.5653444127829497</v>
      </c>
      <c r="Y3285">
        <v>0</v>
      </c>
      <c r="Z3285">
        <v>0</v>
      </c>
      <c r="AA3285">
        <v>0</v>
      </c>
      <c r="AB3285">
        <v>0.59988246135503087</v>
      </c>
      <c r="AC3285">
        <v>0</v>
      </c>
      <c r="AD3285">
        <v>0</v>
      </c>
      <c r="AE3285">
        <v>5.1652268741379803</v>
      </c>
    </row>
    <row r="3286" spans="1:31" x14ac:dyDescent="0.3">
      <c r="A3286">
        <v>2716629</v>
      </c>
      <c r="B3286">
        <v>1</v>
      </c>
      <c r="C3286" t="s">
        <v>81</v>
      </c>
      <c r="D3286" t="s">
        <v>118</v>
      </c>
      <c r="E3286" t="s">
        <v>213</v>
      </c>
      <c r="F3286" t="s">
        <v>1524</v>
      </c>
      <c r="G3286" t="s">
        <v>152</v>
      </c>
      <c r="H3286" t="s">
        <v>153</v>
      </c>
      <c r="I3286" t="s">
        <v>136</v>
      </c>
      <c r="J3286" t="s">
        <v>137</v>
      </c>
      <c r="K3286" t="s">
        <v>138</v>
      </c>
      <c r="L3286" t="s">
        <v>9394</v>
      </c>
      <c r="M3286" t="s">
        <v>9395</v>
      </c>
      <c r="N3286">
        <v>0.56805555500000005</v>
      </c>
      <c r="O3286">
        <v>17</v>
      </c>
      <c r="P3286">
        <v>287</v>
      </c>
      <c r="Q3286">
        <v>77</v>
      </c>
      <c r="R3286">
        <v>11</v>
      </c>
      <c r="S3286">
        <v>24</v>
      </c>
      <c r="T3286">
        <v>14</v>
      </c>
      <c r="U3286">
        <v>6</v>
      </c>
      <c r="V3286">
        <v>0</v>
      </c>
      <c r="W3286">
        <v>3.095390622928321</v>
      </c>
      <c r="X3286">
        <v>34.541422639264361</v>
      </c>
      <c r="Y3286">
        <v>39.462664180854425</v>
      </c>
      <c r="Z3286">
        <v>2.4053128022787501E-2</v>
      </c>
      <c r="AA3286">
        <v>57.301917390205112</v>
      </c>
      <c r="AB3286">
        <v>8.8879161103308242</v>
      </c>
      <c r="AC3286">
        <v>240.48458829127955</v>
      </c>
      <c r="AD3286">
        <v>0</v>
      </c>
      <c r="AE3286">
        <v>383.79795236288538</v>
      </c>
    </row>
    <row r="3287" spans="1:31" x14ac:dyDescent="0.3">
      <c r="A3287">
        <v>2715988</v>
      </c>
      <c r="B3287">
        <v>1</v>
      </c>
      <c r="C3287" t="s">
        <v>80</v>
      </c>
      <c r="D3287" t="s">
        <v>97</v>
      </c>
      <c r="E3287" t="s">
        <v>156</v>
      </c>
      <c r="F3287" t="s">
        <v>9396</v>
      </c>
      <c r="G3287" t="s">
        <v>152</v>
      </c>
      <c r="H3287" t="s">
        <v>153</v>
      </c>
      <c r="I3287" t="s">
        <v>136</v>
      </c>
      <c r="J3287" t="s">
        <v>137</v>
      </c>
      <c r="K3287" t="s">
        <v>138</v>
      </c>
      <c r="L3287" t="s">
        <v>9397</v>
      </c>
      <c r="M3287" t="s">
        <v>9398</v>
      </c>
      <c r="N3287">
        <v>2.4024999999999999</v>
      </c>
      <c r="O3287">
        <v>0</v>
      </c>
      <c r="P3287">
        <v>1161</v>
      </c>
      <c r="Q3287">
        <v>0</v>
      </c>
      <c r="R3287">
        <v>1</v>
      </c>
      <c r="S3287">
        <v>0</v>
      </c>
      <c r="T3287">
        <v>141</v>
      </c>
      <c r="U3287">
        <v>0</v>
      </c>
      <c r="V3287">
        <v>0</v>
      </c>
      <c r="W3287">
        <v>0</v>
      </c>
      <c r="X3287">
        <v>816.77697238024166</v>
      </c>
      <c r="Y3287">
        <v>0</v>
      </c>
      <c r="Z3287">
        <v>0</v>
      </c>
      <c r="AA3287">
        <v>0</v>
      </c>
      <c r="AB3287">
        <v>370.77666249203207</v>
      </c>
      <c r="AC3287">
        <v>0</v>
      </c>
      <c r="AD3287">
        <v>0</v>
      </c>
      <c r="AE3287">
        <v>1187.5536348722737</v>
      </c>
    </row>
    <row r="3288" spans="1:31" x14ac:dyDescent="0.3">
      <c r="A3288">
        <v>2715839</v>
      </c>
      <c r="B3288">
        <v>1</v>
      </c>
      <c r="C3288" t="s">
        <v>80</v>
      </c>
      <c r="D3288" t="s">
        <v>86</v>
      </c>
      <c r="E3288" t="s">
        <v>145</v>
      </c>
      <c r="F3288" t="s">
        <v>9399</v>
      </c>
      <c r="G3288" t="s">
        <v>147</v>
      </c>
      <c r="H3288" t="s">
        <v>135</v>
      </c>
      <c r="I3288" t="s">
        <v>136</v>
      </c>
      <c r="J3288" t="s">
        <v>137</v>
      </c>
      <c r="K3288" t="s">
        <v>138</v>
      </c>
      <c r="L3288" t="s">
        <v>9400</v>
      </c>
      <c r="M3288" t="s">
        <v>9401</v>
      </c>
      <c r="N3288">
        <v>1.848333333</v>
      </c>
      <c r="O3288">
        <v>0</v>
      </c>
      <c r="P3288">
        <v>1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3.8005663398359806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3.8005663398359806</v>
      </c>
    </row>
    <row r="3289" spans="1:31" x14ac:dyDescent="0.3">
      <c r="A3289">
        <v>2716031</v>
      </c>
      <c r="B3289">
        <v>1</v>
      </c>
      <c r="C3289" t="s">
        <v>80</v>
      </c>
      <c r="D3289" t="s">
        <v>96</v>
      </c>
      <c r="E3289" t="s">
        <v>150</v>
      </c>
      <c r="F3289" t="s">
        <v>9402</v>
      </c>
      <c r="G3289" t="s">
        <v>152</v>
      </c>
      <c r="H3289" t="s">
        <v>153</v>
      </c>
      <c r="I3289" t="s">
        <v>136</v>
      </c>
      <c r="J3289" t="s">
        <v>137</v>
      </c>
      <c r="K3289" t="s">
        <v>138</v>
      </c>
      <c r="L3289" t="s">
        <v>9403</v>
      </c>
      <c r="M3289" t="s">
        <v>9404</v>
      </c>
      <c r="N3289">
        <v>1.295833333</v>
      </c>
      <c r="O3289">
        <v>0</v>
      </c>
      <c r="P3289">
        <v>129</v>
      </c>
      <c r="Q3289">
        <v>0</v>
      </c>
      <c r="R3289">
        <v>2</v>
      </c>
      <c r="S3289">
        <v>0</v>
      </c>
      <c r="T3289">
        <v>48</v>
      </c>
      <c r="U3289">
        <v>0</v>
      </c>
      <c r="V3289">
        <v>0</v>
      </c>
      <c r="W3289">
        <v>0</v>
      </c>
      <c r="X3289">
        <v>72.74451564866628</v>
      </c>
      <c r="Y3289">
        <v>0</v>
      </c>
      <c r="Z3289">
        <v>4.2500008907474997E-2</v>
      </c>
      <c r="AA3289">
        <v>0</v>
      </c>
      <c r="AB3289">
        <v>164.68181891810289</v>
      </c>
      <c r="AC3289">
        <v>0</v>
      </c>
      <c r="AD3289">
        <v>0</v>
      </c>
      <c r="AE3289">
        <v>237.46883457567665</v>
      </c>
    </row>
    <row r="3290" spans="1:31" x14ac:dyDescent="0.3">
      <c r="A3290">
        <v>2716280</v>
      </c>
      <c r="B3290">
        <v>1</v>
      </c>
      <c r="C3290" t="s">
        <v>81</v>
      </c>
      <c r="D3290" t="s">
        <v>119</v>
      </c>
      <c r="E3290" t="s">
        <v>161</v>
      </c>
      <c r="F3290" t="s">
        <v>9405</v>
      </c>
      <c r="G3290" t="s">
        <v>170</v>
      </c>
      <c r="H3290" t="s">
        <v>135</v>
      </c>
      <c r="I3290" t="s">
        <v>136</v>
      </c>
      <c r="J3290" t="s">
        <v>137</v>
      </c>
      <c r="K3290" t="s">
        <v>138</v>
      </c>
      <c r="L3290" t="s">
        <v>9406</v>
      </c>
      <c r="M3290" t="s">
        <v>9407</v>
      </c>
      <c r="N3290">
        <v>1.282777777</v>
      </c>
      <c r="O3290">
        <v>0</v>
      </c>
      <c r="P3290">
        <v>24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3.3592499647416325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3.3592499647416325</v>
      </c>
    </row>
    <row r="3291" spans="1:31" x14ac:dyDescent="0.3">
      <c r="A3291">
        <v>2716672</v>
      </c>
      <c r="B3291">
        <v>1</v>
      </c>
      <c r="C3291" t="s">
        <v>80</v>
      </c>
      <c r="D3291" t="s">
        <v>84</v>
      </c>
      <c r="E3291" t="s">
        <v>200</v>
      </c>
      <c r="F3291" t="s">
        <v>9408</v>
      </c>
      <c r="G3291" t="s">
        <v>543</v>
      </c>
      <c r="H3291" t="s">
        <v>135</v>
      </c>
      <c r="I3291" t="s">
        <v>136</v>
      </c>
      <c r="J3291" t="s">
        <v>137</v>
      </c>
      <c r="K3291" t="s">
        <v>138</v>
      </c>
      <c r="L3291" t="s">
        <v>9409</v>
      </c>
      <c r="M3291" t="s">
        <v>9410</v>
      </c>
      <c r="N3291">
        <v>4.4013888879999996</v>
      </c>
      <c r="O3291">
        <v>0</v>
      </c>
      <c r="P3291">
        <v>61</v>
      </c>
      <c r="Q3291">
        <v>0</v>
      </c>
      <c r="R3291">
        <v>0</v>
      </c>
      <c r="S3291">
        <v>0</v>
      </c>
      <c r="T3291">
        <v>3</v>
      </c>
      <c r="U3291">
        <v>0</v>
      </c>
      <c r="V3291">
        <v>0</v>
      </c>
      <c r="W3291">
        <v>0</v>
      </c>
      <c r="X3291">
        <v>45.052431374596999</v>
      </c>
      <c r="Y3291">
        <v>0</v>
      </c>
      <c r="Z3291">
        <v>0</v>
      </c>
      <c r="AA3291">
        <v>0</v>
      </c>
      <c r="AB3291">
        <v>48.32155782981301</v>
      </c>
      <c r="AC3291">
        <v>0</v>
      </c>
      <c r="AD3291">
        <v>0</v>
      </c>
      <c r="AE3291">
        <v>93.373989204410009</v>
      </c>
    </row>
    <row r="3292" spans="1:31" x14ac:dyDescent="0.3">
      <c r="A3292">
        <v>2715885</v>
      </c>
      <c r="B3292">
        <v>1</v>
      </c>
      <c r="C3292" t="s">
        <v>80</v>
      </c>
      <c r="D3292" t="s">
        <v>94</v>
      </c>
      <c r="E3292" t="s">
        <v>145</v>
      </c>
      <c r="F3292" t="s">
        <v>9411</v>
      </c>
      <c r="G3292" t="s">
        <v>181</v>
      </c>
      <c r="H3292" t="s">
        <v>135</v>
      </c>
      <c r="I3292" t="s">
        <v>136</v>
      </c>
      <c r="J3292" t="s">
        <v>137</v>
      </c>
      <c r="K3292" t="s">
        <v>138</v>
      </c>
      <c r="L3292" t="s">
        <v>9412</v>
      </c>
      <c r="M3292" t="s">
        <v>9413</v>
      </c>
      <c r="N3292">
        <v>2.0308333329999999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1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4.8548610484356569</v>
      </c>
      <c r="AC3292">
        <v>0</v>
      </c>
      <c r="AD3292">
        <v>0</v>
      </c>
      <c r="AE3292">
        <v>4.8548610484356569</v>
      </c>
    </row>
    <row r="3293" spans="1:31" x14ac:dyDescent="0.3">
      <c r="A3293">
        <v>2716815</v>
      </c>
      <c r="B3293">
        <v>1</v>
      </c>
      <c r="C3293" t="s">
        <v>81</v>
      </c>
      <c r="D3293" t="s">
        <v>123</v>
      </c>
      <c r="E3293" t="s">
        <v>150</v>
      </c>
      <c r="F3293" t="s">
        <v>9353</v>
      </c>
      <c r="G3293" t="s">
        <v>152</v>
      </c>
      <c r="H3293" t="s">
        <v>153</v>
      </c>
      <c r="I3293" t="s">
        <v>136</v>
      </c>
      <c r="J3293" t="s">
        <v>137</v>
      </c>
      <c r="K3293" t="s">
        <v>138</v>
      </c>
      <c r="L3293" t="s">
        <v>9414</v>
      </c>
      <c r="M3293" t="s">
        <v>9415</v>
      </c>
      <c r="N3293">
        <v>0.28083333300000002</v>
      </c>
      <c r="O3293">
        <v>20</v>
      </c>
      <c r="P3293">
        <v>930</v>
      </c>
      <c r="Q3293">
        <v>423</v>
      </c>
      <c r="R3293">
        <v>221</v>
      </c>
      <c r="S3293">
        <v>28</v>
      </c>
      <c r="T3293">
        <v>65</v>
      </c>
      <c r="U3293">
        <v>3</v>
      </c>
      <c r="V3293">
        <v>0</v>
      </c>
      <c r="W3293">
        <v>3.4408848219154504</v>
      </c>
      <c r="X3293">
        <v>45.012222992488844</v>
      </c>
      <c r="Y3293">
        <v>57.655122769463098</v>
      </c>
      <c r="Z3293">
        <v>12.383106531724982</v>
      </c>
      <c r="AA3293">
        <v>21.177426069114837</v>
      </c>
      <c r="AB3293">
        <v>3.3772970755541878</v>
      </c>
      <c r="AC3293">
        <v>22.276391894699998</v>
      </c>
      <c r="AD3293">
        <v>0</v>
      </c>
      <c r="AE3293">
        <v>165.32245215496141</v>
      </c>
    </row>
    <row r="3294" spans="1:31" x14ac:dyDescent="0.3">
      <c r="A3294">
        <v>2716483</v>
      </c>
      <c r="B3294">
        <v>1</v>
      </c>
      <c r="C3294" t="s">
        <v>80</v>
      </c>
      <c r="D3294" t="s">
        <v>103</v>
      </c>
      <c r="E3294" t="s">
        <v>156</v>
      </c>
      <c r="F3294" t="s">
        <v>9416</v>
      </c>
      <c r="G3294" t="s">
        <v>152</v>
      </c>
      <c r="H3294" t="s">
        <v>153</v>
      </c>
      <c r="I3294" t="s">
        <v>136</v>
      </c>
      <c r="J3294" t="s">
        <v>137</v>
      </c>
      <c r="K3294" t="s">
        <v>138</v>
      </c>
      <c r="L3294" t="s">
        <v>9417</v>
      </c>
      <c r="M3294" t="s">
        <v>9418</v>
      </c>
      <c r="N3294">
        <v>0.169444444</v>
      </c>
      <c r="O3294">
        <v>0</v>
      </c>
      <c r="P3294">
        <v>0</v>
      </c>
      <c r="Q3294">
        <v>0</v>
      </c>
      <c r="R3294">
        <v>0</v>
      </c>
      <c r="S3294">
        <v>3</v>
      </c>
      <c r="T3294">
        <v>1</v>
      </c>
      <c r="U3294">
        <v>7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0.64652399705000008</v>
      </c>
      <c r="AB3294">
        <v>0</v>
      </c>
      <c r="AC3294">
        <v>70.470711306440677</v>
      </c>
      <c r="AD3294">
        <v>0</v>
      </c>
      <c r="AE3294">
        <v>71.117235303490673</v>
      </c>
    </row>
    <row r="3295" spans="1:31" x14ac:dyDescent="0.3">
      <c r="A3295">
        <v>2715819</v>
      </c>
      <c r="B3295">
        <v>1</v>
      </c>
      <c r="C3295" t="s">
        <v>80</v>
      </c>
      <c r="D3295" t="s">
        <v>107</v>
      </c>
      <c r="E3295" t="s">
        <v>150</v>
      </c>
      <c r="F3295" t="s">
        <v>2587</v>
      </c>
      <c r="G3295" t="s">
        <v>152</v>
      </c>
      <c r="H3295" t="s">
        <v>153</v>
      </c>
      <c r="I3295" t="s">
        <v>136</v>
      </c>
      <c r="J3295" t="s">
        <v>137</v>
      </c>
      <c r="K3295" t="s">
        <v>138</v>
      </c>
      <c r="L3295" t="s">
        <v>9419</v>
      </c>
      <c r="M3295" t="s">
        <v>9420</v>
      </c>
      <c r="N3295">
        <v>0.30249999999999999</v>
      </c>
      <c r="O3295">
        <v>0</v>
      </c>
      <c r="P3295">
        <v>5425</v>
      </c>
      <c r="Q3295">
        <v>0</v>
      </c>
      <c r="R3295">
        <v>2</v>
      </c>
      <c r="S3295">
        <v>0</v>
      </c>
      <c r="T3295">
        <v>536</v>
      </c>
      <c r="U3295">
        <v>0</v>
      </c>
      <c r="V3295">
        <v>0</v>
      </c>
      <c r="W3295">
        <v>0</v>
      </c>
      <c r="X3295">
        <v>226.27174762147584</v>
      </c>
      <c r="Y3295">
        <v>0</v>
      </c>
      <c r="Z3295">
        <v>0.10882288260112499</v>
      </c>
      <c r="AA3295">
        <v>0</v>
      </c>
      <c r="AB3295">
        <v>138.76941228954999</v>
      </c>
      <c r="AC3295">
        <v>0</v>
      </c>
      <c r="AD3295">
        <v>0</v>
      </c>
      <c r="AE3295">
        <v>365.14998279362692</v>
      </c>
    </row>
    <row r="3296" spans="1:31" x14ac:dyDescent="0.3">
      <c r="A3296">
        <v>2716864</v>
      </c>
      <c r="B3296">
        <v>1</v>
      </c>
      <c r="C3296" t="s">
        <v>80</v>
      </c>
      <c r="D3296" t="s">
        <v>94</v>
      </c>
      <c r="E3296" t="s">
        <v>132</v>
      </c>
      <c r="F3296" t="s">
        <v>9421</v>
      </c>
      <c r="G3296" t="s">
        <v>170</v>
      </c>
      <c r="H3296" t="s">
        <v>135</v>
      </c>
      <c r="I3296" t="s">
        <v>136</v>
      </c>
      <c r="J3296" t="s">
        <v>137</v>
      </c>
      <c r="K3296" t="s">
        <v>138</v>
      </c>
      <c r="L3296" t="s">
        <v>9422</v>
      </c>
      <c r="M3296" t="s">
        <v>9423</v>
      </c>
      <c r="N3296">
        <v>0.76194444400000005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58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21.002536558372622</v>
      </c>
      <c r="AC3296">
        <v>0</v>
      </c>
      <c r="AD3296">
        <v>0</v>
      </c>
      <c r="AE3296">
        <v>21.002536558372622</v>
      </c>
    </row>
    <row r="3297" spans="1:31" x14ac:dyDescent="0.3">
      <c r="A3297">
        <v>2715842</v>
      </c>
      <c r="B3297">
        <v>1</v>
      </c>
      <c r="C3297" t="s">
        <v>81</v>
      </c>
      <c r="D3297" t="s">
        <v>120</v>
      </c>
      <c r="E3297" t="s">
        <v>150</v>
      </c>
      <c r="F3297" t="s">
        <v>5934</v>
      </c>
      <c r="G3297" t="s">
        <v>152</v>
      </c>
      <c r="H3297" t="s">
        <v>153</v>
      </c>
      <c r="I3297" t="s">
        <v>136</v>
      </c>
      <c r="J3297" t="s">
        <v>137</v>
      </c>
      <c r="K3297" t="s">
        <v>138</v>
      </c>
      <c r="L3297" t="s">
        <v>9424</v>
      </c>
      <c r="M3297" t="s">
        <v>9425</v>
      </c>
      <c r="N3297">
        <v>0.50916666600000005</v>
      </c>
      <c r="O3297">
        <v>7</v>
      </c>
      <c r="P3297">
        <v>1225</v>
      </c>
      <c r="Q3297">
        <v>116</v>
      </c>
      <c r="R3297">
        <v>68</v>
      </c>
      <c r="S3297">
        <v>21</v>
      </c>
      <c r="T3297">
        <v>69</v>
      </c>
      <c r="U3297">
        <v>2</v>
      </c>
      <c r="V3297">
        <v>0</v>
      </c>
      <c r="W3297">
        <v>0.62763060292290762</v>
      </c>
      <c r="X3297">
        <v>97.171328447347321</v>
      </c>
      <c r="Y3297">
        <v>44.27039845761022</v>
      </c>
      <c r="Z3297">
        <v>43.330563402962106</v>
      </c>
      <c r="AA3297">
        <v>95.206991217121512</v>
      </c>
      <c r="AB3297">
        <v>16.786067436231878</v>
      </c>
      <c r="AC3297">
        <v>46.469795214199223</v>
      </c>
      <c r="AD3297">
        <v>0</v>
      </c>
      <c r="AE3297">
        <v>343.86277477839513</v>
      </c>
    </row>
    <row r="3298" spans="1:31" x14ac:dyDescent="0.3">
      <c r="A3298">
        <v>2716174</v>
      </c>
      <c r="B3298">
        <v>1</v>
      </c>
      <c r="C3298" t="s">
        <v>81</v>
      </c>
      <c r="D3298" t="s">
        <v>124</v>
      </c>
      <c r="E3298" t="s">
        <v>132</v>
      </c>
      <c r="F3298" t="s">
        <v>9426</v>
      </c>
      <c r="G3298" t="s">
        <v>163</v>
      </c>
      <c r="H3298" t="s">
        <v>135</v>
      </c>
      <c r="I3298" t="s">
        <v>136</v>
      </c>
      <c r="J3298" t="s">
        <v>137</v>
      </c>
      <c r="K3298" t="s">
        <v>138</v>
      </c>
      <c r="L3298" t="s">
        <v>9427</v>
      </c>
      <c r="M3298" t="s">
        <v>9428</v>
      </c>
      <c r="N3298">
        <v>1.070277777</v>
      </c>
      <c r="O3298">
        <v>0</v>
      </c>
      <c r="P3298">
        <v>163</v>
      </c>
      <c r="Q3298">
        <v>0</v>
      </c>
      <c r="R3298">
        <v>16</v>
      </c>
      <c r="S3298">
        <v>0</v>
      </c>
      <c r="T3298">
        <v>10</v>
      </c>
      <c r="U3298">
        <v>0</v>
      </c>
      <c r="V3298">
        <v>0</v>
      </c>
      <c r="W3298">
        <v>0</v>
      </c>
      <c r="X3298">
        <v>17.744737881464626</v>
      </c>
      <c r="Y3298">
        <v>0</v>
      </c>
      <c r="Z3298">
        <v>2.9742906784318803</v>
      </c>
      <c r="AA3298">
        <v>0</v>
      </c>
      <c r="AB3298">
        <v>5.6478321315102926</v>
      </c>
      <c r="AC3298">
        <v>0</v>
      </c>
      <c r="AD3298">
        <v>0</v>
      </c>
      <c r="AE3298">
        <v>26.366860691406799</v>
      </c>
    </row>
    <row r="3299" spans="1:31" x14ac:dyDescent="0.3">
      <c r="A3299">
        <v>2716858</v>
      </c>
      <c r="B3299">
        <v>1</v>
      </c>
      <c r="C3299" t="s">
        <v>80</v>
      </c>
      <c r="D3299" t="s">
        <v>82</v>
      </c>
      <c r="E3299" t="s">
        <v>145</v>
      </c>
      <c r="F3299" t="s">
        <v>9429</v>
      </c>
      <c r="G3299" t="s">
        <v>230</v>
      </c>
      <c r="H3299" t="s">
        <v>135</v>
      </c>
      <c r="I3299" t="s">
        <v>136</v>
      </c>
      <c r="J3299" t="s">
        <v>137</v>
      </c>
      <c r="K3299" t="s">
        <v>138</v>
      </c>
      <c r="L3299" t="s">
        <v>9430</v>
      </c>
      <c r="M3299" t="s">
        <v>9431</v>
      </c>
      <c r="N3299">
        <v>3.4230555549999999</v>
      </c>
      <c r="O3299">
        <v>0</v>
      </c>
      <c r="P3299">
        <v>10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6.2278305724091707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6.2278305724091707</v>
      </c>
    </row>
    <row r="3300" spans="1:31" x14ac:dyDescent="0.3">
      <c r="A3300">
        <v>2716217</v>
      </c>
      <c r="B3300">
        <v>1</v>
      </c>
      <c r="C3300" t="s">
        <v>80</v>
      </c>
      <c r="D3300" t="s">
        <v>85</v>
      </c>
      <c r="E3300" t="s">
        <v>145</v>
      </c>
      <c r="F3300" t="s">
        <v>9432</v>
      </c>
      <c r="G3300" t="s">
        <v>147</v>
      </c>
      <c r="H3300" t="s">
        <v>135</v>
      </c>
      <c r="I3300" t="s">
        <v>136</v>
      </c>
      <c r="J3300" t="s">
        <v>137</v>
      </c>
      <c r="K3300" t="s">
        <v>138</v>
      </c>
      <c r="L3300" t="s">
        <v>9433</v>
      </c>
      <c r="M3300" t="s">
        <v>9434</v>
      </c>
      <c r="N3300">
        <v>1.1330555550000001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5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9.9978918905044392</v>
      </c>
      <c r="AC3300">
        <v>0</v>
      </c>
      <c r="AD3300">
        <v>0</v>
      </c>
      <c r="AE3300">
        <v>9.9978918905044392</v>
      </c>
    </row>
    <row r="3301" spans="1:31" x14ac:dyDescent="0.3">
      <c r="A3301">
        <v>2716738</v>
      </c>
      <c r="B3301">
        <v>1</v>
      </c>
      <c r="C3301" t="s">
        <v>80</v>
      </c>
      <c r="D3301" t="s">
        <v>103</v>
      </c>
      <c r="E3301" t="s">
        <v>213</v>
      </c>
      <c r="F3301" t="s">
        <v>8286</v>
      </c>
      <c r="G3301" t="s">
        <v>152</v>
      </c>
      <c r="H3301" t="s">
        <v>153</v>
      </c>
      <c r="I3301" t="s">
        <v>136</v>
      </c>
      <c r="J3301" t="s">
        <v>137</v>
      </c>
      <c r="K3301" t="s">
        <v>138</v>
      </c>
      <c r="L3301" t="s">
        <v>9435</v>
      </c>
      <c r="M3301" t="s">
        <v>9436</v>
      </c>
      <c r="N3301">
        <v>2.2825000000000002</v>
      </c>
      <c r="O3301">
        <v>0</v>
      </c>
      <c r="P3301">
        <v>0</v>
      </c>
      <c r="Q3301">
        <v>0</v>
      </c>
      <c r="R3301">
        <v>0</v>
      </c>
      <c r="S3301">
        <v>6</v>
      </c>
      <c r="T3301">
        <v>2</v>
      </c>
      <c r="U3301">
        <v>19</v>
      </c>
      <c r="V3301">
        <v>2</v>
      </c>
      <c r="W3301">
        <v>0</v>
      </c>
      <c r="X3301">
        <v>0</v>
      </c>
      <c r="Y3301">
        <v>0</v>
      </c>
      <c r="Z3301">
        <v>0</v>
      </c>
      <c r="AA3301">
        <v>74.446576824427922</v>
      </c>
      <c r="AB3301">
        <v>5.7305771493221043</v>
      </c>
      <c r="AC3301">
        <v>3555.6147285633888</v>
      </c>
      <c r="AD3301">
        <v>125.46927470412197</v>
      </c>
      <c r="AE3301">
        <v>3761.2611572412607</v>
      </c>
    </row>
    <row r="3302" spans="1:31" x14ac:dyDescent="0.3">
      <c r="A3302">
        <v>2715968</v>
      </c>
      <c r="B3302">
        <v>1</v>
      </c>
      <c r="C3302" t="s">
        <v>80</v>
      </c>
      <c r="D3302" t="s">
        <v>96</v>
      </c>
      <c r="E3302" t="s">
        <v>213</v>
      </c>
      <c r="F3302" t="s">
        <v>9301</v>
      </c>
      <c r="G3302" t="s">
        <v>152</v>
      </c>
      <c r="H3302" t="s">
        <v>153</v>
      </c>
      <c r="I3302" t="s">
        <v>136</v>
      </c>
      <c r="J3302" t="s">
        <v>137</v>
      </c>
      <c r="K3302" t="s">
        <v>138</v>
      </c>
      <c r="L3302" t="s">
        <v>9437</v>
      </c>
      <c r="M3302" t="s">
        <v>9438</v>
      </c>
      <c r="N3302">
        <v>0.42305555500000003</v>
      </c>
      <c r="O3302">
        <v>0</v>
      </c>
      <c r="P3302">
        <v>289</v>
      </c>
      <c r="Q3302">
        <v>11</v>
      </c>
      <c r="R3302">
        <v>34</v>
      </c>
      <c r="S3302">
        <v>12</v>
      </c>
      <c r="T3302">
        <v>65</v>
      </c>
      <c r="U3302">
        <v>3</v>
      </c>
      <c r="V3302">
        <v>0</v>
      </c>
      <c r="W3302">
        <v>0</v>
      </c>
      <c r="X3302">
        <v>32.764725514456934</v>
      </c>
      <c r="Y3302">
        <v>39.617687545276084</v>
      </c>
      <c r="Z3302">
        <v>5.515489951565689</v>
      </c>
      <c r="AA3302">
        <v>17.631852454573465</v>
      </c>
      <c r="AB3302">
        <v>29.152884314497246</v>
      </c>
      <c r="AC3302">
        <v>254.05385322267881</v>
      </c>
      <c r="AD3302">
        <v>0</v>
      </c>
      <c r="AE3302">
        <v>378.73649300304822</v>
      </c>
    </row>
    <row r="3303" spans="1:31" x14ac:dyDescent="0.3">
      <c r="A3303">
        <v>2715756</v>
      </c>
      <c r="B3303">
        <v>1</v>
      </c>
      <c r="C3303" t="s">
        <v>80</v>
      </c>
      <c r="D3303" t="s">
        <v>103</v>
      </c>
      <c r="E3303" t="s">
        <v>150</v>
      </c>
      <c r="F3303" t="s">
        <v>8306</v>
      </c>
      <c r="G3303" t="s">
        <v>152</v>
      </c>
      <c r="H3303" t="s">
        <v>153</v>
      </c>
      <c r="I3303" t="s">
        <v>136</v>
      </c>
      <c r="J3303" t="s">
        <v>137</v>
      </c>
      <c r="K3303" t="s">
        <v>138</v>
      </c>
      <c r="L3303" t="s">
        <v>9439</v>
      </c>
      <c r="M3303" t="s">
        <v>9440</v>
      </c>
      <c r="N3303">
        <v>1.9283333330000001</v>
      </c>
      <c r="O3303">
        <v>0</v>
      </c>
      <c r="P3303">
        <v>29</v>
      </c>
      <c r="Q3303">
        <v>0</v>
      </c>
      <c r="R3303">
        <v>3</v>
      </c>
      <c r="S3303">
        <v>24</v>
      </c>
      <c r="T3303">
        <v>37</v>
      </c>
      <c r="U3303">
        <v>26</v>
      </c>
      <c r="V3303">
        <v>7</v>
      </c>
      <c r="W3303">
        <v>0</v>
      </c>
      <c r="X3303">
        <v>21.250592985737093</v>
      </c>
      <c r="Y3303">
        <v>0</v>
      </c>
      <c r="Z3303">
        <v>0</v>
      </c>
      <c r="AA3303">
        <v>297.49560141843187</v>
      </c>
      <c r="AB3303">
        <v>66.69430747678922</v>
      </c>
      <c r="AC3303">
        <v>1186.0504986200895</v>
      </c>
      <c r="AD3303">
        <v>96.902772769999444</v>
      </c>
      <c r="AE3303">
        <v>1668.3937732710472</v>
      </c>
    </row>
    <row r="3304" spans="1:31" x14ac:dyDescent="0.3">
      <c r="A3304">
        <v>2715905</v>
      </c>
      <c r="B3304">
        <v>1</v>
      </c>
      <c r="C3304" t="s">
        <v>80</v>
      </c>
      <c r="D3304" t="s">
        <v>83</v>
      </c>
      <c r="E3304" t="s">
        <v>145</v>
      </c>
      <c r="F3304" t="s">
        <v>9441</v>
      </c>
      <c r="G3304" t="s">
        <v>147</v>
      </c>
      <c r="H3304" t="s">
        <v>135</v>
      </c>
      <c r="I3304" t="s">
        <v>136</v>
      </c>
      <c r="J3304" t="s">
        <v>137</v>
      </c>
      <c r="K3304" t="s">
        <v>138</v>
      </c>
      <c r="L3304" t="s">
        <v>9442</v>
      </c>
      <c r="M3304" t="s">
        <v>9443</v>
      </c>
      <c r="N3304">
        <v>1.4875</v>
      </c>
      <c r="O3304">
        <v>0</v>
      </c>
      <c r="P3304">
        <v>3</v>
      </c>
      <c r="Q3304">
        <v>0</v>
      </c>
      <c r="R3304">
        <v>0</v>
      </c>
      <c r="S3304">
        <v>0</v>
      </c>
      <c r="T3304">
        <v>5</v>
      </c>
      <c r="U3304">
        <v>0</v>
      </c>
      <c r="V3304">
        <v>0</v>
      </c>
      <c r="W3304">
        <v>0</v>
      </c>
      <c r="X3304">
        <v>2.9226498951114603</v>
      </c>
      <c r="Y3304">
        <v>0</v>
      </c>
      <c r="Z3304">
        <v>0</v>
      </c>
      <c r="AA3304">
        <v>0</v>
      </c>
      <c r="AB3304">
        <v>4.1719076397668644</v>
      </c>
      <c r="AC3304">
        <v>0</v>
      </c>
      <c r="AD3304">
        <v>0</v>
      </c>
      <c r="AE3304">
        <v>7.0945575348783247</v>
      </c>
    </row>
    <row r="3305" spans="1:31" x14ac:dyDescent="0.3">
      <c r="A3305">
        <v>2716652</v>
      </c>
      <c r="B3305">
        <v>1</v>
      </c>
      <c r="C3305" t="s">
        <v>81</v>
      </c>
      <c r="D3305" t="s">
        <v>121</v>
      </c>
      <c r="E3305" t="s">
        <v>156</v>
      </c>
      <c r="F3305" t="s">
        <v>9444</v>
      </c>
      <c r="G3305" t="s">
        <v>185</v>
      </c>
      <c r="H3305" t="s">
        <v>153</v>
      </c>
      <c r="I3305" t="s">
        <v>136</v>
      </c>
      <c r="J3305" t="s">
        <v>137</v>
      </c>
      <c r="K3305" t="s">
        <v>138</v>
      </c>
      <c r="L3305" t="s">
        <v>9445</v>
      </c>
      <c r="M3305" t="s">
        <v>9446</v>
      </c>
      <c r="N3305">
        <v>1.165277777</v>
      </c>
      <c r="O3305">
        <v>0</v>
      </c>
      <c r="P3305">
        <v>54</v>
      </c>
      <c r="Q3305">
        <v>0</v>
      </c>
      <c r="R3305">
        <v>12</v>
      </c>
      <c r="S3305">
        <v>0</v>
      </c>
      <c r="T3305">
        <v>1</v>
      </c>
      <c r="U3305">
        <v>0</v>
      </c>
      <c r="V3305">
        <v>0</v>
      </c>
      <c r="W3305">
        <v>0</v>
      </c>
      <c r="X3305">
        <v>8.4680731683131274</v>
      </c>
      <c r="Y3305">
        <v>0</v>
      </c>
      <c r="Z3305">
        <v>0</v>
      </c>
      <c r="AA3305">
        <v>0</v>
      </c>
      <c r="AB3305">
        <v>9.1654728928923346E-2</v>
      </c>
      <c r="AC3305">
        <v>0</v>
      </c>
      <c r="AD3305">
        <v>0</v>
      </c>
      <c r="AE3305">
        <v>8.5597278972420501</v>
      </c>
    </row>
    <row r="3306" spans="1:31" x14ac:dyDescent="0.3">
      <c r="A3306">
        <v>2716403</v>
      </c>
      <c r="B3306">
        <v>1</v>
      </c>
      <c r="C3306" t="s">
        <v>80</v>
      </c>
      <c r="D3306" t="s">
        <v>95</v>
      </c>
      <c r="E3306" t="s">
        <v>156</v>
      </c>
      <c r="F3306" t="s">
        <v>9447</v>
      </c>
      <c r="G3306" t="s">
        <v>185</v>
      </c>
      <c r="H3306" t="s">
        <v>153</v>
      </c>
      <c r="I3306" t="s">
        <v>136</v>
      </c>
      <c r="J3306" t="s">
        <v>137</v>
      </c>
      <c r="K3306" t="s">
        <v>138</v>
      </c>
      <c r="L3306" t="s">
        <v>9448</v>
      </c>
      <c r="M3306" t="s">
        <v>9449</v>
      </c>
      <c r="N3306">
        <v>2.866666666</v>
      </c>
      <c r="O3306">
        <v>0</v>
      </c>
      <c r="P3306">
        <v>220</v>
      </c>
      <c r="Q3306">
        <v>0</v>
      </c>
      <c r="R3306">
        <v>0</v>
      </c>
      <c r="S3306">
        <v>0</v>
      </c>
      <c r="T3306">
        <v>19</v>
      </c>
      <c r="U3306">
        <v>0</v>
      </c>
      <c r="V3306">
        <v>0</v>
      </c>
      <c r="W3306">
        <v>0</v>
      </c>
      <c r="X3306">
        <v>62.678374603661979</v>
      </c>
      <c r="Y3306">
        <v>0</v>
      </c>
      <c r="Z3306">
        <v>0</v>
      </c>
      <c r="AA3306">
        <v>0</v>
      </c>
      <c r="AB3306">
        <v>16.6697323573737</v>
      </c>
      <c r="AC3306">
        <v>0</v>
      </c>
      <c r="AD3306">
        <v>0</v>
      </c>
      <c r="AE3306">
        <v>79.348106961035683</v>
      </c>
    </row>
    <row r="3307" spans="1:31" x14ac:dyDescent="0.3">
      <c r="A3307">
        <v>2716154</v>
      </c>
      <c r="B3307">
        <v>1</v>
      </c>
      <c r="C3307" t="s">
        <v>80</v>
      </c>
      <c r="D3307" t="s">
        <v>91</v>
      </c>
      <c r="E3307" t="s">
        <v>150</v>
      </c>
      <c r="F3307" t="s">
        <v>8827</v>
      </c>
      <c r="G3307" t="s">
        <v>152</v>
      </c>
      <c r="H3307" t="s">
        <v>153</v>
      </c>
      <c r="I3307" t="s">
        <v>136</v>
      </c>
      <c r="J3307" t="s">
        <v>137</v>
      </c>
      <c r="K3307" t="s">
        <v>138</v>
      </c>
      <c r="L3307" t="s">
        <v>9450</v>
      </c>
      <c r="M3307" t="s">
        <v>9451</v>
      </c>
      <c r="N3307">
        <v>0.33361111100000002</v>
      </c>
      <c r="O3307">
        <v>0</v>
      </c>
      <c r="P3307">
        <v>0</v>
      </c>
      <c r="Q3307">
        <v>0</v>
      </c>
      <c r="R3307">
        <v>0</v>
      </c>
      <c r="S3307">
        <v>6</v>
      </c>
      <c r="T3307">
        <v>2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357.2199087126919</v>
      </c>
      <c r="AB3307">
        <v>0.55373959601614497</v>
      </c>
      <c r="AC3307">
        <v>0</v>
      </c>
      <c r="AD3307">
        <v>0</v>
      </c>
      <c r="AE3307">
        <v>357.77364830870806</v>
      </c>
    </row>
    <row r="3308" spans="1:31" x14ac:dyDescent="0.3">
      <c r="A3308">
        <v>2716011</v>
      </c>
      <c r="B3308">
        <v>1</v>
      </c>
      <c r="C3308" t="s">
        <v>81</v>
      </c>
      <c r="D3308" t="s">
        <v>126</v>
      </c>
      <c r="E3308" t="s">
        <v>156</v>
      </c>
      <c r="F3308" t="s">
        <v>5911</v>
      </c>
      <c r="G3308" t="s">
        <v>209</v>
      </c>
      <c r="H3308" t="s">
        <v>153</v>
      </c>
      <c r="I3308" t="s">
        <v>136</v>
      </c>
      <c r="J3308" t="s">
        <v>137</v>
      </c>
      <c r="K3308" t="s">
        <v>210</v>
      </c>
      <c r="L3308" t="s">
        <v>9452</v>
      </c>
      <c r="M3308" t="s">
        <v>9453</v>
      </c>
      <c r="N3308">
        <v>3.6827777770000001</v>
      </c>
      <c r="O3308">
        <v>0</v>
      </c>
      <c r="P3308">
        <v>59</v>
      </c>
      <c r="Q3308">
        <v>15</v>
      </c>
      <c r="R3308">
        <v>61</v>
      </c>
      <c r="S3308">
        <v>3</v>
      </c>
      <c r="T3308">
        <v>12</v>
      </c>
      <c r="U3308">
        <v>0</v>
      </c>
      <c r="V3308">
        <v>0</v>
      </c>
      <c r="W3308">
        <v>0</v>
      </c>
      <c r="X3308">
        <v>22.569324790663895</v>
      </c>
      <c r="Y3308">
        <v>68.105994364586124</v>
      </c>
      <c r="Z3308">
        <v>85.049749810676389</v>
      </c>
      <c r="AA3308">
        <v>38.479030046324247</v>
      </c>
      <c r="AB3308">
        <v>40.292392044699923</v>
      </c>
      <c r="AC3308">
        <v>0</v>
      </c>
      <c r="AD3308">
        <v>0</v>
      </c>
      <c r="AE3308">
        <v>254.49649105695062</v>
      </c>
    </row>
    <row r="3309" spans="1:31" x14ac:dyDescent="0.3">
      <c r="A3309">
        <v>2716552</v>
      </c>
      <c r="B3309">
        <v>1</v>
      </c>
      <c r="C3309" t="s">
        <v>80</v>
      </c>
      <c r="D3309" t="s">
        <v>111</v>
      </c>
      <c r="E3309" t="s">
        <v>145</v>
      </c>
      <c r="F3309" t="s">
        <v>9454</v>
      </c>
      <c r="G3309" t="s">
        <v>181</v>
      </c>
      <c r="H3309" t="s">
        <v>135</v>
      </c>
      <c r="I3309" t="s">
        <v>136</v>
      </c>
      <c r="J3309" t="s">
        <v>137</v>
      </c>
      <c r="K3309" t="s">
        <v>138</v>
      </c>
      <c r="L3309" t="s">
        <v>9455</v>
      </c>
      <c r="M3309" t="s">
        <v>9456</v>
      </c>
      <c r="N3309">
        <v>4.1394444439999996</v>
      </c>
      <c r="O3309">
        <v>0</v>
      </c>
      <c r="P3309">
        <v>8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9.7762908708977054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9.7762908708977054</v>
      </c>
    </row>
    <row r="3310" spans="1:31" x14ac:dyDescent="0.3">
      <c r="A3310">
        <v>2715862</v>
      </c>
      <c r="B3310">
        <v>1</v>
      </c>
      <c r="C3310" t="s">
        <v>81</v>
      </c>
      <c r="D3310" t="s">
        <v>123</v>
      </c>
      <c r="E3310" t="s">
        <v>156</v>
      </c>
      <c r="F3310" t="s">
        <v>9457</v>
      </c>
      <c r="G3310" t="s">
        <v>152</v>
      </c>
      <c r="H3310" t="s">
        <v>153</v>
      </c>
      <c r="I3310" t="s">
        <v>136</v>
      </c>
      <c r="J3310" t="s">
        <v>137</v>
      </c>
      <c r="K3310" t="s">
        <v>138</v>
      </c>
      <c r="L3310" t="s">
        <v>9458</v>
      </c>
      <c r="M3310" t="s">
        <v>9459</v>
      </c>
      <c r="N3310">
        <v>1.970277777</v>
      </c>
      <c r="O3310">
        <v>14</v>
      </c>
      <c r="P3310">
        <v>32</v>
      </c>
      <c r="Q3310">
        <v>209</v>
      </c>
      <c r="R3310">
        <v>268</v>
      </c>
      <c r="S3310">
        <v>39</v>
      </c>
      <c r="T3310">
        <v>38</v>
      </c>
      <c r="U3310">
        <v>0</v>
      </c>
      <c r="V3310">
        <v>0</v>
      </c>
      <c r="W3310">
        <v>465.61316203971035</v>
      </c>
      <c r="X3310">
        <v>3.113380743464973</v>
      </c>
      <c r="Y3310">
        <v>96.962937831049189</v>
      </c>
      <c r="Z3310">
        <v>41.099580820170914</v>
      </c>
      <c r="AA3310">
        <v>7.2577229461485615</v>
      </c>
      <c r="AB3310">
        <v>23.747171630392565</v>
      </c>
      <c r="AC3310">
        <v>0</v>
      </c>
      <c r="AD3310">
        <v>0</v>
      </c>
      <c r="AE3310">
        <v>637.79395601093654</v>
      </c>
    </row>
    <row r="3311" spans="1:31" x14ac:dyDescent="0.3">
      <c r="A3311">
        <v>2716254</v>
      </c>
      <c r="B3311">
        <v>1</v>
      </c>
      <c r="C3311" t="s">
        <v>81</v>
      </c>
      <c r="D3311" t="s">
        <v>112</v>
      </c>
      <c r="E3311" t="s">
        <v>145</v>
      </c>
      <c r="F3311" t="s">
        <v>9460</v>
      </c>
      <c r="G3311" t="s">
        <v>230</v>
      </c>
      <c r="H3311" t="s">
        <v>135</v>
      </c>
      <c r="I3311" t="s">
        <v>136</v>
      </c>
      <c r="J3311" t="s">
        <v>137</v>
      </c>
      <c r="K3311" t="s">
        <v>138</v>
      </c>
      <c r="L3311" t="s">
        <v>8995</v>
      </c>
      <c r="M3311" t="s">
        <v>9461</v>
      </c>
      <c r="N3311">
        <v>0.962777777</v>
      </c>
      <c r="O3311">
        <v>0</v>
      </c>
      <c r="P3311">
        <v>1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7.8487333231527498E-2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7.8487333231527498E-2</v>
      </c>
    </row>
    <row r="3312" spans="1:31" x14ac:dyDescent="0.3">
      <c r="A3312">
        <v>2716068</v>
      </c>
      <c r="B3312">
        <v>1</v>
      </c>
      <c r="C3312" t="s">
        <v>81</v>
      </c>
      <c r="D3312" t="s">
        <v>118</v>
      </c>
      <c r="E3312" t="s">
        <v>156</v>
      </c>
      <c r="F3312" t="s">
        <v>3756</v>
      </c>
      <c r="G3312" t="s">
        <v>152</v>
      </c>
      <c r="H3312" t="s">
        <v>153</v>
      </c>
      <c r="I3312" t="s">
        <v>490</v>
      </c>
      <c r="J3312" t="s">
        <v>137</v>
      </c>
      <c r="K3312" t="s">
        <v>138</v>
      </c>
      <c r="L3312" t="s">
        <v>9462</v>
      </c>
      <c r="M3312" t="s">
        <v>9463</v>
      </c>
      <c r="N3312">
        <v>0.01</v>
      </c>
      <c r="O3312">
        <v>0</v>
      </c>
      <c r="P3312">
        <v>2</v>
      </c>
      <c r="Q3312">
        <v>11</v>
      </c>
      <c r="R3312">
        <v>67</v>
      </c>
      <c r="S3312">
        <v>6</v>
      </c>
      <c r="T3312">
        <v>8</v>
      </c>
      <c r="U3312">
        <v>0</v>
      </c>
      <c r="V3312">
        <v>0</v>
      </c>
      <c r="W3312">
        <v>0</v>
      </c>
      <c r="X3312">
        <v>1.9206907199999998E-3</v>
      </c>
      <c r="Y3312">
        <v>0.78497327444232001</v>
      </c>
      <c r="Z3312">
        <v>0.19582747852994997</v>
      </c>
      <c r="AA3312">
        <v>0.19846345248971997</v>
      </c>
      <c r="AB3312">
        <v>5.323030078874999E-2</v>
      </c>
      <c r="AC3312">
        <v>0</v>
      </c>
      <c r="AD3312">
        <v>0</v>
      </c>
      <c r="AE3312">
        <v>1.23441519697074</v>
      </c>
    </row>
    <row r="3313" spans="1:31" x14ac:dyDescent="0.3">
      <c r="A3313">
        <v>2716732</v>
      </c>
      <c r="B3313">
        <v>1</v>
      </c>
      <c r="C3313" t="s">
        <v>80</v>
      </c>
      <c r="D3313" t="s">
        <v>84</v>
      </c>
      <c r="E3313" t="s">
        <v>145</v>
      </c>
      <c r="F3313" t="s">
        <v>9464</v>
      </c>
      <c r="G3313" t="s">
        <v>147</v>
      </c>
      <c r="H3313" t="s">
        <v>135</v>
      </c>
      <c r="I3313" t="s">
        <v>136</v>
      </c>
      <c r="J3313" t="s">
        <v>137</v>
      </c>
      <c r="K3313" t="s">
        <v>138</v>
      </c>
      <c r="L3313" t="s">
        <v>9465</v>
      </c>
      <c r="M3313" t="s">
        <v>9466</v>
      </c>
      <c r="N3313">
        <v>2.9727777770000001</v>
      </c>
      <c r="O3313">
        <v>0</v>
      </c>
      <c r="P3313">
        <v>9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5.9073466615492016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5.9073466615492016</v>
      </c>
    </row>
    <row r="3314" spans="1:31" x14ac:dyDescent="0.3">
      <c r="A3314">
        <v>2716260</v>
      </c>
      <c r="B3314">
        <v>1</v>
      </c>
      <c r="C3314" t="s">
        <v>80</v>
      </c>
      <c r="D3314" t="s">
        <v>96</v>
      </c>
      <c r="E3314" t="s">
        <v>156</v>
      </c>
      <c r="F3314" t="s">
        <v>6125</v>
      </c>
      <c r="G3314" t="s">
        <v>185</v>
      </c>
      <c r="H3314" t="s">
        <v>153</v>
      </c>
      <c r="I3314" t="s">
        <v>136</v>
      </c>
      <c r="J3314" t="s">
        <v>137</v>
      </c>
      <c r="K3314" t="s">
        <v>138</v>
      </c>
      <c r="L3314" t="s">
        <v>9467</v>
      </c>
      <c r="M3314" t="s">
        <v>9468</v>
      </c>
      <c r="N3314">
        <v>4.1500000000000004</v>
      </c>
      <c r="O3314">
        <v>0</v>
      </c>
      <c r="P3314">
        <v>146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117.85879523828042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117.85879523828042</v>
      </c>
    </row>
    <row r="3315" spans="1:31" x14ac:dyDescent="0.3">
      <c r="A3315">
        <v>2716237</v>
      </c>
      <c r="B3315">
        <v>1</v>
      </c>
      <c r="C3315" t="s">
        <v>80</v>
      </c>
      <c r="D3315" t="s">
        <v>106</v>
      </c>
      <c r="E3315" t="s">
        <v>150</v>
      </c>
      <c r="F3315" t="s">
        <v>6404</v>
      </c>
      <c r="G3315" t="s">
        <v>152</v>
      </c>
      <c r="H3315" t="s">
        <v>153</v>
      </c>
      <c r="I3315" t="s">
        <v>136</v>
      </c>
      <c r="J3315" t="s">
        <v>137</v>
      </c>
      <c r="K3315" t="s">
        <v>138</v>
      </c>
      <c r="L3315" t="s">
        <v>9469</v>
      </c>
      <c r="M3315" t="s">
        <v>9470</v>
      </c>
      <c r="N3315">
        <v>0.71166666599999995</v>
      </c>
      <c r="O3315">
        <v>1</v>
      </c>
      <c r="P3315">
        <v>0</v>
      </c>
      <c r="Q3315">
        <v>13</v>
      </c>
      <c r="R3315">
        <v>131</v>
      </c>
      <c r="S3315">
        <v>4</v>
      </c>
      <c r="T3315">
        <v>34</v>
      </c>
      <c r="U3315">
        <v>0</v>
      </c>
      <c r="V3315">
        <v>0</v>
      </c>
      <c r="W3315">
        <v>2.0551588049767484</v>
      </c>
      <c r="X3315">
        <v>0</v>
      </c>
      <c r="Y3315">
        <v>9.1649729925610259</v>
      </c>
      <c r="Z3315">
        <v>61.111764261982231</v>
      </c>
      <c r="AA3315">
        <v>95.972301149421156</v>
      </c>
      <c r="AB3315">
        <v>11.300490756774579</v>
      </c>
      <c r="AC3315">
        <v>0</v>
      </c>
      <c r="AD3315">
        <v>0</v>
      </c>
      <c r="AE3315">
        <v>179.60468796571575</v>
      </c>
    </row>
    <row r="3316" spans="1:31" x14ac:dyDescent="0.3">
      <c r="A3316">
        <v>2716214</v>
      </c>
      <c r="B3316">
        <v>1</v>
      </c>
      <c r="C3316" t="s">
        <v>80</v>
      </c>
      <c r="D3316" t="s">
        <v>99</v>
      </c>
      <c r="E3316" t="s">
        <v>213</v>
      </c>
      <c r="F3316" t="s">
        <v>9471</v>
      </c>
      <c r="G3316" t="s">
        <v>152</v>
      </c>
      <c r="H3316" t="s">
        <v>153</v>
      </c>
      <c r="I3316" t="s">
        <v>136</v>
      </c>
      <c r="J3316" t="s">
        <v>137</v>
      </c>
      <c r="K3316" t="s">
        <v>138</v>
      </c>
      <c r="L3316" t="s">
        <v>9472</v>
      </c>
      <c r="M3316" t="s">
        <v>9473</v>
      </c>
      <c r="N3316">
        <v>2.7324999999999999</v>
      </c>
      <c r="O3316">
        <v>0</v>
      </c>
      <c r="P3316">
        <v>108</v>
      </c>
      <c r="Q3316">
        <v>5</v>
      </c>
      <c r="R3316">
        <v>1</v>
      </c>
      <c r="S3316">
        <v>4</v>
      </c>
      <c r="T3316">
        <v>8</v>
      </c>
      <c r="U3316">
        <v>0</v>
      </c>
      <c r="V3316">
        <v>1</v>
      </c>
      <c r="W3316">
        <v>0</v>
      </c>
      <c r="X3316">
        <v>42.033111243256606</v>
      </c>
      <c r="Y3316">
        <v>31.485674678431817</v>
      </c>
      <c r="Z3316">
        <v>0</v>
      </c>
      <c r="AA3316">
        <v>10.395657425195498</v>
      </c>
      <c r="AB3316">
        <v>12.177931394121824</v>
      </c>
      <c r="AC3316">
        <v>0</v>
      </c>
      <c r="AD3316">
        <v>11.969956231634942</v>
      </c>
      <c r="AE3316">
        <v>108.06233097264068</v>
      </c>
    </row>
    <row r="3317" spans="1:31" x14ac:dyDescent="0.3">
      <c r="A3317">
        <v>2716878</v>
      </c>
      <c r="B3317">
        <v>1</v>
      </c>
      <c r="C3317" t="s">
        <v>81</v>
      </c>
      <c r="D3317" t="s">
        <v>119</v>
      </c>
      <c r="E3317" t="s">
        <v>213</v>
      </c>
      <c r="F3317" t="s">
        <v>9474</v>
      </c>
      <c r="G3317" t="s">
        <v>152</v>
      </c>
      <c r="H3317" t="s">
        <v>153</v>
      </c>
      <c r="I3317" t="s">
        <v>136</v>
      </c>
      <c r="J3317" t="s">
        <v>137</v>
      </c>
      <c r="K3317" t="s">
        <v>138</v>
      </c>
      <c r="L3317" t="s">
        <v>9475</v>
      </c>
      <c r="M3317" t="s">
        <v>9476</v>
      </c>
      <c r="N3317">
        <v>5.5830555549999996</v>
      </c>
      <c r="O3317">
        <v>1</v>
      </c>
      <c r="P3317">
        <v>372</v>
      </c>
      <c r="Q3317">
        <v>21</v>
      </c>
      <c r="R3317">
        <v>15</v>
      </c>
      <c r="S3317">
        <v>1</v>
      </c>
      <c r="T3317">
        <v>36</v>
      </c>
      <c r="U3317">
        <v>0</v>
      </c>
      <c r="V3317">
        <v>0</v>
      </c>
      <c r="W3317">
        <v>0.84108759195999994</v>
      </c>
      <c r="X3317">
        <v>305.18675526691612</v>
      </c>
      <c r="Y3317">
        <v>46.642781243622906</v>
      </c>
      <c r="Z3317">
        <v>14.291197730676515</v>
      </c>
      <c r="AA3317">
        <v>40.181427373026644</v>
      </c>
      <c r="AB3317">
        <v>31.376961943101652</v>
      </c>
      <c r="AC3317">
        <v>0</v>
      </c>
      <c r="AD3317">
        <v>0</v>
      </c>
      <c r="AE3317">
        <v>438.5202111493038</v>
      </c>
    </row>
    <row r="3318" spans="1:31" x14ac:dyDescent="0.3">
      <c r="A3318">
        <v>2716323</v>
      </c>
      <c r="B3318">
        <v>1</v>
      </c>
      <c r="C3318" t="s">
        <v>80</v>
      </c>
      <c r="D3318" t="s">
        <v>100</v>
      </c>
      <c r="E3318" t="s">
        <v>150</v>
      </c>
      <c r="F3318" t="s">
        <v>9477</v>
      </c>
      <c r="G3318" t="s">
        <v>170</v>
      </c>
      <c r="H3318" t="s">
        <v>153</v>
      </c>
      <c r="I3318" t="s">
        <v>136</v>
      </c>
      <c r="J3318" t="s">
        <v>137</v>
      </c>
      <c r="K3318" t="s">
        <v>138</v>
      </c>
      <c r="L3318" t="s">
        <v>9478</v>
      </c>
      <c r="M3318" t="s">
        <v>9479</v>
      </c>
      <c r="N3318">
        <v>0.70166666600000005</v>
      </c>
      <c r="O3318">
        <v>1</v>
      </c>
      <c r="P3318">
        <v>1570</v>
      </c>
      <c r="Q3318">
        <v>17</v>
      </c>
      <c r="R3318">
        <v>462</v>
      </c>
      <c r="S3318">
        <v>14</v>
      </c>
      <c r="T3318">
        <v>316</v>
      </c>
      <c r="U3318">
        <v>0</v>
      </c>
      <c r="V3318">
        <v>1</v>
      </c>
      <c r="W3318">
        <v>0.39783043825895498</v>
      </c>
      <c r="X3318">
        <v>219.97657232433824</v>
      </c>
      <c r="Y3318">
        <v>62.354882694765216</v>
      </c>
      <c r="Z3318">
        <v>172.56851801928889</v>
      </c>
      <c r="AA3318">
        <v>75.487922353648969</v>
      </c>
      <c r="AB3318">
        <v>131.13447294526907</v>
      </c>
      <c r="AC3318">
        <v>0</v>
      </c>
      <c r="AD3318">
        <v>1.8796073540878664</v>
      </c>
      <c r="AE3318">
        <v>663.7998061296571</v>
      </c>
    </row>
    <row r="3319" spans="1:31" x14ac:dyDescent="0.3">
      <c r="A3319">
        <v>2715795</v>
      </c>
      <c r="B3319">
        <v>2</v>
      </c>
      <c r="C3319" t="s">
        <v>80</v>
      </c>
      <c r="D3319" t="s">
        <v>90</v>
      </c>
      <c r="E3319" t="s">
        <v>132</v>
      </c>
      <c r="F3319" t="s">
        <v>9480</v>
      </c>
      <c r="G3319" t="s">
        <v>158</v>
      </c>
      <c r="H3319" t="s">
        <v>135</v>
      </c>
      <c r="I3319" t="s">
        <v>136</v>
      </c>
      <c r="J3319" t="s">
        <v>3</v>
      </c>
      <c r="K3319" t="s">
        <v>138</v>
      </c>
      <c r="L3319" t="s">
        <v>9481</v>
      </c>
      <c r="M3319" t="s">
        <v>9482</v>
      </c>
      <c r="N3319">
        <v>6.1108333330000004</v>
      </c>
      <c r="O3319">
        <v>0</v>
      </c>
      <c r="P3319">
        <v>548</v>
      </c>
      <c r="Q3319">
        <v>0</v>
      </c>
      <c r="R3319">
        <v>0</v>
      </c>
      <c r="S3319">
        <v>0</v>
      </c>
      <c r="T3319">
        <v>49</v>
      </c>
      <c r="U3319">
        <v>0</v>
      </c>
      <c r="V3319">
        <v>0</v>
      </c>
      <c r="W3319">
        <v>0</v>
      </c>
      <c r="X3319">
        <v>595.46834184601823</v>
      </c>
      <c r="Y3319">
        <v>0</v>
      </c>
      <c r="Z3319">
        <v>0</v>
      </c>
      <c r="AA3319">
        <v>0</v>
      </c>
      <c r="AB3319">
        <v>141.81594421027614</v>
      </c>
      <c r="AC3319">
        <v>0</v>
      </c>
      <c r="AD3319">
        <v>0</v>
      </c>
      <c r="AE3319">
        <v>737.28428605629438</v>
      </c>
    </row>
    <row r="3320" spans="1:31" x14ac:dyDescent="0.3">
      <c r="A3320">
        <v>2716383</v>
      </c>
      <c r="B3320">
        <v>1</v>
      </c>
      <c r="C3320" t="s">
        <v>80</v>
      </c>
      <c r="D3320" t="s">
        <v>100</v>
      </c>
      <c r="E3320" t="s">
        <v>213</v>
      </c>
      <c r="F3320" t="s">
        <v>9483</v>
      </c>
      <c r="G3320" t="s">
        <v>152</v>
      </c>
      <c r="H3320" t="s">
        <v>153</v>
      </c>
      <c r="I3320" t="s">
        <v>136</v>
      </c>
      <c r="J3320" t="s">
        <v>137</v>
      </c>
      <c r="K3320" t="s">
        <v>138</v>
      </c>
      <c r="L3320" t="s">
        <v>9484</v>
      </c>
      <c r="M3320" t="s">
        <v>9485</v>
      </c>
      <c r="N3320">
        <v>0.73416666600000002</v>
      </c>
      <c r="O3320">
        <v>0</v>
      </c>
      <c r="P3320">
        <v>846</v>
      </c>
      <c r="Q3320">
        <v>3</v>
      </c>
      <c r="R3320">
        <v>121</v>
      </c>
      <c r="S3320">
        <v>0</v>
      </c>
      <c r="T3320">
        <v>140</v>
      </c>
      <c r="U3320">
        <v>0</v>
      </c>
      <c r="V3320">
        <v>1</v>
      </c>
      <c r="W3320">
        <v>0</v>
      </c>
      <c r="X3320">
        <v>138.86936798746225</v>
      </c>
      <c r="Y3320">
        <v>4.9180702236473079</v>
      </c>
      <c r="Z3320">
        <v>25.819740369257275</v>
      </c>
      <c r="AA3320">
        <v>0</v>
      </c>
      <c r="AB3320">
        <v>106.16672049426465</v>
      </c>
      <c r="AC3320">
        <v>0</v>
      </c>
      <c r="AD3320">
        <v>38.698119957293926</v>
      </c>
      <c r="AE3320">
        <v>314.47201903192547</v>
      </c>
    </row>
    <row r="3321" spans="1:31" x14ac:dyDescent="0.3">
      <c r="A3321">
        <v>2716715</v>
      </c>
      <c r="B3321">
        <v>1</v>
      </c>
      <c r="C3321" t="s">
        <v>81</v>
      </c>
      <c r="D3321" t="s">
        <v>118</v>
      </c>
      <c r="E3321" t="s">
        <v>150</v>
      </c>
      <c r="F3321" t="s">
        <v>9486</v>
      </c>
      <c r="G3321" t="s">
        <v>152</v>
      </c>
      <c r="H3321" t="s">
        <v>153</v>
      </c>
      <c r="I3321" t="s">
        <v>136</v>
      </c>
      <c r="J3321" t="s">
        <v>137</v>
      </c>
      <c r="K3321" t="s">
        <v>138</v>
      </c>
      <c r="L3321" t="s">
        <v>9487</v>
      </c>
      <c r="M3321" t="s">
        <v>9488</v>
      </c>
      <c r="N3321">
        <v>0.28833333300000002</v>
      </c>
      <c r="O3321">
        <v>1</v>
      </c>
      <c r="P3321">
        <v>205</v>
      </c>
      <c r="Q3321">
        <v>1</v>
      </c>
      <c r="R3321">
        <v>20</v>
      </c>
      <c r="S3321">
        <v>0</v>
      </c>
      <c r="T3321">
        <v>19</v>
      </c>
      <c r="U3321">
        <v>0</v>
      </c>
      <c r="V3321">
        <v>0</v>
      </c>
      <c r="W3321">
        <v>0</v>
      </c>
      <c r="X3321">
        <v>10.914236191811694</v>
      </c>
      <c r="Y3321">
        <v>1.1919826666275002</v>
      </c>
      <c r="Z3321">
        <v>0.50682279295999999</v>
      </c>
      <c r="AA3321">
        <v>0</v>
      </c>
      <c r="AB3321">
        <v>3.2697189052453757</v>
      </c>
      <c r="AC3321">
        <v>0</v>
      </c>
      <c r="AD3321">
        <v>0</v>
      </c>
      <c r="AE3321">
        <v>15.88276055664457</v>
      </c>
    </row>
    <row r="3322" spans="1:31" x14ac:dyDescent="0.3">
      <c r="A3322">
        <v>2715882</v>
      </c>
      <c r="B3322">
        <v>1</v>
      </c>
      <c r="C3322" t="s">
        <v>80</v>
      </c>
      <c r="D3322" t="s">
        <v>101</v>
      </c>
      <c r="E3322" t="s">
        <v>161</v>
      </c>
      <c r="F3322" t="s">
        <v>9489</v>
      </c>
      <c r="G3322" t="s">
        <v>209</v>
      </c>
      <c r="H3322" t="s">
        <v>135</v>
      </c>
      <c r="I3322" t="s">
        <v>136</v>
      </c>
      <c r="J3322" t="s">
        <v>137</v>
      </c>
      <c r="K3322" t="s">
        <v>210</v>
      </c>
      <c r="L3322" t="s">
        <v>9490</v>
      </c>
      <c r="M3322" t="s">
        <v>9491</v>
      </c>
      <c r="N3322">
        <v>3.6494444439999998</v>
      </c>
      <c r="O3322">
        <v>0</v>
      </c>
      <c r="P3322">
        <v>29</v>
      </c>
      <c r="Q3322">
        <v>0</v>
      </c>
      <c r="R3322">
        <v>9</v>
      </c>
      <c r="S3322">
        <v>0</v>
      </c>
      <c r="T3322">
        <v>2</v>
      </c>
      <c r="U3322">
        <v>0</v>
      </c>
      <c r="V3322">
        <v>0</v>
      </c>
      <c r="W3322">
        <v>0</v>
      </c>
      <c r="X3322">
        <v>24.061557719693329</v>
      </c>
      <c r="Y3322">
        <v>0</v>
      </c>
      <c r="Z3322">
        <v>4.1093906078802744</v>
      </c>
      <c r="AA3322">
        <v>0</v>
      </c>
      <c r="AB3322">
        <v>0.34038725337109332</v>
      </c>
      <c r="AC3322">
        <v>0</v>
      </c>
      <c r="AD3322">
        <v>0</v>
      </c>
      <c r="AE3322">
        <v>28.511335580944699</v>
      </c>
    </row>
    <row r="3323" spans="1:31" x14ac:dyDescent="0.3">
      <c r="A3323">
        <v>2716131</v>
      </c>
      <c r="B3323">
        <v>1</v>
      </c>
      <c r="C3323" t="s">
        <v>80</v>
      </c>
      <c r="D3323" t="s">
        <v>96</v>
      </c>
      <c r="E3323" t="s">
        <v>213</v>
      </c>
      <c r="F3323" t="s">
        <v>9492</v>
      </c>
      <c r="G3323" t="s">
        <v>152</v>
      </c>
      <c r="H3323" t="s">
        <v>153</v>
      </c>
      <c r="I3323" t="s">
        <v>136</v>
      </c>
      <c r="J3323" t="s">
        <v>137</v>
      </c>
      <c r="K3323" t="s">
        <v>138</v>
      </c>
      <c r="L3323" t="s">
        <v>9493</v>
      </c>
      <c r="M3323" t="s">
        <v>9494</v>
      </c>
      <c r="N3323">
        <v>5.8333333000000001E-2</v>
      </c>
      <c r="O3323">
        <v>2</v>
      </c>
      <c r="P3323">
        <v>952</v>
      </c>
      <c r="Q3323">
        <v>5</v>
      </c>
      <c r="R3323">
        <v>0</v>
      </c>
      <c r="S3323">
        <v>16</v>
      </c>
      <c r="T3323">
        <v>18</v>
      </c>
      <c r="U3323">
        <v>1</v>
      </c>
      <c r="V3323">
        <v>0</v>
      </c>
      <c r="W3323">
        <v>1.4033644437119999</v>
      </c>
      <c r="X3323">
        <v>5.7291889611901112</v>
      </c>
      <c r="Y3323">
        <v>1.6490655590304002</v>
      </c>
      <c r="Z3323">
        <v>0</v>
      </c>
      <c r="AA3323">
        <v>6.5028415481715003</v>
      </c>
      <c r="AB3323">
        <v>1.5843023758421999</v>
      </c>
      <c r="AC3323">
        <v>0.49502279142400002</v>
      </c>
      <c r="AD3323">
        <v>0</v>
      </c>
      <c r="AE3323">
        <v>17.36378567937021</v>
      </c>
    </row>
    <row r="3324" spans="1:31" x14ac:dyDescent="0.3">
      <c r="A3324">
        <v>2716649</v>
      </c>
      <c r="B3324">
        <v>1</v>
      </c>
      <c r="C3324" t="s">
        <v>80</v>
      </c>
      <c r="D3324" t="s">
        <v>99</v>
      </c>
      <c r="E3324" t="s">
        <v>161</v>
      </c>
      <c r="F3324" t="s">
        <v>2245</v>
      </c>
      <c r="G3324" t="s">
        <v>163</v>
      </c>
      <c r="H3324" t="s">
        <v>135</v>
      </c>
      <c r="I3324" t="s">
        <v>136</v>
      </c>
      <c r="J3324" t="s">
        <v>137</v>
      </c>
      <c r="K3324" t="s">
        <v>138</v>
      </c>
      <c r="L3324" t="s">
        <v>9495</v>
      </c>
      <c r="M3324" t="s">
        <v>9496</v>
      </c>
      <c r="N3324">
        <v>2.9563888880000002</v>
      </c>
      <c r="O3324">
        <v>0</v>
      </c>
      <c r="P3324">
        <v>18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1</v>
      </c>
      <c r="W3324">
        <v>0</v>
      </c>
      <c r="X3324">
        <v>9.0964488329655762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6.0287120523192392</v>
      </c>
      <c r="AE3324">
        <v>15.125160885284815</v>
      </c>
    </row>
    <row r="3325" spans="1:31" x14ac:dyDescent="0.3">
      <c r="A3325">
        <v>2715865</v>
      </c>
      <c r="B3325">
        <v>1</v>
      </c>
      <c r="C3325" t="s">
        <v>80</v>
      </c>
      <c r="D3325" t="s">
        <v>107</v>
      </c>
      <c r="E3325" t="s">
        <v>200</v>
      </c>
      <c r="F3325" t="s">
        <v>9497</v>
      </c>
      <c r="G3325" t="s">
        <v>543</v>
      </c>
      <c r="H3325" t="s">
        <v>135</v>
      </c>
      <c r="I3325" t="s">
        <v>136</v>
      </c>
      <c r="J3325" t="s">
        <v>137</v>
      </c>
      <c r="K3325" t="s">
        <v>138</v>
      </c>
      <c r="L3325" t="s">
        <v>9498</v>
      </c>
      <c r="M3325" t="s">
        <v>9499</v>
      </c>
      <c r="N3325">
        <v>2.9722222220000001</v>
      </c>
      <c r="O3325">
        <v>0</v>
      </c>
      <c r="P3325">
        <v>115</v>
      </c>
      <c r="Q3325">
        <v>0</v>
      </c>
      <c r="R3325">
        <v>0</v>
      </c>
      <c r="S3325">
        <v>0</v>
      </c>
      <c r="T3325">
        <v>6</v>
      </c>
      <c r="U3325">
        <v>0</v>
      </c>
      <c r="V3325">
        <v>0</v>
      </c>
      <c r="W3325">
        <v>0</v>
      </c>
      <c r="X3325">
        <v>62.309650970971518</v>
      </c>
      <c r="Y3325">
        <v>0</v>
      </c>
      <c r="Z3325">
        <v>0</v>
      </c>
      <c r="AA3325">
        <v>0</v>
      </c>
      <c r="AB3325">
        <v>11.925892053615302</v>
      </c>
      <c r="AC3325">
        <v>0</v>
      </c>
      <c r="AD3325">
        <v>0</v>
      </c>
      <c r="AE3325">
        <v>74.235543024586818</v>
      </c>
    </row>
    <row r="3326" spans="1:31" x14ac:dyDescent="0.3">
      <c r="A3326">
        <v>2716320</v>
      </c>
      <c r="B3326">
        <v>1</v>
      </c>
      <c r="C3326" t="s">
        <v>81</v>
      </c>
      <c r="D3326" t="s">
        <v>123</v>
      </c>
      <c r="E3326" t="s">
        <v>156</v>
      </c>
      <c r="F3326" t="s">
        <v>7707</v>
      </c>
      <c r="G3326" t="s">
        <v>152</v>
      </c>
      <c r="H3326" t="s">
        <v>153</v>
      </c>
      <c r="I3326" t="s">
        <v>136</v>
      </c>
      <c r="J3326" t="s">
        <v>137</v>
      </c>
      <c r="K3326" t="s">
        <v>138</v>
      </c>
      <c r="L3326" t="s">
        <v>9500</v>
      </c>
      <c r="M3326" t="s">
        <v>9501</v>
      </c>
      <c r="N3326">
        <v>1.481944444</v>
      </c>
      <c r="O3326">
        <v>2</v>
      </c>
      <c r="P3326">
        <v>377</v>
      </c>
      <c r="Q3326">
        <v>8</v>
      </c>
      <c r="R3326">
        <v>13</v>
      </c>
      <c r="S3326">
        <v>5</v>
      </c>
      <c r="T3326">
        <v>16</v>
      </c>
      <c r="U3326">
        <v>1</v>
      </c>
      <c r="V3326">
        <v>0</v>
      </c>
      <c r="W3326">
        <v>0.26745476614352004</v>
      </c>
      <c r="X3326">
        <v>90.627733750616912</v>
      </c>
      <c r="Y3326">
        <v>47.990391226387352</v>
      </c>
      <c r="Z3326">
        <v>2.1619785153457105</v>
      </c>
      <c r="AA3326">
        <v>69.482745142244241</v>
      </c>
      <c r="AB3326">
        <v>18.503705782352441</v>
      </c>
      <c r="AC3326">
        <v>32.888114064261245</v>
      </c>
      <c r="AD3326">
        <v>0</v>
      </c>
      <c r="AE3326">
        <v>261.92212324735141</v>
      </c>
    </row>
    <row r="3327" spans="1:31" x14ac:dyDescent="0.3">
      <c r="A3327">
        <v>2716363</v>
      </c>
      <c r="B3327">
        <v>1</v>
      </c>
      <c r="C3327" t="s">
        <v>80</v>
      </c>
      <c r="D3327" t="s">
        <v>96</v>
      </c>
      <c r="E3327" t="s">
        <v>200</v>
      </c>
      <c r="F3327" t="s">
        <v>9502</v>
      </c>
      <c r="G3327" t="s">
        <v>409</v>
      </c>
      <c r="H3327" t="s">
        <v>135</v>
      </c>
      <c r="I3327" t="s">
        <v>136</v>
      </c>
      <c r="J3327" t="s">
        <v>137</v>
      </c>
      <c r="K3327" t="s">
        <v>138</v>
      </c>
      <c r="L3327" t="s">
        <v>9503</v>
      </c>
      <c r="M3327" t="s">
        <v>9504</v>
      </c>
      <c r="N3327">
        <v>2.491666666</v>
      </c>
      <c r="O3327">
        <v>0</v>
      </c>
      <c r="P3327">
        <v>3</v>
      </c>
      <c r="Q3327">
        <v>0</v>
      </c>
      <c r="R3327">
        <v>0</v>
      </c>
      <c r="S3327">
        <v>0</v>
      </c>
      <c r="T3327">
        <v>4</v>
      </c>
      <c r="U3327">
        <v>0</v>
      </c>
      <c r="V3327">
        <v>0</v>
      </c>
      <c r="W3327">
        <v>0</v>
      </c>
      <c r="X3327">
        <v>6.0029545456457996</v>
      </c>
      <c r="Y3327">
        <v>0</v>
      </c>
      <c r="Z3327">
        <v>0</v>
      </c>
      <c r="AA3327">
        <v>0</v>
      </c>
      <c r="AB3327">
        <v>3.5924937176696004</v>
      </c>
      <c r="AC3327">
        <v>0</v>
      </c>
      <c r="AD3327">
        <v>0</v>
      </c>
      <c r="AE3327">
        <v>9.5954482633154008</v>
      </c>
    </row>
    <row r="3328" spans="1:31" x14ac:dyDescent="0.3">
      <c r="A3328">
        <v>2716692</v>
      </c>
      <c r="B3328">
        <v>1</v>
      </c>
      <c r="C3328" t="s">
        <v>80</v>
      </c>
      <c r="D3328" t="s">
        <v>107</v>
      </c>
      <c r="E3328" t="s">
        <v>145</v>
      </c>
      <c r="F3328" t="s">
        <v>9505</v>
      </c>
      <c r="G3328" t="s">
        <v>181</v>
      </c>
      <c r="H3328" t="s">
        <v>135</v>
      </c>
      <c r="I3328" t="s">
        <v>136</v>
      </c>
      <c r="J3328" t="s">
        <v>137</v>
      </c>
      <c r="K3328" t="s">
        <v>138</v>
      </c>
      <c r="L3328" t="s">
        <v>9506</v>
      </c>
      <c r="M3328" t="s">
        <v>9507</v>
      </c>
      <c r="N3328">
        <v>1.781666666</v>
      </c>
      <c r="O3328">
        <v>0</v>
      </c>
      <c r="P3328">
        <v>2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0.83099934278266507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0.83099934278266507</v>
      </c>
    </row>
    <row r="3329" spans="1:31" x14ac:dyDescent="0.3">
      <c r="A3329">
        <v>2715965</v>
      </c>
      <c r="B3329">
        <v>1</v>
      </c>
      <c r="C3329" t="s">
        <v>80</v>
      </c>
      <c r="D3329" t="s">
        <v>93</v>
      </c>
      <c r="E3329" t="s">
        <v>132</v>
      </c>
      <c r="F3329" t="s">
        <v>9508</v>
      </c>
      <c r="G3329" t="s">
        <v>300</v>
      </c>
      <c r="H3329" t="s">
        <v>135</v>
      </c>
      <c r="I3329" t="s">
        <v>136</v>
      </c>
      <c r="J3329" t="s">
        <v>137</v>
      </c>
      <c r="K3329" t="s">
        <v>210</v>
      </c>
      <c r="L3329" t="s">
        <v>9509</v>
      </c>
      <c r="M3329" t="s">
        <v>9510</v>
      </c>
      <c r="N3329">
        <v>4.1247222219999999</v>
      </c>
      <c r="O3329">
        <v>0</v>
      </c>
      <c r="P3329">
        <v>77</v>
      </c>
      <c r="Q3329">
        <v>0</v>
      </c>
      <c r="R3329">
        <v>2</v>
      </c>
      <c r="S3329">
        <v>0</v>
      </c>
      <c r="T3329">
        <v>6</v>
      </c>
      <c r="U3329">
        <v>0</v>
      </c>
      <c r="V3329">
        <v>0</v>
      </c>
      <c r="W3329">
        <v>0</v>
      </c>
      <c r="X3329">
        <v>44.207355657871915</v>
      </c>
      <c r="Y3329">
        <v>0</v>
      </c>
      <c r="Z3329">
        <v>5.5348394792738853</v>
      </c>
      <c r="AA3329">
        <v>0</v>
      </c>
      <c r="AB3329">
        <v>10.497963509745354</v>
      </c>
      <c r="AC3329">
        <v>0</v>
      </c>
      <c r="AD3329">
        <v>0</v>
      </c>
      <c r="AE3329">
        <v>60.240158646891153</v>
      </c>
    </row>
    <row r="3330" spans="1:31" x14ac:dyDescent="0.3">
      <c r="A3330">
        <v>2715859</v>
      </c>
      <c r="B3330">
        <v>1</v>
      </c>
      <c r="C3330" t="s">
        <v>80</v>
      </c>
      <c r="D3330" t="s">
        <v>106</v>
      </c>
      <c r="E3330" t="s">
        <v>213</v>
      </c>
      <c r="F3330" t="s">
        <v>9511</v>
      </c>
      <c r="G3330" t="s">
        <v>209</v>
      </c>
      <c r="H3330" t="s">
        <v>153</v>
      </c>
      <c r="I3330" t="s">
        <v>136</v>
      </c>
      <c r="J3330" t="s">
        <v>137</v>
      </c>
      <c r="K3330" t="s">
        <v>210</v>
      </c>
      <c r="L3330" t="s">
        <v>9512</v>
      </c>
      <c r="M3330" t="s">
        <v>9513</v>
      </c>
      <c r="N3330">
        <v>5.1744444439999997</v>
      </c>
      <c r="O3330">
        <v>0</v>
      </c>
      <c r="P3330">
        <v>509</v>
      </c>
      <c r="Q3330">
        <v>36</v>
      </c>
      <c r="R3330">
        <v>106</v>
      </c>
      <c r="S3330">
        <v>12</v>
      </c>
      <c r="T3330">
        <v>103</v>
      </c>
      <c r="U3330">
        <v>1</v>
      </c>
      <c r="V3330">
        <v>0</v>
      </c>
      <c r="W3330">
        <v>0</v>
      </c>
      <c r="X3330">
        <v>551.36120913780178</v>
      </c>
      <c r="Y3330">
        <v>799.46084826373897</v>
      </c>
      <c r="Z3330">
        <v>497.13864394473643</v>
      </c>
      <c r="AA3330">
        <v>169.12216368957675</v>
      </c>
      <c r="AB3330">
        <v>451.96506242473419</v>
      </c>
      <c r="AC3330">
        <v>87.162590625750653</v>
      </c>
      <c r="AD3330">
        <v>0</v>
      </c>
      <c r="AE3330">
        <v>2556.2105180863387</v>
      </c>
    </row>
    <row r="3331" spans="1:31" x14ac:dyDescent="0.3">
      <c r="A3331">
        <v>2716163</v>
      </c>
      <c r="B3331">
        <v>1</v>
      </c>
      <c r="C3331" t="s">
        <v>80</v>
      </c>
      <c r="D3331" t="s">
        <v>96</v>
      </c>
      <c r="E3331" t="s">
        <v>145</v>
      </c>
      <c r="F3331" t="s">
        <v>9514</v>
      </c>
      <c r="G3331" t="s">
        <v>230</v>
      </c>
      <c r="H3331" t="s">
        <v>135</v>
      </c>
      <c r="I3331" t="s">
        <v>136</v>
      </c>
      <c r="J3331" t="s">
        <v>137</v>
      </c>
      <c r="K3331" t="s">
        <v>138</v>
      </c>
      <c r="L3331" t="s">
        <v>9515</v>
      </c>
      <c r="M3331" t="s">
        <v>9516</v>
      </c>
      <c r="N3331">
        <v>7.6805555549999998</v>
      </c>
      <c r="O3331">
        <v>0</v>
      </c>
      <c r="P3331">
        <v>1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</row>
    <row r="3332" spans="1:31" x14ac:dyDescent="0.3">
      <c r="A3332">
        <v>2716827</v>
      </c>
      <c r="B3332">
        <v>1</v>
      </c>
      <c r="C3332" t="s">
        <v>80</v>
      </c>
      <c r="D3332" t="s">
        <v>110</v>
      </c>
      <c r="E3332" t="s">
        <v>145</v>
      </c>
      <c r="F3332" t="s">
        <v>9517</v>
      </c>
      <c r="G3332" t="s">
        <v>230</v>
      </c>
      <c r="H3332" t="s">
        <v>135</v>
      </c>
      <c r="I3332" t="s">
        <v>136</v>
      </c>
      <c r="J3332" t="s">
        <v>137</v>
      </c>
      <c r="K3332" t="s">
        <v>138</v>
      </c>
      <c r="L3332" t="s">
        <v>9518</v>
      </c>
      <c r="M3332" t="s">
        <v>9519</v>
      </c>
      <c r="N3332">
        <v>2.85</v>
      </c>
      <c r="O3332">
        <v>0</v>
      </c>
      <c r="P3332">
        <v>5</v>
      </c>
      <c r="Q3332">
        <v>0</v>
      </c>
      <c r="R3332">
        <v>0</v>
      </c>
      <c r="S3332">
        <v>0</v>
      </c>
      <c r="T3332">
        <v>4</v>
      </c>
      <c r="U3332">
        <v>0</v>
      </c>
      <c r="V3332">
        <v>0</v>
      </c>
      <c r="W3332">
        <v>0</v>
      </c>
      <c r="X3332">
        <v>2.6740827799338103</v>
      </c>
      <c r="Y3332">
        <v>0</v>
      </c>
      <c r="Z3332">
        <v>0</v>
      </c>
      <c r="AA3332">
        <v>0</v>
      </c>
      <c r="AB3332">
        <v>6.3424296602334724</v>
      </c>
      <c r="AC3332">
        <v>0</v>
      </c>
      <c r="AD3332">
        <v>0</v>
      </c>
      <c r="AE3332">
        <v>9.0165124401672827</v>
      </c>
    </row>
    <row r="3333" spans="1:31" x14ac:dyDescent="0.3">
      <c r="A3333">
        <v>2715831</v>
      </c>
      <c r="B3333">
        <v>1</v>
      </c>
      <c r="C3333" t="s">
        <v>80</v>
      </c>
      <c r="D3333" t="s">
        <v>90</v>
      </c>
      <c r="E3333" t="s">
        <v>145</v>
      </c>
      <c r="F3333" t="s">
        <v>7798</v>
      </c>
      <c r="G3333" t="s">
        <v>230</v>
      </c>
      <c r="H3333" t="s">
        <v>135</v>
      </c>
      <c r="I3333" t="s">
        <v>136</v>
      </c>
      <c r="J3333" t="s">
        <v>137</v>
      </c>
      <c r="K3333" t="s">
        <v>138</v>
      </c>
      <c r="L3333" t="s">
        <v>9520</v>
      </c>
      <c r="M3333" t="s">
        <v>9521</v>
      </c>
      <c r="N3333">
        <v>1.5791666660000001</v>
      </c>
      <c r="O3333">
        <v>0</v>
      </c>
      <c r="P3333">
        <v>2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0.26545109351504997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0.26545109351504997</v>
      </c>
    </row>
    <row r="3334" spans="1:31" x14ac:dyDescent="0.3">
      <c r="A3334">
        <v>2716472</v>
      </c>
      <c r="B3334">
        <v>1</v>
      </c>
      <c r="C3334" t="s">
        <v>81</v>
      </c>
      <c r="D3334" t="s">
        <v>112</v>
      </c>
      <c r="E3334" t="s">
        <v>213</v>
      </c>
      <c r="F3334" t="s">
        <v>9522</v>
      </c>
      <c r="G3334" t="s">
        <v>152</v>
      </c>
      <c r="H3334" t="s">
        <v>153</v>
      </c>
      <c r="I3334" t="s">
        <v>136</v>
      </c>
      <c r="J3334" t="s">
        <v>137</v>
      </c>
      <c r="K3334" t="s">
        <v>138</v>
      </c>
      <c r="L3334" t="s">
        <v>9523</v>
      </c>
      <c r="M3334" t="s">
        <v>9524</v>
      </c>
      <c r="N3334">
        <v>1.1599999999999999</v>
      </c>
      <c r="O3334">
        <v>1</v>
      </c>
      <c r="P3334">
        <v>722</v>
      </c>
      <c r="Q3334">
        <v>32</v>
      </c>
      <c r="R3334">
        <v>147</v>
      </c>
      <c r="S3334">
        <v>5</v>
      </c>
      <c r="T3334">
        <v>112</v>
      </c>
      <c r="U3334">
        <v>0</v>
      </c>
      <c r="V3334">
        <v>0</v>
      </c>
      <c r="W3334">
        <v>0.22170249879750001</v>
      </c>
      <c r="X3334">
        <v>141.04342280873095</v>
      </c>
      <c r="Y3334">
        <v>12.368463424328095</v>
      </c>
      <c r="Z3334">
        <v>47.13376264220544</v>
      </c>
      <c r="AA3334">
        <v>53.036153306420566</v>
      </c>
      <c r="AB3334">
        <v>56.226385777075691</v>
      </c>
      <c r="AC3334">
        <v>0</v>
      </c>
      <c r="AD3334">
        <v>0</v>
      </c>
      <c r="AE3334">
        <v>310.02989045755828</v>
      </c>
    </row>
    <row r="3335" spans="1:31" x14ac:dyDescent="0.3">
      <c r="A3335">
        <v>2716804</v>
      </c>
      <c r="B3335">
        <v>1</v>
      </c>
      <c r="C3335" t="s">
        <v>80</v>
      </c>
      <c r="D3335" t="s">
        <v>103</v>
      </c>
      <c r="E3335" t="s">
        <v>200</v>
      </c>
      <c r="F3335" t="s">
        <v>9525</v>
      </c>
      <c r="G3335" t="s">
        <v>163</v>
      </c>
      <c r="H3335" t="s">
        <v>135</v>
      </c>
      <c r="I3335" t="s">
        <v>136</v>
      </c>
      <c r="J3335" t="s">
        <v>137</v>
      </c>
      <c r="K3335" t="s">
        <v>138</v>
      </c>
      <c r="L3335" t="s">
        <v>9526</v>
      </c>
      <c r="M3335" t="s">
        <v>9527</v>
      </c>
      <c r="N3335">
        <v>8.9747222220000005</v>
      </c>
      <c r="O3335">
        <v>0</v>
      </c>
      <c r="P3335">
        <v>24</v>
      </c>
      <c r="Q3335">
        <v>0</v>
      </c>
      <c r="R3335">
        <v>0</v>
      </c>
      <c r="S3335">
        <v>0</v>
      </c>
      <c r="T3335">
        <v>24</v>
      </c>
      <c r="U3335">
        <v>0</v>
      </c>
      <c r="V3335">
        <v>0</v>
      </c>
      <c r="W3335">
        <v>0</v>
      </c>
      <c r="X3335">
        <v>44.074986211035338</v>
      </c>
      <c r="Y3335">
        <v>0</v>
      </c>
      <c r="Z3335">
        <v>0</v>
      </c>
      <c r="AA3335">
        <v>0</v>
      </c>
      <c r="AB3335">
        <v>78.012454472996822</v>
      </c>
      <c r="AC3335">
        <v>0</v>
      </c>
      <c r="AD3335">
        <v>0</v>
      </c>
      <c r="AE3335">
        <v>122.08744068403216</v>
      </c>
    </row>
    <row r="3336" spans="1:31" x14ac:dyDescent="0.3">
      <c r="A3336">
        <v>2715971</v>
      </c>
      <c r="B3336">
        <v>1</v>
      </c>
      <c r="C3336" t="s">
        <v>80</v>
      </c>
      <c r="D3336" t="s">
        <v>96</v>
      </c>
      <c r="E3336" t="s">
        <v>213</v>
      </c>
      <c r="F3336" t="s">
        <v>9528</v>
      </c>
      <c r="G3336" t="s">
        <v>152</v>
      </c>
      <c r="H3336" t="s">
        <v>153</v>
      </c>
      <c r="I3336" t="s">
        <v>136</v>
      </c>
      <c r="J3336" t="s">
        <v>137</v>
      </c>
      <c r="K3336" t="s">
        <v>138</v>
      </c>
      <c r="L3336" t="s">
        <v>9529</v>
      </c>
      <c r="M3336" t="s">
        <v>9530</v>
      </c>
      <c r="N3336">
        <v>0.125</v>
      </c>
      <c r="O3336">
        <v>32</v>
      </c>
      <c r="P3336">
        <v>19274</v>
      </c>
      <c r="Q3336">
        <v>39</v>
      </c>
      <c r="R3336">
        <v>666</v>
      </c>
      <c r="S3336">
        <v>115</v>
      </c>
      <c r="T3336">
        <v>2329</v>
      </c>
      <c r="U3336">
        <v>6</v>
      </c>
      <c r="V3336">
        <v>14</v>
      </c>
      <c r="W3336">
        <v>10.087765257737999</v>
      </c>
      <c r="X3336">
        <v>373.55974579955154</v>
      </c>
      <c r="Y3336">
        <v>7.6702505809679975</v>
      </c>
      <c r="Z3336">
        <v>14.188614023819621</v>
      </c>
      <c r="AA3336">
        <v>195.40491862727214</v>
      </c>
      <c r="AB3336">
        <v>260.93661548533356</v>
      </c>
      <c r="AC3336">
        <v>116.68544056815749</v>
      </c>
      <c r="AD3336">
        <v>29.389609816196874</v>
      </c>
      <c r="AE3336">
        <v>1007.9229601590372</v>
      </c>
    </row>
    <row r="3337" spans="1:31" x14ac:dyDescent="0.3">
      <c r="A3337">
        <v>2715825</v>
      </c>
      <c r="B3337">
        <v>1</v>
      </c>
      <c r="C3337" t="s">
        <v>80</v>
      </c>
      <c r="D3337" t="s">
        <v>93</v>
      </c>
      <c r="E3337" t="s">
        <v>150</v>
      </c>
      <c r="F3337" t="s">
        <v>9531</v>
      </c>
      <c r="G3337" t="s">
        <v>152</v>
      </c>
      <c r="H3337" t="s">
        <v>153</v>
      </c>
      <c r="I3337" t="s">
        <v>136</v>
      </c>
      <c r="J3337" t="s">
        <v>137</v>
      </c>
      <c r="K3337" t="s">
        <v>138</v>
      </c>
      <c r="L3337" t="s">
        <v>9532</v>
      </c>
      <c r="M3337" t="s">
        <v>9533</v>
      </c>
      <c r="N3337">
        <v>1.339722222</v>
      </c>
      <c r="O3337">
        <v>0</v>
      </c>
      <c r="P3337">
        <v>262</v>
      </c>
      <c r="Q3337">
        <v>5</v>
      </c>
      <c r="R3337">
        <v>169</v>
      </c>
      <c r="S3337">
        <v>2</v>
      </c>
      <c r="T3337">
        <v>58</v>
      </c>
      <c r="U3337">
        <v>0</v>
      </c>
      <c r="V3337">
        <v>0</v>
      </c>
      <c r="W3337">
        <v>0</v>
      </c>
      <c r="X3337">
        <v>58.032677603081737</v>
      </c>
      <c r="Y3337">
        <v>8.4033502497042019</v>
      </c>
      <c r="Z3337">
        <v>193.99935074365627</v>
      </c>
      <c r="AA3337">
        <v>15.233050134468836</v>
      </c>
      <c r="AB3337">
        <v>44.12957755773715</v>
      </c>
      <c r="AC3337">
        <v>0</v>
      </c>
      <c r="AD3337">
        <v>0</v>
      </c>
      <c r="AE3337">
        <v>319.7980062886482</v>
      </c>
    </row>
    <row r="3338" spans="1:31" x14ac:dyDescent="0.3">
      <c r="A3338">
        <v>2716286</v>
      </c>
      <c r="B3338">
        <v>1</v>
      </c>
      <c r="C3338" t="s">
        <v>80</v>
      </c>
      <c r="D3338" t="s">
        <v>97</v>
      </c>
      <c r="E3338" t="s">
        <v>150</v>
      </c>
      <c r="F3338" t="s">
        <v>9534</v>
      </c>
      <c r="G3338" t="s">
        <v>152</v>
      </c>
      <c r="H3338" t="s">
        <v>153</v>
      </c>
      <c r="I3338" t="s">
        <v>136</v>
      </c>
      <c r="J3338" t="s">
        <v>137</v>
      </c>
      <c r="K3338" t="s">
        <v>138</v>
      </c>
      <c r="L3338" t="s">
        <v>9535</v>
      </c>
      <c r="M3338" t="s">
        <v>9536</v>
      </c>
      <c r="N3338">
        <v>0.63500000000000001</v>
      </c>
      <c r="O3338">
        <v>8</v>
      </c>
      <c r="P3338">
        <v>937</v>
      </c>
      <c r="Q3338">
        <v>10</v>
      </c>
      <c r="R3338">
        <v>91</v>
      </c>
      <c r="S3338">
        <v>20</v>
      </c>
      <c r="T3338">
        <v>111</v>
      </c>
      <c r="U3338">
        <v>1</v>
      </c>
      <c r="V3338">
        <v>0</v>
      </c>
      <c r="W3338">
        <v>305.72893221997919</v>
      </c>
      <c r="X3338">
        <v>156.5860425628137</v>
      </c>
      <c r="Y3338">
        <v>484.45993480310204</v>
      </c>
      <c r="Z3338">
        <v>6.8634021881857867</v>
      </c>
      <c r="AA3338">
        <v>39.924057000588547</v>
      </c>
      <c r="AB3338">
        <v>52.565713282549019</v>
      </c>
      <c r="AC3338">
        <v>224.670007992357</v>
      </c>
      <c r="AD3338">
        <v>0</v>
      </c>
      <c r="AE3338">
        <v>1270.798090049575</v>
      </c>
    </row>
    <row r="3339" spans="1:31" x14ac:dyDescent="0.3">
      <c r="A3339">
        <v>2716123</v>
      </c>
      <c r="B3339">
        <v>1</v>
      </c>
      <c r="C3339" t="s">
        <v>80</v>
      </c>
      <c r="D3339" t="s">
        <v>97</v>
      </c>
      <c r="E3339" t="s">
        <v>213</v>
      </c>
      <c r="F3339" t="s">
        <v>9537</v>
      </c>
      <c r="G3339" t="s">
        <v>152</v>
      </c>
      <c r="H3339" t="s">
        <v>153</v>
      </c>
      <c r="I3339" t="s">
        <v>136</v>
      </c>
      <c r="J3339" t="s">
        <v>137</v>
      </c>
      <c r="K3339" t="s">
        <v>138</v>
      </c>
      <c r="L3339" t="s">
        <v>9538</v>
      </c>
      <c r="M3339" t="s">
        <v>9539</v>
      </c>
      <c r="N3339">
        <v>1.0963888879999999</v>
      </c>
      <c r="O3339">
        <v>0</v>
      </c>
      <c r="P3339">
        <v>111</v>
      </c>
      <c r="Q3339">
        <v>0</v>
      </c>
      <c r="R3339">
        <v>6</v>
      </c>
      <c r="S3339">
        <v>3</v>
      </c>
      <c r="T3339">
        <v>12</v>
      </c>
      <c r="U3339">
        <v>0</v>
      </c>
      <c r="V3339">
        <v>0</v>
      </c>
      <c r="W3339">
        <v>0</v>
      </c>
      <c r="X3339">
        <v>48.919879278366629</v>
      </c>
      <c r="Y3339">
        <v>0</v>
      </c>
      <c r="Z3339">
        <v>2.8900728056077503</v>
      </c>
      <c r="AA3339">
        <v>911.94728637035178</v>
      </c>
      <c r="AB3339">
        <v>16.645815956203222</v>
      </c>
      <c r="AC3339">
        <v>0</v>
      </c>
      <c r="AD3339">
        <v>0</v>
      </c>
      <c r="AE3339">
        <v>980.40305441052942</v>
      </c>
    </row>
    <row r="3340" spans="1:31" x14ac:dyDescent="0.3">
      <c r="A3340">
        <v>2716618</v>
      </c>
      <c r="B3340">
        <v>1</v>
      </c>
      <c r="C3340" t="s">
        <v>80</v>
      </c>
      <c r="D3340" t="s">
        <v>105</v>
      </c>
      <c r="E3340" t="s">
        <v>156</v>
      </c>
      <c r="F3340" t="s">
        <v>9540</v>
      </c>
      <c r="G3340" t="s">
        <v>185</v>
      </c>
      <c r="H3340" t="s">
        <v>153</v>
      </c>
      <c r="I3340" t="s">
        <v>136</v>
      </c>
      <c r="J3340" t="s">
        <v>137</v>
      </c>
      <c r="K3340" t="s">
        <v>138</v>
      </c>
      <c r="L3340" t="s">
        <v>9541</v>
      </c>
      <c r="M3340" t="s">
        <v>9542</v>
      </c>
      <c r="N3340">
        <v>1.798333333</v>
      </c>
      <c r="O3340">
        <v>7</v>
      </c>
      <c r="P3340">
        <v>1</v>
      </c>
      <c r="Q3340">
        <v>10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6.7844137943561682</v>
      </c>
      <c r="X3340">
        <v>1.2635641228261134</v>
      </c>
      <c r="Y3340">
        <v>8.1775439778144001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16.225521894996682</v>
      </c>
    </row>
    <row r="3341" spans="1:31" x14ac:dyDescent="0.3">
      <c r="A3341">
        <v>2716432</v>
      </c>
      <c r="B3341">
        <v>1</v>
      </c>
      <c r="C3341" t="s">
        <v>80</v>
      </c>
      <c r="D3341" t="s">
        <v>96</v>
      </c>
      <c r="E3341" t="s">
        <v>161</v>
      </c>
      <c r="F3341" t="s">
        <v>9543</v>
      </c>
      <c r="G3341" t="s">
        <v>163</v>
      </c>
      <c r="H3341" t="s">
        <v>135</v>
      </c>
      <c r="I3341" t="s">
        <v>136</v>
      </c>
      <c r="J3341" t="s">
        <v>137</v>
      </c>
      <c r="K3341" t="s">
        <v>138</v>
      </c>
      <c r="L3341" t="s">
        <v>9544</v>
      </c>
      <c r="M3341" t="s">
        <v>9545</v>
      </c>
      <c r="N3341">
        <v>4.75</v>
      </c>
      <c r="O3341">
        <v>0</v>
      </c>
      <c r="P3341">
        <v>82</v>
      </c>
      <c r="Q3341">
        <v>0</v>
      </c>
      <c r="R3341">
        <v>0</v>
      </c>
      <c r="S3341">
        <v>0</v>
      </c>
      <c r="T3341">
        <v>13</v>
      </c>
      <c r="U3341">
        <v>0</v>
      </c>
      <c r="V3341">
        <v>0</v>
      </c>
      <c r="W3341">
        <v>0</v>
      </c>
      <c r="X3341">
        <v>113.69849519738389</v>
      </c>
      <c r="Y3341">
        <v>0</v>
      </c>
      <c r="Z3341">
        <v>0</v>
      </c>
      <c r="AA3341">
        <v>0</v>
      </c>
      <c r="AB3341">
        <v>48.522463492480028</v>
      </c>
      <c r="AC3341">
        <v>0</v>
      </c>
      <c r="AD3341">
        <v>0</v>
      </c>
      <c r="AE3341">
        <v>162.22095868986392</v>
      </c>
    </row>
    <row r="3342" spans="1:31" x14ac:dyDescent="0.3">
      <c r="A3342">
        <v>2715977</v>
      </c>
      <c r="B3342">
        <v>1</v>
      </c>
      <c r="C3342" t="s">
        <v>81</v>
      </c>
      <c r="D3342" t="s">
        <v>121</v>
      </c>
      <c r="E3342" t="s">
        <v>150</v>
      </c>
      <c r="F3342" t="s">
        <v>6008</v>
      </c>
      <c r="G3342" t="s">
        <v>300</v>
      </c>
      <c r="H3342" t="s">
        <v>153</v>
      </c>
      <c r="I3342" t="s">
        <v>136</v>
      </c>
      <c r="J3342" t="s">
        <v>137</v>
      </c>
      <c r="K3342" t="s">
        <v>210</v>
      </c>
      <c r="L3342" t="s">
        <v>9546</v>
      </c>
      <c r="M3342" t="s">
        <v>9547</v>
      </c>
      <c r="N3342">
        <v>5.5413888880000002</v>
      </c>
      <c r="O3342">
        <v>7</v>
      </c>
      <c r="P3342">
        <v>1596</v>
      </c>
      <c r="Q3342">
        <v>10</v>
      </c>
      <c r="R3342">
        <v>75</v>
      </c>
      <c r="S3342">
        <v>5</v>
      </c>
      <c r="T3342">
        <v>65</v>
      </c>
      <c r="U3342">
        <v>0</v>
      </c>
      <c r="V3342">
        <v>0</v>
      </c>
      <c r="W3342">
        <v>6.8161832087066667</v>
      </c>
      <c r="X3342">
        <v>922.90353133662506</v>
      </c>
      <c r="Y3342">
        <v>86.777334609556718</v>
      </c>
      <c r="Z3342">
        <v>11.715346575190159</v>
      </c>
      <c r="AA3342">
        <v>50.262420116783957</v>
      </c>
      <c r="AB3342">
        <v>202.06940286370912</v>
      </c>
      <c r="AC3342">
        <v>0</v>
      </c>
      <c r="AD3342">
        <v>0</v>
      </c>
      <c r="AE3342">
        <v>1280.5442187105718</v>
      </c>
    </row>
    <row r="3343" spans="1:31" x14ac:dyDescent="0.3">
      <c r="A3343">
        <v>2716867</v>
      </c>
      <c r="B3343">
        <v>1</v>
      </c>
      <c r="C3343" t="s">
        <v>80</v>
      </c>
      <c r="D3343" t="s">
        <v>83</v>
      </c>
      <c r="E3343" t="s">
        <v>145</v>
      </c>
      <c r="F3343" t="s">
        <v>9548</v>
      </c>
      <c r="G3343" t="s">
        <v>230</v>
      </c>
      <c r="H3343" t="s">
        <v>135</v>
      </c>
      <c r="I3343" t="s">
        <v>136</v>
      </c>
      <c r="J3343" t="s">
        <v>137</v>
      </c>
      <c r="K3343" t="s">
        <v>138</v>
      </c>
      <c r="L3343" t="s">
        <v>9549</v>
      </c>
      <c r="M3343" t="s">
        <v>9550</v>
      </c>
      <c r="N3343">
        <v>1.706111111</v>
      </c>
      <c r="O3343">
        <v>0</v>
      </c>
      <c r="P3343">
        <v>7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2.1919055473583331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2.1919055473583331</v>
      </c>
    </row>
    <row r="3344" spans="1:31" x14ac:dyDescent="0.3">
      <c r="A3344">
        <v>2716080</v>
      </c>
      <c r="B3344">
        <v>1</v>
      </c>
      <c r="C3344" t="s">
        <v>81</v>
      </c>
      <c r="D3344" t="s">
        <v>127</v>
      </c>
      <c r="E3344" t="s">
        <v>213</v>
      </c>
      <c r="F3344" t="s">
        <v>5976</v>
      </c>
      <c r="G3344" t="s">
        <v>2209</v>
      </c>
      <c r="H3344" t="s">
        <v>153</v>
      </c>
      <c r="I3344" t="s">
        <v>136</v>
      </c>
      <c r="J3344" t="s">
        <v>137</v>
      </c>
      <c r="K3344" t="s">
        <v>138</v>
      </c>
      <c r="L3344" t="s">
        <v>9551</v>
      </c>
      <c r="M3344" t="s">
        <v>9552</v>
      </c>
      <c r="N3344">
        <v>3.588333333</v>
      </c>
      <c r="O3344">
        <v>0</v>
      </c>
      <c r="P3344">
        <v>0</v>
      </c>
      <c r="Q3344">
        <v>0</v>
      </c>
      <c r="R3344">
        <v>0</v>
      </c>
      <c r="S3344">
        <v>3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873.33340376367732</v>
      </c>
      <c r="AB3344">
        <v>0</v>
      </c>
      <c r="AC3344">
        <v>0</v>
      </c>
      <c r="AD3344">
        <v>0</v>
      </c>
      <c r="AE3344">
        <v>873.33340376367732</v>
      </c>
    </row>
    <row r="3345" spans="1:31" x14ac:dyDescent="0.3">
      <c r="A3345">
        <v>2716887</v>
      </c>
      <c r="B3345">
        <v>1</v>
      </c>
      <c r="C3345" t="s">
        <v>81</v>
      </c>
      <c r="D3345" t="s">
        <v>113</v>
      </c>
      <c r="E3345" t="s">
        <v>145</v>
      </c>
      <c r="F3345" t="s">
        <v>9553</v>
      </c>
      <c r="G3345" t="s">
        <v>230</v>
      </c>
      <c r="H3345" t="s">
        <v>135</v>
      </c>
      <c r="I3345" t="s">
        <v>136</v>
      </c>
      <c r="J3345" t="s">
        <v>137</v>
      </c>
      <c r="K3345" t="s">
        <v>138</v>
      </c>
      <c r="L3345" t="s">
        <v>9554</v>
      </c>
      <c r="M3345" t="s">
        <v>9555</v>
      </c>
      <c r="N3345">
        <v>2.3736111110000002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1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0.3285988783579733</v>
      </c>
      <c r="AC3345">
        <v>0</v>
      </c>
      <c r="AD3345">
        <v>0</v>
      </c>
      <c r="AE3345">
        <v>0.3285988783579733</v>
      </c>
    </row>
    <row r="3346" spans="1:31" x14ac:dyDescent="0.3">
      <c r="A3346">
        <v>2716521</v>
      </c>
      <c r="B3346">
        <v>2</v>
      </c>
      <c r="C3346" t="s">
        <v>80</v>
      </c>
      <c r="D3346" t="s">
        <v>97</v>
      </c>
      <c r="E3346" t="s">
        <v>156</v>
      </c>
      <c r="F3346" t="s">
        <v>9556</v>
      </c>
      <c r="G3346" t="s">
        <v>2358</v>
      </c>
      <c r="H3346" t="s">
        <v>153</v>
      </c>
      <c r="I3346" t="s">
        <v>136</v>
      </c>
      <c r="J3346" t="s">
        <v>137</v>
      </c>
      <c r="K3346" t="s">
        <v>138</v>
      </c>
      <c r="L3346" t="s">
        <v>8979</v>
      </c>
      <c r="M3346" t="s">
        <v>9557</v>
      </c>
      <c r="N3346">
        <v>2.5141666659999999</v>
      </c>
      <c r="O3346">
        <v>0</v>
      </c>
      <c r="P3346">
        <v>406</v>
      </c>
      <c r="Q3346">
        <v>0</v>
      </c>
      <c r="R3346">
        <v>0</v>
      </c>
      <c r="S3346">
        <v>0</v>
      </c>
      <c r="T3346">
        <v>60</v>
      </c>
      <c r="U3346">
        <v>0</v>
      </c>
      <c r="V3346">
        <v>0</v>
      </c>
      <c r="W3346">
        <v>0</v>
      </c>
      <c r="X3346">
        <v>342.57946129777019</v>
      </c>
      <c r="Y3346">
        <v>0</v>
      </c>
      <c r="Z3346">
        <v>0</v>
      </c>
      <c r="AA3346">
        <v>0</v>
      </c>
      <c r="AB3346">
        <v>109.43453987543218</v>
      </c>
      <c r="AC3346">
        <v>0</v>
      </c>
      <c r="AD3346">
        <v>0</v>
      </c>
      <c r="AE3346">
        <v>452.01400117320236</v>
      </c>
    </row>
    <row r="3347" spans="1:31" x14ac:dyDescent="0.3">
      <c r="A3347">
        <v>2715930</v>
      </c>
      <c r="B3347">
        <v>1</v>
      </c>
      <c r="C3347" t="s">
        <v>81</v>
      </c>
      <c r="D3347" t="s">
        <v>118</v>
      </c>
      <c r="E3347" t="s">
        <v>145</v>
      </c>
      <c r="F3347" t="s">
        <v>9558</v>
      </c>
      <c r="G3347" t="s">
        <v>230</v>
      </c>
      <c r="H3347" t="s">
        <v>135</v>
      </c>
      <c r="I3347" t="s">
        <v>136</v>
      </c>
      <c r="J3347" t="s">
        <v>137</v>
      </c>
      <c r="K3347" t="s">
        <v>138</v>
      </c>
      <c r="L3347" t="s">
        <v>9559</v>
      </c>
      <c r="M3347" t="s">
        <v>9560</v>
      </c>
      <c r="N3347">
        <v>1.048888888</v>
      </c>
      <c r="O3347">
        <v>0</v>
      </c>
      <c r="P3347">
        <v>9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1.7169949152093338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1.7169949152093338</v>
      </c>
    </row>
    <row r="3348" spans="1:31" x14ac:dyDescent="0.3">
      <c r="A3348">
        <v>2716285</v>
      </c>
      <c r="B3348">
        <v>1</v>
      </c>
      <c r="C3348" t="s">
        <v>80</v>
      </c>
      <c r="D3348" t="s">
        <v>103</v>
      </c>
      <c r="E3348" t="s">
        <v>150</v>
      </c>
      <c r="F3348" t="s">
        <v>7827</v>
      </c>
      <c r="G3348" t="s">
        <v>152</v>
      </c>
      <c r="H3348" t="s">
        <v>153</v>
      </c>
      <c r="I3348" t="s">
        <v>136</v>
      </c>
      <c r="J3348" t="s">
        <v>137</v>
      </c>
      <c r="K3348" t="s">
        <v>138</v>
      </c>
      <c r="L3348" t="s">
        <v>9561</v>
      </c>
      <c r="M3348" t="s">
        <v>9562</v>
      </c>
      <c r="N3348">
        <v>3.7258333330000002</v>
      </c>
      <c r="O3348">
        <v>0</v>
      </c>
      <c r="P3348">
        <v>2</v>
      </c>
      <c r="Q3348">
        <v>7</v>
      </c>
      <c r="R3348">
        <v>11</v>
      </c>
      <c r="S3348">
        <v>21</v>
      </c>
      <c r="T3348">
        <v>18</v>
      </c>
      <c r="U3348">
        <v>37</v>
      </c>
      <c r="V3348">
        <v>7</v>
      </c>
      <c r="W3348">
        <v>0</v>
      </c>
      <c r="X3348">
        <v>0</v>
      </c>
      <c r="Y3348">
        <v>45.463329026140869</v>
      </c>
      <c r="Z3348">
        <v>33.710670511024098</v>
      </c>
      <c r="AA3348">
        <v>1120.4819243129664</v>
      </c>
      <c r="AB3348">
        <v>93.720514986238769</v>
      </c>
      <c r="AC3348">
        <v>19464.605399804368</v>
      </c>
      <c r="AD3348">
        <v>1336.491474396091</v>
      </c>
      <c r="AE3348">
        <v>22094.473313036829</v>
      </c>
    </row>
    <row r="3349" spans="1:31" x14ac:dyDescent="0.3">
      <c r="A3349">
        <v>2716617</v>
      </c>
      <c r="B3349">
        <v>1</v>
      </c>
      <c r="C3349" t="s">
        <v>81</v>
      </c>
      <c r="D3349" t="s">
        <v>120</v>
      </c>
      <c r="E3349" t="s">
        <v>156</v>
      </c>
      <c r="F3349" t="s">
        <v>9563</v>
      </c>
      <c r="G3349" t="s">
        <v>152</v>
      </c>
      <c r="H3349" t="s">
        <v>153</v>
      </c>
      <c r="I3349" t="s">
        <v>136</v>
      </c>
      <c r="J3349" t="s">
        <v>137</v>
      </c>
      <c r="K3349" t="s">
        <v>138</v>
      </c>
      <c r="L3349" t="s">
        <v>9564</v>
      </c>
      <c r="M3349" t="s">
        <v>9565</v>
      </c>
      <c r="N3349">
        <v>0.65416666599999995</v>
      </c>
      <c r="O3349">
        <v>0</v>
      </c>
      <c r="P3349">
        <v>0</v>
      </c>
      <c r="Q3349">
        <v>9</v>
      </c>
      <c r="R3349">
        <v>0</v>
      </c>
      <c r="S3349">
        <v>4</v>
      </c>
      <c r="T3349">
        <v>0</v>
      </c>
      <c r="U3349">
        <v>3</v>
      </c>
      <c r="V3349">
        <v>0</v>
      </c>
      <c r="W3349">
        <v>0</v>
      </c>
      <c r="X3349">
        <v>0</v>
      </c>
      <c r="Y3349">
        <v>1.5991006320031651</v>
      </c>
      <c r="Z3349">
        <v>0</v>
      </c>
      <c r="AA3349">
        <v>28.265507187244438</v>
      </c>
      <c r="AB3349">
        <v>0</v>
      </c>
      <c r="AC3349">
        <v>221.02512464799685</v>
      </c>
      <c r="AD3349">
        <v>0</v>
      </c>
      <c r="AE3349">
        <v>250.88973246724444</v>
      </c>
    </row>
    <row r="3350" spans="1:31" x14ac:dyDescent="0.3">
      <c r="A3350">
        <v>2716717</v>
      </c>
      <c r="B3350">
        <v>1</v>
      </c>
      <c r="C3350" t="s">
        <v>80</v>
      </c>
      <c r="D3350" t="s">
        <v>90</v>
      </c>
      <c r="E3350" t="s">
        <v>161</v>
      </c>
      <c r="F3350" t="s">
        <v>8318</v>
      </c>
      <c r="G3350" t="s">
        <v>163</v>
      </c>
      <c r="H3350" t="s">
        <v>135</v>
      </c>
      <c r="I3350" t="s">
        <v>136</v>
      </c>
      <c r="J3350" t="s">
        <v>137</v>
      </c>
      <c r="K3350" t="s">
        <v>138</v>
      </c>
      <c r="L3350" t="s">
        <v>9566</v>
      </c>
      <c r="M3350" t="s">
        <v>9567</v>
      </c>
      <c r="N3350">
        <v>1.886666666</v>
      </c>
      <c r="O3350">
        <v>0</v>
      </c>
      <c r="P3350">
        <v>158</v>
      </c>
      <c r="Q3350">
        <v>0</v>
      </c>
      <c r="R3350">
        <v>0</v>
      </c>
      <c r="S3350">
        <v>0</v>
      </c>
      <c r="T3350">
        <v>44</v>
      </c>
      <c r="U3350">
        <v>0</v>
      </c>
      <c r="V3350">
        <v>0</v>
      </c>
      <c r="W3350">
        <v>0</v>
      </c>
      <c r="X3350">
        <v>87.350145885625665</v>
      </c>
      <c r="Y3350">
        <v>0</v>
      </c>
      <c r="Z3350">
        <v>0</v>
      </c>
      <c r="AA3350">
        <v>0</v>
      </c>
      <c r="AB3350">
        <v>47.166736720343799</v>
      </c>
      <c r="AC3350">
        <v>0</v>
      </c>
      <c r="AD3350">
        <v>0</v>
      </c>
      <c r="AE3350">
        <v>134.51688260596947</v>
      </c>
    </row>
    <row r="3351" spans="1:31" x14ac:dyDescent="0.3">
      <c r="A3351">
        <v>2716033</v>
      </c>
      <c r="B3351">
        <v>1</v>
      </c>
      <c r="C3351" t="s">
        <v>80</v>
      </c>
      <c r="D3351" t="s">
        <v>83</v>
      </c>
      <c r="E3351" t="s">
        <v>145</v>
      </c>
      <c r="F3351" t="s">
        <v>9568</v>
      </c>
      <c r="G3351" t="s">
        <v>147</v>
      </c>
      <c r="H3351" t="s">
        <v>135</v>
      </c>
      <c r="I3351" t="s">
        <v>136</v>
      </c>
      <c r="J3351" t="s">
        <v>137</v>
      </c>
      <c r="K3351" t="s">
        <v>138</v>
      </c>
      <c r="L3351" t="s">
        <v>9569</v>
      </c>
      <c r="M3351" t="s">
        <v>9570</v>
      </c>
      <c r="N3351">
        <v>3.7127777769999999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1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5.5604469650583344</v>
      </c>
      <c r="AC3351">
        <v>0</v>
      </c>
      <c r="AD3351">
        <v>0</v>
      </c>
      <c r="AE3351">
        <v>5.5604469650583344</v>
      </c>
    </row>
    <row r="3352" spans="1:31" x14ac:dyDescent="0.3">
      <c r="A3352">
        <v>2716222</v>
      </c>
      <c r="B3352">
        <v>1</v>
      </c>
      <c r="C3352" t="s">
        <v>80</v>
      </c>
      <c r="D3352" t="s">
        <v>103</v>
      </c>
      <c r="E3352" t="s">
        <v>213</v>
      </c>
      <c r="F3352" t="s">
        <v>9571</v>
      </c>
      <c r="G3352" t="s">
        <v>152</v>
      </c>
      <c r="H3352" t="s">
        <v>153</v>
      </c>
      <c r="I3352" t="s">
        <v>136</v>
      </c>
      <c r="J3352" t="s">
        <v>137</v>
      </c>
      <c r="K3352" t="s">
        <v>138</v>
      </c>
      <c r="L3352" t="s">
        <v>9572</v>
      </c>
      <c r="M3352" t="s">
        <v>9573</v>
      </c>
      <c r="N3352">
        <v>0.58805555499999995</v>
      </c>
      <c r="O3352">
        <v>0</v>
      </c>
      <c r="P3352">
        <v>0</v>
      </c>
      <c r="Q3352">
        <v>0</v>
      </c>
      <c r="R3352">
        <v>2</v>
      </c>
      <c r="S3352">
        <v>9</v>
      </c>
      <c r="T3352">
        <v>6</v>
      </c>
      <c r="U3352">
        <v>19</v>
      </c>
      <c r="V3352">
        <v>7</v>
      </c>
      <c r="W3352">
        <v>0</v>
      </c>
      <c r="X3352">
        <v>0</v>
      </c>
      <c r="Y3352">
        <v>0</v>
      </c>
      <c r="Z3352">
        <v>0</v>
      </c>
      <c r="AA3352">
        <v>54.088858835306333</v>
      </c>
      <c r="AB3352">
        <v>18.201857304466206</v>
      </c>
      <c r="AC3352">
        <v>1227.1581786701749</v>
      </c>
      <c r="AD3352">
        <v>172.43655389468827</v>
      </c>
      <c r="AE3352">
        <v>1471.8854487046358</v>
      </c>
    </row>
    <row r="3353" spans="1:31" x14ac:dyDescent="0.3">
      <c r="A3353">
        <v>2716743</v>
      </c>
      <c r="B3353">
        <v>1</v>
      </c>
      <c r="C3353" t="s">
        <v>81</v>
      </c>
      <c r="D3353" t="s">
        <v>121</v>
      </c>
      <c r="E3353" t="s">
        <v>145</v>
      </c>
      <c r="F3353" t="s">
        <v>9574</v>
      </c>
      <c r="G3353" t="s">
        <v>181</v>
      </c>
      <c r="H3353" t="s">
        <v>135</v>
      </c>
      <c r="I3353" t="s">
        <v>136</v>
      </c>
      <c r="J3353" t="s">
        <v>137</v>
      </c>
      <c r="K3353" t="s">
        <v>138</v>
      </c>
      <c r="L3353" t="s">
        <v>9575</v>
      </c>
      <c r="M3353" t="s">
        <v>9576</v>
      </c>
      <c r="N3353">
        <v>5.0586111110000003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1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0.93807568995670909</v>
      </c>
      <c r="AC3353">
        <v>0</v>
      </c>
      <c r="AD3353">
        <v>0</v>
      </c>
      <c r="AE3353">
        <v>0.93807568995670909</v>
      </c>
    </row>
    <row r="3354" spans="1:31" x14ac:dyDescent="0.3">
      <c r="A3354">
        <v>2716863</v>
      </c>
      <c r="B3354">
        <v>1</v>
      </c>
      <c r="C3354" t="s">
        <v>81</v>
      </c>
      <c r="D3354" t="s">
        <v>121</v>
      </c>
      <c r="E3354" t="s">
        <v>156</v>
      </c>
      <c r="F3354" t="s">
        <v>9577</v>
      </c>
      <c r="G3354" t="s">
        <v>185</v>
      </c>
      <c r="H3354" t="s">
        <v>153</v>
      </c>
      <c r="I3354" t="s">
        <v>136</v>
      </c>
      <c r="J3354" t="s">
        <v>137</v>
      </c>
      <c r="K3354" t="s">
        <v>138</v>
      </c>
      <c r="L3354" t="s">
        <v>9578</v>
      </c>
      <c r="M3354" t="s">
        <v>9579</v>
      </c>
      <c r="N3354">
        <v>1.8544444440000001</v>
      </c>
      <c r="O3354">
        <v>1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0</v>
      </c>
      <c r="V3354">
        <v>0</v>
      </c>
      <c r="W3354">
        <v>0.32927799677500003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0.32927799677500003</v>
      </c>
    </row>
    <row r="3355" spans="1:31" x14ac:dyDescent="0.3">
      <c r="A3355">
        <v>2716196</v>
      </c>
      <c r="B3355">
        <v>1</v>
      </c>
      <c r="C3355" t="s">
        <v>81</v>
      </c>
      <c r="D3355" t="s">
        <v>120</v>
      </c>
      <c r="E3355" t="s">
        <v>213</v>
      </c>
      <c r="F3355" t="s">
        <v>5572</v>
      </c>
      <c r="G3355" t="s">
        <v>152</v>
      </c>
      <c r="H3355" t="s">
        <v>153</v>
      </c>
      <c r="I3355" t="s">
        <v>136</v>
      </c>
      <c r="J3355" t="s">
        <v>137</v>
      </c>
      <c r="K3355" t="s">
        <v>138</v>
      </c>
      <c r="L3355" t="s">
        <v>9580</v>
      </c>
      <c r="M3355" t="s">
        <v>9581</v>
      </c>
      <c r="N3355">
        <v>0.48777777700000002</v>
      </c>
      <c r="O3355">
        <v>1</v>
      </c>
      <c r="P3355">
        <v>408</v>
      </c>
      <c r="Q3355">
        <v>32</v>
      </c>
      <c r="R3355">
        <v>25</v>
      </c>
      <c r="S3355">
        <v>2</v>
      </c>
      <c r="T3355">
        <v>40</v>
      </c>
      <c r="U3355">
        <v>0</v>
      </c>
      <c r="V3355">
        <v>0</v>
      </c>
      <c r="W3355">
        <v>0</v>
      </c>
      <c r="X3355">
        <v>26.376581055451592</v>
      </c>
      <c r="Y3355">
        <v>1.0482734783733334</v>
      </c>
      <c r="Z3355">
        <v>1.7500476878492104</v>
      </c>
      <c r="AA3355">
        <v>7.4442564604046337</v>
      </c>
      <c r="AB3355">
        <v>6.0694126212527202</v>
      </c>
      <c r="AC3355">
        <v>0</v>
      </c>
      <c r="AD3355">
        <v>0</v>
      </c>
      <c r="AE3355">
        <v>42.688571303331486</v>
      </c>
    </row>
    <row r="3356" spans="1:31" x14ac:dyDescent="0.3">
      <c r="A3356">
        <v>2716265</v>
      </c>
      <c r="B3356">
        <v>1</v>
      </c>
      <c r="C3356" t="s">
        <v>80</v>
      </c>
      <c r="D3356" t="s">
        <v>95</v>
      </c>
      <c r="E3356" t="s">
        <v>145</v>
      </c>
      <c r="F3356" t="s">
        <v>9582</v>
      </c>
      <c r="G3356" t="s">
        <v>147</v>
      </c>
      <c r="H3356" t="s">
        <v>135</v>
      </c>
      <c r="I3356" t="s">
        <v>136</v>
      </c>
      <c r="J3356" t="s">
        <v>137</v>
      </c>
      <c r="K3356" t="s">
        <v>138</v>
      </c>
      <c r="L3356" t="s">
        <v>9583</v>
      </c>
      <c r="M3356" t="s">
        <v>9584</v>
      </c>
      <c r="N3356">
        <v>1.1188888880000001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9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2.0744705961417877</v>
      </c>
      <c r="AC3356">
        <v>0</v>
      </c>
      <c r="AD3356">
        <v>0</v>
      </c>
      <c r="AE3356">
        <v>2.0744705961417877</v>
      </c>
    </row>
    <row r="3357" spans="1:31" x14ac:dyDescent="0.3">
      <c r="A3357">
        <v>2716488</v>
      </c>
      <c r="B3357">
        <v>1</v>
      </c>
      <c r="C3357" t="s">
        <v>80</v>
      </c>
      <c r="D3357" t="s">
        <v>82</v>
      </c>
      <c r="E3357" t="s">
        <v>156</v>
      </c>
      <c r="F3357" t="s">
        <v>9585</v>
      </c>
      <c r="G3357" t="s">
        <v>1613</v>
      </c>
      <c r="H3357" t="s">
        <v>153</v>
      </c>
      <c r="I3357" t="s">
        <v>136</v>
      </c>
      <c r="J3357" t="s">
        <v>137</v>
      </c>
      <c r="K3357" t="s">
        <v>138</v>
      </c>
      <c r="L3357" t="s">
        <v>9586</v>
      </c>
      <c r="M3357" t="s">
        <v>9587</v>
      </c>
      <c r="N3357">
        <v>9.2499999999999999E-2</v>
      </c>
      <c r="O3357">
        <v>0</v>
      </c>
      <c r="P3357">
        <v>277</v>
      </c>
      <c r="Q3357">
        <v>0</v>
      </c>
      <c r="R3357">
        <v>0</v>
      </c>
      <c r="S3357">
        <v>0</v>
      </c>
      <c r="T3357">
        <v>45</v>
      </c>
      <c r="U3357">
        <v>0</v>
      </c>
      <c r="V3357">
        <v>0</v>
      </c>
      <c r="W3357">
        <v>0</v>
      </c>
      <c r="X3357">
        <v>7.1157006945053123</v>
      </c>
      <c r="Y3357">
        <v>0</v>
      </c>
      <c r="Z3357">
        <v>0</v>
      </c>
      <c r="AA3357">
        <v>0</v>
      </c>
      <c r="AB3357">
        <v>8.0659065280772477</v>
      </c>
      <c r="AC3357">
        <v>0</v>
      </c>
      <c r="AD3357">
        <v>0</v>
      </c>
      <c r="AE3357">
        <v>15.18160722258256</v>
      </c>
    </row>
    <row r="3358" spans="1:31" x14ac:dyDescent="0.3">
      <c r="A3358">
        <v>2715824</v>
      </c>
      <c r="B3358">
        <v>1</v>
      </c>
      <c r="C3358" t="s">
        <v>80</v>
      </c>
      <c r="D3358" t="s">
        <v>82</v>
      </c>
      <c r="E3358" t="s">
        <v>200</v>
      </c>
      <c r="F3358" t="s">
        <v>9588</v>
      </c>
      <c r="G3358" t="s">
        <v>543</v>
      </c>
      <c r="H3358" t="s">
        <v>135</v>
      </c>
      <c r="I3358" t="s">
        <v>136</v>
      </c>
      <c r="J3358" t="s">
        <v>137</v>
      </c>
      <c r="K3358" t="s">
        <v>138</v>
      </c>
      <c r="L3358" t="s">
        <v>9589</v>
      </c>
      <c r="M3358" t="s">
        <v>9590</v>
      </c>
      <c r="N3358">
        <v>1.6713888880000001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11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8.703067844929576</v>
      </c>
      <c r="AC3358">
        <v>0</v>
      </c>
      <c r="AD3358">
        <v>0</v>
      </c>
      <c r="AE3358">
        <v>8.703067844929576</v>
      </c>
    </row>
    <row r="3359" spans="1:31" x14ac:dyDescent="0.3">
      <c r="A3359">
        <v>2716365</v>
      </c>
      <c r="B3359">
        <v>1</v>
      </c>
      <c r="C3359" t="s">
        <v>81</v>
      </c>
      <c r="D3359" t="s">
        <v>118</v>
      </c>
      <c r="E3359" t="s">
        <v>156</v>
      </c>
      <c r="F3359" t="s">
        <v>9591</v>
      </c>
      <c r="G3359" t="s">
        <v>152</v>
      </c>
      <c r="H3359" t="s">
        <v>153</v>
      </c>
      <c r="I3359" t="s">
        <v>136</v>
      </c>
      <c r="J3359" t="s">
        <v>137</v>
      </c>
      <c r="K3359" t="s">
        <v>138</v>
      </c>
      <c r="L3359" t="s">
        <v>9592</v>
      </c>
      <c r="M3359" t="s">
        <v>9593</v>
      </c>
      <c r="N3359">
        <v>1.244444444</v>
      </c>
      <c r="O3359">
        <v>1</v>
      </c>
      <c r="P3359">
        <v>325</v>
      </c>
      <c r="Q3359">
        <v>0</v>
      </c>
      <c r="R3359">
        <v>56</v>
      </c>
      <c r="S3359">
        <v>0</v>
      </c>
      <c r="T3359">
        <v>24</v>
      </c>
      <c r="U3359">
        <v>0</v>
      </c>
      <c r="V3359">
        <v>0</v>
      </c>
      <c r="W3359">
        <v>0.21265497224250002</v>
      </c>
      <c r="X3359">
        <v>67.776871842799807</v>
      </c>
      <c r="Y3359">
        <v>0</v>
      </c>
      <c r="Z3359">
        <v>1.6501782223981725</v>
      </c>
      <c r="AA3359">
        <v>0</v>
      </c>
      <c r="AB3359">
        <v>9.0223619683510528</v>
      </c>
      <c r="AC3359">
        <v>0</v>
      </c>
      <c r="AD3359">
        <v>0</v>
      </c>
      <c r="AE3359">
        <v>78.662067005791528</v>
      </c>
    </row>
    <row r="3360" spans="1:31" x14ac:dyDescent="0.3">
      <c r="A3360">
        <v>2715967</v>
      </c>
      <c r="B3360">
        <v>1</v>
      </c>
      <c r="C3360" t="s">
        <v>80</v>
      </c>
      <c r="D3360" t="s">
        <v>93</v>
      </c>
      <c r="E3360" t="s">
        <v>150</v>
      </c>
      <c r="F3360" t="s">
        <v>3365</v>
      </c>
      <c r="G3360" t="s">
        <v>209</v>
      </c>
      <c r="H3360" t="s">
        <v>153</v>
      </c>
      <c r="I3360" t="s">
        <v>136</v>
      </c>
      <c r="J3360" t="s">
        <v>137</v>
      </c>
      <c r="K3360" t="s">
        <v>210</v>
      </c>
      <c r="L3360" t="s">
        <v>9594</v>
      </c>
      <c r="M3360" t="s">
        <v>9595</v>
      </c>
      <c r="N3360">
        <v>5.4638888879999996</v>
      </c>
      <c r="O3360">
        <v>0</v>
      </c>
      <c r="P3360">
        <v>429</v>
      </c>
      <c r="Q3360">
        <v>48</v>
      </c>
      <c r="R3360">
        <v>364</v>
      </c>
      <c r="S3360">
        <v>19</v>
      </c>
      <c r="T3360">
        <v>239</v>
      </c>
      <c r="U3360">
        <v>0</v>
      </c>
      <c r="V3360">
        <v>1</v>
      </c>
      <c r="W3360">
        <v>0</v>
      </c>
      <c r="X3360">
        <v>369.80025848091555</v>
      </c>
      <c r="Y3360">
        <v>289.4939736297444</v>
      </c>
      <c r="Z3360">
        <v>570.91524978941959</v>
      </c>
      <c r="AA3360">
        <v>352.67089458658307</v>
      </c>
      <c r="AB3360">
        <v>1244.3001633515175</v>
      </c>
      <c r="AC3360">
        <v>0</v>
      </c>
      <c r="AD3360">
        <v>0</v>
      </c>
      <c r="AE3360">
        <v>2827.1805398381803</v>
      </c>
    </row>
    <row r="3361" spans="1:31" x14ac:dyDescent="0.3">
      <c r="A3361">
        <v>2716594</v>
      </c>
      <c r="B3361">
        <v>1</v>
      </c>
      <c r="C3361" t="s">
        <v>80</v>
      </c>
      <c r="D3361" t="s">
        <v>82</v>
      </c>
      <c r="E3361" t="s">
        <v>145</v>
      </c>
      <c r="F3361" t="s">
        <v>9596</v>
      </c>
      <c r="G3361" t="s">
        <v>181</v>
      </c>
      <c r="H3361" t="s">
        <v>135</v>
      </c>
      <c r="I3361" t="s">
        <v>136</v>
      </c>
      <c r="J3361" t="s">
        <v>137</v>
      </c>
      <c r="K3361" t="s">
        <v>138</v>
      </c>
      <c r="L3361" t="s">
        <v>9597</v>
      </c>
      <c r="M3361" t="s">
        <v>9598</v>
      </c>
      <c r="N3361">
        <v>5.8269444439999996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1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27.123601833074929</v>
      </c>
      <c r="AC3361">
        <v>0</v>
      </c>
      <c r="AD3361">
        <v>0</v>
      </c>
      <c r="AE3361">
        <v>27.123601833074929</v>
      </c>
    </row>
    <row r="3362" spans="1:31" x14ac:dyDescent="0.3">
      <c r="A3362">
        <v>2716010</v>
      </c>
      <c r="B3362">
        <v>1</v>
      </c>
      <c r="C3362" t="s">
        <v>80</v>
      </c>
      <c r="D3362" t="s">
        <v>85</v>
      </c>
      <c r="E3362" t="s">
        <v>156</v>
      </c>
      <c r="F3362" t="s">
        <v>7199</v>
      </c>
      <c r="G3362" t="s">
        <v>1613</v>
      </c>
      <c r="H3362" t="s">
        <v>153</v>
      </c>
      <c r="I3362" t="s">
        <v>136</v>
      </c>
      <c r="J3362" t="s">
        <v>137</v>
      </c>
      <c r="K3362" t="s">
        <v>138</v>
      </c>
      <c r="L3362" t="s">
        <v>9599</v>
      </c>
      <c r="M3362" t="s">
        <v>9600</v>
      </c>
      <c r="N3362">
        <v>0.16638888800000001</v>
      </c>
      <c r="O3362">
        <v>0</v>
      </c>
      <c r="P3362">
        <v>4843</v>
      </c>
      <c r="Q3362">
        <v>0</v>
      </c>
      <c r="R3362">
        <v>0</v>
      </c>
      <c r="S3362">
        <v>0</v>
      </c>
      <c r="T3362">
        <v>254</v>
      </c>
      <c r="U3362">
        <v>0</v>
      </c>
      <c r="V3362">
        <v>0</v>
      </c>
      <c r="W3362">
        <v>0</v>
      </c>
      <c r="X3362">
        <v>153.95804236847738</v>
      </c>
      <c r="Y3362">
        <v>0</v>
      </c>
      <c r="Z3362">
        <v>0</v>
      </c>
      <c r="AA3362">
        <v>0</v>
      </c>
      <c r="AB3362">
        <v>42.972258719838813</v>
      </c>
      <c r="AC3362">
        <v>0</v>
      </c>
      <c r="AD3362">
        <v>0</v>
      </c>
      <c r="AE3362">
        <v>196.93030108831618</v>
      </c>
    </row>
    <row r="3363" spans="1:31" x14ac:dyDescent="0.3">
      <c r="A3363">
        <v>2715910</v>
      </c>
      <c r="B3363">
        <v>1</v>
      </c>
      <c r="C3363" t="s">
        <v>81</v>
      </c>
      <c r="D3363" t="s">
        <v>113</v>
      </c>
      <c r="E3363" t="s">
        <v>145</v>
      </c>
      <c r="F3363" t="s">
        <v>8848</v>
      </c>
      <c r="G3363" t="s">
        <v>230</v>
      </c>
      <c r="H3363" t="s">
        <v>135</v>
      </c>
      <c r="I3363" t="s">
        <v>136</v>
      </c>
      <c r="J3363" t="s">
        <v>137</v>
      </c>
      <c r="K3363" t="s">
        <v>138</v>
      </c>
      <c r="L3363" t="s">
        <v>9601</v>
      </c>
      <c r="M3363" t="s">
        <v>9602</v>
      </c>
      <c r="N3363">
        <v>1.2894444439999999</v>
      </c>
      <c r="O3363">
        <v>0</v>
      </c>
      <c r="P3363">
        <v>2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0.29297593586022669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0.29297593586022669</v>
      </c>
    </row>
    <row r="3364" spans="1:31" x14ac:dyDescent="0.3">
      <c r="A3364">
        <v>2716211</v>
      </c>
      <c r="B3364">
        <v>1</v>
      </c>
      <c r="C3364" t="s">
        <v>80</v>
      </c>
      <c r="D3364" t="s">
        <v>84</v>
      </c>
      <c r="E3364" t="s">
        <v>145</v>
      </c>
      <c r="F3364" t="s">
        <v>9603</v>
      </c>
      <c r="G3364" t="s">
        <v>230</v>
      </c>
      <c r="H3364" t="s">
        <v>135</v>
      </c>
      <c r="I3364" t="s">
        <v>136</v>
      </c>
      <c r="J3364" t="s">
        <v>137</v>
      </c>
      <c r="K3364" t="s">
        <v>138</v>
      </c>
      <c r="L3364" t="s">
        <v>9604</v>
      </c>
      <c r="M3364" t="s">
        <v>9605</v>
      </c>
      <c r="N3364">
        <v>3.5166666659999999</v>
      </c>
      <c r="O3364">
        <v>0</v>
      </c>
      <c r="P3364">
        <v>2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0.95862656387646672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0.95862656387646672</v>
      </c>
    </row>
    <row r="3365" spans="1:31" x14ac:dyDescent="0.3">
      <c r="A3365">
        <v>2716829</v>
      </c>
      <c r="B3365">
        <v>1</v>
      </c>
      <c r="C3365" t="s">
        <v>81</v>
      </c>
      <c r="D3365" t="s">
        <v>113</v>
      </c>
      <c r="E3365" t="s">
        <v>161</v>
      </c>
      <c r="F3365" t="s">
        <v>9606</v>
      </c>
      <c r="G3365" t="s">
        <v>163</v>
      </c>
      <c r="H3365" t="s">
        <v>135</v>
      </c>
      <c r="I3365" t="s">
        <v>136</v>
      </c>
      <c r="J3365" t="s">
        <v>137</v>
      </c>
      <c r="K3365" t="s">
        <v>138</v>
      </c>
      <c r="L3365" t="s">
        <v>9607</v>
      </c>
      <c r="M3365" t="s">
        <v>9608</v>
      </c>
      <c r="N3365">
        <v>1.038611111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2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0.10016834194721916</v>
      </c>
      <c r="AC3365">
        <v>0</v>
      </c>
      <c r="AD3365">
        <v>0</v>
      </c>
      <c r="AE3365">
        <v>0.10016834194721916</v>
      </c>
    </row>
    <row r="3366" spans="1:31" x14ac:dyDescent="0.3">
      <c r="A3366">
        <v>2716042</v>
      </c>
      <c r="B3366">
        <v>1</v>
      </c>
      <c r="C3366" t="s">
        <v>80</v>
      </c>
      <c r="D3366" t="s">
        <v>93</v>
      </c>
      <c r="E3366" t="s">
        <v>150</v>
      </c>
      <c r="F3366" t="s">
        <v>9531</v>
      </c>
      <c r="G3366" t="s">
        <v>152</v>
      </c>
      <c r="H3366" t="s">
        <v>153</v>
      </c>
      <c r="I3366" t="s">
        <v>136</v>
      </c>
      <c r="J3366" t="s">
        <v>137</v>
      </c>
      <c r="K3366" t="s">
        <v>138</v>
      </c>
      <c r="L3366" t="s">
        <v>9014</v>
      </c>
      <c r="M3366" t="s">
        <v>9609</v>
      </c>
      <c r="N3366">
        <v>1.163333333</v>
      </c>
      <c r="O3366">
        <v>0</v>
      </c>
      <c r="P3366">
        <v>245</v>
      </c>
      <c r="Q3366">
        <v>5</v>
      </c>
      <c r="R3366">
        <v>169</v>
      </c>
      <c r="S3366">
        <v>2</v>
      </c>
      <c r="T3366">
        <v>57</v>
      </c>
      <c r="U3366">
        <v>0</v>
      </c>
      <c r="V3366">
        <v>0</v>
      </c>
      <c r="W3366">
        <v>0</v>
      </c>
      <c r="X3366">
        <v>46.691629648679509</v>
      </c>
      <c r="Y3366">
        <v>6.762763459079971</v>
      </c>
      <c r="Z3366">
        <v>171.51719513094696</v>
      </c>
      <c r="AA3366">
        <v>12.2288033195965</v>
      </c>
      <c r="AB3366">
        <v>37.129404351702583</v>
      </c>
      <c r="AC3366">
        <v>0</v>
      </c>
      <c r="AD3366">
        <v>0</v>
      </c>
      <c r="AE3366">
        <v>274.32979591000549</v>
      </c>
    </row>
    <row r="3367" spans="1:31" x14ac:dyDescent="0.3">
      <c r="A3367">
        <v>2716706</v>
      </c>
      <c r="B3367">
        <v>1</v>
      </c>
      <c r="C3367" t="s">
        <v>80</v>
      </c>
      <c r="D3367" t="s">
        <v>93</v>
      </c>
      <c r="E3367" t="s">
        <v>200</v>
      </c>
      <c r="F3367" t="s">
        <v>9610</v>
      </c>
      <c r="G3367" t="s">
        <v>163</v>
      </c>
      <c r="H3367" t="s">
        <v>135</v>
      </c>
      <c r="I3367" t="s">
        <v>136</v>
      </c>
      <c r="J3367" t="s">
        <v>137</v>
      </c>
      <c r="K3367" t="s">
        <v>138</v>
      </c>
      <c r="L3367" t="s">
        <v>9611</v>
      </c>
      <c r="M3367" t="s">
        <v>9612</v>
      </c>
      <c r="N3367">
        <v>4.0677777769999999</v>
      </c>
      <c r="O3367">
        <v>0</v>
      </c>
      <c r="P3367">
        <v>54</v>
      </c>
      <c r="Q3367">
        <v>0</v>
      </c>
      <c r="R3367">
        <v>1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5.9408389196391447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5.9408389196391447</v>
      </c>
    </row>
    <row r="3368" spans="1:31" x14ac:dyDescent="0.3">
      <c r="A3368">
        <v>2715850</v>
      </c>
      <c r="B3368">
        <v>1</v>
      </c>
      <c r="C3368" t="s">
        <v>80</v>
      </c>
      <c r="D3368" t="s">
        <v>101</v>
      </c>
      <c r="E3368" t="s">
        <v>132</v>
      </c>
      <c r="F3368" t="s">
        <v>9613</v>
      </c>
      <c r="G3368" t="s">
        <v>170</v>
      </c>
      <c r="H3368" t="s">
        <v>135</v>
      </c>
      <c r="I3368" t="s">
        <v>136</v>
      </c>
      <c r="J3368" t="s">
        <v>137</v>
      </c>
      <c r="K3368" t="s">
        <v>138</v>
      </c>
      <c r="L3368" t="s">
        <v>9614</v>
      </c>
      <c r="M3368" t="s">
        <v>9615</v>
      </c>
      <c r="N3368">
        <v>0.95666666600000005</v>
      </c>
      <c r="O3368">
        <v>0</v>
      </c>
      <c r="P3368">
        <v>27</v>
      </c>
      <c r="Q3368">
        <v>0</v>
      </c>
      <c r="R3368">
        <v>7</v>
      </c>
      <c r="S3368">
        <v>0</v>
      </c>
      <c r="T3368">
        <v>13</v>
      </c>
      <c r="U3368">
        <v>0</v>
      </c>
      <c r="V3368">
        <v>0</v>
      </c>
      <c r="W3368">
        <v>0</v>
      </c>
      <c r="X3368">
        <v>4.1105117666877602</v>
      </c>
      <c r="Y3368">
        <v>0</v>
      </c>
      <c r="Z3368">
        <v>1.5069886161049999</v>
      </c>
      <c r="AA3368">
        <v>0</v>
      </c>
      <c r="AB3368">
        <v>11.4595928130817</v>
      </c>
      <c r="AC3368">
        <v>0</v>
      </c>
      <c r="AD3368">
        <v>0</v>
      </c>
      <c r="AE3368">
        <v>17.077093195874461</v>
      </c>
    </row>
    <row r="3369" spans="1:31" x14ac:dyDescent="0.3">
      <c r="A3369">
        <v>2716683</v>
      </c>
      <c r="B3369">
        <v>1</v>
      </c>
      <c r="C3369" t="s">
        <v>81</v>
      </c>
      <c r="D3369" t="s">
        <v>115</v>
      </c>
      <c r="E3369" t="s">
        <v>145</v>
      </c>
      <c r="F3369" t="s">
        <v>9616</v>
      </c>
      <c r="G3369" t="s">
        <v>230</v>
      </c>
      <c r="H3369" t="s">
        <v>135</v>
      </c>
      <c r="I3369" t="s">
        <v>136</v>
      </c>
      <c r="J3369" t="s">
        <v>137</v>
      </c>
      <c r="K3369" t="s">
        <v>138</v>
      </c>
      <c r="L3369" t="s">
        <v>9617</v>
      </c>
      <c r="M3369" t="s">
        <v>9618</v>
      </c>
      <c r="N3369">
        <v>2.2469444439999999</v>
      </c>
      <c r="O3369">
        <v>0</v>
      </c>
      <c r="P3369">
        <v>1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</row>
    <row r="3370" spans="1:31" x14ac:dyDescent="0.3">
      <c r="A3370">
        <v>2715873</v>
      </c>
      <c r="B3370">
        <v>1</v>
      </c>
      <c r="C3370" t="s">
        <v>80</v>
      </c>
      <c r="D3370" t="s">
        <v>94</v>
      </c>
      <c r="E3370" t="s">
        <v>161</v>
      </c>
      <c r="F3370" t="s">
        <v>9619</v>
      </c>
      <c r="G3370" t="s">
        <v>2849</v>
      </c>
      <c r="H3370" t="s">
        <v>135</v>
      </c>
      <c r="I3370" t="s">
        <v>136</v>
      </c>
      <c r="J3370" t="s">
        <v>137</v>
      </c>
      <c r="K3370" t="s">
        <v>138</v>
      </c>
      <c r="L3370" t="s">
        <v>9620</v>
      </c>
      <c r="M3370" t="s">
        <v>9621</v>
      </c>
      <c r="N3370">
        <v>2.884166666</v>
      </c>
      <c r="O3370">
        <v>0</v>
      </c>
      <c r="P3370">
        <v>70</v>
      </c>
      <c r="Q3370">
        <v>0</v>
      </c>
      <c r="R3370">
        <v>1</v>
      </c>
      <c r="S3370">
        <v>0</v>
      </c>
      <c r="T3370">
        <v>14</v>
      </c>
      <c r="U3370">
        <v>0</v>
      </c>
      <c r="V3370">
        <v>0</v>
      </c>
      <c r="W3370">
        <v>0</v>
      </c>
      <c r="X3370">
        <v>31.122400727793067</v>
      </c>
      <c r="Y3370">
        <v>0</v>
      </c>
      <c r="Z3370">
        <v>0.85419818902065003</v>
      </c>
      <c r="AA3370">
        <v>0</v>
      </c>
      <c r="AB3370">
        <v>30.095263413049633</v>
      </c>
      <c r="AC3370">
        <v>0</v>
      </c>
      <c r="AD3370">
        <v>0</v>
      </c>
      <c r="AE3370">
        <v>62.07186232986335</v>
      </c>
    </row>
    <row r="3371" spans="1:31" x14ac:dyDescent="0.3">
      <c r="A3371">
        <v>2716119</v>
      </c>
      <c r="B3371">
        <v>2</v>
      </c>
      <c r="C3371" t="s">
        <v>80</v>
      </c>
      <c r="D3371" t="s">
        <v>105</v>
      </c>
      <c r="E3371" t="s">
        <v>200</v>
      </c>
      <c r="F3371" t="s">
        <v>9622</v>
      </c>
      <c r="G3371" t="s">
        <v>147</v>
      </c>
      <c r="H3371" t="s">
        <v>135</v>
      </c>
      <c r="I3371" t="s">
        <v>136</v>
      </c>
      <c r="J3371" t="s">
        <v>137</v>
      </c>
      <c r="K3371" t="s">
        <v>138</v>
      </c>
      <c r="L3371" t="s">
        <v>9623</v>
      </c>
      <c r="M3371" t="s">
        <v>9624</v>
      </c>
      <c r="N3371">
        <v>1.645277777</v>
      </c>
      <c r="O3371">
        <v>0</v>
      </c>
      <c r="P3371">
        <v>68</v>
      </c>
      <c r="Q3371">
        <v>0</v>
      </c>
      <c r="R3371">
        <v>0</v>
      </c>
      <c r="S3371">
        <v>0</v>
      </c>
      <c r="T3371">
        <v>12</v>
      </c>
      <c r="U3371">
        <v>0</v>
      </c>
      <c r="V3371">
        <v>0</v>
      </c>
      <c r="W3371">
        <v>0</v>
      </c>
      <c r="X3371">
        <v>21.243512762205096</v>
      </c>
      <c r="Y3371">
        <v>0</v>
      </c>
      <c r="Z3371">
        <v>0</v>
      </c>
      <c r="AA3371">
        <v>0</v>
      </c>
      <c r="AB3371">
        <v>11.913182946133336</v>
      </c>
      <c r="AC3371">
        <v>0</v>
      </c>
      <c r="AD3371">
        <v>0</v>
      </c>
      <c r="AE3371">
        <v>33.156695708338432</v>
      </c>
    </row>
    <row r="3372" spans="1:31" x14ac:dyDescent="0.3">
      <c r="A3372">
        <v>2716480</v>
      </c>
      <c r="B3372">
        <v>1</v>
      </c>
      <c r="C3372" t="s">
        <v>81</v>
      </c>
      <c r="D3372" t="s">
        <v>123</v>
      </c>
      <c r="E3372" t="s">
        <v>213</v>
      </c>
      <c r="F3372" t="s">
        <v>5029</v>
      </c>
      <c r="G3372" t="s">
        <v>152</v>
      </c>
      <c r="H3372" t="s">
        <v>153</v>
      </c>
      <c r="I3372" t="s">
        <v>136</v>
      </c>
      <c r="J3372" t="s">
        <v>137</v>
      </c>
      <c r="K3372" t="s">
        <v>138</v>
      </c>
      <c r="L3372" t="s">
        <v>9625</v>
      </c>
      <c r="M3372" t="s">
        <v>9626</v>
      </c>
      <c r="N3372">
        <v>1.5436111109999999</v>
      </c>
      <c r="O3372">
        <v>0</v>
      </c>
      <c r="P3372">
        <v>9</v>
      </c>
      <c r="Q3372">
        <v>0</v>
      </c>
      <c r="R3372">
        <v>116</v>
      </c>
      <c r="S3372">
        <v>0</v>
      </c>
      <c r="T3372">
        <v>11</v>
      </c>
      <c r="U3372">
        <v>0</v>
      </c>
      <c r="V3372">
        <v>0</v>
      </c>
      <c r="W3372">
        <v>0</v>
      </c>
      <c r="X3372">
        <v>0.31717035689416667</v>
      </c>
      <c r="Y3372">
        <v>0</v>
      </c>
      <c r="Z3372">
        <v>8.0818574676903552</v>
      </c>
      <c r="AA3372">
        <v>0</v>
      </c>
      <c r="AB3372">
        <v>0</v>
      </c>
      <c r="AC3372">
        <v>0</v>
      </c>
      <c r="AD3372">
        <v>0</v>
      </c>
      <c r="AE3372">
        <v>8.3990278245845218</v>
      </c>
    </row>
    <row r="3373" spans="1:31" x14ac:dyDescent="0.3">
      <c r="A3373">
        <v>2716374</v>
      </c>
      <c r="B3373">
        <v>1</v>
      </c>
      <c r="C3373" t="s">
        <v>80</v>
      </c>
      <c r="D3373" t="s">
        <v>95</v>
      </c>
      <c r="E3373" t="s">
        <v>150</v>
      </c>
      <c r="F3373" t="s">
        <v>9627</v>
      </c>
      <c r="G3373" t="s">
        <v>152</v>
      </c>
      <c r="H3373" t="s">
        <v>153</v>
      </c>
      <c r="I3373" t="s">
        <v>136</v>
      </c>
      <c r="J3373" t="s">
        <v>137</v>
      </c>
      <c r="K3373" t="s">
        <v>138</v>
      </c>
      <c r="L3373" t="s">
        <v>9628</v>
      </c>
      <c r="M3373" t="s">
        <v>9629</v>
      </c>
      <c r="N3373">
        <v>0.29055555500000002</v>
      </c>
      <c r="O3373">
        <v>0</v>
      </c>
      <c r="P3373">
        <v>102</v>
      </c>
      <c r="Q3373">
        <v>0</v>
      </c>
      <c r="R3373">
        <v>0</v>
      </c>
      <c r="S3373">
        <v>9</v>
      </c>
      <c r="T3373">
        <v>9</v>
      </c>
      <c r="U3373">
        <v>2</v>
      </c>
      <c r="V3373">
        <v>0</v>
      </c>
      <c r="W3373">
        <v>0</v>
      </c>
      <c r="X3373">
        <v>6.439015818441729</v>
      </c>
      <c r="Y3373">
        <v>0</v>
      </c>
      <c r="Z3373">
        <v>0</v>
      </c>
      <c r="AA3373">
        <v>42.932235499769597</v>
      </c>
      <c r="AB3373">
        <v>2.0204945715977249</v>
      </c>
      <c r="AC3373">
        <v>114.1975673712648</v>
      </c>
      <c r="AD3373">
        <v>0</v>
      </c>
      <c r="AE3373">
        <v>165.58931326107384</v>
      </c>
    </row>
    <row r="3374" spans="1:31" x14ac:dyDescent="0.3">
      <c r="A3374">
        <v>2716022</v>
      </c>
      <c r="B3374">
        <v>2</v>
      </c>
      <c r="C3374" t="s">
        <v>80</v>
      </c>
      <c r="D3374" t="s">
        <v>86</v>
      </c>
      <c r="E3374" t="s">
        <v>156</v>
      </c>
      <c r="F3374" t="s">
        <v>9630</v>
      </c>
      <c r="G3374" t="s">
        <v>158</v>
      </c>
      <c r="H3374" t="s">
        <v>153</v>
      </c>
      <c r="I3374" t="s">
        <v>136</v>
      </c>
      <c r="J3374" t="s">
        <v>3</v>
      </c>
      <c r="K3374" t="s">
        <v>138</v>
      </c>
      <c r="L3374" t="s">
        <v>9631</v>
      </c>
      <c r="M3374" t="s">
        <v>9632</v>
      </c>
      <c r="N3374">
        <v>0.51972222199999996</v>
      </c>
      <c r="O3374">
        <v>0</v>
      </c>
      <c r="P3374">
        <v>676</v>
      </c>
      <c r="Q3374">
        <v>0</v>
      </c>
      <c r="R3374">
        <v>0</v>
      </c>
      <c r="S3374">
        <v>0</v>
      </c>
      <c r="T3374">
        <v>120</v>
      </c>
      <c r="U3374">
        <v>0</v>
      </c>
      <c r="V3374">
        <v>0</v>
      </c>
      <c r="W3374">
        <v>0</v>
      </c>
      <c r="X3374">
        <v>64.611348895791238</v>
      </c>
      <c r="Y3374">
        <v>0</v>
      </c>
      <c r="Z3374">
        <v>0</v>
      </c>
      <c r="AA3374">
        <v>0</v>
      </c>
      <c r="AB3374">
        <v>49.196542881751839</v>
      </c>
      <c r="AC3374">
        <v>0</v>
      </c>
      <c r="AD3374">
        <v>0</v>
      </c>
      <c r="AE3374">
        <v>113.80789177754308</v>
      </c>
    </row>
    <row r="3375" spans="1:31" x14ac:dyDescent="0.3">
      <c r="A3375">
        <v>2771857</v>
      </c>
      <c r="B3375">
        <v>1</v>
      </c>
      <c r="C3375" t="s">
        <v>81</v>
      </c>
      <c r="D3375" t="s">
        <v>112</v>
      </c>
      <c r="E3375" t="s">
        <v>132</v>
      </c>
      <c r="F3375" t="s">
        <v>9633</v>
      </c>
      <c r="G3375" t="s">
        <v>170</v>
      </c>
      <c r="H3375" t="s">
        <v>135</v>
      </c>
      <c r="I3375" t="s">
        <v>490</v>
      </c>
      <c r="J3375" t="s">
        <v>137</v>
      </c>
      <c r="K3375" t="s">
        <v>138</v>
      </c>
      <c r="L3375" t="s">
        <v>9634</v>
      </c>
      <c r="M3375" t="s">
        <v>9635</v>
      </c>
      <c r="N3375">
        <v>2.8611111000000002E-2</v>
      </c>
      <c r="O3375">
        <v>0</v>
      </c>
      <c r="P3375">
        <v>160</v>
      </c>
      <c r="Q3375">
        <v>0</v>
      </c>
      <c r="R3375">
        <v>0</v>
      </c>
      <c r="S3375">
        <v>0</v>
      </c>
      <c r="T3375">
        <v>205</v>
      </c>
      <c r="U3375">
        <v>0</v>
      </c>
      <c r="V3375">
        <v>0</v>
      </c>
      <c r="W3375">
        <v>0</v>
      </c>
      <c r="X3375">
        <v>0.80367873616216201</v>
      </c>
      <c r="Y3375">
        <v>0</v>
      </c>
      <c r="Z3375">
        <v>0</v>
      </c>
      <c r="AA3375">
        <v>0</v>
      </c>
      <c r="AB3375">
        <v>2.2675692933358884</v>
      </c>
      <c r="AC3375">
        <v>0</v>
      </c>
      <c r="AD3375">
        <v>0</v>
      </c>
      <c r="AE3375">
        <v>3.0712480294980504</v>
      </c>
    </row>
    <row r="3376" spans="1:31" x14ac:dyDescent="0.3">
      <c r="A3376">
        <v>2716434</v>
      </c>
      <c r="B3376">
        <v>1</v>
      </c>
      <c r="C3376" t="s">
        <v>80</v>
      </c>
      <c r="D3376" t="s">
        <v>83</v>
      </c>
      <c r="E3376" t="s">
        <v>145</v>
      </c>
      <c r="F3376" t="s">
        <v>9636</v>
      </c>
      <c r="G3376" t="s">
        <v>147</v>
      </c>
      <c r="H3376" t="s">
        <v>135</v>
      </c>
      <c r="I3376" t="s">
        <v>136</v>
      </c>
      <c r="J3376" t="s">
        <v>137</v>
      </c>
      <c r="K3376" t="s">
        <v>138</v>
      </c>
      <c r="L3376" t="s">
        <v>9637</v>
      </c>
      <c r="M3376" t="s">
        <v>9638</v>
      </c>
      <c r="N3376">
        <v>2.4516666659999999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3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11.856315213616323</v>
      </c>
      <c r="AC3376">
        <v>0</v>
      </c>
      <c r="AD3376">
        <v>0</v>
      </c>
      <c r="AE3376">
        <v>11.856315213616323</v>
      </c>
    </row>
    <row r="3377" spans="1:31" x14ac:dyDescent="0.3">
      <c r="A3377">
        <v>2716603</v>
      </c>
      <c r="B3377">
        <v>1</v>
      </c>
      <c r="C3377" t="s">
        <v>80</v>
      </c>
      <c r="D3377" t="s">
        <v>106</v>
      </c>
      <c r="E3377" t="s">
        <v>145</v>
      </c>
      <c r="F3377" t="s">
        <v>9639</v>
      </c>
      <c r="G3377" t="s">
        <v>230</v>
      </c>
      <c r="H3377" t="s">
        <v>135</v>
      </c>
      <c r="I3377" t="s">
        <v>136</v>
      </c>
      <c r="J3377" t="s">
        <v>137</v>
      </c>
      <c r="K3377" t="s">
        <v>138</v>
      </c>
      <c r="L3377" t="s">
        <v>9640</v>
      </c>
      <c r="M3377" t="s">
        <v>9641</v>
      </c>
      <c r="N3377">
        <v>1.821111111</v>
      </c>
      <c r="O3377">
        <v>0</v>
      </c>
      <c r="P3377">
        <v>1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0.31743390316807163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0.31743390316807163</v>
      </c>
    </row>
    <row r="3378" spans="1:31" x14ac:dyDescent="0.3">
      <c r="A3378">
        <v>2716248</v>
      </c>
      <c r="B3378">
        <v>1</v>
      </c>
      <c r="C3378" t="s">
        <v>80</v>
      </c>
      <c r="D3378" t="s">
        <v>103</v>
      </c>
      <c r="E3378" t="s">
        <v>150</v>
      </c>
      <c r="F3378" t="s">
        <v>9642</v>
      </c>
      <c r="G3378" t="s">
        <v>152</v>
      </c>
      <c r="H3378" t="s">
        <v>153</v>
      </c>
      <c r="I3378" t="s">
        <v>136</v>
      </c>
      <c r="J3378" t="s">
        <v>137</v>
      </c>
      <c r="K3378" t="s">
        <v>138</v>
      </c>
      <c r="L3378" t="s">
        <v>9643</v>
      </c>
      <c r="M3378" t="s">
        <v>9644</v>
      </c>
      <c r="N3378">
        <v>1.2311111109999999</v>
      </c>
      <c r="O3378">
        <v>3</v>
      </c>
      <c r="P3378">
        <v>1967</v>
      </c>
      <c r="Q3378">
        <v>104</v>
      </c>
      <c r="R3378">
        <v>312</v>
      </c>
      <c r="S3378">
        <v>39</v>
      </c>
      <c r="T3378">
        <v>201</v>
      </c>
      <c r="U3378">
        <v>2</v>
      </c>
      <c r="V3378">
        <v>0</v>
      </c>
      <c r="W3378">
        <v>0.50560352543218745</v>
      </c>
      <c r="X3378">
        <v>511.42272973669708</v>
      </c>
      <c r="Y3378">
        <v>179.65092153710381</v>
      </c>
      <c r="Z3378">
        <v>457.05914696776443</v>
      </c>
      <c r="AA3378">
        <v>198.50032543167697</v>
      </c>
      <c r="AB3378">
        <v>242.51845407245574</v>
      </c>
      <c r="AC3378">
        <v>220.79551956853467</v>
      </c>
      <c r="AD3378">
        <v>0</v>
      </c>
      <c r="AE3378">
        <v>1810.4527008396651</v>
      </c>
    </row>
    <row r="3379" spans="1:31" x14ac:dyDescent="0.3">
      <c r="A3379">
        <v>2716125</v>
      </c>
      <c r="B3379">
        <v>1</v>
      </c>
      <c r="C3379" t="s">
        <v>80</v>
      </c>
      <c r="D3379" t="s">
        <v>96</v>
      </c>
      <c r="E3379" t="s">
        <v>156</v>
      </c>
      <c r="F3379" t="s">
        <v>9645</v>
      </c>
      <c r="G3379" t="s">
        <v>565</v>
      </c>
      <c r="H3379" t="s">
        <v>153</v>
      </c>
      <c r="I3379" t="s">
        <v>136</v>
      </c>
      <c r="J3379" t="s">
        <v>137</v>
      </c>
      <c r="K3379" t="s">
        <v>138</v>
      </c>
      <c r="L3379" t="s">
        <v>9646</v>
      </c>
      <c r="M3379" t="s">
        <v>9647</v>
      </c>
      <c r="N3379">
        <v>4.3819444440000002</v>
      </c>
      <c r="O3379">
        <v>0</v>
      </c>
      <c r="P3379">
        <v>224</v>
      </c>
      <c r="Q3379">
        <v>0</v>
      </c>
      <c r="R3379">
        <v>5</v>
      </c>
      <c r="S3379">
        <v>0</v>
      </c>
      <c r="T3379">
        <v>21</v>
      </c>
      <c r="U3379">
        <v>0</v>
      </c>
      <c r="V3379">
        <v>0</v>
      </c>
      <c r="W3379">
        <v>0</v>
      </c>
      <c r="X3379">
        <v>241.42429687086354</v>
      </c>
      <c r="Y3379">
        <v>0</v>
      </c>
      <c r="Z3379">
        <v>0</v>
      </c>
      <c r="AA3379">
        <v>0</v>
      </c>
      <c r="AB3379">
        <v>67.595244968035203</v>
      </c>
      <c r="AC3379">
        <v>0</v>
      </c>
      <c r="AD3379">
        <v>0</v>
      </c>
      <c r="AE3379">
        <v>309.01954183889876</v>
      </c>
    </row>
    <row r="3380" spans="1:31" x14ac:dyDescent="0.3">
      <c r="A3380">
        <v>2716789</v>
      </c>
      <c r="B3380">
        <v>1</v>
      </c>
      <c r="C3380" t="s">
        <v>80</v>
      </c>
      <c r="D3380" t="s">
        <v>88</v>
      </c>
      <c r="E3380" t="s">
        <v>145</v>
      </c>
      <c r="F3380" t="s">
        <v>9648</v>
      </c>
      <c r="G3380" t="s">
        <v>147</v>
      </c>
      <c r="H3380" t="s">
        <v>135</v>
      </c>
      <c r="I3380" t="s">
        <v>136</v>
      </c>
      <c r="J3380" t="s">
        <v>137</v>
      </c>
      <c r="K3380" t="s">
        <v>138</v>
      </c>
      <c r="L3380" t="s">
        <v>9649</v>
      </c>
      <c r="M3380" t="s">
        <v>9650</v>
      </c>
      <c r="N3380">
        <v>1.1247222219999999</v>
      </c>
      <c r="O3380">
        <v>0</v>
      </c>
      <c r="P3380">
        <v>1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0.52246323717412413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0.52246323717412413</v>
      </c>
    </row>
    <row r="3381" spans="1:31" x14ac:dyDescent="0.3">
      <c r="A3381">
        <v>2716014</v>
      </c>
      <c r="B3381">
        <v>2</v>
      </c>
      <c r="C3381" t="s">
        <v>80</v>
      </c>
      <c r="D3381" t="s">
        <v>104</v>
      </c>
      <c r="E3381" t="s">
        <v>156</v>
      </c>
      <c r="F3381" t="s">
        <v>9651</v>
      </c>
      <c r="G3381" t="s">
        <v>170</v>
      </c>
      <c r="H3381" t="s">
        <v>153</v>
      </c>
      <c r="I3381" t="s">
        <v>136</v>
      </c>
      <c r="J3381" t="s">
        <v>137</v>
      </c>
      <c r="K3381" t="s">
        <v>138</v>
      </c>
      <c r="L3381" t="s">
        <v>9265</v>
      </c>
      <c r="M3381" t="s">
        <v>9652</v>
      </c>
      <c r="N3381">
        <v>0.67055555499999997</v>
      </c>
      <c r="O3381">
        <v>0</v>
      </c>
      <c r="P3381">
        <v>0</v>
      </c>
      <c r="Q3381">
        <v>0</v>
      </c>
      <c r="R3381">
        <v>0</v>
      </c>
      <c r="S3381">
        <v>1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2.1194853240546667</v>
      </c>
      <c r="AB3381">
        <v>0</v>
      </c>
      <c r="AC3381">
        <v>0</v>
      </c>
      <c r="AD3381">
        <v>0</v>
      </c>
      <c r="AE3381">
        <v>2.1194853240546667</v>
      </c>
    </row>
    <row r="3382" spans="1:31" x14ac:dyDescent="0.3">
      <c r="A3382">
        <v>2715750</v>
      </c>
      <c r="B3382">
        <v>1</v>
      </c>
      <c r="C3382" t="s">
        <v>80</v>
      </c>
      <c r="D3382" t="s">
        <v>84</v>
      </c>
      <c r="E3382" t="s">
        <v>173</v>
      </c>
      <c r="F3382" t="s">
        <v>9653</v>
      </c>
      <c r="G3382" t="s">
        <v>1613</v>
      </c>
      <c r="H3382" t="s">
        <v>153</v>
      </c>
      <c r="I3382" t="s">
        <v>136</v>
      </c>
      <c r="J3382" t="s">
        <v>137</v>
      </c>
      <c r="K3382" t="s">
        <v>210</v>
      </c>
      <c r="L3382" t="s">
        <v>9654</v>
      </c>
      <c r="M3382" t="s">
        <v>9655</v>
      </c>
      <c r="N3382">
        <v>6.1111111000000003E-2</v>
      </c>
      <c r="O3382">
        <v>0</v>
      </c>
      <c r="P3382">
        <v>3245</v>
      </c>
      <c r="Q3382">
        <v>0</v>
      </c>
      <c r="R3382">
        <v>0</v>
      </c>
      <c r="S3382">
        <v>0</v>
      </c>
      <c r="T3382">
        <v>309</v>
      </c>
      <c r="U3382">
        <v>0</v>
      </c>
      <c r="V3382">
        <v>1</v>
      </c>
      <c r="W3382">
        <v>0</v>
      </c>
      <c r="X3382">
        <v>33.653816165580402</v>
      </c>
      <c r="Y3382">
        <v>0</v>
      </c>
      <c r="Z3382">
        <v>0</v>
      </c>
      <c r="AA3382">
        <v>0</v>
      </c>
      <c r="AB3382">
        <v>8.9932305392481418</v>
      </c>
      <c r="AC3382">
        <v>0</v>
      </c>
      <c r="AD3382">
        <v>0.17904527307333332</v>
      </c>
      <c r="AE3382">
        <v>42.826091977901875</v>
      </c>
    </row>
    <row r="3383" spans="1:31" x14ac:dyDescent="0.3">
      <c r="A3383">
        <v>2716062</v>
      </c>
      <c r="B3383">
        <v>1</v>
      </c>
      <c r="C3383" t="s">
        <v>81</v>
      </c>
      <c r="D3383" t="s">
        <v>116</v>
      </c>
      <c r="E3383" t="s">
        <v>213</v>
      </c>
      <c r="F3383" t="s">
        <v>3296</v>
      </c>
      <c r="G3383" t="s">
        <v>152</v>
      </c>
      <c r="H3383" t="s">
        <v>153</v>
      </c>
      <c r="I3383" t="s">
        <v>136</v>
      </c>
      <c r="J3383" t="s">
        <v>137</v>
      </c>
      <c r="K3383" t="s">
        <v>138</v>
      </c>
      <c r="L3383" t="s">
        <v>9656</v>
      </c>
      <c r="M3383" t="s">
        <v>9657</v>
      </c>
      <c r="N3383">
        <v>0.66444444400000002</v>
      </c>
      <c r="O3383">
        <v>0</v>
      </c>
      <c r="P3383">
        <v>797</v>
      </c>
      <c r="Q3383">
        <v>4</v>
      </c>
      <c r="R3383">
        <v>44</v>
      </c>
      <c r="S3383">
        <v>0</v>
      </c>
      <c r="T3383">
        <v>108</v>
      </c>
      <c r="U3383">
        <v>1</v>
      </c>
      <c r="V3383">
        <v>0</v>
      </c>
      <c r="W3383">
        <v>0</v>
      </c>
      <c r="X3383">
        <v>91.053054334114449</v>
      </c>
      <c r="Y3383">
        <v>3.1205944367636138</v>
      </c>
      <c r="Z3383">
        <v>4.9174036586105014</v>
      </c>
      <c r="AA3383">
        <v>0</v>
      </c>
      <c r="AB3383">
        <v>23.579034328086312</v>
      </c>
      <c r="AC3383">
        <v>10.120812615496531</v>
      </c>
      <c r="AD3383">
        <v>0</v>
      </c>
      <c r="AE3383">
        <v>132.7908993730714</v>
      </c>
    </row>
    <row r="3384" spans="1:31" x14ac:dyDescent="0.3">
      <c r="A3384">
        <v>2715813</v>
      </c>
      <c r="B3384">
        <v>1</v>
      </c>
      <c r="C3384" t="s">
        <v>80</v>
      </c>
      <c r="D3384" t="s">
        <v>104</v>
      </c>
      <c r="E3384" t="s">
        <v>150</v>
      </c>
      <c r="F3384" t="s">
        <v>5009</v>
      </c>
      <c r="G3384" t="s">
        <v>152</v>
      </c>
      <c r="H3384" t="s">
        <v>153</v>
      </c>
      <c r="I3384" t="s">
        <v>136</v>
      </c>
      <c r="J3384" t="s">
        <v>137</v>
      </c>
      <c r="K3384" t="s">
        <v>138</v>
      </c>
      <c r="L3384" t="s">
        <v>9658</v>
      </c>
      <c r="M3384" t="s">
        <v>9659</v>
      </c>
      <c r="N3384">
        <v>0.59777777700000001</v>
      </c>
      <c r="O3384">
        <v>0</v>
      </c>
      <c r="P3384">
        <v>82</v>
      </c>
      <c r="Q3384">
        <v>4</v>
      </c>
      <c r="R3384">
        <v>9</v>
      </c>
      <c r="S3384">
        <v>3</v>
      </c>
      <c r="T3384">
        <v>13</v>
      </c>
      <c r="U3384">
        <v>0</v>
      </c>
      <c r="V3384">
        <v>0</v>
      </c>
      <c r="W3384">
        <v>0</v>
      </c>
      <c r="X3384">
        <v>10.032455762364322</v>
      </c>
      <c r="Y3384">
        <v>2.0623429376519464</v>
      </c>
      <c r="Z3384">
        <v>0</v>
      </c>
      <c r="AA3384">
        <v>2.6964347167200002</v>
      </c>
      <c r="AB3384">
        <v>4.4840234236988392</v>
      </c>
      <c r="AC3384">
        <v>0</v>
      </c>
      <c r="AD3384">
        <v>0</v>
      </c>
      <c r="AE3384">
        <v>19.275256840435109</v>
      </c>
    </row>
    <row r="3385" spans="1:31" x14ac:dyDescent="0.3">
      <c r="A3385">
        <v>2715956</v>
      </c>
      <c r="B3385">
        <v>1</v>
      </c>
      <c r="C3385" t="s">
        <v>80</v>
      </c>
      <c r="D3385" t="s">
        <v>96</v>
      </c>
      <c r="E3385" t="s">
        <v>173</v>
      </c>
      <c r="F3385" t="s">
        <v>9660</v>
      </c>
      <c r="G3385" t="s">
        <v>152</v>
      </c>
      <c r="H3385" t="s">
        <v>153</v>
      </c>
      <c r="I3385" t="s">
        <v>136</v>
      </c>
      <c r="J3385" t="s">
        <v>137</v>
      </c>
      <c r="K3385" t="s">
        <v>138</v>
      </c>
      <c r="L3385" t="s">
        <v>9661</v>
      </c>
      <c r="M3385" t="s">
        <v>9662</v>
      </c>
      <c r="N3385">
        <v>0.42555555499999997</v>
      </c>
      <c r="O3385">
        <v>0</v>
      </c>
      <c r="P3385">
        <v>1644</v>
      </c>
      <c r="Q3385">
        <v>1</v>
      </c>
      <c r="R3385">
        <v>36</v>
      </c>
      <c r="S3385">
        <v>5</v>
      </c>
      <c r="T3385">
        <v>23</v>
      </c>
      <c r="U3385">
        <v>0</v>
      </c>
      <c r="V3385">
        <v>0</v>
      </c>
      <c r="W3385">
        <v>0</v>
      </c>
      <c r="X3385">
        <v>178.45425743356185</v>
      </c>
      <c r="Y3385">
        <v>0.23028903482666668</v>
      </c>
      <c r="Z3385">
        <v>0</v>
      </c>
      <c r="AA3385">
        <v>143.9225117808877</v>
      </c>
      <c r="AB3385">
        <v>43.09284756242819</v>
      </c>
      <c r="AC3385">
        <v>0</v>
      </c>
      <c r="AD3385">
        <v>0</v>
      </c>
      <c r="AE3385">
        <v>365.69990581170435</v>
      </c>
    </row>
    <row r="3386" spans="1:31" x14ac:dyDescent="0.3">
      <c r="A3386">
        <v>2716689</v>
      </c>
      <c r="B3386">
        <v>1</v>
      </c>
      <c r="C3386" t="s">
        <v>80</v>
      </c>
      <c r="D3386" t="s">
        <v>110</v>
      </c>
      <c r="E3386" t="s">
        <v>145</v>
      </c>
      <c r="F3386" t="s">
        <v>9663</v>
      </c>
      <c r="G3386" t="s">
        <v>230</v>
      </c>
      <c r="H3386" t="s">
        <v>135</v>
      </c>
      <c r="I3386" t="s">
        <v>136</v>
      </c>
      <c r="J3386" t="s">
        <v>137</v>
      </c>
      <c r="K3386" t="s">
        <v>138</v>
      </c>
      <c r="L3386" t="s">
        <v>9664</v>
      </c>
      <c r="M3386" t="s">
        <v>9665</v>
      </c>
      <c r="N3386">
        <v>2.6666666659999998</v>
      </c>
      <c r="O3386">
        <v>0</v>
      </c>
      <c r="P3386">
        <v>4</v>
      </c>
      <c r="Q3386">
        <v>0</v>
      </c>
      <c r="R3386">
        <v>0</v>
      </c>
      <c r="S3386">
        <v>0</v>
      </c>
      <c r="T3386">
        <v>1</v>
      </c>
      <c r="U3386">
        <v>0</v>
      </c>
      <c r="V3386">
        <v>0</v>
      </c>
      <c r="W3386">
        <v>0</v>
      </c>
      <c r="X3386">
        <v>2.8256348728941671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2.8256348728941671</v>
      </c>
    </row>
    <row r="3387" spans="1:31" x14ac:dyDescent="0.3">
      <c r="A3387">
        <v>2716746</v>
      </c>
      <c r="B3387">
        <v>1</v>
      </c>
      <c r="C3387" t="s">
        <v>81</v>
      </c>
      <c r="D3387" t="s">
        <v>128</v>
      </c>
      <c r="E3387" t="s">
        <v>213</v>
      </c>
      <c r="F3387" t="s">
        <v>657</v>
      </c>
      <c r="G3387" t="s">
        <v>152</v>
      </c>
      <c r="H3387" t="s">
        <v>153</v>
      </c>
      <c r="I3387" t="s">
        <v>136</v>
      </c>
      <c r="J3387" t="s">
        <v>137</v>
      </c>
      <c r="K3387" t="s">
        <v>138</v>
      </c>
      <c r="L3387" t="s">
        <v>9666</v>
      </c>
      <c r="M3387" t="s">
        <v>9667</v>
      </c>
      <c r="N3387">
        <v>0.43944444399999999</v>
      </c>
      <c r="O3387">
        <v>7</v>
      </c>
      <c r="P3387">
        <v>1192</v>
      </c>
      <c r="Q3387">
        <v>3</v>
      </c>
      <c r="R3387">
        <v>3</v>
      </c>
      <c r="S3387">
        <v>3</v>
      </c>
      <c r="T3387">
        <v>87</v>
      </c>
      <c r="U3387">
        <v>0</v>
      </c>
      <c r="V3387">
        <v>0</v>
      </c>
      <c r="W3387">
        <v>4.8807456437662493</v>
      </c>
      <c r="X3387">
        <v>55.320399494987953</v>
      </c>
      <c r="Y3387">
        <v>5.0904438349999998E-2</v>
      </c>
      <c r="Z3387">
        <v>0.76263155821405504</v>
      </c>
      <c r="AA3387">
        <v>8.5998488880084327</v>
      </c>
      <c r="AB3387">
        <v>5.3452742733972745</v>
      </c>
      <c r="AC3387">
        <v>0</v>
      </c>
      <c r="AD3387">
        <v>0</v>
      </c>
      <c r="AE3387">
        <v>74.959804296723973</v>
      </c>
    </row>
    <row r="3388" spans="1:31" x14ac:dyDescent="0.3">
      <c r="A3388">
        <v>2716205</v>
      </c>
      <c r="B3388">
        <v>1</v>
      </c>
      <c r="C3388" t="s">
        <v>80</v>
      </c>
      <c r="D3388" t="s">
        <v>94</v>
      </c>
      <c r="E3388" t="s">
        <v>161</v>
      </c>
      <c r="F3388" t="s">
        <v>9668</v>
      </c>
      <c r="G3388" t="s">
        <v>163</v>
      </c>
      <c r="H3388" t="s">
        <v>135</v>
      </c>
      <c r="I3388" t="s">
        <v>136</v>
      </c>
      <c r="J3388" t="s">
        <v>137</v>
      </c>
      <c r="K3388" t="s">
        <v>138</v>
      </c>
      <c r="L3388" t="s">
        <v>9669</v>
      </c>
      <c r="M3388" t="s">
        <v>9670</v>
      </c>
      <c r="N3388">
        <v>1.248611111</v>
      </c>
      <c r="O3388">
        <v>0</v>
      </c>
      <c r="P3388">
        <v>9</v>
      </c>
      <c r="Q3388">
        <v>0</v>
      </c>
      <c r="R3388">
        <v>1</v>
      </c>
      <c r="S3388">
        <v>0</v>
      </c>
      <c r="T3388">
        <v>1</v>
      </c>
      <c r="U3388">
        <v>0</v>
      </c>
      <c r="V3388">
        <v>0</v>
      </c>
      <c r="W3388">
        <v>0</v>
      </c>
      <c r="X3388">
        <v>1.45706146149878</v>
      </c>
      <c r="Y3388">
        <v>0</v>
      </c>
      <c r="Z3388">
        <v>4.6096656106966671E-2</v>
      </c>
      <c r="AA3388">
        <v>0</v>
      </c>
      <c r="AB3388">
        <v>0.11812847462937501</v>
      </c>
      <c r="AC3388">
        <v>0</v>
      </c>
      <c r="AD3388">
        <v>0</v>
      </c>
      <c r="AE3388">
        <v>1.6212865922351216</v>
      </c>
    </row>
    <row r="3389" spans="1:31" x14ac:dyDescent="0.3">
      <c r="A3389">
        <v>2716185</v>
      </c>
      <c r="B3389">
        <v>1</v>
      </c>
      <c r="C3389" t="s">
        <v>80</v>
      </c>
      <c r="D3389" t="s">
        <v>103</v>
      </c>
      <c r="E3389" t="s">
        <v>150</v>
      </c>
      <c r="F3389" t="s">
        <v>9671</v>
      </c>
      <c r="G3389" t="s">
        <v>263</v>
      </c>
      <c r="H3389" t="s">
        <v>153</v>
      </c>
      <c r="I3389" t="s">
        <v>136</v>
      </c>
      <c r="J3389" t="s">
        <v>137</v>
      </c>
      <c r="K3389" t="s">
        <v>138</v>
      </c>
      <c r="L3389" t="s">
        <v>9672</v>
      </c>
      <c r="M3389" t="s">
        <v>9673</v>
      </c>
      <c r="N3389">
        <v>3.457777777</v>
      </c>
      <c r="O3389">
        <v>0</v>
      </c>
      <c r="P3389">
        <v>29</v>
      </c>
      <c r="Q3389">
        <v>0</v>
      </c>
      <c r="R3389">
        <v>3</v>
      </c>
      <c r="S3389">
        <v>24</v>
      </c>
      <c r="T3389">
        <v>37</v>
      </c>
      <c r="U3389">
        <v>26</v>
      </c>
      <c r="V3389">
        <v>7</v>
      </c>
      <c r="W3389">
        <v>0</v>
      </c>
      <c r="X3389">
        <v>40.96880753608675</v>
      </c>
      <c r="Y3389">
        <v>0</v>
      </c>
      <c r="Z3389">
        <v>0</v>
      </c>
      <c r="AA3389">
        <v>838.05751613986365</v>
      </c>
      <c r="AB3389">
        <v>239.58536330562652</v>
      </c>
      <c r="AC3389">
        <v>7909.1510195589854</v>
      </c>
      <c r="AD3389">
        <v>967.93529985713326</v>
      </c>
      <c r="AE3389">
        <v>9995.6980063976953</v>
      </c>
    </row>
    <row r="3390" spans="1:31" x14ac:dyDescent="0.3">
      <c r="A3390">
        <v>2716849</v>
      </c>
      <c r="B3390">
        <v>1</v>
      </c>
      <c r="C3390" t="s">
        <v>80</v>
      </c>
      <c r="D3390" t="s">
        <v>94</v>
      </c>
      <c r="E3390" t="s">
        <v>132</v>
      </c>
      <c r="F3390" t="s">
        <v>9674</v>
      </c>
      <c r="G3390" t="s">
        <v>170</v>
      </c>
      <c r="H3390" t="s">
        <v>135</v>
      </c>
      <c r="I3390" t="s">
        <v>136</v>
      </c>
      <c r="J3390" t="s">
        <v>137</v>
      </c>
      <c r="K3390" t="s">
        <v>138</v>
      </c>
      <c r="L3390" t="s">
        <v>9675</v>
      </c>
      <c r="M3390" t="s">
        <v>9676</v>
      </c>
      <c r="N3390">
        <v>1.2016666659999999</v>
      </c>
      <c r="O3390">
        <v>0</v>
      </c>
      <c r="P3390">
        <v>78</v>
      </c>
      <c r="Q3390">
        <v>0</v>
      </c>
      <c r="R3390">
        <v>0</v>
      </c>
      <c r="S3390">
        <v>0</v>
      </c>
      <c r="T3390">
        <v>4</v>
      </c>
      <c r="U3390">
        <v>0</v>
      </c>
      <c r="V3390">
        <v>0</v>
      </c>
      <c r="W3390">
        <v>0</v>
      </c>
      <c r="X3390">
        <v>8.5636049269787371</v>
      </c>
      <c r="Y3390">
        <v>0</v>
      </c>
      <c r="Z3390">
        <v>0</v>
      </c>
      <c r="AA3390">
        <v>0</v>
      </c>
      <c r="AB3390">
        <v>3.15115693845003</v>
      </c>
      <c r="AC3390">
        <v>0</v>
      </c>
      <c r="AD3390">
        <v>0</v>
      </c>
      <c r="AE3390">
        <v>11.714761865428766</v>
      </c>
    </row>
    <row r="3391" spans="1:31" x14ac:dyDescent="0.3">
      <c r="A3391">
        <v>2716517</v>
      </c>
      <c r="B3391">
        <v>1</v>
      </c>
      <c r="C3391" t="s">
        <v>80</v>
      </c>
      <c r="D3391" t="s">
        <v>105</v>
      </c>
      <c r="E3391" t="s">
        <v>145</v>
      </c>
      <c r="F3391" t="s">
        <v>9677</v>
      </c>
      <c r="G3391" t="s">
        <v>147</v>
      </c>
      <c r="H3391" t="s">
        <v>135</v>
      </c>
      <c r="I3391" t="s">
        <v>136</v>
      </c>
      <c r="J3391" t="s">
        <v>137</v>
      </c>
      <c r="K3391" t="s">
        <v>138</v>
      </c>
      <c r="L3391" t="s">
        <v>9678</v>
      </c>
      <c r="M3391" t="s">
        <v>9679</v>
      </c>
      <c r="N3391">
        <v>1.5680555549999999</v>
      </c>
      <c r="O3391">
        <v>0</v>
      </c>
      <c r="P3391">
        <v>23</v>
      </c>
      <c r="Q3391">
        <v>0</v>
      </c>
      <c r="R3391">
        <v>0</v>
      </c>
      <c r="S3391">
        <v>0</v>
      </c>
      <c r="T3391">
        <v>1</v>
      </c>
      <c r="U3391">
        <v>0</v>
      </c>
      <c r="V3391">
        <v>0</v>
      </c>
      <c r="W3391">
        <v>0</v>
      </c>
      <c r="X3391">
        <v>14.768138343060713</v>
      </c>
      <c r="Y3391">
        <v>0</v>
      </c>
      <c r="Z3391">
        <v>0</v>
      </c>
      <c r="AA3391">
        <v>0</v>
      </c>
      <c r="AB3391">
        <v>2.0961205043875002</v>
      </c>
      <c r="AC3391">
        <v>0</v>
      </c>
      <c r="AD3391">
        <v>0</v>
      </c>
      <c r="AE3391">
        <v>16.864258847448212</v>
      </c>
    </row>
    <row r="3392" spans="1:31" x14ac:dyDescent="0.3">
      <c r="A3392">
        <v>2715830</v>
      </c>
      <c r="B3392">
        <v>1</v>
      </c>
      <c r="C3392" t="s">
        <v>81</v>
      </c>
      <c r="D3392" t="s">
        <v>125</v>
      </c>
      <c r="E3392" t="s">
        <v>156</v>
      </c>
      <c r="F3392" t="s">
        <v>9680</v>
      </c>
      <c r="G3392" t="s">
        <v>185</v>
      </c>
      <c r="H3392" t="s">
        <v>153</v>
      </c>
      <c r="I3392" t="s">
        <v>136</v>
      </c>
      <c r="J3392" t="s">
        <v>137</v>
      </c>
      <c r="K3392" t="s">
        <v>138</v>
      </c>
      <c r="L3392" t="s">
        <v>9681</v>
      </c>
      <c r="M3392" t="s">
        <v>9682</v>
      </c>
      <c r="N3392">
        <v>2.4213888880000001</v>
      </c>
      <c r="O3392">
        <v>1</v>
      </c>
      <c r="P3392">
        <v>209</v>
      </c>
      <c r="Q3392">
        <v>20</v>
      </c>
      <c r="R3392">
        <v>14</v>
      </c>
      <c r="S3392">
        <v>0</v>
      </c>
      <c r="T3392">
        <v>18</v>
      </c>
      <c r="U3392">
        <v>0</v>
      </c>
      <c r="V3392">
        <v>0</v>
      </c>
      <c r="W3392">
        <v>0.46716898331750001</v>
      </c>
      <c r="X3392">
        <v>76.032490423789554</v>
      </c>
      <c r="Y3392">
        <v>19.950167933664311</v>
      </c>
      <c r="Z3392">
        <v>1.265841729945E-3</v>
      </c>
      <c r="AA3392">
        <v>0</v>
      </c>
      <c r="AB3392">
        <v>27.46517060493451</v>
      </c>
      <c r="AC3392">
        <v>0</v>
      </c>
      <c r="AD3392">
        <v>0</v>
      </c>
      <c r="AE3392">
        <v>123.91626378743584</v>
      </c>
    </row>
    <row r="3393" spans="1:31" x14ac:dyDescent="0.3">
      <c r="A3393">
        <v>2715899</v>
      </c>
      <c r="B3393">
        <v>1</v>
      </c>
      <c r="C3393" t="s">
        <v>81</v>
      </c>
      <c r="D3393" t="s">
        <v>116</v>
      </c>
      <c r="E3393" t="s">
        <v>213</v>
      </c>
      <c r="F3393" t="s">
        <v>214</v>
      </c>
      <c r="G3393" t="s">
        <v>152</v>
      </c>
      <c r="H3393" t="s">
        <v>153</v>
      </c>
      <c r="I3393" t="s">
        <v>136</v>
      </c>
      <c r="J3393" t="s">
        <v>137</v>
      </c>
      <c r="K3393" t="s">
        <v>138</v>
      </c>
      <c r="L3393" t="s">
        <v>9683</v>
      </c>
      <c r="M3393" t="s">
        <v>9684</v>
      </c>
      <c r="N3393">
        <v>0.23111111100000001</v>
      </c>
      <c r="O3393">
        <v>4</v>
      </c>
      <c r="P3393">
        <v>916</v>
      </c>
      <c r="Q3393">
        <v>8</v>
      </c>
      <c r="R3393">
        <v>117</v>
      </c>
      <c r="S3393">
        <v>3</v>
      </c>
      <c r="T3393">
        <v>53</v>
      </c>
      <c r="U3393">
        <v>1</v>
      </c>
      <c r="V3393">
        <v>0</v>
      </c>
      <c r="W3393">
        <v>0.18186540458666664</v>
      </c>
      <c r="X3393">
        <v>19.649661261290678</v>
      </c>
      <c r="Y3393">
        <v>0.60798525894912003</v>
      </c>
      <c r="Z3393">
        <v>4.3743432741840005</v>
      </c>
      <c r="AA3393">
        <v>1.6514923147465601</v>
      </c>
      <c r="AB3393">
        <v>6.1114685662444259</v>
      </c>
      <c r="AC3393">
        <v>4.3270221554560004</v>
      </c>
      <c r="AD3393">
        <v>0</v>
      </c>
      <c r="AE3393">
        <v>36.903838235457449</v>
      </c>
    </row>
    <row r="3394" spans="1:31" x14ac:dyDescent="0.3">
      <c r="A3394">
        <v>2715976</v>
      </c>
      <c r="B3394">
        <v>1</v>
      </c>
      <c r="C3394" t="s">
        <v>80</v>
      </c>
      <c r="D3394" t="s">
        <v>96</v>
      </c>
      <c r="E3394" t="s">
        <v>161</v>
      </c>
      <c r="F3394" t="s">
        <v>9685</v>
      </c>
      <c r="G3394" t="s">
        <v>209</v>
      </c>
      <c r="H3394" t="s">
        <v>135</v>
      </c>
      <c r="I3394" t="s">
        <v>136</v>
      </c>
      <c r="J3394" t="s">
        <v>137</v>
      </c>
      <c r="K3394" t="s">
        <v>210</v>
      </c>
      <c r="L3394" t="s">
        <v>9686</v>
      </c>
      <c r="M3394" t="s">
        <v>9687</v>
      </c>
      <c r="N3394">
        <v>8.5449999999999999</v>
      </c>
      <c r="O3394">
        <v>0</v>
      </c>
      <c r="P3394">
        <v>21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77.182709459153969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77.182709459153969</v>
      </c>
    </row>
    <row r="3395" spans="1:31" x14ac:dyDescent="0.3">
      <c r="A3395">
        <v>2715999</v>
      </c>
      <c r="B3395">
        <v>1</v>
      </c>
      <c r="C3395" t="s">
        <v>80</v>
      </c>
      <c r="D3395" t="s">
        <v>100</v>
      </c>
      <c r="E3395" t="s">
        <v>213</v>
      </c>
      <c r="F3395" t="s">
        <v>9688</v>
      </c>
      <c r="G3395" t="s">
        <v>152</v>
      </c>
      <c r="H3395" t="s">
        <v>153</v>
      </c>
      <c r="I3395" t="s">
        <v>136</v>
      </c>
      <c r="J3395" t="s">
        <v>137</v>
      </c>
      <c r="K3395" t="s">
        <v>138</v>
      </c>
      <c r="L3395" t="s">
        <v>9689</v>
      </c>
      <c r="M3395" t="s">
        <v>9690</v>
      </c>
      <c r="N3395">
        <v>0.70027777700000005</v>
      </c>
      <c r="O3395">
        <v>0</v>
      </c>
      <c r="P3395">
        <v>377</v>
      </c>
      <c r="Q3395">
        <v>9</v>
      </c>
      <c r="R3395">
        <v>32</v>
      </c>
      <c r="S3395">
        <v>6</v>
      </c>
      <c r="T3395">
        <v>37</v>
      </c>
      <c r="U3395">
        <v>0</v>
      </c>
      <c r="V3395">
        <v>0</v>
      </c>
      <c r="W3395">
        <v>0</v>
      </c>
      <c r="X3395">
        <v>58.211753430883505</v>
      </c>
      <c r="Y3395">
        <v>1.8448566901819201</v>
      </c>
      <c r="Z3395">
        <v>10.117554265747614</v>
      </c>
      <c r="AA3395">
        <v>7.4581553594856045</v>
      </c>
      <c r="AB3395">
        <v>16.984619845005753</v>
      </c>
      <c r="AC3395">
        <v>0</v>
      </c>
      <c r="AD3395">
        <v>0</v>
      </c>
      <c r="AE3395">
        <v>94.616939591304387</v>
      </c>
    </row>
    <row r="3396" spans="1:31" x14ac:dyDescent="0.3">
      <c r="A3396">
        <v>2715876</v>
      </c>
      <c r="B3396">
        <v>1</v>
      </c>
      <c r="C3396" t="s">
        <v>80</v>
      </c>
      <c r="D3396" t="s">
        <v>83</v>
      </c>
      <c r="E3396" t="s">
        <v>145</v>
      </c>
      <c r="F3396" t="s">
        <v>9691</v>
      </c>
      <c r="G3396" t="s">
        <v>147</v>
      </c>
      <c r="H3396" t="s">
        <v>135</v>
      </c>
      <c r="I3396" t="s">
        <v>136</v>
      </c>
      <c r="J3396" t="s">
        <v>137</v>
      </c>
      <c r="K3396" t="s">
        <v>138</v>
      </c>
      <c r="L3396" t="s">
        <v>9692</v>
      </c>
      <c r="M3396" t="s">
        <v>9693</v>
      </c>
      <c r="N3396">
        <v>0.72611111100000003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1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3.0198740821927501</v>
      </c>
      <c r="AC3396">
        <v>0</v>
      </c>
      <c r="AD3396">
        <v>0</v>
      </c>
      <c r="AE3396">
        <v>3.0198740821927501</v>
      </c>
    </row>
    <row r="3397" spans="1:31" x14ac:dyDescent="0.3">
      <c r="A3397">
        <v>2716540</v>
      </c>
      <c r="B3397">
        <v>1</v>
      </c>
      <c r="C3397" t="s">
        <v>80</v>
      </c>
      <c r="D3397" t="s">
        <v>110</v>
      </c>
      <c r="E3397" t="s">
        <v>145</v>
      </c>
      <c r="F3397" t="s">
        <v>9694</v>
      </c>
      <c r="G3397" t="s">
        <v>230</v>
      </c>
      <c r="H3397" t="s">
        <v>135</v>
      </c>
      <c r="I3397" t="s">
        <v>136</v>
      </c>
      <c r="J3397" t="s">
        <v>137</v>
      </c>
      <c r="K3397" t="s">
        <v>138</v>
      </c>
      <c r="L3397" t="s">
        <v>9695</v>
      </c>
      <c r="M3397" t="s">
        <v>9696</v>
      </c>
      <c r="N3397">
        <v>2.2597222220000002</v>
      </c>
      <c r="O3397">
        <v>0</v>
      </c>
      <c r="P3397">
        <v>2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0.77999994071364598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0.77999994071364598</v>
      </c>
    </row>
    <row r="3398" spans="1:31" x14ac:dyDescent="0.3">
      <c r="A3398">
        <v>2716022</v>
      </c>
      <c r="B3398">
        <v>1</v>
      </c>
      <c r="C3398" t="s">
        <v>80</v>
      </c>
      <c r="D3398" t="s">
        <v>86</v>
      </c>
      <c r="E3398" t="s">
        <v>150</v>
      </c>
      <c r="F3398" t="s">
        <v>9697</v>
      </c>
      <c r="G3398" t="s">
        <v>158</v>
      </c>
      <c r="H3398" t="s">
        <v>153</v>
      </c>
      <c r="I3398" t="s">
        <v>136</v>
      </c>
      <c r="J3398" t="s">
        <v>3</v>
      </c>
      <c r="K3398" t="s">
        <v>138</v>
      </c>
      <c r="L3398" t="s">
        <v>9698</v>
      </c>
      <c r="M3398" t="s">
        <v>9631</v>
      </c>
      <c r="N3398">
        <v>0.72694444400000002</v>
      </c>
      <c r="O3398">
        <v>0</v>
      </c>
      <c r="P3398">
        <v>3140</v>
      </c>
      <c r="Q3398">
        <v>0</v>
      </c>
      <c r="R3398">
        <v>2</v>
      </c>
      <c r="S3398">
        <v>1</v>
      </c>
      <c r="T3398">
        <v>263</v>
      </c>
      <c r="U3398">
        <v>0</v>
      </c>
      <c r="V3398">
        <v>0</v>
      </c>
      <c r="W3398">
        <v>0</v>
      </c>
      <c r="X3398">
        <v>581.94754840698397</v>
      </c>
      <c r="Y3398">
        <v>0</v>
      </c>
      <c r="Z3398">
        <v>0.62231241956250249</v>
      </c>
      <c r="AA3398">
        <v>332.18543449379399</v>
      </c>
      <c r="AB3398">
        <v>201.49435626771137</v>
      </c>
      <c r="AC3398">
        <v>0</v>
      </c>
      <c r="AD3398">
        <v>0</v>
      </c>
      <c r="AE3398">
        <v>1116.2496515880518</v>
      </c>
    </row>
    <row r="3399" spans="1:31" x14ac:dyDescent="0.3">
      <c r="A3399">
        <v>2716686</v>
      </c>
      <c r="B3399">
        <v>1</v>
      </c>
      <c r="C3399" t="s">
        <v>80</v>
      </c>
      <c r="D3399" t="s">
        <v>100</v>
      </c>
      <c r="E3399" t="s">
        <v>145</v>
      </c>
      <c r="F3399" t="s">
        <v>9699</v>
      </c>
      <c r="G3399" t="s">
        <v>230</v>
      </c>
      <c r="H3399" t="s">
        <v>135</v>
      </c>
      <c r="I3399" t="s">
        <v>136</v>
      </c>
      <c r="J3399" t="s">
        <v>137</v>
      </c>
      <c r="K3399" t="s">
        <v>138</v>
      </c>
      <c r="L3399" t="s">
        <v>9700</v>
      </c>
      <c r="M3399" t="s">
        <v>9701</v>
      </c>
      <c r="N3399">
        <v>1.9113888880000001</v>
      </c>
      <c r="O3399">
        <v>0</v>
      </c>
      <c r="P3399">
        <v>2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1.0574884659495292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1.0574884659495292</v>
      </c>
    </row>
    <row r="3400" spans="1:31" x14ac:dyDescent="0.3">
      <c r="A3400">
        <v>2716809</v>
      </c>
      <c r="B3400">
        <v>1</v>
      </c>
      <c r="C3400" t="s">
        <v>80</v>
      </c>
      <c r="D3400" t="s">
        <v>106</v>
      </c>
      <c r="E3400" t="s">
        <v>161</v>
      </c>
      <c r="F3400" t="s">
        <v>9702</v>
      </c>
      <c r="G3400" t="s">
        <v>163</v>
      </c>
      <c r="H3400" t="s">
        <v>135</v>
      </c>
      <c r="I3400" t="s">
        <v>136</v>
      </c>
      <c r="J3400" t="s">
        <v>137</v>
      </c>
      <c r="K3400" t="s">
        <v>138</v>
      </c>
      <c r="L3400" t="s">
        <v>9703</v>
      </c>
      <c r="M3400" t="s">
        <v>9704</v>
      </c>
      <c r="N3400">
        <v>4.4905555550000003</v>
      </c>
      <c r="O3400">
        <v>0</v>
      </c>
      <c r="P3400">
        <v>0</v>
      </c>
      <c r="Q3400">
        <v>0</v>
      </c>
      <c r="R3400">
        <v>8</v>
      </c>
      <c r="S3400">
        <v>0</v>
      </c>
      <c r="T3400">
        <v>2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</row>
    <row r="3401" spans="1:31" x14ac:dyDescent="0.3">
      <c r="A3401">
        <v>2716726</v>
      </c>
      <c r="B3401">
        <v>1</v>
      </c>
      <c r="C3401" t="s">
        <v>80</v>
      </c>
      <c r="D3401" t="s">
        <v>89</v>
      </c>
      <c r="E3401" t="s">
        <v>145</v>
      </c>
      <c r="F3401" t="s">
        <v>9705</v>
      </c>
      <c r="G3401" t="s">
        <v>147</v>
      </c>
      <c r="H3401" t="s">
        <v>135</v>
      </c>
      <c r="I3401" t="s">
        <v>136</v>
      </c>
      <c r="J3401" t="s">
        <v>137</v>
      </c>
      <c r="K3401" t="s">
        <v>138</v>
      </c>
      <c r="L3401" t="s">
        <v>9706</v>
      </c>
      <c r="M3401" t="s">
        <v>9707</v>
      </c>
      <c r="N3401">
        <v>3.2650000000000001</v>
      </c>
      <c r="O3401">
        <v>0</v>
      </c>
      <c r="P3401">
        <v>1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0.56896746740796666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0.56896746740796666</v>
      </c>
    </row>
    <row r="3402" spans="1:31" x14ac:dyDescent="0.3">
      <c r="A3402">
        <v>2715775</v>
      </c>
      <c r="B3402">
        <v>2</v>
      </c>
      <c r="C3402" t="s">
        <v>80</v>
      </c>
      <c r="D3402" t="s">
        <v>90</v>
      </c>
      <c r="E3402" t="s">
        <v>161</v>
      </c>
      <c r="F3402" t="s">
        <v>9102</v>
      </c>
      <c r="G3402" t="s">
        <v>181</v>
      </c>
      <c r="H3402" t="s">
        <v>135</v>
      </c>
      <c r="I3402" t="s">
        <v>136</v>
      </c>
      <c r="J3402" t="s">
        <v>137</v>
      </c>
      <c r="K3402" t="s">
        <v>138</v>
      </c>
      <c r="L3402" t="s">
        <v>9708</v>
      </c>
      <c r="M3402" t="s">
        <v>9709</v>
      </c>
      <c r="N3402">
        <v>2.4111111109999999</v>
      </c>
      <c r="O3402">
        <v>0</v>
      </c>
      <c r="P3402">
        <v>110</v>
      </c>
      <c r="Q3402">
        <v>0</v>
      </c>
      <c r="R3402">
        <v>0</v>
      </c>
      <c r="S3402">
        <v>0</v>
      </c>
      <c r="T3402">
        <v>3</v>
      </c>
      <c r="U3402">
        <v>0</v>
      </c>
      <c r="V3402">
        <v>0</v>
      </c>
      <c r="W3402">
        <v>0</v>
      </c>
      <c r="X3402">
        <v>50.939998956797631</v>
      </c>
      <c r="Y3402">
        <v>0</v>
      </c>
      <c r="Z3402">
        <v>0</v>
      </c>
      <c r="AA3402">
        <v>0</v>
      </c>
      <c r="AB3402">
        <v>8.1001633026943125</v>
      </c>
      <c r="AC3402">
        <v>0</v>
      </c>
      <c r="AD3402">
        <v>0</v>
      </c>
      <c r="AE3402">
        <v>59.040162259491943</v>
      </c>
    </row>
    <row r="3403" spans="1:31" x14ac:dyDescent="0.3">
      <c r="A3403">
        <v>2716371</v>
      </c>
      <c r="B3403">
        <v>1</v>
      </c>
      <c r="C3403" t="s">
        <v>81</v>
      </c>
      <c r="D3403" t="s">
        <v>128</v>
      </c>
      <c r="E3403" t="s">
        <v>213</v>
      </c>
      <c r="F3403" t="s">
        <v>9710</v>
      </c>
      <c r="G3403" t="s">
        <v>152</v>
      </c>
      <c r="H3403" t="s">
        <v>153</v>
      </c>
      <c r="I3403" t="s">
        <v>136</v>
      </c>
      <c r="J3403" t="s">
        <v>137</v>
      </c>
      <c r="K3403" t="s">
        <v>138</v>
      </c>
      <c r="L3403" t="s">
        <v>9711</v>
      </c>
      <c r="M3403" t="s">
        <v>9712</v>
      </c>
      <c r="N3403">
        <v>0.88638888800000004</v>
      </c>
      <c r="O3403">
        <v>18</v>
      </c>
      <c r="P3403">
        <v>1488</v>
      </c>
      <c r="Q3403">
        <v>28</v>
      </c>
      <c r="R3403">
        <v>21</v>
      </c>
      <c r="S3403">
        <v>13</v>
      </c>
      <c r="T3403">
        <v>126</v>
      </c>
      <c r="U3403">
        <v>1</v>
      </c>
      <c r="V3403">
        <v>0</v>
      </c>
      <c r="W3403">
        <v>3.0631167586531576</v>
      </c>
      <c r="X3403">
        <v>138.38899016964808</v>
      </c>
      <c r="Y3403">
        <v>173.90098389324058</v>
      </c>
      <c r="Z3403">
        <v>4.3761493839023125</v>
      </c>
      <c r="AA3403">
        <v>64.829936360690482</v>
      </c>
      <c r="AB3403">
        <v>43.224243209659058</v>
      </c>
      <c r="AC3403">
        <v>232.72377329909824</v>
      </c>
      <c r="AD3403">
        <v>0</v>
      </c>
      <c r="AE3403">
        <v>660.50719307489192</v>
      </c>
    </row>
    <row r="3404" spans="1:31" x14ac:dyDescent="0.3">
      <c r="A3404">
        <v>2716039</v>
      </c>
      <c r="B3404">
        <v>1</v>
      </c>
      <c r="C3404" t="s">
        <v>80</v>
      </c>
      <c r="D3404" t="s">
        <v>101</v>
      </c>
      <c r="E3404" t="s">
        <v>161</v>
      </c>
      <c r="F3404" t="s">
        <v>9713</v>
      </c>
      <c r="G3404" t="s">
        <v>170</v>
      </c>
      <c r="H3404" t="s">
        <v>135</v>
      </c>
      <c r="I3404" t="s">
        <v>136</v>
      </c>
      <c r="J3404" t="s">
        <v>137</v>
      </c>
      <c r="K3404" t="s">
        <v>138</v>
      </c>
      <c r="L3404" t="s">
        <v>9714</v>
      </c>
      <c r="M3404" t="s">
        <v>9715</v>
      </c>
      <c r="N3404">
        <v>0.43916666599999998</v>
      </c>
      <c r="O3404">
        <v>0</v>
      </c>
      <c r="P3404">
        <v>112</v>
      </c>
      <c r="Q3404">
        <v>0</v>
      </c>
      <c r="R3404">
        <v>1</v>
      </c>
      <c r="S3404">
        <v>0</v>
      </c>
      <c r="T3404">
        <v>6</v>
      </c>
      <c r="U3404">
        <v>0</v>
      </c>
      <c r="V3404">
        <v>0</v>
      </c>
      <c r="W3404">
        <v>0</v>
      </c>
      <c r="X3404">
        <v>9.1672013637272549</v>
      </c>
      <c r="Y3404">
        <v>0</v>
      </c>
      <c r="Z3404">
        <v>0.30897443707407002</v>
      </c>
      <c r="AA3404">
        <v>0</v>
      </c>
      <c r="AB3404">
        <v>2.6075372635443745</v>
      </c>
      <c r="AC3404">
        <v>0</v>
      </c>
      <c r="AD3404">
        <v>0</v>
      </c>
      <c r="AE3404">
        <v>12.0837130643457</v>
      </c>
    </row>
    <row r="3405" spans="1:31" x14ac:dyDescent="0.3">
      <c r="A3405">
        <v>2715982</v>
      </c>
      <c r="B3405">
        <v>1</v>
      </c>
      <c r="C3405" t="s">
        <v>80</v>
      </c>
      <c r="D3405" t="s">
        <v>97</v>
      </c>
      <c r="E3405" t="s">
        <v>150</v>
      </c>
      <c r="F3405" t="s">
        <v>9716</v>
      </c>
      <c r="G3405" t="s">
        <v>152</v>
      </c>
      <c r="H3405" t="s">
        <v>153</v>
      </c>
      <c r="I3405" t="s">
        <v>136</v>
      </c>
      <c r="J3405" t="s">
        <v>137</v>
      </c>
      <c r="K3405" t="s">
        <v>138</v>
      </c>
      <c r="L3405" t="s">
        <v>9717</v>
      </c>
      <c r="M3405" t="s">
        <v>9718</v>
      </c>
      <c r="N3405">
        <v>1.2494444440000001</v>
      </c>
      <c r="O3405">
        <v>8</v>
      </c>
      <c r="P3405">
        <v>1188</v>
      </c>
      <c r="Q3405">
        <v>13</v>
      </c>
      <c r="R3405">
        <v>426</v>
      </c>
      <c r="S3405">
        <v>29</v>
      </c>
      <c r="T3405">
        <v>261</v>
      </c>
      <c r="U3405">
        <v>2</v>
      </c>
      <c r="V3405">
        <v>2</v>
      </c>
      <c r="W3405">
        <v>113.98046976270702</v>
      </c>
      <c r="X3405">
        <v>547.93369407804232</v>
      </c>
      <c r="Y3405">
        <v>53.312628809161474</v>
      </c>
      <c r="Z3405">
        <v>188.86467326703195</v>
      </c>
      <c r="AA3405">
        <v>170.85602097722807</v>
      </c>
      <c r="AB3405">
        <v>351.57708050792218</v>
      </c>
      <c r="AC3405">
        <v>119.72378969993582</v>
      </c>
      <c r="AD3405">
        <v>6.0293252798315251</v>
      </c>
      <c r="AE3405">
        <v>1552.2776823818604</v>
      </c>
    </row>
    <row r="3406" spans="1:31" x14ac:dyDescent="0.3">
      <c r="A3406">
        <v>2716669</v>
      </c>
      <c r="B3406">
        <v>1</v>
      </c>
      <c r="C3406" t="s">
        <v>80</v>
      </c>
      <c r="D3406" t="s">
        <v>96</v>
      </c>
      <c r="E3406" t="s">
        <v>213</v>
      </c>
      <c r="F3406" t="s">
        <v>9719</v>
      </c>
      <c r="G3406" t="s">
        <v>152</v>
      </c>
      <c r="H3406" t="s">
        <v>153</v>
      </c>
      <c r="I3406" t="s">
        <v>136</v>
      </c>
      <c r="J3406" t="s">
        <v>137</v>
      </c>
      <c r="K3406" t="s">
        <v>138</v>
      </c>
      <c r="L3406" t="s">
        <v>9720</v>
      </c>
      <c r="M3406" t="s">
        <v>9721</v>
      </c>
      <c r="N3406">
        <v>5.2144444439999997</v>
      </c>
      <c r="O3406">
        <v>0</v>
      </c>
      <c r="P3406">
        <v>0</v>
      </c>
      <c r="Q3406">
        <v>0</v>
      </c>
      <c r="R3406">
        <v>0</v>
      </c>
      <c r="S3406">
        <v>2</v>
      </c>
      <c r="T3406">
        <v>0</v>
      </c>
      <c r="U3406">
        <v>1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152.47266846013628</v>
      </c>
      <c r="AB3406">
        <v>0</v>
      </c>
      <c r="AC3406">
        <v>375.93692222282777</v>
      </c>
      <c r="AD3406">
        <v>0</v>
      </c>
      <c r="AE3406">
        <v>528.40959068296411</v>
      </c>
    </row>
    <row r="3407" spans="1:31" x14ac:dyDescent="0.3">
      <c r="A3407">
        <v>2715936</v>
      </c>
      <c r="B3407">
        <v>1</v>
      </c>
      <c r="C3407" t="s">
        <v>80</v>
      </c>
      <c r="D3407" t="s">
        <v>107</v>
      </c>
      <c r="E3407" t="s">
        <v>145</v>
      </c>
      <c r="F3407" t="s">
        <v>9722</v>
      </c>
      <c r="G3407" t="s">
        <v>181</v>
      </c>
      <c r="H3407" t="s">
        <v>135</v>
      </c>
      <c r="I3407" t="s">
        <v>136</v>
      </c>
      <c r="J3407" t="s">
        <v>137</v>
      </c>
      <c r="K3407" t="s">
        <v>138</v>
      </c>
      <c r="L3407" t="s">
        <v>9723</v>
      </c>
      <c r="M3407" t="s">
        <v>9724</v>
      </c>
      <c r="N3407">
        <v>7.335555555</v>
      </c>
      <c r="O3407">
        <v>0</v>
      </c>
      <c r="P3407">
        <v>1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</row>
    <row r="3408" spans="1:31" x14ac:dyDescent="0.3">
      <c r="A3408">
        <v>2716523</v>
      </c>
      <c r="B3408">
        <v>1</v>
      </c>
      <c r="C3408" t="s">
        <v>80</v>
      </c>
      <c r="D3408" t="s">
        <v>96</v>
      </c>
      <c r="E3408" t="s">
        <v>200</v>
      </c>
      <c r="F3408" t="s">
        <v>9725</v>
      </c>
      <c r="G3408" t="s">
        <v>163</v>
      </c>
      <c r="H3408" t="s">
        <v>135</v>
      </c>
      <c r="I3408" t="s">
        <v>136</v>
      </c>
      <c r="J3408" t="s">
        <v>137</v>
      </c>
      <c r="K3408" t="s">
        <v>138</v>
      </c>
      <c r="L3408" t="s">
        <v>9726</v>
      </c>
      <c r="M3408" t="s">
        <v>9727</v>
      </c>
      <c r="N3408">
        <v>8.2813888880000004</v>
      </c>
      <c r="O3408">
        <v>0</v>
      </c>
      <c r="P3408">
        <v>11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3.8210345109921113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3.8210345109921113</v>
      </c>
    </row>
    <row r="3409" spans="1:31" x14ac:dyDescent="0.3">
      <c r="A3409">
        <v>2716260</v>
      </c>
      <c r="B3409">
        <v>2</v>
      </c>
      <c r="C3409" t="s">
        <v>80</v>
      </c>
      <c r="D3409" t="s">
        <v>97</v>
      </c>
      <c r="E3409" t="s">
        <v>173</v>
      </c>
      <c r="F3409" t="s">
        <v>770</v>
      </c>
      <c r="G3409" t="s">
        <v>185</v>
      </c>
      <c r="H3409" t="s">
        <v>153</v>
      </c>
      <c r="I3409" t="s">
        <v>136</v>
      </c>
      <c r="J3409" t="s">
        <v>137</v>
      </c>
      <c r="K3409" t="s">
        <v>138</v>
      </c>
      <c r="L3409" t="s">
        <v>9468</v>
      </c>
      <c r="M3409" t="s">
        <v>9728</v>
      </c>
      <c r="N3409">
        <v>1.9797222219999999</v>
      </c>
      <c r="O3409">
        <v>2</v>
      </c>
      <c r="P3409">
        <v>952</v>
      </c>
      <c r="Q3409">
        <v>5</v>
      </c>
      <c r="R3409">
        <v>0</v>
      </c>
      <c r="S3409">
        <v>16</v>
      </c>
      <c r="T3409">
        <v>18</v>
      </c>
      <c r="U3409">
        <v>1</v>
      </c>
      <c r="V3409">
        <v>0</v>
      </c>
      <c r="W3409">
        <v>69.222995818096109</v>
      </c>
      <c r="X3409">
        <v>229.56174397501405</v>
      </c>
      <c r="Y3409">
        <v>55.249994911855268</v>
      </c>
      <c r="Z3409">
        <v>0</v>
      </c>
      <c r="AA3409">
        <v>188.58320068668408</v>
      </c>
      <c r="AB3409">
        <v>44.580473477938028</v>
      </c>
      <c r="AC3409">
        <v>9.3254417406187251</v>
      </c>
      <c r="AD3409">
        <v>0</v>
      </c>
      <c r="AE3409">
        <v>596.52385061020618</v>
      </c>
    </row>
    <row r="3410" spans="1:31" x14ac:dyDescent="0.3">
      <c r="A3410">
        <v>2715804</v>
      </c>
      <c r="B3410">
        <v>2</v>
      </c>
      <c r="C3410" t="s">
        <v>80</v>
      </c>
      <c r="D3410" t="s">
        <v>103</v>
      </c>
      <c r="E3410" t="s">
        <v>213</v>
      </c>
      <c r="F3410" t="s">
        <v>8286</v>
      </c>
      <c r="G3410" t="s">
        <v>185</v>
      </c>
      <c r="H3410" t="s">
        <v>153</v>
      </c>
      <c r="I3410" t="s">
        <v>136</v>
      </c>
      <c r="J3410" t="s">
        <v>137</v>
      </c>
      <c r="K3410" t="s">
        <v>138</v>
      </c>
      <c r="L3410" t="s">
        <v>9729</v>
      </c>
      <c r="M3410" t="s">
        <v>9730</v>
      </c>
      <c r="N3410">
        <v>0.80111111099999999</v>
      </c>
      <c r="O3410">
        <v>0</v>
      </c>
      <c r="P3410">
        <v>0</v>
      </c>
      <c r="Q3410">
        <v>0</v>
      </c>
      <c r="R3410">
        <v>0</v>
      </c>
      <c r="S3410">
        <v>6</v>
      </c>
      <c r="T3410">
        <v>2</v>
      </c>
      <c r="U3410">
        <v>19</v>
      </c>
      <c r="V3410">
        <v>2</v>
      </c>
      <c r="W3410">
        <v>0</v>
      </c>
      <c r="X3410">
        <v>0</v>
      </c>
      <c r="Y3410">
        <v>0</v>
      </c>
      <c r="Z3410">
        <v>0</v>
      </c>
      <c r="AA3410">
        <v>36.082813313068762</v>
      </c>
      <c r="AB3410">
        <v>2.98219021341413</v>
      </c>
      <c r="AC3410">
        <v>2814.9502177972895</v>
      </c>
      <c r="AD3410">
        <v>106.19318902751405</v>
      </c>
      <c r="AE3410">
        <v>2960.2084103512866</v>
      </c>
    </row>
    <row r="3411" spans="1:31" x14ac:dyDescent="0.3">
      <c r="A3411">
        <v>2716102</v>
      </c>
      <c r="B3411">
        <v>1</v>
      </c>
      <c r="C3411" t="s">
        <v>80</v>
      </c>
      <c r="D3411" t="s">
        <v>82</v>
      </c>
      <c r="E3411" t="s">
        <v>156</v>
      </c>
      <c r="F3411" t="s">
        <v>9731</v>
      </c>
      <c r="G3411" t="s">
        <v>300</v>
      </c>
      <c r="H3411" t="s">
        <v>153</v>
      </c>
      <c r="I3411" t="s">
        <v>136</v>
      </c>
      <c r="J3411" t="s">
        <v>137</v>
      </c>
      <c r="K3411" t="s">
        <v>210</v>
      </c>
      <c r="L3411" t="s">
        <v>9732</v>
      </c>
      <c r="M3411" t="s">
        <v>9733</v>
      </c>
      <c r="N3411">
        <v>1.366944444</v>
      </c>
      <c r="O3411">
        <v>0</v>
      </c>
      <c r="P3411">
        <v>1371</v>
      </c>
      <c r="Q3411">
        <v>0</v>
      </c>
      <c r="R3411">
        <v>0</v>
      </c>
      <c r="S3411">
        <v>0</v>
      </c>
      <c r="T3411">
        <v>184</v>
      </c>
      <c r="U3411">
        <v>0</v>
      </c>
      <c r="V3411">
        <v>1</v>
      </c>
      <c r="W3411">
        <v>0</v>
      </c>
      <c r="X3411">
        <v>524.1955345127792</v>
      </c>
      <c r="Y3411">
        <v>0</v>
      </c>
      <c r="Z3411">
        <v>0</v>
      </c>
      <c r="AA3411">
        <v>0</v>
      </c>
      <c r="AB3411">
        <v>359.0685074575527</v>
      </c>
      <c r="AC3411">
        <v>0</v>
      </c>
      <c r="AD3411">
        <v>12.47952363878532</v>
      </c>
      <c r="AE3411">
        <v>895.74356560911713</v>
      </c>
    </row>
    <row r="3412" spans="1:31" x14ac:dyDescent="0.3">
      <c r="A3412">
        <v>2715939</v>
      </c>
      <c r="B3412">
        <v>1</v>
      </c>
      <c r="C3412" t="s">
        <v>81</v>
      </c>
      <c r="D3412" t="s">
        <v>113</v>
      </c>
      <c r="E3412" t="s">
        <v>145</v>
      </c>
      <c r="F3412" t="s">
        <v>9734</v>
      </c>
      <c r="G3412" t="s">
        <v>230</v>
      </c>
      <c r="H3412" t="s">
        <v>135</v>
      </c>
      <c r="I3412" t="s">
        <v>136</v>
      </c>
      <c r="J3412" t="s">
        <v>137</v>
      </c>
      <c r="K3412" t="s">
        <v>138</v>
      </c>
      <c r="L3412" t="s">
        <v>9735</v>
      </c>
      <c r="M3412" t="s">
        <v>9736</v>
      </c>
      <c r="N3412">
        <v>1.744722222</v>
      </c>
      <c r="O3412">
        <v>0</v>
      </c>
      <c r="P3412">
        <v>1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0.21370715003976004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0.21370715003976004</v>
      </c>
    </row>
    <row r="3413" spans="1:31" x14ac:dyDescent="0.3">
      <c r="A3413">
        <v>2716414</v>
      </c>
      <c r="B3413">
        <v>1</v>
      </c>
      <c r="C3413" t="s">
        <v>80</v>
      </c>
      <c r="D3413" t="s">
        <v>110</v>
      </c>
      <c r="E3413" t="s">
        <v>145</v>
      </c>
      <c r="F3413" t="s">
        <v>9737</v>
      </c>
      <c r="G3413" t="s">
        <v>230</v>
      </c>
      <c r="H3413" t="s">
        <v>135</v>
      </c>
      <c r="I3413" t="s">
        <v>136</v>
      </c>
      <c r="J3413" t="s">
        <v>137</v>
      </c>
      <c r="K3413" t="s">
        <v>138</v>
      </c>
      <c r="L3413" t="s">
        <v>9738</v>
      </c>
      <c r="M3413" t="s">
        <v>9739</v>
      </c>
      <c r="N3413">
        <v>1.69</v>
      </c>
      <c r="O3413">
        <v>0</v>
      </c>
      <c r="P3413">
        <v>2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</row>
    <row r="3414" spans="1:31" x14ac:dyDescent="0.3">
      <c r="A3414">
        <v>2716892</v>
      </c>
      <c r="B3414">
        <v>1</v>
      </c>
      <c r="C3414" t="s">
        <v>80</v>
      </c>
      <c r="D3414" t="s">
        <v>110</v>
      </c>
      <c r="E3414" t="s">
        <v>145</v>
      </c>
      <c r="F3414" t="s">
        <v>9740</v>
      </c>
      <c r="G3414" t="s">
        <v>147</v>
      </c>
      <c r="H3414" t="s">
        <v>135</v>
      </c>
      <c r="I3414" t="s">
        <v>136</v>
      </c>
      <c r="J3414" t="s">
        <v>137</v>
      </c>
      <c r="K3414" t="s">
        <v>138</v>
      </c>
      <c r="L3414" t="s">
        <v>9741</v>
      </c>
      <c r="M3414" t="s">
        <v>9742</v>
      </c>
      <c r="N3414">
        <v>0.65249999999999997</v>
      </c>
      <c r="O3414">
        <v>0</v>
      </c>
      <c r="P3414">
        <v>17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2.2698075282812362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2.2698075282812362</v>
      </c>
    </row>
    <row r="3415" spans="1:31" x14ac:dyDescent="0.3">
      <c r="A3415">
        <v>2715816</v>
      </c>
      <c r="B3415">
        <v>1</v>
      </c>
      <c r="C3415" t="s">
        <v>80</v>
      </c>
      <c r="D3415" t="s">
        <v>106</v>
      </c>
      <c r="E3415" t="s">
        <v>213</v>
      </c>
      <c r="F3415" t="s">
        <v>7335</v>
      </c>
      <c r="G3415" t="s">
        <v>152</v>
      </c>
      <c r="H3415" t="s">
        <v>153</v>
      </c>
      <c r="I3415" t="s">
        <v>136</v>
      </c>
      <c r="J3415" t="s">
        <v>137</v>
      </c>
      <c r="K3415" t="s">
        <v>138</v>
      </c>
      <c r="L3415" t="s">
        <v>9743</v>
      </c>
      <c r="M3415" t="s">
        <v>9744</v>
      </c>
      <c r="N3415">
        <v>0.17361111100000001</v>
      </c>
      <c r="O3415">
        <v>0</v>
      </c>
      <c r="P3415">
        <v>175</v>
      </c>
      <c r="Q3415">
        <v>0</v>
      </c>
      <c r="R3415">
        <v>29</v>
      </c>
      <c r="S3415">
        <v>1</v>
      </c>
      <c r="T3415">
        <v>28</v>
      </c>
      <c r="U3415">
        <v>3</v>
      </c>
      <c r="V3415">
        <v>0</v>
      </c>
      <c r="W3415">
        <v>0</v>
      </c>
      <c r="X3415">
        <v>3.8959868104645836</v>
      </c>
      <c r="Y3415">
        <v>0</v>
      </c>
      <c r="Z3415">
        <v>1.2103229227031254</v>
      </c>
      <c r="AA3415">
        <v>0.95463597577500015</v>
      </c>
      <c r="AB3415">
        <v>3.3012098938453116</v>
      </c>
      <c r="AC3415">
        <v>42.781179983249999</v>
      </c>
      <c r="AD3415">
        <v>0</v>
      </c>
      <c r="AE3415">
        <v>52.14333558603802</v>
      </c>
    </row>
    <row r="3416" spans="1:31" x14ac:dyDescent="0.3">
      <c r="A3416">
        <v>2716059</v>
      </c>
      <c r="B3416">
        <v>1</v>
      </c>
      <c r="C3416" t="s">
        <v>80</v>
      </c>
      <c r="D3416" t="s">
        <v>97</v>
      </c>
      <c r="E3416" t="s">
        <v>156</v>
      </c>
      <c r="F3416" t="s">
        <v>5999</v>
      </c>
      <c r="G3416" t="s">
        <v>185</v>
      </c>
      <c r="H3416" t="s">
        <v>153</v>
      </c>
      <c r="I3416" t="s">
        <v>136</v>
      </c>
      <c r="J3416" t="s">
        <v>137</v>
      </c>
      <c r="K3416" t="s">
        <v>138</v>
      </c>
      <c r="L3416" t="s">
        <v>9745</v>
      </c>
      <c r="M3416" t="s">
        <v>9746</v>
      </c>
      <c r="N3416">
        <v>5.41</v>
      </c>
      <c r="O3416">
        <v>0</v>
      </c>
      <c r="P3416">
        <v>112</v>
      </c>
      <c r="Q3416">
        <v>0</v>
      </c>
      <c r="R3416">
        <v>13</v>
      </c>
      <c r="S3416">
        <v>0</v>
      </c>
      <c r="T3416">
        <v>13</v>
      </c>
      <c r="U3416">
        <v>0</v>
      </c>
      <c r="V3416">
        <v>0</v>
      </c>
      <c r="W3416">
        <v>0</v>
      </c>
      <c r="X3416">
        <v>127.81498146687488</v>
      </c>
      <c r="Y3416">
        <v>0</v>
      </c>
      <c r="Z3416">
        <v>0.44636439961909002</v>
      </c>
      <c r="AA3416">
        <v>0</v>
      </c>
      <c r="AB3416">
        <v>23.108172361722236</v>
      </c>
      <c r="AC3416">
        <v>0</v>
      </c>
      <c r="AD3416">
        <v>0</v>
      </c>
      <c r="AE3416">
        <v>151.36951822821621</v>
      </c>
    </row>
    <row r="3417" spans="1:31" x14ac:dyDescent="0.3">
      <c r="A3417">
        <v>2716493</v>
      </c>
      <c r="B3417">
        <v>2</v>
      </c>
      <c r="C3417" t="s">
        <v>81</v>
      </c>
      <c r="D3417" t="s">
        <v>127</v>
      </c>
      <c r="E3417" t="s">
        <v>213</v>
      </c>
      <c r="F3417" t="s">
        <v>1329</v>
      </c>
      <c r="G3417" t="s">
        <v>185</v>
      </c>
      <c r="H3417" t="s">
        <v>153</v>
      </c>
      <c r="I3417" t="s">
        <v>136</v>
      </c>
      <c r="J3417" t="s">
        <v>137</v>
      </c>
      <c r="K3417" t="s">
        <v>138</v>
      </c>
      <c r="L3417" t="s">
        <v>9747</v>
      </c>
      <c r="M3417" t="s">
        <v>9748</v>
      </c>
      <c r="N3417">
        <v>0.43833333299999999</v>
      </c>
      <c r="O3417">
        <v>4</v>
      </c>
      <c r="P3417">
        <v>87</v>
      </c>
      <c r="Q3417">
        <v>100</v>
      </c>
      <c r="R3417">
        <v>99</v>
      </c>
      <c r="S3417">
        <v>2</v>
      </c>
      <c r="T3417">
        <v>9</v>
      </c>
      <c r="U3417">
        <v>0</v>
      </c>
      <c r="V3417">
        <v>0</v>
      </c>
      <c r="W3417">
        <v>0.1058756308825</v>
      </c>
      <c r="X3417">
        <v>4.677951332009739</v>
      </c>
      <c r="Y3417">
        <v>0.72573232010351485</v>
      </c>
      <c r="Z3417">
        <v>1.7361779590644681</v>
      </c>
      <c r="AA3417">
        <v>3.5192294133004434</v>
      </c>
      <c r="AB3417">
        <v>0.85817904489984176</v>
      </c>
      <c r="AC3417">
        <v>0</v>
      </c>
      <c r="AD3417">
        <v>0</v>
      </c>
      <c r="AE3417">
        <v>11.623145700260508</v>
      </c>
    </row>
    <row r="3418" spans="1:31" x14ac:dyDescent="0.3">
      <c r="A3418">
        <v>2716050</v>
      </c>
      <c r="B3418">
        <v>1</v>
      </c>
      <c r="C3418" t="s">
        <v>80</v>
      </c>
      <c r="D3418" t="s">
        <v>93</v>
      </c>
      <c r="E3418" t="s">
        <v>132</v>
      </c>
      <c r="F3418" t="s">
        <v>9749</v>
      </c>
      <c r="G3418" t="s">
        <v>209</v>
      </c>
      <c r="H3418" t="s">
        <v>135</v>
      </c>
      <c r="I3418" t="s">
        <v>136</v>
      </c>
      <c r="J3418" t="s">
        <v>137</v>
      </c>
      <c r="K3418" t="s">
        <v>210</v>
      </c>
      <c r="L3418" t="s">
        <v>9750</v>
      </c>
      <c r="M3418" t="s">
        <v>9751</v>
      </c>
      <c r="N3418">
        <v>3.562777777</v>
      </c>
      <c r="O3418">
        <v>0</v>
      </c>
      <c r="P3418">
        <v>6</v>
      </c>
      <c r="Q3418">
        <v>0</v>
      </c>
      <c r="R3418">
        <v>6</v>
      </c>
      <c r="S3418">
        <v>0</v>
      </c>
      <c r="T3418">
        <v>7</v>
      </c>
      <c r="U3418">
        <v>0</v>
      </c>
      <c r="V3418">
        <v>0</v>
      </c>
      <c r="W3418">
        <v>0</v>
      </c>
      <c r="X3418">
        <v>9.6047353996702665</v>
      </c>
      <c r="Y3418">
        <v>0</v>
      </c>
      <c r="Z3418">
        <v>6.246161278151475</v>
      </c>
      <c r="AA3418">
        <v>0</v>
      </c>
      <c r="AB3418">
        <v>6.9457352767991258</v>
      </c>
      <c r="AC3418">
        <v>0</v>
      </c>
      <c r="AD3418">
        <v>0</v>
      </c>
      <c r="AE3418">
        <v>22.796631954620867</v>
      </c>
    </row>
    <row r="3419" spans="1:31" x14ac:dyDescent="0.3">
      <c r="A3419">
        <v>2716064</v>
      </c>
      <c r="B3419">
        <v>1</v>
      </c>
      <c r="C3419" t="s">
        <v>81</v>
      </c>
      <c r="D3419" t="s">
        <v>122</v>
      </c>
      <c r="E3419" t="s">
        <v>156</v>
      </c>
      <c r="F3419" t="s">
        <v>9752</v>
      </c>
      <c r="G3419" t="s">
        <v>152</v>
      </c>
      <c r="H3419" t="s">
        <v>153</v>
      </c>
      <c r="I3419" t="s">
        <v>136</v>
      </c>
      <c r="J3419" t="s">
        <v>137</v>
      </c>
      <c r="K3419" t="s">
        <v>138</v>
      </c>
      <c r="L3419" t="s">
        <v>9753</v>
      </c>
      <c r="M3419" t="s">
        <v>9754</v>
      </c>
      <c r="N3419">
        <v>0.59416666600000001</v>
      </c>
      <c r="O3419">
        <v>0</v>
      </c>
      <c r="P3419">
        <v>1710</v>
      </c>
      <c r="Q3419">
        <v>0</v>
      </c>
      <c r="R3419">
        <v>20</v>
      </c>
      <c r="S3419">
        <v>0</v>
      </c>
      <c r="T3419">
        <v>68</v>
      </c>
      <c r="U3419">
        <v>0</v>
      </c>
      <c r="V3419">
        <v>0</v>
      </c>
      <c r="W3419">
        <v>0</v>
      </c>
      <c r="X3419">
        <v>209.09604477604157</v>
      </c>
      <c r="Y3419">
        <v>0</v>
      </c>
      <c r="Z3419">
        <v>1.7833151312162547</v>
      </c>
      <c r="AA3419">
        <v>0</v>
      </c>
      <c r="AB3419">
        <v>65.174441578659383</v>
      </c>
      <c r="AC3419">
        <v>0</v>
      </c>
      <c r="AD3419">
        <v>0</v>
      </c>
      <c r="AE3419">
        <v>276.05380148591723</v>
      </c>
    </row>
    <row r="3420" spans="1:31" x14ac:dyDescent="0.3">
      <c r="A3420">
        <v>2715815</v>
      </c>
      <c r="B3420">
        <v>1</v>
      </c>
      <c r="C3420" t="s">
        <v>80</v>
      </c>
      <c r="D3420" t="s">
        <v>104</v>
      </c>
      <c r="E3420" t="s">
        <v>213</v>
      </c>
      <c r="F3420" t="s">
        <v>9755</v>
      </c>
      <c r="G3420" t="s">
        <v>152</v>
      </c>
      <c r="H3420" t="s">
        <v>153</v>
      </c>
      <c r="I3420" t="s">
        <v>136</v>
      </c>
      <c r="J3420" t="s">
        <v>137</v>
      </c>
      <c r="K3420" t="s">
        <v>138</v>
      </c>
      <c r="L3420" t="s">
        <v>9756</v>
      </c>
      <c r="M3420" t="s">
        <v>9757</v>
      </c>
      <c r="N3420">
        <v>0.91555555499999997</v>
      </c>
      <c r="O3420">
        <v>20</v>
      </c>
      <c r="P3420">
        <v>3670</v>
      </c>
      <c r="Q3420">
        <v>65</v>
      </c>
      <c r="R3420">
        <v>51</v>
      </c>
      <c r="S3420">
        <v>109</v>
      </c>
      <c r="T3420">
        <v>345</v>
      </c>
      <c r="U3420">
        <v>24</v>
      </c>
      <c r="V3420">
        <v>0</v>
      </c>
      <c r="W3420">
        <v>3.4255642702139424</v>
      </c>
      <c r="X3420">
        <v>670.8649613601558</v>
      </c>
      <c r="Y3420">
        <v>141.26028808647172</v>
      </c>
      <c r="Z3420">
        <v>6.1052473567977152</v>
      </c>
      <c r="AA3420">
        <v>1705.6580129577687</v>
      </c>
      <c r="AB3420">
        <v>189.16402884443247</v>
      </c>
      <c r="AC3420">
        <v>3134.0047628995731</v>
      </c>
      <c r="AD3420">
        <v>0</v>
      </c>
      <c r="AE3420">
        <v>5850.4828657754133</v>
      </c>
    </row>
    <row r="3421" spans="1:31" x14ac:dyDescent="0.3">
      <c r="A3421">
        <v>2716356</v>
      </c>
      <c r="B3421">
        <v>1</v>
      </c>
      <c r="C3421" t="s">
        <v>80</v>
      </c>
      <c r="D3421" t="s">
        <v>105</v>
      </c>
      <c r="E3421" t="s">
        <v>145</v>
      </c>
      <c r="F3421" t="s">
        <v>8500</v>
      </c>
      <c r="G3421" t="s">
        <v>147</v>
      </c>
      <c r="H3421" t="s">
        <v>135</v>
      </c>
      <c r="I3421" t="s">
        <v>136</v>
      </c>
      <c r="J3421" t="s">
        <v>137</v>
      </c>
      <c r="K3421" t="s">
        <v>138</v>
      </c>
      <c r="L3421" t="s">
        <v>9758</v>
      </c>
      <c r="M3421" t="s">
        <v>9759</v>
      </c>
      <c r="N3421">
        <v>3.8177777769999999</v>
      </c>
      <c r="O3421">
        <v>0</v>
      </c>
      <c r="P3421">
        <v>1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0.76679941357999992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0.76679941357999992</v>
      </c>
    </row>
    <row r="3422" spans="1:31" x14ac:dyDescent="0.3">
      <c r="A3422">
        <v>2716256</v>
      </c>
      <c r="B3422">
        <v>1</v>
      </c>
      <c r="C3422" t="s">
        <v>80</v>
      </c>
      <c r="D3422" t="s">
        <v>103</v>
      </c>
      <c r="E3422" t="s">
        <v>156</v>
      </c>
      <c r="F3422" t="s">
        <v>9760</v>
      </c>
      <c r="G3422" t="s">
        <v>152</v>
      </c>
      <c r="H3422" t="s">
        <v>153</v>
      </c>
      <c r="I3422" t="s">
        <v>136</v>
      </c>
      <c r="J3422" t="s">
        <v>137</v>
      </c>
      <c r="K3422" t="s">
        <v>138</v>
      </c>
      <c r="L3422" t="s">
        <v>9761</v>
      </c>
      <c r="M3422" t="s">
        <v>9762</v>
      </c>
      <c r="N3422">
        <v>2.2213888879999999</v>
      </c>
      <c r="O3422">
        <v>0</v>
      </c>
      <c r="P3422">
        <v>996</v>
      </c>
      <c r="Q3422">
        <v>0</v>
      </c>
      <c r="R3422">
        <v>2</v>
      </c>
      <c r="S3422">
        <v>0</v>
      </c>
      <c r="T3422">
        <v>43</v>
      </c>
      <c r="U3422">
        <v>0</v>
      </c>
      <c r="V3422">
        <v>0</v>
      </c>
      <c r="W3422">
        <v>0</v>
      </c>
      <c r="X3422">
        <v>452.31674824297312</v>
      </c>
      <c r="Y3422">
        <v>0</v>
      </c>
      <c r="Z3422">
        <v>1.5323337436705049</v>
      </c>
      <c r="AA3422">
        <v>0</v>
      </c>
      <c r="AB3422">
        <v>160.77633488218584</v>
      </c>
      <c r="AC3422">
        <v>0</v>
      </c>
      <c r="AD3422">
        <v>0</v>
      </c>
      <c r="AE3422">
        <v>614.62541686882946</v>
      </c>
    </row>
    <row r="3423" spans="1:31" x14ac:dyDescent="0.3">
      <c r="A3423">
        <v>2716107</v>
      </c>
      <c r="B3423">
        <v>1</v>
      </c>
      <c r="C3423" t="s">
        <v>81</v>
      </c>
      <c r="D3423" t="s">
        <v>116</v>
      </c>
      <c r="E3423" t="s">
        <v>161</v>
      </c>
      <c r="F3423" t="s">
        <v>9763</v>
      </c>
      <c r="G3423" t="s">
        <v>163</v>
      </c>
      <c r="H3423" t="s">
        <v>135</v>
      </c>
      <c r="I3423" t="s">
        <v>136</v>
      </c>
      <c r="J3423" t="s">
        <v>137</v>
      </c>
      <c r="K3423" t="s">
        <v>138</v>
      </c>
      <c r="L3423" t="s">
        <v>9764</v>
      </c>
      <c r="M3423" t="s">
        <v>9765</v>
      </c>
      <c r="N3423">
        <v>2.6988888879999999</v>
      </c>
      <c r="O3423">
        <v>0</v>
      </c>
      <c r="P3423">
        <v>36</v>
      </c>
      <c r="Q3423">
        <v>0</v>
      </c>
      <c r="R3423">
        <v>0</v>
      </c>
      <c r="S3423">
        <v>0</v>
      </c>
      <c r="T3423">
        <v>4</v>
      </c>
      <c r="U3423">
        <v>0</v>
      </c>
      <c r="V3423">
        <v>0</v>
      </c>
      <c r="W3423">
        <v>0</v>
      </c>
      <c r="X3423">
        <v>8.1103540324070593</v>
      </c>
      <c r="Y3423">
        <v>0</v>
      </c>
      <c r="Z3423">
        <v>0</v>
      </c>
      <c r="AA3423">
        <v>0</v>
      </c>
      <c r="AB3423">
        <v>5.6238887267332753</v>
      </c>
      <c r="AC3423">
        <v>0</v>
      </c>
      <c r="AD3423">
        <v>0</v>
      </c>
      <c r="AE3423">
        <v>13.734242759140335</v>
      </c>
    </row>
    <row r="3424" spans="1:31" x14ac:dyDescent="0.3">
      <c r="A3424">
        <v>2716542</v>
      </c>
      <c r="B3424">
        <v>1</v>
      </c>
      <c r="C3424" t="s">
        <v>81</v>
      </c>
      <c r="D3424" t="s">
        <v>114</v>
      </c>
      <c r="E3424" t="s">
        <v>145</v>
      </c>
      <c r="F3424" t="s">
        <v>9766</v>
      </c>
      <c r="G3424" t="s">
        <v>147</v>
      </c>
      <c r="H3424" t="s">
        <v>135</v>
      </c>
      <c r="I3424" t="s">
        <v>136</v>
      </c>
      <c r="J3424" t="s">
        <v>137</v>
      </c>
      <c r="K3424" t="s">
        <v>138</v>
      </c>
      <c r="L3424" t="s">
        <v>9767</v>
      </c>
      <c r="M3424" t="s">
        <v>9768</v>
      </c>
      <c r="N3424">
        <v>1.6311111110000001</v>
      </c>
      <c r="O3424">
        <v>0</v>
      </c>
      <c r="P3424">
        <v>1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0.13700310323416001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0.13700310323416001</v>
      </c>
    </row>
    <row r="3425" spans="1:31" x14ac:dyDescent="0.3">
      <c r="A3425">
        <v>2715901</v>
      </c>
      <c r="B3425">
        <v>1</v>
      </c>
      <c r="C3425" t="s">
        <v>81</v>
      </c>
      <c r="D3425" t="s">
        <v>113</v>
      </c>
      <c r="E3425" t="s">
        <v>161</v>
      </c>
      <c r="F3425" t="s">
        <v>9769</v>
      </c>
      <c r="G3425" t="s">
        <v>170</v>
      </c>
      <c r="H3425" t="s">
        <v>135</v>
      </c>
      <c r="I3425" t="s">
        <v>136</v>
      </c>
      <c r="J3425" t="s">
        <v>137</v>
      </c>
      <c r="K3425" t="s">
        <v>138</v>
      </c>
      <c r="L3425" t="s">
        <v>9770</v>
      </c>
      <c r="M3425" t="s">
        <v>9771</v>
      </c>
      <c r="N3425">
        <v>1.1425000000000001</v>
      </c>
      <c r="O3425">
        <v>0</v>
      </c>
      <c r="P3425">
        <v>54</v>
      </c>
      <c r="Q3425">
        <v>0</v>
      </c>
      <c r="R3425">
        <v>0</v>
      </c>
      <c r="S3425">
        <v>0</v>
      </c>
      <c r="T3425">
        <v>1</v>
      </c>
      <c r="U3425">
        <v>0</v>
      </c>
      <c r="V3425">
        <v>0</v>
      </c>
      <c r="W3425">
        <v>0</v>
      </c>
      <c r="X3425">
        <v>11.536101527143623</v>
      </c>
      <c r="Y3425">
        <v>0</v>
      </c>
      <c r="Z3425">
        <v>0</v>
      </c>
      <c r="AA3425">
        <v>0</v>
      </c>
      <c r="AB3425">
        <v>1.9008282924425003E-2</v>
      </c>
      <c r="AC3425">
        <v>0</v>
      </c>
      <c r="AD3425">
        <v>0</v>
      </c>
      <c r="AE3425">
        <v>11.555109810068048</v>
      </c>
    </row>
    <row r="3426" spans="1:31" x14ac:dyDescent="0.3">
      <c r="A3426">
        <v>2716565</v>
      </c>
      <c r="B3426">
        <v>1</v>
      </c>
      <c r="C3426" t="s">
        <v>80</v>
      </c>
      <c r="D3426" t="s">
        <v>101</v>
      </c>
      <c r="E3426" t="s">
        <v>145</v>
      </c>
      <c r="F3426" t="s">
        <v>9772</v>
      </c>
      <c r="G3426" t="s">
        <v>181</v>
      </c>
      <c r="H3426" t="s">
        <v>135</v>
      </c>
      <c r="I3426" t="s">
        <v>136</v>
      </c>
      <c r="J3426" t="s">
        <v>137</v>
      </c>
      <c r="K3426" t="s">
        <v>138</v>
      </c>
      <c r="L3426" t="s">
        <v>9773</v>
      </c>
      <c r="M3426" t="s">
        <v>9774</v>
      </c>
      <c r="N3426">
        <v>5.358333333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1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6.1458408339249999</v>
      </c>
      <c r="AC3426">
        <v>0</v>
      </c>
      <c r="AD3426">
        <v>0</v>
      </c>
      <c r="AE3426">
        <v>6.1458408339249999</v>
      </c>
    </row>
    <row r="3427" spans="1:31" x14ac:dyDescent="0.3">
      <c r="A3427">
        <v>2716711</v>
      </c>
      <c r="B3427">
        <v>1</v>
      </c>
      <c r="C3427" t="s">
        <v>81</v>
      </c>
      <c r="D3427" t="s">
        <v>118</v>
      </c>
      <c r="E3427" t="s">
        <v>145</v>
      </c>
      <c r="F3427" t="s">
        <v>9166</v>
      </c>
      <c r="G3427" t="s">
        <v>181</v>
      </c>
      <c r="H3427" t="s">
        <v>135</v>
      </c>
      <c r="I3427" t="s">
        <v>136</v>
      </c>
      <c r="J3427" t="s">
        <v>137</v>
      </c>
      <c r="K3427" t="s">
        <v>138</v>
      </c>
      <c r="L3427" t="s">
        <v>9775</v>
      </c>
      <c r="M3427" t="s">
        <v>9776</v>
      </c>
      <c r="N3427">
        <v>0.55194444399999998</v>
      </c>
      <c r="O3427">
        <v>0</v>
      </c>
      <c r="P3427">
        <v>4</v>
      </c>
      <c r="Q3427">
        <v>0</v>
      </c>
      <c r="R3427">
        <v>0</v>
      </c>
      <c r="S3427">
        <v>0</v>
      </c>
      <c r="T3427">
        <v>2</v>
      </c>
      <c r="U3427">
        <v>0</v>
      </c>
      <c r="V3427">
        <v>0</v>
      </c>
      <c r="W3427">
        <v>0</v>
      </c>
      <c r="X3427">
        <v>0.49309368156000005</v>
      </c>
      <c r="Y3427">
        <v>0</v>
      </c>
      <c r="Z3427">
        <v>0</v>
      </c>
      <c r="AA3427">
        <v>0</v>
      </c>
      <c r="AB3427">
        <v>0.99074523563862016</v>
      </c>
      <c r="AC3427">
        <v>0</v>
      </c>
      <c r="AD3427">
        <v>0</v>
      </c>
      <c r="AE3427">
        <v>1.4838389171986202</v>
      </c>
    </row>
    <row r="3428" spans="1:31" x14ac:dyDescent="0.3">
      <c r="A3428">
        <v>2716024</v>
      </c>
      <c r="B3428">
        <v>1</v>
      </c>
      <c r="C3428" t="s">
        <v>80</v>
      </c>
      <c r="D3428" t="s">
        <v>86</v>
      </c>
      <c r="E3428" t="s">
        <v>150</v>
      </c>
      <c r="F3428" t="s">
        <v>9777</v>
      </c>
      <c r="G3428" t="s">
        <v>152</v>
      </c>
      <c r="H3428" t="s">
        <v>153</v>
      </c>
      <c r="I3428" t="s">
        <v>136</v>
      </c>
      <c r="J3428" t="s">
        <v>137</v>
      </c>
      <c r="K3428" t="s">
        <v>138</v>
      </c>
      <c r="L3428" t="s">
        <v>9778</v>
      </c>
      <c r="M3428" t="s">
        <v>9366</v>
      </c>
      <c r="N3428">
        <v>0.406388888</v>
      </c>
      <c r="O3428">
        <v>0</v>
      </c>
      <c r="P3428">
        <v>0</v>
      </c>
      <c r="Q3428">
        <v>0</v>
      </c>
      <c r="R3428">
        <v>0</v>
      </c>
      <c r="S3428">
        <v>1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377.96894163705605</v>
      </c>
      <c r="AB3428">
        <v>0</v>
      </c>
      <c r="AC3428">
        <v>0</v>
      </c>
      <c r="AD3428">
        <v>0</v>
      </c>
      <c r="AE3428">
        <v>377.96894163705605</v>
      </c>
    </row>
    <row r="3429" spans="1:31" x14ac:dyDescent="0.3">
      <c r="A3429">
        <v>2716688</v>
      </c>
      <c r="B3429">
        <v>1</v>
      </c>
      <c r="C3429" t="s">
        <v>80</v>
      </c>
      <c r="D3429" t="s">
        <v>105</v>
      </c>
      <c r="E3429" t="s">
        <v>145</v>
      </c>
      <c r="F3429" t="s">
        <v>9779</v>
      </c>
      <c r="G3429" t="s">
        <v>181</v>
      </c>
      <c r="H3429" t="s">
        <v>135</v>
      </c>
      <c r="I3429" t="s">
        <v>136</v>
      </c>
      <c r="J3429" t="s">
        <v>137</v>
      </c>
      <c r="K3429" t="s">
        <v>138</v>
      </c>
      <c r="L3429" t="s">
        <v>9780</v>
      </c>
      <c r="M3429" t="s">
        <v>9781</v>
      </c>
      <c r="N3429">
        <v>1.0947222219999999</v>
      </c>
      <c r="O3429">
        <v>0</v>
      </c>
      <c r="P3429">
        <v>4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0.51396450951944006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0.51396450951944006</v>
      </c>
    </row>
    <row r="3430" spans="1:31" x14ac:dyDescent="0.3">
      <c r="A3430">
        <v>2716588</v>
      </c>
      <c r="B3430">
        <v>1</v>
      </c>
      <c r="C3430" t="s">
        <v>80</v>
      </c>
      <c r="D3430" t="s">
        <v>86</v>
      </c>
      <c r="E3430" t="s">
        <v>161</v>
      </c>
      <c r="F3430" t="s">
        <v>9782</v>
      </c>
      <c r="G3430" t="s">
        <v>163</v>
      </c>
      <c r="H3430" t="s">
        <v>135</v>
      </c>
      <c r="I3430" t="s">
        <v>136</v>
      </c>
      <c r="J3430" t="s">
        <v>137</v>
      </c>
      <c r="K3430" t="s">
        <v>138</v>
      </c>
      <c r="L3430" t="s">
        <v>9783</v>
      </c>
      <c r="M3430" t="s">
        <v>9784</v>
      </c>
      <c r="N3430">
        <v>1.6272222220000001</v>
      </c>
      <c r="O3430">
        <v>0</v>
      </c>
      <c r="P3430">
        <v>59</v>
      </c>
      <c r="Q3430">
        <v>0</v>
      </c>
      <c r="R3430">
        <v>1</v>
      </c>
      <c r="S3430">
        <v>0</v>
      </c>
      <c r="T3430">
        <v>6</v>
      </c>
      <c r="U3430">
        <v>0</v>
      </c>
      <c r="V3430">
        <v>0</v>
      </c>
      <c r="W3430">
        <v>0</v>
      </c>
      <c r="X3430">
        <v>40.321992665121506</v>
      </c>
      <c r="Y3430">
        <v>0</v>
      </c>
      <c r="Z3430">
        <v>0.42033816743565167</v>
      </c>
      <c r="AA3430">
        <v>0</v>
      </c>
      <c r="AB3430">
        <v>4.0249422814925255</v>
      </c>
      <c r="AC3430">
        <v>0</v>
      </c>
      <c r="AD3430">
        <v>0</v>
      </c>
      <c r="AE3430">
        <v>44.767273114049686</v>
      </c>
    </row>
    <row r="3431" spans="1:31" x14ac:dyDescent="0.3">
      <c r="A3431">
        <v>2715924</v>
      </c>
      <c r="B3431">
        <v>1</v>
      </c>
      <c r="C3431" t="s">
        <v>80</v>
      </c>
      <c r="D3431" t="s">
        <v>96</v>
      </c>
      <c r="E3431" t="s">
        <v>213</v>
      </c>
      <c r="F3431" t="s">
        <v>9719</v>
      </c>
      <c r="G3431" t="s">
        <v>152</v>
      </c>
      <c r="H3431" t="s">
        <v>153</v>
      </c>
      <c r="I3431" t="s">
        <v>136</v>
      </c>
      <c r="J3431" t="s">
        <v>137</v>
      </c>
      <c r="K3431" t="s">
        <v>138</v>
      </c>
      <c r="L3431" t="s">
        <v>9785</v>
      </c>
      <c r="M3431" t="s">
        <v>9786</v>
      </c>
      <c r="N3431">
        <v>1.209166666</v>
      </c>
      <c r="O3431">
        <v>0</v>
      </c>
      <c r="P3431">
        <v>0</v>
      </c>
      <c r="Q3431">
        <v>0</v>
      </c>
      <c r="R3431">
        <v>0</v>
      </c>
      <c r="S3431">
        <v>2</v>
      </c>
      <c r="T3431">
        <v>0</v>
      </c>
      <c r="U3431">
        <v>1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49.109856459958237</v>
      </c>
      <c r="AB3431">
        <v>0</v>
      </c>
      <c r="AC3431">
        <v>200.26025308932805</v>
      </c>
      <c r="AD3431">
        <v>0</v>
      </c>
      <c r="AE3431">
        <v>249.37010954928627</v>
      </c>
    </row>
    <row r="3432" spans="1:31" x14ac:dyDescent="0.3">
      <c r="A3432">
        <v>2716611</v>
      </c>
      <c r="B3432">
        <v>1</v>
      </c>
      <c r="C3432" t="s">
        <v>80</v>
      </c>
      <c r="D3432" t="s">
        <v>98</v>
      </c>
      <c r="E3432" t="s">
        <v>161</v>
      </c>
      <c r="F3432" t="s">
        <v>9787</v>
      </c>
      <c r="G3432" t="s">
        <v>170</v>
      </c>
      <c r="H3432" t="s">
        <v>135</v>
      </c>
      <c r="I3432" t="s">
        <v>136</v>
      </c>
      <c r="J3432" t="s">
        <v>137</v>
      </c>
      <c r="K3432" t="s">
        <v>138</v>
      </c>
      <c r="L3432" t="s">
        <v>9788</v>
      </c>
      <c r="M3432" t="s">
        <v>9789</v>
      </c>
      <c r="N3432">
        <v>0.53888888800000001</v>
      </c>
      <c r="O3432">
        <v>0</v>
      </c>
      <c r="P3432">
        <v>11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0.74207172873560001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0.74207172873560001</v>
      </c>
    </row>
    <row r="3433" spans="1:31" x14ac:dyDescent="0.3">
      <c r="A3433">
        <v>2716880</v>
      </c>
      <c r="B3433">
        <v>1</v>
      </c>
      <c r="C3433" t="s">
        <v>80</v>
      </c>
      <c r="D3433" t="s">
        <v>100</v>
      </c>
      <c r="E3433" t="s">
        <v>132</v>
      </c>
      <c r="F3433" t="s">
        <v>9790</v>
      </c>
      <c r="G3433" t="s">
        <v>134</v>
      </c>
      <c r="H3433" t="s">
        <v>135</v>
      </c>
      <c r="I3433" t="s">
        <v>136</v>
      </c>
      <c r="J3433" t="s">
        <v>137</v>
      </c>
      <c r="K3433" t="s">
        <v>138</v>
      </c>
      <c r="L3433" t="s">
        <v>9791</v>
      </c>
      <c r="M3433" t="s">
        <v>9792</v>
      </c>
      <c r="N3433">
        <v>0.85638888800000001</v>
      </c>
      <c r="O3433">
        <v>0</v>
      </c>
      <c r="P3433">
        <v>10</v>
      </c>
      <c r="Q3433">
        <v>0</v>
      </c>
      <c r="R3433">
        <v>33</v>
      </c>
      <c r="S3433">
        <v>0</v>
      </c>
      <c r="T3433">
        <v>5</v>
      </c>
      <c r="U3433">
        <v>0</v>
      </c>
      <c r="V3433">
        <v>0</v>
      </c>
      <c r="W3433">
        <v>0</v>
      </c>
      <c r="X3433">
        <v>1.1020319379678518</v>
      </c>
      <c r="Y3433">
        <v>0</v>
      </c>
      <c r="Z3433">
        <v>15.496134814613383</v>
      </c>
      <c r="AA3433">
        <v>0</v>
      </c>
      <c r="AB3433">
        <v>2.1692833338933171</v>
      </c>
      <c r="AC3433">
        <v>0</v>
      </c>
      <c r="AD3433">
        <v>0</v>
      </c>
      <c r="AE3433">
        <v>18.767450086474554</v>
      </c>
    </row>
    <row r="3434" spans="1:31" x14ac:dyDescent="0.3">
      <c r="A3434">
        <v>2716465</v>
      </c>
      <c r="B3434">
        <v>1</v>
      </c>
      <c r="C3434" t="s">
        <v>81</v>
      </c>
      <c r="D3434" t="s">
        <v>122</v>
      </c>
      <c r="E3434" t="s">
        <v>213</v>
      </c>
      <c r="F3434" t="s">
        <v>9793</v>
      </c>
      <c r="G3434" t="s">
        <v>152</v>
      </c>
      <c r="H3434" t="s">
        <v>153</v>
      </c>
      <c r="I3434" t="s">
        <v>136</v>
      </c>
      <c r="J3434" t="s">
        <v>137</v>
      </c>
      <c r="K3434" t="s">
        <v>138</v>
      </c>
      <c r="L3434" t="s">
        <v>9794</v>
      </c>
      <c r="M3434" t="s">
        <v>9795</v>
      </c>
      <c r="N3434">
        <v>1.2822222219999999</v>
      </c>
      <c r="O3434">
        <v>3</v>
      </c>
      <c r="P3434">
        <v>1854</v>
      </c>
      <c r="Q3434">
        <v>14</v>
      </c>
      <c r="R3434">
        <v>30</v>
      </c>
      <c r="S3434">
        <v>3</v>
      </c>
      <c r="T3434">
        <v>169</v>
      </c>
      <c r="U3434">
        <v>2</v>
      </c>
      <c r="V3434">
        <v>0</v>
      </c>
      <c r="W3434">
        <v>0.73499174104999998</v>
      </c>
      <c r="X3434">
        <v>366.83973535960274</v>
      </c>
      <c r="Y3434">
        <v>54.203151801565674</v>
      </c>
      <c r="Z3434">
        <v>33.105457614695176</v>
      </c>
      <c r="AA3434">
        <v>77.031727501713604</v>
      </c>
      <c r="AB3434">
        <v>142.20396913576897</v>
      </c>
      <c r="AC3434">
        <v>124.70697393634939</v>
      </c>
      <c r="AD3434">
        <v>0</v>
      </c>
      <c r="AE3434">
        <v>798.82600709074563</v>
      </c>
    </row>
    <row r="3435" spans="1:31" x14ac:dyDescent="0.3">
      <c r="A3435">
        <v>2715778</v>
      </c>
      <c r="B3435">
        <v>1</v>
      </c>
      <c r="C3435" t="s">
        <v>80</v>
      </c>
      <c r="D3435" t="s">
        <v>103</v>
      </c>
      <c r="E3435" t="s">
        <v>173</v>
      </c>
      <c r="F3435" t="s">
        <v>9796</v>
      </c>
      <c r="G3435" t="s">
        <v>152</v>
      </c>
      <c r="H3435" t="s">
        <v>153</v>
      </c>
      <c r="I3435" t="s">
        <v>136</v>
      </c>
      <c r="J3435" t="s">
        <v>137</v>
      </c>
      <c r="K3435" t="s">
        <v>138</v>
      </c>
      <c r="L3435" t="s">
        <v>9797</v>
      </c>
      <c r="M3435" t="s">
        <v>9798</v>
      </c>
      <c r="N3435">
        <v>2.1322222219999998</v>
      </c>
      <c r="O3435">
        <v>5</v>
      </c>
      <c r="P3435">
        <v>6675</v>
      </c>
      <c r="Q3435">
        <v>10</v>
      </c>
      <c r="R3435">
        <v>9</v>
      </c>
      <c r="S3435">
        <v>13</v>
      </c>
      <c r="T3435">
        <v>638</v>
      </c>
      <c r="U3435">
        <v>5</v>
      </c>
      <c r="V3435">
        <v>1</v>
      </c>
      <c r="W3435">
        <v>1.8010174967432271</v>
      </c>
      <c r="X3435">
        <v>2337.0240915319664</v>
      </c>
      <c r="Y3435">
        <v>319.64368519036532</v>
      </c>
      <c r="Z3435">
        <v>2.8984216417844801</v>
      </c>
      <c r="AA3435">
        <v>211.35766297577305</v>
      </c>
      <c r="AB3435">
        <v>774.83704454573024</v>
      </c>
      <c r="AC3435">
        <v>425.08529325874866</v>
      </c>
      <c r="AD3435">
        <v>0.21666981299128002</v>
      </c>
      <c r="AE3435">
        <v>4072.8638864541026</v>
      </c>
    </row>
    <row r="3436" spans="1:31" x14ac:dyDescent="0.3">
      <c r="A3436">
        <v>2716419</v>
      </c>
      <c r="B3436">
        <v>1</v>
      </c>
      <c r="C3436" t="s">
        <v>80</v>
      </c>
      <c r="D3436" t="s">
        <v>103</v>
      </c>
      <c r="E3436" t="s">
        <v>156</v>
      </c>
      <c r="F3436" t="s">
        <v>9799</v>
      </c>
      <c r="G3436" t="s">
        <v>743</v>
      </c>
      <c r="H3436" t="s">
        <v>153</v>
      </c>
      <c r="I3436" t="s">
        <v>136</v>
      </c>
      <c r="J3436" t="s">
        <v>137</v>
      </c>
      <c r="K3436" t="s">
        <v>138</v>
      </c>
      <c r="L3436" t="s">
        <v>9800</v>
      </c>
      <c r="M3436" t="s">
        <v>9801</v>
      </c>
      <c r="N3436">
        <v>7.9366666659999998</v>
      </c>
      <c r="O3436">
        <v>0</v>
      </c>
      <c r="P3436">
        <v>324</v>
      </c>
      <c r="Q3436">
        <v>0</v>
      </c>
      <c r="R3436">
        <v>1</v>
      </c>
      <c r="S3436">
        <v>0</v>
      </c>
      <c r="T3436">
        <v>6</v>
      </c>
      <c r="U3436">
        <v>0</v>
      </c>
      <c r="V3436">
        <v>0</v>
      </c>
      <c r="W3436">
        <v>0</v>
      </c>
      <c r="X3436">
        <v>487.87285713420471</v>
      </c>
      <c r="Y3436">
        <v>0</v>
      </c>
      <c r="Z3436">
        <v>3.9608352448116668</v>
      </c>
      <c r="AA3436">
        <v>0</v>
      </c>
      <c r="AB3436">
        <v>45.138418707293717</v>
      </c>
      <c r="AC3436">
        <v>0</v>
      </c>
      <c r="AD3436">
        <v>0</v>
      </c>
      <c r="AE3436">
        <v>536.97211108631006</v>
      </c>
    </row>
    <row r="3437" spans="1:31" x14ac:dyDescent="0.3">
      <c r="A3437">
        <v>2716403</v>
      </c>
      <c r="B3437">
        <v>2</v>
      </c>
      <c r="C3437" t="s">
        <v>80</v>
      </c>
      <c r="D3437" t="s">
        <v>95</v>
      </c>
      <c r="E3437" t="s">
        <v>156</v>
      </c>
      <c r="F3437" t="s">
        <v>9802</v>
      </c>
      <c r="G3437" t="s">
        <v>185</v>
      </c>
      <c r="H3437" t="s">
        <v>153</v>
      </c>
      <c r="I3437" t="s">
        <v>136</v>
      </c>
      <c r="J3437" t="s">
        <v>137</v>
      </c>
      <c r="K3437" t="s">
        <v>138</v>
      </c>
      <c r="L3437" t="s">
        <v>9449</v>
      </c>
      <c r="M3437" t="s">
        <v>9803</v>
      </c>
      <c r="N3437">
        <v>1.534166666</v>
      </c>
      <c r="O3437">
        <v>0</v>
      </c>
      <c r="P3437">
        <v>611</v>
      </c>
      <c r="Q3437">
        <v>0</v>
      </c>
      <c r="R3437">
        <v>3</v>
      </c>
      <c r="S3437">
        <v>2</v>
      </c>
      <c r="T3437">
        <v>62</v>
      </c>
      <c r="U3437">
        <v>0</v>
      </c>
      <c r="V3437">
        <v>0</v>
      </c>
      <c r="W3437">
        <v>0</v>
      </c>
      <c r="X3437">
        <v>122.13442469671287</v>
      </c>
      <c r="Y3437">
        <v>0</v>
      </c>
      <c r="Z3437">
        <v>1.6514317163311127</v>
      </c>
      <c r="AA3437">
        <v>17.598402096199703</v>
      </c>
      <c r="AB3437">
        <v>77.775058156321123</v>
      </c>
      <c r="AC3437">
        <v>0</v>
      </c>
      <c r="AD3437">
        <v>0</v>
      </c>
      <c r="AE3437">
        <v>219.1593166655648</v>
      </c>
    </row>
    <row r="3438" spans="1:31" x14ac:dyDescent="0.3">
      <c r="A3438">
        <v>2715838</v>
      </c>
      <c r="B3438">
        <v>1</v>
      </c>
      <c r="C3438" t="s">
        <v>80</v>
      </c>
      <c r="D3438" t="s">
        <v>83</v>
      </c>
      <c r="E3438" t="s">
        <v>132</v>
      </c>
      <c r="F3438" t="s">
        <v>9804</v>
      </c>
      <c r="G3438" t="s">
        <v>209</v>
      </c>
      <c r="H3438" t="s">
        <v>135</v>
      </c>
      <c r="I3438" t="s">
        <v>136</v>
      </c>
      <c r="J3438" t="s">
        <v>137</v>
      </c>
      <c r="K3438" t="s">
        <v>210</v>
      </c>
      <c r="L3438" t="s">
        <v>9805</v>
      </c>
      <c r="M3438" t="s">
        <v>9806</v>
      </c>
      <c r="N3438">
        <v>6.9050000000000002</v>
      </c>
      <c r="O3438">
        <v>0</v>
      </c>
      <c r="P3438">
        <v>3</v>
      </c>
      <c r="Q3438">
        <v>0</v>
      </c>
      <c r="R3438">
        <v>0</v>
      </c>
      <c r="S3438">
        <v>0</v>
      </c>
      <c r="T3438">
        <v>100</v>
      </c>
      <c r="U3438">
        <v>0</v>
      </c>
      <c r="V3438">
        <v>0</v>
      </c>
      <c r="W3438">
        <v>0</v>
      </c>
      <c r="X3438">
        <v>3.9449467049249991</v>
      </c>
      <c r="Y3438">
        <v>0</v>
      </c>
      <c r="Z3438">
        <v>0</v>
      </c>
      <c r="AA3438">
        <v>0</v>
      </c>
      <c r="AB3438">
        <v>1046.0299335344953</v>
      </c>
      <c r="AC3438">
        <v>0</v>
      </c>
      <c r="AD3438">
        <v>0</v>
      </c>
      <c r="AE3438">
        <v>1049.9748802394204</v>
      </c>
    </row>
    <row r="3439" spans="1:31" x14ac:dyDescent="0.3">
      <c r="A3439">
        <v>2716631</v>
      </c>
      <c r="B3439">
        <v>2</v>
      </c>
      <c r="C3439" t="s">
        <v>80</v>
      </c>
      <c r="D3439" t="s">
        <v>83</v>
      </c>
      <c r="E3439" t="s">
        <v>132</v>
      </c>
      <c r="F3439" t="s">
        <v>9807</v>
      </c>
      <c r="G3439" t="s">
        <v>1696</v>
      </c>
      <c r="H3439" t="s">
        <v>135</v>
      </c>
      <c r="I3439" t="s">
        <v>136</v>
      </c>
      <c r="J3439" t="s">
        <v>137</v>
      </c>
      <c r="K3439" t="s">
        <v>138</v>
      </c>
      <c r="L3439" t="s">
        <v>9808</v>
      </c>
      <c r="M3439" t="s">
        <v>9809</v>
      </c>
      <c r="N3439">
        <v>1.655277777</v>
      </c>
      <c r="O3439">
        <v>0</v>
      </c>
      <c r="P3439">
        <v>429</v>
      </c>
      <c r="Q3439">
        <v>0</v>
      </c>
      <c r="R3439">
        <v>0</v>
      </c>
      <c r="S3439">
        <v>0</v>
      </c>
      <c r="T3439">
        <v>62</v>
      </c>
      <c r="U3439">
        <v>0</v>
      </c>
      <c r="V3439">
        <v>0</v>
      </c>
      <c r="W3439">
        <v>0</v>
      </c>
      <c r="X3439">
        <v>151.87420279710267</v>
      </c>
      <c r="Y3439">
        <v>0</v>
      </c>
      <c r="Z3439">
        <v>0</v>
      </c>
      <c r="AA3439">
        <v>0</v>
      </c>
      <c r="AB3439">
        <v>110.78751070805787</v>
      </c>
      <c r="AC3439">
        <v>0</v>
      </c>
      <c r="AD3439">
        <v>0</v>
      </c>
      <c r="AE3439">
        <v>262.66171350516055</v>
      </c>
    </row>
    <row r="3440" spans="1:31" x14ac:dyDescent="0.3">
      <c r="A3440">
        <v>2716525</v>
      </c>
      <c r="B3440">
        <v>1</v>
      </c>
      <c r="C3440" t="s">
        <v>80</v>
      </c>
      <c r="D3440" t="s">
        <v>96</v>
      </c>
      <c r="E3440" t="s">
        <v>161</v>
      </c>
      <c r="F3440" t="s">
        <v>9810</v>
      </c>
      <c r="G3440" t="s">
        <v>163</v>
      </c>
      <c r="H3440" t="s">
        <v>135</v>
      </c>
      <c r="I3440" t="s">
        <v>136</v>
      </c>
      <c r="J3440" t="s">
        <v>137</v>
      </c>
      <c r="K3440" t="s">
        <v>138</v>
      </c>
      <c r="L3440" t="s">
        <v>9811</v>
      </c>
      <c r="M3440" t="s">
        <v>9812</v>
      </c>
      <c r="N3440">
        <v>6.7663888879999998</v>
      </c>
      <c r="O3440">
        <v>0</v>
      </c>
      <c r="P3440">
        <v>7</v>
      </c>
      <c r="Q3440">
        <v>0</v>
      </c>
      <c r="R3440">
        <v>14</v>
      </c>
      <c r="S3440">
        <v>0</v>
      </c>
      <c r="T3440">
        <v>8</v>
      </c>
      <c r="U3440">
        <v>0</v>
      </c>
      <c r="V3440">
        <v>0</v>
      </c>
      <c r="W3440">
        <v>0</v>
      </c>
      <c r="X3440">
        <v>4.2888606427000013</v>
      </c>
      <c r="Y3440">
        <v>0</v>
      </c>
      <c r="Z3440">
        <v>7.9363089859421123</v>
      </c>
      <c r="AA3440">
        <v>0</v>
      </c>
      <c r="AB3440">
        <v>77.183770358486584</v>
      </c>
      <c r="AC3440">
        <v>0</v>
      </c>
      <c r="AD3440">
        <v>0</v>
      </c>
      <c r="AE3440">
        <v>89.40893998712869</v>
      </c>
    </row>
    <row r="3441" spans="1:31" x14ac:dyDescent="0.3">
      <c r="A3441">
        <v>2716820</v>
      </c>
      <c r="B3441">
        <v>1</v>
      </c>
      <c r="C3441" t="s">
        <v>80</v>
      </c>
      <c r="D3441" t="s">
        <v>104</v>
      </c>
      <c r="E3441" t="s">
        <v>161</v>
      </c>
      <c r="F3441" t="s">
        <v>9813</v>
      </c>
      <c r="G3441" t="s">
        <v>163</v>
      </c>
      <c r="H3441" t="s">
        <v>135</v>
      </c>
      <c r="I3441" t="s">
        <v>136</v>
      </c>
      <c r="J3441" t="s">
        <v>137</v>
      </c>
      <c r="K3441" t="s">
        <v>138</v>
      </c>
      <c r="L3441" t="s">
        <v>9814</v>
      </c>
      <c r="M3441" t="s">
        <v>9815</v>
      </c>
      <c r="N3441">
        <v>1.7208333330000001</v>
      </c>
      <c r="O3441">
        <v>0</v>
      </c>
      <c r="P3441">
        <v>105</v>
      </c>
      <c r="Q3441">
        <v>0</v>
      </c>
      <c r="R3441">
        <v>0</v>
      </c>
      <c r="S3441">
        <v>0</v>
      </c>
      <c r="T3441">
        <v>10</v>
      </c>
      <c r="U3441">
        <v>0</v>
      </c>
      <c r="V3441">
        <v>0</v>
      </c>
      <c r="W3441">
        <v>0</v>
      </c>
      <c r="X3441">
        <v>39.966007671833204</v>
      </c>
      <c r="Y3441">
        <v>0</v>
      </c>
      <c r="Z3441">
        <v>0</v>
      </c>
      <c r="AA3441">
        <v>0</v>
      </c>
      <c r="AB3441">
        <v>6.6042015657748374</v>
      </c>
      <c r="AC3441">
        <v>0</v>
      </c>
      <c r="AD3441">
        <v>0</v>
      </c>
      <c r="AE3441">
        <v>46.57020923760804</v>
      </c>
    </row>
    <row r="3442" spans="1:31" x14ac:dyDescent="0.3">
      <c r="A3442">
        <v>2715961</v>
      </c>
      <c r="B3442">
        <v>1</v>
      </c>
      <c r="C3442" t="s">
        <v>80</v>
      </c>
      <c r="D3442" t="s">
        <v>105</v>
      </c>
      <c r="E3442" t="s">
        <v>161</v>
      </c>
      <c r="F3442" t="s">
        <v>1036</v>
      </c>
      <c r="G3442" t="s">
        <v>209</v>
      </c>
      <c r="H3442" t="s">
        <v>135</v>
      </c>
      <c r="I3442" t="s">
        <v>136</v>
      </c>
      <c r="J3442" t="s">
        <v>137</v>
      </c>
      <c r="K3442" t="s">
        <v>210</v>
      </c>
      <c r="L3442" t="s">
        <v>9816</v>
      </c>
      <c r="M3442" t="s">
        <v>9817</v>
      </c>
      <c r="N3442">
        <v>4.3627777769999998</v>
      </c>
      <c r="O3442">
        <v>0</v>
      </c>
      <c r="P3442">
        <v>147</v>
      </c>
      <c r="Q3442">
        <v>0</v>
      </c>
      <c r="R3442">
        <v>0</v>
      </c>
      <c r="S3442">
        <v>0</v>
      </c>
      <c r="T3442">
        <v>19</v>
      </c>
      <c r="U3442">
        <v>0</v>
      </c>
      <c r="V3442">
        <v>0</v>
      </c>
      <c r="W3442">
        <v>0</v>
      </c>
      <c r="X3442">
        <v>112.07589125650976</v>
      </c>
      <c r="Y3442">
        <v>0</v>
      </c>
      <c r="Z3442">
        <v>0</v>
      </c>
      <c r="AA3442">
        <v>0</v>
      </c>
      <c r="AB3442">
        <v>64.533220231181332</v>
      </c>
      <c r="AC3442">
        <v>0</v>
      </c>
      <c r="AD3442">
        <v>0</v>
      </c>
      <c r="AE3442">
        <v>176.60911148769111</v>
      </c>
    </row>
    <row r="3443" spans="1:31" x14ac:dyDescent="0.3">
      <c r="A3443">
        <v>2715818</v>
      </c>
      <c r="B3443">
        <v>1</v>
      </c>
      <c r="C3443" t="s">
        <v>81</v>
      </c>
      <c r="D3443" t="s">
        <v>127</v>
      </c>
      <c r="E3443" t="s">
        <v>213</v>
      </c>
      <c r="F3443" t="s">
        <v>9818</v>
      </c>
      <c r="G3443" t="s">
        <v>565</v>
      </c>
      <c r="H3443" t="s">
        <v>153</v>
      </c>
      <c r="I3443" t="s">
        <v>136</v>
      </c>
      <c r="J3443" t="s">
        <v>137</v>
      </c>
      <c r="K3443" t="s">
        <v>138</v>
      </c>
      <c r="L3443" t="s">
        <v>9282</v>
      </c>
      <c r="M3443" t="s">
        <v>9819</v>
      </c>
      <c r="N3443">
        <v>3.2688888880000002</v>
      </c>
      <c r="O3443">
        <v>6</v>
      </c>
      <c r="P3443">
        <v>12</v>
      </c>
      <c r="Q3443">
        <v>194</v>
      </c>
      <c r="R3443">
        <v>121</v>
      </c>
      <c r="S3443">
        <v>15</v>
      </c>
      <c r="T3443">
        <v>8</v>
      </c>
      <c r="U3443">
        <v>0</v>
      </c>
      <c r="V3443">
        <v>0</v>
      </c>
      <c r="W3443">
        <v>6.1956445255143011</v>
      </c>
      <c r="X3443">
        <v>0</v>
      </c>
      <c r="Y3443">
        <v>160.89910911647061</v>
      </c>
      <c r="Z3443">
        <v>23.032376657392575</v>
      </c>
      <c r="AA3443">
        <v>201.23165886684001</v>
      </c>
      <c r="AB3443">
        <v>3.4900287289276468</v>
      </c>
      <c r="AC3443">
        <v>0</v>
      </c>
      <c r="AD3443">
        <v>0</v>
      </c>
      <c r="AE3443">
        <v>394.84881789514515</v>
      </c>
    </row>
    <row r="3444" spans="1:31" x14ac:dyDescent="0.3">
      <c r="A3444">
        <v>2716814</v>
      </c>
      <c r="B3444">
        <v>1</v>
      </c>
      <c r="C3444" t="s">
        <v>81</v>
      </c>
      <c r="D3444" t="s">
        <v>112</v>
      </c>
      <c r="E3444" t="s">
        <v>156</v>
      </c>
      <c r="F3444" t="s">
        <v>9820</v>
      </c>
      <c r="G3444" t="s">
        <v>152</v>
      </c>
      <c r="H3444" t="s">
        <v>153</v>
      </c>
      <c r="I3444" t="s">
        <v>136</v>
      </c>
      <c r="J3444" t="s">
        <v>137</v>
      </c>
      <c r="K3444" t="s">
        <v>138</v>
      </c>
      <c r="L3444" t="s">
        <v>9821</v>
      </c>
      <c r="M3444" t="s">
        <v>9822</v>
      </c>
      <c r="N3444">
        <v>6.25E-2</v>
      </c>
      <c r="O3444">
        <v>0</v>
      </c>
      <c r="P3444">
        <v>125</v>
      </c>
      <c r="Q3444">
        <v>0</v>
      </c>
      <c r="R3444">
        <v>0</v>
      </c>
      <c r="S3444">
        <v>0</v>
      </c>
      <c r="T3444">
        <v>317</v>
      </c>
      <c r="U3444">
        <v>0</v>
      </c>
      <c r="V3444">
        <v>1</v>
      </c>
      <c r="W3444">
        <v>0</v>
      </c>
      <c r="X3444">
        <v>1.2031380973556256</v>
      </c>
      <c r="Y3444">
        <v>0</v>
      </c>
      <c r="Z3444">
        <v>0</v>
      </c>
      <c r="AA3444">
        <v>0</v>
      </c>
      <c r="AB3444">
        <v>10.347256738132115</v>
      </c>
      <c r="AC3444">
        <v>0</v>
      </c>
      <c r="AD3444">
        <v>0.43451638183687502</v>
      </c>
      <c r="AE3444">
        <v>11.984911217324616</v>
      </c>
    </row>
    <row r="3445" spans="1:31" x14ac:dyDescent="0.3">
      <c r="A3445">
        <v>2716316</v>
      </c>
      <c r="B3445">
        <v>1</v>
      </c>
      <c r="C3445" t="s">
        <v>80</v>
      </c>
      <c r="D3445" t="s">
        <v>106</v>
      </c>
      <c r="E3445" t="s">
        <v>132</v>
      </c>
      <c r="F3445" t="s">
        <v>2518</v>
      </c>
      <c r="G3445" t="s">
        <v>1479</v>
      </c>
      <c r="H3445" t="s">
        <v>135</v>
      </c>
      <c r="I3445" t="s">
        <v>136</v>
      </c>
      <c r="J3445" t="s">
        <v>137</v>
      </c>
      <c r="K3445" t="s">
        <v>138</v>
      </c>
      <c r="L3445" t="s">
        <v>9823</v>
      </c>
      <c r="M3445" t="s">
        <v>9824</v>
      </c>
      <c r="N3445">
        <v>3.1988888879999999</v>
      </c>
      <c r="O3445">
        <v>0</v>
      </c>
      <c r="P3445">
        <v>20</v>
      </c>
      <c r="Q3445">
        <v>0</v>
      </c>
      <c r="R3445">
        <v>12</v>
      </c>
      <c r="S3445">
        <v>0</v>
      </c>
      <c r="T3445">
        <v>4</v>
      </c>
      <c r="U3445">
        <v>0</v>
      </c>
      <c r="V3445">
        <v>0</v>
      </c>
      <c r="W3445">
        <v>0</v>
      </c>
      <c r="X3445">
        <v>0.66297091792776008</v>
      </c>
      <c r="Y3445">
        <v>0</v>
      </c>
      <c r="Z3445">
        <v>1.6673037398033332</v>
      </c>
      <c r="AA3445">
        <v>0</v>
      </c>
      <c r="AB3445">
        <v>0</v>
      </c>
      <c r="AC3445">
        <v>0</v>
      </c>
      <c r="AD3445">
        <v>0</v>
      </c>
      <c r="AE3445">
        <v>2.3302746577310933</v>
      </c>
    </row>
    <row r="3446" spans="1:31" x14ac:dyDescent="0.3">
      <c r="A3446">
        <v>2715775</v>
      </c>
      <c r="B3446">
        <v>1</v>
      </c>
      <c r="C3446" t="s">
        <v>80</v>
      </c>
      <c r="D3446" t="s">
        <v>90</v>
      </c>
      <c r="E3446" t="s">
        <v>145</v>
      </c>
      <c r="F3446" t="s">
        <v>6186</v>
      </c>
      <c r="G3446" t="s">
        <v>181</v>
      </c>
      <c r="H3446" t="s">
        <v>135</v>
      </c>
      <c r="I3446" t="s">
        <v>136</v>
      </c>
      <c r="J3446" t="s">
        <v>137</v>
      </c>
      <c r="K3446" t="s">
        <v>138</v>
      </c>
      <c r="L3446" t="s">
        <v>9825</v>
      </c>
      <c r="M3446" t="s">
        <v>9708</v>
      </c>
      <c r="N3446">
        <v>2.3288888879999998</v>
      </c>
      <c r="O3446">
        <v>0</v>
      </c>
      <c r="P3446">
        <v>11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6.4067581770411204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6.4067581770411204</v>
      </c>
    </row>
    <row r="3447" spans="1:31" x14ac:dyDescent="0.3">
      <c r="A3447">
        <v>2715861</v>
      </c>
      <c r="B3447">
        <v>1</v>
      </c>
      <c r="C3447" t="s">
        <v>80</v>
      </c>
      <c r="D3447" t="s">
        <v>93</v>
      </c>
      <c r="E3447" t="s">
        <v>150</v>
      </c>
      <c r="F3447" t="s">
        <v>9826</v>
      </c>
      <c r="G3447" t="s">
        <v>300</v>
      </c>
      <c r="H3447" t="s">
        <v>153</v>
      </c>
      <c r="I3447" t="s">
        <v>136</v>
      </c>
      <c r="J3447" t="s">
        <v>137</v>
      </c>
      <c r="K3447" t="s">
        <v>210</v>
      </c>
      <c r="L3447" t="s">
        <v>9827</v>
      </c>
      <c r="M3447" t="s">
        <v>9394</v>
      </c>
      <c r="N3447">
        <v>8.5497222219999998</v>
      </c>
      <c r="O3447">
        <v>3</v>
      </c>
      <c r="P3447">
        <v>5</v>
      </c>
      <c r="Q3447">
        <v>39</v>
      </c>
      <c r="R3447">
        <v>2</v>
      </c>
      <c r="S3447">
        <v>10</v>
      </c>
      <c r="T3447">
        <v>12</v>
      </c>
      <c r="U3447">
        <v>1</v>
      </c>
      <c r="V3447">
        <v>0</v>
      </c>
      <c r="W3447">
        <v>23.269090272739081</v>
      </c>
      <c r="X3447">
        <v>15.764896700432766</v>
      </c>
      <c r="Y3447">
        <v>1163.3737319676345</v>
      </c>
      <c r="Z3447">
        <v>9.5278753103284846</v>
      </c>
      <c r="AA3447">
        <v>237.81765167743669</v>
      </c>
      <c r="AB3447">
        <v>97.738722656413984</v>
      </c>
      <c r="AC3447">
        <v>236.1043376666091</v>
      </c>
      <c r="AD3447">
        <v>0</v>
      </c>
      <c r="AE3447">
        <v>1783.5963062515946</v>
      </c>
    </row>
    <row r="3448" spans="1:31" x14ac:dyDescent="0.3">
      <c r="A3448">
        <v>2716402</v>
      </c>
      <c r="B3448">
        <v>1</v>
      </c>
      <c r="C3448" t="s">
        <v>80</v>
      </c>
      <c r="D3448" t="s">
        <v>103</v>
      </c>
      <c r="E3448" t="s">
        <v>213</v>
      </c>
      <c r="F3448" t="s">
        <v>9828</v>
      </c>
      <c r="G3448" t="s">
        <v>152</v>
      </c>
      <c r="H3448" t="s">
        <v>153</v>
      </c>
      <c r="I3448" t="s">
        <v>490</v>
      </c>
      <c r="J3448" t="s">
        <v>137</v>
      </c>
      <c r="K3448" t="s">
        <v>138</v>
      </c>
      <c r="L3448" t="s">
        <v>9829</v>
      </c>
      <c r="M3448" t="s">
        <v>9830</v>
      </c>
      <c r="N3448">
        <v>3.4722221999999997E-2</v>
      </c>
      <c r="O3448">
        <v>0</v>
      </c>
      <c r="P3448">
        <v>0</v>
      </c>
      <c r="Q3448">
        <v>0</v>
      </c>
      <c r="R3448">
        <v>0</v>
      </c>
      <c r="S3448">
        <v>14</v>
      </c>
      <c r="T3448">
        <v>0</v>
      </c>
      <c r="U3448">
        <v>17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1.6102519266619797</v>
      </c>
      <c r="AB3448">
        <v>0</v>
      </c>
      <c r="AC3448">
        <v>42.486391474990562</v>
      </c>
      <c r="AD3448">
        <v>0</v>
      </c>
      <c r="AE3448">
        <v>44.096643401652543</v>
      </c>
    </row>
    <row r="3449" spans="1:31" x14ac:dyDescent="0.3">
      <c r="A3449">
        <v>2715973</v>
      </c>
      <c r="B3449">
        <v>1</v>
      </c>
      <c r="C3449" t="s">
        <v>80</v>
      </c>
      <c r="D3449" t="s">
        <v>97</v>
      </c>
      <c r="E3449" t="s">
        <v>156</v>
      </c>
      <c r="F3449" t="s">
        <v>9831</v>
      </c>
      <c r="G3449" t="s">
        <v>152</v>
      </c>
      <c r="H3449" t="s">
        <v>153</v>
      </c>
      <c r="I3449" t="s">
        <v>136</v>
      </c>
      <c r="J3449" t="s">
        <v>137</v>
      </c>
      <c r="K3449" t="s">
        <v>138</v>
      </c>
      <c r="L3449" t="s">
        <v>9832</v>
      </c>
      <c r="M3449" t="s">
        <v>9833</v>
      </c>
      <c r="N3449">
        <v>1.499166666</v>
      </c>
      <c r="O3449">
        <v>45</v>
      </c>
      <c r="P3449">
        <v>271</v>
      </c>
      <c r="Q3449">
        <v>0</v>
      </c>
      <c r="R3449">
        <v>49</v>
      </c>
      <c r="S3449">
        <v>7</v>
      </c>
      <c r="T3449">
        <v>49</v>
      </c>
      <c r="U3449">
        <v>0</v>
      </c>
      <c r="V3449">
        <v>0</v>
      </c>
      <c r="W3449">
        <v>374.34862283014547</v>
      </c>
      <c r="X3449">
        <v>578.18607825695972</v>
      </c>
      <c r="Y3449">
        <v>0</v>
      </c>
      <c r="Z3449">
        <v>22.997968076296448</v>
      </c>
      <c r="AA3449">
        <v>142.85934810674763</v>
      </c>
      <c r="AB3449">
        <v>94.956093833977604</v>
      </c>
      <c r="AC3449">
        <v>0</v>
      </c>
      <c r="AD3449">
        <v>0</v>
      </c>
      <c r="AE3449">
        <v>1213.3481111041269</v>
      </c>
    </row>
    <row r="3450" spans="1:31" x14ac:dyDescent="0.3">
      <c r="A3450">
        <v>2716259</v>
      </c>
      <c r="B3450">
        <v>1</v>
      </c>
      <c r="C3450" t="s">
        <v>81</v>
      </c>
      <c r="D3450" t="s">
        <v>112</v>
      </c>
      <c r="E3450" t="s">
        <v>150</v>
      </c>
      <c r="F3450" t="s">
        <v>9834</v>
      </c>
      <c r="G3450" t="s">
        <v>152</v>
      </c>
      <c r="H3450" t="s">
        <v>153</v>
      </c>
      <c r="I3450" t="s">
        <v>136</v>
      </c>
      <c r="J3450" t="s">
        <v>137</v>
      </c>
      <c r="K3450" t="s">
        <v>138</v>
      </c>
      <c r="L3450" t="s">
        <v>9835</v>
      </c>
      <c r="M3450" t="s">
        <v>9836</v>
      </c>
      <c r="N3450">
        <v>0.104444444</v>
      </c>
      <c r="O3450">
        <v>1</v>
      </c>
      <c r="P3450">
        <v>1458</v>
      </c>
      <c r="Q3450">
        <v>231</v>
      </c>
      <c r="R3450">
        <v>107</v>
      </c>
      <c r="S3450">
        <v>15</v>
      </c>
      <c r="T3450">
        <v>183</v>
      </c>
      <c r="U3450">
        <v>1</v>
      </c>
      <c r="V3450">
        <v>0</v>
      </c>
      <c r="W3450">
        <v>1.81396453E-2</v>
      </c>
      <c r="X3450">
        <v>27.360183570160434</v>
      </c>
      <c r="Y3450">
        <v>10.670778172164411</v>
      </c>
      <c r="Z3450">
        <v>4.2390803885028596</v>
      </c>
      <c r="AA3450">
        <v>2.6315627499948002</v>
      </c>
      <c r="AB3450">
        <v>8.0446270065262038</v>
      </c>
      <c r="AC3450">
        <v>17.459500238351112</v>
      </c>
      <c r="AD3450">
        <v>0</v>
      </c>
      <c r="AE3450">
        <v>70.423871770999824</v>
      </c>
    </row>
    <row r="3451" spans="1:31" x14ac:dyDescent="0.3">
      <c r="A3451">
        <v>2715804</v>
      </c>
      <c r="B3451">
        <v>1</v>
      </c>
      <c r="C3451" t="s">
        <v>80</v>
      </c>
      <c r="D3451" t="s">
        <v>103</v>
      </c>
      <c r="E3451" t="s">
        <v>156</v>
      </c>
      <c r="F3451" t="s">
        <v>9837</v>
      </c>
      <c r="G3451" t="s">
        <v>185</v>
      </c>
      <c r="H3451" t="s">
        <v>153</v>
      </c>
      <c r="I3451" t="s">
        <v>136</v>
      </c>
      <c r="J3451" t="s">
        <v>137</v>
      </c>
      <c r="K3451" t="s">
        <v>138</v>
      </c>
      <c r="L3451" t="s">
        <v>9838</v>
      </c>
      <c r="M3451" t="s">
        <v>9729</v>
      </c>
      <c r="N3451">
        <v>1.258611111</v>
      </c>
      <c r="O3451">
        <v>0</v>
      </c>
      <c r="P3451">
        <v>0</v>
      </c>
      <c r="Q3451">
        <v>0</v>
      </c>
      <c r="R3451">
        <v>0</v>
      </c>
      <c r="S3451">
        <v>1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8.4891108675208216</v>
      </c>
      <c r="AB3451">
        <v>0</v>
      </c>
      <c r="AC3451">
        <v>0</v>
      </c>
      <c r="AD3451">
        <v>0</v>
      </c>
      <c r="AE3451">
        <v>8.4891108675208216</v>
      </c>
    </row>
    <row r="3452" spans="1:31" x14ac:dyDescent="0.3">
      <c r="A3452">
        <v>2715827</v>
      </c>
      <c r="B3452">
        <v>1</v>
      </c>
      <c r="C3452" t="s">
        <v>80</v>
      </c>
      <c r="D3452" t="s">
        <v>94</v>
      </c>
      <c r="E3452" t="s">
        <v>161</v>
      </c>
      <c r="F3452" t="s">
        <v>9839</v>
      </c>
      <c r="G3452" t="s">
        <v>158</v>
      </c>
      <c r="H3452" t="s">
        <v>135</v>
      </c>
      <c r="I3452" t="s">
        <v>136</v>
      </c>
      <c r="J3452" t="s">
        <v>3</v>
      </c>
      <c r="K3452" t="s">
        <v>138</v>
      </c>
      <c r="L3452" t="s">
        <v>9840</v>
      </c>
      <c r="M3452" t="s">
        <v>9013</v>
      </c>
      <c r="N3452">
        <v>1.4775</v>
      </c>
      <c r="O3452">
        <v>0</v>
      </c>
      <c r="P3452">
        <v>82</v>
      </c>
      <c r="Q3452">
        <v>0</v>
      </c>
      <c r="R3452">
        <v>1</v>
      </c>
      <c r="S3452">
        <v>0</v>
      </c>
      <c r="T3452">
        <v>11</v>
      </c>
      <c r="U3452">
        <v>0</v>
      </c>
      <c r="V3452">
        <v>0</v>
      </c>
      <c r="W3452">
        <v>0</v>
      </c>
      <c r="X3452">
        <v>17.975272334594408</v>
      </c>
      <c r="Y3452">
        <v>0</v>
      </c>
      <c r="Z3452">
        <v>0.76059798995249994</v>
      </c>
      <c r="AA3452">
        <v>0</v>
      </c>
      <c r="AB3452">
        <v>15.427915355771999</v>
      </c>
      <c r="AC3452">
        <v>0</v>
      </c>
      <c r="AD3452">
        <v>0</v>
      </c>
      <c r="AE3452">
        <v>34.163785680318909</v>
      </c>
    </row>
    <row r="3453" spans="1:31" x14ac:dyDescent="0.3">
      <c r="A3453">
        <v>2716760</v>
      </c>
      <c r="B3453">
        <v>1</v>
      </c>
      <c r="C3453" t="s">
        <v>81</v>
      </c>
      <c r="D3453" t="s">
        <v>120</v>
      </c>
      <c r="E3453" t="s">
        <v>200</v>
      </c>
      <c r="F3453" t="s">
        <v>9841</v>
      </c>
      <c r="G3453" t="s">
        <v>163</v>
      </c>
      <c r="H3453" t="s">
        <v>135</v>
      </c>
      <c r="I3453" t="s">
        <v>136</v>
      </c>
      <c r="J3453" t="s">
        <v>137</v>
      </c>
      <c r="K3453" t="s">
        <v>138</v>
      </c>
      <c r="L3453" t="s">
        <v>9842</v>
      </c>
      <c r="M3453" t="s">
        <v>9843</v>
      </c>
      <c r="N3453">
        <v>0.48583333299999998</v>
      </c>
      <c r="O3453">
        <v>0</v>
      </c>
      <c r="P3453">
        <v>49</v>
      </c>
      <c r="Q3453">
        <v>0</v>
      </c>
      <c r="R3453">
        <v>1</v>
      </c>
      <c r="S3453">
        <v>0</v>
      </c>
      <c r="T3453">
        <v>10</v>
      </c>
      <c r="U3453">
        <v>0</v>
      </c>
      <c r="V3453">
        <v>0</v>
      </c>
      <c r="W3453">
        <v>0</v>
      </c>
      <c r="X3453">
        <v>4.1130122181110318</v>
      </c>
      <c r="Y3453">
        <v>0</v>
      </c>
      <c r="Z3453">
        <v>8.0692292579332497E-2</v>
      </c>
      <c r="AA3453">
        <v>0</v>
      </c>
      <c r="AB3453">
        <v>9.4787423693397592</v>
      </c>
      <c r="AC3453">
        <v>0</v>
      </c>
      <c r="AD3453">
        <v>0</v>
      </c>
      <c r="AE3453">
        <v>13.672446880030122</v>
      </c>
    </row>
    <row r="3454" spans="1:31" x14ac:dyDescent="0.3">
      <c r="A3454">
        <v>2716514</v>
      </c>
      <c r="B3454">
        <v>1</v>
      </c>
      <c r="C3454" t="s">
        <v>80</v>
      </c>
      <c r="D3454" t="s">
        <v>90</v>
      </c>
      <c r="E3454" t="s">
        <v>161</v>
      </c>
      <c r="F3454" t="s">
        <v>8318</v>
      </c>
      <c r="G3454" t="s">
        <v>163</v>
      </c>
      <c r="H3454" t="s">
        <v>135</v>
      </c>
      <c r="I3454" t="s">
        <v>136</v>
      </c>
      <c r="J3454" t="s">
        <v>137</v>
      </c>
      <c r="K3454" t="s">
        <v>138</v>
      </c>
      <c r="L3454" t="s">
        <v>9844</v>
      </c>
      <c r="M3454" t="s">
        <v>9845</v>
      </c>
      <c r="N3454">
        <v>1.2580555550000001</v>
      </c>
      <c r="O3454">
        <v>0</v>
      </c>
      <c r="P3454">
        <v>158</v>
      </c>
      <c r="Q3454">
        <v>0</v>
      </c>
      <c r="R3454">
        <v>0</v>
      </c>
      <c r="S3454">
        <v>0</v>
      </c>
      <c r="T3454">
        <v>44</v>
      </c>
      <c r="U3454">
        <v>0</v>
      </c>
      <c r="V3454">
        <v>0</v>
      </c>
      <c r="W3454">
        <v>0</v>
      </c>
      <c r="X3454">
        <v>55.944113014177461</v>
      </c>
      <c r="Y3454">
        <v>0</v>
      </c>
      <c r="Z3454">
        <v>0</v>
      </c>
      <c r="AA3454">
        <v>0</v>
      </c>
      <c r="AB3454">
        <v>37.172826486432854</v>
      </c>
      <c r="AC3454">
        <v>0</v>
      </c>
      <c r="AD3454">
        <v>0</v>
      </c>
      <c r="AE3454">
        <v>93.116939500610314</v>
      </c>
    </row>
    <row r="3455" spans="1:31" x14ac:dyDescent="0.3">
      <c r="A3455">
        <v>2716119</v>
      </c>
      <c r="B3455">
        <v>1</v>
      </c>
      <c r="C3455" t="s">
        <v>80</v>
      </c>
      <c r="D3455" t="s">
        <v>105</v>
      </c>
      <c r="E3455" t="s">
        <v>145</v>
      </c>
      <c r="F3455" t="s">
        <v>9846</v>
      </c>
      <c r="G3455" t="s">
        <v>147</v>
      </c>
      <c r="H3455" t="s">
        <v>135</v>
      </c>
      <c r="I3455" t="s">
        <v>136</v>
      </c>
      <c r="J3455" t="s">
        <v>137</v>
      </c>
      <c r="K3455" t="s">
        <v>138</v>
      </c>
      <c r="L3455" t="s">
        <v>9847</v>
      </c>
      <c r="M3455" t="s">
        <v>9623</v>
      </c>
      <c r="N3455">
        <v>1.569722222</v>
      </c>
      <c r="O3455">
        <v>0</v>
      </c>
      <c r="P3455">
        <v>23</v>
      </c>
      <c r="Q3455">
        <v>0</v>
      </c>
      <c r="R3455">
        <v>0</v>
      </c>
      <c r="S3455">
        <v>0</v>
      </c>
      <c r="T3455">
        <v>5</v>
      </c>
      <c r="U3455">
        <v>0</v>
      </c>
      <c r="V3455">
        <v>0</v>
      </c>
      <c r="W3455">
        <v>0</v>
      </c>
      <c r="X3455">
        <v>7.2581953205253065</v>
      </c>
      <c r="Y3455">
        <v>0</v>
      </c>
      <c r="Z3455">
        <v>0</v>
      </c>
      <c r="AA3455">
        <v>0</v>
      </c>
      <c r="AB3455">
        <v>3.4820575213246436</v>
      </c>
      <c r="AC3455">
        <v>0</v>
      </c>
      <c r="AD3455">
        <v>0</v>
      </c>
      <c r="AE3455">
        <v>10.74025284184995</v>
      </c>
    </row>
    <row r="3456" spans="1:31" x14ac:dyDescent="0.3">
      <c r="A3456">
        <v>2715741</v>
      </c>
      <c r="B3456">
        <v>1</v>
      </c>
      <c r="C3456" t="s">
        <v>80</v>
      </c>
      <c r="D3456" t="s">
        <v>98</v>
      </c>
      <c r="E3456" t="s">
        <v>145</v>
      </c>
      <c r="F3456" t="s">
        <v>9848</v>
      </c>
      <c r="G3456" t="s">
        <v>230</v>
      </c>
      <c r="H3456" t="s">
        <v>135</v>
      </c>
      <c r="I3456" t="s">
        <v>136</v>
      </c>
      <c r="J3456" t="s">
        <v>137</v>
      </c>
      <c r="K3456" t="s">
        <v>138</v>
      </c>
      <c r="L3456" t="s">
        <v>9849</v>
      </c>
      <c r="M3456" t="s">
        <v>9850</v>
      </c>
      <c r="N3456">
        <v>2.3725000000000001</v>
      </c>
      <c r="O3456">
        <v>0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0.85528058182</v>
      </c>
      <c r="AA3456">
        <v>0</v>
      </c>
      <c r="AB3456">
        <v>0</v>
      </c>
      <c r="AC3456">
        <v>0</v>
      </c>
      <c r="AD3456">
        <v>0</v>
      </c>
      <c r="AE3456">
        <v>0.85528058182</v>
      </c>
    </row>
    <row r="3457" spans="1:31" x14ac:dyDescent="0.3">
      <c r="A3457">
        <v>2716677</v>
      </c>
      <c r="B3457">
        <v>1</v>
      </c>
      <c r="C3457" t="s">
        <v>80</v>
      </c>
      <c r="D3457" t="s">
        <v>90</v>
      </c>
      <c r="E3457" t="s">
        <v>200</v>
      </c>
      <c r="F3457" t="s">
        <v>9851</v>
      </c>
      <c r="G3457" t="s">
        <v>543</v>
      </c>
      <c r="H3457" t="s">
        <v>135</v>
      </c>
      <c r="I3457" t="s">
        <v>136</v>
      </c>
      <c r="J3457" t="s">
        <v>137</v>
      </c>
      <c r="K3457" t="s">
        <v>138</v>
      </c>
      <c r="L3457" t="s">
        <v>9852</v>
      </c>
      <c r="M3457" t="s">
        <v>9853</v>
      </c>
      <c r="N3457">
        <v>1.777222222</v>
      </c>
      <c r="O3457">
        <v>0</v>
      </c>
      <c r="P3457">
        <v>83</v>
      </c>
      <c r="Q3457">
        <v>0</v>
      </c>
      <c r="R3457">
        <v>0</v>
      </c>
      <c r="S3457">
        <v>0</v>
      </c>
      <c r="T3457">
        <v>3</v>
      </c>
      <c r="U3457">
        <v>0</v>
      </c>
      <c r="V3457">
        <v>0</v>
      </c>
      <c r="W3457">
        <v>0</v>
      </c>
      <c r="X3457">
        <v>29.624007799446911</v>
      </c>
      <c r="Y3457">
        <v>0</v>
      </c>
      <c r="Z3457">
        <v>0</v>
      </c>
      <c r="AA3457">
        <v>0</v>
      </c>
      <c r="AB3457">
        <v>0.94999883936058493</v>
      </c>
      <c r="AC3457">
        <v>0</v>
      </c>
      <c r="AD3457">
        <v>0</v>
      </c>
      <c r="AE3457">
        <v>30.574006638807496</v>
      </c>
    </row>
    <row r="3458" spans="1:31" x14ac:dyDescent="0.3">
      <c r="A3458">
        <v>2716322</v>
      </c>
      <c r="B3458">
        <v>1</v>
      </c>
      <c r="C3458" t="s">
        <v>80</v>
      </c>
      <c r="D3458" t="s">
        <v>97</v>
      </c>
      <c r="E3458" t="s">
        <v>156</v>
      </c>
      <c r="F3458" t="s">
        <v>9854</v>
      </c>
      <c r="G3458" t="s">
        <v>185</v>
      </c>
      <c r="H3458" t="s">
        <v>153</v>
      </c>
      <c r="I3458" t="s">
        <v>136</v>
      </c>
      <c r="J3458" t="s">
        <v>137</v>
      </c>
      <c r="K3458" t="s">
        <v>138</v>
      </c>
      <c r="L3458" t="s">
        <v>9855</v>
      </c>
      <c r="M3458" t="s">
        <v>9334</v>
      </c>
      <c r="N3458">
        <v>3.355</v>
      </c>
      <c r="O3458">
        <v>0</v>
      </c>
      <c r="P3458">
        <v>163</v>
      </c>
      <c r="Q3458">
        <v>0</v>
      </c>
      <c r="R3458">
        <v>14</v>
      </c>
      <c r="S3458">
        <v>0</v>
      </c>
      <c r="T3458">
        <v>9</v>
      </c>
      <c r="U3458">
        <v>0</v>
      </c>
      <c r="V3458">
        <v>0</v>
      </c>
      <c r="W3458">
        <v>0</v>
      </c>
      <c r="X3458">
        <v>42.385410127455607</v>
      </c>
      <c r="Y3458">
        <v>0</v>
      </c>
      <c r="Z3458">
        <v>1.0641071401404549</v>
      </c>
      <c r="AA3458">
        <v>0</v>
      </c>
      <c r="AB3458">
        <v>7.4420280082558383</v>
      </c>
      <c r="AC3458">
        <v>0</v>
      </c>
      <c r="AD3458">
        <v>0</v>
      </c>
      <c r="AE3458">
        <v>50.891545275851904</v>
      </c>
    </row>
    <row r="3459" spans="1:31" x14ac:dyDescent="0.3">
      <c r="A3459">
        <v>2716136</v>
      </c>
      <c r="B3459">
        <v>1</v>
      </c>
      <c r="C3459" t="s">
        <v>80</v>
      </c>
      <c r="D3459" t="s">
        <v>97</v>
      </c>
      <c r="E3459" t="s">
        <v>150</v>
      </c>
      <c r="F3459" t="s">
        <v>9856</v>
      </c>
      <c r="G3459" t="s">
        <v>152</v>
      </c>
      <c r="H3459" t="s">
        <v>153</v>
      </c>
      <c r="I3459" t="s">
        <v>136</v>
      </c>
      <c r="J3459" t="s">
        <v>137</v>
      </c>
      <c r="K3459" t="s">
        <v>138</v>
      </c>
      <c r="L3459" t="s">
        <v>9857</v>
      </c>
      <c r="M3459" t="s">
        <v>9858</v>
      </c>
      <c r="N3459">
        <v>0.33555555500000001</v>
      </c>
      <c r="O3459">
        <v>32</v>
      </c>
      <c r="P3459">
        <v>19162</v>
      </c>
      <c r="Q3459">
        <v>39</v>
      </c>
      <c r="R3459">
        <v>653</v>
      </c>
      <c r="S3459">
        <v>115</v>
      </c>
      <c r="T3459">
        <v>2315</v>
      </c>
      <c r="U3459">
        <v>6</v>
      </c>
      <c r="V3459">
        <v>14</v>
      </c>
      <c r="W3459">
        <v>24.914610974391465</v>
      </c>
      <c r="X3459">
        <v>958.74665045235383</v>
      </c>
      <c r="Y3459">
        <v>19.863801445012484</v>
      </c>
      <c r="Z3459">
        <v>34.626765350802522</v>
      </c>
      <c r="AA3459">
        <v>481.05281990003692</v>
      </c>
      <c r="AB3459">
        <v>665.80890833761293</v>
      </c>
      <c r="AC3459">
        <v>277.55257425623722</v>
      </c>
      <c r="AD3459">
        <v>70.369576291701009</v>
      </c>
      <c r="AE3459">
        <v>2532.9357070081483</v>
      </c>
    </row>
    <row r="3460" spans="1:31" x14ac:dyDescent="0.3">
      <c r="A3460">
        <v>2715887</v>
      </c>
      <c r="B3460">
        <v>1</v>
      </c>
      <c r="C3460" t="s">
        <v>81</v>
      </c>
      <c r="D3460" t="s">
        <v>118</v>
      </c>
      <c r="E3460" t="s">
        <v>161</v>
      </c>
      <c r="F3460" t="s">
        <v>9859</v>
      </c>
      <c r="G3460" t="s">
        <v>163</v>
      </c>
      <c r="H3460" t="s">
        <v>135</v>
      </c>
      <c r="I3460" t="s">
        <v>136</v>
      </c>
      <c r="J3460" t="s">
        <v>137</v>
      </c>
      <c r="K3460" t="s">
        <v>138</v>
      </c>
      <c r="L3460" t="s">
        <v>9860</v>
      </c>
      <c r="M3460" t="s">
        <v>9861</v>
      </c>
      <c r="N3460">
        <v>1.4822222220000001</v>
      </c>
      <c r="O3460">
        <v>0</v>
      </c>
      <c r="P3460">
        <v>0</v>
      </c>
      <c r="Q3460">
        <v>0</v>
      </c>
      <c r="R3460">
        <v>3</v>
      </c>
      <c r="S3460">
        <v>0</v>
      </c>
      <c r="T3460">
        <v>1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</row>
    <row r="3461" spans="1:31" x14ac:dyDescent="0.3">
      <c r="A3461">
        <v>2716710</v>
      </c>
      <c r="B3461">
        <v>2</v>
      </c>
      <c r="C3461" t="s">
        <v>81</v>
      </c>
      <c r="D3461" t="s">
        <v>119</v>
      </c>
      <c r="E3461" t="s">
        <v>213</v>
      </c>
      <c r="F3461" t="s">
        <v>9474</v>
      </c>
      <c r="G3461" t="s">
        <v>185</v>
      </c>
      <c r="H3461" t="s">
        <v>153</v>
      </c>
      <c r="I3461" t="s">
        <v>136</v>
      </c>
      <c r="J3461" t="s">
        <v>137</v>
      </c>
      <c r="K3461" t="s">
        <v>138</v>
      </c>
      <c r="L3461" t="s">
        <v>9289</v>
      </c>
      <c r="M3461" t="s">
        <v>9862</v>
      </c>
      <c r="N3461">
        <v>0.96</v>
      </c>
      <c r="O3461">
        <v>2</v>
      </c>
      <c r="P3461">
        <v>1009</v>
      </c>
      <c r="Q3461">
        <v>58</v>
      </c>
      <c r="R3461">
        <v>67</v>
      </c>
      <c r="S3461">
        <v>3</v>
      </c>
      <c r="T3461">
        <v>66</v>
      </c>
      <c r="U3461">
        <v>0</v>
      </c>
      <c r="V3461">
        <v>0</v>
      </c>
      <c r="W3461">
        <v>0.43377599597000005</v>
      </c>
      <c r="X3461">
        <v>145.23977665149704</v>
      </c>
      <c r="Y3461">
        <v>26.322844576820476</v>
      </c>
      <c r="Z3461">
        <v>8.6012517683956844</v>
      </c>
      <c r="AA3461">
        <v>8.9840274935127802</v>
      </c>
      <c r="AB3461">
        <v>13.07484860499282</v>
      </c>
      <c r="AC3461">
        <v>0</v>
      </c>
      <c r="AD3461">
        <v>0</v>
      </c>
      <c r="AE3461">
        <v>202.65652509118877</v>
      </c>
    </row>
    <row r="3462" spans="1:31" x14ac:dyDescent="0.3">
      <c r="A3462">
        <v>2715933</v>
      </c>
      <c r="B3462">
        <v>1</v>
      </c>
      <c r="C3462" t="s">
        <v>80</v>
      </c>
      <c r="D3462" t="s">
        <v>100</v>
      </c>
      <c r="E3462" t="s">
        <v>150</v>
      </c>
      <c r="F3462" t="s">
        <v>3125</v>
      </c>
      <c r="G3462" t="s">
        <v>1613</v>
      </c>
      <c r="H3462" t="s">
        <v>153</v>
      </c>
      <c r="I3462" t="s">
        <v>136</v>
      </c>
      <c r="J3462" t="s">
        <v>137</v>
      </c>
      <c r="K3462" t="s">
        <v>138</v>
      </c>
      <c r="L3462" t="s">
        <v>9863</v>
      </c>
      <c r="M3462" t="s">
        <v>9864</v>
      </c>
      <c r="N3462">
        <v>0.13916666599999999</v>
      </c>
      <c r="O3462">
        <v>0</v>
      </c>
      <c r="P3462">
        <v>363</v>
      </c>
      <c r="Q3462">
        <v>1</v>
      </c>
      <c r="R3462">
        <v>10</v>
      </c>
      <c r="S3462">
        <v>0</v>
      </c>
      <c r="T3462">
        <v>19</v>
      </c>
      <c r="U3462">
        <v>2</v>
      </c>
      <c r="V3462">
        <v>0</v>
      </c>
      <c r="W3462">
        <v>0</v>
      </c>
      <c r="X3462">
        <v>8.23176382684521</v>
      </c>
      <c r="Y3462">
        <v>0.53507575766436</v>
      </c>
      <c r="Z3462">
        <v>0.21563989768077998</v>
      </c>
      <c r="AA3462">
        <v>0</v>
      </c>
      <c r="AB3462">
        <v>1.8024783009213501</v>
      </c>
      <c r="AC3462">
        <v>10.088055883111048</v>
      </c>
      <c r="AD3462">
        <v>0</v>
      </c>
      <c r="AE3462">
        <v>20.87301366622275</v>
      </c>
    </row>
    <row r="3463" spans="1:31" x14ac:dyDescent="0.3">
      <c r="A3463">
        <v>2716056</v>
      </c>
      <c r="B3463">
        <v>1</v>
      </c>
      <c r="C3463" t="s">
        <v>80</v>
      </c>
      <c r="D3463" t="s">
        <v>86</v>
      </c>
      <c r="E3463" t="s">
        <v>145</v>
      </c>
      <c r="F3463" t="s">
        <v>9865</v>
      </c>
      <c r="G3463" t="s">
        <v>230</v>
      </c>
      <c r="H3463" t="s">
        <v>135</v>
      </c>
      <c r="I3463" t="s">
        <v>136</v>
      </c>
      <c r="J3463" t="s">
        <v>137</v>
      </c>
      <c r="K3463" t="s">
        <v>138</v>
      </c>
      <c r="L3463" t="s">
        <v>9866</v>
      </c>
      <c r="M3463" t="s">
        <v>9867</v>
      </c>
      <c r="N3463">
        <v>2.1958333329999999</v>
      </c>
      <c r="O3463">
        <v>0</v>
      </c>
      <c r="P3463">
        <v>1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0.92497606909950003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0.92497606909950003</v>
      </c>
    </row>
    <row r="3464" spans="1:31" x14ac:dyDescent="0.3">
      <c r="A3464">
        <v>2716577</v>
      </c>
      <c r="B3464">
        <v>1</v>
      </c>
      <c r="C3464" t="s">
        <v>81</v>
      </c>
      <c r="D3464" t="s">
        <v>122</v>
      </c>
      <c r="E3464" t="s">
        <v>132</v>
      </c>
      <c r="F3464" t="s">
        <v>9868</v>
      </c>
      <c r="G3464" t="s">
        <v>134</v>
      </c>
      <c r="H3464" t="s">
        <v>135</v>
      </c>
      <c r="I3464" t="s">
        <v>136</v>
      </c>
      <c r="J3464" t="s">
        <v>137</v>
      </c>
      <c r="K3464" t="s">
        <v>138</v>
      </c>
      <c r="L3464" t="s">
        <v>9869</v>
      </c>
      <c r="M3464" t="s">
        <v>9870</v>
      </c>
      <c r="N3464">
        <v>1.9169444440000001</v>
      </c>
      <c r="O3464">
        <v>0</v>
      </c>
      <c r="P3464">
        <v>69</v>
      </c>
      <c r="Q3464">
        <v>0</v>
      </c>
      <c r="R3464">
        <v>0</v>
      </c>
      <c r="S3464">
        <v>0</v>
      </c>
      <c r="T3464">
        <v>3</v>
      </c>
      <c r="U3464">
        <v>0</v>
      </c>
      <c r="V3464">
        <v>0</v>
      </c>
      <c r="W3464">
        <v>0</v>
      </c>
      <c r="X3464">
        <v>24.475832405679757</v>
      </c>
      <c r="Y3464">
        <v>0</v>
      </c>
      <c r="Z3464">
        <v>0</v>
      </c>
      <c r="AA3464">
        <v>0</v>
      </c>
      <c r="AB3464">
        <v>1.1481827569711274</v>
      </c>
      <c r="AC3464">
        <v>0</v>
      </c>
      <c r="AD3464">
        <v>0</v>
      </c>
      <c r="AE3464">
        <v>25.624015162650885</v>
      </c>
    </row>
    <row r="3465" spans="1:31" x14ac:dyDescent="0.3">
      <c r="A3465">
        <v>2716176</v>
      </c>
      <c r="B3465">
        <v>1</v>
      </c>
      <c r="C3465" t="s">
        <v>80</v>
      </c>
      <c r="D3465" t="s">
        <v>103</v>
      </c>
      <c r="E3465" t="s">
        <v>150</v>
      </c>
      <c r="F3465" t="s">
        <v>9871</v>
      </c>
      <c r="G3465" t="s">
        <v>152</v>
      </c>
      <c r="H3465" t="s">
        <v>153</v>
      </c>
      <c r="I3465" t="s">
        <v>136</v>
      </c>
      <c r="J3465" t="s">
        <v>137</v>
      </c>
      <c r="K3465" t="s">
        <v>138</v>
      </c>
      <c r="L3465" t="s">
        <v>9872</v>
      </c>
      <c r="M3465" t="s">
        <v>9873</v>
      </c>
      <c r="N3465">
        <v>0.33583333300000001</v>
      </c>
      <c r="O3465">
        <v>0</v>
      </c>
      <c r="P3465">
        <v>0</v>
      </c>
      <c r="Q3465">
        <v>0</v>
      </c>
      <c r="R3465">
        <v>0</v>
      </c>
      <c r="S3465">
        <v>4</v>
      </c>
      <c r="T3465">
        <v>0</v>
      </c>
      <c r="U3465">
        <v>3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7.9735866048044919</v>
      </c>
      <c r="AB3465">
        <v>0</v>
      </c>
      <c r="AC3465">
        <v>119.3161175362081</v>
      </c>
      <c r="AD3465">
        <v>0</v>
      </c>
      <c r="AE3465">
        <v>127.28970414101259</v>
      </c>
    </row>
    <row r="3466" spans="1:31" x14ac:dyDescent="0.3">
      <c r="A3466">
        <v>2716385</v>
      </c>
      <c r="B3466">
        <v>1</v>
      </c>
      <c r="C3466" t="s">
        <v>80</v>
      </c>
      <c r="D3466" t="s">
        <v>97</v>
      </c>
      <c r="E3466" t="s">
        <v>156</v>
      </c>
      <c r="F3466" t="s">
        <v>9874</v>
      </c>
      <c r="G3466" t="s">
        <v>152</v>
      </c>
      <c r="H3466" t="s">
        <v>153</v>
      </c>
      <c r="I3466" t="s">
        <v>136</v>
      </c>
      <c r="J3466" t="s">
        <v>137</v>
      </c>
      <c r="K3466" t="s">
        <v>138</v>
      </c>
      <c r="L3466" t="s">
        <v>9875</v>
      </c>
      <c r="M3466" t="s">
        <v>9876</v>
      </c>
      <c r="N3466">
        <v>0.704166666</v>
      </c>
      <c r="O3466">
        <v>0</v>
      </c>
      <c r="P3466">
        <v>1015</v>
      </c>
      <c r="Q3466">
        <v>0</v>
      </c>
      <c r="R3466">
        <v>1</v>
      </c>
      <c r="S3466">
        <v>0</v>
      </c>
      <c r="T3466">
        <v>142</v>
      </c>
      <c r="U3466">
        <v>0</v>
      </c>
      <c r="V3466">
        <v>0</v>
      </c>
      <c r="W3466">
        <v>0</v>
      </c>
      <c r="X3466">
        <v>205.00090533460136</v>
      </c>
      <c r="Y3466">
        <v>0</v>
      </c>
      <c r="Z3466">
        <v>0</v>
      </c>
      <c r="AA3466">
        <v>0</v>
      </c>
      <c r="AB3466">
        <v>110.96819009203314</v>
      </c>
      <c r="AC3466">
        <v>0</v>
      </c>
      <c r="AD3466">
        <v>0</v>
      </c>
      <c r="AE3466">
        <v>315.96909542663451</v>
      </c>
    </row>
    <row r="3467" spans="1:31" x14ac:dyDescent="0.3">
      <c r="A3467">
        <v>2715870</v>
      </c>
      <c r="B3467">
        <v>1</v>
      </c>
      <c r="C3467" t="s">
        <v>80</v>
      </c>
      <c r="D3467" t="s">
        <v>103</v>
      </c>
      <c r="E3467" t="s">
        <v>132</v>
      </c>
      <c r="F3467" t="s">
        <v>9877</v>
      </c>
      <c r="G3467" t="s">
        <v>134</v>
      </c>
      <c r="H3467" t="s">
        <v>135</v>
      </c>
      <c r="I3467" t="s">
        <v>136</v>
      </c>
      <c r="J3467" t="s">
        <v>137</v>
      </c>
      <c r="K3467" t="s">
        <v>138</v>
      </c>
      <c r="L3467" t="s">
        <v>9878</v>
      </c>
      <c r="M3467" t="s">
        <v>9879</v>
      </c>
      <c r="N3467">
        <v>0.41111111099999997</v>
      </c>
      <c r="O3467">
        <v>0</v>
      </c>
      <c r="P3467">
        <v>273</v>
      </c>
      <c r="Q3467">
        <v>0</v>
      </c>
      <c r="R3467">
        <v>0</v>
      </c>
      <c r="S3467">
        <v>0</v>
      </c>
      <c r="T3467">
        <v>22</v>
      </c>
      <c r="U3467">
        <v>0</v>
      </c>
      <c r="V3467">
        <v>0</v>
      </c>
      <c r="W3467">
        <v>0</v>
      </c>
      <c r="X3467">
        <v>23.791818811193863</v>
      </c>
      <c r="Y3467">
        <v>0</v>
      </c>
      <c r="Z3467">
        <v>0</v>
      </c>
      <c r="AA3467">
        <v>0</v>
      </c>
      <c r="AB3467">
        <v>18.140241958028035</v>
      </c>
      <c r="AC3467">
        <v>0</v>
      </c>
      <c r="AD3467">
        <v>0</v>
      </c>
      <c r="AE3467">
        <v>41.932060769221899</v>
      </c>
    </row>
    <row r="3468" spans="1:31" x14ac:dyDescent="0.3">
      <c r="A3468">
        <v>2716511</v>
      </c>
      <c r="B3468">
        <v>1</v>
      </c>
      <c r="C3468" t="s">
        <v>80</v>
      </c>
      <c r="D3468" t="s">
        <v>88</v>
      </c>
      <c r="E3468" t="s">
        <v>200</v>
      </c>
      <c r="F3468" t="s">
        <v>9880</v>
      </c>
      <c r="G3468" t="s">
        <v>543</v>
      </c>
      <c r="H3468" t="s">
        <v>135</v>
      </c>
      <c r="I3468" t="s">
        <v>136</v>
      </c>
      <c r="J3468" t="s">
        <v>137</v>
      </c>
      <c r="K3468" t="s">
        <v>138</v>
      </c>
      <c r="L3468" t="s">
        <v>9881</v>
      </c>
      <c r="M3468" t="s">
        <v>9882</v>
      </c>
      <c r="N3468">
        <v>2.043055555</v>
      </c>
      <c r="O3468">
        <v>0</v>
      </c>
      <c r="P3468">
        <v>43</v>
      </c>
      <c r="Q3468">
        <v>0</v>
      </c>
      <c r="R3468">
        <v>0</v>
      </c>
      <c r="S3468">
        <v>0</v>
      </c>
      <c r="T3468">
        <v>2</v>
      </c>
      <c r="U3468">
        <v>0</v>
      </c>
      <c r="V3468">
        <v>0</v>
      </c>
      <c r="W3468">
        <v>0</v>
      </c>
      <c r="X3468">
        <v>21.54669232318998</v>
      </c>
      <c r="Y3468">
        <v>0</v>
      </c>
      <c r="Z3468">
        <v>0</v>
      </c>
      <c r="AA3468">
        <v>0</v>
      </c>
      <c r="AB3468">
        <v>0.12515560033441253</v>
      </c>
      <c r="AC3468">
        <v>0</v>
      </c>
      <c r="AD3468">
        <v>0</v>
      </c>
      <c r="AE3468">
        <v>21.671847923524393</v>
      </c>
    </row>
    <row r="3469" spans="1:31" x14ac:dyDescent="0.3">
      <c r="A3469">
        <v>2716242</v>
      </c>
      <c r="B3469">
        <v>1</v>
      </c>
      <c r="C3469" t="s">
        <v>80</v>
      </c>
      <c r="D3469" t="s">
        <v>94</v>
      </c>
      <c r="E3469" t="s">
        <v>132</v>
      </c>
      <c r="F3469" t="s">
        <v>9883</v>
      </c>
      <c r="G3469" t="s">
        <v>170</v>
      </c>
      <c r="H3469" t="s">
        <v>135</v>
      </c>
      <c r="I3469" t="s">
        <v>136</v>
      </c>
      <c r="J3469" t="s">
        <v>137</v>
      </c>
      <c r="K3469" t="s">
        <v>138</v>
      </c>
      <c r="L3469" t="s">
        <v>9884</v>
      </c>
      <c r="M3469" t="s">
        <v>9885</v>
      </c>
      <c r="N3469">
        <v>0.42333333299999998</v>
      </c>
      <c r="O3469">
        <v>0</v>
      </c>
      <c r="P3469">
        <v>88</v>
      </c>
      <c r="Q3469">
        <v>0</v>
      </c>
      <c r="R3469">
        <v>0</v>
      </c>
      <c r="S3469">
        <v>0</v>
      </c>
      <c r="T3469">
        <v>5</v>
      </c>
      <c r="U3469">
        <v>0</v>
      </c>
      <c r="V3469">
        <v>0</v>
      </c>
      <c r="W3469">
        <v>0</v>
      </c>
      <c r="X3469">
        <v>3.0326460601783509</v>
      </c>
      <c r="Y3469">
        <v>0</v>
      </c>
      <c r="Z3469">
        <v>0</v>
      </c>
      <c r="AA3469">
        <v>0</v>
      </c>
      <c r="AB3469">
        <v>0.10242505473800001</v>
      </c>
      <c r="AC3469">
        <v>0</v>
      </c>
      <c r="AD3469">
        <v>0</v>
      </c>
      <c r="AE3469">
        <v>3.135071114916351</v>
      </c>
    </row>
    <row r="3470" spans="1:31" x14ac:dyDescent="0.3">
      <c r="A3470">
        <v>2715801</v>
      </c>
      <c r="B3470">
        <v>1</v>
      </c>
      <c r="C3470" t="s">
        <v>80</v>
      </c>
      <c r="D3470" t="s">
        <v>106</v>
      </c>
      <c r="E3470" t="s">
        <v>150</v>
      </c>
      <c r="F3470" t="s">
        <v>6242</v>
      </c>
      <c r="G3470" t="s">
        <v>152</v>
      </c>
      <c r="H3470" t="s">
        <v>153</v>
      </c>
      <c r="I3470" t="s">
        <v>136</v>
      </c>
      <c r="J3470" t="s">
        <v>137</v>
      </c>
      <c r="K3470" t="s">
        <v>138</v>
      </c>
      <c r="L3470" t="s">
        <v>9886</v>
      </c>
      <c r="M3470" t="s">
        <v>9887</v>
      </c>
      <c r="N3470">
        <v>0.32416666599999999</v>
      </c>
      <c r="O3470">
        <v>1</v>
      </c>
      <c r="P3470">
        <v>4</v>
      </c>
      <c r="Q3470">
        <v>68</v>
      </c>
      <c r="R3470">
        <v>337</v>
      </c>
      <c r="S3470">
        <v>28</v>
      </c>
      <c r="T3470">
        <v>61</v>
      </c>
      <c r="U3470">
        <v>0</v>
      </c>
      <c r="V3470">
        <v>0</v>
      </c>
      <c r="W3470">
        <v>0.12496149561087999</v>
      </c>
      <c r="X3470">
        <v>0.46661584279035001</v>
      </c>
      <c r="Y3470">
        <v>136.67350042944599</v>
      </c>
      <c r="Z3470">
        <v>77.493019890065128</v>
      </c>
      <c r="AA3470">
        <v>21.650044501365468</v>
      </c>
      <c r="AB3470">
        <v>21.01082908410255</v>
      </c>
      <c r="AC3470">
        <v>0</v>
      </c>
      <c r="AD3470">
        <v>0</v>
      </c>
      <c r="AE3470">
        <v>257.41897124338038</v>
      </c>
    </row>
    <row r="3471" spans="1:31" x14ac:dyDescent="0.3">
      <c r="A3471">
        <v>2715907</v>
      </c>
      <c r="B3471">
        <v>1</v>
      </c>
      <c r="C3471" t="s">
        <v>80</v>
      </c>
      <c r="D3471" t="s">
        <v>103</v>
      </c>
      <c r="E3471" t="s">
        <v>156</v>
      </c>
      <c r="F3471" t="s">
        <v>9888</v>
      </c>
      <c r="G3471" t="s">
        <v>300</v>
      </c>
      <c r="H3471" t="s">
        <v>153</v>
      </c>
      <c r="I3471" t="s">
        <v>136</v>
      </c>
      <c r="J3471" t="s">
        <v>137</v>
      </c>
      <c r="K3471" t="s">
        <v>210</v>
      </c>
      <c r="L3471" t="s">
        <v>9889</v>
      </c>
      <c r="M3471" t="s">
        <v>9890</v>
      </c>
      <c r="N3471">
        <v>2.2966666660000001</v>
      </c>
      <c r="O3471">
        <v>0</v>
      </c>
      <c r="P3471">
        <v>665</v>
      </c>
      <c r="Q3471">
        <v>0</v>
      </c>
      <c r="R3471">
        <v>0</v>
      </c>
      <c r="S3471">
        <v>1</v>
      </c>
      <c r="T3471">
        <v>52</v>
      </c>
      <c r="U3471">
        <v>0</v>
      </c>
      <c r="V3471">
        <v>0</v>
      </c>
      <c r="W3471">
        <v>0</v>
      </c>
      <c r="X3471">
        <v>289.50174392076008</v>
      </c>
      <c r="Y3471">
        <v>0</v>
      </c>
      <c r="Z3471">
        <v>0</v>
      </c>
      <c r="AA3471">
        <v>279.40624426851195</v>
      </c>
      <c r="AB3471">
        <v>82.691271885237086</v>
      </c>
      <c r="AC3471">
        <v>0</v>
      </c>
      <c r="AD3471">
        <v>0</v>
      </c>
      <c r="AE3471">
        <v>651.59926007450917</v>
      </c>
    </row>
    <row r="3472" spans="1:31" x14ac:dyDescent="0.3">
      <c r="A3472">
        <v>2716405</v>
      </c>
      <c r="B3472">
        <v>1</v>
      </c>
      <c r="C3472" t="s">
        <v>81</v>
      </c>
      <c r="D3472" t="s">
        <v>128</v>
      </c>
      <c r="E3472" t="s">
        <v>132</v>
      </c>
      <c r="F3472" t="s">
        <v>9891</v>
      </c>
      <c r="G3472" t="s">
        <v>163</v>
      </c>
      <c r="H3472" t="s">
        <v>135</v>
      </c>
      <c r="I3472" t="s">
        <v>136</v>
      </c>
      <c r="J3472" t="s">
        <v>137</v>
      </c>
      <c r="K3472" t="s">
        <v>138</v>
      </c>
      <c r="L3472" t="s">
        <v>9892</v>
      </c>
      <c r="M3472" t="s">
        <v>9893</v>
      </c>
      <c r="N3472">
        <v>6.1561111110000004</v>
      </c>
      <c r="O3472">
        <v>0</v>
      </c>
      <c r="P3472">
        <v>27</v>
      </c>
      <c r="Q3472">
        <v>0</v>
      </c>
      <c r="R3472">
        <v>34</v>
      </c>
      <c r="S3472">
        <v>0</v>
      </c>
      <c r="T3472">
        <v>2</v>
      </c>
      <c r="U3472">
        <v>0</v>
      </c>
      <c r="V3472">
        <v>0</v>
      </c>
      <c r="W3472">
        <v>0</v>
      </c>
      <c r="X3472">
        <v>20.50720122073227</v>
      </c>
      <c r="Y3472">
        <v>0</v>
      </c>
      <c r="Z3472">
        <v>33.44330299198198</v>
      </c>
      <c r="AA3472">
        <v>0</v>
      </c>
      <c r="AB3472">
        <v>15.619343108370051</v>
      </c>
      <c r="AC3472">
        <v>0</v>
      </c>
      <c r="AD3472">
        <v>0</v>
      </c>
      <c r="AE3472">
        <v>69.569847321084296</v>
      </c>
    </row>
    <row r="3473" spans="1:31" x14ac:dyDescent="0.3">
      <c r="A3473">
        <v>2716013</v>
      </c>
      <c r="B3473">
        <v>1</v>
      </c>
      <c r="C3473" t="s">
        <v>81</v>
      </c>
      <c r="D3473" t="s">
        <v>127</v>
      </c>
      <c r="E3473" t="s">
        <v>145</v>
      </c>
      <c r="F3473" t="s">
        <v>9894</v>
      </c>
      <c r="G3473" t="s">
        <v>230</v>
      </c>
      <c r="H3473" t="s">
        <v>135</v>
      </c>
      <c r="I3473" t="s">
        <v>136</v>
      </c>
      <c r="J3473" t="s">
        <v>137</v>
      </c>
      <c r="K3473" t="s">
        <v>138</v>
      </c>
      <c r="L3473" t="s">
        <v>9895</v>
      </c>
      <c r="M3473" t="s">
        <v>9896</v>
      </c>
      <c r="N3473">
        <v>1.99</v>
      </c>
      <c r="O3473">
        <v>0</v>
      </c>
      <c r="P3473">
        <v>13</v>
      </c>
      <c r="Q3473">
        <v>0</v>
      </c>
      <c r="R3473">
        <v>0</v>
      </c>
      <c r="S3473">
        <v>0</v>
      </c>
      <c r="T3473">
        <v>4</v>
      </c>
      <c r="U3473">
        <v>0</v>
      </c>
      <c r="V3473">
        <v>0</v>
      </c>
      <c r="W3473">
        <v>0</v>
      </c>
      <c r="X3473">
        <v>5.096793873339081</v>
      </c>
      <c r="Y3473">
        <v>0</v>
      </c>
      <c r="Z3473">
        <v>0</v>
      </c>
      <c r="AA3473">
        <v>0</v>
      </c>
      <c r="AB3473">
        <v>18.176491568154663</v>
      </c>
      <c r="AC3473">
        <v>0</v>
      </c>
      <c r="AD3473">
        <v>0</v>
      </c>
      <c r="AE3473">
        <v>23.273285441493744</v>
      </c>
    </row>
    <row r="3474" spans="1:31" x14ac:dyDescent="0.3">
      <c r="A3474">
        <v>2716348</v>
      </c>
      <c r="B3474">
        <v>1</v>
      </c>
      <c r="C3474" t="s">
        <v>80</v>
      </c>
      <c r="D3474" t="s">
        <v>83</v>
      </c>
      <c r="E3474" t="s">
        <v>145</v>
      </c>
      <c r="F3474" t="s">
        <v>9897</v>
      </c>
      <c r="G3474" t="s">
        <v>181</v>
      </c>
      <c r="H3474" t="s">
        <v>135</v>
      </c>
      <c r="I3474" t="s">
        <v>136</v>
      </c>
      <c r="J3474" t="s">
        <v>137</v>
      </c>
      <c r="K3474" t="s">
        <v>138</v>
      </c>
      <c r="L3474" t="s">
        <v>9898</v>
      </c>
      <c r="M3474" t="s">
        <v>9899</v>
      </c>
      <c r="N3474">
        <v>2.6066666660000002</v>
      </c>
      <c r="O3474">
        <v>0</v>
      </c>
      <c r="P3474">
        <v>2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0.34567085885403331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0.34567085885403331</v>
      </c>
    </row>
    <row r="3475" spans="1:31" x14ac:dyDescent="0.3">
      <c r="A3475">
        <v>2716099</v>
      </c>
      <c r="B3475">
        <v>1</v>
      </c>
      <c r="C3475" t="s">
        <v>80</v>
      </c>
      <c r="D3475" t="s">
        <v>110</v>
      </c>
      <c r="E3475" t="s">
        <v>145</v>
      </c>
      <c r="F3475" t="s">
        <v>9900</v>
      </c>
      <c r="G3475" t="s">
        <v>230</v>
      </c>
      <c r="H3475" t="s">
        <v>135</v>
      </c>
      <c r="I3475" t="s">
        <v>136</v>
      </c>
      <c r="J3475" t="s">
        <v>137</v>
      </c>
      <c r="K3475" t="s">
        <v>138</v>
      </c>
      <c r="L3475" t="s">
        <v>9901</v>
      </c>
      <c r="M3475" t="s">
        <v>9902</v>
      </c>
      <c r="N3475">
        <v>1.932222222</v>
      </c>
      <c r="O3475">
        <v>0</v>
      </c>
      <c r="P3475">
        <v>1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0.25982386397442497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0.25982386397442497</v>
      </c>
    </row>
    <row r="3476" spans="1:31" x14ac:dyDescent="0.3">
      <c r="A3476">
        <v>2716654</v>
      </c>
      <c r="B3476">
        <v>1</v>
      </c>
      <c r="C3476" t="s">
        <v>80</v>
      </c>
      <c r="D3476" t="s">
        <v>96</v>
      </c>
      <c r="E3476" t="s">
        <v>156</v>
      </c>
      <c r="F3476" t="s">
        <v>9903</v>
      </c>
      <c r="G3476" t="s">
        <v>185</v>
      </c>
      <c r="H3476" t="s">
        <v>153</v>
      </c>
      <c r="I3476" t="s">
        <v>136</v>
      </c>
      <c r="J3476" t="s">
        <v>137</v>
      </c>
      <c r="K3476" t="s">
        <v>138</v>
      </c>
      <c r="L3476" t="s">
        <v>9904</v>
      </c>
      <c r="M3476" t="s">
        <v>9905</v>
      </c>
      <c r="N3476">
        <v>6.9686111110000004</v>
      </c>
      <c r="O3476">
        <v>0</v>
      </c>
      <c r="P3476">
        <v>0</v>
      </c>
      <c r="Q3476">
        <v>0</v>
      </c>
      <c r="R3476">
        <v>0</v>
      </c>
      <c r="S3476">
        <v>1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432.15638276584286</v>
      </c>
      <c r="AB3476">
        <v>0</v>
      </c>
      <c r="AC3476">
        <v>0</v>
      </c>
      <c r="AD3476">
        <v>0</v>
      </c>
      <c r="AE3476">
        <v>432.15638276584286</v>
      </c>
    </row>
    <row r="3477" spans="1:31" x14ac:dyDescent="0.3">
      <c r="A3477">
        <v>2716703</v>
      </c>
      <c r="B3477">
        <v>1</v>
      </c>
      <c r="C3477" t="s">
        <v>80</v>
      </c>
      <c r="D3477" t="s">
        <v>89</v>
      </c>
      <c r="E3477" t="s">
        <v>145</v>
      </c>
      <c r="F3477" t="s">
        <v>9906</v>
      </c>
      <c r="G3477" t="s">
        <v>181</v>
      </c>
      <c r="H3477" t="s">
        <v>135</v>
      </c>
      <c r="I3477" t="s">
        <v>136</v>
      </c>
      <c r="J3477" t="s">
        <v>137</v>
      </c>
      <c r="K3477" t="s">
        <v>138</v>
      </c>
      <c r="L3477" t="s">
        <v>9907</v>
      </c>
      <c r="M3477" t="s">
        <v>9908</v>
      </c>
      <c r="N3477">
        <v>2.611111111</v>
      </c>
      <c r="O3477">
        <v>0</v>
      </c>
      <c r="P3477">
        <v>1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0.55872124826666658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0.55872124826666658</v>
      </c>
    </row>
    <row r="3478" spans="1:31" x14ac:dyDescent="0.3">
      <c r="A3478">
        <v>2716889</v>
      </c>
      <c r="B3478">
        <v>1</v>
      </c>
      <c r="C3478" t="s">
        <v>80</v>
      </c>
      <c r="D3478" t="s">
        <v>83</v>
      </c>
      <c r="E3478" t="s">
        <v>145</v>
      </c>
      <c r="F3478" t="s">
        <v>9909</v>
      </c>
      <c r="G3478" t="s">
        <v>230</v>
      </c>
      <c r="H3478" t="s">
        <v>135</v>
      </c>
      <c r="I3478" t="s">
        <v>136</v>
      </c>
      <c r="J3478" t="s">
        <v>137</v>
      </c>
      <c r="K3478" t="s">
        <v>138</v>
      </c>
      <c r="L3478" t="s">
        <v>9910</v>
      </c>
      <c r="M3478" t="s">
        <v>9911</v>
      </c>
      <c r="N3478">
        <v>1.427777777</v>
      </c>
      <c r="O3478">
        <v>0</v>
      </c>
      <c r="P3478">
        <v>1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0.1354050331980875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0.1354050331980875</v>
      </c>
    </row>
    <row r="3479" spans="1:31" x14ac:dyDescent="0.3">
      <c r="A3479">
        <v>2715864</v>
      </c>
      <c r="B3479">
        <v>1</v>
      </c>
      <c r="C3479" t="s">
        <v>81</v>
      </c>
      <c r="D3479" t="s">
        <v>118</v>
      </c>
      <c r="E3479" t="s">
        <v>132</v>
      </c>
      <c r="F3479" t="s">
        <v>4410</v>
      </c>
      <c r="G3479" t="s">
        <v>209</v>
      </c>
      <c r="H3479" t="s">
        <v>135</v>
      </c>
      <c r="I3479" t="s">
        <v>136</v>
      </c>
      <c r="J3479" t="s">
        <v>137</v>
      </c>
      <c r="K3479" t="s">
        <v>210</v>
      </c>
      <c r="L3479" t="s">
        <v>9912</v>
      </c>
      <c r="M3479" t="s">
        <v>9913</v>
      </c>
      <c r="N3479">
        <v>7.8369444440000002</v>
      </c>
      <c r="O3479">
        <v>0</v>
      </c>
      <c r="P3479">
        <v>164</v>
      </c>
      <c r="Q3479">
        <v>0</v>
      </c>
      <c r="R3479">
        <v>7</v>
      </c>
      <c r="S3479">
        <v>0</v>
      </c>
      <c r="T3479">
        <v>20</v>
      </c>
      <c r="U3479">
        <v>0</v>
      </c>
      <c r="V3479">
        <v>0</v>
      </c>
      <c r="W3479">
        <v>0</v>
      </c>
      <c r="X3479">
        <v>237.81335562592153</v>
      </c>
      <c r="Y3479">
        <v>0</v>
      </c>
      <c r="Z3479">
        <v>2.80248962358651</v>
      </c>
      <c r="AA3479">
        <v>0</v>
      </c>
      <c r="AB3479">
        <v>30.090869939097971</v>
      </c>
      <c r="AC3479">
        <v>0</v>
      </c>
      <c r="AD3479">
        <v>0</v>
      </c>
      <c r="AE3479">
        <v>270.70671518860598</v>
      </c>
    </row>
    <row r="3480" spans="1:31" x14ac:dyDescent="0.3">
      <c r="A3480">
        <v>2716448</v>
      </c>
      <c r="B3480">
        <v>1</v>
      </c>
      <c r="C3480" t="s">
        <v>80</v>
      </c>
      <c r="D3480" t="s">
        <v>97</v>
      </c>
      <c r="E3480" t="s">
        <v>213</v>
      </c>
      <c r="F3480" t="s">
        <v>7137</v>
      </c>
      <c r="G3480" t="s">
        <v>152</v>
      </c>
      <c r="H3480" t="s">
        <v>153</v>
      </c>
      <c r="I3480" t="s">
        <v>136</v>
      </c>
      <c r="J3480" t="s">
        <v>137</v>
      </c>
      <c r="K3480" t="s">
        <v>138</v>
      </c>
      <c r="L3480" t="s">
        <v>9914</v>
      </c>
      <c r="M3480" t="s">
        <v>9915</v>
      </c>
      <c r="N3480">
        <v>0.43138888800000003</v>
      </c>
      <c r="O3480">
        <v>13</v>
      </c>
      <c r="P3480">
        <v>619</v>
      </c>
      <c r="Q3480">
        <v>11</v>
      </c>
      <c r="R3480">
        <v>89</v>
      </c>
      <c r="S3480">
        <v>15</v>
      </c>
      <c r="T3480">
        <v>137</v>
      </c>
      <c r="U3480">
        <v>2</v>
      </c>
      <c r="V3480">
        <v>0</v>
      </c>
      <c r="W3480">
        <v>9.9989960027527154</v>
      </c>
      <c r="X3480">
        <v>63.782716051111237</v>
      </c>
      <c r="Y3480">
        <v>2.801770707115252</v>
      </c>
      <c r="Z3480">
        <v>5.8955545591924441</v>
      </c>
      <c r="AA3480">
        <v>36.537025209682817</v>
      </c>
      <c r="AB3480">
        <v>50.597861280903018</v>
      </c>
      <c r="AC3480">
        <v>216.19087967135133</v>
      </c>
      <c r="AD3480">
        <v>0</v>
      </c>
      <c r="AE3480">
        <v>385.80480348210881</v>
      </c>
    </row>
    <row r="3481" spans="1:31" x14ac:dyDescent="0.3">
      <c r="A3481">
        <v>2715873</v>
      </c>
      <c r="B3481">
        <v>2</v>
      </c>
      <c r="C3481" t="s">
        <v>80</v>
      </c>
      <c r="D3481" t="s">
        <v>94</v>
      </c>
      <c r="E3481" t="s">
        <v>132</v>
      </c>
      <c r="F3481" t="s">
        <v>9916</v>
      </c>
      <c r="G3481" t="s">
        <v>2849</v>
      </c>
      <c r="H3481" t="s">
        <v>135</v>
      </c>
      <c r="I3481" t="s">
        <v>136</v>
      </c>
      <c r="J3481" t="s">
        <v>137</v>
      </c>
      <c r="K3481" t="s">
        <v>138</v>
      </c>
      <c r="L3481" t="s">
        <v>9621</v>
      </c>
      <c r="M3481" t="s">
        <v>9917</v>
      </c>
      <c r="N3481">
        <v>0.53027777700000001</v>
      </c>
      <c r="O3481">
        <v>0</v>
      </c>
      <c r="P3481">
        <v>299</v>
      </c>
      <c r="Q3481">
        <v>0</v>
      </c>
      <c r="R3481">
        <v>4</v>
      </c>
      <c r="S3481">
        <v>0</v>
      </c>
      <c r="T3481">
        <v>75</v>
      </c>
      <c r="U3481">
        <v>0</v>
      </c>
      <c r="V3481">
        <v>0</v>
      </c>
      <c r="W3481">
        <v>0</v>
      </c>
      <c r="X3481">
        <v>22.523488517451401</v>
      </c>
      <c r="Y3481">
        <v>0</v>
      </c>
      <c r="Z3481">
        <v>0.29724636771154667</v>
      </c>
      <c r="AA3481">
        <v>0</v>
      </c>
      <c r="AB3481">
        <v>20.785322751628893</v>
      </c>
      <c r="AC3481">
        <v>0</v>
      </c>
      <c r="AD3481">
        <v>0</v>
      </c>
      <c r="AE3481">
        <v>43.606057636791846</v>
      </c>
    </row>
    <row r="3482" spans="1:31" x14ac:dyDescent="0.3">
      <c r="A3482">
        <v>2716826</v>
      </c>
      <c r="B3482">
        <v>1</v>
      </c>
      <c r="C3482" t="s">
        <v>80</v>
      </c>
      <c r="D3482" t="s">
        <v>104</v>
      </c>
      <c r="E3482" t="s">
        <v>150</v>
      </c>
      <c r="F3482" t="s">
        <v>9918</v>
      </c>
      <c r="G3482" t="s">
        <v>152</v>
      </c>
      <c r="H3482" t="s">
        <v>153</v>
      </c>
      <c r="I3482" t="s">
        <v>136</v>
      </c>
      <c r="J3482" t="s">
        <v>137</v>
      </c>
      <c r="K3482" t="s">
        <v>138</v>
      </c>
      <c r="L3482" t="s">
        <v>9919</v>
      </c>
      <c r="M3482" t="s">
        <v>9920</v>
      </c>
      <c r="N3482">
        <v>4.6150000000000002</v>
      </c>
      <c r="O3482">
        <v>0</v>
      </c>
      <c r="P3482">
        <v>0</v>
      </c>
      <c r="Q3482">
        <v>0</v>
      </c>
      <c r="R3482">
        <v>0</v>
      </c>
      <c r="S3482">
        <v>1</v>
      </c>
      <c r="T3482">
        <v>0</v>
      </c>
      <c r="U3482">
        <v>1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42.768401206704588</v>
      </c>
      <c r="AB3482">
        <v>0</v>
      </c>
      <c r="AC3482">
        <v>358.93365624984244</v>
      </c>
      <c r="AD3482">
        <v>0</v>
      </c>
      <c r="AE3482">
        <v>401.70205745654704</v>
      </c>
    </row>
    <row r="3483" spans="1:31" x14ac:dyDescent="0.3">
      <c r="A3483">
        <v>2715993</v>
      </c>
      <c r="B3483">
        <v>1</v>
      </c>
      <c r="C3483" t="s">
        <v>81</v>
      </c>
      <c r="D3483" t="s">
        <v>112</v>
      </c>
      <c r="E3483" t="s">
        <v>156</v>
      </c>
      <c r="F3483" t="s">
        <v>9921</v>
      </c>
      <c r="G3483" t="s">
        <v>300</v>
      </c>
      <c r="H3483" t="s">
        <v>153</v>
      </c>
      <c r="I3483" t="s">
        <v>136</v>
      </c>
      <c r="J3483" t="s">
        <v>137</v>
      </c>
      <c r="K3483" t="s">
        <v>210</v>
      </c>
      <c r="L3483" t="s">
        <v>9922</v>
      </c>
      <c r="M3483" t="s">
        <v>9923</v>
      </c>
      <c r="N3483">
        <v>0.76777777700000005</v>
      </c>
      <c r="O3483">
        <v>0</v>
      </c>
      <c r="P3483">
        <v>1858</v>
      </c>
      <c r="Q3483">
        <v>0</v>
      </c>
      <c r="R3483">
        <v>0</v>
      </c>
      <c r="S3483">
        <v>0</v>
      </c>
      <c r="T3483">
        <v>142</v>
      </c>
      <c r="U3483">
        <v>0</v>
      </c>
      <c r="V3483">
        <v>0</v>
      </c>
      <c r="W3483">
        <v>0</v>
      </c>
      <c r="X3483">
        <v>226.07232554550183</v>
      </c>
      <c r="Y3483">
        <v>0</v>
      </c>
      <c r="Z3483">
        <v>0</v>
      </c>
      <c r="AA3483">
        <v>0</v>
      </c>
      <c r="AB3483">
        <v>80.027569048535881</v>
      </c>
      <c r="AC3483">
        <v>0</v>
      </c>
      <c r="AD3483">
        <v>0</v>
      </c>
      <c r="AE3483">
        <v>306.09989459403772</v>
      </c>
    </row>
    <row r="3484" spans="1:31" x14ac:dyDescent="0.3">
      <c r="A3484">
        <v>2716657</v>
      </c>
      <c r="B3484">
        <v>1</v>
      </c>
      <c r="C3484" t="s">
        <v>81</v>
      </c>
      <c r="D3484" t="s">
        <v>122</v>
      </c>
      <c r="E3484" t="s">
        <v>145</v>
      </c>
      <c r="F3484" t="s">
        <v>9924</v>
      </c>
      <c r="G3484" t="s">
        <v>181</v>
      </c>
      <c r="H3484" t="s">
        <v>135</v>
      </c>
      <c r="I3484" t="s">
        <v>136</v>
      </c>
      <c r="J3484" t="s">
        <v>137</v>
      </c>
      <c r="K3484" t="s">
        <v>138</v>
      </c>
      <c r="L3484" t="s">
        <v>9925</v>
      </c>
      <c r="M3484" t="s">
        <v>9926</v>
      </c>
      <c r="N3484">
        <v>1.672222222</v>
      </c>
      <c r="O3484">
        <v>0</v>
      </c>
      <c r="P3484">
        <v>2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0.82007259197570004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0.82007259197570004</v>
      </c>
    </row>
    <row r="3485" spans="1:31" x14ac:dyDescent="0.3">
      <c r="A3485">
        <v>2715947</v>
      </c>
      <c r="B3485">
        <v>1</v>
      </c>
      <c r="C3485" t="s">
        <v>80</v>
      </c>
      <c r="D3485" t="s">
        <v>96</v>
      </c>
      <c r="E3485" t="s">
        <v>150</v>
      </c>
      <c r="F3485" t="s">
        <v>9927</v>
      </c>
      <c r="G3485" t="s">
        <v>152</v>
      </c>
      <c r="H3485" t="s">
        <v>153</v>
      </c>
      <c r="I3485" t="s">
        <v>136</v>
      </c>
      <c r="J3485" t="s">
        <v>137</v>
      </c>
      <c r="K3485" t="s">
        <v>138</v>
      </c>
      <c r="L3485" t="s">
        <v>9928</v>
      </c>
      <c r="M3485" t="s">
        <v>9929</v>
      </c>
      <c r="N3485">
        <v>1.616666666</v>
      </c>
      <c r="O3485">
        <v>1</v>
      </c>
      <c r="P3485">
        <v>1110</v>
      </c>
      <c r="Q3485">
        <v>1</v>
      </c>
      <c r="R3485">
        <v>0</v>
      </c>
      <c r="S3485">
        <v>3</v>
      </c>
      <c r="T3485">
        <v>49</v>
      </c>
      <c r="U3485">
        <v>0</v>
      </c>
      <c r="V3485">
        <v>0</v>
      </c>
      <c r="W3485">
        <v>3.8473101693620362</v>
      </c>
      <c r="X3485">
        <v>238.98249928101083</v>
      </c>
      <c r="Y3485">
        <v>0</v>
      </c>
      <c r="Z3485">
        <v>0</v>
      </c>
      <c r="AA3485">
        <v>36.520246386330371</v>
      </c>
      <c r="AB3485">
        <v>89.752008743872338</v>
      </c>
      <c r="AC3485">
        <v>0</v>
      </c>
      <c r="AD3485">
        <v>0</v>
      </c>
      <c r="AE3485">
        <v>369.10206458057559</v>
      </c>
    </row>
    <row r="3486" spans="1:31" x14ac:dyDescent="0.3">
      <c r="A3486">
        <v>2715884</v>
      </c>
      <c r="B3486">
        <v>1</v>
      </c>
      <c r="C3486" t="s">
        <v>81</v>
      </c>
      <c r="D3486" t="s">
        <v>119</v>
      </c>
      <c r="E3486" t="s">
        <v>156</v>
      </c>
      <c r="F3486" t="s">
        <v>9930</v>
      </c>
      <c r="G3486" t="s">
        <v>185</v>
      </c>
      <c r="H3486" t="s">
        <v>153</v>
      </c>
      <c r="I3486" t="s">
        <v>136</v>
      </c>
      <c r="J3486" t="s">
        <v>137</v>
      </c>
      <c r="K3486" t="s">
        <v>138</v>
      </c>
      <c r="L3486" t="s">
        <v>9931</v>
      </c>
      <c r="M3486" t="s">
        <v>9932</v>
      </c>
      <c r="N3486">
        <v>1.4430555549999999</v>
      </c>
      <c r="O3486">
        <v>0</v>
      </c>
      <c r="P3486">
        <v>231</v>
      </c>
      <c r="Q3486">
        <v>18</v>
      </c>
      <c r="R3486">
        <v>19</v>
      </c>
      <c r="S3486">
        <v>1</v>
      </c>
      <c r="T3486">
        <v>11</v>
      </c>
      <c r="U3486">
        <v>0</v>
      </c>
      <c r="V3486">
        <v>0</v>
      </c>
      <c r="W3486">
        <v>0</v>
      </c>
      <c r="X3486">
        <v>51.000857262081851</v>
      </c>
      <c r="Y3486">
        <v>6.6773926715293079</v>
      </c>
      <c r="Z3486">
        <v>5.9521743724231886</v>
      </c>
      <c r="AA3486">
        <v>0.23410908924604665</v>
      </c>
      <c r="AB3486">
        <v>8.1863280843532351</v>
      </c>
      <c r="AC3486">
        <v>0</v>
      </c>
      <c r="AD3486">
        <v>0</v>
      </c>
      <c r="AE3486">
        <v>72.050861479633625</v>
      </c>
    </row>
    <row r="3487" spans="1:31" x14ac:dyDescent="0.3">
      <c r="A3487">
        <v>2716431</v>
      </c>
      <c r="B3487">
        <v>1</v>
      </c>
      <c r="C3487" t="s">
        <v>80</v>
      </c>
      <c r="D3487" t="s">
        <v>96</v>
      </c>
      <c r="E3487" t="s">
        <v>150</v>
      </c>
      <c r="F3487" t="s">
        <v>9933</v>
      </c>
      <c r="G3487" t="s">
        <v>152</v>
      </c>
      <c r="H3487" t="s">
        <v>153</v>
      </c>
      <c r="I3487" t="s">
        <v>136</v>
      </c>
      <c r="J3487" t="s">
        <v>137</v>
      </c>
      <c r="K3487" t="s">
        <v>138</v>
      </c>
      <c r="L3487" t="s">
        <v>9934</v>
      </c>
      <c r="M3487" t="s">
        <v>9935</v>
      </c>
      <c r="N3487">
        <v>0.24444444400000001</v>
      </c>
      <c r="O3487">
        <v>0</v>
      </c>
      <c r="P3487">
        <v>1861</v>
      </c>
      <c r="Q3487">
        <v>0</v>
      </c>
      <c r="R3487">
        <v>25</v>
      </c>
      <c r="S3487">
        <v>2</v>
      </c>
      <c r="T3487">
        <v>280</v>
      </c>
      <c r="U3487">
        <v>0</v>
      </c>
      <c r="V3487">
        <v>0</v>
      </c>
      <c r="W3487">
        <v>0</v>
      </c>
      <c r="X3487">
        <v>115.37095518140585</v>
      </c>
      <c r="Y3487">
        <v>0</v>
      </c>
      <c r="Z3487">
        <v>1.0609304062895999</v>
      </c>
      <c r="AA3487">
        <v>0.33331722086666665</v>
      </c>
      <c r="AB3487">
        <v>99.047436036714018</v>
      </c>
      <c r="AC3487">
        <v>0</v>
      </c>
      <c r="AD3487">
        <v>0</v>
      </c>
      <c r="AE3487">
        <v>215.81263884527613</v>
      </c>
    </row>
    <row r="3488" spans="1:31" x14ac:dyDescent="0.3">
      <c r="A3488">
        <v>2716161</v>
      </c>
      <c r="B3488">
        <v>1</v>
      </c>
      <c r="C3488" t="s">
        <v>81</v>
      </c>
      <c r="D3488" t="s">
        <v>113</v>
      </c>
      <c r="E3488" t="s">
        <v>156</v>
      </c>
      <c r="F3488" t="s">
        <v>9936</v>
      </c>
      <c r="G3488" t="s">
        <v>185</v>
      </c>
      <c r="H3488" t="s">
        <v>153</v>
      </c>
      <c r="I3488" t="s">
        <v>136</v>
      </c>
      <c r="J3488" t="s">
        <v>137</v>
      </c>
      <c r="K3488" t="s">
        <v>138</v>
      </c>
      <c r="L3488" t="s">
        <v>9937</v>
      </c>
      <c r="M3488" t="s">
        <v>9938</v>
      </c>
      <c r="N3488">
        <v>1.372777777</v>
      </c>
      <c r="O3488">
        <v>0</v>
      </c>
      <c r="P3488">
        <v>107</v>
      </c>
      <c r="Q3488">
        <v>0</v>
      </c>
      <c r="R3488">
        <v>15</v>
      </c>
      <c r="S3488">
        <v>0</v>
      </c>
      <c r="T3488">
        <v>4</v>
      </c>
      <c r="U3488">
        <v>0</v>
      </c>
      <c r="V3488">
        <v>0</v>
      </c>
      <c r="W3488">
        <v>0</v>
      </c>
      <c r="X3488">
        <v>22.36015080670326</v>
      </c>
      <c r="Y3488">
        <v>0</v>
      </c>
      <c r="Z3488">
        <v>1.7606850269135832</v>
      </c>
      <c r="AA3488">
        <v>0</v>
      </c>
      <c r="AB3488">
        <v>0.48693049192590004</v>
      </c>
      <c r="AC3488">
        <v>0</v>
      </c>
      <c r="AD3488">
        <v>0</v>
      </c>
      <c r="AE3488">
        <v>24.607766325542745</v>
      </c>
    </row>
    <row r="3489" spans="1:31" x14ac:dyDescent="0.3">
      <c r="A3489">
        <v>2715829</v>
      </c>
      <c r="B3489">
        <v>1</v>
      </c>
      <c r="C3489" t="s">
        <v>80</v>
      </c>
      <c r="D3489" t="s">
        <v>93</v>
      </c>
      <c r="E3489" t="s">
        <v>150</v>
      </c>
      <c r="F3489" t="s">
        <v>9939</v>
      </c>
      <c r="G3489" t="s">
        <v>152</v>
      </c>
      <c r="H3489" t="s">
        <v>153</v>
      </c>
      <c r="I3489" t="s">
        <v>136</v>
      </c>
      <c r="J3489" t="s">
        <v>137</v>
      </c>
      <c r="K3489" t="s">
        <v>138</v>
      </c>
      <c r="L3489" t="s">
        <v>9940</v>
      </c>
      <c r="M3489" t="s">
        <v>9941</v>
      </c>
      <c r="N3489">
        <v>0.188611111</v>
      </c>
      <c r="O3489">
        <v>3</v>
      </c>
      <c r="P3489">
        <v>40</v>
      </c>
      <c r="Q3489">
        <v>78</v>
      </c>
      <c r="R3489">
        <v>403</v>
      </c>
      <c r="S3489">
        <v>18</v>
      </c>
      <c r="T3489">
        <v>104</v>
      </c>
      <c r="U3489">
        <v>0</v>
      </c>
      <c r="V3489">
        <v>0</v>
      </c>
      <c r="W3489">
        <v>1.3417895910779269</v>
      </c>
      <c r="X3489">
        <v>2.6025975405522397</v>
      </c>
      <c r="Y3489">
        <v>24.175619358201573</v>
      </c>
      <c r="Z3489">
        <v>37.658946785516264</v>
      </c>
      <c r="AA3489">
        <v>48.06840320839067</v>
      </c>
      <c r="AB3489">
        <v>14.550991242365621</v>
      </c>
      <c r="AC3489">
        <v>0</v>
      </c>
      <c r="AD3489">
        <v>0</v>
      </c>
      <c r="AE3489">
        <v>128.3983477261043</v>
      </c>
    </row>
    <row r="3490" spans="1:31" x14ac:dyDescent="0.3">
      <c r="A3490">
        <v>2716493</v>
      </c>
      <c r="B3490">
        <v>1</v>
      </c>
      <c r="C3490" t="s">
        <v>81</v>
      </c>
      <c r="D3490" t="s">
        <v>127</v>
      </c>
      <c r="E3490" t="s">
        <v>156</v>
      </c>
      <c r="F3490" t="s">
        <v>4738</v>
      </c>
      <c r="G3490" t="s">
        <v>185</v>
      </c>
      <c r="H3490" t="s">
        <v>153</v>
      </c>
      <c r="I3490" t="s">
        <v>136</v>
      </c>
      <c r="J3490" t="s">
        <v>137</v>
      </c>
      <c r="K3490" t="s">
        <v>138</v>
      </c>
      <c r="L3490" t="s">
        <v>9942</v>
      </c>
      <c r="M3490" t="s">
        <v>9747</v>
      </c>
      <c r="N3490">
        <v>6.0311111110000004</v>
      </c>
      <c r="O3490">
        <v>0</v>
      </c>
      <c r="P3490">
        <v>56</v>
      </c>
      <c r="Q3490">
        <v>0</v>
      </c>
      <c r="R3490">
        <v>11</v>
      </c>
      <c r="S3490">
        <v>0</v>
      </c>
      <c r="T3490">
        <v>4</v>
      </c>
      <c r="U3490">
        <v>0</v>
      </c>
      <c r="V3490">
        <v>0</v>
      </c>
      <c r="W3490">
        <v>0</v>
      </c>
      <c r="X3490">
        <v>58.805245413304156</v>
      </c>
      <c r="Y3490">
        <v>0</v>
      </c>
      <c r="Z3490">
        <v>6.893842803622829</v>
      </c>
      <c r="AA3490">
        <v>0</v>
      </c>
      <c r="AB3490">
        <v>6.9564160039178775</v>
      </c>
      <c r="AC3490">
        <v>0</v>
      </c>
      <c r="AD3490">
        <v>0</v>
      </c>
      <c r="AE3490">
        <v>72.655504220844861</v>
      </c>
    </row>
    <row r="3491" spans="1:31" x14ac:dyDescent="0.3">
      <c r="A3491">
        <v>2715806</v>
      </c>
      <c r="B3491">
        <v>1</v>
      </c>
      <c r="C3491" t="s">
        <v>81</v>
      </c>
      <c r="D3491" t="s">
        <v>127</v>
      </c>
      <c r="E3491" t="s">
        <v>213</v>
      </c>
      <c r="F3491" t="s">
        <v>9943</v>
      </c>
      <c r="G3491" t="s">
        <v>2928</v>
      </c>
      <c r="H3491" t="s">
        <v>153</v>
      </c>
      <c r="I3491" t="s">
        <v>136</v>
      </c>
      <c r="J3491" t="s">
        <v>137</v>
      </c>
      <c r="K3491" t="s">
        <v>138</v>
      </c>
      <c r="L3491" t="s">
        <v>9944</v>
      </c>
      <c r="M3491" t="s">
        <v>9945</v>
      </c>
      <c r="N3491">
        <v>7.2236111110000003</v>
      </c>
      <c r="O3491">
        <v>5</v>
      </c>
      <c r="P3491">
        <v>0</v>
      </c>
      <c r="Q3491">
        <v>32</v>
      </c>
      <c r="R3491">
        <v>0</v>
      </c>
      <c r="S3491">
        <v>6</v>
      </c>
      <c r="T3491">
        <v>0</v>
      </c>
      <c r="U3491">
        <v>2</v>
      </c>
      <c r="V3491">
        <v>0</v>
      </c>
      <c r="W3491">
        <v>6.6100019447499987</v>
      </c>
      <c r="X3491">
        <v>0</v>
      </c>
      <c r="Y3491">
        <v>8.9217698576733913</v>
      </c>
      <c r="Z3491">
        <v>0</v>
      </c>
      <c r="AA3491">
        <v>124.34067887626834</v>
      </c>
      <c r="AB3491">
        <v>0</v>
      </c>
      <c r="AC3491">
        <v>461.02976475121511</v>
      </c>
      <c r="AD3491">
        <v>0</v>
      </c>
      <c r="AE3491">
        <v>600.90221542990685</v>
      </c>
    </row>
    <row r="3492" spans="1:31" x14ac:dyDescent="0.3">
      <c r="A3492">
        <v>2715875</v>
      </c>
      <c r="B3492">
        <v>1</v>
      </c>
      <c r="C3492" t="s">
        <v>80</v>
      </c>
      <c r="D3492" t="s">
        <v>97</v>
      </c>
      <c r="E3492" t="s">
        <v>150</v>
      </c>
      <c r="F3492" t="s">
        <v>4232</v>
      </c>
      <c r="G3492" t="s">
        <v>209</v>
      </c>
      <c r="H3492" t="s">
        <v>153</v>
      </c>
      <c r="I3492" t="s">
        <v>136</v>
      </c>
      <c r="J3492" t="s">
        <v>137</v>
      </c>
      <c r="K3492" t="s">
        <v>210</v>
      </c>
      <c r="L3492" t="s">
        <v>9946</v>
      </c>
      <c r="M3492" t="s">
        <v>9947</v>
      </c>
      <c r="N3492">
        <v>0.88055555500000005</v>
      </c>
      <c r="O3492">
        <v>1</v>
      </c>
      <c r="P3492">
        <v>3168</v>
      </c>
      <c r="Q3492">
        <v>0</v>
      </c>
      <c r="R3492">
        <v>46</v>
      </c>
      <c r="S3492">
        <v>0</v>
      </c>
      <c r="T3492">
        <v>302</v>
      </c>
      <c r="U3492">
        <v>1</v>
      </c>
      <c r="V3492">
        <v>0</v>
      </c>
      <c r="W3492">
        <v>4.27819848956028</v>
      </c>
      <c r="X3492">
        <v>493.27717840352329</v>
      </c>
      <c r="Y3492">
        <v>0</v>
      </c>
      <c r="Z3492">
        <v>14.651272032395084</v>
      </c>
      <c r="AA3492">
        <v>0</v>
      </c>
      <c r="AB3492">
        <v>284.89223639510556</v>
      </c>
      <c r="AC3492">
        <v>13.945714360767738</v>
      </c>
      <c r="AD3492">
        <v>0</v>
      </c>
      <c r="AE3492">
        <v>811.044599681352</v>
      </c>
    </row>
    <row r="3493" spans="1:31" x14ac:dyDescent="0.3">
      <c r="A3493">
        <v>2715952</v>
      </c>
      <c r="B3493">
        <v>1</v>
      </c>
      <c r="C3493" t="s">
        <v>80</v>
      </c>
      <c r="D3493" t="s">
        <v>100</v>
      </c>
      <c r="E3493" t="s">
        <v>150</v>
      </c>
      <c r="F3493" t="s">
        <v>3800</v>
      </c>
      <c r="G3493" t="s">
        <v>170</v>
      </c>
      <c r="H3493" t="s">
        <v>153</v>
      </c>
      <c r="I3493" t="s">
        <v>136</v>
      </c>
      <c r="J3493" t="s">
        <v>137</v>
      </c>
      <c r="K3493" t="s">
        <v>138</v>
      </c>
      <c r="L3493" t="s">
        <v>9948</v>
      </c>
      <c r="M3493" t="s">
        <v>9949</v>
      </c>
      <c r="N3493">
        <v>0.58361111099999996</v>
      </c>
      <c r="O3493">
        <v>8</v>
      </c>
      <c r="P3493">
        <v>1098</v>
      </c>
      <c r="Q3493">
        <v>25</v>
      </c>
      <c r="R3493">
        <v>384</v>
      </c>
      <c r="S3493">
        <v>12</v>
      </c>
      <c r="T3493">
        <v>220</v>
      </c>
      <c r="U3493">
        <v>3</v>
      </c>
      <c r="V3493">
        <v>0</v>
      </c>
      <c r="W3493">
        <v>1.6427872201348301</v>
      </c>
      <c r="X3493">
        <v>116.16683725228008</v>
      </c>
      <c r="Y3493">
        <v>5.1238108099446391</v>
      </c>
      <c r="Z3493">
        <v>54.810472876040528</v>
      </c>
      <c r="AA3493">
        <v>44.723740617785481</v>
      </c>
      <c r="AB3493">
        <v>82.258174157219685</v>
      </c>
      <c r="AC3493">
        <v>200.28899871983143</v>
      </c>
      <c r="AD3493">
        <v>0</v>
      </c>
      <c r="AE3493">
        <v>505.01482165323671</v>
      </c>
    </row>
    <row r="3494" spans="1:31" x14ac:dyDescent="0.3">
      <c r="A3494">
        <v>2716539</v>
      </c>
      <c r="B3494">
        <v>1</v>
      </c>
      <c r="C3494" t="s">
        <v>80</v>
      </c>
      <c r="D3494" t="s">
        <v>108</v>
      </c>
      <c r="E3494" t="s">
        <v>200</v>
      </c>
      <c r="F3494" t="s">
        <v>9950</v>
      </c>
      <c r="G3494" t="s">
        <v>543</v>
      </c>
      <c r="H3494" t="s">
        <v>135</v>
      </c>
      <c r="I3494" t="s">
        <v>136</v>
      </c>
      <c r="J3494" t="s">
        <v>137</v>
      </c>
      <c r="K3494" t="s">
        <v>138</v>
      </c>
      <c r="L3494" t="s">
        <v>9951</v>
      </c>
      <c r="M3494" t="s">
        <v>9952</v>
      </c>
      <c r="N3494">
        <v>1.1983333329999999</v>
      </c>
      <c r="O3494">
        <v>0</v>
      </c>
      <c r="P3494">
        <v>6</v>
      </c>
      <c r="Q3494">
        <v>0</v>
      </c>
      <c r="R3494">
        <v>0</v>
      </c>
      <c r="S3494">
        <v>0</v>
      </c>
      <c r="T3494">
        <v>6</v>
      </c>
      <c r="U3494">
        <v>0</v>
      </c>
      <c r="V3494">
        <v>0</v>
      </c>
      <c r="W3494">
        <v>0</v>
      </c>
      <c r="X3494">
        <v>0.72269517486639168</v>
      </c>
      <c r="Y3494">
        <v>0</v>
      </c>
      <c r="Z3494">
        <v>0</v>
      </c>
      <c r="AA3494">
        <v>0</v>
      </c>
      <c r="AB3494">
        <v>3.1995807030493757</v>
      </c>
      <c r="AC3494">
        <v>0</v>
      </c>
      <c r="AD3494">
        <v>0</v>
      </c>
      <c r="AE3494">
        <v>3.9222758779157676</v>
      </c>
    </row>
    <row r="3495" spans="1:31" x14ac:dyDescent="0.3">
      <c r="A3495">
        <v>2715852</v>
      </c>
      <c r="B3495">
        <v>1</v>
      </c>
      <c r="C3495" t="s">
        <v>80</v>
      </c>
      <c r="D3495" t="s">
        <v>88</v>
      </c>
      <c r="E3495" t="s">
        <v>132</v>
      </c>
      <c r="F3495" t="s">
        <v>9953</v>
      </c>
      <c r="G3495" t="s">
        <v>300</v>
      </c>
      <c r="H3495" t="s">
        <v>135</v>
      </c>
      <c r="I3495" t="s">
        <v>136</v>
      </c>
      <c r="J3495" t="s">
        <v>137</v>
      </c>
      <c r="K3495" t="s">
        <v>210</v>
      </c>
      <c r="L3495" t="s">
        <v>9954</v>
      </c>
      <c r="M3495" t="s">
        <v>9955</v>
      </c>
      <c r="N3495">
        <v>2.244722222</v>
      </c>
      <c r="O3495">
        <v>0</v>
      </c>
      <c r="P3495">
        <v>357</v>
      </c>
      <c r="Q3495">
        <v>0</v>
      </c>
      <c r="R3495">
        <v>0</v>
      </c>
      <c r="S3495">
        <v>0</v>
      </c>
      <c r="T3495">
        <v>16</v>
      </c>
      <c r="U3495">
        <v>0</v>
      </c>
      <c r="V3495">
        <v>0</v>
      </c>
      <c r="W3495">
        <v>0</v>
      </c>
      <c r="X3495">
        <v>141.2267743790629</v>
      </c>
      <c r="Y3495">
        <v>0</v>
      </c>
      <c r="Z3495">
        <v>0</v>
      </c>
      <c r="AA3495">
        <v>0</v>
      </c>
      <c r="AB3495">
        <v>16.760279538470336</v>
      </c>
      <c r="AC3495">
        <v>0</v>
      </c>
      <c r="AD3495">
        <v>0</v>
      </c>
      <c r="AE3495">
        <v>157.98705391753325</v>
      </c>
    </row>
    <row r="3496" spans="1:31" x14ac:dyDescent="0.3">
      <c r="A3496">
        <v>2716854</v>
      </c>
      <c r="B3496">
        <v>1</v>
      </c>
      <c r="C3496" t="s">
        <v>80</v>
      </c>
      <c r="D3496" t="s">
        <v>85</v>
      </c>
      <c r="E3496" t="s">
        <v>145</v>
      </c>
      <c r="F3496" t="s">
        <v>9956</v>
      </c>
      <c r="G3496" t="s">
        <v>181</v>
      </c>
      <c r="H3496" t="s">
        <v>135</v>
      </c>
      <c r="I3496" t="s">
        <v>136</v>
      </c>
      <c r="J3496" t="s">
        <v>137</v>
      </c>
      <c r="K3496" t="s">
        <v>138</v>
      </c>
      <c r="L3496" t="s">
        <v>9957</v>
      </c>
      <c r="M3496" t="s">
        <v>9958</v>
      </c>
      <c r="N3496">
        <v>3.571388888</v>
      </c>
      <c r="O3496">
        <v>0</v>
      </c>
      <c r="P3496">
        <v>6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3.8975291643774987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3.8975291643774987</v>
      </c>
    </row>
    <row r="3497" spans="1:31" x14ac:dyDescent="0.3">
      <c r="A3497">
        <v>2716167</v>
      </c>
      <c r="B3497">
        <v>1</v>
      </c>
      <c r="C3497" t="s">
        <v>80</v>
      </c>
      <c r="D3497" t="s">
        <v>82</v>
      </c>
      <c r="E3497" t="s">
        <v>161</v>
      </c>
      <c r="F3497" t="s">
        <v>9959</v>
      </c>
      <c r="G3497" t="s">
        <v>163</v>
      </c>
      <c r="H3497" t="s">
        <v>135</v>
      </c>
      <c r="I3497" t="s">
        <v>136</v>
      </c>
      <c r="J3497" t="s">
        <v>137</v>
      </c>
      <c r="K3497" t="s">
        <v>138</v>
      </c>
      <c r="L3497" t="s">
        <v>9960</v>
      </c>
      <c r="M3497" t="s">
        <v>9961</v>
      </c>
      <c r="N3497">
        <v>4.284444444</v>
      </c>
      <c r="O3497">
        <v>0</v>
      </c>
      <c r="P3497">
        <v>189</v>
      </c>
      <c r="Q3497">
        <v>0</v>
      </c>
      <c r="R3497">
        <v>0</v>
      </c>
      <c r="S3497">
        <v>0</v>
      </c>
      <c r="T3497">
        <v>16</v>
      </c>
      <c r="U3497">
        <v>0</v>
      </c>
      <c r="V3497">
        <v>0</v>
      </c>
      <c r="W3497">
        <v>0</v>
      </c>
      <c r="X3497">
        <v>138.34602742994079</v>
      </c>
      <c r="Y3497">
        <v>0</v>
      </c>
      <c r="Z3497">
        <v>0</v>
      </c>
      <c r="AA3497">
        <v>0</v>
      </c>
      <c r="AB3497">
        <v>29.036335911325768</v>
      </c>
      <c r="AC3497">
        <v>0</v>
      </c>
      <c r="AD3497">
        <v>0</v>
      </c>
      <c r="AE3497">
        <v>167.38236334126657</v>
      </c>
    </row>
    <row r="3498" spans="1:31" x14ac:dyDescent="0.3">
      <c r="A3498">
        <v>2716662</v>
      </c>
      <c r="B3498">
        <v>1</v>
      </c>
      <c r="C3498" t="s">
        <v>80</v>
      </c>
      <c r="D3498" t="s">
        <v>85</v>
      </c>
      <c r="E3498" t="s">
        <v>161</v>
      </c>
      <c r="F3498" t="s">
        <v>9962</v>
      </c>
      <c r="G3498" t="s">
        <v>163</v>
      </c>
      <c r="H3498" t="s">
        <v>135</v>
      </c>
      <c r="I3498" t="s">
        <v>136</v>
      </c>
      <c r="J3498" t="s">
        <v>137</v>
      </c>
      <c r="K3498" t="s">
        <v>138</v>
      </c>
      <c r="L3498" t="s">
        <v>9963</v>
      </c>
      <c r="M3498" t="s">
        <v>9964</v>
      </c>
      <c r="N3498">
        <v>2.352222222</v>
      </c>
      <c r="O3498">
        <v>0</v>
      </c>
      <c r="P3498">
        <v>436</v>
      </c>
      <c r="Q3498">
        <v>0</v>
      </c>
      <c r="R3498">
        <v>0</v>
      </c>
      <c r="S3498">
        <v>0</v>
      </c>
      <c r="T3498">
        <v>13</v>
      </c>
      <c r="U3498">
        <v>0</v>
      </c>
      <c r="V3498">
        <v>0</v>
      </c>
      <c r="W3498">
        <v>0</v>
      </c>
      <c r="X3498">
        <v>229.10104260655129</v>
      </c>
      <c r="Y3498">
        <v>0</v>
      </c>
      <c r="Z3498">
        <v>0</v>
      </c>
      <c r="AA3498">
        <v>0</v>
      </c>
      <c r="AB3498">
        <v>26.048049623832441</v>
      </c>
      <c r="AC3498">
        <v>0</v>
      </c>
      <c r="AD3498">
        <v>0</v>
      </c>
      <c r="AE3498">
        <v>255.14909223038373</v>
      </c>
    </row>
    <row r="3499" spans="1:31" x14ac:dyDescent="0.3">
      <c r="A3499">
        <v>2716831</v>
      </c>
      <c r="B3499">
        <v>1</v>
      </c>
      <c r="C3499" t="s">
        <v>81</v>
      </c>
      <c r="D3499" t="s">
        <v>118</v>
      </c>
      <c r="E3499" t="s">
        <v>145</v>
      </c>
      <c r="F3499" t="s">
        <v>9965</v>
      </c>
      <c r="G3499" t="s">
        <v>230</v>
      </c>
      <c r="H3499" t="s">
        <v>135</v>
      </c>
      <c r="I3499" t="s">
        <v>136</v>
      </c>
      <c r="J3499" t="s">
        <v>137</v>
      </c>
      <c r="K3499" t="s">
        <v>138</v>
      </c>
      <c r="L3499" t="s">
        <v>9966</v>
      </c>
      <c r="M3499" t="s">
        <v>9967</v>
      </c>
      <c r="N3499">
        <v>0.84111111100000002</v>
      </c>
      <c r="O3499">
        <v>0</v>
      </c>
      <c r="P3499">
        <v>3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0.5148385772120333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0.5148385772120333</v>
      </c>
    </row>
    <row r="3500" spans="1:31" x14ac:dyDescent="0.3">
      <c r="A3500">
        <v>2715998</v>
      </c>
      <c r="B3500">
        <v>1</v>
      </c>
      <c r="C3500" t="s">
        <v>81</v>
      </c>
      <c r="D3500" t="s">
        <v>112</v>
      </c>
      <c r="E3500" t="s">
        <v>145</v>
      </c>
      <c r="F3500" t="s">
        <v>9968</v>
      </c>
      <c r="G3500" t="s">
        <v>230</v>
      </c>
      <c r="H3500" t="s">
        <v>135</v>
      </c>
      <c r="I3500" t="s">
        <v>136</v>
      </c>
      <c r="J3500" t="s">
        <v>137</v>
      </c>
      <c r="K3500" t="s">
        <v>138</v>
      </c>
      <c r="L3500" t="s">
        <v>9969</v>
      </c>
      <c r="M3500" t="s">
        <v>9970</v>
      </c>
      <c r="N3500">
        <v>2.2997222220000002</v>
      </c>
      <c r="O3500">
        <v>0</v>
      </c>
      <c r="P3500">
        <v>1</v>
      </c>
      <c r="Q3500">
        <v>0</v>
      </c>
      <c r="R3500">
        <v>0</v>
      </c>
      <c r="S3500">
        <v>0</v>
      </c>
      <c r="T3500">
        <v>1</v>
      </c>
      <c r="U3500">
        <v>0</v>
      </c>
      <c r="V3500">
        <v>0</v>
      </c>
      <c r="W3500">
        <v>0</v>
      </c>
      <c r="X3500">
        <v>6.6807951241020014E-2</v>
      </c>
      <c r="Y3500">
        <v>0</v>
      </c>
      <c r="Z3500">
        <v>0</v>
      </c>
      <c r="AA3500">
        <v>0</v>
      </c>
      <c r="AB3500">
        <v>0.41016027502576585</v>
      </c>
      <c r="AC3500">
        <v>0</v>
      </c>
      <c r="AD3500">
        <v>0</v>
      </c>
      <c r="AE3500">
        <v>0.47696822626678587</v>
      </c>
    </row>
    <row r="3501" spans="1:31" x14ac:dyDescent="0.3">
      <c r="A3501">
        <v>2716562</v>
      </c>
      <c r="B3501">
        <v>1</v>
      </c>
      <c r="C3501" t="s">
        <v>80</v>
      </c>
      <c r="D3501" t="s">
        <v>83</v>
      </c>
      <c r="E3501" t="s">
        <v>145</v>
      </c>
      <c r="F3501" t="s">
        <v>9971</v>
      </c>
      <c r="G3501" t="s">
        <v>181</v>
      </c>
      <c r="H3501" t="s">
        <v>135</v>
      </c>
      <c r="I3501" t="s">
        <v>136</v>
      </c>
      <c r="J3501" t="s">
        <v>137</v>
      </c>
      <c r="K3501" t="s">
        <v>138</v>
      </c>
      <c r="L3501" t="s">
        <v>9972</v>
      </c>
      <c r="M3501" t="s">
        <v>9973</v>
      </c>
      <c r="N3501">
        <v>1.898055555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1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2.4542319657074998</v>
      </c>
      <c r="AC3501">
        <v>0</v>
      </c>
      <c r="AD3501">
        <v>0</v>
      </c>
      <c r="AE3501">
        <v>2.4542319657074998</v>
      </c>
    </row>
    <row r="3502" spans="1:31" x14ac:dyDescent="0.3">
      <c r="A3502">
        <v>2716685</v>
      </c>
      <c r="B3502">
        <v>1</v>
      </c>
      <c r="C3502" t="s">
        <v>80</v>
      </c>
      <c r="D3502" t="s">
        <v>95</v>
      </c>
      <c r="E3502" t="s">
        <v>173</v>
      </c>
      <c r="F3502" t="s">
        <v>9974</v>
      </c>
      <c r="G3502" t="s">
        <v>170</v>
      </c>
      <c r="H3502" t="s">
        <v>153</v>
      </c>
      <c r="I3502" t="s">
        <v>136</v>
      </c>
      <c r="J3502" t="s">
        <v>137</v>
      </c>
      <c r="K3502" t="s">
        <v>138</v>
      </c>
      <c r="L3502" t="s">
        <v>9975</v>
      </c>
      <c r="M3502" t="s">
        <v>9976</v>
      </c>
      <c r="N3502">
        <v>2.2252777770000001</v>
      </c>
      <c r="O3502">
        <v>10</v>
      </c>
      <c r="P3502">
        <v>185</v>
      </c>
      <c r="Q3502">
        <v>0</v>
      </c>
      <c r="R3502">
        <v>13</v>
      </c>
      <c r="S3502">
        <v>10</v>
      </c>
      <c r="T3502">
        <v>27</v>
      </c>
      <c r="U3502">
        <v>1</v>
      </c>
      <c r="V3502">
        <v>0</v>
      </c>
      <c r="W3502">
        <v>47.149717245982401</v>
      </c>
      <c r="X3502">
        <v>81.627129661708139</v>
      </c>
      <c r="Y3502">
        <v>0</v>
      </c>
      <c r="Z3502">
        <v>2.080225845064414</v>
      </c>
      <c r="AA3502">
        <v>166.76363072503406</v>
      </c>
      <c r="AB3502">
        <v>28.778571025716143</v>
      </c>
      <c r="AC3502">
        <v>171.64654464459636</v>
      </c>
      <c r="AD3502">
        <v>0</v>
      </c>
      <c r="AE3502">
        <v>498.04581914810149</v>
      </c>
    </row>
    <row r="3503" spans="1:31" x14ac:dyDescent="0.3">
      <c r="A3503">
        <v>2716717</v>
      </c>
      <c r="B3503">
        <v>2</v>
      </c>
      <c r="C3503" t="s">
        <v>80</v>
      </c>
      <c r="D3503" t="s">
        <v>90</v>
      </c>
      <c r="E3503" t="s">
        <v>132</v>
      </c>
      <c r="F3503" t="s">
        <v>9977</v>
      </c>
      <c r="G3503" t="s">
        <v>163</v>
      </c>
      <c r="H3503" t="s">
        <v>135</v>
      </c>
      <c r="I3503" t="s">
        <v>136</v>
      </c>
      <c r="J3503" t="s">
        <v>137</v>
      </c>
      <c r="K3503" t="s">
        <v>138</v>
      </c>
      <c r="L3503" t="s">
        <v>9567</v>
      </c>
      <c r="M3503" t="s">
        <v>9978</v>
      </c>
      <c r="N3503">
        <v>0.88777777700000005</v>
      </c>
      <c r="O3503">
        <v>0</v>
      </c>
      <c r="P3503">
        <v>643</v>
      </c>
      <c r="Q3503">
        <v>0</v>
      </c>
      <c r="R3503">
        <v>0</v>
      </c>
      <c r="S3503">
        <v>0</v>
      </c>
      <c r="T3503">
        <v>191</v>
      </c>
      <c r="U3503">
        <v>0</v>
      </c>
      <c r="V3503">
        <v>0</v>
      </c>
      <c r="W3503">
        <v>0</v>
      </c>
      <c r="X3503">
        <v>122.62403463386728</v>
      </c>
      <c r="Y3503">
        <v>0</v>
      </c>
      <c r="Z3503">
        <v>0</v>
      </c>
      <c r="AA3503">
        <v>0</v>
      </c>
      <c r="AB3503">
        <v>146.50470813522432</v>
      </c>
      <c r="AC3503">
        <v>0</v>
      </c>
      <c r="AD3503">
        <v>0</v>
      </c>
      <c r="AE3503">
        <v>269.12874276909162</v>
      </c>
    </row>
    <row r="3504" spans="1:31" x14ac:dyDescent="0.3">
      <c r="A3504">
        <v>2716430</v>
      </c>
      <c r="B3504">
        <v>1</v>
      </c>
      <c r="C3504" t="s">
        <v>80</v>
      </c>
      <c r="D3504" t="s">
        <v>104</v>
      </c>
      <c r="E3504" t="s">
        <v>150</v>
      </c>
      <c r="F3504" t="s">
        <v>8951</v>
      </c>
      <c r="G3504" t="s">
        <v>152</v>
      </c>
      <c r="H3504" t="s">
        <v>153</v>
      </c>
      <c r="I3504" t="s">
        <v>136</v>
      </c>
      <c r="J3504" t="s">
        <v>137</v>
      </c>
      <c r="K3504" t="s">
        <v>138</v>
      </c>
      <c r="L3504" t="s">
        <v>9979</v>
      </c>
      <c r="M3504" t="s">
        <v>9980</v>
      </c>
      <c r="N3504">
        <v>1.6788888879999999</v>
      </c>
      <c r="O3504">
        <v>105</v>
      </c>
      <c r="P3504">
        <v>6733</v>
      </c>
      <c r="Q3504">
        <v>106</v>
      </c>
      <c r="R3504">
        <v>188</v>
      </c>
      <c r="S3504">
        <v>37</v>
      </c>
      <c r="T3504">
        <v>941</v>
      </c>
      <c r="U3504">
        <v>7</v>
      </c>
      <c r="V3504">
        <v>1</v>
      </c>
      <c r="W3504">
        <v>43.005238398593931</v>
      </c>
      <c r="X3504">
        <v>2191.9084133291231</v>
      </c>
      <c r="Y3504">
        <v>156.05136005699313</v>
      </c>
      <c r="Z3504">
        <v>39.276461201189306</v>
      </c>
      <c r="AA3504">
        <v>96.034948691576588</v>
      </c>
      <c r="AB3504">
        <v>761.37334161929175</v>
      </c>
      <c r="AC3504">
        <v>1543.5847984107149</v>
      </c>
      <c r="AD3504">
        <v>0</v>
      </c>
      <c r="AE3504">
        <v>4831.2345617074825</v>
      </c>
    </row>
    <row r="3505" spans="1:31" x14ac:dyDescent="0.3">
      <c r="A3505">
        <v>2716184</v>
      </c>
      <c r="B3505">
        <v>1</v>
      </c>
      <c r="C3505" t="s">
        <v>80</v>
      </c>
      <c r="D3505" t="s">
        <v>107</v>
      </c>
      <c r="E3505" t="s">
        <v>200</v>
      </c>
      <c r="F3505" t="s">
        <v>9981</v>
      </c>
      <c r="G3505" t="s">
        <v>543</v>
      </c>
      <c r="H3505" t="s">
        <v>135</v>
      </c>
      <c r="I3505" t="s">
        <v>136</v>
      </c>
      <c r="J3505" t="s">
        <v>137</v>
      </c>
      <c r="K3505" t="s">
        <v>138</v>
      </c>
      <c r="L3505" t="s">
        <v>9982</v>
      </c>
      <c r="M3505" t="s">
        <v>9983</v>
      </c>
      <c r="N3505">
        <v>2.8180555549999999</v>
      </c>
      <c r="O3505">
        <v>0</v>
      </c>
      <c r="P3505">
        <v>122</v>
      </c>
      <c r="Q3505">
        <v>0</v>
      </c>
      <c r="R3505">
        <v>0</v>
      </c>
      <c r="S3505">
        <v>0</v>
      </c>
      <c r="T3505">
        <v>7</v>
      </c>
      <c r="U3505">
        <v>0</v>
      </c>
      <c r="V3505">
        <v>0</v>
      </c>
      <c r="W3505">
        <v>0</v>
      </c>
      <c r="X3505">
        <v>72.229261969826311</v>
      </c>
      <c r="Y3505">
        <v>0</v>
      </c>
      <c r="Z3505">
        <v>0</v>
      </c>
      <c r="AA3505">
        <v>0</v>
      </c>
      <c r="AB3505">
        <v>22.406827722222779</v>
      </c>
      <c r="AC3505">
        <v>0</v>
      </c>
      <c r="AD3505">
        <v>0</v>
      </c>
      <c r="AE3505">
        <v>94.636089692049097</v>
      </c>
    </row>
    <row r="3506" spans="1:31" x14ac:dyDescent="0.3">
      <c r="A3506">
        <v>2716476</v>
      </c>
      <c r="B3506">
        <v>1</v>
      </c>
      <c r="C3506" t="s">
        <v>80</v>
      </c>
      <c r="D3506" t="s">
        <v>90</v>
      </c>
      <c r="E3506" t="s">
        <v>145</v>
      </c>
      <c r="F3506" t="s">
        <v>9984</v>
      </c>
      <c r="G3506" t="s">
        <v>181</v>
      </c>
      <c r="H3506" t="s">
        <v>135</v>
      </c>
      <c r="I3506" t="s">
        <v>136</v>
      </c>
      <c r="J3506" t="s">
        <v>137</v>
      </c>
      <c r="K3506" t="s">
        <v>138</v>
      </c>
      <c r="L3506" t="s">
        <v>9985</v>
      </c>
      <c r="M3506" t="s">
        <v>9986</v>
      </c>
      <c r="N3506">
        <v>2.7011111109999999</v>
      </c>
      <c r="O3506">
        <v>0</v>
      </c>
      <c r="P3506">
        <v>1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0.69264167415625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0.69264167415625</v>
      </c>
    </row>
    <row r="3507" spans="1:31" x14ac:dyDescent="0.3">
      <c r="A3507">
        <v>2715938</v>
      </c>
      <c r="B3507">
        <v>1</v>
      </c>
      <c r="C3507" t="s">
        <v>80</v>
      </c>
      <c r="D3507" t="s">
        <v>96</v>
      </c>
      <c r="E3507" t="s">
        <v>150</v>
      </c>
      <c r="F3507" t="s">
        <v>9933</v>
      </c>
      <c r="G3507" t="s">
        <v>152</v>
      </c>
      <c r="H3507" t="s">
        <v>153</v>
      </c>
      <c r="I3507" t="s">
        <v>136</v>
      </c>
      <c r="J3507" t="s">
        <v>137</v>
      </c>
      <c r="K3507" t="s">
        <v>138</v>
      </c>
      <c r="L3507" t="s">
        <v>9987</v>
      </c>
      <c r="M3507" t="s">
        <v>9988</v>
      </c>
      <c r="N3507">
        <v>1.0677777770000001</v>
      </c>
      <c r="O3507">
        <v>0</v>
      </c>
      <c r="P3507">
        <v>1887</v>
      </c>
      <c r="Q3507">
        <v>2</v>
      </c>
      <c r="R3507">
        <v>65</v>
      </c>
      <c r="S3507">
        <v>3</v>
      </c>
      <c r="T3507">
        <v>308</v>
      </c>
      <c r="U3507">
        <v>0</v>
      </c>
      <c r="V3507">
        <v>0</v>
      </c>
      <c r="W3507">
        <v>0</v>
      </c>
      <c r="X3507">
        <v>532.56090879996952</v>
      </c>
      <c r="Y3507">
        <v>28.127602975807662</v>
      </c>
      <c r="Z3507">
        <v>18.274050055854335</v>
      </c>
      <c r="AA3507">
        <v>52.596857218269506</v>
      </c>
      <c r="AB3507">
        <v>481.57612088416226</v>
      </c>
      <c r="AC3507">
        <v>0</v>
      </c>
      <c r="AD3507">
        <v>0</v>
      </c>
      <c r="AE3507">
        <v>1113.1355399340632</v>
      </c>
    </row>
    <row r="3508" spans="1:31" x14ac:dyDescent="0.3">
      <c r="A3508">
        <v>2716579</v>
      </c>
      <c r="B3508">
        <v>1</v>
      </c>
      <c r="C3508" t="s">
        <v>80</v>
      </c>
      <c r="D3508" t="s">
        <v>88</v>
      </c>
      <c r="E3508" t="s">
        <v>145</v>
      </c>
      <c r="F3508" t="s">
        <v>9989</v>
      </c>
      <c r="G3508" t="s">
        <v>230</v>
      </c>
      <c r="H3508" t="s">
        <v>135</v>
      </c>
      <c r="I3508" t="s">
        <v>136</v>
      </c>
      <c r="J3508" t="s">
        <v>137</v>
      </c>
      <c r="K3508" t="s">
        <v>138</v>
      </c>
      <c r="L3508" t="s">
        <v>9990</v>
      </c>
      <c r="M3508" t="s">
        <v>9991</v>
      </c>
      <c r="N3508">
        <v>2.1958333329999999</v>
      </c>
      <c r="O3508">
        <v>0</v>
      </c>
      <c r="P3508">
        <v>1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0.29221965079006668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0.29221965079006668</v>
      </c>
    </row>
    <row r="3509" spans="1:31" x14ac:dyDescent="0.3">
      <c r="A3509">
        <v>2715872</v>
      </c>
      <c r="B3509">
        <v>1</v>
      </c>
      <c r="C3509" t="s">
        <v>80</v>
      </c>
      <c r="D3509" t="s">
        <v>95</v>
      </c>
      <c r="E3509" t="s">
        <v>200</v>
      </c>
      <c r="F3509" t="s">
        <v>9992</v>
      </c>
      <c r="G3509" t="s">
        <v>209</v>
      </c>
      <c r="H3509" t="s">
        <v>135</v>
      </c>
      <c r="I3509" t="s">
        <v>136</v>
      </c>
      <c r="J3509" t="s">
        <v>137</v>
      </c>
      <c r="K3509" t="s">
        <v>210</v>
      </c>
      <c r="L3509" t="s">
        <v>9993</v>
      </c>
      <c r="M3509" t="s">
        <v>9401</v>
      </c>
      <c r="N3509">
        <v>1.487777777</v>
      </c>
      <c r="O3509">
        <v>0</v>
      </c>
      <c r="P3509">
        <v>35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6.1367651610444254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6.1367651610444254</v>
      </c>
    </row>
    <row r="3510" spans="1:31" x14ac:dyDescent="0.3">
      <c r="A3510">
        <v>2716393</v>
      </c>
      <c r="B3510">
        <v>1</v>
      </c>
      <c r="C3510" t="s">
        <v>80</v>
      </c>
      <c r="D3510" t="s">
        <v>95</v>
      </c>
      <c r="E3510" t="s">
        <v>213</v>
      </c>
      <c r="F3510" t="s">
        <v>9994</v>
      </c>
      <c r="G3510" t="s">
        <v>152</v>
      </c>
      <c r="H3510" t="s">
        <v>153</v>
      </c>
      <c r="I3510" t="s">
        <v>136</v>
      </c>
      <c r="J3510" t="s">
        <v>137</v>
      </c>
      <c r="K3510" t="s">
        <v>138</v>
      </c>
      <c r="L3510" t="s">
        <v>9995</v>
      </c>
      <c r="M3510" t="s">
        <v>9996</v>
      </c>
      <c r="N3510">
        <v>0.74888888799999997</v>
      </c>
      <c r="O3510">
        <v>5</v>
      </c>
      <c r="P3510">
        <v>403</v>
      </c>
      <c r="Q3510">
        <v>8</v>
      </c>
      <c r="R3510">
        <v>1</v>
      </c>
      <c r="S3510">
        <v>38</v>
      </c>
      <c r="T3510">
        <v>18</v>
      </c>
      <c r="U3510">
        <v>4</v>
      </c>
      <c r="V3510">
        <v>0</v>
      </c>
      <c r="W3510">
        <v>2.2274728623642992</v>
      </c>
      <c r="X3510">
        <v>59.419905313268494</v>
      </c>
      <c r="Y3510">
        <v>54.810658101266696</v>
      </c>
      <c r="Z3510">
        <v>1.6445463733117682</v>
      </c>
      <c r="AA3510">
        <v>336.49083674565605</v>
      </c>
      <c r="AB3510">
        <v>7.8882455474091477</v>
      </c>
      <c r="AC3510">
        <v>258.11695665468164</v>
      </c>
      <c r="AD3510">
        <v>0</v>
      </c>
      <c r="AE3510">
        <v>720.59862159795807</v>
      </c>
    </row>
    <row r="3511" spans="1:31" x14ac:dyDescent="0.3">
      <c r="A3511">
        <v>2715958</v>
      </c>
      <c r="B3511">
        <v>1</v>
      </c>
      <c r="C3511" t="s">
        <v>80</v>
      </c>
      <c r="D3511" t="s">
        <v>97</v>
      </c>
      <c r="E3511" t="s">
        <v>150</v>
      </c>
      <c r="F3511" t="s">
        <v>6378</v>
      </c>
      <c r="G3511" t="s">
        <v>152</v>
      </c>
      <c r="H3511" t="s">
        <v>153</v>
      </c>
      <c r="I3511" t="s">
        <v>136</v>
      </c>
      <c r="J3511" t="s">
        <v>137</v>
      </c>
      <c r="K3511" t="s">
        <v>138</v>
      </c>
      <c r="L3511" t="s">
        <v>9997</v>
      </c>
      <c r="M3511" t="s">
        <v>9998</v>
      </c>
      <c r="N3511">
        <v>0.74750000000000005</v>
      </c>
      <c r="O3511">
        <v>1</v>
      </c>
      <c r="P3511">
        <v>218</v>
      </c>
      <c r="Q3511">
        <v>1</v>
      </c>
      <c r="R3511">
        <v>3</v>
      </c>
      <c r="S3511">
        <v>5</v>
      </c>
      <c r="T3511">
        <v>27</v>
      </c>
      <c r="U3511">
        <v>0</v>
      </c>
      <c r="V3511">
        <v>0</v>
      </c>
      <c r="W3511">
        <v>6.0890326794093319</v>
      </c>
      <c r="X3511">
        <v>26.118911802345394</v>
      </c>
      <c r="Y3511">
        <v>0.4017521396</v>
      </c>
      <c r="Z3511">
        <v>0.49278532476770498</v>
      </c>
      <c r="AA3511">
        <v>52.024972431478936</v>
      </c>
      <c r="AB3511">
        <v>10.469137805379242</v>
      </c>
      <c r="AC3511">
        <v>0</v>
      </c>
      <c r="AD3511">
        <v>0</v>
      </c>
      <c r="AE3511">
        <v>95.596592182980615</v>
      </c>
    </row>
    <row r="3512" spans="1:31" x14ac:dyDescent="0.3">
      <c r="A3512">
        <v>2716207</v>
      </c>
      <c r="B3512">
        <v>1</v>
      </c>
      <c r="C3512" t="s">
        <v>80</v>
      </c>
      <c r="D3512" t="s">
        <v>103</v>
      </c>
      <c r="E3512" t="s">
        <v>156</v>
      </c>
      <c r="F3512" t="s">
        <v>4912</v>
      </c>
      <c r="G3512" t="s">
        <v>152</v>
      </c>
      <c r="H3512" t="s">
        <v>153</v>
      </c>
      <c r="I3512" t="s">
        <v>136</v>
      </c>
      <c r="J3512" t="s">
        <v>137</v>
      </c>
      <c r="K3512" t="s">
        <v>138</v>
      </c>
      <c r="L3512" t="s">
        <v>9999</v>
      </c>
      <c r="M3512" t="s">
        <v>10000</v>
      </c>
      <c r="N3512">
        <v>1.250555555</v>
      </c>
      <c r="O3512">
        <v>0</v>
      </c>
      <c r="P3512">
        <v>694</v>
      </c>
      <c r="Q3512">
        <v>0</v>
      </c>
      <c r="R3512">
        <v>4</v>
      </c>
      <c r="S3512">
        <v>0</v>
      </c>
      <c r="T3512">
        <v>31</v>
      </c>
      <c r="U3512">
        <v>0</v>
      </c>
      <c r="V3512">
        <v>0</v>
      </c>
      <c r="W3512">
        <v>0</v>
      </c>
      <c r="X3512">
        <v>178.66535027647393</v>
      </c>
      <c r="Y3512">
        <v>0</v>
      </c>
      <c r="Z3512">
        <v>0.13621858158969002</v>
      </c>
      <c r="AA3512">
        <v>0</v>
      </c>
      <c r="AB3512">
        <v>45.755961960579256</v>
      </c>
      <c r="AC3512">
        <v>0</v>
      </c>
      <c r="AD3512">
        <v>0</v>
      </c>
      <c r="AE3512">
        <v>224.55753081864287</v>
      </c>
    </row>
    <row r="3513" spans="1:31" x14ac:dyDescent="0.3">
      <c r="A3513">
        <v>2716350</v>
      </c>
      <c r="B3513">
        <v>1</v>
      </c>
      <c r="C3513" t="s">
        <v>81</v>
      </c>
      <c r="D3513" t="s">
        <v>117</v>
      </c>
      <c r="E3513" t="s">
        <v>156</v>
      </c>
      <c r="F3513" t="s">
        <v>10001</v>
      </c>
      <c r="G3513" t="s">
        <v>185</v>
      </c>
      <c r="H3513" t="s">
        <v>153</v>
      </c>
      <c r="I3513" t="s">
        <v>136</v>
      </c>
      <c r="J3513" t="s">
        <v>137</v>
      </c>
      <c r="K3513" t="s">
        <v>138</v>
      </c>
      <c r="L3513" t="s">
        <v>10002</v>
      </c>
      <c r="M3513" t="s">
        <v>10003</v>
      </c>
      <c r="N3513">
        <v>1.5438888879999999</v>
      </c>
      <c r="O3513">
        <v>0</v>
      </c>
      <c r="P3513">
        <v>103</v>
      </c>
      <c r="Q3513">
        <v>0</v>
      </c>
      <c r="R3513">
        <v>0</v>
      </c>
      <c r="S3513">
        <v>0</v>
      </c>
      <c r="T3513">
        <v>1</v>
      </c>
      <c r="U3513">
        <v>0</v>
      </c>
      <c r="V3513">
        <v>0</v>
      </c>
      <c r="W3513">
        <v>0</v>
      </c>
      <c r="X3513">
        <v>13.932456995123012</v>
      </c>
      <c r="Y3513">
        <v>0</v>
      </c>
      <c r="Z3513">
        <v>0</v>
      </c>
      <c r="AA3513">
        <v>0</v>
      </c>
      <c r="AB3513">
        <v>2.24310515635</v>
      </c>
      <c r="AC3513">
        <v>0</v>
      </c>
      <c r="AD3513">
        <v>0</v>
      </c>
      <c r="AE3513">
        <v>16.175562151473013</v>
      </c>
    </row>
    <row r="3514" spans="1:31" x14ac:dyDescent="0.3">
      <c r="A3514">
        <v>2716874</v>
      </c>
      <c r="B3514">
        <v>1</v>
      </c>
      <c r="C3514" t="s">
        <v>80</v>
      </c>
      <c r="D3514" t="s">
        <v>103</v>
      </c>
      <c r="E3514" t="s">
        <v>150</v>
      </c>
      <c r="F3514" t="s">
        <v>3647</v>
      </c>
      <c r="G3514" t="s">
        <v>152</v>
      </c>
      <c r="H3514" t="s">
        <v>153</v>
      </c>
      <c r="I3514" t="s">
        <v>136</v>
      </c>
      <c r="J3514" t="s">
        <v>137</v>
      </c>
      <c r="K3514" t="s">
        <v>138</v>
      </c>
      <c r="L3514" t="s">
        <v>10004</v>
      </c>
      <c r="M3514" t="s">
        <v>10005</v>
      </c>
      <c r="N3514">
        <v>4.233055555</v>
      </c>
      <c r="O3514">
        <v>0</v>
      </c>
      <c r="P3514">
        <v>3</v>
      </c>
      <c r="Q3514">
        <v>9</v>
      </c>
      <c r="R3514">
        <v>51</v>
      </c>
      <c r="S3514">
        <v>9</v>
      </c>
      <c r="T3514">
        <v>7</v>
      </c>
      <c r="U3514">
        <v>0</v>
      </c>
      <c r="V3514">
        <v>0</v>
      </c>
      <c r="W3514">
        <v>0</v>
      </c>
      <c r="X3514">
        <v>2.8914254997006354</v>
      </c>
      <c r="Y3514">
        <v>70.624022724566871</v>
      </c>
      <c r="Z3514">
        <v>170.99414533647686</v>
      </c>
      <c r="AA3514">
        <v>43.901699326365815</v>
      </c>
      <c r="AB3514">
        <v>16.97207454974248</v>
      </c>
      <c r="AC3514">
        <v>0</v>
      </c>
      <c r="AD3514">
        <v>0</v>
      </c>
      <c r="AE3514">
        <v>305.38336743685267</v>
      </c>
    </row>
    <row r="3515" spans="1:31" x14ac:dyDescent="0.3">
      <c r="A3515">
        <v>2715855</v>
      </c>
      <c r="B3515">
        <v>1</v>
      </c>
      <c r="C3515" t="s">
        <v>80</v>
      </c>
      <c r="D3515" t="s">
        <v>99</v>
      </c>
      <c r="E3515" t="s">
        <v>132</v>
      </c>
      <c r="F3515" t="s">
        <v>7139</v>
      </c>
      <c r="G3515" t="s">
        <v>209</v>
      </c>
      <c r="H3515" t="s">
        <v>135</v>
      </c>
      <c r="I3515" t="s">
        <v>136</v>
      </c>
      <c r="J3515" t="s">
        <v>137</v>
      </c>
      <c r="K3515" t="s">
        <v>210</v>
      </c>
      <c r="L3515" t="s">
        <v>10006</v>
      </c>
      <c r="M3515" t="s">
        <v>10007</v>
      </c>
      <c r="N3515">
        <v>1.9936111110000001</v>
      </c>
      <c r="O3515">
        <v>0</v>
      </c>
      <c r="P3515">
        <v>127</v>
      </c>
      <c r="Q3515">
        <v>0</v>
      </c>
      <c r="R3515">
        <v>1</v>
      </c>
      <c r="S3515">
        <v>0</v>
      </c>
      <c r="T3515">
        <v>15</v>
      </c>
      <c r="U3515">
        <v>0</v>
      </c>
      <c r="V3515">
        <v>1</v>
      </c>
      <c r="W3515">
        <v>0</v>
      </c>
      <c r="X3515">
        <v>28.108208916113927</v>
      </c>
      <c r="Y3515">
        <v>0</v>
      </c>
      <c r="Z3515">
        <v>0.20826397896856752</v>
      </c>
      <c r="AA3515">
        <v>0</v>
      </c>
      <c r="AB3515">
        <v>14.179670738288898</v>
      </c>
      <c r="AC3515">
        <v>0</v>
      </c>
      <c r="AD3515">
        <v>7.4053176535677618</v>
      </c>
      <c r="AE3515">
        <v>49.901461286939153</v>
      </c>
    </row>
    <row r="3516" spans="1:31" x14ac:dyDescent="0.3">
      <c r="A3516">
        <v>2716519</v>
      </c>
      <c r="B3516">
        <v>1</v>
      </c>
      <c r="C3516" t="s">
        <v>81</v>
      </c>
      <c r="D3516" t="s">
        <v>121</v>
      </c>
      <c r="E3516" t="s">
        <v>145</v>
      </c>
      <c r="F3516" t="s">
        <v>10008</v>
      </c>
      <c r="G3516" t="s">
        <v>181</v>
      </c>
      <c r="H3516" t="s">
        <v>135</v>
      </c>
      <c r="I3516" t="s">
        <v>136</v>
      </c>
      <c r="J3516" t="s">
        <v>137</v>
      </c>
      <c r="K3516" t="s">
        <v>138</v>
      </c>
      <c r="L3516" t="s">
        <v>10009</v>
      </c>
      <c r="M3516" t="s">
        <v>10010</v>
      </c>
      <c r="N3516">
        <v>6.1816666659999999</v>
      </c>
      <c r="O3516">
        <v>0</v>
      </c>
      <c r="P3516">
        <v>2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1.5135245683884402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1.5135245683884402</v>
      </c>
    </row>
    <row r="3517" spans="1:31" x14ac:dyDescent="0.3">
      <c r="A3517">
        <v>2716118</v>
      </c>
      <c r="B3517">
        <v>1</v>
      </c>
      <c r="C3517" t="s">
        <v>81</v>
      </c>
      <c r="D3517" t="s">
        <v>121</v>
      </c>
      <c r="E3517" t="s">
        <v>213</v>
      </c>
      <c r="F3517" t="s">
        <v>9069</v>
      </c>
      <c r="G3517" t="s">
        <v>152</v>
      </c>
      <c r="H3517" t="s">
        <v>153</v>
      </c>
      <c r="I3517" t="s">
        <v>136</v>
      </c>
      <c r="J3517" t="s">
        <v>137</v>
      </c>
      <c r="K3517" t="s">
        <v>138</v>
      </c>
      <c r="L3517" t="s">
        <v>10011</v>
      </c>
      <c r="M3517" t="s">
        <v>10012</v>
      </c>
      <c r="N3517">
        <v>0.329166666</v>
      </c>
      <c r="O3517">
        <v>3</v>
      </c>
      <c r="P3517">
        <v>293</v>
      </c>
      <c r="Q3517">
        <v>4</v>
      </c>
      <c r="R3517">
        <v>37</v>
      </c>
      <c r="S3517">
        <v>3</v>
      </c>
      <c r="T3517">
        <v>15</v>
      </c>
      <c r="U3517">
        <v>0</v>
      </c>
      <c r="V3517">
        <v>0</v>
      </c>
      <c r="W3517">
        <v>3.1475251325939997</v>
      </c>
      <c r="X3517">
        <v>11.320781629934695</v>
      </c>
      <c r="Y3517">
        <v>7.2106622495416008</v>
      </c>
      <c r="Z3517">
        <v>1.1183420345544999</v>
      </c>
      <c r="AA3517">
        <v>10.301985559095126</v>
      </c>
      <c r="AB3517">
        <v>3.4878594333129747</v>
      </c>
      <c r="AC3517">
        <v>0</v>
      </c>
      <c r="AD3517">
        <v>0</v>
      </c>
      <c r="AE3517">
        <v>36.587156039032905</v>
      </c>
    </row>
    <row r="3518" spans="1:31" x14ac:dyDescent="0.3">
      <c r="A3518">
        <v>2716705</v>
      </c>
      <c r="B3518">
        <v>1</v>
      </c>
      <c r="C3518" t="s">
        <v>80</v>
      </c>
      <c r="D3518" t="s">
        <v>94</v>
      </c>
      <c r="E3518" t="s">
        <v>161</v>
      </c>
      <c r="F3518" t="s">
        <v>10013</v>
      </c>
      <c r="G3518" t="s">
        <v>163</v>
      </c>
      <c r="H3518" t="s">
        <v>135</v>
      </c>
      <c r="I3518" t="s">
        <v>136</v>
      </c>
      <c r="J3518" t="s">
        <v>137</v>
      </c>
      <c r="K3518" t="s">
        <v>138</v>
      </c>
      <c r="L3518" t="s">
        <v>10014</v>
      </c>
      <c r="M3518" t="s">
        <v>10015</v>
      </c>
      <c r="N3518">
        <v>1.707222222</v>
      </c>
      <c r="O3518">
        <v>0</v>
      </c>
      <c r="P3518">
        <v>1</v>
      </c>
      <c r="Q3518">
        <v>0</v>
      </c>
      <c r="R3518">
        <v>1</v>
      </c>
      <c r="S3518">
        <v>0</v>
      </c>
      <c r="T3518">
        <v>1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0.17657808887060669</v>
      </c>
      <c r="AA3518">
        <v>0</v>
      </c>
      <c r="AB3518">
        <v>4.2255389316836672E-2</v>
      </c>
      <c r="AC3518">
        <v>0</v>
      </c>
      <c r="AD3518">
        <v>0</v>
      </c>
      <c r="AE3518">
        <v>0.21883347818744336</v>
      </c>
    </row>
    <row r="3519" spans="1:31" x14ac:dyDescent="0.3">
      <c r="A3519">
        <v>2716487</v>
      </c>
      <c r="B3519">
        <v>2</v>
      </c>
      <c r="C3519" t="s">
        <v>80</v>
      </c>
      <c r="D3519" t="s">
        <v>82</v>
      </c>
      <c r="E3519" t="s">
        <v>132</v>
      </c>
      <c r="F3519" t="s">
        <v>10016</v>
      </c>
      <c r="G3519" t="s">
        <v>409</v>
      </c>
      <c r="H3519" t="s">
        <v>135</v>
      </c>
      <c r="I3519" t="s">
        <v>136</v>
      </c>
      <c r="J3519" t="s">
        <v>137</v>
      </c>
      <c r="K3519" t="s">
        <v>138</v>
      </c>
      <c r="L3519" t="s">
        <v>9059</v>
      </c>
      <c r="M3519" t="s">
        <v>10017</v>
      </c>
      <c r="N3519">
        <v>0.85750000000000004</v>
      </c>
      <c r="O3519">
        <v>0</v>
      </c>
      <c r="P3519">
        <v>38</v>
      </c>
      <c r="Q3519">
        <v>0</v>
      </c>
      <c r="R3519">
        <v>0</v>
      </c>
      <c r="S3519">
        <v>0</v>
      </c>
      <c r="T3519">
        <v>9</v>
      </c>
      <c r="U3519">
        <v>0</v>
      </c>
      <c r="V3519">
        <v>0</v>
      </c>
      <c r="W3519">
        <v>0</v>
      </c>
      <c r="X3519">
        <v>8.2813119265626227</v>
      </c>
      <c r="Y3519">
        <v>0</v>
      </c>
      <c r="Z3519">
        <v>0</v>
      </c>
      <c r="AA3519">
        <v>0</v>
      </c>
      <c r="AB3519">
        <v>410.83050049231281</v>
      </c>
      <c r="AC3519">
        <v>0</v>
      </c>
      <c r="AD3519">
        <v>0</v>
      </c>
      <c r="AE3519">
        <v>419.11181241887545</v>
      </c>
    </row>
    <row r="3520" spans="1:31" x14ac:dyDescent="0.3">
      <c r="A3520">
        <v>2715995</v>
      </c>
      <c r="B3520">
        <v>1</v>
      </c>
      <c r="C3520" t="s">
        <v>80</v>
      </c>
      <c r="D3520" t="s">
        <v>94</v>
      </c>
      <c r="E3520" t="s">
        <v>150</v>
      </c>
      <c r="F3520" t="s">
        <v>3147</v>
      </c>
      <c r="G3520" t="s">
        <v>152</v>
      </c>
      <c r="H3520" t="s">
        <v>153</v>
      </c>
      <c r="I3520" t="s">
        <v>136</v>
      </c>
      <c r="J3520" t="s">
        <v>137</v>
      </c>
      <c r="K3520" t="s">
        <v>138</v>
      </c>
      <c r="L3520" t="s">
        <v>10018</v>
      </c>
      <c r="M3520" t="s">
        <v>10019</v>
      </c>
      <c r="N3520">
        <v>0.229444444</v>
      </c>
      <c r="O3520">
        <v>0</v>
      </c>
      <c r="P3520">
        <v>146</v>
      </c>
      <c r="Q3520">
        <v>1</v>
      </c>
      <c r="R3520">
        <v>7</v>
      </c>
      <c r="S3520">
        <v>13</v>
      </c>
      <c r="T3520">
        <v>20</v>
      </c>
      <c r="U3520">
        <v>4</v>
      </c>
      <c r="V3520">
        <v>0</v>
      </c>
      <c r="W3520">
        <v>0</v>
      </c>
      <c r="X3520">
        <v>5.1031432899075648</v>
      </c>
      <c r="Y3520">
        <v>46.801397726287398</v>
      </c>
      <c r="Z3520">
        <v>0.40541207796705003</v>
      </c>
      <c r="AA3520">
        <v>55.977417131614729</v>
      </c>
      <c r="AB3520">
        <v>4.7498495074820255</v>
      </c>
      <c r="AC3520">
        <v>426.29829885557035</v>
      </c>
      <c r="AD3520">
        <v>0</v>
      </c>
      <c r="AE3520">
        <v>539.33551858882913</v>
      </c>
    </row>
    <row r="3521" spans="1:31" x14ac:dyDescent="0.3">
      <c r="A3521">
        <v>2716868</v>
      </c>
      <c r="B3521">
        <v>1</v>
      </c>
      <c r="C3521" t="s">
        <v>80</v>
      </c>
      <c r="D3521" t="s">
        <v>86</v>
      </c>
      <c r="E3521" t="s">
        <v>161</v>
      </c>
      <c r="F3521" t="s">
        <v>9782</v>
      </c>
      <c r="G3521" t="s">
        <v>163</v>
      </c>
      <c r="H3521" t="s">
        <v>135</v>
      </c>
      <c r="I3521" t="s">
        <v>136</v>
      </c>
      <c r="J3521" t="s">
        <v>137</v>
      </c>
      <c r="K3521" t="s">
        <v>138</v>
      </c>
      <c r="L3521" t="s">
        <v>10020</v>
      </c>
      <c r="M3521" t="s">
        <v>10021</v>
      </c>
      <c r="N3521">
        <v>2.1841666659999999</v>
      </c>
      <c r="O3521">
        <v>0</v>
      </c>
      <c r="P3521">
        <v>59</v>
      </c>
      <c r="Q3521">
        <v>0</v>
      </c>
      <c r="R3521">
        <v>1</v>
      </c>
      <c r="S3521">
        <v>0</v>
      </c>
      <c r="T3521">
        <v>6</v>
      </c>
      <c r="U3521">
        <v>0</v>
      </c>
      <c r="V3521">
        <v>0</v>
      </c>
      <c r="W3521">
        <v>0</v>
      </c>
      <c r="X3521">
        <v>44.749299135376546</v>
      </c>
      <c r="Y3521">
        <v>0</v>
      </c>
      <c r="Z3521">
        <v>0.36912635022178164</v>
      </c>
      <c r="AA3521">
        <v>0</v>
      </c>
      <c r="AB3521">
        <v>3.3883442965191373</v>
      </c>
      <c r="AC3521">
        <v>0</v>
      </c>
      <c r="AD3521">
        <v>0</v>
      </c>
      <c r="AE3521">
        <v>48.506769782117466</v>
      </c>
    </row>
    <row r="3522" spans="1:31" x14ac:dyDescent="0.3">
      <c r="A3522">
        <v>2715895</v>
      </c>
      <c r="B3522">
        <v>1</v>
      </c>
      <c r="C3522" t="s">
        <v>80</v>
      </c>
      <c r="D3522" t="s">
        <v>100</v>
      </c>
      <c r="E3522" t="s">
        <v>156</v>
      </c>
      <c r="F3522" t="s">
        <v>10022</v>
      </c>
      <c r="G3522" t="s">
        <v>185</v>
      </c>
      <c r="H3522" t="s">
        <v>153</v>
      </c>
      <c r="I3522" t="s">
        <v>136</v>
      </c>
      <c r="J3522" t="s">
        <v>137</v>
      </c>
      <c r="K3522" t="s">
        <v>138</v>
      </c>
      <c r="L3522" t="s">
        <v>10023</v>
      </c>
      <c r="M3522" t="s">
        <v>10024</v>
      </c>
      <c r="N3522">
        <v>1.226111111</v>
      </c>
      <c r="O3522">
        <v>0</v>
      </c>
      <c r="P3522">
        <v>42</v>
      </c>
      <c r="Q3522">
        <v>0</v>
      </c>
      <c r="R3522">
        <v>50</v>
      </c>
      <c r="S3522">
        <v>0</v>
      </c>
      <c r="T3522">
        <v>11</v>
      </c>
      <c r="U3522">
        <v>0</v>
      </c>
      <c r="V3522">
        <v>0</v>
      </c>
      <c r="W3522">
        <v>0</v>
      </c>
      <c r="X3522">
        <v>8.5317762425066164</v>
      </c>
      <c r="Y3522">
        <v>0</v>
      </c>
      <c r="Z3522">
        <v>14.947940040007738</v>
      </c>
      <c r="AA3522">
        <v>0</v>
      </c>
      <c r="AB3522">
        <v>13.9542601421802</v>
      </c>
      <c r="AC3522">
        <v>0</v>
      </c>
      <c r="AD3522">
        <v>0</v>
      </c>
      <c r="AE3522">
        <v>37.433976424694549</v>
      </c>
    </row>
    <row r="3523" spans="1:31" x14ac:dyDescent="0.3">
      <c r="A3523">
        <v>2716582</v>
      </c>
      <c r="B3523">
        <v>1</v>
      </c>
      <c r="C3523" t="s">
        <v>80</v>
      </c>
      <c r="D3523" t="s">
        <v>103</v>
      </c>
      <c r="E3523" t="s">
        <v>145</v>
      </c>
      <c r="F3523" t="s">
        <v>10025</v>
      </c>
      <c r="G3523" t="s">
        <v>230</v>
      </c>
      <c r="H3523" t="s">
        <v>135</v>
      </c>
      <c r="I3523" t="s">
        <v>136</v>
      </c>
      <c r="J3523" t="s">
        <v>137</v>
      </c>
      <c r="K3523" t="s">
        <v>138</v>
      </c>
      <c r="L3523" t="s">
        <v>10026</v>
      </c>
      <c r="M3523" t="s">
        <v>10027</v>
      </c>
      <c r="N3523">
        <v>8.3074999999999992</v>
      </c>
      <c r="O3523">
        <v>0</v>
      </c>
      <c r="P3523">
        <v>1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1.3665734089079333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1.3665734089079333</v>
      </c>
    </row>
    <row r="3524" spans="1:31" x14ac:dyDescent="0.3">
      <c r="A3524">
        <v>2715978</v>
      </c>
      <c r="B3524">
        <v>1</v>
      </c>
      <c r="C3524" t="s">
        <v>80</v>
      </c>
      <c r="D3524" t="s">
        <v>99</v>
      </c>
      <c r="E3524" t="s">
        <v>150</v>
      </c>
      <c r="F3524" t="s">
        <v>10028</v>
      </c>
      <c r="G3524" t="s">
        <v>152</v>
      </c>
      <c r="H3524" t="s">
        <v>153</v>
      </c>
      <c r="I3524" t="s">
        <v>136</v>
      </c>
      <c r="J3524" t="s">
        <v>137</v>
      </c>
      <c r="K3524" t="s">
        <v>138</v>
      </c>
      <c r="L3524" t="s">
        <v>10029</v>
      </c>
      <c r="M3524" t="s">
        <v>10030</v>
      </c>
      <c r="N3524">
        <v>0.171944444</v>
      </c>
      <c r="O3524">
        <v>15</v>
      </c>
      <c r="P3524">
        <v>13038</v>
      </c>
      <c r="Q3524">
        <v>16</v>
      </c>
      <c r="R3524">
        <v>336</v>
      </c>
      <c r="S3524">
        <v>58</v>
      </c>
      <c r="T3524">
        <v>1568</v>
      </c>
      <c r="U3524">
        <v>1</v>
      </c>
      <c r="V3524">
        <v>13</v>
      </c>
      <c r="W3524">
        <v>6.6553771897789655</v>
      </c>
      <c r="X3524">
        <v>322.85371280074855</v>
      </c>
      <c r="Y3524">
        <v>7.9309545990909349</v>
      </c>
      <c r="Z3524">
        <v>10.119427691720153</v>
      </c>
      <c r="AA3524">
        <v>119.7846317502467</v>
      </c>
      <c r="AB3524">
        <v>238.63906284452406</v>
      </c>
      <c r="AC3524">
        <v>30.236692462643546</v>
      </c>
      <c r="AD3524">
        <v>39.772249205993809</v>
      </c>
      <c r="AE3524">
        <v>775.99210854474677</v>
      </c>
    </row>
    <row r="3525" spans="1:31" x14ac:dyDescent="0.3">
      <c r="A3525">
        <v>2716722</v>
      </c>
      <c r="B3525">
        <v>1</v>
      </c>
      <c r="C3525" t="s">
        <v>80</v>
      </c>
      <c r="D3525" t="s">
        <v>88</v>
      </c>
      <c r="E3525" t="s">
        <v>145</v>
      </c>
      <c r="F3525" t="s">
        <v>3574</v>
      </c>
      <c r="G3525" t="s">
        <v>147</v>
      </c>
      <c r="H3525" t="s">
        <v>135</v>
      </c>
      <c r="I3525" t="s">
        <v>136</v>
      </c>
      <c r="J3525" t="s">
        <v>137</v>
      </c>
      <c r="K3525" t="s">
        <v>138</v>
      </c>
      <c r="L3525" t="s">
        <v>10031</v>
      </c>
      <c r="M3525" t="s">
        <v>10032</v>
      </c>
      <c r="N3525">
        <v>1.5625</v>
      </c>
      <c r="O3525">
        <v>0</v>
      </c>
      <c r="P3525">
        <v>5</v>
      </c>
      <c r="Q3525">
        <v>0</v>
      </c>
      <c r="R3525">
        <v>0</v>
      </c>
      <c r="S3525">
        <v>0</v>
      </c>
      <c r="T3525">
        <v>2</v>
      </c>
      <c r="U3525">
        <v>0</v>
      </c>
      <c r="V3525">
        <v>0</v>
      </c>
      <c r="W3525">
        <v>0</v>
      </c>
      <c r="X3525">
        <v>2.3374462983912001</v>
      </c>
      <c r="Y3525">
        <v>0</v>
      </c>
      <c r="Z3525">
        <v>0</v>
      </c>
      <c r="AA3525">
        <v>0</v>
      </c>
      <c r="AB3525">
        <v>1.9167930718059201</v>
      </c>
      <c r="AC3525">
        <v>0</v>
      </c>
      <c r="AD3525">
        <v>0</v>
      </c>
      <c r="AE3525">
        <v>4.2542393701971202</v>
      </c>
    </row>
    <row r="3526" spans="1:31" x14ac:dyDescent="0.3">
      <c r="A3526">
        <v>2716625</v>
      </c>
      <c r="B3526">
        <v>1</v>
      </c>
      <c r="C3526" t="s">
        <v>80</v>
      </c>
      <c r="D3526" t="s">
        <v>107</v>
      </c>
      <c r="E3526" t="s">
        <v>145</v>
      </c>
      <c r="F3526" t="s">
        <v>10033</v>
      </c>
      <c r="G3526" t="s">
        <v>181</v>
      </c>
      <c r="H3526" t="s">
        <v>135</v>
      </c>
      <c r="I3526" t="s">
        <v>136</v>
      </c>
      <c r="J3526" t="s">
        <v>137</v>
      </c>
      <c r="K3526" t="s">
        <v>138</v>
      </c>
      <c r="L3526" t="s">
        <v>10034</v>
      </c>
      <c r="M3526" t="s">
        <v>10035</v>
      </c>
      <c r="N3526">
        <v>4.5774999999999997</v>
      </c>
      <c r="O3526">
        <v>0</v>
      </c>
      <c r="P3526">
        <v>10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7.1794576811688602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7.1794576811688602</v>
      </c>
    </row>
    <row r="3527" spans="1:31" x14ac:dyDescent="0.3">
      <c r="A3527">
        <v>2716104</v>
      </c>
      <c r="B3527">
        <v>1</v>
      </c>
      <c r="C3527" t="s">
        <v>80</v>
      </c>
      <c r="D3527" t="s">
        <v>84</v>
      </c>
      <c r="E3527" t="s">
        <v>145</v>
      </c>
      <c r="F3527" t="s">
        <v>10036</v>
      </c>
      <c r="G3527" t="s">
        <v>181</v>
      </c>
      <c r="H3527" t="s">
        <v>135</v>
      </c>
      <c r="I3527" t="s">
        <v>136</v>
      </c>
      <c r="J3527" t="s">
        <v>137</v>
      </c>
      <c r="K3527" t="s">
        <v>138</v>
      </c>
      <c r="L3527" t="s">
        <v>10037</v>
      </c>
      <c r="M3527" t="s">
        <v>10038</v>
      </c>
      <c r="N3527">
        <v>7.4705555549999998</v>
      </c>
      <c r="O3527">
        <v>0</v>
      </c>
      <c r="P3527">
        <v>2</v>
      </c>
      <c r="Q3527">
        <v>0</v>
      </c>
      <c r="R3527">
        <v>0</v>
      </c>
      <c r="S3527">
        <v>0</v>
      </c>
      <c r="T3527">
        <v>1</v>
      </c>
      <c r="U3527">
        <v>0</v>
      </c>
      <c r="V3527">
        <v>0</v>
      </c>
      <c r="W3527">
        <v>0</v>
      </c>
      <c r="X3527">
        <v>1.4031492275763235</v>
      </c>
      <c r="Y3527">
        <v>0</v>
      </c>
      <c r="Z3527">
        <v>0</v>
      </c>
      <c r="AA3527">
        <v>0</v>
      </c>
      <c r="AB3527">
        <v>0.13486704118800003</v>
      </c>
      <c r="AC3527">
        <v>0</v>
      </c>
      <c r="AD3527">
        <v>0</v>
      </c>
      <c r="AE3527">
        <v>1.5380162687643235</v>
      </c>
    </row>
    <row r="3528" spans="1:31" x14ac:dyDescent="0.3">
      <c r="A3528">
        <v>2716602</v>
      </c>
      <c r="B3528">
        <v>1</v>
      </c>
      <c r="C3528" t="s">
        <v>80</v>
      </c>
      <c r="D3528" t="s">
        <v>100</v>
      </c>
      <c r="E3528" t="s">
        <v>213</v>
      </c>
      <c r="F3528" t="s">
        <v>620</v>
      </c>
      <c r="G3528" t="s">
        <v>152</v>
      </c>
      <c r="H3528" t="s">
        <v>153</v>
      </c>
      <c r="I3528" t="s">
        <v>136</v>
      </c>
      <c r="J3528" t="s">
        <v>137</v>
      </c>
      <c r="K3528" t="s">
        <v>138</v>
      </c>
      <c r="L3528" t="s">
        <v>10039</v>
      </c>
      <c r="M3528" t="s">
        <v>10040</v>
      </c>
      <c r="N3528">
        <v>1.413888888</v>
      </c>
      <c r="O3528">
        <v>1</v>
      </c>
      <c r="P3528">
        <v>29</v>
      </c>
      <c r="Q3528">
        <v>4</v>
      </c>
      <c r="R3528">
        <v>30</v>
      </c>
      <c r="S3528">
        <v>17</v>
      </c>
      <c r="T3528">
        <v>18</v>
      </c>
      <c r="U3528">
        <v>1</v>
      </c>
      <c r="V3528">
        <v>0</v>
      </c>
      <c r="W3528">
        <v>1.2294228696742884</v>
      </c>
      <c r="X3528">
        <v>10.488363382975846</v>
      </c>
      <c r="Y3528">
        <v>8.729270696196993</v>
      </c>
      <c r="Z3528">
        <v>6.9363388877237</v>
      </c>
      <c r="AA3528">
        <v>88.635159454142453</v>
      </c>
      <c r="AB3528">
        <v>22.285094124215487</v>
      </c>
      <c r="AC3528">
        <v>23.690501804440434</v>
      </c>
      <c r="AD3528">
        <v>0</v>
      </c>
      <c r="AE3528">
        <v>161.9941512193692</v>
      </c>
    </row>
    <row r="3529" spans="1:31" x14ac:dyDescent="0.3">
      <c r="A3529">
        <v>2716224</v>
      </c>
      <c r="B3529">
        <v>1</v>
      </c>
      <c r="C3529" t="s">
        <v>81</v>
      </c>
      <c r="D3529" t="s">
        <v>120</v>
      </c>
      <c r="E3529" t="s">
        <v>150</v>
      </c>
      <c r="F3529" t="s">
        <v>10041</v>
      </c>
      <c r="G3529" t="s">
        <v>152</v>
      </c>
      <c r="H3529" t="s">
        <v>153</v>
      </c>
      <c r="I3529" t="s">
        <v>136</v>
      </c>
      <c r="J3529" t="s">
        <v>137</v>
      </c>
      <c r="K3529" t="s">
        <v>138</v>
      </c>
      <c r="L3529" t="s">
        <v>10042</v>
      </c>
      <c r="M3529" t="s">
        <v>10043</v>
      </c>
      <c r="N3529">
        <v>6.25E-2</v>
      </c>
      <c r="O3529">
        <v>5</v>
      </c>
      <c r="P3529">
        <v>1836</v>
      </c>
      <c r="Q3529">
        <v>79</v>
      </c>
      <c r="R3529">
        <v>104</v>
      </c>
      <c r="S3529">
        <v>15</v>
      </c>
      <c r="T3529">
        <v>204</v>
      </c>
      <c r="U3529">
        <v>4</v>
      </c>
      <c r="V3529">
        <v>1</v>
      </c>
      <c r="W3529">
        <v>0.50275373667750001</v>
      </c>
      <c r="X3529">
        <v>19.486871439645775</v>
      </c>
      <c r="Y3529">
        <v>0.83763102859800009</v>
      </c>
      <c r="Z3529">
        <v>0.32330173421137509</v>
      </c>
      <c r="AA3529">
        <v>3.9417333308175002</v>
      </c>
      <c r="AB3529">
        <v>7.5833103943119395</v>
      </c>
      <c r="AC3529">
        <v>31.725173338207501</v>
      </c>
      <c r="AD3529">
        <v>5.3072847863999996E-2</v>
      </c>
      <c r="AE3529">
        <v>64.453847850333588</v>
      </c>
    </row>
    <row r="3530" spans="1:31" x14ac:dyDescent="0.3">
      <c r="A3530">
        <v>2715892</v>
      </c>
      <c r="B3530">
        <v>1</v>
      </c>
      <c r="C3530" t="s">
        <v>80</v>
      </c>
      <c r="D3530" t="s">
        <v>84</v>
      </c>
      <c r="E3530" t="s">
        <v>156</v>
      </c>
      <c r="F3530" t="s">
        <v>10044</v>
      </c>
      <c r="G3530" t="s">
        <v>300</v>
      </c>
      <c r="H3530" t="s">
        <v>153</v>
      </c>
      <c r="I3530" t="s">
        <v>136</v>
      </c>
      <c r="J3530" t="s">
        <v>137</v>
      </c>
      <c r="K3530" t="s">
        <v>210</v>
      </c>
      <c r="L3530" t="s">
        <v>10045</v>
      </c>
      <c r="M3530" t="s">
        <v>10046</v>
      </c>
      <c r="N3530">
        <v>3.9302777770000001</v>
      </c>
      <c r="O3530">
        <v>0</v>
      </c>
      <c r="P3530">
        <v>782</v>
      </c>
      <c r="Q3530">
        <v>0</v>
      </c>
      <c r="R3530">
        <v>0</v>
      </c>
      <c r="S3530">
        <v>0</v>
      </c>
      <c r="T3530">
        <v>757</v>
      </c>
      <c r="U3530">
        <v>0</v>
      </c>
      <c r="V3530">
        <v>6</v>
      </c>
      <c r="W3530">
        <v>0</v>
      </c>
      <c r="X3530">
        <v>624.22049361047948</v>
      </c>
      <c r="Y3530">
        <v>0</v>
      </c>
      <c r="Z3530">
        <v>0</v>
      </c>
      <c r="AA3530">
        <v>0</v>
      </c>
      <c r="AB3530">
        <v>2124.0584947252069</v>
      </c>
      <c r="AC3530">
        <v>0</v>
      </c>
      <c r="AD3530">
        <v>513.03882423903462</v>
      </c>
      <c r="AE3530">
        <v>3261.3178125747208</v>
      </c>
    </row>
    <row r="3531" spans="1:31" x14ac:dyDescent="0.3">
      <c r="A3531">
        <v>2716765</v>
      </c>
      <c r="B3531">
        <v>1</v>
      </c>
      <c r="C3531" t="s">
        <v>81</v>
      </c>
      <c r="D3531" t="s">
        <v>128</v>
      </c>
      <c r="E3531" t="s">
        <v>200</v>
      </c>
      <c r="F3531" t="s">
        <v>10047</v>
      </c>
      <c r="G3531" t="s">
        <v>163</v>
      </c>
      <c r="H3531" t="s">
        <v>135</v>
      </c>
      <c r="I3531" t="s">
        <v>136</v>
      </c>
      <c r="J3531" t="s">
        <v>137</v>
      </c>
      <c r="K3531" t="s">
        <v>138</v>
      </c>
      <c r="L3531" t="s">
        <v>10048</v>
      </c>
      <c r="M3531" t="s">
        <v>10049</v>
      </c>
      <c r="N3531">
        <v>3.539722222</v>
      </c>
      <c r="O3531">
        <v>0</v>
      </c>
      <c r="P3531">
        <v>9</v>
      </c>
      <c r="Q3531">
        <v>0</v>
      </c>
      <c r="R3531">
        <v>0</v>
      </c>
      <c r="S3531">
        <v>0</v>
      </c>
      <c r="T3531">
        <v>4</v>
      </c>
      <c r="U3531">
        <v>0</v>
      </c>
      <c r="V3531">
        <v>0</v>
      </c>
      <c r="W3531">
        <v>0</v>
      </c>
      <c r="X3531">
        <v>4.8096040901883343</v>
      </c>
      <c r="Y3531">
        <v>0</v>
      </c>
      <c r="Z3531">
        <v>0</v>
      </c>
      <c r="AA3531">
        <v>0</v>
      </c>
      <c r="AB3531">
        <v>3.2062617478225426</v>
      </c>
      <c r="AC3531">
        <v>0</v>
      </c>
      <c r="AD3531">
        <v>0</v>
      </c>
      <c r="AE3531">
        <v>8.0158658380108765</v>
      </c>
    </row>
    <row r="3532" spans="1:31" x14ac:dyDescent="0.3">
      <c r="A3532">
        <v>2716788</v>
      </c>
      <c r="B3532">
        <v>1</v>
      </c>
      <c r="C3532" t="s">
        <v>80</v>
      </c>
      <c r="D3532" t="s">
        <v>95</v>
      </c>
      <c r="E3532" t="s">
        <v>161</v>
      </c>
      <c r="F3532" t="s">
        <v>10050</v>
      </c>
      <c r="G3532" t="s">
        <v>170</v>
      </c>
      <c r="H3532" t="s">
        <v>135</v>
      </c>
      <c r="I3532" t="s">
        <v>136</v>
      </c>
      <c r="J3532" t="s">
        <v>137</v>
      </c>
      <c r="K3532" t="s">
        <v>138</v>
      </c>
      <c r="L3532" t="s">
        <v>10051</v>
      </c>
      <c r="M3532" t="s">
        <v>10052</v>
      </c>
      <c r="N3532">
        <v>1.6216666660000001</v>
      </c>
      <c r="O3532">
        <v>0</v>
      </c>
      <c r="P3532">
        <v>67</v>
      </c>
      <c r="Q3532">
        <v>0</v>
      </c>
      <c r="R3532">
        <v>0</v>
      </c>
      <c r="S3532">
        <v>0</v>
      </c>
      <c r="T3532">
        <v>5</v>
      </c>
      <c r="U3532">
        <v>0</v>
      </c>
      <c r="V3532">
        <v>0</v>
      </c>
      <c r="W3532">
        <v>0</v>
      </c>
      <c r="X3532">
        <v>4.1047422192184984</v>
      </c>
      <c r="Y3532">
        <v>0</v>
      </c>
      <c r="Z3532">
        <v>0</v>
      </c>
      <c r="AA3532">
        <v>0</v>
      </c>
      <c r="AB3532">
        <v>0.75714559458779251</v>
      </c>
      <c r="AC3532">
        <v>0</v>
      </c>
      <c r="AD3532">
        <v>0</v>
      </c>
      <c r="AE3532">
        <v>4.8618878138062911</v>
      </c>
    </row>
    <row r="3533" spans="1:31" x14ac:dyDescent="0.3">
      <c r="A3533">
        <v>2716124</v>
      </c>
      <c r="B3533">
        <v>1</v>
      </c>
      <c r="C3533" t="s">
        <v>80</v>
      </c>
      <c r="D3533" t="s">
        <v>83</v>
      </c>
      <c r="E3533" t="s">
        <v>145</v>
      </c>
      <c r="F3533" t="s">
        <v>10053</v>
      </c>
      <c r="G3533" t="s">
        <v>147</v>
      </c>
      <c r="H3533" t="s">
        <v>135</v>
      </c>
      <c r="I3533" t="s">
        <v>136</v>
      </c>
      <c r="J3533" t="s">
        <v>137</v>
      </c>
      <c r="K3533" t="s">
        <v>138</v>
      </c>
      <c r="L3533" t="s">
        <v>10054</v>
      </c>
      <c r="M3533" t="s">
        <v>10055</v>
      </c>
      <c r="N3533">
        <v>1.9488888879999999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38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33.863835786543994</v>
      </c>
      <c r="AC3533">
        <v>0</v>
      </c>
      <c r="AD3533">
        <v>0</v>
      </c>
      <c r="AE3533">
        <v>33.863835786543994</v>
      </c>
    </row>
    <row r="3534" spans="1:31" x14ac:dyDescent="0.3">
      <c r="A3534">
        <v>2715749</v>
      </c>
      <c r="B3534">
        <v>1</v>
      </c>
      <c r="C3534" t="s">
        <v>80</v>
      </c>
      <c r="D3534" t="s">
        <v>106</v>
      </c>
      <c r="E3534" t="s">
        <v>145</v>
      </c>
      <c r="F3534" t="s">
        <v>10056</v>
      </c>
      <c r="G3534" t="s">
        <v>147</v>
      </c>
      <c r="H3534" t="s">
        <v>135</v>
      </c>
      <c r="I3534" t="s">
        <v>136</v>
      </c>
      <c r="J3534" t="s">
        <v>137</v>
      </c>
      <c r="K3534" t="s">
        <v>138</v>
      </c>
      <c r="L3534" t="s">
        <v>10057</v>
      </c>
      <c r="M3534" t="s">
        <v>10058</v>
      </c>
      <c r="N3534">
        <v>1.108055555</v>
      </c>
      <c r="O3534">
        <v>0</v>
      </c>
      <c r="P3534">
        <v>4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0.45159659666479579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0.45159659666479579</v>
      </c>
    </row>
    <row r="3535" spans="1:31" x14ac:dyDescent="0.3">
      <c r="A3535">
        <v>2716267</v>
      </c>
      <c r="B3535">
        <v>1</v>
      </c>
      <c r="C3535" t="s">
        <v>80</v>
      </c>
      <c r="D3535" t="s">
        <v>106</v>
      </c>
      <c r="E3535" t="s">
        <v>213</v>
      </c>
      <c r="F3535" t="s">
        <v>10059</v>
      </c>
      <c r="G3535" t="s">
        <v>152</v>
      </c>
      <c r="H3535" t="s">
        <v>153</v>
      </c>
      <c r="I3535" t="s">
        <v>136</v>
      </c>
      <c r="J3535" t="s">
        <v>137</v>
      </c>
      <c r="K3535" t="s">
        <v>138</v>
      </c>
      <c r="L3535" t="s">
        <v>10060</v>
      </c>
      <c r="M3535" t="s">
        <v>10061</v>
      </c>
      <c r="N3535">
        <v>0.81805555500000005</v>
      </c>
      <c r="O3535">
        <v>0</v>
      </c>
      <c r="P3535">
        <v>694</v>
      </c>
      <c r="Q3535">
        <v>2</v>
      </c>
      <c r="R3535">
        <v>36</v>
      </c>
      <c r="S3535">
        <v>3</v>
      </c>
      <c r="T3535">
        <v>92</v>
      </c>
      <c r="U3535">
        <v>0</v>
      </c>
      <c r="V3535">
        <v>0</v>
      </c>
      <c r="W3535">
        <v>0</v>
      </c>
      <c r="X3535">
        <v>65.913752903107948</v>
      </c>
      <c r="Y3535">
        <v>0.4593397631067701</v>
      </c>
      <c r="Z3535">
        <v>5.8925800296025734</v>
      </c>
      <c r="AA3535">
        <v>7.875924667636296</v>
      </c>
      <c r="AB3535">
        <v>74.666187745681356</v>
      </c>
      <c r="AC3535">
        <v>0</v>
      </c>
      <c r="AD3535">
        <v>0</v>
      </c>
      <c r="AE3535">
        <v>154.80778510913495</v>
      </c>
    </row>
    <row r="3536" spans="1:31" x14ac:dyDescent="0.3">
      <c r="A3536">
        <v>2716702</v>
      </c>
      <c r="B3536">
        <v>1</v>
      </c>
      <c r="C3536" t="s">
        <v>81</v>
      </c>
      <c r="D3536" t="s">
        <v>112</v>
      </c>
      <c r="E3536" t="s">
        <v>161</v>
      </c>
      <c r="F3536" t="s">
        <v>10062</v>
      </c>
      <c r="G3536" t="s">
        <v>163</v>
      </c>
      <c r="H3536" t="s">
        <v>135</v>
      </c>
      <c r="I3536" t="s">
        <v>136</v>
      </c>
      <c r="J3536" t="s">
        <v>137</v>
      </c>
      <c r="K3536" t="s">
        <v>138</v>
      </c>
      <c r="L3536" t="s">
        <v>10063</v>
      </c>
      <c r="M3536" t="s">
        <v>10064</v>
      </c>
      <c r="N3536">
        <v>1.7513888879999999</v>
      </c>
      <c r="O3536">
        <v>0</v>
      </c>
      <c r="P3536">
        <v>14</v>
      </c>
      <c r="Q3536">
        <v>0</v>
      </c>
      <c r="R3536">
        <v>3</v>
      </c>
      <c r="S3536">
        <v>0</v>
      </c>
      <c r="T3536">
        <v>4</v>
      </c>
      <c r="U3536">
        <v>0</v>
      </c>
      <c r="V3536">
        <v>0</v>
      </c>
      <c r="W3536">
        <v>0</v>
      </c>
      <c r="X3536">
        <v>3.8847913817870681</v>
      </c>
      <c r="Y3536">
        <v>0</v>
      </c>
      <c r="Z3536">
        <v>2.1487749811611199</v>
      </c>
      <c r="AA3536">
        <v>0</v>
      </c>
      <c r="AB3536">
        <v>0.34003504560373249</v>
      </c>
      <c r="AC3536">
        <v>0</v>
      </c>
      <c r="AD3536">
        <v>0</v>
      </c>
      <c r="AE3536">
        <v>6.3736014085519201</v>
      </c>
    </row>
    <row r="3537" spans="1:31" x14ac:dyDescent="0.3">
      <c r="A3537">
        <v>2715955</v>
      </c>
      <c r="B3537">
        <v>1</v>
      </c>
      <c r="C3537" t="s">
        <v>80</v>
      </c>
      <c r="D3537" t="s">
        <v>83</v>
      </c>
      <c r="E3537" t="s">
        <v>145</v>
      </c>
      <c r="F3537" t="s">
        <v>10065</v>
      </c>
      <c r="G3537" t="s">
        <v>230</v>
      </c>
      <c r="H3537" t="s">
        <v>135</v>
      </c>
      <c r="I3537" t="s">
        <v>136</v>
      </c>
      <c r="J3537" t="s">
        <v>137</v>
      </c>
      <c r="K3537" t="s">
        <v>138</v>
      </c>
      <c r="L3537" t="s">
        <v>10066</v>
      </c>
      <c r="M3537" t="s">
        <v>10067</v>
      </c>
      <c r="N3537">
        <v>2.0069444440000002</v>
      </c>
      <c r="O3537">
        <v>0</v>
      </c>
      <c r="P3537">
        <v>1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0.14372070465907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0.14372070465907</v>
      </c>
    </row>
    <row r="3538" spans="1:31" x14ac:dyDescent="0.3">
      <c r="A3538">
        <v>2716559</v>
      </c>
      <c r="B3538">
        <v>1</v>
      </c>
      <c r="C3538" t="s">
        <v>81</v>
      </c>
      <c r="D3538" t="s">
        <v>115</v>
      </c>
      <c r="E3538" t="s">
        <v>132</v>
      </c>
      <c r="F3538" t="s">
        <v>10068</v>
      </c>
      <c r="G3538" t="s">
        <v>163</v>
      </c>
      <c r="H3538" t="s">
        <v>135</v>
      </c>
      <c r="I3538" t="s">
        <v>136</v>
      </c>
      <c r="J3538" t="s">
        <v>137</v>
      </c>
      <c r="K3538" t="s">
        <v>138</v>
      </c>
      <c r="L3538" t="s">
        <v>10069</v>
      </c>
      <c r="M3538" t="s">
        <v>10070</v>
      </c>
      <c r="N3538">
        <v>1.0425</v>
      </c>
      <c r="O3538">
        <v>0</v>
      </c>
      <c r="P3538">
        <v>16</v>
      </c>
      <c r="Q3538">
        <v>0</v>
      </c>
      <c r="R3538">
        <v>4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</row>
    <row r="3539" spans="1:31" x14ac:dyDescent="0.3">
      <c r="A3539">
        <v>2716061</v>
      </c>
      <c r="B3539">
        <v>1</v>
      </c>
      <c r="C3539" t="s">
        <v>80</v>
      </c>
      <c r="D3539" t="s">
        <v>96</v>
      </c>
      <c r="E3539" t="s">
        <v>132</v>
      </c>
      <c r="F3539" t="s">
        <v>10071</v>
      </c>
      <c r="G3539" t="s">
        <v>134</v>
      </c>
      <c r="H3539" t="s">
        <v>135</v>
      </c>
      <c r="I3539" t="s">
        <v>136</v>
      </c>
      <c r="J3539" t="s">
        <v>137</v>
      </c>
      <c r="K3539" t="s">
        <v>138</v>
      </c>
      <c r="L3539" t="s">
        <v>10072</v>
      </c>
      <c r="M3539" t="s">
        <v>10073</v>
      </c>
      <c r="N3539">
        <v>9.3186111109999992</v>
      </c>
      <c r="O3539">
        <v>0</v>
      </c>
      <c r="P3539">
        <v>1</v>
      </c>
      <c r="Q3539">
        <v>0</v>
      </c>
      <c r="R3539">
        <v>0</v>
      </c>
      <c r="S3539">
        <v>0</v>
      </c>
      <c r="T3539">
        <v>1</v>
      </c>
      <c r="U3539">
        <v>0</v>
      </c>
      <c r="V3539">
        <v>0</v>
      </c>
      <c r="W3539">
        <v>0</v>
      </c>
      <c r="X3539">
        <v>1.8575353357399997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1.8575353357399997</v>
      </c>
    </row>
    <row r="3540" spans="1:31" x14ac:dyDescent="0.3">
      <c r="A3540">
        <v>2716347</v>
      </c>
      <c r="B3540">
        <v>1</v>
      </c>
      <c r="C3540" t="s">
        <v>80</v>
      </c>
      <c r="D3540" t="s">
        <v>97</v>
      </c>
      <c r="E3540" t="s">
        <v>156</v>
      </c>
      <c r="F3540" t="s">
        <v>9556</v>
      </c>
      <c r="G3540" t="s">
        <v>152</v>
      </c>
      <c r="H3540" t="s">
        <v>153</v>
      </c>
      <c r="I3540" t="s">
        <v>136</v>
      </c>
      <c r="J3540" t="s">
        <v>137</v>
      </c>
      <c r="K3540" t="s">
        <v>138</v>
      </c>
      <c r="L3540" t="s">
        <v>10074</v>
      </c>
      <c r="M3540" t="s">
        <v>10075</v>
      </c>
      <c r="N3540">
        <v>2.1972222220000002</v>
      </c>
      <c r="O3540">
        <v>0</v>
      </c>
      <c r="P3540">
        <v>406</v>
      </c>
      <c r="Q3540">
        <v>0</v>
      </c>
      <c r="R3540">
        <v>0</v>
      </c>
      <c r="S3540">
        <v>0</v>
      </c>
      <c r="T3540">
        <v>60</v>
      </c>
      <c r="U3540">
        <v>0</v>
      </c>
      <c r="V3540">
        <v>0</v>
      </c>
      <c r="W3540">
        <v>0</v>
      </c>
      <c r="X3540">
        <v>259.18400873065349</v>
      </c>
      <c r="Y3540">
        <v>0</v>
      </c>
      <c r="Z3540">
        <v>0</v>
      </c>
      <c r="AA3540">
        <v>0</v>
      </c>
      <c r="AB3540">
        <v>120.26556647778666</v>
      </c>
      <c r="AC3540">
        <v>0</v>
      </c>
      <c r="AD3540">
        <v>0</v>
      </c>
      <c r="AE3540">
        <v>379.44957520844014</v>
      </c>
    </row>
    <row r="3541" spans="1:31" x14ac:dyDescent="0.3">
      <c r="A3541">
        <v>2715912</v>
      </c>
      <c r="B3541">
        <v>1</v>
      </c>
      <c r="C3541" t="s">
        <v>80</v>
      </c>
      <c r="D3541" t="s">
        <v>97</v>
      </c>
      <c r="E3541" t="s">
        <v>145</v>
      </c>
      <c r="F3541" t="s">
        <v>10076</v>
      </c>
      <c r="G3541" t="s">
        <v>147</v>
      </c>
      <c r="H3541" t="s">
        <v>135</v>
      </c>
      <c r="I3541" t="s">
        <v>136</v>
      </c>
      <c r="J3541" t="s">
        <v>137</v>
      </c>
      <c r="K3541" t="s">
        <v>138</v>
      </c>
      <c r="L3541" t="s">
        <v>10077</v>
      </c>
      <c r="M3541" t="s">
        <v>10078</v>
      </c>
      <c r="N3541">
        <v>0.91388888800000001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1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1.4414822052983334</v>
      </c>
      <c r="AC3541">
        <v>0</v>
      </c>
      <c r="AD3541">
        <v>0</v>
      </c>
      <c r="AE3541">
        <v>1.4414822052983334</v>
      </c>
    </row>
    <row r="3542" spans="1:31" x14ac:dyDescent="0.3">
      <c r="A3542">
        <v>2715812</v>
      </c>
      <c r="B3542">
        <v>1</v>
      </c>
      <c r="C3542" t="s">
        <v>80</v>
      </c>
      <c r="D3542" t="s">
        <v>98</v>
      </c>
      <c r="E3542" t="s">
        <v>145</v>
      </c>
      <c r="F3542" t="s">
        <v>9848</v>
      </c>
      <c r="G3542" t="s">
        <v>230</v>
      </c>
      <c r="H3542" t="s">
        <v>135</v>
      </c>
      <c r="I3542" t="s">
        <v>136</v>
      </c>
      <c r="J3542" t="s">
        <v>137</v>
      </c>
      <c r="K3542" t="s">
        <v>138</v>
      </c>
      <c r="L3542" t="s">
        <v>10079</v>
      </c>
      <c r="M3542" t="s">
        <v>10080</v>
      </c>
      <c r="N3542">
        <v>2.2636111109999999</v>
      </c>
      <c r="O3542">
        <v>0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1.181662596415</v>
      </c>
      <c r="AA3542">
        <v>0</v>
      </c>
      <c r="AB3542">
        <v>0</v>
      </c>
      <c r="AC3542">
        <v>0</v>
      </c>
      <c r="AD3542">
        <v>0</v>
      </c>
      <c r="AE3542">
        <v>1.181662596415</v>
      </c>
    </row>
    <row r="3543" spans="1:31" x14ac:dyDescent="0.3">
      <c r="A3543">
        <v>2716894</v>
      </c>
      <c r="B3543">
        <v>1</v>
      </c>
      <c r="C3543" t="s">
        <v>80</v>
      </c>
      <c r="D3543" t="s">
        <v>96</v>
      </c>
      <c r="E3543" t="s">
        <v>156</v>
      </c>
      <c r="F3543" t="s">
        <v>10081</v>
      </c>
      <c r="G3543" t="s">
        <v>152</v>
      </c>
      <c r="H3543" t="s">
        <v>153</v>
      </c>
      <c r="I3543" t="s">
        <v>490</v>
      </c>
      <c r="J3543" t="s">
        <v>137</v>
      </c>
      <c r="K3543" t="s">
        <v>138</v>
      </c>
      <c r="L3543" t="s">
        <v>10082</v>
      </c>
      <c r="M3543" t="s">
        <v>10083</v>
      </c>
      <c r="N3543">
        <v>2.3888888E-2</v>
      </c>
      <c r="O3543">
        <v>0</v>
      </c>
      <c r="P3543">
        <v>341</v>
      </c>
      <c r="Q3543">
        <v>0</v>
      </c>
      <c r="R3543">
        <v>0</v>
      </c>
      <c r="S3543">
        <v>0</v>
      </c>
      <c r="T3543">
        <v>9</v>
      </c>
      <c r="U3543">
        <v>0</v>
      </c>
      <c r="V3543">
        <v>0</v>
      </c>
      <c r="W3543">
        <v>0</v>
      </c>
      <c r="X3543">
        <v>0.61320704444393681</v>
      </c>
      <c r="Y3543">
        <v>0</v>
      </c>
      <c r="Z3543">
        <v>0</v>
      </c>
      <c r="AA3543">
        <v>0</v>
      </c>
      <c r="AB3543">
        <v>0.10648801339941333</v>
      </c>
      <c r="AC3543">
        <v>0</v>
      </c>
      <c r="AD3543">
        <v>0</v>
      </c>
      <c r="AE3543">
        <v>0.71969505784335008</v>
      </c>
    </row>
    <row r="3544" spans="1:31" x14ac:dyDescent="0.3">
      <c r="A3544">
        <v>2716399</v>
      </c>
      <c r="B3544">
        <v>1</v>
      </c>
      <c r="C3544" t="s">
        <v>80</v>
      </c>
      <c r="D3544" t="s">
        <v>103</v>
      </c>
      <c r="E3544" t="s">
        <v>150</v>
      </c>
      <c r="F3544" t="s">
        <v>10084</v>
      </c>
      <c r="G3544" t="s">
        <v>152</v>
      </c>
      <c r="H3544" t="s">
        <v>153</v>
      </c>
      <c r="I3544" t="s">
        <v>490</v>
      </c>
      <c r="J3544" t="s">
        <v>137</v>
      </c>
      <c r="K3544" t="s">
        <v>138</v>
      </c>
      <c r="L3544" t="s">
        <v>10085</v>
      </c>
      <c r="M3544" t="s">
        <v>10086</v>
      </c>
      <c r="N3544">
        <v>2.7777777E-2</v>
      </c>
      <c r="O3544">
        <v>0</v>
      </c>
      <c r="P3544">
        <v>1910</v>
      </c>
      <c r="Q3544">
        <v>2</v>
      </c>
      <c r="R3544">
        <v>22</v>
      </c>
      <c r="S3544">
        <v>12</v>
      </c>
      <c r="T3544">
        <v>209</v>
      </c>
      <c r="U3544">
        <v>15</v>
      </c>
      <c r="V3544">
        <v>3</v>
      </c>
      <c r="W3544">
        <v>0</v>
      </c>
      <c r="X3544">
        <v>9.2762800247431532</v>
      </c>
      <c r="Y3544">
        <v>3.0041034333333331E-2</v>
      </c>
      <c r="Z3544">
        <v>0.20135435107508334</v>
      </c>
      <c r="AA3544">
        <v>2.9173575112734165</v>
      </c>
      <c r="AB3544">
        <v>4.8117308062182556</v>
      </c>
      <c r="AC3544">
        <v>83.125760570046495</v>
      </c>
      <c r="AD3544">
        <v>0.59776167892833321</v>
      </c>
      <c r="AE3544">
        <v>100.96028597661807</v>
      </c>
    </row>
    <row r="3545" spans="1:31" x14ac:dyDescent="0.3">
      <c r="A3545">
        <v>2716678</v>
      </c>
      <c r="B3545">
        <v>2</v>
      </c>
      <c r="C3545" t="s">
        <v>80</v>
      </c>
      <c r="D3545" t="s">
        <v>103</v>
      </c>
      <c r="E3545" t="s">
        <v>132</v>
      </c>
      <c r="F3545" t="s">
        <v>10087</v>
      </c>
      <c r="G3545" t="s">
        <v>230</v>
      </c>
      <c r="H3545" t="s">
        <v>135</v>
      </c>
      <c r="I3545" t="s">
        <v>136</v>
      </c>
      <c r="J3545" t="s">
        <v>137</v>
      </c>
      <c r="K3545" t="s">
        <v>138</v>
      </c>
      <c r="L3545" t="s">
        <v>9219</v>
      </c>
      <c r="M3545" t="s">
        <v>10088</v>
      </c>
      <c r="N3545">
        <v>0.55833333299999999</v>
      </c>
      <c r="O3545">
        <v>0</v>
      </c>
      <c r="P3545">
        <v>53</v>
      </c>
      <c r="Q3545">
        <v>0</v>
      </c>
      <c r="R3545">
        <v>5</v>
      </c>
      <c r="S3545">
        <v>0</v>
      </c>
      <c r="T3545">
        <v>22</v>
      </c>
      <c r="U3545">
        <v>0</v>
      </c>
      <c r="V3545">
        <v>0</v>
      </c>
      <c r="W3545">
        <v>0</v>
      </c>
      <c r="X3545">
        <v>8.4575036986877983</v>
      </c>
      <c r="Y3545">
        <v>0</v>
      </c>
      <c r="Z3545">
        <v>0.13841820850474748</v>
      </c>
      <c r="AA3545">
        <v>0</v>
      </c>
      <c r="AB3545">
        <v>5.5470900242799352</v>
      </c>
      <c r="AC3545">
        <v>0</v>
      </c>
      <c r="AD3545">
        <v>0</v>
      </c>
      <c r="AE3545">
        <v>14.143011931472481</v>
      </c>
    </row>
    <row r="3546" spans="1:31" x14ac:dyDescent="0.3">
      <c r="A3546">
        <v>2716422</v>
      </c>
      <c r="B3546">
        <v>1</v>
      </c>
      <c r="C3546" t="s">
        <v>80</v>
      </c>
      <c r="D3546" t="s">
        <v>107</v>
      </c>
      <c r="E3546" t="s">
        <v>156</v>
      </c>
      <c r="F3546" t="s">
        <v>10089</v>
      </c>
      <c r="G3546" t="s">
        <v>185</v>
      </c>
      <c r="H3546" t="s">
        <v>153</v>
      </c>
      <c r="I3546" t="s">
        <v>136</v>
      </c>
      <c r="J3546" t="s">
        <v>137</v>
      </c>
      <c r="K3546" t="s">
        <v>138</v>
      </c>
      <c r="L3546" t="s">
        <v>10090</v>
      </c>
      <c r="M3546" t="s">
        <v>10091</v>
      </c>
      <c r="N3546">
        <v>2.8819444440000002</v>
      </c>
      <c r="O3546">
        <v>0</v>
      </c>
      <c r="P3546">
        <v>129</v>
      </c>
      <c r="Q3546">
        <v>0</v>
      </c>
      <c r="R3546">
        <v>0</v>
      </c>
      <c r="S3546">
        <v>0</v>
      </c>
      <c r="T3546">
        <v>3</v>
      </c>
      <c r="U3546">
        <v>0</v>
      </c>
      <c r="V3546">
        <v>1</v>
      </c>
      <c r="W3546">
        <v>0</v>
      </c>
      <c r="X3546">
        <v>36.667325783819862</v>
      </c>
      <c r="Y3546">
        <v>0</v>
      </c>
      <c r="Z3546">
        <v>0</v>
      </c>
      <c r="AA3546">
        <v>0</v>
      </c>
      <c r="AB3546">
        <v>4.8493061661865564</v>
      </c>
      <c r="AC3546">
        <v>0</v>
      </c>
      <c r="AD3546">
        <v>4.2251363531482626</v>
      </c>
      <c r="AE3546">
        <v>45.741768303154686</v>
      </c>
    </row>
    <row r="3547" spans="1:31" x14ac:dyDescent="0.3">
      <c r="A3547">
        <v>2716877</v>
      </c>
      <c r="B3547">
        <v>1</v>
      </c>
      <c r="C3547" t="s">
        <v>80</v>
      </c>
      <c r="D3547" t="s">
        <v>85</v>
      </c>
      <c r="E3547" t="s">
        <v>145</v>
      </c>
      <c r="F3547" t="s">
        <v>10092</v>
      </c>
      <c r="G3547" t="s">
        <v>147</v>
      </c>
      <c r="H3547" t="s">
        <v>135</v>
      </c>
      <c r="I3547" t="s">
        <v>136</v>
      </c>
      <c r="J3547" t="s">
        <v>137</v>
      </c>
      <c r="K3547" t="s">
        <v>138</v>
      </c>
      <c r="L3547" t="s">
        <v>10093</v>
      </c>
      <c r="M3547" t="s">
        <v>10094</v>
      </c>
      <c r="N3547">
        <v>4.1088888880000001</v>
      </c>
      <c r="O3547">
        <v>0</v>
      </c>
      <c r="P3547">
        <v>10</v>
      </c>
      <c r="Q3547">
        <v>0</v>
      </c>
      <c r="R3547">
        <v>0</v>
      </c>
      <c r="S3547">
        <v>0</v>
      </c>
      <c r="T3547">
        <v>2</v>
      </c>
      <c r="U3547">
        <v>0</v>
      </c>
      <c r="V3547">
        <v>0</v>
      </c>
      <c r="W3547">
        <v>0</v>
      </c>
      <c r="X3547">
        <v>9.761255283841404</v>
      </c>
      <c r="Y3547">
        <v>0</v>
      </c>
      <c r="Z3547">
        <v>0</v>
      </c>
      <c r="AA3547">
        <v>0</v>
      </c>
      <c r="AB3547">
        <v>0.48732197104922831</v>
      </c>
      <c r="AC3547">
        <v>0</v>
      </c>
      <c r="AD3547">
        <v>0</v>
      </c>
      <c r="AE3547">
        <v>10.248577254890632</v>
      </c>
    </row>
    <row r="3548" spans="1:31" x14ac:dyDescent="0.3">
      <c r="A3548">
        <v>2716213</v>
      </c>
      <c r="B3548">
        <v>1</v>
      </c>
      <c r="C3548" t="s">
        <v>81</v>
      </c>
      <c r="D3548" t="s">
        <v>124</v>
      </c>
      <c r="E3548" t="s">
        <v>150</v>
      </c>
      <c r="F3548" t="s">
        <v>5742</v>
      </c>
      <c r="G3548" t="s">
        <v>152</v>
      </c>
      <c r="H3548" t="s">
        <v>153</v>
      </c>
      <c r="I3548" t="s">
        <v>136</v>
      </c>
      <c r="J3548" t="s">
        <v>137</v>
      </c>
      <c r="K3548" t="s">
        <v>138</v>
      </c>
      <c r="L3548" t="s">
        <v>8952</v>
      </c>
      <c r="M3548" t="s">
        <v>10095</v>
      </c>
      <c r="N3548">
        <v>1.383611111</v>
      </c>
      <c r="O3548">
        <v>2</v>
      </c>
      <c r="P3548">
        <v>184</v>
      </c>
      <c r="Q3548">
        <v>39</v>
      </c>
      <c r="R3548">
        <v>131</v>
      </c>
      <c r="S3548">
        <v>14</v>
      </c>
      <c r="T3548">
        <v>21</v>
      </c>
      <c r="U3548">
        <v>1</v>
      </c>
      <c r="V3548">
        <v>0</v>
      </c>
      <c r="W3548">
        <v>0</v>
      </c>
      <c r="X3548">
        <v>26.932215924395027</v>
      </c>
      <c r="Y3548">
        <v>3.7278862279750005</v>
      </c>
      <c r="Z3548">
        <v>44.38236660316862</v>
      </c>
      <c r="AA3548">
        <v>59.926524596600295</v>
      </c>
      <c r="AB3548">
        <v>5.748586963774633</v>
      </c>
      <c r="AC3548">
        <v>43.375795042338595</v>
      </c>
      <c r="AD3548">
        <v>0</v>
      </c>
      <c r="AE3548">
        <v>184.09337535825216</v>
      </c>
    </row>
    <row r="3549" spans="1:31" x14ac:dyDescent="0.3">
      <c r="A3549">
        <v>2716631</v>
      </c>
      <c r="B3549">
        <v>1</v>
      </c>
      <c r="C3549" t="s">
        <v>80</v>
      </c>
      <c r="D3549" t="s">
        <v>83</v>
      </c>
      <c r="E3549" t="s">
        <v>161</v>
      </c>
      <c r="F3549" t="s">
        <v>10096</v>
      </c>
      <c r="G3549" t="s">
        <v>1696</v>
      </c>
      <c r="H3549" t="s">
        <v>135</v>
      </c>
      <c r="I3549" t="s">
        <v>136</v>
      </c>
      <c r="J3549" t="s">
        <v>137</v>
      </c>
      <c r="K3549" t="s">
        <v>138</v>
      </c>
      <c r="L3549" t="s">
        <v>10097</v>
      </c>
      <c r="M3549" t="s">
        <v>9808</v>
      </c>
      <c r="N3549">
        <v>0.71666666599999995</v>
      </c>
      <c r="O3549">
        <v>0</v>
      </c>
      <c r="P3549">
        <v>101</v>
      </c>
      <c r="Q3549">
        <v>0</v>
      </c>
      <c r="R3549">
        <v>0</v>
      </c>
      <c r="S3549">
        <v>0</v>
      </c>
      <c r="T3549">
        <v>17</v>
      </c>
      <c r="U3549">
        <v>0</v>
      </c>
      <c r="V3549">
        <v>0</v>
      </c>
      <c r="W3549">
        <v>0</v>
      </c>
      <c r="X3549">
        <v>16.084683100081186</v>
      </c>
      <c r="Y3549">
        <v>0</v>
      </c>
      <c r="Z3549">
        <v>0</v>
      </c>
      <c r="AA3549">
        <v>0</v>
      </c>
      <c r="AB3549">
        <v>10.933221945444455</v>
      </c>
      <c r="AC3549">
        <v>0</v>
      </c>
      <c r="AD3549">
        <v>0</v>
      </c>
      <c r="AE3549">
        <v>27.017905045525641</v>
      </c>
    </row>
    <row r="3550" spans="1:31" x14ac:dyDescent="0.3">
      <c r="A3550">
        <v>2716027</v>
      </c>
      <c r="B3550">
        <v>1</v>
      </c>
      <c r="C3550" t="s">
        <v>80</v>
      </c>
      <c r="D3550" t="s">
        <v>108</v>
      </c>
      <c r="E3550" t="s">
        <v>156</v>
      </c>
      <c r="F3550" t="s">
        <v>10098</v>
      </c>
      <c r="G3550" t="s">
        <v>152</v>
      </c>
      <c r="H3550" t="s">
        <v>153</v>
      </c>
      <c r="I3550" t="s">
        <v>136</v>
      </c>
      <c r="J3550" t="s">
        <v>137</v>
      </c>
      <c r="K3550" t="s">
        <v>138</v>
      </c>
      <c r="L3550" t="s">
        <v>10099</v>
      </c>
      <c r="M3550" t="s">
        <v>10100</v>
      </c>
      <c r="N3550">
        <v>1.051111111</v>
      </c>
      <c r="O3550">
        <v>0</v>
      </c>
      <c r="P3550">
        <v>324</v>
      </c>
      <c r="Q3550">
        <v>0</v>
      </c>
      <c r="R3550">
        <v>47</v>
      </c>
      <c r="S3550">
        <v>2</v>
      </c>
      <c r="T3550">
        <v>39</v>
      </c>
      <c r="U3550">
        <v>1</v>
      </c>
      <c r="V3550">
        <v>0</v>
      </c>
      <c r="W3550">
        <v>0</v>
      </c>
      <c r="X3550">
        <v>62.317202815093253</v>
      </c>
      <c r="Y3550">
        <v>0</v>
      </c>
      <c r="Z3550">
        <v>11.148662099509361</v>
      </c>
      <c r="AA3550">
        <v>96.979474883547681</v>
      </c>
      <c r="AB3550">
        <v>44.326336570378537</v>
      </c>
      <c r="AC3550">
        <v>60.080718892981359</v>
      </c>
      <c r="AD3550">
        <v>0</v>
      </c>
      <c r="AE3550">
        <v>274.8523952615102</v>
      </c>
    </row>
    <row r="3551" spans="1:31" x14ac:dyDescent="0.3">
      <c r="A3551">
        <v>2715981</v>
      </c>
      <c r="B3551">
        <v>1</v>
      </c>
      <c r="C3551" t="s">
        <v>80</v>
      </c>
      <c r="D3551" t="s">
        <v>89</v>
      </c>
      <c r="E3551" t="s">
        <v>132</v>
      </c>
      <c r="F3551" t="s">
        <v>10101</v>
      </c>
      <c r="G3551" t="s">
        <v>209</v>
      </c>
      <c r="H3551" t="s">
        <v>135</v>
      </c>
      <c r="I3551" t="s">
        <v>136</v>
      </c>
      <c r="J3551" t="s">
        <v>137</v>
      </c>
      <c r="K3551" t="s">
        <v>210</v>
      </c>
      <c r="L3551" t="s">
        <v>10102</v>
      </c>
      <c r="M3551" t="s">
        <v>10103</v>
      </c>
      <c r="N3551">
        <v>1.64</v>
      </c>
      <c r="O3551">
        <v>0</v>
      </c>
      <c r="P3551">
        <v>66</v>
      </c>
      <c r="Q3551">
        <v>0</v>
      </c>
      <c r="R3551">
        <v>25</v>
      </c>
      <c r="S3551">
        <v>0</v>
      </c>
      <c r="T3551">
        <v>18</v>
      </c>
      <c r="U3551">
        <v>0</v>
      </c>
      <c r="V3551">
        <v>0</v>
      </c>
      <c r="W3551">
        <v>0</v>
      </c>
      <c r="X3551">
        <v>44.254925364610088</v>
      </c>
      <c r="Y3551">
        <v>0</v>
      </c>
      <c r="Z3551">
        <v>3.514963367137554</v>
      </c>
      <c r="AA3551">
        <v>0</v>
      </c>
      <c r="AB3551">
        <v>22.283621701098731</v>
      </c>
      <c r="AC3551">
        <v>0</v>
      </c>
      <c r="AD3551">
        <v>0</v>
      </c>
      <c r="AE3551">
        <v>70.053510432846366</v>
      </c>
    </row>
    <row r="3552" spans="1:31" x14ac:dyDescent="0.3">
      <c r="A3552">
        <v>2715835</v>
      </c>
      <c r="B3552">
        <v>1</v>
      </c>
      <c r="C3552" t="s">
        <v>81</v>
      </c>
      <c r="D3552" t="s">
        <v>116</v>
      </c>
      <c r="E3552" t="s">
        <v>213</v>
      </c>
      <c r="F3552" t="s">
        <v>6548</v>
      </c>
      <c r="G3552" t="s">
        <v>152</v>
      </c>
      <c r="H3552" t="s">
        <v>153</v>
      </c>
      <c r="I3552" t="s">
        <v>136</v>
      </c>
      <c r="J3552" t="s">
        <v>137</v>
      </c>
      <c r="K3552" t="s">
        <v>138</v>
      </c>
      <c r="L3552" t="s">
        <v>10104</v>
      </c>
      <c r="M3552" t="s">
        <v>10105</v>
      </c>
      <c r="N3552">
        <v>0.43472222199999999</v>
      </c>
      <c r="O3552">
        <v>2</v>
      </c>
      <c r="P3552">
        <v>308</v>
      </c>
      <c r="Q3552">
        <v>1</v>
      </c>
      <c r="R3552">
        <v>3</v>
      </c>
      <c r="S3552">
        <v>0</v>
      </c>
      <c r="T3552">
        <v>19</v>
      </c>
      <c r="U3552">
        <v>0</v>
      </c>
      <c r="V3552">
        <v>0</v>
      </c>
      <c r="W3552">
        <v>0.17055154179166668</v>
      </c>
      <c r="X3552">
        <v>12.102056034568434</v>
      </c>
      <c r="Y3552">
        <v>8.6420324757066666E-2</v>
      </c>
      <c r="Z3552">
        <v>0.26503907815253336</v>
      </c>
      <c r="AA3552">
        <v>0</v>
      </c>
      <c r="AB3552">
        <v>2.9470425344628666</v>
      </c>
      <c r="AC3552">
        <v>0</v>
      </c>
      <c r="AD3552">
        <v>0</v>
      </c>
      <c r="AE3552">
        <v>15.571109513732567</v>
      </c>
    </row>
    <row r="3553" spans="1:31" x14ac:dyDescent="0.3">
      <c r="A3553">
        <v>2715795</v>
      </c>
      <c r="B3553">
        <v>1</v>
      </c>
      <c r="C3553" t="s">
        <v>80</v>
      </c>
      <c r="D3553" t="s">
        <v>90</v>
      </c>
      <c r="E3553" t="s">
        <v>200</v>
      </c>
      <c r="F3553" t="s">
        <v>10106</v>
      </c>
      <c r="G3553" t="s">
        <v>158</v>
      </c>
      <c r="H3553" t="s">
        <v>135</v>
      </c>
      <c r="I3553" t="s">
        <v>136</v>
      </c>
      <c r="J3553" t="s">
        <v>3</v>
      </c>
      <c r="K3553" t="s">
        <v>138</v>
      </c>
      <c r="L3553" t="s">
        <v>10107</v>
      </c>
      <c r="M3553" t="s">
        <v>9481</v>
      </c>
      <c r="N3553">
        <v>4.8066666659999999</v>
      </c>
      <c r="O3553">
        <v>0</v>
      </c>
      <c r="P3553">
        <v>99</v>
      </c>
      <c r="Q3553">
        <v>0</v>
      </c>
      <c r="R3553">
        <v>0</v>
      </c>
      <c r="S3553">
        <v>0</v>
      </c>
      <c r="T3553">
        <v>13</v>
      </c>
      <c r="U3553">
        <v>0</v>
      </c>
      <c r="V3553">
        <v>0</v>
      </c>
      <c r="W3553">
        <v>0</v>
      </c>
      <c r="X3553">
        <v>89.598441762316938</v>
      </c>
      <c r="Y3553">
        <v>0</v>
      </c>
      <c r="Z3553">
        <v>0</v>
      </c>
      <c r="AA3553">
        <v>0</v>
      </c>
      <c r="AB3553">
        <v>35.163255052535014</v>
      </c>
      <c r="AC3553">
        <v>0</v>
      </c>
      <c r="AD3553">
        <v>0</v>
      </c>
      <c r="AE3553">
        <v>124.76169681485194</v>
      </c>
    </row>
    <row r="3554" spans="1:31" x14ac:dyDescent="0.3">
      <c r="A3554">
        <v>2715772</v>
      </c>
      <c r="B3554">
        <v>1</v>
      </c>
      <c r="C3554" t="s">
        <v>80</v>
      </c>
      <c r="D3554" t="s">
        <v>82</v>
      </c>
      <c r="E3554" t="s">
        <v>156</v>
      </c>
      <c r="F3554" t="s">
        <v>10108</v>
      </c>
      <c r="G3554" t="s">
        <v>1613</v>
      </c>
      <c r="H3554" t="s">
        <v>153</v>
      </c>
      <c r="I3554" t="s">
        <v>136</v>
      </c>
      <c r="J3554" t="s">
        <v>137</v>
      </c>
      <c r="K3554" t="s">
        <v>138</v>
      </c>
      <c r="L3554" t="s">
        <v>10109</v>
      </c>
      <c r="M3554" t="s">
        <v>10110</v>
      </c>
      <c r="N3554">
        <v>0.28333333300000002</v>
      </c>
      <c r="O3554">
        <v>0</v>
      </c>
      <c r="P3554">
        <v>1816</v>
      </c>
      <c r="Q3554">
        <v>0</v>
      </c>
      <c r="R3554">
        <v>0</v>
      </c>
      <c r="S3554">
        <v>0</v>
      </c>
      <c r="T3554">
        <v>276</v>
      </c>
      <c r="U3554">
        <v>0</v>
      </c>
      <c r="V3554">
        <v>1</v>
      </c>
      <c r="W3554">
        <v>0</v>
      </c>
      <c r="X3554">
        <v>128.42871336735578</v>
      </c>
      <c r="Y3554">
        <v>0</v>
      </c>
      <c r="Z3554">
        <v>0</v>
      </c>
      <c r="AA3554">
        <v>0</v>
      </c>
      <c r="AB3554">
        <v>52.009048442681141</v>
      </c>
      <c r="AC3554">
        <v>0</v>
      </c>
      <c r="AD3554">
        <v>0.47120593101399999</v>
      </c>
      <c r="AE3554">
        <v>180.90896774105093</v>
      </c>
    </row>
    <row r="3555" spans="1:31" x14ac:dyDescent="0.3">
      <c r="A3555">
        <v>2716840</v>
      </c>
      <c r="B3555">
        <v>1</v>
      </c>
      <c r="C3555" t="s">
        <v>81</v>
      </c>
      <c r="D3555" t="s">
        <v>127</v>
      </c>
      <c r="E3555" t="s">
        <v>145</v>
      </c>
      <c r="F3555" t="s">
        <v>10111</v>
      </c>
      <c r="G3555" t="s">
        <v>147</v>
      </c>
      <c r="H3555" t="s">
        <v>135</v>
      </c>
      <c r="I3555" t="s">
        <v>136</v>
      </c>
      <c r="J3555" t="s">
        <v>137</v>
      </c>
      <c r="K3555" t="s">
        <v>138</v>
      </c>
      <c r="L3555" t="s">
        <v>10112</v>
      </c>
      <c r="M3555" t="s">
        <v>10113</v>
      </c>
      <c r="N3555">
        <v>1.1513888880000001</v>
      </c>
      <c r="O3555">
        <v>0</v>
      </c>
      <c r="P3555">
        <v>5</v>
      </c>
      <c r="Q3555">
        <v>0</v>
      </c>
      <c r="R3555">
        <v>0</v>
      </c>
      <c r="S3555">
        <v>0</v>
      </c>
      <c r="T3555">
        <v>1</v>
      </c>
      <c r="U3555">
        <v>0</v>
      </c>
      <c r="V3555">
        <v>0</v>
      </c>
      <c r="W3555">
        <v>0</v>
      </c>
      <c r="X3555">
        <v>0.47893261791408337</v>
      </c>
      <c r="Y3555">
        <v>0</v>
      </c>
      <c r="Z3555">
        <v>0</v>
      </c>
      <c r="AA3555">
        <v>0</v>
      </c>
      <c r="AB3555">
        <v>0.54933704512903747</v>
      </c>
      <c r="AC3555">
        <v>0</v>
      </c>
      <c r="AD3555">
        <v>0</v>
      </c>
      <c r="AE3555">
        <v>1.0282696630431207</v>
      </c>
    </row>
    <row r="3556" spans="1:31" x14ac:dyDescent="0.3">
      <c r="A3556">
        <v>2716049</v>
      </c>
      <c r="B3556">
        <v>2</v>
      </c>
      <c r="C3556" t="s">
        <v>80</v>
      </c>
      <c r="D3556" t="s">
        <v>107</v>
      </c>
      <c r="E3556" t="s">
        <v>156</v>
      </c>
      <c r="F3556" t="s">
        <v>10114</v>
      </c>
      <c r="G3556" t="s">
        <v>185</v>
      </c>
      <c r="H3556" t="s">
        <v>153</v>
      </c>
      <c r="I3556" t="s">
        <v>136</v>
      </c>
      <c r="J3556" t="s">
        <v>137</v>
      </c>
      <c r="K3556" t="s">
        <v>138</v>
      </c>
      <c r="L3556" t="s">
        <v>9138</v>
      </c>
      <c r="M3556" t="s">
        <v>10115</v>
      </c>
      <c r="N3556">
        <v>1.457777777</v>
      </c>
      <c r="O3556">
        <v>2</v>
      </c>
      <c r="P3556">
        <v>536</v>
      </c>
      <c r="Q3556">
        <v>5</v>
      </c>
      <c r="R3556">
        <v>11</v>
      </c>
      <c r="S3556">
        <v>10</v>
      </c>
      <c r="T3556">
        <v>45</v>
      </c>
      <c r="U3556">
        <v>0</v>
      </c>
      <c r="V3556">
        <v>0</v>
      </c>
      <c r="W3556">
        <v>0.82320167157647495</v>
      </c>
      <c r="X3556">
        <v>83.808694800525004</v>
      </c>
      <c r="Y3556">
        <v>1254.4926790101911</v>
      </c>
      <c r="Z3556">
        <v>2.4126477754019877</v>
      </c>
      <c r="AA3556">
        <v>159.0572385641448</v>
      </c>
      <c r="AB3556">
        <v>35.405789094055933</v>
      </c>
      <c r="AC3556">
        <v>0</v>
      </c>
      <c r="AD3556">
        <v>0</v>
      </c>
      <c r="AE3556">
        <v>1536.0002509158955</v>
      </c>
    </row>
    <row r="3557" spans="1:31" x14ac:dyDescent="0.3">
      <c r="A3557">
        <v>2716319</v>
      </c>
      <c r="B3557">
        <v>1</v>
      </c>
      <c r="C3557" t="s">
        <v>80</v>
      </c>
      <c r="D3557" t="s">
        <v>104</v>
      </c>
      <c r="E3557" t="s">
        <v>150</v>
      </c>
      <c r="F3557" t="s">
        <v>10116</v>
      </c>
      <c r="G3557" t="s">
        <v>152</v>
      </c>
      <c r="H3557" t="s">
        <v>153</v>
      </c>
      <c r="I3557" t="s">
        <v>490</v>
      </c>
      <c r="J3557" t="s">
        <v>137</v>
      </c>
      <c r="K3557" t="s">
        <v>138</v>
      </c>
      <c r="L3557" t="s">
        <v>10117</v>
      </c>
      <c r="M3557" t="s">
        <v>10118</v>
      </c>
      <c r="N3557">
        <v>3.3333333E-2</v>
      </c>
      <c r="O3557">
        <v>48</v>
      </c>
      <c r="P3557">
        <v>3239</v>
      </c>
      <c r="Q3557">
        <v>128</v>
      </c>
      <c r="R3557">
        <v>210</v>
      </c>
      <c r="S3557">
        <v>58</v>
      </c>
      <c r="T3557">
        <v>426</v>
      </c>
      <c r="U3557">
        <v>2</v>
      </c>
      <c r="V3557">
        <v>1</v>
      </c>
      <c r="W3557">
        <v>2.1404554991871985</v>
      </c>
      <c r="X3557">
        <v>22.756171316598721</v>
      </c>
      <c r="Y3557">
        <v>2.3510196282825002</v>
      </c>
      <c r="Z3557">
        <v>0.36873518588470011</v>
      </c>
      <c r="AA3557">
        <v>9.0767617008261006</v>
      </c>
      <c r="AB3557">
        <v>9.0944564482005106</v>
      </c>
      <c r="AC3557">
        <v>0.11107640623180001</v>
      </c>
      <c r="AD3557">
        <v>0.10856365589520001</v>
      </c>
      <c r="AE3557">
        <v>46.007239841106738</v>
      </c>
    </row>
    <row r="3558" spans="1:31" x14ac:dyDescent="0.3">
      <c r="A3558">
        <v>2716485</v>
      </c>
      <c r="B3558">
        <v>1</v>
      </c>
      <c r="C3558" t="s">
        <v>81</v>
      </c>
      <c r="D3558" t="s">
        <v>127</v>
      </c>
      <c r="E3558" t="s">
        <v>213</v>
      </c>
      <c r="F3558" t="s">
        <v>10119</v>
      </c>
      <c r="G3558" t="s">
        <v>152</v>
      </c>
      <c r="H3558" t="s">
        <v>153</v>
      </c>
      <c r="I3558" t="s">
        <v>136</v>
      </c>
      <c r="J3558" t="s">
        <v>137</v>
      </c>
      <c r="K3558" t="s">
        <v>138</v>
      </c>
      <c r="L3558" t="s">
        <v>10120</v>
      </c>
      <c r="M3558" t="s">
        <v>10121</v>
      </c>
      <c r="N3558">
        <v>6.3674999999999997</v>
      </c>
      <c r="O3558">
        <v>0</v>
      </c>
      <c r="P3558">
        <v>0</v>
      </c>
      <c r="Q3558">
        <v>0</v>
      </c>
      <c r="R3558">
        <v>0</v>
      </c>
      <c r="S3558">
        <v>3</v>
      </c>
      <c r="T3558">
        <v>0</v>
      </c>
      <c r="U3558">
        <v>1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47.049802382263863</v>
      </c>
      <c r="AB3558">
        <v>0</v>
      </c>
      <c r="AC3558">
        <v>601.47611560047403</v>
      </c>
      <c r="AD3558">
        <v>0</v>
      </c>
      <c r="AE3558">
        <v>648.52591798273784</v>
      </c>
    </row>
    <row r="3559" spans="1:31" x14ac:dyDescent="0.3">
      <c r="A3559">
        <v>2717372</v>
      </c>
      <c r="B3559">
        <v>1</v>
      </c>
      <c r="C3559" t="s">
        <v>81</v>
      </c>
      <c r="D3559" t="s">
        <v>118</v>
      </c>
      <c r="E3559" t="s">
        <v>145</v>
      </c>
      <c r="F3559" t="s">
        <v>10122</v>
      </c>
      <c r="G3559" t="s">
        <v>230</v>
      </c>
      <c r="H3559" t="s">
        <v>135</v>
      </c>
      <c r="I3559" t="s">
        <v>136</v>
      </c>
      <c r="J3559" t="s">
        <v>137</v>
      </c>
      <c r="K3559" t="s">
        <v>138</v>
      </c>
      <c r="L3559" t="s">
        <v>10123</v>
      </c>
      <c r="M3559" t="s">
        <v>10124</v>
      </c>
      <c r="N3559">
        <v>1.0900000000000001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1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9.4362996409465008E-2</v>
      </c>
      <c r="AC3559">
        <v>0</v>
      </c>
      <c r="AD3559">
        <v>0</v>
      </c>
      <c r="AE3559">
        <v>9.4362996409465008E-2</v>
      </c>
    </row>
    <row r="3560" spans="1:31" x14ac:dyDescent="0.3">
      <c r="A3560">
        <v>2717727</v>
      </c>
      <c r="B3560">
        <v>1</v>
      </c>
      <c r="C3560" t="s">
        <v>80</v>
      </c>
      <c r="D3560" t="s">
        <v>83</v>
      </c>
      <c r="E3560" t="s">
        <v>145</v>
      </c>
      <c r="F3560" t="s">
        <v>10125</v>
      </c>
      <c r="G3560" t="s">
        <v>181</v>
      </c>
      <c r="H3560" t="s">
        <v>135</v>
      </c>
      <c r="I3560" t="s">
        <v>136</v>
      </c>
      <c r="J3560" t="s">
        <v>137</v>
      </c>
      <c r="K3560" t="s">
        <v>138</v>
      </c>
      <c r="L3560" t="s">
        <v>10126</v>
      </c>
      <c r="M3560" t="s">
        <v>10127</v>
      </c>
      <c r="N3560">
        <v>1.5830555550000001</v>
      </c>
      <c r="O3560">
        <v>0</v>
      </c>
      <c r="P3560">
        <v>10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3.6911378802184136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3.6911378802184136</v>
      </c>
    </row>
    <row r="3561" spans="1:31" x14ac:dyDescent="0.3">
      <c r="A3561">
        <v>2717203</v>
      </c>
      <c r="B3561">
        <v>1</v>
      </c>
      <c r="C3561" t="s">
        <v>80</v>
      </c>
      <c r="D3561" t="s">
        <v>109</v>
      </c>
      <c r="E3561" t="s">
        <v>161</v>
      </c>
      <c r="F3561" t="s">
        <v>10128</v>
      </c>
      <c r="G3561" t="s">
        <v>300</v>
      </c>
      <c r="H3561" t="s">
        <v>135</v>
      </c>
      <c r="I3561" t="s">
        <v>136</v>
      </c>
      <c r="J3561" t="s">
        <v>137</v>
      </c>
      <c r="K3561" t="s">
        <v>210</v>
      </c>
      <c r="L3561" t="s">
        <v>10129</v>
      </c>
      <c r="M3561" t="s">
        <v>10130</v>
      </c>
      <c r="N3561">
        <v>1.731944444</v>
      </c>
      <c r="O3561">
        <v>0</v>
      </c>
      <c r="P3561">
        <v>13</v>
      </c>
      <c r="Q3561">
        <v>0</v>
      </c>
      <c r="R3561">
        <v>9</v>
      </c>
      <c r="S3561">
        <v>0</v>
      </c>
      <c r="T3561">
        <v>5</v>
      </c>
      <c r="U3561">
        <v>0</v>
      </c>
      <c r="V3561">
        <v>0</v>
      </c>
      <c r="W3561">
        <v>0</v>
      </c>
      <c r="X3561">
        <v>3.694787069756138</v>
      </c>
      <c r="Y3561">
        <v>0</v>
      </c>
      <c r="Z3561">
        <v>0</v>
      </c>
      <c r="AA3561">
        <v>0</v>
      </c>
      <c r="AB3561">
        <v>7.4727769087517908</v>
      </c>
      <c r="AC3561">
        <v>0</v>
      </c>
      <c r="AD3561">
        <v>0</v>
      </c>
      <c r="AE3561">
        <v>11.167563978507928</v>
      </c>
    </row>
    <row r="3562" spans="1:31" x14ac:dyDescent="0.3">
      <c r="A3562">
        <v>2717180</v>
      </c>
      <c r="B3562">
        <v>1</v>
      </c>
      <c r="C3562" t="s">
        <v>81</v>
      </c>
      <c r="D3562" t="s">
        <v>118</v>
      </c>
      <c r="E3562" t="s">
        <v>132</v>
      </c>
      <c r="F3562" t="s">
        <v>10131</v>
      </c>
      <c r="G3562" t="s">
        <v>209</v>
      </c>
      <c r="H3562" t="s">
        <v>135</v>
      </c>
      <c r="I3562" t="s">
        <v>136</v>
      </c>
      <c r="J3562" t="s">
        <v>137</v>
      </c>
      <c r="K3562" t="s">
        <v>210</v>
      </c>
      <c r="L3562" t="s">
        <v>10132</v>
      </c>
      <c r="M3562" t="s">
        <v>10133</v>
      </c>
      <c r="N3562">
        <v>6.1888888880000001</v>
      </c>
      <c r="O3562">
        <v>0</v>
      </c>
      <c r="P3562">
        <v>19</v>
      </c>
      <c r="Q3562">
        <v>0</v>
      </c>
      <c r="R3562">
        <v>2</v>
      </c>
      <c r="S3562">
        <v>0</v>
      </c>
      <c r="T3562">
        <v>1</v>
      </c>
      <c r="U3562">
        <v>0</v>
      </c>
      <c r="V3562">
        <v>0</v>
      </c>
      <c r="W3562">
        <v>0</v>
      </c>
      <c r="X3562">
        <v>13.511618020049617</v>
      </c>
      <c r="Y3562">
        <v>0</v>
      </c>
      <c r="Z3562">
        <v>0</v>
      </c>
      <c r="AA3562">
        <v>0</v>
      </c>
      <c r="AB3562">
        <v>9.4053057536458322</v>
      </c>
      <c r="AC3562">
        <v>0</v>
      </c>
      <c r="AD3562">
        <v>0</v>
      </c>
      <c r="AE3562">
        <v>22.916923773695451</v>
      </c>
    </row>
    <row r="3563" spans="1:31" x14ac:dyDescent="0.3">
      <c r="A3563">
        <v>2717472</v>
      </c>
      <c r="B3563">
        <v>1</v>
      </c>
      <c r="C3563" t="s">
        <v>80</v>
      </c>
      <c r="D3563" t="s">
        <v>93</v>
      </c>
      <c r="E3563" t="s">
        <v>145</v>
      </c>
      <c r="F3563" t="s">
        <v>10134</v>
      </c>
      <c r="G3563" t="s">
        <v>158</v>
      </c>
      <c r="H3563" t="s">
        <v>135</v>
      </c>
      <c r="I3563" t="s">
        <v>136</v>
      </c>
      <c r="J3563" t="s">
        <v>3</v>
      </c>
      <c r="K3563" t="s">
        <v>138</v>
      </c>
      <c r="L3563" t="s">
        <v>10135</v>
      </c>
      <c r="M3563" t="s">
        <v>10136</v>
      </c>
      <c r="N3563">
        <v>1.4327777770000001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1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0.10926384631789</v>
      </c>
      <c r="AC3563">
        <v>0</v>
      </c>
      <c r="AD3563">
        <v>0</v>
      </c>
      <c r="AE3563">
        <v>0.10926384631789</v>
      </c>
    </row>
    <row r="3564" spans="1:31" x14ac:dyDescent="0.3">
      <c r="A3564">
        <v>2717117</v>
      </c>
      <c r="B3564">
        <v>1</v>
      </c>
      <c r="C3564" t="s">
        <v>81</v>
      </c>
      <c r="D3564" t="s">
        <v>118</v>
      </c>
      <c r="E3564" t="s">
        <v>156</v>
      </c>
      <c r="F3564" t="s">
        <v>3549</v>
      </c>
      <c r="G3564" t="s">
        <v>152</v>
      </c>
      <c r="H3564" t="s">
        <v>153</v>
      </c>
      <c r="I3564" t="s">
        <v>490</v>
      </c>
      <c r="J3564" t="s">
        <v>137</v>
      </c>
      <c r="K3564" t="s">
        <v>138</v>
      </c>
      <c r="L3564" t="s">
        <v>10137</v>
      </c>
      <c r="M3564" t="s">
        <v>10138</v>
      </c>
      <c r="N3564">
        <v>9.7222220000000008E-3</v>
      </c>
      <c r="O3564">
        <v>4</v>
      </c>
      <c r="P3564">
        <v>268</v>
      </c>
      <c r="Q3564">
        <v>87</v>
      </c>
      <c r="R3564">
        <v>112</v>
      </c>
      <c r="S3564">
        <v>5</v>
      </c>
      <c r="T3564">
        <v>17</v>
      </c>
      <c r="U3564">
        <v>2</v>
      </c>
      <c r="V3564">
        <v>0</v>
      </c>
      <c r="W3564">
        <v>4.9259300160000002E-3</v>
      </c>
      <c r="X3564">
        <v>0.37524629554593625</v>
      </c>
      <c r="Y3564">
        <v>0.79035682609210844</v>
      </c>
      <c r="Z3564">
        <v>0.44716566242530009</v>
      </c>
      <c r="AA3564">
        <v>0.12587472523150001</v>
      </c>
      <c r="AB3564">
        <v>3.9111815304479172E-2</v>
      </c>
      <c r="AC3564">
        <v>1.7961686810921196</v>
      </c>
      <c r="AD3564">
        <v>0</v>
      </c>
      <c r="AE3564">
        <v>3.5788499357074435</v>
      </c>
    </row>
    <row r="3565" spans="1:31" x14ac:dyDescent="0.3">
      <c r="A3565">
        <v>2717664</v>
      </c>
      <c r="B3565">
        <v>1</v>
      </c>
      <c r="C3565" t="s">
        <v>80</v>
      </c>
      <c r="D3565" t="s">
        <v>107</v>
      </c>
      <c r="E3565" t="s">
        <v>213</v>
      </c>
      <c r="F3565" t="s">
        <v>6345</v>
      </c>
      <c r="G3565" t="s">
        <v>152</v>
      </c>
      <c r="H3565" t="s">
        <v>153</v>
      </c>
      <c r="I3565" t="s">
        <v>136</v>
      </c>
      <c r="J3565" t="s">
        <v>137</v>
      </c>
      <c r="K3565" t="s">
        <v>138</v>
      </c>
      <c r="L3565" t="s">
        <v>10139</v>
      </c>
      <c r="M3565" t="s">
        <v>10140</v>
      </c>
      <c r="N3565">
        <v>0.86138888800000002</v>
      </c>
      <c r="O3565">
        <v>0</v>
      </c>
      <c r="P3565">
        <v>1339</v>
      </c>
      <c r="Q3565">
        <v>15</v>
      </c>
      <c r="R3565">
        <v>34</v>
      </c>
      <c r="S3565">
        <v>6</v>
      </c>
      <c r="T3565">
        <v>45</v>
      </c>
      <c r="U3565">
        <v>0</v>
      </c>
      <c r="V3565">
        <v>3</v>
      </c>
      <c r="W3565">
        <v>0</v>
      </c>
      <c r="X3565">
        <v>90.8001063037552</v>
      </c>
      <c r="Y3565">
        <v>12.359827710485359</v>
      </c>
      <c r="Z3565">
        <v>31.727556300688331</v>
      </c>
      <c r="AA3565">
        <v>28.076533067747501</v>
      </c>
      <c r="AB3565">
        <v>66.247576784683858</v>
      </c>
      <c r="AC3565">
        <v>0</v>
      </c>
      <c r="AD3565">
        <v>0.94239852350313835</v>
      </c>
      <c r="AE3565">
        <v>230.15399869086338</v>
      </c>
    </row>
    <row r="3566" spans="1:31" x14ac:dyDescent="0.3">
      <c r="A3566">
        <v>2717309</v>
      </c>
      <c r="B3566">
        <v>1</v>
      </c>
      <c r="C3566" t="s">
        <v>80</v>
      </c>
      <c r="D3566" t="s">
        <v>87</v>
      </c>
      <c r="E3566" t="s">
        <v>132</v>
      </c>
      <c r="F3566" t="s">
        <v>10141</v>
      </c>
      <c r="G3566" t="s">
        <v>170</v>
      </c>
      <c r="H3566" t="s">
        <v>135</v>
      </c>
      <c r="I3566" t="s">
        <v>136</v>
      </c>
      <c r="J3566" t="s">
        <v>137</v>
      </c>
      <c r="K3566" t="s">
        <v>138</v>
      </c>
      <c r="L3566" t="s">
        <v>10142</v>
      </c>
      <c r="M3566" t="s">
        <v>10143</v>
      </c>
      <c r="N3566">
        <v>0.44166666599999999</v>
      </c>
      <c r="O3566">
        <v>0</v>
      </c>
      <c r="P3566">
        <v>583</v>
      </c>
      <c r="Q3566">
        <v>0</v>
      </c>
      <c r="R3566">
        <v>0</v>
      </c>
      <c r="S3566">
        <v>0</v>
      </c>
      <c r="T3566">
        <v>4</v>
      </c>
      <c r="U3566">
        <v>0</v>
      </c>
      <c r="V3566">
        <v>0</v>
      </c>
      <c r="W3566">
        <v>0</v>
      </c>
      <c r="X3566">
        <v>48.660331392297756</v>
      </c>
      <c r="Y3566">
        <v>0</v>
      </c>
      <c r="Z3566">
        <v>0</v>
      </c>
      <c r="AA3566">
        <v>0</v>
      </c>
      <c r="AB3566">
        <v>2.702989336363006</v>
      </c>
      <c r="AC3566">
        <v>0</v>
      </c>
      <c r="AD3566">
        <v>0</v>
      </c>
      <c r="AE3566">
        <v>51.36332072866076</v>
      </c>
    </row>
    <row r="3567" spans="1:31" x14ac:dyDescent="0.3">
      <c r="A3567">
        <v>2717412</v>
      </c>
      <c r="B3567">
        <v>1</v>
      </c>
      <c r="C3567" t="s">
        <v>81</v>
      </c>
      <c r="D3567" t="s">
        <v>127</v>
      </c>
      <c r="E3567" t="s">
        <v>145</v>
      </c>
      <c r="F3567" t="s">
        <v>10144</v>
      </c>
      <c r="G3567" t="s">
        <v>181</v>
      </c>
      <c r="H3567" t="s">
        <v>135</v>
      </c>
      <c r="I3567" t="s">
        <v>136</v>
      </c>
      <c r="J3567" t="s">
        <v>137</v>
      </c>
      <c r="K3567" t="s">
        <v>138</v>
      </c>
      <c r="L3567" t="s">
        <v>10145</v>
      </c>
      <c r="M3567" t="s">
        <v>10146</v>
      </c>
      <c r="N3567">
        <v>5.1127777769999998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1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63.193085844959668</v>
      </c>
      <c r="AC3567">
        <v>0</v>
      </c>
      <c r="AD3567">
        <v>0</v>
      </c>
      <c r="AE3567">
        <v>63.193085844959668</v>
      </c>
    </row>
    <row r="3568" spans="1:31" x14ac:dyDescent="0.3">
      <c r="A3568">
        <v>2717017</v>
      </c>
      <c r="B3568">
        <v>1</v>
      </c>
      <c r="C3568" t="s">
        <v>81</v>
      </c>
      <c r="D3568" t="s">
        <v>127</v>
      </c>
      <c r="E3568" t="s">
        <v>213</v>
      </c>
      <c r="F3568" t="s">
        <v>10119</v>
      </c>
      <c r="G3568" t="s">
        <v>152</v>
      </c>
      <c r="H3568" t="s">
        <v>153</v>
      </c>
      <c r="I3568" t="s">
        <v>136</v>
      </c>
      <c r="J3568" t="s">
        <v>137</v>
      </c>
      <c r="K3568" t="s">
        <v>138</v>
      </c>
      <c r="L3568" t="s">
        <v>10147</v>
      </c>
      <c r="M3568" t="s">
        <v>10148</v>
      </c>
      <c r="N3568">
        <v>1.9683333329999999</v>
      </c>
      <c r="O3568">
        <v>0</v>
      </c>
      <c r="P3568">
        <v>0</v>
      </c>
      <c r="Q3568">
        <v>0</v>
      </c>
      <c r="R3568">
        <v>0</v>
      </c>
      <c r="S3568">
        <v>3</v>
      </c>
      <c r="T3568">
        <v>0</v>
      </c>
      <c r="U3568">
        <v>1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18.90012610302615</v>
      </c>
      <c r="AB3568">
        <v>0</v>
      </c>
      <c r="AC3568">
        <v>346.113846110064</v>
      </c>
      <c r="AD3568">
        <v>0</v>
      </c>
      <c r="AE3568">
        <v>365.01397221309014</v>
      </c>
    </row>
    <row r="3569" spans="1:31" x14ac:dyDescent="0.3">
      <c r="A3569">
        <v>2717558</v>
      </c>
      <c r="B3569">
        <v>1</v>
      </c>
      <c r="C3569" t="s">
        <v>81</v>
      </c>
      <c r="D3569" t="s">
        <v>122</v>
      </c>
      <c r="E3569" t="s">
        <v>161</v>
      </c>
      <c r="F3569" t="s">
        <v>10149</v>
      </c>
      <c r="G3569" t="s">
        <v>2849</v>
      </c>
      <c r="H3569" t="s">
        <v>135</v>
      </c>
      <c r="I3569" t="s">
        <v>136</v>
      </c>
      <c r="J3569" t="s">
        <v>137</v>
      </c>
      <c r="K3569" t="s">
        <v>138</v>
      </c>
      <c r="L3569" t="s">
        <v>10150</v>
      </c>
      <c r="M3569" t="s">
        <v>10151</v>
      </c>
      <c r="N3569">
        <v>0.70750000000000002</v>
      </c>
      <c r="O3569">
        <v>0</v>
      </c>
      <c r="P3569">
        <v>71</v>
      </c>
      <c r="Q3569">
        <v>0</v>
      </c>
      <c r="R3569">
        <v>0</v>
      </c>
      <c r="S3569">
        <v>0</v>
      </c>
      <c r="T3569">
        <v>5</v>
      </c>
      <c r="U3569">
        <v>0</v>
      </c>
      <c r="V3569">
        <v>0</v>
      </c>
      <c r="W3569">
        <v>0</v>
      </c>
      <c r="X3569">
        <v>8.2140921866231462</v>
      </c>
      <c r="Y3569">
        <v>0</v>
      </c>
      <c r="Z3569">
        <v>0</v>
      </c>
      <c r="AA3569">
        <v>0</v>
      </c>
      <c r="AB3569">
        <v>0.19185826283502166</v>
      </c>
      <c r="AC3569">
        <v>0</v>
      </c>
      <c r="AD3569">
        <v>0</v>
      </c>
      <c r="AE3569">
        <v>8.4059504494581674</v>
      </c>
    </row>
    <row r="3570" spans="1:31" x14ac:dyDescent="0.3">
      <c r="A3570">
        <v>2717289</v>
      </c>
      <c r="B3570">
        <v>1</v>
      </c>
      <c r="C3570" t="s">
        <v>81</v>
      </c>
      <c r="D3570" t="s">
        <v>127</v>
      </c>
      <c r="E3570" t="s">
        <v>132</v>
      </c>
      <c r="F3570" t="s">
        <v>5369</v>
      </c>
      <c r="G3570" t="s">
        <v>209</v>
      </c>
      <c r="H3570" t="s">
        <v>135</v>
      </c>
      <c r="I3570" t="s">
        <v>136</v>
      </c>
      <c r="J3570" t="s">
        <v>137</v>
      </c>
      <c r="K3570" t="s">
        <v>210</v>
      </c>
      <c r="L3570" t="s">
        <v>10152</v>
      </c>
      <c r="M3570" t="s">
        <v>10153</v>
      </c>
      <c r="N3570">
        <v>7.4533333329999998</v>
      </c>
      <c r="O3570">
        <v>0</v>
      </c>
      <c r="P3570">
        <v>214</v>
      </c>
      <c r="Q3570">
        <v>0</v>
      </c>
      <c r="R3570">
        <v>11</v>
      </c>
      <c r="S3570">
        <v>0</v>
      </c>
      <c r="T3570">
        <v>19</v>
      </c>
      <c r="U3570">
        <v>0</v>
      </c>
      <c r="V3570">
        <v>0</v>
      </c>
      <c r="W3570">
        <v>0</v>
      </c>
      <c r="X3570">
        <v>293.56389068348795</v>
      </c>
      <c r="Y3570">
        <v>0</v>
      </c>
      <c r="Z3570">
        <v>9.4362780441432328</v>
      </c>
      <c r="AA3570">
        <v>0</v>
      </c>
      <c r="AB3570">
        <v>94.606060512992016</v>
      </c>
      <c r="AC3570">
        <v>0</v>
      </c>
      <c r="AD3570">
        <v>0</v>
      </c>
      <c r="AE3570">
        <v>397.60622924062324</v>
      </c>
    </row>
    <row r="3571" spans="1:31" x14ac:dyDescent="0.3">
      <c r="A3571">
        <v>2716920</v>
      </c>
      <c r="B3571">
        <v>2</v>
      </c>
      <c r="C3571" t="s">
        <v>80</v>
      </c>
      <c r="D3571" t="s">
        <v>82</v>
      </c>
      <c r="E3571" t="s">
        <v>132</v>
      </c>
      <c r="F3571" t="s">
        <v>5012</v>
      </c>
      <c r="G3571" t="s">
        <v>393</v>
      </c>
      <c r="H3571" t="s">
        <v>135</v>
      </c>
      <c r="I3571" t="s">
        <v>136</v>
      </c>
      <c r="J3571" t="s">
        <v>137</v>
      </c>
      <c r="K3571" t="s">
        <v>138</v>
      </c>
      <c r="L3571" t="s">
        <v>10154</v>
      </c>
      <c r="M3571" t="s">
        <v>10155</v>
      </c>
      <c r="N3571">
        <v>0.650277777</v>
      </c>
      <c r="O3571">
        <v>0</v>
      </c>
      <c r="P3571">
        <v>3</v>
      </c>
      <c r="Q3571">
        <v>0</v>
      </c>
      <c r="R3571">
        <v>0</v>
      </c>
      <c r="S3571">
        <v>0</v>
      </c>
      <c r="T3571">
        <v>358</v>
      </c>
      <c r="U3571">
        <v>0</v>
      </c>
      <c r="V3571">
        <v>0</v>
      </c>
      <c r="W3571">
        <v>0</v>
      </c>
      <c r="X3571">
        <v>0.46034844304248257</v>
      </c>
      <c r="Y3571">
        <v>0</v>
      </c>
      <c r="Z3571">
        <v>0</v>
      </c>
      <c r="AA3571">
        <v>0</v>
      </c>
      <c r="AB3571">
        <v>68.22669304323901</v>
      </c>
      <c r="AC3571">
        <v>0</v>
      </c>
      <c r="AD3571">
        <v>0</v>
      </c>
      <c r="AE3571">
        <v>68.687041486281487</v>
      </c>
    </row>
    <row r="3572" spans="1:31" x14ac:dyDescent="0.3">
      <c r="A3572">
        <v>2717575</v>
      </c>
      <c r="B3572">
        <v>1</v>
      </c>
      <c r="C3572" t="s">
        <v>80</v>
      </c>
      <c r="D3572" t="s">
        <v>101</v>
      </c>
      <c r="E3572" t="s">
        <v>156</v>
      </c>
      <c r="F3572" t="s">
        <v>10156</v>
      </c>
      <c r="G3572" t="s">
        <v>185</v>
      </c>
      <c r="H3572" t="s">
        <v>153</v>
      </c>
      <c r="I3572" t="s">
        <v>136</v>
      </c>
      <c r="J3572" t="s">
        <v>137</v>
      </c>
      <c r="K3572" t="s">
        <v>138</v>
      </c>
      <c r="L3572" t="s">
        <v>10157</v>
      </c>
      <c r="M3572" t="s">
        <v>10158</v>
      </c>
      <c r="N3572">
        <v>3.792777777</v>
      </c>
      <c r="O3572">
        <v>0</v>
      </c>
      <c r="P3572">
        <v>0</v>
      </c>
      <c r="Q3572">
        <v>0</v>
      </c>
      <c r="R3572">
        <v>2</v>
      </c>
      <c r="S3572">
        <v>0</v>
      </c>
      <c r="T3572">
        <v>1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4.7641391486383329</v>
      </c>
      <c r="AC3572">
        <v>0</v>
      </c>
      <c r="AD3572">
        <v>0</v>
      </c>
      <c r="AE3572">
        <v>4.7641391486383329</v>
      </c>
    </row>
    <row r="3573" spans="1:31" x14ac:dyDescent="0.3">
      <c r="A3573">
        <v>2717097</v>
      </c>
      <c r="B3573">
        <v>1</v>
      </c>
      <c r="C3573" t="s">
        <v>80</v>
      </c>
      <c r="D3573" t="s">
        <v>95</v>
      </c>
      <c r="E3573" t="s">
        <v>156</v>
      </c>
      <c r="F3573" t="s">
        <v>10159</v>
      </c>
      <c r="G3573" t="s">
        <v>300</v>
      </c>
      <c r="H3573" t="s">
        <v>153</v>
      </c>
      <c r="I3573" t="s">
        <v>136</v>
      </c>
      <c r="J3573" t="s">
        <v>137</v>
      </c>
      <c r="K3573" t="s">
        <v>210</v>
      </c>
      <c r="L3573" t="s">
        <v>10160</v>
      </c>
      <c r="M3573" t="s">
        <v>10161</v>
      </c>
      <c r="N3573">
        <v>6.909166666</v>
      </c>
      <c r="O3573">
        <v>1</v>
      </c>
      <c r="P3573">
        <v>0</v>
      </c>
      <c r="Q3573">
        <v>2</v>
      </c>
      <c r="R3573">
        <v>0</v>
      </c>
      <c r="S3573">
        <v>4</v>
      </c>
      <c r="T3573">
        <v>0</v>
      </c>
      <c r="U3573">
        <v>0</v>
      </c>
      <c r="V3573">
        <v>0</v>
      </c>
      <c r="W3573">
        <v>1.2362339337066666</v>
      </c>
      <c r="X3573">
        <v>0</v>
      </c>
      <c r="Y3573">
        <v>7.8091399726819093</v>
      </c>
      <c r="Z3573">
        <v>0</v>
      </c>
      <c r="AA3573">
        <v>208.62952765089801</v>
      </c>
      <c r="AB3573">
        <v>0</v>
      </c>
      <c r="AC3573">
        <v>0</v>
      </c>
      <c r="AD3573">
        <v>0</v>
      </c>
      <c r="AE3573">
        <v>217.6749015572866</v>
      </c>
    </row>
    <row r="3574" spans="1:31" x14ac:dyDescent="0.3">
      <c r="A3574">
        <v>2716954</v>
      </c>
      <c r="B3574">
        <v>1</v>
      </c>
      <c r="C3574" t="s">
        <v>80</v>
      </c>
      <c r="D3574" t="s">
        <v>106</v>
      </c>
      <c r="E3574" t="s">
        <v>213</v>
      </c>
      <c r="F3574" t="s">
        <v>10162</v>
      </c>
      <c r="G3574" t="s">
        <v>152</v>
      </c>
      <c r="H3574" t="s">
        <v>153</v>
      </c>
      <c r="I3574" t="s">
        <v>136</v>
      </c>
      <c r="J3574" t="s">
        <v>137</v>
      </c>
      <c r="K3574" t="s">
        <v>138</v>
      </c>
      <c r="L3574" t="s">
        <v>10163</v>
      </c>
      <c r="M3574" t="s">
        <v>10164</v>
      </c>
      <c r="N3574">
        <v>0.36555555499999998</v>
      </c>
      <c r="O3574">
        <v>0</v>
      </c>
      <c r="P3574">
        <v>478</v>
      </c>
      <c r="Q3574">
        <v>1</v>
      </c>
      <c r="R3574">
        <v>42</v>
      </c>
      <c r="S3574">
        <v>2</v>
      </c>
      <c r="T3574">
        <v>62</v>
      </c>
      <c r="U3574">
        <v>0</v>
      </c>
      <c r="V3574">
        <v>0</v>
      </c>
      <c r="W3574">
        <v>0</v>
      </c>
      <c r="X3574">
        <v>21.713767736030043</v>
      </c>
      <c r="Y3574">
        <v>2.4913914087843296</v>
      </c>
      <c r="Z3574">
        <v>12.903896899894979</v>
      </c>
      <c r="AA3574">
        <v>0.11552587779729501</v>
      </c>
      <c r="AB3574">
        <v>6.5321225804213094</v>
      </c>
      <c r="AC3574">
        <v>0</v>
      </c>
      <c r="AD3574">
        <v>0</v>
      </c>
      <c r="AE3574">
        <v>43.75670450292796</v>
      </c>
    </row>
    <row r="3575" spans="1:31" x14ac:dyDescent="0.3">
      <c r="A3575">
        <v>2717077</v>
      </c>
      <c r="B3575">
        <v>1</v>
      </c>
      <c r="C3575" t="s">
        <v>80</v>
      </c>
      <c r="D3575" t="s">
        <v>104</v>
      </c>
      <c r="E3575" t="s">
        <v>150</v>
      </c>
      <c r="F3575" t="s">
        <v>10165</v>
      </c>
      <c r="G3575" t="s">
        <v>152</v>
      </c>
      <c r="H3575" t="s">
        <v>153</v>
      </c>
      <c r="I3575" t="s">
        <v>136</v>
      </c>
      <c r="J3575" t="s">
        <v>137</v>
      </c>
      <c r="K3575" t="s">
        <v>138</v>
      </c>
      <c r="L3575" t="s">
        <v>10166</v>
      </c>
      <c r="M3575" t="s">
        <v>10167</v>
      </c>
      <c r="N3575">
        <v>0.450833333</v>
      </c>
      <c r="O3575">
        <v>8</v>
      </c>
      <c r="P3575">
        <v>4</v>
      </c>
      <c r="Q3575">
        <v>36</v>
      </c>
      <c r="R3575">
        <v>14</v>
      </c>
      <c r="S3575">
        <v>40</v>
      </c>
      <c r="T3575">
        <v>19</v>
      </c>
      <c r="U3575">
        <v>9</v>
      </c>
      <c r="V3575">
        <v>0</v>
      </c>
      <c r="W3575">
        <v>0.70349083710079996</v>
      </c>
      <c r="X3575">
        <v>2.2645241727094998</v>
      </c>
      <c r="Y3575">
        <v>17.942698959609157</v>
      </c>
      <c r="Z3575">
        <v>2.3713537217452196</v>
      </c>
      <c r="AA3575">
        <v>79.696996872697682</v>
      </c>
      <c r="AB3575">
        <v>12.013609997203561</v>
      </c>
      <c r="AC3575">
        <v>932.77185749278613</v>
      </c>
      <c r="AD3575">
        <v>0</v>
      </c>
      <c r="AE3575">
        <v>1047.764532053852</v>
      </c>
    </row>
    <row r="3576" spans="1:31" x14ac:dyDescent="0.3">
      <c r="A3576">
        <v>2717744</v>
      </c>
      <c r="B3576">
        <v>1</v>
      </c>
      <c r="C3576" t="s">
        <v>80</v>
      </c>
      <c r="D3576" t="s">
        <v>90</v>
      </c>
      <c r="E3576" t="s">
        <v>132</v>
      </c>
      <c r="F3576" t="s">
        <v>10168</v>
      </c>
      <c r="G3576" t="s">
        <v>409</v>
      </c>
      <c r="H3576" t="s">
        <v>135</v>
      </c>
      <c r="I3576" t="s">
        <v>136</v>
      </c>
      <c r="J3576" t="s">
        <v>137</v>
      </c>
      <c r="K3576" t="s">
        <v>138</v>
      </c>
      <c r="L3576" t="s">
        <v>10169</v>
      </c>
      <c r="M3576" t="s">
        <v>10170</v>
      </c>
      <c r="N3576">
        <v>0.71388888800000005</v>
      </c>
      <c r="O3576">
        <v>0</v>
      </c>
      <c r="P3576">
        <v>1012</v>
      </c>
      <c r="Q3576">
        <v>0</v>
      </c>
      <c r="R3576">
        <v>0</v>
      </c>
      <c r="S3576">
        <v>0</v>
      </c>
      <c r="T3576">
        <v>101</v>
      </c>
      <c r="U3576">
        <v>0</v>
      </c>
      <c r="V3576">
        <v>0</v>
      </c>
      <c r="W3576">
        <v>0</v>
      </c>
      <c r="X3576">
        <v>154.58248065059064</v>
      </c>
      <c r="Y3576">
        <v>0</v>
      </c>
      <c r="Z3576">
        <v>0</v>
      </c>
      <c r="AA3576">
        <v>0</v>
      </c>
      <c r="AB3576">
        <v>48.883189521619279</v>
      </c>
      <c r="AC3576">
        <v>0</v>
      </c>
      <c r="AD3576">
        <v>0</v>
      </c>
      <c r="AE3576">
        <v>203.46567017220991</v>
      </c>
    </row>
    <row r="3577" spans="1:31" x14ac:dyDescent="0.3">
      <c r="A3577">
        <v>2717103</v>
      </c>
      <c r="B3577">
        <v>1</v>
      </c>
      <c r="C3577" t="s">
        <v>81</v>
      </c>
      <c r="D3577" t="s">
        <v>127</v>
      </c>
      <c r="E3577" t="s">
        <v>213</v>
      </c>
      <c r="F3577" t="s">
        <v>4282</v>
      </c>
      <c r="G3577" t="s">
        <v>300</v>
      </c>
      <c r="H3577" t="s">
        <v>153</v>
      </c>
      <c r="I3577" t="s">
        <v>136</v>
      </c>
      <c r="J3577" t="s">
        <v>137</v>
      </c>
      <c r="K3577" t="s">
        <v>210</v>
      </c>
      <c r="L3577" t="s">
        <v>10171</v>
      </c>
      <c r="M3577" t="s">
        <v>10172</v>
      </c>
      <c r="N3577">
        <v>8.0894444439999997</v>
      </c>
      <c r="O3577">
        <v>3</v>
      </c>
      <c r="P3577">
        <v>4</v>
      </c>
      <c r="Q3577">
        <v>46</v>
      </c>
      <c r="R3577">
        <v>21</v>
      </c>
      <c r="S3577">
        <v>2</v>
      </c>
      <c r="T3577">
        <v>2</v>
      </c>
      <c r="U3577">
        <v>0</v>
      </c>
      <c r="V3577">
        <v>0</v>
      </c>
      <c r="W3577">
        <v>0</v>
      </c>
      <c r="X3577">
        <v>0</v>
      </c>
      <c r="Y3577">
        <v>31.373116830904127</v>
      </c>
      <c r="Z3577">
        <v>171.6454952517237</v>
      </c>
      <c r="AA3577">
        <v>0</v>
      </c>
      <c r="AB3577">
        <v>0</v>
      </c>
      <c r="AC3577">
        <v>0</v>
      </c>
      <c r="AD3577">
        <v>0</v>
      </c>
      <c r="AE3577">
        <v>203.01861208262784</v>
      </c>
    </row>
    <row r="3578" spans="1:31" x14ac:dyDescent="0.3">
      <c r="A3578">
        <v>2717332</v>
      </c>
      <c r="B3578">
        <v>1</v>
      </c>
      <c r="C3578" t="s">
        <v>81</v>
      </c>
      <c r="D3578" t="s">
        <v>126</v>
      </c>
      <c r="E3578" t="s">
        <v>213</v>
      </c>
      <c r="F3578" t="s">
        <v>10173</v>
      </c>
      <c r="G3578" t="s">
        <v>300</v>
      </c>
      <c r="H3578" t="s">
        <v>153</v>
      </c>
      <c r="I3578" t="s">
        <v>136</v>
      </c>
      <c r="J3578" t="s">
        <v>137</v>
      </c>
      <c r="K3578" t="s">
        <v>210</v>
      </c>
      <c r="L3578" t="s">
        <v>10174</v>
      </c>
      <c r="M3578" t="s">
        <v>10175</v>
      </c>
      <c r="N3578">
        <v>4.9786111110000002</v>
      </c>
      <c r="O3578">
        <v>1</v>
      </c>
      <c r="P3578">
        <v>267</v>
      </c>
      <c r="Q3578">
        <v>4</v>
      </c>
      <c r="R3578">
        <v>47</v>
      </c>
      <c r="S3578">
        <v>10</v>
      </c>
      <c r="T3578">
        <v>27</v>
      </c>
      <c r="U3578">
        <v>0</v>
      </c>
      <c r="V3578">
        <v>0</v>
      </c>
      <c r="W3578">
        <v>5.1503640237802131</v>
      </c>
      <c r="X3578">
        <v>111.40134506906537</v>
      </c>
      <c r="Y3578">
        <v>33.649698354077309</v>
      </c>
      <c r="Z3578">
        <v>53.705282826925355</v>
      </c>
      <c r="AA3578">
        <v>249.70221839578093</v>
      </c>
      <c r="AB3578">
        <v>111.86914504746812</v>
      </c>
      <c r="AC3578">
        <v>0</v>
      </c>
      <c r="AD3578">
        <v>0</v>
      </c>
      <c r="AE3578">
        <v>565.47805371709728</v>
      </c>
    </row>
    <row r="3579" spans="1:31" x14ac:dyDescent="0.3">
      <c r="A3579">
        <v>2716997</v>
      </c>
      <c r="B3579">
        <v>1</v>
      </c>
      <c r="C3579" t="s">
        <v>81</v>
      </c>
      <c r="D3579" t="s">
        <v>118</v>
      </c>
      <c r="E3579" t="s">
        <v>200</v>
      </c>
      <c r="F3579" t="s">
        <v>10176</v>
      </c>
      <c r="G3579" t="s">
        <v>543</v>
      </c>
      <c r="H3579" t="s">
        <v>135</v>
      </c>
      <c r="I3579" t="s">
        <v>136</v>
      </c>
      <c r="J3579" t="s">
        <v>137</v>
      </c>
      <c r="K3579" t="s">
        <v>138</v>
      </c>
      <c r="L3579" t="s">
        <v>10177</v>
      </c>
      <c r="M3579" t="s">
        <v>10178</v>
      </c>
      <c r="N3579">
        <v>1.4711111109999999</v>
      </c>
      <c r="O3579">
        <v>0</v>
      </c>
      <c r="P3579">
        <v>67</v>
      </c>
      <c r="Q3579">
        <v>0</v>
      </c>
      <c r="R3579">
        <v>0</v>
      </c>
      <c r="S3579">
        <v>0</v>
      </c>
      <c r="T3579">
        <v>15</v>
      </c>
      <c r="U3579">
        <v>0</v>
      </c>
      <c r="V3579">
        <v>0</v>
      </c>
      <c r="W3579">
        <v>0</v>
      </c>
      <c r="X3579">
        <v>20.802858619425091</v>
      </c>
      <c r="Y3579">
        <v>0</v>
      </c>
      <c r="Z3579">
        <v>0</v>
      </c>
      <c r="AA3579">
        <v>0</v>
      </c>
      <c r="AB3579">
        <v>39.410079265442249</v>
      </c>
      <c r="AC3579">
        <v>0</v>
      </c>
      <c r="AD3579">
        <v>0</v>
      </c>
      <c r="AE3579">
        <v>60.212937884867344</v>
      </c>
    </row>
    <row r="3580" spans="1:31" x14ac:dyDescent="0.3">
      <c r="A3580">
        <v>2717246</v>
      </c>
      <c r="B3580">
        <v>1</v>
      </c>
      <c r="C3580" t="s">
        <v>80</v>
      </c>
      <c r="D3580" t="s">
        <v>82</v>
      </c>
      <c r="E3580" t="s">
        <v>145</v>
      </c>
      <c r="F3580" t="s">
        <v>10179</v>
      </c>
      <c r="G3580" t="s">
        <v>147</v>
      </c>
      <c r="H3580" t="s">
        <v>135</v>
      </c>
      <c r="I3580" t="s">
        <v>136</v>
      </c>
      <c r="J3580" t="s">
        <v>137</v>
      </c>
      <c r="K3580" t="s">
        <v>138</v>
      </c>
      <c r="L3580" t="s">
        <v>10180</v>
      </c>
      <c r="M3580" t="s">
        <v>10181</v>
      </c>
      <c r="N3580">
        <v>3.568333333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1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</row>
    <row r="3581" spans="1:31" x14ac:dyDescent="0.3">
      <c r="A3581">
        <v>2717724</v>
      </c>
      <c r="B3581">
        <v>1</v>
      </c>
      <c r="C3581" t="s">
        <v>80</v>
      </c>
      <c r="D3581" t="s">
        <v>94</v>
      </c>
      <c r="E3581" t="s">
        <v>161</v>
      </c>
      <c r="F3581" t="s">
        <v>10182</v>
      </c>
      <c r="G3581" t="s">
        <v>163</v>
      </c>
      <c r="H3581" t="s">
        <v>135</v>
      </c>
      <c r="I3581" t="s">
        <v>136</v>
      </c>
      <c r="J3581" t="s">
        <v>137</v>
      </c>
      <c r="K3581" t="s">
        <v>138</v>
      </c>
      <c r="L3581" t="s">
        <v>10183</v>
      </c>
      <c r="M3581" t="s">
        <v>10184</v>
      </c>
      <c r="N3581">
        <v>2.7452777770000001</v>
      </c>
      <c r="O3581">
        <v>0</v>
      </c>
      <c r="P3581">
        <v>71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44.451260367278685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44.451260367278685</v>
      </c>
    </row>
    <row r="3582" spans="1:31" x14ac:dyDescent="0.3">
      <c r="A3582">
        <v>2717561</v>
      </c>
      <c r="B3582">
        <v>1</v>
      </c>
      <c r="C3582" t="s">
        <v>80</v>
      </c>
      <c r="D3582" t="s">
        <v>101</v>
      </c>
      <c r="E3582" t="s">
        <v>145</v>
      </c>
      <c r="F3582" t="s">
        <v>10185</v>
      </c>
      <c r="G3582" t="s">
        <v>158</v>
      </c>
      <c r="H3582" t="s">
        <v>135</v>
      </c>
      <c r="I3582" t="s">
        <v>136</v>
      </c>
      <c r="J3582" t="s">
        <v>3</v>
      </c>
      <c r="K3582" t="s">
        <v>138</v>
      </c>
      <c r="L3582" t="s">
        <v>10186</v>
      </c>
      <c r="M3582" t="s">
        <v>10187</v>
      </c>
      <c r="N3582">
        <v>1.8022222219999999</v>
      </c>
      <c r="O3582">
        <v>0</v>
      </c>
      <c r="P3582">
        <v>1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3.7145512116095833E-2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3.7145512116095833E-2</v>
      </c>
    </row>
    <row r="3583" spans="1:31" x14ac:dyDescent="0.3">
      <c r="A3583">
        <v>2717369</v>
      </c>
      <c r="B3583">
        <v>1</v>
      </c>
      <c r="C3583" t="s">
        <v>80</v>
      </c>
      <c r="D3583" t="s">
        <v>107</v>
      </c>
      <c r="E3583" t="s">
        <v>145</v>
      </c>
      <c r="F3583" t="s">
        <v>10188</v>
      </c>
      <c r="G3583" t="s">
        <v>147</v>
      </c>
      <c r="H3583" t="s">
        <v>135</v>
      </c>
      <c r="I3583" t="s">
        <v>136</v>
      </c>
      <c r="J3583" t="s">
        <v>137</v>
      </c>
      <c r="K3583" t="s">
        <v>138</v>
      </c>
      <c r="L3583" t="s">
        <v>10189</v>
      </c>
      <c r="M3583" t="s">
        <v>10190</v>
      </c>
      <c r="N3583">
        <v>1.1586111109999999</v>
      </c>
      <c r="O3583">
        <v>0</v>
      </c>
      <c r="P3583">
        <v>3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0.13635464502057668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0.13635464502057668</v>
      </c>
    </row>
    <row r="3584" spans="1:31" x14ac:dyDescent="0.3">
      <c r="A3584">
        <v>2717060</v>
      </c>
      <c r="B3584">
        <v>1</v>
      </c>
      <c r="C3584" t="s">
        <v>80</v>
      </c>
      <c r="D3584" t="s">
        <v>84</v>
      </c>
      <c r="E3584" t="s">
        <v>150</v>
      </c>
      <c r="F3584" t="s">
        <v>10191</v>
      </c>
      <c r="G3584" t="s">
        <v>300</v>
      </c>
      <c r="H3584" t="s">
        <v>153</v>
      </c>
      <c r="I3584" t="s">
        <v>136</v>
      </c>
      <c r="J3584" t="s">
        <v>137</v>
      </c>
      <c r="K3584" t="s">
        <v>210</v>
      </c>
      <c r="L3584" t="s">
        <v>10192</v>
      </c>
      <c r="M3584" t="s">
        <v>10193</v>
      </c>
      <c r="N3584">
        <v>2.4194444439999998</v>
      </c>
      <c r="O3584">
        <v>0</v>
      </c>
      <c r="P3584">
        <v>4107</v>
      </c>
      <c r="Q3584">
        <v>0</v>
      </c>
      <c r="R3584">
        <v>0</v>
      </c>
      <c r="S3584">
        <v>1</v>
      </c>
      <c r="T3584">
        <v>325</v>
      </c>
      <c r="U3584">
        <v>0</v>
      </c>
      <c r="V3584">
        <v>1</v>
      </c>
      <c r="W3584">
        <v>0</v>
      </c>
      <c r="X3584">
        <v>1979.4679628622685</v>
      </c>
      <c r="Y3584">
        <v>0</v>
      </c>
      <c r="Z3584">
        <v>0</v>
      </c>
      <c r="AA3584">
        <v>39.662968916602495</v>
      </c>
      <c r="AB3584">
        <v>819.57560834419951</v>
      </c>
      <c r="AC3584">
        <v>0</v>
      </c>
      <c r="AD3584">
        <v>66.925535000721126</v>
      </c>
      <c r="AE3584">
        <v>2905.6320751237913</v>
      </c>
    </row>
    <row r="3585" spans="1:31" x14ac:dyDescent="0.3">
      <c r="A3585">
        <v>2717120</v>
      </c>
      <c r="B3585">
        <v>1</v>
      </c>
      <c r="C3585" t="s">
        <v>81</v>
      </c>
      <c r="D3585" t="s">
        <v>112</v>
      </c>
      <c r="E3585" t="s">
        <v>156</v>
      </c>
      <c r="F3585" t="s">
        <v>10194</v>
      </c>
      <c r="G3585" t="s">
        <v>185</v>
      </c>
      <c r="H3585" t="s">
        <v>153</v>
      </c>
      <c r="I3585" t="s">
        <v>136</v>
      </c>
      <c r="J3585" t="s">
        <v>137</v>
      </c>
      <c r="K3585" t="s">
        <v>138</v>
      </c>
      <c r="L3585" t="s">
        <v>10195</v>
      </c>
      <c r="M3585" t="s">
        <v>10196</v>
      </c>
      <c r="N3585">
        <v>5.7536111109999997</v>
      </c>
      <c r="O3585">
        <v>0</v>
      </c>
      <c r="P3585">
        <v>204</v>
      </c>
      <c r="Q3585">
        <v>0</v>
      </c>
      <c r="R3585">
        <v>13</v>
      </c>
      <c r="S3585">
        <v>0</v>
      </c>
      <c r="T3585">
        <v>5</v>
      </c>
      <c r="U3585">
        <v>0</v>
      </c>
      <c r="V3585">
        <v>0</v>
      </c>
      <c r="W3585">
        <v>0</v>
      </c>
      <c r="X3585">
        <v>63.606290358368867</v>
      </c>
      <c r="Y3585">
        <v>0</v>
      </c>
      <c r="Z3585">
        <v>3.0015740683016667</v>
      </c>
      <c r="AA3585">
        <v>0</v>
      </c>
      <c r="AB3585">
        <v>0.50414735605229999</v>
      </c>
      <c r="AC3585">
        <v>0</v>
      </c>
      <c r="AD3585">
        <v>0</v>
      </c>
      <c r="AE3585">
        <v>67.112011782722831</v>
      </c>
    </row>
    <row r="3586" spans="1:31" x14ac:dyDescent="0.3">
      <c r="A3586">
        <v>2717020</v>
      </c>
      <c r="B3586">
        <v>1</v>
      </c>
      <c r="C3586" t="s">
        <v>80</v>
      </c>
      <c r="D3586" t="s">
        <v>82</v>
      </c>
      <c r="E3586" t="s">
        <v>145</v>
      </c>
      <c r="F3586" t="s">
        <v>10197</v>
      </c>
      <c r="G3586" t="s">
        <v>147</v>
      </c>
      <c r="H3586" t="s">
        <v>135</v>
      </c>
      <c r="I3586" t="s">
        <v>136</v>
      </c>
      <c r="J3586" t="s">
        <v>137</v>
      </c>
      <c r="K3586" t="s">
        <v>138</v>
      </c>
      <c r="L3586" t="s">
        <v>10198</v>
      </c>
      <c r="M3586" t="s">
        <v>10199</v>
      </c>
      <c r="N3586">
        <v>1.385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7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2.1176939297906703</v>
      </c>
      <c r="AC3586">
        <v>0</v>
      </c>
      <c r="AD3586">
        <v>0</v>
      </c>
      <c r="AE3586">
        <v>2.1176939297906703</v>
      </c>
    </row>
    <row r="3587" spans="1:31" x14ac:dyDescent="0.3">
      <c r="A3587">
        <v>2717166</v>
      </c>
      <c r="B3587">
        <v>1</v>
      </c>
      <c r="C3587" t="s">
        <v>80</v>
      </c>
      <c r="D3587" t="s">
        <v>104</v>
      </c>
      <c r="E3587" t="s">
        <v>150</v>
      </c>
      <c r="F3587" t="s">
        <v>10200</v>
      </c>
      <c r="G3587" t="s">
        <v>300</v>
      </c>
      <c r="H3587" t="s">
        <v>153</v>
      </c>
      <c r="I3587" t="s">
        <v>136</v>
      </c>
      <c r="J3587" t="s">
        <v>137</v>
      </c>
      <c r="K3587" t="s">
        <v>210</v>
      </c>
      <c r="L3587" t="s">
        <v>10201</v>
      </c>
      <c r="M3587" t="s">
        <v>10202</v>
      </c>
      <c r="N3587">
        <v>4.4527777769999997</v>
      </c>
      <c r="O3587">
        <v>11</v>
      </c>
      <c r="P3587">
        <v>143</v>
      </c>
      <c r="Q3587">
        <v>8</v>
      </c>
      <c r="R3587">
        <v>4</v>
      </c>
      <c r="S3587">
        <v>8</v>
      </c>
      <c r="T3587">
        <v>9</v>
      </c>
      <c r="U3587">
        <v>2</v>
      </c>
      <c r="V3587">
        <v>0</v>
      </c>
      <c r="W3587">
        <v>7.7827634390287255</v>
      </c>
      <c r="X3587">
        <v>138.32371676412976</v>
      </c>
      <c r="Y3587">
        <v>35.877173245504068</v>
      </c>
      <c r="Z3587">
        <v>2.8227717021552001</v>
      </c>
      <c r="AA3587">
        <v>905.65237604056688</v>
      </c>
      <c r="AB3587">
        <v>26.172366635452299</v>
      </c>
      <c r="AC3587">
        <v>2191.4749059793294</v>
      </c>
      <c r="AD3587">
        <v>0</v>
      </c>
      <c r="AE3587">
        <v>3308.1060738061665</v>
      </c>
    </row>
    <row r="3588" spans="1:31" x14ac:dyDescent="0.3">
      <c r="A3588">
        <v>2717621</v>
      </c>
      <c r="B3588">
        <v>1</v>
      </c>
      <c r="C3588" t="s">
        <v>81</v>
      </c>
      <c r="D3588" t="s">
        <v>123</v>
      </c>
      <c r="E3588" t="s">
        <v>156</v>
      </c>
      <c r="F3588" t="s">
        <v>10203</v>
      </c>
      <c r="G3588" t="s">
        <v>596</v>
      </c>
      <c r="H3588" t="s">
        <v>153</v>
      </c>
      <c r="I3588" t="s">
        <v>136</v>
      </c>
      <c r="J3588" t="s">
        <v>137</v>
      </c>
      <c r="K3588" t="s">
        <v>138</v>
      </c>
      <c r="L3588" t="s">
        <v>10204</v>
      </c>
      <c r="M3588" t="s">
        <v>10205</v>
      </c>
      <c r="N3588">
        <v>2.7113888880000001</v>
      </c>
      <c r="O3588">
        <v>0</v>
      </c>
      <c r="P3588">
        <v>1</v>
      </c>
      <c r="Q3588">
        <v>0</v>
      </c>
      <c r="R3588">
        <v>13</v>
      </c>
      <c r="S3588">
        <v>0</v>
      </c>
      <c r="T3588">
        <v>4</v>
      </c>
      <c r="U3588">
        <v>0</v>
      </c>
      <c r="V3588">
        <v>0</v>
      </c>
      <c r="W3588">
        <v>0</v>
      </c>
      <c r="X3588">
        <v>0.62016922905999994</v>
      </c>
      <c r="Y3588">
        <v>0</v>
      </c>
      <c r="Z3588">
        <v>0</v>
      </c>
      <c r="AA3588">
        <v>0</v>
      </c>
      <c r="AB3588">
        <v>3.3997785668333331</v>
      </c>
      <c r="AC3588">
        <v>0</v>
      </c>
      <c r="AD3588">
        <v>0</v>
      </c>
      <c r="AE3588">
        <v>4.0199477958933327</v>
      </c>
    </row>
    <row r="3589" spans="1:31" x14ac:dyDescent="0.3">
      <c r="A3589">
        <v>2717558</v>
      </c>
      <c r="B3589">
        <v>2</v>
      </c>
      <c r="C3589" t="s">
        <v>81</v>
      </c>
      <c r="D3589" t="s">
        <v>122</v>
      </c>
      <c r="E3589" t="s">
        <v>132</v>
      </c>
      <c r="F3589" t="s">
        <v>10206</v>
      </c>
      <c r="G3589" t="s">
        <v>2849</v>
      </c>
      <c r="H3589" t="s">
        <v>135</v>
      </c>
      <c r="I3589" t="s">
        <v>136</v>
      </c>
      <c r="J3589" t="s">
        <v>137</v>
      </c>
      <c r="K3589" t="s">
        <v>138</v>
      </c>
      <c r="L3589" t="s">
        <v>10151</v>
      </c>
      <c r="M3589" t="s">
        <v>10207</v>
      </c>
      <c r="N3589">
        <v>1.9552777770000001</v>
      </c>
      <c r="O3589">
        <v>0</v>
      </c>
      <c r="P3589">
        <v>189</v>
      </c>
      <c r="Q3589">
        <v>0</v>
      </c>
      <c r="R3589">
        <v>2</v>
      </c>
      <c r="S3589">
        <v>0</v>
      </c>
      <c r="T3589">
        <v>9</v>
      </c>
      <c r="U3589">
        <v>0</v>
      </c>
      <c r="V3589">
        <v>0</v>
      </c>
      <c r="W3589">
        <v>0</v>
      </c>
      <c r="X3589">
        <v>73.655394357314194</v>
      </c>
      <c r="Y3589">
        <v>0</v>
      </c>
      <c r="Z3589">
        <v>1.9533250674121068</v>
      </c>
      <c r="AA3589">
        <v>0</v>
      </c>
      <c r="AB3589">
        <v>4.0143943557994106</v>
      </c>
      <c r="AC3589">
        <v>0</v>
      </c>
      <c r="AD3589">
        <v>0</v>
      </c>
      <c r="AE3589">
        <v>79.623113780525713</v>
      </c>
    </row>
    <row r="3590" spans="1:31" x14ac:dyDescent="0.3">
      <c r="A3590">
        <v>2717266</v>
      </c>
      <c r="B3590">
        <v>1</v>
      </c>
      <c r="C3590" t="s">
        <v>80</v>
      </c>
      <c r="D3590" t="s">
        <v>90</v>
      </c>
      <c r="E3590" t="s">
        <v>145</v>
      </c>
      <c r="F3590" t="s">
        <v>10208</v>
      </c>
      <c r="G3590" t="s">
        <v>147</v>
      </c>
      <c r="H3590" t="s">
        <v>135</v>
      </c>
      <c r="I3590" t="s">
        <v>136</v>
      </c>
      <c r="J3590" t="s">
        <v>137</v>
      </c>
      <c r="K3590" t="s">
        <v>138</v>
      </c>
      <c r="L3590" t="s">
        <v>10209</v>
      </c>
      <c r="M3590" t="s">
        <v>10210</v>
      </c>
      <c r="N3590">
        <v>2.6497222219999998</v>
      </c>
      <c r="O3590">
        <v>0</v>
      </c>
      <c r="P3590">
        <v>3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2.7449948223533105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2.7449948223533105</v>
      </c>
    </row>
    <row r="3591" spans="1:31" x14ac:dyDescent="0.3">
      <c r="A3591">
        <v>2717080</v>
      </c>
      <c r="B3591">
        <v>1</v>
      </c>
      <c r="C3591" t="s">
        <v>80</v>
      </c>
      <c r="D3591" t="s">
        <v>99</v>
      </c>
      <c r="E3591" t="s">
        <v>132</v>
      </c>
      <c r="F3591" t="s">
        <v>10211</v>
      </c>
      <c r="G3591" t="s">
        <v>209</v>
      </c>
      <c r="H3591" t="s">
        <v>135</v>
      </c>
      <c r="I3591" t="s">
        <v>136</v>
      </c>
      <c r="J3591" t="s">
        <v>137</v>
      </c>
      <c r="K3591" t="s">
        <v>210</v>
      </c>
      <c r="L3591" t="s">
        <v>10212</v>
      </c>
      <c r="M3591" t="s">
        <v>10213</v>
      </c>
      <c r="N3591">
        <v>7.5641666660000002</v>
      </c>
      <c r="O3591">
        <v>0</v>
      </c>
      <c r="P3591">
        <v>82</v>
      </c>
      <c r="Q3591">
        <v>0</v>
      </c>
      <c r="R3591">
        <v>17</v>
      </c>
      <c r="S3591">
        <v>0</v>
      </c>
      <c r="T3591">
        <v>16</v>
      </c>
      <c r="U3591">
        <v>0</v>
      </c>
      <c r="V3591">
        <v>0</v>
      </c>
      <c r="W3591">
        <v>0</v>
      </c>
      <c r="X3591">
        <v>25.37864040448892</v>
      </c>
      <c r="Y3591">
        <v>0</v>
      </c>
      <c r="Z3591">
        <v>4.6444510600700966</v>
      </c>
      <c r="AA3591">
        <v>0</v>
      </c>
      <c r="AB3591">
        <v>20.071736398050636</v>
      </c>
      <c r="AC3591">
        <v>0</v>
      </c>
      <c r="AD3591">
        <v>0</v>
      </c>
      <c r="AE3591">
        <v>50.094827862609648</v>
      </c>
    </row>
    <row r="3592" spans="1:31" x14ac:dyDescent="0.3">
      <c r="A3592">
        <v>2717200</v>
      </c>
      <c r="B3592">
        <v>1</v>
      </c>
      <c r="C3592" t="s">
        <v>81</v>
      </c>
      <c r="D3592" t="s">
        <v>127</v>
      </c>
      <c r="E3592" t="s">
        <v>132</v>
      </c>
      <c r="F3592" t="s">
        <v>10214</v>
      </c>
      <c r="G3592" t="s">
        <v>4408</v>
      </c>
      <c r="H3592" t="s">
        <v>135</v>
      </c>
      <c r="I3592" t="s">
        <v>136</v>
      </c>
      <c r="J3592" t="s">
        <v>137</v>
      </c>
      <c r="K3592" t="s">
        <v>138</v>
      </c>
      <c r="L3592" t="s">
        <v>10215</v>
      </c>
      <c r="M3592" t="s">
        <v>10216</v>
      </c>
      <c r="N3592">
        <v>7.994444444</v>
      </c>
      <c r="O3592">
        <v>0</v>
      </c>
      <c r="P3592">
        <v>135</v>
      </c>
      <c r="Q3592">
        <v>0</v>
      </c>
      <c r="R3592">
        <v>8</v>
      </c>
      <c r="S3592">
        <v>0</v>
      </c>
      <c r="T3592">
        <v>4</v>
      </c>
      <c r="U3592">
        <v>0</v>
      </c>
      <c r="V3592">
        <v>0</v>
      </c>
      <c r="W3592">
        <v>0</v>
      </c>
      <c r="X3592">
        <v>218.4971059690009</v>
      </c>
      <c r="Y3592">
        <v>0</v>
      </c>
      <c r="Z3592">
        <v>22.468260507896076</v>
      </c>
      <c r="AA3592">
        <v>0</v>
      </c>
      <c r="AB3592">
        <v>15.333941771976122</v>
      </c>
      <c r="AC3592">
        <v>0</v>
      </c>
      <c r="AD3592">
        <v>0</v>
      </c>
      <c r="AE3592">
        <v>256.2993082488731</v>
      </c>
    </row>
    <row r="3593" spans="1:31" x14ac:dyDescent="0.3">
      <c r="A3593">
        <v>2717721</v>
      </c>
      <c r="B3593">
        <v>1</v>
      </c>
      <c r="C3593" t="s">
        <v>80</v>
      </c>
      <c r="D3593" t="s">
        <v>84</v>
      </c>
      <c r="E3593" t="s">
        <v>145</v>
      </c>
      <c r="F3593" t="s">
        <v>10217</v>
      </c>
      <c r="G3593" t="s">
        <v>181</v>
      </c>
      <c r="H3593" t="s">
        <v>135</v>
      </c>
      <c r="I3593" t="s">
        <v>136</v>
      </c>
      <c r="J3593" t="s">
        <v>137</v>
      </c>
      <c r="K3593" t="s">
        <v>138</v>
      </c>
      <c r="L3593" t="s">
        <v>10218</v>
      </c>
      <c r="M3593" t="s">
        <v>10219</v>
      </c>
      <c r="N3593">
        <v>4.4574999999999996</v>
      </c>
      <c r="O3593">
        <v>0</v>
      </c>
      <c r="P3593">
        <v>8</v>
      </c>
      <c r="Q3593">
        <v>0</v>
      </c>
      <c r="R3593">
        <v>0</v>
      </c>
      <c r="S3593">
        <v>0</v>
      </c>
      <c r="T3593">
        <v>1</v>
      </c>
      <c r="U3593">
        <v>0</v>
      </c>
      <c r="V3593">
        <v>0</v>
      </c>
      <c r="W3593">
        <v>0</v>
      </c>
      <c r="X3593">
        <v>8.7521611130989498</v>
      </c>
      <c r="Y3593">
        <v>0</v>
      </c>
      <c r="Z3593">
        <v>0</v>
      </c>
      <c r="AA3593">
        <v>0</v>
      </c>
      <c r="AB3593">
        <v>4.756314911570243</v>
      </c>
      <c r="AC3593">
        <v>0</v>
      </c>
      <c r="AD3593">
        <v>0</v>
      </c>
      <c r="AE3593">
        <v>13.508476024669193</v>
      </c>
    </row>
    <row r="3594" spans="1:31" x14ac:dyDescent="0.3">
      <c r="A3594">
        <v>2717329</v>
      </c>
      <c r="B3594">
        <v>1</v>
      </c>
      <c r="C3594" t="s">
        <v>81</v>
      </c>
      <c r="D3594" t="s">
        <v>126</v>
      </c>
      <c r="E3594" t="s">
        <v>213</v>
      </c>
      <c r="F3594" t="s">
        <v>8709</v>
      </c>
      <c r="G3594" t="s">
        <v>152</v>
      </c>
      <c r="H3594" t="s">
        <v>153</v>
      </c>
      <c r="I3594" t="s">
        <v>136</v>
      </c>
      <c r="J3594" t="s">
        <v>137</v>
      </c>
      <c r="K3594" t="s">
        <v>138</v>
      </c>
      <c r="L3594" t="s">
        <v>10220</v>
      </c>
      <c r="M3594" t="s">
        <v>10221</v>
      </c>
      <c r="N3594">
        <v>0.102222222</v>
      </c>
      <c r="O3594">
        <v>3</v>
      </c>
      <c r="P3594">
        <v>654</v>
      </c>
      <c r="Q3594">
        <v>23</v>
      </c>
      <c r="R3594">
        <v>201</v>
      </c>
      <c r="S3594">
        <v>8</v>
      </c>
      <c r="T3594">
        <v>47</v>
      </c>
      <c r="U3594">
        <v>0</v>
      </c>
      <c r="V3594">
        <v>0</v>
      </c>
      <c r="W3594">
        <v>5.3358895080000003E-2</v>
      </c>
      <c r="X3594">
        <v>5.2711442066129033</v>
      </c>
      <c r="Y3594">
        <v>6.0183245268059888</v>
      </c>
      <c r="Z3594">
        <v>2.9945467281194396</v>
      </c>
      <c r="AA3594">
        <v>4.1945572085120002</v>
      </c>
      <c r="AB3594">
        <v>2.3921554742877205</v>
      </c>
      <c r="AC3594">
        <v>0</v>
      </c>
      <c r="AD3594">
        <v>0</v>
      </c>
      <c r="AE3594">
        <v>20.924087039418051</v>
      </c>
    </row>
    <row r="3595" spans="1:31" x14ac:dyDescent="0.3">
      <c r="A3595">
        <v>2717286</v>
      </c>
      <c r="B3595">
        <v>1</v>
      </c>
      <c r="C3595" t="s">
        <v>81</v>
      </c>
      <c r="D3595" t="s">
        <v>128</v>
      </c>
      <c r="E3595" t="s">
        <v>150</v>
      </c>
      <c r="F3595" t="s">
        <v>5201</v>
      </c>
      <c r="G3595" t="s">
        <v>152</v>
      </c>
      <c r="H3595" t="s">
        <v>153</v>
      </c>
      <c r="I3595" t="s">
        <v>136</v>
      </c>
      <c r="J3595" t="s">
        <v>137</v>
      </c>
      <c r="K3595" t="s">
        <v>138</v>
      </c>
      <c r="L3595" t="s">
        <v>10222</v>
      </c>
      <c r="M3595" t="s">
        <v>10223</v>
      </c>
      <c r="N3595">
        <v>1.937777777</v>
      </c>
      <c r="O3595">
        <v>0</v>
      </c>
      <c r="P3595">
        <v>0</v>
      </c>
      <c r="Q3595">
        <v>0</v>
      </c>
      <c r="R3595">
        <v>0</v>
      </c>
      <c r="S3595">
        <v>10</v>
      </c>
      <c r="T3595">
        <v>0</v>
      </c>
      <c r="U3595">
        <v>11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138.03370731109899</v>
      </c>
      <c r="AB3595">
        <v>0</v>
      </c>
      <c r="AC3595">
        <v>4378.7842177265857</v>
      </c>
      <c r="AD3595">
        <v>0</v>
      </c>
      <c r="AE3595">
        <v>4516.8179250376843</v>
      </c>
    </row>
    <row r="3596" spans="1:31" x14ac:dyDescent="0.3">
      <c r="A3596">
        <v>2717535</v>
      </c>
      <c r="B3596">
        <v>1</v>
      </c>
      <c r="C3596" t="s">
        <v>80</v>
      </c>
      <c r="D3596" t="s">
        <v>95</v>
      </c>
      <c r="E3596" t="s">
        <v>161</v>
      </c>
      <c r="F3596" t="s">
        <v>10224</v>
      </c>
      <c r="G3596" t="s">
        <v>409</v>
      </c>
      <c r="H3596" t="s">
        <v>135</v>
      </c>
      <c r="I3596" t="s">
        <v>136</v>
      </c>
      <c r="J3596" t="s">
        <v>137</v>
      </c>
      <c r="K3596" t="s">
        <v>138</v>
      </c>
      <c r="L3596" t="s">
        <v>10225</v>
      </c>
      <c r="M3596" t="s">
        <v>10226</v>
      </c>
      <c r="N3596">
        <v>2.011111111</v>
      </c>
      <c r="O3596">
        <v>0</v>
      </c>
      <c r="P3596">
        <v>65</v>
      </c>
      <c r="Q3596">
        <v>0</v>
      </c>
      <c r="R3596">
        <v>0</v>
      </c>
      <c r="S3596">
        <v>0</v>
      </c>
      <c r="T3596">
        <v>9</v>
      </c>
      <c r="U3596">
        <v>0</v>
      </c>
      <c r="V3596">
        <v>0</v>
      </c>
      <c r="W3596">
        <v>0</v>
      </c>
      <c r="X3596">
        <v>32.225244976725108</v>
      </c>
      <c r="Y3596">
        <v>0</v>
      </c>
      <c r="Z3596">
        <v>0</v>
      </c>
      <c r="AA3596">
        <v>0</v>
      </c>
      <c r="AB3596">
        <v>10.694020648355</v>
      </c>
      <c r="AC3596">
        <v>0</v>
      </c>
      <c r="AD3596">
        <v>0</v>
      </c>
      <c r="AE3596">
        <v>42.919265625080108</v>
      </c>
    </row>
    <row r="3597" spans="1:31" x14ac:dyDescent="0.3">
      <c r="A3597">
        <v>2717684</v>
      </c>
      <c r="B3597">
        <v>1</v>
      </c>
      <c r="C3597" t="s">
        <v>81</v>
      </c>
      <c r="D3597" t="s">
        <v>113</v>
      </c>
      <c r="E3597" t="s">
        <v>161</v>
      </c>
      <c r="F3597" t="s">
        <v>10227</v>
      </c>
      <c r="G3597" t="s">
        <v>163</v>
      </c>
      <c r="H3597" t="s">
        <v>135</v>
      </c>
      <c r="I3597" t="s">
        <v>136</v>
      </c>
      <c r="J3597" t="s">
        <v>137</v>
      </c>
      <c r="K3597" t="s">
        <v>138</v>
      </c>
      <c r="L3597" t="s">
        <v>10228</v>
      </c>
      <c r="M3597" t="s">
        <v>10229</v>
      </c>
      <c r="N3597">
        <v>0.59722222199999997</v>
      </c>
      <c r="O3597">
        <v>0</v>
      </c>
      <c r="P3597">
        <v>37</v>
      </c>
      <c r="Q3597">
        <v>0</v>
      </c>
      <c r="R3597">
        <v>0</v>
      </c>
      <c r="S3597">
        <v>0</v>
      </c>
      <c r="T3597">
        <v>1</v>
      </c>
      <c r="U3597">
        <v>0</v>
      </c>
      <c r="V3597">
        <v>0</v>
      </c>
      <c r="W3597">
        <v>0</v>
      </c>
      <c r="X3597">
        <v>6.4052303211794186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6.4052303211794186</v>
      </c>
    </row>
    <row r="3598" spans="1:31" x14ac:dyDescent="0.3">
      <c r="A3598">
        <v>2716994</v>
      </c>
      <c r="B3598">
        <v>1</v>
      </c>
      <c r="C3598" t="s">
        <v>81</v>
      </c>
      <c r="D3598" t="s">
        <v>115</v>
      </c>
      <c r="E3598" t="s">
        <v>213</v>
      </c>
      <c r="F3598" t="s">
        <v>3998</v>
      </c>
      <c r="G3598" t="s">
        <v>152</v>
      </c>
      <c r="H3598" t="s">
        <v>153</v>
      </c>
      <c r="I3598" t="s">
        <v>136</v>
      </c>
      <c r="J3598" t="s">
        <v>137</v>
      </c>
      <c r="K3598" t="s">
        <v>138</v>
      </c>
      <c r="L3598" t="s">
        <v>10230</v>
      </c>
      <c r="M3598" t="s">
        <v>10231</v>
      </c>
      <c r="N3598">
        <v>0.60777777700000002</v>
      </c>
      <c r="O3598">
        <v>2</v>
      </c>
      <c r="P3598">
        <v>576</v>
      </c>
      <c r="Q3598">
        <v>3</v>
      </c>
      <c r="R3598">
        <v>27</v>
      </c>
      <c r="S3598">
        <v>3</v>
      </c>
      <c r="T3598">
        <v>30</v>
      </c>
      <c r="U3598">
        <v>0</v>
      </c>
      <c r="V3598">
        <v>0</v>
      </c>
      <c r="W3598">
        <v>0.22877639018999998</v>
      </c>
      <c r="X3598">
        <v>24.600477816741773</v>
      </c>
      <c r="Y3598">
        <v>1.7000585810524131</v>
      </c>
      <c r="Z3598">
        <v>9.2132899451136652</v>
      </c>
      <c r="AA3598">
        <v>13.830603558562355</v>
      </c>
      <c r="AB3598">
        <v>5.4453017375286477</v>
      </c>
      <c r="AC3598">
        <v>0</v>
      </c>
      <c r="AD3598">
        <v>0</v>
      </c>
      <c r="AE3598">
        <v>55.018508029188858</v>
      </c>
    </row>
    <row r="3599" spans="1:31" x14ac:dyDescent="0.3">
      <c r="A3599">
        <v>2717063</v>
      </c>
      <c r="B3599">
        <v>1</v>
      </c>
      <c r="C3599" t="s">
        <v>80</v>
      </c>
      <c r="D3599" t="s">
        <v>106</v>
      </c>
      <c r="E3599" t="s">
        <v>161</v>
      </c>
      <c r="F3599" t="s">
        <v>10232</v>
      </c>
      <c r="G3599" t="s">
        <v>209</v>
      </c>
      <c r="H3599" t="s">
        <v>135</v>
      </c>
      <c r="I3599" t="s">
        <v>136</v>
      </c>
      <c r="J3599" t="s">
        <v>137</v>
      </c>
      <c r="K3599" t="s">
        <v>210</v>
      </c>
      <c r="L3599" t="s">
        <v>10233</v>
      </c>
      <c r="M3599" t="s">
        <v>10234</v>
      </c>
      <c r="N3599">
        <v>9.1925000000000008</v>
      </c>
      <c r="O3599">
        <v>0</v>
      </c>
      <c r="P3599">
        <v>15</v>
      </c>
      <c r="Q3599">
        <v>0</v>
      </c>
      <c r="R3599">
        <v>4</v>
      </c>
      <c r="S3599">
        <v>0</v>
      </c>
      <c r="T3599">
        <v>6</v>
      </c>
      <c r="U3599">
        <v>0</v>
      </c>
      <c r="V3599">
        <v>0</v>
      </c>
      <c r="W3599">
        <v>0</v>
      </c>
      <c r="X3599">
        <v>28.304562931253816</v>
      </c>
      <c r="Y3599">
        <v>0</v>
      </c>
      <c r="Z3599">
        <v>13.153377723606162</v>
      </c>
      <c r="AA3599">
        <v>0</v>
      </c>
      <c r="AB3599">
        <v>11.1947584986048</v>
      </c>
      <c r="AC3599">
        <v>0</v>
      </c>
      <c r="AD3599">
        <v>0</v>
      </c>
      <c r="AE3599">
        <v>52.652699153464781</v>
      </c>
    </row>
    <row r="3600" spans="1:31" x14ac:dyDescent="0.3">
      <c r="A3600">
        <v>2717278</v>
      </c>
      <c r="B3600">
        <v>1</v>
      </c>
      <c r="C3600" t="s">
        <v>80</v>
      </c>
      <c r="D3600" t="s">
        <v>88</v>
      </c>
      <c r="E3600" t="s">
        <v>200</v>
      </c>
      <c r="F3600" t="s">
        <v>10235</v>
      </c>
      <c r="G3600" t="s">
        <v>543</v>
      </c>
      <c r="H3600" t="s">
        <v>135</v>
      </c>
      <c r="I3600" t="s">
        <v>136</v>
      </c>
      <c r="J3600" t="s">
        <v>137</v>
      </c>
      <c r="K3600" t="s">
        <v>138</v>
      </c>
      <c r="L3600" t="s">
        <v>10236</v>
      </c>
      <c r="M3600" t="s">
        <v>10237</v>
      </c>
      <c r="N3600">
        <v>1.368055555</v>
      </c>
      <c r="O3600">
        <v>0</v>
      </c>
      <c r="P3600">
        <v>38</v>
      </c>
      <c r="Q3600">
        <v>0</v>
      </c>
      <c r="R3600">
        <v>0</v>
      </c>
      <c r="S3600">
        <v>0</v>
      </c>
      <c r="T3600">
        <v>5</v>
      </c>
      <c r="U3600">
        <v>0</v>
      </c>
      <c r="V3600">
        <v>0</v>
      </c>
      <c r="W3600">
        <v>0</v>
      </c>
      <c r="X3600">
        <v>26.164541745293221</v>
      </c>
      <c r="Y3600">
        <v>0</v>
      </c>
      <c r="Z3600">
        <v>0</v>
      </c>
      <c r="AA3600">
        <v>0</v>
      </c>
      <c r="AB3600">
        <v>9.8613007951340403</v>
      </c>
      <c r="AC3600">
        <v>0</v>
      </c>
      <c r="AD3600">
        <v>0</v>
      </c>
      <c r="AE3600">
        <v>36.025842540427263</v>
      </c>
    </row>
    <row r="3601" spans="1:31" x14ac:dyDescent="0.3">
      <c r="A3601">
        <v>2717086</v>
      </c>
      <c r="B3601">
        <v>1</v>
      </c>
      <c r="C3601" t="s">
        <v>81</v>
      </c>
      <c r="D3601" t="s">
        <v>117</v>
      </c>
      <c r="E3601" t="s">
        <v>213</v>
      </c>
      <c r="F3601" t="s">
        <v>10238</v>
      </c>
      <c r="G3601" t="s">
        <v>152</v>
      </c>
      <c r="H3601" t="s">
        <v>153</v>
      </c>
      <c r="I3601" t="s">
        <v>490</v>
      </c>
      <c r="J3601" t="s">
        <v>137</v>
      </c>
      <c r="K3601" t="s">
        <v>138</v>
      </c>
      <c r="L3601" t="s">
        <v>10239</v>
      </c>
      <c r="M3601" t="s">
        <v>10240</v>
      </c>
      <c r="N3601">
        <v>2.5555555000000001E-2</v>
      </c>
      <c r="O3601">
        <v>1</v>
      </c>
      <c r="P3601">
        <v>286</v>
      </c>
      <c r="Q3601">
        <v>12</v>
      </c>
      <c r="R3601">
        <v>28</v>
      </c>
      <c r="S3601">
        <v>0</v>
      </c>
      <c r="T3601">
        <v>12</v>
      </c>
      <c r="U3601">
        <v>0</v>
      </c>
      <c r="V3601">
        <v>0</v>
      </c>
      <c r="W3601">
        <v>4.8590229333333335E-3</v>
      </c>
      <c r="X3601">
        <v>0.91699305377418705</v>
      </c>
      <c r="Y3601">
        <v>1.4245665326666667E-2</v>
      </c>
      <c r="Z3601">
        <v>2.9011712246973333E-2</v>
      </c>
      <c r="AA3601">
        <v>0</v>
      </c>
      <c r="AB3601">
        <v>0.16229936128477668</v>
      </c>
      <c r="AC3601">
        <v>0</v>
      </c>
      <c r="AD3601">
        <v>0</v>
      </c>
      <c r="AE3601">
        <v>1.127408815565937</v>
      </c>
    </row>
    <row r="3602" spans="1:31" x14ac:dyDescent="0.3">
      <c r="A3602">
        <v>2717750</v>
      </c>
      <c r="B3602">
        <v>1</v>
      </c>
      <c r="C3602" t="s">
        <v>80</v>
      </c>
      <c r="D3602" t="s">
        <v>95</v>
      </c>
      <c r="E3602" t="s">
        <v>145</v>
      </c>
      <c r="F3602" t="s">
        <v>10241</v>
      </c>
      <c r="G3602" t="s">
        <v>181</v>
      </c>
      <c r="H3602" t="s">
        <v>135</v>
      </c>
      <c r="I3602" t="s">
        <v>136</v>
      </c>
      <c r="J3602" t="s">
        <v>137</v>
      </c>
      <c r="K3602" t="s">
        <v>138</v>
      </c>
      <c r="L3602" t="s">
        <v>10242</v>
      </c>
      <c r="M3602" t="s">
        <v>10243</v>
      </c>
      <c r="N3602">
        <v>8.2455555549999993</v>
      </c>
      <c r="O3602">
        <v>0</v>
      </c>
      <c r="P3602">
        <v>1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</row>
    <row r="3603" spans="1:31" x14ac:dyDescent="0.3">
      <c r="A3603">
        <v>2717564</v>
      </c>
      <c r="B3603">
        <v>1</v>
      </c>
      <c r="C3603" t="s">
        <v>80</v>
      </c>
      <c r="D3603" t="s">
        <v>107</v>
      </c>
      <c r="E3603" t="s">
        <v>213</v>
      </c>
      <c r="F3603" t="s">
        <v>2663</v>
      </c>
      <c r="G3603" t="s">
        <v>152</v>
      </c>
      <c r="H3603" t="s">
        <v>153</v>
      </c>
      <c r="I3603" t="s">
        <v>136</v>
      </c>
      <c r="J3603" t="s">
        <v>137</v>
      </c>
      <c r="K3603" t="s">
        <v>138</v>
      </c>
      <c r="L3603" t="s">
        <v>10244</v>
      </c>
      <c r="M3603" t="s">
        <v>10245</v>
      </c>
      <c r="N3603">
        <v>1.2536111109999999</v>
      </c>
      <c r="O3603">
        <v>2</v>
      </c>
      <c r="P3603">
        <v>352</v>
      </c>
      <c r="Q3603">
        <v>47</v>
      </c>
      <c r="R3603">
        <v>24</v>
      </c>
      <c r="S3603">
        <v>15</v>
      </c>
      <c r="T3603">
        <v>48</v>
      </c>
      <c r="U3603">
        <v>0</v>
      </c>
      <c r="V3603">
        <v>0</v>
      </c>
      <c r="W3603">
        <v>1.8445533664958402</v>
      </c>
      <c r="X3603">
        <v>64.102752726818977</v>
      </c>
      <c r="Y3603">
        <v>57.755428267204465</v>
      </c>
      <c r="Z3603">
        <v>8.2878786267674371</v>
      </c>
      <c r="AA3603">
        <v>176.20662426526121</v>
      </c>
      <c r="AB3603">
        <v>29.414153807166318</v>
      </c>
      <c r="AC3603">
        <v>0</v>
      </c>
      <c r="AD3603">
        <v>0</v>
      </c>
      <c r="AE3603">
        <v>337.61139105971426</v>
      </c>
    </row>
    <row r="3604" spans="1:31" x14ac:dyDescent="0.3">
      <c r="A3604">
        <v>2717796</v>
      </c>
      <c r="B3604">
        <v>1</v>
      </c>
      <c r="C3604" t="s">
        <v>80</v>
      </c>
      <c r="D3604" t="s">
        <v>95</v>
      </c>
      <c r="E3604" t="s">
        <v>145</v>
      </c>
      <c r="F3604" t="s">
        <v>10246</v>
      </c>
      <c r="G3604" t="s">
        <v>181</v>
      </c>
      <c r="H3604" t="s">
        <v>135</v>
      </c>
      <c r="I3604" t="s">
        <v>136</v>
      </c>
      <c r="J3604" t="s">
        <v>137</v>
      </c>
      <c r="K3604" t="s">
        <v>138</v>
      </c>
      <c r="L3604" t="s">
        <v>10247</v>
      </c>
      <c r="M3604" t="s">
        <v>10248</v>
      </c>
      <c r="N3604">
        <v>2.9333333330000002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16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24.322265301329768</v>
      </c>
      <c r="AC3604">
        <v>0</v>
      </c>
      <c r="AD3604">
        <v>0</v>
      </c>
      <c r="AE3604">
        <v>24.322265301329768</v>
      </c>
    </row>
    <row r="3605" spans="1:31" x14ac:dyDescent="0.3">
      <c r="A3605">
        <v>2717069</v>
      </c>
      <c r="B3605">
        <v>1</v>
      </c>
      <c r="C3605" t="s">
        <v>80</v>
      </c>
      <c r="D3605" t="s">
        <v>94</v>
      </c>
      <c r="E3605" t="s">
        <v>150</v>
      </c>
      <c r="F3605" t="s">
        <v>10249</v>
      </c>
      <c r="G3605" t="s">
        <v>152</v>
      </c>
      <c r="H3605" t="s">
        <v>153</v>
      </c>
      <c r="I3605" t="s">
        <v>136</v>
      </c>
      <c r="J3605" t="s">
        <v>137</v>
      </c>
      <c r="K3605" t="s">
        <v>138</v>
      </c>
      <c r="L3605" t="s">
        <v>10250</v>
      </c>
      <c r="M3605" t="s">
        <v>10251</v>
      </c>
      <c r="N3605">
        <v>0.67527777700000002</v>
      </c>
      <c r="O3605">
        <v>1</v>
      </c>
      <c r="P3605">
        <v>763</v>
      </c>
      <c r="Q3605">
        <v>36</v>
      </c>
      <c r="R3605">
        <v>53</v>
      </c>
      <c r="S3605">
        <v>22</v>
      </c>
      <c r="T3605">
        <v>112</v>
      </c>
      <c r="U3605">
        <v>7</v>
      </c>
      <c r="V3605">
        <v>0</v>
      </c>
      <c r="W3605">
        <v>0.12839439946666664</v>
      </c>
      <c r="X3605">
        <v>100.09481327697837</v>
      </c>
      <c r="Y3605">
        <v>11.857890985005065</v>
      </c>
      <c r="Z3605">
        <v>5.874810694174327</v>
      </c>
      <c r="AA3605">
        <v>154.51407025664611</v>
      </c>
      <c r="AB3605">
        <v>44.151046437912001</v>
      </c>
      <c r="AC3605">
        <v>503.73052316541049</v>
      </c>
      <c r="AD3605">
        <v>0</v>
      </c>
      <c r="AE3605">
        <v>820.35154921559297</v>
      </c>
    </row>
    <row r="3606" spans="1:31" x14ac:dyDescent="0.3">
      <c r="A3606">
        <v>2717023</v>
      </c>
      <c r="B3606">
        <v>1</v>
      </c>
      <c r="C3606" t="s">
        <v>80</v>
      </c>
      <c r="D3606" t="s">
        <v>94</v>
      </c>
      <c r="E3606" t="s">
        <v>161</v>
      </c>
      <c r="F3606" t="s">
        <v>10252</v>
      </c>
      <c r="G3606" t="s">
        <v>163</v>
      </c>
      <c r="H3606" t="s">
        <v>135</v>
      </c>
      <c r="I3606" t="s">
        <v>136</v>
      </c>
      <c r="J3606" t="s">
        <v>137</v>
      </c>
      <c r="K3606" t="s">
        <v>138</v>
      </c>
      <c r="L3606" t="s">
        <v>10253</v>
      </c>
      <c r="M3606" t="s">
        <v>10254</v>
      </c>
      <c r="N3606">
        <v>0.74138888800000002</v>
      </c>
      <c r="O3606">
        <v>0</v>
      </c>
      <c r="P3606">
        <v>1</v>
      </c>
      <c r="Q3606">
        <v>0</v>
      </c>
      <c r="R3606">
        <v>0</v>
      </c>
      <c r="S3606">
        <v>0</v>
      </c>
      <c r="T3606">
        <v>53</v>
      </c>
      <c r="U3606">
        <v>0</v>
      </c>
      <c r="V3606">
        <v>0</v>
      </c>
      <c r="W3606">
        <v>0</v>
      </c>
      <c r="X3606">
        <v>0.20897220960226004</v>
      </c>
      <c r="Y3606">
        <v>0</v>
      </c>
      <c r="Z3606">
        <v>0</v>
      </c>
      <c r="AA3606">
        <v>0</v>
      </c>
      <c r="AB3606">
        <v>19.639364287406316</v>
      </c>
      <c r="AC3606">
        <v>0</v>
      </c>
      <c r="AD3606">
        <v>0</v>
      </c>
      <c r="AE3606">
        <v>19.848336497008574</v>
      </c>
    </row>
    <row r="3607" spans="1:31" x14ac:dyDescent="0.3">
      <c r="A3607">
        <v>2717209</v>
      </c>
      <c r="B3607">
        <v>1</v>
      </c>
      <c r="C3607" t="s">
        <v>80</v>
      </c>
      <c r="D3607" t="s">
        <v>107</v>
      </c>
      <c r="E3607" t="s">
        <v>132</v>
      </c>
      <c r="F3607" t="s">
        <v>10255</v>
      </c>
      <c r="G3607" t="s">
        <v>253</v>
      </c>
      <c r="H3607" t="s">
        <v>135</v>
      </c>
      <c r="I3607" t="s">
        <v>136</v>
      </c>
      <c r="J3607" t="s">
        <v>137</v>
      </c>
      <c r="K3607" t="s">
        <v>138</v>
      </c>
      <c r="L3607" t="s">
        <v>10256</v>
      </c>
      <c r="M3607" t="s">
        <v>10257</v>
      </c>
      <c r="N3607">
        <v>0.73555555500000003</v>
      </c>
      <c r="O3607">
        <v>0</v>
      </c>
      <c r="P3607">
        <v>335</v>
      </c>
      <c r="Q3607">
        <v>0</v>
      </c>
      <c r="R3607">
        <v>8</v>
      </c>
      <c r="S3607">
        <v>0</v>
      </c>
      <c r="T3607">
        <v>36</v>
      </c>
      <c r="U3607">
        <v>0</v>
      </c>
      <c r="V3607">
        <v>0</v>
      </c>
      <c r="W3607">
        <v>0</v>
      </c>
      <c r="X3607">
        <v>29.382453006656952</v>
      </c>
      <c r="Y3607">
        <v>0</v>
      </c>
      <c r="Z3607">
        <v>0.99979554435755169</v>
      </c>
      <c r="AA3607">
        <v>0</v>
      </c>
      <c r="AB3607">
        <v>14.868133369823525</v>
      </c>
      <c r="AC3607">
        <v>0</v>
      </c>
      <c r="AD3607">
        <v>0</v>
      </c>
      <c r="AE3607">
        <v>45.250381920838031</v>
      </c>
    </row>
    <row r="3608" spans="1:31" x14ac:dyDescent="0.3">
      <c r="A3608">
        <v>2717169</v>
      </c>
      <c r="B3608">
        <v>1</v>
      </c>
      <c r="C3608" t="s">
        <v>80</v>
      </c>
      <c r="D3608" t="s">
        <v>83</v>
      </c>
      <c r="E3608" t="s">
        <v>161</v>
      </c>
      <c r="F3608" t="s">
        <v>10258</v>
      </c>
      <c r="G3608" t="s">
        <v>393</v>
      </c>
      <c r="H3608" t="s">
        <v>135</v>
      </c>
      <c r="I3608" t="s">
        <v>136</v>
      </c>
      <c r="J3608" t="s">
        <v>137</v>
      </c>
      <c r="K3608" t="s">
        <v>138</v>
      </c>
      <c r="L3608" t="s">
        <v>10259</v>
      </c>
      <c r="M3608" t="s">
        <v>10260</v>
      </c>
      <c r="N3608">
        <v>2.0016666660000002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8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25.013977332366895</v>
      </c>
      <c r="AC3608">
        <v>0</v>
      </c>
      <c r="AD3608">
        <v>0</v>
      </c>
      <c r="AE3608">
        <v>25.013977332366895</v>
      </c>
    </row>
    <row r="3609" spans="1:31" x14ac:dyDescent="0.3">
      <c r="A3609">
        <v>2717501</v>
      </c>
      <c r="B3609">
        <v>1</v>
      </c>
      <c r="C3609" t="s">
        <v>80</v>
      </c>
      <c r="D3609" t="s">
        <v>83</v>
      </c>
      <c r="E3609" t="s">
        <v>145</v>
      </c>
      <c r="F3609" t="s">
        <v>10125</v>
      </c>
      <c r="G3609" t="s">
        <v>147</v>
      </c>
      <c r="H3609" t="s">
        <v>135</v>
      </c>
      <c r="I3609" t="s">
        <v>136</v>
      </c>
      <c r="J3609" t="s">
        <v>137</v>
      </c>
      <c r="K3609" t="s">
        <v>138</v>
      </c>
      <c r="L3609" t="s">
        <v>10261</v>
      </c>
      <c r="M3609" t="s">
        <v>10262</v>
      </c>
      <c r="N3609">
        <v>1.4769444439999999</v>
      </c>
      <c r="O3609">
        <v>0</v>
      </c>
      <c r="P3609">
        <v>10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3.1263223350979312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3.1263223350979312</v>
      </c>
    </row>
    <row r="3610" spans="1:31" x14ac:dyDescent="0.3">
      <c r="A3610">
        <v>2717026</v>
      </c>
      <c r="B3610">
        <v>1</v>
      </c>
      <c r="C3610" t="s">
        <v>80</v>
      </c>
      <c r="D3610" t="s">
        <v>83</v>
      </c>
      <c r="E3610" t="s">
        <v>145</v>
      </c>
      <c r="F3610" t="s">
        <v>9260</v>
      </c>
      <c r="G3610" t="s">
        <v>147</v>
      </c>
      <c r="H3610" t="s">
        <v>135</v>
      </c>
      <c r="I3610" t="s">
        <v>136</v>
      </c>
      <c r="J3610" t="s">
        <v>137</v>
      </c>
      <c r="K3610" t="s">
        <v>138</v>
      </c>
      <c r="L3610" t="s">
        <v>10263</v>
      </c>
      <c r="M3610" t="s">
        <v>10264</v>
      </c>
      <c r="N3610">
        <v>1.544444444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36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39.650291187827499</v>
      </c>
      <c r="AC3610">
        <v>0</v>
      </c>
      <c r="AD3610">
        <v>0</v>
      </c>
      <c r="AE3610">
        <v>39.650291187827499</v>
      </c>
    </row>
    <row r="3611" spans="1:31" x14ac:dyDescent="0.3">
      <c r="A3611">
        <v>2717003</v>
      </c>
      <c r="B3611">
        <v>1</v>
      </c>
      <c r="C3611" t="s">
        <v>80</v>
      </c>
      <c r="D3611" t="s">
        <v>86</v>
      </c>
      <c r="E3611" t="s">
        <v>145</v>
      </c>
      <c r="F3611" t="s">
        <v>10265</v>
      </c>
      <c r="G3611" t="s">
        <v>230</v>
      </c>
      <c r="H3611" t="s">
        <v>135</v>
      </c>
      <c r="I3611" t="s">
        <v>136</v>
      </c>
      <c r="J3611" t="s">
        <v>137</v>
      </c>
      <c r="K3611" t="s">
        <v>138</v>
      </c>
      <c r="L3611" t="s">
        <v>10266</v>
      </c>
      <c r="M3611" t="s">
        <v>10267</v>
      </c>
      <c r="N3611">
        <v>8.8494444439999995</v>
      </c>
      <c r="O3611">
        <v>0</v>
      </c>
      <c r="P3611">
        <v>1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3.9784738148583871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3.9784738148583871</v>
      </c>
    </row>
    <row r="3612" spans="1:31" x14ac:dyDescent="0.3">
      <c r="A3612">
        <v>2717046</v>
      </c>
      <c r="B3612">
        <v>1</v>
      </c>
      <c r="C3612" t="s">
        <v>80</v>
      </c>
      <c r="D3612" t="s">
        <v>97</v>
      </c>
      <c r="E3612" t="s">
        <v>145</v>
      </c>
      <c r="F3612" t="s">
        <v>10268</v>
      </c>
      <c r="G3612" t="s">
        <v>230</v>
      </c>
      <c r="H3612" t="s">
        <v>135</v>
      </c>
      <c r="I3612" t="s">
        <v>136</v>
      </c>
      <c r="J3612" t="s">
        <v>137</v>
      </c>
      <c r="K3612" t="s">
        <v>138</v>
      </c>
      <c r="L3612" t="s">
        <v>10269</v>
      </c>
      <c r="M3612" t="s">
        <v>10270</v>
      </c>
      <c r="N3612">
        <v>4.096666666</v>
      </c>
      <c r="O3612">
        <v>0</v>
      </c>
      <c r="P3612">
        <v>0</v>
      </c>
      <c r="Q3612">
        <v>0</v>
      </c>
      <c r="R3612">
        <v>1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</row>
    <row r="3613" spans="1:31" x14ac:dyDescent="0.3">
      <c r="A3613">
        <v>2717438</v>
      </c>
      <c r="B3613">
        <v>1</v>
      </c>
      <c r="C3613" t="s">
        <v>80</v>
      </c>
      <c r="D3613" t="s">
        <v>103</v>
      </c>
      <c r="E3613" t="s">
        <v>145</v>
      </c>
      <c r="F3613" t="s">
        <v>10271</v>
      </c>
      <c r="G3613" t="s">
        <v>2533</v>
      </c>
      <c r="H3613" t="s">
        <v>135</v>
      </c>
      <c r="I3613" t="s">
        <v>136</v>
      </c>
      <c r="J3613" t="s">
        <v>137</v>
      </c>
      <c r="K3613" t="s">
        <v>138</v>
      </c>
      <c r="L3613" t="s">
        <v>10272</v>
      </c>
      <c r="M3613" t="s">
        <v>10273</v>
      </c>
      <c r="N3613">
        <v>5.6927777769999999</v>
      </c>
      <c r="O3613">
        <v>0</v>
      </c>
      <c r="P3613">
        <v>1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</row>
    <row r="3614" spans="1:31" x14ac:dyDescent="0.3">
      <c r="A3614">
        <v>2717481</v>
      </c>
      <c r="B3614">
        <v>1</v>
      </c>
      <c r="C3614" t="s">
        <v>80</v>
      </c>
      <c r="D3614" t="s">
        <v>94</v>
      </c>
      <c r="E3614" t="s">
        <v>132</v>
      </c>
      <c r="F3614" t="s">
        <v>10274</v>
      </c>
      <c r="G3614" t="s">
        <v>170</v>
      </c>
      <c r="H3614" t="s">
        <v>135</v>
      </c>
      <c r="I3614" t="s">
        <v>136</v>
      </c>
      <c r="J3614" t="s">
        <v>137</v>
      </c>
      <c r="K3614" t="s">
        <v>138</v>
      </c>
      <c r="L3614" t="s">
        <v>10275</v>
      </c>
      <c r="M3614" t="s">
        <v>10276</v>
      </c>
      <c r="N3614">
        <v>2.457777777</v>
      </c>
      <c r="O3614">
        <v>0</v>
      </c>
      <c r="P3614">
        <v>167</v>
      </c>
      <c r="Q3614">
        <v>0</v>
      </c>
      <c r="R3614">
        <v>0</v>
      </c>
      <c r="S3614">
        <v>0</v>
      </c>
      <c r="T3614">
        <v>148</v>
      </c>
      <c r="U3614">
        <v>0</v>
      </c>
      <c r="V3614">
        <v>0</v>
      </c>
      <c r="W3614">
        <v>0</v>
      </c>
      <c r="X3614">
        <v>67.22721046229627</v>
      </c>
      <c r="Y3614">
        <v>0</v>
      </c>
      <c r="Z3614">
        <v>0</v>
      </c>
      <c r="AA3614">
        <v>0</v>
      </c>
      <c r="AB3614">
        <v>189.52063564971834</v>
      </c>
      <c r="AC3614">
        <v>0</v>
      </c>
      <c r="AD3614">
        <v>0</v>
      </c>
      <c r="AE3614">
        <v>256.7478461120146</v>
      </c>
    </row>
    <row r="3615" spans="1:31" x14ac:dyDescent="0.3">
      <c r="A3615">
        <v>2717089</v>
      </c>
      <c r="B3615">
        <v>1</v>
      </c>
      <c r="C3615" t="s">
        <v>80</v>
      </c>
      <c r="D3615" t="s">
        <v>105</v>
      </c>
      <c r="E3615" t="s">
        <v>145</v>
      </c>
      <c r="F3615" t="s">
        <v>10277</v>
      </c>
      <c r="G3615" t="s">
        <v>181</v>
      </c>
      <c r="H3615" t="s">
        <v>135</v>
      </c>
      <c r="I3615" t="s">
        <v>136</v>
      </c>
      <c r="J3615" t="s">
        <v>137</v>
      </c>
      <c r="K3615" t="s">
        <v>138</v>
      </c>
      <c r="L3615" t="s">
        <v>10278</v>
      </c>
      <c r="M3615" t="s">
        <v>10279</v>
      </c>
      <c r="N3615">
        <v>2.6386111109999999</v>
      </c>
      <c r="O3615">
        <v>0</v>
      </c>
      <c r="P3615">
        <v>8</v>
      </c>
      <c r="Q3615">
        <v>0</v>
      </c>
      <c r="R3615">
        <v>0</v>
      </c>
      <c r="S3615">
        <v>0</v>
      </c>
      <c r="T3615">
        <v>2</v>
      </c>
      <c r="U3615">
        <v>0</v>
      </c>
      <c r="V3615">
        <v>0</v>
      </c>
      <c r="W3615">
        <v>0</v>
      </c>
      <c r="X3615">
        <v>4.0888894528256206</v>
      </c>
      <c r="Y3615">
        <v>0</v>
      </c>
      <c r="Z3615">
        <v>0</v>
      </c>
      <c r="AA3615">
        <v>0</v>
      </c>
      <c r="AB3615">
        <v>1.43660814833718</v>
      </c>
      <c r="AC3615">
        <v>0</v>
      </c>
      <c r="AD3615">
        <v>0</v>
      </c>
      <c r="AE3615">
        <v>5.525497601162801</v>
      </c>
    </row>
    <row r="3616" spans="1:31" x14ac:dyDescent="0.3">
      <c r="A3616">
        <v>2717189</v>
      </c>
      <c r="B3616">
        <v>1</v>
      </c>
      <c r="C3616" t="s">
        <v>80</v>
      </c>
      <c r="D3616" t="s">
        <v>90</v>
      </c>
      <c r="E3616" t="s">
        <v>145</v>
      </c>
      <c r="F3616" t="s">
        <v>10280</v>
      </c>
      <c r="G3616" t="s">
        <v>181</v>
      </c>
      <c r="H3616" t="s">
        <v>135</v>
      </c>
      <c r="I3616" t="s">
        <v>136</v>
      </c>
      <c r="J3616" t="s">
        <v>137</v>
      </c>
      <c r="K3616" t="s">
        <v>138</v>
      </c>
      <c r="L3616" t="s">
        <v>10281</v>
      </c>
      <c r="M3616" t="s">
        <v>10282</v>
      </c>
      <c r="N3616">
        <v>1.453333333</v>
      </c>
      <c r="O3616">
        <v>0</v>
      </c>
      <c r="P3616">
        <v>10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2.8763019460868473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2.8763019460868473</v>
      </c>
    </row>
    <row r="3617" spans="1:31" x14ac:dyDescent="0.3">
      <c r="A3617">
        <v>2716897</v>
      </c>
      <c r="B3617">
        <v>1</v>
      </c>
      <c r="C3617" t="s">
        <v>80</v>
      </c>
      <c r="D3617" t="s">
        <v>82</v>
      </c>
      <c r="E3617" t="s">
        <v>200</v>
      </c>
      <c r="F3617" t="s">
        <v>10283</v>
      </c>
      <c r="G3617" t="s">
        <v>209</v>
      </c>
      <c r="H3617" t="s">
        <v>135</v>
      </c>
      <c r="I3617" t="s">
        <v>136</v>
      </c>
      <c r="J3617" t="s">
        <v>137</v>
      </c>
      <c r="K3617" t="s">
        <v>210</v>
      </c>
      <c r="L3617" t="s">
        <v>10284</v>
      </c>
      <c r="M3617" t="s">
        <v>10285</v>
      </c>
      <c r="N3617">
        <v>6.4583333329999997</v>
      </c>
      <c r="O3617">
        <v>0</v>
      </c>
      <c r="P3617">
        <v>3</v>
      </c>
      <c r="Q3617">
        <v>0</v>
      </c>
      <c r="R3617">
        <v>0</v>
      </c>
      <c r="S3617">
        <v>0</v>
      </c>
      <c r="T3617">
        <v>77</v>
      </c>
      <c r="U3617">
        <v>0</v>
      </c>
      <c r="V3617">
        <v>0</v>
      </c>
      <c r="W3617">
        <v>0</v>
      </c>
      <c r="X3617">
        <v>3.0449200631995534</v>
      </c>
      <c r="Y3617">
        <v>0</v>
      </c>
      <c r="Z3617">
        <v>0</v>
      </c>
      <c r="AA3617">
        <v>0</v>
      </c>
      <c r="AB3617">
        <v>92.674537923127161</v>
      </c>
      <c r="AC3617">
        <v>0</v>
      </c>
      <c r="AD3617">
        <v>0</v>
      </c>
      <c r="AE3617">
        <v>95.719457986326717</v>
      </c>
    </row>
    <row r="3618" spans="1:31" x14ac:dyDescent="0.3">
      <c r="A3618">
        <v>2717229</v>
      </c>
      <c r="B3618">
        <v>1</v>
      </c>
      <c r="C3618" t="s">
        <v>80</v>
      </c>
      <c r="D3618" t="s">
        <v>95</v>
      </c>
      <c r="E3618" t="s">
        <v>173</v>
      </c>
      <c r="F3618" t="s">
        <v>10286</v>
      </c>
      <c r="G3618" t="s">
        <v>152</v>
      </c>
      <c r="H3618" t="s">
        <v>153</v>
      </c>
      <c r="I3618" t="s">
        <v>136</v>
      </c>
      <c r="J3618" t="s">
        <v>137</v>
      </c>
      <c r="K3618" t="s">
        <v>138</v>
      </c>
      <c r="L3618" t="s">
        <v>10287</v>
      </c>
      <c r="M3618" t="s">
        <v>10288</v>
      </c>
      <c r="N3618">
        <v>1.4427777770000001</v>
      </c>
      <c r="O3618">
        <v>6</v>
      </c>
      <c r="P3618">
        <v>1441</v>
      </c>
      <c r="Q3618">
        <v>22</v>
      </c>
      <c r="R3618">
        <v>18</v>
      </c>
      <c r="S3618">
        <v>51</v>
      </c>
      <c r="T3618">
        <v>129</v>
      </c>
      <c r="U3618">
        <v>7</v>
      </c>
      <c r="V3618">
        <v>0</v>
      </c>
      <c r="W3618">
        <v>9.600174084455956</v>
      </c>
      <c r="X3618">
        <v>382.3323307637674</v>
      </c>
      <c r="Y3618">
        <v>48.342973922878727</v>
      </c>
      <c r="Z3618">
        <v>6.8247085742980662</v>
      </c>
      <c r="AA3618">
        <v>1435.2712397593425</v>
      </c>
      <c r="AB3618">
        <v>200.92510461841272</v>
      </c>
      <c r="AC3618">
        <v>1575.5780525692514</v>
      </c>
      <c r="AD3618">
        <v>0</v>
      </c>
      <c r="AE3618">
        <v>3658.8745842924072</v>
      </c>
    </row>
    <row r="3619" spans="1:31" x14ac:dyDescent="0.3">
      <c r="A3619">
        <v>2717375</v>
      </c>
      <c r="B3619">
        <v>1</v>
      </c>
      <c r="C3619" t="s">
        <v>80</v>
      </c>
      <c r="D3619" t="s">
        <v>95</v>
      </c>
      <c r="E3619" t="s">
        <v>156</v>
      </c>
      <c r="F3619" t="s">
        <v>10289</v>
      </c>
      <c r="G3619" t="s">
        <v>209</v>
      </c>
      <c r="H3619" t="s">
        <v>153</v>
      </c>
      <c r="I3619" t="s">
        <v>136</v>
      </c>
      <c r="J3619" t="s">
        <v>137</v>
      </c>
      <c r="K3619" t="s">
        <v>210</v>
      </c>
      <c r="L3619" t="s">
        <v>10290</v>
      </c>
      <c r="M3619" t="s">
        <v>10291</v>
      </c>
      <c r="N3619">
        <v>3.3883333329999998</v>
      </c>
      <c r="O3619">
        <v>0</v>
      </c>
      <c r="P3619">
        <v>274</v>
      </c>
      <c r="Q3619">
        <v>0</v>
      </c>
      <c r="R3619">
        <v>0</v>
      </c>
      <c r="S3619">
        <v>0</v>
      </c>
      <c r="T3619">
        <v>9</v>
      </c>
      <c r="U3619">
        <v>0</v>
      </c>
      <c r="V3619">
        <v>0</v>
      </c>
      <c r="W3619">
        <v>0</v>
      </c>
      <c r="X3619">
        <v>180.79854156104423</v>
      </c>
      <c r="Y3619">
        <v>0</v>
      </c>
      <c r="Z3619">
        <v>0</v>
      </c>
      <c r="AA3619">
        <v>0</v>
      </c>
      <c r="AB3619">
        <v>25.760412766538636</v>
      </c>
      <c r="AC3619">
        <v>0</v>
      </c>
      <c r="AD3619">
        <v>0</v>
      </c>
      <c r="AE3619">
        <v>206.55895432758285</v>
      </c>
    </row>
    <row r="3620" spans="1:31" x14ac:dyDescent="0.3">
      <c r="A3620">
        <v>2717421</v>
      </c>
      <c r="B3620">
        <v>1</v>
      </c>
      <c r="C3620" t="s">
        <v>80</v>
      </c>
      <c r="D3620" t="s">
        <v>95</v>
      </c>
      <c r="E3620" t="s">
        <v>145</v>
      </c>
      <c r="F3620" t="s">
        <v>10292</v>
      </c>
      <c r="G3620" t="s">
        <v>147</v>
      </c>
      <c r="H3620" t="s">
        <v>135</v>
      </c>
      <c r="I3620" t="s">
        <v>136</v>
      </c>
      <c r="J3620" t="s">
        <v>137</v>
      </c>
      <c r="K3620" t="s">
        <v>138</v>
      </c>
      <c r="L3620" t="s">
        <v>10293</v>
      </c>
      <c r="M3620" t="s">
        <v>10294</v>
      </c>
      <c r="N3620">
        <v>5.8927777770000001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10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29.385920816903415</v>
      </c>
      <c r="AC3620">
        <v>0</v>
      </c>
      <c r="AD3620">
        <v>0</v>
      </c>
      <c r="AE3620">
        <v>29.385920816903415</v>
      </c>
    </row>
    <row r="3621" spans="1:31" x14ac:dyDescent="0.3">
      <c r="A3621">
        <v>2717275</v>
      </c>
      <c r="B3621">
        <v>1</v>
      </c>
      <c r="C3621" t="s">
        <v>80</v>
      </c>
      <c r="D3621" t="s">
        <v>84</v>
      </c>
      <c r="E3621" t="s">
        <v>150</v>
      </c>
      <c r="F3621" t="s">
        <v>10295</v>
      </c>
      <c r="G3621" t="s">
        <v>300</v>
      </c>
      <c r="H3621" t="s">
        <v>153</v>
      </c>
      <c r="I3621" t="s">
        <v>136</v>
      </c>
      <c r="J3621" t="s">
        <v>137</v>
      </c>
      <c r="K3621" t="s">
        <v>210</v>
      </c>
      <c r="L3621" t="s">
        <v>10296</v>
      </c>
      <c r="M3621" t="s">
        <v>10297</v>
      </c>
      <c r="N3621">
        <v>2.3769444439999998</v>
      </c>
      <c r="O3621">
        <v>0</v>
      </c>
      <c r="P3621">
        <v>1695</v>
      </c>
      <c r="Q3621">
        <v>0</v>
      </c>
      <c r="R3621">
        <v>0</v>
      </c>
      <c r="S3621">
        <v>0</v>
      </c>
      <c r="T3621">
        <v>1315</v>
      </c>
      <c r="U3621">
        <v>0</v>
      </c>
      <c r="V3621">
        <v>12</v>
      </c>
      <c r="W3621">
        <v>0</v>
      </c>
      <c r="X3621">
        <v>768.42634652584888</v>
      </c>
      <c r="Y3621">
        <v>0</v>
      </c>
      <c r="Z3621">
        <v>0</v>
      </c>
      <c r="AA3621">
        <v>0</v>
      </c>
      <c r="AB3621">
        <v>2174.9360671769982</v>
      </c>
      <c r="AC3621">
        <v>0</v>
      </c>
      <c r="AD3621">
        <v>478.12052693071615</v>
      </c>
      <c r="AE3621">
        <v>3421.4829406335634</v>
      </c>
    </row>
    <row r="3622" spans="1:31" x14ac:dyDescent="0.3">
      <c r="A3622">
        <v>2717315</v>
      </c>
      <c r="B3622">
        <v>1</v>
      </c>
      <c r="C3622" t="s">
        <v>81</v>
      </c>
      <c r="D3622" t="s">
        <v>118</v>
      </c>
      <c r="E3622" t="s">
        <v>161</v>
      </c>
      <c r="F3622" t="s">
        <v>10298</v>
      </c>
      <c r="G3622" t="s">
        <v>163</v>
      </c>
      <c r="H3622" t="s">
        <v>135</v>
      </c>
      <c r="I3622" t="s">
        <v>136</v>
      </c>
      <c r="J3622" t="s">
        <v>137</v>
      </c>
      <c r="K3622" t="s">
        <v>138</v>
      </c>
      <c r="L3622" t="s">
        <v>10299</v>
      </c>
      <c r="M3622" t="s">
        <v>10300</v>
      </c>
      <c r="N3622">
        <v>1.122222222</v>
      </c>
      <c r="O3622">
        <v>0</v>
      </c>
      <c r="P3622">
        <v>2</v>
      </c>
      <c r="Q3622">
        <v>0</v>
      </c>
      <c r="R3622">
        <v>7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0.33086986772042498</v>
      </c>
      <c r="Y3622">
        <v>0</v>
      </c>
      <c r="Z3622">
        <v>4.8134900558726459</v>
      </c>
      <c r="AA3622">
        <v>0</v>
      </c>
      <c r="AB3622">
        <v>0</v>
      </c>
      <c r="AC3622">
        <v>0</v>
      </c>
      <c r="AD3622">
        <v>0</v>
      </c>
      <c r="AE3622">
        <v>5.144359923593071</v>
      </c>
    </row>
    <row r="3623" spans="1:31" x14ac:dyDescent="0.3">
      <c r="A3623">
        <v>2716920</v>
      </c>
      <c r="B3623">
        <v>1</v>
      </c>
      <c r="C3623" t="s">
        <v>80</v>
      </c>
      <c r="D3623" t="s">
        <v>82</v>
      </c>
      <c r="E3623" t="s">
        <v>200</v>
      </c>
      <c r="F3623" t="s">
        <v>10301</v>
      </c>
      <c r="G3623" t="s">
        <v>393</v>
      </c>
      <c r="H3623" t="s">
        <v>135</v>
      </c>
      <c r="I3623" t="s">
        <v>136</v>
      </c>
      <c r="J3623" t="s">
        <v>137</v>
      </c>
      <c r="K3623" t="s">
        <v>138</v>
      </c>
      <c r="L3623" t="s">
        <v>10302</v>
      </c>
      <c r="M3623" t="s">
        <v>10154</v>
      </c>
      <c r="N3623">
        <v>1.2866666659999999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17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7.074635088166656</v>
      </c>
      <c r="AC3623">
        <v>0</v>
      </c>
      <c r="AD3623">
        <v>0</v>
      </c>
      <c r="AE3623">
        <v>7.074635088166656</v>
      </c>
    </row>
    <row r="3624" spans="1:31" x14ac:dyDescent="0.3">
      <c r="A3624">
        <v>2717361</v>
      </c>
      <c r="B3624">
        <v>1</v>
      </c>
      <c r="C3624" t="s">
        <v>81</v>
      </c>
      <c r="D3624" t="s">
        <v>116</v>
      </c>
      <c r="E3624" t="s">
        <v>213</v>
      </c>
      <c r="F3624" t="s">
        <v>3296</v>
      </c>
      <c r="G3624" t="s">
        <v>152</v>
      </c>
      <c r="H3624" t="s">
        <v>153</v>
      </c>
      <c r="I3624" t="s">
        <v>136</v>
      </c>
      <c r="J3624" t="s">
        <v>137</v>
      </c>
      <c r="K3624" t="s">
        <v>138</v>
      </c>
      <c r="L3624" t="s">
        <v>10303</v>
      </c>
      <c r="M3624" t="s">
        <v>10304</v>
      </c>
      <c r="N3624">
        <v>0.66611111099999998</v>
      </c>
      <c r="O3624">
        <v>0</v>
      </c>
      <c r="P3624">
        <v>797</v>
      </c>
      <c r="Q3624">
        <v>4</v>
      </c>
      <c r="R3624">
        <v>44</v>
      </c>
      <c r="S3624">
        <v>0</v>
      </c>
      <c r="T3624">
        <v>108</v>
      </c>
      <c r="U3624">
        <v>1</v>
      </c>
      <c r="V3624">
        <v>0</v>
      </c>
      <c r="W3624">
        <v>0</v>
      </c>
      <c r="X3624">
        <v>88.535847112497464</v>
      </c>
      <c r="Y3624">
        <v>3.308455488040619</v>
      </c>
      <c r="Z3624">
        <v>4.8240856773526826</v>
      </c>
      <c r="AA3624">
        <v>0</v>
      </c>
      <c r="AB3624">
        <v>23.785104045361102</v>
      </c>
      <c r="AC3624">
        <v>11.446126254545096</v>
      </c>
      <c r="AD3624">
        <v>0</v>
      </c>
      <c r="AE3624">
        <v>131.89961857779699</v>
      </c>
    </row>
    <row r="3625" spans="1:31" x14ac:dyDescent="0.3">
      <c r="A3625">
        <v>2717066</v>
      </c>
      <c r="B3625">
        <v>1</v>
      </c>
      <c r="C3625" t="s">
        <v>80</v>
      </c>
      <c r="D3625" t="s">
        <v>92</v>
      </c>
      <c r="E3625" t="s">
        <v>145</v>
      </c>
      <c r="F3625" t="s">
        <v>10305</v>
      </c>
      <c r="G3625" t="s">
        <v>147</v>
      </c>
      <c r="H3625" t="s">
        <v>135</v>
      </c>
      <c r="I3625" t="s">
        <v>136</v>
      </c>
      <c r="J3625" t="s">
        <v>137</v>
      </c>
      <c r="K3625" t="s">
        <v>138</v>
      </c>
      <c r="L3625" t="s">
        <v>10306</v>
      </c>
      <c r="M3625" t="s">
        <v>10307</v>
      </c>
      <c r="N3625">
        <v>1.1383333330000001</v>
      </c>
      <c r="O3625">
        <v>0</v>
      </c>
      <c r="P3625">
        <v>1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0.28374512247954004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0.28374512247954004</v>
      </c>
    </row>
    <row r="3626" spans="1:31" x14ac:dyDescent="0.3">
      <c r="A3626">
        <v>2717547</v>
      </c>
      <c r="B3626">
        <v>1</v>
      </c>
      <c r="C3626" t="s">
        <v>81</v>
      </c>
      <c r="D3626" t="s">
        <v>120</v>
      </c>
      <c r="E3626" t="s">
        <v>213</v>
      </c>
      <c r="F3626" t="s">
        <v>10308</v>
      </c>
      <c r="G3626" t="s">
        <v>152</v>
      </c>
      <c r="H3626" t="s">
        <v>153</v>
      </c>
      <c r="I3626" t="s">
        <v>136</v>
      </c>
      <c r="J3626" t="s">
        <v>137</v>
      </c>
      <c r="K3626" t="s">
        <v>138</v>
      </c>
      <c r="L3626" t="s">
        <v>10309</v>
      </c>
      <c r="M3626" t="s">
        <v>10310</v>
      </c>
      <c r="N3626">
        <v>0.453333333</v>
      </c>
      <c r="O3626">
        <v>0</v>
      </c>
      <c r="P3626">
        <v>623</v>
      </c>
      <c r="Q3626">
        <v>2</v>
      </c>
      <c r="R3626">
        <v>42</v>
      </c>
      <c r="S3626">
        <v>2</v>
      </c>
      <c r="T3626">
        <v>43</v>
      </c>
      <c r="U3626">
        <v>1</v>
      </c>
      <c r="V3626">
        <v>1</v>
      </c>
      <c r="W3626">
        <v>0</v>
      </c>
      <c r="X3626">
        <v>40.143497923428626</v>
      </c>
      <c r="Y3626">
        <v>1.4709129434775998</v>
      </c>
      <c r="Z3626">
        <v>0.57015834633296003</v>
      </c>
      <c r="AA3626">
        <v>11.702273101999999</v>
      </c>
      <c r="AB3626">
        <v>7.2469141128743981</v>
      </c>
      <c r="AC3626">
        <v>24.975328682303999</v>
      </c>
      <c r="AD3626">
        <v>35.5197504732336</v>
      </c>
      <c r="AE3626">
        <v>121.62883558365118</v>
      </c>
    </row>
    <row r="3627" spans="1:31" x14ac:dyDescent="0.3">
      <c r="A3627">
        <v>2717049</v>
      </c>
      <c r="B3627">
        <v>1</v>
      </c>
      <c r="C3627" t="s">
        <v>81</v>
      </c>
      <c r="D3627" t="s">
        <v>115</v>
      </c>
      <c r="E3627" t="s">
        <v>145</v>
      </c>
      <c r="F3627" t="s">
        <v>10311</v>
      </c>
      <c r="G3627" t="s">
        <v>230</v>
      </c>
      <c r="H3627" t="s">
        <v>135</v>
      </c>
      <c r="I3627" t="s">
        <v>136</v>
      </c>
      <c r="J3627" t="s">
        <v>137</v>
      </c>
      <c r="K3627" t="s">
        <v>138</v>
      </c>
      <c r="L3627" t="s">
        <v>10312</v>
      </c>
      <c r="M3627" t="s">
        <v>10313</v>
      </c>
      <c r="N3627">
        <v>1.1886111109999999</v>
      </c>
      <c r="O3627">
        <v>0</v>
      </c>
      <c r="P3627">
        <v>2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0.19917721847182498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0.19917721847182498</v>
      </c>
    </row>
    <row r="3628" spans="1:31" x14ac:dyDescent="0.3">
      <c r="A3628">
        <v>2717331</v>
      </c>
      <c r="B3628">
        <v>2</v>
      </c>
      <c r="C3628" t="s">
        <v>80</v>
      </c>
      <c r="D3628" t="s">
        <v>108</v>
      </c>
      <c r="E3628" t="s">
        <v>132</v>
      </c>
      <c r="F3628" t="s">
        <v>10314</v>
      </c>
      <c r="G3628" t="s">
        <v>163</v>
      </c>
      <c r="H3628" t="s">
        <v>135</v>
      </c>
      <c r="I3628" t="s">
        <v>136</v>
      </c>
      <c r="J3628" t="s">
        <v>137</v>
      </c>
      <c r="K3628" t="s">
        <v>138</v>
      </c>
      <c r="L3628" t="s">
        <v>10315</v>
      </c>
      <c r="M3628" t="s">
        <v>10316</v>
      </c>
      <c r="N3628">
        <v>0.99027777699999997</v>
      </c>
      <c r="O3628">
        <v>0</v>
      </c>
      <c r="P3628">
        <v>36</v>
      </c>
      <c r="Q3628">
        <v>0</v>
      </c>
      <c r="R3628">
        <v>9</v>
      </c>
      <c r="S3628">
        <v>0</v>
      </c>
      <c r="T3628">
        <v>8</v>
      </c>
      <c r="U3628">
        <v>0</v>
      </c>
      <c r="V3628">
        <v>0</v>
      </c>
      <c r="W3628">
        <v>0</v>
      </c>
      <c r="X3628">
        <v>6.7796602687243981</v>
      </c>
      <c r="Y3628">
        <v>0</v>
      </c>
      <c r="Z3628">
        <v>0</v>
      </c>
      <c r="AA3628">
        <v>0</v>
      </c>
      <c r="AB3628">
        <v>0.116408786486665</v>
      </c>
      <c r="AC3628">
        <v>0</v>
      </c>
      <c r="AD3628">
        <v>0</v>
      </c>
      <c r="AE3628">
        <v>6.8960690552110631</v>
      </c>
    </row>
    <row r="3629" spans="1:31" x14ac:dyDescent="0.3">
      <c r="A3629">
        <v>2717149</v>
      </c>
      <c r="B3629">
        <v>1</v>
      </c>
      <c r="C3629" t="s">
        <v>81</v>
      </c>
      <c r="D3629" t="s">
        <v>118</v>
      </c>
      <c r="E3629" t="s">
        <v>145</v>
      </c>
      <c r="F3629" t="s">
        <v>10317</v>
      </c>
      <c r="G3629" t="s">
        <v>230</v>
      </c>
      <c r="H3629" t="s">
        <v>135</v>
      </c>
      <c r="I3629" t="s">
        <v>136</v>
      </c>
      <c r="J3629" t="s">
        <v>137</v>
      </c>
      <c r="K3629" t="s">
        <v>138</v>
      </c>
      <c r="L3629" t="s">
        <v>10318</v>
      </c>
      <c r="M3629" t="s">
        <v>10319</v>
      </c>
      <c r="N3629">
        <v>0.92555555499999997</v>
      </c>
      <c r="O3629">
        <v>0</v>
      </c>
      <c r="P3629">
        <v>14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1.6133772262339958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1.6133772262339958</v>
      </c>
    </row>
    <row r="3630" spans="1:31" x14ac:dyDescent="0.3">
      <c r="A3630">
        <v>2717670</v>
      </c>
      <c r="B3630">
        <v>1</v>
      </c>
      <c r="C3630" t="s">
        <v>80</v>
      </c>
      <c r="D3630" t="s">
        <v>106</v>
      </c>
      <c r="E3630" t="s">
        <v>213</v>
      </c>
      <c r="F3630" t="s">
        <v>256</v>
      </c>
      <c r="G3630" t="s">
        <v>152</v>
      </c>
      <c r="H3630" t="s">
        <v>153</v>
      </c>
      <c r="I3630" t="s">
        <v>136</v>
      </c>
      <c r="J3630" t="s">
        <v>137</v>
      </c>
      <c r="K3630" t="s">
        <v>138</v>
      </c>
      <c r="L3630" t="s">
        <v>10153</v>
      </c>
      <c r="M3630" t="s">
        <v>10320</v>
      </c>
      <c r="N3630">
        <v>0.92583333300000004</v>
      </c>
      <c r="O3630">
        <v>0</v>
      </c>
      <c r="P3630">
        <v>592</v>
      </c>
      <c r="Q3630">
        <v>0</v>
      </c>
      <c r="R3630">
        <v>15</v>
      </c>
      <c r="S3630">
        <v>3</v>
      </c>
      <c r="T3630">
        <v>73</v>
      </c>
      <c r="U3630">
        <v>0</v>
      </c>
      <c r="V3630">
        <v>0</v>
      </c>
      <c r="W3630">
        <v>0</v>
      </c>
      <c r="X3630">
        <v>62.449046530210467</v>
      </c>
      <c r="Y3630">
        <v>0</v>
      </c>
      <c r="Z3630">
        <v>2.020479489009575</v>
      </c>
      <c r="AA3630">
        <v>20.072153274321202</v>
      </c>
      <c r="AB3630">
        <v>25.190066347222835</v>
      </c>
      <c r="AC3630">
        <v>0</v>
      </c>
      <c r="AD3630">
        <v>0</v>
      </c>
      <c r="AE3630">
        <v>109.73174564076409</v>
      </c>
    </row>
    <row r="3631" spans="1:31" x14ac:dyDescent="0.3">
      <c r="A3631">
        <v>2717006</v>
      </c>
      <c r="B3631">
        <v>1</v>
      </c>
      <c r="C3631" t="s">
        <v>80</v>
      </c>
      <c r="D3631" t="s">
        <v>104</v>
      </c>
      <c r="E3631" t="s">
        <v>150</v>
      </c>
      <c r="F3631" t="s">
        <v>10321</v>
      </c>
      <c r="G3631" t="s">
        <v>152</v>
      </c>
      <c r="H3631" t="s">
        <v>153</v>
      </c>
      <c r="I3631" t="s">
        <v>136</v>
      </c>
      <c r="J3631" t="s">
        <v>137</v>
      </c>
      <c r="K3631" t="s">
        <v>138</v>
      </c>
      <c r="L3631" t="s">
        <v>10322</v>
      </c>
      <c r="M3631" t="s">
        <v>10323</v>
      </c>
      <c r="N3631">
        <v>1.8172222220000001</v>
      </c>
      <c r="O3631">
        <v>10</v>
      </c>
      <c r="P3631">
        <v>0</v>
      </c>
      <c r="Q3631">
        <v>75</v>
      </c>
      <c r="R3631">
        <v>0</v>
      </c>
      <c r="S3631">
        <v>24</v>
      </c>
      <c r="T3631">
        <v>2</v>
      </c>
      <c r="U3631">
        <v>0</v>
      </c>
      <c r="V3631">
        <v>0</v>
      </c>
      <c r="W3631">
        <v>10.167777321578576</v>
      </c>
      <c r="X3631">
        <v>0</v>
      </c>
      <c r="Y3631">
        <v>418.39914702745233</v>
      </c>
      <c r="Z3631">
        <v>0</v>
      </c>
      <c r="AA3631">
        <v>260.93451984433699</v>
      </c>
      <c r="AB3631">
        <v>21.921283287127554</v>
      </c>
      <c r="AC3631">
        <v>0</v>
      </c>
      <c r="AD3631">
        <v>0</v>
      </c>
      <c r="AE3631">
        <v>711.4227274804955</v>
      </c>
    </row>
    <row r="3632" spans="1:31" x14ac:dyDescent="0.3">
      <c r="A3632">
        <v>2716980</v>
      </c>
      <c r="B3632">
        <v>1</v>
      </c>
      <c r="C3632" t="s">
        <v>80</v>
      </c>
      <c r="D3632" t="s">
        <v>97</v>
      </c>
      <c r="E3632" t="s">
        <v>156</v>
      </c>
      <c r="F3632" t="s">
        <v>10324</v>
      </c>
      <c r="G3632" t="s">
        <v>185</v>
      </c>
      <c r="H3632" t="s">
        <v>153</v>
      </c>
      <c r="I3632" t="s">
        <v>136</v>
      </c>
      <c r="J3632" t="s">
        <v>137</v>
      </c>
      <c r="K3632" t="s">
        <v>138</v>
      </c>
      <c r="L3632" t="s">
        <v>10325</v>
      </c>
      <c r="M3632" t="s">
        <v>10326</v>
      </c>
      <c r="N3632">
        <v>2.102222222</v>
      </c>
      <c r="O3632">
        <v>0</v>
      </c>
      <c r="P3632">
        <v>17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6.3966887834705464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6.3966887834705464</v>
      </c>
    </row>
    <row r="3633" spans="1:31" x14ac:dyDescent="0.3">
      <c r="A3633">
        <v>2717129</v>
      </c>
      <c r="B3633">
        <v>1</v>
      </c>
      <c r="C3633" t="s">
        <v>80</v>
      </c>
      <c r="D3633" t="s">
        <v>110</v>
      </c>
      <c r="E3633" t="s">
        <v>200</v>
      </c>
      <c r="F3633" t="s">
        <v>10327</v>
      </c>
      <c r="G3633" t="s">
        <v>158</v>
      </c>
      <c r="H3633" t="s">
        <v>135</v>
      </c>
      <c r="I3633" t="s">
        <v>136</v>
      </c>
      <c r="J3633" t="s">
        <v>137</v>
      </c>
      <c r="K3633" t="s">
        <v>138</v>
      </c>
      <c r="L3633" t="s">
        <v>10328</v>
      </c>
      <c r="M3633" t="s">
        <v>10329</v>
      </c>
      <c r="N3633">
        <v>7.4280555550000003</v>
      </c>
      <c r="O3633">
        <v>0</v>
      </c>
      <c r="P3633">
        <v>6</v>
      </c>
      <c r="Q3633">
        <v>0</v>
      </c>
      <c r="R3633">
        <v>0</v>
      </c>
      <c r="S3633">
        <v>0</v>
      </c>
      <c r="T3633">
        <v>10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0.95115511910142514</v>
      </c>
      <c r="AC3633">
        <v>0</v>
      </c>
      <c r="AD3633">
        <v>0</v>
      </c>
      <c r="AE3633">
        <v>0.95115511910142514</v>
      </c>
    </row>
    <row r="3634" spans="1:31" x14ac:dyDescent="0.3">
      <c r="A3634">
        <v>2717770</v>
      </c>
      <c r="B3634">
        <v>1</v>
      </c>
      <c r="C3634" t="s">
        <v>80</v>
      </c>
      <c r="D3634" t="s">
        <v>101</v>
      </c>
      <c r="E3634" t="s">
        <v>145</v>
      </c>
      <c r="F3634" t="s">
        <v>10330</v>
      </c>
      <c r="G3634" t="s">
        <v>147</v>
      </c>
      <c r="H3634" t="s">
        <v>135</v>
      </c>
      <c r="I3634" t="s">
        <v>136</v>
      </c>
      <c r="J3634" t="s">
        <v>137</v>
      </c>
      <c r="K3634" t="s">
        <v>138</v>
      </c>
      <c r="L3634" t="s">
        <v>10331</v>
      </c>
      <c r="M3634" t="s">
        <v>10332</v>
      </c>
      <c r="N3634">
        <v>1.651944444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1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3.3280895109815835E-2</v>
      </c>
      <c r="AC3634">
        <v>0</v>
      </c>
      <c r="AD3634">
        <v>0</v>
      </c>
      <c r="AE3634">
        <v>3.3280895109815835E-2</v>
      </c>
    </row>
    <row r="3635" spans="1:31" x14ac:dyDescent="0.3">
      <c r="A3635">
        <v>2717733</v>
      </c>
      <c r="B3635">
        <v>1</v>
      </c>
      <c r="C3635" t="s">
        <v>80</v>
      </c>
      <c r="D3635" t="s">
        <v>107</v>
      </c>
      <c r="E3635" t="s">
        <v>200</v>
      </c>
      <c r="F3635" t="s">
        <v>8971</v>
      </c>
      <c r="G3635" t="s">
        <v>170</v>
      </c>
      <c r="H3635" t="s">
        <v>135</v>
      </c>
      <c r="I3635" t="s">
        <v>136</v>
      </c>
      <c r="J3635" t="s">
        <v>137</v>
      </c>
      <c r="K3635" t="s">
        <v>138</v>
      </c>
      <c r="L3635" t="s">
        <v>10333</v>
      </c>
      <c r="M3635" t="s">
        <v>10334</v>
      </c>
      <c r="N3635">
        <v>1.284166666</v>
      </c>
      <c r="O3635">
        <v>0</v>
      </c>
      <c r="P3635">
        <v>117</v>
      </c>
      <c r="Q3635">
        <v>0</v>
      </c>
      <c r="R3635">
        <v>0</v>
      </c>
      <c r="S3635">
        <v>0</v>
      </c>
      <c r="T3635">
        <v>6</v>
      </c>
      <c r="U3635">
        <v>0</v>
      </c>
      <c r="V3635">
        <v>0</v>
      </c>
      <c r="W3635">
        <v>0</v>
      </c>
      <c r="X3635">
        <v>23.662309551916877</v>
      </c>
      <c r="Y3635">
        <v>0</v>
      </c>
      <c r="Z3635">
        <v>0</v>
      </c>
      <c r="AA3635">
        <v>0</v>
      </c>
      <c r="AB3635">
        <v>3.1778336382953869</v>
      </c>
      <c r="AC3635">
        <v>0</v>
      </c>
      <c r="AD3635">
        <v>0</v>
      </c>
      <c r="AE3635">
        <v>26.840143190212263</v>
      </c>
    </row>
    <row r="3636" spans="1:31" x14ac:dyDescent="0.3">
      <c r="A3636">
        <v>2717043</v>
      </c>
      <c r="B3636">
        <v>1</v>
      </c>
      <c r="C3636" t="s">
        <v>81</v>
      </c>
      <c r="D3636" t="s">
        <v>128</v>
      </c>
      <c r="E3636" t="s">
        <v>145</v>
      </c>
      <c r="F3636" t="s">
        <v>10335</v>
      </c>
      <c r="G3636" t="s">
        <v>230</v>
      </c>
      <c r="H3636" t="s">
        <v>135</v>
      </c>
      <c r="I3636" t="s">
        <v>136</v>
      </c>
      <c r="J3636" t="s">
        <v>137</v>
      </c>
      <c r="K3636" t="s">
        <v>138</v>
      </c>
      <c r="L3636" t="s">
        <v>10336</v>
      </c>
      <c r="M3636" t="s">
        <v>10337</v>
      </c>
      <c r="N3636">
        <v>5.3511111109999998</v>
      </c>
      <c r="O3636">
        <v>0</v>
      </c>
      <c r="P3636">
        <v>7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5.4822268957182603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5.4822268957182603</v>
      </c>
    </row>
    <row r="3637" spans="1:31" x14ac:dyDescent="0.3">
      <c r="A3637">
        <v>2717584</v>
      </c>
      <c r="B3637">
        <v>1</v>
      </c>
      <c r="C3637" t="s">
        <v>80</v>
      </c>
      <c r="D3637" t="s">
        <v>95</v>
      </c>
      <c r="E3637" t="s">
        <v>213</v>
      </c>
      <c r="F3637" t="s">
        <v>6248</v>
      </c>
      <c r="G3637" t="s">
        <v>170</v>
      </c>
      <c r="H3637" t="s">
        <v>153</v>
      </c>
      <c r="I3637" t="s">
        <v>136</v>
      </c>
      <c r="J3637" t="s">
        <v>137</v>
      </c>
      <c r="K3637" t="s">
        <v>138</v>
      </c>
      <c r="L3637" t="s">
        <v>10338</v>
      </c>
      <c r="M3637" t="s">
        <v>10339</v>
      </c>
      <c r="N3637">
        <v>0.60388888799999996</v>
      </c>
      <c r="O3637">
        <v>1</v>
      </c>
      <c r="P3637">
        <v>134</v>
      </c>
      <c r="Q3637">
        <v>0</v>
      </c>
      <c r="R3637">
        <v>2</v>
      </c>
      <c r="S3637">
        <v>15</v>
      </c>
      <c r="T3637">
        <v>14</v>
      </c>
      <c r="U3637">
        <v>2</v>
      </c>
      <c r="V3637">
        <v>0</v>
      </c>
      <c r="W3637">
        <v>0.25954777822452002</v>
      </c>
      <c r="X3637">
        <v>8.9837584907426145</v>
      </c>
      <c r="Y3637">
        <v>0</v>
      </c>
      <c r="Z3637">
        <v>9.0266096081516672E-2</v>
      </c>
      <c r="AA3637">
        <v>14.22628700216827</v>
      </c>
      <c r="AB3637">
        <v>6.1664562715087143</v>
      </c>
      <c r="AC3637">
        <v>79.888982552942508</v>
      </c>
      <c r="AD3637">
        <v>0</v>
      </c>
      <c r="AE3637">
        <v>109.61529819166815</v>
      </c>
    </row>
    <row r="3638" spans="1:31" x14ac:dyDescent="0.3">
      <c r="A3638">
        <v>2717324</v>
      </c>
      <c r="B3638">
        <v>1</v>
      </c>
      <c r="C3638" t="s">
        <v>81</v>
      </c>
      <c r="D3638" t="s">
        <v>121</v>
      </c>
      <c r="E3638" t="s">
        <v>150</v>
      </c>
      <c r="F3638" t="s">
        <v>10340</v>
      </c>
      <c r="G3638" t="s">
        <v>300</v>
      </c>
      <c r="H3638" t="s">
        <v>153</v>
      </c>
      <c r="I3638" t="s">
        <v>136</v>
      </c>
      <c r="J3638" t="s">
        <v>137</v>
      </c>
      <c r="K3638" t="s">
        <v>210</v>
      </c>
      <c r="L3638" t="s">
        <v>10341</v>
      </c>
      <c r="M3638" t="s">
        <v>10342</v>
      </c>
      <c r="N3638">
        <v>6.1161111110000004</v>
      </c>
      <c r="O3638">
        <v>8</v>
      </c>
      <c r="P3638">
        <v>1316</v>
      </c>
      <c r="Q3638">
        <v>4</v>
      </c>
      <c r="R3638">
        <v>122</v>
      </c>
      <c r="S3638">
        <v>5</v>
      </c>
      <c r="T3638">
        <v>97</v>
      </c>
      <c r="U3638">
        <v>1</v>
      </c>
      <c r="V3638">
        <v>0</v>
      </c>
      <c r="W3638">
        <v>8.7721855670133291</v>
      </c>
      <c r="X3638">
        <v>775.94998627845962</v>
      </c>
      <c r="Y3638">
        <v>13.485202273663603</v>
      </c>
      <c r="Z3638">
        <v>42.160804187506642</v>
      </c>
      <c r="AA3638">
        <v>131.92208243105355</v>
      </c>
      <c r="AB3638">
        <v>211.79965566350546</v>
      </c>
      <c r="AC3638">
        <v>5571.7884909931663</v>
      </c>
      <c r="AD3638">
        <v>0</v>
      </c>
      <c r="AE3638">
        <v>6755.8784073943689</v>
      </c>
    </row>
    <row r="3639" spans="1:31" x14ac:dyDescent="0.3">
      <c r="A3639">
        <v>2717319</v>
      </c>
      <c r="B3639">
        <v>2</v>
      </c>
      <c r="C3639" t="s">
        <v>80</v>
      </c>
      <c r="D3639" t="s">
        <v>82</v>
      </c>
      <c r="E3639" t="s">
        <v>161</v>
      </c>
      <c r="F3639" t="s">
        <v>10343</v>
      </c>
      <c r="G3639" t="s">
        <v>1479</v>
      </c>
      <c r="H3639" t="s">
        <v>135</v>
      </c>
      <c r="I3639" t="s">
        <v>136</v>
      </c>
      <c r="J3639" t="s">
        <v>137</v>
      </c>
      <c r="K3639" t="s">
        <v>138</v>
      </c>
      <c r="L3639" t="s">
        <v>10344</v>
      </c>
      <c r="M3639" t="s">
        <v>10345</v>
      </c>
      <c r="N3639">
        <v>0.96388888800000005</v>
      </c>
      <c r="O3639">
        <v>0</v>
      </c>
      <c r="P3639">
        <v>46</v>
      </c>
      <c r="Q3639">
        <v>0</v>
      </c>
      <c r="R3639">
        <v>0</v>
      </c>
      <c r="S3639">
        <v>0</v>
      </c>
      <c r="T3639">
        <v>9</v>
      </c>
      <c r="U3639">
        <v>0</v>
      </c>
      <c r="V3639">
        <v>0</v>
      </c>
      <c r="W3639">
        <v>0</v>
      </c>
      <c r="X3639">
        <v>4.1388702728952325</v>
      </c>
      <c r="Y3639">
        <v>0</v>
      </c>
      <c r="Z3639">
        <v>0</v>
      </c>
      <c r="AA3639">
        <v>0</v>
      </c>
      <c r="AB3639">
        <v>1.0035972922377503</v>
      </c>
      <c r="AC3639">
        <v>0</v>
      </c>
      <c r="AD3639">
        <v>0</v>
      </c>
      <c r="AE3639">
        <v>5.142467565132983</v>
      </c>
    </row>
    <row r="3640" spans="1:31" x14ac:dyDescent="0.3">
      <c r="A3640">
        <v>2717616</v>
      </c>
      <c r="B3640">
        <v>1</v>
      </c>
      <c r="C3640" t="s">
        <v>81</v>
      </c>
      <c r="D3640" t="s">
        <v>118</v>
      </c>
      <c r="E3640" t="s">
        <v>132</v>
      </c>
      <c r="F3640" t="s">
        <v>8558</v>
      </c>
      <c r="G3640" t="s">
        <v>170</v>
      </c>
      <c r="H3640" t="s">
        <v>135</v>
      </c>
      <c r="I3640" t="s">
        <v>136</v>
      </c>
      <c r="J3640" t="s">
        <v>137</v>
      </c>
      <c r="K3640" t="s">
        <v>138</v>
      </c>
      <c r="L3640" t="s">
        <v>10346</v>
      </c>
      <c r="M3640" t="s">
        <v>10347</v>
      </c>
      <c r="N3640">
        <v>0.43</v>
      </c>
      <c r="O3640">
        <v>0</v>
      </c>
      <c r="P3640">
        <v>412</v>
      </c>
      <c r="Q3640">
        <v>0</v>
      </c>
      <c r="R3640">
        <v>0</v>
      </c>
      <c r="S3640">
        <v>0</v>
      </c>
      <c r="T3640">
        <v>42</v>
      </c>
      <c r="U3640">
        <v>0</v>
      </c>
      <c r="V3640">
        <v>0</v>
      </c>
      <c r="W3640">
        <v>0</v>
      </c>
      <c r="X3640">
        <v>40.498027186285086</v>
      </c>
      <c r="Y3640">
        <v>0</v>
      </c>
      <c r="Z3640">
        <v>0</v>
      </c>
      <c r="AA3640">
        <v>0</v>
      </c>
      <c r="AB3640">
        <v>6.9559372316811618</v>
      </c>
      <c r="AC3640">
        <v>0</v>
      </c>
      <c r="AD3640">
        <v>0</v>
      </c>
      <c r="AE3640">
        <v>47.453964417966247</v>
      </c>
    </row>
    <row r="3641" spans="1:31" x14ac:dyDescent="0.3">
      <c r="A3641">
        <v>2717009</v>
      </c>
      <c r="B3641">
        <v>1</v>
      </c>
      <c r="C3641" t="s">
        <v>80</v>
      </c>
      <c r="D3641" t="s">
        <v>96</v>
      </c>
      <c r="E3641" t="s">
        <v>156</v>
      </c>
      <c r="F3641" t="s">
        <v>10348</v>
      </c>
      <c r="G3641" t="s">
        <v>185</v>
      </c>
      <c r="H3641" t="s">
        <v>153</v>
      </c>
      <c r="I3641" t="s">
        <v>136</v>
      </c>
      <c r="J3641" t="s">
        <v>137</v>
      </c>
      <c r="K3641" t="s">
        <v>138</v>
      </c>
      <c r="L3641" t="s">
        <v>10349</v>
      </c>
      <c r="M3641" t="s">
        <v>10350</v>
      </c>
      <c r="N3641">
        <v>2.8025000000000002</v>
      </c>
      <c r="O3641">
        <v>0</v>
      </c>
      <c r="P3641">
        <v>23</v>
      </c>
      <c r="Q3641">
        <v>2</v>
      </c>
      <c r="R3641">
        <v>40</v>
      </c>
      <c r="S3641">
        <v>1</v>
      </c>
      <c r="T3641">
        <v>24</v>
      </c>
      <c r="U3641">
        <v>0</v>
      </c>
      <c r="V3641">
        <v>0</v>
      </c>
      <c r="W3641">
        <v>0</v>
      </c>
      <c r="X3641">
        <v>25.215841853585182</v>
      </c>
      <c r="Y3641">
        <v>77.334284428676199</v>
      </c>
      <c r="Z3641">
        <v>33.819263719499737</v>
      </c>
      <c r="AA3641">
        <v>135.60341755254572</v>
      </c>
      <c r="AB3641">
        <v>19.128990742897489</v>
      </c>
      <c r="AC3641">
        <v>0</v>
      </c>
      <c r="AD3641">
        <v>0</v>
      </c>
      <c r="AE3641">
        <v>291.10179829720431</v>
      </c>
    </row>
    <row r="3642" spans="1:31" x14ac:dyDescent="0.3">
      <c r="A3642">
        <v>2717364</v>
      </c>
      <c r="B3642">
        <v>1</v>
      </c>
      <c r="C3642" t="s">
        <v>80</v>
      </c>
      <c r="D3642" t="s">
        <v>84</v>
      </c>
      <c r="E3642" t="s">
        <v>132</v>
      </c>
      <c r="F3642" t="s">
        <v>10351</v>
      </c>
      <c r="G3642" t="s">
        <v>170</v>
      </c>
      <c r="H3642" t="s">
        <v>135</v>
      </c>
      <c r="I3642" t="s">
        <v>136</v>
      </c>
      <c r="J3642" t="s">
        <v>137</v>
      </c>
      <c r="K3642" t="s">
        <v>138</v>
      </c>
      <c r="L3642" t="s">
        <v>10352</v>
      </c>
      <c r="M3642" t="s">
        <v>10353</v>
      </c>
      <c r="N3642">
        <v>0.53527777700000001</v>
      </c>
      <c r="O3642">
        <v>0</v>
      </c>
      <c r="P3642">
        <v>554</v>
      </c>
      <c r="Q3642">
        <v>0</v>
      </c>
      <c r="R3642">
        <v>0</v>
      </c>
      <c r="S3642">
        <v>0</v>
      </c>
      <c r="T3642">
        <v>34</v>
      </c>
      <c r="U3642">
        <v>0</v>
      </c>
      <c r="V3642">
        <v>0</v>
      </c>
      <c r="W3642">
        <v>0</v>
      </c>
      <c r="X3642">
        <v>50.077082262376692</v>
      </c>
      <c r="Y3642">
        <v>0</v>
      </c>
      <c r="Z3642">
        <v>0</v>
      </c>
      <c r="AA3642">
        <v>0</v>
      </c>
      <c r="AB3642">
        <v>26.560366334557912</v>
      </c>
      <c r="AC3642">
        <v>0</v>
      </c>
      <c r="AD3642">
        <v>0</v>
      </c>
      <c r="AE3642">
        <v>76.637448596934604</v>
      </c>
    </row>
    <row r="3643" spans="1:31" x14ac:dyDescent="0.3">
      <c r="A3643">
        <v>2717702</v>
      </c>
      <c r="B3643">
        <v>1</v>
      </c>
      <c r="C3643" t="s">
        <v>80</v>
      </c>
      <c r="D3643" t="s">
        <v>83</v>
      </c>
      <c r="E3643" t="s">
        <v>145</v>
      </c>
      <c r="F3643" t="s">
        <v>10354</v>
      </c>
      <c r="G3643" t="s">
        <v>230</v>
      </c>
      <c r="H3643" t="s">
        <v>135</v>
      </c>
      <c r="I3643" t="s">
        <v>136</v>
      </c>
      <c r="J3643" t="s">
        <v>137</v>
      </c>
      <c r="K3643" t="s">
        <v>138</v>
      </c>
      <c r="L3643" t="s">
        <v>10355</v>
      </c>
      <c r="M3643" t="s">
        <v>10356</v>
      </c>
      <c r="N3643">
        <v>1.055833333</v>
      </c>
      <c r="O3643">
        <v>0</v>
      </c>
      <c r="P3643">
        <v>4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1.2311167718255001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1.2311167718255001</v>
      </c>
    </row>
    <row r="3644" spans="1:31" x14ac:dyDescent="0.3">
      <c r="A3644">
        <v>2717510</v>
      </c>
      <c r="B3644">
        <v>1</v>
      </c>
      <c r="C3644" t="s">
        <v>80</v>
      </c>
      <c r="D3644" t="s">
        <v>102</v>
      </c>
      <c r="E3644" t="s">
        <v>145</v>
      </c>
      <c r="F3644" t="s">
        <v>10357</v>
      </c>
      <c r="G3644" t="s">
        <v>230</v>
      </c>
      <c r="H3644" t="s">
        <v>135</v>
      </c>
      <c r="I3644" t="s">
        <v>136</v>
      </c>
      <c r="J3644" t="s">
        <v>137</v>
      </c>
      <c r="K3644" t="s">
        <v>138</v>
      </c>
      <c r="L3644" t="s">
        <v>10358</v>
      </c>
      <c r="M3644" t="s">
        <v>10359</v>
      </c>
      <c r="N3644">
        <v>2.750277777</v>
      </c>
      <c r="O3644">
        <v>0</v>
      </c>
      <c r="P3644">
        <v>1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0.52265407185931501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0.52265407185931501</v>
      </c>
    </row>
    <row r="3645" spans="1:31" x14ac:dyDescent="0.3">
      <c r="A3645">
        <v>2717115</v>
      </c>
      <c r="B3645">
        <v>1</v>
      </c>
      <c r="C3645" t="s">
        <v>81</v>
      </c>
      <c r="D3645" t="s">
        <v>119</v>
      </c>
      <c r="E3645" t="s">
        <v>156</v>
      </c>
      <c r="F3645" t="s">
        <v>10360</v>
      </c>
      <c r="G3645" t="s">
        <v>152</v>
      </c>
      <c r="H3645" t="s">
        <v>153</v>
      </c>
      <c r="I3645" t="s">
        <v>136</v>
      </c>
      <c r="J3645" t="s">
        <v>137</v>
      </c>
      <c r="K3645" t="s">
        <v>138</v>
      </c>
      <c r="L3645" t="s">
        <v>10361</v>
      </c>
      <c r="M3645" t="s">
        <v>10362</v>
      </c>
      <c r="N3645">
        <v>1.4713888879999999</v>
      </c>
      <c r="O3645">
        <v>0</v>
      </c>
      <c r="P3645">
        <v>0</v>
      </c>
      <c r="Q3645">
        <v>0</v>
      </c>
      <c r="R3645">
        <v>0</v>
      </c>
      <c r="S3645">
        <v>4</v>
      </c>
      <c r="T3645">
        <v>116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274.88592374320751</v>
      </c>
      <c r="AB3645">
        <v>51.281921072716386</v>
      </c>
      <c r="AC3645">
        <v>0</v>
      </c>
      <c r="AD3645">
        <v>0</v>
      </c>
      <c r="AE3645">
        <v>326.1678448159239</v>
      </c>
    </row>
    <row r="3646" spans="1:31" x14ac:dyDescent="0.3">
      <c r="A3646">
        <v>2717218</v>
      </c>
      <c r="B3646">
        <v>1</v>
      </c>
      <c r="C3646" t="s">
        <v>80</v>
      </c>
      <c r="D3646" t="s">
        <v>103</v>
      </c>
      <c r="E3646" t="s">
        <v>145</v>
      </c>
      <c r="F3646" t="s">
        <v>10363</v>
      </c>
      <c r="G3646" t="s">
        <v>230</v>
      </c>
      <c r="H3646" t="s">
        <v>135</v>
      </c>
      <c r="I3646" t="s">
        <v>136</v>
      </c>
      <c r="J3646" t="s">
        <v>137</v>
      </c>
      <c r="K3646" t="s">
        <v>138</v>
      </c>
      <c r="L3646" t="s">
        <v>10364</v>
      </c>
      <c r="M3646" t="s">
        <v>10365</v>
      </c>
      <c r="N3646">
        <v>3.8533333330000001</v>
      </c>
      <c r="O3646">
        <v>0</v>
      </c>
      <c r="P3646">
        <v>1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0.76486170256747255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0.76486170256747255</v>
      </c>
    </row>
    <row r="3647" spans="1:31" x14ac:dyDescent="0.3">
      <c r="A3647">
        <v>2716909</v>
      </c>
      <c r="B3647">
        <v>1</v>
      </c>
      <c r="C3647" t="s">
        <v>81</v>
      </c>
      <c r="D3647" t="s">
        <v>127</v>
      </c>
      <c r="E3647" t="s">
        <v>200</v>
      </c>
      <c r="F3647" t="s">
        <v>10366</v>
      </c>
      <c r="G3647" t="s">
        <v>1141</v>
      </c>
      <c r="H3647" t="s">
        <v>135</v>
      </c>
      <c r="I3647" t="s">
        <v>136</v>
      </c>
      <c r="J3647" t="s">
        <v>137</v>
      </c>
      <c r="K3647" t="s">
        <v>138</v>
      </c>
      <c r="L3647" t="s">
        <v>10367</v>
      </c>
      <c r="M3647" t="s">
        <v>10368</v>
      </c>
      <c r="N3647">
        <v>2.0561111109999999</v>
      </c>
      <c r="O3647">
        <v>0</v>
      </c>
      <c r="P3647">
        <v>94</v>
      </c>
      <c r="Q3647">
        <v>0</v>
      </c>
      <c r="R3647">
        <v>0</v>
      </c>
      <c r="S3647">
        <v>0</v>
      </c>
      <c r="T3647">
        <v>15</v>
      </c>
      <c r="U3647">
        <v>0</v>
      </c>
      <c r="V3647">
        <v>0</v>
      </c>
      <c r="W3647">
        <v>0</v>
      </c>
      <c r="X3647">
        <v>31.731264392387754</v>
      </c>
      <c r="Y3647">
        <v>0</v>
      </c>
      <c r="Z3647">
        <v>0</v>
      </c>
      <c r="AA3647">
        <v>0</v>
      </c>
      <c r="AB3647">
        <v>21.324097931791549</v>
      </c>
      <c r="AC3647">
        <v>0</v>
      </c>
      <c r="AD3647">
        <v>0</v>
      </c>
      <c r="AE3647">
        <v>53.055362324179299</v>
      </c>
    </row>
    <row r="3648" spans="1:31" x14ac:dyDescent="0.3">
      <c r="A3648">
        <v>2717195</v>
      </c>
      <c r="B3648">
        <v>1</v>
      </c>
      <c r="C3648" t="s">
        <v>81</v>
      </c>
      <c r="D3648" t="s">
        <v>115</v>
      </c>
      <c r="E3648" t="s">
        <v>156</v>
      </c>
      <c r="F3648" t="s">
        <v>10369</v>
      </c>
      <c r="G3648" t="s">
        <v>185</v>
      </c>
      <c r="H3648" t="s">
        <v>153</v>
      </c>
      <c r="I3648" t="s">
        <v>136</v>
      </c>
      <c r="J3648" t="s">
        <v>137</v>
      </c>
      <c r="K3648" t="s">
        <v>138</v>
      </c>
      <c r="L3648" t="s">
        <v>10370</v>
      </c>
      <c r="M3648" t="s">
        <v>10371</v>
      </c>
      <c r="N3648">
        <v>1.3983333330000001</v>
      </c>
      <c r="O3648">
        <v>1</v>
      </c>
      <c r="P3648">
        <v>545</v>
      </c>
      <c r="Q3648">
        <v>1</v>
      </c>
      <c r="R3648">
        <v>32</v>
      </c>
      <c r="S3648">
        <v>1</v>
      </c>
      <c r="T3648">
        <v>22</v>
      </c>
      <c r="U3648">
        <v>2</v>
      </c>
      <c r="V3648">
        <v>0</v>
      </c>
      <c r="W3648">
        <v>0.25710909876333332</v>
      </c>
      <c r="X3648">
        <v>39.010519451943203</v>
      </c>
      <c r="Y3648">
        <v>3.1660865733185997</v>
      </c>
      <c r="Z3648">
        <v>1.64589980405826</v>
      </c>
      <c r="AA3648">
        <v>4.1043974610088245</v>
      </c>
      <c r="AB3648">
        <v>7.1210179079643083</v>
      </c>
      <c r="AC3648">
        <v>69.705051600398079</v>
      </c>
      <c r="AD3648">
        <v>0</v>
      </c>
      <c r="AE3648">
        <v>125.0100818974546</v>
      </c>
    </row>
    <row r="3649" spans="1:31" x14ac:dyDescent="0.3">
      <c r="A3649">
        <v>2717785</v>
      </c>
      <c r="B3649">
        <v>1</v>
      </c>
      <c r="C3649" t="s">
        <v>80</v>
      </c>
      <c r="D3649" t="s">
        <v>108</v>
      </c>
      <c r="E3649" t="s">
        <v>213</v>
      </c>
      <c r="F3649" t="s">
        <v>10372</v>
      </c>
      <c r="G3649" t="s">
        <v>152</v>
      </c>
      <c r="H3649" t="s">
        <v>153</v>
      </c>
      <c r="I3649" t="s">
        <v>136</v>
      </c>
      <c r="J3649" t="s">
        <v>137</v>
      </c>
      <c r="K3649" t="s">
        <v>138</v>
      </c>
      <c r="L3649" t="s">
        <v>10373</v>
      </c>
      <c r="M3649" t="s">
        <v>10374</v>
      </c>
      <c r="N3649">
        <v>0.31527777699999998</v>
      </c>
      <c r="O3649">
        <v>0</v>
      </c>
      <c r="P3649">
        <v>399</v>
      </c>
      <c r="Q3649">
        <v>1</v>
      </c>
      <c r="R3649">
        <v>123</v>
      </c>
      <c r="S3649">
        <v>3</v>
      </c>
      <c r="T3649">
        <v>64</v>
      </c>
      <c r="U3649">
        <v>0</v>
      </c>
      <c r="V3649">
        <v>0</v>
      </c>
      <c r="W3649">
        <v>0</v>
      </c>
      <c r="X3649">
        <v>16.284146403947947</v>
      </c>
      <c r="Y3649">
        <v>2.1132582911349878</v>
      </c>
      <c r="Z3649">
        <v>5.1167411866939601</v>
      </c>
      <c r="AA3649">
        <v>5.9649133204553673</v>
      </c>
      <c r="AB3649">
        <v>10.283787876283998</v>
      </c>
      <c r="AC3649">
        <v>0</v>
      </c>
      <c r="AD3649">
        <v>0</v>
      </c>
      <c r="AE3649">
        <v>39.762847078516259</v>
      </c>
    </row>
    <row r="3650" spans="1:31" x14ac:dyDescent="0.3">
      <c r="A3650">
        <v>2717244</v>
      </c>
      <c r="B3650">
        <v>1</v>
      </c>
      <c r="C3650" t="s">
        <v>80</v>
      </c>
      <c r="D3650" t="s">
        <v>99</v>
      </c>
      <c r="E3650" t="s">
        <v>145</v>
      </c>
      <c r="F3650" t="s">
        <v>10375</v>
      </c>
      <c r="G3650" t="s">
        <v>147</v>
      </c>
      <c r="H3650" t="s">
        <v>135</v>
      </c>
      <c r="I3650" t="s">
        <v>136</v>
      </c>
      <c r="J3650" t="s">
        <v>137</v>
      </c>
      <c r="K3650" t="s">
        <v>138</v>
      </c>
      <c r="L3650" t="s">
        <v>10376</v>
      </c>
      <c r="M3650" t="s">
        <v>10377</v>
      </c>
      <c r="N3650">
        <v>2.269722222</v>
      </c>
      <c r="O3650">
        <v>0</v>
      </c>
      <c r="P3650">
        <v>1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0.42641643943916668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0.42641643943916668</v>
      </c>
    </row>
    <row r="3651" spans="1:31" x14ac:dyDescent="0.3">
      <c r="A3651">
        <v>2717722</v>
      </c>
      <c r="B3651">
        <v>1</v>
      </c>
      <c r="C3651" t="s">
        <v>80</v>
      </c>
      <c r="D3651" t="s">
        <v>105</v>
      </c>
      <c r="E3651" t="s">
        <v>145</v>
      </c>
      <c r="F3651" t="s">
        <v>10277</v>
      </c>
      <c r="G3651" t="s">
        <v>181</v>
      </c>
      <c r="H3651" t="s">
        <v>135</v>
      </c>
      <c r="I3651" t="s">
        <v>136</v>
      </c>
      <c r="J3651" t="s">
        <v>137</v>
      </c>
      <c r="K3651" t="s">
        <v>138</v>
      </c>
      <c r="L3651" t="s">
        <v>10378</v>
      </c>
      <c r="M3651" t="s">
        <v>10379</v>
      </c>
      <c r="N3651">
        <v>1.5363888880000001</v>
      </c>
      <c r="O3651">
        <v>0</v>
      </c>
      <c r="P3651">
        <v>8</v>
      </c>
      <c r="Q3651">
        <v>0</v>
      </c>
      <c r="R3651">
        <v>0</v>
      </c>
      <c r="S3651">
        <v>0</v>
      </c>
      <c r="T3651">
        <v>2</v>
      </c>
      <c r="U3651">
        <v>0</v>
      </c>
      <c r="V3651">
        <v>0</v>
      </c>
      <c r="W3651">
        <v>0</v>
      </c>
      <c r="X3651">
        <v>2.7647561718200451</v>
      </c>
      <c r="Y3651">
        <v>0</v>
      </c>
      <c r="Z3651">
        <v>0</v>
      </c>
      <c r="AA3651">
        <v>0</v>
      </c>
      <c r="AB3651">
        <v>0.57775459785121008</v>
      </c>
      <c r="AC3651">
        <v>0</v>
      </c>
      <c r="AD3651">
        <v>0</v>
      </c>
      <c r="AE3651">
        <v>3.342510769671255</v>
      </c>
    </row>
    <row r="3652" spans="1:31" x14ac:dyDescent="0.3">
      <c r="A3652">
        <v>2717095</v>
      </c>
      <c r="B3652">
        <v>1</v>
      </c>
      <c r="C3652" t="s">
        <v>80</v>
      </c>
      <c r="D3652" t="s">
        <v>106</v>
      </c>
      <c r="E3652" t="s">
        <v>132</v>
      </c>
      <c r="F3652" t="s">
        <v>10380</v>
      </c>
      <c r="G3652" t="s">
        <v>170</v>
      </c>
      <c r="H3652" t="s">
        <v>135</v>
      </c>
      <c r="I3652" t="s">
        <v>136</v>
      </c>
      <c r="J3652" t="s">
        <v>137</v>
      </c>
      <c r="K3652" t="s">
        <v>138</v>
      </c>
      <c r="L3652" t="s">
        <v>10381</v>
      </c>
      <c r="M3652" t="s">
        <v>10382</v>
      </c>
      <c r="N3652">
        <v>0.42638888800000002</v>
      </c>
      <c r="O3652">
        <v>0</v>
      </c>
      <c r="P3652">
        <v>90</v>
      </c>
      <c r="Q3652">
        <v>0</v>
      </c>
      <c r="R3652">
        <v>4</v>
      </c>
      <c r="S3652">
        <v>0</v>
      </c>
      <c r="T3652">
        <v>10</v>
      </c>
      <c r="U3652">
        <v>0</v>
      </c>
      <c r="V3652">
        <v>0</v>
      </c>
      <c r="W3652">
        <v>0</v>
      </c>
      <c r="X3652">
        <v>6.3825234293045838</v>
      </c>
      <c r="Y3652">
        <v>0</v>
      </c>
      <c r="Z3652">
        <v>0.60867604190876667</v>
      </c>
      <c r="AA3652">
        <v>0</v>
      </c>
      <c r="AB3652">
        <v>8.1799275017342872</v>
      </c>
      <c r="AC3652">
        <v>0</v>
      </c>
      <c r="AD3652">
        <v>0</v>
      </c>
      <c r="AE3652">
        <v>15.171126972947638</v>
      </c>
    </row>
    <row r="3653" spans="1:31" x14ac:dyDescent="0.3">
      <c r="A3653">
        <v>2717281</v>
      </c>
      <c r="B3653">
        <v>1</v>
      </c>
      <c r="C3653" t="s">
        <v>81</v>
      </c>
      <c r="D3653" t="s">
        <v>113</v>
      </c>
      <c r="E3653" t="s">
        <v>161</v>
      </c>
      <c r="F3653" t="s">
        <v>10383</v>
      </c>
      <c r="G3653" t="s">
        <v>163</v>
      </c>
      <c r="H3653" t="s">
        <v>135</v>
      </c>
      <c r="I3653" t="s">
        <v>136</v>
      </c>
      <c r="J3653" t="s">
        <v>137</v>
      </c>
      <c r="K3653" t="s">
        <v>138</v>
      </c>
      <c r="L3653" t="s">
        <v>10384</v>
      </c>
      <c r="M3653" t="s">
        <v>10385</v>
      </c>
      <c r="N3653">
        <v>3.4002777769999999</v>
      </c>
      <c r="O3653">
        <v>0</v>
      </c>
      <c r="P3653">
        <v>1</v>
      </c>
      <c r="Q3653">
        <v>0</v>
      </c>
      <c r="R3653">
        <v>10</v>
      </c>
      <c r="S3653">
        <v>0</v>
      </c>
      <c r="T3653">
        <v>1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5.7698588155992105</v>
      </c>
      <c r="AA3653">
        <v>0</v>
      </c>
      <c r="AB3653">
        <v>2.82630648607944</v>
      </c>
      <c r="AC3653">
        <v>0</v>
      </c>
      <c r="AD3653">
        <v>0</v>
      </c>
      <c r="AE3653">
        <v>8.596165301678651</v>
      </c>
    </row>
    <row r="3654" spans="1:31" x14ac:dyDescent="0.3">
      <c r="A3654">
        <v>2717736</v>
      </c>
      <c r="B3654">
        <v>1</v>
      </c>
      <c r="C3654" t="s">
        <v>80</v>
      </c>
      <c r="D3654" t="s">
        <v>96</v>
      </c>
      <c r="E3654" t="s">
        <v>145</v>
      </c>
      <c r="F3654" t="s">
        <v>10386</v>
      </c>
      <c r="G3654" t="s">
        <v>181</v>
      </c>
      <c r="H3654" t="s">
        <v>135</v>
      </c>
      <c r="I3654" t="s">
        <v>136</v>
      </c>
      <c r="J3654" t="s">
        <v>137</v>
      </c>
      <c r="K3654" t="s">
        <v>138</v>
      </c>
      <c r="L3654" t="s">
        <v>10387</v>
      </c>
      <c r="M3654" t="s">
        <v>10388</v>
      </c>
      <c r="N3654">
        <v>1.775833333</v>
      </c>
      <c r="O3654">
        <v>0</v>
      </c>
      <c r="P3654">
        <v>1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</row>
    <row r="3655" spans="1:31" x14ac:dyDescent="0.3">
      <c r="A3655">
        <v>2717636</v>
      </c>
      <c r="B3655">
        <v>1</v>
      </c>
      <c r="C3655" t="s">
        <v>80</v>
      </c>
      <c r="D3655" t="s">
        <v>100</v>
      </c>
      <c r="E3655" t="s">
        <v>213</v>
      </c>
      <c r="F3655" t="s">
        <v>9226</v>
      </c>
      <c r="G3655" t="s">
        <v>152</v>
      </c>
      <c r="H3655" t="s">
        <v>153</v>
      </c>
      <c r="I3655" t="s">
        <v>136</v>
      </c>
      <c r="J3655" t="s">
        <v>137</v>
      </c>
      <c r="K3655" t="s">
        <v>138</v>
      </c>
      <c r="L3655" t="s">
        <v>10389</v>
      </c>
      <c r="M3655" t="s">
        <v>10390</v>
      </c>
      <c r="N3655">
        <v>0.93888888800000003</v>
      </c>
      <c r="O3655">
        <v>0</v>
      </c>
      <c r="P3655">
        <v>377</v>
      </c>
      <c r="Q3655">
        <v>9</v>
      </c>
      <c r="R3655">
        <v>32</v>
      </c>
      <c r="S3655">
        <v>6</v>
      </c>
      <c r="T3655">
        <v>37</v>
      </c>
      <c r="U3655">
        <v>0</v>
      </c>
      <c r="V3655">
        <v>0</v>
      </c>
      <c r="W3655">
        <v>0</v>
      </c>
      <c r="X3655">
        <v>93.62101660674908</v>
      </c>
      <c r="Y3655">
        <v>2.5686221879712154</v>
      </c>
      <c r="Z3655">
        <v>14.609873688361787</v>
      </c>
      <c r="AA3655">
        <v>8.727517784884018</v>
      </c>
      <c r="AB3655">
        <v>19.255958122071888</v>
      </c>
      <c r="AC3655">
        <v>0</v>
      </c>
      <c r="AD3655">
        <v>0</v>
      </c>
      <c r="AE3655">
        <v>138.78298839003799</v>
      </c>
    </row>
    <row r="3656" spans="1:31" x14ac:dyDescent="0.3">
      <c r="A3656">
        <v>2717530</v>
      </c>
      <c r="B3656">
        <v>1</v>
      </c>
      <c r="C3656" t="s">
        <v>80</v>
      </c>
      <c r="D3656" t="s">
        <v>88</v>
      </c>
      <c r="E3656" t="s">
        <v>145</v>
      </c>
      <c r="F3656" t="s">
        <v>10391</v>
      </c>
      <c r="G3656" t="s">
        <v>147</v>
      </c>
      <c r="H3656" t="s">
        <v>135</v>
      </c>
      <c r="I3656" t="s">
        <v>136</v>
      </c>
      <c r="J3656" t="s">
        <v>137</v>
      </c>
      <c r="K3656" t="s">
        <v>138</v>
      </c>
      <c r="L3656" t="s">
        <v>10392</v>
      </c>
      <c r="M3656" t="s">
        <v>10393</v>
      </c>
      <c r="N3656">
        <v>3.520277777</v>
      </c>
      <c r="O3656">
        <v>0</v>
      </c>
      <c r="P3656">
        <v>23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10.369407516682585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10.369407516682585</v>
      </c>
    </row>
    <row r="3657" spans="1:31" x14ac:dyDescent="0.3">
      <c r="A3657">
        <v>2717135</v>
      </c>
      <c r="B3657">
        <v>1</v>
      </c>
      <c r="C3657" t="s">
        <v>81</v>
      </c>
      <c r="D3657" t="s">
        <v>120</v>
      </c>
      <c r="E3657" t="s">
        <v>156</v>
      </c>
      <c r="F3657" t="s">
        <v>10394</v>
      </c>
      <c r="G3657" t="s">
        <v>152</v>
      </c>
      <c r="H3657" t="s">
        <v>153</v>
      </c>
      <c r="I3657" t="s">
        <v>490</v>
      </c>
      <c r="J3657" t="s">
        <v>137</v>
      </c>
      <c r="K3657" t="s">
        <v>138</v>
      </c>
      <c r="L3657" t="s">
        <v>10395</v>
      </c>
      <c r="M3657" t="s">
        <v>10396</v>
      </c>
      <c r="N3657">
        <v>1.8888888E-2</v>
      </c>
      <c r="O3657">
        <v>6</v>
      </c>
      <c r="P3657">
        <v>784</v>
      </c>
      <c r="Q3657">
        <v>35</v>
      </c>
      <c r="R3657">
        <v>11</v>
      </c>
      <c r="S3657">
        <v>10</v>
      </c>
      <c r="T3657">
        <v>55</v>
      </c>
      <c r="U3657">
        <v>5</v>
      </c>
      <c r="V3657">
        <v>0</v>
      </c>
      <c r="W3657">
        <v>3.2012825301333335E-2</v>
      </c>
      <c r="X3657">
        <v>1.6575352699509256</v>
      </c>
      <c r="Y3657">
        <v>3.8859834651843008</v>
      </c>
      <c r="Z3657">
        <v>7.0099229904226679E-2</v>
      </c>
      <c r="AA3657">
        <v>0.29938540396265001</v>
      </c>
      <c r="AB3657">
        <v>0.42456862583951666</v>
      </c>
      <c r="AC3657">
        <v>13.871577100486228</v>
      </c>
      <c r="AD3657">
        <v>0</v>
      </c>
      <c r="AE3657">
        <v>20.241161920629182</v>
      </c>
    </row>
    <row r="3658" spans="1:31" x14ac:dyDescent="0.3">
      <c r="A3658">
        <v>2717158</v>
      </c>
      <c r="B3658">
        <v>1</v>
      </c>
      <c r="C3658" t="s">
        <v>80</v>
      </c>
      <c r="D3658" t="s">
        <v>100</v>
      </c>
      <c r="E3658" t="s">
        <v>173</v>
      </c>
      <c r="F3658" t="s">
        <v>10397</v>
      </c>
      <c r="G3658" t="s">
        <v>300</v>
      </c>
      <c r="H3658" t="s">
        <v>153</v>
      </c>
      <c r="I3658" t="s">
        <v>136</v>
      </c>
      <c r="J3658" t="s">
        <v>137</v>
      </c>
      <c r="K3658" t="s">
        <v>210</v>
      </c>
      <c r="L3658" t="s">
        <v>10398</v>
      </c>
      <c r="M3658" t="s">
        <v>10399</v>
      </c>
      <c r="N3658">
        <v>4.0386111109999998</v>
      </c>
      <c r="O3658">
        <v>1</v>
      </c>
      <c r="P3658">
        <v>1456</v>
      </c>
      <c r="Q3658">
        <v>196</v>
      </c>
      <c r="R3658">
        <v>249</v>
      </c>
      <c r="S3658">
        <v>22</v>
      </c>
      <c r="T3658">
        <v>214</v>
      </c>
      <c r="U3658">
        <v>2</v>
      </c>
      <c r="V3658">
        <v>0</v>
      </c>
      <c r="W3658">
        <v>4.0519622409339267</v>
      </c>
      <c r="X3658">
        <v>1227.6450415713355</v>
      </c>
      <c r="Y3658">
        <v>393.48708617175379</v>
      </c>
      <c r="Z3658">
        <v>152.21124617594569</v>
      </c>
      <c r="AA3658">
        <v>590.47848439278516</v>
      </c>
      <c r="AB3658">
        <v>627.47253083848852</v>
      </c>
      <c r="AC3658">
        <v>1596.4971320337879</v>
      </c>
      <c r="AD3658">
        <v>0</v>
      </c>
      <c r="AE3658">
        <v>4591.8434834250311</v>
      </c>
    </row>
    <row r="3659" spans="1:31" x14ac:dyDescent="0.3">
      <c r="A3659">
        <v>2717490</v>
      </c>
      <c r="B3659">
        <v>1</v>
      </c>
      <c r="C3659" t="s">
        <v>80</v>
      </c>
      <c r="D3659" t="s">
        <v>105</v>
      </c>
      <c r="E3659" t="s">
        <v>145</v>
      </c>
      <c r="F3659" t="s">
        <v>10400</v>
      </c>
      <c r="G3659" t="s">
        <v>181</v>
      </c>
      <c r="H3659" t="s">
        <v>135</v>
      </c>
      <c r="I3659" t="s">
        <v>136</v>
      </c>
      <c r="J3659" t="s">
        <v>137</v>
      </c>
      <c r="K3659" t="s">
        <v>138</v>
      </c>
      <c r="L3659" t="s">
        <v>10401</v>
      </c>
      <c r="M3659" t="s">
        <v>10402</v>
      </c>
      <c r="N3659">
        <v>3.6749999999999998</v>
      </c>
      <c r="O3659">
        <v>0</v>
      </c>
      <c r="P3659">
        <v>21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15.217415737802021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15.217415737802021</v>
      </c>
    </row>
    <row r="3660" spans="1:31" x14ac:dyDescent="0.3">
      <c r="A3660">
        <v>2717321</v>
      </c>
      <c r="B3660">
        <v>1</v>
      </c>
      <c r="C3660" t="s">
        <v>80</v>
      </c>
      <c r="D3660" t="s">
        <v>107</v>
      </c>
      <c r="E3660" t="s">
        <v>132</v>
      </c>
      <c r="F3660" t="s">
        <v>10403</v>
      </c>
      <c r="G3660" t="s">
        <v>170</v>
      </c>
      <c r="H3660" t="s">
        <v>135</v>
      </c>
      <c r="I3660" t="s">
        <v>136</v>
      </c>
      <c r="J3660" t="s">
        <v>137</v>
      </c>
      <c r="K3660" t="s">
        <v>138</v>
      </c>
      <c r="L3660" t="s">
        <v>10404</v>
      </c>
      <c r="M3660" t="s">
        <v>10405</v>
      </c>
      <c r="N3660">
        <v>0.67666666600000003</v>
      </c>
      <c r="O3660">
        <v>0</v>
      </c>
      <c r="P3660">
        <v>79</v>
      </c>
      <c r="Q3660">
        <v>0</v>
      </c>
      <c r="R3660">
        <v>0</v>
      </c>
      <c r="S3660">
        <v>0</v>
      </c>
      <c r="T3660">
        <v>27</v>
      </c>
      <c r="U3660">
        <v>0</v>
      </c>
      <c r="V3660">
        <v>0</v>
      </c>
      <c r="W3660">
        <v>0</v>
      </c>
      <c r="X3660">
        <v>7.4044865249781324</v>
      </c>
      <c r="Y3660">
        <v>0</v>
      </c>
      <c r="Z3660">
        <v>0</v>
      </c>
      <c r="AA3660">
        <v>0</v>
      </c>
      <c r="AB3660">
        <v>15.439683846912356</v>
      </c>
      <c r="AC3660">
        <v>0</v>
      </c>
      <c r="AD3660">
        <v>0</v>
      </c>
      <c r="AE3660">
        <v>22.844170371890488</v>
      </c>
    </row>
    <row r="3661" spans="1:31" x14ac:dyDescent="0.3">
      <c r="A3661">
        <v>2717327</v>
      </c>
      <c r="B3661">
        <v>1</v>
      </c>
      <c r="C3661" t="s">
        <v>80</v>
      </c>
      <c r="D3661" t="s">
        <v>87</v>
      </c>
      <c r="E3661" t="s">
        <v>132</v>
      </c>
      <c r="F3661" t="s">
        <v>10406</v>
      </c>
      <c r="G3661" t="s">
        <v>209</v>
      </c>
      <c r="H3661" t="s">
        <v>135</v>
      </c>
      <c r="I3661" t="s">
        <v>136</v>
      </c>
      <c r="J3661" t="s">
        <v>137</v>
      </c>
      <c r="K3661" t="s">
        <v>210</v>
      </c>
      <c r="L3661" t="s">
        <v>10407</v>
      </c>
      <c r="M3661" t="s">
        <v>10408</v>
      </c>
      <c r="N3661">
        <v>3.9872222220000002</v>
      </c>
      <c r="O3661">
        <v>0</v>
      </c>
      <c r="P3661">
        <v>392</v>
      </c>
      <c r="Q3661">
        <v>0</v>
      </c>
      <c r="R3661">
        <v>0</v>
      </c>
      <c r="S3661">
        <v>0</v>
      </c>
      <c r="T3661">
        <v>3</v>
      </c>
      <c r="U3661">
        <v>0</v>
      </c>
      <c r="V3661">
        <v>0</v>
      </c>
      <c r="W3661">
        <v>0</v>
      </c>
      <c r="X3661">
        <v>299.00966223293653</v>
      </c>
      <c r="Y3661">
        <v>0</v>
      </c>
      <c r="Z3661">
        <v>0</v>
      </c>
      <c r="AA3661">
        <v>0</v>
      </c>
      <c r="AB3661">
        <v>2.1874343236142391</v>
      </c>
      <c r="AC3661">
        <v>0</v>
      </c>
      <c r="AD3661">
        <v>0</v>
      </c>
      <c r="AE3661">
        <v>301.19709655655078</v>
      </c>
    </row>
    <row r="3662" spans="1:31" x14ac:dyDescent="0.3">
      <c r="A3662">
        <v>2717450</v>
      </c>
      <c r="B3662">
        <v>1</v>
      </c>
      <c r="C3662" t="s">
        <v>80</v>
      </c>
      <c r="D3662" t="s">
        <v>104</v>
      </c>
      <c r="E3662" t="s">
        <v>213</v>
      </c>
      <c r="F3662" t="s">
        <v>10409</v>
      </c>
      <c r="G3662" t="s">
        <v>152</v>
      </c>
      <c r="H3662" t="s">
        <v>153</v>
      </c>
      <c r="I3662" t="s">
        <v>136</v>
      </c>
      <c r="J3662" t="s">
        <v>137</v>
      </c>
      <c r="K3662" t="s">
        <v>138</v>
      </c>
      <c r="L3662" t="s">
        <v>10410</v>
      </c>
      <c r="M3662" t="s">
        <v>10411</v>
      </c>
      <c r="N3662">
        <v>1.1030555550000001</v>
      </c>
      <c r="O3662">
        <v>0</v>
      </c>
      <c r="P3662">
        <v>3</v>
      </c>
      <c r="Q3662">
        <v>3</v>
      </c>
      <c r="R3662">
        <v>40</v>
      </c>
      <c r="S3662">
        <v>11</v>
      </c>
      <c r="T3662">
        <v>15</v>
      </c>
      <c r="U3662">
        <v>1</v>
      </c>
      <c r="V3662">
        <v>0</v>
      </c>
      <c r="W3662">
        <v>0</v>
      </c>
      <c r="X3662">
        <v>0.84376674709462329</v>
      </c>
      <c r="Y3662">
        <v>0.88826404685015503</v>
      </c>
      <c r="Z3662">
        <v>4.3156115196575104</v>
      </c>
      <c r="AA3662">
        <v>48.07870064161304</v>
      </c>
      <c r="AB3662">
        <v>8.7576393828175814</v>
      </c>
      <c r="AC3662">
        <v>0</v>
      </c>
      <c r="AD3662">
        <v>0</v>
      </c>
      <c r="AE3662">
        <v>62.883982338032908</v>
      </c>
    </row>
    <row r="3663" spans="1:31" x14ac:dyDescent="0.3">
      <c r="A3663">
        <v>2717012</v>
      </c>
      <c r="B3663">
        <v>1</v>
      </c>
      <c r="C3663" t="s">
        <v>80</v>
      </c>
      <c r="D3663" t="s">
        <v>82</v>
      </c>
      <c r="E3663" t="s">
        <v>145</v>
      </c>
      <c r="F3663" t="s">
        <v>10412</v>
      </c>
      <c r="G3663" t="s">
        <v>147</v>
      </c>
      <c r="H3663" t="s">
        <v>135</v>
      </c>
      <c r="I3663" t="s">
        <v>136</v>
      </c>
      <c r="J3663" t="s">
        <v>137</v>
      </c>
      <c r="K3663" t="s">
        <v>138</v>
      </c>
      <c r="L3663" t="s">
        <v>10413</v>
      </c>
      <c r="M3663" t="s">
        <v>10414</v>
      </c>
      <c r="N3663">
        <v>2.0194444439999999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1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1.3819439429490066</v>
      </c>
      <c r="AC3663">
        <v>0</v>
      </c>
      <c r="AD3663">
        <v>0</v>
      </c>
      <c r="AE3663">
        <v>1.3819439429490066</v>
      </c>
    </row>
    <row r="3664" spans="1:31" x14ac:dyDescent="0.3">
      <c r="A3664">
        <v>2717699</v>
      </c>
      <c r="B3664">
        <v>1</v>
      </c>
      <c r="C3664" t="s">
        <v>80</v>
      </c>
      <c r="D3664" t="s">
        <v>107</v>
      </c>
      <c r="E3664" t="s">
        <v>213</v>
      </c>
      <c r="F3664" t="s">
        <v>10415</v>
      </c>
      <c r="G3664" t="s">
        <v>152</v>
      </c>
      <c r="H3664" t="s">
        <v>153</v>
      </c>
      <c r="I3664" t="s">
        <v>136</v>
      </c>
      <c r="J3664" t="s">
        <v>137</v>
      </c>
      <c r="K3664" t="s">
        <v>138</v>
      </c>
      <c r="L3664" t="s">
        <v>10416</v>
      </c>
      <c r="M3664" t="s">
        <v>10417</v>
      </c>
      <c r="N3664">
        <v>0.893055555</v>
      </c>
      <c r="O3664">
        <v>0</v>
      </c>
      <c r="P3664">
        <v>129</v>
      </c>
      <c r="Q3664">
        <v>8</v>
      </c>
      <c r="R3664">
        <v>14</v>
      </c>
      <c r="S3664">
        <v>1</v>
      </c>
      <c r="T3664">
        <v>5</v>
      </c>
      <c r="U3664">
        <v>0</v>
      </c>
      <c r="V3664">
        <v>1</v>
      </c>
      <c r="W3664">
        <v>0</v>
      </c>
      <c r="X3664">
        <v>12.760885053560699</v>
      </c>
      <c r="Y3664">
        <v>3.5857609095693745</v>
      </c>
      <c r="Z3664">
        <v>18.719072867823321</v>
      </c>
      <c r="AA3664">
        <v>1.0532159588983334</v>
      </c>
      <c r="AB3664">
        <v>21.056191019005119</v>
      </c>
      <c r="AC3664">
        <v>0</v>
      </c>
      <c r="AD3664">
        <v>0.75132184410429248</v>
      </c>
      <c r="AE3664">
        <v>57.926447652961137</v>
      </c>
    </row>
    <row r="3665" spans="1:31" x14ac:dyDescent="0.3">
      <c r="A3665">
        <v>2717072</v>
      </c>
      <c r="B3665">
        <v>1</v>
      </c>
      <c r="C3665" t="s">
        <v>80</v>
      </c>
      <c r="D3665" t="s">
        <v>84</v>
      </c>
      <c r="E3665" t="s">
        <v>145</v>
      </c>
      <c r="F3665" t="s">
        <v>10418</v>
      </c>
      <c r="G3665" t="s">
        <v>230</v>
      </c>
      <c r="H3665" t="s">
        <v>135</v>
      </c>
      <c r="I3665" t="s">
        <v>136</v>
      </c>
      <c r="J3665" t="s">
        <v>137</v>
      </c>
      <c r="K3665" t="s">
        <v>138</v>
      </c>
      <c r="L3665" t="s">
        <v>10419</v>
      </c>
      <c r="M3665" t="s">
        <v>10420</v>
      </c>
      <c r="N3665">
        <v>4.7097222219999999</v>
      </c>
      <c r="O3665">
        <v>0</v>
      </c>
      <c r="P3665">
        <v>1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</row>
    <row r="3666" spans="1:31" x14ac:dyDescent="0.3">
      <c r="A3666">
        <v>2717553</v>
      </c>
      <c r="B3666">
        <v>1</v>
      </c>
      <c r="C3666" t="s">
        <v>80</v>
      </c>
      <c r="D3666" t="s">
        <v>85</v>
      </c>
      <c r="E3666" t="s">
        <v>145</v>
      </c>
      <c r="F3666" t="s">
        <v>10421</v>
      </c>
      <c r="G3666" t="s">
        <v>147</v>
      </c>
      <c r="H3666" t="s">
        <v>135</v>
      </c>
      <c r="I3666" t="s">
        <v>136</v>
      </c>
      <c r="J3666" t="s">
        <v>137</v>
      </c>
      <c r="K3666" t="s">
        <v>138</v>
      </c>
      <c r="L3666" t="s">
        <v>10422</v>
      </c>
      <c r="M3666" t="s">
        <v>10423</v>
      </c>
      <c r="N3666">
        <v>2.082222222</v>
      </c>
      <c r="O3666">
        <v>0</v>
      </c>
      <c r="P3666">
        <v>16</v>
      </c>
      <c r="Q3666">
        <v>0</v>
      </c>
      <c r="R3666">
        <v>0</v>
      </c>
      <c r="S3666">
        <v>0</v>
      </c>
      <c r="T3666">
        <v>5</v>
      </c>
      <c r="U3666">
        <v>0</v>
      </c>
      <c r="V3666">
        <v>0</v>
      </c>
      <c r="W3666">
        <v>0</v>
      </c>
      <c r="X3666">
        <v>8.1784189856928791</v>
      </c>
      <c r="Y3666">
        <v>0</v>
      </c>
      <c r="Z3666">
        <v>0</v>
      </c>
      <c r="AA3666">
        <v>0</v>
      </c>
      <c r="AB3666">
        <v>6.0565073607747735</v>
      </c>
      <c r="AC3666">
        <v>0</v>
      </c>
      <c r="AD3666">
        <v>0</v>
      </c>
      <c r="AE3666">
        <v>14.234926346467653</v>
      </c>
    </row>
    <row r="3667" spans="1:31" x14ac:dyDescent="0.3">
      <c r="A3667">
        <v>2717507</v>
      </c>
      <c r="B3667">
        <v>1</v>
      </c>
      <c r="C3667" t="s">
        <v>80</v>
      </c>
      <c r="D3667" t="s">
        <v>90</v>
      </c>
      <c r="E3667" t="s">
        <v>173</v>
      </c>
      <c r="F3667" t="s">
        <v>10424</v>
      </c>
      <c r="G3667" t="s">
        <v>158</v>
      </c>
      <c r="H3667" t="s">
        <v>153</v>
      </c>
      <c r="I3667" t="s">
        <v>136</v>
      </c>
      <c r="J3667" t="s">
        <v>3</v>
      </c>
      <c r="K3667" t="s">
        <v>138</v>
      </c>
      <c r="L3667" t="s">
        <v>10425</v>
      </c>
      <c r="M3667" t="s">
        <v>10426</v>
      </c>
      <c r="N3667">
        <v>1.360833333</v>
      </c>
      <c r="O3667">
        <v>0</v>
      </c>
      <c r="P3667">
        <v>3135</v>
      </c>
      <c r="Q3667">
        <v>0</v>
      </c>
      <c r="R3667">
        <v>0</v>
      </c>
      <c r="S3667">
        <v>0</v>
      </c>
      <c r="T3667">
        <v>182</v>
      </c>
      <c r="U3667">
        <v>0</v>
      </c>
      <c r="V3667">
        <v>0</v>
      </c>
      <c r="W3667">
        <v>0</v>
      </c>
      <c r="X3667">
        <v>828.38446608803008</v>
      </c>
      <c r="Y3667">
        <v>0</v>
      </c>
      <c r="Z3667">
        <v>0</v>
      </c>
      <c r="AA3667">
        <v>0</v>
      </c>
      <c r="AB3667">
        <v>219.7053638410539</v>
      </c>
      <c r="AC3667">
        <v>0</v>
      </c>
      <c r="AD3667">
        <v>0</v>
      </c>
      <c r="AE3667">
        <v>1048.0898299290839</v>
      </c>
    </row>
    <row r="3668" spans="1:31" x14ac:dyDescent="0.3">
      <c r="A3668">
        <v>2717554</v>
      </c>
      <c r="B3668">
        <v>2</v>
      </c>
      <c r="C3668" t="s">
        <v>80</v>
      </c>
      <c r="D3668" t="s">
        <v>94</v>
      </c>
      <c r="E3668" t="s">
        <v>161</v>
      </c>
      <c r="F3668" t="s">
        <v>10427</v>
      </c>
      <c r="G3668" t="s">
        <v>181</v>
      </c>
      <c r="H3668" t="s">
        <v>135</v>
      </c>
      <c r="I3668" t="s">
        <v>136</v>
      </c>
      <c r="J3668" t="s">
        <v>137</v>
      </c>
      <c r="K3668" t="s">
        <v>138</v>
      </c>
      <c r="L3668" t="s">
        <v>10428</v>
      </c>
      <c r="M3668" t="s">
        <v>10429</v>
      </c>
      <c r="N3668">
        <v>0.75527777699999998</v>
      </c>
      <c r="O3668">
        <v>0</v>
      </c>
      <c r="P3668">
        <v>154</v>
      </c>
      <c r="Q3668">
        <v>0</v>
      </c>
      <c r="R3668">
        <v>0</v>
      </c>
      <c r="S3668">
        <v>0</v>
      </c>
      <c r="T3668">
        <v>10</v>
      </c>
      <c r="U3668">
        <v>0</v>
      </c>
      <c r="V3668">
        <v>0</v>
      </c>
      <c r="W3668">
        <v>0</v>
      </c>
      <c r="X3668">
        <v>27.053609513220064</v>
      </c>
      <c r="Y3668">
        <v>0</v>
      </c>
      <c r="Z3668">
        <v>0</v>
      </c>
      <c r="AA3668">
        <v>0</v>
      </c>
      <c r="AB3668">
        <v>6.4320124086515973</v>
      </c>
      <c r="AC3668">
        <v>0</v>
      </c>
      <c r="AD3668">
        <v>0</v>
      </c>
      <c r="AE3668">
        <v>33.485621921871662</v>
      </c>
    </row>
    <row r="3669" spans="1:31" x14ac:dyDescent="0.3">
      <c r="A3669">
        <v>2717055</v>
      </c>
      <c r="B3669">
        <v>1</v>
      </c>
      <c r="C3669" t="s">
        <v>81</v>
      </c>
      <c r="D3669" t="s">
        <v>112</v>
      </c>
      <c r="E3669" t="s">
        <v>145</v>
      </c>
      <c r="F3669" t="s">
        <v>10430</v>
      </c>
      <c r="G3669" t="s">
        <v>181</v>
      </c>
      <c r="H3669" t="s">
        <v>135</v>
      </c>
      <c r="I3669" t="s">
        <v>136</v>
      </c>
      <c r="J3669" t="s">
        <v>137</v>
      </c>
      <c r="K3669" t="s">
        <v>138</v>
      </c>
      <c r="L3669" t="s">
        <v>10431</v>
      </c>
      <c r="M3669" t="s">
        <v>10432</v>
      </c>
      <c r="N3669">
        <v>7.551111111</v>
      </c>
      <c r="O3669">
        <v>0</v>
      </c>
      <c r="P3669">
        <v>1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1.8202419455866601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1.8202419455866601</v>
      </c>
    </row>
    <row r="3670" spans="1:31" x14ac:dyDescent="0.3">
      <c r="A3670">
        <v>2716929</v>
      </c>
      <c r="B3670">
        <v>1</v>
      </c>
      <c r="C3670" t="s">
        <v>81</v>
      </c>
      <c r="D3670" t="s">
        <v>128</v>
      </c>
      <c r="E3670" t="s">
        <v>150</v>
      </c>
      <c r="F3670" t="s">
        <v>10433</v>
      </c>
      <c r="G3670" t="s">
        <v>300</v>
      </c>
      <c r="H3670" t="s">
        <v>153</v>
      </c>
      <c r="I3670" t="s">
        <v>136</v>
      </c>
      <c r="J3670" t="s">
        <v>137</v>
      </c>
      <c r="K3670" t="s">
        <v>210</v>
      </c>
      <c r="L3670" t="s">
        <v>10434</v>
      </c>
      <c r="M3670" t="s">
        <v>10435</v>
      </c>
      <c r="N3670">
        <v>4.5783333329999998</v>
      </c>
      <c r="O3670">
        <v>4</v>
      </c>
      <c r="P3670">
        <v>12383</v>
      </c>
      <c r="Q3670">
        <v>13</v>
      </c>
      <c r="R3670">
        <v>162</v>
      </c>
      <c r="S3670">
        <v>23</v>
      </c>
      <c r="T3670">
        <v>1102</v>
      </c>
      <c r="U3670">
        <v>10</v>
      </c>
      <c r="V3670">
        <v>1</v>
      </c>
      <c r="W3670">
        <v>3.6270451039017604</v>
      </c>
      <c r="X3670">
        <v>8951.2150142164683</v>
      </c>
      <c r="Y3670">
        <v>18.941696453251442</v>
      </c>
      <c r="Z3670">
        <v>103.47629535394385</v>
      </c>
      <c r="AA3670">
        <v>753.31204162188192</v>
      </c>
      <c r="AB3670">
        <v>2810.6758315662278</v>
      </c>
      <c r="AC3670">
        <v>3769.6416395237088</v>
      </c>
      <c r="AD3670">
        <v>41.841888315463322</v>
      </c>
      <c r="AE3670">
        <v>16452.731452154847</v>
      </c>
    </row>
    <row r="3671" spans="1:31" x14ac:dyDescent="0.3">
      <c r="A3671">
        <v>2717639</v>
      </c>
      <c r="B3671">
        <v>1</v>
      </c>
      <c r="C3671" t="s">
        <v>80</v>
      </c>
      <c r="D3671" t="s">
        <v>82</v>
      </c>
      <c r="E3671" t="s">
        <v>145</v>
      </c>
      <c r="F3671" t="s">
        <v>10197</v>
      </c>
      <c r="G3671" t="s">
        <v>147</v>
      </c>
      <c r="H3671" t="s">
        <v>135</v>
      </c>
      <c r="I3671" t="s">
        <v>136</v>
      </c>
      <c r="J3671" t="s">
        <v>137</v>
      </c>
      <c r="K3671" t="s">
        <v>138</v>
      </c>
      <c r="L3671" t="s">
        <v>10436</v>
      </c>
      <c r="M3671" t="s">
        <v>10437</v>
      </c>
      <c r="N3671">
        <v>2.4127777770000001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7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2.9429856237859733</v>
      </c>
      <c r="AC3671">
        <v>0</v>
      </c>
      <c r="AD3671">
        <v>0</v>
      </c>
      <c r="AE3671">
        <v>2.9429856237859733</v>
      </c>
    </row>
    <row r="3672" spans="1:31" x14ac:dyDescent="0.3">
      <c r="A3672">
        <v>2717341</v>
      </c>
      <c r="B3672">
        <v>1</v>
      </c>
      <c r="C3672" t="s">
        <v>81</v>
      </c>
      <c r="D3672" t="s">
        <v>113</v>
      </c>
      <c r="E3672" t="s">
        <v>156</v>
      </c>
      <c r="F3672" t="s">
        <v>10438</v>
      </c>
      <c r="G3672" t="s">
        <v>152</v>
      </c>
      <c r="H3672" t="s">
        <v>153</v>
      </c>
      <c r="I3672" t="s">
        <v>136</v>
      </c>
      <c r="J3672" t="s">
        <v>137</v>
      </c>
      <c r="K3672" t="s">
        <v>138</v>
      </c>
      <c r="L3672" t="s">
        <v>10439</v>
      </c>
      <c r="M3672" t="s">
        <v>10440</v>
      </c>
      <c r="N3672">
        <v>1.2166666660000001</v>
      </c>
      <c r="O3672">
        <v>0</v>
      </c>
      <c r="P3672">
        <v>283</v>
      </c>
      <c r="Q3672">
        <v>1</v>
      </c>
      <c r="R3672">
        <v>13</v>
      </c>
      <c r="S3672">
        <v>0</v>
      </c>
      <c r="T3672">
        <v>17</v>
      </c>
      <c r="U3672">
        <v>0</v>
      </c>
      <c r="V3672">
        <v>0</v>
      </c>
      <c r="W3672">
        <v>0</v>
      </c>
      <c r="X3672">
        <v>53.845428072858866</v>
      </c>
      <c r="Y3672">
        <v>0.30592042970400002</v>
      </c>
      <c r="Z3672">
        <v>1.0970240015734301</v>
      </c>
      <c r="AA3672">
        <v>0</v>
      </c>
      <c r="AB3672">
        <v>8.7402535728208903</v>
      </c>
      <c r="AC3672">
        <v>0</v>
      </c>
      <c r="AD3672">
        <v>0</v>
      </c>
      <c r="AE3672">
        <v>63.988626076957189</v>
      </c>
    </row>
    <row r="3673" spans="1:31" x14ac:dyDescent="0.3">
      <c r="A3673">
        <v>2716949</v>
      </c>
      <c r="B3673">
        <v>1</v>
      </c>
      <c r="C3673" t="s">
        <v>81</v>
      </c>
      <c r="D3673" t="s">
        <v>119</v>
      </c>
      <c r="E3673" t="s">
        <v>156</v>
      </c>
      <c r="F3673" t="s">
        <v>10441</v>
      </c>
      <c r="G3673" t="s">
        <v>185</v>
      </c>
      <c r="H3673" t="s">
        <v>153</v>
      </c>
      <c r="I3673" t="s">
        <v>136</v>
      </c>
      <c r="J3673" t="s">
        <v>137</v>
      </c>
      <c r="K3673" t="s">
        <v>138</v>
      </c>
      <c r="L3673" t="s">
        <v>10442</v>
      </c>
      <c r="M3673" t="s">
        <v>10443</v>
      </c>
      <c r="N3673">
        <v>1.750555555</v>
      </c>
      <c r="O3673">
        <v>1</v>
      </c>
      <c r="P3673">
        <v>637</v>
      </c>
      <c r="Q3673">
        <v>37</v>
      </c>
      <c r="R3673">
        <v>52</v>
      </c>
      <c r="S3673">
        <v>2</v>
      </c>
      <c r="T3673">
        <v>30</v>
      </c>
      <c r="U3673">
        <v>0</v>
      </c>
      <c r="V3673">
        <v>0</v>
      </c>
      <c r="W3673">
        <v>0.26462251120416669</v>
      </c>
      <c r="X3673">
        <v>131.8679865874775</v>
      </c>
      <c r="Y3673">
        <v>34.124201751063168</v>
      </c>
      <c r="Z3673">
        <v>14.134813894400454</v>
      </c>
      <c r="AA3673">
        <v>1.8413332390030317</v>
      </c>
      <c r="AB3673">
        <v>10.978263702667999</v>
      </c>
      <c r="AC3673">
        <v>0</v>
      </c>
      <c r="AD3673">
        <v>0</v>
      </c>
      <c r="AE3673">
        <v>193.21122168581633</v>
      </c>
    </row>
    <row r="3674" spans="1:31" x14ac:dyDescent="0.3">
      <c r="A3674">
        <v>2717035</v>
      </c>
      <c r="B3674">
        <v>1</v>
      </c>
      <c r="C3674" t="s">
        <v>80</v>
      </c>
      <c r="D3674" t="s">
        <v>86</v>
      </c>
      <c r="E3674" t="s">
        <v>161</v>
      </c>
      <c r="F3674" t="s">
        <v>9782</v>
      </c>
      <c r="G3674" t="s">
        <v>163</v>
      </c>
      <c r="H3674" t="s">
        <v>135</v>
      </c>
      <c r="I3674" t="s">
        <v>136</v>
      </c>
      <c r="J3674" t="s">
        <v>137</v>
      </c>
      <c r="K3674" t="s">
        <v>138</v>
      </c>
      <c r="L3674" t="s">
        <v>10444</v>
      </c>
      <c r="M3674" t="s">
        <v>10445</v>
      </c>
      <c r="N3674">
        <v>0.68277777699999997</v>
      </c>
      <c r="O3674">
        <v>0</v>
      </c>
      <c r="P3674">
        <v>59</v>
      </c>
      <c r="Q3674">
        <v>0</v>
      </c>
      <c r="R3674">
        <v>1</v>
      </c>
      <c r="S3674">
        <v>0</v>
      </c>
      <c r="T3674">
        <v>6</v>
      </c>
      <c r="U3674">
        <v>0</v>
      </c>
      <c r="V3674">
        <v>0</v>
      </c>
      <c r="W3674">
        <v>0</v>
      </c>
      <c r="X3674">
        <v>15.054039111835099</v>
      </c>
      <c r="Y3674">
        <v>0</v>
      </c>
      <c r="Z3674">
        <v>0.16304491179311087</v>
      </c>
      <c r="AA3674">
        <v>0</v>
      </c>
      <c r="AB3674">
        <v>2.038452021950063</v>
      </c>
      <c r="AC3674">
        <v>0</v>
      </c>
      <c r="AD3674">
        <v>0</v>
      </c>
      <c r="AE3674">
        <v>17.255536045578275</v>
      </c>
    </row>
    <row r="3675" spans="1:31" x14ac:dyDescent="0.3">
      <c r="A3675">
        <v>2717092</v>
      </c>
      <c r="B3675">
        <v>1</v>
      </c>
      <c r="C3675" t="s">
        <v>80</v>
      </c>
      <c r="D3675" t="s">
        <v>104</v>
      </c>
      <c r="E3675" t="s">
        <v>156</v>
      </c>
      <c r="F3675" t="s">
        <v>10446</v>
      </c>
      <c r="G3675" t="s">
        <v>185</v>
      </c>
      <c r="H3675" t="s">
        <v>153</v>
      </c>
      <c r="I3675" t="s">
        <v>136</v>
      </c>
      <c r="J3675" t="s">
        <v>137</v>
      </c>
      <c r="K3675" t="s">
        <v>138</v>
      </c>
      <c r="L3675" t="s">
        <v>10447</v>
      </c>
      <c r="M3675" t="s">
        <v>10448</v>
      </c>
      <c r="N3675">
        <v>2.5697222219999998</v>
      </c>
      <c r="O3675">
        <v>0</v>
      </c>
      <c r="P3675">
        <v>183</v>
      </c>
      <c r="Q3675">
        <v>0</v>
      </c>
      <c r="R3675">
        <v>2</v>
      </c>
      <c r="S3675">
        <v>0</v>
      </c>
      <c r="T3675">
        <v>20</v>
      </c>
      <c r="U3675">
        <v>0</v>
      </c>
      <c r="V3675">
        <v>0</v>
      </c>
      <c r="W3675">
        <v>0</v>
      </c>
      <c r="X3675">
        <v>96.895595861990103</v>
      </c>
      <c r="Y3675">
        <v>0</v>
      </c>
      <c r="Z3675">
        <v>0</v>
      </c>
      <c r="AA3675">
        <v>0</v>
      </c>
      <c r="AB3675">
        <v>56.442801993847155</v>
      </c>
      <c r="AC3675">
        <v>0</v>
      </c>
      <c r="AD3675">
        <v>0</v>
      </c>
      <c r="AE3675">
        <v>153.33839785583726</v>
      </c>
    </row>
    <row r="3676" spans="1:31" x14ac:dyDescent="0.3">
      <c r="A3676">
        <v>2716898</v>
      </c>
      <c r="B3676">
        <v>1</v>
      </c>
      <c r="C3676" t="s">
        <v>80</v>
      </c>
      <c r="D3676" t="s">
        <v>82</v>
      </c>
      <c r="E3676" t="s">
        <v>200</v>
      </c>
      <c r="F3676" t="s">
        <v>10449</v>
      </c>
      <c r="G3676" t="s">
        <v>209</v>
      </c>
      <c r="H3676" t="s">
        <v>135</v>
      </c>
      <c r="I3676" t="s">
        <v>136</v>
      </c>
      <c r="J3676" t="s">
        <v>137</v>
      </c>
      <c r="K3676" t="s">
        <v>210</v>
      </c>
      <c r="L3676" t="s">
        <v>10450</v>
      </c>
      <c r="M3676" t="s">
        <v>10451</v>
      </c>
      <c r="N3676">
        <v>6.4811111109999997</v>
      </c>
      <c r="O3676">
        <v>0</v>
      </c>
      <c r="P3676">
        <v>2</v>
      </c>
      <c r="Q3676">
        <v>0</v>
      </c>
      <c r="R3676">
        <v>0</v>
      </c>
      <c r="S3676">
        <v>0</v>
      </c>
      <c r="T3676">
        <v>50</v>
      </c>
      <c r="U3676">
        <v>0</v>
      </c>
      <c r="V3676">
        <v>0</v>
      </c>
      <c r="W3676">
        <v>0</v>
      </c>
      <c r="X3676">
        <v>1.0978922375217501</v>
      </c>
      <c r="Y3676">
        <v>0</v>
      </c>
      <c r="Z3676">
        <v>0</v>
      </c>
      <c r="AA3676">
        <v>0</v>
      </c>
      <c r="AB3676">
        <v>134.16457196329108</v>
      </c>
      <c r="AC3676">
        <v>0</v>
      </c>
      <c r="AD3676">
        <v>0</v>
      </c>
      <c r="AE3676">
        <v>135.26246420081284</v>
      </c>
    </row>
    <row r="3677" spans="1:31" x14ac:dyDescent="0.3">
      <c r="A3677">
        <v>2717230</v>
      </c>
      <c r="B3677">
        <v>1</v>
      </c>
      <c r="C3677" t="s">
        <v>80</v>
      </c>
      <c r="D3677" t="s">
        <v>106</v>
      </c>
      <c r="E3677" t="s">
        <v>145</v>
      </c>
      <c r="F3677" t="s">
        <v>10452</v>
      </c>
      <c r="G3677" t="s">
        <v>147</v>
      </c>
      <c r="H3677" t="s">
        <v>135</v>
      </c>
      <c r="I3677" t="s">
        <v>136</v>
      </c>
      <c r="J3677" t="s">
        <v>137</v>
      </c>
      <c r="K3677" t="s">
        <v>138</v>
      </c>
      <c r="L3677" t="s">
        <v>10453</v>
      </c>
      <c r="M3677" t="s">
        <v>10454</v>
      </c>
      <c r="N3677">
        <v>2.298611111</v>
      </c>
      <c r="O3677">
        <v>0</v>
      </c>
      <c r="P3677">
        <v>1</v>
      </c>
      <c r="Q3677">
        <v>0</v>
      </c>
      <c r="R3677">
        <v>0</v>
      </c>
      <c r="S3677">
        <v>0</v>
      </c>
      <c r="T3677">
        <v>1</v>
      </c>
      <c r="U3677">
        <v>0</v>
      </c>
      <c r="V3677">
        <v>0</v>
      </c>
      <c r="W3677">
        <v>0</v>
      </c>
      <c r="X3677">
        <v>0.55204494915151248</v>
      </c>
      <c r="Y3677">
        <v>0</v>
      </c>
      <c r="Z3677">
        <v>0</v>
      </c>
      <c r="AA3677">
        <v>0</v>
      </c>
      <c r="AB3677">
        <v>0.14100335773365585</v>
      </c>
      <c r="AC3677">
        <v>0</v>
      </c>
      <c r="AD3677">
        <v>0</v>
      </c>
      <c r="AE3677">
        <v>0.69304830688516827</v>
      </c>
    </row>
    <row r="3678" spans="1:31" x14ac:dyDescent="0.3">
      <c r="A3678">
        <v>2717516</v>
      </c>
      <c r="B3678">
        <v>1</v>
      </c>
      <c r="C3678" t="s">
        <v>81</v>
      </c>
      <c r="D3678" t="s">
        <v>112</v>
      </c>
      <c r="E3678" t="s">
        <v>156</v>
      </c>
      <c r="F3678" t="s">
        <v>10455</v>
      </c>
      <c r="G3678" t="s">
        <v>185</v>
      </c>
      <c r="H3678" t="s">
        <v>153</v>
      </c>
      <c r="I3678" t="s">
        <v>136</v>
      </c>
      <c r="J3678" t="s">
        <v>137</v>
      </c>
      <c r="K3678" t="s">
        <v>138</v>
      </c>
      <c r="L3678" t="s">
        <v>10456</v>
      </c>
      <c r="M3678" t="s">
        <v>10457</v>
      </c>
      <c r="N3678">
        <v>0.83166666600000005</v>
      </c>
      <c r="O3678">
        <v>1</v>
      </c>
      <c r="P3678">
        <v>72</v>
      </c>
      <c r="Q3678">
        <v>0</v>
      </c>
      <c r="R3678">
        <v>21</v>
      </c>
      <c r="S3678">
        <v>0</v>
      </c>
      <c r="T3678">
        <v>5</v>
      </c>
      <c r="U3678">
        <v>0</v>
      </c>
      <c r="V3678">
        <v>0</v>
      </c>
      <c r="W3678">
        <v>0.15450257692916666</v>
      </c>
      <c r="X3678">
        <v>5.227307343250656</v>
      </c>
      <c r="Y3678">
        <v>0</v>
      </c>
      <c r="Z3678">
        <v>0.81840296780471999</v>
      </c>
      <c r="AA3678">
        <v>0</v>
      </c>
      <c r="AB3678">
        <v>0.37118744099392503</v>
      </c>
      <c r="AC3678">
        <v>0</v>
      </c>
      <c r="AD3678">
        <v>0</v>
      </c>
      <c r="AE3678">
        <v>6.5714003289784673</v>
      </c>
    </row>
    <row r="3679" spans="1:31" x14ac:dyDescent="0.3">
      <c r="A3679">
        <v>2717207</v>
      </c>
      <c r="B3679">
        <v>1</v>
      </c>
      <c r="C3679" t="s">
        <v>80</v>
      </c>
      <c r="D3679" t="s">
        <v>90</v>
      </c>
      <c r="E3679" t="s">
        <v>145</v>
      </c>
      <c r="F3679" t="s">
        <v>10458</v>
      </c>
      <c r="G3679" t="s">
        <v>147</v>
      </c>
      <c r="H3679" t="s">
        <v>135</v>
      </c>
      <c r="I3679" t="s">
        <v>136</v>
      </c>
      <c r="J3679" t="s">
        <v>137</v>
      </c>
      <c r="K3679" t="s">
        <v>138</v>
      </c>
      <c r="L3679" t="s">
        <v>10459</v>
      </c>
      <c r="M3679" t="s">
        <v>10460</v>
      </c>
      <c r="N3679">
        <v>2.0044444440000002</v>
      </c>
      <c r="O3679">
        <v>0</v>
      </c>
      <c r="P3679">
        <v>13</v>
      </c>
      <c r="Q3679">
        <v>0</v>
      </c>
      <c r="R3679">
        <v>0</v>
      </c>
      <c r="S3679">
        <v>0</v>
      </c>
      <c r="T3679">
        <v>4</v>
      </c>
      <c r="U3679">
        <v>0</v>
      </c>
      <c r="V3679">
        <v>0</v>
      </c>
      <c r="W3679">
        <v>0</v>
      </c>
      <c r="X3679">
        <v>4.9076136850087204</v>
      </c>
      <c r="Y3679">
        <v>0</v>
      </c>
      <c r="Z3679">
        <v>0</v>
      </c>
      <c r="AA3679">
        <v>0</v>
      </c>
      <c r="AB3679">
        <v>6.8964803039838056</v>
      </c>
      <c r="AC3679">
        <v>0</v>
      </c>
      <c r="AD3679">
        <v>0</v>
      </c>
      <c r="AE3679">
        <v>11.804093988992527</v>
      </c>
    </row>
    <row r="3680" spans="1:31" x14ac:dyDescent="0.3">
      <c r="A3680">
        <v>2717376</v>
      </c>
      <c r="B3680">
        <v>1</v>
      </c>
      <c r="C3680" t="s">
        <v>81</v>
      </c>
      <c r="D3680" t="s">
        <v>122</v>
      </c>
      <c r="E3680" t="s">
        <v>150</v>
      </c>
      <c r="F3680" t="s">
        <v>678</v>
      </c>
      <c r="G3680" t="s">
        <v>152</v>
      </c>
      <c r="H3680" t="s">
        <v>153</v>
      </c>
      <c r="I3680" t="s">
        <v>136</v>
      </c>
      <c r="J3680" t="s">
        <v>137</v>
      </c>
      <c r="K3680" t="s">
        <v>138</v>
      </c>
      <c r="L3680" t="s">
        <v>10461</v>
      </c>
      <c r="M3680" t="s">
        <v>10462</v>
      </c>
      <c r="N3680">
        <v>0.64055555500000005</v>
      </c>
      <c r="O3680">
        <v>0</v>
      </c>
      <c r="P3680">
        <v>138</v>
      </c>
      <c r="Q3680">
        <v>0</v>
      </c>
      <c r="R3680">
        <v>0</v>
      </c>
      <c r="S3680">
        <v>14</v>
      </c>
      <c r="T3680">
        <v>12</v>
      </c>
      <c r="U3680">
        <v>1</v>
      </c>
      <c r="V3680">
        <v>0</v>
      </c>
      <c r="W3680">
        <v>0</v>
      </c>
      <c r="X3680">
        <v>8.0086512109858372</v>
      </c>
      <c r="Y3680">
        <v>0</v>
      </c>
      <c r="Z3680">
        <v>0</v>
      </c>
      <c r="AA3680">
        <v>6.4077252842913408</v>
      </c>
      <c r="AB3680">
        <v>4.807902108155627</v>
      </c>
      <c r="AC3680">
        <v>0</v>
      </c>
      <c r="AD3680">
        <v>0</v>
      </c>
      <c r="AE3680">
        <v>19.224278603432804</v>
      </c>
    </row>
    <row r="3681" spans="1:31" x14ac:dyDescent="0.3">
      <c r="A3681">
        <v>2717046</v>
      </c>
      <c r="B3681">
        <v>2</v>
      </c>
      <c r="C3681" t="s">
        <v>80</v>
      </c>
      <c r="D3681" t="s">
        <v>97</v>
      </c>
      <c r="E3681" t="s">
        <v>132</v>
      </c>
      <c r="F3681" t="s">
        <v>10463</v>
      </c>
      <c r="G3681" t="s">
        <v>230</v>
      </c>
      <c r="H3681" t="s">
        <v>135</v>
      </c>
      <c r="I3681" t="s">
        <v>136</v>
      </c>
      <c r="J3681" t="s">
        <v>137</v>
      </c>
      <c r="K3681" t="s">
        <v>138</v>
      </c>
      <c r="L3681" t="s">
        <v>10270</v>
      </c>
      <c r="M3681" t="s">
        <v>10464</v>
      </c>
      <c r="N3681">
        <v>1.301388888</v>
      </c>
      <c r="O3681">
        <v>0</v>
      </c>
      <c r="P3681">
        <v>49</v>
      </c>
      <c r="Q3681">
        <v>0</v>
      </c>
      <c r="R3681">
        <v>30</v>
      </c>
      <c r="S3681">
        <v>0</v>
      </c>
      <c r="T3681">
        <v>11</v>
      </c>
      <c r="U3681">
        <v>0</v>
      </c>
      <c r="V3681">
        <v>0</v>
      </c>
      <c r="W3681">
        <v>0</v>
      </c>
      <c r="X3681">
        <v>10.879213379949423</v>
      </c>
      <c r="Y3681">
        <v>0</v>
      </c>
      <c r="Z3681">
        <v>7.0215585719238396</v>
      </c>
      <c r="AA3681">
        <v>0</v>
      </c>
      <c r="AB3681">
        <v>20.163512581369559</v>
      </c>
      <c r="AC3681">
        <v>0</v>
      </c>
      <c r="AD3681">
        <v>0</v>
      </c>
      <c r="AE3681">
        <v>38.064284533242827</v>
      </c>
    </row>
    <row r="3682" spans="1:31" x14ac:dyDescent="0.3">
      <c r="A3682">
        <v>2717307</v>
      </c>
      <c r="B3682">
        <v>1</v>
      </c>
      <c r="C3682" t="s">
        <v>80</v>
      </c>
      <c r="D3682" t="s">
        <v>94</v>
      </c>
      <c r="E3682" t="s">
        <v>150</v>
      </c>
      <c r="F3682" t="s">
        <v>10465</v>
      </c>
      <c r="G3682" t="s">
        <v>152</v>
      </c>
      <c r="H3682" t="s">
        <v>153</v>
      </c>
      <c r="I3682" t="s">
        <v>136</v>
      </c>
      <c r="J3682" t="s">
        <v>137</v>
      </c>
      <c r="K3682" t="s">
        <v>138</v>
      </c>
      <c r="L3682" t="s">
        <v>10466</v>
      </c>
      <c r="M3682" t="s">
        <v>10467</v>
      </c>
      <c r="N3682">
        <v>0.29805555500000003</v>
      </c>
      <c r="O3682">
        <v>2</v>
      </c>
      <c r="P3682">
        <v>763</v>
      </c>
      <c r="Q3682">
        <v>36</v>
      </c>
      <c r="R3682">
        <v>53</v>
      </c>
      <c r="S3682">
        <v>25</v>
      </c>
      <c r="T3682">
        <v>112</v>
      </c>
      <c r="U3682">
        <v>7</v>
      </c>
      <c r="V3682">
        <v>0</v>
      </c>
      <c r="W3682">
        <v>0.14132194012320998</v>
      </c>
      <c r="X3682">
        <v>42.621275225911283</v>
      </c>
      <c r="Y3682">
        <v>4.9604578645836535</v>
      </c>
      <c r="Z3682">
        <v>2.6078585296158265</v>
      </c>
      <c r="AA3682">
        <v>88.554417647611658</v>
      </c>
      <c r="AB3682">
        <v>18.821982829211997</v>
      </c>
      <c r="AC3682">
        <v>192.17174648673898</v>
      </c>
      <c r="AD3682">
        <v>0</v>
      </c>
      <c r="AE3682">
        <v>349.87906052379662</v>
      </c>
    </row>
    <row r="3683" spans="1:31" x14ac:dyDescent="0.3">
      <c r="A3683">
        <v>2716654</v>
      </c>
      <c r="B3683">
        <v>2</v>
      </c>
      <c r="C3683" t="s">
        <v>80</v>
      </c>
      <c r="D3683" t="s">
        <v>96</v>
      </c>
      <c r="E3683" t="s">
        <v>213</v>
      </c>
      <c r="F3683" t="s">
        <v>10468</v>
      </c>
      <c r="G3683" t="s">
        <v>185</v>
      </c>
      <c r="H3683" t="s">
        <v>153</v>
      </c>
      <c r="I3683" t="s">
        <v>136</v>
      </c>
      <c r="J3683" t="s">
        <v>137</v>
      </c>
      <c r="K3683" t="s">
        <v>138</v>
      </c>
      <c r="L3683" t="s">
        <v>9905</v>
      </c>
      <c r="M3683" t="s">
        <v>10469</v>
      </c>
      <c r="N3683">
        <v>0.22</v>
      </c>
      <c r="O3683">
        <v>0</v>
      </c>
      <c r="P3683">
        <v>0</v>
      </c>
      <c r="Q3683">
        <v>0</v>
      </c>
      <c r="R3683">
        <v>0</v>
      </c>
      <c r="S3683">
        <v>1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11.851763657712</v>
      </c>
      <c r="AB3683">
        <v>0</v>
      </c>
      <c r="AC3683">
        <v>0</v>
      </c>
      <c r="AD3683">
        <v>0</v>
      </c>
      <c r="AE3683">
        <v>11.851763657712</v>
      </c>
    </row>
    <row r="3684" spans="1:31" x14ac:dyDescent="0.3">
      <c r="A3684">
        <v>2717270</v>
      </c>
      <c r="B3684">
        <v>1</v>
      </c>
      <c r="C3684" t="s">
        <v>80</v>
      </c>
      <c r="D3684" t="s">
        <v>97</v>
      </c>
      <c r="E3684" t="s">
        <v>161</v>
      </c>
      <c r="F3684" t="s">
        <v>10470</v>
      </c>
      <c r="G3684" t="s">
        <v>209</v>
      </c>
      <c r="H3684" t="s">
        <v>135</v>
      </c>
      <c r="I3684" t="s">
        <v>136</v>
      </c>
      <c r="J3684" t="s">
        <v>137</v>
      </c>
      <c r="K3684" t="s">
        <v>210</v>
      </c>
      <c r="L3684" t="s">
        <v>10471</v>
      </c>
      <c r="M3684" t="s">
        <v>10472</v>
      </c>
      <c r="N3684">
        <v>5.3711111110000003</v>
      </c>
      <c r="O3684">
        <v>0</v>
      </c>
      <c r="P3684">
        <v>61</v>
      </c>
      <c r="Q3684">
        <v>0</v>
      </c>
      <c r="R3684">
        <v>7</v>
      </c>
      <c r="S3684">
        <v>0</v>
      </c>
      <c r="T3684">
        <v>12</v>
      </c>
      <c r="U3684">
        <v>0</v>
      </c>
      <c r="V3684">
        <v>0</v>
      </c>
      <c r="W3684">
        <v>0</v>
      </c>
      <c r="X3684">
        <v>114.00048965688846</v>
      </c>
      <c r="Y3684">
        <v>0</v>
      </c>
      <c r="Z3684">
        <v>10.467802502876678</v>
      </c>
      <c r="AA3684">
        <v>0</v>
      </c>
      <c r="AB3684">
        <v>27.809602450644</v>
      </c>
      <c r="AC3684">
        <v>0</v>
      </c>
      <c r="AD3684">
        <v>0</v>
      </c>
      <c r="AE3684">
        <v>152.27789461040913</v>
      </c>
    </row>
    <row r="3685" spans="1:31" x14ac:dyDescent="0.3">
      <c r="A3685">
        <v>2717021</v>
      </c>
      <c r="B3685">
        <v>1</v>
      </c>
      <c r="C3685" t="s">
        <v>80</v>
      </c>
      <c r="D3685" t="s">
        <v>90</v>
      </c>
      <c r="E3685" t="s">
        <v>200</v>
      </c>
      <c r="F3685" t="s">
        <v>10473</v>
      </c>
      <c r="G3685" t="s">
        <v>543</v>
      </c>
      <c r="H3685" t="s">
        <v>135</v>
      </c>
      <c r="I3685" t="s">
        <v>136</v>
      </c>
      <c r="J3685" t="s">
        <v>137</v>
      </c>
      <c r="K3685" t="s">
        <v>138</v>
      </c>
      <c r="L3685" t="s">
        <v>10474</v>
      </c>
      <c r="M3685" t="s">
        <v>10475</v>
      </c>
      <c r="N3685">
        <v>1.652222222</v>
      </c>
      <c r="O3685">
        <v>0</v>
      </c>
      <c r="P3685">
        <v>142</v>
      </c>
      <c r="Q3685">
        <v>0</v>
      </c>
      <c r="R3685">
        <v>0</v>
      </c>
      <c r="S3685">
        <v>0</v>
      </c>
      <c r="T3685">
        <v>7</v>
      </c>
      <c r="U3685">
        <v>0</v>
      </c>
      <c r="V3685">
        <v>0</v>
      </c>
      <c r="W3685">
        <v>0</v>
      </c>
      <c r="X3685">
        <v>44.038821080219854</v>
      </c>
      <c r="Y3685">
        <v>0</v>
      </c>
      <c r="Z3685">
        <v>0</v>
      </c>
      <c r="AA3685">
        <v>0</v>
      </c>
      <c r="AB3685">
        <v>3.2389947222466162</v>
      </c>
      <c r="AC3685">
        <v>0</v>
      </c>
      <c r="AD3685">
        <v>0</v>
      </c>
      <c r="AE3685">
        <v>47.277815802466471</v>
      </c>
    </row>
    <row r="3686" spans="1:31" x14ac:dyDescent="0.3">
      <c r="A3686">
        <v>2717602</v>
      </c>
      <c r="B3686">
        <v>1</v>
      </c>
      <c r="C3686" t="s">
        <v>81</v>
      </c>
      <c r="D3686" t="s">
        <v>113</v>
      </c>
      <c r="E3686" t="s">
        <v>161</v>
      </c>
      <c r="F3686" t="s">
        <v>10476</v>
      </c>
      <c r="G3686" t="s">
        <v>724</v>
      </c>
      <c r="H3686" t="s">
        <v>135</v>
      </c>
      <c r="I3686" t="s">
        <v>136</v>
      </c>
      <c r="J3686" t="s">
        <v>137</v>
      </c>
      <c r="K3686" t="s">
        <v>138</v>
      </c>
      <c r="L3686" t="s">
        <v>10477</v>
      </c>
      <c r="M3686" t="s">
        <v>10478</v>
      </c>
      <c r="N3686">
        <v>1.3674999999999999</v>
      </c>
      <c r="O3686">
        <v>0</v>
      </c>
      <c r="P3686">
        <v>8</v>
      </c>
      <c r="Q3686">
        <v>0</v>
      </c>
      <c r="R3686">
        <v>0</v>
      </c>
      <c r="S3686">
        <v>0</v>
      </c>
      <c r="T3686">
        <v>1</v>
      </c>
      <c r="U3686">
        <v>0</v>
      </c>
      <c r="V3686">
        <v>0</v>
      </c>
      <c r="W3686">
        <v>0</v>
      </c>
      <c r="X3686">
        <v>2.0755233744021599</v>
      </c>
      <c r="Y3686">
        <v>0</v>
      </c>
      <c r="Z3686">
        <v>0</v>
      </c>
      <c r="AA3686">
        <v>0</v>
      </c>
      <c r="AB3686">
        <v>1.7911207010550001</v>
      </c>
      <c r="AC3686">
        <v>0</v>
      </c>
      <c r="AD3686">
        <v>0</v>
      </c>
      <c r="AE3686">
        <v>3.86664407545716</v>
      </c>
    </row>
    <row r="3687" spans="1:31" x14ac:dyDescent="0.3">
      <c r="A3687">
        <v>2717748</v>
      </c>
      <c r="B3687">
        <v>1</v>
      </c>
      <c r="C3687" t="s">
        <v>81</v>
      </c>
      <c r="D3687" t="s">
        <v>128</v>
      </c>
      <c r="E3687" t="s">
        <v>200</v>
      </c>
      <c r="F3687" t="s">
        <v>10479</v>
      </c>
      <c r="G3687" t="s">
        <v>170</v>
      </c>
      <c r="H3687" t="s">
        <v>135</v>
      </c>
      <c r="I3687" t="s">
        <v>136</v>
      </c>
      <c r="J3687" t="s">
        <v>137</v>
      </c>
      <c r="K3687" t="s">
        <v>138</v>
      </c>
      <c r="L3687" t="s">
        <v>10480</v>
      </c>
      <c r="M3687" t="s">
        <v>10481</v>
      </c>
      <c r="N3687">
        <v>1.395277777</v>
      </c>
      <c r="O3687">
        <v>0</v>
      </c>
      <c r="P3687">
        <v>27</v>
      </c>
      <c r="Q3687">
        <v>0</v>
      </c>
      <c r="R3687">
        <v>0</v>
      </c>
      <c r="S3687">
        <v>0</v>
      </c>
      <c r="T3687">
        <v>1</v>
      </c>
      <c r="U3687">
        <v>0</v>
      </c>
      <c r="V3687">
        <v>0</v>
      </c>
      <c r="W3687">
        <v>0</v>
      </c>
      <c r="X3687">
        <v>8.9186342879910203</v>
      </c>
      <c r="Y3687">
        <v>0</v>
      </c>
      <c r="Z3687">
        <v>0</v>
      </c>
      <c r="AA3687">
        <v>0</v>
      </c>
      <c r="AB3687">
        <v>1.3413006720533334</v>
      </c>
      <c r="AC3687">
        <v>0</v>
      </c>
      <c r="AD3687">
        <v>0</v>
      </c>
      <c r="AE3687">
        <v>10.259934960044355</v>
      </c>
    </row>
    <row r="3688" spans="1:31" x14ac:dyDescent="0.3">
      <c r="A3688">
        <v>2717061</v>
      </c>
      <c r="B3688">
        <v>1</v>
      </c>
      <c r="C3688" t="s">
        <v>80</v>
      </c>
      <c r="D3688" t="s">
        <v>82</v>
      </c>
      <c r="E3688" t="s">
        <v>145</v>
      </c>
      <c r="F3688" t="s">
        <v>10482</v>
      </c>
      <c r="G3688" t="s">
        <v>181</v>
      </c>
      <c r="H3688" t="s">
        <v>135</v>
      </c>
      <c r="I3688" t="s">
        <v>136</v>
      </c>
      <c r="J3688" t="s">
        <v>137</v>
      </c>
      <c r="K3688" t="s">
        <v>138</v>
      </c>
      <c r="L3688" t="s">
        <v>10483</v>
      </c>
      <c r="M3688" t="s">
        <v>10484</v>
      </c>
      <c r="N3688">
        <v>2.5236111110000001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2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3.032120505431001</v>
      </c>
      <c r="AC3688">
        <v>0</v>
      </c>
      <c r="AD3688">
        <v>0</v>
      </c>
      <c r="AE3688">
        <v>3.032120505431001</v>
      </c>
    </row>
    <row r="3689" spans="1:31" x14ac:dyDescent="0.3">
      <c r="A3689">
        <v>2717167</v>
      </c>
      <c r="B3689">
        <v>1</v>
      </c>
      <c r="C3689" t="s">
        <v>81</v>
      </c>
      <c r="D3689" t="s">
        <v>123</v>
      </c>
      <c r="E3689" t="s">
        <v>132</v>
      </c>
      <c r="F3689" t="s">
        <v>10485</v>
      </c>
      <c r="G3689" t="s">
        <v>134</v>
      </c>
      <c r="H3689" t="s">
        <v>135</v>
      </c>
      <c r="I3689" t="s">
        <v>136</v>
      </c>
      <c r="J3689" t="s">
        <v>137</v>
      </c>
      <c r="K3689" t="s">
        <v>138</v>
      </c>
      <c r="L3689" t="s">
        <v>10486</v>
      </c>
      <c r="M3689" t="s">
        <v>10487</v>
      </c>
      <c r="N3689">
        <v>2.8683333329999998</v>
      </c>
      <c r="O3689">
        <v>0</v>
      </c>
      <c r="P3689">
        <v>535</v>
      </c>
      <c r="Q3689">
        <v>0</v>
      </c>
      <c r="R3689">
        <v>0</v>
      </c>
      <c r="S3689">
        <v>0</v>
      </c>
      <c r="T3689">
        <v>18</v>
      </c>
      <c r="U3689">
        <v>0</v>
      </c>
      <c r="V3689">
        <v>0</v>
      </c>
      <c r="W3689">
        <v>0</v>
      </c>
      <c r="X3689">
        <v>266.1315373438776</v>
      </c>
      <c r="Y3689">
        <v>0</v>
      </c>
      <c r="Z3689">
        <v>0</v>
      </c>
      <c r="AA3689">
        <v>0</v>
      </c>
      <c r="AB3689">
        <v>26.372789630460602</v>
      </c>
      <c r="AC3689">
        <v>0</v>
      </c>
      <c r="AD3689">
        <v>0</v>
      </c>
      <c r="AE3689">
        <v>292.5043269743382</v>
      </c>
    </row>
    <row r="3690" spans="1:31" x14ac:dyDescent="0.3">
      <c r="A3690">
        <v>2716981</v>
      </c>
      <c r="B3690">
        <v>1</v>
      </c>
      <c r="C3690" t="s">
        <v>80</v>
      </c>
      <c r="D3690" t="s">
        <v>105</v>
      </c>
      <c r="E3690" t="s">
        <v>145</v>
      </c>
      <c r="F3690" t="s">
        <v>10488</v>
      </c>
      <c r="G3690" t="s">
        <v>181</v>
      </c>
      <c r="H3690" t="s">
        <v>135</v>
      </c>
      <c r="I3690" t="s">
        <v>136</v>
      </c>
      <c r="J3690" t="s">
        <v>137</v>
      </c>
      <c r="K3690" t="s">
        <v>138</v>
      </c>
      <c r="L3690" t="s">
        <v>10489</v>
      </c>
      <c r="M3690" t="s">
        <v>10490</v>
      </c>
      <c r="N3690">
        <v>1.965833333</v>
      </c>
      <c r="O3690">
        <v>0</v>
      </c>
      <c r="P3690">
        <v>9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4.985019937277821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4.985019937277821</v>
      </c>
    </row>
    <row r="3691" spans="1:31" x14ac:dyDescent="0.3">
      <c r="A3691">
        <v>2717124</v>
      </c>
      <c r="B3691">
        <v>1</v>
      </c>
      <c r="C3691" t="s">
        <v>80</v>
      </c>
      <c r="D3691" t="s">
        <v>96</v>
      </c>
      <c r="E3691" t="s">
        <v>161</v>
      </c>
      <c r="F3691" t="s">
        <v>10491</v>
      </c>
      <c r="G3691" t="s">
        <v>209</v>
      </c>
      <c r="H3691" t="s">
        <v>135</v>
      </c>
      <c r="I3691" t="s">
        <v>136</v>
      </c>
      <c r="J3691" t="s">
        <v>137</v>
      </c>
      <c r="K3691" t="s">
        <v>210</v>
      </c>
      <c r="L3691" t="s">
        <v>10492</v>
      </c>
      <c r="M3691" t="s">
        <v>10493</v>
      </c>
      <c r="N3691">
        <v>7.5788888879999998</v>
      </c>
      <c r="O3691">
        <v>0</v>
      </c>
      <c r="P3691">
        <v>30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13.827894574536902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13.827894574536902</v>
      </c>
    </row>
    <row r="3692" spans="1:31" x14ac:dyDescent="0.3">
      <c r="A3692">
        <v>2717001</v>
      </c>
      <c r="B3692">
        <v>1</v>
      </c>
      <c r="C3692" t="s">
        <v>80</v>
      </c>
      <c r="D3692" t="s">
        <v>105</v>
      </c>
      <c r="E3692" t="s">
        <v>150</v>
      </c>
      <c r="F3692" t="s">
        <v>10494</v>
      </c>
      <c r="G3692" t="s">
        <v>152</v>
      </c>
      <c r="H3692" t="s">
        <v>153</v>
      </c>
      <c r="I3692" t="s">
        <v>136</v>
      </c>
      <c r="J3692" t="s">
        <v>137</v>
      </c>
      <c r="K3692" t="s">
        <v>138</v>
      </c>
      <c r="L3692" t="s">
        <v>10495</v>
      </c>
      <c r="M3692" t="s">
        <v>10496</v>
      </c>
      <c r="N3692">
        <v>0.4425</v>
      </c>
      <c r="O3692">
        <v>0</v>
      </c>
      <c r="P3692">
        <v>1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8.8554532522950001E-3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8.8554532522950001E-3</v>
      </c>
    </row>
    <row r="3693" spans="1:31" x14ac:dyDescent="0.3">
      <c r="A3693">
        <v>2717101</v>
      </c>
      <c r="B3693">
        <v>1</v>
      </c>
      <c r="C3693" t="s">
        <v>81</v>
      </c>
      <c r="D3693" t="s">
        <v>114</v>
      </c>
      <c r="E3693" t="s">
        <v>156</v>
      </c>
      <c r="F3693" t="s">
        <v>10497</v>
      </c>
      <c r="G3693" t="s">
        <v>209</v>
      </c>
      <c r="H3693" t="s">
        <v>153</v>
      </c>
      <c r="I3693" t="s">
        <v>136</v>
      </c>
      <c r="J3693" t="s">
        <v>137</v>
      </c>
      <c r="K3693" t="s">
        <v>210</v>
      </c>
      <c r="L3693" t="s">
        <v>10498</v>
      </c>
      <c r="M3693" t="s">
        <v>10499</v>
      </c>
      <c r="N3693">
        <v>3.659166666</v>
      </c>
      <c r="O3693">
        <v>2</v>
      </c>
      <c r="P3693">
        <v>257</v>
      </c>
      <c r="Q3693">
        <v>0</v>
      </c>
      <c r="R3693">
        <v>3</v>
      </c>
      <c r="S3693">
        <v>0</v>
      </c>
      <c r="T3693">
        <v>63</v>
      </c>
      <c r="U3693">
        <v>0</v>
      </c>
      <c r="V3693">
        <v>0</v>
      </c>
      <c r="W3693">
        <v>1.3343846873199998</v>
      </c>
      <c r="X3693">
        <v>89.558768071125698</v>
      </c>
      <c r="Y3693">
        <v>0</v>
      </c>
      <c r="Z3693">
        <v>2.79107924936643</v>
      </c>
      <c r="AA3693">
        <v>0</v>
      </c>
      <c r="AB3693">
        <v>78.49568044710486</v>
      </c>
      <c r="AC3693">
        <v>0</v>
      </c>
      <c r="AD3693">
        <v>0</v>
      </c>
      <c r="AE3693">
        <v>172.17991245491697</v>
      </c>
    </row>
    <row r="3694" spans="1:31" x14ac:dyDescent="0.3">
      <c r="A3694">
        <v>2717765</v>
      </c>
      <c r="B3694">
        <v>1</v>
      </c>
      <c r="C3694" t="s">
        <v>81</v>
      </c>
      <c r="D3694" t="s">
        <v>115</v>
      </c>
      <c r="E3694" t="s">
        <v>161</v>
      </c>
      <c r="F3694" t="s">
        <v>7372</v>
      </c>
      <c r="G3694" t="s">
        <v>163</v>
      </c>
      <c r="H3694" t="s">
        <v>135</v>
      </c>
      <c r="I3694" t="s">
        <v>136</v>
      </c>
      <c r="J3694" t="s">
        <v>137</v>
      </c>
      <c r="K3694" t="s">
        <v>138</v>
      </c>
      <c r="L3694" t="s">
        <v>10500</v>
      </c>
      <c r="M3694" t="s">
        <v>10501</v>
      </c>
      <c r="N3694">
        <v>1.2977777770000001</v>
      </c>
      <c r="O3694">
        <v>0</v>
      </c>
      <c r="P3694">
        <v>28</v>
      </c>
      <c r="Q3694">
        <v>0</v>
      </c>
      <c r="R3694">
        <v>11</v>
      </c>
      <c r="S3694">
        <v>0</v>
      </c>
      <c r="T3694">
        <v>1</v>
      </c>
      <c r="U3694">
        <v>0</v>
      </c>
      <c r="V3694">
        <v>0</v>
      </c>
      <c r="W3694">
        <v>0</v>
      </c>
      <c r="X3694">
        <v>0.53181302947999998</v>
      </c>
      <c r="Y3694">
        <v>0</v>
      </c>
      <c r="Z3694">
        <v>0.51922023177499999</v>
      </c>
      <c r="AA3694">
        <v>0</v>
      </c>
      <c r="AB3694">
        <v>0</v>
      </c>
      <c r="AC3694">
        <v>0</v>
      </c>
      <c r="AD3694">
        <v>0</v>
      </c>
      <c r="AE3694">
        <v>1.051033261255</v>
      </c>
    </row>
    <row r="3695" spans="1:31" x14ac:dyDescent="0.3">
      <c r="A3695">
        <v>2717522</v>
      </c>
      <c r="B3695">
        <v>1</v>
      </c>
      <c r="C3695" t="s">
        <v>80</v>
      </c>
      <c r="D3695" t="s">
        <v>96</v>
      </c>
      <c r="E3695" t="s">
        <v>145</v>
      </c>
      <c r="F3695" t="s">
        <v>10502</v>
      </c>
      <c r="G3695" t="s">
        <v>230</v>
      </c>
      <c r="H3695" t="s">
        <v>135</v>
      </c>
      <c r="I3695" t="s">
        <v>136</v>
      </c>
      <c r="J3695" t="s">
        <v>137</v>
      </c>
      <c r="K3695" t="s">
        <v>138</v>
      </c>
      <c r="L3695" t="s">
        <v>10503</v>
      </c>
      <c r="M3695" t="s">
        <v>10504</v>
      </c>
      <c r="N3695">
        <v>3.4588888880000002</v>
      </c>
      <c r="O3695">
        <v>0</v>
      </c>
      <c r="P3695">
        <v>1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</row>
    <row r="3696" spans="1:31" x14ac:dyDescent="0.3">
      <c r="A3696">
        <v>2717791</v>
      </c>
      <c r="B3696">
        <v>1</v>
      </c>
      <c r="C3696" t="s">
        <v>80</v>
      </c>
      <c r="D3696" t="s">
        <v>89</v>
      </c>
      <c r="E3696" t="s">
        <v>145</v>
      </c>
      <c r="F3696" t="s">
        <v>9705</v>
      </c>
      <c r="G3696" t="s">
        <v>147</v>
      </c>
      <c r="H3696" t="s">
        <v>135</v>
      </c>
      <c r="I3696" t="s">
        <v>136</v>
      </c>
      <c r="J3696" t="s">
        <v>137</v>
      </c>
      <c r="K3696" t="s">
        <v>138</v>
      </c>
      <c r="L3696" t="s">
        <v>10505</v>
      </c>
      <c r="M3696" t="s">
        <v>10506</v>
      </c>
      <c r="N3696">
        <v>1.6563888879999999</v>
      </c>
      <c r="O3696">
        <v>0</v>
      </c>
      <c r="P3696">
        <v>1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0.25531206449400168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0.25531206449400168</v>
      </c>
    </row>
    <row r="3697" spans="1:31" x14ac:dyDescent="0.3">
      <c r="A3697">
        <v>2717579</v>
      </c>
      <c r="B3697">
        <v>1</v>
      </c>
      <c r="C3697" t="s">
        <v>80</v>
      </c>
      <c r="D3697" t="s">
        <v>110</v>
      </c>
      <c r="E3697" t="s">
        <v>145</v>
      </c>
      <c r="F3697" t="s">
        <v>10507</v>
      </c>
      <c r="G3697" t="s">
        <v>181</v>
      </c>
      <c r="H3697" t="s">
        <v>135</v>
      </c>
      <c r="I3697" t="s">
        <v>136</v>
      </c>
      <c r="J3697" t="s">
        <v>137</v>
      </c>
      <c r="K3697" t="s">
        <v>138</v>
      </c>
      <c r="L3697" t="s">
        <v>10508</v>
      </c>
      <c r="M3697" t="s">
        <v>10509</v>
      </c>
      <c r="N3697">
        <v>2.0061111110000001</v>
      </c>
      <c r="O3697">
        <v>0</v>
      </c>
      <c r="P3697">
        <v>1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0.345953545523215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0.345953545523215</v>
      </c>
    </row>
    <row r="3698" spans="1:31" x14ac:dyDescent="0.3">
      <c r="A3698">
        <v>2717771</v>
      </c>
      <c r="B3698">
        <v>1</v>
      </c>
      <c r="C3698" t="s">
        <v>80</v>
      </c>
      <c r="D3698" t="s">
        <v>108</v>
      </c>
      <c r="E3698" t="s">
        <v>161</v>
      </c>
      <c r="F3698" t="s">
        <v>10510</v>
      </c>
      <c r="G3698" t="s">
        <v>202</v>
      </c>
      <c r="H3698" t="s">
        <v>135</v>
      </c>
      <c r="I3698" t="s">
        <v>136</v>
      </c>
      <c r="J3698" t="s">
        <v>137</v>
      </c>
      <c r="K3698" t="s">
        <v>138</v>
      </c>
      <c r="L3698" t="s">
        <v>10511</v>
      </c>
      <c r="M3698" t="s">
        <v>10512</v>
      </c>
      <c r="N3698">
        <v>1.9227777770000001</v>
      </c>
      <c r="O3698">
        <v>0</v>
      </c>
      <c r="P3698">
        <v>6</v>
      </c>
      <c r="Q3698">
        <v>0</v>
      </c>
      <c r="R3698">
        <v>0</v>
      </c>
      <c r="S3698">
        <v>0</v>
      </c>
      <c r="T3698">
        <v>2</v>
      </c>
      <c r="U3698">
        <v>0</v>
      </c>
      <c r="V3698">
        <v>0</v>
      </c>
      <c r="W3698">
        <v>0</v>
      </c>
      <c r="X3698">
        <v>1.6900011235068135</v>
      </c>
      <c r="Y3698">
        <v>0</v>
      </c>
      <c r="Z3698">
        <v>0</v>
      </c>
      <c r="AA3698">
        <v>0</v>
      </c>
      <c r="AB3698">
        <v>1.5927187604777737</v>
      </c>
      <c r="AC3698">
        <v>0</v>
      </c>
      <c r="AD3698">
        <v>0</v>
      </c>
      <c r="AE3698">
        <v>3.282719883984587</v>
      </c>
    </row>
    <row r="3699" spans="1:31" x14ac:dyDescent="0.3">
      <c r="A3699">
        <v>2717536</v>
      </c>
      <c r="B3699">
        <v>1</v>
      </c>
      <c r="C3699" t="s">
        <v>80</v>
      </c>
      <c r="D3699" t="s">
        <v>83</v>
      </c>
      <c r="E3699" t="s">
        <v>200</v>
      </c>
      <c r="F3699" t="s">
        <v>10513</v>
      </c>
      <c r="G3699" t="s">
        <v>543</v>
      </c>
      <c r="H3699" t="s">
        <v>135</v>
      </c>
      <c r="I3699" t="s">
        <v>136</v>
      </c>
      <c r="J3699" t="s">
        <v>137</v>
      </c>
      <c r="K3699" t="s">
        <v>138</v>
      </c>
      <c r="L3699" t="s">
        <v>10514</v>
      </c>
      <c r="M3699" t="s">
        <v>10515</v>
      </c>
      <c r="N3699">
        <v>1.326944444</v>
      </c>
      <c r="O3699">
        <v>0</v>
      </c>
      <c r="P3699">
        <v>53</v>
      </c>
      <c r="Q3699">
        <v>0</v>
      </c>
      <c r="R3699">
        <v>0</v>
      </c>
      <c r="S3699">
        <v>0</v>
      </c>
      <c r="T3699">
        <v>1</v>
      </c>
      <c r="U3699">
        <v>0</v>
      </c>
      <c r="V3699">
        <v>0</v>
      </c>
      <c r="W3699">
        <v>0</v>
      </c>
      <c r="X3699">
        <v>19.955153819418733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19.955153819418733</v>
      </c>
    </row>
    <row r="3700" spans="1:31" x14ac:dyDescent="0.3">
      <c r="A3700">
        <v>2717187</v>
      </c>
      <c r="B3700">
        <v>1</v>
      </c>
      <c r="C3700" t="s">
        <v>80</v>
      </c>
      <c r="D3700" t="s">
        <v>93</v>
      </c>
      <c r="E3700" t="s">
        <v>156</v>
      </c>
      <c r="F3700" t="s">
        <v>10516</v>
      </c>
      <c r="G3700" t="s">
        <v>152</v>
      </c>
      <c r="H3700" t="s">
        <v>153</v>
      </c>
      <c r="I3700" t="s">
        <v>136</v>
      </c>
      <c r="J3700" t="s">
        <v>137</v>
      </c>
      <c r="K3700" t="s">
        <v>138</v>
      </c>
      <c r="L3700" t="s">
        <v>10517</v>
      </c>
      <c r="M3700" t="s">
        <v>10518</v>
      </c>
      <c r="N3700">
        <v>0.56499999999999995</v>
      </c>
      <c r="O3700">
        <v>0</v>
      </c>
      <c r="P3700">
        <v>236</v>
      </c>
      <c r="Q3700">
        <v>0</v>
      </c>
      <c r="R3700">
        <v>43</v>
      </c>
      <c r="S3700">
        <v>1</v>
      </c>
      <c r="T3700">
        <v>38</v>
      </c>
      <c r="U3700">
        <v>0</v>
      </c>
      <c r="V3700">
        <v>0</v>
      </c>
      <c r="W3700">
        <v>0</v>
      </c>
      <c r="X3700">
        <v>21.166742753377694</v>
      </c>
      <c r="Y3700">
        <v>0</v>
      </c>
      <c r="Z3700">
        <v>19.984062410567955</v>
      </c>
      <c r="AA3700">
        <v>47.958214146277086</v>
      </c>
      <c r="AB3700">
        <v>22.440134125327376</v>
      </c>
      <c r="AC3700">
        <v>0</v>
      </c>
      <c r="AD3700">
        <v>0</v>
      </c>
      <c r="AE3700">
        <v>111.54915343555011</v>
      </c>
    </row>
    <row r="3701" spans="1:31" x14ac:dyDescent="0.3">
      <c r="A3701">
        <v>2717436</v>
      </c>
      <c r="B3701">
        <v>1</v>
      </c>
      <c r="C3701" t="s">
        <v>80</v>
      </c>
      <c r="D3701" t="s">
        <v>84</v>
      </c>
      <c r="E3701" t="s">
        <v>156</v>
      </c>
      <c r="F3701" t="s">
        <v>10519</v>
      </c>
      <c r="G3701" t="s">
        <v>1613</v>
      </c>
      <c r="H3701" t="s">
        <v>153</v>
      </c>
      <c r="I3701" t="s">
        <v>136</v>
      </c>
      <c r="J3701" t="s">
        <v>137</v>
      </c>
      <c r="K3701" t="s">
        <v>138</v>
      </c>
      <c r="L3701" t="s">
        <v>10520</v>
      </c>
      <c r="M3701" t="s">
        <v>10521</v>
      </c>
      <c r="N3701">
        <v>0.108333333</v>
      </c>
      <c r="O3701">
        <v>0</v>
      </c>
      <c r="P3701">
        <v>782</v>
      </c>
      <c r="Q3701">
        <v>0</v>
      </c>
      <c r="R3701">
        <v>0</v>
      </c>
      <c r="S3701">
        <v>0</v>
      </c>
      <c r="T3701">
        <v>757</v>
      </c>
      <c r="U3701">
        <v>0</v>
      </c>
      <c r="V3701">
        <v>6</v>
      </c>
      <c r="W3701">
        <v>0</v>
      </c>
      <c r="X3701">
        <v>16.667111915442714</v>
      </c>
      <c r="Y3701">
        <v>0</v>
      </c>
      <c r="Z3701">
        <v>0</v>
      </c>
      <c r="AA3701">
        <v>0</v>
      </c>
      <c r="AB3701">
        <v>57.800455295667838</v>
      </c>
      <c r="AC3701">
        <v>0</v>
      </c>
      <c r="AD3701">
        <v>14.404660236772678</v>
      </c>
      <c r="AE3701">
        <v>88.872227447883233</v>
      </c>
    </row>
    <row r="3702" spans="1:31" x14ac:dyDescent="0.3">
      <c r="A3702">
        <v>2717287</v>
      </c>
      <c r="B3702">
        <v>1</v>
      </c>
      <c r="C3702" t="s">
        <v>80</v>
      </c>
      <c r="D3702" t="s">
        <v>84</v>
      </c>
      <c r="E3702" t="s">
        <v>156</v>
      </c>
      <c r="F3702" t="s">
        <v>10522</v>
      </c>
      <c r="G3702" t="s">
        <v>170</v>
      </c>
      <c r="H3702" t="s">
        <v>153</v>
      </c>
      <c r="I3702" t="s">
        <v>136</v>
      </c>
      <c r="J3702" t="s">
        <v>137</v>
      </c>
      <c r="K3702" t="s">
        <v>138</v>
      </c>
      <c r="L3702" t="s">
        <v>10523</v>
      </c>
      <c r="M3702" t="s">
        <v>10524</v>
      </c>
      <c r="N3702">
        <v>3.9555555550000001</v>
      </c>
      <c r="O3702">
        <v>0</v>
      </c>
      <c r="P3702">
        <v>305</v>
      </c>
      <c r="Q3702">
        <v>0</v>
      </c>
      <c r="R3702">
        <v>0</v>
      </c>
      <c r="S3702">
        <v>0</v>
      </c>
      <c r="T3702">
        <v>26</v>
      </c>
      <c r="U3702">
        <v>0</v>
      </c>
      <c r="V3702">
        <v>0</v>
      </c>
      <c r="W3702">
        <v>0</v>
      </c>
      <c r="X3702">
        <v>219.86074315645939</v>
      </c>
      <c r="Y3702">
        <v>0</v>
      </c>
      <c r="Z3702">
        <v>0</v>
      </c>
      <c r="AA3702">
        <v>0</v>
      </c>
      <c r="AB3702">
        <v>67.409414374980429</v>
      </c>
      <c r="AC3702">
        <v>0</v>
      </c>
      <c r="AD3702">
        <v>0</v>
      </c>
      <c r="AE3702">
        <v>287.27015753143985</v>
      </c>
    </row>
    <row r="3703" spans="1:31" x14ac:dyDescent="0.3">
      <c r="A3703">
        <v>2717728</v>
      </c>
      <c r="B3703">
        <v>1</v>
      </c>
      <c r="C3703" t="s">
        <v>80</v>
      </c>
      <c r="D3703" t="s">
        <v>105</v>
      </c>
      <c r="E3703" t="s">
        <v>161</v>
      </c>
      <c r="F3703" t="s">
        <v>10525</v>
      </c>
      <c r="G3703" t="s">
        <v>170</v>
      </c>
      <c r="H3703" t="s">
        <v>135</v>
      </c>
      <c r="I3703" t="s">
        <v>136</v>
      </c>
      <c r="J3703" t="s">
        <v>137</v>
      </c>
      <c r="K3703" t="s">
        <v>138</v>
      </c>
      <c r="L3703" t="s">
        <v>10526</v>
      </c>
      <c r="M3703" t="s">
        <v>10527</v>
      </c>
      <c r="N3703">
        <v>0.38611111100000001</v>
      </c>
      <c r="O3703">
        <v>0</v>
      </c>
      <c r="P3703">
        <v>53</v>
      </c>
      <c r="Q3703">
        <v>0</v>
      </c>
      <c r="R3703">
        <v>2</v>
      </c>
      <c r="S3703">
        <v>0</v>
      </c>
      <c r="T3703">
        <v>2</v>
      </c>
      <c r="U3703">
        <v>0</v>
      </c>
      <c r="V3703">
        <v>0</v>
      </c>
      <c r="W3703">
        <v>0</v>
      </c>
      <c r="X3703">
        <v>3.9937210424419343</v>
      </c>
      <c r="Y3703">
        <v>0</v>
      </c>
      <c r="Z3703">
        <v>0.13392299593509999</v>
      </c>
      <c r="AA3703">
        <v>0</v>
      </c>
      <c r="AB3703">
        <v>0.37536539570066668</v>
      </c>
      <c r="AC3703">
        <v>0</v>
      </c>
      <c r="AD3703">
        <v>0</v>
      </c>
      <c r="AE3703">
        <v>4.5030094340777005</v>
      </c>
    </row>
    <row r="3704" spans="1:31" x14ac:dyDescent="0.3">
      <c r="A3704">
        <v>2717751</v>
      </c>
      <c r="B3704">
        <v>1</v>
      </c>
      <c r="C3704" t="s">
        <v>80</v>
      </c>
      <c r="D3704" t="s">
        <v>100</v>
      </c>
      <c r="E3704" t="s">
        <v>156</v>
      </c>
      <c r="F3704" t="s">
        <v>9382</v>
      </c>
      <c r="G3704" t="s">
        <v>185</v>
      </c>
      <c r="H3704" t="s">
        <v>153</v>
      </c>
      <c r="I3704" t="s">
        <v>136</v>
      </c>
      <c r="J3704" t="s">
        <v>137</v>
      </c>
      <c r="K3704" t="s">
        <v>138</v>
      </c>
      <c r="L3704" t="s">
        <v>10528</v>
      </c>
      <c r="M3704" t="s">
        <v>10529</v>
      </c>
      <c r="N3704">
        <v>2.7383333329999999</v>
      </c>
      <c r="O3704">
        <v>0</v>
      </c>
      <c r="P3704">
        <v>56</v>
      </c>
      <c r="Q3704">
        <v>3</v>
      </c>
      <c r="R3704">
        <v>116</v>
      </c>
      <c r="S3704">
        <v>2</v>
      </c>
      <c r="T3704">
        <v>22</v>
      </c>
      <c r="U3704">
        <v>0</v>
      </c>
      <c r="V3704">
        <v>0</v>
      </c>
      <c r="W3704">
        <v>0</v>
      </c>
      <c r="X3704">
        <v>43.702813372992061</v>
      </c>
      <c r="Y3704">
        <v>151.0141522142045</v>
      </c>
      <c r="Z3704">
        <v>192.34025238566272</v>
      </c>
      <c r="AA3704">
        <v>86.154402036781832</v>
      </c>
      <c r="AB3704">
        <v>28.679006442669799</v>
      </c>
      <c r="AC3704">
        <v>0</v>
      </c>
      <c r="AD3704">
        <v>0</v>
      </c>
      <c r="AE3704">
        <v>501.89062645231093</v>
      </c>
    </row>
    <row r="3705" spans="1:31" x14ac:dyDescent="0.3">
      <c r="A3705">
        <v>2717227</v>
      </c>
      <c r="B3705">
        <v>1</v>
      </c>
      <c r="C3705" t="s">
        <v>80</v>
      </c>
      <c r="D3705" t="s">
        <v>93</v>
      </c>
      <c r="E3705" t="s">
        <v>132</v>
      </c>
      <c r="F3705" t="s">
        <v>10530</v>
      </c>
      <c r="G3705" t="s">
        <v>209</v>
      </c>
      <c r="H3705" t="s">
        <v>135</v>
      </c>
      <c r="I3705" t="s">
        <v>136</v>
      </c>
      <c r="J3705" t="s">
        <v>137</v>
      </c>
      <c r="K3705" t="s">
        <v>210</v>
      </c>
      <c r="L3705" t="s">
        <v>10531</v>
      </c>
      <c r="M3705" t="s">
        <v>10532</v>
      </c>
      <c r="N3705">
        <v>7.1038888880000002</v>
      </c>
      <c r="O3705">
        <v>0</v>
      </c>
      <c r="P3705">
        <v>37</v>
      </c>
      <c r="Q3705">
        <v>0</v>
      </c>
      <c r="R3705">
        <v>8</v>
      </c>
      <c r="S3705">
        <v>0</v>
      </c>
      <c r="T3705">
        <v>10</v>
      </c>
      <c r="U3705">
        <v>0</v>
      </c>
      <c r="V3705">
        <v>0</v>
      </c>
      <c r="W3705">
        <v>0</v>
      </c>
      <c r="X3705">
        <v>89.277891559266237</v>
      </c>
      <c r="Y3705">
        <v>0</v>
      </c>
      <c r="Z3705">
        <v>41.879557698157925</v>
      </c>
      <c r="AA3705">
        <v>0</v>
      </c>
      <c r="AB3705">
        <v>51.151403908267788</v>
      </c>
      <c r="AC3705">
        <v>0</v>
      </c>
      <c r="AD3705">
        <v>0</v>
      </c>
      <c r="AE3705">
        <v>182.30885316569194</v>
      </c>
    </row>
    <row r="3706" spans="1:31" x14ac:dyDescent="0.3">
      <c r="A3706">
        <v>2717204</v>
      </c>
      <c r="B3706">
        <v>1</v>
      </c>
      <c r="C3706" t="s">
        <v>81</v>
      </c>
      <c r="D3706" t="s">
        <v>113</v>
      </c>
      <c r="E3706" t="s">
        <v>161</v>
      </c>
      <c r="F3706" t="s">
        <v>10533</v>
      </c>
      <c r="G3706" t="s">
        <v>163</v>
      </c>
      <c r="H3706" t="s">
        <v>135</v>
      </c>
      <c r="I3706" t="s">
        <v>136</v>
      </c>
      <c r="J3706" t="s">
        <v>137</v>
      </c>
      <c r="K3706" t="s">
        <v>138</v>
      </c>
      <c r="L3706" t="s">
        <v>10534</v>
      </c>
      <c r="M3706" t="s">
        <v>10535</v>
      </c>
      <c r="N3706">
        <v>3.9819444439999998</v>
      </c>
      <c r="O3706">
        <v>0</v>
      </c>
      <c r="P3706">
        <v>1</v>
      </c>
      <c r="Q3706">
        <v>0</v>
      </c>
      <c r="R3706">
        <v>11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7.5257088922175548</v>
      </c>
      <c r="AA3706">
        <v>0</v>
      </c>
      <c r="AB3706">
        <v>0</v>
      </c>
      <c r="AC3706">
        <v>0</v>
      </c>
      <c r="AD3706">
        <v>0</v>
      </c>
      <c r="AE3706">
        <v>7.5257088922175548</v>
      </c>
    </row>
    <row r="3707" spans="1:31" x14ac:dyDescent="0.3">
      <c r="A3707">
        <v>2717542</v>
      </c>
      <c r="B3707">
        <v>1</v>
      </c>
      <c r="C3707" t="s">
        <v>80</v>
      </c>
      <c r="D3707" t="s">
        <v>85</v>
      </c>
      <c r="E3707" t="s">
        <v>145</v>
      </c>
      <c r="F3707" t="s">
        <v>10536</v>
      </c>
      <c r="G3707" t="s">
        <v>158</v>
      </c>
      <c r="H3707" t="s">
        <v>135</v>
      </c>
      <c r="I3707" t="s">
        <v>136</v>
      </c>
      <c r="J3707" t="s">
        <v>137</v>
      </c>
      <c r="K3707" t="s">
        <v>138</v>
      </c>
      <c r="L3707" t="s">
        <v>10537</v>
      </c>
      <c r="M3707" t="s">
        <v>10538</v>
      </c>
      <c r="N3707">
        <v>0.80833333299999999</v>
      </c>
      <c r="O3707">
        <v>0</v>
      </c>
      <c r="P3707">
        <v>7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1.1419430291291002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1.1419430291291002</v>
      </c>
    </row>
    <row r="3708" spans="1:31" x14ac:dyDescent="0.3">
      <c r="A3708">
        <v>2717519</v>
      </c>
      <c r="B3708">
        <v>1</v>
      </c>
      <c r="C3708" t="s">
        <v>80</v>
      </c>
      <c r="D3708" t="s">
        <v>96</v>
      </c>
      <c r="E3708" t="s">
        <v>145</v>
      </c>
      <c r="F3708" t="s">
        <v>10539</v>
      </c>
      <c r="G3708" t="s">
        <v>181</v>
      </c>
      <c r="H3708" t="s">
        <v>135</v>
      </c>
      <c r="I3708" t="s">
        <v>136</v>
      </c>
      <c r="J3708" t="s">
        <v>137</v>
      </c>
      <c r="K3708" t="s">
        <v>138</v>
      </c>
      <c r="L3708" t="s">
        <v>10540</v>
      </c>
      <c r="M3708" t="s">
        <v>10541</v>
      </c>
      <c r="N3708">
        <v>2.875</v>
      </c>
      <c r="O3708">
        <v>0</v>
      </c>
      <c r="P3708">
        <v>1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</row>
    <row r="3709" spans="1:31" x14ac:dyDescent="0.3">
      <c r="A3709">
        <v>2717559</v>
      </c>
      <c r="B3709">
        <v>1</v>
      </c>
      <c r="C3709" t="s">
        <v>81</v>
      </c>
      <c r="D3709" t="s">
        <v>118</v>
      </c>
      <c r="E3709" t="s">
        <v>156</v>
      </c>
      <c r="F3709" t="s">
        <v>6450</v>
      </c>
      <c r="G3709" t="s">
        <v>152</v>
      </c>
      <c r="H3709" t="s">
        <v>153</v>
      </c>
      <c r="I3709" t="s">
        <v>136</v>
      </c>
      <c r="J3709" t="s">
        <v>137</v>
      </c>
      <c r="K3709" t="s">
        <v>138</v>
      </c>
      <c r="L3709" t="s">
        <v>10542</v>
      </c>
      <c r="M3709" t="s">
        <v>10543</v>
      </c>
      <c r="N3709">
        <v>0.28833333300000002</v>
      </c>
      <c r="O3709">
        <v>2</v>
      </c>
      <c r="P3709">
        <v>2843</v>
      </c>
      <c r="Q3709">
        <v>15</v>
      </c>
      <c r="R3709">
        <v>79</v>
      </c>
      <c r="S3709">
        <v>22</v>
      </c>
      <c r="T3709">
        <v>333</v>
      </c>
      <c r="U3709">
        <v>4</v>
      </c>
      <c r="V3709">
        <v>1</v>
      </c>
      <c r="W3709">
        <v>0.25517202944813999</v>
      </c>
      <c r="X3709">
        <v>144.63363927468714</v>
      </c>
      <c r="Y3709">
        <v>1.7220612937125501</v>
      </c>
      <c r="Z3709">
        <v>7.4726112622811129</v>
      </c>
      <c r="AA3709">
        <v>70.629847557156239</v>
      </c>
      <c r="AB3709">
        <v>65.625557205116422</v>
      </c>
      <c r="AC3709">
        <v>320.40065471446343</v>
      </c>
      <c r="AD3709">
        <v>2.5955115250255156</v>
      </c>
      <c r="AE3709">
        <v>613.33505486189051</v>
      </c>
    </row>
    <row r="3710" spans="1:31" x14ac:dyDescent="0.3">
      <c r="A3710">
        <v>2717310</v>
      </c>
      <c r="B3710">
        <v>1</v>
      </c>
      <c r="C3710" t="s">
        <v>80</v>
      </c>
      <c r="D3710" t="s">
        <v>101</v>
      </c>
      <c r="E3710" t="s">
        <v>161</v>
      </c>
      <c r="F3710" t="s">
        <v>10544</v>
      </c>
      <c r="G3710" t="s">
        <v>170</v>
      </c>
      <c r="H3710" t="s">
        <v>135</v>
      </c>
      <c r="I3710" t="s">
        <v>136</v>
      </c>
      <c r="J3710" t="s">
        <v>137</v>
      </c>
      <c r="K3710" t="s">
        <v>138</v>
      </c>
      <c r="L3710" t="s">
        <v>10545</v>
      </c>
      <c r="M3710" t="s">
        <v>10546</v>
      </c>
      <c r="N3710">
        <v>0.406388888</v>
      </c>
      <c r="O3710">
        <v>0</v>
      </c>
      <c r="P3710">
        <v>113</v>
      </c>
      <c r="Q3710">
        <v>0</v>
      </c>
      <c r="R3710">
        <v>1</v>
      </c>
      <c r="S3710">
        <v>0</v>
      </c>
      <c r="T3710">
        <v>15</v>
      </c>
      <c r="U3710">
        <v>0</v>
      </c>
      <c r="V3710">
        <v>0</v>
      </c>
      <c r="W3710">
        <v>0</v>
      </c>
      <c r="X3710">
        <v>10.252095394083604</v>
      </c>
      <c r="Y3710">
        <v>0</v>
      </c>
      <c r="Z3710">
        <v>7.9961270993099999E-3</v>
      </c>
      <c r="AA3710">
        <v>0</v>
      </c>
      <c r="AB3710">
        <v>2.6194364891681303</v>
      </c>
      <c r="AC3710">
        <v>0</v>
      </c>
      <c r="AD3710">
        <v>0</v>
      </c>
      <c r="AE3710">
        <v>12.879528010351043</v>
      </c>
    </row>
    <row r="3711" spans="1:31" x14ac:dyDescent="0.3">
      <c r="A3711">
        <v>2717459</v>
      </c>
      <c r="B3711">
        <v>1</v>
      </c>
      <c r="C3711" t="s">
        <v>80</v>
      </c>
      <c r="D3711" t="s">
        <v>84</v>
      </c>
      <c r="E3711" t="s">
        <v>150</v>
      </c>
      <c r="F3711" t="s">
        <v>10547</v>
      </c>
      <c r="G3711" t="s">
        <v>300</v>
      </c>
      <c r="H3711" t="s">
        <v>153</v>
      </c>
      <c r="I3711" t="s">
        <v>136</v>
      </c>
      <c r="J3711" t="s">
        <v>137</v>
      </c>
      <c r="K3711" t="s">
        <v>210</v>
      </c>
      <c r="L3711" t="s">
        <v>10548</v>
      </c>
      <c r="M3711" t="s">
        <v>10549</v>
      </c>
      <c r="N3711">
        <v>3.77</v>
      </c>
      <c r="O3711">
        <v>0</v>
      </c>
      <c r="P3711">
        <v>6883</v>
      </c>
      <c r="Q3711">
        <v>0</v>
      </c>
      <c r="R3711">
        <v>0</v>
      </c>
      <c r="S3711">
        <v>0</v>
      </c>
      <c r="T3711">
        <v>730</v>
      </c>
      <c r="U3711">
        <v>0</v>
      </c>
      <c r="V3711">
        <v>0</v>
      </c>
      <c r="W3711">
        <v>0</v>
      </c>
      <c r="X3711">
        <v>4600.0086089961897</v>
      </c>
      <c r="Y3711">
        <v>0</v>
      </c>
      <c r="Z3711">
        <v>0</v>
      </c>
      <c r="AA3711">
        <v>0</v>
      </c>
      <c r="AB3711">
        <v>2179.0667410755668</v>
      </c>
      <c r="AC3711">
        <v>0</v>
      </c>
      <c r="AD3711">
        <v>0</v>
      </c>
      <c r="AE3711">
        <v>6779.0753500717565</v>
      </c>
    </row>
    <row r="3712" spans="1:31" x14ac:dyDescent="0.3">
      <c r="A3712">
        <v>2717121</v>
      </c>
      <c r="B3712">
        <v>1</v>
      </c>
      <c r="C3712" t="s">
        <v>80</v>
      </c>
      <c r="D3712" t="s">
        <v>93</v>
      </c>
      <c r="E3712" t="s">
        <v>150</v>
      </c>
      <c r="F3712" t="s">
        <v>8376</v>
      </c>
      <c r="G3712" t="s">
        <v>209</v>
      </c>
      <c r="H3712" t="s">
        <v>153</v>
      </c>
      <c r="I3712" t="s">
        <v>136</v>
      </c>
      <c r="J3712" t="s">
        <v>137</v>
      </c>
      <c r="K3712" t="s">
        <v>210</v>
      </c>
      <c r="L3712" t="s">
        <v>10550</v>
      </c>
      <c r="M3712" t="s">
        <v>10551</v>
      </c>
      <c r="N3712">
        <v>7.636111111</v>
      </c>
      <c r="O3712">
        <v>0</v>
      </c>
      <c r="P3712">
        <v>586</v>
      </c>
      <c r="Q3712">
        <v>2</v>
      </c>
      <c r="R3712">
        <v>130</v>
      </c>
      <c r="S3712">
        <v>7</v>
      </c>
      <c r="T3712">
        <v>113</v>
      </c>
      <c r="U3712">
        <v>0</v>
      </c>
      <c r="V3712">
        <v>0</v>
      </c>
      <c r="W3712">
        <v>0</v>
      </c>
      <c r="X3712">
        <v>605.67536237186425</v>
      </c>
      <c r="Y3712">
        <v>98.868830521321044</v>
      </c>
      <c r="Z3712">
        <v>506.00512933724372</v>
      </c>
      <c r="AA3712">
        <v>197.69969111291309</v>
      </c>
      <c r="AB3712">
        <v>657.2009357311855</v>
      </c>
      <c r="AC3712">
        <v>0</v>
      </c>
      <c r="AD3712">
        <v>0</v>
      </c>
      <c r="AE3712">
        <v>2065.4499490745275</v>
      </c>
    </row>
    <row r="3713" spans="1:31" x14ac:dyDescent="0.3">
      <c r="A3713">
        <v>2717104</v>
      </c>
      <c r="B3713">
        <v>1</v>
      </c>
      <c r="C3713" t="s">
        <v>80</v>
      </c>
      <c r="D3713" t="s">
        <v>107</v>
      </c>
      <c r="E3713" t="s">
        <v>200</v>
      </c>
      <c r="F3713" t="s">
        <v>10552</v>
      </c>
      <c r="G3713" t="s">
        <v>163</v>
      </c>
      <c r="H3713" t="s">
        <v>135</v>
      </c>
      <c r="I3713" t="s">
        <v>136</v>
      </c>
      <c r="J3713" t="s">
        <v>137</v>
      </c>
      <c r="K3713" t="s">
        <v>138</v>
      </c>
      <c r="L3713" t="s">
        <v>10553</v>
      </c>
      <c r="M3713" t="s">
        <v>10554</v>
      </c>
      <c r="N3713">
        <v>2.4649999999999999</v>
      </c>
      <c r="O3713">
        <v>0</v>
      </c>
      <c r="P3713">
        <v>92</v>
      </c>
      <c r="Q3713">
        <v>0</v>
      </c>
      <c r="R3713">
        <v>0</v>
      </c>
      <c r="S3713">
        <v>0</v>
      </c>
      <c r="T3713">
        <v>3</v>
      </c>
      <c r="U3713">
        <v>0</v>
      </c>
      <c r="V3713">
        <v>0</v>
      </c>
      <c r="W3713">
        <v>0</v>
      </c>
      <c r="X3713">
        <v>36.811157532912389</v>
      </c>
      <c r="Y3713">
        <v>0</v>
      </c>
      <c r="Z3713">
        <v>0</v>
      </c>
      <c r="AA3713">
        <v>0</v>
      </c>
      <c r="AB3713">
        <v>0.35988558658845998</v>
      </c>
      <c r="AC3713">
        <v>0</v>
      </c>
      <c r="AD3713">
        <v>0</v>
      </c>
      <c r="AE3713">
        <v>37.171043119500851</v>
      </c>
    </row>
    <row r="3714" spans="1:31" x14ac:dyDescent="0.3">
      <c r="A3714">
        <v>2717619</v>
      </c>
      <c r="B3714">
        <v>1</v>
      </c>
      <c r="C3714" t="s">
        <v>81</v>
      </c>
      <c r="D3714" t="s">
        <v>127</v>
      </c>
      <c r="E3714" t="s">
        <v>156</v>
      </c>
      <c r="F3714" t="s">
        <v>10555</v>
      </c>
      <c r="G3714" t="s">
        <v>152</v>
      </c>
      <c r="H3714" t="s">
        <v>153</v>
      </c>
      <c r="I3714" t="s">
        <v>136</v>
      </c>
      <c r="J3714" t="s">
        <v>137</v>
      </c>
      <c r="K3714" t="s">
        <v>138</v>
      </c>
      <c r="L3714" t="s">
        <v>10556</v>
      </c>
      <c r="M3714" t="s">
        <v>10557</v>
      </c>
      <c r="N3714">
        <v>0.53555555499999996</v>
      </c>
      <c r="O3714">
        <v>0</v>
      </c>
      <c r="P3714">
        <v>407</v>
      </c>
      <c r="Q3714">
        <v>8</v>
      </c>
      <c r="R3714">
        <v>18</v>
      </c>
      <c r="S3714">
        <v>1</v>
      </c>
      <c r="T3714">
        <v>70</v>
      </c>
      <c r="U3714">
        <v>0</v>
      </c>
      <c r="V3714">
        <v>0</v>
      </c>
      <c r="W3714">
        <v>0</v>
      </c>
      <c r="X3714">
        <v>57.150005346907975</v>
      </c>
      <c r="Y3714">
        <v>0.5860658703199999</v>
      </c>
      <c r="Z3714">
        <v>0.94262078613912015</v>
      </c>
      <c r="AA3714">
        <v>1.7679169371396135</v>
      </c>
      <c r="AB3714">
        <v>25.201285905411471</v>
      </c>
      <c r="AC3714">
        <v>0</v>
      </c>
      <c r="AD3714">
        <v>0</v>
      </c>
      <c r="AE3714">
        <v>85.647894845918174</v>
      </c>
    </row>
    <row r="3715" spans="1:31" x14ac:dyDescent="0.3">
      <c r="A3715">
        <v>2717078</v>
      </c>
      <c r="B3715">
        <v>1</v>
      </c>
      <c r="C3715" t="s">
        <v>81</v>
      </c>
      <c r="D3715" t="s">
        <v>127</v>
      </c>
      <c r="E3715" t="s">
        <v>213</v>
      </c>
      <c r="F3715" t="s">
        <v>3425</v>
      </c>
      <c r="G3715" t="s">
        <v>152</v>
      </c>
      <c r="H3715" t="s">
        <v>153</v>
      </c>
      <c r="I3715" t="s">
        <v>136</v>
      </c>
      <c r="J3715" t="s">
        <v>137</v>
      </c>
      <c r="K3715" t="s">
        <v>138</v>
      </c>
      <c r="L3715" t="s">
        <v>10558</v>
      </c>
      <c r="M3715" t="s">
        <v>10559</v>
      </c>
      <c r="N3715">
        <v>4.6772222220000002</v>
      </c>
      <c r="O3715">
        <v>2</v>
      </c>
      <c r="P3715">
        <v>3</v>
      </c>
      <c r="Q3715">
        <v>59</v>
      </c>
      <c r="R3715">
        <v>37</v>
      </c>
      <c r="S3715">
        <v>6</v>
      </c>
      <c r="T3715">
        <v>0</v>
      </c>
      <c r="U3715">
        <v>0</v>
      </c>
      <c r="V3715">
        <v>0</v>
      </c>
      <c r="W3715">
        <v>4.2767254186991837</v>
      </c>
      <c r="X3715">
        <v>0</v>
      </c>
      <c r="Y3715">
        <v>36.045292815896666</v>
      </c>
      <c r="Z3715">
        <v>23.443301886048609</v>
      </c>
      <c r="AA3715">
        <v>4.6363972782748748</v>
      </c>
      <c r="AB3715">
        <v>0</v>
      </c>
      <c r="AC3715">
        <v>0</v>
      </c>
      <c r="AD3715">
        <v>0</v>
      </c>
      <c r="AE3715">
        <v>68.401717398919331</v>
      </c>
    </row>
    <row r="3716" spans="1:31" x14ac:dyDescent="0.3">
      <c r="A3716">
        <v>2717247</v>
      </c>
      <c r="B3716">
        <v>1</v>
      </c>
      <c r="C3716" t="s">
        <v>80</v>
      </c>
      <c r="D3716" t="s">
        <v>101</v>
      </c>
      <c r="E3716" t="s">
        <v>161</v>
      </c>
      <c r="F3716" t="s">
        <v>10560</v>
      </c>
      <c r="G3716" t="s">
        <v>170</v>
      </c>
      <c r="H3716" t="s">
        <v>135</v>
      </c>
      <c r="I3716" t="s">
        <v>136</v>
      </c>
      <c r="J3716" t="s">
        <v>137</v>
      </c>
      <c r="K3716" t="s">
        <v>138</v>
      </c>
      <c r="L3716" t="s">
        <v>10561</v>
      </c>
      <c r="M3716" t="s">
        <v>10562</v>
      </c>
      <c r="N3716">
        <v>0.67444444400000003</v>
      </c>
      <c r="O3716">
        <v>0</v>
      </c>
      <c r="P3716">
        <v>61</v>
      </c>
      <c r="Q3716">
        <v>0</v>
      </c>
      <c r="R3716">
        <v>0</v>
      </c>
      <c r="S3716">
        <v>0</v>
      </c>
      <c r="T3716">
        <v>25</v>
      </c>
      <c r="U3716">
        <v>0</v>
      </c>
      <c r="V3716">
        <v>0</v>
      </c>
      <c r="W3716">
        <v>0</v>
      </c>
      <c r="X3716">
        <v>9.8531293136553018</v>
      </c>
      <c r="Y3716">
        <v>0</v>
      </c>
      <c r="Z3716">
        <v>0</v>
      </c>
      <c r="AA3716">
        <v>0</v>
      </c>
      <c r="AB3716">
        <v>25.681107679709399</v>
      </c>
      <c r="AC3716">
        <v>0</v>
      </c>
      <c r="AD3716">
        <v>0</v>
      </c>
      <c r="AE3716">
        <v>35.534236993364701</v>
      </c>
    </row>
    <row r="3717" spans="1:31" x14ac:dyDescent="0.3">
      <c r="A3717">
        <v>2717439</v>
      </c>
      <c r="B3717">
        <v>1</v>
      </c>
      <c r="C3717" t="s">
        <v>81</v>
      </c>
      <c r="D3717" t="s">
        <v>120</v>
      </c>
      <c r="E3717" t="s">
        <v>213</v>
      </c>
      <c r="F3717" t="s">
        <v>7023</v>
      </c>
      <c r="G3717" t="s">
        <v>152</v>
      </c>
      <c r="H3717" t="s">
        <v>153</v>
      </c>
      <c r="I3717" t="s">
        <v>136</v>
      </c>
      <c r="J3717" t="s">
        <v>137</v>
      </c>
      <c r="K3717" t="s">
        <v>138</v>
      </c>
      <c r="L3717" t="s">
        <v>10563</v>
      </c>
      <c r="M3717" t="s">
        <v>10564</v>
      </c>
      <c r="N3717">
        <v>0.85138888800000001</v>
      </c>
      <c r="O3717">
        <v>0</v>
      </c>
      <c r="P3717">
        <v>525</v>
      </c>
      <c r="Q3717">
        <v>31</v>
      </c>
      <c r="R3717">
        <v>54</v>
      </c>
      <c r="S3717">
        <v>4</v>
      </c>
      <c r="T3717">
        <v>34</v>
      </c>
      <c r="U3717">
        <v>0</v>
      </c>
      <c r="V3717">
        <v>1</v>
      </c>
      <c r="W3717">
        <v>0</v>
      </c>
      <c r="X3717">
        <v>99.682795077247661</v>
      </c>
      <c r="Y3717">
        <v>67.187899570203967</v>
      </c>
      <c r="Z3717">
        <v>10.908853951700998</v>
      </c>
      <c r="AA3717">
        <v>15.463301457521602</v>
      </c>
      <c r="AB3717">
        <v>18.625864959996747</v>
      </c>
      <c r="AC3717">
        <v>0</v>
      </c>
      <c r="AD3717">
        <v>22.495314126166047</v>
      </c>
      <c r="AE3717">
        <v>234.36402914283698</v>
      </c>
    </row>
    <row r="3718" spans="1:31" x14ac:dyDescent="0.3">
      <c r="A3718">
        <v>2716998</v>
      </c>
      <c r="B3718">
        <v>1</v>
      </c>
      <c r="C3718" t="s">
        <v>81</v>
      </c>
      <c r="D3718" t="s">
        <v>118</v>
      </c>
      <c r="E3718" t="s">
        <v>156</v>
      </c>
      <c r="F3718" t="s">
        <v>10565</v>
      </c>
      <c r="G3718" t="s">
        <v>152</v>
      </c>
      <c r="H3718" t="s">
        <v>153</v>
      </c>
      <c r="I3718" t="s">
        <v>136</v>
      </c>
      <c r="J3718" t="s">
        <v>137</v>
      </c>
      <c r="K3718" t="s">
        <v>138</v>
      </c>
      <c r="L3718" t="s">
        <v>10566</v>
      </c>
      <c r="M3718" t="s">
        <v>10567</v>
      </c>
      <c r="N3718">
        <v>1.2138888880000001</v>
      </c>
      <c r="O3718">
        <v>0</v>
      </c>
      <c r="P3718">
        <v>894</v>
      </c>
      <c r="Q3718">
        <v>0</v>
      </c>
      <c r="R3718">
        <v>49</v>
      </c>
      <c r="S3718">
        <v>0</v>
      </c>
      <c r="T3718">
        <v>103</v>
      </c>
      <c r="U3718">
        <v>0</v>
      </c>
      <c r="V3718">
        <v>1</v>
      </c>
      <c r="W3718">
        <v>0</v>
      </c>
      <c r="X3718">
        <v>177.50847928643572</v>
      </c>
      <c r="Y3718">
        <v>0</v>
      </c>
      <c r="Z3718">
        <v>1.5377407769391873</v>
      </c>
      <c r="AA3718">
        <v>0</v>
      </c>
      <c r="AB3718">
        <v>92.30832830615195</v>
      </c>
      <c r="AC3718">
        <v>0</v>
      </c>
      <c r="AD3718">
        <v>61.060811465070913</v>
      </c>
      <c r="AE3718">
        <v>332.41535983459778</v>
      </c>
    </row>
    <row r="3719" spans="1:31" x14ac:dyDescent="0.3">
      <c r="A3719">
        <v>2717333</v>
      </c>
      <c r="B3719">
        <v>1</v>
      </c>
      <c r="C3719" t="s">
        <v>81</v>
      </c>
      <c r="D3719" t="s">
        <v>125</v>
      </c>
      <c r="E3719" t="s">
        <v>213</v>
      </c>
      <c r="F3719" t="s">
        <v>7564</v>
      </c>
      <c r="G3719" t="s">
        <v>152</v>
      </c>
      <c r="H3719" t="s">
        <v>153</v>
      </c>
      <c r="I3719" t="s">
        <v>136</v>
      </c>
      <c r="J3719" t="s">
        <v>137</v>
      </c>
      <c r="K3719" t="s">
        <v>138</v>
      </c>
      <c r="L3719" t="s">
        <v>10568</v>
      </c>
      <c r="M3719" t="s">
        <v>10569</v>
      </c>
      <c r="N3719">
        <v>0.98416666600000002</v>
      </c>
      <c r="O3719">
        <v>1</v>
      </c>
      <c r="P3719">
        <v>437</v>
      </c>
      <c r="Q3719">
        <v>25</v>
      </c>
      <c r="R3719">
        <v>57</v>
      </c>
      <c r="S3719">
        <v>0</v>
      </c>
      <c r="T3719">
        <v>46</v>
      </c>
      <c r="U3719">
        <v>0</v>
      </c>
      <c r="V3719">
        <v>0</v>
      </c>
      <c r="W3719">
        <v>0.17127434151416668</v>
      </c>
      <c r="X3719">
        <v>64.747093288926834</v>
      </c>
      <c r="Y3719">
        <v>28.835481826687456</v>
      </c>
      <c r="Z3719">
        <v>3.9324628590295871</v>
      </c>
      <c r="AA3719">
        <v>0</v>
      </c>
      <c r="AB3719">
        <v>33.094615769250801</v>
      </c>
      <c r="AC3719">
        <v>0</v>
      </c>
      <c r="AD3719">
        <v>0</v>
      </c>
      <c r="AE3719">
        <v>130.78092808540885</v>
      </c>
    </row>
    <row r="3720" spans="1:31" x14ac:dyDescent="0.3">
      <c r="A3720">
        <v>2717682</v>
      </c>
      <c r="B3720">
        <v>1</v>
      </c>
      <c r="C3720" t="s">
        <v>81</v>
      </c>
      <c r="D3720" t="s">
        <v>118</v>
      </c>
      <c r="E3720" t="s">
        <v>161</v>
      </c>
      <c r="F3720" t="s">
        <v>10570</v>
      </c>
      <c r="G3720" t="s">
        <v>170</v>
      </c>
      <c r="H3720" t="s">
        <v>135</v>
      </c>
      <c r="I3720" t="s">
        <v>136</v>
      </c>
      <c r="J3720" t="s">
        <v>137</v>
      </c>
      <c r="K3720" t="s">
        <v>138</v>
      </c>
      <c r="L3720" t="s">
        <v>10390</v>
      </c>
      <c r="M3720" t="s">
        <v>10571</v>
      </c>
      <c r="N3720">
        <v>0.78583333300000002</v>
      </c>
      <c r="O3720">
        <v>0</v>
      </c>
      <c r="P3720">
        <v>53</v>
      </c>
      <c r="Q3720">
        <v>0</v>
      </c>
      <c r="R3720">
        <v>0</v>
      </c>
      <c r="S3720">
        <v>0</v>
      </c>
      <c r="T3720">
        <v>11</v>
      </c>
      <c r="U3720">
        <v>0</v>
      </c>
      <c r="V3720">
        <v>0</v>
      </c>
      <c r="W3720">
        <v>0</v>
      </c>
      <c r="X3720">
        <v>7.5542338901734052</v>
      </c>
      <c r="Y3720">
        <v>0</v>
      </c>
      <c r="Z3720">
        <v>0</v>
      </c>
      <c r="AA3720">
        <v>0</v>
      </c>
      <c r="AB3720">
        <v>3.8546349312627832</v>
      </c>
      <c r="AC3720">
        <v>0</v>
      </c>
      <c r="AD3720">
        <v>0</v>
      </c>
      <c r="AE3720">
        <v>11.408868821436188</v>
      </c>
    </row>
    <row r="3721" spans="1:31" x14ac:dyDescent="0.3">
      <c r="A3721">
        <v>2717582</v>
      </c>
      <c r="B3721">
        <v>1</v>
      </c>
      <c r="C3721" t="s">
        <v>80</v>
      </c>
      <c r="D3721" t="s">
        <v>105</v>
      </c>
      <c r="E3721" t="s">
        <v>213</v>
      </c>
      <c r="F3721" t="s">
        <v>10572</v>
      </c>
      <c r="G3721" t="s">
        <v>152</v>
      </c>
      <c r="H3721" t="s">
        <v>153</v>
      </c>
      <c r="I3721" t="s">
        <v>136</v>
      </c>
      <c r="J3721" t="s">
        <v>137</v>
      </c>
      <c r="K3721" t="s">
        <v>138</v>
      </c>
      <c r="L3721" t="s">
        <v>10573</v>
      </c>
      <c r="M3721" t="s">
        <v>10574</v>
      </c>
      <c r="N3721">
        <v>0.59222222199999996</v>
      </c>
      <c r="O3721">
        <v>2</v>
      </c>
      <c r="P3721">
        <v>2641</v>
      </c>
      <c r="Q3721">
        <v>4</v>
      </c>
      <c r="R3721">
        <v>336</v>
      </c>
      <c r="S3721">
        <v>41</v>
      </c>
      <c r="T3721">
        <v>382</v>
      </c>
      <c r="U3721">
        <v>7</v>
      </c>
      <c r="V3721">
        <v>2</v>
      </c>
      <c r="W3721">
        <v>0.58526071884000008</v>
      </c>
      <c r="X3721">
        <v>341.00936080302864</v>
      </c>
      <c r="Y3721">
        <v>1.3130319139322952</v>
      </c>
      <c r="Z3721">
        <v>74.788462595532835</v>
      </c>
      <c r="AA3721">
        <v>128.08953388033186</v>
      </c>
      <c r="AB3721">
        <v>198.74496213259513</v>
      </c>
      <c r="AC3721">
        <v>164.62345912858649</v>
      </c>
      <c r="AD3721">
        <v>2.2834982368636667</v>
      </c>
      <c r="AE3721">
        <v>911.43756940971105</v>
      </c>
    </row>
    <row r="3722" spans="1:31" x14ac:dyDescent="0.3">
      <c r="A3722">
        <v>2717507</v>
      </c>
      <c r="B3722">
        <v>2</v>
      </c>
      <c r="C3722" t="s">
        <v>80</v>
      </c>
      <c r="D3722" t="s">
        <v>90</v>
      </c>
      <c r="E3722" t="s">
        <v>156</v>
      </c>
      <c r="F3722" t="s">
        <v>10575</v>
      </c>
      <c r="G3722" t="s">
        <v>158</v>
      </c>
      <c r="H3722" t="s">
        <v>153</v>
      </c>
      <c r="I3722" t="s">
        <v>136</v>
      </c>
      <c r="J3722" t="s">
        <v>3</v>
      </c>
      <c r="K3722" t="s">
        <v>138</v>
      </c>
      <c r="L3722" t="s">
        <v>10426</v>
      </c>
      <c r="M3722" t="s">
        <v>10576</v>
      </c>
      <c r="N3722">
        <v>0.75</v>
      </c>
      <c r="O3722">
        <v>0</v>
      </c>
      <c r="P3722">
        <v>1518</v>
      </c>
      <c r="Q3722">
        <v>0</v>
      </c>
      <c r="R3722">
        <v>0</v>
      </c>
      <c r="S3722">
        <v>0</v>
      </c>
      <c r="T3722">
        <v>90</v>
      </c>
      <c r="U3722">
        <v>0</v>
      </c>
      <c r="V3722">
        <v>0</v>
      </c>
      <c r="W3722">
        <v>0</v>
      </c>
      <c r="X3722">
        <v>287.17129312833674</v>
      </c>
      <c r="Y3722">
        <v>0</v>
      </c>
      <c r="Z3722">
        <v>0</v>
      </c>
      <c r="AA3722">
        <v>0</v>
      </c>
      <c r="AB3722">
        <v>22.816328433216395</v>
      </c>
      <c r="AC3722">
        <v>0</v>
      </c>
      <c r="AD3722">
        <v>0</v>
      </c>
      <c r="AE3722">
        <v>309.98762156155311</v>
      </c>
    </row>
    <row r="3723" spans="1:31" x14ac:dyDescent="0.3">
      <c r="A3723">
        <v>2717462</v>
      </c>
      <c r="B3723">
        <v>1</v>
      </c>
      <c r="C3723" t="s">
        <v>81</v>
      </c>
      <c r="D3723" t="s">
        <v>120</v>
      </c>
      <c r="E3723" t="s">
        <v>132</v>
      </c>
      <c r="F3723" t="s">
        <v>10577</v>
      </c>
      <c r="G3723" t="s">
        <v>134</v>
      </c>
      <c r="H3723" t="s">
        <v>135</v>
      </c>
      <c r="I3723" t="s">
        <v>136</v>
      </c>
      <c r="J3723" t="s">
        <v>137</v>
      </c>
      <c r="K3723" t="s">
        <v>138</v>
      </c>
      <c r="L3723" t="s">
        <v>10578</v>
      </c>
      <c r="M3723" t="s">
        <v>10579</v>
      </c>
      <c r="N3723">
        <v>0.56555555499999999</v>
      </c>
      <c r="O3723">
        <v>0</v>
      </c>
      <c r="P3723">
        <v>119</v>
      </c>
      <c r="Q3723">
        <v>0</v>
      </c>
      <c r="R3723">
        <v>9</v>
      </c>
      <c r="S3723">
        <v>0</v>
      </c>
      <c r="T3723">
        <v>11</v>
      </c>
      <c r="U3723">
        <v>0</v>
      </c>
      <c r="V3723">
        <v>0</v>
      </c>
      <c r="W3723">
        <v>0</v>
      </c>
      <c r="X3723">
        <v>18.946214754095905</v>
      </c>
      <c r="Y3723">
        <v>0</v>
      </c>
      <c r="Z3723">
        <v>2.8401283067636145</v>
      </c>
      <c r="AA3723">
        <v>0</v>
      </c>
      <c r="AB3723">
        <v>2.8462618596909817</v>
      </c>
      <c r="AC3723">
        <v>0</v>
      </c>
      <c r="AD3723">
        <v>0</v>
      </c>
      <c r="AE3723">
        <v>24.632604920550499</v>
      </c>
    </row>
    <row r="3724" spans="1:31" x14ac:dyDescent="0.3">
      <c r="A3724">
        <v>2717794</v>
      </c>
      <c r="B3724">
        <v>1</v>
      </c>
      <c r="C3724" t="s">
        <v>81</v>
      </c>
      <c r="D3724" t="s">
        <v>118</v>
      </c>
      <c r="E3724" t="s">
        <v>161</v>
      </c>
      <c r="F3724" t="s">
        <v>10580</v>
      </c>
      <c r="G3724" t="s">
        <v>170</v>
      </c>
      <c r="H3724" t="s">
        <v>135</v>
      </c>
      <c r="I3724" t="s">
        <v>136</v>
      </c>
      <c r="J3724" t="s">
        <v>137</v>
      </c>
      <c r="K3724" t="s">
        <v>138</v>
      </c>
      <c r="L3724" t="s">
        <v>10581</v>
      </c>
      <c r="M3724" t="s">
        <v>10582</v>
      </c>
      <c r="N3724">
        <v>0.57361111099999995</v>
      </c>
      <c r="O3724">
        <v>0</v>
      </c>
      <c r="P3724">
        <v>3</v>
      </c>
      <c r="Q3724">
        <v>0</v>
      </c>
      <c r="R3724">
        <v>1</v>
      </c>
      <c r="S3724">
        <v>0</v>
      </c>
      <c r="T3724">
        <v>2</v>
      </c>
      <c r="U3724">
        <v>0</v>
      </c>
      <c r="V3724">
        <v>0</v>
      </c>
      <c r="W3724">
        <v>0</v>
      </c>
      <c r="X3724">
        <v>0.29749361560171672</v>
      </c>
      <c r="Y3724">
        <v>0</v>
      </c>
      <c r="Z3724">
        <v>0</v>
      </c>
      <c r="AA3724">
        <v>0</v>
      </c>
      <c r="AB3724">
        <v>0.51223167011751669</v>
      </c>
      <c r="AC3724">
        <v>0</v>
      </c>
      <c r="AD3724">
        <v>0</v>
      </c>
      <c r="AE3724">
        <v>0.80972528571923341</v>
      </c>
    </row>
    <row r="3725" spans="1:31" x14ac:dyDescent="0.3">
      <c r="A3725">
        <v>2717259</v>
      </c>
      <c r="B3725">
        <v>1</v>
      </c>
      <c r="C3725" t="s">
        <v>81</v>
      </c>
      <c r="D3725" t="s">
        <v>128</v>
      </c>
      <c r="E3725" t="s">
        <v>132</v>
      </c>
      <c r="F3725" t="s">
        <v>10583</v>
      </c>
      <c r="G3725" t="s">
        <v>134</v>
      </c>
      <c r="H3725" t="s">
        <v>135</v>
      </c>
      <c r="I3725" t="s">
        <v>136</v>
      </c>
      <c r="J3725" t="s">
        <v>137</v>
      </c>
      <c r="K3725" t="s">
        <v>138</v>
      </c>
      <c r="L3725" t="s">
        <v>10584</v>
      </c>
      <c r="M3725" t="s">
        <v>10585</v>
      </c>
      <c r="N3725">
        <v>5.9022222219999998</v>
      </c>
      <c r="O3725">
        <v>0</v>
      </c>
      <c r="P3725">
        <v>166</v>
      </c>
      <c r="Q3725">
        <v>0</v>
      </c>
      <c r="R3725">
        <v>0</v>
      </c>
      <c r="S3725">
        <v>0</v>
      </c>
      <c r="T3725">
        <v>16</v>
      </c>
      <c r="U3725">
        <v>0</v>
      </c>
      <c r="V3725">
        <v>0</v>
      </c>
      <c r="W3725">
        <v>0</v>
      </c>
      <c r="X3725">
        <v>111.07309774470062</v>
      </c>
      <c r="Y3725">
        <v>0</v>
      </c>
      <c r="Z3725">
        <v>0</v>
      </c>
      <c r="AA3725">
        <v>0</v>
      </c>
      <c r="AB3725">
        <v>19.895614084368617</v>
      </c>
      <c r="AC3725">
        <v>0</v>
      </c>
      <c r="AD3725">
        <v>0</v>
      </c>
      <c r="AE3725">
        <v>130.96871182906924</v>
      </c>
    </row>
    <row r="3726" spans="1:31" x14ac:dyDescent="0.3">
      <c r="A3726">
        <v>2717107</v>
      </c>
      <c r="B3726">
        <v>1</v>
      </c>
      <c r="C3726" t="s">
        <v>81</v>
      </c>
      <c r="D3726" t="s">
        <v>117</v>
      </c>
      <c r="E3726" t="s">
        <v>156</v>
      </c>
      <c r="F3726" t="s">
        <v>9018</v>
      </c>
      <c r="G3726" t="s">
        <v>185</v>
      </c>
      <c r="H3726" t="s">
        <v>153</v>
      </c>
      <c r="I3726" t="s">
        <v>136</v>
      </c>
      <c r="J3726" t="s">
        <v>137</v>
      </c>
      <c r="K3726" t="s">
        <v>138</v>
      </c>
      <c r="L3726" t="s">
        <v>10586</v>
      </c>
      <c r="M3726" t="s">
        <v>10587</v>
      </c>
      <c r="N3726">
        <v>0.95694444400000001</v>
      </c>
      <c r="O3726">
        <v>0</v>
      </c>
      <c r="P3726">
        <v>4</v>
      </c>
      <c r="Q3726">
        <v>0</v>
      </c>
      <c r="R3726">
        <v>0</v>
      </c>
      <c r="S3726">
        <v>0</v>
      </c>
      <c r="T3726">
        <v>1</v>
      </c>
      <c r="U3726">
        <v>1</v>
      </c>
      <c r="V3726">
        <v>0</v>
      </c>
      <c r="W3726">
        <v>0</v>
      </c>
      <c r="X3726">
        <v>0.11609590247085499</v>
      </c>
      <c r="Y3726">
        <v>0</v>
      </c>
      <c r="Z3726">
        <v>0</v>
      </c>
      <c r="AA3726">
        <v>0</v>
      </c>
      <c r="AB3726">
        <v>0</v>
      </c>
      <c r="AC3726">
        <v>461.82574216956851</v>
      </c>
      <c r="AD3726">
        <v>0</v>
      </c>
      <c r="AE3726">
        <v>461.94183807203939</v>
      </c>
    </row>
    <row r="3727" spans="1:31" x14ac:dyDescent="0.3">
      <c r="A3727">
        <v>2717316</v>
      </c>
      <c r="B3727">
        <v>1</v>
      </c>
      <c r="C3727" t="s">
        <v>80</v>
      </c>
      <c r="D3727" t="s">
        <v>82</v>
      </c>
      <c r="E3727" t="s">
        <v>145</v>
      </c>
      <c r="F3727" t="s">
        <v>10588</v>
      </c>
      <c r="G3727" t="s">
        <v>230</v>
      </c>
      <c r="H3727" t="s">
        <v>135</v>
      </c>
      <c r="I3727" t="s">
        <v>136</v>
      </c>
      <c r="J3727" t="s">
        <v>137</v>
      </c>
      <c r="K3727" t="s">
        <v>138</v>
      </c>
      <c r="L3727" t="s">
        <v>10589</v>
      </c>
      <c r="M3727" t="s">
        <v>10590</v>
      </c>
      <c r="N3727">
        <v>2.3152777769999999</v>
      </c>
      <c r="O3727">
        <v>0</v>
      </c>
      <c r="P3727">
        <v>1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0.28413814121729997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0.28413814121729997</v>
      </c>
    </row>
    <row r="3728" spans="1:31" x14ac:dyDescent="0.3">
      <c r="A3728">
        <v>2717563</v>
      </c>
      <c r="B3728">
        <v>2</v>
      </c>
      <c r="C3728" t="s">
        <v>80</v>
      </c>
      <c r="D3728" t="s">
        <v>84</v>
      </c>
      <c r="E3728" t="s">
        <v>156</v>
      </c>
      <c r="F3728" t="s">
        <v>10591</v>
      </c>
      <c r="G3728" t="s">
        <v>152</v>
      </c>
      <c r="H3728" t="s">
        <v>153</v>
      </c>
      <c r="I3728" t="s">
        <v>136</v>
      </c>
      <c r="J3728" t="s">
        <v>137</v>
      </c>
      <c r="K3728" t="s">
        <v>138</v>
      </c>
      <c r="L3728" t="s">
        <v>10592</v>
      </c>
      <c r="M3728" t="s">
        <v>10593</v>
      </c>
      <c r="N3728">
        <v>2.1638888879999998</v>
      </c>
      <c r="O3728">
        <v>0</v>
      </c>
      <c r="P3728">
        <v>4307</v>
      </c>
      <c r="Q3728">
        <v>0</v>
      </c>
      <c r="R3728">
        <v>0</v>
      </c>
      <c r="S3728">
        <v>0</v>
      </c>
      <c r="T3728">
        <v>269</v>
      </c>
      <c r="U3728">
        <v>0</v>
      </c>
      <c r="V3728">
        <v>0</v>
      </c>
      <c r="W3728">
        <v>0</v>
      </c>
      <c r="X3728">
        <v>1877.9453219263783</v>
      </c>
      <c r="Y3728">
        <v>0</v>
      </c>
      <c r="Z3728">
        <v>0</v>
      </c>
      <c r="AA3728">
        <v>0</v>
      </c>
      <c r="AB3728">
        <v>377.81890684077865</v>
      </c>
      <c r="AC3728">
        <v>0</v>
      </c>
      <c r="AD3728">
        <v>0</v>
      </c>
      <c r="AE3728">
        <v>2255.764228767157</v>
      </c>
    </row>
    <row r="3729" spans="1:31" x14ac:dyDescent="0.3">
      <c r="A3729">
        <v>2717113</v>
      </c>
      <c r="B3729">
        <v>1</v>
      </c>
      <c r="C3729" t="s">
        <v>80</v>
      </c>
      <c r="D3729" t="s">
        <v>110</v>
      </c>
      <c r="E3729" t="s">
        <v>145</v>
      </c>
      <c r="F3729" t="s">
        <v>9517</v>
      </c>
      <c r="G3729" t="s">
        <v>181</v>
      </c>
      <c r="H3729" t="s">
        <v>135</v>
      </c>
      <c r="I3729" t="s">
        <v>136</v>
      </c>
      <c r="J3729" t="s">
        <v>137</v>
      </c>
      <c r="K3729" t="s">
        <v>138</v>
      </c>
      <c r="L3729" t="s">
        <v>10594</v>
      </c>
      <c r="M3729" t="s">
        <v>10595</v>
      </c>
      <c r="N3729">
        <v>4.9877777769999998</v>
      </c>
      <c r="O3729">
        <v>0</v>
      </c>
      <c r="P3729">
        <v>5</v>
      </c>
      <c r="Q3729">
        <v>0</v>
      </c>
      <c r="R3729">
        <v>0</v>
      </c>
      <c r="S3729">
        <v>0</v>
      </c>
      <c r="T3729">
        <v>4</v>
      </c>
      <c r="U3729">
        <v>0</v>
      </c>
      <c r="V3729">
        <v>0</v>
      </c>
      <c r="W3729">
        <v>0</v>
      </c>
      <c r="X3729">
        <v>4.6137408382145511</v>
      </c>
      <c r="Y3729">
        <v>0</v>
      </c>
      <c r="Z3729">
        <v>0</v>
      </c>
      <c r="AA3729">
        <v>0</v>
      </c>
      <c r="AB3729">
        <v>19.796113030270089</v>
      </c>
      <c r="AC3729">
        <v>0</v>
      </c>
      <c r="AD3729">
        <v>0</v>
      </c>
      <c r="AE3729">
        <v>24.409853868484639</v>
      </c>
    </row>
    <row r="3730" spans="1:31" x14ac:dyDescent="0.3">
      <c r="A3730">
        <v>2717359</v>
      </c>
      <c r="B3730">
        <v>1</v>
      </c>
      <c r="C3730" t="s">
        <v>80</v>
      </c>
      <c r="D3730" t="s">
        <v>104</v>
      </c>
      <c r="E3730" t="s">
        <v>145</v>
      </c>
      <c r="F3730" t="s">
        <v>10596</v>
      </c>
      <c r="G3730" t="s">
        <v>230</v>
      </c>
      <c r="H3730" t="s">
        <v>135</v>
      </c>
      <c r="I3730" t="s">
        <v>136</v>
      </c>
      <c r="J3730" t="s">
        <v>137</v>
      </c>
      <c r="K3730" t="s">
        <v>138</v>
      </c>
      <c r="L3730" t="s">
        <v>10597</v>
      </c>
      <c r="M3730" t="s">
        <v>10598</v>
      </c>
      <c r="N3730">
        <v>1.4544444439999999</v>
      </c>
      <c r="O3730">
        <v>0</v>
      </c>
      <c r="P3730">
        <v>1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0.2719796217264967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0.2719796217264967</v>
      </c>
    </row>
    <row r="3731" spans="1:31" x14ac:dyDescent="0.3">
      <c r="A3731">
        <v>2716967</v>
      </c>
      <c r="B3731">
        <v>1</v>
      </c>
      <c r="C3731" t="s">
        <v>81</v>
      </c>
      <c r="D3731" t="s">
        <v>119</v>
      </c>
      <c r="E3731" t="s">
        <v>213</v>
      </c>
      <c r="F3731" t="s">
        <v>9474</v>
      </c>
      <c r="G3731" t="s">
        <v>152</v>
      </c>
      <c r="H3731" t="s">
        <v>153</v>
      </c>
      <c r="I3731" t="s">
        <v>136</v>
      </c>
      <c r="J3731" t="s">
        <v>137</v>
      </c>
      <c r="K3731" t="s">
        <v>138</v>
      </c>
      <c r="L3731" t="s">
        <v>10443</v>
      </c>
      <c r="M3731" t="s">
        <v>10599</v>
      </c>
      <c r="N3731">
        <v>0.51611111099999996</v>
      </c>
      <c r="O3731">
        <v>2</v>
      </c>
      <c r="P3731">
        <v>1009</v>
      </c>
      <c r="Q3731">
        <v>58</v>
      </c>
      <c r="R3731">
        <v>67</v>
      </c>
      <c r="S3731">
        <v>3</v>
      </c>
      <c r="T3731">
        <v>66</v>
      </c>
      <c r="U3731">
        <v>0</v>
      </c>
      <c r="V3731">
        <v>0</v>
      </c>
      <c r="W3731">
        <v>0.17641263770333332</v>
      </c>
      <c r="X3731">
        <v>73.642876620559917</v>
      </c>
      <c r="Y3731">
        <v>16.263571375952118</v>
      </c>
      <c r="Z3731">
        <v>6.6541832746529144</v>
      </c>
      <c r="AA3731">
        <v>4.9237901774555688</v>
      </c>
      <c r="AB3731">
        <v>7.4511549240026058</v>
      </c>
      <c r="AC3731">
        <v>0</v>
      </c>
      <c r="AD3731">
        <v>0</v>
      </c>
      <c r="AE3731">
        <v>109.11198901032645</v>
      </c>
    </row>
    <row r="3732" spans="1:31" x14ac:dyDescent="0.3">
      <c r="A3732">
        <v>2717213</v>
      </c>
      <c r="B3732">
        <v>1</v>
      </c>
      <c r="C3732" t="s">
        <v>81</v>
      </c>
      <c r="D3732" t="s">
        <v>118</v>
      </c>
      <c r="E3732" t="s">
        <v>132</v>
      </c>
      <c r="F3732" t="s">
        <v>10600</v>
      </c>
      <c r="G3732" t="s">
        <v>209</v>
      </c>
      <c r="H3732" t="s">
        <v>135</v>
      </c>
      <c r="I3732" t="s">
        <v>136</v>
      </c>
      <c r="J3732" t="s">
        <v>137</v>
      </c>
      <c r="K3732" t="s">
        <v>210</v>
      </c>
      <c r="L3732" t="s">
        <v>10601</v>
      </c>
      <c r="M3732" t="s">
        <v>10602</v>
      </c>
      <c r="N3732">
        <v>6.8283333329999998</v>
      </c>
      <c r="O3732">
        <v>0</v>
      </c>
      <c r="P3732">
        <v>14</v>
      </c>
      <c r="Q3732">
        <v>0</v>
      </c>
      <c r="R3732">
        <v>3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10.373433293159456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10.373433293159456</v>
      </c>
    </row>
    <row r="3733" spans="1:31" x14ac:dyDescent="0.3">
      <c r="A3733">
        <v>2717528</v>
      </c>
      <c r="B3733">
        <v>1</v>
      </c>
      <c r="C3733" t="s">
        <v>81</v>
      </c>
      <c r="D3733" t="s">
        <v>128</v>
      </c>
      <c r="E3733" t="s">
        <v>150</v>
      </c>
      <c r="F3733" t="s">
        <v>10603</v>
      </c>
      <c r="G3733" t="s">
        <v>152</v>
      </c>
      <c r="H3733" t="s">
        <v>153</v>
      </c>
      <c r="I3733" t="s">
        <v>136</v>
      </c>
      <c r="J3733" t="s">
        <v>137</v>
      </c>
      <c r="K3733" t="s">
        <v>138</v>
      </c>
      <c r="L3733" t="s">
        <v>10604</v>
      </c>
      <c r="M3733" t="s">
        <v>10605</v>
      </c>
      <c r="N3733">
        <v>0.73444444399999997</v>
      </c>
      <c r="O3733">
        <v>0</v>
      </c>
      <c r="P3733">
        <v>0</v>
      </c>
      <c r="Q3733">
        <v>0</v>
      </c>
      <c r="R3733">
        <v>0</v>
      </c>
      <c r="S3733">
        <v>2</v>
      </c>
      <c r="T3733">
        <v>325</v>
      </c>
      <c r="U3733">
        <v>0</v>
      </c>
      <c r="V3733">
        <v>4</v>
      </c>
      <c r="W3733">
        <v>0</v>
      </c>
      <c r="X3733">
        <v>0</v>
      </c>
      <c r="Y3733">
        <v>0</v>
      </c>
      <c r="Z3733">
        <v>0</v>
      </c>
      <c r="AA3733">
        <v>9.0743781997133457</v>
      </c>
      <c r="AB3733">
        <v>151.34597253998507</v>
      </c>
      <c r="AC3733">
        <v>0</v>
      </c>
      <c r="AD3733">
        <v>227.16161749587559</v>
      </c>
      <c r="AE3733">
        <v>387.58196823557398</v>
      </c>
    </row>
    <row r="3734" spans="1:31" x14ac:dyDescent="0.3">
      <c r="A3734">
        <v>2717193</v>
      </c>
      <c r="B3734">
        <v>1</v>
      </c>
      <c r="C3734" t="s">
        <v>80</v>
      </c>
      <c r="D3734" t="s">
        <v>82</v>
      </c>
      <c r="E3734" t="s">
        <v>145</v>
      </c>
      <c r="F3734" t="s">
        <v>10606</v>
      </c>
      <c r="G3734" t="s">
        <v>147</v>
      </c>
      <c r="H3734" t="s">
        <v>135</v>
      </c>
      <c r="I3734" t="s">
        <v>136</v>
      </c>
      <c r="J3734" t="s">
        <v>137</v>
      </c>
      <c r="K3734" t="s">
        <v>138</v>
      </c>
      <c r="L3734" t="s">
        <v>10607</v>
      </c>
      <c r="M3734" t="s">
        <v>10608</v>
      </c>
      <c r="N3734">
        <v>1.2322222220000001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1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0.5525803378026084</v>
      </c>
      <c r="AC3734">
        <v>0</v>
      </c>
      <c r="AD3734">
        <v>0</v>
      </c>
      <c r="AE3734">
        <v>0.5525803378026084</v>
      </c>
    </row>
    <row r="3735" spans="1:31" x14ac:dyDescent="0.3">
      <c r="A3735">
        <v>2717150</v>
      </c>
      <c r="B3735">
        <v>1</v>
      </c>
      <c r="C3735" t="s">
        <v>80</v>
      </c>
      <c r="D3735" t="s">
        <v>94</v>
      </c>
      <c r="E3735" t="s">
        <v>156</v>
      </c>
      <c r="F3735" t="s">
        <v>10609</v>
      </c>
      <c r="G3735" t="s">
        <v>185</v>
      </c>
      <c r="H3735" t="s">
        <v>153</v>
      </c>
      <c r="I3735" t="s">
        <v>136</v>
      </c>
      <c r="J3735" t="s">
        <v>137</v>
      </c>
      <c r="K3735" t="s">
        <v>138</v>
      </c>
      <c r="L3735" t="s">
        <v>10610</v>
      </c>
      <c r="M3735" t="s">
        <v>10611</v>
      </c>
      <c r="N3735">
        <v>2.7838888879999999</v>
      </c>
      <c r="O3735">
        <v>1</v>
      </c>
      <c r="P3735">
        <v>131</v>
      </c>
      <c r="Q3735">
        <v>12</v>
      </c>
      <c r="R3735">
        <v>3</v>
      </c>
      <c r="S3735">
        <v>7</v>
      </c>
      <c r="T3735">
        <v>10</v>
      </c>
      <c r="U3735">
        <v>4</v>
      </c>
      <c r="V3735">
        <v>0</v>
      </c>
      <c r="W3735">
        <v>0.51020235110750001</v>
      </c>
      <c r="X3735">
        <v>57.452395720346594</v>
      </c>
      <c r="Y3735">
        <v>20.923066431714446</v>
      </c>
      <c r="Z3735">
        <v>2.4209969296120377</v>
      </c>
      <c r="AA3735">
        <v>55.595458035356195</v>
      </c>
      <c r="AB3735">
        <v>7.5519479935364311</v>
      </c>
      <c r="AC3735">
        <v>572.13205307951534</v>
      </c>
      <c r="AD3735">
        <v>0</v>
      </c>
      <c r="AE3735">
        <v>716.58612054118851</v>
      </c>
    </row>
    <row r="3736" spans="1:31" x14ac:dyDescent="0.3">
      <c r="A3736">
        <v>2717571</v>
      </c>
      <c r="B3736">
        <v>1</v>
      </c>
      <c r="C3736" t="s">
        <v>80</v>
      </c>
      <c r="D3736" t="s">
        <v>83</v>
      </c>
      <c r="E3736" t="s">
        <v>145</v>
      </c>
      <c r="F3736" t="s">
        <v>10612</v>
      </c>
      <c r="G3736" t="s">
        <v>230</v>
      </c>
      <c r="H3736" t="s">
        <v>135</v>
      </c>
      <c r="I3736" t="s">
        <v>136</v>
      </c>
      <c r="J3736" t="s">
        <v>137</v>
      </c>
      <c r="K3736" t="s">
        <v>138</v>
      </c>
      <c r="L3736" t="s">
        <v>10613</v>
      </c>
      <c r="M3736" t="s">
        <v>10614</v>
      </c>
      <c r="N3736">
        <v>4.295555555</v>
      </c>
      <c r="O3736">
        <v>0</v>
      </c>
      <c r="P3736">
        <v>2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1.33045225853039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1.33045225853039</v>
      </c>
    </row>
    <row r="3737" spans="1:31" x14ac:dyDescent="0.3">
      <c r="A3737">
        <v>2717050</v>
      </c>
      <c r="B3737">
        <v>1</v>
      </c>
      <c r="C3737" t="s">
        <v>81</v>
      </c>
      <c r="D3737" t="s">
        <v>120</v>
      </c>
      <c r="E3737" t="s">
        <v>213</v>
      </c>
      <c r="F3737" t="s">
        <v>10615</v>
      </c>
      <c r="G3737" t="s">
        <v>152</v>
      </c>
      <c r="H3737" t="s">
        <v>153</v>
      </c>
      <c r="I3737" t="s">
        <v>136</v>
      </c>
      <c r="J3737" t="s">
        <v>137</v>
      </c>
      <c r="K3737" t="s">
        <v>138</v>
      </c>
      <c r="L3737" t="s">
        <v>10616</v>
      </c>
      <c r="M3737" t="s">
        <v>10617</v>
      </c>
      <c r="N3737">
        <v>0.99694444400000004</v>
      </c>
      <c r="O3737">
        <v>1</v>
      </c>
      <c r="P3737">
        <v>587</v>
      </c>
      <c r="Q3737">
        <v>49</v>
      </c>
      <c r="R3737">
        <v>11</v>
      </c>
      <c r="S3737">
        <v>2</v>
      </c>
      <c r="T3737">
        <v>84</v>
      </c>
      <c r="U3737">
        <v>0</v>
      </c>
      <c r="V3737">
        <v>0</v>
      </c>
      <c r="W3737">
        <v>0.18958323017166664</v>
      </c>
      <c r="X3737">
        <v>108.06257538746299</v>
      </c>
      <c r="Y3737">
        <v>7.5518459989273259</v>
      </c>
      <c r="Z3737">
        <v>1.2649836470122466</v>
      </c>
      <c r="AA3737">
        <v>27.408072902799255</v>
      </c>
      <c r="AB3737">
        <v>43.581736933072179</v>
      </c>
      <c r="AC3737">
        <v>0</v>
      </c>
      <c r="AD3737">
        <v>0</v>
      </c>
      <c r="AE3737">
        <v>188.05879809944565</v>
      </c>
    </row>
    <row r="3738" spans="1:31" x14ac:dyDescent="0.3">
      <c r="A3738">
        <v>2717548</v>
      </c>
      <c r="B3738">
        <v>1</v>
      </c>
      <c r="C3738" t="s">
        <v>80</v>
      </c>
      <c r="D3738" t="s">
        <v>106</v>
      </c>
      <c r="E3738" t="s">
        <v>161</v>
      </c>
      <c r="F3738" t="s">
        <v>10618</v>
      </c>
      <c r="G3738" t="s">
        <v>163</v>
      </c>
      <c r="H3738" t="s">
        <v>135</v>
      </c>
      <c r="I3738" t="s">
        <v>136</v>
      </c>
      <c r="J3738" t="s">
        <v>137</v>
      </c>
      <c r="K3738" t="s">
        <v>138</v>
      </c>
      <c r="L3738" t="s">
        <v>10619</v>
      </c>
      <c r="M3738" t="s">
        <v>10620</v>
      </c>
      <c r="N3738">
        <v>0.89777777700000005</v>
      </c>
      <c r="O3738">
        <v>0</v>
      </c>
      <c r="P3738">
        <v>3</v>
      </c>
      <c r="Q3738">
        <v>0</v>
      </c>
      <c r="R3738">
        <v>3</v>
      </c>
      <c r="S3738">
        <v>0</v>
      </c>
      <c r="T3738">
        <v>2</v>
      </c>
      <c r="U3738">
        <v>0</v>
      </c>
      <c r="V3738">
        <v>0</v>
      </c>
      <c r="W3738">
        <v>0</v>
      </c>
      <c r="X3738">
        <v>0.23868504018855835</v>
      </c>
      <c r="Y3738">
        <v>0</v>
      </c>
      <c r="Z3738">
        <v>2.3962014384227794</v>
      </c>
      <c r="AA3738">
        <v>0</v>
      </c>
      <c r="AB3738">
        <v>0.1312816982859</v>
      </c>
      <c r="AC3738">
        <v>0</v>
      </c>
      <c r="AD3738">
        <v>0</v>
      </c>
      <c r="AE3738">
        <v>2.7661681768972382</v>
      </c>
    </row>
    <row r="3739" spans="1:31" x14ac:dyDescent="0.3">
      <c r="A3739">
        <v>2717714</v>
      </c>
      <c r="B3739">
        <v>1</v>
      </c>
      <c r="C3739" t="s">
        <v>81</v>
      </c>
      <c r="D3739" t="s">
        <v>122</v>
      </c>
      <c r="E3739" t="s">
        <v>132</v>
      </c>
      <c r="F3739" t="s">
        <v>10206</v>
      </c>
      <c r="G3739" t="s">
        <v>134</v>
      </c>
      <c r="H3739" t="s">
        <v>135</v>
      </c>
      <c r="I3739" t="s">
        <v>136</v>
      </c>
      <c r="J3739" t="s">
        <v>137</v>
      </c>
      <c r="K3739" t="s">
        <v>138</v>
      </c>
      <c r="L3739" t="s">
        <v>10621</v>
      </c>
      <c r="M3739" t="s">
        <v>10622</v>
      </c>
      <c r="N3739">
        <v>0.59083333299999996</v>
      </c>
      <c r="O3739">
        <v>0</v>
      </c>
      <c r="P3739">
        <v>189</v>
      </c>
      <c r="Q3739">
        <v>0</v>
      </c>
      <c r="R3739">
        <v>2</v>
      </c>
      <c r="S3739">
        <v>0</v>
      </c>
      <c r="T3739">
        <v>9</v>
      </c>
      <c r="U3739">
        <v>0</v>
      </c>
      <c r="V3739">
        <v>0</v>
      </c>
      <c r="W3739">
        <v>0</v>
      </c>
      <c r="X3739">
        <v>21.878264285806246</v>
      </c>
      <c r="Y3739">
        <v>0</v>
      </c>
      <c r="Z3739">
        <v>0.48577857124938667</v>
      </c>
      <c r="AA3739">
        <v>0</v>
      </c>
      <c r="AB3739">
        <v>1.0784028502340408</v>
      </c>
      <c r="AC3739">
        <v>0</v>
      </c>
      <c r="AD3739">
        <v>0</v>
      </c>
      <c r="AE3739">
        <v>23.442445707289675</v>
      </c>
    </row>
    <row r="3740" spans="1:31" x14ac:dyDescent="0.3">
      <c r="A3740">
        <v>2717236</v>
      </c>
      <c r="B3740">
        <v>1</v>
      </c>
      <c r="C3740" t="s">
        <v>80</v>
      </c>
      <c r="D3740" t="s">
        <v>97</v>
      </c>
      <c r="E3740" t="s">
        <v>145</v>
      </c>
      <c r="F3740" t="s">
        <v>10623</v>
      </c>
      <c r="G3740" t="s">
        <v>181</v>
      </c>
      <c r="H3740" t="s">
        <v>135</v>
      </c>
      <c r="I3740" t="s">
        <v>136</v>
      </c>
      <c r="J3740" t="s">
        <v>137</v>
      </c>
      <c r="K3740" t="s">
        <v>138</v>
      </c>
      <c r="L3740" t="s">
        <v>10624</v>
      </c>
      <c r="M3740" t="s">
        <v>10625</v>
      </c>
      <c r="N3740">
        <v>4.795833333</v>
      </c>
      <c r="O3740">
        <v>0</v>
      </c>
      <c r="P3740">
        <v>1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1.9178898862499998E-4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1.9178898862499998E-4</v>
      </c>
    </row>
    <row r="3741" spans="1:31" x14ac:dyDescent="0.3">
      <c r="A3741">
        <v>2717130</v>
      </c>
      <c r="B3741">
        <v>1</v>
      </c>
      <c r="C3741" t="s">
        <v>80</v>
      </c>
      <c r="D3741" t="s">
        <v>94</v>
      </c>
      <c r="E3741" t="s">
        <v>145</v>
      </c>
      <c r="F3741" t="s">
        <v>10626</v>
      </c>
      <c r="G3741" t="s">
        <v>181</v>
      </c>
      <c r="H3741" t="s">
        <v>135</v>
      </c>
      <c r="I3741" t="s">
        <v>136</v>
      </c>
      <c r="J3741" t="s">
        <v>137</v>
      </c>
      <c r="K3741" t="s">
        <v>138</v>
      </c>
      <c r="L3741" t="s">
        <v>10627</v>
      </c>
      <c r="M3741" t="s">
        <v>10628</v>
      </c>
      <c r="N3741">
        <v>5.8272222219999996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1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</row>
    <row r="3742" spans="1:31" x14ac:dyDescent="0.3">
      <c r="A3742">
        <v>2717093</v>
      </c>
      <c r="B3742">
        <v>1</v>
      </c>
      <c r="C3742" t="s">
        <v>80</v>
      </c>
      <c r="D3742" t="s">
        <v>99</v>
      </c>
      <c r="E3742" t="s">
        <v>145</v>
      </c>
      <c r="F3742" t="s">
        <v>10629</v>
      </c>
      <c r="G3742" t="s">
        <v>147</v>
      </c>
      <c r="H3742" t="s">
        <v>135</v>
      </c>
      <c r="I3742" t="s">
        <v>136</v>
      </c>
      <c r="J3742" t="s">
        <v>137</v>
      </c>
      <c r="K3742" t="s">
        <v>138</v>
      </c>
      <c r="L3742" t="s">
        <v>10630</v>
      </c>
      <c r="M3742" t="s">
        <v>10631</v>
      </c>
      <c r="N3742">
        <v>1.281666666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1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2.0346664332450004</v>
      </c>
      <c r="AC3742">
        <v>0</v>
      </c>
      <c r="AD3742">
        <v>0</v>
      </c>
      <c r="AE3742">
        <v>2.0346664332450004</v>
      </c>
    </row>
    <row r="3743" spans="1:31" x14ac:dyDescent="0.3">
      <c r="A3743">
        <v>2717628</v>
      </c>
      <c r="B3743">
        <v>1</v>
      </c>
      <c r="C3743" t="s">
        <v>80</v>
      </c>
      <c r="D3743" t="s">
        <v>103</v>
      </c>
      <c r="E3743" t="s">
        <v>145</v>
      </c>
      <c r="F3743" t="s">
        <v>10632</v>
      </c>
      <c r="G3743" t="s">
        <v>230</v>
      </c>
      <c r="H3743" t="s">
        <v>135</v>
      </c>
      <c r="I3743" t="s">
        <v>136</v>
      </c>
      <c r="J3743" t="s">
        <v>137</v>
      </c>
      <c r="K3743" t="s">
        <v>138</v>
      </c>
      <c r="L3743" t="s">
        <v>10633</v>
      </c>
      <c r="M3743" t="s">
        <v>10634</v>
      </c>
      <c r="N3743">
        <v>1.8663888879999999</v>
      </c>
      <c r="O3743">
        <v>0</v>
      </c>
      <c r="P3743">
        <v>4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1.1203091970741668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1.1203091970741668</v>
      </c>
    </row>
    <row r="3744" spans="1:31" x14ac:dyDescent="0.3">
      <c r="A3744">
        <v>2717342</v>
      </c>
      <c r="B3744">
        <v>1</v>
      </c>
      <c r="C3744" t="s">
        <v>81</v>
      </c>
      <c r="D3744" t="s">
        <v>112</v>
      </c>
      <c r="E3744" t="s">
        <v>161</v>
      </c>
      <c r="F3744" t="s">
        <v>10635</v>
      </c>
      <c r="G3744" t="s">
        <v>393</v>
      </c>
      <c r="H3744" t="s">
        <v>135</v>
      </c>
      <c r="I3744" t="s">
        <v>136</v>
      </c>
      <c r="J3744" t="s">
        <v>137</v>
      </c>
      <c r="K3744" t="s">
        <v>138</v>
      </c>
      <c r="L3744" t="s">
        <v>10636</v>
      </c>
      <c r="M3744" t="s">
        <v>10637</v>
      </c>
      <c r="N3744">
        <v>2.1949999999999998</v>
      </c>
      <c r="O3744">
        <v>0</v>
      </c>
      <c r="P3744">
        <v>2</v>
      </c>
      <c r="Q3744">
        <v>0</v>
      </c>
      <c r="R3744">
        <v>3</v>
      </c>
      <c r="S3744">
        <v>0</v>
      </c>
      <c r="T3744">
        <v>6</v>
      </c>
      <c r="U3744">
        <v>0</v>
      </c>
      <c r="V3744">
        <v>0</v>
      </c>
      <c r="W3744">
        <v>0</v>
      </c>
      <c r="X3744">
        <v>0.81337448101833332</v>
      </c>
      <c r="Y3744">
        <v>0</v>
      </c>
      <c r="Z3744">
        <v>0</v>
      </c>
      <c r="AA3744">
        <v>0</v>
      </c>
      <c r="AB3744">
        <v>18.146464606636311</v>
      </c>
      <c r="AC3744">
        <v>0</v>
      </c>
      <c r="AD3744">
        <v>0</v>
      </c>
      <c r="AE3744">
        <v>18.959839087654643</v>
      </c>
    </row>
    <row r="3745" spans="1:31" x14ac:dyDescent="0.3">
      <c r="A3745">
        <v>2717777</v>
      </c>
      <c r="B3745">
        <v>1</v>
      </c>
      <c r="C3745" t="s">
        <v>80</v>
      </c>
      <c r="D3745" t="s">
        <v>100</v>
      </c>
      <c r="E3745" t="s">
        <v>150</v>
      </c>
      <c r="F3745" t="s">
        <v>9477</v>
      </c>
      <c r="G3745" t="s">
        <v>170</v>
      </c>
      <c r="H3745" t="s">
        <v>153</v>
      </c>
      <c r="I3745" t="s">
        <v>136</v>
      </c>
      <c r="J3745" t="s">
        <v>137</v>
      </c>
      <c r="K3745" t="s">
        <v>138</v>
      </c>
      <c r="L3745" t="s">
        <v>10638</v>
      </c>
      <c r="M3745" t="s">
        <v>10639</v>
      </c>
      <c r="N3745">
        <v>1.1316666660000001</v>
      </c>
      <c r="O3745">
        <v>1</v>
      </c>
      <c r="P3745">
        <v>1570</v>
      </c>
      <c r="Q3745">
        <v>17</v>
      </c>
      <c r="R3745">
        <v>462</v>
      </c>
      <c r="S3745">
        <v>14</v>
      </c>
      <c r="T3745">
        <v>316</v>
      </c>
      <c r="U3745">
        <v>0</v>
      </c>
      <c r="V3745">
        <v>1</v>
      </c>
      <c r="W3745">
        <v>0.75687787065306011</v>
      </c>
      <c r="X3745">
        <v>369.7479612109708</v>
      </c>
      <c r="Y3745">
        <v>80.444356293737954</v>
      </c>
      <c r="Z3745">
        <v>217.29066730368163</v>
      </c>
      <c r="AA3745">
        <v>87.145846461333832</v>
      </c>
      <c r="AB3745">
        <v>122.12728559583323</v>
      </c>
      <c r="AC3745">
        <v>0</v>
      </c>
      <c r="AD3745">
        <v>1.1913932080778</v>
      </c>
      <c r="AE3745">
        <v>878.70438794428821</v>
      </c>
    </row>
    <row r="3746" spans="1:31" x14ac:dyDescent="0.3">
      <c r="A3746">
        <v>2717336</v>
      </c>
      <c r="B3746">
        <v>1</v>
      </c>
      <c r="C3746" t="s">
        <v>80</v>
      </c>
      <c r="D3746" t="s">
        <v>84</v>
      </c>
      <c r="E3746" t="s">
        <v>145</v>
      </c>
      <c r="F3746" t="s">
        <v>10640</v>
      </c>
      <c r="G3746" t="s">
        <v>230</v>
      </c>
      <c r="H3746" t="s">
        <v>135</v>
      </c>
      <c r="I3746" t="s">
        <v>136</v>
      </c>
      <c r="J3746" t="s">
        <v>137</v>
      </c>
      <c r="K3746" t="s">
        <v>138</v>
      </c>
      <c r="L3746" t="s">
        <v>10641</v>
      </c>
      <c r="M3746" t="s">
        <v>10642</v>
      </c>
      <c r="N3746">
        <v>2.7977777769999999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1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4.2535013518883336</v>
      </c>
      <c r="AC3746">
        <v>0</v>
      </c>
      <c r="AD3746">
        <v>0</v>
      </c>
      <c r="AE3746">
        <v>4.2535013518883336</v>
      </c>
    </row>
    <row r="3747" spans="1:31" x14ac:dyDescent="0.3">
      <c r="A3747">
        <v>2717087</v>
      </c>
      <c r="B3747">
        <v>1</v>
      </c>
      <c r="C3747" t="s">
        <v>80</v>
      </c>
      <c r="D3747" t="s">
        <v>87</v>
      </c>
      <c r="E3747" t="s">
        <v>132</v>
      </c>
      <c r="F3747" t="s">
        <v>10643</v>
      </c>
      <c r="G3747" t="s">
        <v>209</v>
      </c>
      <c r="H3747" t="s">
        <v>135</v>
      </c>
      <c r="I3747" t="s">
        <v>136</v>
      </c>
      <c r="J3747" t="s">
        <v>137</v>
      </c>
      <c r="K3747" t="s">
        <v>210</v>
      </c>
      <c r="L3747" t="s">
        <v>10644</v>
      </c>
      <c r="M3747" t="s">
        <v>10645</v>
      </c>
      <c r="N3747">
        <v>1.0233333330000001</v>
      </c>
      <c r="O3747">
        <v>0</v>
      </c>
      <c r="P3747">
        <v>581</v>
      </c>
      <c r="Q3747">
        <v>0</v>
      </c>
      <c r="R3747">
        <v>0</v>
      </c>
      <c r="S3747">
        <v>0</v>
      </c>
      <c r="T3747">
        <v>24</v>
      </c>
      <c r="U3747">
        <v>0</v>
      </c>
      <c r="V3747">
        <v>0</v>
      </c>
      <c r="W3747">
        <v>0</v>
      </c>
      <c r="X3747">
        <v>155.43831297563548</v>
      </c>
      <c r="Y3747">
        <v>0</v>
      </c>
      <c r="Z3747">
        <v>0</v>
      </c>
      <c r="AA3747">
        <v>0</v>
      </c>
      <c r="AB3747">
        <v>57.136062686667955</v>
      </c>
      <c r="AC3747">
        <v>0</v>
      </c>
      <c r="AD3747">
        <v>0</v>
      </c>
      <c r="AE3747">
        <v>212.57437566230345</v>
      </c>
    </row>
    <row r="3748" spans="1:31" x14ac:dyDescent="0.3">
      <c r="A3748">
        <v>2717634</v>
      </c>
      <c r="B3748">
        <v>1</v>
      </c>
      <c r="C3748" t="s">
        <v>80</v>
      </c>
      <c r="D3748" t="s">
        <v>82</v>
      </c>
      <c r="E3748" t="s">
        <v>145</v>
      </c>
      <c r="F3748" t="s">
        <v>10646</v>
      </c>
      <c r="G3748" t="s">
        <v>181</v>
      </c>
      <c r="H3748" t="s">
        <v>135</v>
      </c>
      <c r="I3748" t="s">
        <v>136</v>
      </c>
      <c r="J3748" t="s">
        <v>137</v>
      </c>
      <c r="K3748" t="s">
        <v>138</v>
      </c>
      <c r="L3748" t="s">
        <v>10647</v>
      </c>
      <c r="M3748" t="s">
        <v>10648</v>
      </c>
      <c r="N3748">
        <v>1.1116666660000001</v>
      </c>
      <c r="O3748">
        <v>0</v>
      </c>
      <c r="P3748">
        <v>3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0.84324270461699158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0.84324270461699158</v>
      </c>
    </row>
    <row r="3749" spans="1:31" x14ac:dyDescent="0.3">
      <c r="A3749">
        <v>2716947</v>
      </c>
      <c r="B3749">
        <v>1</v>
      </c>
      <c r="C3749" t="s">
        <v>80</v>
      </c>
      <c r="D3749" t="s">
        <v>82</v>
      </c>
      <c r="E3749" t="s">
        <v>145</v>
      </c>
      <c r="F3749" t="s">
        <v>10649</v>
      </c>
      <c r="G3749" t="s">
        <v>181</v>
      </c>
      <c r="H3749" t="s">
        <v>135</v>
      </c>
      <c r="I3749" t="s">
        <v>136</v>
      </c>
      <c r="J3749" t="s">
        <v>137</v>
      </c>
      <c r="K3749" t="s">
        <v>138</v>
      </c>
      <c r="L3749" t="s">
        <v>10650</v>
      </c>
      <c r="M3749" t="s">
        <v>10651</v>
      </c>
      <c r="N3749">
        <v>4.5327777769999997</v>
      </c>
      <c r="O3749">
        <v>0</v>
      </c>
      <c r="P3749">
        <v>1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1.6239087002166601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1.6239087002166601</v>
      </c>
    </row>
    <row r="3750" spans="1:31" x14ac:dyDescent="0.3">
      <c r="A3750">
        <v>2717542</v>
      </c>
      <c r="B3750">
        <v>2</v>
      </c>
      <c r="C3750" t="s">
        <v>80</v>
      </c>
      <c r="D3750" t="s">
        <v>85</v>
      </c>
      <c r="E3750" t="s">
        <v>161</v>
      </c>
      <c r="F3750" t="s">
        <v>10652</v>
      </c>
      <c r="G3750" t="s">
        <v>158</v>
      </c>
      <c r="H3750" t="s">
        <v>135</v>
      </c>
      <c r="I3750" t="s">
        <v>136</v>
      </c>
      <c r="J3750" t="s">
        <v>137</v>
      </c>
      <c r="K3750" t="s">
        <v>138</v>
      </c>
      <c r="L3750" t="s">
        <v>10538</v>
      </c>
      <c r="M3750" t="s">
        <v>10653</v>
      </c>
      <c r="N3750">
        <v>0.51749999999999996</v>
      </c>
      <c r="O3750">
        <v>0</v>
      </c>
      <c r="P3750">
        <v>160</v>
      </c>
      <c r="Q3750">
        <v>0</v>
      </c>
      <c r="R3750">
        <v>0</v>
      </c>
      <c r="S3750">
        <v>0</v>
      </c>
      <c r="T3750">
        <v>34</v>
      </c>
      <c r="U3750">
        <v>0</v>
      </c>
      <c r="V3750">
        <v>0</v>
      </c>
      <c r="W3750">
        <v>0</v>
      </c>
      <c r="X3750">
        <v>18.783203175954949</v>
      </c>
      <c r="Y3750">
        <v>0</v>
      </c>
      <c r="Z3750">
        <v>0</v>
      </c>
      <c r="AA3750">
        <v>0</v>
      </c>
      <c r="AB3750">
        <v>39.323811167372874</v>
      </c>
      <c r="AC3750">
        <v>0</v>
      </c>
      <c r="AD3750">
        <v>0</v>
      </c>
      <c r="AE3750">
        <v>58.107014343327819</v>
      </c>
    </row>
    <row r="3751" spans="1:31" x14ac:dyDescent="0.3">
      <c r="A3751">
        <v>2717797</v>
      </c>
      <c r="B3751">
        <v>1</v>
      </c>
      <c r="C3751" t="s">
        <v>80</v>
      </c>
      <c r="D3751" t="s">
        <v>82</v>
      </c>
      <c r="E3751" t="s">
        <v>161</v>
      </c>
      <c r="F3751" t="s">
        <v>10654</v>
      </c>
      <c r="G3751" t="s">
        <v>393</v>
      </c>
      <c r="H3751" t="s">
        <v>135</v>
      </c>
      <c r="I3751" t="s">
        <v>136</v>
      </c>
      <c r="J3751" t="s">
        <v>137</v>
      </c>
      <c r="K3751" t="s">
        <v>138</v>
      </c>
      <c r="L3751" t="s">
        <v>10655</v>
      </c>
      <c r="M3751" t="s">
        <v>10656</v>
      </c>
      <c r="N3751">
        <v>3.0394444439999999</v>
      </c>
      <c r="O3751">
        <v>0</v>
      </c>
      <c r="P3751">
        <v>139</v>
      </c>
      <c r="Q3751">
        <v>0</v>
      </c>
      <c r="R3751">
        <v>0</v>
      </c>
      <c r="S3751">
        <v>0</v>
      </c>
      <c r="T3751">
        <v>4</v>
      </c>
      <c r="U3751">
        <v>0</v>
      </c>
      <c r="V3751">
        <v>0</v>
      </c>
      <c r="W3751">
        <v>0</v>
      </c>
      <c r="X3751">
        <v>94.274953572423058</v>
      </c>
      <c r="Y3751">
        <v>0</v>
      </c>
      <c r="Z3751">
        <v>0</v>
      </c>
      <c r="AA3751">
        <v>0</v>
      </c>
      <c r="AB3751">
        <v>0.95999439195339353</v>
      </c>
      <c r="AC3751">
        <v>0</v>
      </c>
      <c r="AD3751">
        <v>0</v>
      </c>
      <c r="AE3751">
        <v>95.234947964376445</v>
      </c>
    </row>
    <row r="3752" spans="1:31" x14ac:dyDescent="0.3">
      <c r="A3752">
        <v>2717133</v>
      </c>
      <c r="B3752">
        <v>1</v>
      </c>
      <c r="C3752" t="s">
        <v>80</v>
      </c>
      <c r="D3752" t="s">
        <v>97</v>
      </c>
      <c r="E3752" t="s">
        <v>156</v>
      </c>
      <c r="F3752" t="s">
        <v>10657</v>
      </c>
      <c r="G3752" t="s">
        <v>170</v>
      </c>
      <c r="H3752" t="s">
        <v>153</v>
      </c>
      <c r="I3752" t="s">
        <v>136</v>
      </c>
      <c r="J3752" t="s">
        <v>137</v>
      </c>
      <c r="K3752" t="s">
        <v>138</v>
      </c>
      <c r="L3752" t="s">
        <v>10658</v>
      </c>
      <c r="M3752" t="s">
        <v>10659</v>
      </c>
      <c r="N3752">
        <v>1.433888888</v>
      </c>
      <c r="O3752">
        <v>0</v>
      </c>
      <c r="P3752">
        <v>17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4.3319038938278265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4.3319038938278265</v>
      </c>
    </row>
    <row r="3753" spans="1:31" x14ac:dyDescent="0.3">
      <c r="A3753">
        <v>2717273</v>
      </c>
      <c r="B3753">
        <v>1</v>
      </c>
      <c r="C3753" t="s">
        <v>80</v>
      </c>
      <c r="D3753" t="s">
        <v>90</v>
      </c>
      <c r="E3753" t="s">
        <v>145</v>
      </c>
      <c r="F3753" t="s">
        <v>10660</v>
      </c>
      <c r="G3753" t="s">
        <v>230</v>
      </c>
      <c r="H3753" t="s">
        <v>135</v>
      </c>
      <c r="I3753" t="s">
        <v>136</v>
      </c>
      <c r="J3753" t="s">
        <v>137</v>
      </c>
      <c r="K3753" t="s">
        <v>138</v>
      </c>
      <c r="L3753" t="s">
        <v>10661</v>
      </c>
      <c r="M3753" t="s">
        <v>10662</v>
      </c>
      <c r="N3753">
        <v>6.2541666659999997</v>
      </c>
      <c r="O3753">
        <v>0</v>
      </c>
      <c r="P3753">
        <v>5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4.0717592632022255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4.0717592632022255</v>
      </c>
    </row>
    <row r="3754" spans="1:31" x14ac:dyDescent="0.3">
      <c r="A3754">
        <v>2717651</v>
      </c>
      <c r="B3754">
        <v>1</v>
      </c>
      <c r="C3754" t="s">
        <v>80</v>
      </c>
      <c r="D3754" t="s">
        <v>96</v>
      </c>
      <c r="E3754" t="s">
        <v>161</v>
      </c>
      <c r="F3754" t="s">
        <v>10663</v>
      </c>
      <c r="G3754" t="s">
        <v>163</v>
      </c>
      <c r="H3754" t="s">
        <v>135</v>
      </c>
      <c r="I3754" t="s">
        <v>136</v>
      </c>
      <c r="J3754" t="s">
        <v>137</v>
      </c>
      <c r="K3754" t="s">
        <v>138</v>
      </c>
      <c r="L3754" t="s">
        <v>10664</v>
      </c>
      <c r="M3754" t="s">
        <v>10665</v>
      </c>
      <c r="N3754">
        <v>2.2994444440000001</v>
      </c>
      <c r="O3754">
        <v>0</v>
      </c>
      <c r="P3754">
        <v>20</v>
      </c>
      <c r="Q3754">
        <v>0</v>
      </c>
      <c r="R3754">
        <v>0</v>
      </c>
      <c r="S3754">
        <v>0</v>
      </c>
      <c r="T3754">
        <v>2</v>
      </c>
      <c r="U3754">
        <v>0</v>
      </c>
      <c r="V3754">
        <v>0</v>
      </c>
      <c r="W3754">
        <v>0</v>
      </c>
      <c r="X3754">
        <v>38.08826330034811</v>
      </c>
      <c r="Y3754">
        <v>0</v>
      </c>
      <c r="Z3754">
        <v>0</v>
      </c>
      <c r="AA3754">
        <v>0</v>
      </c>
      <c r="AB3754">
        <v>2.3339592584139304</v>
      </c>
      <c r="AC3754">
        <v>0</v>
      </c>
      <c r="AD3754">
        <v>0</v>
      </c>
      <c r="AE3754">
        <v>40.422222558762044</v>
      </c>
    </row>
    <row r="3755" spans="1:31" x14ac:dyDescent="0.3">
      <c r="A3755">
        <v>2717319</v>
      </c>
      <c r="B3755">
        <v>1</v>
      </c>
      <c r="C3755" t="s">
        <v>80</v>
      </c>
      <c r="D3755" t="s">
        <v>82</v>
      </c>
      <c r="E3755" t="s">
        <v>145</v>
      </c>
      <c r="F3755" t="s">
        <v>10666</v>
      </c>
      <c r="G3755" t="s">
        <v>1479</v>
      </c>
      <c r="H3755" t="s">
        <v>135</v>
      </c>
      <c r="I3755" t="s">
        <v>136</v>
      </c>
      <c r="J3755" t="s">
        <v>137</v>
      </c>
      <c r="K3755" t="s">
        <v>138</v>
      </c>
      <c r="L3755" t="s">
        <v>10667</v>
      </c>
      <c r="M3755" t="s">
        <v>10344</v>
      </c>
      <c r="N3755">
        <v>4.5141666660000004</v>
      </c>
      <c r="O3755">
        <v>0</v>
      </c>
      <c r="P3755">
        <v>1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0.25768418693881501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0.25768418693881501</v>
      </c>
    </row>
    <row r="3756" spans="1:31" x14ac:dyDescent="0.3">
      <c r="A3756">
        <v>2717402</v>
      </c>
      <c r="B3756">
        <v>1</v>
      </c>
      <c r="C3756" t="s">
        <v>81</v>
      </c>
      <c r="D3756" t="s">
        <v>113</v>
      </c>
      <c r="E3756" t="s">
        <v>145</v>
      </c>
      <c r="F3756" t="s">
        <v>10668</v>
      </c>
      <c r="G3756" t="s">
        <v>230</v>
      </c>
      <c r="H3756" t="s">
        <v>135</v>
      </c>
      <c r="I3756" t="s">
        <v>136</v>
      </c>
      <c r="J3756" t="s">
        <v>137</v>
      </c>
      <c r="K3756" t="s">
        <v>138</v>
      </c>
      <c r="L3756" t="s">
        <v>10669</v>
      </c>
      <c r="M3756" t="s">
        <v>10670</v>
      </c>
      <c r="N3756">
        <v>2.4055555549999998</v>
      </c>
      <c r="O3756">
        <v>0</v>
      </c>
      <c r="P3756">
        <v>1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</row>
    <row r="3757" spans="1:31" x14ac:dyDescent="0.3">
      <c r="A3757">
        <v>2716964</v>
      </c>
      <c r="B3757">
        <v>1</v>
      </c>
      <c r="C3757" t="s">
        <v>80</v>
      </c>
      <c r="D3757" t="s">
        <v>84</v>
      </c>
      <c r="E3757" t="s">
        <v>161</v>
      </c>
      <c r="F3757" t="s">
        <v>10671</v>
      </c>
      <c r="G3757" t="s">
        <v>163</v>
      </c>
      <c r="H3757" t="s">
        <v>135</v>
      </c>
      <c r="I3757" t="s">
        <v>136</v>
      </c>
      <c r="J3757" t="s">
        <v>137</v>
      </c>
      <c r="K3757" t="s">
        <v>138</v>
      </c>
      <c r="L3757" t="s">
        <v>10672</v>
      </c>
      <c r="M3757" t="s">
        <v>10673</v>
      </c>
      <c r="N3757">
        <v>3.8644444440000001</v>
      </c>
      <c r="O3757">
        <v>0</v>
      </c>
      <c r="P3757">
        <v>77</v>
      </c>
      <c r="Q3757">
        <v>0</v>
      </c>
      <c r="R3757">
        <v>0</v>
      </c>
      <c r="S3757">
        <v>0</v>
      </c>
      <c r="T3757">
        <v>6</v>
      </c>
      <c r="U3757">
        <v>0</v>
      </c>
      <c r="V3757">
        <v>0</v>
      </c>
      <c r="W3757">
        <v>0</v>
      </c>
      <c r="X3757">
        <v>59.247624923811628</v>
      </c>
      <c r="Y3757">
        <v>0</v>
      </c>
      <c r="Z3757">
        <v>0</v>
      </c>
      <c r="AA3757">
        <v>0</v>
      </c>
      <c r="AB3757">
        <v>8.2061058628945229</v>
      </c>
      <c r="AC3757">
        <v>0</v>
      </c>
      <c r="AD3757">
        <v>0</v>
      </c>
      <c r="AE3757">
        <v>67.453730786706146</v>
      </c>
    </row>
    <row r="3758" spans="1:31" x14ac:dyDescent="0.3">
      <c r="A3758">
        <v>2717711</v>
      </c>
      <c r="B3758">
        <v>1</v>
      </c>
      <c r="C3758" t="s">
        <v>80</v>
      </c>
      <c r="D3758" t="s">
        <v>107</v>
      </c>
      <c r="E3758" t="s">
        <v>161</v>
      </c>
      <c r="F3758" t="s">
        <v>10674</v>
      </c>
      <c r="G3758" t="s">
        <v>724</v>
      </c>
      <c r="H3758" t="s">
        <v>135</v>
      </c>
      <c r="I3758" t="s">
        <v>136</v>
      </c>
      <c r="J3758" t="s">
        <v>137</v>
      </c>
      <c r="K3758" t="s">
        <v>138</v>
      </c>
      <c r="L3758" t="s">
        <v>10675</v>
      </c>
      <c r="M3758" t="s">
        <v>10676</v>
      </c>
      <c r="N3758">
        <v>3.4488888879999999</v>
      </c>
      <c r="O3758">
        <v>0</v>
      </c>
      <c r="P3758">
        <v>47</v>
      </c>
      <c r="Q3758">
        <v>0</v>
      </c>
      <c r="R3758">
        <v>0</v>
      </c>
      <c r="S3758">
        <v>0</v>
      </c>
      <c r="T3758">
        <v>8</v>
      </c>
      <c r="U3758">
        <v>0</v>
      </c>
      <c r="V3758">
        <v>0</v>
      </c>
      <c r="W3758">
        <v>0</v>
      </c>
      <c r="X3758">
        <v>23.460553834795856</v>
      </c>
      <c r="Y3758">
        <v>0</v>
      </c>
      <c r="Z3758">
        <v>0</v>
      </c>
      <c r="AA3758">
        <v>0</v>
      </c>
      <c r="AB3758">
        <v>4.4683968788159989</v>
      </c>
      <c r="AC3758">
        <v>0</v>
      </c>
      <c r="AD3758">
        <v>0</v>
      </c>
      <c r="AE3758">
        <v>27.928950713611854</v>
      </c>
    </row>
    <row r="3759" spans="1:31" x14ac:dyDescent="0.3">
      <c r="A3759">
        <v>2717196</v>
      </c>
      <c r="B3759">
        <v>1</v>
      </c>
      <c r="C3759" t="s">
        <v>80</v>
      </c>
      <c r="D3759" t="s">
        <v>95</v>
      </c>
      <c r="E3759" t="s">
        <v>213</v>
      </c>
      <c r="F3759" t="s">
        <v>6248</v>
      </c>
      <c r="G3759" t="s">
        <v>1613</v>
      </c>
      <c r="H3759" t="s">
        <v>153</v>
      </c>
      <c r="I3759" t="s">
        <v>136</v>
      </c>
      <c r="J3759" t="s">
        <v>137</v>
      </c>
      <c r="K3759" t="s">
        <v>210</v>
      </c>
      <c r="L3759" t="s">
        <v>10677</v>
      </c>
      <c r="M3759" t="s">
        <v>10678</v>
      </c>
      <c r="N3759">
        <v>0.26944444400000001</v>
      </c>
      <c r="O3759">
        <v>1</v>
      </c>
      <c r="P3759">
        <v>196</v>
      </c>
      <c r="Q3759">
        <v>0</v>
      </c>
      <c r="R3759">
        <v>2</v>
      </c>
      <c r="S3759">
        <v>18</v>
      </c>
      <c r="T3759">
        <v>19</v>
      </c>
      <c r="U3759">
        <v>2</v>
      </c>
      <c r="V3759">
        <v>0</v>
      </c>
      <c r="W3759">
        <v>9.7814786487899999E-2</v>
      </c>
      <c r="X3759">
        <v>5.8321994602484928</v>
      </c>
      <c r="Y3759">
        <v>0</v>
      </c>
      <c r="Z3759">
        <v>3.5884073215125004E-2</v>
      </c>
      <c r="AA3759">
        <v>7.5807456988442592</v>
      </c>
      <c r="AB3759">
        <v>3.4825637066937087</v>
      </c>
      <c r="AC3759">
        <v>54.032444630750547</v>
      </c>
      <c r="AD3759">
        <v>0</v>
      </c>
      <c r="AE3759">
        <v>71.061652356240032</v>
      </c>
    </row>
    <row r="3760" spans="1:31" x14ac:dyDescent="0.3">
      <c r="A3760">
        <v>2717525</v>
      </c>
      <c r="B3760">
        <v>1</v>
      </c>
      <c r="C3760" t="s">
        <v>80</v>
      </c>
      <c r="D3760" t="s">
        <v>100</v>
      </c>
      <c r="E3760" t="s">
        <v>213</v>
      </c>
      <c r="F3760" t="s">
        <v>9226</v>
      </c>
      <c r="G3760" t="s">
        <v>152</v>
      </c>
      <c r="H3760" t="s">
        <v>153</v>
      </c>
      <c r="I3760" t="s">
        <v>136</v>
      </c>
      <c r="J3760" t="s">
        <v>137</v>
      </c>
      <c r="K3760" t="s">
        <v>138</v>
      </c>
      <c r="L3760" t="s">
        <v>10679</v>
      </c>
      <c r="M3760" t="s">
        <v>10472</v>
      </c>
      <c r="N3760">
        <v>0.87444444399999999</v>
      </c>
      <c r="O3760">
        <v>0</v>
      </c>
      <c r="P3760">
        <v>377</v>
      </c>
      <c r="Q3760">
        <v>9</v>
      </c>
      <c r="R3760">
        <v>32</v>
      </c>
      <c r="S3760">
        <v>6</v>
      </c>
      <c r="T3760">
        <v>37</v>
      </c>
      <c r="U3760">
        <v>0</v>
      </c>
      <c r="V3760">
        <v>0</v>
      </c>
      <c r="W3760">
        <v>0</v>
      </c>
      <c r="X3760">
        <v>74.881259227623588</v>
      </c>
      <c r="Y3760">
        <v>2.3697701874462598</v>
      </c>
      <c r="Z3760">
        <v>13.237074156627116</v>
      </c>
      <c r="AA3760">
        <v>8.5792921487913514</v>
      </c>
      <c r="AB3760">
        <v>19.510562687514902</v>
      </c>
      <c r="AC3760">
        <v>0</v>
      </c>
      <c r="AD3760">
        <v>0</v>
      </c>
      <c r="AE3760">
        <v>118.57795840800323</v>
      </c>
    </row>
    <row r="3761" spans="1:31" x14ac:dyDescent="0.3">
      <c r="A3761">
        <v>2717170</v>
      </c>
      <c r="B3761">
        <v>1</v>
      </c>
      <c r="C3761" t="s">
        <v>81</v>
      </c>
      <c r="D3761" t="s">
        <v>123</v>
      </c>
      <c r="E3761" t="s">
        <v>213</v>
      </c>
      <c r="F3761" t="s">
        <v>10680</v>
      </c>
      <c r="G3761" t="s">
        <v>152</v>
      </c>
      <c r="H3761" t="s">
        <v>153</v>
      </c>
      <c r="I3761" t="s">
        <v>136</v>
      </c>
      <c r="J3761" t="s">
        <v>137</v>
      </c>
      <c r="K3761" t="s">
        <v>138</v>
      </c>
      <c r="L3761" t="s">
        <v>10681</v>
      </c>
      <c r="M3761" t="s">
        <v>10682</v>
      </c>
      <c r="N3761">
        <v>1.6883333330000001</v>
      </c>
      <c r="O3761">
        <v>0</v>
      </c>
      <c r="P3761">
        <v>0</v>
      </c>
      <c r="Q3761">
        <v>14</v>
      </c>
      <c r="R3761">
        <v>1</v>
      </c>
      <c r="S3761">
        <v>1</v>
      </c>
      <c r="T3761">
        <v>0</v>
      </c>
      <c r="U3761">
        <v>1</v>
      </c>
      <c r="V3761">
        <v>0</v>
      </c>
      <c r="W3761">
        <v>0</v>
      </c>
      <c r="X3761">
        <v>0</v>
      </c>
      <c r="Y3761">
        <v>153.8010120346253</v>
      </c>
      <c r="Z3761">
        <v>0</v>
      </c>
      <c r="AA3761">
        <v>3.2569107321286292</v>
      </c>
      <c r="AB3761">
        <v>0</v>
      </c>
      <c r="AC3761">
        <v>30.819221766029202</v>
      </c>
      <c r="AD3761">
        <v>0</v>
      </c>
      <c r="AE3761">
        <v>187.87714453278312</v>
      </c>
    </row>
    <row r="3762" spans="1:31" x14ac:dyDescent="0.3">
      <c r="A3762">
        <v>2717502</v>
      </c>
      <c r="B3762">
        <v>1</v>
      </c>
      <c r="C3762" t="s">
        <v>80</v>
      </c>
      <c r="D3762" t="s">
        <v>86</v>
      </c>
      <c r="E3762" t="s">
        <v>145</v>
      </c>
      <c r="F3762" t="s">
        <v>10683</v>
      </c>
      <c r="G3762" t="s">
        <v>181</v>
      </c>
      <c r="H3762" t="s">
        <v>135</v>
      </c>
      <c r="I3762" t="s">
        <v>136</v>
      </c>
      <c r="J3762" t="s">
        <v>137</v>
      </c>
      <c r="K3762" t="s">
        <v>138</v>
      </c>
      <c r="L3762" t="s">
        <v>10684</v>
      </c>
      <c r="M3762" t="s">
        <v>10685</v>
      </c>
      <c r="N3762">
        <v>3.7747222219999998</v>
      </c>
      <c r="O3762">
        <v>0</v>
      </c>
      <c r="P3762">
        <v>1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</row>
    <row r="3763" spans="1:31" x14ac:dyDescent="0.3">
      <c r="A3763">
        <v>2717694</v>
      </c>
      <c r="B3763">
        <v>1</v>
      </c>
      <c r="C3763" t="s">
        <v>81</v>
      </c>
      <c r="D3763" t="s">
        <v>119</v>
      </c>
      <c r="E3763" t="s">
        <v>145</v>
      </c>
      <c r="F3763" t="s">
        <v>10686</v>
      </c>
      <c r="G3763" t="s">
        <v>230</v>
      </c>
      <c r="H3763" t="s">
        <v>135</v>
      </c>
      <c r="I3763" t="s">
        <v>136</v>
      </c>
      <c r="J3763" t="s">
        <v>137</v>
      </c>
      <c r="K3763" t="s">
        <v>138</v>
      </c>
      <c r="L3763" t="s">
        <v>10687</v>
      </c>
      <c r="M3763" t="s">
        <v>10688</v>
      </c>
      <c r="N3763">
        <v>3.0775000000000001</v>
      </c>
      <c r="O3763">
        <v>0</v>
      </c>
      <c r="P3763">
        <v>1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0.30496464200974666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0.30496464200974666</v>
      </c>
    </row>
    <row r="3764" spans="1:31" x14ac:dyDescent="0.3">
      <c r="A3764">
        <v>2717047</v>
      </c>
      <c r="B3764">
        <v>1</v>
      </c>
      <c r="C3764" t="s">
        <v>80</v>
      </c>
      <c r="D3764" t="s">
        <v>94</v>
      </c>
      <c r="E3764" t="s">
        <v>150</v>
      </c>
      <c r="F3764" t="s">
        <v>9164</v>
      </c>
      <c r="G3764" t="s">
        <v>152</v>
      </c>
      <c r="H3764" t="s">
        <v>153</v>
      </c>
      <c r="I3764" t="s">
        <v>136</v>
      </c>
      <c r="J3764" t="s">
        <v>137</v>
      </c>
      <c r="K3764" t="s">
        <v>138</v>
      </c>
      <c r="L3764" t="s">
        <v>10689</v>
      </c>
      <c r="M3764" t="s">
        <v>10690</v>
      </c>
      <c r="N3764">
        <v>0.41138888800000001</v>
      </c>
      <c r="O3764">
        <v>0</v>
      </c>
      <c r="P3764">
        <v>214</v>
      </c>
      <c r="Q3764">
        <v>1</v>
      </c>
      <c r="R3764">
        <v>25</v>
      </c>
      <c r="S3764">
        <v>0</v>
      </c>
      <c r="T3764">
        <v>32</v>
      </c>
      <c r="U3764">
        <v>0</v>
      </c>
      <c r="V3764">
        <v>0</v>
      </c>
      <c r="W3764">
        <v>0</v>
      </c>
      <c r="X3764">
        <v>10.312721131449827</v>
      </c>
      <c r="Y3764">
        <v>0.23310772634333332</v>
      </c>
      <c r="Z3764">
        <v>1.6155902261788304</v>
      </c>
      <c r="AA3764">
        <v>0</v>
      </c>
      <c r="AB3764">
        <v>8.7904036427483607</v>
      </c>
      <c r="AC3764">
        <v>0</v>
      </c>
      <c r="AD3764">
        <v>0</v>
      </c>
      <c r="AE3764">
        <v>20.951822726720351</v>
      </c>
    </row>
    <row r="3765" spans="1:31" x14ac:dyDescent="0.3">
      <c r="A3765">
        <v>2717674</v>
      </c>
      <c r="B3765">
        <v>1</v>
      </c>
      <c r="C3765" t="s">
        <v>80</v>
      </c>
      <c r="D3765" t="s">
        <v>83</v>
      </c>
      <c r="E3765" t="s">
        <v>145</v>
      </c>
      <c r="F3765" t="s">
        <v>10691</v>
      </c>
      <c r="G3765" t="s">
        <v>147</v>
      </c>
      <c r="H3765" t="s">
        <v>135</v>
      </c>
      <c r="I3765" t="s">
        <v>136</v>
      </c>
      <c r="J3765" t="s">
        <v>137</v>
      </c>
      <c r="K3765" t="s">
        <v>138</v>
      </c>
      <c r="L3765" t="s">
        <v>10692</v>
      </c>
      <c r="M3765" t="s">
        <v>10693</v>
      </c>
      <c r="N3765">
        <v>1.7994444439999999</v>
      </c>
      <c r="O3765">
        <v>0</v>
      </c>
      <c r="P3765">
        <v>3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1.3807808856569947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1.3807808856569947</v>
      </c>
    </row>
    <row r="3766" spans="1:31" x14ac:dyDescent="0.3">
      <c r="A3766">
        <v>2717233</v>
      </c>
      <c r="B3766">
        <v>1</v>
      </c>
      <c r="C3766" t="s">
        <v>81</v>
      </c>
      <c r="D3766" t="s">
        <v>123</v>
      </c>
      <c r="E3766" t="s">
        <v>156</v>
      </c>
      <c r="F3766" t="s">
        <v>10694</v>
      </c>
      <c r="G3766" t="s">
        <v>209</v>
      </c>
      <c r="H3766" t="s">
        <v>153</v>
      </c>
      <c r="I3766" t="s">
        <v>136</v>
      </c>
      <c r="J3766" t="s">
        <v>137</v>
      </c>
      <c r="K3766" t="s">
        <v>210</v>
      </c>
      <c r="L3766" t="s">
        <v>10695</v>
      </c>
      <c r="M3766" t="s">
        <v>10696</v>
      </c>
      <c r="N3766">
        <v>4.9177777770000004</v>
      </c>
      <c r="O3766">
        <v>1</v>
      </c>
      <c r="P3766">
        <v>220</v>
      </c>
      <c r="Q3766">
        <v>0</v>
      </c>
      <c r="R3766">
        <v>39</v>
      </c>
      <c r="S3766">
        <v>0</v>
      </c>
      <c r="T3766">
        <v>22</v>
      </c>
      <c r="U3766">
        <v>1</v>
      </c>
      <c r="V3766">
        <v>1</v>
      </c>
      <c r="W3766">
        <v>0.86458418751499999</v>
      </c>
      <c r="X3766">
        <v>132.584481248972</v>
      </c>
      <c r="Y3766">
        <v>0</v>
      </c>
      <c r="Z3766">
        <v>23.14783690055571</v>
      </c>
      <c r="AA3766">
        <v>0</v>
      </c>
      <c r="AB3766">
        <v>77.620787773781331</v>
      </c>
      <c r="AC3766">
        <v>492.56889593987927</v>
      </c>
      <c r="AD3766">
        <v>1.1745292755251984</v>
      </c>
      <c r="AE3766">
        <v>727.96111532622854</v>
      </c>
    </row>
    <row r="3767" spans="1:31" x14ac:dyDescent="0.3">
      <c r="A3767">
        <v>2717482</v>
      </c>
      <c r="B3767">
        <v>1</v>
      </c>
      <c r="C3767" t="s">
        <v>81</v>
      </c>
      <c r="D3767" t="s">
        <v>118</v>
      </c>
      <c r="E3767" t="s">
        <v>145</v>
      </c>
      <c r="F3767" t="s">
        <v>10697</v>
      </c>
      <c r="G3767" t="s">
        <v>181</v>
      </c>
      <c r="H3767" t="s">
        <v>135</v>
      </c>
      <c r="I3767" t="s">
        <v>136</v>
      </c>
      <c r="J3767" t="s">
        <v>137</v>
      </c>
      <c r="K3767" t="s">
        <v>138</v>
      </c>
      <c r="L3767" t="s">
        <v>10698</v>
      </c>
      <c r="M3767" t="s">
        <v>10699</v>
      </c>
      <c r="N3767">
        <v>2.0983333329999998</v>
      </c>
      <c r="O3767">
        <v>0</v>
      </c>
      <c r="P3767">
        <v>3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0.90717799563144008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0.90717799563144008</v>
      </c>
    </row>
    <row r="3768" spans="1:31" x14ac:dyDescent="0.3">
      <c r="A3768">
        <v>2717339</v>
      </c>
      <c r="B3768">
        <v>1</v>
      </c>
      <c r="C3768" t="s">
        <v>80</v>
      </c>
      <c r="D3768" t="s">
        <v>104</v>
      </c>
      <c r="E3768" t="s">
        <v>156</v>
      </c>
      <c r="F3768" t="s">
        <v>4158</v>
      </c>
      <c r="G3768" t="s">
        <v>925</v>
      </c>
      <c r="H3768" t="s">
        <v>153</v>
      </c>
      <c r="I3768" t="s">
        <v>136</v>
      </c>
      <c r="J3768" t="s">
        <v>137</v>
      </c>
      <c r="K3768" t="s">
        <v>210</v>
      </c>
      <c r="L3768" t="s">
        <v>10700</v>
      </c>
      <c r="M3768" t="s">
        <v>10701</v>
      </c>
      <c r="N3768">
        <v>1.0958333330000001</v>
      </c>
      <c r="O3768">
        <v>9</v>
      </c>
      <c r="P3768">
        <v>43</v>
      </c>
      <c r="Q3768">
        <v>59</v>
      </c>
      <c r="R3768">
        <v>198</v>
      </c>
      <c r="S3768">
        <v>19</v>
      </c>
      <c r="T3768">
        <v>50</v>
      </c>
      <c r="U3768">
        <v>8</v>
      </c>
      <c r="V3768">
        <v>0</v>
      </c>
      <c r="W3768">
        <v>2.3569333292922305</v>
      </c>
      <c r="X3768">
        <v>2.8165460242469278</v>
      </c>
      <c r="Y3768">
        <v>57.331569148157996</v>
      </c>
      <c r="Z3768">
        <v>9.516872649366336</v>
      </c>
      <c r="AA3768">
        <v>260.52473256925623</v>
      </c>
      <c r="AB3768">
        <v>9.314760537368139</v>
      </c>
      <c r="AC3768">
        <v>574.36459647516119</v>
      </c>
      <c r="AD3768">
        <v>0</v>
      </c>
      <c r="AE3768">
        <v>916.22601073284909</v>
      </c>
    </row>
    <row r="3769" spans="1:31" x14ac:dyDescent="0.3">
      <c r="A3769">
        <v>2717190</v>
      </c>
      <c r="B3769">
        <v>1</v>
      </c>
      <c r="C3769" t="s">
        <v>80</v>
      </c>
      <c r="D3769" t="s">
        <v>100</v>
      </c>
      <c r="E3769" t="s">
        <v>132</v>
      </c>
      <c r="F3769" t="s">
        <v>10702</v>
      </c>
      <c r="G3769" t="s">
        <v>209</v>
      </c>
      <c r="H3769" t="s">
        <v>135</v>
      </c>
      <c r="I3769" t="s">
        <v>136</v>
      </c>
      <c r="J3769" t="s">
        <v>137</v>
      </c>
      <c r="K3769" t="s">
        <v>210</v>
      </c>
      <c r="L3769" t="s">
        <v>10703</v>
      </c>
      <c r="M3769" t="s">
        <v>10704</v>
      </c>
      <c r="N3769">
        <v>7.2033333329999998</v>
      </c>
      <c r="O3769">
        <v>0</v>
      </c>
      <c r="P3769">
        <v>34</v>
      </c>
      <c r="Q3769">
        <v>0</v>
      </c>
      <c r="R3769">
        <v>7</v>
      </c>
      <c r="S3769">
        <v>0</v>
      </c>
      <c r="T3769">
        <v>7</v>
      </c>
      <c r="U3769">
        <v>0</v>
      </c>
      <c r="V3769">
        <v>0</v>
      </c>
      <c r="W3769">
        <v>0</v>
      </c>
      <c r="X3769">
        <v>139.40437829036864</v>
      </c>
      <c r="Y3769">
        <v>0</v>
      </c>
      <c r="Z3769">
        <v>47.828530737193105</v>
      </c>
      <c r="AA3769">
        <v>0</v>
      </c>
      <c r="AB3769">
        <v>53.055083456651566</v>
      </c>
      <c r="AC3769">
        <v>0</v>
      </c>
      <c r="AD3769">
        <v>0</v>
      </c>
      <c r="AE3769">
        <v>240.28799248421331</v>
      </c>
    </row>
    <row r="3770" spans="1:31" x14ac:dyDescent="0.3">
      <c r="A3770">
        <v>2717090</v>
      </c>
      <c r="B3770">
        <v>1</v>
      </c>
      <c r="C3770" t="s">
        <v>80</v>
      </c>
      <c r="D3770" t="s">
        <v>102</v>
      </c>
      <c r="E3770" t="s">
        <v>161</v>
      </c>
      <c r="F3770" t="s">
        <v>10705</v>
      </c>
      <c r="G3770" t="s">
        <v>209</v>
      </c>
      <c r="H3770" t="s">
        <v>135</v>
      </c>
      <c r="I3770" t="s">
        <v>136</v>
      </c>
      <c r="J3770" t="s">
        <v>137</v>
      </c>
      <c r="K3770" t="s">
        <v>210</v>
      </c>
      <c r="L3770" t="s">
        <v>10706</v>
      </c>
      <c r="M3770" t="s">
        <v>10707</v>
      </c>
      <c r="N3770">
        <v>6.1691666659999997</v>
      </c>
      <c r="O3770">
        <v>0</v>
      </c>
      <c r="P3770">
        <v>18</v>
      </c>
      <c r="Q3770">
        <v>0</v>
      </c>
      <c r="R3770">
        <v>4</v>
      </c>
      <c r="S3770">
        <v>0</v>
      </c>
      <c r="T3770">
        <v>4</v>
      </c>
      <c r="U3770">
        <v>0</v>
      </c>
      <c r="V3770">
        <v>0</v>
      </c>
      <c r="W3770">
        <v>0</v>
      </c>
      <c r="X3770">
        <v>18.698356910026082</v>
      </c>
      <c r="Y3770">
        <v>0</v>
      </c>
      <c r="Z3770">
        <v>7.34104685768712</v>
      </c>
      <c r="AA3770">
        <v>0</v>
      </c>
      <c r="AB3770">
        <v>19.45108660109036</v>
      </c>
      <c r="AC3770">
        <v>0</v>
      </c>
      <c r="AD3770">
        <v>0</v>
      </c>
      <c r="AE3770">
        <v>45.490490368803563</v>
      </c>
    </row>
    <row r="3771" spans="1:31" x14ac:dyDescent="0.3">
      <c r="A3771">
        <v>2717159</v>
      </c>
      <c r="B3771">
        <v>1</v>
      </c>
      <c r="C3771" t="s">
        <v>81</v>
      </c>
      <c r="D3771" t="s">
        <v>127</v>
      </c>
      <c r="E3771" t="s">
        <v>156</v>
      </c>
      <c r="F3771" t="s">
        <v>4595</v>
      </c>
      <c r="G3771" t="s">
        <v>152</v>
      </c>
      <c r="H3771" t="s">
        <v>153</v>
      </c>
      <c r="I3771" t="s">
        <v>136</v>
      </c>
      <c r="J3771" t="s">
        <v>137</v>
      </c>
      <c r="K3771" t="s">
        <v>138</v>
      </c>
      <c r="L3771" t="s">
        <v>10708</v>
      </c>
      <c r="M3771" t="s">
        <v>10709</v>
      </c>
      <c r="N3771">
        <v>1.2266666660000001</v>
      </c>
      <c r="O3771">
        <v>1</v>
      </c>
      <c r="P3771">
        <v>497</v>
      </c>
      <c r="Q3771">
        <v>97</v>
      </c>
      <c r="R3771">
        <v>142</v>
      </c>
      <c r="S3771">
        <v>8</v>
      </c>
      <c r="T3771">
        <v>69</v>
      </c>
      <c r="U3771">
        <v>0</v>
      </c>
      <c r="V3771">
        <v>0</v>
      </c>
      <c r="W3771">
        <v>0.49467477308514501</v>
      </c>
      <c r="X3771">
        <v>95.622264400862647</v>
      </c>
      <c r="Y3771">
        <v>145.31504517546193</v>
      </c>
      <c r="Z3771">
        <v>15.73815763893684</v>
      </c>
      <c r="AA3771">
        <v>55.352396525584503</v>
      </c>
      <c r="AB3771">
        <v>26.552933051423288</v>
      </c>
      <c r="AC3771">
        <v>0</v>
      </c>
      <c r="AD3771">
        <v>0</v>
      </c>
      <c r="AE3771">
        <v>339.07547156535435</v>
      </c>
    </row>
    <row r="3772" spans="1:31" x14ac:dyDescent="0.3">
      <c r="A3772">
        <v>2717491</v>
      </c>
      <c r="B3772">
        <v>1</v>
      </c>
      <c r="C3772" t="s">
        <v>80</v>
      </c>
      <c r="D3772" t="s">
        <v>84</v>
      </c>
      <c r="E3772" t="s">
        <v>145</v>
      </c>
      <c r="F3772" t="s">
        <v>10710</v>
      </c>
      <c r="G3772" t="s">
        <v>181</v>
      </c>
      <c r="H3772" t="s">
        <v>135</v>
      </c>
      <c r="I3772" t="s">
        <v>136</v>
      </c>
      <c r="J3772" t="s">
        <v>137</v>
      </c>
      <c r="K3772" t="s">
        <v>138</v>
      </c>
      <c r="L3772" t="s">
        <v>10711</v>
      </c>
      <c r="M3772" t="s">
        <v>10712</v>
      </c>
      <c r="N3772">
        <v>11.561111111000001</v>
      </c>
      <c r="O3772">
        <v>0</v>
      </c>
      <c r="P3772">
        <v>10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12.081324945446465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12.081324945446465</v>
      </c>
    </row>
    <row r="3773" spans="1:31" x14ac:dyDescent="0.3">
      <c r="A3773">
        <v>2717136</v>
      </c>
      <c r="B3773">
        <v>1</v>
      </c>
      <c r="C3773" t="s">
        <v>80</v>
      </c>
      <c r="D3773" t="s">
        <v>84</v>
      </c>
      <c r="E3773" t="s">
        <v>161</v>
      </c>
      <c r="F3773" t="s">
        <v>10713</v>
      </c>
      <c r="G3773" t="s">
        <v>163</v>
      </c>
      <c r="H3773" t="s">
        <v>135</v>
      </c>
      <c r="I3773" t="s">
        <v>136</v>
      </c>
      <c r="J3773" t="s">
        <v>137</v>
      </c>
      <c r="K3773" t="s">
        <v>138</v>
      </c>
      <c r="L3773" t="s">
        <v>10714</v>
      </c>
      <c r="M3773" t="s">
        <v>10715</v>
      </c>
      <c r="N3773">
        <v>1.4083333330000001</v>
      </c>
      <c r="O3773">
        <v>0</v>
      </c>
      <c r="P3773">
        <v>6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1.8673492086373003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1.8673492086373003</v>
      </c>
    </row>
    <row r="3774" spans="1:31" x14ac:dyDescent="0.3">
      <c r="A3774">
        <v>2717537</v>
      </c>
      <c r="B3774">
        <v>1</v>
      </c>
      <c r="C3774" t="s">
        <v>80</v>
      </c>
      <c r="D3774" t="s">
        <v>83</v>
      </c>
      <c r="E3774" t="s">
        <v>145</v>
      </c>
      <c r="F3774" t="s">
        <v>10716</v>
      </c>
      <c r="G3774" t="s">
        <v>181</v>
      </c>
      <c r="H3774" t="s">
        <v>135</v>
      </c>
      <c r="I3774" t="s">
        <v>136</v>
      </c>
      <c r="J3774" t="s">
        <v>137</v>
      </c>
      <c r="K3774" t="s">
        <v>138</v>
      </c>
      <c r="L3774" t="s">
        <v>10717</v>
      </c>
      <c r="M3774" t="s">
        <v>10718</v>
      </c>
      <c r="N3774">
        <v>6.7541666659999997</v>
      </c>
      <c r="O3774">
        <v>0</v>
      </c>
      <c r="P3774">
        <v>3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3.2159499997690304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3.2159499997690304</v>
      </c>
    </row>
    <row r="3775" spans="1:31" x14ac:dyDescent="0.3">
      <c r="A3775">
        <v>2717182</v>
      </c>
      <c r="B3775">
        <v>1</v>
      </c>
      <c r="C3775" t="s">
        <v>81</v>
      </c>
      <c r="D3775" t="s">
        <v>123</v>
      </c>
      <c r="E3775" t="s">
        <v>150</v>
      </c>
      <c r="F3775" t="s">
        <v>9321</v>
      </c>
      <c r="G3775" t="s">
        <v>152</v>
      </c>
      <c r="H3775" t="s">
        <v>153</v>
      </c>
      <c r="I3775" t="s">
        <v>136</v>
      </c>
      <c r="J3775" t="s">
        <v>137</v>
      </c>
      <c r="K3775" t="s">
        <v>138</v>
      </c>
      <c r="L3775" t="s">
        <v>10719</v>
      </c>
      <c r="M3775" t="s">
        <v>10720</v>
      </c>
      <c r="N3775">
        <v>1.1405555549999999</v>
      </c>
      <c r="O3775">
        <v>6</v>
      </c>
      <c r="P3775">
        <v>65</v>
      </c>
      <c r="Q3775">
        <v>190</v>
      </c>
      <c r="R3775">
        <v>335</v>
      </c>
      <c r="S3775">
        <v>25</v>
      </c>
      <c r="T3775">
        <v>77</v>
      </c>
      <c r="U3775">
        <v>0</v>
      </c>
      <c r="V3775">
        <v>0</v>
      </c>
      <c r="W3775">
        <v>0.21108494127666666</v>
      </c>
      <c r="X3775">
        <v>4.0431224138913437</v>
      </c>
      <c r="Y3775">
        <v>21.687356786246731</v>
      </c>
      <c r="Z3775">
        <v>29.982625484631257</v>
      </c>
      <c r="AA3775">
        <v>4.1137168350520499</v>
      </c>
      <c r="AB3775">
        <v>16.308780262088174</v>
      </c>
      <c r="AC3775">
        <v>0</v>
      </c>
      <c r="AD3775">
        <v>0</v>
      </c>
      <c r="AE3775">
        <v>76.346686723186224</v>
      </c>
    </row>
    <row r="3776" spans="1:31" x14ac:dyDescent="0.3">
      <c r="A3776">
        <v>2717514</v>
      </c>
      <c r="B3776">
        <v>1</v>
      </c>
      <c r="C3776" t="s">
        <v>81</v>
      </c>
      <c r="D3776" t="s">
        <v>112</v>
      </c>
      <c r="E3776" t="s">
        <v>150</v>
      </c>
      <c r="F3776" t="s">
        <v>3517</v>
      </c>
      <c r="G3776" t="s">
        <v>152</v>
      </c>
      <c r="H3776" t="s">
        <v>153</v>
      </c>
      <c r="I3776" t="s">
        <v>490</v>
      </c>
      <c r="J3776" t="s">
        <v>137</v>
      </c>
      <c r="K3776" t="s">
        <v>138</v>
      </c>
      <c r="L3776" t="s">
        <v>10721</v>
      </c>
      <c r="M3776" t="s">
        <v>10722</v>
      </c>
      <c r="N3776">
        <v>6.9444440000000001E-3</v>
      </c>
      <c r="O3776">
        <v>0</v>
      </c>
      <c r="P3776">
        <v>0</v>
      </c>
      <c r="Q3776">
        <v>25</v>
      </c>
      <c r="R3776">
        <v>18</v>
      </c>
      <c r="S3776">
        <v>4</v>
      </c>
      <c r="T3776">
        <v>1</v>
      </c>
      <c r="U3776">
        <v>0</v>
      </c>
      <c r="V3776">
        <v>0</v>
      </c>
      <c r="W3776">
        <v>0</v>
      </c>
      <c r="X3776">
        <v>0</v>
      </c>
      <c r="Y3776">
        <v>6.2067649613E-2</v>
      </c>
      <c r="Z3776">
        <v>4.0579020448124996E-3</v>
      </c>
      <c r="AA3776">
        <v>2.9023273634062499E-2</v>
      </c>
      <c r="AB3776">
        <v>2.2862556646645833E-2</v>
      </c>
      <c r="AC3776">
        <v>0</v>
      </c>
      <c r="AD3776">
        <v>0</v>
      </c>
      <c r="AE3776">
        <v>0.11801138193852084</v>
      </c>
    </row>
    <row r="3777" spans="1:31" x14ac:dyDescent="0.3">
      <c r="A3777">
        <v>2717345</v>
      </c>
      <c r="B3777">
        <v>1</v>
      </c>
      <c r="C3777" t="s">
        <v>80</v>
      </c>
      <c r="D3777" t="s">
        <v>105</v>
      </c>
      <c r="E3777" t="s">
        <v>145</v>
      </c>
      <c r="F3777" t="s">
        <v>9779</v>
      </c>
      <c r="G3777" t="s">
        <v>181</v>
      </c>
      <c r="H3777" t="s">
        <v>135</v>
      </c>
      <c r="I3777" t="s">
        <v>136</v>
      </c>
      <c r="J3777" t="s">
        <v>137</v>
      </c>
      <c r="K3777" t="s">
        <v>138</v>
      </c>
      <c r="L3777" t="s">
        <v>10723</v>
      </c>
      <c r="M3777" t="s">
        <v>10724</v>
      </c>
      <c r="N3777">
        <v>2.8741666659999998</v>
      </c>
      <c r="O3777">
        <v>0</v>
      </c>
      <c r="P3777">
        <v>4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1.13073357858152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1.13073357858152</v>
      </c>
    </row>
    <row r="3778" spans="1:31" x14ac:dyDescent="0.3">
      <c r="A3778">
        <v>2717451</v>
      </c>
      <c r="B3778">
        <v>1</v>
      </c>
      <c r="C3778" t="s">
        <v>81</v>
      </c>
      <c r="D3778" t="s">
        <v>113</v>
      </c>
      <c r="E3778" t="s">
        <v>161</v>
      </c>
      <c r="F3778" t="s">
        <v>10725</v>
      </c>
      <c r="G3778" t="s">
        <v>163</v>
      </c>
      <c r="H3778" t="s">
        <v>135</v>
      </c>
      <c r="I3778" t="s">
        <v>136</v>
      </c>
      <c r="J3778" t="s">
        <v>137</v>
      </c>
      <c r="K3778" t="s">
        <v>138</v>
      </c>
      <c r="L3778" t="s">
        <v>10726</v>
      </c>
      <c r="M3778" t="s">
        <v>10727</v>
      </c>
      <c r="N3778">
        <v>0.64722222200000001</v>
      </c>
      <c r="O3778">
        <v>0</v>
      </c>
      <c r="P3778">
        <v>13</v>
      </c>
      <c r="Q3778">
        <v>0</v>
      </c>
      <c r="R3778">
        <v>0</v>
      </c>
      <c r="S3778">
        <v>0</v>
      </c>
      <c r="T3778">
        <v>20</v>
      </c>
      <c r="U3778">
        <v>0</v>
      </c>
      <c r="V3778">
        <v>0</v>
      </c>
      <c r="W3778">
        <v>0</v>
      </c>
      <c r="X3778">
        <v>2.3134689685576002</v>
      </c>
      <c r="Y3778">
        <v>0</v>
      </c>
      <c r="Z3778">
        <v>0</v>
      </c>
      <c r="AA3778">
        <v>0</v>
      </c>
      <c r="AB3778">
        <v>5.1565246950050998</v>
      </c>
      <c r="AC3778">
        <v>0</v>
      </c>
      <c r="AD3778">
        <v>0</v>
      </c>
      <c r="AE3778">
        <v>7.4699936635627004</v>
      </c>
    </row>
    <row r="3779" spans="1:31" x14ac:dyDescent="0.3">
      <c r="A3779">
        <v>2716973</v>
      </c>
      <c r="B3779">
        <v>1</v>
      </c>
      <c r="C3779" t="s">
        <v>81</v>
      </c>
      <c r="D3779" t="s">
        <v>128</v>
      </c>
      <c r="E3779" t="s">
        <v>156</v>
      </c>
      <c r="F3779" t="s">
        <v>10728</v>
      </c>
      <c r="G3779" t="s">
        <v>185</v>
      </c>
      <c r="H3779" t="s">
        <v>153</v>
      </c>
      <c r="I3779" t="s">
        <v>136</v>
      </c>
      <c r="J3779" t="s">
        <v>137</v>
      </c>
      <c r="K3779" t="s">
        <v>138</v>
      </c>
      <c r="L3779" t="s">
        <v>10435</v>
      </c>
      <c r="M3779" t="s">
        <v>10729</v>
      </c>
      <c r="N3779">
        <v>5.9819444439999998</v>
      </c>
      <c r="O3779">
        <v>0</v>
      </c>
      <c r="P3779">
        <v>37</v>
      </c>
      <c r="Q3779">
        <v>0</v>
      </c>
      <c r="R3779">
        <v>1</v>
      </c>
      <c r="S3779">
        <v>2</v>
      </c>
      <c r="T3779">
        <v>2</v>
      </c>
      <c r="U3779">
        <v>0</v>
      </c>
      <c r="V3779">
        <v>0</v>
      </c>
      <c r="W3779">
        <v>0</v>
      </c>
      <c r="X3779">
        <v>57.818820480640376</v>
      </c>
      <c r="Y3779">
        <v>0</v>
      </c>
      <c r="Z3779">
        <v>1.1282307612568458</v>
      </c>
      <c r="AA3779">
        <v>198.68170767685669</v>
      </c>
      <c r="AB3779">
        <v>3.7369887557281571</v>
      </c>
      <c r="AC3779">
        <v>0</v>
      </c>
      <c r="AD3779">
        <v>0</v>
      </c>
      <c r="AE3779">
        <v>261.36574767448207</v>
      </c>
    </row>
    <row r="3780" spans="1:31" x14ac:dyDescent="0.3">
      <c r="A3780">
        <v>2717059</v>
      </c>
      <c r="B3780">
        <v>1</v>
      </c>
      <c r="C3780" t="s">
        <v>81</v>
      </c>
      <c r="D3780" t="s">
        <v>128</v>
      </c>
      <c r="E3780" t="s">
        <v>145</v>
      </c>
      <c r="F3780" t="s">
        <v>10730</v>
      </c>
      <c r="G3780" t="s">
        <v>181</v>
      </c>
      <c r="H3780" t="s">
        <v>135</v>
      </c>
      <c r="I3780" t="s">
        <v>136</v>
      </c>
      <c r="J3780" t="s">
        <v>137</v>
      </c>
      <c r="K3780" t="s">
        <v>138</v>
      </c>
      <c r="L3780" t="s">
        <v>10731</v>
      </c>
      <c r="M3780" t="s">
        <v>10732</v>
      </c>
      <c r="N3780">
        <v>2.5722222220000002</v>
      </c>
      <c r="O3780">
        <v>0</v>
      </c>
      <c r="P3780">
        <v>13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5.2586550078890797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5.2586550078890797</v>
      </c>
    </row>
    <row r="3781" spans="1:31" x14ac:dyDescent="0.3">
      <c r="A3781">
        <v>2717305</v>
      </c>
      <c r="B3781">
        <v>1</v>
      </c>
      <c r="C3781" t="s">
        <v>81</v>
      </c>
      <c r="D3781" t="s">
        <v>117</v>
      </c>
      <c r="E3781" t="s">
        <v>132</v>
      </c>
      <c r="F3781" t="s">
        <v>10733</v>
      </c>
      <c r="G3781" t="s">
        <v>3062</v>
      </c>
      <c r="H3781" t="s">
        <v>135</v>
      </c>
      <c r="I3781" t="s">
        <v>136</v>
      </c>
      <c r="J3781" t="s">
        <v>137</v>
      </c>
      <c r="K3781" t="s">
        <v>138</v>
      </c>
      <c r="L3781" t="s">
        <v>10734</v>
      </c>
      <c r="M3781" t="s">
        <v>10735</v>
      </c>
      <c r="N3781">
        <v>2.025833333</v>
      </c>
      <c r="O3781">
        <v>0</v>
      </c>
      <c r="P3781">
        <v>32</v>
      </c>
      <c r="Q3781">
        <v>0</v>
      </c>
      <c r="R3781">
        <v>1</v>
      </c>
      <c r="S3781">
        <v>0</v>
      </c>
      <c r="T3781">
        <v>1</v>
      </c>
      <c r="U3781">
        <v>0</v>
      </c>
      <c r="V3781">
        <v>0</v>
      </c>
      <c r="W3781">
        <v>0</v>
      </c>
      <c r="X3781">
        <v>7.8371350516089588</v>
      </c>
      <c r="Y3781">
        <v>0</v>
      </c>
      <c r="Z3781">
        <v>0</v>
      </c>
      <c r="AA3781">
        <v>0</v>
      </c>
      <c r="AB3781">
        <v>0.32813028569729996</v>
      </c>
      <c r="AC3781">
        <v>0</v>
      </c>
      <c r="AD3781">
        <v>0</v>
      </c>
      <c r="AE3781">
        <v>8.1652653373062591</v>
      </c>
    </row>
    <row r="3782" spans="1:31" x14ac:dyDescent="0.3">
      <c r="A3782">
        <v>2716913</v>
      </c>
      <c r="B3782">
        <v>1</v>
      </c>
      <c r="C3782" t="s">
        <v>80</v>
      </c>
      <c r="D3782" t="s">
        <v>92</v>
      </c>
      <c r="E3782" t="s">
        <v>132</v>
      </c>
      <c r="F3782" t="s">
        <v>10736</v>
      </c>
      <c r="G3782" t="s">
        <v>409</v>
      </c>
      <c r="H3782" t="s">
        <v>135</v>
      </c>
      <c r="I3782" t="s">
        <v>136</v>
      </c>
      <c r="J3782" t="s">
        <v>137</v>
      </c>
      <c r="K3782" t="s">
        <v>138</v>
      </c>
      <c r="L3782" t="s">
        <v>10737</v>
      </c>
      <c r="M3782" t="s">
        <v>10738</v>
      </c>
      <c r="N3782">
        <v>2.1038888880000002</v>
      </c>
      <c r="O3782">
        <v>0</v>
      </c>
      <c r="P3782">
        <v>69</v>
      </c>
      <c r="Q3782">
        <v>0</v>
      </c>
      <c r="R3782">
        <v>16</v>
      </c>
      <c r="S3782">
        <v>0</v>
      </c>
      <c r="T3782">
        <v>6</v>
      </c>
      <c r="U3782">
        <v>0</v>
      </c>
      <c r="V3782">
        <v>0</v>
      </c>
      <c r="W3782">
        <v>0</v>
      </c>
      <c r="X3782">
        <v>33.580350374022686</v>
      </c>
      <c r="Y3782">
        <v>0</v>
      </c>
      <c r="Z3782">
        <v>1.7986297507968503</v>
      </c>
      <c r="AA3782">
        <v>0</v>
      </c>
      <c r="AB3782">
        <v>3.0714062265538744</v>
      </c>
      <c r="AC3782">
        <v>0</v>
      </c>
      <c r="AD3782">
        <v>0</v>
      </c>
      <c r="AE3782">
        <v>38.45038635137341</v>
      </c>
    </row>
    <row r="3783" spans="1:31" x14ac:dyDescent="0.3">
      <c r="A3783">
        <v>2717554</v>
      </c>
      <c r="B3783">
        <v>1</v>
      </c>
      <c r="C3783" t="s">
        <v>80</v>
      </c>
      <c r="D3783" t="s">
        <v>94</v>
      </c>
      <c r="E3783" t="s">
        <v>145</v>
      </c>
      <c r="F3783" t="s">
        <v>10739</v>
      </c>
      <c r="G3783" t="s">
        <v>181</v>
      </c>
      <c r="H3783" t="s">
        <v>135</v>
      </c>
      <c r="I3783" t="s">
        <v>136</v>
      </c>
      <c r="J3783" t="s">
        <v>137</v>
      </c>
      <c r="K3783" t="s">
        <v>138</v>
      </c>
      <c r="L3783" t="s">
        <v>10740</v>
      </c>
      <c r="M3783" t="s">
        <v>10428</v>
      </c>
      <c r="N3783">
        <v>5.1086111110000001</v>
      </c>
      <c r="O3783">
        <v>0</v>
      </c>
      <c r="P3783">
        <v>15</v>
      </c>
      <c r="Q3783">
        <v>0</v>
      </c>
      <c r="R3783">
        <v>0</v>
      </c>
      <c r="S3783">
        <v>0</v>
      </c>
      <c r="T3783">
        <v>1</v>
      </c>
      <c r="U3783">
        <v>0</v>
      </c>
      <c r="V3783">
        <v>0</v>
      </c>
      <c r="W3783">
        <v>0</v>
      </c>
      <c r="X3783">
        <v>19.658426296342519</v>
      </c>
      <c r="Y3783">
        <v>0</v>
      </c>
      <c r="Z3783">
        <v>0</v>
      </c>
      <c r="AA3783">
        <v>0</v>
      </c>
      <c r="AB3783">
        <v>20.246076543816379</v>
      </c>
      <c r="AC3783">
        <v>0</v>
      </c>
      <c r="AD3783">
        <v>0</v>
      </c>
      <c r="AE3783">
        <v>39.904502840158898</v>
      </c>
    </row>
    <row r="3784" spans="1:31" x14ac:dyDescent="0.3">
      <c r="A3784">
        <v>2717740</v>
      </c>
      <c r="B3784">
        <v>1</v>
      </c>
      <c r="C3784" t="s">
        <v>80</v>
      </c>
      <c r="D3784" t="s">
        <v>106</v>
      </c>
      <c r="E3784" t="s">
        <v>145</v>
      </c>
      <c r="F3784" t="s">
        <v>10741</v>
      </c>
      <c r="G3784" t="s">
        <v>147</v>
      </c>
      <c r="H3784" t="s">
        <v>135</v>
      </c>
      <c r="I3784" t="s">
        <v>136</v>
      </c>
      <c r="J3784" t="s">
        <v>137</v>
      </c>
      <c r="K3784" t="s">
        <v>138</v>
      </c>
      <c r="L3784" t="s">
        <v>10742</v>
      </c>
      <c r="M3784" t="s">
        <v>10743</v>
      </c>
      <c r="N3784">
        <v>0.44555555499999999</v>
      </c>
      <c r="O3784">
        <v>0</v>
      </c>
      <c r="P3784">
        <v>3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9.8494828424573327E-2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9.8494828424573327E-2</v>
      </c>
    </row>
    <row r="3785" spans="1:31" x14ac:dyDescent="0.3">
      <c r="A3785">
        <v>2717763</v>
      </c>
      <c r="B3785">
        <v>1</v>
      </c>
      <c r="C3785" t="s">
        <v>80</v>
      </c>
      <c r="D3785" t="s">
        <v>88</v>
      </c>
      <c r="E3785" t="s">
        <v>145</v>
      </c>
      <c r="F3785" t="s">
        <v>10391</v>
      </c>
      <c r="G3785" t="s">
        <v>147</v>
      </c>
      <c r="H3785" t="s">
        <v>135</v>
      </c>
      <c r="I3785" t="s">
        <v>136</v>
      </c>
      <c r="J3785" t="s">
        <v>137</v>
      </c>
      <c r="K3785" t="s">
        <v>138</v>
      </c>
      <c r="L3785" t="s">
        <v>10744</v>
      </c>
      <c r="M3785" t="s">
        <v>10745</v>
      </c>
      <c r="N3785">
        <v>1.113888888</v>
      </c>
      <c r="O3785">
        <v>0</v>
      </c>
      <c r="P3785">
        <v>23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3.0939750739454008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3.0939750739454008</v>
      </c>
    </row>
    <row r="3786" spans="1:31" x14ac:dyDescent="0.3">
      <c r="A3786">
        <v>2717265</v>
      </c>
      <c r="B3786">
        <v>1</v>
      </c>
      <c r="C3786" t="s">
        <v>80</v>
      </c>
      <c r="D3786" t="s">
        <v>95</v>
      </c>
      <c r="E3786" t="s">
        <v>145</v>
      </c>
      <c r="F3786" t="s">
        <v>10246</v>
      </c>
      <c r="G3786" t="s">
        <v>147</v>
      </c>
      <c r="H3786" t="s">
        <v>135</v>
      </c>
      <c r="I3786" t="s">
        <v>136</v>
      </c>
      <c r="J3786" t="s">
        <v>137</v>
      </c>
      <c r="K3786" t="s">
        <v>138</v>
      </c>
      <c r="L3786" t="s">
        <v>10746</v>
      </c>
      <c r="M3786" t="s">
        <v>10747</v>
      </c>
      <c r="N3786">
        <v>1.6325000000000001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16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26.140529746006656</v>
      </c>
      <c r="AC3786">
        <v>0</v>
      </c>
      <c r="AD3786">
        <v>0</v>
      </c>
      <c r="AE3786">
        <v>26.140529746006656</v>
      </c>
    </row>
    <row r="3787" spans="1:31" x14ac:dyDescent="0.3">
      <c r="A3787">
        <v>2717056</v>
      </c>
      <c r="B3787">
        <v>1</v>
      </c>
      <c r="C3787" t="s">
        <v>81</v>
      </c>
      <c r="D3787" t="s">
        <v>123</v>
      </c>
      <c r="E3787" t="s">
        <v>145</v>
      </c>
      <c r="F3787" t="s">
        <v>10748</v>
      </c>
      <c r="G3787" t="s">
        <v>147</v>
      </c>
      <c r="H3787" t="s">
        <v>135</v>
      </c>
      <c r="I3787" t="s">
        <v>136</v>
      </c>
      <c r="J3787" t="s">
        <v>137</v>
      </c>
      <c r="K3787" t="s">
        <v>138</v>
      </c>
      <c r="L3787" t="s">
        <v>10749</v>
      </c>
      <c r="M3787" t="s">
        <v>10750</v>
      </c>
      <c r="N3787">
        <v>5.0625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13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35.362520761398422</v>
      </c>
      <c r="AC3787">
        <v>0</v>
      </c>
      <c r="AD3787">
        <v>0</v>
      </c>
      <c r="AE3787">
        <v>35.362520761398422</v>
      </c>
    </row>
    <row r="3788" spans="1:31" x14ac:dyDescent="0.3">
      <c r="A3788">
        <v>2717720</v>
      </c>
      <c r="B3788">
        <v>1</v>
      </c>
      <c r="C3788" t="s">
        <v>80</v>
      </c>
      <c r="D3788" t="s">
        <v>90</v>
      </c>
      <c r="E3788" t="s">
        <v>145</v>
      </c>
      <c r="F3788" t="s">
        <v>10751</v>
      </c>
      <c r="G3788" t="s">
        <v>181</v>
      </c>
      <c r="H3788" t="s">
        <v>135</v>
      </c>
      <c r="I3788" t="s">
        <v>136</v>
      </c>
      <c r="J3788" t="s">
        <v>137</v>
      </c>
      <c r="K3788" t="s">
        <v>138</v>
      </c>
      <c r="L3788" t="s">
        <v>10752</v>
      </c>
      <c r="M3788" t="s">
        <v>10753</v>
      </c>
      <c r="N3788">
        <v>4.852777777</v>
      </c>
      <c r="O3788">
        <v>0</v>
      </c>
      <c r="P3788">
        <v>1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1.768725909055425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1.768725909055425</v>
      </c>
    </row>
    <row r="3789" spans="1:31" x14ac:dyDescent="0.3">
      <c r="A3789">
        <v>2717142</v>
      </c>
      <c r="B3789">
        <v>1</v>
      </c>
      <c r="C3789" t="s">
        <v>80</v>
      </c>
      <c r="D3789" t="s">
        <v>93</v>
      </c>
      <c r="E3789" t="s">
        <v>150</v>
      </c>
      <c r="F3789" t="s">
        <v>8645</v>
      </c>
      <c r="G3789" t="s">
        <v>209</v>
      </c>
      <c r="H3789" t="s">
        <v>153</v>
      </c>
      <c r="I3789" t="s">
        <v>136</v>
      </c>
      <c r="J3789" t="s">
        <v>137</v>
      </c>
      <c r="K3789" t="s">
        <v>210</v>
      </c>
      <c r="L3789" t="s">
        <v>10754</v>
      </c>
      <c r="M3789" t="s">
        <v>10692</v>
      </c>
      <c r="N3789">
        <v>8.6144444440000001</v>
      </c>
      <c r="O3789">
        <v>0</v>
      </c>
      <c r="P3789">
        <v>699</v>
      </c>
      <c r="Q3789">
        <v>16</v>
      </c>
      <c r="R3789">
        <v>218</v>
      </c>
      <c r="S3789">
        <v>8</v>
      </c>
      <c r="T3789">
        <v>203</v>
      </c>
      <c r="U3789">
        <v>0</v>
      </c>
      <c r="V3789">
        <v>0</v>
      </c>
      <c r="W3789">
        <v>0</v>
      </c>
      <c r="X3789">
        <v>1559.7728372265558</v>
      </c>
      <c r="Y3789">
        <v>227.99374816426419</v>
      </c>
      <c r="Z3789">
        <v>690.99533238996878</v>
      </c>
      <c r="AA3789">
        <v>753.76327240433636</v>
      </c>
      <c r="AB3789">
        <v>1280.7037953473246</v>
      </c>
      <c r="AC3789">
        <v>0</v>
      </c>
      <c r="AD3789">
        <v>0</v>
      </c>
      <c r="AE3789">
        <v>4513.2289855324498</v>
      </c>
    </row>
    <row r="3790" spans="1:31" x14ac:dyDescent="0.3">
      <c r="A3790">
        <v>2717036</v>
      </c>
      <c r="B3790">
        <v>1</v>
      </c>
      <c r="C3790" t="s">
        <v>81</v>
      </c>
      <c r="D3790" t="s">
        <v>121</v>
      </c>
      <c r="E3790" t="s">
        <v>213</v>
      </c>
      <c r="F3790" t="s">
        <v>9069</v>
      </c>
      <c r="G3790" t="s">
        <v>152</v>
      </c>
      <c r="H3790" t="s">
        <v>153</v>
      </c>
      <c r="I3790" t="s">
        <v>136</v>
      </c>
      <c r="J3790" t="s">
        <v>137</v>
      </c>
      <c r="K3790" t="s">
        <v>138</v>
      </c>
      <c r="L3790" t="s">
        <v>10755</v>
      </c>
      <c r="M3790" t="s">
        <v>10756</v>
      </c>
      <c r="N3790">
        <v>0.41</v>
      </c>
      <c r="O3790">
        <v>3</v>
      </c>
      <c r="P3790">
        <v>293</v>
      </c>
      <c r="Q3790">
        <v>4</v>
      </c>
      <c r="R3790">
        <v>37</v>
      </c>
      <c r="S3790">
        <v>3</v>
      </c>
      <c r="T3790">
        <v>15</v>
      </c>
      <c r="U3790">
        <v>0</v>
      </c>
      <c r="V3790">
        <v>0</v>
      </c>
      <c r="W3790">
        <v>4.2468543811343906</v>
      </c>
      <c r="X3790">
        <v>14.792063651556047</v>
      </c>
      <c r="Y3790">
        <v>9.9762947082339188</v>
      </c>
      <c r="Z3790">
        <v>1.4950389288490835</v>
      </c>
      <c r="AA3790">
        <v>13.954404975658852</v>
      </c>
      <c r="AB3790">
        <v>4.4688880466395053</v>
      </c>
      <c r="AC3790">
        <v>0</v>
      </c>
      <c r="AD3790">
        <v>0</v>
      </c>
      <c r="AE3790">
        <v>48.933544692071798</v>
      </c>
    </row>
    <row r="3791" spans="1:31" x14ac:dyDescent="0.3">
      <c r="A3791">
        <v>2717577</v>
      </c>
      <c r="B3791">
        <v>1</v>
      </c>
      <c r="C3791" t="s">
        <v>80</v>
      </c>
      <c r="D3791" t="s">
        <v>94</v>
      </c>
      <c r="E3791" t="s">
        <v>161</v>
      </c>
      <c r="F3791" t="s">
        <v>2829</v>
      </c>
      <c r="G3791" t="s">
        <v>163</v>
      </c>
      <c r="H3791" t="s">
        <v>135</v>
      </c>
      <c r="I3791" t="s">
        <v>136</v>
      </c>
      <c r="J3791" t="s">
        <v>137</v>
      </c>
      <c r="K3791" t="s">
        <v>138</v>
      </c>
      <c r="L3791" t="s">
        <v>10757</v>
      </c>
      <c r="M3791" t="s">
        <v>10758</v>
      </c>
      <c r="N3791">
        <v>3.7752777769999999</v>
      </c>
      <c r="O3791">
        <v>0</v>
      </c>
      <c r="P3791">
        <v>49</v>
      </c>
      <c r="Q3791">
        <v>0</v>
      </c>
      <c r="R3791">
        <v>0</v>
      </c>
      <c r="S3791">
        <v>0</v>
      </c>
      <c r="T3791">
        <v>1</v>
      </c>
      <c r="U3791">
        <v>0</v>
      </c>
      <c r="V3791">
        <v>0</v>
      </c>
      <c r="W3791">
        <v>0</v>
      </c>
      <c r="X3791">
        <v>7.3067204413099311</v>
      </c>
      <c r="Y3791">
        <v>0</v>
      </c>
      <c r="Z3791">
        <v>0</v>
      </c>
      <c r="AA3791">
        <v>0</v>
      </c>
      <c r="AB3791">
        <v>1.6546267019175002E-2</v>
      </c>
      <c r="AC3791">
        <v>0</v>
      </c>
      <c r="AD3791">
        <v>0</v>
      </c>
      <c r="AE3791">
        <v>7.3232667083291059</v>
      </c>
    </row>
    <row r="3792" spans="1:31" x14ac:dyDescent="0.3">
      <c r="A3792">
        <v>2717517</v>
      </c>
      <c r="B3792">
        <v>1</v>
      </c>
      <c r="C3792" t="s">
        <v>80</v>
      </c>
      <c r="D3792" t="s">
        <v>92</v>
      </c>
      <c r="E3792" t="s">
        <v>145</v>
      </c>
      <c r="F3792" t="s">
        <v>10759</v>
      </c>
      <c r="G3792" t="s">
        <v>230</v>
      </c>
      <c r="H3792" t="s">
        <v>135</v>
      </c>
      <c r="I3792" t="s">
        <v>136</v>
      </c>
      <c r="J3792" t="s">
        <v>137</v>
      </c>
      <c r="K3792" t="s">
        <v>138</v>
      </c>
      <c r="L3792" t="s">
        <v>10760</v>
      </c>
      <c r="M3792" t="s">
        <v>10761</v>
      </c>
      <c r="N3792">
        <v>2.508888888</v>
      </c>
      <c r="O3792">
        <v>0</v>
      </c>
      <c r="P3792">
        <v>5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2.6232204986999998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2.6232204986999998</v>
      </c>
    </row>
    <row r="3793" spans="1:31" x14ac:dyDescent="0.3">
      <c r="A3793">
        <v>2717371</v>
      </c>
      <c r="B3793">
        <v>1</v>
      </c>
      <c r="C3793" t="s">
        <v>81</v>
      </c>
      <c r="D3793" t="s">
        <v>127</v>
      </c>
      <c r="E3793" t="s">
        <v>156</v>
      </c>
      <c r="F3793" t="s">
        <v>10762</v>
      </c>
      <c r="G3793" t="s">
        <v>185</v>
      </c>
      <c r="H3793" t="s">
        <v>153</v>
      </c>
      <c r="I3793" t="s">
        <v>136</v>
      </c>
      <c r="J3793" t="s">
        <v>137</v>
      </c>
      <c r="K3793" t="s">
        <v>138</v>
      </c>
      <c r="L3793" t="s">
        <v>10763</v>
      </c>
      <c r="M3793" t="s">
        <v>10764</v>
      </c>
      <c r="N3793">
        <v>2.9055555549999998</v>
      </c>
      <c r="O3793">
        <v>0</v>
      </c>
      <c r="P3793">
        <v>5</v>
      </c>
      <c r="Q3793">
        <v>0</v>
      </c>
      <c r="R3793">
        <v>0</v>
      </c>
      <c r="S3793">
        <v>0</v>
      </c>
      <c r="T3793">
        <v>74</v>
      </c>
      <c r="U3793">
        <v>0</v>
      </c>
      <c r="V3793">
        <v>0</v>
      </c>
      <c r="W3793">
        <v>0</v>
      </c>
      <c r="X3793">
        <v>3.3044293719147966</v>
      </c>
      <c r="Y3793">
        <v>0</v>
      </c>
      <c r="Z3793">
        <v>0</v>
      </c>
      <c r="AA3793">
        <v>0</v>
      </c>
      <c r="AB3793">
        <v>340.60352005878718</v>
      </c>
      <c r="AC3793">
        <v>0</v>
      </c>
      <c r="AD3793">
        <v>0</v>
      </c>
      <c r="AE3793">
        <v>343.90794943070199</v>
      </c>
    </row>
    <row r="3794" spans="1:31" x14ac:dyDescent="0.3">
      <c r="A3794">
        <v>2717202</v>
      </c>
      <c r="B3794">
        <v>1</v>
      </c>
      <c r="C3794" t="s">
        <v>80</v>
      </c>
      <c r="D3794" t="s">
        <v>95</v>
      </c>
      <c r="E3794" t="s">
        <v>156</v>
      </c>
      <c r="F3794" t="s">
        <v>10765</v>
      </c>
      <c r="G3794" t="s">
        <v>300</v>
      </c>
      <c r="H3794" t="s">
        <v>153</v>
      </c>
      <c r="I3794" t="s">
        <v>136</v>
      </c>
      <c r="J3794" t="s">
        <v>137</v>
      </c>
      <c r="K3794" t="s">
        <v>210</v>
      </c>
      <c r="L3794" t="s">
        <v>10766</v>
      </c>
      <c r="M3794" t="s">
        <v>10767</v>
      </c>
      <c r="N3794">
        <v>7.6066666659999997</v>
      </c>
      <c r="O3794">
        <v>0</v>
      </c>
      <c r="P3794">
        <v>62</v>
      </c>
      <c r="Q3794">
        <v>0</v>
      </c>
      <c r="R3794">
        <v>0</v>
      </c>
      <c r="S3794">
        <v>3</v>
      </c>
      <c r="T3794">
        <v>5</v>
      </c>
      <c r="U3794">
        <v>0</v>
      </c>
      <c r="V3794">
        <v>0</v>
      </c>
      <c r="W3794">
        <v>0</v>
      </c>
      <c r="X3794">
        <v>62.84560347541651</v>
      </c>
      <c r="Y3794">
        <v>0</v>
      </c>
      <c r="Z3794">
        <v>0</v>
      </c>
      <c r="AA3794">
        <v>0</v>
      </c>
      <c r="AB3794">
        <v>7.4866931708969791</v>
      </c>
      <c r="AC3794">
        <v>0</v>
      </c>
      <c r="AD3794">
        <v>0</v>
      </c>
      <c r="AE3794">
        <v>70.332296646313495</v>
      </c>
    </row>
    <row r="3795" spans="1:31" x14ac:dyDescent="0.3">
      <c r="A3795">
        <v>2717348</v>
      </c>
      <c r="B3795">
        <v>1</v>
      </c>
      <c r="C3795" t="s">
        <v>80</v>
      </c>
      <c r="D3795" t="s">
        <v>93</v>
      </c>
      <c r="E3795" t="s">
        <v>145</v>
      </c>
      <c r="F3795" t="s">
        <v>10768</v>
      </c>
      <c r="G3795" t="s">
        <v>181</v>
      </c>
      <c r="H3795" t="s">
        <v>135</v>
      </c>
      <c r="I3795" t="s">
        <v>136</v>
      </c>
      <c r="J3795" t="s">
        <v>137</v>
      </c>
      <c r="K3795" t="s">
        <v>138</v>
      </c>
      <c r="L3795" t="s">
        <v>10769</v>
      </c>
      <c r="M3795" t="s">
        <v>10770</v>
      </c>
      <c r="N3795">
        <v>6.4530555549999997</v>
      </c>
      <c r="O3795">
        <v>0</v>
      </c>
      <c r="P3795">
        <v>9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7.573430892734982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7.573430892734982</v>
      </c>
    </row>
    <row r="3796" spans="1:31" x14ac:dyDescent="0.3">
      <c r="A3796">
        <v>2717225</v>
      </c>
      <c r="B3796">
        <v>1</v>
      </c>
      <c r="C3796" t="s">
        <v>80</v>
      </c>
      <c r="D3796" t="s">
        <v>82</v>
      </c>
      <c r="E3796" t="s">
        <v>145</v>
      </c>
      <c r="F3796" t="s">
        <v>10771</v>
      </c>
      <c r="G3796" t="s">
        <v>181</v>
      </c>
      <c r="H3796" t="s">
        <v>135</v>
      </c>
      <c r="I3796" t="s">
        <v>136</v>
      </c>
      <c r="J3796" t="s">
        <v>137</v>
      </c>
      <c r="K3796" t="s">
        <v>138</v>
      </c>
      <c r="L3796" t="s">
        <v>10772</v>
      </c>
      <c r="M3796" t="s">
        <v>10773</v>
      </c>
      <c r="N3796">
        <v>4.0311111110000004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1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21.415370798461787</v>
      </c>
      <c r="AC3796">
        <v>0</v>
      </c>
      <c r="AD3796">
        <v>0</v>
      </c>
      <c r="AE3796">
        <v>21.415370798461787</v>
      </c>
    </row>
    <row r="3797" spans="1:31" x14ac:dyDescent="0.3">
      <c r="A3797">
        <v>2716976</v>
      </c>
      <c r="B3797">
        <v>1</v>
      </c>
      <c r="C3797" t="s">
        <v>80</v>
      </c>
      <c r="D3797" t="s">
        <v>92</v>
      </c>
      <c r="E3797" t="s">
        <v>161</v>
      </c>
      <c r="F3797" t="s">
        <v>10774</v>
      </c>
      <c r="G3797" t="s">
        <v>163</v>
      </c>
      <c r="H3797" t="s">
        <v>135</v>
      </c>
      <c r="I3797" t="s">
        <v>136</v>
      </c>
      <c r="J3797" t="s">
        <v>137</v>
      </c>
      <c r="K3797" t="s">
        <v>138</v>
      </c>
      <c r="L3797" t="s">
        <v>10775</v>
      </c>
      <c r="M3797" t="s">
        <v>10776</v>
      </c>
      <c r="N3797">
        <v>1.973055555</v>
      </c>
      <c r="O3797">
        <v>0</v>
      </c>
      <c r="P3797">
        <v>304</v>
      </c>
      <c r="Q3797">
        <v>0</v>
      </c>
      <c r="R3797">
        <v>3</v>
      </c>
      <c r="S3797">
        <v>0</v>
      </c>
      <c r="T3797">
        <v>10</v>
      </c>
      <c r="U3797">
        <v>0</v>
      </c>
      <c r="V3797">
        <v>0</v>
      </c>
      <c r="W3797">
        <v>0</v>
      </c>
      <c r="X3797">
        <v>107.55814301201985</v>
      </c>
      <c r="Y3797">
        <v>0</v>
      </c>
      <c r="Z3797">
        <v>0.27327256262455751</v>
      </c>
      <c r="AA3797">
        <v>0</v>
      </c>
      <c r="AB3797">
        <v>2.1293027752871656</v>
      </c>
      <c r="AC3797">
        <v>0</v>
      </c>
      <c r="AD3797">
        <v>0</v>
      </c>
      <c r="AE3797">
        <v>109.96071834993158</v>
      </c>
    </row>
    <row r="3798" spans="1:31" x14ac:dyDescent="0.3">
      <c r="A3798">
        <v>2717411</v>
      </c>
      <c r="B3798">
        <v>1</v>
      </c>
      <c r="C3798" t="s">
        <v>80</v>
      </c>
      <c r="D3798" t="s">
        <v>92</v>
      </c>
      <c r="E3798" t="s">
        <v>145</v>
      </c>
      <c r="F3798" t="s">
        <v>10777</v>
      </c>
      <c r="G3798" t="s">
        <v>181</v>
      </c>
      <c r="H3798" t="s">
        <v>135</v>
      </c>
      <c r="I3798" t="s">
        <v>136</v>
      </c>
      <c r="J3798" t="s">
        <v>137</v>
      </c>
      <c r="K3798" t="s">
        <v>138</v>
      </c>
      <c r="L3798" t="s">
        <v>10778</v>
      </c>
      <c r="M3798" t="s">
        <v>10779</v>
      </c>
      <c r="N3798">
        <v>1.201944444</v>
      </c>
      <c r="O3798">
        <v>0</v>
      </c>
      <c r="P3798">
        <v>1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0.17322336654178833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0.17322336654178833</v>
      </c>
    </row>
    <row r="3799" spans="1:31" x14ac:dyDescent="0.3">
      <c r="A3799">
        <v>2717162</v>
      </c>
      <c r="B3799">
        <v>1</v>
      </c>
      <c r="C3799" t="s">
        <v>80</v>
      </c>
      <c r="D3799" t="s">
        <v>93</v>
      </c>
      <c r="E3799" t="s">
        <v>145</v>
      </c>
      <c r="F3799" t="s">
        <v>10780</v>
      </c>
      <c r="G3799" t="s">
        <v>147</v>
      </c>
      <c r="H3799" t="s">
        <v>135</v>
      </c>
      <c r="I3799" t="s">
        <v>136</v>
      </c>
      <c r="J3799" t="s">
        <v>137</v>
      </c>
      <c r="K3799" t="s">
        <v>138</v>
      </c>
      <c r="L3799" t="s">
        <v>10781</v>
      </c>
      <c r="M3799" t="s">
        <v>10782</v>
      </c>
      <c r="N3799">
        <v>6.1505555550000004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1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9.42508102579</v>
      </c>
      <c r="AC3799">
        <v>0</v>
      </c>
      <c r="AD3799">
        <v>0</v>
      </c>
      <c r="AE3799">
        <v>9.42508102579</v>
      </c>
    </row>
    <row r="3800" spans="1:31" x14ac:dyDescent="0.3">
      <c r="A3800">
        <v>2717511</v>
      </c>
      <c r="B3800">
        <v>1</v>
      </c>
      <c r="C3800" t="s">
        <v>80</v>
      </c>
      <c r="D3800" t="s">
        <v>94</v>
      </c>
      <c r="E3800" t="s">
        <v>150</v>
      </c>
      <c r="F3800" t="s">
        <v>6719</v>
      </c>
      <c r="G3800" t="s">
        <v>152</v>
      </c>
      <c r="H3800" t="s">
        <v>153</v>
      </c>
      <c r="I3800" t="s">
        <v>136</v>
      </c>
      <c r="J3800" t="s">
        <v>137</v>
      </c>
      <c r="K3800" t="s">
        <v>138</v>
      </c>
      <c r="L3800" t="s">
        <v>10783</v>
      </c>
      <c r="M3800" t="s">
        <v>10784</v>
      </c>
      <c r="N3800">
        <v>0.41583333300000003</v>
      </c>
      <c r="O3800">
        <v>0</v>
      </c>
      <c r="P3800">
        <v>0</v>
      </c>
      <c r="Q3800">
        <v>1</v>
      </c>
      <c r="R3800">
        <v>132</v>
      </c>
      <c r="S3800">
        <v>0</v>
      </c>
      <c r="T3800">
        <v>8</v>
      </c>
      <c r="U3800">
        <v>0</v>
      </c>
      <c r="V3800">
        <v>0</v>
      </c>
      <c r="W3800">
        <v>0</v>
      </c>
      <c r="X3800">
        <v>0</v>
      </c>
      <c r="Y3800">
        <v>0.22555582311500003</v>
      </c>
      <c r="Z3800">
        <v>2.8695211612897848</v>
      </c>
      <c r="AA3800">
        <v>0</v>
      </c>
      <c r="AB3800">
        <v>0.60746568545500002</v>
      </c>
      <c r="AC3800">
        <v>0</v>
      </c>
      <c r="AD3800">
        <v>0</v>
      </c>
      <c r="AE3800">
        <v>3.7025426698597848</v>
      </c>
    </row>
    <row r="3801" spans="1:31" x14ac:dyDescent="0.3">
      <c r="A3801">
        <v>2717016</v>
      </c>
      <c r="B3801">
        <v>1</v>
      </c>
      <c r="C3801" t="s">
        <v>80</v>
      </c>
      <c r="D3801" t="s">
        <v>103</v>
      </c>
      <c r="E3801" t="s">
        <v>150</v>
      </c>
      <c r="F3801" t="s">
        <v>10785</v>
      </c>
      <c r="G3801" t="s">
        <v>1361</v>
      </c>
      <c r="H3801" t="s">
        <v>153</v>
      </c>
      <c r="I3801" t="s">
        <v>136</v>
      </c>
      <c r="J3801" t="s">
        <v>137</v>
      </c>
      <c r="K3801" t="s">
        <v>138</v>
      </c>
      <c r="L3801" t="s">
        <v>10786</v>
      </c>
      <c r="M3801" t="s">
        <v>10787</v>
      </c>
      <c r="N3801">
        <v>2.0247222219999998</v>
      </c>
      <c r="O3801">
        <v>0</v>
      </c>
      <c r="P3801">
        <v>3</v>
      </c>
      <c r="Q3801">
        <v>9</v>
      </c>
      <c r="R3801">
        <v>51</v>
      </c>
      <c r="S3801">
        <v>9</v>
      </c>
      <c r="T3801">
        <v>7</v>
      </c>
      <c r="U3801">
        <v>0</v>
      </c>
      <c r="V3801">
        <v>0</v>
      </c>
      <c r="W3801">
        <v>0</v>
      </c>
      <c r="X3801">
        <v>1.5456808070644974</v>
      </c>
      <c r="Y3801">
        <v>45.725490188428985</v>
      </c>
      <c r="Z3801">
        <v>117.20907196147118</v>
      </c>
      <c r="AA3801">
        <v>34.636033167015604</v>
      </c>
      <c r="AB3801">
        <v>16.175441234888464</v>
      </c>
      <c r="AC3801">
        <v>0</v>
      </c>
      <c r="AD3801">
        <v>0</v>
      </c>
      <c r="AE3801">
        <v>215.29171735886874</v>
      </c>
    </row>
    <row r="3802" spans="1:31" x14ac:dyDescent="0.3">
      <c r="A3802">
        <v>2716902</v>
      </c>
      <c r="B3802">
        <v>2</v>
      </c>
      <c r="C3802" t="s">
        <v>80</v>
      </c>
      <c r="D3802" t="s">
        <v>82</v>
      </c>
      <c r="E3802" t="s">
        <v>132</v>
      </c>
      <c r="F3802" t="s">
        <v>6942</v>
      </c>
      <c r="G3802" t="s">
        <v>393</v>
      </c>
      <c r="H3802" t="s">
        <v>135</v>
      </c>
      <c r="I3802" t="s">
        <v>136</v>
      </c>
      <c r="J3802" t="s">
        <v>137</v>
      </c>
      <c r="K3802" t="s">
        <v>138</v>
      </c>
      <c r="L3802" t="s">
        <v>10788</v>
      </c>
      <c r="M3802" t="s">
        <v>10789</v>
      </c>
      <c r="N3802">
        <v>0.52694444399999996</v>
      </c>
      <c r="O3802">
        <v>0</v>
      </c>
      <c r="P3802">
        <v>629</v>
      </c>
      <c r="Q3802">
        <v>0</v>
      </c>
      <c r="R3802">
        <v>0</v>
      </c>
      <c r="S3802">
        <v>0</v>
      </c>
      <c r="T3802">
        <v>44</v>
      </c>
      <c r="U3802">
        <v>0</v>
      </c>
      <c r="V3802">
        <v>0</v>
      </c>
      <c r="W3802">
        <v>0</v>
      </c>
      <c r="X3802">
        <v>53.567047483078838</v>
      </c>
      <c r="Y3802">
        <v>0</v>
      </c>
      <c r="Z3802">
        <v>0</v>
      </c>
      <c r="AA3802">
        <v>0</v>
      </c>
      <c r="AB3802">
        <v>11.835390658503341</v>
      </c>
      <c r="AC3802">
        <v>0</v>
      </c>
      <c r="AD3802">
        <v>0</v>
      </c>
      <c r="AE3802">
        <v>65.402438141582181</v>
      </c>
    </row>
    <row r="3803" spans="1:31" x14ac:dyDescent="0.3">
      <c r="A3803">
        <v>2717076</v>
      </c>
      <c r="B3803">
        <v>1</v>
      </c>
      <c r="C3803" t="s">
        <v>80</v>
      </c>
      <c r="D3803" t="s">
        <v>82</v>
      </c>
      <c r="E3803" t="s">
        <v>156</v>
      </c>
      <c r="F3803" t="s">
        <v>10790</v>
      </c>
      <c r="G3803" t="s">
        <v>300</v>
      </c>
      <c r="H3803" t="s">
        <v>153</v>
      </c>
      <c r="I3803" t="s">
        <v>136</v>
      </c>
      <c r="J3803" t="s">
        <v>137</v>
      </c>
      <c r="K3803" t="s">
        <v>210</v>
      </c>
      <c r="L3803" t="s">
        <v>10791</v>
      </c>
      <c r="M3803" t="s">
        <v>10792</v>
      </c>
      <c r="N3803">
        <v>2.233055555</v>
      </c>
      <c r="O3803">
        <v>0</v>
      </c>
      <c r="P3803">
        <v>732</v>
      </c>
      <c r="Q3803">
        <v>0</v>
      </c>
      <c r="R3803">
        <v>0</v>
      </c>
      <c r="S3803">
        <v>0</v>
      </c>
      <c r="T3803">
        <v>135</v>
      </c>
      <c r="U3803">
        <v>0</v>
      </c>
      <c r="V3803">
        <v>1</v>
      </c>
      <c r="W3803">
        <v>0</v>
      </c>
      <c r="X3803">
        <v>370.50183164887841</v>
      </c>
      <c r="Y3803">
        <v>0</v>
      </c>
      <c r="Z3803">
        <v>0</v>
      </c>
      <c r="AA3803">
        <v>0</v>
      </c>
      <c r="AB3803">
        <v>400.334752887349</v>
      </c>
      <c r="AC3803">
        <v>0</v>
      </c>
      <c r="AD3803">
        <v>43.859223201551693</v>
      </c>
      <c r="AE3803">
        <v>814.69580773777909</v>
      </c>
    </row>
    <row r="3804" spans="1:31" x14ac:dyDescent="0.3">
      <c r="A3804">
        <v>2716933</v>
      </c>
      <c r="B3804">
        <v>1</v>
      </c>
      <c r="C3804" t="s">
        <v>81</v>
      </c>
      <c r="D3804" t="s">
        <v>118</v>
      </c>
      <c r="E3804" t="s">
        <v>156</v>
      </c>
      <c r="F3804" t="s">
        <v>10793</v>
      </c>
      <c r="G3804" t="s">
        <v>170</v>
      </c>
      <c r="H3804" t="s">
        <v>153</v>
      </c>
      <c r="I3804" t="s">
        <v>136</v>
      </c>
      <c r="J3804" t="s">
        <v>137</v>
      </c>
      <c r="K3804" t="s">
        <v>138</v>
      </c>
      <c r="L3804" t="s">
        <v>10794</v>
      </c>
      <c r="M3804" t="s">
        <v>10795</v>
      </c>
      <c r="N3804">
        <v>1.635277777</v>
      </c>
      <c r="O3804">
        <v>0</v>
      </c>
      <c r="P3804">
        <v>883</v>
      </c>
      <c r="Q3804">
        <v>0</v>
      </c>
      <c r="R3804">
        <v>2</v>
      </c>
      <c r="S3804">
        <v>4</v>
      </c>
      <c r="T3804">
        <v>69</v>
      </c>
      <c r="U3804">
        <v>0</v>
      </c>
      <c r="V3804">
        <v>0</v>
      </c>
      <c r="W3804">
        <v>0</v>
      </c>
      <c r="X3804">
        <v>235.48526477076152</v>
      </c>
      <c r="Y3804">
        <v>0</v>
      </c>
      <c r="Z3804">
        <v>0</v>
      </c>
      <c r="AA3804">
        <v>30.970129744542692</v>
      </c>
      <c r="AB3804">
        <v>54.293291002715399</v>
      </c>
      <c r="AC3804">
        <v>0</v>
      </c>
      <c r="AD3804">
        <v>0</v>
      </c>
      <c r="AE3804">
        <v>320.74868551801961</v>
      </c>
    </row>
    <row r="3805" spans="1:31" x14ac:dyDescent="0.3">
      <c r="A3805">
        <v>2717786</v>
      </c>
      <c r="B3805">
        <v>1</v>
      </c>
      <c r="C3805" t="s">
        <v>81</v>
      </c>
      <c r="D3805" t="s">
        <v>118</v>
      </c>
      <c r="E3805" t="s">
        <v>145</v>
      </c>
      <c r="F3805" t="s">
        <v>10796</v>
      </c>
      <c r="G3805" t="s">
        <v>230</v>
      </c>
      <c r="H3805" t="s">
        <v>135</v>
      </c>
      <c r="I3805" t="s">
        <v>136</v>
      </c>
      <c r="J3805" t="s">
        <v>137</v>
      </c>
      <c r="K3805" t="s">
        <v>138</v>
      </c>
      <c r="L3805" t="s">
        <v>10797</v>
      </c>
      <c r="M3805" t="s">
        <v>10798</v>
      </c>
      <c r="N3805">
        <v>2.1244444439999999</v>
      </c>
      <c r="O3805">
        <v>0</v>
      </c>
      <c r="P3805">
        <v>1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0.3850284164333333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0.3850284164333333</v>
      </c>
    </row>
    <row r="3806" spans="1:31" x14ac:dyDescent="0.3">
      <c r="A3806">
        <v>2717245</v>
      </c>
      <c r="B3806">
        <v>1</v>
      </c>
      <c r="C3806" t="s">
        <v>80</v>
      </c>
      <c r="D3806" t="s">
        <v>97</v>
      </c>
      <c r="E3806" t="s">
        <v>161</v>
      </c>
      <c r="F3806" t="s">
        <v>10799</v>
      </c>
      <c r="G3806" t="s">
        <v>209</v>
      </c>
      <c r="H3806" t="s">
        <v>135</v>
      </c>
      <c r="I3806" t="s">
        <v>136</v>
      </c>
      <c r="J3806" t="s">
        <v>137</v>
      </c>
      <c r="K3806" t="s">
        <v>210</v>
      </c>
      <c r="L3806" t="s">
        <v>10800</v>
      </c>
      <c r="M3806" t="s">
        <v>10801</v>
      </c>
      <c r="N3806">
        <v>5.8133333330000001</v>
      </c>
      <c r="O3806">
        <v>0</v>
      </c>
      <c r="P3806">
        <v>11</v>
      </c>
      <c r="Q3806">
        <v>0</v>
      </c>
      <c r="R3806">
        <v>3</v>
      </c>
      <c r="S3806">
        <v>0</v>
      </c>
      <c r="T3806">
        <v>2</v>
      </c>
      <c r="U3806">
        <v>0</v>
      </c>
      <c r="V3806">
        <v>0</v>
      </c>
      <c r="W3806">
        <v>0</v>
      </c>
      <c r="X3806">
        <v>21.897519515798344</v>
      </c>
      <c r="Y3806">
        <v>0</v>
      </c>
      <c r="Z3806">
        <v>5.5893073805372069</v>
      </c>
      <c r="AA3806">
        <v>0</v>
      </c>
      <c r="AB3806">
        <v>3.115101552761387</v>
      </c>
      <c r="AC3806">
        <v>0</v>
      </c>
      <c r="AD3806">
        <v>0</v>
      </c>
      <c r="AE3806">
        <v>30.601928449096938</v>
      </c>
    </row>
    <row r="3807" spans="1:31" x14ac:dyDescent="0.3">
      <c r="A3807">
        <v>2717743</v>
      </c>
      <c r="B3807">
        <v>1</v>
      </c>
      <c r="C3807" t="s">
        <v>80</v>
      </c>
      <c r="D3807" t="s">
        <v>90</v>
      </c>
      <c r="E3807" t="s">
        <v>145</v>
      </c>
      <c r="F3807" t="s">
        <v>10802</v>
      </c>
      <c r="G3807" t="s">
        <v>181</v>
      </c>
      <c r="H3807" t="s">
        <v>135</v>
      </c>
      <c r="I3807" t="s">
        <v>136</v>
      </c>
      <c r="J3807" t="s">
        <v>137</v>
      </c>
      <c r="K3807" t="s">
        <v>138</v>
      </c>
      <c r="L3807" t="s">
        <v>10803</v>
      </c>
      <c r="M3807" t="s">
        <v>10804</v>
      </c>
      <c r="N3807">
        <v>7.68</v>
      </c>
      <c r="O3807">
        <v>0</v>
      </c>
      <c r="P3807">
        <v>11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18.948930963537524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18.948930963537524</v>
      </c>
    </row>
    <row r="3808" spans="1:31" x14ac:dyDescent="0.3">
      <c r="A3808">
        <v>2716953</v>
      </c>
      <c r="B3808">
        <v>1</v>
      </c>
      <c r="C3808" t="s">
        <v>80</v>
      </c>
      <c r="D3808" t="s">
        <v>107</v>
      </c>
      <c r="E3808" t="s">
        <v>145</v>
      </c>
      <c r="F3808" t="s">
        <v>10805</v>
      </c>
      <c r="G3808" t="s">
        <v>181</v>
      </c>
      <c r="H3808" t="s">
        <v>135</v>
      </c>
      <c r="I3808" t="s">
        <v>136</v>
      </c>
      <c r="J3808" t="s">
        <v>137</v>
      </c>
      <c r="K3808" t="s">
        <v>138</v>
      </c>
      <c r="L3808" t="s">
        <v>10806</v>
      </c>
      <c r="M3808" t="s">
        <v>10807</v>
      </c>
      <c r="N3808">
        <v>2.4624999999999999</v>
      </c>
      <c r="O3808">
        <v>0</v>
      </c>
      <c r="P3808">
        <v>8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2.9445601599294129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2.9445601599294129</v>
      </c>
    </row>
    <row r="3809" spans="1:31" x14ac:dyDescent="0.3">
      <c r="A3809">
        <v>2717594</v>
      </c>
      <c r="B3809">
        <v>1</v>
      </c>
      <c r="C3809" t="s">
        <v>81</v>
      </c>
      <c r="D3809" t="s">
        <v>112</v>
      </c>
      <c r="E3809" t="s">
        <v>150</v>
      </c>
      <c r="F3809" t="s">
        <v>6333</v>
      </c>
      <c r="G3809" t="s">
        <v>152</v>
      </c>
      <c r="H3809" t="s">
        <v>153</v>
      </c>
      <c r="I3809" t="s">
        <v>136</v>
      </c>
      <c r="J3809" t="s">
        <v>137</v>
      </c>
      <c r="K3809" t="s">
        <v>138</v>
      </c>
      <c r="L3809" t="s">
        <v>10808</v>
      </c>
      <c r="M3809" t="s">
        <v>10809</v>
      </c>
      <c r="N3809">
        <v>0.72</v>
      </c>
      <c r="O3809">
        <v>5</v>
      </c>
      <c r="P3809">
        <v>2787</v>
      </c>
      <c r="Q3809">
        <v>61</v>
      </c>
      <c r="R3809">
        <v>587</v>
      </c>
      <c r="S3809">
        <v>13</v>
      </c>
      <c r="T3809">
        <v>386</v>
      </c>
      <c r="U3809">
        <v>4</v>
      </c>
      <c r="V3809">
        <v>1</v>
      </c>
      <c r="W3809">
        <v>32.476483505318399</v>
      </c>
      <c r="X3809">
        <v>379.49550292006336</v>
      </c>
      <c r="Y3809">
        <v>12.726647088245283</v>
      </c>
      <c r="Z3809">
        <v>84.625980887789282</v>
      </c>
      <c r="AA3809">
        <v>67.261731901500227</v>
      </c>
      <c r="AB3809">
        <v>143.31403659237412</v>
      </c>
      <c r="AC3809">
        <v>60.65683276514401</v>
      </c>
      <c r="AD3809">
        <v>6.1736436273448803</v>
      </c>
      <c r="AE3809">
        <v>786.73085928777959</v>
      </c>
    </row>
    <row r="3810" spans="1:31" x14ac:dyDescent="0.3">
      <c r="A3810">
        <v>2717053</v>
      </c>
      <c r="B3810">
        <v>1</v>
      </c>
      <c r="C3810" t="s">
        <v>80</v>
      </c>
      <c r="D3810" t="s">
        <v>101</v>
      </c>
      <c r="E3810" t="s">
        <v>145</v>
      </c>
      <c r="F3810" t="s">
        <v>10810</v>
      </c>
      <c r="G3810" t="s">
        <v>181</v>
      </c>
      <c r="H3810" t="s">
        <v>135</v>
      </c>
      <c r="I3810" t="s">
        <v>136</v>
      </c>
      <c r="J3810" t="s">
        <v>137</v>
      </c>
      <c r="K3810" t="s">
        <v>138</v>
      </c>
      <c r="L3810" t="s">
        <v>10811</v>
      </c>
      <c r="M3810" t="s">
        <v>10812</v>
      </c>
      <c r="N3810">
        <v>0.88305555499999999</v>
      </c>
      <c r="O3810">
        <v>0</v>
      </c>
      <c r="P3810">
        <v>1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0.17302022493833333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0.17302022493833333</v>
      </c>
    </row>
    <row r="3811" spans="1:31" x14ac:dyDescent="0.3">
      <c r="A3811">
        <v>2717096</v>
      </c>
      <c r="B3811">
        <v>1</v>
      </c>
      <c r="C3811" t="s">
        <v>80</v>
      </c>
      <c r="D3811" t="s">
        <v>86</v>
      </c>
      <c r="E3811" t="s">
        <v>145</v>
      </c>
      <c r="F3811" t="s">
        <v>10813</v>
      </c>
      <c r="G3811" t="s">
        <v>181</v>
      </c>
      <c r="H3811" t="s">
        <v>135</v>
      </c>
      <c r="I3811" t="s">
        <v>136</v>
      </c>
      <c r="J3811" t="s">
        <v>137</v>
      </c>
      <c r="K3811" t="s">
        <v>138</v>
      </c>
      <c r="L3811" t="s">
        <v>10814</v>
      </c>
      <c r="M3811" t="s">
        <v>10815</v>
      </c>
      <c r="N3811">
        <v>6.8036111110000004</v>
      </c>
      <c r="O3811">
        <v>0</v>
      </c>
      <c r="P3811">
        <v>1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47.968751821603789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47.968751821603789</v>
      </c>
    </row>
    <row r="3812" spans="1:31" x14ac:dyDescent="0.3">
      <c r="A3812">
        <v>2716990</v>
      </c>
      <c r="B3812">
        <v>1</v>
      </c>
      <c r="C3812" t="s">
        <v>80</v>
      </c>
      <c r="D3812" t="s">
        <v>96</v>
      </c>
      <c r="E3812" t="s">
        <v>156</v>
      </c>
      <c r="F3812" t="s">
        <v>10816</v>
      </c>
      <c r="G3812" t="s">
        <v>185</v>
      </c>
      <c r="H3812" t="s">
        <v>153</v>
      </c>
      <c r="I3812" t="s">
        <v>136</v>
      </c>
      <c r="J3812" t="s">
        <v>137</v>
      </c>
      <c r="K3812" t="s">
        <v>138</v>
      </c>
      <c r="L3812" t="s">
        <v>10817</v>
      </c>
      <c r="M3812" t="s">
        <v>10818</v>
      </c>
      <c r="N3812">
        <v>2.025833333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1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</row>
    <row r="3813" spans="1:31" x14ac:dyDescent="0.3">
      <c r="A3813">
        <v>2717388</v>
      </c>
      <c r="B3813">
        <v>1</v>
      </c>
      <c r="C3813" t="s">
        <v>80</v>
      </c>
      <c r="D3813" t="s">
        <v>92</v>
      </c>
      <c r="E3813" t="s">
        <v>150</v>
      </c>
      <c r="F3813" t="s">
        <v>10819</v>
      </c>
      <c r="G3813" t="s">
        <v>152</v>
      </c>
      <c r="H3813" t="s">
        <v>153</v>
      </c>
      <c r="I3813" t="s">
        <v>136</v>
      </c>
      <c r="J3813" t="s">
        <v>137</v>
      </c>
      <c r="K3813" t="s">
        <v>138</v>
      </c>
      <c r="L3813" t="s">
        <v>10820</v>
      </c>
      <c r="M3813" t="s">
        <v>10821</v>
      </c>
      <c r="N3813">
        <v>0.17638888799999999</v>
      </c>
      <c r="O3813">
        <v>0</v>
      </c>
      <c r="P3813">
        <v>1111</v>
      </c>
      <c r="Q3813">
        <v>9</v>
      </c>
      <c r="R3813">
        <v>360</v>
      </c>
      <c r="S3813">
        <v>14</v>
      </c>
      <c r="T3813">
        <v>111</v>
      </c>
      <c r="U3813">
        <v>0</v>
      </c>
      <c r="V3813">
        <v>0</v>
      </c>
      <c r="W3813">
        <v>0</v>
      </c>
      <c r="X3813">
        <v>33.312878150389494</v>
      </c>
      <c r="Y3813">
        <v>7.400202665632718</v>
      </c>
      <c r="Z3813">
        <v>9.3626599651128402</v>
      </c>
      <c r="AA3813">
        <v>27.241167795080642</v>
      </c>
      <c r="AB3813">
        <v>25.4233911311307</v>
      </c>
      <c r="AC3813">
        <v>0</v>
      </c>
      <c r="AD3813">
        <v>0</v>
      </c>
      <c r="AE3813">
        <v>102.7402997073464</v>
      </c>
    </row>
    <row r="3814" spans="1:31" x14ac:dyDescent="0.3">
      <c r="A3814">
        <v>2717531</v>
      </c>
      <c r="B3814">
        <v>1</v>
      </c>
      <c r="C3814" t="s">
        <v>80</v>
      </c>
      <c r="D3814" t="s">
        <v>83</v>
      </c>
      <c r="E3814" t="s">
        <v>145</v>
      </c>
      <c r="F3814" t="s">
        <v>10822</v>
      </c>
      <c r="G3814" t="s">
        <v>230</v>
      </c>
      <c r="H3814" t="s">
        <v>135</v>
      </c>
      <c r="I3814" t="s">
        <v>136</v>
      </c>
      <c r="J3814" t="s">
        <v>137</v>
      </c>
      <c r="K3814" t="s">
        <v>138</v>
      </c>
      <c r="L3814" t="s">
        <v>10823</v>
      </c>
      <c r="M3814" t="s">
        <v>10824</v>
      </c>
      <c r="N3814">
        <v>2.8491666659999999</v>
      </c>
      <c r="O3814">
        <v>0</v>
      </c>
      <c r="P3814">
        <v>11</v>
      </c>
      <c r="Q3814">
        <v>0</v>
      </c>
      <c r="R3814">
        <v>0</v>
      </c>
      <c r="S3814">
        <v>0</v>
      </c>
      <c r="T3814">
        <v>3</v>
      </c>
      <c r="U3814">
        <v>0</v>
      </c>
      <c r="V3814">
        <v>0</v>
      </c>
      <c r="W3814">
        <v>0</v>
      </c>
      <c r="X3814">
        <v>5.8626877687202246</v>
      </c>
      <c r="Y3814">
        <v>0</v>
      </c>
      <c r="Z3814">
        <v>0</v>
      </c>
      <c r="AA3814">
        <v>0</v>
      </c>
      <c r="AB3814">
        <v>1.2301896830375731</v>
      </c>
      <c r="AC3814">
        <v>0</v>
      </c>
      <c r="AD3814">
        <v>0</v>
      </c>
      <c r="AE3814">
        <v>7.0928774517577979</v>
      </c>
    </row>
    <row r="3815" spans="1:31" x14ac:dyDescent="0.3">
      <c r="A3815">
        <v>2717139</v>
      </c>
      <c r="B3815">
        <v>1</v>
      </c>
      <c r="C3815" t="s">
        <v>80</v>
      </c>
      <c r="D3815" t="s">
        <v>84</v>
      </c>
      <c r="E3815" t="s">
        <v>150</v>
      </c>
      <c r="F3815" t="s">
        <v>10825</v>
      </c>
      <c r="G3815" t="s">
        <v>300</v>
      </c>
      <c r="H3815" t="s">
        <v>153</v>
      </c>
      <c r="I3815" t="s">
        <v>136</v>
      </c>
      <c r="J3815" t="s">
        <v>137</v>
      </c>
      <c r="K3815" t="s">
        <v>210</v>
      </c>
      <c r="L3815" t="s">
        <v>10523</v>
      </c>
      <c r="M3815" t="s">
        <v>10826</v>
      </c>
      <c r="N3815">
        <v>4.0205555549999996</v>
      </c>
      <c r="O3815">
        <v>0</v>
      </c>
      <c r="P3815">
        <v>15314</v>
      </c>
      <c r="Q3815">
        <v>0</v>
      </c>
      <c r="R3815">
        <v>0</v>
      </c>
      <c r="S3815">
        <v>3</v>
      </c>
      <c r="T3815">
        <v>2251</v>
      </c>
      <c r="U3815">
        <v>0</v>
      </c>
      <c r="V3815">
        <v>15</v>
      </c>
      <c r="W3815">
        <v>0</v>
      </c>
      <c r="X3815">
        <v>11449.667334122176</v>
      </c>
      <c r="Y3815">
        <v>0</v>
      </c>
      <c r="Z3815">
        <v>0</v>
      </c>
      <c r="AA3815">
        <v>2951.7818143591594</v>
      </c>
      <c r="AB3815">
        <v>7455.5580549608658</v>
      </c>
      <c r="AC3815">
        <v>0</v>
      </c>
      <c r="AD3815">
        <v>985.06400231346413</v>
      </c>
      <c r="AE3815">
        <v>22842.071205755667</v>
      </c>
    </row>
    <row r="3816" spans="1:31" x14ac:dyDescent="0.3">
      <c r="A3816">
        <v>2717088</v>
      </c>
      <c r="B3816">
        <v>1</v>
      </c>
      <c r="C3816" t="s">
        <v>80</v>
      </c>
      <c r="D3816" t="s">
        <v>98</v>
      </c>
      <c r="E3816" t="s">
        <v>161</v>
      </c>
      <c r="F3816" t="s">
        <v>10827</v>
      </c>
      <c r="G3816" t="s">
        <v>209</v>
      </c>
      <c r="H3816" t="s">
        <v>135</v>
      </c>
      <c r="I3816" t="s">
        <v>136</v>
      </c>
      <c r="J3816" t="s">
        <v>137</v>
      </c>
      <c r="K3816" t="s">
        <v>210</v>
      </c>
      <c r="L3816" t="s">
        <v>10828</v>
      </c>
      <c r="M3816" t="s">
        <v>10829</v>
      </c>
      <c r="N3816">
        <v>7.51</v>
      </c>
      <c r="O3816">
        <v>0</v>
      </c>
      <c r="P3816">
        <v>53</v>
      </c>
      <c r="Q3816">
        <v>0</v>
      </c>
      <c r="R3816">
        <v>1</v>
      </c>
      <c r="S3816">
        <v>0</v>
      </c>
      <c r="T3816">
        <v>8</v>
      </c>
      <c r="U3816">
        <v>0</v>
      </c>
      <c r="V3816">
        <v>0</v>
      </c>
      <c r="W3816">
        <v>0</v>
      </c>
      <c r="X3816">
        <v>73.407047816334668</v>
      </c>
      <c r="Y3816">
        <v>0</v>
      </c>
      <c r="Z3816">
        <v>3.9614307555199999</v>
      </c>
      <c r="AA3816">
        <v>0</v>
      </c>
      <c r="AB3816">
        <v>35.97243824157416</v>
      </c>
      <c r="AC3816">
        <v>0</v>
      </c>
      <c r="AD3816">
        <v>0</v>
      </c>
      <c r="AE3816">
        <v>113.34091681342883</v>
      </c>
    </row>
    <row r="3817" spans="1:31" x14ac:dyDescent="0.3">
      <c r="A3817">
        <v>2717752</v>
      </c>
      <c r="B3817">
        <v>1</v>
      </c>
      <c r="C3817" t="s">
        <v>81</v>
      </c>
      <c r="D3817" t="s">
        <v>118</v>
      </c>
      <c r="E3817" t="s">
        <v>161</v>
      </c>
      <c r="F3817" t="s">
        <v>10830</v>
      </c>
      <c r="G3817" t="s">
        <v>163</v>
      </c>
      <c r="H3817" t="s">
        <v>135</v>
      </c>
      <c r="I3817" t="s">
        <v>136</v>
      </c>
      <c r="J3817" t="s">
        <v>137</v>
      </c>
      <c r="K3817" t="s">
        <v>138</v>
      </c>
      <c r="L3817" t="s">
        <v>10831</v>
      </c>
      <c r="M3817" t="s">
        <v>10832</v>
      </c>
      <c r="N3817">
        <v>0.87555555500000004</v>
      </c>
      <c r="O3817">
        <v>0</v>
      </c>
      <c r="P3817">
        <v>3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1.3650021687764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1.3650021687764</v>
      </c>
    </row>
    <row r="3818" spans="1:31" x14ac:dyDescent="0.3">
      <c r="A3818">
        <v>2717351</v>
      </c>
      <c r="B3818">
        <v>1</v>
      </c>
      <c r="C3818" t="s">
        <v>81</v>
      </c>
      <c r="D3818" t="s">
        <v>121</v>
      </c>
      <c r="E3818" t="s">
        <v>145</v>
      </c>
      <c r="F3818" t="s">
        <v>10833</v>
      </c>
      <c r="G3818" t="s">
        <v>181</v>
      </c>
      <c r="H3818" t="s">
        <v>135</v>
      </c>
      <c r="I3818" t="s">
        <v>136</v>
      </c>
      <c r="J3818" t="s">
        <v>137</v>
      </c>
      <c r="K3818" t="s">
        <v>138</v>
      </c>
      <c r="L3818" t="s">
        <v>10834</v>
      </c>
      <c r="M3818" t="s">
        <v>10835</v>
      </c>
      <c r="N3818">
        <v>1.976111111</v>
      </c>
      <c r="O3818">
        <v>0</v>
      </c>
      <c r="P3818">
        <v>0</v>
      </c>
      <c r="Q3818">
        <v>0</v>
      </c>
      <c r="R3818">
        <v>1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</row>
    <row r="3819" spans="1:31" x14ac:dyDescent="0.3">
      <c r="A3819">
        <v>2717497</v>
      </c>
      <c r="B3819">
        <v>1</v>
      </c>
      <c r="C3819" t="s">
        <v>80</v>
      </c>
      <c r="D3819" t="s">
        <v>88</v>
      </c>
      <c r="E3819" t="s">
        <v>145</v>
      </c>
      <c r="F3819" t="s">
        <v>10836</v>
      </c>
      <c r="G3819" t="s">
        <v>181</v>
      </c>
      <c r="H3819" t="s">
        <v>135</v>
      </c>
      <c r="I3819" t="s">
        <v>136</v>
      </c>
      <c r="J3819" t="s">
        <v>137</v>
      </c>
      <c r="K3819" t="s">
        <v>138</v>
      </c>
      <c r="L3819" t="s">
        <v>10837</v>
      </c>
      <c r="M3819" t="s">
        <v>10838</v>
      </c>
      <c r="N3819">
        <v>2.6327777769999998</v>
      </c>
      <c r="O3819">
        <v>0</v>
      </c>
      <c r="P3819">
        <v>5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2.3740177350194243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2.3740177350194243</v>
      </c>
    </row>
    <row r="3820" spans="1:31" x14ac:dyDescent="0.3">
      <c r="A3820">
        <v>2717105</v>
      </c>
      <c r="B3820">
        <v>1</v>
      </c>
      <c r="C3820" t="s">
        <v>80</v>
      </c>
      <c r="D3820" t="s">
        <v>98</v>
      </c>
      <c r="E3820" t="s">
        <v>145</v>
      </c>
      <c r="F3820" t="s">
        <v>10839</v>
      </c>
      <c r="G3820" t="s">
        <v>230</v>
      </c>
      <c r="H3820" t="s">
        <v>135</v>
      </c>
      <c r="I3820" t="s">
        <v>136</v>
      </c>
      <c r="J3820" t="s">
        <v>137</v>
      </c>
      <c r="K3820" t="s">
        <v>138</v>
      </c>
      <c r="L3820" t="s">
        <v>10840</v>
      </c>
      <c r="M3820" t="s">
        <v>10841</v>
      </c>
      <c r="N3820">
        <v>3.863888888</v>
      </c>
      <c r="O3820">
        <v>0</v>
      </c>
      <c r="P3820">
        <v>1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0.62229408286119758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0.62229408286119758</v>
      </c>
    </row>
    <row r="3821" spans="1:31" x14ac:dyDescent="0.3">
      <c r="A3821">
        <v>2717666</v>
      </c>
      <c r="B3821">
        <v>2</v>
      </c>
      <c r="C3821" t="s">
        <v>81</v>
      </c>
      <c r="D3821" t="s">
        <v>122</v>
      </c>
      <c r="E3821" t="s">
        <v>150</v>
      </c>
      <c r="F3821" t="s">
        <v>10842</v>
      </c>
      <c r="G3821" t="s">
        <v>185</v>
      </c>
      <c r="H3821" t="s">
        <v>153</v>
      </c>
      <c r="I3821" t="s">
        <v>136</v>
      </c>
      <c r="J3821" t="s">
        <v>137</v>
      </c>
      <c r="K3821" t="s">
        <v>138</v>
      </c>
      <c r="L3821" t="s">
        <v>10843</v>
      </c>
      <c r="M3821" t="s">
        <v>10844</v>
      </c>
      <c r="N3821">
        <v>0.85194444400000002</v>
      </c>
      <c r="O3821">
        <v>9</v>
      </c>
      <c r="P3821">
        <v>731</v>
      </c>
      <c r="Q3821">
        <v>202</v>
      </c>
      <c r="R3821">
        <v>63</v>
      </c>
      <c r="S3821">
        <v>20</v>
      </c>
      <c r="T3821">
        <v>88</v>
      </c>
      <c r="U3821">
        <v>0</v>
      </c>
      <c r="V3821">
        <v>0</v>
      </c>
      <c r="W3821">
        <v>1.8776978245815852</v>
      </c>
      <c r="X3821">
        <v>96.528654903369045</v>
      </c>
      <c r="Y3821">
        <v>28.964362287420713</v>
      </c>
      <c r="Z3821">
        <v>11.212088887251184</v>
      </c>
      <c r="AA3821">
        <v>256.15735714112367</v>
      </c>
      <c r="AB3821">
        <v>59.540601134852125</v>
      </c>
      <c r="AC3821">
        <v>0</v>
      </c>
      <c r="AD3821">
        <v>0</v>
      </c>
      <c r="AE3821">
        <v>454.28076217859831</v>
      </c>
    </row>
    <row r="3822" spans="1:31" x14ac:dyDescent="0.3">
      <c r="A3822">
        <v>2717019</v>
      </c>
      <c r="B3822">
        <v>1</v>
      </c>
      <c r="C3822" t="s">
        <v>80</v>
      </c>
      <c r="D3822" t="s">
        <v>93</v>
      </c>
      <c r="E3822" t="s">
        <v>150</v>
      </c>
      <c r="F3822" t="s">
        <v>10845</v>
      </c>
      <c r="G3822" t="s">
        <v>152</v>
      </c>
      <c r="H3822" t="s">
        <v>153</v>
      </c>
      <c r="I3822" t="s">
        <v>136</v>
      </c>
      <c r="J3822" t="s">
        <v>137</v>
      </c>
      <c r="K3822" t="s">
        <v>138</v>
      </c>
      <c r="L3822" t="s">
        <v>10846</v>
      </c>
      <c r="M3822" t="s">
        <v>10847</v>
      </c>
      <c r="N3822">
        <v>0.79388888800000001</v>
      </c>
      <c r="O3822">
        <v>1</v>
      </c>
      <c r="P3822">
        <v>1664</v>
      </c>
      <c r="Q3822">
        <v>4</v>
      </c>
      <c r="R3822">
        <v>213</v>
      </c>
      <c r="S3822">
        <v>13</v>
      </c>
      <c r="T3822">
        <v>361</v>
      </c>
      <c r="U3822">
        <v>1</v>
      </c>
      <c r="V3822">
        <v>3</v>
      </c>
      <c r="W3822">
        <v>9.8170396684419998</v>
      </c>
      <c r="X3822">
        <v>189.09435242351387</v>
      </c>
      <c r="Y3822">
        <v>17.620394748311426</v>
      </c>
      <c r="Z3822">
        <v>78.948140632882286</v>
      </c>
      <c r="AA3822">
        <v>58.887809583722053</v>
      </c>
      <c r="AB3822">
        <v>198.81597208384466</v>
      </c>
      <c r="AC3822">
        <v>89.638949983496261</v>
      </c>
      <c r="AD3822">
        <v>9.783944675700976</v>
      </c>
      <c r="AE3822">
        <v>652.60660379991339</v>
      </c>
    </row>
    <row r="3823" spans="1:31" x14ac:dyDescent="0.3">
      <c r="A3823">
        <v>2717357</v>
      </c>
      <c r="B3823">
        <v>1</v>
      </c>
      <c r="C3823" t="s">
        <v>81</v>
      </c>
      <c r="D3823" t="s">
        <v>112</v>
      </c>
      <c r="E3823" t="s">
        <v>132</v>
      </c>
      <c r="F3823" t="s">
        <v>10848</v>
      </c>
      <c r="G3823" t="s">
        <v>158</v>
      </c>
      <c r="H3823" t="s">
        <v>135</v>
      </c>
      <c r="I3823" t="s">
        <v>136</v>
      </c>
      <c r="J3823" t="s">
        <v>137</v>
      </c>
      <c r="K3823" t="s">
        <v>138</v>
      </c>
      <c r="L3823" t="s">
        <v>10849</v>
      </c>
      <c r="M3823" t="s">
        <v>10850</v>
      </c>
      <c r="N3823">
        <v>0.87583333299999999</v>
      </c>
      <c r="O3823">
        <v>0</v>
      </c>
      <c r="P3823">
        <v>41</v>
      </c>
      <c r="Q3823">
        <v>0</v>
      </c>
      <c r="R3823">
        <v>52</v>
      </c>
      <c r="S3823">
        <v>0</v>
      </c>
      <c r="T3823">
        <v>11</v>
      </c>
      <c r="U3823">
        <v>0</v>
      </c>
      <c r="V3823">
        <v>0</v>
      </c>
      <c r="W3823">
        <v>0</v>
      </c>
      <c r="X3823">
        <v>5.5361135609643144</v>
      </c>
      <c r="Y3823">
        <v>0</v>
      </c>
      <c r="Z3823">
        <v>3.8578586813246849</v>
      </c>
      <c r="AA3823">
        <v>0</v>
      </c>
      <c r="AB3823">
        <v>2.4709270133130983</v>
      </c>
      <c r="AC3823">
        <v>0</v>
      </c>
      <c r="AD3823">
        <v>0</v>
      </c>
      <c r="AE3823">
        <v>11.864899255602097</v>
      </c>
    </row>
    <row r="3824" spans="1:31" x14ac:dyDescent="0.3">
      <c r="A3824">
        <v>2717706</v>
      </c>
      <c r="B3824">
        <v>1</v>
      </c>
      <c r="C3824" t="s">
        <v>81</v>
      </c>
      <c r="D3824" t="s">
        <v>112</v>
      </c>
      <c r="E3824" t="s">
        <v>156</v>
      </c>
      <c r="F3824" t="s">
        <v>10455</v>
      </c>
      <c r="G3824" t="s">
        <v>348</v>
      </c>
      <c r="H3824" t="s">
        <v>153</v>
      </c>
      <c r="I3824" t="s">
        <v>136</v>
      </c>
      <c r="J3824" t="s">
        <v>137</v>
      </c>
      <c r="K3824" t="s">
        <v>138</v>
      </c>
      <c r="L3824" t="s">
        <v>10851</v>
      </c>
      <c r="M3824" t="s">
        <v>10852</v>
      </c>
      <c r="N3824">
        <v>0.94277777699999998</v>
      </c>
      <c r="O3824">
        <v>1</v>
      </c>
      <c r="P3824">
        <v>72</v>
      </c>
      <c r="Q3824">
        <v>0</v>
      </c>
      <c r="R3824">
        <v>21</v>
      </c>
      <c r="S3824">
        <v>0</v>
      </c>
      <c r="T3824">
        <v>5</v>
      </c>
      <c r="U3824">
        <v>0</v>
      </c>
      <c r="V3824">
        <v>0</v>
      </c>
      <c r="W3824">
        <v>0.24532501017250002</v>
      </c>
      <c r="X3824">
        <v>6.8503081287688801</v>
      </c>
      <c r="Y3824">
        <v>0</v>
      </c>
      <c r="Z3824">
        <v>0.86320802077944991</v>
      </c>
      <c r="AA3824">
        <v>0</v>
      </c>
      <c r="AB3824">
        <v>0.35341671533723507</v>
      </c>
      <c r="AC3824">
        <v>0</v>
      </c>
      <c r="AD3824">
        <v>0</v>
      </c>
      <c r="AE3824">
        <v>8.3122578750580658</v>
      </c>
    </row>
    <row r="3825" spans="1:31" x14ac:dyDescent="0.3">
      <c r="A3825">
        <v>2717211</v>
      </c>
      <c r="B3825">
        <v>1</v>
      </c>
      <c r="C3825" t="s">
        <v>80</v>
      </c>
      <c r="D3825" t="s">
        <v>82</v>
      </c>
      <c r="E3825" t="s">
        <v>200</v>
      </c>
      <c r="F3825" t="s">
        <v>10853</v>
      </c>
      <c r="G3825" t="s">
        <v>543</v>
      </c>
      <c r="H3825" t="s">
        <v>135</v>
      </c>
      <c r="I3825" t="s">
        <v>136</v>
      </c>
      <c r="J3825" t="s">
        <v>137</v>
      </c>
      <c r="K3825" t="s">
        <v>138</v>
      </c>
      <c r="L3825" t="s">
        <v>10854</v>
      </c>
      <c r="M3825" t="s">
        <v>10855</v>
      </c>
      <c r="N3825">
        <v>3.6855555550000001</v>
      </c>
      <c r="O3825">
        <v>0</v>
      </c>
      <c r="P3825">
        <v>1</v>
      </c>
      <c r="Q3825">
        <v>0</v>
      </c>
      <c r="R3825">
        <v>0</v>
      </c>
      <c r="S3825">
        <v>0</v>
      </c>
      <c r="T3825">
        <v>80</v>
      </c>
      <c r="U3825">
        <v>0</v>
      </c>
      <c r="V3825">
        <v>0</v>
      </c>
      <c r="W3825">
        <v>0</v>
      </c>
      <c r="X3825">
        <v>0.24837109609952002</v>
      </c>
      <c r="Y3825">
        <v>0</v>
      </c>
      <c r="Z3825">
        <v>0</v>
      </c>
      <c r="AA3825">
        <v>0</v>
      </c>
      <c r="AB3825">
        <v>170.80250438937915</v>
      </c>
      <c r="AC3825">
        <v>0</v>
      </c>
      <c r="AD3825">
        <v>0</v>
      </c>
      <c r="AE3825">
        <v>171.05087548547868</v>
      </c>
    </row>
    <row r="3826" spans="1:31" x14ac:dyDescent="0.3">
      <c r="A3826">
        <v>2717065</v>
      </c>
      <c r="B3826">
        <v>1</v>
      </c>
      <c r="C3826" t="s">
        <v>80</v>
      </c>
      <c r="D3826" t="s">
        <v>84</v>
      </c>
      <c r="E3826" t="s">
        <v>132</v>
      </c>
      <c r="F3826" t="s">
        <v>10856</v>
      </c>
      <c r="G3826" t="s">
        <v>170</v>
      </c>
      <c r="H3826" t="s">
        <v>135</v>
      </c>
      <c r="I3826" t="s">
        <v>136</v>
      </c>
      <c r="J3826" t="s">
        <v>137</v>
      </c>
      <c r="K3826" t="s">
        <v>138</v>
      </c>
      <c r="L3826" t="s">
        <v>10857</v>
      </c>
      <c r="M3826" t="s">
        <v>10858</v>
      </c>
      <c r="N3826">
        <v>1.7538888880000001</v>
      </c>
      <c r="O3826">
        <v>0</v>
      </c>
      <c r="P3826">
        <v>633</v>
      </c>
      <c r="Q3826">
        <v>0</v>
      </c>
      <c r="R3826">
        <v>0</v>
      </c>
      <c r="S3826">
        <v>0</v>
      </c>
      <c r="T3826">
        <v>224</v>
      </c>
      <c r="U3826">
        <v>0</v>
      </c>
      <c r="V3826">
        <v>0</v>
      </c>
      <c r="W3826">
        <v>0</v>
      </c>
      <c r="X3826">
        <v>189.16244586932675</v>
      </c>
      <c r="Y3826">
        <v>0</v>
      </c>
      <c r="Z3826">
        <v>0</v>
      </c>
      <c r="AA3826">
        <v>0</v>
      </c>
      <c r="AB3826">
        <v>535.51620409090947</v>
      </c>
      <c r="AC3826">
        <v>0</v>
      </c>
      <c r="AD3826">
        <v>0</v>
      </c>
      <c r="AE3826">
        <v>724.67864996023627</v>
      </c>
    </row>
    <row r="3827" spans="1:31" x14ac:dyDescent="0.3">
      <c r="A3827">
        <v>2717606</v>
      </c>
      <c r="B3827">
        <v>1</v>
      </c>
      <c r="C3827" t="s">
        <v>80</v>
      </c>
      <c r="D3827" t="s">
        <v>88</v>
      </c>
      <c r="E3827" t="s">
        <v>145</v>
      </c>
      <c r="F3827" t="s">
        <v>10859</v>
      </c>
      <c r="G3827" t="s">
        <v>147</v>
      </c>
      <c r="H3827" t="s">
        <v>135</v>
      </c>
      <c r="I3827" t="s">
        <v>136</v>
      </c>
      <c r="J3827" t="s">
        <v>137</v>
      </c>
      <c r="K3827" t="s">
        <v>138</v>
      </c>
      <c r="L3827" t="s">
        <v>10860</v>
      </c>
      <c r="M3827" t="s">
        <v>10861</v>
      </c>
      <c r="N3827">
        <v>2.5247222219999998</v>
      </c>
      <c r="O3827">
        <v>0</v>
      </c>
      <c r="P3827">
        <v>7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4.8699404677786324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4.8699404677786324</v>
      </c>
    </row>
    <row r="3828" spans="1:31" x14ac:dyDescent="0.3">
      <c r="A3828">
        <v>2717503</v>
      </c>
      <c r="B3828">
        <v>1</v>
      </c>
      <c r="C3828" t="s">
        <v>80</v>
      </c>
      <c r="D3828" t="s">
        <v>84</v>
      </c>
      <c r="E3828" t="s">
        <v>145</v>
      </c>
      <c r="F3828" t="s">
        <v>10862</v>
      </c>
      <c r="G3828" t="s">
        <v>181</v>
      </c>
      <c r="H3828" t="s">
        <v>135</v>
      </c>
      <c r="I3828" t="s">
        <v>136</v>
      </c>
      <c r="J3828" t="s">
        <v>137</v>
      </c>
      <c r="K3828" t="s">
        <v>138</v>
      </c>
      <c r="L3828" t="s">
        <v>10863</v>
      </c>
      <c r="M3828" t="s">
        <v>10864</v>
      </c>
      <c r="N3828">
        <v>9.2866666660000003</v>
      </c>
      <c r="O3828">
        <v>0</v>
      </c>
      <c r="P3828">
        <v>3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6.6662645210637015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6.6662645210637015</v>
      </c>
    </row>
    <row r="3829" spans="1:31" x14ac:dyDescent="0.3">
      <c r="A3829">
        <v>2717171</v>
      </c>
      <c r="B3829">
        <v>1</v>
      </c>
      <c r="C3829" t="s">
        <v>80</v>
      </c>
      <c r="D3829" t="s">
        <v>89</v>
      </c>
      <c r="E3829" t="s">
        <v>145</v>
      </c>
      <c r="F3829" t="s">
        <v>10865</v>
      </c>
      <c r="G3829" t="s">
        <v>158</v>
      </c>
      <c r="H3829" t="s">
        <v>135</v>
      </c>
      <c r="I3829" t="s">
        <v>136</v>
      </c>
      <c r="J3829" t="s">
        <v>3</v>
      </c>
      <c r="K3829" t="s">
        <v>138</v>
      </c>
      <c r="L3829" t="s">
        <v>10866</v>
      </c>
      <c r="M3829" t="s">
        <v>10867</v>
      </c>
      <c r="N3829">
        <v>2.1441666659999998</v>
      </c>
      <c r="O3829">
        <v>0</v>
      </c>
      <c r="P3829">
        <v>1</v>
      </c>
      <c r="Q3829">
        <v>0</v>
      </c>
      <c r="R3829">
        <v>0</v>
      </c>
      <c r="S3829">
        <v>0</v>
      </c>
      <c r="T3829">
        <v>2</v>
      </c>
      <c r="U3829">
        <v>0</v>
      </c>
      <c r="V3829">
        <v>0</v>
      </c>
      <c r="W3829">
        <v>0</v>
      </c>
      <c r="X3829">
        <v>2.3608295813590399</v>
      </c>
      <c r="Y3829">
        <v>0</v>
      </c>
      <c r="Z3829">
        <v>0</v>
      </c>
      <c r="AA3829">
        <v>0</v>
      </c>
      <c r="AB3829">
        <v>3.3483994852141667</v>
      </c>
      <c r="AC3829">
        <v>0</v>
      </c>
      <c r="AD3829">
        <v>0</v>
      </c>
      <c r="AE3829">
        <v>5.7092290665732062</v>
      </c>
    </row>
    <row r="3830" spans="1:31" x14ac:dyDescent="0.3">
      <c r="A3830">
        <v>2716909</v>
      </c>
      <c r="B3830">
        <v>2</v>
      </c>
      <c r="C3830" t="s">
        <v>81</v>
      </c>
      <c r="D3830" t="s">
        <v>127</v>
      </c>
      <c r="E3830" t="s">
        <v>132</v>
      </c>
      <c r="F3830" t="s">
        <v>10868</v>
      </c>
      <c r="G3830" t="s">
        <v>1141</v>
      </c>
      <c r="H3830" t="s">
        <v>135</v>
      </c>
      <c r="I3830" t="s">
        <v>136</v>
      </c>
      <c r="J3830" t="s">
        <v>137</v>
      </c>
      <c r="K3830" t="s">
        <v>138</v>
      </c>
      <c r="L3830" t="s">
        <v>10368</v>
      </c>
      <c r="M3830" t="s">
        <v>10869</v>
      </c>
      <c r="N3830">
        <v>1.143611111</v>
      </c>
      <c r="O3830">
        <v>0</v>
      </c>
      <c r="P3830">
        <v>477</v>
      </c>
      <c r="Q3830">
        <v>0</v>
      </c>
      <c r="R3830">
        <v>0</v>
      </c>
      <c r="S3830">
        <v>0</v>
      </c>
      <c r="T3830">
        <v>64</v>
      </c>
      <c r="U3830">
        <v>0</v>
      </c>
      <c r="V3830">
        <v>0</v>
      </c>
      <c r="W3830">
        <v>0</v>
      </c>
      <c r="X3830">
        <v>92.838512283163041</v>
      </c>
      <c r="Y3830">
        <v>0</v>
      </c>
      <c r="Z3830">
        <v>0</v>
      </c>
      <c r="AA3830">
        <v>0</v>
      </c>
      <c r="AB3830">
        <v>109.55184395855765</v>
      </c>
      <c r="AC3830">
        <v>0</v>
      </c>
      <c r="AD3830">
        <v>0</v>
      </c>
      <c r="AE3830">
        <v>202.3903562417207</v>
      </c>
    </row>
    <row r="3831" spans="1:31" x14ac:dyDescent="0.3">
      <c r="A3831">
        <v>2717477</v>
      </c>
      <c r="B3831">
        <v>1</v>
      </c>
      <c r="C3831" t="s">
        <v>80</v>
      </c>
      <c r="D3831" t="s">
        <v>99</v>
      </c>
      <c r="E3831" t="s">
        <v>161</v>
      </c>
      <c r="F3831" t="s">
        <v>10870</v>
      </c>
      <c r="G3831" t="s">
        <v>163</v>
      </c>
      <c r="H3831" t="s">
        <v>135</v>
      </c>
      <c r="I3831" t="s">
        <v>136</v>
      </c>
      <c r="J3831" t="s">
        <v>137</v>
      </c>
      <c r="K3831" t="s">
        <v>138</v>
      </c>
      <c r="L3831" t="s">
        <v>10871</v>
      </c>
      <c r="M3831" t="s">
        <v>10872</v>
      </c>
      <c r="N3831">
        <v>4.0102777769999998</v>
      </c>
      <c r="O3831">
        <v>0</v>
      </c>
      <c r="P3831">
        <v>3</v>
      </c>
      <c r="Q3831">
        <v>0</v>
      </c>
      <c r="R3831">
        <v>1</v>
      </c>
      <c r="S3831">
        <v>0</v>
      </c>
      <c r="T3831">
        <v>3</v>
      </c>
      <c r="U3831">
        <v>0</v>
      </c>
      <c r="V3831">
        <v>0</v>
      </c>
      <c r="W3831">
        <v>0</v>
      </c>
      <c r="X3831">
        <v>1.1406699768480166</v>
      </c>
      <c r="Y3831">
        <v>0</v>
      </c>
      <c r="Z3831">
        <v>0</v>
      </c>
      <c r="AA3831">
        <v>0</v>
      </c>
      <c r="AB3831">
        <v>16.652946420165001</v>
      </c>
      <c r="AC3831">
        <v>0</v>
      </c>
      <c r="AD3831">
        <v>0</v>
      </c>
      <c r="AE3831">
        <v>17.793616397013018</v>
      </c>
    </row>
    <row r="3832" spans="1:31" x14ac:dyDescent="0.3">
      <c r="A3832">
        <v>2717689</v>
      </c>
      <c r="B3832">
        <v>1</v>
      </c>
      <c r="C3832" t="s">
        <v>81</v>
      </c>
      <c r="D3832" t="s">
        <v>115</v>
      </c>
      <c r="E3832" t="s">
        <v>161</v>
      </c>
      <c r="F3832" t="s">
        <v>10873</v>
      </c>
      <c r="G3832" t="s">
        <v>163</v>
      </c>
      <c r="H3832" t="s">
        <v>135</v>
      </c>
      <c r="I3832" t="s">
        <v>136</v>
      </c>
      <c r="J3832" t="s">
        <v>137</v>
      </c>
      <c r="K3832" t="s">
        <v>138</v>
      </c>
      <c r="L3832" t="s">
        <v>10874</v>
      </c>
      <c r="M3832" t="s">
        <v>10875</v>
      </c>
      <c r="N3832">
        <v>2.1461111110000002</v>
      </c>
      <c r="O3832">
        <v>0</v>
      </c>
      <c r="P3832">
        <v>21</v>
      </c>
      <c r="Q3832">
        <v>0</v>
      </c>
      <c r="R3832">
        <v>9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</row>
    <row r="3833" spans="1:31" x14ac:dyDescent="0.3">
      <c r="A3833">
        <v>2717789</v>
      </c>
      <c r="B3833">
        <v>1</v>
      </c>
      <c r="C3833" t="s">
        <v>80</v>
      </c>
      <c r="D3833" t="s">
        <v>93</v>
      </c>
      <c r="E3833" t="s">
        <v>161</v>
      </c>
      <c r="F3833" t="s">
        <v>10876</v>
      </c>
      <c r="G3833" t="s">
        <v>163</v>
      </c>
      <c r="H3833" t="s">
        <v>135</v>
      </c>
      <c r="I3833" t="s">
        <v>136</v>
      </c>
      <c r="J3833" t="s">
        <v>137</v>
      </c>
      <c r="K3833" t="s">
        <v>138</v>
      </c>
      <c r="L3833" t="s">
        <v>10877</v>
      </c>
      <c r="M3833" t="s">
        <v>10878</v>
      </c>
      <c r="N3833">
        <v>2.8094444439999999</v>
      </c>
      <c r="O3833">
        <v>0</v>
      </c>
      <c r="P3833">
        <v>1</v>
      </c>
      <c r="Q3833">
        <v>0</v>
      </c>
      <c r="R3833">
        <v>2</v>
      </c>
      <c r="S3833">
        <v>0</v>
      </c>
      <c r="T3833">
        <v>1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2.2410499280733331</v>
      </c>
      <c r="AC3833">
        <v>0</v>
      </c>
      <c r="AD3833">
        <v>0</v>
      </c>
      <c r="AE3833">
        <v>2.2410499280733331</v>
      </c>
    </row>
    <row r="3834" spans="1:31" x14ac:dyDescent="0.3">
      <c r="A3834">
        <v>2717248</v>
      </c>
      <c r="B3834">
        <v>1</v>
      </c>
      <c r="C3834" t="s">
        <v>80</v>
      </c>
      <c r="D3834" t="s">
        <v>98</v>
      </c>
      <c r="E3834" t="s">
        <v>145</v>
      </c>
      <c r="F3834" t="s">
        <v>10879</v>
      </c>
      <c r="G3834" t="s">
        <v>230</v>
      </c>
      <c r="H3834" t="s">
        <v>135</v>
      </c>
      <c r="I3834" t="s">
        <v>136</v>
      </c>
      <c r="J3834" t="s">
        <v>137</v>
      </c>
      <c r="K3834" t="s">
        <v>138</v>
      </c>
      <c r="L3834" t="s">
        <v>10880</v>
      </c>
      <c r="M3834" t="s">
        <v>10881</v>
      </c>
      <c r="N3834">
        <v>7.1825000000000001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1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9.5876534641512308</v>
      </c>
      <c r="AC3834">
        <v>0</v>
      </c>
      <c r="AD3834">
        <v>0</v>
      </c>
      <c r="AE3834">
        <v>9.5876534641512308</v>
      </c>
    </row>
    <row r="3835" spans="1:31" x14ac:dyDescent="0.3">
      <c r="A3835">
        <v>2717769</v>
      </c>
      <c r="B3835">
        <v>1</v>
      </c>
      <c r="C3835" t="s">
        <v>80</v>
      </c>
      <c r="D3835" t="s">
        <v>86</v>
      </c>
      <c r="E3835" t="s">
        <v>145</v>
      </c>
      <c r="F3835" t="s">
        <v>10882</v>
      </c>
      <c r="G3835" t="s">
        <v>181</v>
      </c>
      <c r="H3835" t="s">
        <v>135</v>
      </c>
      <c r="I3835" t="s">
        <v>136</v>
      </c>
      <c r="J3835" t="s">
        <v>137</v>
      </c>
      <c r="K3835" t="s">
        <v>138</v>
      </c>
      <c r="L3835" t="s">
        <v>10883</v>
      </c>
      <c r="M3835" t="s">
        <v>10884</v>
      </c>
      <c r="N3835">
        <v>1.1488888880000001</v>
      </c>
      <c r="O3835">
        <v>0</v>
      </c>
      <c r="P3835">
        <v>1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0.1538357863095467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0.1538357863095467</v>
      </c>
    </row>
    <row r="3836" spans="1:31" x14ac:dyDescent="0.3">
      <c r="A3836">
        <v>2717334</v>
      </c>
      <c r="B3836">
        <v>1</v>
      </c>
      <c r="C3836" t="s">
        <v>81</v>
      </c>
      <c r="D3836" t="s">
        <v>115</v>
      </c>
      <c r="E3836" t="s">
        <v>161</v>
      </c>
      <c r="F3836" t="s">
        <v>10885</v>
      </c>
      <c r="G3836" t="s">
        <v>163</v>
      </c>
      <c r="H3836" t="s">
        <v>135</v>
      </c>
      <c r="I3836" t="s">
        <v>136</v>
      </c>
      <c r="J3836" t="s">
        <v>137</v>
      </c>
      <c r="K3836" t="s">
        <v>138</v>
      </c>
      <c r="L3836" t="s">
        <v>10886</v>
      </c>
      <c r="M3836" t="s">
        <v>10887</v>
      </c>
      <c r="N3836">
        <v>2.119444444</v>
      </c>
      <c r="O3836">
        <v>0</v>
      </c>
      <c r="P3836">
        <v>8</v>
      </c>
      <c r="Q3836">
        <v>0</v>
      </c>
      <c r="R3836">
        <v>2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0.39232344599833335</v>
      </c>
      <c r="Y3836">
        <v>0</v>
      </c>
      <c r="Z3836">
        <v>0.19193796710943004</v>
      </c>
      <c r="AA3836">
        <v>0</v>
      </c>
      <c r="AB3836">
        <v>0</v>
      </c>
      <c r="AC3836">
        <v>0</v>
      </c>
      <c r="AD3836">
        <v>0</v>
      </c>
      <c r="AE3836">
        <v>0.58426141310776336</v>
      </c>
    </row>
    <row r="3837" spans="1:31" x14ac:dyDescent="0.3">
      <c r="A3837">
        <v>2717085</v>
      </c>
      <c r="B3837">
        <v>1</v>
      </c>
      <c r="C3837" t="s">
        <v>81</v>
      </c>
      <c r="D3837" t="s">
        <v>112</v>
      </c>
      <c r="E3837" t="s">
        <v>132</v>
      </c>
      <c r="F3837" t="s">
        <v>10888</v>
      </c>
      <c r="G3837" t="s">
        <v>300</v>
      </c>
      <c r="H3837" t="s">
        <v>135</v>
      </c>
      <c r="I3837" t="s">
        <v>136</v>
      </c>
      <c r="J3837" t="s">
        <v>137</v>
      </c>
      <c r="K3837" t="s">
        <v>210</v>
      </c>
      <c r="L3837" t="s">
        <v>10889</v>
      </c>
      <c r="M3837" t="s">
        <v>10890</v>
      </c>
      <c r="N3837">
        <v>3.5211111110000002</v>
      </c>
      <c r="O3837">
        <v>0</v>
      </c>
      <c r="P3837">
        <v>596</v>
      </c>
      <c r="Q3837">
        <v>0</v>
      </c>
      <c r="R3837">
        <v>0</v>
      </c>
      <c r="S3837">
        <v>0</v>
      </c>
      <c r="T3837">
        <v>98</v>
      </c>
      <c r="U3837">
        <v>0</v>
      </c>
      <c r="V3837">
        <v>0</v>
      </c>
      <c r="W3837">
        <v>0</v>
      </c>
      <c r="X3837">
        <v>338.27758146575417</v>
      </c>
      <c r="Y3837">
        <v>0</v>
      </c>
      <c r="Z3837">
        <v>0</v>
      </c>
      <c r="AA3837">
        <v>0</v>
      </c>
      <c r="AB3837">
        <v>288.06788827249676</v>
      </c>
      <c r="AC3837">
        <v>0</v>
      </c>
      <c r="AD3837">
        <v>0</v>
      </c>
      <c r="AE3837">
        <v>626.34546973825093</v>
      </c>
    </row>
    <row r="3838" spans="1:31" x14ac:dyDescent="0.3">
      <c r="A3838">
        <v>2717732</v>
      </c>
      <c r="B3838">
        <v>1</v>
      </c>
      <c r="C3838" t="s">
        <v>80</v>
      </c>
      <c r="D3838" t="s">
        <v>89</v>
      </c>
      <c r="E3838" t="s">
        <v>145</v>
      </c>
      <c r="F3838" t="s">
        <v>10891</v>
      </c>
      <c r="G3838" t="s">
        <v>181</v>
      </c>
      <c r="H3838" t="s">
        <v>135</v>
      </c>
      <c r="I3838" t="s">
        <v>136</v>
      </c>
      <c r="J3838" t="s">
        <v>137</v>
      </c>
      <c r="K3838" t="s">
        <v>138</v>
      </c>
      <c r="L3838" t="s">
        <v>10892</v>
      </c>
      <c r="M3838" t="s">
        <v>10893</v>
      </c>
      <c r="N3838">
        <v>1.636111111</v>
      </c>
      <c r="O3838">
        <v>0</v>
      </c>
      <c r="P3838">
        <v>1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0.46667281611402001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0.46667281611402001</v>
      </c>
    </row>
    <row r="3839" spans="1:31" x14ac:dyDescent="0.3">
      <c r="A3839">
        <v>2717586</v>
      </c>
      <c r="B3839">
        <v>1</v>
      </c>
      <c r="C3839" t="s">
        <v>80</v>
      </c>
      <c r="D3839" t="s">
        <v>90</v>
      </c>
      <c r="E3839" t="s">
        <v>145</v>
      </c>
      <c r="F3839" t="s">
        <v>10894</v>
      </c>
      <c r="G3839" t="s">
        <v>181</v>
      </c>
      <c r="H3839" t="s">
        <v>135</v>
      </c>
      <c r="I3839" t="s">
        <v>136</v>
      </c>
      <c r="J3839" t="s">
        <v>137</v>
      </c>
      <c r="K3839" t="s">
        <v>138</v>
      </c>
      <c r="L3839" t="s">
        <v>10895</v>
      </c>
      <c r="M3839" t="s">
        <v>10896</v>
      </c>
      <c r="N3839">
        <v>8.5291666660000001</v>
      </c>
      <c r="O3839">
        <v>0</v>
      </c>
      <c r="P3839">
        <v>6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6.9332518184264016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6.9332518184264016</v>
      </c>
    </row>
    <row r="3840" spans="1:31" x14ac:dyDescent="0.3">
      <c r="A3840">
        <v>2717254</v>
      </c>
      <c r="B3840">
        <v>1</v>
      </c>
      <c r="C3840" t="s">
        <v>81</v>
      </c>
      <c r="D3840" t="s">
        <v>120</v>
      </c>
      <c r="E3840" t="s">
        <v>156</v>
      </c>
      <c r="F3840" t="s">
        <v>10897</v>
      </c>
      <c r="G3840" t="s">
        <v>152</v>
      </c>
      <c r="H3840" t="s">
        <v>153</v>
      </c>
      <c r="I3840" t="s">
        <v>136</v>
      </c>
      <c r="J3840" t="s">
        <v>137</v>
      </c>
      <c r="K3840" t="s">
        <v>138</v>
      </c>
      <c r="L3840" t="s">
        <v>10898</v>
      </c>
      <c r="M3840" t="s">
        <v>10899</v>
      </c>
      <c r="N3840">
        <v>0.40861111100000003</v>
      </c>
      <c r="O3840">
        <v>0</v>
      </c>
      <c r="P3840">
        <v>1152</v>
      </c>
      <c r="Q3840">
        <v>0</v>
      </c>
      <c r="R3840">
        <v>12</v>
      </c>
      <c r="S3840">
        <v>0</v>
      </c>
      <c r="T3840">
        <v>189</v>
      </c>
      <c r="U3840">
        <v>0</v>
      </c>
      <c r="V3840">
        <v>0</v>
      </c>
      <c r="W3840">
        <v>0</v>
      </c>
      <c r="X3840">
        <v>88.077032117164521</v>
      </c>
      <c r="Y3840">
        <v>0</v>
      </c>
      <c r="Z3840">
        <v>1.21727282314477</v>
      </c>
      <c r="AA3840">
        <v>0</v>
      </c>
      <c r="AB3840">
        <v>48.961718840011955</v>
      </c>
      <c r="AC3840">
        <v>0</v>
      </c>
      <c r="AD3840">
        <v>0</v>
      </c>
      <c r="AE3840">
        <v>138.25602378032124</v>
      </c>
    </row>
    <row r="3841" spans="1:31" x14ac:dyDescent="0.3">
      <c r="A3841">
        <v>2717231</v>
      </c>
      <c r="B3841">
        <v>1</v>
      </c>
      <c r="C3841" t="s">
        <v>81</v>
      </c>
      <c r="D3841" t="s">
        <v>128</v>
      </c>
      <c r="E3841" t="s">
        <v>200</v>
      </c>
      <c r="F3841" t="s">
        <v>10900</v>
      </c>
      <c r="G3841" t="s">
        <v>543</v>
      </c>
      <c r="H3841" t="s">
        <v>135</v>
      </c>
      <c r="I3841" t="s">
        <v>136</v>
      </c>
      <c r="J3841" t="s">
        <v>137</v>
      </c>
      <c r="K3841" t="s">
        <v>138</v>
      </c>
      <c r="L3841" t="s">
        <v>10901</v>
      </c>
      <c r="M3841" t="s">
        <v>10902</v>
      </c>
      <c r="N3841">
        <v>4.3916666659999999</v>
      </c>
      <c r="O3841">
        <v>0</v>
      </c>
      <c r="P3841">
        <v>9</v>
      </c>
      <c r="Q3841">
        <v>0</v>
      </c>
      <c r="R3841">
        <v>0</v>
      </c>
      <c r="S3841">
        <v>0</v>
      </c>
      <c r="T3841">
        <v>4</v>
      </c>
      <c r="U3841">
        <v>0</v>
      </c>
      <c r="V3841">
        <v>0</v>
      </c>
      <c r="W3841">
        <v>0</v>
      </c>
      <c r="X3841">
        <v>5.6589290208873235</v>
      </c>
      <c r="Y3841">
        <v>0</v>
      </c>
      <c r="Z3841">
        <v>0</v>
      </c>
      <c r="AA3841">
        <v>0</v>
      </c>
      <c r="AB3841">
        <v>32.918592119678422</v>
      </c>
      <c r="AC3841">
        <v>0</v>
      </c>
      <c r="AD3841">
        <v>0</v>
      </c>
      <c r="AE3841">
        <v>38.577521140565743</v>
      </c>
    </row>
    <row r="3842" spans="1:31" x14ac:dyDescent="0.3">
      <c r="A3842">
        <v>2717563</v>
      </c>
      <c r="B3842">
        <v>1</v>
      </c>
      <c r="C3842" t="s">
        <v>80</v>
      </c>
      <c r="D3842" t="s">
        <v>84</v>
      </c>
      <c r="E3842" t="s">
        <v>150</v>
      </c>
      <c r="F3842" t="s">
        <v>10903</v>
      </c>
      <c r="G3842" t="s">
        <v>152</v>
      </c>
      <c r="H3842" t="s">
        <v>153</v>
      </c>
      <c r="I3842" t="s">
        <v>136</v>
      </c>
      <c r="J3842" t="s">
        <v>137</v>
      </c>
      <c r="K3842" t="s">
        <v>138</v>
      </c>
      <c r="L3842" t="s">
        <v>10904</v>
      </c>
      <c r="M3842" t="s">
        <v>10905</v>
      </c>
      <c r="N3842">
        <v>0.71805555499999996</v>
      </c>
      <c r="O3842">
        <v>0</v>
      </c>
      <c r="P3842">
        <v>11294</v>
      </c>
      <c r="Q3842">
        <v>0</v>
      </c>
      <c r="R3842">
        <v>0</v>
      </c>
      <c r="S3842">
        <v>1</v>
      </c>
      <c r="T3842">
        <v>938</v>
      </c>
      <c r="U3842">
        <v>0</v>
      </c>
      <c r="V3842">
        <v>0</v>
      </c>
      <c r="W3842">
        <v>0</v>
      </c>
      <c r="X3842">
        <v>1577.3078306348323</v>
      </c>
      <c r="Y3842">
        <v>0</v>
      </c>
      <c r="Z3842">
        <v>0</v>
      </c>
      <c r="AA3842">
        <v>50.659626706349734</v>
      </c>
      <c r="AB3842">
        <v>487.03556898629859</v>
      </c>
      <c r="AC3842">
        <v>0</v>
      </c>
      <c r="AD3842">
        <v>0</v>
      </c>
      <c r="AE3842">
        <v>2115.0030263274803</v>
      </c>
    </row>
    <row r="3843" spans="1:31" x14ac:dyDescent="0.3">
      <c r="A3843">
        <v>2717271</v>
      </c>
      <c r="B3843">
        <v>1</v>
      </c>
      <c r="C3843" t="s">
        <v>80</v>
      </c>
      <c r="D3843" t="s">
        <v>82</v>
      </c>
      <c r="E3843" t="s">
        <v>132</v>
      </c>
      <c r="F3843" t="s">
        <v>10906</v>
      </c>
      <c r="G3843" t="s">
        <v>170</v>
      </c>
      <c r="H3843" t="s">
        <v>135</v>
      </c>
      <c r="I3843" t="s">
        <v>136</v>
      </c>
      <c r="J3843" t="s">
        <v>137</v>
      </c>
      <c r="K3843" t="s">
        <v>138</v>
      </c>
      <c r="L3843" t="s">
        <v>10907</v>
      </c>
      <c r="M3843" t="s">
        <v>10908</v>
      </c>
      <c r="N3843">
        <v>0.80611111099999999</v>
      </c>
      <c r="O3843">
        <v>0</v>
      </c>
      <c r="P3843">
        <v>331</v>
      </c>
      <c r="Q3843">
        <v>0</v>
      </c>
      <c r="R3843">
        <v>0</v>
      </c>
      <c r="S3843">
        <v>0</v>
      </c>
      <c r="T3843">
        <v>17</v>
      </c>
      <c r="U3843">
        <v>0</v>
      </c>
      <c r="V3843">
        <v>0</v>
      </c>
      <c r="W3843">
        <v>0</v>
      </c>
      <c r="X3843">
        <v>53.978537092097071</v>
      </c>
      <c r="Y3843">
        <v>0</v>
      </c>
      <c r="Z3843">
        <v>0</v>
      </c>
      <c r="AA3843">
        <v>0</v>
      </c>
      <c r="AB3843">
        <v>15.910710985384547</v>
      </c>
      <c r="AC3843">
        <v>0</v>
      </c>
      <c r="AD3843">
        <v>0</v>
      </c>
      <c r="AE3843">
        <v>69.889248077481625</v>
      </c>
    </row>
    <row r="3844" spans="1:31" x14ac:dyDescent="0.3">
      <c r="A3844">
        <v>2717795</v>
      </c>
      <c r="B3844">
        <v>1</v>
      </c>
      <c r="C3844" t="s">
        <v>80</v>
      </c>
      <c r="D3844" t="s">
        <v>103</v>
      </c>
      <c r="E3844" t="s">
        <v>132</v>
      </c>
      <c r="F3844" t="s">
        <v>10909</v>
      </c>
      <c r="G3844" t="s">
        <v>409</v>
      </c>
      <c r="H3844" t="s">
        <v>135</v>
      </c>
      <c r="I3844" t="s">
        <v>136</v>
      </c>
      <c r="J3844" t="s">
        <v>137</v>
      </c>
      <c r="K3844" t="s">
        <v>138</v>
      </c>
      <c r="L3844" t="s">
        <v>10910</v>
      </c>
      <c r="M3844" t="s">
        <v>10911</v>
      </c>
      <c r="N3844">
        <v>0.95527777700000005</v>
      </c>
      <c r="O3844">
        <v>0</v>
      </c>
      <c r="P3844">
        <v>259</v>
      </c>
      <c r="Q3844">
        <v>0</v>
      </c>
      <c r="R3844">
        <v>1</v>
      </c>
      <c r="S3844">
        <v>0</v>
      </c>
      <c r="T3844">
        <v>12</v>
      </c>
      <c r="U3844">
        <v>0</v>
      </c>
      <c r="V3844">
        <v>0</v>
      </c>
      <c r="W3844">
        <v>0</v>
      </c>
      <c r="X3844">
        <v>57.38818268694029</v>
      </c>
      <c r="Y3844">
        <v>0</v>
      </c>
      <c r="Z3844">
        <v>0</v>
      </c>
      <c r="AA3844">
        <v>0</v>
      </c>
      <c r="AB3844">
        <v>5.132219011513766</v>
      </c>
      <c r="AC3844">
        <v>0</v>
      </c>
      <c r="AD3844">
        <v>0</v>
      </c>
      <c r="AE3844">
        <v>62.520401698454059</v>
      </c>
    </row>
    <row r="3845" spans="1:31" x14ac:dyDescent="0.3">
      <c r="A3845">
        <v>2717354</v>
      </c>
      <c r="B3845">
        <v>1</v>
      </c>
      <c r="C3845" t="s">
        <v>81</v>
      </c>
      <c r="D3845" t="s">
        <v>113</v>
      </c>
      <c r="E3845" t="s">
        <v>161</v>
      </c>
      <c r="F3845" t="s">
        <v>10912</v>
      </c>
      <c r="G3845" t="s">
        <v>163</v>
      </c>
      <c r="H3845" t="s">
        <v>135</v>
      </c>
      <c r="I3845" t="s">
        <v>136</v>
      </c>
      <c r="J3845" t="s">
        <v>137</v>
      </c>
      <c r="K3845" t="s">
        <v>138</v>
      </c>
      <c r="L3845" t="s">
        <v>10913</v>
      </c>
      <c r="M3845" t="s">
        <v>10914</v>
      </c>
      <c r="N3845">
        <v>5.6497222220000003</v>
      </c>
      <c r="O3845">
        <v>0</v>
      </c>
      <c r="P3845">
        <v>13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7.1057389331305645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7.1057389331305645</v>
      </c>
    </row>
    <row r="3846" spans="1:31" x14ac:dyDescent="0.3">
      <c r="A3846">
        <v>2717108</v>
      </c>
      <c r="B3846">
        <v>1</v>
      </c>
      <c r="C3846" t="s">
        <v>80</v>
      </c>
      <c r="D3846" t="s">
        <v>83</v>
      </c>
      <c r="E3846" t="s">
        <v>161</v>
      </c>
      <c r="F3846" t="s">
        <v>10915</v>
      </c>
      <c r="G3846" t="s">
        <v>163</v>
      </c>
      <c r="H3846" t="s">
        <v>135</v>
      </c>
      <c r="I3846" t="s">
        <v>136</v>
      </c>
      <c r="J3846" t="s">
        <v>137</v>
      </c>
      <c r="K3846" t="s">
        <v>138</v>
      </c>
      <c r="L3846" t="s">
        <v>10916</v>
      </c>
      <c r="M3846" t="s">
        <v>10917</v>
      </c>
      <c r="N3846">
        <v>3.846944444</v>
      </c>
      <c r="O3846">
        <v>0</v>
      </c>
      <c r="P3846">
        <v>231</v>
      </c>
      <c r="Q3846">
        <v>0</v>
      </c>
      <c r="R3846">
        <v>0</v>
      </c>
      <c r="S3846">
        <v>0</v>
      </c>
      <c r="T3846">
        <v>13</v>
      </c>
      <c r="U3846">
        <v>0</v>
      </c>
      <c r="V3846">
        <v>0</v>
      </c>
      <c r="W3846">
        <v>0</v>
      </c>
      <c r="X3846">
        <v>154.93535817584942</v>
      </c>
      <c r="Y3846">
        <v>0</v>
      </c>
      <c r="Z3846">
        <v>0</v>
      </c>
      <c r="AA3846">
        <v>0</v>
      </c>
      <c r="AB3846">
        <v>20.541709643117983</v>
      </c>
      <c r="AC3846">
        <v>0</v>
      </c>
      <c r="AD3846">
        <v>0</v>
      </c>
      <c r="AE3846">
        <v>175.47706781896738</v>
      </c>
    </row>
    <row r="3847" spans="1:31" x14ac:dyDescent="0.3">
      <c r="A3847">
        <v>2716959</v>
      </c>
      <c r="B3847">
        <v>1</v>
      </c>
      <c r="C3847" t="s">
        <v>80</v>
      </c>
      <c r="D3847" t="s">
        <v>94</v>
      </c>
      <c r="E3847" t="s">
        <v>213</v>
      </c>
      <c r="F3847" t="s">
        <v>10918</v>
      </c>
      <c r="G3847" t="s">
        <v>152</v>
      </c>
      <c r="H3847" t="s">
        <v>153</v>
      </c>
      <c r="I3847" t="s">
        <v>136</v>
      </c>
      <c r="J3847" t="s">
        <v>137</v>
      </c>
      <c r="K3847" t="s">
        <v>138</v>
      </c>
      <c r="L3847" t="s">
        <v>10919</v>
      </c>
      <c r="M3847" t="s">
        <v>10920</v>
      </c>
      <c r="N3847">
        <v>1.9097222220000001</v>
      </c>
      <c r="O3847">
        <v>0</v>
      </c>
      <c r="P3847">
        <v>0</v>
      </c>
      <c r="Q3847">
        <v>6</v>
      </c>
      <c r="R3847">
        <v>0</v>
      </c>
      <c r="S3847">
        <v>1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15.249543144908259</v>
      </c>
      <c r="Z3847">
        <v>0</v>
      </c>
      <c r="AA3847">
        <v>1.57710785026724</v>
      </c>
      <c r="AB3847">
        <v>0</v>
      </c>
      <c r="AC3847">
        <v>0</v>
      </c>
      <c r="AD3847">
        <v>0</v>
      </c>
      <c r="AE3847">
        <v>16.826650995175498</v>
      </c>
    </row>
    <row r="3848" spans="1:31" x14ac:dyDescent="0.3">
      <c r="A3848">
        <v>2717145</v>
      </c>
      <c r="B3848">
        <v>1</v>
      </c>
      <c r="C3848" t="s">
        <v>80</v>
      </c>
      <c r="D3848" t="s">
        <v>96</v>
      </c>
      <c r="E3848" t="s">
        <v>156</v>
      </c>
      <c r="F3848" t="s">
        <v>10921</v>
      </c>
      <c r="G3848" t="s">
        <v>185</v>
      </c>
      <c r="H3848" t="s">
        <v>153</v>
      </c>
      <c r="I3848" t="s">
        <v>136</v>
      </c>
      <c r="J3848" t="s">
        <v>137</v>
      </c>
      <c r="K3848" t="s">
        <v>138</v>
      </c>
      <c r="L3848" t="s">
        <v>10922</v>
      </c>
      <c r="M3848" t="s">
        <v>10923</v>
      </c>
      <c r="N3848">
        <v>2.6555555549999998</v>
      </c>
      <c r="O3848">
        <v>0</v>
      </c>
      <c r="P3848">
        <v>10</v>
      </c>
      <c r="Q3848">
        <v>0</v>
      </c>
      <c r="R3848">
        <v>0</v>
      </c>
      <c r="S3848">
        <v>0</v>
      </c>
      <c r="T3848">
        <v>3</v>
      </c>
      <c r="U3848">
        <v>0</v>
      </c>
      <c r="V3848">
        <v>0</v>
      </c>
      <c r="W3848">
        <v>0</v>
      </c>
      <c r="X3848">
        <v>3.5895448357099067</v>
      </c>
      <c r="Y3848">
        <v>0</v>
      </c>
      <c r="Z3848">
        <v>0</v>
      </c>
      <c r="AA3848">
        <v>0</v>
      </c>
      <c r="AB3848">
        <v>4.9734919659213999</v>
      </c>
      <c r="AC3848">
        <v>0</v>
      </c>
      <c r="AD3848">
        <v>0</v>
      </c>
      <c r="AE3848">
        <v>8.5630368016313057</v>
      </c>
    </row>
    <row r="3849" spans="1:31" x14ac:dyDescent="0.3">
      <c r="A3849">
        <v>2717268</v>
      </c>
      <c r="B3849">
        <v>1</v>
      </c>
      <c r="C3849" t="s">
        <v>80</v>
      </c>
      <c r="D3849" t="s">
        <v>90</v>
      </c>
      <c r="E3849" t="s">
        <v>161</v>
      </c>
      <c r="F3849" t="s">
        <v>10924</v>
      </c>
      <c r="G3849" t="s">
        <v>409</v>
      </c>
      <c r="H3849" t="s">
        <v>135</v>
      </c>
      <c r="I3849" t="s">
        <v>136</v>
      </c>
      <c r="J3849" t="s">
        <v>137</v>
      </c>
      <c r="K3849" t="s">
        <v>138</v>
      </c>
      <c r="L3849" t="s">
        <v>10925</v>
      </c>
      <c r="M3849" t="s">
        <v>10926</v>
      </c>
      <c r="N3849">
        <v>3.2733333330000001</v>
      </c>
      <c r="O3849">
        <v>0</v>
      </c>
      <c r="P3849">
        <v>1</v>
      </c>
      <c r="Q3849">
        <v>0</v>
      </c>
      <c r="R3849">
        <v>0</v>
      </c>
      <c r="S3849">
        <v>0</v>
      </c>
      <c r="T3849">
        <v>1</v>
      </c>
      <c r="U3849">
        <v>0</v>
      </c>
      <c r="V3849">
        <v>0</v>
      </c>
      <c r="W3849">
        <v>0</v>
      </c>
      <c r="X3849">
        <v>0.39644312561144995</v>
      </c>
      <c r="Y3849">
        <v>0</v>
      </c>
      <c r="Z3849">
        <v>0</v>
      </c>
      <c r="AA3849">
        <v>0</v>
      </c>
      <c r="AB3849">
        <v>2.90826364264485</v>
      </c>
      <c r="AC3849">
        <v>0</v>
      </c>
      <c r="AD3849">
        <v>0</v>
      </c>
      <c r="AE3849">
        <v>3.3047067682562998</v>
      </c>
    </row>
    <row r="3850" spans="1:31" x14ac:dyDescent="0.3">
      <c r="A3850">
        <v>2717809</v>
      </c>
      <c r="B3850">
        <v>1</v>
      </c>
      <c r="C3850" t="s">
        <v>80</v>
      </c>
      <c r="D3850" t="s">
        <v>88</v>
      </c>
      <c r="E3850" t="s">
        <v>145</v>
      </c>
      <c r="F3850" t="s">
        <v>10391</v>
      </c>
      <c r="G3850" t="s">
        <v>181</v>
      </c>
      <c r="H3850" t="s">
        <v>135</v>
      </c>
      <c r="I3850" t="s">
        <v>136</v>
      </c>
      <c r="J3850" t="s">
        <v>137</v>
      </c>
      <c r="K3850" t="s">
        <v>138</v>
      </c>
      <c r="L3850" t="s">
        <v>10927</v>
      </c>
      <c r="M3850" t="s">
        <v>10928</v>
      </c>
      <c r="N3850">
        <v>3.747777777</v>
      </c>
      <c r="O3850">
        <v>0</v>
      </c>
      <c r="P3850">
        <v>23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8.9056326676627986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8.9056326676627986</v>
      </c>
    </row>
    <row r="3851" spans="1:31" x14ac:dyDescent="0.3">
      <c r="A3851">
        <v>2717666</v>
      </c>
      <c r="B3851">
        <v>1</v>
      </c>
      <c r="C3851" t="s">
        <v>81</v>
      </c>
      <c r="D3851" t="s">
        <v>122</v>
      </c>
      <c r="E3851" t="s">
        <v>156</v>
      </c>
      <c r="F3851" t="s">
        <v>10929</v>
      </c>
      <c r="G3851" t="s">
        <v>185</v>
      </c>
      <c r="H3851" t="s">
        <v>153</v>
      </c>
      <c r="I3851" t="s">
        <v>136</v>
      </c>
      <c r="J3851" t="s">
        <v>137</v>
      </c>
      <c r="K3851" t="s">
        <v>138</v>
      </c>
      <c r="L3851" t="s">
        <v>10930</v>
      </c>
      <c r="M3851" t="s">
        <v>10843</v>
      </c>
      <c r="N3851">
        <v>1.8205555550000001</v>
      </c>
      <c r="O3851">
        <v>0</v>
      </c>
      <c r="P3851">
        <v>0</v>
      </c>
      <c r="Q3851">
        <v>1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3.1599517293630899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3.1599517293630899</v>
      </c>
    </row>
    <row r="3852" spans="1:31" x14ac:dyDescent="0.3">
      <c r="A3852">
        <v>2717500</v>
      </c>
      <c r="B3852">
        <v>1</v>
      </c>
      <c r="C3852" t="s">
        <v>81</v>
      </c>
      <c r="D3852" t="s">
        <v>118</v>
      </c>
      <c r="E3852" t="s">
        <v>145</v>
      </c>
      <c r="F3852" t="s">
        <v>10931</v>
      </c>
      <c r="G3852" t="s">
        <v>181</v>
      </c>
      <c r="H3852" t="s">
        <v>135</v>
      </c>
      <c r="I3852" t="s">
        <v>136</v>
      </c>
      <c r="J3852" t="s">
        <v>137</v>
      </c>
      <c r="K3852" t="s">
        <v>138</v>
      </c>
      <c r="L3852" t="s">
        <v>10932</v>
      </c>
      <c r="M3852" t="s">
        <v>10933</v>
      </c>
      <c r="N3852">
        <v>5.7869444440000004</v>
      </c>
      <c r="O3852">
        <v>0</v>
      </c>
      <c r="P3852">
        <v>9</v>
      </c>
      <c r="Q3852">
        <v>0</v>
      </c>
      <c r="R3852">
        <v>0</v>
      </c>
      <c r="S3852">
        <v>0</v>
      </c>
      <c r="T3852">
        <v>5</v>
      </c>
      <c r="U3852">
        <v>0</v>
      </c>
      <c r="V3852">
        <v>0</v>
      </c>
      <c r="W3852">
        <v>0</v>
      </c>
      <c r="X3852">
        <v>12.238534034735711</v>
      </c>
      <c r="Y3852">
        <v>0</v>
      </c>
      <c r="Z3852">
        <v>0</v>
      </c>
      <c r="AA3852">
        <v>0</v>
      </c>
      <c r="AB3852">
        <v>3.501331399129135</v>
      </c>
      <c r="AC3852">
        <v>0</v>
      </c>
      <c r="AD3852">
        <v>0</v>
      </c>
      <c r="AE3852">
        <v>15.739865433864846</v>
      </c>
    </row>
    <row r="3853" spans="1:31" x14ac:dyDescent="0.3">
      <c r="A3853">
        <v>2717523</v>
      </c>
      <c r="B3853">
        <v>1</v>
      </c>
      <c r="C3853" t="s">
        <v>81</v>
      </c>
      <c r="D3853" t="s">
        <v>127</v>
      </c>
      <c r="E3853" t="s">
        <v>156</v>
      </c>
      <c r="F3853" t="s">
        <v>10934</v>
      </c>
      <c r="G3853" t="s">
        <v>185</v>
      </c>
      <c r="H3853" t="s">
        <v>153</v>
      </c>
      <c r="I3853" t="s">
        <v>136</v>
      </c>
      <c r="J3853" t="s">
        <v>137</v>
      </c>
      <c r="K3853" t="s">
        <v>138</v>
      </c>
      <c r="L3853" t="s">
        <v>10935</v>
      </c>
      <c r="M3853" t="s">
        <v>10936</v>
      </c>
      <c r="N3853">
        <v>7.0916666660000001</v>
      </c>
      <c r="O3853">
        <v>0</v>
      </c>
      <c r="P3853">
        <v>87</v>
      </c>
      <c r="Q3853">
        <v>0</v>
      </c>
      <c r="R3853">
        <v>27</v>
      </c>
      <c r="S3853">
        <v>0</v>
      </c>
      <c r="T3853">
        <v>12</v>
      </c>
      <c r="U3853">
        <v>0</v>
      </c>
      <c r="V3853">
        <v>1</v>
      </c>
      <c r="W3853">
        <v>0</v>
      </c>
      <c r="X3853">
        <v>117.21372916283498</v>
      </c>
      <c r="Y3853">
        <v>0</v>
      </c>
      <c r="Z3853">
        <v>56.573561983624138</v>
      </c>
      <c r="AA3853">
        <v>0</v>
      </c>
      <c r="AB3853">
        <v>43.482509730714995</v>
      </c>
      <c r="AC3853">
        <v>0</v>
      </c>
      <c r="AD3853">
        <v>650.9268378715667</v>
      </c>
      <c r="AE3853">
        <v>868.19663874874084</v>
      </c>
    </row>
    <row r="3854" spans="1:31" x14ac:dyDescent="0.3">
      <c r="A3854">
        <v>2717507</v>
      </c>
      <c r="B3854">
        <v>3</v>
      </c>
      <c r="C3854" t="s">
        <v>80</v>
      </c>
      <c r="D3854" t="s">
        <v>90</v>
      </c>
      <c r="E3854" t="s">
        <v>156</v>
      </c>
      <c r="F3854" t="s">
        <v>10937</v>
      </c>
      <c r="G3854" t="s">
        <v>158</v>
      </c>
      <c r="H3854" t="s">
        <v>153</v>
      </c>
      <c r="I3854" t="s">
        <v>136</v>
      </c>
      <c r="J3854" t="s">
        <v>3</v>
      </c>
      <c r="K3854" t="s">
        <v>138</v>
      </c>
      <c r="L3854" t="s">
        <v>10576</v>
      </c>
      <c r="M3854" t="s">
        <v>10938</v>
      </c>
      <c r="N3854">
        <v>3.003055555</v>
      </c>
      <c r="O3854">
        <v>0</v>
      </c>
      <c r="P3854">
        <v>345</v>
      </c>
      <c r="Q3854">
        <v>0</v>
      </c>
      <c r="R3854">
        <v>0</v>
      </c>
      <c r="S3854">
        <v>0</v>
      </c>
      <c r="T3854">
        <v>12</v>
      </c>
      <c r="U3854">
        <v>0</v>
      </c>
      <c r="V3854">
        <v>0</v>
      </c>
      <c r="W3854">
        <v>0</v>
      </c>
      <c r="X3854">
        <v>282.90207141055367</v>
      </c>
      <c r="Y3854">
        <v>0</v>
      </c>
      <c r="Z3854">
        <v>0</v>
      </c>
      <c r="AA3854">
        <v>0</v>
      </c>
      <c r="AB3854">
        <v>9.3532232110611826</v>
      </c>
      <c r="AC3854">
        <v>0</v>
      </c>
      <c r="AD3854">
        <v>0</v>
      </c>
      <c r="AE3854">
        <v>292.25529462161484</v>
      </c>
    </row>
    <row r="3855" spans="1:31" x14ac:dyDescent="0.3">
      <c r="A3855">
        <v>2717102</v>
      </c>
      <c r="B3855">
        <v>1</v>
      </c>
      <c r="C3855" t="s">
        <v>80</v>
      </c>
      <c r="D3855" t="s">
        <v>82</v>
      </c>
      <c r="E3855" t="s">
        <v>145</v>
      </c>
      <c r="F3855" t="s">
        <v>10939</v>
      </c>
      <c r="G3855" t="s">
        <v>147</v>
      </c>
      <c r="H3855" t="s">
        <v>135</v>
      </c>
      <c r="I3855" t="s">
        <v>136</v>
      </c>
      <c r="J3855" t="s">
        <v>137</v>
      </c>
      <c r="K3855" t="s">
        <v>138</v>
      </c>
      <c r="L3855" t="s">
        <v>10940</v>
      </c>
      <c r="M3855" t="s">
        <v>10941</v>
      </c>
      <c r="N3855">
        <v>1.8091666660000001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1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9.6333233748765004</v>
      </c>
      <c r="AC3855">
        <v>0</v>
      </c>
      <c r="AD3855">
        <v>0</v>
      </c>
      <c r="AE3855">
        <v>9.6333233748765004</v>
      </c>
    </row>
    <row r="3856" spans="1:31" x14ac:dyDescent="0.3">
      <c r="A3856">
        <v>2717580</v>
      </c>
      <c r="B3856">
        <v>1</v>
      </c>
      <c r="C3856" t="s">
        <v>80</v>
      </c>
      <c r="D3856" t="s">
        <v>110</v>
      </c>
      <c r="E3856" t="s">
        <v>145</v>
      </c>
      <c r="F3856" t="s">
        <v>10942</v>
      </c>
      <c r="G3856" t="s">
        <v>181</v>
      </c>
      <c r="H3856" t="s">
        <v>135</v>
      </c>
      <c r="I3856" t="s">
        <v>136</v>
      </c>
      <c r="J3856" t="s">
        <v>137</v>
      </c>
      <c r="K3856" t="s">
        <v>138</v>
      </c>
      <c r="L3856" t="s">
        <v>10943</v>
      </c>
      <c r="M3856" t="s">
        <v>10944</v>
      </c>
      <c r="N3856">
        <v>2.4130555550000001</v>
      </c>
      <c r="O3856">
        <v>0</v>
      </c>
      <c r="P3856">
        <v>11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7.0847017811513995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7.0847017811513995</v>
      </c>
    </row>
    <row r="3857" spans="1:31" x14ac:dyDescent="0.3">
      <c r="A3857">
        <v>2717331</v>
      </c>
      <c r="B3857">
        <v>1</v>
      </c>
      <c r="C3857" t="s">
        <v>80</v>
      </c>
      <c r="D3857" t="s">
        <v>108</v>
      </c>
      <c r="E3857" t="s">
        <v>161</v>
      </c>
      <c r="F3857" t="s">
        <v>6570</v>
      </c>
      <c r="G3857" t="s">
        <v>163</v>
      </c>
      <c r="H3857" t="s">
        <v>135</v>
      </c>
      <c r="I3857" t="s">
        <v>136</v>
      </c>
      <c r="J3857" t="s">
        <v>137</v>
      </c>
      <c r="K3857" t="s">
        <v>138</v>
      </c>
      <c r="L3857" t="s">
        <v>10945</v>
      </c>
      <c r="M3857" t="s">
        <v>10315</v>
      </c>
      <c r="N3857">
        <v>5.6327777770000003</v>
      </c>
      <c r="O3857">
        <v>0</v>
      </c>
      <c r="P3857">
        <v>22</v>
      </c>
      <c r="Q3857">
        <v>0</v>
      </c>
      <c r="R3857">
        <v>4</v>
      </c>
      <c r="S3857">
        <v>0</v>
      </c>
      <c r="T3857">
        <v>5</v>
      </c>
      <c r="U3857">
        <v>0</v>
      </c>
      <c r="V3857">
        <v>0</v>
      </c>
      <c r="W3857">
        <v>0</v>
      </c>
      <c r="X3857">
        <v>19.586006749693951</v>
      </c>
      <c r="Y3857">
        <v>0</v>
      </c>
      <c r="Z3857">
        <v>0</v>
      </c>
      <c r="AA3857">
        <v>0</v>
      </c>
      <c r="AB3857">
        <v>0.75254195804132573</v>
      </c>
      <c r="AC3857">
        <v>0</v>
      </c>
      <c r="AD3857">
        <v>0</v>
      </c>
      <c r="AE3857">
        <v>20.338548707735278</v>
      </c>
    </row>
    <row r="3858" spans="1:31" x14ac:dyDescent="0.3">
      <c r="A3858">
        <v>2716939</v>
      </c>
      <c r="B3858">
        <v>1</v>
      </c>
      <c r="C3858" t="s">
        <v>80</v>
      </c>
      <c r="D3858" t="s">
        <v>90</v>
      </c>
      <c r="E3858" t="s">
        <v>156</v>
      </c>
      <c r="F3858" t="s">
        <v>10946</v>
      </c>
      <c r="G3858" t="s">
        <v>2928</v>
      </c>
      <c r="H3858" t="s">
        <v>153</v>
      </c>
      <c r="I3858" t="s">
        <v>136</v>
      </c>
      <c r="J3858" t="s">
        <v>137</v>
      </c>
      <c r="K3858" t="s">
        <v>138</v>
      </c>
      <c r="L3858" t="s">
        <v>10947</v>
      </c>
      <c r="M3858" t="s">
        <v>10948</v>
      </c>
      <c r="N3858">
        <v>3.5613888880000002</v>
      </c>
      <c r="O3858">
        <v>0</v>
      </c>
      <c r="P3858">
        <v>488</v>
      </c>
      <c r="Q3858">
        <v>0</v>
      </c>
      <c r="R3858">
        <v>0</v>
      </c>
      <c r="S3858">
        <v>0</v>
      </c>
      <c r="T3858">
        <v>72</v>
      </c>
      <c r="U3858">
        <v>0</v>
      </c>
      <c r="V3858">
        <v>1</v>
      </c>
      <c r="W3858">
        <v>0</v>
      </c>
      <c r="X3858">
        <v>296.00505872871383</v>
      </c>
      <c r="Y3858">
        <v>0</v>
      </c>
      <c r="Z3858">
        <v>0</v>
      </c>
      <c r="AA3858">
        <v>0</v>
      </c>
      <c r="AB3858">
        <v>108.58043639758888</v>
      </c>
      <c r="AC3858">
        <v>0</v>
      </c>
      <c r="AD3858">
        <v>54.5517103017796</v>
      </c>
      <c r="AE3858">
        <v>459.13720542808232</v>
      </c>
    </row>
    <row r="3859" spans="1:31" x14ac:dyDescent="0.3">
      <c r="A3859">
        <v>2717217</v>
      </c>
      <c r="B3859">
        <v>2</v>
      </c>
      <c r="C3859" t="s">
        <v>80</v>
      </c>
      <c r="D3859" t="s">
        <v>103</v>
      </c>
      <c r="E3859" t="s">
        <v>132</v>
      </c>
      <c r="F3859" t="s">
        <v>10949</v>
      </c>
      <c r="G3859" t="s">
        <v>724</v>
      </c>
      <c r="H3859" t="s">
        <v>135</v>
      </c>
      <c r="I3859" t="s">
        <v>136</v>
      </c>
      <c r="J3859" t="s">
        <v>137</v>
      </c>
      <c r="K3859" t="s">
        <v>138</v>
      </c>
      <c r="L3859" t="s">
        <v>10950</v>
      </c>
      <c r="M3859" t="s">
        <v>10951</v>
      </c>
      <c r="N3859">
        <v>0.90055555499999995</v>
      </c>
      <c r="O3859">
        <v>0</v>
      </c>
      <c r="P3859">
        <v>240</v>
      </c>
      <c r="Q3859">
        <v>0</v>
      </c>
      <c r="R3859">
        <v>7</v>
      </c>
      <c r="S3859">
        <v>0</v>
      </c>
      <c r="T3859">
        <v>13</v>
      </c>
      <c r="U3859">
        <v>0</v>
      </c>
      <c r="V3859">
        <v>0</v>
      </c>
      <c r="W3859">
        <v>0</v>
      </c>
      <c r="X3859">
        <v>44.874425514932604</v>
      </c>
      <c r="Y3859">
        <v>0</v>
      </c>
      <c r="Z3859">
        <v>0.48612684387166666</v>
      </c>
      <c r="AA3859">
        <v>0</v>
      </c>
      <c r="AB3859">
        <v>12.969785292302747</v>
      </c>
      <c r="AC3859">
        <v>0</v>
      </c>
      <c r="AD3859">
        <v>0</v>
      </c>
      <c r="AE3859">
        <v>58.330337651107016</v>
      </c>
    </row>
    <row r="3860" spans="1:31" x14ac:dyDescent="0.3">
      <c r="A3860">
        <v>2717045</v>
      </c>
      <c r="B3860">
        <v>1</v>
      </c>
      <c r="C3860" t="s">
        <v>80</v>
      </c>
      <c r="D3860" t="s">
        <v>100</v>
      </c>
      <c r="E3860" t="s">
        <v>145</v>
      </c>
      <c r="F3860" t="s">
        <v>2934</v>
      </c>
      <c r="G3860" t="s">
        <v>147</v>
      </c>
      <c r="H3860" t="s">
        <v>135</v>
      </c>
      <c r="I3860" t="s">
        <v>136</v>
      </c>
      <c r="J3860" t="s">
        <v>137</v>
      </c>
      <c r="K3860" t="s">
        <v>138</v>
      </c>
      <c r="L3860" t="s">
        <v>10952</v>
      </c>
      <c r="M3860" t="s">
        <v>10953</v>
      </c>
      <c r="N3860">
        <v>2.1544444440000001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1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3.4107283375916668</v>
      </c>
      <c r="AC3860">
        <v>0</v>
      </c>
      <c r="AD3860">
        <v>0</v>
      </c>
      <c r="AE3860">
        <v>3.4107283375916668</v>
      </c>
    </row>
    <row r="3861" spans="1:31" x14ac:dyDescent="0.3">
      <c r="A3861">
        <v>2717686</v>
      </c>
      <c r="B3861">
        <v>1</v>
      </c>
      <c r="C3861" t="s">
        <v>80</v>
      </c>
      <c r="D3861" t="s">
        <v>100</v>
      </c>
      <c r="E3861" t="s">
        <v>145</v>
      </c>
      <c r="F3861" t="s">
        <v>10954</v>
      </c>
      <c r="G3861" t="s">
        <v>181</v>
      </c>
      <c r="H3861" t="s">
        <v>135</v>
      </c>
      <c r="I3861" t="s">
        <v>136</v>
      </c>
      <c r="J3861" t="s">
        <v>137</v>
      </c>
      <c r="K3861" t="s">
        <v>138</v>
      </c>
      <c r="L3861" t="s">
        <v>10955</v>
      </c>
      <c r="M3861" t="s">
        <v>10956</v>
      </c>
      <c r="N3861">
        <v>1.193888888</v>
      </c>
      <c r="O3861">
        <v>0</v>
      </c>
      <c r="P3861">
        <v>1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0.40788081179821334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0.40788081179821334</v>
      </c>
    </row>
    <row r="3862" spans="1:31" x14ac:dyDescent="0.3">
      <c r="A3862">
        <v>2717772</v>
      </c>
      <c r="B3862">
        <v>1</v>
      </c>
      <c r="C3862" t="s">
        <v>81</v>
      </c>
      <c r="D3862" t="s">
        <v>128</v>
      </c>
      <c r="E3862" t="s">
        <v>145</v>
      </c>
      <c r="F3862" t="s">
        <v>10957</v>
      </c>
      <c r="G3862" t="s">
        <v>147</v>
      </c>
      <c r="H3862" t="s">
        <v>135</v>
      </c>
      <c r="I3862" t="s">
        <v>136</v>
      </c>
      <c r="J3862" t="s">
        <v>137</v>
      </c>
      <c r="K3862" t="s">
        <v>138</v>
      </c>
      <c r="L3862" t="s">
        <v>10958</v>
      </c>
      <c r="M3862" t="s">
        <v>10959</v>
      </c>
      <c r="N3862">
        <v>3.363611111</v>
      </c>
      <c r="O3862">
        <v>0</v>
      </c>
      <c r="P3862">
        <v>1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0.11659706888877833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0.11659706888877833</v>
      </c>
    </row>
    <row r="3863" spans="1:31" x14ac:dyDescent="0.3">
      <c r="A3863">
        <v>2717039</v>
      </c>
      <c r="B3863">
        <v>1</v>
      </c>
      <c r="C3863" t="s">
        <v>80</v>
      </c>
      <c r="D3863" t="s">
        <v>83</v>
      </c>
      <c r="E3863" t="s">
        <v>145</v>
      </c>
      <c r="F3863" t="s">
        <v>10960</v>
      </c>
      <c r="G3863" t="s">
        <v>230</v>
      </c>
      <c r="H3863" t="s">
        <v>135</v>
      </c>
      <c r="I3863" t="s">
        <v>136</v>
      </c>
      <c r="J3863" t="s">
        <v>137</v>
      </c>
      <c r="K3863" t="s">
        <v>138</v>
      </c>
      <c r="L3863" t="s">
        <v>10961</v>
      </c>
      <c r="M3863" t="s">
        <v>10962</v>
      </c>
      <c r="N3863">
        <v>3.2705555550000001</v>
      </c>
      <c r="O3863">
        <v>0</v>
      </c>
      <c r="P3863">
        <v>1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1.21448830365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1.21448830365</v>
      </c>
    </row>
    <row r="3864" spans="1:31" x14ac:dyDescent="0.3">
      <c r="A3864">
        <v>2717443</v>
      </c>
      <c r="B3864">
        <v>1</v>
      </c>
      <c r="C3864" t="s">
        <v>81</v>
      </c>
      <c r="D3864" t="s">
        <v>128</v>
      </c>
      <c r="E3864" t="s">
        <v>161</v>
      </c>
      <c r="F3864" t="s">
        <v>10963</v>
      </c>
      <c r="G3864" t="s">
        <v>163</v>
      </c>
      <c r="H3864" t="s">
        <v>135</v>
      </c>
      <c r="I3864" t="s">
        <v>136</v>
      </c>
      <c r="J3864" t="s">
        <v>137</v>
      </c>
      <c r="K3864" t="s">
        <v>138</v>
      </c>
      <c r="L3864" t="s">
        <v>10964</v>
      </c>
      <c r="M3864" t="s">
        <v>10965</v>
      </c>
      <c r="N3864">
        <v>5.8855555549999998</v>
      </c>
      <c r="O3864">
        <v>0</v>
      </c>
      <c r="P3864">
        <v>84</v>
      </c>
      <c r="Q3864">
        <v>0</v>
      </c>
      <c r="R3864">
        <v>0</v>
      </c>
      <c r="S3864">
        <v>0</v>
      </c>
      <c r="T3864">
        <v>1</v>
      </c>
      <c r="U3864">
        <v>0</v>
      </c>
      <c r="V3864">
        <v>0</v>
      </c>
      <c r="W3864">
        <v>0</v>
      </c>
      <c r="X3864">
        <v>86.196825953302081</v>
      </c>
      <c r="Y3864">
        <v>0</v>
      </c>
      <c r="Z3864">
        <v>0</v>
      </c>
      <c r="AA3864">
        <v>0</v>
      </c>
      <c r="AB3864">
        <v>8.1306389622483337</v>
      </c>
      <c r="AC3864">
        <v>0</v>
      </c>
      <c r="AD3864">
        <v>0</v>
      </c>
      <c r="AE3864">
        <v>94.327464915550422</v>
      </c>
    </row>
    <row r="3865" spans="1:31" x14ac:dyDescent="0.3">
      <c r="A3865">
        <v>2717775</v>
      </c>
      <c r="B3865">
        <v>1</v>
      </c>
      <c r="C3865" t="s">
        <v>80</v>
      </c>
      <c r="D3865" t="s">
        <v>107</v>
      </c>
      <c r="E3865" t="s">
        <v>132</v>
      </c>
      <c r="F3865" t="s">
        <v>10966</v>
      </c>
      <c r="G3865" t="s">
        <v>170</v>
      </c>
      <c r="H3865" t="s">
        <v>135</v>
      </c>
      <c r="I3865" t="s">
        <v>136</v>
      </c>
      <c r="J3865" t="s">
        <v>137</v>
      </c>
      <c r="K3865" t="s">
        <v>138</v>
      </c>
      <c r="L3865" t="s">
        <v>10967</v>
      </c>
      <c r="M3865" t="s">
        <v>10968</v>
      </c>
      <c r="N3865">
        <v>0.70027777700000005</v>
      </c>
      <c r="O3865">
        <v>0</v>
      </c>
      <c r="P3865">
        <v>55</v>
      </c>
      <c r="Q3865">
        <v>0</v>
      </c>
      <c r="R3865">
        <v>0</v>
      </c>
      <c r="S3865">
        <v>0</v>
      </c>
      <c r="T3865">
        <v>17</v>
      </c>
      <c r="U3865">
        <v>0</v>
      </c>
      <c r="V3865">
        <v>0</v>
      </c>
      <c r="W3865">
        <v>0</v>
      </c>
      <c r="X3865">
        <v>5.5089901174954568</v>
      </c>
      <c r="Y3865">
        <v>0</v>
      </c>
      <c r="Z3865">
        <v>0</v>
      </c>
      <c r="AA3865">
        <v>0</v>
      </c>
      <c r="AB3865">
        <v>4.905854874522622</v>
      </c>
      <c r="AC3865">
        <v>0</v>
      </c>
      <c r="AD3865">
        <v>0</v>
      </c>
      <c r="AE3865">
        <v>10.414844992018079</v>
      </c>
    </row>
    <row r="3866" spans="1:31" x14ac:dyDescent="0.3">
      <c r="A3866">
        <v>2717134</v>
      </c>
      <c r="B3866">
        <v>1</v>
      </c>
      <c r="C3866" t="s">
        <v>80</v>
      </c>
      <c r="D3866" t="s">
        <v>100</v>
      </c>
      <c r="E3866" t="s">
        <v>173</v>
      </c>
      <c r="F3866" t="s">
        <v>10969</v>
      </c>
      <c r="G3866" t="s">
        <v>300</v>
      </c>
      <c r="H3866" t="s">
        <v>153</v>
      </c>
      <c r="I3866" t="s">
        <v>136</v>
      </c>
      <c r="J3866" t="s">
        <v>137</v>
      </c>
      <c r="K3866" t="s">
        <v>210</v>
      </c>
      <c r="L3866" t="s">
        <v>10970</v>
      </c>
      <c r="M3866" t="s">
        <v>10971</v>
      </c>
      <c r="N3866">
        <v>4.6097222220000003</v>
      </c>
      <c r="O3866">
        <v>18</v>
      </c>
      <c r="P3866">
        <v>5277</v>
      </c>
      <c r="Q3866">
        <v>137</v>
      </c>
      <c r="R3866">
        <v>1166</v>
      </c>
      <c r="S3866">
        <v>59</v>
      </c>
      <c r="T3866">
        <v>893</v>
      </c>
      <c r="U3866">
        <v>1</v>
      </c>
      <c r="V3866">
        <v>2</v>
      </c>
      <c r="W3866">
        <v>67.916176036912361</v>
      </c>
      <c r="X3866">
        <v>4834.8334581019208</v>
      </c>
      <c r="Y3866">
        <v>1371.9070312817403</v>
      </c>
      <c r="Z3866">
        <v>2473.0854250521643</v>
      </c>
      <c r="AA3866">
        <v>1666.8446653484386</v>
      </c>
      <c r="AB3866">
        <v>2924.7196900373974</v>
      </c>
      <c r="AC3866">
        <v>508.46225125742376</v>
      </c>
      <c r="AD3866">
        <v>50.651135442612187</v>
      </c>
      <c r="AE3866">
        <v>13898.419832558609</v>
      </c>
    </row>
    <row r="3867" spans="1:31" x14ac:dyDescent="0.3">
      <c r="A3867">
        <v>2717798</v>
      </c>
      <c r="B3867">
        <v>1</v>
      </c>
      <c r="C3867" t="s">
        <v>80</v>
      </c>
      <c r="D3867" t="s">
        <v>105</v>
      </c>
      <c r="E3867" t="s">
        <v>132</v>
      </c>
      <c r="F3867" t="s">
        <v>10972</v>
      </c>
      <c r="G3867" t="s">
        <v>170</v>
      </c>
      <c r="H3867" t="s">
        <v>135</v>
      </c>
      <c r="I3867" t="s">
        <v>136</v>
      </c>
      <c r="J3867" t="s">
        <v>137</v>
      </c>
      <c r="K3867" t="s">
        <v>138</v>
      </c>
      <c r="L3867" t="s">
        <v>10973</v>
      </c>
      <c r="M3867" t="s">
        <v>10974</v>
      </c>
      <c r="N3867">
        <v>0.498611111</v>
      </c>
      <c r="O3867">
        <v>0</v>
      </c>
      <c r="P3867">
        <v>78</v>
      </c>
      <c r="Q3867">
        <v>0</v>
      </c>
      <c r="R3867">
        <v>0</v>
      </c>
      <c r="S3867">
        <v>0</v>
      </c>
      <c r="T3867">
        <v>3</v>
      </c>
      <c r="U3867">
        <v>0</v>
      </c>
      <c r="V3867">
        <v>0</v>
      </c>
      <c r="W3867">
        <v>0</v>
      </c>
      <c r="X3867">
        <v>7.3682944047540397</v>
      </c>
      <c r="Y3867">
        <v>0</v>
      </c>
      <c r="Z3867">
        <v>0</v>
      </c>
      <c r="AA3867">
        <v>0</v>
      </c>
      <c r="AB3867">
        <v>0.47428214476949998</v>
      </c>
      <c r="AC3867">
        <v>0</v>
      </c>
      <c r="AD3867">
        <v>0</v>
      </c>
      <c r="AE3867">
        <v>7.8425765495235398</v>
      </c>
    </row>
    <row r="3868" spans="1:31" x14ac:dyDescent="0.3">
      <c r="A3868">
        <v>2717466</v>
      </c>
      <c r="B3868">
        <v>1</v>
      </c>
      <c r="C3868" t="s">
        <v>80</v>
      </c>
      <c r="D3868" t="s">
        <v>107</v>
      </c>
      <c r="E3868" t="s">
        <v>132</v>
      </c>
      <c r="F3868" t="s">
        <v>10975</v>
      </c>
      <c r="G3868" t="s">
        <v>253</v>
      </c>
      <c r="H3868" t="s">
        <v>135</v>
      </c>
      <c r="I3868" t="s">
        <v>136</v>
      </c>
      <c r="J3868" t="s">
        <v>137</v>
      </c>
      <c r="K3868" t="s">
        <v>138</v>
      </c>
      <c r="L3868" t="s">
        <v>10976</v>
      </c>
      <c r="M3868" t="s">
        <v>10977</v>
      </c>
      <c r="N3868">
        <v>0.3</v>
      </c>
      <c r="O3868">
        <v>0</v>
      </c>
      <c r="P3868">
        <v>328</v>
      </c>
      <c r="Q3868">
        <v>0</v>
      </c>
      <c r="R3868">
        <v>1</v>
      </c>
      <c r="S3868">
        <v>0</v>
      </c>
      <c r="T3868">
        <v>34</v>
      </c>
      <c r="U3868">
        <v>0</v>
      </c>
      <c r="V3868">
        <v>0</v>
      </c>
      <c r="W3868">
        <v>0</v>
      </c>
      <c r="X3868">
        <v>10.509992379680403</v>
      </c>
      <c r="Y3868">
        <v>0</v>
      </c>
      <c r="Z3868">
        <v>5.5839342340800006E-2</v>
      </c>
      <c r="AA3868">
        <v>0</v>
      </c>
      <c r="AB3868">
        <v>8.8303052354903997</v>
      </c>
      <c r="AC3868">
        <v>0</v>
      </c>
      <c r="AD3868">
        <v>0</v>
      </c>
      <c r="AE3868">
        <v>19.396136957511601</v>
      </c>
    </row>
    <row r="3869" spans="1:31" x14ac:dyDescent="0.3">
      <c r="A3869">
        <v>2717635</v>
      </c>
      <c r="B3869">
        <v>1</v>
      </c>
      <c r="C3869" t="s">
        <v>80</v>
      </c>
      <c r="D3869" t="s">
        <v>83</v>
      </c>
      <c r="E3869" t="s">
        <v>161</v>
      </c>
      <c r="F3869" t="s">
        <v>10978</v>
      </c>
      <c r="G3869" t="s">
        <v>163</v>
      </c>
      <c r="H3869" t="s">
        <v>135</v>
      </c>
      <c r="I3869" t="s">
        <v>136</v>
      </c>
      <c r="J3869" t="s">
        <v>137</v>
      </c>
      <c r="K3869" t="s">
        <v>138</v>
      </c>
      <c r="L3869" t="s">
        <v>10979</v>
      </c>
      <c r="M3869" t="s">
        <v>10980</v>
      </c>
      <c r="N3869">
        <v>2.173333333</v>
      </c>
      <c r="O3869">
        <v>0</v>
      </c>
      <c r="P3869">
        <v>39</v>
      </c>
      <c r="Q3869">
        <v>0</v>
      </c>
      <c r="R3869">
        <v>0</v>
      </c>
      <c r="S3869">
        <v>0</v>
      </c>
      <c r="T3869">
        <v>19</v>
      </c>
      <c r="U3869">
        <v>0</v>
      </c>
      <c r="V3869">
        <v>2</v>
      </c>
      <c r="W3869">
        <v>0</v>
      </c>
      <c r="X3869">
        <v>19.898126974533735</v>
      </c>
      <c r="Y3869">
        <v>0</v>
      </c>
      <c r="Z3869">
        <v>0</v>
      </c>
      <c r="AA3869">
        <v>0</v>
      </c>
      <c r="AB3869">
        <v>89.61484306178086</v>
      </c>
      <c r="AC3869">
        <v>0</v>
      </c>
      <c r="AD3869">
        <v>65.754859258248771</v>
      </c>
      <c r="AE3869">
        <v>175.26782929456337</v>
      </c>
    </row>
    <row r="3870" spans="1:31" x14ac:dyDescent="0.3">
      <c r="A3870">
        <v>2717280</v>
      </c>
      <c r="B3870">
        <v>1</v>
      </c>
      <c r="C3870" t="s">
        <v>80</v>
      </c>
      <c r="D3870" t="s">
        <v>92</v>
      </c>
      <c r="E3870" t="s">
        <v>145</v>
      </c>
      <c r="F3870" t="s">
        <v>10981</v>
      </c>
      <c r="G3870" t="s">
        <v>181</v>
      </c>
      <c r="H3870" t="s">
        <v>135</v>
      </c>
      <c r="I3870" t="s">
        <v>136</v>
      </c>
      <c r="J3870" t="s">
        <v>137</v>
      </c>
      <c r="K3870" t="s">
        <v>138</v>
      </c>
      <c r="L3870" t="s">
        <v>10982</v>
      </c>
      <c r="M3870" t="s">
        <v>10983</v>
      </c>
      <c r="N3870">
        <v>4.5813888880000002</v>
      </c>
      <c r="O3870">
        <v>0</v>
      </c>
      <c r="P3870">
        <v>1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</row>
    <row r="3871" spans="1:31" x14ac:dyDescent="0.3">
      <c r="A3871">
        <v>2717612</v>
      </c>
      <c r="B3871">
        <v>1</v>
      </c>
      <c r="C3871" t="s">
        <v>81</v>
      </c>
      <c r="D3871" t="s">
        <v>123</v>
      </c>
      <c r="E3871" t="s">
        <v>132</v>
      </c>
      <c r="F3871" t="s">
        <v>10984</v>
      </c>
      <c r="G3871" t="s">
        <v>134</v>
      </c>
      <c r="H3871" t="s">
        <v>135</v>
      </c>
      <c r="I3871" t="s">
        <v>136</v>
      </c>
      <c r="J3871" t="s">
        <v>137</v>
      </c>
      <c r="K3871" t="s">
        <v>138</v>
      </c>
      <c r="L3871" t="s">
        <v>10985</v>
      </c>
      <c r="M3871" t="s">
        <v>10986</v>
      </c>
      <c r="N3871">
        <v>2.6744444440000001</v>
      </c>
      <c r="O3871">
        <v>0</v>
      </c>
      <c r="P3871">
        <v>71</v>
      </c>
      <c r="Q3871">
        <v>0</v>
      </c>
      <c r="R3871">
        <v>3</v>
      </c>
      <c r="S3871">
        <v>0</v>
      </c>
      <c r="T3871">
        <v>12</v>
      </c>
      <c r="U3871">
        <v>0</v>
      </c>
      <c r="V3871">
        <v>0</v>
      </c>
      <c r="W3871">
        <v>0</v>
      </c>
      <c r="X3871">
        <v>29.671092236832827</v>
      </c>
      <c r="Y3871">
        <v>0</v>
      </c>
      <c r="Z3871">
        <v>1.5188584408899999</v>
      </c>
      <c r="AA3871">
        <v>0</v>
      </c>
      <c r="AB3871">
        <v>10.553555499504535</v>
      </c>
      <c r="AC3871">
        <v>0</v>
      </c>
      <c r="AD3871">
        <v>0</v>
      </c>
      <c r="AE3871">
        <v>41.74350617722736</v>
      </c>
    </row>
    <row r="3872" spans="1:31" x14ac:dyDescent="0.3">
      <c r="A3872">
        <v>2716925</v>
      </c>
      <c r="B3872">
        <v>1</v>
      </c>
      <c r="C3872" t="s">
        <v>80</v>
      </c>
      <c r="D3872" t="s">
        <v>97</v>
      </c>
      <c r="E3872" t="s">
        <v>173</v>
      </c>
      <c r="F3872" t="s">
        <v>10987</v>
      </c>
      <c r="G3872" t="s">
        <v>1613</v>
      </c>
      <c r="H3872" t="s">
        <v>5535</v>
      </c>
      <c r="I3872" t="s">
        <v>136</v>
      </c>
      <c r="J3872" t="s">
        <v>137</v>
      </c>
      <c r="K3872" t="s">
        <v>210</v>
      </c>
      <c r="L3872" t="s">
        <v>10988</v>
      </c>
      <c r="M3872" t="s">
        <v>10989</v>
      </c>
      <c r="N3872">
        <v>0.102222222</v>
      </c>
      <c r="O3872">
        <v>20</v>
      </c>
      <c r="P3872">
        <v>12376</v>
      </c>
      <c r="Q3872">
        <v>23</v>
      </c>
      <c r="R3872">
        <v>433</v>
      </c>
      <c r="S3872">
        <v>73</v>
      </c>
      <c r="T3872">
        <v>1490</v>
      </c>
      <c r="U3872">
        <v>6</v>
      </c>
      <c r="V3872">
        <v>2</v>
      </c>
      <c r="W3872">
        <v>3.6502990379691735</v>
      </c>
      <c r="X3872">
        <v>176.98758898557648</v>
      </c>
      <c r="Y3872">
        <v>1.1867599460041602</v>
      </c>
      <c r="Z3872">
        <v>5.2446527032515204</v>
      </c>
      <c r="AA3872">
        <v>53.864383808896797</v>
      </c>
      <c r="AB3872">
        <v>70.905713094684671</v>
      </c>
      <c r="AC3872">
        <v>33.005546180128768</v>
      </c>
      <c r="AD3872">
        <v>2.0968039605239998E-2</v>
      </c>
      <c r="AE3872">
        <v>344.86591179611679</v>
      </c>
    </row>
    <row r="3873" spans="1:31" x14ac:dyDescent="0.3">
      <c r="A3873">
        <v>2716902</v>
      </c>
      <c r="B3873">
        <v>1</v>
      </c>
      <c r="C3873" t="s">
        <v>80</v>
      </c>
      <c r="D3873" t="s">
        <v>82</v>
      </c>
      <c r="E3873" t="s">
        <v>200</v>
      </c>
      <c r="F3873" t="s">
        <v>6809</v>
      </c>
      <c r="G3873" t="s">
        <v>393</v>
      </c>
      <c r="H3873" t="s">
        <v>135</v>
      </c>
      <c r="I3873" t="s">
        <v>136</v>
      </c>
      <c r="J3873" t="s">
        <v>137</v>
      </c>
      <c r="K3873" t="s">
        <v>138</v>
      </c>
      <c r="L3873" t="s">
        <v>10990</v>
      </c>
      <c r="M3873" t="s">
        <v>10788</v>
      </c>
      <c r="N3873">
        <v>0.35444444400000003</v>
      </c>
      <c r="O3873">
        <v>0</v>
      </c>
      <c r="P3873">
        <v>90</v>
      </c>
      <c r="Q3873">
        <v>0</v>
      </c>
      <c r="R3873">
        <v>0</v>
      </c>
      <c r="S3873">
        <v>0</v>
      </c>
      <c r="T3873">
        <v>7</v>
      </c>
      <c r="U3873">
        <v>0</v>
      </c>
      <c r="V3873">
        <v>0</v>
      </c>
      <c r="W3873">
        <v>0</v>
      </c>
      <c r="X3873">
        <v>5.1276396227797028</v>
      </c>
      <c r="Y3873">
        <v>0</v>
      </c>
      <c r="Z3873">
        <v>0</v>
      </c>
      <c r="AA3873">
        <v>0</v>
      </c>
      <c r="AB3873">
        <v>0.75371357989543009</v>
      </c>
      <c r="AC3873">
        <v>0</v>
      </c>
      <c r="AD3873">
        <v>0</v>
      </c>
      <c r="AE3873">
        <v>5.8813532026751325</v>
      </c>
    </row>
    <row r="3874" spans="1:31" x14ac:dyDescent="0.3">
      <c r="A3874">
        <v>2717758</v>
      </c>
      <c r="B3874">
        <v>1</v>
      </c>
      <c r="C3874" t="s">
        <v>80</v>
      </c>
      <c r="D3874" t="s">
        <v>86</v>
      </c>
      <c r="E3874" t="s">
        <v>145</v>
      </c>
      <c r="F3874" t="s">
        <v>10991</v>
      </c>
      <c r="G3874" t="s">
        <v>147</v>
      </c>
      <c r="H3874" t="s">
        <v>135</v>
      </c>
      <c r="I3874" t="s">
        <v>136</v>
      </c>
      <c r="J3874" t="s">
        <v>137</v>
      </c>
      <c r="K3874" t="s">
        <v>138</v>
      </c>
      <c r="L3874" t="s">
        <v>10992</v>
      </c>
      <c r="M3874" t="s">
        <v>10993</v>
      </c>
      <c r="N3874">
        <v>1.1569444440000001</v>
      </c>
      <c r="O3874">
        <v>0</v>
      </c>
      <c r="P3874">
        <v>1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0.24099051330999999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0.24099051330999999</v>
      </c>
    </row>
    <row r="3875" spans="1:31" x14ac:dyDescent="0.3">
      <c r="A3875">
        <v>2717071</v>
      </c>
      <c r="B3875">
        <v>1</v>
      </c>
      <c r="C3875" t="s">
        <v>80</v>
      </c>
      <c r="D3875" t="s">
        <v>108</v>
      </c>
      <c r="E3875" t="s">
        <v>132</v>
      </c>
      <c r="F3875" t="s">
        <v>6513</v>
      </c>
      <c r="G3875" t="s">
        <v>209</v>
      </c>
      <c r="H3875" t="s">
        <v>135</v>
      </c>
      <c r="I3875" t="s">
        <v>136</v>
      </c>
      <c r="J3875" t="s">
        <v>137</v>
      </c>
      <c r="K3875" t="s">
        <v>210</v>
      </c>
      <c r="L3875" t="s">
        <v>10994</v>
      </c>
      <c r="M3875" t="s">
        <v>10995</v>
      </c>
      <c r="N3875">
        <v>8.0797222219999991</v>
      </c>
      <c r="O3875">
        <v>0</v>
      </c>
      <c r="P3875">
        <v>16</v>
      </c>
      <c r="Q3875">
        <v>0</v>
      </c>
      <c r="R3875">
        <v>9</v>
      </c>
      <c r="S3875">
        <v>0</v>
      </c>
      <c r="T3875">
        <v>7</v>
      </c>
      <c r="U3875">
        <v>0</v>
      </c>
      <c r="V3875">
        <v>0</v>
      </c>
      <c r="W3875">
        <v>0</v>
      </c>
      <c r="X3875">
        <v>19.355498111912702</v>
      </c>
      <c r="Y3875">
        <v>0</v>
      </c>
      <c r="Z3875">
        <v>23.81471835736842</v>
      </c>
      <c r="AA3875">
        <v>0</v>
      </c>
      <c r="AB3875">
        <v>50.5413054969275</v>
      </c>
      <c r="AC3875">
        <v>0</v>
      </c>
      <c r="AD3875">
        <v>0</v>
      </c>
      <c r="AE3875">
        <v>93.711521966208622</v>
      </c>
    </row>
    <row r="3876" spans="1:31" x14ac:dyDescent="0.3">
      <c r="A3876">
        <v>2717698</v>
      </c>
      <c r="B3876">
        <v>1</v>
      </c>
      <c r="C3876" t="s">
        <v>80</v>
      </c>
      <c r="D3876" t="s">
        <v>96</v>
      </c>
      <c r="E3876" t="s">
        <v>145</v>
      </c>
      <c r="F3876" t="s">
        <v>10996</v>
      </c>
      <c r="G3876" t="s">
        <v>181</v>
      </c>
      <c r="H3876" t="s">
        <v>135</v>
      </c>
      <c r="I3876" t="s">
        <v>136</v>
      </c>
      <c r="J3876" t="s">
        <v>137</v>
      </c>
      <c r="K3876" t="s">
        <v>138</v>
      </c>
      <c r="L3876" t="s">
        <v>10997</v>
      </c>
      <c r="M3876" t="s">
        <v>10998</v>
      </c>
      <c r="N3876">
        <v>3.6041666659999998</v>
      </c>
      <c r="O3876">
        <v>0</v>
      </c>
      <c r="P3876">
        <v>4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5.5127050944483011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5.5127050944483011</v>
      </c>
    </row>
    <row r="3877" spans="1:31" x14ac:dyDescent="0.3">
      <c r="A3877">
        <v>2717366</v>
      </c>
      <c r="B3877">
        <v>1</v>
      </c>
      <c r="C3877" t="s">
        <v>81</v>
      </c>
      <c r="D3877" t="s">
        <v>118</v>
      </c>
      <c r="E3877" t="s">
        <v>145</v>
      </c>
      <c r="F3877" t="s">
        <v>10999</v>
      </c>
      <c r="G3877" t="s">
        <v>230</v>
      </c>
      <c r="H3877" t="s">
        <v>135</v>
      </c>
      <c r="I3877" t="s">
        <v>136</v>
      </c>
      <c r="J3877" t="s">
        <v>137</v>
      </c>
      <c r="K3877" t="s">
        <v>138</v>
      </c>
      <c r="L3877" t="s">
        <v>11000</v>
      </c>
      <c r="M3877" t="s">
        <v>11001</v>
      </c>
      <c r="N3877">
        <v>2.7091666659999998</v>
      </c>
      <c r="O3877">
        <v>0</v>
      </c>
      <c r="P3877">
        <v>1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0.69945244464174006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0.69945244464174006</v>
      </c>
    </row>
    <row r="3878" spans="1:31" x14ac:dyDescent="0.3">
      <c r="A3878">
        <v>2717506</v>
      </c>
      <c r="B3878">
        <v>1</v>
      </c>
      <c r="C3878" t="s">
        <v>80</v>
      </c>
      <c r="D3878" t="s">
        <v>86</v>
      </c>
      <c r="E3878" t="s">
        <v>145</v>
      </c>
      <c r="F3878" t="s">
        <v>11002</v>
      </c>
      <c r="G3878" t="s">
        <v>181</v>
      </c>
      <c r="H3878" t="s">
        <v>135</v>
      </c>
      <c r="I3878" t="s">
        <v>136</v>
      </c>
      <c r="J3878" t="s">
        <v>137</v>
      </c>
      <c r="K3878" t="s">
        <v>138</v>
      </c>
      <c r="L3878" t="s">
        <v>11003</v>
      </c>
      <c r="M3878" t="s">
        <v>11004</v>
      </c>
      <c r="N3878">
        <v>5.4897222220000002</v>
      </c>
      <c r="O3878">
        <v>0</v>
      </c>
      <c r="P3878">
        <v>1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10.722805626785625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10.722805626785625</v>
      </c>
    </row>
    <row r="3879" spans="1:31" x14ac:dyDescent="0.3">
      <c r="A3879">
        <v>2717220</v>
      </c>
      <c r="B3879">
        <v>1</v>
      </c>
      <c r="C3879" t="s">
        <v>81</v>
      </c>
      <c r="D3879" t="s">
        <v>127</v>
      </c>
      <c r="E3879" t="s">
        <v>213</v>
      </c>
      <c r="F3879" t="s">
        <v>930</v>
      </c>
      <c r="G3879" t="s">
        <v>152</v>
      </c>
      <c r="H3879" t="s">
        <v>153</v>
      </c>
      <c r="I3879" t="s">
        <v>136</v>
      </c>
      <c r="J3879" t="s">
        <v>137</v>
      </c>
      <c r="K3879" t="s">
        <v>138</v>
      </c>
      <c r="L3879" t="s">
        <v>11005</v>
      </c>
      <c r="M3879" t="s">
        <v>11006</v>
      </c>
      <c r="N3879">
        <v>0.52611111099999996</v>
      </c>
      <c r="O3879">
        <v>7</v>
      </c>
      <c r="P3879">
        <v>0</v>
      </c>
      <c r="Q3879">
        <v>228</v>
      </c>
      <c r="R3879">
        <v>9</v>
      </c>
      <c r="S3879">
        <v>11</v>
      </c>
      <c r="T3879">
        <v>2</v>
      </c>
      <c r="U3879">
        <v>0</v>
      </c>
      <c r="V3879">
        <v>0</v>
      </c>
      <c r="W3879">
        <v>0.39324777987378012</v>
      </c>
      <c r="X3879">
        <v>0</v>
      </c>
      <c r="Y3879">
        <v>27.990366786721101</v>
      </c>
      <c r="Z3879">
        <v>0.56959886214000011</v>
      </c>
      <c r="AA3879">
        <v>17.799689138644414</v>
      </c>
      <c r="AB3879">
        <v>0</v>
      </c>
      <c r="AC3879">
        <v>0</v>
      </c>
      <c r="AD3879">
        <v>0</v>
      </c>
      <c r="AE3879">
        <v>46.752902567379294</v>
      </c>
    </row>
    <row r="3880" spans="1:31" x14ac:dyDescent="0.3">
      <c r="A3880">
        <v>2717695</v>
      </c>
      <c r="B3880">
        <v>1</v>
      </c>
      <c r="C3880" t="s">
        <v>80</v>
      </c>
      <c r="D3880" t="s">
        <v>100</v>
      </c>
      <c r="E3880" t="s">
        <v>150</v>
      </c>
      <c r="F3880" t="s">
        <v>9477</v>
      </c>
      <c r="G3880" t="s">
        <v>152</v>
      </c>
      <c r="H3880" t="s">
        <v>153</v>
      </c>
      <c r="I3880" t="s">
        <v>136</v>
      </c>
      <c r="J3880" t="s">
        <v>137</v>
      </c>
      <c r="K3880" t="s">
        <v>138</v>
      </c>
      <c r="L3880" t="s">
        <v>10662</v>
      </c>
      <c r="M3880" t="s">
        <v>11007</v>
      </c>
      <c r="N3880">
        <v>2.656666666</v>
      </c>
      <c r="O3880">
        <v>1</v>
      </c>
      <c r="P3880">
        <v>1570</v>
      </c>
      <c r="Q3880">
        <v>17</v>
      </c>
      <c r="R3880">
        <v>462</v>
      </c>
      <c r="S3880">
        <v>14</v>
      </c>
      <c r="T3880">
        <v>316</v>
      </c>
      <c r="U3880">
        <v>0</v>
      </c>
      <c r="V3880">
        <v>1</v>
      </c>
      <c r="W3880">
        <v>2.3008844910252502</v>
      </c>
      <c r="X3880">
        <v>1051.1916903614531</v>
      </c>
      <c r="Y3880">
        <v>224.20041032543</v>
      </c>
      <c r="Z3880">
        <v>739.2012516418165</v>
      </c>
      <c r="AA3880">
        <v>247.02171068502926</v>
      </c>
      <c r="AB3880">
        <v>415.25294599559078</v>
      </c>
      <c r="AC3880">
        <v>0</v>
      </c>
      <c r="AD3880">
        <v>3.7120323650972336</v>
      </c>
      <c r="AE3880">
        <v>2682.8809258654424</v>
      </c>
    </row>
    <row r="3881" spans="1:31" x14ac:dyDescent="0.3">
      <c r="A3881">
        <v>2717738</v>
      </c>
      <c r="B3881">
        <v>1</v>
      </c>
      <c r="C3881" t="s">
        <v>80</v>
      </c>
      <c r="D3881" t="s">
        <v>84</v>
      </c>
      <c r="E3881" t="s">
        <v>200</v>
      </c>
      <c r="F3881" t="s">
        <v>11008</v>
      </c>
      <c r="G3881" t="s">
        <v>163</v>
      </c>
      <c r="H3881" t="s">
        <v>135</v>
      </c>
      <c r="I3881" t="s">
        <v>136</v>
      </c>
      <c r="J3881" t="s">
        <v>137</v>
      </c>
      <c r="K3881" t="s">
        <v>138</v>
      </c>
      <c r="L3881" t="s">
        <v>11009</v>
      </c>
      <c r="M3881" t="s">
        <v>11010</v>
      </c>
      <c r="N3881">
        <v>4.0066666660000001</v>
      </c>
      <c r="O3881">
        <v>0</v>
      </c>
      <c r="P3881">
        <v>20</v>
      </c>
      <c r="Q3881">
        <v>0</v>
      </c>
      <c r="R3881">
        <v>0</v>
      </c>
      <c r="S3881">
        <v>0</v>
      </c>
      <c r="T3881">
        <v>3</v>
      </c>
      <c r="U3881">
        <v>0</v>
      </c>
      <c r="V3881">
        <v>0</v>
      </c>
      <c r="W3881">
        <v>0</v>
      </c>
      <c r="X3881">
        <v>14.466575088104815</v>
      </c>
      <c r="Y3881">
        <v>0</v>
      </c>
      <c r="Z3881">
        <v>0</v>
      </c>
      <c r="AA3881">
        <v>0</v>
      </c>
      <c r="AB3881">
        <v>3.4387991133945013</v>
      </c>
      <c r="AC3881">
        <v>0</v>
      </c>
      <c r="AD3881">
        <v>0</v>
      </c>
      <c r="AE3881">
        <v>17.905374201499317</v>
      </c>
    </row>
    <row r="3882" spans="1:31" x14ac:dyDescent="0.3">
      <c r="A3882">
        <v>2717569</v>
      </c>
      <c r="B3882">
        <v>1</v>
      </c>
      <c r="C3882" t="s">
        <v>80</v>
      </c>
      <c r="D3882" t="s">
        <v>93</v>
      </c>
      <c r="E3882" t="s">
        <v>150</v>
      </c>
      <c r="F3882" t="s">
        <v>11011</v>
      </c>
      <c r="G3882" t="s">
        <v>152</v>
      </c>
      <c r="H3882" t="s">
        <v>153</v>
      </c>
      <c r="I3882" t="s">
        <v>136</v>
      </c>
      <c r="J3882" t="s">
        <v>137</v>
      </c>
      <c r="K3882" t="s">
        <v>138</v>
      </c>
      <c r="L3882" t="s">
        <v>11012</v>
      </c>
      <c r="M3882" t="s">
        <v>11013</v>
      </c>
      <c r="N3882">
        <v>0.90138888800000005</v>
      </c>
      <c r="O3882">
        <v>0</v>
      </c>
      <c r="P3882">
        <v>1644</v>
      </c>
      <c r="Q3882">
        <v>0</v>
      </c>
      <c r="R3882">
        <v>113</v>
      </c>
      <c r="S3882">
        <v>1</v>
      </c>
      <c r="T3882">
        <v>373</v>
      </c>
      <c r="U3882">
        <v>0</v>
      </c>
      <c r="V3882">
        <v>1</v>
      </c>
      <c r="W3882">
        <v>0</v>
      </c>
      <c r="X3882">
        <v>253.92364928838356</v>
      </c>
      <c r="Y3882">
        <v>0</v>
      </c>
      <c r="Z3882">
        <v>35.088244250532668</v>
      </c>
      <c r="AA3882">
        <v>0</v>
      </c>
      <c r="AB3882">
        <v>160.40320986173839</v>
      </c>
      <c r="AC3882">
        <v>0</v>
      </c>
      <c r="AD3882">
        <v>0</v>
      </c>
      <c r="AE3882">
        <v>449.41510340065463</v>
      </c>
    </row>
    <row r="3883" spans="1:31" x14ac:dyDescent="0.3">
      <c r="A3883">
        <v>2716905</v>
      </c>
      <c r="B3883">
        <v>1</v>
      </c>
      <c r="C3883" t="s">
        <v>80</v>
      </c>
      <c r="D3883" t="s">
        <v>83</v>
      </c>
      <c r="E3883" t="s">
        <v>213</v>
      </c>
      <c r="F3883" t="s">
        <v>7773</v>
      </c>
      <c r="G3883" t="s">
        <v>152</v>
      </c>
      <c r="H3883" t="s">
        <v>153</v>
      </c>
      <c r="I3883" t="s">
        <v>136</v>
      </c>
      <c r="J3883" t="s">
        <v>137</v>
      </c>
      <c r="K3883" t="s">
        <v>138</v>
      </c>
      <c r="L3883" t="s">
        <v>11014</v>
      </c>
      <c r="M3883" t="s">
        <v>11015</v>
      </c>
      <c r="N3883">
        <v>0.32416666599999999</v>
      </c>
      <c r="O3883">
        <v>12</v>
      </c>
      <c r="P3883">
        <v>810</v>
      </c>
      <c r="Q3883">
        <v>14</v>
      </c>
      <c r="R3883">
        <v>53</v>
      </c>
      <c r="S3883">
        <v>33</v>
      </c>
      <c r="T3883">
        <v>69</v>
      </c>
      <c r="U3883">
        <v>1</v>
      </c>
      <c r="V3883">
        <v>0</v>
      </c>
      <c r="W3883">
        <v>2.7084646530024346</v>
      </c>
      <c r="X3883">
        <v>57.975939384342979</v>
      </c>
      <c r="Y3883">
        <v>2.6139540756060446</v>
      </c>
      <c r="Z3883">
        <v>3.1557653892449844</v>
      </c>
      <c r="AA3883">
        <v>31.290717477302309</v>
      </c>
      <c r="AB3883">
        <v>7.7272268973417546</v>
      </c>
      <c r="AC3883">
        <v>3.6716076939955804</v>
      </c>
      <c r="AD3883">
        <v>0</v>
      </c>
      <c r="AE3883">
        <v>109.14367557083609</v>
      </c>
    </row>
    <row r="3884" spans="1:31" x14ac:dyDescent="0.3">
      <c r="A3884">
        <v>2717028</v>
      </c>
      <c r="B3884">
        <v>1</v>
      </c>
      <c r="C3884" t="s">
        <v>80</v>
      </c>
      <c r="D3884" t="s">
        <v>99</v>
      </c>
      <c r="E3884" t="s">
        <v>200</v>
      </c>
      <c r="F3884" t="s">
        <v>11016</v>
      </c>
      <c r="G3884" t="s">
        <v>543</v>
      </c>
      <c r="H3884" t="s">
        <v>135</v>
      </c>
      <c r="I3884" t="s">
        <v>136</v>
      </c>
      <c r="J3884" t="s">
        <v>137</v>
      </c>
      <c r="K3884" t="s">
        <v>138</v>
      </c>
      <c r="L3884" t="s">
        <v>11017</v>
      </c>
      <c r="M3884" t="s">
        <v>11018</v>
      </c>
      <c r="N3884">
        <v>4.88</v>
      </c>
      <c r="O3884">
        <v>0</v>
      </c>
      <c r="P3884">
        <v>5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4.6791671354375008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4.6791671354375008</v>
      </c>
    </row>
    <row r="3885" spans="1:31" x14ac:dyDescent="0.3">
      <c r="A3885">
        <v>2717510</v>
      </c>
      <c r="B3885">
        <v>2</v>
      </c>
      <c r="C3885" t="s">
        <v>80</v>
      </c>
      <c r="D3885" t="s">
        <v>102</v>
      </c>
      <c r="E3885" t="s">
        <v>132</v>
      </c>
      <c r="F3885" t="s">
        <v>11019</v>
      </c>
      <c r="G3885" t="s">
        <v>230</v>
      </c>
      <c r="H3885" t="s">
        <v>135</v>
      </c>
      <c r="I3885" t="s">
        <v>136</v>
      </c>
      <c r="J3885" t="s">
        <v>137</v>
      </c>
      <c r="K3885" t="s">
        <v>138</v>
      </c>
      <c r="L3885" t="s">
        <v>10359</v>
      </c>
      <c r="M3885" t="s">
        <v>11020</v>
      </c>
      <c r="N3885">
        <v>0.30944444399999999</v>
      </c>
      <c r="O3885">
        <v>0</v>
      </c>
      <c r="P3885">
        <v>57</v>
      </c>
      <c r="Q3885">
        <v>0</v>
      </c>
      <c r="R3885">
        <v>4</v>
      </c>
      <c r="S3885">
        <v>0</v>
      </c>
      <c r="T3885">
        <v>9</v>
      </c>
      <c r="U3885">
        <v>0</v>
      </c>
      <c r="V3885">
        <v>0</v>
      </c>
      <c r="W3885">
        <v>0</v>
      </c>
      <c r="X3885">
        <v>4.8952309772662401</v>
      </c>
      <c r="Y3885">
        <v>0</v>
      </c>
      <c r="Z3885">
        <v>0.26436738080291672</v>
      </c>
      <c r="AA3885">
        <v>0</v>
      </c>
      <c r="AB3885">
        <v>1.7587607478201601</v>
      </c>
      <c r="AC3885">
        <v>0</v>
      </c>
      <c r="AD3885">
        <v>0</v>
      </c>
      <c r="AE3885">
        <v>6.9183591058893166</v>
      </c>
    </row>
    <row r="3886" spans="1:31" x14ac:dyDescent="0.3">
      <c r="A3886">
        <v>2717283</v>
      </c>
      <c r="B3886">
        <v>1</v>
      </c>
      <c r="C3886" t="s">
        <v>80</v>
      </c>
      <c r="D3886" t="s">
        <v>89</v>
      </c>
      <c r="E3886" t="s">
        <v>145</v>
      </c>
      <c r="F3886" t="s">
        <v>11021</v>
      </c>
      <c r="G3886" t="s">
        <v>181</v>
      </c>
      <c r="H3886" t="s">
        <v>135</v>
      </c>
      <c r="I3886" t="s">
        <v>136</v>
      </c>
      <c r="J3886" t="s">
        <v>137</v>
      </c>
      <c r="K3886" t="s">
        <v>138</v>
      </c>
      <c r="L3886" t="s">
        <v>11022</v>
      </c>
      <c r="M3886" t="s">
        <v>11023</v>
      </c>
      <c r="N3886">
        <v>2.8622222220000002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1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1.1508849572030251</v>
      </c>
      <c r="AC3886">
        <v>0</v>
      </c>
      <c r="AD3886">
        <v>0</v>
      </c>
      <c r="AE3886">
        <v>1.1508849572030251</v>
      </c>
    </row>
    <row r="3887" spans="1:31" x14ac:dyDescent="0.3">
      <c r="A3887">
        <v>2717048</v>
      </c>
      <c r="B3887">
        <v>1</v>
      </c>
      <c r="C3887" t="s">
        <v>80</v>
      </c>
      <c r="D3887" t="s">
        <v>84</v>
      </c>
      <c r="E3887" t="s">
        <v>132</v>
      </c>
      <c r="F3887" t="s">
        <v>208</v>
      </c>
      <c r="G3887" t="s">
        <v>209</v>
      </c>
      <c r="H3887" t="s">
        <v>135</v>
      </c>
      <c r="I3887" t="s">
        <v>136</v>
      </c>
      <c r="J3887" t="s">
        <v>137</v>
      </c>
      <c r="K3887" t="s">
        <v>210</v>
      </c>
      <c r="L3887" t="s">
        <v>11024</v>
      </c>
      <c r="M3887" t="s">
        <v>11025</v>
      </c>
      <c r="N3887">
        <v>7.5158333329999998</v>
      </c>
      <c r="O3887">
        <v>0</v>
      </c>
      <c r="P3887">
        <v>679</v>
      </c>
      <c r="Q3887">
        <v>0</v>
      </c>
      <c r="R3887">
        <v>0</v>
      </c>
      <c r="S3887">
        <v>0</v>
      </c>
      <c r="T3887">
        <v>101</v>
      </c>
      <c r="U3887">
        <v>0</v>
      </c>
      <c r="V3887">
        <v>0</v>
      </c>
      <c r="W3887">
        <v>0</v>
      </c>
      <c r="X3887">
        <v>881.65791384359693</v>
      </c>
      <c r="Y3887">
        <v>0</v>
      </c>
      <c r="Z3887">
        <v>0</v>
      </c>
      <c r="AA3887">
        <v>0</v>
      </c>
      <c r="AB3887">
        <v>852.17331826263751</v>
      </c>
      <c r="AC3887">
        <v>0</v>
      </c>
      <c r="AD3887">
        <v>0</v>
      </c>
      <c r="AE3887">
        <v>1733.8312321062344</v>
      </c>
    </row>
    <row r="3888" spans="1:31" x14ac:dyDescent="0.3">
      <c r="A3888">
        <v>2717234</v>
      </c>
      <c r="B3888">
        <v>1</v>
      </c>
      <c r="C3888" t="s">
        <v>80</v>
      </c>
      <c r="D3888" t="s">
        <v>104</v>
      </c>
      <c r="E3888" t="s">
        <v>156</v>
      </c>
      <c r="F3888" t="s">
        <v>11026</v>
      </c>
      <c r="G3888" t="s">
        <v>185</v>
      </c>
      <c r="H3888" t="s">
        <v>153</v>
      </c>
      <c r="I3888" t="s">
        <v>136</v>
      </c>
      <c r="J3888" t="s">
        <v>137</v>
      </c>
      <c r="K3888" t="s">
        <v>138</v>
      </c>
      <c r="L3888" t="s">
        <v>11027</v>
      </c>
      <c r="M3888" t="s">
        <v>11028</v>
      </c>
      <c r="N3888">
        <v>2.1158333329999999</v>
      </c>
      <c r="O3888">
        <v>0</v>
      </c>
      <c r="P3888">
        <v>32</v>
      </c>
      <c r="Q3888">
        <v>0</v>
      </c>
      <c r="R3888">
        <v>0</v>
      </c>
      <c r="S3888">
        <v>0</v>
      </c>
      <c r="T3888">
        <v>2</v>
      </c>
      <c r="U3888">
        <v>0</v>
      </c>
      <c r="V3888">
        <v>0</v>
      </c>
      <c r="W3888">
        <v>0</v>
      </c>
      <c r="X3888">
        <v>61.764442320555482</v>
      </c>
      <c r="Y3888">
        <v>0</v>
      </c>
      <c r="Z3888">
        <v>0</v>
      </c>
      <c r="AA3888">
        <v>0</v>
      </c>
      <c r="AB3888">
        <v>6.0406949168339752</v>
      </c>
      <c r="AC3888">
        <v>0</v>
      </c>
      <c r="AD3888">
        <v>0</v>
      </c>
      <c r="AE3888">
        <v>67.805137237389459</v>
      </c>
    </row>
    <row r="3889" spans="1:31" x14ac:dyDescent="0.3">
      <c r="A3889">
        <v>2716991</v>
      </c>
      <c r="B3889">
        <v>1</v>
      </c>
      <c r="C3889" t="s">
        <v>81</v>
      </c>
      <c r="D3889" t="s">
        <v>115</v>
      </c>
      <c r="E3889" t="s">
        <v>156</v>
      </c>
      <c r="F3889" t="s">
        <v>11029</v>
      </c>
      <c r="G3889" t="s">
        <v>152</v>
      </c>
      <c r="H3889" t="s">
        <v>153</v>
      </c>
      <c r="I3889" t="s">
        <v>490</v>
      </c>
      <c r="J3889" t="s">
        <v>137</v>
      </c>
      <c r="K3889" t="s">
        <v>138</v>
      </c>
      <c r="L3889" t="s">
        <v>11030</v>
      </c>
      <c r="M3889" t="s">
        <v>11031</v>
      </c>
      <c r="N3889">
        <v>8.0555550000000007E-3</v>
      </c>
      <c r="O3889">
        <v>0</v>
      </c>
      <c r="P3889">
        <v>336</v>
      </c>
      <c r="Q3889">
        <v>10</v>
      </c>
      <c r="R3889">
        <v>163</v>
      </c>
      <c r="S3889">
        <v>0</v>
      </c>
      <c r="T3889">
        <v>13</v>
      </c>
      <c r="U3889">
        <v>1</v>
      </c>
      <c r="V3889">
        <v>0</v>
      </c>
      <c r="W3889">
        <v>0</v>
      </c>
      <c r="X3889">
        <v>0.12374165566420661</v>
      </c>
      <c r="Y3889">
        <v>9.5749313405177505E-2</v>
      </c>
      <c r="Z3889">
        <v>0.17410770977082171</v>
      </c>
      <c r="AA3889">
        <v>0</v>
      </c>
      <c r="AB3889">
        <v>6.3186172731630005E-2</v>
      </c>
      <c r="AC3889">
        <v>0.28200467834714998</v>
      </c>
      <c r="AD3889">
        <v>0</v>
      </c>
      <c r="AE3889">
        <v>0.73878952991898583</v>
      </c>
    </row>
    <row r="3890" spans="1:31" x14ac:dyDescent="0.3">
      <c r="A3890">
        <v>2717096</v>
      </c>
      <c r="B3890">
        <v>2</v>
      </c>
      <c r="C3890" t="s">
        <v>80</v>
      </c>
      <c r="D3890" t="s">
        <v>86</v>
      </c>
      <c r="E3890" t="s">
        <v>161</v>
      </c>
      <c r="F3890" t="s">
        <v>11032</v>
      </c>
      <c r="G3890" t="s">
        <v>181</v>
      </c>
      <c r="H3890" t="s">
        <v>135</v>
      </c>
      <c r="I3890" t="s">
        <v>136</v>
      </c>
      <c r="J3890" t="s">
        <v>137</v>
      </c>
      <c r="K3890" t="s">
        <v>138</v>
      </c>
      <c r="L3890" t="s">
        <v>10815</v>
      </c>
      <c r="M3890" t="s">
        <v>11033</v>
      </c>
      <c r="N3890">
        <v>0.73194444400000003</v>
      </c>
      <c r="O3890">
        <v>0</v>
      </c>
      <c r="P3890">
        <v>63</v>
      </c>
      <c r="Q3890">
        <v>0</v>
      </c>
      <c r="R3890">
        <v>0</v>
      </c>
      <c r="S3890">
        <v>0</v>
      </c>
      <c r="T3890">
        <v>3</v>
      </c>
      <c r="U3890">
        <v>0</v>
      </c>
      <c r="V3890">
        <v>0</v>
      </c>
      <c r="W3890">
        <v>0</v>
      </c>
      <c r="X3890">
        <v>19.790108017264064</v>
      </c>
      <c r="Y3890">
        <v>0</v>
      </c>
      <c r="Z3890">
        <v>0</v>
      </c>
      <c r="AA3890">
        <v>0</v>
      </c>
      <c r="AB3890">
        <v>4.1370405143140836</v>
      </c>
      <c r="AC3890">
        <v>0</v>
      </c>
      <c r="AD3890">
        <v>0</v>
      </c>
      <c r="AE3890">
        <v>23.927148531578148</v>
      </c>
    </row>
    <row r="3891" spans="1:31" x14ac:dyDescent="0.3">
      <c r="A3891">
        <v>2716922</v>
      </c>
      <c r="B3891">
        <v>1</v>
      </c>
      <c r="C3891" t="s">
        <v>80</v>
      </c>
      <c r="D3891" t="s">
        <v>100</v>
      </c>
      <c r="E3891" t="s">
        <v>145</v>
      </c>
      <c r="F3891" t="s">
        <v>11034</v>
      </c>
      <c r="G3891" t="s">
        <v>230</v>
      </c>
      <c r="H3891" t="s">
        <v>135</v>
      </c>
      <c r="I3891" t="s">
        <v>136</v>
      </c>
      <c r="J3891" t="s">
        <v>137</v>
      </c>
      <c r="K3891" t="s">
        <v>138</v>
      </c>
      <c r="L3891" t="s">
        <v>11035</v>
      </c>
      <c r="M3891" t="s">
        <v>11036</v>
      </c>
      <c r="N3891">
        <v>1.004444444</v>
      </c>
      <c r="O3891">
        <v>0</v>
      </c>
      <c r="P3891">
        <v>1</v>
      </c>
      <c r="Q3891">
        <v>0</v>
      </c>
      <c r="R3891">
        <v>0</v>
      </c>
      <c r="S3891">
        <v>0</v>
      </c>
      <c r="T3891">
        <v>2</v>
      </c>
      <c r="U3891">
        <v>0</v>
      </c>
      <c r="V3891">
        <v>0</v>
      </c>
      <c r="W3891">
        <v>0</v>
      </c>
      <c r="X3891">
        <v>0.50683303189339335</v>
      </c>
      <c r="Y3891">
        <v>0</v>
      </c>
      <c r="Z3891">
        <v>0</v>
      </c>
      <c r="AA3891">
        <v>0</v>
      </c>
      <c r="AB3891">
        <v>4.7350027579050007</v>
      </c>
      <c r="AC3891">
        <v>0</v>
      </c>
      <c r="AD3891">
        <v>0</v>
      </c>
      <c r="AE3891">
        <v>5.2418357897983938</v>
      </c>
    </row>
    <row r="3892" spans="1:31" x14ac:dyDescent="0.3">
      <c r="A3892">
        <v>2717523</v>
      </c>
      <c r="B3892">
        <v>2</v>
      </c>
      <c r="C3892" t="s">
        <v>81</v>
      </c>
      <c r="D3892" t="s">
        <v>127</v>
      </c>
      <c r="E3892" t="s">
        <v>213</v>
      </c>
      <c r="F3892" t="s">
        <v>9818</v>
      </c>
      <c r="G3892" t="s">
        <v>185</v>
      </c>
      <c r="H3892" t="s">
        <v>153</v>
      </c>
      <c r="I3892" t="s">
        <v>136</v>
      </c>
      <c r="J3892" t="s">
        <v>137</v>
      </c>
      <c r="K3892" t="s">
        <v>138</v>
      </c>
      <c r="L3892" t="s">
        <v>10936</v>
      </c>
      <c r="M3892" t="s">
        <v>11037</v>
      </c>
      <c r="N3892">
        <v>1.0863888880000001</v>
      </c>
      <c r="O3892">
        <v>6</v>
      </c>
      <c r="P3892">
        <v>12</v>
      </c>
      <c r="Q3892">
        <v>194</v>
      </c>
      <c r="R3892">
        <v>121</v>
      </c>
      <c r="S3892">
        <v>15</v>
      </c>
      <c r="T3892">
        <v>8</v>
      </c>
      <c r="U3892">
        <v>0</v>
      </c>
      <c r="V3892">
        <v>0</v>
      </c>
      <c r="W3892">
        <v>2.8993737083438607</v>
      </c>
      <c r="X3892">
        <v>0</v>
      </c>
      <c r="Y3892">
        <v>42.025534402704636</v>
      </c>
      <c r="Z3892">
        <v>5.5073610298936355</v>
      </c>
      <c r="AA3892">
        <v>43.805918235790074</v>
      </c>
      <c r="AB3892">
        <v>0.6168774837812</v>
      </c>
      <c r="AC3892">
        <v>0</v>
      </c>
      <c r="AD3892">
        <v>0</v>
      </c>
      <c r="AE3892">
        <v>94.855064860513409</v>
      </c>
    </row>
    <row r="3893" spans="1:31" x14ac:dyDescent="0.3">
      <c r="A3893">
        <v>2717189</v>
      </c>
      <c r="B3893">
        <v>2</v>
      </c>
      <c r="C3893" t="s">
        <v>80</v>
      </c>
      <c r="D3893" t="s">
        <v>90</v>
      </c>
      <c r="E3893" t="s">
        <v>132</v>
      </c>
      <c r="F3893" t="s">
        <v>11038</v>
      </c>
      <c r="G3893" t="s">
        <v>181</v>
      </c>
      <c r="H3893" t="s">
        <v>135</v>
      </c>
      <c r="I3893" t="s">
        <v>136</v>
      </c>
      <c r="J3893" t="s">
        <v>137</v>
      </c>
      <c r="K3893" t="s">
        <v>138</v>
      </c>
      <c r="L3893" t="s">
        <v>10282</v>
      </c>
      <c r="M3893" t="s">
        <v>11039</v>
      </c>
      <c r="N3893">
        <v>0.41416666600000002</v>
      </c>
      <c r="O3893">
        <v>0</v>
      </c>
      <c r="P3893">
        <v>519</v>
      </c>
      <c r="Q3893">
        <v>0</v>
      </c>
      <c r="R3893">
        <v>0</v>
      </c>
      <c r="S3893">
        <v>0</v>
      </c>
      <c r="T3893">
        <v>35</v>
      </c>
      <c r="U3893">
        <v>0</v>
      </c>
      <c r="V3893">
        <v>0</v>
      </c>
      <c r="W3893">
        <v>0</v>
      </c>
      <c r="X3893">
        <v>40.038067572923872</v>
      </c>
      <c r="Y3893">
        <v>0</v>
      </c>
      <c r="Z3893">
        <v>0</v>
      </c>
      <c r="AA3893">
        <v>0</v>
      </c>
      <c r="AB3893">
        <v>11.907831063239735</v>
      </c>
      <c r="AC3893">
        <v>0</v>
      </c>
      <c r="AD3893">
        <v>0</v>
      </c>
      <c r="AE3893">
        <v>51.945898636163605</v>
      </c>
    </row>
    <row r="3894" spans="1:31" x14ac:dyDescent="0.3">
      <c r="A3894">
        <v>2717755</v>
      </c>
      <c r="B3894">
        <v>1</v>
      </c>
      <c r="C3894" t="s">
        <v>80</v>
      </c>
      <c r="D3894" t="s">
        <v>93</v>
      </c>
      <c r="E3894" t="s">
        <v>145</v>
      </c>
      <c r="F3894" t="s">
        <v>11040</v>
      </c>
      <c r="G3894" t="s">
        <v>230</v>
      </c>
      <c r="H3894" t="s">
        <v>135</v>
      </c>
      <c r="I3894" t="s">
        <v>136</v>
      </c>
      <c r="J3894" t="s">
        <v>137</v>
      </c>
      <c r="K3894" t="s">
        <v>138</v>
      </c>
      <c r="L3894" t="s">
        <v>11041</v>
      </c>
      <c r="M3894" t="s">
        <v>11042</v>
      </c>
      <c r="N3894">
        <v>1.8811111110000001</v>
      </c>
      <c r="O3894">
        <v>0</v>
      </c>
      <c r="P3894">
        <v>1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0.27421698854090004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0.27421698854090004</v>
      </c>
    </row>
    <row r="3895" spans="1:31" x14ac:dyDescent="0.3">
      <c r="A3895">
        <v>2717068</v>
      </c>
      <c r="B3895">
        <v>1</v>
      </c>
      <c r="C3895" t="s">
        <v>80</v>
      </c>
      <c r="D3895" t="s">
        <v>110</v>
      </c>
      <c r="E3895" t="s">
        <v>132</v>
      </c>
      <c r="F3895" t="s">
        <v>11043</v>
      </c>
      <c r="G3895" t="s">
        <v>209</v>
      </c>
      <c r="H3895" t="s">
        <v>135</v>
      </c>
      <c r="I3895" t="s">
        <v>136</v>
      </c>
      <c r="J3895" t="s">
        <v>137</v>
      </c>
      <c r="K3895" t="s">
        <v>210</v>
      </c>
      <c r="L3895" t="s">
        <v>10250</v>
      </c>
      <c r="M3895" t="s">
        <v>11044</v>
      </c>
      <c r="N3895">
        <v>7.778611111</v>
      </c>
      <c r="O3895">
        <v>0</v>
      </c>
      <c r="P3895">
        <v>984</v>
      </c>
      <c r="Q3895">
        <v>0</v>
      </c>
      <c r="R3895">
        <v>0</v>
      </c>
      <c r="S3895">
        <v>0</v>
      </c>
      <c r="T3895">
        <v>73</v>
      </c>
      <c r="U3895">
        <v>0</v>
      </c>
      <c r="V3895">
        <v>0</v>
      </c>
      <c r="W3895">
        <v>0</v>
      </c>
      <c r="X3895">
        <v>1685.3859112703167</v>
      </c>
      <c r="Y3895">
        <v>0</v>
      </c>
      <c r="Z3895">
        <v>0</v>
      </c>
      <c r="AA3895">
        <v>0</v>
      </c>
      <c r="AB3895">
        <v>329.43745138285954</v>
      </c>
      <c r="AC3895">
        <v>0</v>
      </c>
      <c r="AD3895">
        <v>0</v>
      </c>
      <c r="AE3895">
        <v>2014.8233626531762</v>
      </c>
    </row>
    <row r="3896" spans="1:31" x14ac:dyDescent="0.3">
      <c r="A3896">
        <v>2716968</v>
      </c>
      <c r="B3896">
        <v>1</v>
      </c>
      <c r="C3896" t="s">
        <v>81</v>
      </c>
      <c r="D3896" t="s">
        <v>125</v>
      </c>
      <c r="E3896" t="s">
        <v>156</v>
      </c>
      <c r="F3896" t="s">
        <v>11045</v>
      </c>
      <c r="G3896" t="s">
        <v>152</v>
      </c>
      <c r="H3896" t="s">
        <v>153</v>
      </c>
      <c r="I3896" t="s">
        <v>136</v>
      </c>
      <c r="J3896" t="s">
        <v>137</v>
      </c>
      <c r="K3896" t="s">
        <v>138</v>
      </c>
      <c r="L3896" t="s">
        <v>11046</v>
      </c>
      <c r="M3896" t="s">
        <v>11047</v>
      </c>
      <c r="N3896">
        <v>1.419166666</v>
      </c>
      <c r="O3896">
        <v>0</v>
      </c>
      <c r="P3896">
        <v>832</v>
      </c>
      <c r="Q3896">
        <v>2</v>
      </c>
      <c r="R3896">
        <v>44</v>
      </c>
      <c r="S3896">
        <v>1</v>
      </c>
      <c r="T3896">
        <v>143</v>
      </c>
      <c r="U3896">
        <v>3</v>
      </c>
      <c r="V3896">
        <v>1</v>
      </c>
      <c r="W3896">
        <v>0</v>
      </c>
      <c r="X3896">
        <v>214.14969678309512</v>
      </c>
      <c r="Y3896">
        <v>0</v>
      </c>
      <c r="Z3896">
        <v>1.1660220859805899</v>
      </c>
      <c r="AA3896">
        <v>72.940676174423999</v>
      </c>
      <c r="AB3896">
        <v>96.249533654468493</v>
      </c>
      <c r="AC3896">
        <v>103.94804596963499</v>
      </c>
      <c r="AD3896">
        <v>131.64849552127095</v>
      </c>
      <c r="AE3896">
        <v>620.10247018887412</v>
      </c>
    </row>
    <row r="3897" spans="1:31" x14ac:dyDescent="0.3">
      <c r="A3897">
        <v>2717360</v>
      </c>
      <c r="B3897">
        <v>1</v>
      </c>
      <c r="C3897" t="s">
        <v>81</v>
      </c>
      <c r="D3897" t="s">
        <v>122</v>
      </c>
      <c r="E3897" t="s">
        <v>213</v>
      </c>
      <c r="F3897" t="s">
        <v>11048</v>
      </c>
      <c r="G3897" t="s">
        <v>152</v>
      </c>
      <c r="H3897" t="s">
        <v>153</v>
      </c>
      <c r="I3897" t="s">
        <v>136</v>
      </c>
      <c r="J3897" t="s">
        <v>137</v>
      </c>
      <c r="K3897" t="s">
        <v>138</v>
      </c>
      <c r="L3897" t="s">
        <v>11049</v>
      </c>
      <c r="M3897" t="s">
        <v>11050</v>
      </c>
      <c r="N3897">
        <v>1.7044444439999999</v>
      </c>
      <c r="O3897">
        <v>5</v>
      </c>
      <c r="P3897">
        <v>215</v>
      </c>
      <c r="Q3897">
        <v>11</v>
      </c>
      <c r="R3897">
        <v>3</v>
      </c>
      <c r="S3897">
        <v>2</v>
      </c>
      <c r="T3897">
        <v>21</v>
      </c>
      <c r="U3897">
        <v>0</v>
      </c>
      <c r="V3897">
        <v>0</v>
      </c>
      <c r="W3897">
        <v>1.4785113683125</v>
      </c>
      <c r="X3897">
        <v>40.806676580336386</v>
      </c>
      <c r="Y3897">
        <v>3.7866923634776732</v>
      </c>
      <c r="Z3897">
        <v>8.6457633737220013E-2</v>
      </c>
      <c r="AA3897">
        <v>162.27505123603336</v>
      </c>
      <c r="AB3897">
        <v>11.564223649374895</v>
      </c>
      <c r="AC3897">
        <v>0</v>
      </c>
      <c r="AD3897">
        <v>0</v>
      </c>
      <c r="AE3897">
        <v>219.99761283127205</v>
      </c>
    </row>
    <row r="3898" spans="1:31" x14ac:dyDescent="0.3">
      <c r="A3898">
        <v>2717655</v>
      </c>
      <c r="B3898">
        <v>1</v>
      </c>
      <c r="C3898" t="s">
        <v>81</v>
      </c>
      <c r="D3898" t="s">
        <v>115</v>
      </c>
      <c r="E3898" t="s">
        <v>132</v>
      </c>
      <c r="F3898" t="s">
        <v>11051</v>
      </c>
      <c r="G3898" t="s">
        <v>170</v>
      </c>
      <c r="H3898" t="s">
        <v>135</v>
      </c>
      <c r="I3898" t="s">
        <v>136</v>
      </c>
      <c r="J3898" t="s">
        <v>137</v>
      </c>
      <c r="K3898" t="s">
        <v>138</v>
      </c>
      <c r="L3898" t="s">
        <v>11052</v>
      </c>
      <c r="M3898" t="s">
        <v>11053</v>
      </c>
      <c r="N3898">
        <v>0.33361111100000002</v>
      </c>
      <c r="O3898">
        <v>0</v>
      </c>
      <c r="P3898">
        <v>231</v>
      </c>
      <c r="Q3898">
        <v>0</v>
      </c>
      <c r="R3898">
        <v>0</v>
      </c>
      <c r="S3898">
        <v>0</v>
      </c>
      <c r="T3898">
        <v>36</v>
      </c>
      <c r="U3898">
        <v>0</v>
      </c>
      <c r="V3898">
        <v>0</v>
      </c>
      <c r="W3898">
        <v>0</v>
      </c>
      <c r="X3898">
        <v>4.0243569695312544</v>
      </c>
      <c r="Y3898">
        <v>0</v>
      </c>
      <c r="Z3898">
        <v>0</v>
      </c>
      <c r="AA3898">
        <v>0</v>
      </c>
      <c r="AB3898">
        <v>2.2040453098223201</v>
      </c>
      <c r="AC3898">
        <v>0</v>
      </c>
      <c r="AD3898">
        <v>0</v>
      </c>
      <c r="AE3898">
        <v>6.228402279353574</v>
      </c>
    </row>
    <row r="3899" spans="1:31" x14ac:dyDescent="0.3">
      <c r="A3899">
        <v>2717217</v>
      </c>
      <c r="B3899">
        <v>1</v>
      </c>
      <c r="C3899" t="s">
        <v>80</v>
      </c>
      <c r="D3899" t="s">
        <v>103</v>
      </c>
      <c r="E3899" t="s">
        <v>161</v>
      </c>
      <c r="F3899" t="s">
        <v>11054</v>
      </c>
      <c r="G3899" t="s">
        <v>724</v>
      </c>
      <c r="H3899" t="s">
        <v>135</v>
      </c>
      <c r="I3899" t="s">
        <v>136</v>
      </c>
      <c r="J3899" t="s">
        <v>137</v>
      </c>
      <c r="K3899" t="s">
        <v>138</v>
      </c>
      <c r="L3899" t="s">
        <v>11055</v>
      </c>
      <c r="M3899" t="s">
        <v>10950</v>
      </c>
      <c r="N3899">
        <v>0.96</v>
      </c>
      <c r="O3899">
        <v>0</v>
      </c>
      <c r="P3899">
        <v>81</v>
      </c>
      <c r="Q3899">
        <v>0</v>
      </c>
      <c r="R3899">
        <v>2</v>
      </c>
      <c r="S3899">
        <v>0</v>
      </c>
      <c r="T3899">
        <v>4</v>
      </c>
      <c r="U3899">
        <v>0</v>
      </c>
      <c r="V3899">
        <v>0</v>
      </c>
      <c r="W3899">
        <v>0</v>
      </c>
      <c r="X3899">
        <v>15.756665555682957</v>
      </c>
      <c r="Y3899">
        <v>0</v>
      </c>
      <c r="Z3899">
        <v>0</v>
      </c>
      <c r="AA3899">
        <v>0</v>
      </c>
      <c r="AB3899">
        <v>2.1980721020576266</v>
      </c>
      <c r="AC3899">
        <v>0</v>
      </c>
      <c r="AD3899">
        <v>0</v>
      </c>
      <c r="AE3899">
        <v>17.954737657740584</v>
      </c>
    </row>
    <row r="3900" spans="1:31" x14ac:dyDescent="0.3">
      <c r="A3900">
        <v>2717194</v>
      </c>
      <c r="B3900">
        <v>1</v>
      </c>
      <c r="C3900" t="s">
        <v>81</v>
      </c>
      <c r="D3900" t="s">
        <v>123</v>
      </c>
      <c r="E3900" t="s">
        <v>150</v>
      </c>
      <c r="F3900" t="s">
        <v>11056</v>
      </c>
      <c r="G3900" t="s">
        <v>300</v>
      </c>
      <c r="H3900" t="s">
        <v>153</v>
      </c>
      <c r="I3900" t="s">
        <v>136</v>
      </c>
      <c r="J3900" t="s">
        <v>137</v>
      </c>
      <c r="K3900" t="s">
        <v>210</v>
      </c>
      <c r="L3900" t="s">
        <v>11057</v>
      </c>
      <c r="M3900" t="s">
        <v>11058</v>
      </c>
      <c r="N3900">
        <v>6.1152777770000002</v>
      </c>
      <c r="O3900">
        <v>1</v>
      </c>
      <c r="P3900">
        <v>129</v>
      </c>
      <c r="Q3900">
        <v>3</v>
      </c>
      <c r="R3900">
        <v>47</v>
      </c>
      <c r="S3900">
        <v>2</v>
      </c>
      <c r="T3900">
        <v>16</v>
      </c>
      <c r="U3900">
        <v>0</v>
      </c>
      <c r="V3900">
        <v>0</v>
      </c>
      <c r="W3900">
        <v>1.0870447733999999</v>
      </c>
      <c r="X3900">
        <v>82.42318683221032</v>
      </c>
      <c r="Y3900">
        <v>6.1886022992390703</v>
      </c>
      <c r="Z3900">
        <v>72.382087518093243</v>
      </c>
      <c r="AA3900">
        <v>1.4711415471424603</v>
      </c>
      <c r="AB3900">
        <v>47.660470217185619</v>
      </c>
      <c r="AC3900">
        <v>0</v>
      </c>
      <c r="AD3900">
        <v>0</v>
      </c>
      <c r="AE3900">
        <v>211.21253318727071</v>
      </c>
    </row>
    <row r="3901" spans="1:31" x14ac:dyDescent="0.3">
      <c r="A3901">
        <v>2717151</v>
      </c>
      <c r="B3901">
        <v>1</v>
      </c>
      <c r="C3901" t="s">
        <v>81</v>
      </c>
      <c r="D3901" t="s">
        <v>117</v>
      </c>
      <c r="E3901" t="s">
        <v>150</v>
      </c>
      <c r="F3901" t="s">
        <v>11059</v>
      </c>
      <c r="G3901" t="s">
        <v>152</v>
      </c>
      <c r="H3901" t="s">
        <v>153</v>
      </c>
      <c r="I3901" t="s">
        <v>136</v>
      </c>
      <c r="J3901" t="s">
        <v>137</v>
      </c>
      <c r="K3901" t="s">
        <v>138</v>
      </c>
      <c r="L3901" t="s">
        <v>11060</v>
      </c>
      <c r="M3901" t="s">
        <v>11061</v>
      </c>
      <c r="N3901">
        <v>0.54305555500000002</v>
      </c>
      <c r="O3901">
        <v>4</v>
      </c>
      <c r="P3901">
        <v>2475</v>
      </c>
      <c r="Q3901">
        <v>41</v>
      </c>
      <c r="R3901">
        <v>87</v>
      </c>
      <c r="S3901">
        <v>25</v>
      </c>
      <c r="T3901">
        <v>240</v>
      </c>
      <c r="U3901">
        <v>5</v>
      </c>
      <c r="V3901">
        <v>0</v>
      </c>
      <c r="W3901">
        <v>0.4586552461214633</v>
      </c>
      <c r="X3901">
        <v>153.74651792043682</v>
      </c>
      <c r="Y3901">
        <v>77.409686119922739</v>
      </c>
      <c r="Z3901">
        <v>7.4427922665195769</v>
      </c>
      <c r="AA3901">
        <v>171.76482032389816</v>
      </c>
      <c r="AB3901">
        <v>57.790402983007709</v>
      </c>
      <c r="AC3901">
        <v>442.90712793023317</v>
      </c>
      <c r="AD3901">
        <v>0</v>
      </c>
      <c r="AE3901">
        <v>911.52000279013964</v>
      </c>
    </row>
    <row r="3902" spans="1:31" x14ac:dyDescent="0.3">
      <c r="A3902">
        <v>2717692</v>
      </c>
      <c r="B3902">
        <v>1</v>
      </c>
      <c r="C3902" t="s">
        <v>80</v>
      </c>
      <c r="D3902" t="s">
        <v>105</v>
      </c>
      <c r="E3902" t="s">
        <v>161</v>
      </c>
      <c r="F3902" t="s">
        <v>11062</v>
      </c>
      <c r="G3902" t="s">
        <v>163</v>
      </c>
      <c r="H3902" t="s">
        <v>135</v>
      </c>
      <c r="I3902" t="s">
        <v>136</v>
      </c>
      <c r="J3902" t="s">
        <v>137</v>
      </c>
      <c r="K3902" t="s">
        <v>138</v>
      </c>
      <c r="L3902" t="s">
        <v>11063</v>
      </c>
      <c r="M3902" t="s">
        <v>11064</v>
      </c>
      <c r="N3902">
        <v>0.877222222</v>
      </c>
      <c r="O3902">
        <v>0</v>
      </c>
      <c r="P3902">
        <v>20</v>
      </c>
      <c r="Q3902">
        <v>0</v>
      </c>
      <c r="R3902">
        <v>12</v>
      </c>
      <c r="S3902">
        <v>0</v>
      </c>
      <c r="T3902">
        <v>3</v>
      </c>
      <c r="U3902">
        <v>0</v>
      </c>
      <c r="V3902">
        <v>0</v>
      </c>
      <c r="W3902">
        <v>0</v>
      </c>
      <c r="X3902">
        <v>4.0274144818679831</v>
      </c>
      <c r="Y3902">
        <v>0</v>
      </c>
      <c r="Z3902">
        <v>2.0342530286836933</v>
      </c>
      <c r="AA3902">
        <v>0</v>
      </c>
      <c r="AB3902">
        <v>4.3951177278842799</v>
      </c>
      <c r="AC3902">
        <v>0</v>
      </c>
      <c r="AD3902">
        <v>0</v>
      </c>
      <c r="AE3902">
        <v>10.456785238435955</v>
      </c>
    </row>
    <row r="3903" spans="1:31" x14ac:dyDescent="0.3">
      <c r="A3903">
        <v>2717094</v>
      </c>
      <c r="B3903">
        <v>1</v>
      </c>
      <c r="C3903" t="s">
        <v>80</v>
      </c>
      <c r="D3903" t="s">
        <v>82</v>
      </c>
      <c r="E3903" t="s">
        <v>145</v>
      </c>
      <c r="F3903" t="s">
        <v>11065</v>
      </c>
      <c r="G3903" t="s">
        <v>147</v>
      </c>
      <c r="H3903" t="s">
        <v>135</v>
      </c>
      <c r="I3903" t="s">
        <v>136</v>
      </c>
      <c r="J3903" t="s">
        <v>137</v>
      </c>
      <c r="K3903" t="s">
        <v>138</v>
      </c>
      <c r="L3903" t="s">
        <v>11066</v>
      </c>
      <c r="M3903" t="s">
        <v>11067</v>
      </c>
      <c r="N3903">
        <v>1.1644444439999999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2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0.54585458494871331</v>
      </c>
      <c r="AC3903">
        <v>0</v>
      </c>
      <c r="AD3903">
        <v>0</v>
      </c>
      <c r="AE3903">
        <v>0.54585458494871331</v>
      </c>
    </row>
    <row r="3904" spans="1:31" x14ac:dyDescent="0.3">
      <c r="A3904">
        <v>2717131</v>
      </c>
      <c r="B3904">
        <v>1</v>
      </c>
      <c r="C3904" t="s">
        <v>81</v>
      </c>
      <c r="D3904" t="s">
        <v>123</v>
      </c>
      <c r="E3904" t="s">
        <v>145</v>
      </c>
      <c r="F3904" t="s">
        <v>11068</v>
      </c>
      <c r="G3904" t="s">
        <v>147</v>
      </c>
      <c r="H3904" t="s">
        <v>135</v>
      </c>
      <c r="I3904" t="s">
        <v>136</v>
      </c>
      <c r="J3904" t="s">
        <v>137</v>
      </c>
      <c r="K3904" t="s">
        <v>138</v>
      </c>
      <c r="L3904" t="s">
        <v>11069</v>
      </c>
      <c r="M3904" t="s">
        <v>11070</v>
      </c>
      <c r="N3904">
        <v>4.8847222219999997</v>
      </c>
      <c r="O3904">
        <v>0</v>
      </c>
      <c r="P3904">
        <v>5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3.8990252188138164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3.8990252188138164</v>
      </c>
    </row>
    <row r="3905" spans="1:31" x14ac:dyDescent="0.3">
      <c r="A3905">
        <v>2717561</v>
      </c>
      <c r="B3905">
        <v>2</v>
      </c>
      <c r="C3905" t="s">
        <v>80</v>
      </c>
      <c r="D3905" t="s">
        <v>101</v>
      </c>
      <c r="E3905" t="s">
        <v>161</v>
      </c>
      <c r="F3905" t="s">
        <v>11071</v>
      </c>
      <c r="G3905" t="s">
        <v>158</v>
      </c>
      <c r="H3905" t="s">
        <v>135</v>
      </c>
      <c r="I3905" t="s">
        <v>136</v>
      </c>
      <c r="J3905" t="s">
        <v>3</v>
      </c>
      <c r="K3905" t="s">
        <v>138</v>
      </c>
      <c r="L3905" t="s">
        <v>10187</v>
      </c>
      <c r="M3905" t="s">
        <v>11072</v>
      </c>
      <c r="N3905">
        <v>1.31</v>
      </c>
      <c r="O3905">
        <v>0</v>
      </c>
      <c r="P3905">
        <v>98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11.771551557657554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11.771551557657554</v>
      </c>
    </row>
    <row r="3906" spans="1:31" x14ac:dyDescent="0.3">
      <c r="A3906">
        <v>2717529</v>
      </c>
      <c r="B3906">
        <v>1</v>
      </c>
      <c r="C3906" t="s">
        <v>81</v>
      </c>
      <c r="D3906" t="s">
        <v>120</v>
      </c>
      <c r="E3906" t="s">
        <v>150</v>
      </c>
      <c r="F3906" t="s">
        <v>11073</v>
      </c>
      <c r="G3906" t="s">
        <v>152</v>
      </c>
      <c r="H3906" t="s">
        <v>153</v>
      </c>
      <c r="I3906" t="s">
        <v>136</v>
      </c>
      <c r="J3906" t="s">
        <v>137</v>
      </c>
      <c r="K3906" t="s">
        <v>138</v>
      </c>
      <c r="L3906" t="s">
        <v>11074</v>
      </c>
      <c r="M3906" t="s">
        <v>11075</v>
      </c>
      <c r="N3906">
        <v>0.52333333299999996</v>
      </c>
      <c r="O3906">
        <v>0</v>
      </c>
      <c r="P3906">
        <v>0</v>
      </c>
      <c r="Q3906">
        <v>2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</row>
    <row r="3907" spans="1:31" x14ac:dyDescent="0.3">
      <c r="A3907">
        <v>2717137</v>
      </c>
      <c r="B3907">
        <v>1</v>
      </c>
      <c r="C3907" t="s">
        <v>81</v>
      </c>
      <c r="D3907" t="s">
        <v>126</v>
      </c>
      <c r="E3907" t="s">
        <v>161</v>
      </c>
      <c r="F3907" t="s">
        <v>11076</v>
      </c>
      <c r="G3907" t="s">
        <v>543</v>
      </c>
      <c r="H3907" t="s">
        <v>135</v>
      </c>
      <c r="I3907" t="s">
        <v>136</v>
      </c>
      <c r="J3907" t="s">
        <v>137</v>
      </c>
      <c r="K3907" t="s">
        <v>138</v>
      </c>
      <c r="L3907" t="s">
        <v>11077</v>
      </c>
      <c r="M3907" t="s">
        <v>11078</v>
      </c>
      <c r="N3907">
        <v>5.0225</v>
      </c>
      <c r="O3907">
        <v>0</v>
      </c>
      <c r="P3907">
        <v>17</v>
      </c>
      <c r="Q3907">
        <v>0</v>
      </c>
      <c r="R3907">
        <v>0</v>
      </c>
      <c r="S3907">
        <v>0</v>
      </c>
      <c r="T3907">
        <v>58</v>
      </c>
      <c r="U3907">
        <v>0</v>
      </c>
      <c r="V3907">
        <v>0</v>
      </c>
      <c r="W3907">
        <v>0</v>
      </c>
      <c r="X3907">
        <v>11.467660942671733</v>
      </c>
      <c r="Y3907">
        <v>0</v>
      </c>
      <c r="Z3907">
        <v>0</v>
      </c>
      <c r="AA3907">
        <v>0</v>
      </c>
      <c r="AB3907">
        <v>33.154391880464054</v>
      </c>
      <c r="AC3907">
        <v>0</v>
      </c>
      <c r="AD3907">
        <v>0</v>
      </c>
      <c r="AE3907">
        <v>44.622052823135789</v>
      </c>
    </row>
    <row r="3908" spans="1:31" x14ac:dyDescent="0.3">
      <c r="A3908">
        <v>2717778</v>
      </c>
      <c r="B3908">
        <v>1</v>
      </c>
      <c r="C3908" t="s">
        <v>80</v>
      </c>
      <c r="D3908" t="s">
        <v>106</v>
      </c>
      <c r="E3908" t="s">
        <v>132</v>
      </c>
      <c r="F3908" t="s">
        <v>11079</v>
      </c>
      <c r="G3908" t="s">
        <v>253</v>
      </c>
      <c r="H3908" t="s">
        <v>135</v>
      </c>
      <c r="I3908" t="s">
        <v>136</v>
      </c>
      <c r="J3908" t="s">
        <v>137</v>
      </c>
      <c r="K3908" t="s">
        <v>138</v>
      </c>
      <c r="L3908" t="s">
        <v>11080</v>
      </c>
      <c r="M3908" t="s">
        <v>11081</v>
      </c>
      <c r="N3908">
        <v>0.79444444400000003</v>
      </c>
      <c r="O3908">
        <v>0</v>
      </c>
      <c r="P3908">
        <v>5</v>
      </c>
      <c r="Q3908">
        <v>0</v>
      </c>
      <c r="R3908">
        <v>15</v>
      </c>
      <c r="S3908">
        <v>0</v>
      </c>
      <c r="T3908">
        <v>1</v>
      </c>
      <c r="U3908">
        <v>0</v>
      </c>
      <c r="V3908">
        <v>0</v>
      </c>
      <c r="W3908">
        <v>0</v>
      </c>
      <c r="X3908">
        <v>0.26316130376607333</v>
      </c>
      <c r="Y3908">
        <v>0</v>
      </c>
      <c r="Z3908">
        <v>10.820604648621929</v>
      </c>
      <c r="AA3908">
        <v>0</v>
      </c>
      <c r="AB3908">
        <v>0</v>
      </c>
      <c r="AC3908">
        <v>0</v>
      </c>
      <c r="AD3908">
        <v>0</v>
      </c>
      <c r="AE3908">
        <v>11.083765952388003</v>
      </c>
    </row>
    <row r="3909" spans="1:31" x14ac:dyDescent="0.3">
      <c r="A3909">
        <v>2717237</v>
      </c>
      <c r="B3909">
        <v>1</v>
      </c>
      <c r="C3909" t="s">
        <v>80</v>
      </c>
      <c r="D3909" t="s">
        <v>96</v>
      </c>
      <c r="E3909" t="s">
        <v>161</v>
      </c>
      <c r="F3909" t="s">
        <v>11082</v>
      </c>
      <c r="G3909" t="s">
        <v>409</v>
      </c>
      <c r="H3909" t="s">
        <v>135</v>
      </c>
      <c r="I3909" t="s">
        <v>136</v>
      </c>
      <c r="J3909" t="s">
        <v>137</v>
      </c>
      <c r="K3909" t="s">
        <v>138</v>
      </c>
      <c r="L3909" t="s">
        <v>11083</v>
      </c>
      <c r="M3909" t="s">
        <v>11084</v>
      </c>
      <c r="N3909">
        <v>5.7227777770000001</v>
      </c>
      <c r="O3909">
        <v>0</v>
      </c>
      <c r="P3909">
        <v>6</v>
      </c>
      <c r="Q3909">
        <v>0</v>
      </c>
      <c r="R3909">
        <v>3</v>
      </c>
      <c r="S3909">
        <v>0</v>
      </c>
      <c r="T3909">
        <v>2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1.8571721748098708</v>
      </c>
      <c r="AC3909">
        <v>0</v>
      </c>
      <c r="AD3909">
        <v>0</v>
      </c>
      <c r="AE3909">
        <v>1.8571721748098708</v>
      </c>
    </row>
    <row r="3910" spans="1:31" x14ac:dyDescent="0.3">
      <c r="A3910">
        <v>2718358</v>
      </c>
      <c r="B3910">
        <v>2</v>
      </c>
      <c r="C3910" t="s">
        <v>80</v>
      </c>
      <c r="D3910" t="s">
        <v>102</v>
      </c>
      <c r="E3910" t="s">
        <v>150</v>
      </c>
      <c r="F3910" t="s">
        <v>11085</v>
      </c>
      <c r="G3910" t="s">
        <v>185</v>
      </c>
      <c r="H3910" t="s">
        <v>153</v>
      </c>
      <c r="I3910" t="s">
        <v>136</v>
      </c>
      <c r="J3910" t="s">
        <v>137</v>
      </c>
      <c r="K3910" t="s">
        <v>138</v>
      </c>
      <c r="L3910" t="s">
        <v>11086</v>
      </c>
      <c r="M3910" t="s">
        <v>11087</v>
      </c>
      <c r="N3910">
        <v>0.74333333300000004</v>
      </c>
      <c r="O3910">
        <v>0</v>
      </c>
      <c r="P3910">
        <v>1097</v>
      </c>
      <c r="Q3910">
        <v>5</v>
      </c>
      <c r="R3910">
        <v>245</v>
      </c>
      <c r="S3910">
        <v>6</v>
      </c>
      <c r="T3910">
        <v>184</v>
      </c>
      <c r="U3910">
        <v>0</v>
      </c>
      <c r="V3910">
        <v>0</v>
      </c>
      <c r="W3910">
        <v>0</v>
      </c>
      <c r="X3910">
        <v>101.07853240507934</v>
      </c>
      <c r="Y3910">
        <v>6.2459209498962505</v>
      </c>
      <c r="Z3910">
        <v>59.728346803350121</v>
      </c>
      <c r="AA3910">
        <v>12.669893615059255</v>
      </c>
      <c r="AB3910">
        <v>85.824929902515606</v>
      </c>
      <c r="AC3910">
        <v>0</v>
      </c>
      <c r="AD3910">
        <v>0</v>
      </c>
      <c r="AE3910">
        <v>265.54762367590058</v>
      </c>
    </row>
    <row r="3911" spans="1:31" x14ac:dyDescent="0.3">
      <c r="A3911">
        <v>2718036</v>
      </c>
      <c r="B3911">
        <v>1</v>
      </c>
      <c r="C3911" t="s">
        <v>80</v>
      </c>
      <c r="D3911" t="s">
        <v>104</v>
      </c>
      <c r="E3911" t="s">
        <v>145</v>
      </c>
      <c r="F3911" t="s">
        <v>11088</v>
      </c>
      <c r="G3911" t="s">
        <v>230</v>
      </c>
      <c r="H3911" t="s">
        <v>135</v>
      </c>
      <c r="I3911" t="s">
        <v>136</v>
      </c>
      <c r="J3911" t="s">
        <v>137</v>
      </c>
      <c r="K3911" t="s">
        <v>138</v>
      </c>
      <c r="L3911" t="s">
        <v>11089</v>
      </c>
      <c r="M3911" t="s">
        <v>11090</v>
      </c>
      <c r="N3911">
        <v>2.341388888</v>
      </c>
      <c r="O3911">
        <v>0</v>
      </c>
      <c r="P3911">
        <v>0</v>
      </c>
      <c r="Q3911">
        <v>0</v>
      </c>
      <c r="R3911">
        <v>1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</row>
    <row r="3912" spans="1:31" x14ac:dyDescent="0.3">
      <c r="A3912">
        <v>2717867</v>
      </c>
      <c r="B3912">
        <v>1</v>
      </c>
      <c r="C3912" t="s">
        <v>80</v>
      </c>
      <c r="D3912" t="s">
        <v>83</v>
      </c>
      <c r="E3912" t="s">
        <v>145</v>
      </c>
      <c r="F3912" t="s">
        <v>11091</v>
      </c>
      <c r="G3912" t="s">
        <v>181</v>
      </c>
      <c r="H3912" t="s">
        <v>135</v>
      </c>
      <c r="I3912" t="s">
        <v>136</v>
      </c>
      <c r="J3912" t="s">
        <v>137</v>
      </c>
      <c r="K3912" t="s">
        <v>138</v>
      </c>
      <c r="L3912" t="s">
        <v>11092</v>
      </c>
      <c r="M3912" t="s">
        <v>11093</v>
      </c>
      <c r="N3912">
        <v>3.6588888879999999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1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55.010210607454916</v>
      </c>
      <c r="AC3912">
        <v>0</v>
      </c>
      <c r="AD3912">
        <v>0</v>
      </c>
      <c r="AE3912">
        <v>55.010210607454916</v>
      </c>
    </row>
    <row r="3913" spans="1:31" x14ac:dyDescent="0.3">
      <c r="A3913">
        <v>2717890</v>
      </c>
      <c r="B3913">
        <v>1</v>
      </c>
      <c r="C3913" t="s">
        <v>80</v>
      </c>
      <c r="D3913" t="s">
        <v>86</v>
      </c>
      <c r="E3913" t="s">
        <v>150</v>
      </c>
      <c r="F3913" t="s">
        <v>11094</v>
      </c>
      <c r="G3913" t="s">
        <v>300</v>
      </c>
      <c r="H3913" t="s">
        <v>153</v>
      </c>
      <c r="I3913" t="s">
        <v>136</v>
      </c>
      <c r="J3913" t="s">
        <v>137</v>
      </c>
      <c r="K3913" t="s">
        <v>210</v>
      </c>
      <c r="L3913" t="s">
        <v>11095</v>
      </c>
      <c r="M3913" t="s">
        <v>11096</v>
      </c>
      <c r="N3913">
        <v>3.636111111</v>
      </c>
      <c r="O3913">
        <v>0</v>
      </c>
      <c r="P3913">
        <v>2464</v>
      </c>
      <c r="Q3913">
        <v>0</v>
      </c>
      <c r="R3913">
        <v>2</v>
      </c>
      <c r="S3913">
        <v>1</v>
      </c>
      <c r="T3913">
        <v>143</v>
      </c>
      <c r="U3913">
        <v>0</v>
      </c>
      <c r="V3913">
        <v>0</v>
      </c>
      <c r="W3913">
        <v>0</v>
      </c>
      <c r="X3913">
        <v>2498.452112051124</v>
      </c>
      <c r="Y3913">
        <v>0</v>
      </c>
      <c r="Z3913">
        <v>3.4228295446529495</v>
      </c>
      <c r="AA3913">
        <v>1754.4049927005249</v>
      </c>
      <c r="AB3913">
        <v>680.97841555116463</v>
      </c>
      <c r="AC3913">
        <v>0</v>
      </c>
      <c r="AD3913">
        <v>0</v>
      </c>
      <c r="AE3913">
        <v>4937.258349847466</v>
      </c>
    </row>
    <row r="3914" spans="1:31" x14ac:dyDescent="0.3">
      <c r="A3914">
        <v>2718351</v>
      </c>
      <c r="B3914">
        <v>1</v>
      </c>
      <c r="C3914" t="s">
        <v>81</v>
      </c>
      <c r="D3914" t="s">
        <v>115</v>
      </c>
      <c r="E3914" t="s">
        <v>156</v>
      </c>
      <c r="F3914" t="s">
        <v>11097</v>
      </c>
      <c r="G3914" t="s">
        <v>185</v>
      </c>
      <c r="H3914" t="s">
        <v>153</v>
      </c>
      <c r="I3914" t="s">
        <v>136</v>
      </c>
      <c r="J3914" t="s">
        <v>137</v>
      </c>
      <c r="K3914" t="s">
        <v>138</v>
      </c>
      <c r="L3914" t="s">
        <v>11098</v>
      </c>
      <c r="M3914" t="s">
        <v>11099</v>
      </c>
      <c r="N3914">
        <v>3.465833333</v>
      </c>
      <c r="O3914">
        <v>0</v>
      </c>
      <c r="P3914">
        <v>67</v>
      </c>
      <c r="Q3914">
        <v>0</v>
      </c>
      <c r="R3914">
        <v>15</v>
      </c>
      <c r="S3914">
        <v>0</v>
      </c>
      <c r="T3914">
        <v>6</v>
      </c>
      <c r="U3914">
        <v>0</v>
      </c>
      <c r="V3914">
        <v>0</v>
      </c>
      <c r="W3914">
        <v>0</v>
      </c>
      <c r="X3914">
        <v>0.42879424166896751</v>
      </c>
      <c r="Y3914">
        <v>0</v>
      </c>
      <c r="Z3914">
        <v>8.1534373288899999</v>
      </c>
      <c r="AA3914">
        <v>0</v>
      </c>
      <c r="AB3914">
        <v>24.933311866599215</v>
      </c>
      <c r="AC3914">
        <v>0</v>
      </c>
      <c r="AD3914">
        <v>0</v>
      </c>
      <c r="AE3914">
        <v>33.515543437158186</v>
      </c>
    </row>
    <row r="3915" spans="1:31" x14ac:dyDescent="0.3">
      <c r="A3915">
        <v>2717850</v>
      </c>
      <c r="B3915">
        <v>1</v>
      </c>
      <c r="C3915" t="s">
        <v>81</v>
      </c>
      <c r="D3915" t="s">
        <v>118</v>
      </c>
      <c r="E3915" t="s">
        <v>156</v>
      </c>
      <c r="F3915" t="s">
        <v>11100</v>
      </c>
      <c r="G3915" t="s">
        <v>185</v>
      </c>
      <c r="H3915" t="s">
        <v>153</v>
      </c>
      <c r="I3915" t="s">
        <v>136</v>
      </c>
      <c r="J3915" t="s">
        <v>137</v>
      </c>
      <c r="K3915" t="s">
        <v>138</v>
      </c>
      <c r="L3915" t="s">
        <v>11101</v>
      </c>
      <c r="M3915" t="s">
        <v>11102</v>
      </c>
      <c r="N3915">
        <v>2.4494444440000001</v>
      </c>
      <c r="O3915">
        <v>1</v>
      </c>
      <c r="P3915">
        <v>1</v>
      </c>
      <c r="Q3915">
        <v>37</v>
      </c>
      <c r="R3915">
        <v>8</v>
      </c>
      <c r="S3915">
        <v>1</v>
      </c>
      <c r="T3915">
        <v>0</v>
      </c>
      <c r="U3915">
        <v>0</v>
      </c>
      <c r="V3915">
        <v>0</v>
      </c>
      <c r="W3915">
        <v>0.47626845689666669</v>
      </c>
      <c r="X3915">
        <v>6.4468290534168332E-2</v>
      </c>
      <c r="Y3915">
        <v>11.042625063408558</v>
      </c>
      <c r="Z3915">
        <v>4.2812778834372267</v>
      </c>
      <c r="AA3915">
        <v>0</v>
      </c>
      <c r="AB3915">
        <v>0</v>
      </c>
      <c r="AC3915">
        <v>0</v>
      </c>
      <c r="AD3915">
        <v>0</v>
      </c>
      <c r="AE3915">
        <v>15.864639694276619</v>
      </c>
    </row>
    <row r="3916" spans="1:31" x14ac:dyDescent="0.3">
      <c r="A3916">
        <v>2718245</v>
      </c>
      <c r="B3916">
        <v>1</v>
      </c>
      <c r="C3916" t="s">
        <v>81</v>
      </c>
      <c r="D3916" t="s">
        <v>118</v>
      </c>
      <c r="E3916" t="s">
        <v>213</v>
      </c>
      <c r="F3916" t="s">
        <v>11103</v>
      </c>
      <c r="G3916" t="s">
        <v>152</v>
      </c>
      <c r="H3916" t="s">
        <v>153</v>
      </c>
      <c r="I3916" t="s">
        <v>136</v>
      </c>
      <c r="J3916" t="s">
        <v>137</v>
      </c>
      <c r="K3916" t="s">
        <v>138</v>
      </c>
      <c r="L3916" t="s">
        <v>11104</v>
      </c>
      <c r="M3916" t="s">
        <v>11105</v>
      </c>
      <c r="N3916">
        <v>0.321944444</v>
      </c>
      <c r="O3916">
        <v>21</v>
      </c>
      <c r="P3916">
        <v>665</v>
      </c>
      <c r="Q3916">
        <v>152</v>
      </c>
      <c r="R3916">
        <v>75</v>
      </c>
      <c r="S3916">
        <v>17</v>
      </c>
      <c r="T3916">
        <v>53</v>
      </c>
      <c r="U3916">
        <v>1</v>
      </c>
      <c r="V3916">
        <v>0</v>
      </c>
      <c r="W3916">
        <v>0.4615939914857034</v>
      </c>
      <c r="X3916">
        <v>32.489197529504125</v>
      </c>
      <c r="Y3916">
        <v>25.553688835948154</v>
      </c>
      <c r="Z3916">
        <v>12.18640515762991</v>
      </c>
      <c r="AA3916">
        <v>29.659799825044374</v>
      </c>
      <c r="AB3916">
        <v>5.8216337353121439</v>
      </c>
      <c r="AC3916">
        <v>79.617536101612373</v>
      </c>
      <c r="AD3916">
        <v>0</v>
      </c>
      <c r="AE3916">
        <v>185.78985517653678</v>
      </c>
    </row>
    <row r="3917" spans="1:31" x14ac:dyDescent="0.3">
      <c r="A3917">
        <v>2718491</v>
      </c>
      <c r="B3917">
        <v>1</v>
      </c>
      <c r="C3917" t="s">
        <v>80</v>
      </c>
      <c r="D3917" t="s">
        <v>82</v>
      </c>
      <c r="E3917" t="s">
        <v>161</v>
      </c>
      <c r="F3917" t="s">
        <v>11106</v>
      </c>
      <c r="G3917" t="s">
        <v>170</v>
      </c>
      <c r="H3917" t="s">
        <v>135</v>
      </c>
      <c r="I3917" t="s">
        <v>136</v>
      </c>
      <c r="J3917" t="s">
        <v>137</v>
      </c>
      <c r="K3917" t="s">
        <v>138</v>
      </c>
      <c r="L3917" t="s">
        <v>11107</v>
      </c>
      <c r="M3917" t="s">
        <v>11108</v>
      </c>
      <c r="N3917">
        <v>1.7508333330000001</v>
      </c>
      <c r="O3917">
        <v>0</v>
      </c>
      <c r="P3917">
        <v>532</v>
      </c>
      <c r="Q3917">
        <v>0</v>
      </c>
      <c r="R3917">
        <v>0</v>
      </c>
      <c r="S3917">
        <v>0</v>
      </c>
      <c r="T3917">
        <v>85</v>
      </c>
      <c r="U3917">
        <v>0</v>
      </c>
      <c r="V3917">
        <v>0</v>
      </c>
      <c r="W3917">
        <v>0</v>
      </c>
      <c r="X3917">
        <v>191.7276096097674</v>
      </c>
      <c r="Y3917">
        <v>0</v>
      </c>
      <c r="Z3917">
        <v>0</v>
      </c>
      <c r="AA3917">
        <v>0</v>
      </c>
      <c r="AB3917">
        <v>69.238504006716312</v>
      </c>
      <c r="AC3917">
        <v>0</v>
      </c>
      <c r="AD3917">
        <v>0</v>
      </c>
      <c r="AE3917">
        <v>260.96611361648371</v>
      </c>
    </row>
    <row r="3918" spans="1:31" x14ac:dyDescent="0.3">
      <c r="A3918">
        <v>2717804</v>
      </c>
      <c r="B3918">
        <v>1</v>
      </c>
      <c r="C3918" t="s">
        <v>80</v>
      </c>
      <c r="D3918" t="s">
        <v>105</v>
      </c>
      <c r="E3918" t="s">
        <v>145</v>
      </c>
      <c r="F3918" t="s">
        <v>11109</v>
      </c>
      <c r="G3918" t="s">
        <v>181</v>
      </c>
      <c r="H3918" t="s">
        <v>135</v>
      </c>
      <c r="I3918" t="s">
        <v>136</v>
      </c>
      <c r="J3918" t="s">
        <v>137</v>
      </c>
      <c r="K3918" t="s">
        <v>138</v>
      </c>
      <c r="L3918" t="s">
        <v>11110</v>
      </c>
      <c r="M3918" t="s">
        <v>11111</v>
      </c>
      <c r="N3918">
        <v>2.1205555550000001</v>
      </c>
      <c r="O3918">
        <v>0</v>
      </c>
      <c r="P3918">
        <v>2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0.5681627381702401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0.5681627381702401</v>
      </c>
    </row>
    <row r="3919" spans="1:31" x14ac:dyDescent="0.3">
      <c r="A3919">
        <v>2717953</v>
      </c>
      <c r="B3919">
        <v>1</v>
      </c>
      <c r="C3919" t="s">
        <v>80</v>
      </c>
      <c r="D3919" t="s">
        <v>93</v>
      </c>
      <c r="E3919" t="s">
        <v>213</v>
      </c>
      <c r="F3919" t="s">
        <v>5763</v>
      </c>
      <c r="G3919" t="s">
        <v>152</v>
      </c>
      <c r="H3919" t="s">
        <v>153</v>
      </c>
      <c r="I3919" t="s">
        <v>136</v>
      </c>
      <c r="J3919" t="s">
        <v>137</v>
      </c>
      <c r="K3919" t="s">
        <v>138</v>
      </c>
      <c r="L3919" t="s">
        <v>11112</v>
      </c>
      <c r="M3919" t="s">
        <v>11113</v>
      </c>
      <c r="N3919">
        <v>0.893055555</v>
      </c>
      <c r="O3919">
        <v>1</v>
      </c>
      <c r="P3919">
        <v>250</v>
      </c>
      <c r="Q3919">
        <v>21</v>
      </c>
      <c r="R3919">
        <v>94</v>
      </c>
      <c r="S3919">
        <v>6</v>
      </c>
      <c r="T3919">
        <v>57</v>
      </c>
      <c r="U3919">
        <v>0</v>
      </c>
      <c r="V3919">
        <v>0</v>
      </c>
      <c r="W3919">
        <v>1.3850407037024253</v>
      </c>
      <c r="X3919">
        <v>36.29015562910287</v>
      </c>
      <c r="Y3919">
        <v>113.88853594538203</v>
      </c>
      <c r="Z3919">
        <v>82.484942290697546</v>
      </c>
      <c r="AA3919">
        <v>81.511550604594021</v>
      </c>
      <c r="AB3919">
        <v>55.951593653582457</v>
      </c>
      <c r="AC3919">
        <v>0</v>
      </c>
      <c r="AD3919">
        <v>0</v>
      </c>
      <c r="AE3919">
        <v>371.51181882706135</v>
      </c>
    </row>
    <row r="3920" spans="1:31" x14ac:dyDescent="0.3">
      <c r="A3920">
        <v>2718451</v>
      </c>
      <c r="B3920">
        <v>1</v>
      </c>
      <c r="C3920" t="s">
        <v>80</v>
      </c>
      <c r="D3920" t="s">
        <v>105</v>
      </c>
      <c r="E3920" t="s">
        <v>156</v>
      </c>
      <c r="F3920" t="s">
        <v>11114</v>
      </c>
      <c r="G3920" t="s">
        <v>596</v>
      </c>
      <c r="H3920" t="s">
        <v>153</v>
      </c>
      <c r="I3920" t="s">
        <v>136</v>
      </c>
      <c r="J3920" t="s">
        <v>137</v>
      </c>
      <c r="K3920" t="s">
        <v>138</v>
      </c>
      <c r="L3920" t="s">
        <v>11115</v>
      </c>
      <c r="M3920" t="s">
        <v>11116</v>
      </c>
      <c r="N3920">
        <v>3.9186111110000001</v>
      </c>
      <c r="O3920">
        <v>0</v>
      </c>
      <c r="P3920">
        <v>305</v>
      </c>
      <c r="Q3920">
        <v>0</v>
      </c>
      <c r="R3920">
        <v>0</v>
      </c>
      <c r="S3920">
        <v>0</v>
      </c>
      <c r="T3920">
        <v>19</v>
      </c>
      <c r="U3920">
        <v>0</v>
      </c>
      <c r="V3920">
        <v>0</v>
      </c>
      <c r="W3920">
        <v>0</v>
      </c>
      <c r="X3920">
        <v>293.00300842566196</v>
      </c>
      <c r="Y3920">
        <v>0</v>
      </c>
      <c r="Z3920">
        <v>0</v>
      </c>
      <c r="AA3920">
        <v>0</v>
      </c>
      <c r="AB3920">
        <v>60.161535206815415</v>
      </c>
      <c r="AC3920">
        <v>0</v>
      </c>
      <c r="AD3920">
        <v>0</v>
      </c>
      <c r="AE3920">
        <v>353.16454363247738</v>
      </c>
    </row>
    <row r="3921" spans="1:31" x14ac:dyDescent="0.3">
      <c r="A3921">
        <v>2718349</v>
      </c>
      <c r="B3921">
        <v>2</v>
      </c>
      <c r="C3921" t="s">
        <v>81</v>
      </c>
      <c r="D3921" t="s">
        <v>119</v>
      </c>
      <c r="E3921" t="s">
        <v>150</v>
      </c>
      <c r="F3921" t="s">
        <v>11117</v>
      </c>
      <c r="G3921" t="s">
        <v>185</v>
      </c>
      <c r="H3921" t="s">
        <v>153</v>
      </c>
      <c r="I3921" t="s">
        <v>136</v>
      </c>
      <c r="J3921" t="s">
        <v>137</v>
      </c>
      <c r="K3921" t="s">
        <v>138</v>
      </c>
      <c r="L3921" t="s">
        <v>11118</v>
      </c>
      <c r="M3921" t="s">
        <v>11119</v>
      </c>
      <c r="N3921">
        <v>0.93444444400000004</v>
      </c>
      <c r="O3921">
        <v>6</v>
      </c>
      <c r="P3921">
        <v>2850</v>
      </c>
      <c r="Q3921">
        <v>33</v>
      </c>
      <c r="R3921">
        <v>571</v>
      </c>
      <c r="S3921">
        <v>12</v>
      </c>
      <c r="T3921">
        <v>283</v>
      </c>
      <c r="U3921">
        <v>1</v>
      </c>
      <c r="V3921">
        <v>0</v>
      </c>
      <c r="W3921">
        <v>1.5691327765845198</v>
      </c>
      <c r="X3921">
        <v>371.5053411027335</v>
      </c>
      <c r="Y3921">
        <v>22.986218578027277</v>
      </c>
      <c r="Z3921">
        <v>97.071120253724658</v>
      </c>
      <c r="AA3921">
        <v>218.90141399881171</v>
      </c>
      <c r="AB3921">
        <v>111.77289265703023</v>
      </c>
      <c r="AC3921">
        <v>1.2455594061407367</v>
      </c>
      <c r="AD3921">
        <v>0</v>
      </c>
      <c r="AE3921">
        <v>825.05167877305257</v>
      </c>
    </row>
    <row r="3922" spans="1:31" x14ac:dyDescent="0.3">
      <c r="A3922">
        <v>2717930</v>
      </c>
      <c r="B3922">
        <v>1</v>
      </c>
      <c r="C3922" t="s">
        <v>80</v>
      </c>
      <c r="D3922" t="s">
        <v>90</v>
      </c>
      <c r="E3922" t="s">
        <v>156</v>
      </c>
      <c r="F3922" t="s">
        <v>11120</v>
      </c>
      <c r="G3922" t="s">
        <v>300</v>
      </c>
      <c r="H3922" t="s">
        <v>153</v>
      </c>
      <c r="I3922" t="s">
        <v>136</v>
      </c>
      <c r="J3922" t="s">
        <v>137</v>
      </c>
      <c r="K3922" t="s">
        <v>210</v>
      </c>
      <c r="L3922" t="s">
        <v>11121</v>
      </c>
      <c r="M3922" t="s">
        <v>11122</v>
      </c>
      <c r="N3922">
        <v>0.73444444399999997</v>
      </c>
      <c r="O3922">
        <v>0</v>
      </c>
      <c r="P3922">
        <v>715</v>
      </c>
      <c r="Q3922">
        <v>0</v>
      </c>
      <c r="R3922">
        <v>0</v>
      </c>
      <c r="S3922">
        <v>0</v>
      </c>
      <c r="T3922">
        <v>27</v>
      </c>
      <c r="U3922">
        <v>0</v>
      </c>
      <c r="V3922">
        <v>0</v>
      </c>
      <c r="W3922">
        <v>0</v>
      </c>
      <c r="X3922">
        <v>101.38947272976247</v>
      </c>
      <c r="Y3922">
        <v>0</v>
      </c>
      <c r="Z3922">
        <v>0</v>
      </c>
      <c r="AA3922">
        <v>0</v>
      </c>
      <c r="AB3922">
        <v>12.818544821450306</v>
      </c>
      <c r="AC3922">
        <v>0</v>
      </c>
      <c r="AD3922">
        <v>0</v>
      </c>
      <c r="AE3922">
        <v>114.20801755121278</v>
      </c>
    </row>
    <row r="3923" spans="1:31" x14ac:dyDescent="0.3">
      <c r="A3923">
        <v>2718165</v>
      </c>
      <c r="B3923">
        <v>1</v>
      </c>
      <c r="C3923" t="s">
        <v>80</v>
      </c>
      <c r="D3923" t="s">
        <v>94</v>
      </c>
      <c r="E3923" t="s">
        <v>145</v>
      </c>
      <c r="F3923" t="s">
        <v>11123</v>
      </c>
      <c r="G3923" t="s">
        <v>158</v>
      </c>
      <c r="H3923" t="s">
        <v>135</v>
      </c>
      <c r="I3923" t="s">
        <v>136</v>
      </c>
      <c r="J3923" t="s">
        <v>137</v>
      </c>
      <c r="K3923" t="s">
        <v>138</v>
      </c>
      <c r="L3923" t="s">
        <v>11124</v>
      </c>
      <c r="M3923" t="s">
        <v>11125</v>
      </c>
      <c r="N3923">
        <v>2.5577777770000001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3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2.6203172556517464</v>
      </c>
      <c r="AC3923">
        <v>0</v>
      </c>
      <c r="AD3923">
        <v>0</v>
      </c>
      <c r="AE3923">
        <v>2.6203172556517464</v>
      </c>
    </row>
    <row r="3924" spans="1:31" x14ac:dyDescent="0.3">
      <c r="A3924">
        <v>2717810</v>
      </c>
      <c r="B3924">
        <v>1</v>
      </c>
      <c r="C3924" t="s">
        <v>81</v>
      </c>
      <c r="D3924" t="s">
        <v>128</v>
      </c>
      <c r="E3924" t="s">
        <v>200</v>
      </c>
      <c r="F3924" t="s">
        <v>9318</v>
      </c>
      <c r="G3924" t="s">
        <v>1141</v>
      </c>
      <c r="H3924" t="s">
        <v>135</v>
      </c>
      <c r="I3924" t="s">
        <v>136</v>
      </c>
      <c r="J3924" t="s">
        <v>137</v>
      </c>
      <c r="K3924" t="s">
        <v>138</v>
      </c>
      <c r="L3924" t="s">
        <v>11126</v>
      </c>
      <c r="M3924" t="s">
        <v>11127</v>
      </c>
      <c r="N3924">
        <v>0.74972222200000005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1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24.877010530284</v>
      </c>
      <c r="AE3924">
        <v>24.877010530284</v>
      </c>
    </row>
    <row r="3925" spans="1:31" x14ac:dyDescent="0.3">
      <c r="A3925">
        <v>2718116</v>
      </c>
      <c r="B3925">
        <v>1</v>
      </c>
      <c r="C3925" t="s">
        <v>80</v>
      </c>
      <c r="D3925" t="s">
        <v>100</v>
      </c>
      <c r="E3925" t="s">
        <v>200</v>
      </c>
      <c r="F3925" t="s">
        <v>11128</v>
      </c>
      <c r="G3925" t="s">
        <v>543</v>
      </c>
      <c r="H3925" t="s">
        <v>135</v>
      </c>
      <c r="I3925" t="s">
        <v>136</v>
      </c>
      <c r="J3925" t="s">
        <v>137</v>
      </c>
      <c r="K3925" t="s">
        <v>138</v>
      </c>
      <c r="L3925" t="s">
        <v>11129</v>
      </c>
      <c r="M3925" t="s">
        <v>11130</v>
      </c>
      <c r="N3925">
        <v>4.2527777770000004</v>
      </c>
      <c r="O3925">
        <v>0</v>
      </c>
      <c r="P3925">
        <v>45</v>
      </c>
      <c r="Q3925">
        <v>0</v>
      </c>
      <c r="R3925">
        <v>1</v>
      </c>
      <c r="S3925">
        <v>0</v>
      </c>
      <c r="T3925">
        <v>4</v>
      </c>
      <c r="U3925">
        <v>0</v>
      </c>
      <c r="V3925">
        <v>0</v>
      </c>
      <c r="W3925">
        <v>0</v>
      </c>
      <c r="X3925">
        <v>13.734898048751131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13.734898048751131</v>
      </c>
    </row>
    <row r="3926" spans="1:31" x14ac:dyDescent="0.3">
      <c r="A3926">
        <v>2718336</v>
      </c>
      <c r="B3926">
        <v>2</v>
      </c>
      <c r="C3926" t="s">
        <v>80</v>
      </c>
      <c r="D3926" t="s">
        <v>105</v>
      </c>
      <c r="E3926" t="s">
        <v>150</v>
      </c>
      <c r="F3926" t="s">
        <v>11131</v>
      </c>
      <c r="G3926" t="s">
        <v>185</v>
      </c>
      <c r="H3926" t="s">
        <v>153</v>
      </c>
      <c r="I3926" t="s">
        <v>136</v>
      </c>
      <c r="J3926" t="s">
        <v>137</v>
      </c>
      <c r="K3926" t="s">
        <v>138</v>
      </c>
      <c r="L3926" t="s">
        <v>11132</v>
      </c>
      <c r="M3926" t="s">
        <v>11133</v>
      </c>
      <c r="N3926">
        <v>1.0786111110000001</v>
      </c>
      <c r="O3926">
        <v>2</v>
      </c>
      <c r="P3926">
        <v>314</v>
      </c>
      <c r="Q3926">
        <v>2</v>
      </c>
      <c r="R3926">
        <v>20</v>
      </c>
      <c r="S3926">
        <v>17</v>
      </c>
      <c r="T3926">
        <v>66</v>
      </c>
      <c r="U3926">
        <v>2</v>
      </c>
      <c r="V3926">
        <v>0</v>
      </c>
      <c r="W3926">
        <v>1.0439208632298866</v>
      </c>
      <c r="X3926">
        <v>69.538496983587066</v>
      </c>
      <c r="Y3926">
        <v>0.62409949938233333</v>
      </c>
      <c r="Z3926">
        <v>6.3202262376729665</v>
      </c>
      <c r="AA3926">
        <v>67.472449823762076</v>
      </c>
      <c r="AB3926">
        <v>59.284057996964577</v>
      </c>
      <c r="AC3926">
        <v>48.116684331651996</v>
      </c>
      <c r="AD3926">
        <v>0</v>
      </c>
      <c r="AE3926">
        <v>252.39993573625088</v>
      </c>
    </row>
    <row r="3927" spans="1:31" x14ac:dyDescent="0.3">
      <c r="A3927">
        <v>2718185</v>
      </c>
      <c r="B3927">
        <v>1</v>
      </c>
      <c r="C3927" t="s">
        <v>80</v>
      </c>
      <c r="D3927" t="s">
        <v>104</v>
      </c>
      <c r="E3927" t="s">
        <v>145</v>
      </c>
      <c r="F3927" t="s">
        <v>11134</v>
      </c>
      <c r="G3927" t="s">
        <v>230</v>
      </c>
      <c r="H3927" t="s">
        <v>135</v>
      </c>
      <c r="I3927" t="s">
        <v>136</v>
      </c>
      <c r="J3927" t="s">
        <v>137</v>
      </c>
      <c r="K3927" t="s">
        <v>138</v>
      </c>
      <c r="L3927" t="s">
        <v>11135</v>
      </c>
      <c r="M3927" t="s">
        <v>11136</v>
      </c>
      <c r="N3927">
        <v>1.4172222219999999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1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</row>
    <row r="3928" spans="1:31" x14ac:dyDescent="0.3">
      <c r="A3928">
        <v>2718328</v>
      </c>
      <c r="B3928">
        <v>1</v>
      </c>
      <c r="C3928" t="s">
        <v>81</v>
      </c>
      <c r="D3928" t="s">
        <v>127</v>
      </c>
      <c r="E3928" t="s">
        <v>161</v>
      </c>
      <c r="F3928" t="s">
        <v>11137</v>
      </c>
      <c r="G3928" t="s">
        <v>409</v>
      </c>
      <c r="H3928" t="s">
        <v>135</v>
      </c>
      <c r="I3928" t="s">
        <v>136</v>
      </c>
      <c r="J3928" t="s">
        <v>137</v>
      </c>
      <c r="K3928" t="s">
        <v>138</v>
      </c>
      <c r="L3928" t="s">
        <v>11138</v>
      </c>
      <c r="M3928" t="s">
        <v>11139</v>
      </c>
      <c r="N3928">
        <v>2.5122222220000001</v>
      </c>
      <c r="O3928">
        <v>0</v>
      </c>
      <c r="P3928">
        <v>9</v>
      </c>
      <c r="Q3928">
        <v>0</v>
      </c>
      <c r="R3928">
        <v>5</v>
      </c>
      <c r="S3928">
        <v>0</v>
      </c>
      <c r="T3928">
        <v>1</v>
      </c>
      <c r="U3928">
        <v>0</v>
      </c>
      <c r="V3928">
        <v>0</v>
      </c>
      <c r="W3928">
        <v>0</v>
      </c>
      <c r="X3928">
        <v>5.6645950189025189</v>
      </c>
      <c r="Y3928">
        <v>0</v>
      </c>
      <c r="Z3928">
        <v>6.4679637334526596</v>
      </c>
      <c r="AA3928">
        <v>0</v>
      </c>
      <c r="AB3928">
        <v>0.10069460354676001</v>
      </c>
      <c r="AC3928">
        <v>0</v>
      </c>
      <c r="AD3928">
        <v>0</v>
      </c>
      <c r="AE3928">
        <v>12.233253355901939</v>
      </c>
    </row>
    <row r="3929" spans="1:31" x14ac:dyDescent="0.3">
      <c r="A3929">
        <v>2718079</v>
      </c>
      <c r="B3929">
        <v>1</v>
      </c>
      <c r="C3929" t="s">
        <v>80</v>
      </c>
      <c r="D3929" t="s">
        <v>108</v>
      </c>
      <c r="E3929" t="s">
        <v>213</v>
      </c>
      <c r="F3929" t="s">
        <v>11140</v>
      </c>
      <c r="G3929" t="s">
        <v>152</v>
      </c>
      <c r="H3929" t="s">
        <v>153</v>
      </c>
      <c r="I3929" t="s">
        <v>136</v>
      </c>
      <c r="J3929" t="s">
        <v>137</v>
      </c>
      <c r="K3929" t="s">
        <v>138</v>
      </c>
      <c r="L3929" t="s">
        <v>11141</v>
      </c>
      <c r="M3929" t="s">
        <v>11142</v>
      </c>
      <c r="N3929">
        <v>0.38</v>
      </c>
      <c r="O3929">
        <v>0</v>
      </c>
      <c r="P3929">
        <v>696</v>
      </c>
      <c r="Q3929">
        <v>0</v>
      </c>
      <c r="R3929">
        <v>239</v>
      </c>
      <c r="S3929">
        <v>3</v>
      </c>
      <c r="T3929">
        <v>146</v>
      </c>
      <c r="U3929">
        <v>0</v>
      </c>
      <c r="V3929">
        <v>0</v>
      </c>
      <c r="W3929">
        <v>0</v>
      </c>
      <c r="X3929">
        <v>41.055042318757629</v>
      </c>
      <c r="Y3929">
        <v>0</v>
      </c>
      <c r="Z3929">
        <v>26.92343256976962</v>
      </c>
      <c r="AA3929">
        <v>2.7795330058649999</v>
      </c>
      <c r="AB3929">
        <v>31.931060266890007</v>
      </c>
      <c r="AC3929">
        <v>0</v>
      </c>
      <c r="AD3929">
        <v>0</v>
      </c>
      <c r="AE3929">
        <v>102.68906816128225</v>
      </c>
    </row>
    <row r="3930" spans="1:31" x14ac:dyDescent="0.3">
      <c r="A3930">
        <v>2717839</v>
      </c>
      <c r="B3930">
        <v>3</v>
      </c>
      <c r="C3930" t="s">
        <v>80</v>
      </c>
      <c r="D3930" t="s">
        <v>88</v>
      </c>
      <c r="E3930" t="s">
        <v>156</v>
      </c>
      <c r="F3930" t="s">
        <v>11143</v>
      </c>
      <c r="G3930" t="s">
        <v>743</v>
      </c>
      <c r="H3930" t="s">
        <v>153</v>
      </c>
      <c r="I3930" t="s">
        <v>136</v>
      </c>
      <c r="J3930" t="s">
        <v>137</v>
      </c>
      <c r="K3930" t="s">
        <v>138</v>
      </c>
      <c r="L3930" t="s">
        <v>11144</v>
      </c>
      <c r="M3930" t="s">
        <v>11145</v>
      </c>
      <c r="N3930">
        <v>0.12111111099999999</v>
      </c>
      <c r="O3930">
        <v>0</v>
      </c>
      <c r="P3930">
        <v>29</v>
      </c>
      <c r="Q3930">
        <v>0</v>
      </c>
      <c r="R3930">
        <v>0</v>
      </c>
      <c r="S3930">
        <v>0</v>
      </c>
      <c r="T3930">
        <v>3</v>
      </c>
      <c r="U3930">
        <v>0</v>
      </c>
      <c r="V3930">
        <v>0</v>
      </c>
      <c r="W3930">
        <v>0</v>
      </c>
      <c r="X3930">
        <v>2.2427711962913834</v>
      </c>
      <c r="Y3930">
        <v>0</v>
      </c>
      <c r="Z3930">
        <v>0</v>
      </c>
      <c r="AA3930">
        <v>0</v>
      </c>
      <c r="AB3930">
        <v>0.45742670541099995</v>
      </c>
      <c r="AC3930">
        <v>0</v>
      </c>
      <c r="AD3930">
        <v>0</v>
      </c>
      <c r="AE3930">
        <v>2.7001979017023832</v>
      </c>
    </row>
    <row r="3931" spans="1:31" x14ac:dyDescent="0.3">
      <c r="A3931">
        <v>2718122</v>
      </c>
      <c r="B3931">
        <v>1</v>
      </c>
      <c r="C3931" t="s">
        <v>80</v>
      </c>
      <c r="D3931" t="s">
        <v>100</v>
      </c>
      <c r="E3931" t="s">
        <v>161</v>
      </c>
      <c r="F3931" t="s">
        <v>11146</v>
      </c>
      <c r="G3931" t="s">
        <v>163</v>
      </c>
      <c r="H3931" t="s">
        <v>135</v>
      </c>
      <c r="I3931" t="s">
        <v>136</v>
      </c>
      <c r="J3931" t="s">
        <v>137</v>
      </c>
      <c r="K3931" t="s">
        <v>138</v>
      </c>
      <c r="L3931" t="s">
        <v>11147</v>
      </c>
      <c r="M3931" t="s">
        <v>11148</v>
      </c>
      <c r="N3931">
        <v>3.3152777769999999</v>
      </c>
      <c r="O3931">
        <v>0</v>
      </c>
      <c r="P3931">
        <v>21</v>
      </c>
      <c r="Q3931">
        <v>0</v>
      </c>
      <c r="R3931">
        <v>0</v>
      </c>
      <c r="S3931">
        <v>0</v>
      </c>
      <c r="T3931">
        <v>9</v>
      </c>
      <c r="U3931">
        <v>0</v>
      </c>
      <c r="V3931">
        <v>0</v>
      </c>
      <c r="W3931">
        <v>0</v>
      </c>
      <c r="X3931">
        <v>4.7849926294411231</v>
      </c>
      <c r="Y3931">
        <v>0</v>
      </c>
      <c r="Z3931">
        <v>0</v>
      </c>
      <c r="AA3931">
        <v>0</v>
      </c>
      <c r="AB3931">
        <v>66.982029816067467</v>
      </c>
      <c r="AC3931">
        <v>0</v>
      </c>
      <c r="AD3931">
        <v>0</v>
      </c>
      <c r="AE3931">
        <v>71.767022445508587</v>
      </c>
    </row>
    <row r="3932" spans="1:31" x14ac:dyDescent="0.3">
      <c r="A3932">
        <v>2717830</v>
      </c>
      <c r="B3932">
        <v>1</v>
      </c>
      <c r="C3932" t="s">
        <v>80</v>
      </c>
      <c r="D3932" t="s">
        <v>101</v>
      </c>
      <c r="E3932" t="s">
        <v>161</v>
      </c>
      <c r="F3932" t="s">
        <v>11149</v>
      </c>
      <c r="G3932" t="s">
        <v>170</v>
      </c>
      <c r="H3932" t="s">
        <v>135</v>
      </c>
      <c r="I3932" t="s">
        <v>136</v>
      </c>
      <c r="J3932" t="s">
        <v>137</v>
      </c>
      <c r="K3932" t="s">
        <v>138</v>
      </c>
      <c r="L3932" t="s">
        <v>11150</v>
      </c>
      <c r="M3932" t="s">
        <v>11151</v>
      </c>
      <c r="N3932">
        <v>0.73222222199999998</v>
      </c>
      <c r="O3932">
        <v>0</v>
      </c>
      <c r="P3932">
        <v>32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2.4979870441693053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2.4979870441693053</v>
      </c>
    </row>
    <row r="3933" spans="1:31" x14ac:dyDescent="0.3">
      <c r="A3933">
        <v>2718534</v>
      </c>
      <c r="B3933">
        <v>1</v>
      </c>
      <c r="C3933" t="s">
        <v>80</v>
      </c>
      <c r="D3933" t="s">
        <v>82</v>
      </c>
      <c r="E3933" t="s">
        <v>173</v>
      </c>
      <c r="F3933" t="s">
        <v>11152</v>
      </c>
      <c r="G3933" t="s">
        <v>170</v>
      </c>
      <c r="H3933" t="s">
        <v>153</v>
      </c>
      <c r="I3933" t="s">
        <v>136</v>
      </c>
      <c r="J3933" t="s">
        <v>137</v>
      </c>
      <c r="K3933" t="s">
        <v>138</v>
      </c>
      <c r="L3933" t="s">
        <v>11153</v>
      </c>
      <c r="M3933" t="s">
        <v>11154</v>
      </c>
      <c r="N3933">
        <v>1.0175000000000001</v>
      </c>
      <c r="O3933">
        <v>0</v>
      </c>
      <c r="P3933">
        <v>1587</v>
      </c>
      <c r="Q3933">
        <v>0</v>
      </c>
      <c r="R3933">
        <v>0</v>
      </c>
      <c r="S3933">
        <v>0</v>
      </c>
      <c r="T3933">
        <v>594</v>
      </c>
      <c r="U3933">
        <v>0</v>
      </c>
      <c r="V3933">
        <v>0</v>
      </c>
      <c r="W3933">
        <v>0</v>
      </c>
      <c r="X3933">
        <v>430.04406093951053</v>
      </c>
      <c r="Y3933">
        <v>0</v>
      </c>
      <c r="Z3933">
        <v>0</v>
      </c>
      <c r="AA3933">
        <v>0</v>
      </c>
      <c r="AB3933">
        <v>283.07912534770543</v>
      </c>
      <c r="AC3933">
        <v>0</v>
      </c>
      <c r="AD3933">
        <v>0</v>
      </c>
      <c r="AE3933">
        <v>713.12318628721596</v>
      </c>
    </row>
    <row r="3934" spans="1:31" x14ac:dyDescent="0.3">
      <c r="A3934">
        <v>2718225</v>
      </c>
      <c r="B3934">
        <v>1</v>
      </c>
      <c r="C3934" t="s">
        <v>80</v>
      </c>
      <c r="D3934" t="s">
        <v>84</v>
      </c>
      <c r="E3934" t="s">
        <v>145</v>
      </c>
      <c r="F3934" t="s">
        <v>11155</v>
      </c>
      <c r="G3934" t="s">
        <v>230</v>
      </c>
      <c r="H3934" t="s">
        <v>135</v>
      </c>
      <c r="I3934" t="s">
        <v>136</v>
      </c>
      <c r="J3934" t="s">
        <v>137</v>
      </c>
      <c r="K3934" t="s">
        <v>138</v>
      </c>
      <c r="L3934" t="s">
        <v>11156</v>
      </c>
      <c r="M3934" t="s">
        <v>11157</v>
      </c>
      <c r="N3934">
        <v>6.0177777770000001</v>
      </c>
      <c r="O3934">
        <v>0</v>
      </c>
      <c r="P3934">
        <v>1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2.7845647251859806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2.7845647251859806</v>
      </c>
    </row>
    <row r="3935" spans="1:31" x14ac:dyDescent="0.3">
      <c r="A3935">
        <v>2717893</v>
      </c>
      <c r="B3935">
        <v>1</v>
      </c>
      <c r="C3935" t="s">
        <v>80</v>
      </c>
      <c r="D3935" t="s">
        <v>100</v>
      </c>
      <c r="E3935" t="s">
        <v>145</v>
      </c>
      <c r="F3935" t="s">
        <v>11158</v>
      </c>
      <c r="G3935" t="s">
        <v>230</v>
      </c>
      <c r="H3935" t="s">
        <v>135</v>
      </c>
      <c r="I3935" t="s">
        <v>136</v>
      </c>
      <c r="J3935" t="s">
        <v>137</v>
      </c>
      <c r="K3935" t="s">
        <v>138</v>
      </c>
      <c r="L3935" t="s">
        <v>11159</v>
      </c>
      <c r="M3935" t="s">
        <v>11160</v>
      </c>
      <c r="N3935">
        <v>1.673333333</v>
      </c>
      <c r="O3935">
        <v>0</v>
      </c>
      <c r="P3935">
        <v>3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0.6984456879138301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0.6984456879138301</v>
      </c>
    </row>
    <row r="3936" spans="1:31" x14ac:dyDescent="0.3">
      <c r="A3936">
        <v>2717847</v>
      </c>
      <c r="B3936">
        <v>1</v>
      </c>
      <c r="C3936" t="s">
        <v>81</v>
      </c>
      <c r="D3936" t="s">
        <v>123</v>
      </c>
      <c r="E3936" t="s">
        <v>213</v>
      </c>
      <c r="F3936" t="s">
        <v>11161</v>
      </c>
      <c r="G3936" t="s">
        <v>152</v>
      </c>
      <c r="H3936" t="s">
        <v>153</v>
      </c>
      <c r="I3936" t="s">
        <v>136</v>
      </c>
      <c r="J3936" t="s">
        <v>137</v>
      </c>
      <c r="K3936" t="s">
        <v>138</v>
      </c>
      <c r="L3936" t="s">
        <v>11162</v>
      </c>
      <c r="M3936" t="s">
        <v>11163</v>
      </c>
      <c r="N3936">
        <v>1.1611111110000001</v>
      </c>
      <c r="O3936">
        <v>3</v>
      </c>
      <c r="P3936">
        <v>382</v>
      </c>
      <c r="Q3936">
        <v>149</v>
      </c>
      <c r="R3936">
        <v>60</v>
      </c>
      <c r="S3936">
        <v>12</v>
      </c>
      <c r="T3936">
        <v>35</v>
      </c>
      <c r="U3936">
        <v>0</v>
      </c>
      <c r="V3936">
        <v>0</v>
      </c>
      <c r="W3936">
        <v>0.67285691150000004</v>
      </c>
      <c r="X3936">
        <v>51.043419579479725</v>
      </c>
      <c r="Y3936">
        <v>70.213313428242117</v>
      </c>
      <c r="Z3936">
        <v>9.6655429395613819</v>
      </c>
      <c r="AA3936">
        <v>1.4987443211212734</v>
      </c>
      <c r="AB3936">
        <v>20.13492481663901</v>
      </c>
      <c r="AC3936">
        <v>0</v>
      </c>
      <c r="AD3936">
        <v>0</v>
      </c>
      <c r="AE3936">
        <v>153.2288019965435</v>
      </c>
    </row>
    <row r="3937" spans="1:31" x14ac:dyDescent="0.3">
      <c r="A3937">
        <v>2718179</v>
      </c>
      <c r="B3937">
        <v>1</v>
      </c>
      <c r="C3937" t="s">
        <v>80</v>
      </c>
      <c r="D3937" t="s">
        <v>86</v>
      </c>
      <c r="E3937" t="s">
        <v>161</v>
      </c>
      <c r="F3937" t="s">
        <v>11164</v>
      </c>
      <c r="G3937" t="s">
        <v>163</v>
      </c>
      <c r="H3937" t="s">
        <v>135</v>
      </c>
      <c r="I3937" t="s">
        <v>136</v>
      </c>
      <c r="J3937" t="s">
        <v>137</v>
      </c>
      <c r="K3937" t="s">
        <v>138</v>
      </c>
      <c r="L3937" t="s">
        <v>11165</v>
      </c>
      <c r="M3937" t="s">
        <v>11166</v>
      </c>
      <c r="N3937">
        <v>4.1386111110000003</v>
      </c>
      <c r="O3937">
        <v>0</v>
      </c>
      <c r="P3937">
        <v>46</v>
      </c>
      <c r="Q3937">
        <v>0</v>
      </c>
      <c r="R3937">
        <v>0</v>
      </c>
      <c r="S3937">
        <v>0</v>
      </c>
      <c r="T3937">
        <v>11</v>
      </c>
      <c r="U3937">
        <v>0</v>
      </c>
      <c r="V3937">
        <v>0</v>
      </c>
      <c r="W3937">
        <v>0</v>
      </c>
      <c r="X3937">
        <v>137.01102450178814</v>
      </c>
      <c r="Y3937">
        <v>0</v>
      </c>
      <c r="Z3937">
        <v>0</v>
      </c>
      <c r="AA3937">
        <v>0</v>
      </c>
      <c r="AB3937">
        <v>121.89897619996039</v>
      </c>
      <c r="AC3937">
        <v>0</v>
      </c>
      <c r="AD3937">
        <v>0</v>
      </c>
      <c r="AE3937">
        <v>258.91000070174852</v>
      </c>
    </row>
    <row r="3938" spans="1:31" x14ac:dyDescent="0.3">
      <c r="A3938">
        <v>2718039</v>
      </c>
      <c r="B3938">
        <v>1</v>
      </c>
      <c r="C3938" t="s">
        <v>81</v>
      </c>
      <c r="D3938" t="s">
        <v>128</v>
      </c>
      <c r="E3938" t="s">
        <v>161</v>
      </c>
      <c r="F3938" t="s">
        <v>11167</v>
      </c>
      <c r="G3938" t="s">
        <v>163</v>
      </c>
      <c r="H3938" t="s">
        <v>135</v>
      </c>
      <c r="I3938" t="s">
        <v>136</v>
      </c>
      <c r="J3938" t="s">
        <v>137</v>
      </c>
      <c r="K3938" t="s">
        <v>138</v>
      </c>
      <c r="L3938" t="s">
        <v>11168</v>
      </c>
      <c r="M3938" t="s">
        <v>11169</v>
      </c>
      <c r="N3938">
        <v>8.4669444439999992</v>
      </c>
      <c r="O3938">
        <v>0</v>
      </c>
      <c r="P3938">
        <v>4</v>
      </c>
      <c r="Q3938">
        <v>0</v>
      </c>
      <c r="R3938">
        <v>3</v>
      </c>
      <c r="S3938">
        <v>0</v>
      </c>
      <c r="T3938">
        <v>1</v>
      </c>
      <c r="U3938">
        <v>0</v>
      </c>
      <c r="V3938">
        <v>0</v>
      </c>
      <c r="W3938">
        <v>0</v>
      </c>
      <c r="X3938">
        <v>6.7291829021677767</v>
      </c>
      <c r="Y3938">
        <v>0</v>
      </c>
      <c r="Z3938">
        <v>5.0629005788841672</v>
      </c>
      <c r="AA3938">
        <v>0</v>
      </c>
      <c r="AB3938">
        <v>17.084104092730833</v>
      </c>
      <c r="AC3938">
        <v>0</v>
      </c>
      <c r="AD3938">
        <v>0</v>
      </c>
      <c r="AE3938">
        <v>28.876187573782776</v>
      </c>
    </row>
    <row r="3939" spans="1:31" x14ac:dyDescent="0.3">
      <c r="A3939">
        <v>2718102</v>
      </c>
      <c r="B3939">
        <v>1</v>
      </c>
      <c r="C3939" t="s">
        <v>80</v>
      </c>
      <c r="D3939" t="s">
        <v>96</v>
      </c>
      <c r="E3939" t="s">
        <v>145</v>
      </c>
      <c r="F3939" t="s">
        <v>11170</v>
      </c>
      <c r="G3939" t="s">
        <v>230</v>
      </c>
      <c r="H3939" t="s">
        <v>135</v>
      </c>
      <c r="I3939" t="s">
        <v>136</v>
      </c>
      <c r="J3939" t="s">
        <v>137</v>
      </c>
      <c r="K3939" t="s">
        <v>138</v>
      </c>
      <c r="L3939" t="s">
        <v>11171</v>
      </c>
      <c r="M3939" t="s">
        <v>11172</v>
      </c>
      <c r="N3939">
        <v>2.298333333</v>
      </c>
      <c r="O3939">
        <v>0</v>
      </c>
      <c r="P3939">
        <v>1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4.9993973677799994E-2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4.9993973677799994E-2</v>
      </c>
    </row>
    <row r="3940" spans="1:31" x14ac:dyDescent="0.3">
      <c r="A3940">
        <v>2717956</v>
      </c>
      <c r="B3940">
        <v>1</v>
      </c>
      <c r="C3940" t="s">
        <v>81</v>
      </c>
      <c r="D3940" t="s">
        <v>126</v>
      </c>
      <c r="E3940" t="s">
        <v>213</v>
      </c>
      <c r="F3940" t="s">
        <v>7108</v>
      </c>
      <c r="G3940" t="s">
        <v>152</v>
      </c>
      <c r="H3940" t="s">
        <v>153</v>
      </c>
      <c r="I3940" t="s">
        <v>136</v>
      </c>
      <c r="J3940" t="s">
        <v>137</v>
      </c>
      <c r="K3940" t="s">
        <v>138</v>
      </c>
      <c r="L3940" t="s">
        <v>11173</v>
      </c>
      <c r="M3940" t="s">
        <v>11174</v>
      </c>
      <c r="N3940">
        <v>0.75166666599999998</v>
      </c>
      <c r="O3940">
        <v>3</v>
      </c>
      <c r="P3940">
        <v>654</v>
      </c>
      <c r="Q3940">
        <v>23</v>
      </c>
      <c r="R3940">
        <v>201</v>
      </c>
      <c r="S3940">
        <v>8</v>
      </c>
      <c r="T3940">
        <v>47</v>
      </c>
      <c r="U3940">
        <v>0</v>
      </c>
      <c r="V3940">
        <v>0</v>
      </c>
      <c r="W3940">
        <v>0.43915810602999994</v>
      </c>
      <c r="X3940">
        <v>41.294986041797692</v>
      </c>
      <c r="Y3940">
        <v>46.352824361209464</v>
      </c>
      <c r="Z3940">
        <v>24.434825404791347</v>
      </c>
      <c r="AA3940">
        <v>33.311999023599995</v>
      </c>
      <c r="AB3940">
        <v>18.436279746219778</v>
      </c>
      <c r="AC3940">
        <v>0</v>
      </c>
      <c r="AD3940">
        <v>0</v>
      </c>
      <c r="AE3940">
        <v>164.27007268364827</v>
      </c>
    </row>
    <row r="3941" spans="1:31" x14ac:dyDescent="0.3">
      <c r="A3941">
        <v>2717807</v>
      </c>
      <c r="B3941">
        <v>1</v>
      </c>
      <c r="C3941" t="s">
        <v>80</v>
      </c>
      <c r="D3941" t="s">
        <v>110</v>
      </c>
      <c r="E3941" t="s">
        <v>145</v>
      </c>
      <c r="F3941" t="s">
        <v>11175</v>
      </c>
      <c r="G3941" t="s">
        <v>230</v>
      </c>
      <c r="H3941" t="s">
        <v>135</v>
      </c>
      <c r="I3941" t="s">
        <v>136</v>
      </c>
      <c r="J3941" t="s">
        <v>137</v>
      </c>
      <c r="K3941" t="s">
        <v>138</v>
      </c>
      <c r="L3941" t="s">
        <v>11176</v>
      </c>
      <c r="M3941" t="s">
        <v>11177</v>
      </c>
      <c r="N3941">
        <v>0.69055555499999999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1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0.16020044199948669</v>
      </c>
      <c r="AC3941">
        <v>0</v>
      </c>
      <c r="AD3941">
        <v>0</v>
      </c>
      <c r="AE3941">
        <v>0.16020044199948669</v>
      </c>
    </row>
    <row r="3942" spans="1:31" x14ac:dyDescent="0.3">
      <c r="A3942">
        <v>2718494</v>
      </c>
      <c r="B3942">
        <v>1</v>
      </c>
      <c r="C3942" t="s">
        <v>81</v>
      </c>
      <c r="D3942" t="s">
        <v>127</v>
      </c>
      <c r="E3942" t="s">
        <v>132</v>
      </c>
      <c r="F3942" t="s">
        <v>11178</v>
      </c>
      <c r="G3942" t="s">
        <v>170</v>
      </c>
      <c r="H3942" t="s">
        <v>135</v>
      </c>
      <c r="I3942" t="s">
        <v>136</v>
      </c>
      <c r="J3942" t="s">
        <v>137</v>
      </c>
      <c r="K3942" t="s">
        <v>138</v>
      </c>
      <c r="L3942" t="s">
        <v>11179</v>
      </c>
      <c r="M3942" t="s">
        <v>11180</v>
      </c>
      <c r="N3942">
        <v>0.51055555500000005</v>
      </c>
      <c r="O3942">
        <v>0</v>
      </c>
      <c r="P3942">
        <v>63</v>
      </c>
      <c r="Q3942">
        <v>0</v>
      </c>
      <c r="R3942">
        <v>10</v>
      </c>
      <c r="S3942">
        <v>0</v>
      </c>
      <c r="T3942">
        <v>10</v>
      </c>
      <c r="U3942">
        <v>0</v>
      </c>
      <c r="V3942">
        <v>0</v>
      </c>
      <c r="W3942">
        <v>0</v>
      </c>
      <c r="X3942">
        <v>4.2220028474617086</v>
      </c>
      <c r="Y3942">
        <v>0</v>
      </c>
      <c r="Z3942">
        <v>0.38719093577146663</v>
      </c>
      <c r="AA3942">
        <v>0</v>
      </c>
      <c r="AB3942">
        <v>0.48440093027359005</v>
      </c>
      <c r="AC3942">
        <v>0</v>
      </c>
      <c r="AD3942">
        <v>0</v>
      </c>
      <c r="AE3942">
        <v>5.0935947135067652</v>
      </c>
    </row>
    <row r="3943" spans="1:31" x14ac:dyDescent="0.3">
      <c r="A3943">
        <v>2718119</v>
      </c>
      <c r="B3943">
        <v>1</v>
      </c>
      <c r="C3943" t="s">
        <v>81</v>
      </c>
      <c r="D3943" t="s">
        <v>117</v>
      </c>
      <c r="E3943" t="s">
        <v>156</v>
      </c>
      <c r="F3943" t="s">
        <v>4268</v>
      </c>
      <c r="G3943" t="s">
        <v>185</v>
      </c>
      <c r="H3943" t="s">
        <v>153</v>
      </c>
      <c r="I3943" t="s">
        <v>136</v>
      </c>
      <c r="J3943" t="s">
        <v>137</v>
      </c>
      <c r="K3943" t="s">
        <v>138</v>
      </c>
      <c r="L3943" t="s">
        <v>11181</v>
      </c>
      <c r="M3943" t="s">
        <v>11182</v>
      </c>
      <c r="N3943">
        <v>2.8705555550000001</v>
      </c>
      <c r="O3943">
        <v>2</v>
      </c>
      <c r="P3943">
        <v>113</v>
      </c>
      <c r="Q3943">
        <v>16</v>
      </c>
      <c r="R3943">
        <v>27</v>
      </c>
      <c r="S3943">
        <v>1</v>
      </c>
      <c r="T3943">
        <v>10</v>
      </c>
      <c r="U3943">
        <v>0</v>
      </c>
      <c r="V3943">
        <v>0</v>
      </c>
      <c r="W3943">
        <v>0.99513029241499984</v>
      </c>
      <c r="X3943">
        <v>46.562685562304345</v>
      </c>
      <c r="Y3943">
        <v>4.2667968696038328</v>
      </c>
      <c r="Z3943">
        <v>1.9285484389687455</v>
      </c>
      <c r="AA3943">
        <v>10.0023691708759</v>
      </c>
      <c r="AB3943">
        <v>26.48323982278044</v>
      </c>
      <c r="AC3943">
        <v>0</v>
      </c>
      <c r="AD3943">
        <v>0</v>
      </c>
      <c r="AE3943">
        <v>90.238770156948263</v>
      </c>
    </row>
    <row r="3944" spans="1:31" x14ac:dyDescent="0.3">
      <c r="A3944">
        <v>2718262</v>
      </c>
      <c r="B3944">
        <v>1</v>
      </c>
      <c r="C3944" t="s">
        <v>80</v>
      </c>
      <c r="D3944" t="s">
        <v>91</v>
      </c>
      <c r="E3944" t="s">
        <v>145</v>
      </c>
      <c r="F3944" t="s">
        <v>11183</v>
      </c>
      <c r="G3944" t="s">
        <v>181</v>
      </c>
      <c r="H3944" t="s">
        <v>135</v>
      </c>
      <c r="I3944" t="s">
        <v>136</v>
      </c>
      <c r="J3944" t="s">
        <v>137</v>
      </c>
      <c r="K3944" t="s">
        <v>138</v>
      </c>
      <c r="L3944" t="s">
        <v>11184</v>
      </c>
      <c r="M3944" t="s">
        <v>11185</v>
      </c>
      <c r="N3944">
        <v>2.4247222220000002</v>
      </c>
      <c r="O3944">
        <v>0</v>
      </c>
      <c r="P3944">
        <v>1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0.68480763325988336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0.68480763325988336</v>
      </c>
    </row>
    <row r="3945" spans="1:31" x14ac:dyDescent="0.3">
      <c r="A3945">
        <v>2718478</v>
      </c>
      <c r="B3945">
        <v>2</v>
      </c>
      <c r="C3945" t="s">
        <v>80</v>
      </c>
      <c r="D3945" t="s">
        <v>98</v>
      </c>
      <c r="E3945" t="s">
        <v>132</v>
      </c>
      <c r="F3945" t="s">
        <v>11186</v>
      </c>
      <c r="G3945" t="s">
        <v>163</v>
      </c>
      <c r="H3945" t="s">
        <v>135</v>
      </c>
      <c r="I3945" t="s">
        <v>136</v>
      </c>
      <c r="J3945" t="s">
        <v>137</v>
      </c>
      <c r="K3945" t="s">
        <v>138</v>
      </c>
      <c r="L3945" t="s">
        <v>11187</v>
      </c>
      <c r="M3945" t="s">
        <v>11188</v>
      </c>
      <c r="N3945">
        <v>1.1825000000000001</v>
      </c>
      <c r="O3945">
        <v>0</v>
      </c>
      <c r="P3945">
        <v>16</v>
      </c>
      <c r="Q3945">
        <v>0</v>
      </c>
      <c r="R3945">
        <v>17</v>
      </c>
      <c r="S3945">
        <v>0</v>
      </c>
      <c r="T3945">
        <v>9</v>
      </c>
      <c r="U3945">
        <v>0</v>
      </c>
      <c r="V3945">
        <v>0</v>
      </c>
      <c r="W3945">
        <v>0</v>
      </c>
      <c r="X3945">
        <v>4.1445391279730632</v>
      </c>
      <c r="Y3945">
        <v>0</v>
      </c>
      <c r="Z3945">
        <v>14.999884271456377</v>
      </c>
      <c r="AA3945">
        <v>0</v>
      </c>
      <c r="AB3945">
        <v>5.8783760600002717</v>
      </c>
      <c r="AC3945">
        <v>0</v>
      </c>
      <c r="AD3945">
        <v>0</v>
      </c>
      <c r="AE3945">
        <v>25.022799459429713</v>
      </c>
    </row>
    <row r="3946" spans="1:31" x14ac:dyDescent="0.3">
      <c r="A3946">
        <v>2718454</v>
      </c>
      <c r="B3946">
        <v>1</v>
      </c>
      <c r="C3946" t="s">
        <v>80</v>
      </c>
      <c r="D3946" t="s">
        <v>107</v>
      </c>
      <c r="E3946" t="s">
        <v>200</v>
      </c>
      <c r="F3946" t="s">
        <v>11189</v>
      </c>
      <c r="G3946" t="s">
        <v>2849</v>
      </c>
      <c r="H3946" t="s">
        <v>135</v>
      </c>
      <c r="I3946" t="s">
        <v>136</v>
      </c>
      <c r="J3946" t="s">
        <v>137</v>
      </c>
      <c r="K3946" t="s">
        <v>138</v>
      </c>
      <c r="L3946" t="s">
        <v>11190</v>
      </c>
      <c r="M3946" t="s">
        <v>11191</v>
      </c>
      <c r="N3946">
        <v>1.7283333329999999</v>
      </c>
      <c r="O3946">
        <v>0</v>
      </c>
      <c r="P3946">
        <v>50</v>
      </c>
      <c r="Q3946">
        <v>0</v>
      </c>
      <c r="R3946">
        <v>0</v>
      </c>
      <c r="S3946">
        <v>0</v>
      </c>
      <c r="T3946">
        <v>49</v>
      </c>
      <c r="U3946">
        <v>0</v>
      </c>
      <c r="V3946">
        <v>0</v>
      </c>
      <c r="W3946">
        <v>0</v>
      </c>
      <c r="X3946">
        <v>15.170935935740372</v>
      </c>
      <c r="Y3946">
        <v>0</v>
      </c>
      <c r="Z3946">
        <v>0</v>
      </c>
      <c r="AA3946">
        <v>0</v>
      </c>
      <c r="AB3946">
        <v>54.466742445720435</v>
      </c>
      <c r="AC3946">
        <v>0</v>
      </c>
      <c r="AD3946">
        <v>0</v>
      </c>
      <c r="AE3946">
        <v>69.637678381460802</v>
      </c>
    </row>
    <row r="3947" spans="1:31" x14ac:dyDescent="0.3">
      <c r="A3947">
        <v>2718162</v>
      </c>
      <c r="B3947">
        <v>1</v>
      </c>
      <c r="C3947" t="s">
        <v>80</v>
      </c>
      <c r="D3947" t="s">
        <v>95</v>
      </c>
      <c r="E3947" t="s">
        <v>161</v>
      </c>
      <c r="F3947" t="s">
        <v>11192</v>
      </c>
      <c r="G3947" t="s">
        <v>170</v>
      </c>
      <c r="H3947" t="s">
        <v>135</v>
      </c>
      <c r="I3947" t="s">
        <v>136</v>
      </c>
      <c r="J3947" t="s">
        <v>137</v>
      </c>
      <c r="K3947" t="s">
        <v>138</v>
      </c>
      <c r="L3947" t="s">
        <v>11193</v>
      </c>
      <c r="M3947" t="s">
        <v>11194</v>
      </c>
      <c r="N3947">
        <v>0.63500000000000001</v>
      </c>
      <c r="O3947">
        <v>0</v>
      </c>
      <c r="P3947">
        <v>74</v>
      </c>
      <c r="Q3947">
        <v>0</v>
      </c>
      <c r="R3947">
        <v>0</v>
      </c>
      <c r="S3947">
        <v>0</v>
      </c>
      <c r="T3947">
        <v>2</v>
      </c>
      <c r="U3947">
        <v>0</v>
      </c>
      <c r="V3947">
        <v>0</v>
      </c>
      <c r="W3947">
        <v>0</v>
      </c>
      <c r="X3947">
        <v>10.588227677913009</v>
      </c>
      <c r="Y3947">
        <v>0</v>
      </c>
      <c r="Z3947">
        <v>0</v>
      </c>
      <c r="AA3947">
        <v>0</v>
      </c>
      <c r="AB3947">
        <v>1.7583403900171652</v>
      </c>
      <c r="AC3947">
        <v>0</v>
      </c>
      <c r="AD3947">
        <v>0</v>
      </c>
      <c r="AE3947">
        <v>12.346568067930175</v>
      </c>
    </row>
    <row r="3948" spans="1:31" x14ac:dyDescent="0.3">
      <c r="A3948">
        <v>2718431</v>
      </c>
      <c r="B3948">
        <v>1</v>
      </c>
      <c r="C3948" t="s">
        <v>81</v>
      </c>
      <c r="D3948" t="s">
        <v>114</v>
      </c>
      <c r="E3948" t="s">
        <v>161</v>
      </c>
      <c r="F3948" t="s">
        <v>11195</v>
      </c>
      <c r="G3948" t="s">
        <v>163</v>
      </c>
      <c r="H3948" t="s">
        <v>135</v>
      </c>
      <c r="I3948" t="s">
        <v>136</v>
      </c>
      <c r="J3948" t="s">
        <v>137</v>
      </c>
      <c r="K3948" t="s">
        <v>138</v>
      </c>
      <c r="L3948" t="s">
        <v>11196</v>
      </c>
      <c r="M3948" t="s">
        <v>11197</v>
      </c>
      <c r="N3948">
        <v>0.47472222200000003</v>
      </c>
      <c r="O3948">
        <v>0</v>
      </c>
      <c r="P3948">
        <v>88</v>
      </c>
      <c r="Q3948">
        <v>0</v>
      </c>
      <c r="R3948">
        <v>0</v>
      </c>
      <c r="S3948">
        <v>0</v>
      </c>
      <c r="T3948">
        <v>2</v>
      </c>
      <c r="U3948">
        <v>0</v>
      </c>
      <c r="V3948">
        <v>0</v>
      </c>
      <c r="W3948">
        <v>0</v>
      </c>
      <c r="X3948">
        <v>4.9639507107888488</v>
      </c>
      <c r="Y3948">
        <v>0</v>
      </c>
      <c r="Z3948">
        <v>0</v>
      </c>
      <c r="AA3948">
        <v>0</v>
      </c>
      <c r="AB3948">
        <v>0.48820024645451254</v>
      </c>
      <c r="AC3948">
        <v>0</v>
      </c>
      <c r="AD3948">
        <v>0</v>
      </c>
      <c r="AE3948">
        <v>5.4521509572433615</v>
      </c>
    </row>
    <row r="3949" spans="1:31" x14ac:dyDescent="0.3">
      <c r="A3949">
        <v>2718268</v>
      </c>
      <c r="B3949">
        <v>1</v>
      </c>
      <c r="C3949" t="s">
        <v>80</v>
      </c>
      <c r="D3949" t="s">
        <v>96</v>
      </c>
      <c r="E3949" t="s">
        <v>150</v>
      </c>
      <c r="F3949" t="s">
        <v>11198</v>
      </c>
      <c r="G3949" t="s">
        <v>152</v>
      </c>
      <c r="H3949" t="s">
        <v>153</v>
      </c>
      <c r="I3949" t="s">
        <v>136</v>
      </c>
      <c r="J3949" t="s">
        <v>137</v>
      </c>
      <c r="K3949" t="s">
        <v>138</v>
      </c>
      <c r="L3949" t="s">
        <v>11199</v>
      </c>
      <c r="M3949" t="s">
        <v>11200</v>
      </c>
      <c r="N3949">
        <v>0.38027777699999998</v>
      </c>
      <c r="O3949">
        <v>0</v>
      </c>
      <c r="P3949">
        <v>489</v>
      </c>
      <c r="Q3949">
        <v>5</v>
      </c>
      <c r="R3949">
        <v>0</v>
      </c>
      <c r="S3949">
        <v>1</v>
      </c>
      <c r="T3949">
        <v>12</v>
      </c>
      <c r="U3949">
        <v>0</v>
      </c>
      <c r="V3949">
        <v>0</v>
      </c>
      <c r="W3949">
        <v>0</v>
      </c>
      <c r="X3949">
        <v>14.210134738237372</v>
      </c>
      <c r="Y3949">
        <v>250.67605814967408</v>
      </c>
      <c r="Z3949">
        <v>0</v>
      </c>
      <c r="AA3949">
        <v>5.2227112637075829E-2</v>
      </c>
      <c r="AB3949">
        <v>3.7709115987776531</v>
      </c>
      <c r="AC3949">
        <v>0</v>
      </c>
      <c r="AD3949">
        <v>0</v>
      </c>
      <c r="AE3949">
        <v>268.70933159932616</v>
      </c>
    </row>
    <row r="3950" spans="1:31" x14ac:dyDescent="0.3">
      <c r="A3950">
        <v>2718325</v>
      </c>
      <c r="B3950">
        <v>1</v>
      </c>
      <c r="C3950" t="s">
        <v>81</v>
      </c>
      <c r="D3950" t="s">
        <v>123</v>
      </c>
      <c r="E3950" t="s">
        <v>150</v>
      </c>
      <c r="F3950" t="s">
        <v>9321</v>
      </c>
      <c r="G3950" t="s">
        <v>152</v>
      </c>
      <c r="H3950" t="s">
        <v>153</v>
      </c>
      <c r="I3950" t="s">
        <v>136</v>
      </c>
      <c r="J3950" t="s">
        <v>137</v>
      </c>
      <c r="K3950" t="s">
        <v>138</v>
      </c>
      <c r="L3950" t="s">
        <v>11201</v>
      </c>
      <c r="M3950" t="s">
        <v>11202</v>
      </c>
      <c r="N3950">
        <v>0.60861111099999998</v>
      </c>
      <c r="O3950">
        <v>6</v>
      </c>
      <c r="P3950">
        <v>65</v>
      </c>
      <c r="Q3950">
        <v>190</v>
      </c>
      <c r="R3950">
        <v>335</v>
      </c>
      <c r="S3950">
        <v>25</v>
      </c>
      <c r="T3950">
        <v>77</v>
      </c>
      <c r="U3950">
        <v>0</v>
      </c>
      <c r="V3950">
        <v>0</v>
      </c>
      <c r="W3950">
        <v>0.12334906434250001</v>
      </c>
      <c r="X3950">
        <v>2.2998612864114776</v>
      </c>
      <c r="Y3950">
        <v>11.635425374989699</v>
      </c>
      <c r="Z3950">
        <v>18.098070673716975</v>
      </c>
      <c r="AA3950">
        <v>1.9189261971679872</v>
      </c>
      <c r="AB3950">
        <v>7.8007609871229109</v>
      </c>
      <c r="AC3950">
        <v>0</v>
      </c>
      <c r="AD3950">
        <v>0</v>
      </c>
      <c r="AE3950">
        <v>41.87639358375155</v>
      </c>
    </row>
    <row r="3951" spans="1:31" x14ac:dyDescent="0.3">
      <c r="A3951">
        <v>2718411</v>
      </c>
      <c r="B3951">
        <v>1</v>
      </c>
      <c r="C3951" t="s">
        <v>81</v>
      </c>
      <c r="D3951" t="s">
        <v>117</v>
      </c>
      <c r="E3951" t="s">
        <v>145</v>
      </c>
      <c r="F3951" t="s">
        <v>11203</v>
      </c>
      <c r="G3951" t="s">
        <v>147</v>
      </c>
      <c r="H3951" t="s">
        <v>135</v>
      </c>
      <c r="I3951" t="s">
        <v>136</v>
      </c>
      <c r="J3951" t="s">
        <v>137</v>
      </c>
      <c r="K3951" t="s">
        <v>138</v>
      </c>
      <c r="L3951" t="s">
        <v>11204</v>
      </c>
      <c r="M3951" t="s">
        <v>11205</v>
      </c>
      <c r="N3951">
        <v>5.2027777769999997</v>
      </c>
      <c r="O3951">
        <v>0</v>
      </c>
      <c r="P3951">
        <v>5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5.1096656167095009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5.1096656167095009</v>
      </c>
    </row>
    <row r="3952" spans="1:31" x14ac:dyDescent="0.3">
      <c r="A3952">
        <v>2717933</v>
      </c>
      <c r="B3952">
        <v>1</v>
      </c>
      <c r="C3952" t="s">
        <v>80</v>
      </c>
      <c r="D3952" t="s">
        <v>103</v>
      </c>
      <c r="E3952" t="s">
        <v>145</v>
      </c>
      <c r="F3952" t="s">
        <v>11206</v>
      </c>
      <c r="G3952" t="s">
        <v>230</v>
      </c>
      <c r="H3952" t="s">
        <v>135</v>
      </c>
      <c r="I3952" t="s">
        <v>136</v>
      </c>
      <c r="J3952" t="s">
        <v>137</v>
      </c>
      <c r="K3952" t="s">
        <v>138</v>
      </c>
      <c r="L3952" t="s">
        <v>11207</v>
      </c>
      <c r="M3952" t="s">
        <v>11208</v>
      </c>
      <c r="N3952">
        <v>1.2483333329999999</v>
      </c>
      <c r="O3952">
        <v>0</v>
      </c>
      <c r="P3952">
        <v>6</v>
      </c>
      <c r="Q3952">
        <v>0</v>
      </c>
      <c r="R3952">
        <v>0</v>
      </c>
      <c r="S3952">
        <v>0</v>
      </c>
      <c r="T3952">
        <v>1</v>
      </c>
      <c r="U3952">
        <v>0</v>
      </c>
      <c r="V3952">
        <v>0</v>
      </c>
      <c r="W3952">
        <v>0</v>
      </c>
      <c r="X3952">
        <v>1.07097811329832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1.07097811329832</v>
      </c>
    </row>
    <row r="3953" spans="1:31" x14ac:dyDescent="0.3">
      <c r="A3953">
        <v>2717976</v>
      </c>
      <c r="B3953">
        <v>1</v>
      </c>
      <c r="C3953" t="s">
        <v>80</v>
      </c>
      <c r="D3953" t="s">
        <v>96</v>
      </c>
      <c r="E3953" t="s">
        <v>161</v>
      </c>
      <c r="F3953" t="s">
        <v>11209</v>
      </c>
      <c r="G3953" t="s">
        <v>209</v>
      </c>
      <c r="H3953" t="s">
        <v>135</v>
      </c>
      <c r="I3953" t="s">
        <v>136</v>
      </c>
      <c r="J3953" t="s">
        <v>137</v>
      </c>
      <c r="K3953" t="s">
        <v>210</v>
      </c>
      <c r="L3953" t="s">
        <v>11210</v>
      </c>
      <c r="M3953" t="s">
        <v>11211</v>
      </c>
      <c r="N3953">
        <v>5.1152777770000002</v>
      </c>
      <c r="O3953">
        <v>0</v>
      </c>
      <c r="P3953">
        <v>92</v>
      </c>
      <c r="Q3953">
        <v>0</v>
      </c>
      <c r="R3953">
        <v>0</v>
      </c>
      <c r="S3953">
        <v>0</v>
      </c>
      <c r="T3953">
        <v>3</v>
      </c>
      <c r="U3953">
        <v>0</v>
      </c>
      <c r="V3953">
        <v>0</v>
      </c>
      <c r="W3953">
        <v>0</v>
      </c>
      <c r="X3953">
        <v>74.819359839532737</v>
      </c>
      <c r="Y3953">
        <v>0</v>
      </c>
      <c r="Z3953">
        <v>0</v>
      </c>
      <c r="AA3953">
        <v>0</v>
      </c>
      <c r="AB3953">
        <v>2.5306803596098253</v>
      </c>
      <c r="AC3953">
        <v>0</v>
      </c>
      <c r="AD3953">
        <v>0</v>
      </c>
      <c r="AE3953">
        <v>77.350040199142569</v>
      </c>
    </row>
    <row r="3954" spans="1:31" x14ac:dyDescent="0.3">
      <c r="A3954">
        <v>2718297</v>
      </c>
      <c r="B3954">
        <v>1</v>
      </c>
      <c r="C3954" t="s">
        <v>80</v>
      </c>
      <c r="D3954" t="s">
        <v>107</v>
      </c>
      <c r="E3954" t="s">
        <v>156</v>
      </c>
      <c r="F3954" t="s">
        <v>11212</v>
      </c>
      <c r="G3954" t="s">
        <v>185</v>
      </c>
      <c r="H3954" t="s">
        <v>153</v>
      </c>
      <c r="I3954" t="s">
        <v>136</v>
      </c>
      <c r="J3954" t="s">
        <v>137</v>
      </c>
      <c r="K3954" t="s">
        <v>138</v>
      </c>
      <c r="L3954" t="s">
        <v>11213</v>
      </c>
      <c r="M3954" t="s">
        <v>11214</v>
      </c>
      <c r="N3954">
        <v>2.556944444</v>
      </c>
      <c r="O3954">
        <v>1</v>
      </c>
      <c r="P3954">
        <v>31</v>
      </c>
      <c r="Q3954">
        <v>0</v>
      </c>
      <c r="R3954">
        <v>0</v>
      </c>
      <c r="S3954">
        <v>0</v>
      </c>
      <c r="T3954">
        <v>1</v>
      </c>
      <c r="U3954">
        <v>0</v>
      </c>
      <c r="V3954">
        <v>1</v>
      </c>
      <c r="W3954">
        <v>12.158480174970073</v>
      </c>
      <c r="X3954">
        <v>4.4988044236244411</v>
      </c>
      <c r="Y3954">
        <v>0</v>
      </c>
      <c r="Z3954">
        <v>0</v>
      </c>
      <c r="AA3954">
        <v>0</v>
      </c>
      <c r="AB3954">
        <v>3.5567070945241666</v>
      </c>
      <c r="AC3954">
        <v>0</v>
      </c>
      <c r="AD3954">
        <v>0</v>
      </c>
      <c r="AE3954">
        <v>20.213991693118682</v>
      </c>
    </row>
    <row r="3955" spans="1:31" x14ac:dyDescent="0.3">
      <c r="A3955">
        <v>2718251</v>
      </c>
      <c r="B3955">
        <v>1</v>
      </c>
      <c r="C3955" t="s">
        <v>81</v>
      </c>
      <c r="D3955" t="s">
        <v>123</v>
      </c>
      <c r="E3955" t="s">
        <v>150</v>
      </c>
      <c r="F3955" t="s">
        <v>11215</v>
      </c>
      <c r="G3955" t="s">
        <v>565</v>
      </c>
      <c r="H3955" t="s">
        <v>153</v>
      </c>
      <c r="I3955" t="s">
        <v>136</v>
      </c>
      <c r="J3955" t="s">
        <v>137</v>
      </c>
      <c r="K3955" t="s">
        <v>138</v>
      </c>
      <c r="L3955" t="s">
        <v>11216</v>
      </c>
      <c r="M3955" t="s">
        <v>11217</v>
      </c>
      <c r="N3955">
        <v>2.315833333</v>
      </c>
      <c r="O3955">
        <v>0</v>
      </c>
      <c r="P3955">
        <v>0</v>
      </c>
      <c r="Q3955">
        <v>3</v>
      </c>
      <c r="R3955">
        <v>1</v>
      </c>
      <c r="S3955">
        <v>8</v>
      </c>
      <c r="T3955">
        <v>0</v>
      </c>
      <c r="U3955">
        <v>2</v>
      </c>
      <c r="V3955">
        <v>0</v>
      </c>
      <c r="W3955">
        <v>0</v>
      </c>
      <c r="X3955">
        <v>0</v>
      </c>
      <c r="Y3955">
        <v>1.2681158658525</v>
      </c>
      <c r="Z3955">
        <v>0</v>
      </c>
      <c r="AA3955">
        <v>164.97983789371651</v>
      </c>
      <c r="AB3955">
        <v>0</v>
      </c>
      <c r="AC3955">
        <v>1060.3538171955508</v>
      </c>
      <c r="AD3955">
        <v>0</v>
      </c>
      <c r="AE3955">
        <v>1226.6017709551199</v>
      </c>
    </row>
    <row r="3956" spans="1:31" x14ac:dyDescent="0.3">
      <c r="A3956">
        <v>2717896</v>
      </c>
      <c r="B3956">
        <v>1</v>
      </c>
      <c r="C3956" t="s">
        <v>80</v>
      </c>
      <c r="D3956" t="s">
        <v>84</v>
      </c>
      <c r="E3956" t="s">
        <v>145</v>
      </c>
      <c r="F3956" t="s">
        <v>11218</v>
      </c>
      <c r="G3956" t="s">
        <v>181</v>
      </c>
      <c r="H3956" t="s">
        <v>135</v>
      </c>
      <c r="I3956" t="s">
        <v>136</v>
      </c>
      <c r="J3956" t="s">
        <v>137</v>
      </c>
      <c r="K3956" t="s">
        <v>138</v>
      </c>
      <c r="L3956" t="s">
        <v>11219</v>
      </c>
      <c r="M3956" t="s">
        <v>11220</v>
      </c>
      <c r="N3956">
        <v>1.731666666</v>
      </c>
      <c r="O3956">
        <v>0</v>
      </c>
      <c r="P3956">
        <v>17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5.5361725907048225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5.5361725907048225</v>
      </c>
    </row>
    <row r="3957" spans="1:31" x14ac:dyDescent="0.3">
      <c r="A3957">
        <v>2718437</v>
      </c>
      <c r="B3957">
        <v>1</v>
      </c>
      <c r="C3957" t="s">
        <v>81</v>
      </c>
      <c r="D3957" t="s">
        <v>117</v>
      </c>
      <c r="E3957" t="s">
        <v>161</v>
      </c>
      <c r="F3957" t="s">
        <v>11221</v>
      </c>
      <c r="G3957" t="s">
        <v>163</v>
      </c>
      <c r="H3957" t="s">
        <v>135</v>
      </c>
      <c r="I3957" t="s">
        <v>136</v>
      </c>
      <c r="J3957" t="s">
        <v>137</v>
      </c>
      <c r="K3957" t="s">
        <v>138</v>
      </c>
      <c r="L3957" t="s">
        <v>11222</v>
      </c>
      <c r="M3957" t="s">
        <v>11223</v>
      </c>
      <c r="N3957">
        <v>7.0477777770000003</v>
      </c>
      <c r="O3957">
        <v>0</v>
      </c>
      <c r="P3957">
        <v>7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2.0609335356565723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2.0609335356565723</v>
      </c>
    </row>
    <row r="3958" spans="1:31" x14ac:dyDescent="0.3">
      <c r="A3958">
        <v>2718105</v>
      </c>
      <c r="B3958">
        <v>1</v>
      </c>
      <c r="C3958" t="s">
        <v>80</v>
      </c>
      <c r="D3958" t="s">
        <v>103</v>
      </c>
      <c r="E3958" t="s">
        <v>145</v>
      </c>
      <c r="F3958" t="s">
        <v>11224</v>
      </c>
      <c r="G3958" t="s">
        <v>230</v>
      </c>
      <c r="H3958" t="s">
        <v>135</v>
      </c>
      <c r="I3958" t="s">
        <v>136</v>
      </c>
      <c r="J3958" t="s">
        <v>137</v>
      </c>
      <c r="K3958" t="s">
        <v>138</v>
      </c>
      <c r="L3958" t="s">
        <v>11225</v>
      </c>
      <c r="M3958" t="s">
        <v>11226</v>
      </c>
      <c r="N3958">
        <v>1.9597222219999999</v>
      </c>
      <c r="O3958">
        <v>0</v>
      </c>
      <c r="P3958">
        <v>12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4.3211361388771881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4.3211361388771881</v>
      </c>
    </row>
    <row r="3959" spans="1:31" x14ac:dyDescent="0.3">
      <c r="A3959">
        <v>2718460</v>
      </c>
      <c r="B3959">
        <v>1</v>
      </c>
      <c r="C3959" t="s">
        <v>80</v>
      </c>
      <c r="D3959" t="s">
        <v>97</v>
      </c>
      <c r="E3959" t="s">
        <v>150</v>
      </c>
      <c r="F3959" t="s">
        <v>11227</v>
      </c>
      <c r="G3959" t="s">
        <v>170</v>
      </c>
      <c r="H3959" t="s">
        <v>153</v>
      </c>
      <c r="I3959" t="s">
        <v>136</v>
      </c>
      <c r="J3959" t="s">
        <v>137</v>
      </c>
      <c r="K3959" t="s">
        <v>138</v>
      </c>
      <c r="L3959" t="s">
        <v>11228</v>
      </c>
      <c r="M3959" t="s">
        <v>11229</v>
      </c>
      <c r="N3959">
        <v>1.5577777770000001</v>
      </c>
      <c r="O3959">
        <v>13</v>
      </c>
      <c r="P3959">
        <v>731</v>
      </c>
      <c r="Q3959">
        <v>11</v>
      </c>
      <c r="R3959">
        <v>102</v>
      </c>
      <c r="S3959">
        <v>15</v>
      </c>
      <c r="T3959">
        <v>150</v>
      </c>
      <c r="U3959">
        <v>2</v>
      </c>
      <c r="V3959">
        <v>0</v>
      </c>
      <c r="W3959">
        <v>52.450030592567259</v>
      </c>
      <c r="X3959">
        <v>311.46097336648336</v>
      </c>
      <c r="Y3959">
        <v>9.0364415704042678</v>
      </c>
      <c r="Z3959">
        <v>19.894900296198855</v>
      </c>
      <c r="AA3959">
        <v>112.52209165633344</v>
      </c>
      <c r="AB3959">
        <v>147.24428472737424</v>
      </c>
      <c r="AC3959">
        <v>385.87088015147413</v>
      </c>
      <c r="AD3959">
        <v>0</v>
      </c>
      <c r="AE3959">
        <v>1038.4796023608355</v>
      </c>
    </row>
    <row r="3960" spans="1:31" x14ac:dyDescent="0.3">
      <c r="A3960">
        <v>2718088</v>
      </c>
      <c r="B3960">
        <v>1</v>
      </c>
      <c r="C3960" t="s">
        <v>80</v>
      </c>
      <c r="D3960" t="s">
        <v>101</v>
      </c>
      <c r="E3960" t="s">
        <v>213</v>
      </c>
      <c r="F3960" t="s">
        <v>11230</v>
      </c>
      <c r="G3960" t="s">
        <v>565</v>
      </c>
      <c r="H3960" t="s">
        <v>153</v>
      </c>
      <c r="I3960" t="s">
        <v>136</v>
      </c>
      <c r="J3960" t="s">
        <v>137</v>
      </c>
      <c r="K3960" t="s">
        <v>138</v>
      </c>
      <c r="L3960" t="s">
        <v>11231</v>
      </c>
      <c r="M3960" t="s">
        <v>11232</v>
      </c>
      <c r="N3960">
        <v>2.2658333329999998</v>
      </c>
      <c r="O3960">
        <v>7</v>
      </c>
      <c r="P3960">
        <v>2798</v>
      </c>
      <c r="Q3960">
        <v>4</v>
      </c>
      <c r="R3960">
        <v>72</v>
      </c>
      <c r="S3960">
        <v>26</v>
      </c>
      <c r="T3960">
        <v>271</v>
      </c>
      <c r="U3960">
        <v>2</v>
      </c>
      <c r="V3960">
        <v>1</v>
      </c>
      <c r="W3960">
        <v>1.9085753061310098</v>
      </c>
      <c r="X3960">
        <v>1399.4431896197734</v>
      </c>
      <c r="Y3960">
        <v>16.078701014253795</v>
      </c>
      <c r="Z3960">
        <v>50.998626573317637</v>
      </c>
      <c r="AA3960">
        <v>327.87613964217434</v>
      </c>
      <c r="AB3960">
        <v>789.37650271275879</v>
      </c>
      <c r="AC3960">
        <v>46.430030296385752</v>
      </c>
      <c r="AD3960">
        <v>0</v>
      </c>
      <c r="AE3960">
        <v>2632.1117651647946</v>
      </c>
    </row>
    <row r="3961" spans="1:31" x14ac:dyDescent="0.3">
      <c r="A3961">
        <v>2718291</v>
      </c>
      <c r="B3961">
        <v>1</v>
      </c>
      <c r="C3961" t="s">
        <v>80</v>
      </c>
      <c r="D3961" t="s">
        <v>107</v>
      </c>
      <c r="E3961" t="s">
        <v>145</v>
      </c>
      <c r="F3961" t="s">
        <v>11233</v>
      </c>
      <c r="G3961" t="s">
        <v>158</v>
      </c>
      <c r="H3961" t="s">
        <v>135</v>
      </c>
      <c r="I3961" t="s">
        <v>136</v>
      </c>
      <c r="J3961" t="s">
        <v>137</v>
      </c>
      <c r="K3961" t="s">
        <v>138</v>
      </c>
      <c r="L3961" t="s">
        <v>11234</v>
      </c>
      <c r="M3961" t="s">
        <v>11235</v>
      </c>
      <c r="N3961">
        <v>3.4138888879999998</v>
      </c>
      <c r="O3961">
        <v>0</v>
      </c>
      <c r="P3961">
        <v>1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1.3479266701410673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1.3479266701410673</v>
      </c>
    </row>
    <row r="3962" spans="1:31" x14ac:dyDescent="0.3">
      <c r="A3962">
        <v>2718337</v>
      </c>
      <c r="B3962">
        <v>1</v>
      </c>
      <c r="C3962" t="s">
        <v>81</v>
      </c>
      <c r="D3962" t="s">
        <v>127</v>
      </c>
      <c r="E3962" t="s">
        <v>156</v>
      </c>
      <c r="F3962" t="s">
        <v>4595</v>
      </c>
      <c r="G3962" t="s">
        <v>152</v>
      </c>
      <c r="H3962" t="s">
        <v>153</v>
      </c>
      <c r="I3962" t="s">
        <v>136</v>
      </c>
      <c r="J3962" t="s">
        <v>137</v>
      </c>
      <c r="K3962" t="s">
        <v>138</v>
      </c>
      <c r="L3962" t="s">
        <v>11236</v>
      </c>
      <c r="M3962" t="s">
        <v>11237</v>
      </c>
      <c r="N3962">
        <v>1.4938888880000001</v>
      </c>
      <c r="O3962">
        <v>1</v>
      </c>
      <c r="P3962">
        <v>497</v>
      </c>
      <c r="Q3962">
        <v>97</v>
      </c>
      <c r="R3962">
        <v>142</v>
      </c>
      <c r="S3962">
        <v>8</v>
      </c>
      <c r="T3962">
        <v>69</v>
      </c>
      <c r="U3962">
        <v>0</v>
      </c>
      <c r="V3962">
        <v>0</v>
      </c>
      <c r="W3962">
        <v>0.78485281986233169</v>
      </c>
      <c r="X3962">
        <v>135.99908273213688</v>
      </c>
      <c r="Y3962">
        <v>179.61238154121807</v>
      </c>
      <c r="Z3962">
        <v>22.422421542207633</v>
      </c>
      <c r="AA3962">
        <v>56.76334072773372</v>
      </c>
      <c r="AB3962">
        <v>27.852705834782789</v>
      </c>
      <c r="AC3962">
        <v>0</v>
      </c>
      <c r="AD3962">
        <v>0</v>
      </c>
      <c r="AE3962">
        <v>423.43478519794144</v>
      </c>
    </row>
    <row r="3963" spans="1:31" x14ac:dyDescent="0.3">
      <c r="A3963">
        <v>2718005</v>
      </c>
      <c r="B3963">
        <v>1</v>
      </c>
      <c r="C3963" t="s">
        <v>81</v>
      </c>
      <c r="D3963" t="s">
        <v>128</v>
      </c>
      <c r="E3963" t="s">
        <v>150</v>
      </c>
      <c r="F3963" t="s">
        <v>5201</v>
      </c>
      <c r="G3963" t="s">
        <v>152</v>
      </c>
      <c r="H3963" t="s">
        <v>153</v>
      </c>
      <c r="I3963" t="s">
        <v>136</v>
      </c>
      <c r="J3963" t="s">
        <v>137</v>
      </c>
      <c r="K3963" t="s">
        <v>138</v>
      </c>
      <c r="L3963" t="s">
        <v>11238</v>
      </c>
      <c r="M3963" t="s">
        <v>11239</v>
      </c>
      <c r="N3963">
        <v>1.2083333329999999</v>
      </c>
      <c r="O3963">
        <v>0</v>
      </c>
      <c r="P3963">
        <v>0</v>
      </c>
      <c r="Q3963">
        <v>0</v>
      </c>
      <c r="R3963">
        <v>0</v>
      </c>
      <c r="S3963">
        <v>10</v>
      </c>
      <c r="T3963">
        <v>0</v>
      </c>
      <c r="U3963">
        <v>11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90.684551332128407</v>
      </c>
      <c r="AB3963">
        <v>0</v>
      </c>
      <c r="AC3963">
        <v>2935.6985736042147</v>
      </c>
      <c r="AD3963">
        <v>0</v>
      </c>
      <c r="AE3963">
        <v>3026.3831249363429</v>
      </c>
    </row>
    <row r="3964" spans="1:31" x14ac:dyDescent="0.3">
      <c r="A3964">
        <v>2717856</v>
      </c>
      <c r="B3964">
        <v>1</v>
      </c>
      <c r="C3964" t="s">
        <v>81</v>
      </c>
      <c r="D3964" t="s">
        <v>128</v>
      </c>
      <c r="E3964" t="s">
        <v>161</v>
      </c>
      <c r="F3964" t="s">
        <v>10963</v>
      </c>
      <c r="G3964" t="s">
        <v>163</v>
      </c>
      <c r="H3964" t="s">
        <v>135</v>
      </c>
      <c r="I3964" t="s">
        <v>136</v>
      </c>
      <c r="J3964" t="s">
        <v>137</v>
      </c>
      <c r="K3964" t="s">
        <v>138</v>
      </c>
      <c r="L3964" t="s">
        <v>11240</v>
      </c>
      <c r="M3964" t="s">
        <v>11241</v>
      </c>
      <c r="N3964">
        <v>8.4213888879999992</v>
      </c>
      <c r="O3964">
        <v>0</v>
      </c>
      <c r="P3964">
        <v>84</v>
      </c>
      <c r="Q3964">
        <v>0</v>
      </c>
      <c r="R3964">
        <v>0</v>
      </c>
      <c r="S3964">
        <v>0</v>
      </c>
      <c r="T3964">
        <v>1</v>
      </c>
      <c r="U3964">
        <v>0</v>
      </c>
      <c r="V3964">
        <v>0</v>
      </c>
      <c r="W3964">
        <v>0</v>
      </c>
      <c r="X3964">
        <v>114.5333476132277</v>
      </c>
      <c r="Y3964">
        <v>0</v>
      </c>
      <c r="Z3964">
        <v>0</v>
      </c>
      <c r="AA3964">
        <v>0</v>
      </c>
      <c r="AB3964">
        <v>12.947571975776667</v>
      </c>
      <c r="AC3964">
        <v>0</v>
      </c>
      <c r="AD3964">
        <v>0</v>
      </c>
      <c r="AE3964">
        <v>127.48091958900437</v>
      </c>
    </row>
    <row r="3965" spans="1:31" x14ac:dyDescent="0.3">
      <c r="A3965">
        <v>2718151</v>
      </c>
      <c r="B3965">
        <v>1</v>
      </c>
      <c r="C3965" t="s">
        <v>81</v>
      </c>
      <c r="D3965" t="s">
        <v>120</v>
      </c>
      <c r="E3965" t="s">
        <v>156</v>
      </c>
      <c r="F3965" t="s">
        <v>6017</v>
      </c>
      <c r="G3965" t="s">
        <v>209</v>
      </c>
      <c r="H3965" t="s">
        <v>153</v>
      </c>
      <c r="I3965" t="s">
        <v>136</v>
      </c>
      <c r="J3965" t="s">
        <v>137</v>
      </c>
      <c r="K3965" t="s">
        <v>210</v>
      </c>
      <c r="L3965" t="s">
        <v>11242</v>
      </c>
      <c r="M3965" t="s">
        <v>11243</v>
      </c>
      <c r="N3965">
        <v>6.0122222220000001</v>
      </c>
      <c r="O3965">
        <v>0</v>
      </c>
      <c r="P3965">
        <v>345</v>
      </c>
      <c r="Q3965">
        <v>8</v>
      </c>
      <c r="R3965">
        <v>16</v>
      </c>
      <c r="S3965">
        <v>0</v>
      </c>
      <c r="T3965">
        <v>29</v>
      </c>
      <c r="U3965">
        <v>0</v>
      </c>
      <c r="V3965">
        <v>0</v>
      </c>
      <c r="W3965">
        <v>0</v>
      </c>
      <c r="X3965">
        <v>379.66552113441873</v>
      </c>
      <c r="Y3965">
        <v>0</v>
      </c>
      <c r="Z3965">
        <v>11.366061186535362</v>
      </c>
      <c r="AA3965">
        <v>0</v>
      </c>
      <c r="AB3965">
        <v>131.28083477212587</v>
      </c>
      <c r="AC3965">
        <v>0</v>
      </c>
      <c r="AD3965">
        <v>0</v>
      </c>
      <c r="AE3965">
        <v>522.31241709307994</v>
      </c>
    </row>
    <row r="3966" spans="1:31" x14ac:dyDescent="0.3">
      <c r="A3966">
        <v>2718443</v>
      </c>
      <c r="B3966">
        <v>1</v>
      </c>
      <c r="C3966" t="s">
        <v>80</v>
      </c>
      <c r="D3966" t="s">
        <v>84</v>
      </c>
      <c r="E3966" t="s">
        <v>200</v>
      </c>
      <c r="F3966" t="s">
        <v>11244</v>
      </c>
      <c r="G3966" t="s">
        <v>543</v>
      </c>
      <c r="H3966" t="s">
        <v>135</v>
      </c>
      <c r="I3966" t="s">
        <v>136</v>
      </c>
      <c r="J3966" t="s">
        <v>137</v>
      </c>
      <c r="K3966" t="s">
        <v>138</v>
      </c>
      <c r="L3966" t="s">
        <v>11245</v>
      </c>
      <c r="M3966" t="s">
        <v>11246</v>
      </c>
      <c r="N3966">
        <v>1.3438888879999999</v>
      </c>
      <c r="O3966">
        <v>0</v>
      </c>
      <c r="P3966">
        <v>107</v>
      </c>
      <c r="Q3966">
        <v>0</v>
      </c>
      <c r="R3966">
        <v>0</v>
      </c>
      <c r="S3966">
        <v>0</v>
      </c>
      <c r="T3966">
        <v>3</v>
      </c>
      <c r="U3966">
        <v>0</v>
      </c>
      <c r="V3966">
        <v>0</v>
      </c>
      <c r="W3966">
        <v>0</v>
      </c>
      <c r="X3966">
        <v>31.399985788444308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31.399985788444308</v>
      </c>
    </row>
    <row r="3967" spans="1:31" x14ac:dyDescent="0.3">
      <c r="A3967">
        <v>2717902</v>
      </c>
      <c r="B3967">
        <v>1</v>
      </c>
      <c r="C3967" t="s">
        <v>80</v>
      </c>
      <c r="D3967" t="s">
        <v>100</v>
      </c>
      <c r="E3967" t="s">
        <v>156</v>
      </c>
      <c r="F3967" t="s">
        <v>11247</v>
      </c>
      <c r="G3967" t="s">
        <v>348</v>
      </c>
      <c r="H3967" t="s">
        <v>153</v>
      </c>
      <c r="I3967" t="s">
        <v>136</v>
      </c>
      <c r="J3967" t="s">
        <v>137</v>
      </c>
      <c r="K3967" t="s">
        <v>138</v>
      </c>
      <c r="L3967" t="s">
        <v>11248</v>
      </c>
      <c r="M3967" t="s">
        <v>11249</v>
      </c>
      <c r="N3967">
        <v>1.923888888</v>
      </c>
      <c r="O3967">
        <v>0</v>
      </c>
      <c r="P3967">
        <v>77</v>
      </c>
      <c r="Q3967">
        <v>0</v>
      </c>
      <c r="R3967">
        <v>21</v>
      </c>
      <c r="S3967">
        <v>0</v>
      </c>
      <c r="T3967">
        <v>19</v>
      </c>
      <c r="U3967">
        <v>0</v>
      </c>
      <c r="V3967">
        <v>0</v>
      </c>
      <c r="W3967">
        <v>0</v>
      </c>
      <c r="X3967">
        <v>76.57921062175167</v>
      </c>
      <c r="Y3967">
        <v>0</v>
      </c>
      <c r="Z3967">
        <v>24.678848005320326</v>
      </c>
      <c r="AA3967">
        <v>0</v>
      </c>
      <c r="AB3967">
        <v>33.224320358337799</v>
      </c>
      <c r="AC3967">
        <v>0</v>
      </c>
      <c r="AD3967">
        <v>0</v>
      </c>
      <c r="AE3967">
        <v>134.48237898540978</v>
      </c>
    </row>
    <row r="3968" spans="1:31" x14ac:dyDescent="0.3">
      <c r="A3968">
        <v>2718214</v>
      </c>
      <c r="B3968">
        <v>1</v>
      </c>
      <c r="C3968" t="s">
        <v>81</v>
      </c>
      <c r="D3968" t="s">
        <v>123</v>
      </c>
      <c r="E3968" t="s">
        <v>132</v>
      </c>
      <c r="F3968" t="s">
        <v>11250</v>
      </c>
      <c r="G3968" t="s">
        <v>300</v>
      </c>
      <c r="H3968" t="s">
        <v>135</v>
      </c>
      <c r="I3968" t="s">
        <v>136</v>
      </c>
      <c r="J3968" t="s">
        <v>137</v>
      </c>
      <c r="K3968" t="s">
        <v>210</v>
      </c>
      <c r="L3968" t="s">
        <v>11251</v>
      </c>
      <c r="M3968" t="s">
        <v>11252</v>
      </c>
      <c r="N3968">
        <v>1.396666666</v>
      </c>
      <c r="O3968">
        <v>0</v>
      </c>
      <c r="P3968">
        <v>105</v>
      </c>
      <c r="Q3968">
        <v>0</v>
      </c>
      <c r="R3968">
        <v>8</v>
      </c>
      <c r="S3968">
        <v>0</v>
      </c>
      <c r="T3968">
        <v>11</v>
      </c>
      <c r="U3968">
        <v>0</v>
      </c>
      <c r="V3968">
        <v>0</v>
      </c>
      <c r="W3968">
        <v>0</v>
      </c>
      <c r="X3968">
        <v>17.659769091708018</v>
      </c>
      <c r="Y3968">
        <v>0</v>
      </c>
      <c r="Z3968">
        <v>7.6359035046874002</v>
      </c>
      <c r="AA3968">
        <v>0</v>
      </c>
      <c r="AB3968">
        <v>8.1018853276961877</v>
      </c>
      <c r="AC3968">
        <v>0</v>
      </c>
      <c r="AD3968">
        <v>0</v>
      </c>
      <c r="AE3968">
        <v>33.397557924091608</v>
      </c>
    </row>
    <row r="3969" spans="1:31" x14ac:dyDescent="0.3">
      <c r="A3969">
        <v>2718048</v>
      </c>
      <c r="B3969">
        <v>1</v>
      </c>
      <c r="C3969" t="s">
        <v>80</v>
      </c>
      <c r="D3969" t="s">
        <v>106</v>
      </c>
      <c r="E3969" t="s">
        <v>161</v>
      </c>
      <c r="F3969" t="s">
        <v>11253</v>
      </c>
      <c r="G3969" t="s">
        <v>163</v>
      </c>
      <c r="H3969" t="s">
        <v>135</v>
      </c>
      <c r="I3969" t="s">
        <v>136</v>
      </c>
      <c r="J3969" t="s">
        <v>137</v>
      </c>
      <c r="K3969" t="s">
        <v>138</v>
      </c>
      <c r="L3969" t="s">
        <v>11254</v>
      </c>
      <c r="M3969" t="s">
        <v>11255</v>
      </c>
      <c r="N3969">
        <v>1.3122222219999999</v>
      </c>
      <c r="O3969">
        <v>0</v>
      </c>
      <c r="P3969">
        <v>2</v>
      </c>
      <c r="Q3969">
        <v>0</v>
      </c>
      <c r="R3969">
        <v>3</v>
      </c>
      <c r="S3969">
        <v>0</v>
      </c>
      <c r="T3969">
        <v>3</v>
      </c>
      <c r="U3969">
        <v>0</v>
      </c>
      <c r="V3969">
        <v>0</v>
      </c>
      <c r="W3969">
        <v>0</v>
      </c>
      <c r="X3969">
        <v>0.29989488300387002</v>
      </c>
      <c r="Y3969">
        <v>0</v>
      </c>
      <c r="Z3969">
        <v>7.7817567763332827</v>
      </c>
      <c r="AA3969">
        <v>0</v>
      </c>
      <c r="AB3969">
        <v>1.7574870337228636</v>
      </c>
      <c r="AC3969">
        <v>0</v>
      </c>
      <c r="AD3969">
        <v>0</v>
      </c>
      <c r="AE3969">
        <v>9.8391386930600166</v>
      </c>
    </row>
    <row r="3970" spans="1:31" x14ac:dyDescent="0.3">
      <c r="A3970">
        <v>2717836</v>
      </c>
      <c r="B3970">
        <v>1</v>
      </c>
      <c r="C3970" t="s">
        <v>80</v>
      </c>
      <c r="D3970" t="s">
        <v>89</v>
      </c>
      <c r="E3970" t="s">
        <v>145</v>
      </c>
      <c r="F3970" t="s">
        <v>11256</v>
      </c>
      <c r="G3970" t="s">
        <v>181</v>
      </c>
      <c r="H3970" t="s">
        <v>135</v>
      </c>
      <c r="I3970" t="s">
        <v>136</v>
      </c>
      <c r="J3970" t="s">
        <v>137</v>
      </c>
      <c r="K3970" t="s">
        <v>138</v>
      </c>
      <c r="L3970" t="s">
        <v>11257</v>
      </c>
      <c r="M3970" t="s">
        <v>11258</v>
      </c>
      <c r="N3970">
        <v>8.8266666659999995</v>
      </c>
      <c r="O3970">
        <v>0</v>
      </c>
      <c r="P3970">
        <v>2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3.6922951970098792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3.6922951970098792</v>
      </c>
    </row>
    <row r="3971" spans="1:31" x14ac:dyDescent="0.3">
      <c r="A3971">
        <v>2717859</v>
      </c>
      <c r="B3971">
        <v>1</v>
      </c>
      <c r="C3971" t="s">
        <v>80</v>
      </c>
      <c r="D3971" t="s">
        <v>82</v>
      </c>
      <c r="E3971" t="s">
        <v>145</v>
      </c>
      <c r="F3971" t="s">
        <v>11259</v>
      </c>
      <c r="G3971" t="s">
        <v>181</v>
      </c>
      <c r="H3971" t="s">
        <v>135</v>
      </c>
      <c r="I3971" t="s">
        <v>136</v>
      </c>
      <c r="J3971" t="s">
        <v>137</v>
      </c>
      <c r="K3971" t="s">
        <v>138</v>
      </c>
      <c r="L3971" t="s">
        <v>11260</v>
      </c>
      <c r="M3971" t="s">
        <v>11261</v>
      </c>
      <c r="N3971">
        <v>2.0130555550000002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6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2.4107282000861399</v>
      </c>
      <c r="AC3971">
        <v>0</v>
      </c>
      <c r="AD3971">
        <v>0</v>
      </c>
      <c r="AE3971">
        <v>2.4107282000861399</v>
      </c>
    </row>
    <row r="3972" spans="1:31" x14ac:dyDescent="0.3">
      <c r="A3972">
        <v>2718357</v>
      </c>
      <c r="B3972">
        <v>1</v>
      </c>
      <c r="C3972" t="s">
        <v>80</v>
      </c>
      <c r="D3972" t="s">
        <v>82</v>
      </c>
      <c r="E3972" t="s">
        <v>145</v>
      </c>
      <c r="F3972" t="s">
        <v>11262</v>
      </c>
      <c r="G3972" t="s">
        <v>181</v>
      </c>
      <c r="H3972" t="s">
        <v>135</v>
      </c>
      <c r="I3972" t="s">
        <v>136</v>
      </c>
      <c r="J3972" t="s">
        <v>137</v>
      </c>
      <c r="K3972" t="s">
        <v>138</v>
      </c>
      <c r="L3972" t="s">
        <v>11263</v>
      </c>
      <c r="M3972" t="s">
        <v>11264</v>
      </c>
      <c r="N3972">
        <v>1.510277777</v>
      </c>
      <c r="O3972">
        <v>0</v>
      </c>
      <c r="P3972">
        <v>10</v>
      </c>
      <c r="Q3972">
        <v>0</v>
      </c>
      <c r="R3972">
        <v>0</v>
      </c>
      <c r="S3972">
        <v>0</v>
      </c>
      <c r="T3972">
        <v>1</v>
      </c>
      <c r="U3972">
        <v>0</v>
      </c>
      <c r="V3972">
        <v>0</v>
      </c>
      <c r="W3972">
        <v>0</v>
      </c>
      <c r="X3972">
        <v>3.2611754453851751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3.2611754453851751</v>
      </c>
    </row>
    <row r="3973" spans="1:31" x14ac:dyDescent="0.3">
      <c r="A3973">
        <v>2718563</v>
      </c>
      <c r="B3973">
        <v>1</v>
      </c>
      <c r="C3973" t="s">
        <v>81</v>
      </c>
      <c r="D3973" t="s">
        <v>115</v>
      </c>
      <c r="E3973" t="s">
        <v>132</v>
      </c>
      <c r="F3973" t="s">
        <v>11265</v>
      </c>
      <c r="G3973" t="s">
        <v>170</v>
      </c>
      <c r="H3973" t="s">
        <v>135</v>
      </c>
      <c r="I3973" t="s">
        <v>136</v>
      </c>
      <c r="J3973" t="s">
        <v>137</v>
      </c>
      <c r="K3973" t="s">
        <v>138</v>
      </c>
      <c r="L3973" t="s">
        <v>11266</v>
      </c>
      <c r="M3973" t="s">
        <v>11267</v>
      </c>
      <c r="N3973">
        <v>0.33111111100000001</v>
      </c>
      <c r="O3973">
        <v>0</v>
      </c>
      <c r="P3973">
        <v>66</v>
      </c>
      <c r="Q3973">
        <v>0</v>
      </c>
      <c r="R3973">
        <v>14</v>
      </c>
      <c r="S3973">
        <v>0</v>
      </c>
      <c r="T3973">
        <v>5</v>
      </c>
      <c r="U3973">
        <v>0</v>
      </c>
      <c r="V3973">
        <v>0</v>
      </c>
      <c r="W3973">
        <v>0</v>
      </c>
      <c r="X3973">
        <v>0.19021992691249998</v>
      </c>
      <c r="Y3973">
        <v>0</v>
      </c>
      <c r="Z3973">
        <v>0.13042607664916667</v>
      </c>
      <c r="AA3973">
        <v>0</v>
      </c>
      <c r="AB3973">
        <v>0.28244035600828504</v>
      </c>
      <c r="AC3973">
        <v>0</v>
      </c>
      <c r="AD3973">
        <v>0</v>
      </c>
      <c r="AE3973">
        <v>0.6030863595699516</v>
      </c>
    </row>
    <row r="3974" spans="1:31" x14ac:dyDescent="0.3">
      <c r="A3974">
        <v>2718065</v>
      </c>
      <c r="B3974">
        <v>1</v>
      </c>
      <c r="C3974" t="s">
        <v>81</v>
      </c>
      <c r="D3974" t="s">
        <v>113</v>
      </c>
      <c r="E3974" t="s">
        <v>132</v>
      </c>
      <c r="F3974" t="s">
        <v>11268</v>
      </c>
      <c r="G3974" t="s">
        <v>134</v>
      </c>
      <c r="H3974" t="s">
        <v>135</v>
      </c>
      <c r="I3974" t="s">
        <v>136</v>
      </c>
      <c r="J3974" t="s">
        <v>137</v>
      </c>
      <c r="K3974" t="s">
        <v>138</v>
      </c>
      <c r="L3974" t="s">
        <v>11269</v>
      </c>
      <c r="M3974" t="s">
        <v>11270</v>
      </c>
      <c r="N3974">
        <v>1.6216666660000001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13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39.168264606325891</v>
      </c>
      <c r="AC3974">
        <v>0</v>
      </c>
      <c r="AD3974">
        <v>0</v>
      </c>
      <c r="AE3974">
        <v>39.168264606325891</v>
      </c>
    </row>
    <row r="3975" spans="1:31" x14ac:dyDescent="0.3">
      <c r="A3975">
        <v>2717846</v>
      </c>
      <c r="B3975">
        <v>2</v>
      </c>
      <c r="C3975" t="s">
        <v>80</v>
      </c>
      <c r="D3975" t="s">
        <v>94</v>
      </c>
      <c r="E3975" t="s">
        <v>132</v>
      </c>
      <c r="F3975" t="s">
        <v>11271</v>
      </c>
      <c r="G3975" t="s">
        <v>181</v>
      </c>
      <c r="H3975" t="s">
        <v>135</v>
      </c>
      <c r="I3975" t="s">
        <v>136</v>
      </c>
      <c r="J3975" t="s">
        <v>137</v>
      </c>
      <c r="K3975" t="s">
        <v>138</v>
      </c>
      <c r="L3975" t="s">
        <v>11272</v>
      </c>
      <c r="M3975" t="s">
        <v>11273</v>
      </c>
      <c r="N3975">
        <v>0.37027777699999997</v>
      </c>
      <c r="O3975">
        <v>0</v>
      </c>
      <c r="P3975">
        <v>50</v>
      </c>
      <c r="Q3975">
        <v>0</v>
      </c>
      <c r="R3975">
        <v>17</v>
      </c>
      <c r="S3975">
        <v>0</v>
      </c>
      <c r="T3975">
        <v>7</v>
      </c>
      <c r="U3975">
        <v>0</v>
      </c>
      <c r="V3975">
        <v>0</v>
      </c>
      <c r="W3975">
        <v>0</v>
      </c>
      <c r="X3975">
        <v>2.9453177704523275</v>
      </c>
      <c r="Y3975">
        <v>0</v>
      </c>
      <c r="Z3975">
        <v>0.20364495199989663</v>
      </c>
      <c r="AA3975">
        <v>0</v>
      </c>
      <c r="AB3975">
        <v>0.69342049707500153</v>
      </c>
      <c r="AC3975">
        <v>0</v>
      </c>
      <c r="AD3975">
        <v>0</v>
      </c>
      <c r="AE3975">
        <v>3.8423832195272256</v>
      </c>
    </row>
    <row r="3976" spans="1:31" x14ac:dyDescent="0.3">
      <c r="A3976">
        <v>2717839</v>
      </c>
      <c r="B3976">
        <v>4</v>
      </c>
      <c r="C3976" t="s">
        <v>80</v>
      </c>
      <c r="D3976" t="s">
        <v>85</v>
      </c>
      <c r="E3976" t="s">
        <v>156</v>
      </c>
      <c r="F3976" t="s">
        <v>11274</v>
      </c>
      <c r="G3976" t="s">
        <v>743</v>
      </c>
      <c r="H3976" t="s">
        <v>153</v>
      </c>
      <c r="I3976" t="s">
        <v>136</v>
      </c>
      <c r="J3976" t="s">
        <v>137</v>
      </c>
      <c r="K3976" t="s">
        <v>138</v>
      </c>
      <c r="L3976" t="s">
        <v>11145</v>
      </c>
      <c r="M3976" t="s">
        <v>11275</v>
      </c>
      <c r="N3976">
        <v>0.438611111</v>
      </c>
      <c r="O3976">
        <v>0</v>
      </c>
      <c r="P3976">
        <v>29</v>
      </c>
      <c r="Q3976">
        <v>0</v>
      </c>
      <c r="R3976">
        <v>0</v>
      </c>
      <c r="S3976">
        <v>0</v>
      </c>
      <c r="T3976">
        <v>3</v>
      </c>
      <c r="U3976">
        <v>0</v>
      </c>
      <c r="V3976">
        <v>0</v>
      </c>
      <c r="W3976">
        <v>0</v>
      </c>
      <c r="X3976">
        <v>8.0585270400280358</v>
      </c>
      <c r="Y3976">
        <v>0</v>
      </c>
      <c r="Z3976">
        <v>0</v>
      </c>
      <c r="AA3976">
        <v>0</v>
      </c>
      <c r="AB3976">
        <v>1.6823746672703748</v>
      </c>
      <c r="AC3976">
        <v>0</v>
      </c>
      <c r="AD3976">
        <v>0</v>
      </c>
      <c r="AE3976">
        <v>9.740901707298411</v>
      </c>
    </row>
    <row r="3977" spans="1:31" x14ac:dyDescent="0.3">
      <c r="A3977">
        <v>2717979</v>
      </c>
      <c r="B3977">
        <v>1</v>
      </c>
      <c r="C3977" t="s">
        <v>80</v>
      </c>
      <c r="D3977" t="s">
        <v>104</v>
      </c>
      <c r="E3977" t="s">
        <v>145</v>
      </c>
      <c r="F3977" t="s">
        <v>11276</v>
      </c>
      <c r="G3977" t="s">
        <v>230</v>
      </c>
      <c r="H3977" t="s">
        <v>135</v>
      </c>
      <c r="I3977" t="s">
        <v>136</v>
      </c>
      <c r="J3977" t="s">
        <v>137</v>
      </c>
      <c r="K3977" t="s">
        <v>138</v>
      </c>
      <c r="L3977" t="s">
        <v>11277</v>
      </c>
      <c r="M3977" t="s">
        <v>11278</v>
      </c>
      <c r="N3977">
        <v>4.7175000000000002</v>
      </c>
      <c r="O3977">
        <v>0</v>
      </c>
      <c r="P3977">
        <v>1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1.9814400784215167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1.9814400784215167</v>
      </c>
    </row>
    <row r="3978" spans="1:31" x14ac:dyDescent="0.3">
      <c r="A3978">
        <v>2718131</v>
      </c>
      <c r="B3978">
        <v>1</v>
      </c>
      <c r="C3978" t="s">
        <v>80</v>
      </c>
      <c r="D3978" t="s">
        <v>96</v>
      </c>
      <c r="E3978" t="s">
        <v>145</v>
      </c>
      <c r="F3978" t="s">
        <v>11279</v>
      </c>
      <c r="G3978" t="s">
        <v>147</v>
      </c>
      <c r="H3978" t="s">
        <v>135</v>
      </c>
      <c r="I3978" t="s">
        <v>136</v>
      </c>
      <c r="J3978" t="s">
        <v>137</v>
      </c>
      <c r="K3978" t="s">
        <v>138</v>
      </c>
      <c r="L3978" t="s">
        <v>11280</v>
      </c>
      <c r="M3978" t="s">
        <v>11281</v>
      </c>
      <c r="N3978">
        <v>3.4183333330000001</v>
      </c>
      <c r="O3978">
        <v>0</v>
      </c>
      <c r="P3978">
        <v>1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0.81276697535793507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0.81276697535793507</v>
      </c>
    </row>
    <row r="3979" spans="1:31" x14ac:dyDescent="0.3">
      <c r="A3979">
        <v>2718440</v>
      </c>
      <c r="B3979">
        <v>1</v>
      </c>
      <c r="C3979" t="s">
        <v>80</v>
      </c>
      <c r="D3979" t="s">
        <v>97</v>
      </c>
      <c r="E3979" t="s">
        <v>132</v>
      </c>
      <c r="F3979" t="s">
        <v>11282</v>
      </c>
      <c r="G3979" t="s">
        <v>134</v>
      </c>
      <c r="H3979" t="s">
        <v>135</v>
      </c>
      <c r="I3979" t="s">
        <v>136</v>
      </c>
      <c r="J3979" t="s">
        <v>137</v>
      </c>
      <c r="K3979" t="s">
        <v>138</v>
      </c>
      <c r="L3979" t="s">
        <v>11283</v>
      </c>
      <c r="M3979" t="s">
        <v>11284</v>
      </c>
      <c r="N3979">
        <v>2.8377777769999999</v>
      </c>
      <c r="O3979">
        <v>0</v>
      </c>
      <c r="P3979">
        <v>65</v>
      </c>
      <c r="Q3979">
        <v>0</v>
      </c>
      <c r="R3979">
        <v>11</v>
      </c>
      <c r="S3979">
        <v>0</v>
      </c>
      <c r="T3979">
        <v>24</v>
      </c>
      <c r="U3979">
        <v>0</v>
      </c>
      <c r="V3979">
        <v>0</v>
      </c>
      <c r="W3979">
        <v>0</v>
      </c>
      <c r="X3979">
        <v>43.993437654720282</v>
      </c>
      <c r="Y3979">
        <v>0</v>
      </c>
      <c r="Z3979">
        <v>7.5508317046805624</v>
      </c>
      <c r="AA3979">
        <v>0</v>
      </c>
      <c r="AB3979">
        <v>89.822224371157205</v>
      </c>
      <c r="AC3979">
        <v>0</v>
      </c>
      <c r="AD3979">
        <v>0</v>
      </c>
      <c r="AE3979">
        <v>141.36649373055803</v>
      </c>
    </row>
    <row r="3980" spans="1:31" x14ac:dyDescent="0.3">
      <c r="A3980">
        <v>2717962</v>
      </c>
      <c r="B3980">
        <v>1</v>
      </c>
      <c r="C3980" t="s">
        <v>80</v>
      </c>
      <c r="D3980" t="s">
        <v>88</v>
      </c>
      <c r="E3980" t="s">
        <v>145</v>
      </c>
      <c r="F3980" t="s">
        <v>11285</v>
      </c>
      <c r="G3980" t="s">
        <v>181</v>
      </c>
      <c r="H3980" t="s">
        <v>135</v>
      </c>
      <c r="I3980" t="s">
        <v>136</v>
      </c>
      <c r="J3980" t="s">
        <v>137</v>
      </c>
      <c r="K3980" t="s">
        <v>138</v>
      </c>
      <c r="L3980" t="s">
        <v>11286</v>
      </c>
      <c r="M3980" t="s">
        <v>11287</v>
      </c>
      <c r="N3980">
        <v>1.642222222</v>
      </c>
      <c r="O3980">
        <v>0</v>
      </c>
      <c r="P3980">
        <v>6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1.5170732809644247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1.5170732809644247</v>
      </c>
    </row>
    <row r="3981" spans="1:31" x14ac:dyDescent="0.3">
      <c r="A3981">
        <v>2717985</v>
      </c>
      <c r="B3981">
        <v>1</v>
      </c>
      <c r="C3981" t="s">
        <v>80</v>
      </c>
      <c r="D3981" t="s">
        <v>95</v>
      </c>
      <c r="E3981" t="s">
        <v>156</v>
      </c>
      <c r="F3981" t="s">
        <v>11288</v>
      </c>
      <c r="G3981" t="s">
        <v>209</v>
      </c>
      <c r="H3981" t="s">
        <v>153</v>
      </c>
      <c r="I3981" t="s">
        <v>136</v>
      </c>
      <c r="J3981" t="s">
        <v>137</v>
      </c>
      <c r="K3981" t="s">
        <v>210</v>
      </c>
      <c r="L3981" t="s">
        <v>11289</v>
      </c>
      <c r="M3981" t="s">
        <v>11290</v>
      </c>
      <c r="N3981">
        <v>7.8847222219999997</v>
      </c>
      <c r="O3981">
        <v>0</v>
      </c>
      <c r="P3981">
        <v>0</v>
      </c>
      <c r="Q3981">
        <v>1</v>
      </c>
      <c r="R3981">
        <v>0</v>
      </c>
      <c r="S3981">
        <v>1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4.3243028674416664</v>
      </c>
      <c r="Z3981">
        <v>0</v>
      </c>
      <c r="AA3981">
        <v>308.53593984546319</v>
      </c>
      <c r="AB3981">
        <v>0</v>
      </c>
      <c r="AC3981">
        <v>0</v>
      </c>
      <c r="AD3981">
        <v>0</v>
      </c>
      <c r="AE3981">
        <v>312.86024271290484</v>
      </c>
    </row>
    <row r="3982" spans="1:31" x14ac:dyDescent="0.3">
      <c r="A3982">
        <v>2717899</v>
      </c>
      <c r="B3982">
        <v>1</v>
      </c>
      <c r="C3982" t="s">
        <v>80</v>
      </c>
      <c r="D3982" t="s">
        <v>106</v>
      </c>
      <c r="E3982" t="s">
        <v>161</v>
      </c>
      <c r="F3982" t="s">
        <v>11291</v>
      </c>
      <c r="G3982" t="s">
        <v>209</v>
      </c>
      <c r="H3982" t="s">
        <v>135</v>
      </c>
      <c r="I3982" t="s">
        <v>136</v>
      </c>
      <c r="J3982" t="s">
        <v>137</v>
      </c>
      <c r="K3982" t="s">
        <v>210</v>
      </c>
      <c r="L3982" t="s">
        <v>11292</v>
      </c>
      <c r="M3982" t="s">
        <v>11293</v>
      </c>
      <c r="N3982">
        <v>8.7524999999999995</v>
      </c>
      <c r="O3982">
        <v>0</v>
      </c>
      <c r="P3982">
        <v>40</v>
      </c>
      <c r="Q3982">
        <v>0</v>
      </c>
      <c r="R3982">
        <v>0</v>
      </c>
      <c r="S3982">
        <v>0</v>
      </c>
      <c r="T3982">
        <v>3</v>
      </c>
      <c r="U3982">
        <v>0</v>
      </c>
      <c r="V3982">
        <v>0</v>
      </c>
      <c r="W3982">
        <v>0</v>
      </c>
      <c r="X3982">
        <v>60.328183633806965</v>
      </c>
      <c r="Y3982">
        <v>0</v>
      </c>
      <c r="Z3982">
        <v>0</v>
      </c>
      <c r="AA3982">
        <v>0</v>
      </c>
      <c r="AB3982">
        <v>18.805304578742913</v>
      </c>
      <c r="AC3982">
        <v>0</v>
      </c>
      <c r="AD3982">
        <v>0</v>
      </c>
      <c r="AE3982">
        <v>79.133488212549878</v>
      </c>
    </row>
    <row r="3983" spans="1:31" x14ac:dyDescent="0.3">
      <c r="A3983">
        <v>2718045</v>
      </c>
      <c r="B3983">
        <v>1</v>
      </c>
      <c r="C3983" t="s">
        <v>80</v>
      </c>
      <c r="D3983" t="s">
        <v>93</v>
      </c>
      <c r="E3983" t="s">
        <v>156</v>
      </c>
      <c r="F3983" t="s">
        <v>10516</v>
      </c>
      <c r="G3983" t="s">
        <v>185</v>
      </c>
      <c r="H3983" t="s">
        <v>153</v>
      </c>
      <c r="I3983" t="s">
        <v>136</v>
      </c>
      <c r="J3983" t="s">
        <v>137</v>
      </c>
      <c r="K3983" t="s">
        <v>138</v>
      </c>
      <c r="L3983" t="s">
        <v>11294</v>
      </c>
      <c r="M3983" t="s">
        <v>11295</v>
      </c>
      <c r="N3983">
        <v>2.1911111110000001</v>
      </c>
      <c r="O3983">
        <v>0</v>
      </c>
      <c r="P3983">
        <v>236</v>
      </c>
      <c r="Q3983">
        <v>0</v>
      </c>
      <c r="R3983">
        <v>43</v>
      </c>
      <c r="S3983">
        <v>1</v>
      </c>
      <c r="T3983">
        <v>38</v>
      </c>
      <c r="U3983">
        <v>0</v>
      </c>
      <c r="V3983">
        <v>0</v>
      </c>
      <c r="W3983">
        <v>0</v>
      </c>
      <c r="X3983">
        <v>81.418348952151177</v>
      </c>
      <c r="Y3983">
        <v>0</v>
      </c>
      <c r="Z3983">
        <v>86.898648339004055</v>
      </c>
      <c r="AA3983">
        <v>173.14272609958931</v>
      </c>
      <c r="AB3983">
        <v>84.896668889011465</v>
      </c>
      <c r="AC3983">
        <v>0</v>
      </c>
      <c r="AD3983">
        <v>0</v>
      </c>
      <c r="AE3983">
        <v>426.35639227975605</v>
      </c>
    </row>
    <row r="3984" spans="1:31" x14ac:dyDescent="0.3">
      <c r="A3984">
        <v>2717999</v>
      </c>
      <c r="B3984">
        <v>1</v>
      </c>
      <c r="C3984" t="s">
        <v>80</v>
      </c>
      <c r="D3984" t="s">
        <v>108</v>
      </c>
      <c r="E3984" t="s">
        <v>156</v>
      </c>
      <c r="F3984" t="s">
        <v>5561</v>
      </c>
      <c r="G3984" t="s">
        <v>209</v>
      </c>
      <c r="H3984" t="s">
        <v>153</v>
      </c>
      <c r="I3984" t="s">
        <v>136</v>
      </c>
      <c r="J3984" t="s">
        <v>137</v>
      </c>
      <c r="K3984" t="s">
        <v>210</v>
      </c>
      <c r="L3984" t="s">
        <v>11296</v>
      </c>
      <c r="M3984" t="s">
        <v>11297</v>
      </c>
      <c r="N3984">
        <v>7.7983333330000004</v>
      </c>
      <c r="O3984">
        <v>0</v>
      </c>
      <c r="P3984">
        <v>157</v>
      </c>
      <c r="Q3984">
        <v>0</v>
      </c>
      <c r="R3984">
        <v>17</v>
      </c>
      <c r="S3984">
        <v>0</v>
      </c>
      <c r="T3984">
        <v>20</v>
      </c>
      <c r="U3984">
        <v>0</v>
      </c>
      <c r="V3984">
        <v>0</v>
      </c>
      <c r="W3984">
        <v>0</v>
      </c>
      <c r="X3984">
        <v>209.68966259587958</v>
      </c>
      <c r="Y3984">
        <v>0</v>
      </c>
      <c r="Z3984">
        <v>46.160183103632946</v>
      </c>
      <c r="AA3984">
        <v>0</v>
      </c>
      <c r="AB3984">
        <v>214.07100701928428</v>
      </c>
      <c r="AC3984">
        <v>0</v>
      </c>
      <c r="AD3984">
        <v>0</v>
      </c>
      <c r="AE3984">
        <v>469.92085271879682</v>
      </c>
    </row>
    <row r="3985" spans="1:31" x14ac:dyDescent="0.3">
      <c r="A3985">
        <v>2717853</v>
      </c>
      <c r="B3985">
        <v>1</v>
      </c>
      <c r="C3985" t="s">
        <v>81</v>
      </c>
      <c r="D3985" t="s">
        <v>113</v>
      </c>
      <c r="E3985" t="s">
        <v>213</v>
      </c>
      <c r="F3985" t="s">
        <v>11298</v>
      </c>
      <c r="G3985" t="s">
        <v>152</v>
      </c>
      <c r="H3985" t="s">
        <v>153</v>
      </c>
      <c r="I3985" t="s">
        <v>136</v>
      </c>
      <c r="J3985" t="s">
        <v>137</v>
      </c>
      <c r="K3985" t="s">
        <v>138</v>
      </c>
      <c r="L3985" t="s">
        <v>11299</v>
      </c>
      <c r="M3985" t="s">
        <v>11300</v>
      </c>
      <c r="N3985">
        <v>0.61916666600000003</v>
      </c>
      <c r="O3985">
        <v>0</v>
      </c>
      <c r="P3985">
        <v>737</v>
      </c>
      <c r="Q3985">
        <v>0</v>
      </c>
      <c r="R3985">
        <v>92</v>
      </c>
      <c r="S3985">
        <v>0</v>
      </c>
      <c r="T3985">
        <v>72</v>
      </c>
      <c r="U3985">
        <v>0</v>
      </c>
      <c r="V3985">
        <v>0</v>
      </c>
      <c r="W3985">
        <v>0</v>
      </c>
      <c r="X3985">
        <v>63.493873508684658</v>
      </c>
      <c r="Y3985">
        <v>0</v>
      </c>
      <c r="Z3985">
        <v>4.2639147507500779</v>
      </c>
      <c r="AA3985">
        <v>0</v>
      </c>
      <c r="AB3985">
        <v>16.284354426113868</v>
      </c>
      <c r="AC3985">
        <v>0</v>
      </c>
      <c r="AD3985">
        <v>0</v>
      </c>
      <c r="AE3985">
        <v>84.042142685548598</v>
      </c>
    </row>
    <row r="3986" spans="1:31" x14ac:dyDescent="0.3">
      <c r="A3986">
        <v>2718148</v>
      </c>
      <c r="B3986">
        <v>1</v>
      </c>
      <c r="C3986" t="s">
        <v>80</v>
      </c>
      <c r="D3986" t="s">
        <v>107</v>
      </c>
      <c r="E3986" t="s">
        <v>145</v>
      </c>
      <c r="F3986" t="s">
        <v>11301</v>
      </c>
      <c r="G3986" t="s">
        <v>181</v>
      </c>
      <c r="H3986" t="s">
        <v>135</v>
      </c>
      <c r="I3986" t="s">
        <v>136</v>
      </c>
      <c r="J3986" t="s">
        <v>137</v>
      </c>
      <c r="K3986" t="s">
        <v>138</v>
      </c>
      <c r="L3986" t="s">
        <v>11302</v>
      </c>
      <c r="M3986" t="s">
        <v>11303</v>
      </c>
      <c r="N3986">
        <v>2.6469444439999998</v>
      </c>
      <c r="O3986">
        <v>0</v>
      </c>
      <c r="P3986">
        <v>1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0.50299359815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0.50299359815</v>
      </c>
    </row>
    <row r="3987" spans="1:31" x14ac:dyDescent="0.3">
      <c r="A3987">
        <v>2717833</v>
      </c>
      <c r="B3987">
        <v>1</v>
      </c>
      <c r="C3987" t="s">
        <v>80</v>
      </c>
      <c r="D3987" t="s">
        <v>83</v>
      </c>
      <c r="E3987" t="s">
        <v>156</v>
      </c>
      <c r="F3987" t="s">
        <v>11304</v>
      </c>
      <c r="G3987" t="s">
        <v>2358</v>
      </c>
      <c r="H3987" t="s">
        <v>153</v>
      </c>
      <c r="I3987" t="s">
        <v>136</v>
      </c>
      <c r="J3987" t="s">
        <v>137</v>
      </c>
      <c r="K3987" t="s">
        <v>138</v>
      </c>
      <c r="L3987" t="s">
        <v>11305</v>
      </c>
      <c r="M3987" t="s">
        <v>11306</v>
      </c>
      <c r="N3987">
        <v>1.9838888880000001</v>
      </c>
      <c r="O3987">
        <v>0</v>
      </c>
      <c r="P3987">
        <v>544</v>
      </c>
      <c r="Q3987">
        <v>0</v>
      </c>
      <c r="R3987">
        <v>1</v>
      </c>
      <c r="S3987">
        <v>0</v>
      </c>
      <c r="T3987">
        <v>67</v>
      </c>
      <c r="U3987">
        <v>0</v>
      </c>
      <c r="V3987">
        <v>0</v>
      </c>
      <c r="W3987">
        <v>0</v>
      </c>
      <c r="X3987">
        <v>196.48175765317353</v>
      </c>
      <c r="Y3987">
        <v>0</v>
      </c>
      <c r="Z3987">
        <v>0</v>
      </c>
      <c r="AA3987">
        <v>0</v>
      </c>
      <c r="AB3987">
        <v>47.012685493525474</v>
      </c>
      <c r="AC3987">
        <v>0</v>
      </c>
      <c r="AD3987">
        <v>0</v>
      </c>
      <c r="AE3987">
        <v>243.49444314669901</v>
      </c>
    </row>
    <row r="3988" spans="1:31" x14ac:dyDescent="0.3">
      <c r="A3988">
        <v>2718211</v>
      </c>
      <c r="B3988">
        <v>1</v>
      </c>
      <c r="C3988" t="s">
        <v>80</v>
      </c>
      <c r="D3988" t="s">
        <v>106</v>
      </c>
      <c r="E3988" t="s">
        <v>161</v>
      </c>
      <c r="F3988" t="s">
        <v>11307</v>
      </c>
      <c r="G3988" t="s">
        <v>1479</v>
      </c>
      <c r="H3988" t="s">
        <v>135</v>
      </c>
      <c r="I3988" t="s">
        <v>136</v>
      </c>
      <c r="J3988" t="s">
        <v>137</v>
      </c>
      <c r="K3988" t="s">
        <v>138</v>
      </c>
      <c r="L3988" t="s">
        <v>11308</v>
      </c>
      <c r="M3988" t="s">
        <v>11309</v>
      </c>
      <c r="N3988">
        <v>4.465833333</v>
      </c>
      <c r="O3988">
        <v>0</v>
      </c>
      <c r="P3988">
        <v>6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</row>
    <row r="3989" spans="1:31" x14ac:dyDescent="0.3">
      <c r="A3989">
        <v>2718360</v>
      </c>
      <c r="B3989">
        <v>1</v>
      </c>
      <c r="C3989" t="s">
        <v>81</v>
      </c>
      <c r="D3989" t="s">
        <v>118</v>
      </c>
      <c r="E3989" t="s">
        <v>161</v>
      </c>
      <c r="F3989" t="s">
        <v>11310</v>
      </c>
      <c r="G3989" t="s">
        <v>170</v>
      </c>
      <c r="H3989" t="s">
        <v>135</v>
      </c>
      <c r="I3989" t="s">
        <v>136</v>
      </c>
      <c r="J3989" t="s">
        <v>137</v>
      </c>
      <c r="K3989" t="s">
        <v>138</v>
      </c>
      <c r="L3989" t="s">
        <v>11311</v>
      </c>
      <c r="M3989" t="s">
        <v>11312</v>
      </c>
      <c r="N3989">
        <v>1.1272222220000001</v>
      </c>
      <c r="O3989">
        <v>0</v>
      </c>
      <c r="P3989">
        <v>59</v>
      </c>
      <c r="Q3989">
        <v>0</v>
      </c>
      <c r="R3989">
        <v>1</v>
      </c>
      <c r="S3989">
        <v>0</v>
      </c>
      <c r="T3989">
        <v>1</v>
      </c>
      <c r="U3989">
        <v>0</v>
      </c>
      <c r="V3989">
        <v>0</v>
      </c>
      <c r="W3989">
        <v>0</v>
      </c>
      <c r="X3989">
        <v>19.050315379898251</v>
      </c>
      <c r="Y3989">
        <v>0</v>
      </c>
      <c r="Z3989">
        <v>0.70265222693749996</v>
      </c>
      <c r="AA3989">
        <v>0</v>
      </c>
      <c r="AB3989">
        <v>0.17372331351887332</v>
      </c>
      <c r="AC3989">
        <v>0</v>
      </c>
      <c r="AD3989">
        <v>0</v>
      </c>
      <c r="AE3989">
        <v>19.926690920354623</v>
      </c>
    </row>
    <row r="3990" spans="1:31" x14ac:dyDescent="0.3">
      <c r="A3990">
        <v>2718354</v>
      </c>
      <c r="B3990">
        <v>1</v>
      </c>
      <c r="C3990" t="s">
        <v>80</v>
      </c>
      <c r="D3990" t="s">
        <v>99</v>
      </c>
      <c r="E3990" t="s">
        <v>145</v>
      </c>
      <c r="F3990" t="s">
        <v>11313</v>
      </c>
      <c r="G3990" t="s">
        <v>147</v>
      </c>
      <c r="H3990" t="s">
        <v>135</v>
      </c>
      <c r="I3990" t="s">
        <v>136</v>
      </c>
      <c r="J3990" t="s">
        <v>137</v>
      </c>
      <c r="K3990" t="s">
        <v>138</v>
      </c>
      <c r="L3990" t="s">
        <v>11314</v>
      </c>
      <c r="M3990" t="s">
        <v>11315</v>
      </c>
      <c r="N3990">
        <v>5.914722222</v>
      </c>
      <c r="O3990">
        <v>0</v>
      </c>
      <c r="P3990">
        <v>1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2.1927215167105603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2.1927215167105603</v>
      </c>
    </row>
    <row r="3991" spans="1:31" x14ac:dyDescent="0.3">
      <c r="A3991">
        <v>2718503</v>
      </c>
      <c r="B3991">
        <v>1</v>
      </c>
      <c r="C3991" t="s">
        <v>80</v>
      </c>
      <c r="D3991" t="s">
        <v>84</v>
      </c>
      <c r="E3991" t="s">
        <v>173</v>
      </c>
      <c r="F3991" t="s">
        <v>11316</v>
      </c>
      <c r="G3991" t="s">
        <v>152</v>
      </c>
      <c r="H3991" t="s">
        <v>153</v>
      </c>
      <c r="I3991" t="s">
        <v>136</v>
      </c>
      <c r="J3991" t="s">
        <v>137</v>
      </c>
      <c r="K3991" t="s">
        <v>138</v>
      </c>
      <c r="L3991" t="s">
        <v>11317</v>
      </c>
      <c r="M3991" t="s">
        <v>11318</v>
      </c>
      <c r="N3991">
        <v>0.53611111099999997</v>
      </c>
      <c r="O3991">
        <v>0</v>
      </c>
      <c r="P3991">
        <v>16478</v>
      </c>
      <c r="Q3991">
        <v>0</v>
      </c>
      <c r="R3991">
        <v>0</v>
      </c>
      <c r="S3991">
        <v>1</v>
      </c>
      <c r="T3991">
        <v>1646</v>
      </c>
      <c r="U3991">
        <v>0</v>
      </c>
      <c r="V3991">
        <v>4</v>
      </c>
      <c r="W3991">
        <v>0</v>
      </c>
      <c r="X3991">
        <v>1767.2981040653533</v>
      </c>
      <c r="Y3991">
        <v>0</v>
      </c>
      <c r="Z3991">
        <v>0</v>
      </c>
      <c r="AA3991">
        <v>0.58638252341666663</v>
      </c>
      <c r="AB3991">
        <v>951.72505244812703</v>
      </c>
      <c r="AC3991">
        <v>0</v>
      </c>
      <c r="AD3991">
        <v>20.912838847510375</v>
      </c>
      <c r="AE3991">
        <v>2740.5223778844074</v>
      </c>
    </row>
    <row r="3992" spans="1:31" x14ac:dyDescent="0.3">
      <c r="A3992">
        <v>2717839</v>
      </c>
      <c r="B3992">
        <v>1</v>
      </c>
      <c r="C3992" t="s">
        <v>80</v>
      </c>
      <c r="D3992" t="s">
        <v>88</v>
      </c>
      <c r="E3992" t="s">
        <v>173</v>
      </c>
      <c r="F3992" t="s">
        <v>11319</v>
      </c>
      <c r="G3992" t="s">
        <v>743</v>
      </c>
      <c r="H3992" t="s">
        <v>153</v>
      </c>
      <c r="I3992" t="s">
        <v>136</v>
      </c>
      <c r="J3992" t="s">
        <v>137</v>
      </c>
      <c r="K3992" t="s">
        <v>138</v>
      </c>
      <c r="L3992" t="s">
        <v>11320</v>
      </c>
      <c r="M3992" t="s">
        <v>11321</v>
      </c>
      <c r="N3992">
        <v>0.86027777699999997</v>
      </c>
      <c r="O3992">
        <v>0</v>
      </c>
      <c r="P3992">
        <v>687</v>
      </c>
      <c r="Q3992">
        <v>0</v>
      </c>
      <c r="R3992">
        <v>0</v>
      </c>
      <c r="S3992">
        <v>1</v>
      </c>
      <c r="T3992">
        <v>87</v>
      </c>
      <c r="U3992">
        <v>0</v>
      </c>
      <c r="V3992">
        <v>0</v>
      </c>
      <c r="W3992">
        <v>0</v>
      </c>
      <c r="X3992">
        <v>158.8081506769303</v>
      </c>
      <c r="Y3992">
        <v>0</v>
      </c>
      <c r="Z3992">
        <v>0</v>
      </c>
      <c r="AA3992">
        <v>1.2159325149283333</v>
      </c>
      <c r="AB3992">
        <v>141.37933169424662</v>
      </c>
      <c r="AC3992">
        <v>0</v>
      </c>
      <c r="AD3992">
        <v>0</v>
      </c>
      <c r="AE3992">
        <v>301.40341488610522</v>
      </c>
    </row>
    <row r="3993" spans="1:31" x14ac:dyDescent="0.3">
      <c r="A3993">
        <v>2717876</v>
      </c>
      <c r="B3993">
        <v>1</v>
      </c>
      <c r="C3993" t="s">
        <v>81</v>
      </c>
      <c r="D3993" t="s">
        <v>116</v>
      </c>
      <c r="E3993" t="s">
        <v>213</v>
      </c>
      <c r="F3993" t="s">
        <v>3296</v>
      </c>
      <c r="G3993" t="s">
        <v>152</v>
      </c>
      <c r="H3993" t="s">
        <v>153</v>
      </c>
      <c r="I3993" t="s">
        <v>136</v>
      </c>
      <c r="J3993" t="s">
        <v>137</v>
      </c>
      <c r="K3993" t="s">
        <v>138</v>
      </c>
      <c r="L3993" t="s">
        <v>11322</v>
      </c>
      <c r="M3993" t="s">
        <v>11323</v>
      </c>
      <c r="N3993">
        <v>0.97333333300000002</v>
      </c>
      <c r="O3993">
        <v>0</v>
      </c>
      <c r="P3993">
        <v>797</v>
      </c>
      <c r="Q3993">
        <v>4</v>
      </c>
      <c r="R3993">
        <v>44</v>
      </c>
      <c r="S3993">
        <v>0</v>
      </c>
      <c r="T3993">
        <v>108</v>
      </c>
      <c r="U3993">
        <v>1</v>
      </c>
      <c r="V3993">
        <v>0</v>
      </c>
      <c r="W3993">
        <v>0</v>
      </c>
      <c r="X3993">
        <v>139.7486253643109</v>
      </c>
      <c r="Y3993">
        <v>5.0229732478244005</v>
      </c>
      <c r="Z3993">
        <v>7.8398937310000338</v>
      </c>
      <c r="AA3993">
        <v>0</v>
      </c>
      <c r="AB3993">
        <v>35.977438812837555</v>
      </c>
      <c r="AC3993">
        <v>17.328545676858571</v>
      </c>
      <c r="AD3993">
        <v>0</v>
      </c>
      <c r="AE3993">
        <v>205.91747683283148</v>
      </c>
    </row>
    <row r="3994" spans="1:31" x14ac:dyDescent="0.3">
      <c r="A3994">
        <v>2718231</v>
      </c>
      <c r="B3994">
        <v>1</v>
      </c>
      <c r="C3994" t="s">
        <v>81</v>
      </c>
      <c r="D3994" t="s">
        <v>118</v>
      </c>
      <c r="E3994" t="s">
        <v>132</v>
      </c>
      <c r="F3994" t="s">
        <v>11324</v>
      </c>
      <c r="G3994" t="s">
        <v>170</v>
      </c>
      <c r="H3994" t="s">
        <v>135</v>
      </c>
      <c r="I3994" t="s">
        <v>136</v>
      </c>
      <c r="J3994" t="s">
        <v>137</v>
      </c>
      <c r="K3994" t="s">
        <v>138</v>
      </c>
      <c r="L3994" t="s">
        <v>11325</v>
      </c>
      <c r="M3994" t="s">
        <v>11326</v>
      </c>
      <c r="N3994">
        <v>0.46250000000000002</v>
      </c>
      <c r="O3994">
        <v>0</v>
      </c>
      <c r="P3994">
        <v>15</v>
      </c>
      <c r="Q3994">
        <v>0</v>
      </c>
      <c r="R3994">
        <v>14</v>
      </c>
      <c r="S3994">
        <v>0</v>
      </c>
      <c r="T3994">
        <v>6</v>
      </c>
      <c r="U3994">
        <v>0</v>
      </c>
      <c r="V3994">
        <v>0</v>
      </c>
      <c r="W3994">
        <v>0</v>
      </c>
      <c r="X3994">
        <v>0.49726975652040006</v>
      </c>
      <c r="Y3994">
        <v>0</v>
      </c>
      <c r="Z3994">
        <v>6.7414802014243129</v>
      </c>
      <c r="AA3994">
        <v>0</v>
      </c>
      <c r="AB3994">
        <v>0.39776653657650007</v>
      </c>
      <c r="AC3994">
        <v>0</v>
      </c>
      <c r="AD3994">
        <v>0</v>
      </c>
      <c r="AE3994">
        <v>7.6365164945212136</v>
      </c>
    </row>
    <row r="3995" spans="1:31" x14ac:dyDescent="0.3">
      <c r="A3995">
        <v>2718025</v>
      </c>
      <c r="B3995">
        <v>1</v>
      </c>
      <c r="C3995" t="s">
        <v>81</v>
      </c>
      <c r="D3995" t="s">
        <v>114</v>
      </c>
      <c r="E3995" t="s">
        <v>132</v>
      </c>
      <c r="F3995" t="s">
        <v>11327</v>
      </c>
      <c r="G3995" t="s">
        <v>209</v>
      </c>
      <c r="H3995" t="s">
        <v>135</v>
      </c>
      <c r="I3995" t="s">
        <v>136</v>
      </c>
      <c r="J3995" t="s">
        <v>137</v>
      </c>
      <c r="K3995" t="s">
        <v>210</v>
      </c>
      <c r="L3995" t="s">
        <v>11328</v>
      </c>
      <c r="M3995" t="s">
        <v>11329</v>
      </c>
      <c r="N3995">
        <v>7.0549999999999997</v>
      </c>
      <c r="O3995">
        <v>0</v>
      </c>
      <c r="P3995">
        <v>152</v>
      </c>
      <c r="Q3995">
        <v>0</v>
      </c>
      <c r="R3995">
        <v>0</v>
      </c>
      <c r="S3995">
        <v>0</v>
      </c>
      <c r="T3995">
        <v>23</v>
      </c>
      <c r="U3995">
        <v>0</v>
      </c>
      <c r="V3995">
        <v>0</v>
      </c>
      <c r="W3995">
        <v>0</v>
      </c>
      <c r="X3995">
        <v>102.4468466169313</v>
      </c>
      <c r="Y3995">
        <v>0</v>
      </c>
      <c r="Z3995">
        <v>0</v>
      </c>
      <c r="AA3995">
        <v>0</v>
      </c>
      <c r="AB3995">
        <v>78.926125342143123</v>
      </c>
      <c r="AC3995">
        <v>0</v>
      </c>
      <c r="AD3995">
        <v>0</v>
      </c>
      <c r="AE3995">
        <v>181.37297195907442</v>
      </c>
    </row>
    <row r="3996" spans="1:31" x14ac:dyDescent="0.3">
      <c r="A3996">
        <v>2718566</v>
      </c>
      <c r="B3996">
        <v>1</v>
      </c>
      <c r="C3996" t="s">
        <v>81</v>
      </c>
      <c r="D3996" t="s">
        <v>118</v>
      </c>
      <c r="E3996" t="s">
        <v>161</v>
      </c>
      <c r="F3996" t="s">
        <v>11330</v>
      </c>
      <c r="G3996" t="s">
        <v>163</v>
      </c>
      <c r="H3996" t="s">
        <v>135</v>
      </c>
      <c r="I3996" t="s">
        <v>136</v>
      </c>
      <c r="J3996" t="s">
        <v>137</v>
      </c>
      <c r="K3996" t="s">
        <v>138</v>
      </c>
      <c r="L3996" t="s">
        <v>11331</v>
      </c>
      <c r="M3996" t="s">
        <v>11332</v>
      </c>
      <c r="N3996">
        <v>2.006388888</v>
      </c>
      <c r="O3996">
        <v>0</v>
      </c>
      <c r="P3996">
        <v>40</v>
      </c>
      <c r="Q3996">
        <v>0</v>
      </c>
      <c r="R3996">
        <v>0</v>
      </c>
      <c r="S3996">
        <v>0</v>
      </c>
      <c r="T3996">
        <v>4</v>
      </c>
      <c r="U3996">
        <v>0</v>
      </c>
      <c r="V3996">
        <v>0</v>
      </c>
      <c r="W3996">
        <v>0</v>
      </c>
      <c r="X3996">
        <v>19.998963976048557</v>
      </c>
      <c r="Y3996">
        <v>0</v>
      </c>
      <c r="Z3996">
        <v>0</v>
      </c>
      <c r="AA3996">
        <v>0</v>
      </c>
      <c r="AB3996">
        <v>4.8627733619330993</v>
      </c>
      <c r="AC3996">
        <v>0</v>
      </c>
      <c r="AD3996">
        <v>0</v>
      </c>
      <c r="AE3996">
        <v>24.861737337981658</v>
      </c>
    </row>
    <row r="3997" spans="1:31" x14ac:dyDescent="0.3">
      <c r="A3997">
        <v>2718034</v>
      </c>
      <c r="B3997">
        <v>1</v>
      </c>
      <c r="C3997" t="s">
        <v>81</v>
      </c>
      <c r="D3997" t="s">
        <v>118</v>
      </c>
      <c r="E3997" t="s">
        <v>145</v>
      </c>
      <c r="F3997" t="s">
        <v>11333</v>
      </c>
      <c r="G3997" t="s">
        <v>181</v>
      </c>
      <c r="H3997" t="s">
        <v>135</v>
      </c>
      <c r="I3997" t="s">
        <v>136</v>
      </c>
      <c r="J3997" t="s">
        <v>137</v>
      </c>
      <c r="K3997" t="s">
        <v>138</v>
      </c>
      <c r="L3997" t="s">
        <v>11334</v>
      </c>
      <c r="M3997" t="s">
        <v>11335</v>
      </c>
      <c r="N3997">
        <v>9.750555555</v>
      </c>
      <c r="O3997">
        <v>0</v>
      </c>
      <c r="P3997">
        <v>5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9.6391077800220213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9.6391077800220213</v>
      </c>
    </row>
    <row r="3998" spans="1:31" x14ac:dyDescent="0.3">
      <c r="A3998">
        <v>2718011</v>
      </c>
      <c r="B3998">
        <v>1</v>
      </c>
      <c r="C3998" t="s">
        <v>81</v>
      </c>
      <c r="D3998" t="s">
        <v>120</v>
      </c>
      <c r="E3998" t="s">
        <v>150</v>
      </c>
      <c r="F3998" t="s">
        <v>11336</v>
      </c>
      <c r="G3998" t="s">
        <v>152</v>
      </c>
      <c r="H3998" t="s">
        <v>153</v>
      </c>
      <c r="I3998" t="s">
        <v>136</v>
      </c>
      <c r="J3998" t="s">
        <v>137</v>
      </c>
      <c r="K3998" t="s">
        <v>138</v>
      </c>
      <c r="L3998" t="s">
        <v>11337</v>
      </c>
      <c r="M3998" t="s">
        <v>11338</v>
      </c>
      <c r="N3998">
        <v>1.4524999999999999</v>
      </c>
      <c r="O3998">
        <v>2</v>
      </c>
      <c r="P3998">
        <v>321</v>
      </c>
      <c r="Q3998">
        <v>98</v>
      </c>
      <c r="R3998">
        <v>4</v>
      </c>
      <c r="S3998">
        <v>16</v>
      </c>
      <c r="T3998">
        <v>41</v>
      </c>
      <c r="U3998">
        <v>2</v>
      </c>
      <c r="V3998">
        <v>0</v>
      </c>
      <c r="W3998">
        <v>2.180617734634775</v>
      </c>
      <c r="X3998">
        <v>103.89789712823085</v>
      </c>
      <c r="Y3998">
        <v>235.09103075343646</v>
      </c>
      <c r="Z3998">
        <v>3.0188579600111249</v>
      </c>
      <c r="AA3998">
        <v>56.613044700013234</v>
      </c>
      <c r="AB3998">
        <v>16.983828397265633</v>
      </c>
      <c r="AC3998">
        <v>128.44812242496766</v>
      </c>
      <c r="AD3998">
        <v>0</v>
      </c>
      <c r="AE3998">
        <v>546.23339909855986</v>
      </c>
    </row>
    <row r="3999" spans="1:31" x14ac:dyDescent="0.3">
      <c r="A3999">
        <v>2718552</v>
      </c>
      <c r="B3999">
        <v>1</v>
      </c>
      <c r="C3999" t="s">
        <v>80</v>
      </c>
      <c r="D3999" t="s">
        <v>88</v>
      </c>
      <c r="E3999" t="s">
        <v>200</v>
      </c>
      <c r="F3999" t="s">
        <v>11339</v>
      </c>
      <c r="G3999" t="s">
        <v>181</v>
      </c>
      <c r="H3999" t="s">
        <v>135</v>
      </c>
      <c r="I3999" t="s">
        <v>136</v>
      </c>
      <c r="J3999" t="s">
        <v>137</v>
      </c>
      <c r="K3999" t="s">
        <v>138</v>
      </c>
      <c r="L3999" t="s">
        <v>11340</v>
      </c>
      <c r="M3999" t="s">
        <v>11341</v>
      </c>
      <c r="N3999">
        <v>0.336666666</v>
      </c>
      <c r="O3999">
        <v>0</v>
      </c>
      <c r="P3999">
        <v>49</v>
      </c>
      <c r="Q3999">
        <v>0</v>
      </c>
      <c r="R3999">
        <v>0</v>
      </c>
      <c r="S3999">
        <v>0</v>
      </c>
      <c r="T3999">
        <v>4</v>
      </c>
      <c r="U3999">
        <v>0</v>
      </c>
      <c r="V3999">
        <v>0</v>
      </c>
      <c r="W3999">
        <v>0</v>
      </c>
      <c r="X3999">
        <v>3.4750569929688813</v>
      </c>
      <c r="Y3999">
        <v>0</v>
      </c>
      <c r="Z3999">
        <v>0</v>
      </c>
      <c r="AA3999">
        <v>0</v>
      </c>
      <c r="AB3999">
        <v>0.81634911116699982</v>
      </c>
      <c r="AC3999">
        <v>0</v>
      </c>
      <c r="AD3999">
        <v>0</v>
      </c>
      <c r="AE3999">
        <v>4.2914061041358806</v>
      </c>
    </row>
    <row r="4000" spans="1:31" x14ac:dyDescent="0.3">
      <c r="A4000">
        <v>2717948</v>
      </c>
      <c r="B4000">
        <v>1</v>
      </c>
      <c r="C4000" t="s">
        <v>81</v>
      </c>
      <c r="D4000" t="s">
        <v>127</v>
      </c>
      <c r="E4000" t="s">
        <v>213</v>
      </c>
      <c r="F4000" t="s">
        <v>11342</v>
      </c>
      <c r="G4000" t="s">
        <v>152</v>
      </c>
      <c r="H4000" t="s">
        <v>153</v>
      </c>
      <c r="I4000" t="s">
        <v>136</v>
      </c>
      <c r="J4000" t="s">
        <v>137</v>
      </c>
      <c r="K4000" t="s">
        <v>138</v>
      </c>
      <c r="L4000" t="s">
        <v>11343</v>
      </c>
      <c r="M4000" t="s">
        <v>11344</v>
      </c>
      <c r="N4000">
        <v>0.93833333299999999</v>
      </c>
      <c r="O4000">
        <v>0</v>
      </c>
      <c r="P4000">
        <v>0</v>
      </c>
      <c r="Q4000">
        <v>10</v>
      </c>
      <c r="R4000">
        <v>25</v>
      </c>
      <c r="S4000">
        <v>12</v>
      </c>
      <c r="T4000">
        <v>1</v>
      </c>
      <c r="U4000">
        <v>2</v>
      </c>
      <c r="V4000">
        <v>0</v>
      </c>
      <c r="W4000">
        <v>0</v>
      </c>
      <c r="X4000">
        <v>0</v>
      </c>
      <c r="Y4000">
        <v>0.91887253713314831</v>
      </c>
      <c r="Z4000">
        <v>1.1080719504049998</v>
      </c>
      <c r="AA4000">
        <v>192.64693580234425</v>
      </c>
      <c r="AB4000">
        <v>4.0354350889176507</v>
      </c>
      <c r="AC4000">
        <v>60.97635461349185</v>
      </c>
      <c r="AD4000">
        <v>0</v>
      </c>
      <c r="AE4000">
        <v>259.68566999229188</v>
      </c>
    </row>
    <row r="4001" spans="1:31" x14ac:dyDescent="0.3">
      <c r="A4001">
        <v>2717802</v>
      </c>
      <c r="B4001">
        <v>1</v>
      </c>
      <c r="C4001" t="s">
        <v>80</v>
      </c>
      <c r="D4001" t="s">
        <v>110</v>
      </c>
      <c r="E4001" t="s">
        <v>200</v>
      </c>
      <c r="F4001" t="s">
        <v>11345</v>
      </c>
      <c r="G4001" t="s">
        <v>543</v>
      </c>
      <c r="H4001" t="s">
        <v>135</v>
      </c>
      <c r="I4001" t="s">
        <v>136</v>
      </c>
      <c r="J4001" t="s">
        <v>137</v>
      </c>
      <c r="K4001" t="s">
        <v>138</v>
      </c>
      <c r="L4001" t="s">
        <v>11346</v>
      </c>
      <c r="M4001" t="s">
        <v>11347</v>
      </c>
      <c r="N4001">
        <v>0.66638888799999996</v>
      </c>
      <c r="O4001">
        <v>0</v>
      </c>
      <c r="P4001">
        <v>18</v>
      </c>
      <c r="Q4001">
        <v>0</v>
      </c>
      <c r="R4001">
        <v>0</v>
      </c>
      <c r="S4001">
        <v>0</v>
      </c>
      <c r="T4001">
        <v>3</v>
      </c>
      <c r="U4001">
        <v>0</v>
      </c>
      <c r="V4001">
        <v>0</v>
      </c>
      <c r="W4001">
        <v>0</v>
      </c>
      <c r="X4001">
        <v>2.0444714614258124</v>
      </c>
      <c r="Y4001">
        <v>0</v>
      </c>
      <c r="Z4001">
        <v>0</v>
      </c>
      <c r="AA4001">
        <v>0</v>
      </c>
      <c r="AB4001">
        <v>1.0580965202333334</v>
      </c>
      <c r="AC4001">
        <v>0</v>
      </c>
      <c r="AD4001">
        <v>0</v>
      </c>
      <c r="AE4001">
        <v>3.1025679816591456</v>
      </c>
    </row>
    <row r="4002" spans="1:31" x14ac:dyDescent="0.3">
      <c r="A4002">
        <v>2718051</v>
      </c>
      <c r="B4002">
        <v>1</v>
      </c>
      <c r="C4002" t="s">
        <v>80</v>
      </c>
      <c r="D4002" t="s">
        <v>103</v>
      </c>
      <c r="E4002" t="s">
        <v>145</v>
      </c>
      <c r="F4002" t="s">
        <v>11348</v>
      </c>
      <c r="G4002" t="s">
        <v>181</v>
      </c>
      <c r="H4002" t="s">
        <v>135</v>
      </c>
      <c r="I4002" t="s">
        <v>136</v>
      </c>
      <c r="J4002" t="s">
        <v>137</v>
      </c>
      <c r="K4002" t="s">
        <v>138</v>
      </c>
      <c r="L4002" t="s">
        <v>11349</v>
      </c>
      <c r="M4002" t="s">
        <v>11350</v>
      </c>
      <c r="N4002">
        <v>3.9541666659999999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1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0.32261056587474002</v>
      </c>
      <c r="AC4002">
        <v>0</v>
      </c>
      <c r="AD4002">
        <v>0</v>
      </c>
      <c r="AE4002">
        <v>0.32261056587474002</v>
      </c>
    </row>
    <row r="4003" spans="1:31" x14ac:dyDescent="0.3">
      <c r="A4003">
        <v>2718343</v>
      </c>
      <c r="B4003">
        <v>1</v>
      </c>
      <c r="C4003" t="s">
        <v>81</v>
      </c>
      <c r="D4003" t="s">
        <v>123</v>
      </c>
      <c r="E4003" t="s">
        <v>213</v>
      </c>
      <c r="F4003" t="s">
        <v>11161</v>
      </c>
      <c r="G4003" t="s">
        <v>152</v>
      </c>
      <c r="H4003" t="s">
        <v>153</v>
      </c>
      <c r="I4003" t="s">
        <v>136</v>
      </c>
      <c r="J4003" t="s">
        <v>137</v>
      </c>
      <c r="K4003" t="s">
        <v>138</v>
      </c>
      <c r="L4003" t="s">
        <v>11351</v>
      </c>
      <c r="M4003" t="s">
        <v>11352</v>
      </c>
      <c r="N4003">
        <v>1.821388888</v>
      </c>
      <c r="O4003">
        <v>3</v>
      </c>
      <c r="P4003">
        <v>382</v>
      </c>
      <c r="Q4003">
        <v>149</v>
      </c>
      <c r="R4003">
        <v>60</v>
      </c>
      <c r="S4003">
        <v>12</v>
      </c>
      <c r="T4003">
        <v>35</v>
      </c>
      <c r="U4003">
        <v>0</v>
      </c>
      <c r="V4003">
        <v>0</v>
      </c>
      <c r="W4003">
        <v>1.0843082885224999</v>
      </c>
      <c r="X4003">
        <v>80.900558352831609</v>
      </c>
      <c r="Y4003">
        <v>103.40768040649205</v>
      </c>
      <c r="Z4003">
        <v>16.315337910339267</v>
      </c>
      <c r="AA4003">
        <v>2.0539925324398318</v>
      </c>
      <c r="AB4003">
        <v>29.119012238588475</v>
      </c>
      <c r="AC4003">
        <v>0</v>
      </c>
      <c r="AD4003">
        <v>0</v>
      </c>
      <c r="AE4003">
        <v>232.88088972921375</v>
      </c>
    </row>
    <row r="4004" spans="1:31" x14ac:dyDescent="0.3">
      <c r="A4004">
        <v>2718197</v>
      </c>
      <c r="B4004">
        <v>1</v>
      </c>
      <c r="C4004" t="s">
        <v>80</v>
      </c>
      <c r="D4004" t="s">
        <v>86</v>
      </c>
      <c r="E4004" t="s">
        <v>161</v>
      </c>
      <c r="F4004" t="s">
        <v>11353</v>
      </c>
      <c r="G4004" t="s">
        <v>163</v>
      </c>
      <c r="H4004" t="s">
        <v>135</v>
      </c>
      <c r="I4004" t="s">
        <v>136</v>
      </c>
      <c r="J4004" t="s">
        <v>137</v>
      </c>
      <c r="K4004" t="s">
        <v>138</v>
      </c>
      <c r="L4004" t="s">
        <v>11354</v>
      </c>
      <c r="M4004" t="s">
        <v>11355</v>
      </c>
      <c r="N4004">
        <v>2.5444444439999998</v>
      </c>
      <c r="O4004">
        <v>0</v>
      </c>
      <c r="P4004">
        <v>9</v>
      </c>
      <c r="Q4004">
        <v>0</v>
      </c>
      <c r="R4004">
        <v>6</v>
      </c>
      <c r="S4004">
        <v>0</v>
      </c>
      <c r="T4004">
        <v>2</v>
      </c>
      <c r="U4004">
        <v>0</v>
      </c>
      <c r="V4004">
        <v>0</v>
      </c>
      <c r="W4004">
        <v>0</v>
      </c>
      <c r="X4004">
        <v>22.057451799751778</v>
      </c>
      <c r="Y4004">
        <v>0</v>
      </c>
      <c r="Z4004">
        <v>6.8175327948078008</v>
      </c>
      <c r="AA4004">
        <v>0</v>
      </c>
      <c r="AB4004">
        <v>5.3032659170065584</v>
      </c>
      <c r="AC4004">
        <v>0</v>
      </c>
      <c r="AD4004">
        <v>0</v>
      </c>
      <c r="AE4004">
        <v>34.178250511566134</v>
      </c>
    </row>
    <row r="4005" spans="1:31" x14ac:dyDescent="0.3">
      <c r="A4005">
        <v>2718569</v>
      </c>
      <c r="B4005">
        <v>1</v>
      </c>
      <c r="C4005" t="s">
        <v>80</v>
      </c>
      <c r="D4005" t="s">
        <v>109</v>
      </c>
      <c r="E4005" t="s">
        <v>161</v>
      </c>
      <c r="F4005" t="s">
        <v>11356</v>
      </c>
      <c r="G4005" t="s">
        <v>409</v>
      </c>
      <c r="H4005" t="s">
        <v>135</v>
      </c>
      <c r="I4005" t="s">
        <v>136</v>
      </c>
      <c r="J4005" t="s">
        <v>137</v>
      </c>
      <c r="K4005" t="s">
        <v>138</v>
      </c>
      <c r="L4005" t="s">
        <v>11357</v>
      </c>
      <c r="M4005" t="s">
        <v>11358</v>
      </c>
      <c r="N4005">
        <v>4.204722222</v>
      </c>
      <c r="O4005">
        <v>0</v>
      </c>
      <c r="P4005">
        <v>59</v>
      </c>
      <c r="Q4005">
        <v>0</v>
      </c>
      <c r="R4005">
        <v>2</v>
      </c>
      <c r="S4005">
        <v>0</v>
      </c>
      <c r="T4005">
        <v>2</v>
      </c>
      <c r="U4005">
        <v>0</v>
      </c>
      <c r="V4005">
        <v>0</v>
      </c>
      <c r="W4005">
        <v>0</v>
      </c>
      <c r="X4005">
        <v>28.25159538060036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28.25159538060036</v>
      </c>
    </row>
    <row r="4006" spans="1:31" x14ac:dyDescent="0.3">
      <c r="A4006">
        <v>2718071</v>
      </c>
      <c r="B4006">
        <v>1</v>
      </c>
      <c r="C4006" t="s">
        <v>80</v>
      </c>
      <c r="D4006" t="s">
        <v>97</v>
      </c>
      <c r="E4006" t="s">
        <v>145</v>
      </c>
      <c r="F4006" t="s">
        <v>11359</v>
      </c>
      <c r="G4006" t="s">
        <v>181</v>
      </c>
      <c r="H4006" t="s">
        <v>135</v>
      </c>
      <c r="I4006" t="s">
        <v>136</v>
      </c>
      <c r="J4006" t="s">
        <v>137</v>
      </c>
      <c r="K4006" t="s">
        <v>138</v>
      </c>
      <c r="L4006" t="s">
        <v>11360</v>
      </c>
      <c r="M4006" t="s">
        <v>11361</v>
      </c>
      <c r="N4006">
        <v>1.9683333329999999</v>
      </c>
      <c r="O4006">
        <v>0</v>
      </c>
      <c r="P4006">
        <v>1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0.3798877069508334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0.3798877069508334</v>
      </c>
    </row>
    <row r="4007" spans="1:31" x14ac:dyDescent="0.3">
      <c r="A4007">
        <v>2718449</v>
      </c>
      <c r="B4007">
        <v>1</v>
      </c>
      <c r="C4007" t="s">
        <v>81</v>
      </c>
      <c r="D4007" t="s">
        <v>122</v>
      </c>
      <c r="E4007" t="s">
        <v>161</v>
      </c>
      <c r="F4007" t="s">
        <v>11362</v>
      </c>
      <c r="G4007" t="s">
        <v>163</v>
      </c>
      <c r="H4007" t="s">
        <v>135</v>
      </c>
      <c r="I4007" t="s">
        <v>136</v>
      </c>
      <c r="J4007" t="s">
        <v>137</v>
      </c>
      <c r="K4007" t="s">
        <v>138</v>
      </c>
      <c r="L4007" t="s">
        <v>11363</v>
      </c>
      <c r="M4007" t="s">
        <v>11364</v>
      </c>
      <c r="N4007">
        <v>0.82888888800000005</v>
      </c>
      <c r="O4007">
        <v>0</v>
      </c>
      <c r="P4007">
        <v>169</v>
      </c>
      <c r="Q4007">
        <v>0</v>
      </c>
      <c r="R4007">
        <v>0</v>
      </c>
      <c r="S4007">
        <v>0</v>
      </c>
      <c r="T4007">
        <v>6</v>
      </c>
      <c r="U4007">
        <v>0</v>
      </c>
      <c r="V4007">
        <v>0</v>
      </c>
      <c r="W4007">
        <v>0</v>
      </c>
      <c r="X4007">
        <v>22.669842661331568</v>
      </c>
      <c r="Y4007">
        <v>0</v>
      </c>
      <c r="Z4007">
        <v>0</v>
      </c>
      <c r="AA4007">
        <v>0</v>
      </c>
      <c r="AB4007">
        <v>2.1451308829962898</v>
      </c>
      <c r="AC4007">
        <v>0</v>
      </c>
      <c r="AD4007">
        <v>0</v>
      </c>
      <c r="AE4007">
        <v>24.814973544327859</v>
      </c>
    </row>
    <row r="4008" spans="1:31" x14ac:dyDescent="0.3">
      <c r="A4008">
        <v>2718503</v>
      </c>
      <c r="B4008">
        <v>4</v>
      </c>
      <c r="C4008" t="s">
        <v>80</v>
      </c>
      <c r="D4008" t="s">
        <v>84</v>
      </c>
      <c r="E4008" t="s">
        <v>156</v>
      </c>
      <c r="F4008" t="s">
        <v>11365</v>
      </c>
      <c r="G4008" t="s">
        <v>152</v>
      </c>
      <c r="H4008" t="s">
        <v>153</v>
      </c>
      <c r="I4008" t="s">
        <v>136</v>
      </c>
      <c r="J4008" t="s">
        <v>137</v>
      </c>
      <c r="K4008" t="s">
        <v>138</v>
      </c>
      <c r="L4008" t="s">
        <v>11366</v>
      </c>
      <c r="M4008" t="s">
        <v>11367</v>
      </c>
      <c r="N4008">
        <v>0.27</v>
      </c>
      <c r="O4008">
        <v>0</v>
      </c>
      <c r="P4008">
        <v>281</v>
      </c>
      <c r="Q4008">
        <v>0</v>
      </c>
      <c r="R4008">
        <v>0</v>
      </c>
      <c r="S4008">
        <v>0</v>
      </c>
      <c r="T4008">
        <v>67</v>
      </c>
      <c r="U4008">
        <v>0</v>
      </c>
      <c r="V4008">
        <v>0</v>
      </c>
      <c r="W4008">
        <v>0</v>
      </c>
      <c r="X4008">
        <v>15.949123208784011</v>
      </c>
      <c r="Y4008">
        <v>0</v>
      </c>
      <c r="Z4008">
        <v>0</v>
      </c>
      <c r="AA4008">
        <v>0</v>
      </c>
      <c r="AB4008">
        <v>21.866438221522198</v>
      </c>
      <c r="AC4008">
        <v>0</v>
      </c>
      <c r="AD4008">
        <v>0</v>
      </c>
      <c r="AE4008">
        <v>37.815561430306211</v>
      </c>
    </row>
    <row r="4009" spans="1:31" x14ac:dyDescent="0.3">
      <c r="A4009">
        <v>2718257</v>
      </c>
      <c r="B4009">
        <v>1</v>
      </c>
      <c r="C4009" t="s">
        <v>80</v>
      </c>
      <c r="D4009" t="s">
        <v>85</v>
      </c>
      <c r="E4009" t="s">
        <v>145</v>
      </c>
      <c r="F4009" t="s">
        <v>9956</v>
      </c>
      <c r="G4009" t="s">
        <v>181</v>
      </c>
      <c r="H4009" t="s">
        <v>135</v>
      </c>
      <c r="I4009" t="s">
        <v>136</v>
      </c>
      <c r="J4009" t="s">
        <v>137</v>
      </c>
      <c r="K4009" t="s">
        <v>138</v>
      </c>
      <c r="L4009" t="s">
        <v>11368</v>
      </c>
      <c r="M4009" t="s">
        <v>11369</v>
      </c>
      <c r="N4009">
        <v>1.6363888879999999</v>
      </c>
      <c r="O4009">
        <v>0</v>
      </c>
      <c r="P4009">
        <v>6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1.9077903129435667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1.9077903129435667</v>
      </c>
    </row>
    <row r="4010" spans="1:31" x14ac:dyDescent="0.3">
      <c r="A4010">
        <v>2718283</v>
      </c>
      <c r="B4010">
        <v>1</v>
      </c>
      <c r="C4010" t="s">
        <v>80</v>
      </c>
      <c r="D4010" t="s">
        <v>100</v>
      </c>
      <c r="E4010" t="s">
        <v>145</v>
      </c>
      <c r="F4010" t="s">
        <v>11370</v>
      </c>
      <c r="G4010" t="s">
        <v>230</v>
      </c>
      <c r="H4010" t="s">
        <v>135</v>
      </c>
      <c r="I4010" t="s">
        <v>136</v>
      </c>
      <c r="J4010" t="s">
        <v>137</v>
      </c>
      <c r="K4010" t="s">
        <v>138</v>
      </c>
      <c r="L4010" t="s">
        <v>11371</v>
      </c>
      <c r="M4010" t="s">
        <v>11372</v>
      </c>
      <c r="N4010">
        <v>3.724444444</v>
      </c>
      <c r="O4010">
        <v>0</v>
      </c>
      <c r="P4010">
        <v>2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1.3528169829306067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1.3528169829306067</v>
      </c>
    </row>
    <row r="4011" spans="1:31" x14ac:dyDescent="0.3">
      <c r="A4011">
        <v>2718363</v>
      </c>
      <c r="B4011">
        <v>1</v>
      </c>
      <c r="C4011" t="s">
        <v>80</v>
      </c>
      <c r="D4011" t="s">
        <v>83</v>
      </c>
      <c r="E4011" t="s">
        <v>145</v>
      </c>
      <c r="F4011" t="s">
        <v>11373</v>
      </c>
      <c r="G4011" t="s">
        <v>230</v>
      </c>
      <c r="H4011" t="s">
        <v>135</v>
      </c>
      <c r="I4011" t="s">
        <v>136</v>
      </c>
      <c r="J4011" t="s">
        <v>137</v>
      </c>
      <c r="K4011" t="s">
        <v>138</v>
      </c>
      <c r="L4011" t="s">
        <v>11374</v>
      </c>
      <c r="M4011" t="s">
        <v>11375</v>
      </c>
      <c r="N4011">
        <v>1.865277777</v>
      </c>
      <c r="O4011">
        <v>0</v>
      </c>
      <c r="P4011">
        <v>2</v>
      </c>
      <c r="Q4011">
        <v>0</v>
      </c>
      <c r="R4011">
        <v>0</v>
      </c>
      <c r="S4011">
        <v>0</v>
      </c>
      <c r="T4011">
        <v>3</v>
      </c>
      <c r="U4011">
        <v>0</v>
      </c>
      <c r="V4011">
        <v>0</v>
      </c>
      <c r="W4011">
        <v>0</v>
      </c>
      <c r="X4011">
        <v>1.6601865864894001</v>
      </c>
      <c r="Y4011">
        <v>0</v>
      </c>
      <c r="Z4011">
        <v>0</v>
      </c>
      <c r="AA4011">
        <v>0</v>
      </c>
      <c r="AB4011">
        <v>2.1415992366896002</v>
      </c>
      <c r="AC4011">
        <v>0</v>
      </c>
      <c r="AD4011">
        <v>0</v>
      </c>
      <c r="AE4011">
        <v>3.8017858231790003</v>
      </c>
    </row>
    <row r="4012" spans="1:31" x14ac:dyDescent="0.3">
      <c r="A4012">
        <v>2718326</v>
      </c>
      <c r="B4012">
        <v>1</v>
      </c>
      <c r="C4012" t="s">
        <v>80</v>
      </c>
      <c r="D4012" t="s">
        <v>84</v>
      </c>
      <c r="E4012" t="s">
        <v>145</v>
      </c>
      <c r="F4012" t="s">
        <v>11376</v>
      </c>
      <c r="G4012" t="s">
        <v>230</v>
      </c>
      <c r="H4012" t="s">
        <v>135</v>
      </c>
      <c r="I4012" t="s">
        <v>136</v>
      </c>
      <c r="J4012" t="s">
        <v>137</v>
      </c>
      <c r="K4012" t="s">
        <v>138</v>
      </c>
      <c r="L4012" t="s">
        <v>11377</v>
      </c>
      <c r="M4012" t="s">
        <v>11378</v>
      </c>
      <c r="N4012">
        <v>1.684722222</v>
      </c>
      <c r="O4012">
        <v>0</v>
      </c>
      <c r="P4012">
        <v>7</v>
      </c>
      <c r="Q4012">
        <v>0</v>
      </c>
      <c r="R4012">
        <v>0</v>
      </c>
      <c r="S4012">
        <v>0</v>
      </c>
      <c r="T4012">
        <v>1</v>
      </c>
      <c r="U4012">
        <v>0</v>
      </c>
      <c r="V4012">
        <v>0</v>
      </c>
      <c r="W4012">
        <v>0</v>
      </c>
      <c r="X4012">
        <v>2.0290065257843599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2.0290065257843599</v>
      </c>
    </row>
    <row r="4013" spans="1:31" x14ac:dyDescent="0.3">
      <c r="A4013">
        <v>2718028</v>
      </c>
      <c r="B4013">
        <v>1</v>
      </c>
      <c r="C4013" t="s">
        <v>80</v>
      </c>
      <c r="D4013" t="s">
        <v>101</v>
      </c>
      <c r="E4013" t="s">
        <v>156</v>
      </c>
      <c r="F4013" t="s">
        <v>11379</v>
      </c>
      <c r="G4013" t="s">
        <v>185</v>
      </c>
      <c r="H4013" t="s">
        <v>153</v>
      </c>
      <c r="I4013" t="s">
        <v>136</v>
      </c>
      <c r="J4013" t="s">
        <v>137</v>
      </c>
      <c r="K4013" t="s">
        <v>138</v>
      </c>
      <c r="L4013" t="s">
        <v>11380</v>
      </c>
      <c r="M4013" t="s">
        <v>11381</v>
      </c>
      <c r="N4013">
        <v>3.5958333329999999</v>
      </c>
      <c r="O4013">
        <v>0</v>
      </c>
      <c r="P4013">
        <v>252</v>
      </c>
      <c r="Q4013">
        <v>0</v>
      </c>
      <c r="R4013">
        <v>0</v>
      </c>
      <c r="S4013">
        <v>0</v>
      </c>
      <c r="T4013">
        <v>21</v>
      </c>
      <c r="U4013">
        <v>0</v>
      </c>
      <c r="V4013">
        <v>0</v>
      </c>
      <c r="W4013">
        <v>0</v>
      </c>
      <c r="X4013">
        <v>96.146344769337091</v>
      </c>
      <c r="Y4013">
        <v>0</v>
      </c>
      <c r="Z4013">
        <v>0</v>
      </c>
      <c r="AA4013">
        <v>0</v>
      </c>
      <c r="AB4013">
        <v>116.9726410608617</v>
      </c>
      <c r="AC4013">
        <v>0</v>
      </c>
      <c r="AD4013">
        <v>0</v>
      </c>
      <c r="AE4013">
        <v>213.1189858301988</v>
      </c>
    </row>
    <row r="4014" spans="1:31" x14ac:dyDescent="0.3">
      <c r="A4014">
        <v>2717928</v>
      </c>
      <c r="B4014">
        <v>1</v>
      </c>
      <c r="C4014" t="s">
        <v>81</v>
      </c>
      <c r="D4014" t="s">
        <v>114</v>
      </c>
      <c r="E4014" t="s">
        <v>156</v>
      </c>
      <c r="F4014" t="s">
        <v>11382</v>
      </c>
      <c r="G4014" t="s">
        <v>152</v>
      </c>
      <c r="H4014" t="s">
        <v>153</v>
      </c>
      <c r="I4014" t="s">
        <v>136</v>
      </c>
      <c r="J4014" t="s">
        <v>137</v>
      </c>
      <c r="K4014" t="s">
        <v>138</v>
      </c>
      <c r="L4014" t="s">
        <v>11383</v>
      </c>
      <c r="M4014" t="s">
        <v>11384</v>
      </c>
      <c r="N4014">
        <v>0.502222222</v>
      </c>
      <c r="O4014">
        <v>0</v>
      </c>
      <c r="P4014">
        <v>323</v>
      </c>
      <c r="Q4014">
        <v>0</v>
      </c>
      <c r="R4014">
        <v>3</v>
      </c>
      <c r="S4014">
        <v>4</v>
      </c>
      <c r="T4014">
        <v>22</v>
      </c>
      <c r="U4014">
        <v>0</v>
      </c>
      <c r="V4014">
        <v>0</v>
      </c>
      <c r="W4014">
        <v>0</v>
      </c>
      <c r="X4014">
        <v>17.403571697175277</v>
      </c>
      <c r="Y4014">
        <v>0</v>
      </c>
      <c r="Z4014">
        <v>0.1236872136108</v>
      </c>
      <c r="AA4014">
        <v>4.9827135403055998</v>
      </c>
      <c r="AB4014">
        <v>2.3891786722182133</v>
      </c>
      <c r="AC4014">
        <v>0</v>
      </c>
      <c r="AD4014">
        <v>0</v>
      </c>
      <c r="AE4014">
        <v>24.899151123309892</v>
      </c>
    </row>
    <row r="4015" spans="1:31" x14ac:dyDescent="0.3">
      <c r="A4015">
        <v>2717845</v>
      </c>
      <c r="B4015">
        <v>1</v>
      </c>
      <c r="C4015" t="s">
        <v>80</v>
      </c>
      <c r="D4015" t="s">
        <v>106</v>
      </c>
      <c r="E4015" t="s">
        <v>150</v>
      </c>
      <c r="F4015" t="s">
        <v>11385</v>
      </c>
      <c r="G4015" t="s">
        <v>152</v>
      </c>
      <c r="H4015" t="s">
        <v>153</v>
      </c>
      <c r="I4015" t="s">
        <v>136</v>
      </c>
      <c r="J4015" t="s">
        <v>137</v>
      </c>
      <c r="K4015" t="s">
        <v>138</v>
      </c>
      <c r="L4015" t="s">
        <v>11386</v>
      </c>
      <c r="M4015" t="s">
        <v>11387</v>
      </c>
      <c r="N4015">
        <v>0.40305555500000001</v>
      </c>
      <c r="O4015">
        <v>4</v>
      </c>
      <c r="P4015">
        <v>1833</v>
      </c>
      <c r="Q4015">
        <v>56</v>
      </c>
      <c r="R4015">
        <v>387</v>
      </c>
      <c r="S4015">
        <v>25</v>
      </c>
      <c r="T4015">
        <v>302</v>
      </c>
      <c r="U4015">
        <v>5</v>
      </c>
      <c r="V4015">
        <v>1</v>
      </c>
      <c r="W4015">
        <v>0.32435642183368502</v>
      </c>
      <c r="X4015">
        <v>112.36608484641575</v>
      </c>
      <c r="Y4015">
        <v>38.183667214673122</v>
      </c>
      <c r="Z4015">
        <v>32.24607217276828</v>
      </c>
      <c r="AA4015">
        <v>45.905844936698287</v>
      </c>
      <c r="AB4015">
        <v>73.23504130446706</v>
      </c>
      <c r="AC4015">
        <v>493.83897482860135</v>
      </c>
      <c r="AD4015">
        <v>0.14209558695328001</v>
      </c>
      <c r="AE4015">
        <v>796.2421373124107</v>
      </c>
    </row>
    <row r="4016" spans="1:31" x14ac:dyDescent="0.3">
      <c r="A4016">
        <v>2717822</v>
      </c>
      <c r="B4016">
        <v>1</v>
      </c>
      <c r="C4016" t="s">
        <v>80</v>
      </c>
      <c r="D4016" t="s">
        <v>101</v>
      </c>
      <c r="E4016" t="s">
        <v>161</v>
      </c>
      <c r="F4016" t="s">
        <v>10560</v>
      </c>
      <c r="G4016" t="s">
        <v>170</v>
      </c>
      <c r="H4016" t="s">
        <v>135</v>
      </c>
      <c r="I4016" t="s">
        <v>136</v>
      </c>
      <c r="J4016" t="s">
        <v>137</v>
      </c>
      <c r="K4016" t="s">
        <v>138</v>
      </c>
      <c r="L4016" t="s">
        <v>11388</v>
      </c>
      <c r="M4016" t="s">
        <v>11389</v>
      </c>
      <c r="N4016">
        <v>1.4055555550000001</v>
      </c>
      <c r="O4016">
        <v>0</v>
      </c>
      <c r="P4016">
        <v>61</v>
      </c>
      <c r="Q4016">
        <v>0</v>
      </c>
      <c r="R4016">
        <v>0</v>
      </c>
      <c r="S4016">
        <v>0</v>
      </c>
      <c r="T4016">
        <v>25</v>
      </c>
      <c r="U4016">
        <v>0</v>
      </c>
      <c r="V4016">
        <v>0</v>
      </c>
      <c r="W4016">
        <v>0</v>
      </c>
      <c r="X4016">
        <v>18.534651294211766</v>
      </c>
      <c r="Y4016">
        <v>0</v>
      </c>
      <c r="Z4016">
        <v>0</v>
      </c>
      <c r="AA4016">
        <v>0</v>
      </c>
      <c r="AB4016">
        <v>27.881188582214506</v>
      </c>
      <c r="AC4016">
        <v>0</v>
      </c>
      <c r="AD4016">
        <v>0</v>
      </c>
      <c r="AE4016">
        <v>46.415839876426276</v>
      </c>
    </row>
    <row r="4017" spans="1:31" x14ac:dyDescent="0.3">
      <c r="A4017">
        <v>2718555</v>
      </c>
      <c r="B4017">
        <v>1</v>
      </c>
      <c r="C4017" t="s">
        <v>80</v>
      </c>
      <c r="D4017" t="s">
        <v>95</v>
      </c>
      <c r="E4017" t="s">
        <v>173</v>
      </c>
      <c r="F4017" t="s">
        <v>11390</v>
      </c>
      <c r="G4017" t="s">
        <v>152</v>
      </c>
      <c r="H4017" t="s">
        <v>153</v>
      </c>
      <c r="I4017" t="s">
        <v>136</v>
      </c>
      <c r="J4017" t="s">
        <v>137</v>
      </c>
      <c r="K4017" t="s">
        <v>138</v>
      </c>
      <c r="L4017" t="s">
        <v>11391</v>
      </c>
      <c r="M4017" t="s">
        <v>11392</v>
      </c>
      <c r="N4017">
        <v>0.1275</v>
      </c>
      <c r="O4017">
        <v>0</v>
      </c>
      <c r="P4017">
        <v>102</v>
      </c>
      <c r="Q4017">
        <v>0</v>
      </c>
      <c r="R4017">
        <v>0</v>
      </c>
      <c r="S4017">
        <v>9</v>
      </c>
      <c r="T4017">
        <v>9</v>
      </c>
      <c r="U4017">
        <v>5</v>
      </c>
      <c r="V4017">
        <v>0</v>
      </c>
      <c r="W4017">
        <v>0</v>
      </c>
      <c r="X4017">
        <v>3.1156940290909723</v>
      </c>
      <c r="Y4017">
        <v>0</v>
      </c>
      <c r="Z4017">
        <v>0</v>
      </c>
      <c r="AA4017">
        <v>14.155145224827864</v>
      </c>
      <c r="AB4017">
        <v>0.57796457974605009</v>
      </c>
      <c r="AC4017">
        <v>564.13870468649577</v>
      </c>
      <c r="AD4017">
        <v>0</v>
      </c>
      <c r="AE4017">
        <v>581.98750852016065</v>
      </c>
    </row>
    <row r="4018" spans="1:31" x14ac:dyDescent="0.3">
      <c r="A4018">
        <v>2717868</v>
      </c>
      <c r="B4018">
        <v>1</v>
      </c>
      <c r="C4018" t="s">
        <v>81</v>
      </c>
      <c r="D4018" t="s">
        <v>120</v>
      </c>
      <c r="E4018" t="s">
        <v>150</v>
      </c>
      <c r="F4018" t="s">
        <v>11336</v>
      </c>
      <c r="G4018" t="s">
        <v>152</v>
      </c>
      <c r="H4018" t="s">
        <v>153</v>
      </c>
      <c r="I4018" t="s">
        <v>136</v>
      </c>
      <c r="J4018" t="s">
        <v>137</v>
      </c>
      <c r="K4018" t="s">
        <v>138</v>
      </c>
      <c r="L4018" t="s">
        <v>11393</v>
      </c>
      <c r="M4018" t="s">
        <v>11394</v>
      </c>
      <c r="N4018">
        <v>1.1888888879999999</v>
      </c>
      <c r="O4018">
        <v>2</v>
      </c>
      <c r="P4018">
        <v>321</v>
      </c>
      <c r="Q4018">
        <v>98</v>
      </c>
      <c r="R4018">
        <v>4</v>
      </c>
      <c r="S4018">
        <v>16</v>
      </c>
      <c r="T4018">
        <v>41</v>
      </c>
      <c r="U4018">
        <v>2</v>
      </c>
      <c r="V4018">
        <v>0</v>
      </c>
      <c r="W4018">
        <v>1.8446246368450001</v>
      </c>
      <c r="X4018">
        <v>86.765023473673438</v>
      </c>
      <c r="Y4018">
        <v>199.51761304706875</v>
      </c>
      <c r="Z4018">
        <v>2.3316406182463503</v>
      </c>
      <c r="AA4018">
        <v>47.759603593100479</v>
      </c>
      <c r="AB4018">
        <v>13.853722844929845</v>
      </c>
      <c r="AC4018">
        <v>110.73096969820784</v>
      </c>
      <c r="AD4018">
        <v>0</v>
      </c>
      <c r="AE4018">
        <v>462.80319791207177</v>
      </c>
    </row>
    <row r="4019" spans="1:31" x14ac:dyDescent="0.3">
      <c r="A4019">
        <v>2718014</v>
      </c>
      <c r="B4019">
        <v>1</v>
      </c>
      <c r="C4019" t="s">
        <v>81</v>
      </c>
      <c r="D4019" t="s">
        <v>112</v>
      </c>
      <c r="E4019" t="s">
        <v>161</v>
      </c>
      <c r="F4019" t="s">
        <v>11395</v>
      </c>
      <c r="G4019" t="s">
        <v>170</v>
      </c>
      <c r="H4019" t="s">
        <v>135</v>
      </c>
      <c r="I4019" t="s">
        <v>136</v>
      </c>
      <c r="J4019" t="s">
        <v>137</v>
      </c>
      <c r="K4019" t="s">
        <v>138</v>
      </c>
      <c r="L4019" t="s">
        <v>11396</v>
      </c>
      <c r="M4019" t="s">
        <v>11397</v>
      </c>
      <c r="N4019">
        <v>0.78749999999999998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29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6.1162019066468254</v>
      </c>
      <c r="AC4019">
        <v>0</v>
      </c>
      <c r="AD4019">
        <v>0</v>
      </c>
      <c r="AE4019">
        <v>6.1162019066468254</v>
      </c>
    </row>
    <row r="4020" spans="1:31" x14ac:dyDescent="0.3">
      <c r="A4020">
        <v>2718054</v>
      </c>
      <c r="B4020">
        <v>1</v>
      </c>
      <c r="C4020" t="s">
        <v>81</v>
      </c>
      <c r="D4020" t="s">
        <v>121</v>
      </c>
      <c r="E4020" t="s">
        <v>145</v>
      </c>
      <c r="F4020" t="s">
        <v>11398</v>
      </c>
      <c r="G4020" t="s">
        <v>158</v>
      </c>
      <c r="H4020" t="s">
        <v>135</v>
      </c>
      <c r="I4020" t="s">
        <v>136</v>
      </c>
      <c r="J4020" t="s">
        <v>3</v>
      </c>
      <c r="K4020" t="s">
        <v>138</v>
      </c>
      <c r="L4020" t="s">
        <v>11399</v>
      </c>
      <c r="M4020" t="s">
        <v>11400</v>
      </c>
      <c r="N4020">
        <v>2.3086111109999998</v>
      </c>
      <c r="O4020">
        <v>0</v>
      </c>
      <c r="P4020">
        <v>5</v>
      </c>
      <c r="Q4020">
        <v>0</v>
      </c>
      <c r="R4020">
        <v>0</v>
      </c>
      <c r="S4020">
        <v>0</v>
      </c>
      <c r="T4020">
        <v>2</v>
      </c>
      <c r="U4020">
        <v>0</v>
      </c>
      <c r="V4020">
        <v>0</v>
      </c>
      <c r="W4020">
        <v>0</v>
      </c>
      <c r="X4020">
        <v>2.7709116660568589</v>
      </c>
      <c r="Y4020">
        <v>0</v>
      </c>
      <c r="Z4020">
        <v>0</v>
      </c>
      <c r="AA4020">
        <v>0</v>
      </c>
      <c r="AB4020">
        <v>1.0678529813423101</v>
      </c>
      <c r="AC4020">
        <v>0</v>
      </c>
      <c r="AD4020">
        <v>0</v>
      </c>
      <c r="AE4020">
        <v>3.8387646473991692</v>
      </c>
    </row>
    <row r="4021" spans="1:31" x14ac:dyDescent="0.3">
      <c r="A4021">
        <v>2717805</v>
      </c>
      <c r="B4021">
        <v>1</v>
      </c>
      <c r="C4021" t="s">
        <v>80</v>
      </c>
      <c r="D4021" t="s">
        <v>101</v>
      </c>
      <c r="E4021" t="s">
        <v>161</v>
      </c>
      <c r="F4021" t="s">
        <v>11401</v>
      </c>
      <c r="G4021" t="s">
        <v>202</v>
      </c>
      <c r="H4021" t="s">
        <v>135</v>
      </c>
      <c r="I4021" t="s">
        <v>136</v>
      </c>
      <c r="J4021" t="s">
        <v>137</v>
      </c>
      <c r="K4021" t="s">
        <v>138</v>
      </c>
      <c r="L4021" t="s">
        <v>11402</v>
      </c>
      <c r="M4021" t="s">
        <v>11403</v>
      </c>
      <c r="N4021">
        <v>2.3572222219999999</v>
      </c>
      <c r="O4021">
        <v>0</v>
      </c>
      <c r="P4021">
        <v>72</v>
      </c>
      <c r="Q4021">
        <v>0</v>
      </c>
      <c r="R4021">
        <v>0</v>
      </c>
      <c r="S4021">
        <v>0</v>
      </c>
      <c r="T4021">
        <v>1</v>
      </c>
      <c r="U4021">
        <v>0</v>
      </c>
      <c r="V4021">
        <v>0</v>
      </c>
      <c r="W4021">
        <v>0</v>
      </c>
      <c r="X4021">
        <v>29.136220763305992</v>
      </c>
      <c r="Y4021">
        <v>0</v>
      </c>
      <c r="Z4021">
        <v>0</v>
      </c>
      <c r="AA4021">
        <v>0</v>
      </c>
      <c r="AB4021">
        <v>1.8516307744333333</v>
      </c>
      <c r="AC4021">
        <v>0</v>
      </c>
      <c r="AD4021">
        <v>0</v>
      </c>
      <c r="AE4021">
        <v>30.987851537739324</v>
      </c>
    </row>
    <row r="4022" spans="1:31" x14ac:dyDescent="0.3">
      <c r="A4022">
        <v>2718340</v>
      </c>
      <c r="B4022">
        <v>1</v>
      </c>
      <c r="C4022" t="s">
        <v>80</v>
      </c>
      <c r="D4022" t="s">
        <v>88</v>
      </c>
      <c r="E4022" t="s">
        <v>145</v>
      </c>
      <c r="F4022" t="s">
        <v>11404</v>
      </c>
      <c r="G4022" t="s">
        <v>158</v>
      </c>
      <c r="H4022" t="s">
        <v>135</v>
      </c>
      <c r="I4022" t="s">
        <v>136</v>
      </c>
      <c r="J4022" t="s">
        <v>137</v>
      </c>
      <c r="K4022" t="s">
        <v>138</v>
      </c>
      <c r="L4022" t="s">
        <v>11405</v>
      </c>
      <c r="M4022" t="s">
        <v>11406</v>
      </c>
      <c r="N4022">
        <v>1.2791666660000001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1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</row>
    <row r="4023" spans="1:31" x14ac:dyDescent="0.3">
      <c r="A4023">
        <v>2718008</v>
      </c>
      <c r="B4023">
        <v>1</v>
      </c>
      <c r="C4023" t="s">
        <v>80</v>
      </c>
      <c r="D4023" t="s">
        <v>97</v>
      </c>
      <c r="E4023" t="s">
        <v>161</v>
      </c>
      <c r="F4023" t="s">
        <v>11407</v>
      </c>
      <c r="G4023" t="s">
        <v>170</v>
      </c>
      <c r="H4023" t="s">
        <v>135</v>
      </c>
      <c r="I4023" t="s">
        <v>136</v>
      </c>
      <c r="J4023" t="s">
        <v>137</v>
      </c>
      <c r="K4023" t="s">
        <v>138</v>
      </c>
      <c r="L4023" t="s">
        <v>11408</v>
      </c>
      <c r="M4023" t="s">
        <v>11409</v>
      </c>
      <c r="N4023">
        <v>0.82027777700000004</v>
      </c>
      <c r="O4023">
        <v>0</v>
      </c>
      <c r="P4023">
        <v>75</v>
      </c>
      <c r="Q4023">
        <v>0</v>
      </c>
      <c r="R4023">
        <v>5</v>
      </c>
      <c r="S4023">
        <v>0</v>
      </c>
      <c r="T4023">
        <v>13</v>
      </c>
      <c r="U4023">
        <v>0</v>
      </c>
      <c r="V4023">
        <v>0</v>
      </c>
      <c r="W4023">
        <v>0</v>
      </c>
      <c r="X4023">
        <v>12.120810935837069</v>
      </c>
      <c r="Y4023">
        <v>0</v>
      </c>
      <c r="Z4023">
        <v>0.75295669569974588</v>
      </c>
      <c r="AA4023">
        <v>0</v>
      </c>
      <c r="AB4023">
        <v>0.83031858850109685</v>
      </c>
      <c r="AC4023">
        <v>0</v>
      </c>
      <c r="AD4023">
        <v>0</v>
      </c>
      <c r="AE4023">
        <v>13.704086220037912</v>
      </c>
    </row>
    <row r="4024" spans="1:31" x14ac:dyDescent="0.3">
      <c r="A4024">
        <v>2717951</v>
      </c>
      <c r="B4024">
        <v>1</v>
      </c>
      <c r="C4024" t="s">
        <v>80</v>
      </c>
      <c r="D4024" t="s">
        <v>84</v>
      </c>
      <c r="E4024" t="s">
        <v>150</v>
      </c>
      <c r="F4024" t="s">
        <v>11410</v>
      </c>
      <c r="G4024" t="s">
        <v>300</v>
      </c>
      <c r="H4024" t="s">
        <v>153</v>
      </c>
      <c r="I4024" t="s">
        <v>136</v>
      </c>
      <c r="J4024" t="s">
        <v>137</v>
      </c>
      <c r="K4024" t="s">
        <v>210</v>
      </c>
      <c r="L4024" t="s">
        <v>11411</v>
      </c>
      <c r="M4024" t="s">
        <v>11412</v>
      </c>
      <c r="N4024">
        <v>3.8402777769999998</v>
      </c>
      <c r="O4024">
        <v>0</v>
      </c>
      <c r="P4024">
        <v>913</v>
      </c>
      <c r="Q4024">
        <v>0</v>
      </c>
      <c r="R4024">
        <v>0</v>
      </c>
      <c r="S4024">
        <v>0</v>
      </c>
      <c r="T4024">
        <v>110</v>
      </c>
      <c r="U4024">
        <v>0</v>
      </c>
      <c r="V4024">
        <v>0</v>
      </c>
      <c r="W4024">
        <v>0</v>
      </c>
      <c r="X4024">
        <v>682.67952165547945</v>
      </c>
      <c r="Y4024">
        <v>0</v>
      </c>
      <c r="Z4024">
        <v>0</v>
      </c>
      <c r="AA4024">
        <v>0</v>
      </c>
      <c r="AB4024">
        <v>882.73379681763015</v>
      </c>
      <c r="AC4024">
        <v>0</v>
      </c>
      <c r="AD4024">
        <v>0</v>
      </c>
      <c r="AE4024">
        <v>1565.4133184731095</v>
      </c>
    </row>
    <row r="4025" spans="1:31" x14ac:dyDescent="0.3">
      <c r="A4025">
        <v>2717905</v>
      </c>
      <c r="B4025">
        <v>1</v>
      </c>
      <c r="C4025" t="s">
        <v>81</v>
      </c>
      <c r="D4025" t="s">
        <v>113</v>
      </c>
      <c r="E4025" t="s">
        <v>213</v>
      </c>
      <c r="F4025" t="s">
        <v>11413</v>
      </c>
      <c r="G4025" t="s">
        <v>152</v>
      </c>
      <c r="H4025" t="s">
        <v>153</v>
      </c>
      <c r="I4025" t="s">
        <v>490</v>
      </c>
      <c r="J4025" t="s">
        <v>137</v>
      </c>
      <c r="K4025" t="s">
        <v>138</v>
      </c>
      <c r="L4025" t="s">
        <v>11414</v>
      </c>
      <c r="M4025" t="s">
        <v>11415</v>
      </c>
      <c r="N4025">
        <v>1.666666E-3</v>
      </c>
      <c r="O4025">
        <v>3</v>
      </c>
      <c r="P4025">
        <v>238</v>
      </c>
      <c r="Q4025">
        <v>93</v>
      </c>
      <c r="R4025">
        <v>192</v>
      </c>
      <c r="S4025">
        <v>7</v>
      </c>
      <c r="T4025">
        <v>13</v>
      </c>
      <c r="U4025">
        <v>0</v>
      </c>
      <c r="V4025">
        <v>0</v>
      </c>
      <c r="W4025">
        <v>1.0671331368550002E-2</v>
      </c>
      <c r="X4025">
        <v>5.3335801638359999E-2</v>
      </c>
      <c r="Y4025">
        <v>6.8671359222240019E-2</v>
      </c>
      <c r="Z4025">
        <v>6.0288326363819991E-2</v>
      </c>
      <c r="AA4025">
        <v>4.2261096340350003E-2</v>
      </c>
      <c r="AB4025">
        <v>1.3430445190800002E-2</v>
      </c>
      <c r="AC4025">
        <v>0</v>
      </c>
      <c r="AD4025">
        <v>0</v>
      </c>
      <c r="AE4025">
        <v>0.24865836012411999</v>
      </c>
    </row>
    <row r="4026" spans="1:31" x14ac:dyDescent="0.3">
      <c r="A4026">
        <v>2718237</v>
      </c>
      <c r="B4026">
        <v>1</v>
      </c>
      <c r="C4026" t="s">
        <v>81</v>
      </c>
      <c r="D4026" t="s">
        <v>123</v>
      </c>
      <c r="E4026" t="s">
        <v>161</v>
      </c>
      <c r="F4026" t="s">
        <v>11416</v>
      </c>
      <c r="G4026" t="s">
        <v>163</v>
      </c>
      <c r="H4026" t="s">
        <v>135</v>
      </c>
      <c r="I4026" t="s">
        <v>136</v>
      </c>
      <c r="J4026" t="s">
        <v>137</v>
      </c>
      <c r="K4026" t="s">
        <v>138</v>
      </c>
      <c r="L4026" t="s">
        <v>11417</v>
      </c>
      <c r="M4026" t="s">
        <v>11418</v>
      </c>
      <c r="N4026">
        <v>0.85944444399999997</v>
      </c>
      <c r="O4026">
        <v>0</v>
      </c>
      <c r="P4026">
        <v>27</v>
      </c>
      <c r="Q4026">
        <v>0</v>
      </c>
      <c r="R4026">
        <v>0</v>
      </c>
      <c r="S4026">
        <v>0</v>
      </c>
      <c r="T4026">
        <v>1</v>
      </c>
      <c r="U4026">
        <v>0</v>
      </c>
      <c r="V4026">
        <v>0</v>
      </c>
      <c r="W4026">
        <v>0</v>
      </c>
      <c r="X4026">
        <v>5.4884668681326634</v>
      </c>
      <c r="Y4026">
        <v>0</v>
      </c>
      <c r="Z4026">
        <v>0</v>
      </c>
      <c r="AA4026">
        <v>0</v>
      </c>
      <c r="AB4026">
        <v>3.7655002942539165E-2</v>
      </c>
      <c r="AC4026">
        <v>0</v>
      </c>
      <c r="AD4026">
        <v>0</v>
      </c>
      <c r="AE4026">
        <v>5.5261218710752029</v>
      </c>
    </row>
    <row r="4027" spans="1:31" x14ac:dyDescent="0.3">
      <c r="A4027">
        <v>2717862</v>
      </c>
      <c r="B4027">
        <v>1</v>
      </c>
      <c r="C4027" t="s">
        <v>81</v>
      </c>
      <c r="D4027" t="s">
        <v>126</v>
      </c>
      <c r="E4027" t="s">
        <v>213</v>
      </c>
      <c r="F4027" t="s">
        <v>11419</v>
      </c>
      <c r="G4027" t="s">
        <v>152</v>
      </c>
      <c r="H4027" t="s">
        <v>153</v>
      </c>
      <c r="I4027" t="s">
        <v>136</v>
      </c>
      <c r="J4027" t="s">
        <v>137</v>
      </c>
      <c r="K4027" t="s">
        <v>138</v>
      </c>
      <c r="L4027" t="s">
        <v>11420</v>
      </c>
      <c r="M4027" t="s">
        <v>11421</v>
      </c>
      <c r="N4027">
        <v>0.34611111100000003</v>
      </c>
      <c r="O4027">
        <v>7</v>
      </c>
      <c r="P4027">
        <v>2059</v>
      </c>
      <c r="Q4027">
        <v>51</v>
      </c>
      <c r="R4027">
        <v>208</v>
      </c>
      <c r="S4027">
        <v>6</v>
      </c>
      <c r="T4027">
        <v>296</v>
      </c>
      <c r="U4027">
        <v>1</v>
      </c>
      <c r="V4027">
        <v>0</v>
      </c>
      <c r="W4027">
        <v>0.46598769193666661</v>
      </c>
      <c r="X4027">
        <v>80.166593899405854</v>
      </c>
      <c r="Y4027">
        <v>20.475600663431997</v>
      </c>
      <c r="Z4027">
        <v>21.219452859999866</v>
      </c>
      <c r="AA4027">
        <v>15.075737606233897</v>
      </c>
      <c r="AB4027">
        <v>32.726424267261095</v>
      </c>
      <c r="AC4027">
        <v>58.503300461674435</v>
      </c>
      <c r="AD4027">
        <v>0</v>
      </c>
      <c r="AE4027">
        <v>228.63309744994376</v>
      </c>
    </row>
    <row r="4028" spans="1:31" x14ac:dyDescent="0.3">
      <c r="A4028">
        <v>2718260</v>
      </c>
      <c r="B4028">
        <v>1</v>
      </c>
      <c r="C4028" t="s">
        <v>80</v>
      </c>
      <c r="D4028" t="s">
        <v>104</v>
      </c>
      <c r="E4028" t="s">
        <v>150</v>
      </c>
      <c r="F4028" t="s">
        <v>11422</v>
      </c>
      <c r="G4028" t="s">
        <v>152</v>
      </c>
      <c r="H4028" t="s">
        <v>153</v>
      </c>
      <c r="I4028" t="s">
        <v>490</v>
      </c>
      <c r="J4028" t="s">
        <v>137</v>
      </c>
      <c r="K4028" t="s">
        <v>138</v>
      </c>
      <c r="L4028" t="s">
        <v>11423</v>
      </c>
      <c r="M4028" t="s">
        <v>11424</v>
      </c>
      <c r="N4028">
        <v>2.7777777E-2</v>
      </c>
      <c r="O4028">
        <v>1</v>
      </c>
      <c r="P4028">
        <v>10</v>
      </c>
      <c r="Q4028">
        <v>25</v>
      </c>
      <c r="R4028">
        <v>54</v>
      </c>
      <c r="S4028">
        <v>17</v>
      </c>
      <c r="T4028">
        <v>11</v>
      </c>
      <c r="U4028">
        <v>18</v>
      </c>
      <c r="V4028">
        <v>0</v>
      </c>
      <c r="W4028">
        <v>1.08841336362E-2</v>
      </c>
      <c r="X4028">
        <v>2.7956558992783338E-2</v>
      </c>
      <c r="Y4028">
        <v>2.8264289705515138</v>
      </c>
      <c r="Z4028">
        <v>3.1396343183333328E-2</v>
      </c>
      <c r="AA4028">
        <v>10.379526619128955</v>
      </c>
      <c r="AB4028">
        <v>0.14643158639125833</v>
      </c>
      <c r="AC4028">
        <v>244.58051576448091</v>
      </c>
      <c r="AD4028">
        <v>0</v>
      </c>
      <c r="AE4028">
        <v>258.00313997636493</v>
      </c>
    </row>
    <row r="4029" spans="1:31" x14ac:dyDescent="0.3">
      <c r="A4029">
        <v>2717888</v>
      </c>
      <c r="B4029">
        <v>1</v>
      </c>
      <c r="C4029" t="s">
        <v>80</v>
      </c>
      <c r="D4029" t="s">
        <v>82</v>
      </c>
      <c r="E4029" t="s">
        <v>145</v>
      </c>
      <c r="F4029" t="s">
        <v>10482</v>
      </c>
      <c r="G4029" t="s">
        <v>181</v>
      </c>
      <c r="H4029" t="s">
        <v>135</v>
      </c>
      <c r="I4029" t="s">
        <v>136</v>
      </c>
      <c r="J4029" t="s">
        <v>137</v>
      </c>
      <c r="K4029" t="s">
        <v>138</v>
      </c>
      <c r="L4029" t="s">
        <v>11425</v>
      </c>
      <c r="M4029" t="s">
        <v>11426</v>
      </c>
      <c r="N4029">
        <v>5.2202777769999997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2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6.2267829288761494</v>
      </c>
      <c r="AC4029">
        <v>0</v>
      </c>
      <c r="AD4029">
        <v>0</v>
      </c>
      <c r="AE4029">
        <v>6.2267829288761494</v>
      </c>
    </row>
    <row r="4030" spans="1:31" x14ac:dyDescent="0.3">
      <c r="A4030">
        <v>2718280</v>
      </c>
      <c r="B4030">
        <v>1</v>
      </c>
      <c r="C4030" t="s">
        <v>80</v>
      </c>
      <c r="D4030" t="s">
        <v>90</v>
      </c>
      <c r="E4030" t="s">
        <v>145</v>
      </c>
      <c r="F4030" t="s">
        <v>11427</v>
      </c>
      <c r="G4030" t="s">
        <v>181</v>
      </c>
      <c r="H4030" t="s">
        <v>135</v>
      </c>
      <c r="I4030" t="s">
        <v>136</v>
      </c>
      <c r="J4030" t="s">
        <v>137</v>
      </c>
      <c r="K4030" t="s">
        <v>138</v>
      </c>
      <c r="L4030" t="s">
        <v>11428</v>
      </c>
      <c r="M4030" t="s">
        <v>11429</v>
      </c>
      <c r="N4030">
        <v>1.144722222</v>
      </c>
      <c r="O4030">
        <v>0</v>
      </c>
      <c r="P4030">
        <v>3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0.90075710287781841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0.90075710287781841</v>
      </c>
    </row>
    <row r="4031" spans="1:31" x14ac:dyDescent="0.3">
      <c r="A4031">
        <v>2718217</v>
      </c>
      <c r="B4031">
        <v>1</v>
      </c>
      <c r="C4031" t="s">
        <v>80</v>
      </c>
      <c r="D4031" t="s">
        <v>92</v>
      </c>
      <c r="E4031" t="s">
        <v>200</v>
      </c>
      <c r="F4031" t="s">
        <v>11430</v>
      </c>
      <c r="G4031" t="s">
        <v>543</v>
      </c>
      <c r="H4031" t="s">
        <v>135</v>
      </c>
      <c r="I4031" t="s">
        <v>136</v>
      </c>
      <c r="J4031" t="s">
        <v>137</v>
      </c>
      <c r="K4031" t="s">
        <v>138</v>
      </c>
      <c r="L4031" t="s">
        <v>11431</v>
      </c>
      <c r="M4031" t="s">
        <v>11432</v>
      </c>
      <c r="N4031">
        <v>2.6455555550000001</v>
      </c>
      <c r="O4031">
        <v>0</v>
      </c>
      <c r="P4031">
        <v>57</v>
      </c>
      <c r="Q4031">
        <v>0</v>
      </c>
      <c r="R4031">
        <v>0</v>
      </c>
      <c r="S4031">
        <v>0</v>
      </c>
      <c r="T4031">
        <v>5</v>
      </c>
      <c r="U4031">
        <v>0</v>
      </c>
      <c r="V4031">
        <v>0</v>
      </c>
      <c r="W4031">
        <v>0</v>
      </c>
      <c r="X4031">
        <v>22.510364564646778</v>
      </c>
      <c r="Y4031">
        <v>0</v>
      </c>
      <c r="Z4031">
        <v>0</v>
      </c>
      <c r="AA4031">
        <v>0</v>
      </c>
      <c r="AB4031">
        <v>13.1200998743612</v>
      </c>
      <c r="AC4031">
        <v>0</v>
      </c>
      <c r="AD4031">
        <v>0</v>
      </c>
      <c r="AE4031">
        <v>35.63046443900798</v>
      </c>
    </row>
    <row r="4032" spans="1:31" x14ac:dyDescent="0.3">
      <c r="A4032">
        <v>2718257</v>
      </c>
      <c r="B4032">
        <v>2</v>
      </c>
      <c r="C4032" t="s">
        <v>80</v>
      </c>
      <c r="D4032" t="s">
        <v>85</v>
      </c>
      <c r="E4032" t="s">
        <v>161</v>
      </c>
      <c r="F4032" t="s">
        <v>11433</v>
      </c>
      <c r="G4032" t="s">
        <v>181</v>
      </c>
      <c r="H4032" t="s">
        <v>135</v>
      </c>
      <c r="I4032" t="s">
        <v>136</v>
      </c>
      <c r="J4032" t="s">
        <v>137</v>
      </c>
      <c r="K4032" t="s">
        <v>138</v>
      </c>
      <c r="L4032" t="s">
        <v>11369</v>
      </c>
      <c r="M4032" t="s">
        <v>11434</v>
      </c>
      <c r="N4032">
        <v>0.505</v>
      </c>
      <c r="O4032">
        <v>0</v>
      </c>
      <c r="P4032">
        <v>131</v>
      </c>
      <c r="Q4032">
        <v>0</v>
      </c>
      <c r="R4032">
        <v>0</v>
      </c>
      <c r="S4032">
        <v>0</v>
      </c>
      <c r="T4032">
        <v>18</v>
      </c>
      <c r="U4032">
        <v>0</v>
      </c>
      <c r="V4032">
        <v>0</v>
      </c>
      <c r="W4032">
        <v>0</v>
      </c>
      <c r="X4032">
        <v>14.076312492988651</v>
      </c>
      <c r="Y4032">
        <v>0</v>
      </c>
      <c r="Z4032">
        <v>0</v>
      </c>
      <c r="AA4032">
        <v>0</v>
      </c>
      <c r="AB4032">
        <v>7.5860247696173229</v>
      </c>
      <c r="AC4032">
        <v>0</v>
      </c>
      <c r="AD4032">
        <v>0</v>
      </c>
      <c r="AE4032">
        <v>21.662337262605973</v>
      </c>
    </row>
    <row r="4033" spans="1:31" x14ac:dyDescent="0.3">
      <c r="A4033">
        <v>2717925</v>
      </c>
      <c r="B4033">
        <v>1</v>
      </c>
      <c r="C4033" t="s">
        <v>81</v>
      </c>
      <c r="D4033" t="s">
        <v>118</v>
      </c>
      <c r="E4033" t="s">
        <v>132</v>
      </c>
      <c r="F4033" t="s">
        <v>4410</v>
      </c>
      <c r="G4033" t="s">
        <v>209</v>
      </c>
      <c r="H4033" t="s">
        <v>135</v>
      </c>
      <c r="I4033" t="s">
        <v>136</v>
      </c>
      <c r="J4033" t="s">
        <v>137</v>
      </c>
      <c r="K4033" t="s">
        <v>210</v>
      </c>
      <c r="L4033" t="s">
        <v>11435</v>
      </c>
      <c r="M4033" t="s">
        <v>11436</v>
      </c>
      <c r="N4033">
        <v>6.7441666659999999</v>
      </c>
      <c r="O4033">
        <v>0</v>
      </c>
      <c r="P4033">
        <v>164</v>
      </c>
      <c r="Q4033">
        <v>0</v>
      </c>
      <c r="R4033">
        <v>7</v>
      </c>
      <c r="S4033">
        <v>0</v>
      </c>
      <c r="T4033">
        <v>20</v>
      </c>
      <c r="U4033">
        <v>0</v>
      </c>
      <c r="V4033">
        <v>0</v>
      </c>
      <c r="W4033">
        <v>0</v>
      </c>
      <c r="X4033">
        <v>206.97538501007207</v>
      </c>
      <c r="Y4033">
        <v>0</v>
      </c>
      <c r="Z4033">
        <v>2.720833555616367</v>
      </c>
      <c r="AA4033">
        <v>0</v>
      </c>
      <c r="AB4033">
        <v>26.963297951990683</v>
      </c>
      <c r="AC4033">
        <v>0</v>
      </c>
      <c r="AD4033">
        <v>0</v>
      </c>
      <c r="AE4033">
        <v>236.65951651767912</v>
      </c>
    </row>
    <row r="4034" spans="1:31" x14ac:dyDescent="0.3">
      <c r="A4034">
        <v>2718074</v>
      </c>
      <c r="B4034">
        <v>1</v>
      </c>
      <c r="C4034" t="s">
        <v>80</v>
      </c>
      <c r="D4034" t="s">
        <v>97</v>
      </c>
      <c r="E4034" t="s">
        <v>145</v>
      </c>
      <c r="F4034" t="s">
        <v>11437</v>
      </c>
      <c r="G4034" t="s">
        <v>230</v>
      </c>
      <c r="H4034" t="s">
        <v>135</v>
      </c>
      <c r="I4034" t="s">
        <v>136</v>
      </c>
      <c r="J4034" t="s">
        <v>137</v>
      </c>
      <c r="K4034" t="s">
        <v>138</v>
      </c>
      <c r="L4034" t="s">
        <v>11438</v>
      </c>
      <c r="M4034" t="s">
        <v>11439</v>
      </c>
      <c r="N4034">
        <v>3.3863888879999999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1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6.5483425900708325E-2</v>
      </c>
      <c r="AC4034">
        <v>0</v>
      </c>
      <c r="AD4034">
        <v>0</v>
      </c>
      <c r="AE4034">
        <v>6.5483425900708325E-2</v>
      </c>
    </row>
    <row r="4035" spans="1:31" x14ac:dyDescent="0.3">
      <c r="A4035">
        <v>2718226</v>
      </c>
      <c r="B4035">
        <v>1</v>
      </c>
      <c r="C4035" t="s">
        <v>81</v>
      </c>
      <c r="D4035" t="s">
        <v>112</v>
      </c>
      <c r="E4035" t="s">
        <v>156</v>
      </c>
      <c r="F4035" t="s">
        <v>11440</v>
      </c>
      <c r="G4035" t="s">
        <v>185</v>
      </c>
      <c r="H4035" t="s">
        <v>153</v>
      </c>
      <c r="I4035" t="s">
        <v>136</v>
      </c>
      <c r="J4035" t="s">
        <v>137</v>
      </c>
      <c r="K4035" t="s">
        <v>138</v>
      </c>
      <c r="L4035" t="s">
        <v>11441</v>
      </c>
      <c r="M4035" t="s">
        <v>11442</v>
      </c>
      <c r="N4035">
        <v>1.9325000000000001</v>
      </c>
      <c r="O4035">
        <v>0</v>
      </c>
      <c r="P4035">
        <v>27</v>
      </c>
      <c r="Q4035">
        <v>0</v>
      </c>
      <c r="R4035">
        <v>53</v>
      </c>
      <c r="S4035">
        <v>0</v>
      </c>
      <c r="T4035">
        <v>4</v>
      </c>
      <c r="U4035">
        <v>0</v>
      </c>
      <c r="V4035">
        <v>0</v>
      </c>
      <c r="W4035">
        <v>0</v>
      </c>
      <c r="X4035">
        <v>5.3980592559474001</v>
      </c>
      <c r="Y4035">
        <v>0</v>
      </c>
      <c r="Z4035">
        <v>6.4814898607991784</v>
      </c>
      <c r="AA4035">
        <v>0</v>
      </c>
      <c r="AB4035">
        <v>0</v>
      </c>
      <c r="AC4035">
        <v>0</v>
      </c>
      <c r="AD4035">
        <v>0</v>
      </c>
      <c r="AE4035">
        <v>11.879549116746578</v>
      </c>
    </row>
    <row r="4036" spans="1:31" x14ac:dyDescent="0.3">
      <c r="A4036">
        <v>2717894</v>
      </c>
      <c r="B4036">
        <v>1</v>
      </c>
      <c r="C4036" t="s">
        <v>80</v>
      </c>
      <c r="D4036" t="s">
        <v>92</v>
      </c>
      <c r="E4036" t="s">
        <v>161</v>
      </c>
      <c r="F4036" t="s">
        <v>11443</v>
      </c>
      <c r="G4036" t="s">
        <v>163</v>
      </c>
      <c r="H4036" t="s">
        <v>135</v>
      </c>
      <c r="I4036" t="s">
        <v>136</v>
      </c>
      <c r="J4036" t="s">
        <v>137</v>
      </c>
      <c r="K4036" t="s">
        <v>138</v>
      </c>
      <c r="L4036" t="s">
        <v>11444</v>
      </c>
      <c r="M4036" t="s">
        <v>11445</v>
      </c>
      <c r="N4036">
        <v>1.0772222220000001</v>
      </c>
      <c r="O4036">
        <v>0</v>
      </c>
      <c r="P4036">
        <v>17</v>
      </c>
      <c r="Q4036">
        <v>0</v>
      </c>
      <c r="R4036">
        <v>2</v>
      </c>
      <c r="S4036">
        <v>0</v>
      </c>
      <c r="T4036">
        <v>9</v>
      </c>
      <c r="U4036">
        <v>0</v>
      </c>
      <c r="V4036">
        <v>0</v>
      </c>
      <c r="W4036">
        <v>0</v>
      </c>
      <c r="X4036">
        <v>2.6452029143291602</v>
      </c>
      <c r="Y4036">
        <v>0</v>
      </c>
      <c r="Z4036">
        <v>0.50288874969812003</v>
      </c>
      <c r="AA4036">
        <v>0</v>
      </c>
      <c r="AB4036">
        <v>3.6581513925844984</v>
      </c>
      <c r="AC4036">
        <v>0</v>
      </c>
      <c r="AD4036">
        <v>0</v>
      </c>
      <c r="AE4036">
        <v>6.8062430566117786</v>
      </c>
    </row>
    <row r="4037" spans="1:31" x14ac:dyDescent="0.3">
      <c r="A4037">
        <v>2717848</v>
      </c>
      <c r="B4037">
        <v>1</v>
      </c>
      <c r="C4037" t="s">
        <v>80</v>
      </c>
      <c r="D4037" t="s">
        <v>82</v>
      </c>
      <c r="E4037" t="s">
        <v>145</v>
      </c>
      <c r="F4037" t="s">
        <v>11446</v>
      </c>
      <c r="G4037" t="s">
        <v>181</v>
      </c>
      <c r="H4037" t="s">
        <v>135</v>
      </c>
      <c r="I4037" t="s">
        <v>136</v>
      </c>
      <c r="J4037" t="s">
        <v>137</v>
      </c>
      <c r="K4037" t="s">
        <v>138</v>
      </c>
      <c r="L4037" t="s">
        <v>11447</v>
      </c>
      <c r="M4037" t="s">
        <v>11448</v>
      </c>
      <c r="N4037">
        <v>1.116666666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1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0.40415615216290002</v>
      </c>
      <c r="AC4037">
        <v>0</v>
      </c>
      <c r="AD4037">
        <v>0</v>
      </c>
      <c r="AE4037">
        <v>0.40415615216290002</v>
      </c>
    </row>
    <row r="4038" spans="1:31" x14ac:dyDescent="0.3">
      <c r="A4038">
        <v>2717871</v>
      </c>
      <c r="B4038">
        <v>1</v>
      </c>
      <c r="C4038" t="s">
        <v>80</v>
      </c>
      <c r="D4038" t="s">
        <v>90</v>
      </c>
      <c r="E4038" t="s">
        <v>132</v>
      </c>
      <c r="F4038" t="s">
        <v>11449</v>
      </c>
      <c r="G4038" t="s">
        <v>170</v>
      </c>
      <c r="H4038" t="s">
        <v>135</v>
      </c>
      <c r="I4038" t="s">
        <v>136</v>
      </c>
      <c r="J4038" t="s">
        <v>137</v>
      </c>
      <c r="K4038" t="s">
        <v>138</v>
      </c>
      <c r="L4038" t="s">
        <v>11450</v>
      </c>
      <c r="M4038" t="s">
        <v>11451</v>
      </c>
      <c r="N4038">
        <v>0.80944444400000004</v>
      </c>
      <c r="O4038">
        <v>0</v>
      </c>
      <c r="P4038">
        <v>608</v>
      </c>
      <c r="Q4038">
        <v>0</v>
      </c>
      <c r="R4038">
        <v>0</v>
      </c>
      <c r="S4038">
        <v>0</v>
      </c>
      <c r="T4038">
        <v>52</v>
      </c>
      <c r="U4038">
        <v>0</v>
      </c>
      <c r="V4038">
        <v>0</v>
      </c>
      <c r="W4038">
        <v>0</v>
      </c>
      <c r="X4038">
        <v>96.670064592330363</v>
      </c>
      <c r="Y4038">
        <v>0</v>
      </c>
      <c r="Z4038">
        <v>0</v>
      </c>
      <c r="AA4038">
        <v>0</v>
      </c>
      <c r="AB4038">
        <v>91.388646778870125</v>
      </c>
      <c r="AC4038">
        <v>0</v>
      </c>
      <c r="AD4038">
        <v>0</v>
      </c>
      <c r="AE4038">
        <v>188.0587113712005</v>
      </c>
    </row>
    <row r="4039" spans="1:31" x14ac:dyDescent="0.3">
      <c r="A4039">
        <v>2718063</v>
      </c>
      <c r="B4039">
        <v>1</v>
      </c>
      <c r="C4039" t="s">
        <v>80</v>
      </c>
      <c r="D4039" t="s">
        <v>107</v>
      </c>
      <c r="E4039" t="s">
        <v>200</v>
      </c>
      <c r="F4039" t="s">
        <v>8971</v>
      </c>
      <c r="G4039" t="s">
        <v>163</v>
      </c>
      <c r="H4039" t="s">
        <v>135</v>
      </c>
      <c r="I4039" t="s">
        <v>136</v>
      </c>
      <c r="J4039" t="s">
        <v>137</v>
      </c>
      <c r="K4039" t="s">
        <v>138</v>
      </c>
      <c r="L4039" t="s">
        <v>11452</v>
      </c>
      <c r="M4039" t="s">
        <v>11453</v>
      </c>
      <c r="N4039">
        <v>1.8802777770000001</v>
      </c>
      <c r="O4039">
        <v>0</v>
      </c>
      <c r="P4039">
        <v>117</v>
      </c>
      <c r="Q4039">
        <v>0</v>
      </c>
      <c r="R4039">
        <v>0</v>
      </c>
      <c r="S4039">
        <v>0</v>
      </c>
      <c r="T4039">
        <v>6</v>
      </c>
      <c r="U4039">
        <v>0</v>
      </c>
      <c r="V4039">
        <v>0</v>
      </c>
      <c r="W4039">
        <v>0</v>
      </c>
      <c r="X4039">
        <v>31.390750174355791</v>
      </c>
      <c r="Y4039">
        <v>0</v>
      </c>
      <c r="Z4039">
        <v>0</v>
      </c>
      <c r="AA4039">
        <v>0</v>
      </c>
      <c r="AB4039">
        <v>6.7794416590266051</v>
      </c>
      <c r="AC4039">
        <v>0</v>
      </c>
      <c r="AD4039">
        <v>0</v>
      </c>
      <c r="AE4039">
        <v>38.170191833382397</v>
      </c>
    </row>
    <row r="4040" spans="1:31" x14ac:dyDescent="0.3">
      <c r="A4040">
        <v>2718040</v>
      </c>
      <c r="B4040">
        <v>1</v>
      </c>
      <c r="C4040" t="s">
        <v>80</v>
      </c>
      <c r="D4040" t="s">
        <v>87</v>
      </c>
      <c r="E4040" t="s">
        <v>156</v>
      </c>
      <c r="F4040" t="s">
        <v>11454</v>
      </c>
      <c r="G4040" t="s">
        <v>185</v>
      </c>
      <c r="H4040" t="s">
        <v>153</v>
      </c>
      <c r="I4040" t="s">
        <v>136</v>
      </c>
      <c r="J4040" t="s">
        <v>137</v>
      </c>
      <c r="K4040" t="s">
        <v>138</v>
      </c>
      <c r="L4040" t="s">
        <v>11455</v>
      </c>
      <c r="M4040" t="s">
        <v>11456</v>
      </c>
      <c r="N4040">
        <v>4.1841666660000003</v>
      </c>
      <c r="O4040">
        <v>0</v>
      </c>
      <c r="P4040">
        <v>0</v>
      </c>
      <c r="Q4040">
        <v>0</v>
      </c>
      <c r="R4040">
        <v>0</v>
      </c>
      <c r="S4040">
        <v>1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6.0295604080841674</v>
      </c>
      <c r="AB4040">
        <v>0</v>
      </c>
      <c r="AC4040">
        <v>0</v>
      </c>
      <c r="AD4040">
        <v>0</v>
      </c>
      <c r="AE4040">
        <v>6.0295604080841674</v>
      </c>
    </row>
    <row r="4041" spans="1:31" x14ac:dyDescent="0.3">
      <c r="A4041">
        <v>2717911</v>
      </c>
      <c r="B4041">
        <v>1</v>
      </c>
      <c r="C4041" t="s">
        <v>80</v>
      </c>
      <c r="D4041" t="s">
        <v>106</v>
      </c>
      <c r="E4041" t="s">
        <v>156</v>
      </c>
      <c r="F4041" t="s">
        <v>11457</v>
      </c>
      <c r="G4041" t="s">
        <v>348</v>
      </c>
      <c r="H4041" t="s">
        <v>153</v>
      </c>
      <c r="I4041" t="s">
        <v>136</v>
      </c>
      <c r="J4041" t="s">
        <v>137</v>
      </c>
      <c r="K4041" t="s">
        <v>138</v>
      </c>
      <c r="L4041" t="s">
        <v>11458</v>
      </c>
      <c r="M4041" t="s">
        <v>11459</v>
      </c>
      <c r="N4041">
        <v>1.753333333</v>
      </c>
      <c r="O4041">
        <v>0</v>
      </c>
      <c r="P4041">
        <v>36</v>
      </c>
      <c r="Q4041">
        <v>0</v>
      </c>
      <c r="R4041">
        <v>13</v>
      </c>
      <c r="S4041">
        <v>0</v>
      </c>
      <c r="T4041">
        <v>13</v>
      </c>
      <c r="U4041">
        <v>0</v>
      </c>
      <c r="V4041">
        <v>0</v>
      </c>
      <c r="W4041">
        <v>0</v>
      </c>
      <c r="X4041">
        <v>12.746752817673766</v>
      </c>
      <c r="Y4041">
        <v>0</v>
      </c>
      <c r="Z4041">
        <v>10.4993731578357</v>
      </c>
      <c r="AA4041">
        <v>0</v>
      </c>
      <c r="AB4041">
        <v>18.425621533116161</v>
      </c>
      <c r="AC4041">
        <v>0</v>
      </c>
      <c r="AD4041">
        <v>0</v>
      </c>
      <c r="AE4041">
        <v>41.671747508625629</v>
      </c>
    </row>
    <row r="4042" spans="1:31" x14ac:dyDescent="0.3">
      <c r="A4042">
        <v>2718349</v>
      </c>
      <c r="B4042">
        <v>1</v>
      </c>
      <c r="C4042" t="s">
        <v>81</v>
      </c>
      <c r="D4042" t="s">
        <v>119</v>
      </c>
      <c r="E4042" t="s">
        <v>156</v>
      </c>
      <c r="F4042" t="s">
        <v>11460</v>
      </c>
      <c r="G4042" t="s">
        <v>185</v>
      </c>
      <c r="H4042" t="s">
        <v>153</v>
      </c>
      <c r="I4042" t="s">
        <v>136</v>
      </c>
      <c r="J4042" t="s">
        <v>137</v>
      </c>
      <c r="K4042" t="s">
        <v>138</v>
      </c>
      <c r="L4042" t="s">
        <v>11461</v>
      </c>
      <c r="M4042" t="s">
        <v>11118</v>
      </c>
      <c r="N4042">
        <v>1.5566666659999999</v>
      </c>
      <c r="O4042">
        <v>0</v>
      </c>
      <c r="P4042">
        <v>26</v>
      </c>
      <c r="Q4042">
        <v>0</v>
      </c>
      <c r="R4042">
        <v>24</v>
      </c>
      <c r="S4042">
        <v>5</v>
      </c>
      <c r="T4042">
        <v>1</v>
      </c>
      <c r="U4042">
        <v>1</v>
      </c>
      <c r="V4042">
        <v>0</v>
      </c>
      <c r="W4042">
        <v>0</v>
      </c>
      <c r="X4042">
        <v>10.588242647775958</v>
      </c>
      <c r="Y4042">
        <v>0</v>
      </c>
      <c r="Z4042">
        <v>76.272555443992388</v>
      </c>
      <c r="AA4042">
        <v>312.83976529312736</v>
      </c>
      <c r="AB4042">
        <v>0</v>
      </c>
      <c r="AC4042">
        <v>2.3324604939507552</v>
      </c>
      <c r="AD4042">
        <v>0</v>
      </c>
      <c r="AE4042">
        <v>402.03302387884645</v>
      </c>
    </row>
    <row r="4043" spans="1:31" x14ac:dyDescent="0.3">
      <c r="A4043">
        <v>2718435</v>
      </c>
      <c r="B4043">
        <v>1</v>
      </c>
      <c r="C4043" t="s">
        <v>80</v>
      </c>
      <c r="D4043" t="s">
        <v>94</v>
      </c>
      <c r="E4043" t="s">
        <v>161</v>
      </c>
      <c r="F4043" t="s">
        <v>2829</v>
      </c>
      <c r="G4043" t="s">
        <v>163</v>
      </c>
      <c r="H4043" t="s">
        <v>135</v>
      </c>
      <c r="I4043" t="s">
        <v>136</v>
      </c>
      <c r="J4043" t="s">
        <v>137</v>
      </c>
      <c r="K4043" t="s">
        <v>138</v>
      </c>
      <c r="L4043" t="s">
        <v>11462</v>
      </c>
      <c r="M4043" t="s">
        <v>11463</v>
      </c>
      <c r="N4043">
        <v>2.0686111110000001</v>
      </c>
      <c r="O4043">
        <v>0</v>
      </c>
      <c r="P4043">
        <v>49</v>
      </c>
      <c r="Q4043">
        <v>0</v>
      </c>
      <c r="R4043">
        <v>0</v>
      </c>
      <c r="S4043">
        <v>0</v>
      </c>
      <c r="T4043">
        <v>1</v>
      </c>
      <c r="U4043">
        <v>0</v>
      </c>
      <c r="V4043">
        <v>0</v>
      </c>
      <c r="W4043">
        <v>0</v>
      </c>
      <c r="X4043">
        <v>4.0875423549171348</v>
      </c>
      <c r="Y4043">
        <v>0</v>
      </c>
      <c r="Z4043">
        <v>0</v>
      </c>
      <c r="AA4043">
        <v>0</v>
      </c>
      <c r="AB4043">
        <v>8.8633219412325003E-3</v>
      </c>
      <c r="AC4043">
        <v>0</v>
      </c>
      <c r="AD4043">
        <v>0</v>
      </c>
      <c r="AE4043">
        <v>4.0964056768583674</v>
      </c>
    </row>
    <row r="4044" spans="1:31" x14ac:dyDescent="0.3">
      <c r="A4044">
        <v>2718289</v>
      </c>
      <c r="B4044">
        <v>1</v>
      </c>
      <c r="C4044" t="s">
        <v>81</v>
      </c>
      <c r="D4044" t="s">
        <v>120</v>
      </c>
      <c r="E4044" t="s">
        <v>145</v>
      </c>
      <c r="F4044" t="s">
        <v>11464</v>
      </c>
      <c r="G4044" t="s">
        <v>147</v>
      </c>
      <c r="H4044" t="s">
        <v>135</v>
      </c>
      <c r="I4044" t="s">
        <v>136</v>
      </c>
      <c r="J4044" t="s">
        <v>137</v>
      </c>
      <c r="K4044" t="s">
        <v>138</v>
      </c>
      <c r="L4044" t="s">
        <v>11465</v>
      </c>
      <c r="M4044" t="s">
        <v>11466</v>
      </c>
      <c r="N4044">
        <v>2.2574999999999998</v>
      </c>
      <c r="O4044">
        <v>0</v>
      </c>
      <c r="P4044">
        <v>1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</row>
    <row r="4045" spans="1:31" x14ac:dyDescent="0.3">
      <c r="A4045">
        <v>2718395</v>
      </c>
      <c r="B4045">
        <v>1</v>
      </c>
      <c r="C4045" t="s">
        <v>81</v>
      </c>
      <c r="D4045" t="s">
        <v>119</v>
      </c>
      <c r="E4045" t="s">
        <v>156</v>
      </c>
      <c r="F4045" t="s">
        <v>11467</v>
      </c>
      <c r="G4045" t="s">
        <v>185</v>
      </c>
      <c r="H4045" t="s">
        <v>153</v>
      </c>
      <c r="I4045" t="s">
        <v>136</v>
      </c>
      <c r="J4045" t="s">
        <v>137</v>
      </c>
      <c r="K4045" t="s">
        <v>138</v>
      </c>
      <c r="L4045" t="s">
        <v>11468</v>
      </c>
      <c r="M4045" t="s">
        <v>11469</v>
      </c>
      <c r="N4045">
        <v>3.4513888879999999</v>
      </c>
      <c r="O4045">
        <v>0</v>
      </c>
      <c r="P4045">
        <v>0</v>
      </c>
      <c r="Q4045">
        <v>7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12.766073819303067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12.766073819303067</v>
      </c>
    </row>
    <row r="4046" spans="1:31" x14ac:dyDescent="0.3">
      <c r="A4046">
        <v>2717977</v>
      </c>
      <c r="B4046">
        <v>1</v>
      </c>
      <c r="C4046" t="s">
        <v>81</v>
      </c>
      <c r="D4046" t="s">
        <v>117</v>
      </c>
      <c r="E4046" t="s">
        <v>145</v>
      </c>
      <c r="F4046" t="s">
        <v>11470</v>
      </c>
      <c r="G4046" t="s">
        <v>230</v>
      </c>
      <c r="H4046" t="s">
        <v>135</v>
      </c>
      <c r="I4046" t="s">
        <v>136</v>
      </c>
      <c r="J4046" t="s">
        <v>137</v>
      </c>
      <c r="K4046" t="s">
        <v>138</v>
      </c>
      <c r="L4046" t="s">
        <v>11471</v>
      </c>
      <c r="M4046" t="s">
        <v>11472</v>
      </c>
      <c r="N4046">
        <v>3.866944444</v>
      </c>
      <c r="O4046">
        <v>0</v>
      </c>
      <c r="P4046">
        <v>1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</row>
    <row r="4047" spans="1:31" x14ac:dyDescent="0.3">
      <c r="A4047">
        <v>2718120</v>
      </c>
      <c r="B4047">
        <v>1</v>
      </c>
      <c r="C4047" t="s">
        <v>80</v>
      </c>
      <c r="D4047" t="s">
        <v>109</v>
      </c>
      <c r="E4047" t="s">
        <v>161</v>
      </c>
      <c r="F4047" t="s">
        <v>11473</v>
      </c>
      <c r="G4047" t="s">
        <v>163</v>
      </c>
      <c r="H4047" t="s">
        <v>135</v>
      </c>
      <c r="I4047" t="s">
        <v>136</v>
      </c>
      <c r="J4047" t="s">
        <v>137</v>
      </c>
      <c r="K4047" t="s">
        <v>138</v>
      </c>
      <c r="L4047" t="s">
        <v>11474</v>
      </c>
      <c r="M4047" t="s">
        <v>11475</v>
      </c>
      <c r="N4047">
        <v>1.8161111109999999</v>
      </c>
      <c r="O4047">
        <v>0</v>
      </c>
      <c r="P4047">
        <v>1</v>
      </c>
      <c r="Q4047">
        <v>0</v>
      </c>
      <c r="R4047">
        <v>8</v>
      </c>
      <c r="S4047">
        <v>0</v>
      </c>
      <c r="T4047">
        <v>2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</row>
    <row r="4048" spans="1:31" x14ac:dyDescent="0.3">
      <c r="A4048">
        <v>2717834</v>
      </c>
      <c r="B4048">
        <v>1</v>
      </c>
      <c r="C4048" t="s">
        <v>80</v>
      </c>
      <c r="D4048" t="s">
        <v>101</v>
      </c>
      <c r="E4048" t="s">
        <v>161</v>
      </c>
      <c r="F4048" t="s">
        <v>11476</v>
      </c>
      <c r="G4048" t="s">
        <v>170</v>
      </c>
      <c r="H4048" t="s">
        <v>135</v>
      </c>
      <c r="I4048" t="s">
        <v>136</v>
      </c>
      <c r="J4048" t="s">
        <v>137</v>
      </c>
      <c r="K4048" t="s">
        <v>138</v>
      </c>
      <c r="L4048" t="s">
        <v>11477</v>
      </c>
      <c r="M4048" t="s">
        <v>11478</v>
      </c>
      <c r="N4048">
        <v>1.1399999999999999</v>
      </c>
      <c r="O4048">
        <v>0</v>
      </c>
      <c r="P4048">
        <v>134</v>
      </c>
      <c r="Q4048">
        <v>0</v>
      </c>
      <c r="R4048">
        <v>0</v>
      </c>
      <c r="S4048">
        <v>0</v>
      </c>
      <c r="T4048">
        <v>6</v>
      </c>
      <c r="U4048">
        <v>0</v>
      </c>
      <c r="V4048">
        <v>0</v>
      </c>
      <c r="W4048">
        <v>0</v>
      </c>
      <c r="X4048">
        <v>19.60349155540468</v>
      </c>
      <c r="Y4048">
        <v>0</v>
      </c>
      <c r="Z4048">
        <v>0</v>
      </c>
      <c r="AA4048">
        <v>0</v>
      </c>
      <c r="AB4048">
        <v>15.083146054647289</v>
      </c>
      <c r="AC4048">
        <v>0</v>
      </c>
      <c r="AD4048">
        <v>0</v>
      </c>
      <c r="AE4048">
        <v>34.686637610051967</v>
      </c>
    </row>
    <row r="4049" spans="1:31" x14ac:dyDescent="0.3">
      <c r="A4049">
        <v>2718306</v>
      </c>
      <c r="B4049">
        <v>1</v>
      </c>
      <c r="C4049" t="s">
        <v>81</v>
      </c>
      <c r="D4049" t="s">
        <v>121</v>
      </c>
      <c r="E4049" t="s">
        <v>213</v>
      </c>
      <c r="F4049" t="s">
        <v>9069</v>
      </c>
      <c r="G4049" t="s">
        <v>152</v>
      </c>
      <c r="H4049" t="s">
        <v>153</v>
      </c>
      <c r="I4049" t="s">
        <v>136</v>
      </c>
      <c r="J4049" t="s">
        <v>137</v>
      </c>
      <c r="K4049" t="s">
        <v>138</v>
      </c>
      <c r="L4049" t="s">
        <v>11479</v>
      </c>
      <c r="M4049" t="s">
        <v>11480</v>
      </c>
      <c r="N4049">
        <v>0.74833333300000004</v>
      </c>
      <c r="O4049">
        <v>3</v>
      </c>
      <c r="P4049">
        <v>293</v>
      </c>
      <c r="Q4049">
        <v>4</v>
      </c>
      <c r="R4049">
        <v>37</v>
      </c>
      <c r="S4049">
        <v>3</v>
      </c>
      <c r="T4049">
        <v>15</v>
      </c>
      <c r="U4049">
        <v>0</v>
      </c>
      <c r="V4049">
        <v>0</v>
      </c>
      <c r="W4049">
        <v>7.9022668900041619</v>
      </c>
      <c r="X4049">
        <v>27.537510455926004</v>
      </c>
      <c r="Y4049">
        <v>17.050179046237872</v>
      </c>
      <c r="Z4049">
        <v>3.0461557409233411</v>
      </c>
      <c r="AA4049">
        <v>22.138174172660825</v>
      </c>
      <c r="AB4049">
        <v>7.4988672079148158</v>
      </c>
      <c r="AC4049">
        <v>0</v>
      </c>
      <c r="AD4049">
        <v>0</v>
      </c>
      <c r="AE4049">
        <v>85.173153513667017</v>
      </c>
    </row>
    <row r="4050" spans="1:31" x14ac:dyDescent="0.3">
      <c r="A4050">
        <v>2718140</v>
      </c>
      <c r="B4050">
        <v>1</v>
      </c>
      <c r="C4050" t="s">
        <v>80</v>
      </c>
      <c r="D4050" t="s">
        <v>105</v>
      </c>
      <c r="E4050" t="s">
        <v>161</v>
      </c>
      <c r="F4050" t="s">
        <v>11481</v>
      </c>
      <c r="G4050" t="s">
        <v>409</v>
      </c>
      <c r="H4050" t="s">
        <v>135</v>
      </c>
      <c r="I4050" t="s">
        <v>136</v>
      </c>
      <c r="J4050" t="s">
        <v>137</v>
      </c>
      <c r="K4050" t="s">
        <v>138</v>
      </c>
      <c r="L4050" t="s">
        <v>11482</v>
      </c>
      <c r="M4050" t="s">
        <v>11483</v>
      </c>
      <c r="N4050">
        <v>6.2530555550000004</v>
      </c>
      <c r="O4050">
        <v>0</v>
      </c>
      <c r="P4050">
        <v>215</v>
      </c>
      <c r="Q4050">
        <v>0</v>
      </c>
      <c r="R4050">
        <v>0</v>
      </c>
      <c r="S4050">
        <v>0</v>
      </c>
      <c r="T4050">
        <v>11</v>
      </c>
      <c r="U4050">
        <v>0</v>
      </c>
      <c r="V4050">
        <v>0</v>
      </c>
      <c r="W4050">
        <v>0</v>
      </c>
      <c r="X4050">
        <v>320.55315017763212</v>
      </c>
      <c r="Y4050">
        <v>0</v>
      </c>
      <c r="Z4050">
        <v>0</v>
      </c>
      <c r="AA4050">
        <v>0</v>
      </c>
      <c r="AB4050">
        <v>57.699618900454439</v>
      </c>
      <c r="AC4050">
        <v>0</v>
      </c>
      <c r="AD4050">
        <v>0</v>
      </c>
      <c r="AE4050">
        <v>378.25276907808654</v>
      </c>
    </row>
    <row r="4051" spans="1:31" x14ac:dyDescent="0.3">
      <c r="A4051">
        <v>2718432</v>
      </c>
      <c r="B4051">
        <v>1</v>
      </c>
      <c r="C4051" t="s">
        <v>80</v>
      </c>
      <c r="D4051" t="s">
        <v>101</v>
      </c>
      <c r="E4051" t="s">
        <v>161</v>
      </c>
      <c r="F4051" t="s">
        <v>11484</v>
      </c>
      <c r="G4051" t="s">
        <v>170</v>
      </c>
      <c r="H4051" t="s">
        <v>135</v>
      </c>
      <c r="I4051" t="s">
        <v>136</v>
      </c>
      <c r="J4051" t="s">
        <v>137</v>
      </c>
      <c r="K4051" t="s">
        <v>138</v>
      </c>
      <c r="L4051" t="s">
        <v>11485</v>
      </c>
      <c r="M4051" t="s">
        <v>11486</v>
      </c>
      <c r="N4051">
        <v>0.94222222200000005</v>
      </c>
      <c r="O4051">
        <v>0</v>
      </c>
      <c r="P4051">
        <v>72</v>
      </c>
      <c r="Q4051">
        <v>0</v>
      </c>
      <c r="R4051">
        <v>0</v>
      </c>
      <c r="S4051">
        <v>0</v>
      </c>
      <c r="T4051">
        <v>1</v>
      </c>
      <c r="U4051">
        <v>0</v>
      </c>
      <c r="V4051">
        <v>0</v>
      </c>
      <c r="W4051">
        <v>0</v>
      </c>
      <c r="X4051">
        <v>15.518414702119127</v>
      </c>
      <c r="Y4051">
        <v>0</v>
      </c>
      <c r="Z4051">
        <v>0</v>
      </c>
      <c r="AA4051">
        <v>0</v>
      </c>
      <c r="AB4051">
        <v>1.1764380550608331</v>
      </c>
      <c r="AC4051">
        <v>0</v>
      </c>
      <c r="AD4051">
        <v>0</v>
      </c>
      <c r="AE4051">
        <v>16.694852757179959</v>
      </c>
    </row>
    <row r="4052" spans="1:31" x14ac:dyDescent="0.3">
      <c r="A4052">
        <v>2718126</v>
      </c>
      <c r="B4052">
        <v>1</v>
      </c>
      <c r="C4052" t="s">
        <v>80</v>
      </c>
      <c r="D4052" t="s">
        <v>105</v>
      </c>
      <c r="E4052" t="s">
        <v>145</v>
      </c>
      <c r="F4052" t="s">
        <v>11487</v>
      </c>
      <c r="G4052" t="s">
        <v>158</v>
      </c>
      <c r="H4052" t="s">
        <v>135</v>
      </c>
      <c r="I4052" t="s">
        <v>136</v>
      </c>
      <c r="J4052" t="s">
        <v>137</v>
      </c>
      <c r="K4052" t="s">
        <v>138</v>
      </c>
      <c r="L4052" t="s">
        <v>11488</v>
      </c>
      <c r="M4052" t="s">
        <v>11489</v>
      </c>
      <c r="N4052">
        <v>5.2149999999999999</v>
      </c>
      <c r="O4052">
        <v>0</v>
      </c>
      <c r="P4052">
        <v>2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3.2580275877655605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3.2580275877655605</v>
      </c>
    </row>
    <row r="4053" spans="1:31" x14ac:dyDescent="0.3">
      <c r="A4053">
        <v>2718503</v>
      </c>
      <c r="B4053">
        <v>2</v>
      </c>
      <c r="C4053" t="s">
        <v>80</v>
      </c>
      <c r="D4053" t="s">
        <v>84</v>
      </c>
      <c r="E4053" t="s">
        <v>156</v>
      </c>
      <c r="F4053" t="s">
        <v>11490</v>
      </c>
      <c r="G4053" t="s">
        <v>152</v>
      </c>
      <c r="H4053" t="s">
        <v>153</v>
      </c>
      <c r="I4053" t="s">
        <v>136</v>
      </c>
      <c r="J4053" t="s">
        <v>137</v>
      </c>
      <c r="K4053" t="s">
        <v>138</v>
      </c>
      <c r="L4053" t="s">
        <v>11318</v>
      </c>
      <c r="M4053" t="s">
        <v>11491</v>
      </c>
      <c r="N4053">
        <v>0.39277777699999999</v>
      </c>
      <c r="O4053">
        <v>0</v>
      </c>
      <c r="P4053">
        <v>7358</v>
      </c>
      <c r="Q4053">
        <v>0</v>
      </c>
      <c r="R4053">
        <v>0</v>
      </c>
      <c r="S4053">
        <v>0</v>
      </c>
      <c r="T4053">
        <v>622</v>
      </c>
      <c r="U4053">
        <v>0</v>
      </c>
      <c r="V4053">
        <v>1</v>
      </c>
      <c r="W4053">
        <v>0</v>
      </c>
      <c r="X4053">
        <v>582.52115616701997</v>
      </c>
      <c r="Y4053">
        <v>0</v>
      </c>
      <c r="Z4053">
        <v>0</v>
      </c>
      <c r="AA4053">
        <v>0</v>
      </c>
      <c r="AB4053">
        <v>203.70558689277445</v>
      </c>
      <c r="AC4053">
        <v>0</v>
      </c>
      <c r="AD4053">
        <v>1.9198327882003752</v>
      </c>
      <c r="AE4053">
        <v>788.14657584799477</v>
      </c>
    </row>
    <row r="4054" spans="1:31" x14ac:dyDescent="0.3">
      <c r="A4054">
        <v>2717828</v>
      </c>
      <c r="B4054">
        <v>1</v>
      </c>
      <c r="C4054" t="s">
        <v>80</v>
      </c>
      <c r="D4054" t="s">
        <v>104</v>
      </c>
      <c r="E4054" t="s">
        <v>145</v>
      </c>
      <c r="F4054" t="s">
        <v>11492</v>
      </c>
      <c r="G4054" t="s">
        <v>230</v>
      </c>
      <c r="H4054" t="s">
        <v>135</v>
      </c>
      <c r="I4054" t="s">
        <v>136</v>
      </c>
      <c r="J4054" t="s">
        <v>137</v>
      </c>
      <c r="K4054" t="s">
        <v>138</v>
      </c>
      <c r="L4054" t="s">
        <v>11493</v>
      </c>
      <c r="M4054" t="s">
        <v>11494</v>
      </c>
      <c r="N4054">
        <v>3.5291666660000001</v>
      </c>
      <c r="O4054">
        <v>0</v>
      </c>
      <c r="P4054">
        <v>1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0.94286640374871977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0.94286640374871977</v>
      </c>
    </row>
    <row r="4055" spans="1:31" x14ac:dyDescent="0.3">
      <c r="A4055">
        <v>2718083</v>
      </c>
      <c r="B4055">
        <v>1</v>
      </c>
      <c r="C4055" t="s">
        <v>80</v>
      </c>
      <c r="D4055" t="s">
        <v>106</v>
      </c>
      <c r="E4055" t="s">
        <v>156</v>
      </c>
      <c r="F4055" t="s">
        <v>11495</v>
      </c>
      <c r="G4055" t="s">
        <v>185</v>
      </c>
      <c r="H4055" t="s">
        <v>153</v>
      </c>
      <c r="I4055" t="s">
        <v>136</v>
      </c>
      <c r="J4055" t="s">
        <v>137</v>
      </c>
      <c r="K4055" t="s">
        <v>138</v>
      </c>
      <c r="L4055" t="s">
        <v>11496</v>
      </c>
      <c r="M4055" t="s">
        <v>11497</v>
      </c>
      <c r="N4055">
        <v>1.9511111109999999</v>
      </c>
      <c r="O4055">
        <v>0</v>
      </c>
      <c r="P4055">
        <v>38</v>
      </c>
      <c r="Q4055">
        <v>4</v>
      </c>
      <c r="R4055">
        <v>13</v>
      </c>
      <c r="S4055">
        <v>0</v>
      </c>
      <c r="T4055">
        <v>17</v>
      </c>
      <c r="U4055">
        <v>0</v>
      </c>
      <c r="V4055">
        <v>0</v>
      </c>
      <c r="W4055">
        <v>0</v>
      </c>
      <c r="X4055">
        <v>14.348327507458645</v>
      </c>
      <c r="Y4055">
        <v>18.092404735324159</v>
      </c>
      <c r="Z4055">
        <v>11.875968707182679</v>
      </c>
      <c r="AA4055">
        <v>0</v>
      </c>
      <c r="AB4055">
        <v>28.467250456266303</v>
      </c>
      <c r="AC4055">
        <v>0</v>
      </c>
      <c r="AD4055">
        <v>0</v>
      </c>
      <c r="AE4055">
        <v>72.783951406231779</v>
      </c>
    </row>
    <row r="4056" spans="1:31" x14ac:dyDescent="0.3">
      <c r="A4056">
        <v>2717891</v>
      </c>
      <c r="B4056">
        <v>1</v>
      </c>
      <c r="C4056" t="s">
        <v>80</v>
      </c>
      <c r="D4056" t="s">
        <v>102</v>
      </c>
      <c r="E4056" t="s">
        <v>161</v>
      </c>
      <c r="F4056" t="s">
        <v>10705</v>
      </c>
      <c r="G4056" t="s">
        <v>209</v>
      </c>
      <c r="H4056" t="s">
        <v>135</v>
      </c>
      <c r="I4056" t="s">
        <v>136</v>
      </c>
      <c r="J4056" t="s">
        <v>137</v>
      </c>
      <c r="K4056" t="s">
        <v>210</v>
      </c>
      <c r="L4056" t="s">
        <v>11498</v>
      </c>
      <c r="M4056" t="s">
        <v>11499</v>
      </c>
      <c r="N4056">
        <v>6.2858333330000002</v>
      </c>
      <c r="O4056">
        <v>0</v>
      </c>
      <c r="P4056">
        <v>18</v>
      </c>
      <c r="Q4056">
        <v>0</v>
      </c>
      <c r="R4056">
        <v>4</v>
      </c>
      <c r="S4056">
        <v>0</v>
      </c>
      <c r="T4056">
        <v>4</v>
      </c>
      <c r="U4056">
        <v>0</v>
      </c>
      <c r="V4056">
        <v>0</v>
      </c>
      <c r="W4056">
        <v>0</v>
      </c>
      <c r="X4056">
        <v>19.380140053478886</v>
      </c>
      <c r="Y4056">
        <v>0</v>
      </c>
      <c r="Z4056">
        <v>8.4352942096451713</v>
      </c>
      <c r="AA4056">
        <v>0</v>
      </c>
      <c r="AB4056">
        <v>20.011075107649194</v>
      </c>
      <c r="AC4056">
        <v>0</v>
      </c>
      <c r="AD4056">
        <v>0</v>
      </c>
      <c r="AE4056">
        <v>47.826509370773252</v>
      </c>
    </row>
    <row r="4057" spans="1:31" x14ac:dyDescent="0.3">
      <c r="A4057">
        <v>2717937</v>
      </c>
      <c r="B4057">
        <v>1</v>
      </c>
      <c r="C4057" t="s">
        <v>80</v>
      </c>
      <c r="D4057" t="s">
        <v>106</v>
      </c>
      <c r="E4057" t="s">
        <v>132</v>
      </c>
      <c r="F4057" t="s">
        <v>10380</v>
      </c>
      <c r="G4057" t="s">
        <v>170</v>
      </c>
      <c r="H4057" t="s">
        <v>135</v>
      </c>
      <c r="I4057" t="s">
        <v>136</v>
      </c>
      <c r="J4057" t="s">
        <v>137</v>
      </c>
      <c r="K4057" t="s">
        <v>138</v>
      </c>
      <c r="L4057" t="s">
        <v>11500</v>
      </c>
      <c r="M4057" t="s">
        <v>11501</v>
      </c>
      <c r="N4057">
        <v>0.73333333300000003</v>
      </c>
      <c r="O4057">
        <v>0</v>
      </c>
      <c r="P4057">
        <v>50</v>
      </c>
      <c r="Q4057">
        <v>0</v>
      </c>
      <c r="R4057">
        <v>4</v>
      </c>
      <c r="S4057">
        <v>0</v>
      </c>
      <c r="T4057">
        <v>7</v>
      </c>
      <c r="U4057">
        <v>0</v>
      </c>
      <c r="V4057">
        <v>0</v>
      </c>
      <c r="W4057">
        <v>0</v>
      </c>
      <c r="X4057">
        <v>6.0364923760996723</v>
      </c>
      <c r="Y4057">
        <v>0</v>
      </c>
      <c r="Z4057">
        <v>1.1312356597475899</v>
      </c>
      <c r="AA4057">
        <v>0</v>
      </c>
      <c r="AB4057">
        <v>12.506141165068174</v>
      </c>
      <c r="AC4057">
        <v>0</v>
      </c>
      <c r="AD4057">
        <v>0</v>
      </c>
      <c r="AE4057">
        <v>19.673869200915437</v>
      </c>
    </row>
    <row r="4058" spans="1:31" x14ac:dyDescent="0.3">
      <c r="A4058">
        <v>2718160</v>
      </c>
      <c r="B4058">
        <v>1</v>
      </c>
      <c r="C4058" t="s">
        <v>80</v>
      </c>
      <c r="D4058" t="s">
        <v>95</v>
      </c>
      <c r="E4058" t="s">
        <v>161</v>
      </c>
      <c r="F4058" t="s">
        <v>11502</v>
      </c>
      <c r="G4058" t="s">
        <v>170</v>
      </c>
      <c r="H4058" t="s">
        <v>135</v>
      </c>
      <c r="I4058" t="s">
        <v>136</v>
      </c>
      <c r="J4058" t="s">
        <v>137</v>
      </c>
      <c r="K4058" t="s">
        <v>138</v>
      </c>
      <c r="L4058" t="s">
        <v>11503</v>
      </c>
      <c r="M4058" t="s">
        <v>11504</v>
      </c>
      <c r="N4058">
        <v>1.2136111110000001</v>
      </c>
      <c r="O4058">
        <v>0</v>
      </c>
      <c r="P4058">
        <v>43</v>
      </c>
      <c r="Q4058">
        <v>0</v>
      </c>
      <c r="R4058">
        <v>0</v>
      </c>
      <c r="S4058">
        <v>0</v>
      </c>
      <c r="T4058">
        <v>3</v>
      </c>
      <c r="U4058">
        <v>0</v>
      </c>
      <c r="V4058">
        <v>0</v>
      </c>
      <c r="W4058">
        <v>0</v>
      </c>
      <c r="X4058">
        <v>8.4164080534590067</v>
      </c>
      <c r="Y4058">
        <v>0</v>
      </c>
      <c r="Z4058">
        <v>0</v>
      </c>
      <c r="AA4058">
        <v>0</v>
      </c>
      <c r="AB4058">
        <v>3.0158768580649502</v>
      </c>
      <c r="AC4058">
        <v>0</v>
      </c>
      <c r="AD4058">
        <v>0</v>
      </c>
      <c r="AE4058">
        <v>11.432284911523958</v>
      </c>
    </row>
    <row r="4059" spans="1:31" x14ac:dyDescent="0.3">
      <c r="A4059">
        <v>2718037</v>
      </c>
      <c r="B4059">
        <v>1</v>
      </c>
      <c r="C4059" t="s">
        <v>81</v>
      </c>
      <c r="D4059" t="s">
        <v>123</v>
      </c>
      <c r="E4059" t="s">
        <v>161</v>
      </c>
      <c r="F4059" t="s">
        <v>11505</v>
      </c>
      <c r="G4059" t="s">
        <v>163</v>
      </c>
      <c r="H4059" t="s">
        <v>135</v>
      </c>
      <c r="I4059" t="s">
        <v>136</v>
      </c>
      <c r="J4059" t="s">
        <v>137</v>
      </c>
      <c r="K4059" t="s">
        <v>138</v>
      </c>
      <c r="L4059" t="s">
        <v>11506</v>
      </c>
      <c r="M4059" t="s">
        <v>11507</v>
      </c>
      <c r="N4059">
        <v>2.0038888880000001</v>
      </c>
      <c r="O4059">
        <v>0</v>
      </c>
      <c r="P4059">
        <v>21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3.8970247019854494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3.8970247019854494</v>
      </c>
    </row>
    <row r="4060" spans="1:31" x14ac:dyDescent="0.3">
      <c r="A4060">
        <v>2718292</v>
      </c>
      <c r="B4060">
        <v>1</v>
      </c>
      <c r="C4060" t="s">
        <v>81</v>
      </c>
      <c r="D4060" t="s">
        <v>119</v>
      </c>
      <c r="E4060" t="s">
        <v>200</v>
      </c>
      <c r="F4060" t="s">
        <v>11508</v>
      </c>
      <c r="G4060" t="s">
        <v>170</v>
      </c>
      <c r="H4060" t="s">
        <v>135</v>
      </c>
      <c r="I4060" t="s">
        <v>136</v>
      </c>
      <c r="J4060" t="s">
        <v>137</v>
      </c>
      <c r="K4060" t="s">
        <v>138</v>
      </c>
      <c r="L4060" t="s">
        <v>11509</v>
      </c>
      <c r="M4060" t="s">
        <v>11510</v>
      </c>
      <c r="N4060">
        <v>0.58583333299999996</v>
      </c>
      <c r="O4060">
        <v>0</v>
      </c>
      <c r="P4060">
        <v>17</v>
      </c>
      <c r="Q4060">
        <v>0</v>
      </c>
      <c r="R4060">
        <v>0</v>
      </c>
      <c r="S4060">
        <v>0</v>
      </c>
      <c r="T4060">
        <v>2</v>
      </c>
      <c r="U4060">
        <v>0</v>
      </c>
      <c r="V4060">
        <v>0</v>
      </c>
      <c r="W4060">
        <v>0</v>
      </c>
      <c r="X4060">
        <v>2.5571108860168574</v>
      </c>
      <c r="Y4060">
        <v>0</v>
      </c>
      <c r="Z4060">
        <v>0</v>
      </c>
      <c r="AA4060">
        <v>0</v>
      </c>
      <c r="AB4060">
        <v>0.96865793422255009</v>
      </c>
      <c r="AC4060">
        <v>0</v>
      </c>
      <c r="AD4060">
        <v>0</v>
      </c>
      <c r="AE4060">
        <v>3.5257688202394073</v>
      </c>
    </row>
    <row r="4061" spans="1:31" x14ac:dyDescent="0.3">
      <c r="A4061">
        <v>2717897</v>
      </c>
      <c r="B4061">
        <v>1</v>
      </c>
      <c r="C4061" t="s">
        <v>80</v>
      </c>
      <c r="D4061" t="s">
        <v>103</v>
      </c>
      <c r="E4061" t="s">
        <v>213</v>
      </c>
      <c r="F4061" t="s">
        <v>5492</v>
      </c>
      <c r="G4061" t="s">
        <v>152</v>
      </c>
      <c r="H4061" t="s">
        <v>153</v>
      </c>
      <c r="I4061" t="s">
        <v>136</v>
      </c>
      <c r="J4061" t="s">
        <v>137</v>
      </c>
      <c r="K4061" t="s">
        <v>138</v>
      </c>
      <c r="L4061" t="s">
        <v>11511</v>
      </c>
      <c r="M4061" t="s">
        <v>11512</v>
      </c>
      <c r="N4061">
        <v>0.836388888</v>
      </c>
      <c r="O4061">
        <v>24</v>
      </c>
      <c r="P4061">
        <v>2712</v>
      </c>
      <c r="Q4061">
        <v>34</v>
      </c>
      <c r="R4061">
        <v>214</v>
      </c>
      <c r="S4061">
        <v>66</v>
      </c>
      <c r="T4061">
        <v>814</v>
      </c>
      <c r="U4061">
        <v>5</v>
      </c>
      <c r="V4061">
        <v>1</v>
      </c>
      <c r="W4061">
        <v>11.995023479611811</v>
      </c>
      <c r="X4061">
        <v>344.56205965629152</v>
      </c>
      <c r="Y4061">
        <v>105.22512604770479</v>
      </c>
      <c r="Z4061">
        <v>44.869577858131365</v>
      </c>
      <c r="AA4061">
        <v>361.78190777543688</v>
      </c>
      <c r="AB4061">
        <v>315.62846520844141</v>
      </c>
      <c r="AC4061">
        <v>422.39411446973702</v>
      </c>
      <c r="AD4061">
        <v>38.049403389742949</v>
      </c>
      <c r="AE4061">
        <v>1644.5056778850976</v>
      </c>
    </row>
    <row r="4062" spans="1:31" x14ac:dyDescent="0.3">
      <c r="A4062">
        <v>2718146</v>
      </c>
      <c r="B4062">
        <v>1</v>
      </c>
      <c r="C4062" t="s">
        <v>80</v>
      </c>
      <c r="D4062" t="s">
        <v>82</v>
      </c>
      <c r="E4062" t="s">
        <v>145</v>
      </c>
      <c r="F4062" t="s">
        <v>11513</v>
      </c>
      <c r="G4062" t="s">
        <v>230</v>
      </c>
      <c r="H4062" t="s">
        <v>135</v>
      </c>
      <c r="I4062" t="s">
        <v>136</v>
      </c>
      <c r="J4062" t="s">
        <v>137</v>
      </c>
      <c r="K4062" t="s">
        <v>138</v>
      </c>
      <c r="L4062" t="s">
        <v>11514</v>
      </c>
      <c r="M4062" t="s">
        <v>11515</v>
      </c>
      <c r="N4062">
        <v>1.098055555</v>
      </c>
      <c r="O4062">
        <v>0</v>
      </c>
      <c r="P4062">
        <v>1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0.33570152097172168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0.33570152097172168</v>
      </c>
    </row>
    <row r="4063" spans="1:31" x14ac:dyDescent="0.3">
      <c r="A4063">
        <v>2717997</v>
      </c>
      <c r="B4063">
        <v>1</v>
      </c>
      <c r="C4063" t="s">
        <v>81</v>
      </c>
      <c r="D4063" t="s">
        <v>119</v>
      </c>
      <c r="E4063" t="s">
        <v>156</v>
      </c>
      <c r="F4063" t="s">
        <v>10360</v>
      </c>
      <c r="G4063" t="s">
        <v>152</v>
      </c>
      <c r="H4063" t="s">
        <v>153</v>
      </c>
      <c r="I4063" t="s">
        <v>136</v>
      </c>
      <c r="J4063" t="s">
        <v>137</v>
      </c>
      <c r="K4063" t="s">
        <v>138</v>
      </c>
      <c r="L4063" t="s">
        <v>11516</v>
      </c>
      <c r="M4063" t="s">
        <v>11517</v>
      </c>
      <c r="N4063">
        <v>1.2397222219999999</v>
      </c>
      <c r="O4063">
        <v>0</v>
      </c>
      <c r="P4063">
        <v>0</v>
      </c>
      <c r="Q4063">
        <v>0</v>
      </c>
      <c r="R4063">
        <v>0</v>
      </c>
      <c r="S4063">
        <v>4</v>
      </c>
      <c r="T4063">
        <v>116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230.97245476583899</v>
      </c>
      <c r="AB4063">
        <v>43.448273844727638</v>
      </c>
      <c r="AC4063">
        <v>0</v>
      </c>
      <c r="AD4063">
        <v>0</v>
      </c>
      <c r="AE4063">
        <v>274.42072861056664</v>
      </c>
    </row>
    <row r="4064" spans="1:31" x14ac:dyDescent="0.3">
      <c r="A4064">
        <v>2718100</v>
      </c>
      <c r="B4064">
        <v>1</v>
      </c>
      <c r="C4064" t="s">
        <v>81</v>
      </c>
      <c r="D4064" t="s">
        <v>128</v>
      </c>
      <c r="E4064" t="s">
        <v>150</v>
      </c>
      <c r="F4064" t="s">
        <v>11518</v>
      </c>
      <c r="G4064" t="s">
        <v>152</v>
      </c>
      <c r="H4064" t="s">
        <v>153</v>
      </c>
      <c r="I4064" t="s">
        <v>136</v>
      </c>
      <c r="J4064" t="s">
        <v>137</v>
      </c>
      <c r="K4064" t="s">
        <v>138</v>
      </c>
      <c r="L4064" t="s">
        <v>11519</v>
      </c>
      <c r="M4064" t="s">
        <v>11520</v>
      </c>
      <c r="N4064">
        <v>0.63611111099999995</v>
      </c>
      <c r="O4064">
        <v>0</v>
      </c>
      <c r="P4064">
        <v>0</v>
      </c>
      <c r="Q4064">
        <v>0</v>
      </c>
      <c r="R4064">
        <v>0</v>
      </c>
      <c r="S4064">
        <v>3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2.7146203387250001</v>
      </c>
      <c r="AB4064">
        <v>0</v>
      </c>
      <c r="AC4064">
        <v>0</v>
      </c>
      <c r="AD4064">
        <v>0</v>
      </c>
      <c r="AE4064">
        <v>2.7146203387250001</v>
      </c>
    </row>
    <row r="4065" spans="1:31" x14ac:dyDescent="0.3">
      <c r="A4065">
        <v>2718143</v>
      </c>
      <c r="B4065">
        <v>1</v>
      </c>
      <c r="C4065" t="s">
        <v>80</v>
      </c>
      <c r="D4065" t="s">
        <v>96</v>
      </c>
      <c r="E4065" t="s">
        <v>145</v>
      </c>
      <c r="F4065" t="s">
        <v>11521</v>
      </c>
      <c r="G4065" t="s">
        <v>181</v>
      </c>
      <c r="H4065" t="s">
        <v>135</v>
      </c>
      <c r="I4065" t="s">
        <v>136</v>
      </c>
      <c r="J4065" t="s">
        <v>137</v>
      </c>
      <c r="K4065" t="s">
        <v>138</v>
      </c>
      <c r="L4065" t="s">
        <v>11522</v>
      </c>
      <c r="M4065" t="s">
        <v>11523</v>
      </c>
      <c r="N4065">
        <v>7.6811111109999999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1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0.64875808617645658</v>
      </c>
      <c r="AC4065">
        <v>0</v>
      </c>
      <c r="AD4065">
        <v>0</v>
      </c>
      <c r="AE4065">
        <v>0.64875808617645658</v>
      </c>
    </row>
    <row r="4066" spans="1:31" x14ac:dyDescent="0.3">
      <c r="A4066">
        <v>2717954</v>
      </c>
      <c r="B4066">
        <v>1</v>
      </c>
      <c r="C4066" t="s">
        <v>81</v>
      </c>
      <c r="D4066" t="s">
        <v>113</v>
      </c>
      <c r="E4066" t="s">
        <v>132</v>
      </c>
      <c r="F4066" t="s">
        <v>11524</v>
      </c>
      <c r="G4066" t="s">
        <v>1479</v>
      </c>
      <c r="H4066" t="s">
        <v>135</v>
      </c>
      <c r="I4066" t="s">
        <v>136</v>
      </c>
      <c r="J4066" t="s">
        <v>137</v>
      </c>
      <c r="K4066" t="s">
        <v>138</v>
      </c>
      <c r="L4066" t="s">
        <v>11525</v>
      </c>
      <c r="M4066" t="s">
        <v>11526</v>
      </c>
      <c r="N4066">
        <v>1.4869444439999999</v>
      </c>
      <c r="O4066">
        <v>0</v>
      </c>
      <c r="P4066">
        <v>36</v>
      </c>
      <c r="Q4066">
        <v>0</v>
      </c>
      <c r="R4066">
        <v>1</v>
      </c>
      <c r="S4066">
        <v>0</v>
      </c>
      <c r="T4066">
        <v>2</v>
      </c>
      <c r="U4066">
        <v>0</v>
      </c>
      <c r="V4066">
        <v>0</v>
      </c>
      <c r="W4066">
        <v>0</v>
      </c>
      <c r="X4066">
        <v>5.0700812908279316</v>
      </c>
      <c r="Y4066">
        <v>0</v>
      </c>
      <c r="Z4066">
        <v>0.12096522764637502</v>
      </c>
      <c r="AA4066">
        <v>0</v>
      </c>
      <c r="AB4066">
        <v>0.65491897971178503</v>
      </c>
      <c r="AC4066">
        <v>0</v>
      </c>
      <c r="AD4066">
        <v>0</v>
      </c>
      <c r="AE4066">
        <v>5.8459654981860911</v>
      </c>
    </row>
    <row r="4067" spans="1:31" x14ac:dyDescent="0.3">
      <c r="A4067">
        <v>2717931</v>
      </c>
      <c r="B4067">
        <v>1</v>
      </c>
      <c r="C4067" t="s">
        <v>81</v>
      </c>
      <c r="D4067" t="s">
        <v>127</v>
      </c>
      <c r="E4067" t="s">
        <v>213</v>
      </c>
      <c r="F4067" t="s">
        <v>6266</v>
      </c>
      <c r="G4067" t="s">
        <v>152</v>
      </c>
      <c r="H4067" t="s">
        <v>153</v>
      </c>
      <c r="I4067" t="s">
        <v>136</v>
      </c>
      <c r="J4067" t="s">
        <v>137</v>
      </c>
      <c r="K4067" t="s">
        <v>138</v>
      </c>
      <c r="L4067" t="s">
        <v>11527</v>
      </c>
      <c r="M4067" t="s">
        <v>11528</v>
      </c>
      <c r="N4067">
        <v>3.4638888880000001</v>
      </c>
      <c r="O4067">
        <v>14</v>
      </c>
      <c r="P4067">
        <v>536</v>
      </c>
      <c r="Q4067">
        <v>82</v>
      </c>
      <c r="R4067">
        <v>86</v>
      </c>
      <c r="S4067">
        <v>17</v>
      </c>
      <c r="T4067">
        <v>40</v>
      </c>
      <c r="U4067">
        <v>4</v>
      </c>
      <c r="V4067">
        <v>0</v>
      </c>
      <c r="W4067">
        <v>5.2154101523066654</v>
      </c>
      <c r="X4067">
        <v>244.44174859943669</v>
      </c>
      <c r="Y4067">
        <v>181.23497326774535</v>
      </c>
      <c r="Z4067">
        <v>53.829171764439835</v>
      </c>
      <c r="AA4067">
        <v>201.8998870239092</v>
      </c>
      <c r="AB4067">
        <v>33.183648294909624</v>
      </c>
      <c r="AC4067">
        <v>2255.5141063256115</v>
      </c>
      <c r="AD4067">
        <v>0</v>
      </c>
      <c r="AE4067">
        <v>2975.3189454283588</v>
      </c>
    </row>
    <row r="4068" spans="1:31" x14ac:dyDescent="0.3">
      <c r="A4068">
        <v>2718521</v>
      </c>
      <c r="B4068">
        <v>1</v>
      </c>
      <c r="C4068" t="s">
        <v>80</v>
      </c>
      <c r="D4068" t="s">
        <v>105</v>
      </c>
      <c r="E4068" t="s">
        <v>145</v>
      </c>
      <c r="F4068" t="s">
        <v>11529</v>
      </c>
      <c r="G4068" t="s">
        <v>181</v>
      </c>
      <c r="H4068" t="s">
        <v>135</v>
      </c>
      <c r="I4068" t="s">
        <v>136</v>
      </c>
      <c r="J4068" t="s">
        <v>137</v>
      </c>
      <c r="K4068" t="s">
        <v>138</v>
      </c>
      <c r="L4068" t="s">
        <v>11530</v>
      </c>
      <c r="M4068" t="s">
        <v>11531</v>
      </c>
      <c r="N4068">
        <v>2.6575000000000002</v>
      </c>
      <c r="O4068">
        <v>0</v>
      </c>
      <c r="P4068">
        <v>9</v>
      </c>
      <c r="Q4068">
        <v>0</v>
      </c>
      <c r="R4068">
        <v>0</v>
      </c>
      <c r="S4068">
        <v>0</v>
      </c>
      <c r="T4068">
        <v>2</v>
      </c>
      <c r="U4068">
        <v>0</v>
      </c>
      <c r="V4068">
        <v>0</v>
      </c>
      <c r="W4068">
        <v>0</v>
      </c>
      <c r="X4068">
        <v>4.8195794854242875</v>
      </c>
      <c r="Y4068">
        <v>0</v>
      </c>
      <c r="Z4068">
        <v>0</v>
      </c>
      <c r="AA4068">
        <v>0</v>
      </c>
      <c r="AB4068">
        <v>0.74856348316661325</v>
      </c>
      <c r="AC4068">
        <v>0</v>
      </c>
      <c r="AD4068">
        <v>0</v>
      </c>
      <c r="AE4068">
        <v>5.5681429685909007</v>
      </c>
    </row>
    <row r="4069" spans="1:31" x14ac:dyDescent="0.3">
      <c r="A4069">
        <v>2718478</v>
      </c>
      <c r="B4069">
        <v>1</v>
      </c>
      <c r="C4069" t="s">
        <v>80</v>
      </c>
      <c r="D4069" t="s">
        <v>98</v>
      </c>
      <c r="E4069" t="s">
        <v>161</v>
      </c>
      <c r="F4069" t="s">
        <v>11532</v>
      </c>
      <c r="G4069" t="s">
        <v>163</v>
      </c>
      <c r="H4069" t="s">
        <v>135</v>
      </c>
      <c r="I4069" t="s">
        <v>136</v>
      </c>
      <c r="J4069" t="s">
        <v>137</v>
      </c>
      <c r="K4069" t="s">
        <v>138</v>
      </c>
      <c r="L4069" t="s">
        <v>11533</v>
      </c>
      <c r="M4069" t="s">
        <v>11187</v>
      </c>
      <c r="N4069">
        <v>0.82305555500000005</v>
      </c>
      <c r="O4069">
        <v>0</v>
      </c>
      <c r="P4069">
        <v>5</v>
      </c>
      <c r="Q4069">
        <v>0</v>
      </c>
      <c r="R4069">
        <v>6</v>
      </c>
      <c r="S4069">
        <v>0</v>
      </c>
      <c r="T4069">
        <v>3</v>
      </c>
      <c r="U4069">
        <v>0</v>
      </c>
      <c r="V4069">
        <v>0</v>
      </c>
      <c r="W4069">
        <v>0</v>
      </c>
      <c r="X4069">
        <v>0.69868125606332343</v>
      </c>
      <c r="Y4069">
        <v>0</v>
      </c>
      <c r="Z4069">
        <v>1.3021603815420502</v>
      </c>
      <c r="AA4069">
        <v>0</v>
      </c>
      <c r="AB4069">
        <v>3.0314476856199435</v>
      </c>
      <c r="AC4069">
        <v>0</v>
      </c>
      <c r="AD4069">
        <v>0</v>
      </c>
      <c r="AE4069">
        <v>5.0322893232253172</v>
      </c>
    </row>
    <row r="4070" spans="1:31" x14ac:dyDescent="0.3">
      <c r="A4070">
        <v>2718209</v>
      </c>
      <c r="B4070">
        <v>1</v>
      </c>
      <c r="C4070" t="s">
        <v>80</v>
      </c>
      <c r="D4070" t="s">
        <v>94</v>
      </c>
      <c r="E4070" t="s">
        <v>132</v>
      </c>
      <c r="F4070" t="s">
        <v>11534</v>
      </c>
      <c r="G4070" t="s">
        <v>170</v>
      </c>
      <c r="H4070" t="s">
        <v>135</v>
      </c>
      <c r="I4070" t="s">
        <v>136</v>
      </c>
      <c r="J4070" t="s">
        <v>137</v>
      </c>
      <c r="K4070" t="s">
        <v>138</v>
      </c>
      <c r="L4070" t="s">
        <v>11535</v>
      </c>
      <c r="M4070" t="s">
        <v>11536</v>
      </c>
      <c r="N4070">
        <v>0.62083333299999999</v>
      </c>
      <c r="O4070">
        <v>0</v>
      </c>
      <c r="P4070">
        <v>210</v>
      </c>
      <c r="Q4070">
        <v>0</v>
      </c>
      <c r="R4070">
        <v>1</v>
      </c>
      <c r="S4070">
        <v>0</v>
      </c>
      <c r="T4070">
        <v>3</v>
      </c>
      <c r="U4070">
        <v>0</v>
      </c>
      <c r="V4070">
        <v>0</v>
      </c>
      <c r="W4070">
        <v>0</v>
      </c>
      <c r="X4070">
        <v>26.620005625222277</v>
      </c>
      <c r="Y4070">
        <v>0</v>
      </c>
      <c r="Z4070">
        <v>1.7198590797375003E-2</v>
      </c>
      <c r="AA4070">
        <v>0</v>
      </c>
      <c r="AB4070">
        <v>1.9860667856605625</v>
      </c>
      <c r="AC4070">
        <v>0</v>
      </c>
      <c r="AD4070">
        <v>0</v>
      </c>
      <c r="AE4070">
        <v>28.623271001680212</v>
      </c>
    </row>
    <row r="4071" spans="1:31" x14ac:dyDescent="0.3">
      <c r="A4071">
        <v>2717980</v>
      </c>
      <c r="B4071">
        <v>1</v>
      </c>
      <c r="C4071" t="s">
        <v>80</v>
      </c>
      <c r="D4071" t="s">
        <v>94</v>
      </c>
      <c r="E4071" t="s">
        <v>150</v>
      </c>
      <c r="F4071" t="s">
        <v>11537</v>
      </c>
      <c r="G4071" t="s">
        <v>300</v>
      </c>
      <c r="H4071" t="s">
        <v>153</v>
      </c>
      <c r="I4071" t="s">
        <v>136</v>
      </c>
      <c r="J4071" t="s">
        <v>137</v>
      </c>
      <c r="K4071" t="s">
        <v>210</v>
      </c>
      <c r="L4071" t="s">
        <v>11538</v>
      </c>
      <c r="M4071" t="s">
        <v>11539</v>
      </c>
      <c r="N4071">
        <v>2.7766666660000001</v>
      </c>
      <c r="O4071">
        <v>1</v>
      </c>
      <c r="P4071">
        <v>725</v>
      </c>
      <c r="Q4071">
        <v>2</v>
      </c>
      <c r="R4071">
        <v>28</v>
      </c>
      <c r="S4071">
        <v>25</v>
      </c>
      <c r="T4071">
        <v>92</v>
      </c>
      <c r="U4071">
        <v>0</v>
      </c>
      <c r="V4071">
        <v>0</v>
      </c>
      <c r="W4071">
        <v>0.51933225142916661</v>
      </c>
      <c r="X4071">
        <v>340.81393247005275</v>
      </c>
      <c r="Y4071">
        <v>6.0767228120383407</v>
      </c>
      <c r="Z4071">
        <v>35.829087857216095</v>
      </c>
      <c r="AA4071">
        <v>177.10185762425462</v>
      </c>
      <c r="AB4071">
        <v>326.0542462045857</v>
      </c>
      <c r="AC4071">
        <v>0</v>
      </c>
      <c r="AD4071">
        <v>0</v>
      </c>
      <c r="AE4071">
        <v>886.39517921957668</v>
      </c>
    </row>
    <row r="4072" spans="1:31" x14ac:dyDescent="0.3">
      <c r="A4072">
        <v>2717974</v>
      </c>
      <c r="B4072">
        <v>1</v>
      </c>
      <c r="C4072" t="s">
        <v>81</v>
      </c>
      <c r="D4072" t="s">
        <v>121</v>
      </c>
      <c r="E4072" t="s">
        <v>145</v>
      </c>
      <c r="F4072" t="s">
        <v>11540</v>
      </c>
      <c r="G4072" t="s">
        <v>158</v>
      </c>
      <c r="H4072" t="s">
        <v>135</v>
      </c>
      <c r="I4072" t="s">
        <v>136</v>
      </c>
      <c r="J4072" t="s">
        <v>3</v>
      </c>
      <c r="K4072" t="s">
        <v>138</v>
      </c>
      <c r="L4072" t="s">
        <v>11541</v>
      </c>
      <c r="M4072" t="s">
        <v>11542</v>
      </c>
      <c r="N4072">
        <v>1.755833333</v>
      </c>
      <c r="O4072">
        <v>0</v>
      </c>
      <c r="P4072">
        <v>2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</row>
    <row r="4073" spans="1:31" x14ac:dyDescent="0.3">
      <c r="A4073">
        <v>2717874</v>
      </c>
      <c r="B4073">
        <v>1</v>
      </c>
      <c r="C4073" t="s">
        <v>81</v>
      </c>
      <c r="D4073" t="s">
        <v>114</v>
      </c>
      <c r="E4073" t="s">
        <v>156</v>
      </c>
      <c r="F4073" t="s">
        <v>7740</v>
      </c>
      <c r="G4073" t="s">
        <v>185</v>
      </c>
      <c r="H4073" t="s">
        <v>153</v>
      </c>
      <c r="I4073" t="s">
        <v>136</v>
      </c>
      <c r="J4073" t="s">
        <v>137</v>
      </c>
      <c r="K4073" t="s">
        <v>138</v>
      </c>
      <c r="L4073" t="s">
        <v>11543</v>
      </c>
      <c r="M4073" t="s">
        <v>11544</v>
      </c>
      <c r="N4073">
        <v>1.054444444</v>
      </c>
      <c r="O4073">
        <v>0</v>
      </c>
      <c r="P4073">
        <v>273</v>
      </c>
      <c r="Q4073">
        <v>0</v>
      </c>
      <c r="R4073">
        <v>1</v>
      </c>
      <c r="S4073">
        <v>0</v>
      </c>
      <c r="T4073">
        <v>21</v>
      </c>
      <c r="U4073">
        <v>0</v>
      </c>
      <c r="V4073">
        <v>0</v>
      </c>
      <c r="W4073">
        <v>0</v>
      </c>
      <c r="X4073">
        <v>33.260481536954849</v>
      </c>
      <c r="Y4073">
        <v>0</v>
      </c>
      <c r="Z4073">
        <v>0.14218814310529332</v>
      </c>
      <c r="AA4073">
        <v>0</v>
      </c>
      <c r="AB4073">
        <v>4.9517453265469156</v>
      </c>
      <c r="AC4073">
        <v>0</v>
      </c>
      <c r="AD4073">
        <v>0</v>
      </c>
      <c r="AE4073">
        <v>38.354415006607056</v>
      </c>
    </row>
    <row r="4074" spans="1:31" x14ac:dyDescent="0.3">
      <c r="A4074">
        <v>2718464</v>
      </c>
      <c r="B4074">
        <v>1</v>
      </c>
      <c r="C4074" t="s">
        <v>81</v>
      </c>
      <c r="D4074" t="s">
        <v>124</v>
      </c>
      <c r="E4074" t="s">
        <v>213</v>
      </c>
      <c r="F4074" t="s">
        <v>11545</v>
      </c>
      <c r="G4074" t="s">
        <v>152</v>
      </c>
      <c r="H4074" t="s">
        <v>153</v>
      </c>
      <c r="I4074" t="s">
        <v>136</v>
      </c>
      <c r="J4074" t="s">
        <v>137</v>
      </c>
      <c r="K4074" t="s">
        <v>138</v>
      </c>
      <c r="L4074" t="s">
        <v>11546</v>
      </c>
      <c r="M4074" t="s">
        <v>11547</v>
      </c>
      <c r="N4074">
        <v>1.747777777</v>
      </c>
      <c r="O4074">
        <v>6</v>
      </c>
      <c r="P4074">
        <v>471</v>
      </c>
      <c r="Q4074">
        <v>141</v>
      </c>
      <c r="R4074">
        <v>159</v>
      </c>
      <c r="S4074">
        <v>10</v>
      </c>
      <c r="T4074">
        <v>37</v>
      </c>
      <c r="U4074">
        <v>3</v>
      </c>
      <c r="V4074">
        <v>0</v>
      </c>
      <c r="W4074">
        <v>16.039615070821185</v>
      </c>
      <c r="X4074">
        <v>158.73687588511405</v>
      </c>
      <c r="Y4074">
        <v>294.13202404421929</v>
      </c>
      <c r="Z4074">
        <v>68.50503814089889</v>
      </c>
      <c r="AA4074">
        <v>6.8834344187081102</v>
      </c>
      <c r="AB4074">
        <v>14.023568467497846</v>
      </c>
      <c r="AC4074">
        <v>162.63184392638436</v>
      </c>
      <c r="AD4074">
        <v>0</v>
      </c>
      <c r="AE4074">
        <v>720.95239995364375</v>
      </c>
    </row>
    <row r="4075" spans="1:31" x14ac:dyDescent="0.3">
      <c r="A4075">
        <v>2718132</v>
      </c>
      <c r="B4075">
        <v>1</v>
      </c>
      <c r="C4075" t="s">
        <v>80</v>
      </c>
      <c r="D4075" t="s">
        <v>83</v>
      </c>
      <c r="E4075" t="s">
        <v>145</v>
      </c>
      <c r="F4075" t="s">
        <v>11548</v>
      </c>
      <c r="G4075" t="s">
        <v>181</v>
      </c>
      <c r="H4075" t="s">
        <v>135</v>
      </c>
      <c r="I4075" t="s">
        <v>136</v>
      </c>
      <c r="J4075" t="s">
        <v>137</v>
      </c>
      <c r="K4075" t="s">
        <v>138</v>
      </c>
      <c r="L4075" t="s">
        <v>11549</v>
      </c>
      <c r="M4075" t="s">
        <v>11550</v>
      </c>
      <c r="N4075">
        <v>3.1697222219999999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1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13.125305151250215</v>
      </c>
      <c r="AC4075">
        <v>0</v>
      </c>
      <c r="AD4075">
        <v>0</v>
      </c>
      <c r="AE4075">
        <v>13.125305151250215</v>
      </c>
    </row>
    <row r="4076" spans="1:31" x14ac:dyDescent="0.3">
      <c r="A4076">
        <v>2718009</v>
      </c>
      <c r="B4076">
        <v>1</v>
      </c>
      <c r="C4076" t="s">
        <v>80</v>
      </c>
      <c r="D4076" t="s">
        <v>106</v>
      </c>
      <c r="E4076" t="s">
        <v>150</v>
      </c>
      <c r="F4076" t="s">
        <v>11385</v>
      </c>
      <c r="G4076" t="s">
        <v>170</v>
      </c>
      <c r="H4076" t="s">
        <v>153</v>
      </c>
      <c r="I4076" t="s">
        <v>136</v>
      </c>
      <c r="J4076" t="s">
        <v>137</v>
      </c>
      <c r="K4076" t="s">
        <v>138</v>
      </c>
      <c r="L4076" t="s">
        <v>11551</v>
      </c>
      <c r="M4076" t="s">
        <v>11552</v>
      </c>
      <c r="N4076">
        <v>0.35</v>
      </c>
      <c r="O4076">
        <v>4</v>
      </c>
      <c r="P4076">
        <v>1833</v>
      </c>
      <c r="Q4076">
        <v>56</v>
      </c>
      <c r="R4076">
        <v>387</v>
      </c>
      <c r="S4076">
        <v>25</v>
      </c>
      <c r="T4076">
        <v>302</v>
      </c>
      <c r="U4076">
        <v>5</v>
      </c>
      <c r="V4076">
        <v>1</v>
      </c>
      <c r="W4076">
        <v>0.28492803157770002</v>
      </c>
      <c r="X4076">
        <v>95.617703698963211</v>
      </c>
      <c r="Y4076">
        <v>31.508294459033703</v>
      </c>
      <c r="Z4076">
        <v>30.641941397618268</v>
      </c>
      <c r="AA4076">
        <v>41.247949517890497</v>
      </c>
      <c r="AB4076">
        <v>67.862846324918351</v>
      </c>
      <c r="AC4076">
        <v>455.89329704481577</v>
      </c>
      <c r="AD4076">
        <v>0.13039065137279998</v>
      </c>
      <c r="AE4076">
        <v>723.18735112619026</v>
      </c>
    </row>
    <row r="4077" spans="1:31" x14ac:dyDescent="0.3">
      <c r="A4077">
        <v>2717940</v>
      </c>
      <c r="B4077">
        <v>1</v>
      </c>
      <c r="C4077" t="s">
        <v>81</v>
      </c>
      <c r="D4077" t="s">
        <v>122</v>
      </c>
      <c r="E4077" t="s">
        <v>156</v>
      </c>
      <c r="F4077" t="s">
        <v>11553</v>
      </c>
      <c r="G4077" t="s">
        <v>300</v>
      </c>
      <c r="H4077" t="s">
        <v>153</v>
      </c>
      <c r="I4077" t="s">
        <v>136</v>
      </c>
      <c r="J4077" t="s">
        <v>137</v>
      </c>
      <c r="K4077" t="s">
        <v>210</v>
      </c>
      <c r="L4077" t="s">
        <v>11554</v>
      </c>
      <c r="M4077" t="s">
        <v>11555</v>
      </c>
      <c r="N4077">
        <v>2.0074999999999998</v>
      </c>
      <c r="O4077">
        <v>0</v>
      </c>
      <c r="P4077">
        <v>68</v>
      </c>
      <c r="Q4077">
        <v>0</v>
      </c>
      <c r="R4077">
        <v>1</v>
      </c>
      <c r="S4077">
        <v>2</v>
      </c>
      <c r="T4077">
        <v>4</v>
      </c>
      <c r="U4077">
        <v>0</v>
      </c>
      <c r="V4077">
        <v>1</v>
      </c>
      <c r="W4077">
        <v>0</v>
      </c>
      <c r="X4077">
        <v>15.329799530697963</v>
      </c>
      <c r="Y4077">
        <v>0</v>
      </c>
      <c r="Z4077">
        <v>0.45333334989065754</v>
      </c>
      <c r="AA4077">
        <v>27.546667350174651</v>
      </c>
      <c r="AB4077">
        <v>3.6245163994774998</v>
      </c>
      <c r="AC4077">
        <v>0</v>
      </c>
      <c r="AD4077">
        <v>2.4628439239355089</v>
      </c>
      <c r="AE4077">
        <v>49.417160554176277</v>
      </c>
    </row>
    <row r="4078" spans="1:31" x14ac:dyDescent="0.3">
      <c r="A4078">
        <v>2718109</v>
      </c>
      <c r="B4078">
        <v>1</v>
      </c>
      <c r="C4078" t="s">
        <v>80</v>
      </c>
      <c r="D4078" t="s">
        <v>104</v>
      </c>
      <c r="E4078" t="s">
        <v>161</v>
      </c>
      <c r="F4078" t="s">
        <v>11556</v>
      </c>
      <c r="G4078" t="s">
        <v>170</v>
      </c>
      <c r="H4078" t="s">
        <v>135</v>
      </c>
      <c r="I4078" t="s">
        <v>136</v>
      </c>
      <c r="J4078" t="s">
        <v>137</v>
      </c>
      <c r="K4078" t="s">
        <v>138</v>
      </c>
      <c r="L4078" t="s">
        <v>11557</v>
      </c>
      <c r="M4078" t="s">
        <v>11558</v>
      </c>
      <c r="N4078">
        <v>1.2322222220000001</v>
      </c>
      <c r="O4078">
        <v>0</v>
      </c>
      <c r="P4078">
        <v>55</v>
      </c>
      <c r="Q4078">
        <v>0</v>
      </c>
      <c r="R4078">
        <v>0</v>
      </c>
      <c r="S4078">
        <v>0</v>
      </c>
      <c r="T4078">
        <v>3</v>
      </c>
      <c r="U4078">
        <v>0</v>
      </c>
      <c r="V4078">
        <v>0</v>
      </c>
      <c r="W4078">
        <v>0</v>
      </c>
      <c r="X4078">
        <v>11.935884763853695</v>
      </c>
      <c r="Y4078">
        <v>0</v>
      </c>
      <c r="Z4078">
        <v>0</v>
      </c>
      <c r="AA4078">
        <v>0</v>
      </c>
      <c r="AB4078">
        <v>2.0402857201791251</v>
      </c>
      <c r="AC4078">
        <v>0</v>
      </c>
      <c r="AD4078">
        <v>0</v>
      </c>
      <c r="AE4078">
        <v>13.976170484032821</v>
      </c>
    </row>
    <row r="4079" spans="1:31" x14ac:dyDescent="0.3">
      <c r="A4079">
        <v>2717963</v>
      </c>
      <c r="B4079">
        <v>1</v>
      </c>
      <c r="C4079" t="s">
        <v>81</v>
      </c>
      <c r="D4079" t="s">
        <v>126</v>
      </c>
      <c r="E4079" t="s">
        <v>156</v>
      </c>
      <c r="F4079" t="s">
        <v>11559</v>
      </c>
      <c r="G4079" t="s">
        <v>152</v>
      </c>
      <c r="H4079" t="s">
        <v>153</v>
      </c>
      <c r="I4079" t="s">
        <v>136</v>
      </c>
      <c r="J4079" t="s">
        <v>137</v>
      </c>
      <c r="K4079" t="s">
        <v>138</v>
      </c>
      <c r="L4079" t="s">
        <v>11560</v>
      </c>
      <c r="M4079" t="s">
        <v>11561</v>
      </c>
      <c r="N4079">
        <v>0.72472222200000003</v>
      </c>
      <c r="O4079">
        <v>0</v>
      </c>
      <c r="P4079">
        <v>705</v>
      </c>
      <c r="Q4079">
        <v>3</v>
      </c>
      <c r="R4079">
        <v>112</v>
      </c>
      <c r="S4079">
        <v>0</v>
      </c>
      <c r="T4079">
        <v>134</v>
      </c>
      <c r="U4079">
        <v>0</v>
      </c>
      <c r="V4079">
        <v>0</v>
      </c>
      <c r="W4079">
        <v>0</v>
      </c>
      <c r="X4079">
        <v>81.9451233015822</v>
      </c>
      <c r="Y4079">
        <v>2.3316586110073354</v>
      </c>
      <c r="Z4079">
        <v>16.468931435349642</v>
      </c>
      <c r="AA4079">
        <v>0</v>
      </c>
      <c r="AB4079">
        <v>68.795412589291956</v>
      </c>
      <c r="AC4079">
        <v>0</v>
      </c>
      <c r="AD4079">
        <v>0</v>
      </c>
      <c r="AE4079">
        <v>169.54112593723113</v>
      </c>
    </row>
    <row r="4080" spans="1:31" x14ac:dyDescent="0.3">
      <c r="A4080">
        <v>2718092</v>
      </c>
      <c r="B4080">
        <v>1</v>
      </c>
      <c r="C4080" t="s">
        <v>80</v>
      </c>
      <c r="D4080" t="s">
        <v>84</v>
      </c>
      <c r="E4080" t="s">
        <v>161</v>
      </c>
      <c r="F4080" t="s">
        <v>11562</v>
      </c>
      <c r="G4080" t="s">
        <v>409</v>
      </c>
      <c r="H4080" t="s">
        <v>135</v>
      </c>
      <c r="I4080" t="s">
        <v>136</v>
      </c>
      <c r="J4080" t="s">
        <v>137</v>
      </c>
      <c r="K4080" t="s">
        <v>138</v>
      </c>
      <c r="L4080" t="s">
        <v>11563</v>
      </c>
      <c r="M4080" t="s">
        <v>11564</v>
      </c>
      <c r="N4080">
        <v>5.3647222220000002</v>
      </c>
      <c r="O4080">
        <v>0</v>
      </c>
      <c r="P4080">
        <v>112</v>
      </c>
      <c r="Q4080">
        <v>0</v>
      </c>
      <c r="R4080">
        <v>0</v>
      </c>
      <c r="S4080">
        <v>0</v>
      </c>
      <c r="T4080">
        <v>12</v>
      </c>
      <c r="U4080">
        <v>0</v>
      </c>
      <c r="V4080">
        <v>0</v>
      </c>
      <c r="W4080">
        <v>0</v>
      </c>
      <c r="X4080">
        <v>101.48540243930117</v>
      </c>
      <c r="Y4080">
        <v>0</v>
      </c>
      <c r="Z4080">
        <v>0</v>
      </c>
      <c r="AA4080">
        <v>0</v>
      </c>
      <c r="AB4080">
        <v>68.361559331397061</v>
      </c>
      <c r="AC4080">
        <v>0</v>
      </c>
      <c r="AD4080">
        <v>0</v>
      </c>
      <c r="AE4080">
        <v>169.84696177069821</v>
      </c>
    </row>
    <row r="4081" spans="1:31" x14ac:dyDescent="0.3">
      <c r="A4081">
        <v>2718003</v>
      </c>
      <c r="B4081">
        <v>1</v>
      </c>
      <c r="C4081" t="s">
        <v>80</v>
      </c>
      <c r="D4081" t="s">
        <v>84</v>
      </c>
      <c r="E4081" t="s">
        <v>161</v>
      </c>
      <c r="F4081" t="s">
        <v>11565</v>
      </c>
      <c r="G4081" t="s">
        <v>163</v>
      </c>
      <c r="H4081" t="s">
        <v>135</v>
      </c>
      <c r="I4081" t="s">
        <v>136</v>
      </c>
      <c r="J4081" t="s">
        <v>137</v>
      </c>
      <c r="K4081" t="s">
        <v>138</v>
      </c>
      <c r="L4081" t="s">
        <v>11566</v>
      </c>
      <c r="M4081" t="s">
        <v>11567</v>
      </c>
      <c r="N4081">
        <v>7.4988888879999998</v>
      </c>
      <c r="O4081">
        <v>0</v>
      </c>
      <c r="P4081">
        <v>59</v>
      </c>
      <c r="Q4081">
        <v>0</v>
      </c>
      <c r="R4081">
        <v>0</v>
      </c>
      <c r="S4081">
        <v>0</v>
      </c>
      <c r="T4081">
        <v>3</v>
      </c>
      <c r="U4081">
        <v>0</v>
      </c>
      <c r="V4081">
        <v>0</v>
      </c>
      <c r="W4081">
        <v>0</v>
      </c>
      <c r="X4081">
        <v>83.233941939970379</v>
      </c>
      <c r="Y4081">
        <v>0</v>
      </c>
      <c r="Z4081">
        <v>0</v>
      </c>
      <c r="AA4081">
        <v>0</v>
      </c>
      <c r="AB4081">
        <v>0.71193203986911657</v>
      </c>
      <c r="AC4081">
        <v>0</v>
      </c>
      <c r="AD4081">
        <v>0</v>
      </c>
      <c r="AE4081">
        <v>83.94587397983949</v>
      </c>
    </row>
    <row r="4082" spans="1:31" x14ac:dyDescent="0.3">
      <c r="A4082">
        <v>2718295</v>
      </c>
      <c r="B4082">
        <v>1</v>
      </c>
      <c r="C4082" t="s">
        <v>81</v>
      </c>
      <c r="D4082" t="s">
        <v>117</v>
      </c>
      <c r="E4082" t="s">
        <v>156</v>
      </c>
      <c r="F4082" t="s">
        <v>11568</v>
      </c>
      <c r="G4082" t="s">
        <v>185</v>
      </c>
      <c r="H4082" t="s">
        <v>153</v>
      </c>
      <c r="I4082" t="s">
        <v>136</v>
      </c>
      <c r="J4082" t="s">
        <v>137</v>
      </c>
      <c r="K4082" t="s">
        <v>138</v>
      </c>
      <c r="L4082" t="s">
        <v>11569</v>
      </c>
      <c r="M4082" t="s">
        <v>11570</v>
      </c>
      <c r="N4082">
        <v>7.1519444439999997</v>
      </c>
      <c r="O4082">
        <v>1</v>
      </c>
      <c r="P4082">
        <v>109</v>
      </c>
      <c r="Q4082">
        <v>3</v>
      </c>
      <c r="R4082">
        <v>3</v>
      </c>
      <c r="S4082">
        <v>7</v>
      </c>
      <c r="T4082">
        <v>3</v>
      </c>
      <c r="U4082">
        <v>0</v>
      </c>
      <c r="V4082">
        <v>0</v>
      </c>
      <c r="W4082">
        <v>1.7123121823083334</v>
      </c>
      <c r="X4082">
        <v>64.116760002833402</v>
      </c>
      <c r="Y4082">
        <v>83.052600640969061</v>
      </c>
      <c r="Z4082">
        <v>0</v>
      </c>
      <c r="AA4082">
        <v>123.72523518323931</v>
      </c>
      <c r="AB4082">
        <v>8.6369208922175016</v>
      </c>
      <c r="AC4082">
        <v>0</v>
      </c>
      <c r="AD4082">
        <v>0</v>
      </c>
      <c r="AE4082">
        <v>281.24382890156761</v>
      </c>
    </row>
    <row r="4083" spans="1:31" x14ac:dyDescent="0.3">
      <c r="A4083">
        <v>2718189</v>
      </c>
      <c r="B4083">
        <v>1</v>
      </c>
      <c r="C4083" t="s">
        <v>81</v>
      </c>
      <c r="D4083" t="s">
        <v>125</v>
      </c>
      <c r="E4083" t="s">
        <v>156</v>
      </c>
      <c r="F4083" t="s">
        <v>11571</v>
      </c>
      <c r="G4083" t="s">
        <v>152</v>
      </c>
      <c r="H4083" t="s">
        <v>153</v>
      </c>
      <c r="I4083" t="s">
        <v>136</v>
      </c>
      <c r="J4083" t="s">
        <v>137</v>
      </c>
      <c r="K4083" t="s">
        <v>138</v>
      </c>
      <c r="L4083" t="s">
        <v>11572</v>
      </c>
      <c r="M4083" t="s">
        <v>11573</v>
      </c>
      <c r="N4083">
        <v>0.67277777699999997</v>
      </c>
      <c r="O4083">
        <v>1</v>
      </c>
      <c r="P4083">
        <v>162</v>
      </c>
      <c r="Q4083">
        <v>1</v>
      </c>
      <c r="R4083">
        <v>115</v>
      </c>
      <c r="S4083">
        <v>0</v>
      </c>
      <c r="T4083">
        <v>7</v>
      </c>
      <c r="U4083">
        <v>0</v>
      </c>
      <c r="V4083">
        <v>0</v>
      </c>
      <c r="W4083">
        <v>0.11536293498833333</v>
      </c>
      <c r="X4083">
        <v>11.866060776702925</v>
      </c>
      <c r="Y4083">
        <v>5.2218617924583328E-2</v>
      </c>
      <c r="Z4083">
        <v>8.7138449227103276</v>
      </c>
      <c r="AA4083">
        <v>0</v>
      </c>
      <c r="AB4083">
        <v>1.0335673346580998</v>
      </c>
      <c r="AC4083">
        <v>0</v>
      </c>
      <c r="AD4083">
        <v>0</v>
      </c>
      <c r="AE4083">
        <v>21.781054586984265</v>
      </c>
    </row>
    <row r="4084" spans="1:31" x14ac:dyDescent="0.3">
      <c r="A4084">
        <v>2717857</v>
      </c>
      <c r="B4084">
        <v>1</v>
      </c>
      <c r="C4084" t="s">
        <v>81</v>
      </c>
      <c r="D4084" t="s">
        <v>128</v>
      </c>
      <c r="E4084" t="s">
        <v>145</v>
      </c>
      <c r="F4084" t="s">
        <v>11574</v>
      </c>
      <c r="G4084" t="s">
        <v>147</v>
      </c>
      <c r="H4084" t="s">
        <v>135</v>
      </c>
      <c r="I4084" t="s">
        <v>136</v>
      </c>
      <c r="J4084" t="s">
        <v>137</v>
      </c>
      <c r="K4084" t="s">
        <v>138</v>
      </c>
      <c r="L4084" t="s">
        <v>11575</v>
      </c>
      <c r="M4084" t="s">
        <v>11576</v>
      </c>
      <c r="N4084">
        <v>0.98666666599999997</v>
      </c>
      <c r="O4084">
        <v>0</v>
      </c>
      <c r="P4084">
        <v>1</v>
      </c>
      <c r="Q4084">
        <v>0</v>
      </c>
      <c r="R4084">
        <v>0</v>
      </c>
      <c r="S4084">
        <v>0</v>
      </c>
      <c r="T4084">
        <v>5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7.0585361112004135</v>
      </c>
      <c r="AC4084">
        <v>0</v>
      </c>
      <c r="AD4084">
        <v>0</v>
      </c>
      <c r="AE4084">
        <v>7.0585361112004135</v>
      </c>
    </row>
    <row r="4085" spans="1:31" x14ac:dyDescent="0.3">
      <c r="A4085">
        <v>2718503</v>
      </c>
      <c r="B4085">
        <v>3</v>
      </c>
      <c r="C4085" t="s">
        <v>80</v>
      </c>
      <c r="D4085" t="s">
        <v>84</v>
      </c>
      <c r="E4085" t="s">
        <v>156</v>
      </c>
      <c r="F4085" t="s">
        <v>11577</v>
      </c>
      <c r="G4085" t="s">
        <v>152</v>
      </c>
      <c r="H4085" t="s">
        <v>153</v>
      </c>
      <c r="I4085" t="s">
        <v>136</v>
      </c>
      <c r="J4085" t="s">
        <v>137</v>
      </c>
      <c r="K4085" t="s">
        <v>138</v>
      </c>
      <c r="L4085" t="s">
        <v>11491</v>
      </c>
      <c r="M4085" t="s">
        <v>11366</v>
      </c>
      <c r="N4085">
        <v>6.5833332999999994E-2</v>
      </c>
      <c r="O4085">
        <v>0</v>
      </c>
      <c r="P4085">
        <v>951</v>
      </c>
      <c r="Q4085">
        <v>0</v>
      </c>
      <c r="R4085">
        <v>0</v>
      </c>
      <c r="S4085">
        <v>0</v>
      </c>
      <c r="T4085">
        <v>172</v>
      </c>
      <c r="U4085">
        <v>0</v>
      </c>
      <c r="V4085">
        <v>1</v>
      </c>
      <c r="W4085">
        <v>0</v>
      </c>
      <c r="X4085">
        <v>13.330009249417186</v>
      </c>
      <c r="Y4085">
        <v>0</v>
      </c>
      <c r="Z4085">
        <v>0</v>
      </c>
      <c r="AA4085">
        <v>0</v>
      </c>
      <c r="AB4085">
        <v>13.235442692237767</v>
      </c>
      <c r="AC4085">
        <v>0</v>
      </c>
      <c r="AD4085">
        <v>1.0461697161649999</v>
      </c>
      <c r="AE4085">
        <v>27.611621657819953</v>
      </c>
    </row>
    <row r="4086" spans="1:31" x14ac:dyDescent="0.3">
      <c r="A4086">
        <v>2717883</v>
      </c>
      <c r="B4086">
        <v>1</v>
      </c>
      <c r="C4086" t="s">
        <v>81</v>
      </c>
      <c r="D4086" t="s">
        <v>117</v>
      </c>
      <c r="E4086" t="s">
        <v>150</v>
      </c>
      <c r="F4086" t="s">
        <v>11578</v>
      </c>
      <c r="G4086" t="s">
        <v>152</v>
      </c>
      <c r="H4086" t="s">
        <v>153</v>
      </c>
      <c r="I4086" t="s">
        <v>136</v>
      </c>
      <c r="J4086" t="s">
        <v>137</v>
      </c>
      <c r="K4086" t="s">
        <v>138</v>
      </c>
      <c r="L4086" t="s">
        <v>11579</v>
      </c>
      <c r="M4086" t="s">
        <v>11580</v>
      </c>
      <c r="N4086">
        <v>0.22500000000000001</v>
      </c>
      <c r="O4086">
        <v>10</v>
      </c>
      <c r="P4086">
        <v>581</v>
      </c>
      <c r="Q4086">
        <v>11</v>
      </c>
      <c r="R4086">
        <v>51</v>
      </c>
      <c r="S4086">
        <v>5</v>
      </c>
      <c r="T4086">
        <v>21</v>
      </c>
      <c r="U4086">
        <v>0</v>
      </c>
      <c r="V4086">
        <v>0</v>
      </c>
      <c r="W4086">
        <v>0.56473321444539992</v>
      </c>
      <c r="X4086">
        <v>14.766751131665147</v>
      </c>
      <c r="Y4086">
        <v>0.71043457369148011</v>
      </c>
      <c r="Z4086">
        <v>0.53192523768954514</v>
      </c>
      <c r="AA4086">
        <v>1.0147821232057301</v>
      </c>
      <c r="AB4086">
        <v>0.71570341603449006</v>
      </c>
      <c r="AC4086">
        <v>0</v>
      </c>
      <c r="AD4086">
        <v>0</v>
      </c>
      <c r="AE4086">
        <v>18.304329696731795</v>
      </c>
    </row>
    <row r="4087" spans="1:31" x14ac:dyDescent="0.3">
      <c r="A4087">
        <v>2718212</v>
      </c>
      <c r="B4087">
        <v>1</v>
      </c>
      <c r="C4087" t="s">
        <v>80</v>
      </c>
      <c r="D4087" t="s">
        <v>105</v>
      </c>
      <c r="E4087" t="s">
        <v>156</v>
      </c>
      <c r="F4087" t="s">
        <v>11581</v>
      </c>
      <c r="G4087" t="s">
        <v>152</v>
      </c>
      <c r="H4087" t="s">
        <v>153</v>
      </c>
      <c r="I4087" t="s">
        <v>136</v>
      </c>
      <c r="J4087" t="s">
        <v>137</v>
      </c>
      <c r="K4087" t="s">
        <v>138</v>
      </c>
      <c r="L4087" t="s">
        <v>11582</v>
      </c>
      <c r="M4087" t="s">
        <v>11583</v>
      </c>
      <c r="N4087">
        <v>1.9358333329999999</v>
      </c>
      <c r="O4087">
        <v>2</v>
      </c>
      <c r="P4087">
        <v>2641</v>
      </c>
      <c r="Q4087">
        <v>4</v>
      </c>
      <c r="R4087">
        <v>336</v>
      </c>
      <c r="S4087">
        <v>41</v>
      </c>
      <c r="T4087">
        <v>382</v>
      </c>
      <c r="U4087">
        <v>7</v>
      </c>
      <c r="V4087">
        <v>2</v>
      </c>
      <c r="W4087">
        <v>1.4128936786335</v>
      </c>
      <c r="X4087">
        <v>950.84901227300895</v>
      </c>
      <c r="Y4087">
        <v>4.3163639535340277</v>
      </c>
      <c r="Z4087">
        <v>226.49924781939563</v>
      </c>
      <c r="AA4087">
        <v>462.86465092838802</v>
      </c>
      <c r="AB4087">
        <v>719.87444220945667</v>
      </c>
      <c r="AC4087">
        <v>848.71955596854355</v>
      </c>
      <c r="AD4087">
        <v>10.928626796199351</v>
      </c>
      <c r="AE4087">
        <v>3225.4647936271599</v>
      </c>
    </row>
    <row r="4088" spans="1:31" x14ac:dyDescent="0.3">
      <c r="A4088">
        <v>2717839</v>
      </c>
      <c r="B4088">
        <v>2</v>
      </c>
      <c r="C4088" t="s">
        <v>80</v>
      </c>
      <c r="D4088" t="s">
        <v>88</v>
      </c>
      <c r="E4088" t="s">
        <v>156</v>
      </c>
      <c r="F4088" t="s">
        <v>11584</v>
      </c>
      <c r="G4088" t="s">
        <v>743</v>
      </c>
      <c r="H4088" t="s">
        <v>153</v>
      </c>
      <c r="I4088" t="s">
        <v>136</v>
      </c>
      <c r="J4088" t="s">
        <v>137</v>
      </c>
      <c r="K4088" t="s">
        <v>138</v>
      </c>
      <c r="L4088" t="s">
        <v>11321</v>
      </c>
      <c r="M4088" t="s">
        <v>11144</v>
      </c>
      <c r="N4088">
        <v>0.25027777699999998</v>
      </c>
      <c r="O4088">
        <v>0</v>
      </c>
      <c r="P4088">
        <v>570</v>
      </c>
      <c r="Q4088">
        <v>0</v>
      </c>
      <c r="R4088">
        <v>0</v>
      </c>
      <c r="S4088">
        <v>0</v>
      </c>
      <c r="T4088">
        <v>53</v>
      </c>
      <c r="U4088">
        <v>0</v>
      </c>
      <c r="V4088">
        <v>0</v>
      </c>
      <c r="W4088">
        <v>0</v>
      </c>
      <c r="X4088">
        <v>39.883000100262059</v>
      </c>
      <c r="Y4088">
        <v>0</v>
      </c>
      <c r="Z4088">
        <v>0</v>
      </c>
      <c r="AA4088">
        <v>0</v>
      </c>
      <c r="AB4088">
        <v>22.241569546169305</v>
      </c>
      <c r="AC4088">
        <v>0</v>
      </c>
      <c r="AD4088">
        <v>0</v>
      </c>
      <c r="AE4088">
        <v>62.124569646431368</v>
      </c>
    </row>
    <row r="4089" spans="1:31" x14ac:dyDescent="0.3">
      <c r="A4089">
        <v>2717840</v>
      </c>
      <c r="B4089">
        <v>1</v>
      </c>
      <c r="C4089" t="s">
        <v>80</v>
      </c>
      <c r="D4089" t="s">
        <v>86</v>
      </c>
      <c r="E4089" t="s">
        <v>145</v>
      </c>
      <c r="F4089" t="s">
        <v>11585</v>
      </c>
      <c r="G4089" t="s">
        <v>147</v>
      </c>
      <c r="H4089" t="s">
        <v>135</v>
      </c>
      <c r="I4089" t="s">
        <v>136</v>
      </c>
      <c r="J4089" t="s">
        <v>137</v>
      </c>
      <c r="K4089" t="s">
        <v>138</v>
      </c>
      <c r="L4089" t="s">
        <v>11586</v>
      </c>
      <c r="M4089" t="s">
        <v>11587</v>
      </c>
      <c r="N4089">
        <v>5.5161111109999998</v>
      </c>
      <c r="O4089">
        <v>0</v>
      </c>
      <c r="P4089">
        <v>3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7.5973338876615593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7.5973338876615593</v>
      </c>
    </row>
    <row r="4090" spans="1:31" x14ac:dyDescent="0.3">
      <c r="A4090">
        <v>2718361</v>
      </c>
      <c r="B4090">
        <v>1</v>
      </c>
      <c r="C4090" t="s">
        <v>80</v>
      </c>
      <c r="D4090" t="s">
        <v>93</v>
      </c>
      <c r="E4090" t="s">
        <v>145</v>
      </c>
      <c r="F4090" t="s">
        <v>11588</v>
      </c>
      <c r="G4090" t="s">
        <v>147</v>
      </c>
      <c r="H4090" t="s">
        <v>135</v>
      </c>
      <c r="I4090" t="s">
        <v>136</v>
      </c>
      <c r="J4090" t="s">
        <v>137</v>
      </c>
      <c r="K4090" t="s">
        <v>138</v>
      </c>
      <c r="L4090" t="s">
        <v>11589</v>
      </c>
      <c r="M4090" t="s">
        <v>11590</v>
      </c>
      <c r="N4090">
        <v>1.9936111110000001</v>
      </c>
      <c r="O4090">
        <v>0</v>
      </c>
      <c r="P4090">
        <v>1</v>
      </c>
      <c r="Q4090">
        <v>0</v>
      </c>
      <c r="R4090">
        <v>0</v>
      </c>
      <c r="S4090">
        <v>0</v>
      </c>
      <c r="T4090">
        <v>1</v>
      </c>
      <c r="U4090">
        <v>0</v>
      </c>
      <c r="V4090">
        <v>0</v>
      </c>
      <c r="W4090">
        <v>0</v>
      </c>
      <c r="X4090">
        <v>0.42534215931622499</v>
      </c>
      <c r="Y4090">
        <v>0</v>
      </c>
      <c r="Z4090">
        <v>0</v>
      </c>
      <c r="AA4090">
        <v>0</v>
      </c>
      <c r="AB4090">
        <v>0.20774290701659581</v>
      </c>
      <c r="AC4090">
        <v>0</v>
      </c>
      <c r="AD4090">
        <v>0</v>
      </c>
      <c r="AE4090">
        <v>0.6330850663328208</v>
      </c>
    </row>
    <row r="4091" spans="1:31" x14ac:dyDescent="0.3">
      <c r="A4091">
        <v>2718567</v>
      </c>
      <c r="B4091">
        <v>1</v>
      </c>
      <c r="C4091" t="s">
        <v>80</v>
      </c>
      <c r="D4091" t="s">
        <v>103</v>
      </c>
      <c r="E4091" t="s">
        <v>145</v>
      </c>
      <c r="F4091" t="s">
        <v>11591</v>
      </c>
      <c r="G4091" t="s">
        <v>230</v>
      </c>
      <c r="H4091" t="s">
        <v>135</v>
      </c>
      <c r="I4091" t="s">
        <v>136</v>
      </c>
      <c r="J4091" t="s">
        <v>137</v>
      </c>
      <c r="K4091" t="s">
        <v>138</v>
      </c>
      <c r="L4091" t="s">
        <v>11592</v>
      </c>
      <c r="M4091" t="s">
        <v>11593</v>
      </c>
      <c r="N4091">
        <v>2.832777777</v>
      </c>
      <c r="O4091">
        <v>0</v>
      </c>
      <c r="P4091">
        <v>12</v>
      </c>
      <c r="Q4091">
        <v>0</v>
      </c>
      <c r="R4091">
        <v>0</v>
      </c>
      <c r="S4091">
        <v>0</v>
      </c>
      <c r="T4091">
        <v>2</v>
      </c>
      <c r="U4091">
        <v>0</v>
      </c>
      <c r="V4091">
        <v>0</v>
      </c>
      <c r="W4091">
        <v>0</v>
      </c>
      <c r="X4091">
        <v>5.4935204244981399</v>
      </c>
      <c r="Y4091">
        <v>0</v>
      </c>
      <c r="Z4091">
        <v>0</v>
      </c>
      <c r="AA4091">
        <v>0</v>
      </c>
      <c r="AB4091">
        <v>1.8334223362048101</v>
      </c>
      <c r="AC4091">
        <v>0</v>
      </c>
      <c r="AD4091">
        <v>0</v>
      </c>
      <c r="AE4091">
        <v>7.3269427607029503</v>
      </c>
    </row>
    <row r="4092" spans="1:31" x14ac:dyDescent="0.3">
      <c r="A4092">
        <v>2718175</v>
      </c>
      <c r="B4092">
        <v>1</v>
      </c>
      <c r="C4092" t="s">
        <v>80</v>
      </c>
      <c r="D4092" t="s">
        <v>88</v>
      </c>
      <c r="E4092" t="s">
        <v>145</v>
      </c>
      <c r="F4092" t="s">
        <v>10859</v>
      </c>
      <c r="G4092" t="s">
        <v>181</v>
      </c>
      <c r="H4092" t="s">
        <v>135</v>
      </c>
      <c r="I4092" t="s">
        <v>136</v>
      </c>
      <c r="J4092" t="s">
        <v>137</v>
      </c>
      <c r="K4092" t="s">
        <v>138</v>
      </c>
      <c r="L4092" t="s">
        <v>11594</v>
      </c>
      <c r="M4092" t="s">
        <v>11595</v>
      </c>
      <c r="N4092">
        <v>1.376666666</v>
      </c>
      <c r="O4092">
        <v>0</v>
      </c>
      <c r="P4092">
        <v>7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2.1814122807431184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2.1814122807431184</v>
      </c>
    </row>
    <row r="4093" spans="1:31" x14ac:dyDescent="0.3">
      <c r="A4093">
        <v>2717877</v>
      </c>
      <c r="B4093">
        <v>1</v>
      </c>
      <c r="C4093" t="s">
        <v>81</v>
      </c>
      <c r="D4093" t="s">
        <v>114</v>
      </c>
      <c r="E4093" t="s">
        <v>156</v>
      </c>
      <c r="F4093" t="s">
        <v>11596</v>
      </c>
      <c r="G4093" t="s">
        <v>152</v>
      </c>
      <c r="H4093" t="s">
        <v>153</v>
      </c>
      <c r="I4093" t="s">
        <v>136</v>
      </c>
      <c r="J4093" t="s">
        <v>137</v>
      </c>
      <c r="K4093" t="s">
        <v>138</v>
      </c>
      <c r="L4093" t="s">
        <v>11597</v>
      </c>
      <c r="M4093" t="s">
        <v>11598</v>
      </c>
      <c r="N4093">
        <v>0.33583333300000001</v>
      </c>
      <c r="O4093">
        <v>0</v>
      </c>
      <c r="P4093">
        <v>4</v>
      </c>
      <c r="Q4093">
        <v>0</v>
      </c>
      <c r="R4093">
        <v>0</v>
      </c>
      <c r="S4093">
        <v>0</v>
      </c>
      <c r="T4093">
        <v>32</v>
      </c>
      <c r="U4093">
        <v>0</v>
      </c>
      <c r="V4093">
        <v>3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13.705975813894746</v>
      </c>
      <c r="AC4093">
        <v>0</v>
      </c>
      <c r="AD4093">
        <v>49.460136743470436</v>
      </c>
      <c r="AE4093">
        <v>63.166112557365182</v>
      </c>
    </row>
    <row r="4094" spans="1:31" x14ac:dyDescent="0.3">
      <c r="A4094">
        <v>2718321</v>
      </c>
      <c r="B4094">
        <v>1</v>
      </c>
      <c r="C4094" t="s">
        <v>80</v>
      </c>
      <c r="D4094" t="s">
        <v>95</v>
      </c>
      <c r="E4094" t="s">
        <v>173</v>
      </c>
      <c r="F4094" t="s">
        <v>2726</v>
      </c>
      <c r="G4094" t="s">
        <v>152</v>
      </c>
      <c r="H4094" t="s">
        <v>153</v>
      </c>
      <c r="I4094" t="s">
        <v>136</v>
      </c>
      <c r="J4094" t="s">
        <v>137</v>
      </c>
      <c r="K4094" t="s">
        <v>138</v>
      </c>
      <c r="L4094" t="s">
        <v>11599</v>
      </c>
      <c r="M4094" t="s">
        <v>11600</v>
      </c>
      <c r="N4094">
        <v>8.1111111E-2</v>
      </c>
      <c r="O4094">
        <v>0</v>
      </c>
      <c r="P4094">
        <v>10098</v>
      </c>
      <c r="Q4094">
        <v>0</v>
      </c>
      <c r="R4094">
        <v>0</v>
      </c>
      <c r="S4094">
        <v>10</v>
      </c>
      <c r="T4094">
        <v>606</v>
      </c>
      <c r="U4094">
        <v>0</v>
      </c>
      <c r="V4094">
        <v>0</v>
      </c>
      <c r="W4094">
        <v>0</v>
      </c>
      <c r="X4094">
        <v>173.80303754750645</v>
      </c>
      <c r="Y4094">
        <v>0</v>
      </c>
      <c r="Z4094">
        <v>0</v>
      </c>
      <c r="AA4094">
        <v>68.566152684426086</v>
      </c>
      <c r="AB4094">
        <v>81.343090636434439</v>
      </c>
      <c r="AC4094">
        <v>0</v>
      </c>
      <c r="AD4094">
        <v>0</v>
      </c>
      <c r="AE4094">
        <v>323.71228086836697</v>
      </c>
    </row>
    <row r="4095" spans="1:31" x14ac:dyDescent="0.3">
      <c r="A4095">
        <v>2718275</v>
      </c>
      <c r="B4095">
        <v>1</v>
      </c>
      <c r="C4095" t="s">
        <v>81</v>
      </c>
      <c r="D4095" t="s">
        <v>113</v>
      </c>
      <c r="E4095" t="s">
        <v>145</v>
      </c>
      <c r="F4095" t="s">
        <v>11601</v>
      </c>
      <c r="G4095" t="s">
        <v>181</v>
      </c>
      <c r="H4095" t="s">
        <v>135</v>
      </c>
      <c r="I4095" t="s">
        <v>136</v>
      </c>
      <c r="J4095" t="s">
        <v>137</v>
      </c>
      <c r="K4095" t="s">
        <v>138</v>
      </c>
      <c r="L4095" t="s">
        <v>11602</v>
      </c>
      <c r="M4095" t="s">
        <v>11603</v>
      </c>
      <c r="N4095">
        <v>1.155277777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1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</row>
    <row r="4096" spans="1:31" x14ac:dyDescent="0.3">
      <c r="A4096">
        <v>2718106</v>
      </c>
      <c r="B4096">
        <v>1</v>
      </c>
      <c r="C4096" t="s">
        <v>80</v>
      </c>
      <c r="D4096" t="s">
        <v>92</v>
      </c>
      <c r="E4096" t="s">
        <v>161</v>
      </c>
      <c r="F4096" t="s">
        <v>11604</v>
      </c>
      <c r="G4096" t="s">
        <v>163</v>
      </c>
      <c r="H4096" t="s">
        <v>135</v>
      </c>
      <c r="I4096" t="s">
        <v>136</v>
      </c>
      <c r="J4096" t="s">
        <v>137</v>
      </c>
      <c r="K4096" t="s">
        <v>138</v>
      </c>
      <c r="L4096" t="s">
        <v>11605</v>
      </c>
      <c r="M4096" t="s">
        <v>11606</v>
      </c>
      <c r="N4096">
        <v>5.3077777770000001</v>
      </c>
      <c r="O4096">
        <v>0</v>
      </c>
      <c r="P4096">
        <v>41</v>
      </c>
      <c r="Q4096">
        <v>0</v>
      </c>
      <c r="R4096">
        <v>0</v>
      </c>
      <c r="S4096">
        <v>0</v>
      </c>
      <c r="T4096">
        <v>3</v>
      </c>
      <c r="U4096">
        <v>0</v>
      </c>
      <c r="V4096">
        <v>0</v>
      </c>
      <c r="W4096">
        <v>0</v>
      </c>
      <c r="X4096">
        <v>22.929536249501677</v>
      </c>
      <c r="Y4096">
        <v>0</v>
      </c>
      <c r="Z4096">
        <v>0</v>
      </c>
      <c r="AA4096">
        <v>0</v>
      </c>
      <c r="AB4096">
        <v>15.993929700151622</v>
      </c>
      <c r="AC4096">
        <v>0</v>
      </c>
      <c r="AD4096">
        <v>0</v>
      </c>
      <c r="AE4096">
        <v>38.923465949653298</v>
      </c>
    </row>
    <row r="4097" spans="1:31" x14ac:dyDescent="0.3">
      <c r="A4097">
        <v>2718129</v>
      </c>
      <c r="B4097">
        <v>1</v>
      </c>
      <c r="C4097" t="s">
        <v>81</v>
      </c>
      <c r="D4097" t="s">
        <v>117</v>
      </c>
      <c r="E4097" t="s">
        <v>161</v>
      </c>
      <c r="F4097" t="s">
        <v>11607</v>
      </c>
      <c r="G4097" t="s">
        <v>163</v>
      </c>
      <c r="H4097" t="s">
        <v>135</v>
      </c>
      <c r="I4097" t="s">
        <v>136</v>
      </c>
      <c r="J4097" t="s">
        <v>137</v>
      </c>
      <c r="K4097" t="s">
        <v>138</v>
      </c>
      <c r="L4097" t="s">
        <v>11608</v>
      </c>
      <c r="M4097" t="s">
        <v>11609</v>
      </c>
      <c r="N4097">
        <v>6.1219444440000004</v>
      </c>
      <c r="O4097">
        <v>0</v>
      </c>
      <c r="P4097">
        <v>4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</row>
    <row r="4098" spans="1:31" x14ac:dyDescent="0.3">
      <c r="A4098">
        <v>2718112</v>
      </c>
      <c r="B4098">
        <v>1</v>
      </c>
      <c r="C4098" t="s">
        <v>80</v>
      </c>
      <c r="D4098" t="s">
        <v>95</v>
      </c>
      <c r="E4098" t="s">
        <v>213</v>
      </c>
      <c r="F4098" t="s">
        <v>11610</v>
      </c>
      <c r="G4098" t="s">
        <v>152</v>
      </c>
      <c r="H4098" t="s">
        <v>153</v>
      </c>
      <c r="I4098" t="s">
        <v>136</v>
      </c>
      <c r="J4098" t="s">
        <v>137</v>
      </c>
      <c r="K4098" t="s">
        <v>138</v>
      </c>
      <c r="L4098" t="s">
        <v>11611</v>
      </c>
      <c r="M4098" t="s">
        <v>11612</v>
      </c>
      <c r="N4098">
        <v>0.116666666</v>
      </c>
      <c r="O4098">
        <v>5</v>
      </c>
      <c r="P4098">
        <v>403</v>
      </c>
      <c r="Q4098">
        <v>8</v>
      </c>
      <c r="R4098">
        <v>1</v>
      </c>
      <c r="S4098">
        <v>30</v>
      </c>
      <c r="T4098">
        <v>18</v>
      </c>
      <c r="U4098">
        <v>2</v>
      </c>
      <c r="V4098">
        <v>0</v>
      </c>
      <c r="W4098">
        <v>0.35816258475375001</v>
      </c>
      <c r="X4098">
        <v>9.4215787053079953</v>
      </c>
      <c r="Y4098">
        <v>8.5788029559053509</v>
      </c>
      <c r="Z4098">
        <v>0.30412040656550005</v>
      </c>
      <c r="AA4098">
        <v>50.951981411254351</v>
      </c>
      <c r="AB4098">
        <v>1.3141883771932998</v>
      </c>
      <c r="AC4098">
        <v>31.122679066751999</v>
      </c>
      <c r="AD4098">
        <v>0</v>
      </c>
      <c r="AE4098">
        <v>102.05151350773225</v>
      </c>
    </row>
    <row r="4099" spans="1:31" x14ac:dyDescent="0.3">
      <c r="A4099">
        <v>2717960</v>
      </c>
      <c r="B4099">
        <v>1</v>
      </c>
      <c r="C4099" t="s">
        <v>80</v>
      </c>
      <c r="D4099" t="s">
        <v>95</v>
      </c>
      <c r="E4099" t="s">
        <v>132</v>
      </c>
      <c r="F4099" t="s">
        <v>11613</v>
      </c>
      <c r="G4099" t="s">
        <v>209</v>
      </c>
      <c r="H4099" t="s">
        <v>135</v>
      </c>
      <c r="I4099" t="s">
        <v>136</v>
      </c>
      <c r="J4099" t="s">
        <v>137</v>
      </c>
      <c r="K4099" t="s">
        <v>210</v>
      </c>
      <c r="L4099" t="s">
        <v>11614</v>
      </c>
      <c r="M4099" t="s">
        <v>11615</v>
      </c>
      <c r="N4099">
        <v>8.8427777770000002</v>
      </c>
      <c r="O4099">
        <v>0</v>
      </c>
      <c r="P4099">
        <v>333</v>
      </c>
      <c r="Q4099">
        <v>0</v>
      </c>
      <c r="R4099">
        <v>0</v>
      </c>
      <c r="S4099">
        <v>0</v>
      </c>
      <c r="T4099">
        <v>31</v>
      </c>
      <c r="U4099">
        <v>0</v>
      </c>
      <c r="V4099">
        <v>0</v>
      </c>
      <c r="W4099">
        <v>0</v>
      </c>
      <c r="X4099">
        <v>446.42027117446594</v>
      </c>
      <c r="Y4099">
        <v>0</v>
      </c>
      <c r="Z4099">
        <v>0</v>
      </c>
      <c r="AA4099">
        <v>0</v>
      </c>
      <c r="AB4099">
        <v>295.15268039675209</v>
      </c>
      <c r="AC4099">
        <v>0</v>
      </c>
      <c r="AD4099">
        <v>0</v>
      </c>
      <c r="AE4099">
        <v>741.57295157121803</v>
      </c>
    </row>
    <row r="4100" spans="1:31" x14ac:dyDescent="0.3">
      <c r="A4100">
        <v>2718043</v>
      </c>
      <c r="B4100">
        <v>1</v>
      </c>
      <c r="C4100" t="s">
        <v>80</v>
      </c>
      <c r="D4100" t="s">
        <v>105</v>
      </c>
      <c r="E4100" t="s">
        <v>156</v>
      </c>
      <c r="F4100" t="s">
        <v>11616</v>
      </c>
      <c r="G4100" t="s">
        <v>185</v>
      </c>
      <c r="H4100" t="s">
        <v>153</v>
      </c>
      <c r="I4100" t="s">
        <v>136</v>
      </c>
      <c r="J4100" t="s">
        <v>137</v>
      </c>
      <c r="K4100" t="s">
        <v>138</v>
      </c>
      <c r="L4100" t="s">
        <v>11617</v>
      </c>
      <c r="M4100" t="s">
        <v>11618</v>
      </c>
      <c r="N4100">
        <v>3.108055555</v>
      </c>
      <c r="O4100">
        <v>0</v>
      </c>
      <c r="P4100">
        <v>116</v>
      </c>
      <c r="Q4100">
        <v>1</v>
      </c>
      <c r="R4100">
        <v>1</v>
      </c>
      <c r="S4100">
        <v>0</v>
      </c>
      <c r="T4100">
        <v>38</v>
      </c>
      <c r="U4100">
        <v>0</v>
      </c>
      <c r="V4100">
        <v>0</v>
      </c>
      <c r="W4100">
        <v>0</v>
      </c>
      <c r="X4100">
        <v>78.666714044996326</v>
      </c>
      <c r="Y4100">
        <v>1.1874970386348251</v>
      </c>
      <c r="Z4100">
        <v>0</v>
      </c>
      <c r="AA4100">
        <v>0</v>
      </c>
      <c r="AB4100">
        <v>80.396123308130257</v>
      </c>
      <c r="AC4100">
        <v>0</v>
      </c>
      <c r="AD4100">
        <v>0</v>
      </c>
      <c r="AE4100">
        <v>160.25033439176141</v>
      </c>
    </row>
    <row r="4101" spans="1:31" x14ac:dyDescent="0.3">
      <c r="A4101">
        <v>2718152</v>
      </c>
      <c r="B4101">
        <v>1</v>
      </c>
      <c r="C4101" t="s">
        <v>80</v>
      </c>
      <c r="D4101" t="s">
        <v>89</v>
      </c>
      <c r="E4101" t="s">
        <v>150</v>
      </c>
      <c r="F4101" t="s">
        <v>11619</v>
      </c>
      <c r="G4101" t="s">
        <v>170</v>
      </c>
      <c r="H4101" t="s">
        <v>153</v>
      </c>
      <c r="I4101" t="s">
        <v>136</v>
      </c>
      <c r="J4101" t="s">
        <v>137</v>
      </c>
      <c r="K4101" t="s">
        <v>138</v>
      </c>
      <c r="L4101" t="s">
        <v>11620</v>
      </c>
      <c r="M4101" t="s">
        <v>11621</v>
      </c>
      <c r="N4101">
        <v>3.2372222220000002</v>
      </c>
      <c r="O4101">
        <v>0</v>
      </c>
      <c r="P4101">
        <v>1030</v>
      </c>
      <c r="Q4101">
        <v>0</v>
      </c>
      <c r="R4101">
        <v>9</v>
      </c>
      <c r="S4101">
        <v>0</v>
      </c>
      <c r="T4101">
        <v>54</v>
      </c>
      <c r="U4101">
        <v>0</v>
      </c>
      <c r="V4101">
        <v>1</v>
      </c>
      <c r="W4101">
        <v>0</v>
      </c>
      <c r="X4101">
        <v>822.50185737562776</v>
      </c>
      <c r="Y4101">
        <v>0</v>
      </c>
      <c r="Z4101">
        <v>6.2454887671566226</v>
      </c>
      <c r="AA4101">
        <v>0</v>
      </c>
      <c r="AB4101">
        <v>792.76013151596521</v>
      </c>
      <c r="AC4101">
        <v>0</v>
      </c>
      <c r="AD4101">
        <v>235.15192908446684</v>
      </c>
      <c r="AE4101">
        <v>1856.6594067432166</v>
      </c>
    </row>
    <row r="4102" spans="1:31" x14ac:dyDescent="0.3">
      <c r="A4102">
        <v>2718378</v>
      </c>
      <c r="B4102">
        <v>1</v>
      </c>
      <c r="C4102" t="s">
        <v>81</v>
      </c>
      <c r="D4102" t="s">
        <v>112</v>
      </c>
      <c r="E4102" t="s">
        <v>161</v>
      </c>
      <c r="F4102" t="s">
        <v>11622</v>
      </c>
      <c r="G4102" t="s">
        <v>170</v>
      </c>
      <c r="H4102" t="s">
        <v>135</v>
      </c>
      <c r="I4102" t="s">
        <v>136</v>
      </c>
      <c r="J4102" t="s">
        <v>137</v>
      </c>
      <c r="K4102" t="s">
        <v>138</v>
      </c>
      <c r="L4102" t="s">
        <v>11623</v>
      </c>
      <c r="M4102" t="s">
        <v>11624</v>
      </c>
      <c r="N4102">
        <v>0.33694444400000001</v>
      </c>
      <c r="O4102">
        <v>0</v>
      </c>
      <c r="P4102">
        <v>27</v>
      </c>
      <c r="Q4102">
        <v>0</v>
      </c>
      <c r="R4102">
        <v>0</v>
      </c>
      <c r="S4102">
        <v>0</v>
      </c>
      <c r="T4102">
        <v>4</v>
      </c>
      <c r="U4102">
        <v>0</v>
      </c>
      <c r="V4102">
        <v>0</v>
      </c>
      <c r="W4102">
        <v>0</v>
      </c>
      <c r="X4102">
        <v>2.4651240657034776</v>
      </c>
      <c r="Y4102">
        <v>0</v>
      </c>
      <c r="Z4102">
        <v>0</v>
      </c>
      <c r="AA4102">
        <v>0</v>
      </c>
      <c r="AB4102">
        <v>0.78189597863809257</v>
      </c>
      <c r="AC4102">
        <v>0</v>
      </c>
      <c r="AD4102">
        <v>0</v>
      </c>
      <c r="AE4102">
        <v>3.2470200443415704</v>
      </c>
    </row>
    <row r="4103" spans="1:31" x14ac:dyDescent="0.3">
      <c r="A4103">
        <v>2717837</v>
      </c>
      <c r="B4103">
        <v>1</v>
      </c>
      <c r="C4103" t="s">
        <v>81</v>
      </c>
      <c r="D4103" t="s">
        <v>114</v>
      </c>
      <c r="E4103" t="s">
        <v>156</v>
      </c>
      <c r="F4103" t="s">
        <v>11625</v>
      </c>
      <c r="G4103" t="s">
        <v>185</v>
      </c>
      <c r="H4103" t="s">
        <v>153</v>
      </c>
      <c r="I4103" t="s">
        <v>136</v>
      </c>
      <c r="J4103" t="s">
        <v>137</v>
      </c>
      <c r="K4103" t="s">
        <v>138</v>
      </c>
      <c r="L4103" t="s">
        <v>11626</v>
      </c>
      <c r="M4103" t="s">
        <v>11627</v>
      </c>
      <c r="N4103">
        <v>1.5194444439999999</v>
      </c>
      <c r="O4103">
        <v>0</v>
      </c>
      <c r="P4103">
        <v>138</v>
      </c>
      <c r="Q4103">
        <v>0</v>
      </c>
      <c r="R4103">
        <v>0</v>
      </c>
      <c r="S4103">
        <v>0</v>
      </c>
      <c r="T4103">
        <v>8</v>
      </c>
      <c r="U4103">
        <v>0</v>
      </c>
      <c r="V4103">
        <v>0</v>
      </c>
      <c r="W4103">
        <v>0</v>
      </c>
      <c r="X4103">
        <v>13.446183553153206</v>
      </c>
      <c r="Y4103">
        <v>0</v>
      </c>
      <c r="Z4103">
        <v>0</v>
      </c>
      <c r="AA4103">
        <v>0</v>
      </c>
      <c r="AB4103">
        <v>0.52956046396811662</v>
      </c>
      <c r="AC4103">
        <v>0</v>
      </c>
      <c r="AD4103">
        <v>0</v>
      </c>
      <c r="AE4103">
        <v>13.975744017121324</v>
      </c>
    </row>
    <row r="4104" spans="1:31" x14ac:dyDescent="0.3">
      <c r="A4104">
        <v>2718358</v>
      </c>
      <c r="B4104">
        <v>1</v>
      </c>
      <c r="C4104" t="s">
        <v>80</v>
      </c>
      <c r="D4104" t="s">
        <v>102</v>
      </c>
      <c r="E4104" t="s">
        <v>156</v>
      </c>
      <c r="F4104" t="s">
        <v>11628</v>
      </c>
      <c r="G4104" t="s">
        <v>185</v>
      </c>
      <c r="H4104" t="s">
        <v>153</v>
      </c>
      <c r="I4104" t="s">
        <v>136</v>
      </c>
      <c r="J4104" t="s">
        <v>137</v>
      </c>
      <c r="K4104" t="s">
        <v>138</v>
      </c>
      <c r="L4104" t="s">
        <v>11629</v>
      </c>
      <c r="M4104" t="s">
        <v>11086</v>
      </c>
      <c r="N4104">
        <v>0.40972222200000002</v>
      </c>
      <c r="O4104">
        <v>0</v>
      </c>
      <c r="P4104">
        <v>240</v>
      </c>
      <c r="Q4104">
        <v>0</v>
      </c>
      <c r="R4104">
        <v>1</v>
      </c>
      <c r="S4104">
        <v>0</v>
      </c>
      <c r="T4104">
        <v>18</v>
      </c>
      <c r="U4104">
        <v>0</v>
      </c>
      <c r="V4104">
        <v>0</v>
      </c>
      <c r="W4104">
        <v>0</v>
      </c>
      <c r="X4104">
        <v>8.9814852114798125</v>
      </c>
      <c r="Y4104">
        <v>0</v>
      </c>
      <c r="Z4104">
        <v>0.26160392270833333</v>
      </c>
      <c r="AA4104">
        <v>0</v>
      </c>
      <c r="AB4104">
        <v>1.816706831023708</v>
      </c>
      <c r="AC4104">
        <v>0</v>
      </c>
      <c r="AD4104">
        <v>0</v>
      </c>
      <c r="AE4104">
        <v>11.059795965211855</v>
      </c>
    </row>
    <row r="4105" spans="1:31" x14ac:dyDescent="0.3">
      <c r="A4105">
        <v>2718258</v>
      </c>
      <c r="B4105">
        <v>1</v>
      </c>
      <c r="C4105" t="s">
        <v>81</v>
      </c>
      <c r="D4105" t="s">
        <v>123</v>
      </c>
      <c r="E4105" t="s">
        <v>145</v>
      </c>
      <c r="F4105" t="s">
        <v>11630</v>
      </c>
      <c r="G4105" t="s">
        <v>158</v>
      </c>
      <c r="H4105" t="s">
        <v>135</v>
      </c>
      <c r="I4105" t="s">
        <v>136</v>
      </c>
      <c r="J4105" t="s">
        <v>3</v>
      </c>
      <c r="K4105" t="s">
        <v>138</v>
      </c>
      <c r="L4105" t="s">
        <v>11631</v>
      </c>
      <c r="M4105" t="s">
        <v>11632</v>
      </c>
      <c r="N4105">
        <v>3.9552777770000001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1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</row>
    <row r="4106" spans="1:31" x14ac:dyDescent="0.3">
      <c r="A4106">
        <v>2717817</v>
      </c>
      <c r="B4106">
        <v>1</v>
      </c>
      <c r="C4106" t="s">
        <v>80</v>
      </c>
      <c r="D4106" t="s">
        <v>89</v>
      </c>
      <c r="E4106" t="s">
        <v>156</v>
      </c>
      <c r="F4106" t="s">
        <v>11633</v>
      </c>
      <c r="G4106" t="s">
        <v>1613</v>
      </c>
      <c r="H4106" t="s">
        <v>153</v>
      </c>
      <c r="I4106" t="s">
        <v>490</v>
      </c>
      <c r="J4106" t="s">
        <v>137</v>
      </c>
      <c r="K4106" t="s">
        <v>138</v>
      </c>
      <c r="L4106" t="s">
        <v>11634</v>
      </c>
      <c r="M4106" t="s">
        <v>11635</v>
      </c>
      <c r="N4106">
        <v>1.4999999999999999E-2</v>
      </c>
      <c r="O4106">
        <v>3</v>
      </c>
      <c r="P4106">
        <v>5921</v>
      </c>
      <c r="Q4106">
        <v>5</v>
      </c>
      <c r="R4106">
        <v>32</v>
      </c>
      <c r="S4106">
        <v>18</v>
      </c>
      <c r="T4106">
        <v>530</v>
      </c>
      <c r="U4106">
        <v>4</v>
      </c>
      <c r="V4106">
        <v>2</v>
      </c>
      <c r="W4106">
        <v>0.40055228749979999</v>
      </c>
      <c r="X4106">
        <v>23.323122406614697</v>
      </c>
      <c r="Y4106">
        <v>4.7567652835815002E-2</v>
      </c>
      <c r="Z4106">
        <v>7.455287694163501E-2</v>
      </c>
      <c r="AA4106">
        <v>2.7596901082895102</v>
      </c>
      <c r="AB4106">
        <v>7.0505803155677107</v>
      </c>
      <c r="AC4106">
        <v>1.8797004441598499</v>
      </c>
      <c r="AD4106">
        <v>1.3387872145523998</v>
      </c>
      <c r="AE4106">
        <v>36.874553306461422</v>
      </c>
    </row>
    <row r="4107" spans="1:31" x14ac:dyDescent="0.3">
      <c r="A4107">
        <v>2718315</v>
      </c>
      <c r="B4107">
        <v>1</v>
      </c>
      <c r="C4107" t="s">
        <v>80</v>
      </c>
      <c r="D4107" t="s">
        <v>106</v>
      </c>
      <c r="E4107" t="s">
        <v>145</v>
      </c>
      <c r="F4107" t="s">
        <v>11636</v>
      </c>
      <c r="G4107" t="s">
        <v>147</v>
      </c>
      <c r="H4107" t="s">
        <v>135</v>
      </c>
      <c r="I4107" t="s">
        <v>136</v>
      </c>
      <c r="J4107" t="s">
        <v>137</v>
      </c>
      <c r="K4107" t="s">
        <v>138</v>
      </c>
      <c r="L4107" t="s">
        <v>11637</v>
      </c>
      <c r="M4107" t="s">
        <v>11638</v>
      </c>
      <c r="N4107">
        <v>2.6286111110000001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1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85.262026449729063</v>
      </c>
      <c r="AC4107">
        <v>0</v>
      </c>
      <c r="AD4107">
        <v>0</v>
      </c>
      <c r="AE4107">
        <v>85.262026449729063</v>
      </c>
    </row>
    <row r="4108" spans="1:31" x14ac:dyDescent="0.3">
      <c r="A4108">
        <v>2717880</v>
      </c>
      <c r="B4108">
        <v>1</v>
      </c>
      <c r="C4108" t="s">
        <v>80</v>
      </c>
      <c r="D4108" t="s">
        <v>106</v>
      </c>
      <c r="E4108" t="s">
        <v>150</v>
      </c>
      <c r="F4108" t="s">
        <v>6242</v>
      </c>
      <c r="G4108" t="s">
        <v>152</v>
      </c>
      <c r="H4108" t="s">
        <v>153</v>
      </c>
      <c r="I4108" t="s">
        <v>136</v>
      </c>
      <c r="J4108" t="s">
        <v>137</v>
      </c>
      <c r="K4108" t="s">
        <v>138</v>
      </c>
      <c r="L4108" t="s">
        <v>11639</v>
      </c>
      <c r="M4108" t="s">
        <v>11640</v>
      </c>
      <c r="N4108">
        <v>0.18777777700000001</v>
      </c>
      <c r="O4108">
        <v>1</v>
      </c>
      <c r="P4108">
        <v>4</v>
      </c>
      <c r="Q4108">
        <v>68</v>
      </c>
      <c r="R4108">
        <v>337</v>
      </c>
      <c r="S4108">
        <v>28</v>
      </c>
      <c r="T4108">
        <v>61</v>
      </c>
      <c r="U4108">
        <v>0</v>
      </c>
      <c r="V4108">
        <v>0</v>
      </c>
      <c r="W4108">
        <v>7.7175475302293337E-2</v>
      </c>
      <c r="X4108">
        <v>0.28099017139526666</v>
      </c>
      <c r="Y4108">
        <v>79.09353645652817</v>
      </c>
      <c r="Z4108">
        <v>48.343039470145456</v>
      </c>
      <c r="AA4108">
        <v>14.416013968326185</v>
      </c>
      <c r="AB4108">
        <v>14.248440373126963</v>
      </c>
      <c r="AC4108">
        <v>0</v>
      </c>
      <c r="AD4108">
        <v>0</v>
      </c>
      <c r="AE4108">
        <v>156.45919591482433</v>
      </c>
    </row>
    <row r="4109" spans="1:31" x14ac:dyDescent="0.3">
      <c r="A4109">
        <v>2718272</v>
      </c>
      <c r="B4109">
        <v>1</v>
      </c>
      <c r="C4109" t="s">
        <v>80</v>
      </c>
      <c r="D4109" t="s">
        <v>110</v>
      </c>
      <c r="E4109" t="s">
        <v>145</v>
      </c>
      <c r="F4109" t="s">
        <v>11641</v>
      </c>
      <c r="G4109" t="s">
        <v>230</v>
      </c>
      <c r="H4109" t="s">
        <v>135</v>
      </c>
      <c r="I4109" t="s">
        <v>136</v>
      </c>
      <c r="J4109" t="s">
        <v>137</v>
      </c>
      <c r="K4109" t="s">
        <v>138</v>
      </c>
      <c r="L4109" t="s">
        <v>11642</v>
      </c>
      <c r="M4109" t="s">
        <v>11643</v>
      </c>
      <c r="N4109">
        <v>3.1627777770000001</v>
      </c>
      <c r="O4109">
        <v>0</v>
      </c>
      <c r="P4109">
        <v>1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0.97421818941846006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0.97421818941846006</v>
      </c>
    </row>
    <row r="4110" spans="1:31" x14ac:dyDescent="0.3">
      <c r="A4110">
        <v>2717869</v>
      </c>
      <c r="B4110">
        <v>1</v>
      </c>
      <c r="C4110" t="s">
        <v>81</v>
      </c>
      <c r="D4110" t="s">
        <v>127</v>
      </c>
      <c r="E4110" t="s">
        <v>156</v>
      </c>
      <c r="F4110" t="s">
        <v>4595</v>
      </c>
      <c r="G4110" t="s">
        <v>152</v>
      </c>
      <c r="H4110" t="s">
        <v>153</v>
      </c>
      <c r="I4110" t="s">
        <v>136</v>
      </c>
      <c r="J4110" t="s">
        <v>137</v>
      </c>
      <c r="K4110" t="s">
        <v>138</v>
      </c>
      <c r="L4110" t="s">
        <v>11644</v>
      </c>
      <c r="M4110" t="s">
        <v>11645</v>
      </c>
      <c r="N4110">
        <v>1.6883333330000001</v>
      </c>
      <c r="O4110">
        <v>1</v>
      </c>
      <c r="P4110">
        <v>497</v>
      </c>
      <c r="Q4110">
        <v>97</v>
      </c>
      <c r="R4110">
        <v>142</v>
      </c>
      <c r="S4110">
        <v>8</v>
      </c>
      <c r="T4110">
        <v>69</v>
      </c>
      <c r="U4110">
        <v>0</v>
      </c>
      <c r="V4110">
        <v>0</v>
      </c>
      <c r="W4110">
        <v>0.71462225460251005</v>
      </c>
      <c r="X4110">
        <v>135.03702668968401</v>
      </c>
      <c r="Y4110">
        <v>206.68133303640096</v>
      </c>
      <c r="Z4110">
        <v>23.271134876785094</v>
      </c>
      <c r="AA4110">
        <v>76.826747173160896</v>
      </c>
      <c r="AB4110">
        <v>36.630242142172392</v>
      </c>
      <c r="AC4110">
        <v>0</v>
      </c>
      <c r="AD4110">
        <v>0</v>
      </c>
      <c r="AE4110">
        <v>479.16110617280583</v>
      </c>
    </row>
    <row r="4111" spans="1:31" x14ac:dyDescent="0.3">
      <c r="A4111">
        <v>2718201</v>
      </c>
      <c r="B4111">
        <v>1</v>
      </c>
      <c r="C4111" t="s">
        <v>80</v>
      </c>
      <c r="D4111" t="s">
        <v>106</v>
      </c>
      <c r="E4111" t="s">
        <v>156</v>
      </c>
      <c r="F4111" t="s">
        <v>11646</v>
      </c>
      <c r="G4111" t="s">
        <v>185</v>
      </c>
      <c r="H4111" t="s">
        <v>153</v>
      </c>
      <c r="I4111" t="s">
        <v>136</v>
      </c>
      <c r="J4111" t="s">
        <v>137</v>
      </c>
      <c r="K4111" t="s">
        <v>138</v>
      </c>
      <c r="L4111" t="s">
        <v>11647</v>
      </c>
      <c r="M4111" t="s">
        <v>11648</v>
      </c>
      <c r="N4111">
        <v>1.041666666</v>
      </c>
      <c r="O4111">
        <v>0</v>
      </c>
      <c r="P4111">
        <v>15</v>
      </c>
      <c r="Q4111">
        <v>0</v>
      </c>
      <c r="R4111">
        <v>3</v>
      </c>
      <c r="S4111">
        <v>0</v>
      </c>
      <c r="T4111">
        <v>12</v>
      </c>
      <c r="U4111">
        <v>0</v>
      </c>
      <c r="V4111">
        <v>0</v>
      </c>
      <c r="W4111">
        <v>0</v>
      </c>
      <c r="X4111">
        <v>3.8084969527150001</v>
      </c>
      <c r="Y4111">
        <v>0</v>
      </c>
      <c r="Z4111">
        <v>8.1966508147732853</v>
      </c>
      <c r="AA4111">
        <v>0</v>
      </c>
      <c r="AB4111">
        <v>9.0575483847244183</v>
      </c>
      <c r="AC4111">
        <v>0</v>
      </c>
      <c r="AD4111">
        <v>0</v>
      </c>
      <c r="AE4111">
        <v>21.062696152212702</v>
      </c>
    </row>
    <row r="4112" spans="1:31" x14ac:dyDescent="0.3">
      <c r="A4112">
        <v>2717846</v>
      </c>
      <c r="B4112">
        <v>1</v>
      </c>
      <c r="C4112" t="s">
        <v>80</v>
      </c>
      <c r="D4112" t="s">
        <v>94</v>
      </c>
      <c r="E4112" t="s">
        <v>145</v>
      </c>
      <c r="F4112" t="s">
        <v>11649</v>
      </c>
      <c r="G4112" t="s">
        <v>181</v>
      </c>
      <c r="H4112" t="s">
        <v>135</v>
      </c>
      <c r="I4112" t="s">
        <v>136</v>
      </c>
      <c r="J4112" t="s">
        <v>137</v>
      </c>
      <c r="K4112" t="s">
        <v>138</v>
      </c>
      <c r="L4112" t="s">
        <v>11650</v>
      </c>
      <c r="M4112" t="s">
        <v>11272</v>
      </c>
      <c r="N4112">
        <v>1.3677777769999999</v>
      </c>
      <c r="O4112">
        <v>0</v>
      </c>
      <c r="P4112">
        <v>1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0.21896547607219666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0.21896547607219666</v>
      </c>
    </row>
    <row r="4113" spans="1:31" x14ac:dyDescent="0.3">
      <c r="A4113">
        <v>2717992</v>
      </c>
      <c r="B4113">
        <v>1</v>
      </c>
      <c r="C4113" t="s">
        <v>80</v>
      </c>
      <c r="D4113" t="s">
        <v>105</v>
      </c>
      <c r="E4113" t="s">
        <v>156</v>
      </c>
      <c r="F4113" t="s">
        <v>11651</v>
      </c>
      <c r="G4113" t="s">
        <v>300</v>
      </c>
      <c r="H4113" t="s">
        <v>153</v>
      </c>
      <c r="I4113" t="s">
        <v>136</v>
      </c>
      <c r="J4113" t="s">
        <v>137</v>
      </c>
      <c r="K4113" t="s">
        <v>210</v>
      </c>
      <c r="L4113" t="s">
        <v>11652</v>
      </c>
      <c r="M4113" t="s">
        <v>11653</v>
      </c>
      <c r="N4113">
        <v>8.4811111110000006</v>
      </c>
      <c r="O4113">
        <v>0</v>
      </c>
      <c r="P4113">
        <v>3382</v>
      </c>
      <c r="Q4113">
        <v>0</v>
      </c>
      <c r="R4113">
        <v>0</v>
      </c>
      <c r="S4113">
        <v>1</v>
      </c>
      <c r="T4113">
        <v>248</v>
      </c>
      <c r="U4113">
        <v>0</v>
      </c>
      <c r="V4113">
        <v>1</v>
      </c>
      <c r="W4113">
        <v>0</v>
      </c>
      <c r="X4113">
        <v>6340.69640318452</v>
      </c>
      <c r="Y4113">
        <v>0</v>
      </c>
      <c r="Z4113">
        <v>0</v>
      </c>
      <c r="AA4113">
        <v>138.57959583582721</v>
      </c>
      <c r="AB4113">
        <v>2812.4379329102549</v>
      </c>
      <c r="AC4113">
        <v>0</v>
      </c>
      <c r="AD4113">
        <v>44.336514343661641</v>
      </c>
      <c r="AE4113">
        <v>9336.0504462742647</v>
      </c>
    </row>
    <row r="4114" spans="1:31" x14ac:dyDescent="0.3">
      <c r="A4114">
        <v>2718552</v>
      </c>
      <c r="B4114">
        <v>2</v>
      </c>
      <c r="C4114" t="s">
        <v>80</v>
      </c>
      <c r="D4114" t="s">
        <v>88</v>
      </c>
      <c r="E4114" t="s">
        <v>132</v>
      </c>
      <c r="F4114" t="s">
        <v>11654</v>
      </c>
      <c r="G4114" t="s">
        <v>181</v>
      </c>
      <c r="H4114" t="s">
        <v>135</v>
      </c>
      <c r="I4114" t="s">
        <v>136</v>
      </c>
      <c r="J4114" t="s">
        <v>137</v>
      </c>
      <c r="K4114" t="s">
        <v>138</v>
      </c>
      <c r="L4114" t="s">
        <v>11341</v>
      </c>
      <c r="M4114" t="s">
        <v>11655</v>
      </c>
      <c r="N4114">
        <v>1.3233333329999999</v>
      </c>
      <c r="O4114">
        <v>0</v>
      </c>
      <c r="P4114">
        <v>188</v>
      </c>
      <c r="Q4114">
        <v>0</v>
      </c>
      <c r="R4114">
        <v>0</v>
      </c>
      <c r="S4114">
        <v>0</v>
      </c>
      <c r="T4114">
        <v>8</v>
      </c>
      <c r="U4114">
        <v>0</v>
      </c>
      <c r="V4114">
        <v>0</v>
      </c>
      <c r="W4114">
        <v>0</v>
      </c>
      <c r="X4114">
        <v>56.312078136503324</v>
      </c>
      <c r="Y4114">
        <v>0</v>
      </c>
      <c r="Z4114">
        <v>0</v>
      </c>
      <c r="AA4114">
        <v>0</v>
      </c>
      <c r="AB4114">
        <v>3.3439848837629862</v>
      </c>
      <c r="AC4114">
        <v>0</v>
      </c>
      <c r="AD4114">
        <v>0</v>
      </c>
      <c r="AE4114">
        <v>59.656063020266309</v>
      </c>
    </row>
    <row r="4115" spans="1:31" x14ac:dyDescent="0.3">
      <c r="A4115">
        <v>2718493</v>
      </c>
      <c r="B4115">
        <v>1</v>
      </c>
      <c r="C4115" t="s">
        <v>81</v>
      </c>
      <c r="D4115" t="s">
        <v>118</v>
      </c>
      <c r="E4115" t="s">
        <v>145</v>
      </c>
      <c r="F4115" t="s">
        <v>11656</v>
      </c>
      <c r="G4115" t="s">
        <v>181</v>
      </c>
      <c r="H4115" t="s">
        <v>135</v>
      </c>
      <c r="I4115" t="s">
        <v>136</v>
      </c>
      <c r="J4115" t="s">
        <v>137</v>
      </c>
      <c r="K4115" t="s">
        <v>138</v>
      </c>
      <c r="L4115" t="s">
        <v>11657</v>
      </c>
      <c r="M4115" t="s">
        <v>11658</v>
      </c>
      <c r="N4115">
        <v>0.946944444</v>
      </c>
      <c r="O4115">
        <v>0</v>
      </c>
      <c r="P4115">
        <v>8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2.0813674037582919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2.0813674037582919</v>
      </c>
    </row>
    <row r="4116" spans="1:31" x14ac:dyDescent="0.3">
      <c r="A4116">
        <v>2717806</v>
      </c>
      <c r="B4116">
        <v>1</v>
      </c>
      <c r="C4116" t="s">
        <v>81</v>
      </c>
      <c r="D4116" t="s">
        <v>118</v>
      </c>
      <c r="E4116" t="s">
        <v>156</v>
      </c>
      <c r="F4116" t="s">
        <v>11659</v>
      </c>
      <c r="G4116" t="s">
        <v>170</v>
      </c>
      <c r="H4116" t="s">
        <v>153</v>
      </c>
      <c r="I4116" t="s">
        <v>136</v>
      </c>
      <c r="J4116" t="s">
        <v>137</v>
      </c>
      <c r="K4116" t="s">
        <v>138</v>
      </c>
      <c r="L4116" t="s">
        <v>11660</v>
      </c>
      <c r="M4116" t="s">
        <v>11661</v>
      </c>
      <c r="N4116">
        <v>0.65638888799999995</v>
      </c>
      <c r="O4116">
        <v>0</v>
      </c>
      <c r="P4116">
        <v>349</v>
      </c>
      <c r="Q4116">
        <v>0</v>
      </c>
      <c r="R4116">
        <v>6</v>
      </c>
      <c r="S4116">
        <v>0</v>
      </c>
      <c r="T4116">
        <v>30</v>
      </c>
      <c r="U4116">
        <v>0</v>
      </c>
      <c r="V4116">
        <v>0</v>
      </c>
      <c r="W4116">
        <v>0</v>
      </c>
      <c r="X4116">
        <v>52.166952886069659</v>
      </c>
      <c r="Y4116">
        <v>0</v>
      </c>
      <c r="Z4116">
        <v>0.18516535531216499</v>
      </c>
      <c r="AA4116">
        <v>0</v>
      </c>
      <c r="AB4116">
        <v>9.8034376731127519</v>
      </c>
      <c r="AC4116">
        <v>0</v>
      </c>
      <c r="AD4116">
        <v>0</v>
      </c>
      <c r="AE4116">
        <v>62.155555914494578</v>
      </c>
    </row>
    <row r="4117" spans="1:31" x14ac:dyDescent="0.3">
      <c r="A4117">
        <v>2718447</v>
      </c>
      <c r="B4117">
        <v>1</v>
      </c>
      <c r="C4117" t="s">
        <v>80</v>
      </c>
      <c r="D4117" t="s">
        <v>103</v>
      </c>
      <c r="E4117" t="s">
        <v>145</v>
      </c>
      <c r="F4117" t="s">
        <v>11662</v>
      </c>
      <c r="G4117" t="s">
        <v>230</v>
      </c>
      <c r="H4117" t="s">
        <v>135</v>
      </c>
      <c r="I4117" t="s">
        <v>136</v>
      </c>
      <c r="J4117" t="s">
        <v>137</v>
      </c>
      <c r="K4117" t="s">
        <v>138</v>
      </c>
      <c r="L4117" t="s">
        <v>11663</v>
      </c>
      <c r="M4117" t="s">
        <v>11664</v>
      </c>
      <c r="N4117">
        <v>2.9952777770000001</v>
      </c>
      <c r="O4117">
        <v>0</v>
      </c>
      <c r="P4117">
        <v>2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1.3644011891394501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1.3644011891394501</v>
      </c>
    </row>
    <row r="4118" spans="1:31" x14ac:dyDescent="0.3">
      <c r="A4118">
        <v>2718055</v>
      </c>
      <c r="B4118">
        <v>1</v>
      </c>
      <c r="C4118" t="s">
        <v>80</v>
      </c>
      <c r="D4118" t="s">
        <v>95</v>
      </c>
      <c r="E4118" t="s">
        <v>173</v>
      </c>
      <c r="F4118" t="s">
        <v>11665</v>
      </c>
      <c r="G4118" t="s">
        <v>152</v>
      </c>
      <c r="H4118" t="s">
        <v>153</v>
      </c>
      <c r="I4118" t="s">
        <v>136</v>
      </c>
      <c r="J4118" t="s">
        <v>137</v>
      </c>
      <c r="K4118" t="s">
        <v>138</v>
      </c>
      <c r="L4118" t="s">
        <v>11666</v>
      </c>
      <c r="M4118" t="s">
        <v>11667</v>
      </c>
      <c r="N4118">
        <v>0.61</v>
      </c>
      <c r="O4118">
        <v>7</v>
      </c>
      <c r="P4118">
        <v>1503</v>
      </c>
      <c r="Q4118">
        <v>23</v>
      </c>
      <c r="R4118">
        <v>18</v>
      </c>
      <c r="S4118">
        <v>57</v>
      </c>
      <c r="T4118">
        <v>134</v>
      </c>
      <c r="U4118">
        <v>7</v>
      </c>
      <c r="V4118">
        <v>0</v>
      </c>
      <c r="W4118">
        <v>4.2961106417518895</v>
      </c>
      <c r="X4118">
        <v>170.23946210089358</v>
      </c>
      <c r="Y4118">
        <v>21.153477394935493</v>
      </c>
      <c r="Z4118">
        <v>3.2064312490013096</v>
      </c>
      <c r="AA4118">
        <v>604.795225416216</v>
      </c>
      <c r="AB4118">
        <v>86.600858669326229</v>
      </c>
      <c r="AC4118">
        <v>669.94505681828093</v>
      </c>
      <c r="AD4118">
        <v>0</v>
      </c>
      <c r="AE4118">
        <v>1560.2366222904054</v>
      </c>
    </row>
    <row r="4119" spans="1:31" x14ac:dyDescent="0.3">
      <c r="A4119">
        <v>2718238</v>
      </c>
      <c r="B4119">
        <v>1</v>
      </c>
      <c r="C4119" t="s">
        <v>80</v>
      </c>
      <c r="D4119" t="s">
        <v>95</v>
      </c>
      <c r="E4119" t="s">
        <v>161</v>
      </c>
      <c r="F4119" t="s">
        <v>11668</v>
      </c>
      <c r="G4119" t="s">
        <v>170</v>
      </c>
      <c r="H4119" t="s">
        <v>135</v>
      </c>
      <c r="I4119" t="s">
        <v>136</v>
      </c>
      <c r="J4119" t="s">
        <v>137</v>
      </c>
      <c r="K4119" t="s">
        <v>138</v>
      </c>
      <c r="L4119" t="s">
        <v>11669</v>
      </c>
      <c r="M4119" t="s">
        <v>11670</v>
      </c>
      <c r="N4119">
        <v>0.762222222</v>
      </c>
      <c r="O4119">
        <v>0</v>
      </c>
      <c r="P4119">
        <v>41</v>
      </c>
      <c r="Q4119">
        <v>0</v>
      </c>
      <c r="R4119">
        <v>1</v>
      </c>
      <c r="S4119">
        <v>0</v>
      </c>
      <c r="T4119">
        <v>6</v>
      </c>
      <c r="U4119">
        <v>0</v>
      </c>
      <c r="V4119">
        <v>0</v>
      </c>
      <c r="W4119">
        <v>0</v>
      </c>
      <c r="X4119">
        <v>3.5428179412217347</v>
      </c>
      <c r="Y4119">
        <v>0</v>
      </c>
      <c r="Z4119">
        <v>0</v>
      </c>
      <c r="AA4119">
        <v>0</v>
      </c>
      <c r="AB4119">
        <v>2.2849310931316662</v>
      </c>
      <c r="AC4119">
        <v>0</v>
      </c>
      <c r="AD4119">
        <v>0</v>
      </c>
      <c r="AE4119">
        <v>5.8277490343534009</v>
      </c>
    </row>
    <row r="4120" spans="1:31" x14ac:dyDescent="0.3">
      <c r="A4120">
        <v>2717932</v>
      </c>
      <c r="B4120">
        <v>1</v>
      </c>
      <c r="C4120" t="s">
        <v>80</v>
      </c>
      <c r="D4120" t="s">
        <v>101</v>
      </c>
      <c r="E4120" t="s">
        <v>150</v>
      </c>
      <c r="F4120" t="s">
        <v>11671</v>
      </c>
      <c r="G4120" t="s">
        <v>152</v>
      </c>
      <c r="H4120" t="s">
        <v>153</v>
      </c>
      <c r="I4120" t="s">
        <v>136</v>
      </c>
      <c r="J4120" t="s">
        <v>137</v>
      </c>
      <c r="K4120" t="s">
        <v>138</v>
      </c>
      <c r="L4120" t="s">
        <v>11672</v>
      </c>
      <c r="M4120" t="s">
        <v>11673</v>
      </c>
      <c r="N4120">
        <v>0.247777777</v>
      </c>
      <c r="O4120">
        <v>1</v>
      </c>
      <c r="P4120">
        <v>3541</v>
      </c>
      <c r="Q4120">
        <v>2</v>
      </c>
      <c r="R4120">
        <v>45</v>
      </c>
      <c r="S4120">
        <v>2</v>
      </c>
      <c r="T4120">
        <v>210</v>
      </c>
      <c r="U4120">
        <v>1</v>
      </c>
      <c r="V4120">
        <v>1</v>
      </c>
      <c r="W4120">
        <v>4.9005871953333335E-2</v>
      </c>
      <c r="X4120">
        <v>120.42058708083809</v>
      </c>
      <c r="Y4120">
        <v>0.27591810367333336</v>
      </c>
      <c r="Z4120">
        <v>1.5953812985541007</v>
      </c>
      <c r="AA4120">
        <v>5.5736234245680008</v>
      </c>
      <c r="AB4120">
        <v>61.606445057371779</v>
      </c>
      <c r="AC4120">
        <v>44.174517999161552</v>
      </c>
      <c r="AD4120">
        <v>0</v>
      </c>
      <c r="AE4120">
        <v>233.69547883612017</v>
      </c>
    </row>
    <row r="4121" spans="1:31" x14ac:dyDescent="0.3">
      <c r="A4121">
        <v>2718473</v>
      </c>
      <c r="B4121">
        <v>1</v>
      </c>
      <c r="C4121" t="s">
        <v>80</v>
      </c>
      <c r="D4121" t="s">
        <v>111</v>
      </c>
      <c r="E4121" t="s">
        <v>200</v>
      </c>
      <c r="F4121" t="s">
        <v>11674</v>
      </c>
      <c r="G4121" t="s">
        <v>543</v>
      </c>
      <c r="H4121" t="s">
        <v>135</v>
      </c>
      <c r="I4121" t="s">
        <v>136</v>
      </c>
      <c r="J4121" t="s">
        <v>137</v>
      </c>
      <c r="K4121" t="s">
        <v>138</v>
      </c>
      <c r="L4121" t="s">
        <v>11675</v>
      </c>
      <c r="M4121" t="s">
        <v>11676</v>
      </c>
      <c r="N4121">
        <v>1.053055555</v>
      </c>
      <c r="O4121">
        <v>0</v>
      </c>
      <c r="P4121">
        <v>104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26.112985085494735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26.112985085494735</v>
      </c>
    </row>
    <row r="4122" spans="1:31" x14ac:dyDescent="0.3">
      <c r="A4122">
        <v>2718281</v>
      </c>
      <c r="B4122">
        <v>1</v>
      </c>
      <c r="C4122" t="s">
        <v>80</v>
      </c>
      <c r="D4122" t="s">
        <v>82</v>
      </c>
      <c r="E4122" t="s">
        <v>145</v>
      </c>
      <c r="F4122" t="s">
        <v>11677</v>
      </c>
      <c r="G4122" t="s">
        <v>230</v>
      </c>
      <c r="H4122" t="s">
        <v>135</v>
      </c>
      <c r="I4122" t="s">
        <v>136</v>
      </c>
      <c r="J4122" t="s">
        <v>137</v>
      </c>
      <c r="K4122" t="s">
        <v>138</v>
      </c>
      <c r="L4122" t="s">
        <v>11678</v>
      </c>
      <c r="M4122" t="s">
        <v>11679</v>
      </c>
      <c r="N4122">
        <v>1.075</v>
      </c>
      <c r="O4122">
        <v>0</v>
      </c>
      <c r="P4122">
        <v>10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1.7092715656762667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1.7092715656762667</v>
      </c>
    </row>
    <row r="4123" spans="1:31" x14ac:dyDescent="0.3">
      <c r="A4123">
        <v>2718410</v>
      </c>
      <c r="B4123">
        <v>1</v>
      </c>
      <c r="C4123" t="s">
        <v>80</v>
      </c>
      <c r="D4123" t="s">
        <v>84</v>
      </c>
      <c r="E4123" t="s">
        <v>145</v>
      </c>
      <c r="F4123" t="s">
        <v>11680</v>
      </c>
      <c r="G4123" t="s">
        <v>147</v>
      </c>
      <c r="H4123" t="s">
        <v>135</v>
      </c>
      <c r="I4123" t="s">
        <v>136</v>
      </c>
      <c r="J4123" t="s">
        <v>137</v>
      </c>
      <c r="K4123" t="s">
        <v>138</v>
      </c>
      <c r="L4123" t="s">
        <v>11681</v>
      </c>
      <c r="M4123" t="s">
        <v>11682</v>
      </c>
      <c r="N4123">
        <v>2.832777777</v>
      </c>
      <c r="O4123">
        <v>0</v>
      </c>
      <c r="P4123">
        <v>6</v>
      </c>
      <c r="Q4123">
        <v>0</v>
      </c>
      <c r="R4123">
        <v>0</v>
      </c>
      <c r="S4123">
        <v>0</v>
      </c>
      <c r="T4123">
        <v>3</v>
      </c>
      <c r="U4123">
        <v>0</v>
      </c>
      <c r="V4123">
        <v>0</v>
      </c>
      <c r="W4123">
        <v>0</v>
      </c>
      <c r="X4123">
        <v>2.6825025557714</v>
      </c>
      <c r="Y4123">
        <v>0</v>
      </c>
      <c r="Z4123">
        <v>0</v>
      </c>
      <c r="AA4123">
        <v>0</v>
      </c>
      <c r="AB4123">
        <v>0.71770218989474022</v>
      </c>
      <c r="AC4123">
        <v>0</v>
      </c>
      <c r="AD4123">
        <v>0</v>
      </c>
      <c r="AE4123">
        <v>3.4002047456661399</v>
      </c>
    </row>
    <row r="4124" spans="1:31" x14ac:dyDescent="0.3">
      <c r="A4124">
        <v>2718032</v>
      </c>
      <c r="B4124">
        <v>1</v>
      </c>
      <c r="C4124" t="s">
        <v>80</v>
      </c>
      <c r="D4124" t="s">
        <v>105</v>
      </c>
      <c r="E4124" t="s">
        <v>132</v>
      </c>
      <c r="F4124" t="s">
        <v>11683</v>
      </c>
      <c r="G4124" t="s">
        <v>134</v>
      </c>
      <c r="H4124" t="s">
        <v>135</v>
      </c>
      <c r="I4124" t="s">
        <v>136</v>
      </c>
      <c r="J4124" t="s">
        <v>137</v>
      </c>
      <c r="K4124" t="s">
        <v>138</v>
      </c>
      <c r="L4124" t="s">
        <v>11684</v>
      </c>
      <c r="M4124" t="s">
        <v>11685</v>
      </c>
      <c r="N4124">
        <v>1.470555555</v>
      </c>
      <c r="O4124">
        <v>0</v>
      </c>
      <c r="P4124">
        <v>303</v>
      </c>
      <c r="Q4124">
        <v>0</v>
      </c>
      <c r="R4124">
        <v>0</v>
      </c>
      <c r="S4124">
        <v>0</v>
      </c>
      <c r="T4124">
        <v>17</v>
      </c>
      <c r="U4124">
        <v>0</v>
      </c>
      <c r="V4124">
        <v>0</v>
      </c>
      <c r="W4124">
        <v>0</v>
      </c>
      <c r="X4124">
        <v>85.461572370586055</v>
      </c>
      <c r="Y4124">
        <v>0</v>
      </c>
      <c r="Z4124">
        <v>0</v>
      </c>
      <c r="AA4124">
        <v>0</v>
      </c>
      <c r="AB4124">
        <v>32.683268352878244</v>
      </c>
      <c r="AC4124">
        <v>0</v>
      </c>
      <c r="AD4124">
        <v>0</v>
      </c>
      <c r="AE4124">
        <v>118.1448407234643</v>
      </c>
    </row>
    <row r="4125" spans="1:31" x14ac:dyDescent="0.3">
      <c r="A4125">
        <v>2718324</v>
      </c>
      <c r="B4125">
        <v>1</v>
      </c>
      <c r="C4125" t="s">
        <v>80</v>
      </c>
      <c r="D4125" t="s">
        <v>95</v>
      </c>
      <c r="E4125" t="s">
        <v>150</v>
      </c>
      <c r="F4125" t="s">
        <v>11686</v>
      </c>
      <c r="G4125" t="s">
        <v>152</v>
      </c>
      <c r="H4125" t="s">
        <v>153</v>
      </c>
      <c r="I4125" t="s">
        <v>136</v>
      </c>
      <c r="J4125" t="s">
        <v>137</v>
      </c>
      <c r="K4125" t="s">
        <v>138</v>
      </c>
      <c r="L4125" t="s">
        <v>11687</v>
      </c>
      <c r="M4125" t="s">
        <v>11688</v>
      </c>
      <c r="N4125">
        <v>0.47611111099999998</v>
      </c>
      <c r="O4125">
        <v>0</v>
      </c>
      <c r="P4125">
        <v>1671</v>
      </c>
      <c r="Q4125">
        <v>0</v>
      </c>
      <c r="R4125">
        <v>0</v>
      </c>
      <c r="S4125">
        <v>0</v>
      </c>
      <c r="T4125">
        <v>90</v>
      </c>
      <c r="U4125">
        <v>0</v>
      </c>
      <c r="V4125">
        <v>0</v>
      </c>
      <c r="W4125">
        <v>0</v>
      </c>
      <c r="X4125">
        <v>153.63807458308486</v>
      </c>
      <c r="Y4125">
        <v>0</v>
      </c>
      <c r="Z4125">
        <v>0</v>
      </c>
      <c r="AA4125">
        <v>0</v>
      </c>
      <c r="AB4125">
        <v>57.702930077182188</v>
      </c>
      <c r="AC4125">
        <v>0</v>
      </c>
      <c r="AD4125">
        <v>0</v>
      </c>
      <c r="AE4125">
        <v>211.34100466026706</v>
      </c>
    </row>
    <row r="4126" spans="1:31" x14ac:dyDescent="0.3">
      <c r="A4126">
        <v>2717989</v>
      </c>
      <c r="B4126">
        <v>1</v>
      </c>
      <c r="C4126" t="s">
        <v>81</v>
      </c>
      <c r="D4126" t="s">
        <v>127</v>
      </c>
      <c r="E4126" t="s">
        <v>213</v>
      </c>
      <c r="F4126" t="s">
        <v>2599</v>
      </c>
      <c r="G4126" t="s">
        <v>152</v>
      </c>
      <c r="H4126" t="s">
        <v>153</v>
      </c>
      <c r="I4126" t="s">
        <v>136</v>
      </c>
      <c r="J4126" t="s">
        <v>137</v>
      </c>
      <c r="K4126" t="s">
        <v>138</v>
      </c>
      <c r="L4126" t="s">
        <v>11689</v>
      </c>
      <c r="M4126" t="s">
        <v>11690</v>
      </c>
      <c r="N4126">
        <v>1.9616666659999999</v>
      </c>
      <c r="O4126">
        <v>0</v>
      </c>
      <c r="P4126">
        <v>0</v>
      </c>
      <c r="Q4126">
        <v>0</v>
      </c>
      <c r="R4126">
        <v>0</v>
      </c>
      <c r="S4126">
        <v>3</v>
      </c>
      <c r="T4126">
        <v>0</v>
      </c>
      <c r="U4126">
        <v>1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18.393592337958857</v>
      </c>
      <c r="AB4126">
        <v>0</v>
      </c>
      <c r="AC4126">
        <v>326.7035932731128</v>
      </c>
      <c r="AD4126">
        <v>0</v>
      </c>
      <c r="AE4126">
        <v>345.09718561107167</v>
      </c>
    </row>
    <row r="4127" spans="1:31" x14ac:dyDescent="0.3">
      <c r="A4127">
        <v>2718181</v>
      </c>
      <c r="B4127">
        <v>1</v>
      </c>
      <c r="C4127" t="s">
        <v>80</v>
      </c>
      <c r="D4127" t="s">
        <v>105</v>
      </c>
      <c r="E4127" t="s">
        <v>150</v>
      </c>
      <c r="F4127" t="s">
        <v>11691</v>
      </c>
      <c r="G4127" t="s">
        <v>152</v>
      </c>
      <c r="H4127" t="s">
        <v>153</v>
      </c>
      <c r="I4127" t="s">
        <v>136</v>
      </c>
      <c r="J4127" t="s">
        <v>137</v>
      </c>
      <c r="K4127" t="s">
        <v>138</v>
      </c>
      <c r="L4127" t="s">
        <v>11692</v>
      </c>
      <c r="M4127" t="s">
        <v>11693</v>
      </c>
      <c r="N4127">
        <v>0.634444444</v>
      </c>
      <c r="O4127">
        <v>47</v>
      </c>
      <c r="P4127">
        <v>55</v>
      </c>
      <c r="Q4127">
        <v>41</v>
      </c>
      <c r="R4127">
        <v>102</v>
      </c>
      <c r="S4127">
        <v>45</v>
      </c>
      <c r="T4127">
        <v>42</v>
      </c>
      <c r="U4127">
        <v>6</v>
      </c>
      <c r="V4127">
        <v>0</v>
      </c>
      <c r="W4127">
        <v>8.7853185834294738</v>
      </c>
      <c r="X4127">
        <v>8.3599309631134631</v>
      </c>
      <c r="Y4127">
        <v>20.531087115536572</v>
      </c>
      <c r="Z4127">
        <v>23.055672460253703</v>
      </c>
      <c r="AA4127">
        <v>212.69530396800644</v>
      </c>
      <c r="AB4127">
        <v>27.586160561137302</v>
      </c>
      <c r="AC4127">
        <v>628.90372036673227</v>
      </c>
      <c r="AD4127">
        <v>0</v>
      </c>
      <c r="AE4127">
        <v>929.91719401820933</v>
      </c>
    </row>
    <row r="4128" spans="1:31" x14ac:dyDescent="0.3">
      <c r="A4128">
        <v>2717866</v>
      </c>
      <c r="B4128">
        <v>1</v>
      </c>
      <c r="C4128" t="s">
        <v>81</v>
      </c>
      <c r="D4128" t="s">
        <v>126</v>
      </c>
      <c r="E4128" t="s">
        <v>150</v>
      </c>
      <c r="F4128" t="s">
        <v>11694</v>
      </c>
      <c r="G4128" t="s">
        <v>152</v>
      </c>
      <c r="H4128" t="s">
        <v>153</v>
      </c>
      <c r="I4128" t="s">
        <v>136</v>
      </c>
      <c r="J4128" t="s">
        <v>137</v>
      </c>
      <c r="K4128" t="s">
        <v>138</v>
      </c>
      <c r="L4128" t="s">
        <v>11695</v>
      </c>
      <c r="M4128" t="s">
        <v>11696</v>
      </c>
      <c r="N4128">
        <v>0.50083333299999999</v>
      </c>
      <c r="O4128">
        <v>0</v>
      </c>
      <c r="P4128">
        <v>639</v>
      </c>
      <c r="Q4128">
        <v>0</v>
      </c>
      <c r="R4128">
        <v>19</v>
      </c>
      <c r="S4128">
        <v>0</v>
      </c>
      <c r="T4128">
        <v>122</v>
      </c>
      <c r="U4128">
        <v>0</v>
      </c>
      <c r="V4128">
        <v>0</v>
      </c>
      <c r="W4128">
        <v>0</v>
      </c>
      <c r="X4128">
        <v>53.060452454036238</v>
      </c>
      <c r="Y4128">
        <v>0</v>
      </c>
      <c r="Z4128">
        <v>0.30437543678011003</v>
      </c>
      <c r="AA4128">
        <v>0</v>
      </c>
      <c r="AB4128">
        <v>38.482073784286413</v>
      </c>
      <c r="AC4128">
        <v>0</v>
      </c>
      <c r="AD4128">
        <v>0</v>
      </c>
      <c r="AE4128">
        <v>91.846901675102771</v>
      </c>
    </row>
    <row r="4129" spans="1:31" x14ac:dyDescent="0.3">
      <c r="A4129">
        <v>2718012</v>
      </c>
      <c r="B4129">
        <v>1</v>
      </c>
      <c r="C4129" t="s">
        <v>81</v>
      </c>
      <c r="D4129" t="s">
        <v>120</v>
      </c>
      <c r="E4129" t="s">
        <v>132</v>
      </c>
      <c r="F4129" t="s">
        <v>11697</v>
      </c>
      <c r="G4129" t="s">
        <v>134</v>
      </c>
      <c r="H4129" t="s">
        <v>135</v>
      </c>
      <c r="I4129" t="s">
        <v>136</v>
      </c>
      <c r="J4129" t="s">
        <v>137</v>
      </c>
      <c r="K4129" t="s">
        <v>138</v>
      </c>
      <c r="L4129" t="s">
        <v>11698</v>
      </c>
      <c r="M4129" t="s">
        <v>11699</v>
      </c>
      <c r="N4129">
        <v>3.321666666</v>
      </c>
      <c r="O4129">
        <v>0</v>
      </c>
      <c r="P4129">
        <v>198</v>
      </c>
      <c r="Q4129">
        <v>0</v>
      </c>
      <c r="R4129">
        <v>0</v>
      </c>
      <c r="S4129">
        <v>0</v>
      </c>
      <c r="T4129">
        <v>28</v>
      </c>
      <c r="U4129">
        <v>0</v>
      </c>
      <c r="V4129">
        <v>0</v>
      </c>
      <c r="W4129">
        <v>0</v>
      </c>
      <c r="X4129">
        <v>96.087921617037779</v>
      </c>
      <c r="Y4129">
        <v>0</v>
      </c>
      <c r="Z4129">
        <v>0</v>
      </c>
      <c r="AA4129">
        <v>0</v>
      </c>
      <c r="AB4129">
        <v>51.452047293321911</v>
      </c>
      <c r="AC4129">
        <v>0</v>
      </c>
      <c r="AD4129">
        <v>0</v>
      </c>
      <c r="AE4129">
        <v>147.53996891035968</v>
      </c>
    </row>
    <row r="4130" spans="1:31" x14ac:dyDescent="0.3">
      <c r="A4130">
        <v>2718198</v>
      </c>
      <c r="B4130">
        <v>1</v>
      </c>
      <c r="C4130" t="s">
        <v>81</v>
      </c>
      <c r="D4130" t="s">
        <v>128</v>
      </c>
      <c r="E4130" t="s">
        <v>145</v>
      </c>
      <c r="F4130" t="s">
        <v>11700</v>
      </c>
      <c r="G4130" t="s">
        <v>147</v>
      </c>
      <c r="H4130" t="s">
        <v>135</v>
      </c>
      <c r="I4130" t="s">
        <v>136</v>
      </c>
      <c r="J4130" t="s">
        <v>137</v>
      </c>
      <c r="K4130" t="s">
        <v>138</v>
      </c>
      <c r="L4130" t="s">
        <v>11701</v>
      </c>
      <c r="M4130" t="s">
        <v>11702</v>
      </c>
      <c r="N4130">
        <v>4.9155555550000001</v>
      </c>
      <c r="O4130">
        <v>0</v>
      </c>
      <c r="P4130">
        <v>0</v>
      </c>
      <c r="Q4130">
        <v>0</v>
      </c>
      <c r="R4130">
        <v>1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2.9325635206699996</v>
      </c>
      <c r="AA4130">
        <v>0</v>
      </c>
      <c r="AB4130">
        <v>0</v>
      </c>
      <c r="AC4130">
        <v>0</v>
      </c>
      <c r="AD4130">
        <v>0</v>
      </c>
      <c r="AE4130">
        <v>2.9325635206699996</v>
      </c>
    </row>
    <row r="4131" spans="1:31" x14ac:dyDescent="0.3">
      <c r="A4131">
        <v>2718098</v>
      </c>
      <c r="B4131">
        <v>1</v>
      </c>
      <c r="C4131" t="s">
        <v>80</v>
      </c>
      <c r="D4131" t="s">
        <v>96</v>
      </c>
      <c r="E4131" t="s">
        <v>145</v>
      </c>
      <c r="F4131" t="s">
        <v>11703</v>
      </c>
      <c r="G4131" t="s">
        <v>230</v>
      </c>
      <c r="H4131" t="s">
        <v>135</v>
      </c>
      <c r="I4131" t="s">
        <v>136</v>
      </c>
      <c r="J4131" t="s">
        <v>137</v>
      </c>
      <c r="K4131" t="s">
        <v>138</v>
      </c>
      <c r="L4131" t="s">
        <v>11704</v>
      </c>
      <c r="M4131" t="s">
        <v>11705</v>
      </c>
      <c r="N4131">
        <v>1.7541666659999999</v>
      </c>
      <c r="O4131">
        <v>0</v>
      </c>
      <c r="P4131">
        <v>1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</row>
    <row r="4132" spans="1:31" x14ac:dyDescent="0.3">
      <c r="A4132">
        <v>2717929</v>
      </c>
      <c r="B4132">
        <v>1</v>
      </c>
      <c r="C4132" t="s">
        <v>80</v>
      </c>
      <c r="D4132" t="s">
        <v>107</v>
      </c>
      <c r="E4132" t="s">
        <v>161</v>
      </c>
      <c r="F4132" t="s">
        <v>11706</v>
      </c>
      <c r="G4132" t="s">
        <v>170</v>
      </c>
      <c r="H4132" t="s">
        <v>135</v>
      </c>
      <c r="I4132" t="s">
        <v>136</v>
      </c>
      <c r="J4132" t="s">
        <v>137</v>
      </c>
      <c r="K4132" t="s">
        <v>138</v>
      </c>
      <c r="L4132" t="s">
        <v>11707</v>
      </c>
      <c r="M4132" t="s">
        <v>11708</v>
      </c>
      <c r="N4132">
        <v>2.505833333</v>
      </c>
      <c r="O4132">
        <v>0</v>
      </c>
      <c r="P4132">
        <v>218</v>
      </c>
      <c r="Q4132">
        <v>0</v>
      </c>
      <c r="R4132">
        <v>0</v>
      </c>
      <c r="S4132">
        <v>0</v>
      </c>
      <c r="T4132">
        <v>10</v>
      </c>
      <c r="U4132">
        <v>0</v>
      </c>
      <c r="V4132">
        <v>0</v>
      </c>
      <c r="W4132">
        <v>0</v>
      </c>
      <c r="X4132">
        <v>74.122786702173286</v>
      </c>
      <c r="Y4132">
        <v>0</v>
      </c>
      <c r="Z4132">
        <v>0</v>
      </c>
      <c r="AA4132">
        <v>0</v>
      </c>
      <c r="AB4132">
        <v>11.757500334373898</v>
      </c>
      <c r="AC4132">
        <v>0</v>
      </c>
      <c r="AD4132">
        <v>0</v>
      </c>
      <c r="AE4132">
        <v>85.880287036547188</v>
      </c>
    </row>
    <row r="4133" spans="1:31" x14ac:dyDescent="0.3">
      <c r="A4133">
        <v>2718427</v>
      </c>
      <c r="B4133">
        <v>1</v>
      </c>
      <c r="C4133" t="s">
        <v>80</v>
      </c>
      <c r="D4133" t="s">
        <v>96</v>
      </c>
      <c r="E4133" t="s">
        <v>145</v>
      </c>
      <c r="F4133" t="s">
        <v>11709</v>
      </c>
      <c r="G4133" t="s">
        <v>147</v>
      </c>
      <c r="H4133" t="s">
        <v>135</v>
      </c>
      <c r="I4133" t="s">
        <v>136</v>
      </c>
      <c r="J4133" t="s">
        <v>137</v>
      </c>
      <c r="K4133" t="s">
        <v>138</v>
      </c>
      <c r="L4133" t="s">
        <v>11710</v>
      </c>
      <c r="M4133" t="s">
        <v>11711</v>
      </c>
      <c r="N4133">
        <v>3.096944444</v>
      </c>
      <c r="O4133">
        <v>0</v>
      </c>
      <c r="P4133">
        <v>1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0.70811394632378999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0.70811394632378999</v>
      </c>
    </row>
    <row r="4134" spans="1:31" x14ac:dyDescent="0.3">
      <c r="A4134">
        <v>2718450</v>
      </c>
      <c r="B4134">
        <v>1</v>
      </c>
      <c r="C4134" t="s">
        <v>80</v>
      </c>
      <c r="D4134" t="s">
        <v>97</v>
      </c>
      <c r="E4134" t="s">
        <v>145</v>
      </c>
      <c r="F4134" t="s">
        <v>11712</v>
      </c>
      <c r="G4134" t="s">
        <v>181</v>
      </c>
      <c r="H4134" t="s">
        <v>135</v>
      </c>
      <c r="I4134" t="s">
        <v>136</v>
      </c>
      <c r="J4134" t="s">
        <v>137</v>
      </c>
      <c r="K4134" t="s">
        <v>138</v>
      </c>
      <c r="L4134" t="s">
        <v>11713</v>
      </c>
      <c r="M4134" t="s">
        <v>11714</v>
      </c>
      <c r="N4134">
        <v>1.323055555</v>
      </c>
      <c r="O4134">
        <v>0</v>
      </c>
      <c r="P4134">
        <v>1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0.10744815021474086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0.10744815021474086</v>
      </c>
    </row>
    <row r="4135" spans="1:31" x14ac:dyDescent="0.3">
      <c r="A4135">
        <v>2717909</v>
      </c>
      <c r="B4135">
        <v>1</v>
      </c>
      <c r="C4135" t="s">
        <v>81</v>
      </c>
      <c r="D4135" t="s">
        <v>113</v>
      </c>
      <c r="E4135" t="s">
        <v>156</v>
      </c>
      <c r="F4135" t="s">
        <v>11715</v>
      </c>
      <c r="G4135" t="s">
        <v>185</v>
      </c>
      <c r="H4135" t="s">
        <v>153</v>
      </c>
      <c r="I4135" t="s">
        <v>136</v>
      </c>
      <c r="J4135" t="s">
        <v>137</v>
      </c>
      <c r="K4135" t="s">
        <v>138</v>
      </c>
      <c r="L4135" t="s">
        <v>11716</v>
      </c>
      <c r="M4135" t="s">
        <v>11717</v>
      </c>
      <c r="N4135">
        <v>3.3908333329999998</v>
      </c>
      <c r="O4135">
        <v>0</v>
      </c>
      <c r="P4135">
        <v>93</v>
      </c>
      <c r="Q4135">
        <v>0</v>
      </c>
      <c r="R4135">
        <v>53</v>
      </c>
      <c r="S4135">
        <v>0</v>
      </c>
      <c r="T4135">
        <v>2</v>
      </c>
      <c r="U4135">
        <v>0</v>
      </c>
      <c r="V4135">
        <v>0</v>
      </c>
      <c r="W4135">
        <v>0</v>
      </c>
      <c r="X4135">
        <v>36.680634569636247</v>
      </c>
      <c r="Y4135">
        <v>0</v>
      </c>
      <c r="Z4135">
        <v>29.794944149502779</v>
      </c>
      <c r="AA4135">
        <v>0</v>
      </c>
      <c r="AB4135">
        <v>8.4564570238268608</v>
      </c>
      <c r="AC4135">
        <v>0</v>
      </c>
      <c r="AD4135">
        <v>0</v>
      </c>
      <c r="AE4135">
        <v>74.93203574296588</v>
      </c>
    </row>
    <row r="4136" spans="1:31" x14ac:dyDescent="0.3">
      <c r="A4136">
        <v>2717886</v>
      </c>
      <c r="B4136">
        <v>1</v>
      </c>
      <c r="C4136" t="s">
        <v>81</v>
      </c>
      <c r="D4136" t="s">
        <v>112</v>
      </c>
      <c r="E4136" t="s">
        <v>145</v>
      </c>
      <c r="F4136" t="s">
        <v>11718</v>
      </c>
      <c r="G4136" t="s">
        <v>181</v>
      </c>
      <c r="H4136" t="s">
        <v>135</v>
      </c>
      <c r="I4136" t="s">
        <v>136</v>
      </c>
      <c r="J4136" t="s">
        <v>137</v>
      </c>
      <c r="K4136" t="s">
        <v>138</v>
      </c>
      <c r="L4136" t="s">
        <v>11719</v>
      </c>
      <c r="M4136" t="s">
        <v>11720</v>
      </c>
      <c r="N4136">
        <v>3.5522222220000002</v>
      </c>
      <c r="O4136">
        <v>0</v>
      </c>
      <c r="P4136">
        <v>1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1.407221849566491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1.407221849566491</v>
      </c>
    </row>
    <row r="4137" spans="1:31" x14ac:dyDescent="0.3">
      <c r="A4137">
        <v>2718327</v>
      </c>
      <c r="B4137">
        <v>1</v>
      </c>
      <c r="C4137" t="s">
        <v>81</v>
      </c>
      <c r="D4137" t="s">
        <v>128</v>
      </c>
      <c r="E4137" t="s">
        <v>145</v>
      </c>
      <c r="F4137" t="s">
        <v>11721</v>
      </c>
      <c r="G4137" t="s">
        <v>147</v>
      </c>
      <c r="H4137" t="s">
        <v>135</v>
      </c>
      <c r="I4137" t="s">
        <v>136</v>
      </c>
      <c r="J4137" t="s">
        <v>137</v>
      </c>
      <c r="K4137" t="s">
        <v>138</v>
      </c>
      <c r="L4137" t="s">
        <v>11722</v>
      </c>
      <c r="M4137" t="s">
        <v>11723</v>
      </c>
      <c r="N4137">
        <v>1.173611111</v>
      </c>
      <c r="O4137">
        <v>0</v>
      </c>
      <c r="P4137">
        <v>5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1</v>
      </c>
      <c r="W4137">
        <v>0</v>
      </c>
      <c r="X4137">
        <v>1.3232596653912998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2.7387259605994601</v>
      </c>
      <c r="AE4137">
        <v>4.0619856259907596</v>
      </c>
    </row>
    <row r="4138" spans="1:31" x14ac:dyDescent="0.3">
      <c r="A4138">
        <v>2718084</v>
      </c>
      <c r="B4138">
        <v>1</v>
      </c>
      <c r="C4138" t="s">
        <v>80</v>
      </c>
      <c r="D4138" t="s">
        <v>83</v>
      </c>
      <c r="E4138" t="s">
        <v>145</v>
      </c>
      <c r="F4138" t="s">
        <v>9636</v>
      </c>
      <c r="G4138" t="s">
        <v>181</v>
      </c>
      <c r="H4138" t="s">
        <v>135</v>
      </c>
      <c r="I4138" t="s">
        <v>136</v>
      </c>
      <c r="J4138" t="s">
        <v>137</v>
      </c>
      <c r="K4138" t="s">
        <v>138</v>
      </c>
      <c r="L4138" t="s">
        <v>11724</v>
      </c>
      <c r="M4138" t="s">
        <v>11725</v>
      </c>
      <c r="N4138">
        <v>6.926388888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3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38.241324086150172</v>
      </c>
      <c r="AC4138">
        <v>0</v>
      </c>
      <c r="AD4138">
        <v>0</v>
      </c>
      <c r="AE4138">
        <v>38.241324086150172</v>
      </c>
    </row>
    <row r="4139" spans="1:31" x14ac:dyDescent="0.3">
      <c r="A4139">
        <v>2717961</v>
      </c>
      <c r="B4139">
        <v>1</v>
      </c>
      <c r="C4139" t="s">
        <v>80</v>
      </c>
      <c r="D4139" t="s">
        <v>94</v>
      </c>
      <c r="E4139" t="s">
        <v>150</v>
      </c>
      <c r="F4139" t="s">
        <v>9164</v>
      </c>
      <c r="G4139" t="s">
        <v>152</v>
      </c>
      <c r="H4139" t="s">
        <v>153</v>
      </c>
      <c r="I4139" t="s">
        <v>136</v>
      </c>
      <c r="J4139" t="s">
        <v>137</v>
      </c>
      <c r="K4139" t="s">
        <v>138</v>
      </c>
      <c r="L4139" t="s">
        <v>11726</v>
      </c>
      <c r="M4139" t="s">
        <v>11727</v>
      </c>
      <c r="N4139">
        <v>0.36777777699999997</v>
      </c>
      <c r="O4139">
        <v>0</v>
      </c>
      <c r="P4139">
        <v>214</v>
      </c>
      <c r="Q4139">
        <v>1</v>
      </c>
      <c r="R4139">
        <v>25</v>
      </c>
      <c r="S4139">
        <v>0</v>
      </c>
      <c r="T4139">
        <v>32</v>
      </c>
      <c r="U4139">
        <v>0</v>
      </c>
      <c r="V4139">
        <v>0</v>
      </c>
      <c r="W4139">
        <v>0</v>
      </c>
      <c r="X4139">
        <v>9.3141828728430092</v>
      </c>
      <c r="Y4139">
        <v>0.20481221574333333</v>
      </c>
      <c r="Z4139">
        <v>1.5493575299229199</v>
      </c>
      <c r="AA4139">
        <v>0</v>
      </c>
      <c r="AB4139">
        <v>7.9960891808952015</v>
      </c>
      <c r="AC4139">
        <v>0</v>
      </c>
      <c r="AD4139">
        <v>0</v>
      </c>
      <c r="AE4139">
        <v>19.064441799404463</v>
      </c>
    </row>
    <row r="4140" spans="1:31" x14ac:dyDescent="0.3">
      <c r="A4140">
        <v>2718184</v>
      </c>
      <c r="B4140">
        <v>1</v>
      </c>
      <c r="C4140" t="s">
        <v>81</v>
      </c>
      <c r="D4140" t="s">
        <v>126</v>
      </c>
      <c r="E4140" t="s">
        <v>132</v>
      </c>
      <c r="F4140" t="s">
        <v>6816</v>
      </c>
      <c r="G4140" t="s">
        <v>134</v>
      </c>
      <c r="H4140" t="s">
        <v>135</v>
      </c>
      <c r="I4140" t="s">
        <v>136</v>
      </c>
      <c r="J4140" t="s">
        <v>137</v>
      </c>
      <c r="K4140" t="s">
        <v>138</v>
      </c>
      <c r="L4140" t="s">
        <v>11728</v>
      </c>
      <c r="M4140" t="s">
        <v>11729</v>
      </c>
      <c r="N4140">
        <v>0.50916666600000005</v>
      </c>
      <c r="O4140">
        <v>0</v>
      </c>
      <c r="P4140">
        <v>31</v>
      </c>
      <c r="Q4140">
        <v>0</v>
      </c>
      <c r="R4140">
        <v>21</v>
      </c>
      <c r="S4140">
        <v>0</v>
      </c>
      <c r="T4140">
        <v>5</v>
      </c>
      <c r="U4140">
        <v>0</v>
      </c>
      <c r="V4140">
        <v>0</v>
      </c>
      <c r="W4140">
        <v>0</v>
      </c>
      <c r="X4140">
        <v>1.1225669708628001</v>
      </c>
      <c r="Y4140">
        <v>0</v>
      </c>
      <c r="Z4140">
        <v>3.1131164689937099</v>
      </c>
      <c r="AA4140">
        <v>0</v>
      </c>
      <c r="AB4140">
        <v>0.21831667559244</v>
      </c>
      <c r="AC4140">
        <v>0</v>
      </c>
      <c r="AD4140">
        <v>0</v>
      </c>
      <c r="AE4140">
        <v>4.4540001154489506</v>
      </c>
    </row>
    <row r="4141" spans="1:31" x14ac:dyDescent="0.3">
      <c r="A4141">
        <v>2718399</v>
      </c>
      <c r="B4141">
        <v>1</v>
      </c>
      <c r="C4141" t="s">
        <v>80</v>
      </c>
      <c r="D4141" t="s">
        <v>108</v>
      </c>
      <c r="E4141" t="s">
        <v>161</v>
      </c>
      <c r="F4141" t="s">
        <v>11730</v>
      </c>
      <c r="G4141" t="s">
        <v>163</v>
      </c>
      <c r="H4141" t="s">
        <v>135</v>
      </c>
      <c r="I4141" t="s">
        <v>136</v>
      </c>
      <c r="J4141" t="s">
        <v>137</v>
      </c>
      <c r="K4141" t="s">
        <v>138</v>
      </c>
      <c r="L4141" t="s">
        <v>11731</v>
      </c>
      <c r="M4141" t="s">
        <v>11732</v>
      </c>
      <c r="N4141">
        <v>1.8774999999999999</v>
      </c>
      <c r="O4141">
        <v>0</v>
      </c>
      <c r="P4141">
        <v>9</v>
      </c>
      <c r="Q4141">
        <v>0</v>
      </c>
      <c r="R4141">
        <v>6</v>
      </c>
      <c r="S4141">
        <v>0</v>
      </c>
      <c r="T4141">
        <v>4</v>
      </c>
      <c r="U4141">
        <v>0</v>
      </c>
      <c r="V4141">
        <v>0</v>
      </c>
      <c r="W4141">
        <v>0</v>
      </c>
      <c r="X4141">
        <v>3.3251838249705576</v>
      </c>
      <c r="Y4141">
        <v>0</v>
      </c>
      <c r="Z4141">
        <v>2.1910763877799999</v>
      </c>
      <c r="AA4141">
        <v>0</v>
      </c>
      <c r="AB4141">
        <v>4.8124311919850005</v>
      </c>
      <c r="AC4141">
        <v>0</v>
      </c>
      <c r="AD4141">
        <v>0</v>
      </c>
      <c r="AE4141">
        <v>10.328691404735558</v>
      </c>
    </row>
    <row r="4142" spans="1:31" x14ac:dyDescent="0.3">
      <c r="A4142">
        <v>2717998</v>
      </c>
      <c r="B4142">
        <v>1</v>
      </c>
      <c r="C4142" t="s">
        <v>80</v>
      </c>
      <c r="D4142" t="s">
        <v>97</v>
      </c>
      <c r="E4142" t="s">
        <v>150</v>
      </c>
      <c r="F4142" t="s">
        <v>5392</v>
      </c>
      <c r="G4142" t="s">
        <v>209</v>
      </c>
      <c r="H4142" t="s">
        <v>153</v>
      </c>
      <c r="I4142" t="s">
        <v>136</v>
      </c>
      <c r="J4142" t="s">
        <v>137</v>
      </c>
      <c r="K4142" t="s">
        <v>210</v>
      </c>
      <c r="L4142" t="s">
        <v>11566</v>
      </c>
      <c r="M4142" t="s">
        <v>11733</v>
      </c>
      <c r="N4142">
        <v>6.8472222220000001</v>
      </c>
      <c r="O4142">
        <v>8</v>
      </c>
      <c r="P4142">
        <v>831</v>
      </c>
      <c r="Q4142">
        <v>10</v>
      </c>
      <c r="R4142">
        <v>361</v>
      </c>
      <c r="S4142">
        <v>15</v>
      </c>
      <c r="T4142">
        <v>200</v>
      </c>
      <c r="U4142">
        <v>1</v>
      </c>
      <c r="V4142">
        <v>2</v>
      </c>
      <c r="W4142">
        <v>611.33376078567505</v>
      </c>
      <c r="X4142">
        <v>2049.3774919185903</v>
      </c>
      <c r="Y4142">
        <v>253.58744393068739</v>
      </c>
      <c r="Z4142">
        <v>977.49698408801407</v>
      </c>
      <c r="AA4142">
        <v>822.35949839722718</v>
      </c>
      <c r="AB4142">
        <v>1466.6399026908557</v>
      </c>
      <c r="AC4142">
        <v>401.83991587056931</v>
      </c>
      <c r="AD4142">
        <v>33.453890001022657</v>
      </c>
      <c r="AE4142">
        <v>6616.0888876826421</v>
      </c>
    </row>
    <row r="4143" spans="1:31" x14ac:dyDescent="0.3">
      <c r="A4143">
        <v>2717852</v>
      </c>
      <c r="B4143">
        <v>1</v>
      </c>
      <c r="C4143" t="s">
        <v>80</v>
      </c>
      <c r="D4143" t="s">
        <v>96</v>
      </c>
      <c r="E4143" t="s">
        <v>161</v>
      </c>
      <c r="F4143" t="s">
        <v>11734</v>
      </c>
      <c r="G4143" t="s">
        <v>393</v>
      </c>
      <c r="H4143" t="s">
        <v>135</v>
      </c>
      <c r="I4143" t="s">
        <v>136</v>
      </c>
      <c r="J4143" t="s">
        <v>137</v>
      </c>
      <c r="K4143" t="s">
        <v>138</v>
      </c>
      <c r="L4143" t="s">
        <v>11735</v>
      </c>
      <c r="M4143" t="s">
        <v>11736</v>
      </c>
      <c r="N4143">
        <v>3.8988888880000001</v>
      </c>
      <c r="O4143">
        <v>0</v>
      </c>
      <c r="P4143">
        <v>97</v>
      </c>
      <c r="Q4143">
        <v>0</v>
      </c>
      <c r="R4143">
        <v>0</v>
      </c>
      <c r="S4143">
        <v>0</v>
      </c>
      <c r="T4143">
        <v>14</v>
      </c>
      <c r="U4143">
        <v>0</v>
      </c>
      <c r="V4143">
        <v>0</v>
      </c>
      <c r="W4143">
        <v>0</v>
      </c>
      <c r="X4143">
        <v>67.886588433798138</v>
      </c>
      <c r="Y4143">
        <v>0</v>
      </c>
      <c r="Z4143">
        <v>0</v>
      </c>
      <c r="AA4143">
        <v>0</v>
      </c>
      <c r="AB4143">
        <v>45.240634558305636</v>
      </c>
      <c r="AC4143">
        <v>0</v>
      </c>
      <c r="AD4143">
        <v>0</v>
      </c>
      <c r="AE4143">
        <v>113.12722299210378</v>
      </c>
    </row>
    <row r="4144" spans="1:31" x14ac:dyDescent="0.3">
      <c r="A4144">
        <v>2718147</v>
      </c>
      <c r="B4144">
        <v>1</v>
      </c>
      <c r="C4144" t="s">
        <v>81</v>
      </c>
      <c r="D4144" t="s">
        <v>115</v>
      </c>
      <c r="E4144" t="s">
        <v>213</v>
      </c>
      <c r="F4144" t="s">
        <v>5956</v>
      </c>
      <c r="G4144" t="s">
        <v>152</v>
      </c>
      <c r="H4144" t="s">
        <v>153</v>
      </c>
      <c r="I4144" t="s">
        <v>490</v>
      </c>
      <c r="J4144" t="s">
        <v>137</v>
      </c>
      <c r="K4144" t="s">
        <v>138</v>
      </c>
      <c r="L4144" t="s">
        <v>11737</v>
      </c>
      <c r="M4144" t="s">
        <v>11738</v>
      </c>
      <c r="N4144">
        <v>9.4444439999999998E-3</v>
      </c>
      <c r="O4144">
        <v>3</v>
      </c>
      <c r="P4144">
        <v>485</v>
      </c>
      <c r="Q4144">
        <v>1</v>
      </c>
      <c r="R4144">
        <v>49</v>
      </c>
      <c r="S4144">
        <v>5</v>
      </c>
      <c r="T4144">
        <v>40</v>
      </c>
      <c r="U4144">
        <v>0</v>
      </c>
      <c r="V4144">
        <v>0</v>
      </c>
      <c r="W4144">
        <v>5.0298048750000001E-3</v>
      </c>
      <c r="X4144">
        <v>0.30834759534890649</v>
      </c>
      <c r="Y4144">
        <v>2.9610198116146666E-2</v>
      </c>
      <c r="Z4144">
        <v>9.6047629624975012E-2</v>
      </c>
      <c r="AA4144">
        <v>0.16326520446109499</v>
      </c>
      <c r="AB4144">
        <v>0.22335978494302836</v>
      </c>
      <c r="AC4144">
        <v>0</v>
      </c>
      <c r="AD4144">
        <v>0</v>
      </c>
      <c r="AE4144">
        <v>0.82566021736915152</v>
      </c>
    </row>
    <row r="4145" spans="1:31" x14ac:dyDescent="0.3">
      <c r="A4145">
        <v>2718336</v>
      </c>
      <c r="B4145">
        <v>1</v>
      </c>
      <c r="C4145" t="s">
        <v>80</v>
      </c>
      <c r="D4145" t="s">
        <v>105</v>
      </c>
      <c r="E4145" t="s">
        <v>156</v>
      </c>
      <c r="F4145" t="s">
        <v>11739</v>
      </c>
      <c r="G4145" t="s">
        <v>185</v>
      </c>
      <c r="H4145" t="s">
        <v>153</v>
      </c>
      <c r="I4145" t="s">
        <v>136</v>
      </c>
      <c r="J4145" t="s">
        <v>137</v>
      </c>
      <c r="K4145" t="s">
        <v>138</v>
      </c>
      <c r="L4145" t="s">
        <v>11722</v>
      </c>
      <c r="M4145" t="s">
        <v>11132</v>
      </c>
      <c r="N4145">
        <v>3.7727777769999999</v>
      </c>
      <c r="O4145">
        <v>0</v>
      </c>
      <c r="P4145">
        <v>116</v>
      </c>
      <c r="Q4145">
        <v>0</v>
      </c>
      <c r="R4145">
        <v>13</v>
      </c>
      <c r="S4145">
        <v>0</v>
      </c>
      <c r="T4145">
        <v>34</v>
      </c>
      <c r="U4145">
        <v>1</v>
      </c>
      <c r="V4145">
        <v>0</v>
      </c>
      <c r="W4145">
        <v>0</v>
      </c>
      <c r="X4145">
        <v>89.46502280096405</v>
      </c>
      <c r="Y4145">
        <v>0</v>
      </c>
      <c r="Z4145">
        <v>8.4752504318390098</v>
      </c>
      <c r="AA4145">
        <v>0</v>
      </c>
      <c r="AB4145">
        <v>130.70979934812135</v>
      </c>
      <c r="AC4145">
        <v>52.913595667822406</v>
      </c>
      <c r="AD4145">
        <v>0</v>
      </c>
      <c r="AE4145">
        <v>281.56366824874681</v>
      </c>
    </row>
    <row r="4146" spans="1:31" x14ac:dyDescent="0.3">
      <c r="A4146">
        <v>2718353</v>
      </c>
      <c r="B4146">
        <v>1</v>
      </c>
      <c r="C4146" t="s">
        <v>81</v>
      </c>
      <c r="D4146" t="s">
        <v>116</v>
      </c>
      <c r="E4146" t="s">
        <v>156</v>
      </c>
      <c r="F4146" t="s">
        <v>11740</v>
      </c>
      <c r="G4146" t="s">
        <v>170</v>
      </c>
      <c r="H4146" t="s">
        <v>153</v>
      </c>
      <c r="I4146" t="s">
        <v>136</v>
      </c>
      <c r="J4146" t="s">
        <v>137</v>
      </c>
      <c r="K4146" t="s">
        <v>138</v>
      </c>
      <c r="L4146" t="s">
        <v>11741</v>
      </c>
      <c r="M4146" t="s">
        <v>11742</v>
      </c>
      <c r="N4146">
        <v>0.77805555500000001</v>
      </c>
      <c r="O4146">
        <v>0</v>
      </c>
      <c r="P4146">
        <v>13</v>
      </c>
      <c r="Q4146">
        <v>0</v>
      </c>
      <c r="R4146">
        <v>3</v>
      </c>
      <c r="S4146">
        <v>0</v>
      </c>
      <c r="T4146">
        <v>5</v>
      </c>
      <c r="U4146">
        <v>0</v>
      </c>
      <c r="V4146">
        <v>0</v>
      </c>
      <c r="W4146">
        <v>0</v>
      </c>
      <c r="X4146">
        <v>1.49275930317327</v>
      </c>
      <c r="Y4146">
        <v>0</v>
      </c>
      <c r="Z4146">
        <v>0.31341230278121995</v>
      </c>
      <c r="AA4146">
        <v>0</v>
      </c>
      <c r="AB4146">
        <v>5.9281696809079758</v>
      </c>
      <c r="AC4146">
        <v>0</v>
      </c>
      <c r="AD4146">
        <v>0</v>
      </c>
      <c r="AE4146">
        <v>7.7343412868624659</v>
      </c>
    </row>
    <row r="4147" spans="1:31" x14ac:dyDescent="0.3">
      <c r="A4147">
        <v>2718210</v>
      </c>
      <c r="B4147">
        <v>1</v>
      </c>
      <c r="C4147" t="s">
        <v>80</v>
      </c>
      <c r="D4147" t="s">
        <v>96</v>
      </c>
      <c r="E4147" t="s">
        <v>132</v>
      </c>
      <c r="F4147" t="s">
        <v>11743</v>
      </c>
      <c r="G4147" t="s">
        <v>134</v>
      </c>
      <c r="H4147" t="s">
        <v>135</v>
      </c>
      <c r="I4147" t="s">
        <v>136</v>
      </c>
      <c r="J4147" t="s">
        <v>137</v>
      </c>
      <c r="K4147" t="s">
        <v>138</v>
      </c>
      <c r="L4147" t="s">
        <v>11744</v>
      </c>
      <c r="M4147" t="s">
        <v>11745</v>
      </c>
      <c r="N4147">
        <v>3.6088888880000001</v>
      </c>
      <c r="O4147">
        <v>0</v>
      </c>
      <c r="P4147">
        <v>142</v>
      </c>
      <c r="Q4147">
        <v>0</v>
      </c>
      <c r="R4147">
        <v>0</v>
      </c>
      <c r="S4147">
        <v>0</v>
      </c>
      <c r="T4147">
        <v>4</v>
      </c>
      <c r="U4147">
        <v>0</v>
      </c>
      <c r="V4147">
        <v>0</v>
      </c>
      <c r="W4147">
        <v>0</v>
      </c>
      <c r="X4147">
        <v>72.843496947175453</v>
      </c>
      <c r="Y4147">
        <v>0</v>
      </c>
      <c r="Z4147">
        <v>0</v>
      </c>
      <c r="AA4147">
        <v>0</v>
      </c>
      <c r="AB4147">
        <v>10.603453681197879</v>
      </c>
      <c r="AC4147">
        <v>0</v>
      </c>
      <c r="AD4147">
        <v>0</v>
      </c>
      <c r="AE4147">
        <v>83.44695062837333</v>
      </c>
    </row>
    <row r="4148" spans="1:31" x14ac:dyDescent="0.3">
      <c r="A4148">
        <v>2718267</v>
      </c>
      <c r="B4148">
        <v>1</v>
      </c>
      <c r="C4148" t="s">
        <v>80</v>
      </c>
      <c r="D4148" t="s">
        <v>83</v>
      </c>
      <c r="E4148" t="s">
        <v>145</v>
      </c>
      <c r="F4148" t="s">
        <v>11746</v>
      </c>
      <c r="G4148" t="s">
        <v>230</v>
      </c>
      <c r="H4148" t="s">
        <v>135</v>
      </c>
      <c r="I4148" t="s">
        <v>136</v>
      </c>
      <c r="J4148" t="s">
        <v>137</v>
      </c>
      <c r="K4148" t="s">
        <v>138</v>
      </c>
      <c r="L4148" t="s">
        <v>11747</v>
      </c>
      <c r="M4148" t="s">
        <v>11748</v>
      </c>
      <c r="N4148">
        <v>2.6274999999999999</v>
      </c>
      <c r="O4148">
        <v>0</v>
      </c>
      <c r="P4148">
        <v>3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0.82006161497417329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0.82006161497417329</v>
      </c>
    </row>
    <row r="4149" spans="1:31" x14ac:dyDescent="0.3">
      <c r="A4149">
        <v>2718373</v>
      </c>
      <c r="B4149">
        <v>1</v>
      </c>
      <c r="C4149" t="s">
        <v>81</v>
      </c>
      <c r="D4149" t="s">
        <v>118</v>
      </c>
      <c r="E4149" t="s">
        <v>145</v>
      </c>
      <c r="F4149" t="s">
        <v>11749</v>
      </c>
      <c r="G4149" t="s">
        <v>230</v>
      </c>
      <c r="H4149" t="s">
        <v>135</v>
      </c>
      <c r="I4149" t="s">
        <v>136</v>
      </c>
      <c r="J4149" t="s">
        <v>137</v>
      </c>
      <c r="K4149" t="s">
        <v>138</v>
      </c>
      <c r="L4149" t="s">
        <v>11750</v>
      </c>
      <c r="M4149" t="s">
        <v>11751</v>
      </c>
      <c r="N4149">
        <v>1.986111111</v>
      </c>
      <c r="O4149">
        <v>0</v>
      </c>
      <c r="P4149">
        <v>9</v>
      </c>
      <c r="Q4149">
        <v>0</v>
      </c>
      <c r="R4149">
        <v>0</v>
      </c>
      <c r="S4149">
        <v>0</v>
      </c>
      <c r="T4149">
        <v>1</v>
      </c>
      <c r="U4149">
        <v>0</v>
      </c>
      <c r="V4149">
        <v>0</v>
      </c>
      <c r="W4149">
        <v>0</v>
      </c>
      <c r="X4149">
        <v>5.5271630241874803</v>
      </c>
      <c r="Y4149">
        <v>0</v>
      </c>
      <c r="Z4149">
        <v>0</v>
      </c>
      <c r="AA4149">
        <v>0</v>
      </c>
      <c r="AB4149">
        <v>0.35186670299293332</v>
      </c>
      <c r="AC4149">
        <v>0</v>
      </c>
      <c r="AD4149">
        <v>0</v>
      </c>
      <c r="AE4149">
        <v>5.8790297271804137</v>
      </c>
    </row>
    <row r="4150" spans="1:31" x14ac:dyDescent="0.3">
      <c r="A4150">
        <v>2717981</v>
      </c>
      <c r="B4150">
        <v>1</v>
      </c>
      <c r="C4150" t="s">
        <v>81</v>
      </c>
      <c r="D4150" t="s">
        <v>118</v>
      </c>
      <c r="E4150" t="s">
        <v>145</v>
      </c>
      <c r="F4150" t="s">
        <v>11752</v>
      </c>
      <c r="G4150" t="s">
        <v>230</v>
      </c>
      <c r="H4150" t="s">
        <v>135</v>
      </c>
      <c r="I4150" t="s">
        <v>136</v>
      </c>
      <c r="J4150" t="s">
        <v>137</v>
      </c>
      <c r="K4150" t="s">
        <v>138</v>
      </c>
      <c r="L4150" t="s">
        <v>11753</v>
      </c>
      <c r="M4150" t="s">
        <v>11754</v>
      </c>
      <c r="N4150">
        <v>0.86416666600000003</v>
      </c>
      <c r="O4150">
        <v>0</v>
      </c>
      <c r="P4150">
        <v>1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0.17055676212083334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0.17055676212083334</v>
      </c>
    </row>
    <row r="4151" spans="1:31" x14ac:dyDescent="0.3">
      <c r="A4151">
        <v>2717918</v>
      </c>
      <c r="B4151">
        <v>1</v>
      </c>
      <c r="C4151" t="s">
        <v>81</v>
      </c>
      <c r="D4151" t="s">
        <v>122</v>
      </c>
      <c r="E4151" t="s">
        <v>156</v>
      </c>
      <c r="F4151" t="s">
        <v>11755</v>
      </c>
      <c r="G4151" t="s">
        <v>152</v>
      </c>
      <c r="H4151" t="s">
        <v>153</v>
      </c>
      <c r="I4151" t="s">
        <v>136</v>
      </c>
      <c r="J4151" t="s">
        <v>137</v>
      </c>
      <c r="K4151" t="s">
        <v>138</v>
      </c>
      <c r="L4151" t="s">
        <v>11756</v>
      </c>
      <c r="M4151" t="s">
        <v>11757</v>
      </c>
      <c r="N4151">
        <v>1.5947222219999999</v>
      </c>
      <c r="O4151">
        <v>0</v>
      </c>
      <c r="P4151">
        <v>197</v>
      </c>
      <c r="Q4151">
        <v>0</v>
      </c>
      <c r="R4151">
        <v>5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61.252149673525004</v>
      </c>
      <c r="Y4151">
        <v>0</v>
      </c>
      <c r="Z4151">
        <v>1.1875327647765435</v>
      </c>
      <c r="AA4151">
        <v>0</v>
      </c>
      <c r="AB4151">
        <v>0</v>
      </c>
      <c r="AC4151">
        <v>0</v>
      </c>
      <c r="AD4151">
        <v>0</v>
      </c>
      <c r="AE4151">
        <v>62.439682438301546</v>
      </c>
    </row>
    <row r="4152" spans="1:31" x14ac:dyDescent="0.3">
      <c r="A4152">
        <v>2717941</v>
      </c>
      <c r="B4152">
        <v>1</v>
      </c>
      <c r="C4152" t="s">
        <v>80</v>
      </c>
      <c r="D4152" t="s">
        <v>86</v>
      </c>
      <c r="E4152" t="s">
        <v>132</v>
      </c>
      <c r="F4152" t="s">
        <v>11758</v>
      </c>
      <c r="G4152" t="s">
        <v>209</v>
      </c>
      <c r="H4152" t="s">
        <v>135</v>
      </c>
      <c r="I4152" t="s">
        <v>136</v>
      </c>
      <c r="J4152" t="s">
        <v>137</v>
      </c>
      <c r="K4152" t="s">
        <v>210</v>
      </c>
      <c r="L4152" t="s">
        <v>11759</v>
      </c>
      <c r="M4152" t="s">
        <v>11760</v>
      </c>
      <c r="N4152">
        <v>3.3547222219999999</v>
      </c>
      <c r="O4152">
        <v>0</v>
      </c>
      <c r="P4152">
        <v>121</v>
      </c>
      <c r="Q4152">
        <v>0</v>
      </c>
      <c r="R4152">
        <v>2</v>
      </c>
      <c r="S4152">
        <v>0</v>
      </c>
      <c r="T4152">
        <v>17</v>
      </c>
      <c r="U4152">
        <v>0</v>
      </c>
      <c r="V4152">
        <v>0</v>
      </c>
      <c r="W4152">
        <v>0</v>
      </c>
      <c r="X4152">
        <v>238.48807873230288</v>
      </c>
      <c r="Y4152">
        <v>0</v>
      </c>
      <c r="Z4152">
        <v>1.3801777067563668</v>
      </c>
      <c r="AA4152">
        <v>0</v>
      </c>
      <c r="AB4152">
        <v>129.96395090283838</v>
      </c>
      <c r="AC4152">
        <v>0</v>
      </c>
      <c r="AD4152">
        <v>0</v>
      </c>
      <c r="AE4152">
        <v>369.83220734189763</v>
      </c>
    </row>
    <row r="4153" spans="1:31" x14ac:dyDescent="0.3">
      <c r="A4153">
        <v>2717872</v>
      </c>
      <c r="B4153">
        <v>1</v>
      </c>
      <c r="C4153" t="s">
        <v>80</v>
      </c>
      <c r="D4153" t="s">
        <v>105</v>
      </c>
      <c r="E4153" t="s">
        <v>145</v>
      </c>
      <c r="F4153" t="s">
        <v>11761</v>
      </c>
      <c r="G4153" t="s">
        <v>181</v>
      </c>
      <c r="H4153" t="s">
        <v>135</v>
      </c>
      <c r="I4153" t="s">
        <v>136</v>
      </c>
      <c r="J4153" t="s">
        <v>137</v>
      </c>
      <c r="K4153" t="s">
        <v>138</v>
      </c>
      <c r="L4153" t="s">
        <v>11762</v>
      </c>
      <c r="M4153" t="s">
        <v>11763</v>
      </c>
      <c r="N4153">
        <v>6.7911111110000002</v>
      </c>
      <c r="O4153">
        <v>0</v>
      </c>
      <c r="P4153">
        <v>11</v>
      </c>
      <c r="Q4153">
        <v>0</v>
      </c>
      <c r="R4153">
        <v>0</v>
      </c>
      <c r="S4153">
        <v>0</v>
      </c>
      <c r="T4153">
        <v>2</v>
      </c>
      <c r="U4153">
        <v>0</v>
      </c>
      <c r="V4153">
        <v>0</v>
      </c>
      <c r="W4153">
        <v>0</v>
      </c>
      <c r="X4153">
        <v>16.481431314298685</v>
      </c>
      <c r="Y4153">
        <v>0</v>
      </c>
      <c r="Z4153">
        <v>0</v>
      </c>
      <c r="AA4153">
        <v>0</v>
      </c>
      <c r="AB4153">
        <v>3.6665817086347232</v>
      </c>
      <c r="AC4153">
        <v>0</v>
      </c>
      <c r="AD4153">
        <v>0</v>
      </c>
      <c r="AE4153">
        <v>20.148013022933409</v>
      </c>
    </row>
    <row r="4154" spans="1:31" x14ac:dyDescent="0.3">
      <c r="A4154">
        <v>2718227</v>
      </c>
      <c r="B4154">
        <v>1</v>
      </c>
      <c r="C4154" t="s">
        <v>80</v>
      </c>
      <c r="D4154" t="s">
        <v>93</v>
      </c>
      <c r="E4154" t="s">
        <v>132</v>
      </c>
      <c r="F4154" t="s">
        <v>11764</v>
      </c>
      <c r="G4154" t="s">
        <v>170</v>
      </c>
      <c r="H4154" t="s">
        <v>135</v>
      </c>
      <c r="I4154" t="s">
        <v>136</v>
      </c>
      <c r="J4154" t="s">
        <v>137</v>
      </c>
      <c r="K4154" t="s">
        <v>138</v>
      </c>
      <c r="L4154" t="s">
        <v>11765</v>
      </c>
      <c r="M4154" t="s">
        <v>11766</v>
      </c>
      <c r="N4154">
        <v>0.62388888799999997</v>
      </c>
      <c r="O4154">
        <v>0</v>
      </c>
      <c r="P4154">
        <v>9</v>
      </c>
      <c r="Q4154">
        <v>0</v>
      </c>
      <c r="R4154">
        <v>5</v>
      </c>
      <c r="S4154">
        <v>0</v>
      </c>
      <c r="T4154">
        <v>10</v>
      </c>
      <c r="U4154">
        <v>0</v>
      </c>
      <c r="V4154">
        <v>0</v>
      </c>
      <c r="W4154">
        <v>0</v>
      </c>
      <c r="X4154">
        <v>0.86458321839093355</v>
      </c>
      <c r="Y4154">
        <v>0</v>
      </c>
      <c r="Z4154">
        <v>3.2510764396236751</v>
      </c>
      <c r="AA4154">
        <v>0</v>
      </c>
      <c r="AB4154">
        <v>2.5320600843782417</v>
      </c>
      <c r="AC4154">
        <v>0</v>
      </c>
      <c r="AD4154">
        <v>0</v>
      </c>
      <c r="AE4154">
        <v>6.6477197423928507</v>
      </c>
    </row>
    <row r="4155" spans="1:31" x14ac:dyDescent="0.3">
      <c r="A4155">
        <v>2717902</v>
      </c>
      <c r="B4155">
        <v>2</v>
      </c>
      <c r="C4155" t="s">
        <v>80</v>
      </c>
      <c r="D4155" t="s">
        <v>100</v>
      </c>
      <c r="E4155" t="s">
        <v>150</v>
      </c>
      <c r="F4155" t="s">
        <v>7673</v>
      </c>
      <c r="G4155" t="s">
        <v>348</v>
      </c>
      <c r="H4155" t="s">
        <v>153</v>
      </c>
      <c r="I4155" t="s">
        <v>136</v>
      </c>
      <c r="J4155" t="s">
        <v>137</v>
      </c>
      <c r="K4155" t="s">
        <v>138</v>
      </c>
      <c r="L4155" t="s">
        <v>11249</v>
      </c>
      <c r="M4155" t="s">
        <v>11767</v>
      </c>
      <c r="N4155">
        <v>0.78527777700000001</v>
      </c>
      <c r="O4155">
        <v>6</v>
      </c>
      <c r="P4155">
        <v>446</v>
      </c>
      <c r="Q4155">
        <v>4</v>
      </c>
      <c r="R4155">
        <v>64</v>
      </c>
      <c r="S4155">
        <v>18</v>
      </c>
      <c r="T4155">
        <v>115</v>
      </c>
      <c r="U4155">
        <v>4</v>
      </c>
      <c r="V4155">
        <v>1</v>
      </c>
      <c r="W4155">
        <v>1.7606081545838597</v>
      </c>
      <c r="X4155">
        <v>114.19753744985567</v>
      </c>
      <c r="Y4155">
        <v>2.2022125848901752</v>
      </c>
      <c r="Z4155">
        <v>49.035654516312185</v>
      </c>
      <c r="AA4155">
        <v>55.876158782236836</v>
      </c>
      <c r="AB4155">
        <v>71.268854588946141</v>
      </c>
      <c r="AC4155">
        <v>251.06102416414893</v>
      </c>
      <c r="AD4155">
        <v>0.13167449909591999</v>
      </c>
      <c r="AE4155">
        <v>545.5337247400696</v>
      </c>
    </row>
    <row r="4156" spans="1:31" x14ac:dyDescent="0.3">
      <c r="A4156">
        <v>2718436</v>
      </c>
      <c r="B4156">
        <v>1</v>
      </c>
      <c r="C4156" t="s">
        <v>80</v>
      </c>
      <c r="D4156" t="s">
        <v>94</v>
      </c>
      <c r="E4156" t="s">
        <v>145</v>
      </c>
      <c r="F4156" t="s">
        <v>11768</v>
      </c>
      <c r="G4156" t="s">
        <v>181</v>
      </c>
      <c r="H4156" t="s">
        <v>135</v>
      </c>
      <c r="I4156" t="s">
        <v>136</v>
      </c>
      <c r="J4156" t="s">
        <v>137</v>
      </c>
      <c r="K4156" t="s">
        <v>138</v>
      </c>
      <c r="L4156" t="s">
        <v>11769</v>
      </c>
      <c r="M4156" t="s">
        <v>11770</v>
      </c>
      <c r="N4156">
        <v>1.6444444439999999</v>
      </c>
      <c r="O4156">
        <v>0</v>
      </c>
      <c r="P4156">
        <v>2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0.53583904017104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0.53583904017104</v>
      </c>
    </row>
    <row r="4157" spans="1:31" x14ac:dyDescent="0.3">
      <c r="A4157">
        <v>2718104</v>
      </c>
      <c r="B4157">
        <v>1</v>
      </c>
      <c r="C4157" t="s">
        <v>80</v>
      </c>
      <c r="D4157" t="s">
        <v>96</v>
      </c>
      <c r="E4157" t="s">
        <v>161</v>
      </c>
      <c r="F4157" t="s">
        <v>11771</v>
      </c>
      <c r="G4157" t="s">
        <v>163</v>
      </c>
      <c r="H4157" t="s">
        <v>135</v>
      </c>
      <c r="I4157" t="s">
        <v>136</v>
      </c>
      <c r="J4157" t="s">
        <v>137</v>
      </c>
      <c r="K4157" t="s">
        <v>138</v>
      </c>
      <c r="L4157" t="s">
        <v>11772</v>
      </c>
      <c r="M4157" t="s">
        <v>11773</v>
      </c>
      <c r="N4157">
        <v>0.37583333299999999</v>
      </c>
      <c r="O4157">
        <v>0</v>
      </c>
      <c r="P4157">
        <v>15</v>
      </c>
      <c r="Q4157">
        <v>0</v>
      </c>
      <c r="R4157">
        <v>0</v>
      </c>
      <c r="S4157">
        <v>0</v>
      </c>
      <c r="T4157">
        <v>2</v>
      </c>
      <c r="U4157">
        <v>0</v>
      </c>
      <c r="V4157">
        <v>0</v>
      </c>
      <c r="W4157">
        <v>0</v>
      </c>
      <c r="X4157">
        <v>0.83031319601831977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0.83031319601831977</v>
      </c>
    </row>
    <row r="4158" spans="1:31" x14ac:dyDescent="0.3">
      <c r="A4158">
        <v>2718496</v>
      </c>
      <c r="B4158">
        <v>1</v>
      </c>
      <c r="C4158" t="s">
        <v>80</v>
      </c>
      <c r="D4158" t="s">
        <v>86</v>
      </c>
      <c r="E4158" t="s">
        <v>161</v>
      </c>
      <c r="F4158" t="s">
        <v>11164</v>
      </c>
      <c r="G4158" t="s">
        <v>393</v>
      </c>
      <c r="H4158" t="s">
        <v>135</v>
      </c>
      <c r="I4158" t="s">
        <v>136</v>
      </c>
      <c r="J4158" t="s">
        <v>137</v>
      </c>
      <c r="K4158" t="s">
        <v>138</v>
      </c>
      <c r="L4158" t="s">
        <v>11774</v>
      </c>
      <c r="M4158" t="s">
        <v>11775</v>
      </c>
      <c r="N4158">
        <v>5.3269444439999996</v>
      </c>
      <c r="O4158">
        <v>0</v>
      </c>
      <c r="P4158">
        <v>46</v>
      </c>
      <c r="Q4158">
        <v>0</v>
      </c>
      <c r="R4158">
        <v>0</v>
      </c>
      <c r="S4158">
        <v>0</v>
      </c>
      <c r="T4158">
        <v>11</v>
      </c>
      <c r="U4158">
        <v>0</v>
      </c>
      <c r="V4158">
        <v>0</v>
      </c>
      <c r="W4158">
        <v>0</v>
      </c>
      <c r="X4158">
        <v>180.49879866893326</v>
      </c>
      <c r="Y4158">
        <v>0</v>
      </c>
      <c r="Z4158">
        <v>0</v>
      </c>
      <c r="AA4158">
        <v>0</v>
      </c>
      <c r="AB4158">
        <v>95.947364977475786</v>
      </c>
      <c r="AC4158">
        <v>0</v>
      </c>
      <c r="AD4158">
        <v>0</v>
      </c>
      <c r="AE4158">
        <v>276.44616364640905</v>
      </c>
    </row>
    <row r="4159" spans="1:31" x14ac:dyDescent="0.3">
      <c r="A4159">
        <v>2718448</v>
      </c>
      <c r="B4159">
        <v>2</v>
      </c>
      <c r="C4159" t="s">
        <v>81</v>
      </c>
      <c r="D4159" t="s">
        <v>118</v>
      </c>
      <c r="E4159" t="s">
        <v>132</v>
      </c>
      <c r="F4159" t="s">
        <v>11776</v>
      </c>
      <c r="G4159" t="s">
        <v>163</v>
      </c>
      <c r="H4159" t="s">
        <v>135</v>
      </c>
      <c r="I4159" t="s">
        <v>136</v>
      </c>
      <c r="J4159" t="s">
        <v>137</v>
      </c>
      <c r="K4159" t="s">
        <v>138</v>
      </c>
      <c r="L4159" t="s">
        <v>11777</v>
      </c>
      <c r="M4159" t="s">
        <v>11778</v>
      </c>
      <c r="N4159">
        <v>0.19555555499999999</v>
      </c>
      <c r="O4159">
        <v>0</v>
      </c>
      <c r="P4159">
        <v>177</v>
      </c>
      <c r="Q4159">
        <v>0</v>
      </c>
      <c r="R4159">
        <v>2</v>
      </c>
      <c r="S4159">
        <v>0</v>
      </c>
      <c r="T4159">
        <v>4</v>
      </c>
      <c r="U4159">
        <v>0</v>
      </c>
      <c r="V4159">
        <v>0</v>
      </c>
      <c r="W4159">
        <v>0</v>
      </c>
      <c r="X4159">
        <v>9.9107729173313892</v>
      </c>
      <c r="Y4159">
        <v>0</v>
      </c>
      <c r="Z4159">
        <v>0</v>
      </c>
      <c r="AA4159">
        <v>0</v>
      </c>
      <c r="AB4159">
        <v>0.24476257868098669</v>
      </c>
      <c r="AC4159">
        <v>0</v>
      </c>
      <c r="AD4159">
        <v>0</v>
      </c>
      <c r="AE4159">
        <v>10.155535496012376</v>
      </c>
    </row>
    <row r="4160" spans="1:31" x14ac:dyDescent="0.3">
      <c r="A4160">
        <v>2718333</v>
      </c>
      <c r="B4160">
        <v>1</v>
      </c>
      <c r="C4160" t="s">
        <v>80</v>
      </c>
      <c r="D4160" t="s">
        <v>106</v>
      </c>
      <c r="E4160" t="s">
        <v>150</v>
      </c>
      <c r="F4160" t="s">
        <v>6404</v>
      </c>
      <c r="G4160" t="s">
        <v>152</v>
      </c>
      <c r="H4160" t="s">
        <v>153</v>
      </c>
      <c r="I4160" t="s">
        <v>136</v>
      </c>
      <c r="J4160" t="s">
        <v>137</v>
      </c>
      <c r="K4160" t="s">
        <v>138</v>
      </c>
      <c r="L4160" t="s">
        <v>11779</v>
      </c>
      <c r="M4160" t="s">
        <v>11780</v>
      </c>
      <c r="N4160">
        <v>0.21</v>
      </c>
      <c r="O4160">
        <v>1</v>
      </c>
      <c r="P4160">
        <v>0</v>
      </c>
      <c r="Q4160">
        <v>13</v>
      </c>
      <c r="R4160">
        <v>131</v>
      </c>
      <c r="S4160">
        <v>4</v>
      </c>
      <c r="T4160">
        <v>34</v>
      </c>
      <c r="U4160">
        <v>0</v>
      </c>
      <c r="V4160">
        <v>0</v>
      </c>
      <c r="W4160">
        <v>0.68814960011658</v>
      </c>
      <c r="X4160">
        <v>0</v>
      </c>
      <c r="Y4160">
        <v>2.7246373057272599</v>
      </c>
      <c r="Z4160">
        <v>21.68756582008653</v>
      </c>
      <c r="AA4160">
        <v>25.993537919742963</v>
      </c>
      <c r="AB4160">
        <v>3.1676988825682191</v>
      </c>
      <c r="AC4160">
        <v>0</v>
      </c>
      <c r="AD4160">
        <v>0</v>
      </c>
      <c r="AE4160">
        <v>54.261589528241551</v>
      </c>
    </row>
    <row r="4161" spans="1:31" x14ac:dyDescent="0.3">
      <c r="A4161">
        <v>2718476</v>
      </c>
      <c r="B4161">
        <v>1</v>
      </c>
      <c r="C4161" t="s">
        <v>81</v>
      </c>
      <c r="D4161" t="s">
        <v>127</v>
      </c>
      <c r="E4161" t="s">
        <v>156</v>
      </c>
      <c r="F4161" t="s">
        <v>11781</v>
      </c>
      <c r="G4161" t="s">
        <v>185</v>
      </c>
      <c r="H4161" t="s">
        <v>153</v>
      </c>
      <c r="I4161" t="s">
        <v>136</v>
      </c>
      <c r="J4161" t="s">
        <v>137</v>
      </c>
      <c r="K4161" t="s">
        <v>138</v>
      </c>
      <c r="L4161" t="s">
        <v>11782</v>
      </c>
      <c r="M4161" t="s">
        <v>11783</v>
      </c>
      <c r="N4161">
        <v>1.6758333329999999</v>
      </c>
      <c r="O4161">
        <v>0</v>
      </c>
      <c r="P4161">
        <v>0</v>
      </c>
      <c r="Q4161">
        <v>9</v>
      </c>
      <c r="R4161">
        <v>0</v>
      </c>
      <c r="S4161">
        <v>6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1.8375410100428851</v>
      </c>
      <c r="Z4161">
        <v>0</v>
      </c>
      <c r="AA4161">
        <v>67.148584857843815</v>
      </c>
      <c r="AB4161">
        <v>0</v>
      </c>
      <c r="AC4161">
        <v>0</v>
      </c>
      <c r="AD4161">
        <v>0</v>
      </c>
      <c r="AE4161">
        <v>68.986125867886699</v>
      </c>
    </row>
    <row r="4162" spans="1:31" x14ac:dyDescent="0.3">
      <c r="A4162">
        <v>2717978</v>
      </c>
      <c r="B4162">
        <v>1</v>
      </c>
      <c r="C4162" t="s">
        <v>81</v>
      </c>
      <c r="D4162" t="s">
        <v>118</v>
      </c>
      <c r="E4162" t="s">
        <v>145</v>
      </c>
      <c r="F4162" t="s">
        <v>11784</v>
      </c>
      <c r="G4162" t="s">
        <v>158</v>
      </c>
      <c r="H4162" t="s">
        <v>135</v>
      </c>
      <c r="I4162" t="s">
        <v>136</v>
      </c>
      <c r="J4162" t="s">
        <v>3</v>
      </c>
      <c r="K4162" t="s">
        <v>138</v>
      </c>
      <c r="L4162" t="s">
        <v>11785</v>
      </c>
      <c r="M4162" t="s">
        <v>11786</v>
      </c>
      <c r="N4162">
        <v>1.494722222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23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10.387105699807053</v>
      </c>
      <c r="AC4162">
        <v>0</v>
      </c>
      <c r="AD4162">
        <v>0</v>
      </c>
      <c r="AE4162">
        <v>10.387105699807053</v>
      </c>
    </row>
    <row r="4163" spans="1:31" x14ac:dyDescent="0.3">
      <c r="A4163">
        <v>2718190</v>
      </c>
      <c r="B4163">
        <v>1</v>
      </c>
      <c r="C4163" t="s">
        <v>80</v>
      </c>
      <c r="D4163" t="s">
        <v>90</v>
      </c>
      <c r="E4163" t="s">
        <v>145</v>
      </c>
      <c r="F4163" t="s">
        <v>11787</v>
      </c>
      <c r="G4163" t="s">
        <v>181</v>
      </c>
      <c r="H4163" t="s">
        <v>135</v>
      </c>
      <c r="I4163" t="s">
        <v>136</v>
      </c>
      <c r="J4163" t="s">
        <v>137</v>
      </c>
      <c r="K4163" t="s">
        <v>138</v>
      </c>
      <c r="L4163" t="s">
        <v>11788</v>
      </c>
      <c r="M4163" t="s">
        <v>11789</v>
      </c>
      <c r="N4163">
        <v>2.2855555550000002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1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11.079845180389906</v>
      </c>
      <c r="AC4163">
        <v>0</v>
      </c>
      <c r="AD4163">
        <v>0</v>
      </c>
      <c r="AE4163">
        <v>11.079845180389906</v>
      </c>
    </row>
    <row r="4164" spans="1:31" x14ac:dyDescent="0.3">
      <c r="A4164">
        <v>2718356</v>
      </c>
      <c r="B4164">
        <v>1</v>
      </c>
      <c r="C4164" t="s">
        <v>80</v>
      </c>
      <c r="D4164" t="s">
        <v>96</v>
      </c>
      <c r="E4164" t="s">
        <v>213</v>
      </c>
      <c r="F4164" t="s">
        <v>3309</v>
      </c>
      <c r="G4164" t="s">
        <v>565</v>
      </c>
      <c r="H4164" t="s">
        <v>153</v>
      </c>
      <c r="I4164" t="s">
        <v>136</v>
      </c>
      <c r="J4164" t="s">
        <v>137</v>
      </c>
      <c r="K4164" t="s">
        <v>138</v>
      </c>
      <c r="L4164" t="s">
        <v>11790</v>
      </c>
      <c r="M4164" t="s">
        <v>11791</v>
      </c>
      <c r="N4164">
        <v>4.4816666659999997</v>
      </c>
      <c r="O4164">
        <v>0</v>
      </c>
      <c r="P4164">
        <v>289</v>
      </c>
      <c r="Q4164">
        <v>11</v>
      </c>
      <c r="R4164">
        <v>34</v>
      </c>
      <c r="S4164">
        <v>14</v>
      </c>
      <c r="T4164">
        <v>65</v>
      </c>
      <c r="U4164">
        <v>4</v>
      </c>
      <c r="V4164">
        <v>0</v>
      </c>
      <c r="W4164">
        <v>0</v>
      </c>
      <c r="X4164">
        <v>400.93197578619441</v>
      </c>
      <c r="Y4164">
        <v>395.40526875111016</v>
      </c>
      <c r="Z4164">
        <v>57.029730733655924</v>
      </c>
      <c r="AA4164">
        <v>291.41253071940218</v>
      </c>
      <c r="AB4164">
        <v>235.83857986538604</v>
      </c>
      <c r="AC4164">
        <v>1676.0480020531354</v>
      </c>
      <c r="AD4164">
        <v>0</v>
      </c>
      <c r="AE4164">
        <v>3056.666087908884</v>
      </c>
    </row>
    <row r="4165" spans="1:31" x14ac:dyDescent="0.3">
      <c r="A4165">
        <v>2717935</v>
      </c>
      <c r="B4165">
        <v>1</v>
      </c>
      <c r="C4165" t="s">
        <v>80</v>
      </c>
      <c r="D4165" t="s">
        <v>105</v>
      </c>
      <c r="E4165" t="s">
        <v>200</v>
      </c>
      <c r="F4165" t="s">
        <v>11792</v>
      </c>
      <c r="G4165" t="s">
        <v>170</v>
      </c>
      <c r="H4165" t="s">
        <v>135</v>
      </c>
      <c r="I4165" t="s">
        <v>136</v>
      </c>
      <c r="J4165" t="s">
        <v>137</v>
      </c>
      <c r="K4165" t="s">
        <v>138</v>
      </c>
      <c r="L4165" t="s">
        <v>11793</v>
      </c>
      <c r="M4165" t="s">
        <v>11794</v>
      </c>
      <c r="N4165">
        <v>3.1486111110000001</v>
      </c>
      <c r="O4165">
        <v>0</v>
      </c>
      <c r="P4165">
        <v>28</v>
      </c>
      <c r="Q4165">
        <v>0</v>
      </c>
      <c r="R4165">
        <v>0</v>
      </c>
      <c r="S4165">
        <v>0</v>
      </c>
      <c r="T4165">
        <v>1</v>
      </c>
      <c r="U4165">
        <v>0</v>
      </c>
      <c r="V4165">
        <v>0</v>
      </c>
      <c r="W4165">
        <v>0</v>
      </c>
      <c r="X4165">
        <v>14.520424236385777</v>
      </c>
      <c r="Y4165">
        <v>0</v>
      </c>
      <c r="Z4165">
        <v>0</v>
      </c>
      <c r="AA4165">
        <v>0</v>
      </c>
      <c r="AB4165">
        <v>0.23329453323041754</v>
      </c>
      <c r="AC4165">
        <v>0</v>
      </c>
      <c r="AD4165">
        <v>0</v>
      </c>
      <c r="AE4165">
        <v>14.753718769616194</v>
      </c>
    </row>
    <row r="4166" spans="1:31" x14ac:dyDescent="0.3">
      <c r="A4166">
        <v>2718419</v>
      </c>
      <c r="B4166">
        <v>1</v>
      </c>
      <c r="C4166" t="s">
        <v>80</v>
      </c>
      <c r="D4166" t="s">
        <v>86</v>
      </c>
      <c r="E4166" t="s">
        <v>145</v>
      </c>
      <c r="F4166" t="s">
        <v>11795</v>
      </c>
      <c r="G4166" t="s">
        <v>230</v>
      </c>
      <c r="H4166" t="s">
        <v>135</v>
      </c>
      <c r="I4166" t="s">
        <v>136</v>
      </c>
      <c r="J4166" t="s">
        <v>137</v>
      </c>
      <c r="K4166" t="s">
        <v>138</v>
      </c>
      <c r="L4166" t="s">
        <v>11796</v>
      </c>
      <c r="M4166" t="s">
        <v>11797</v>
      </c>
      <c r="N4166">
        <v>1.9075</v>
      </c>
      <c r="O4166">
        <v>0</v>
      </c>
      <c r="P4166">
        <v>1</v>
      </c>
      <c r="Q4166">
        <v>0</v>
      </c>
      <c r="R4166">
        <v>0</v>
      </c>
      <c r="S4166">
        <v>0</v>
      </c>
      <c r="T4166">
        <v>1</v>
      </c>
      <c r="U4166">
        <v>0</v>
      </c>
      <c r="V4166">
        <v>0</v>
      </c>
      <c r="W4166">
        <v>0</v>
      </c>
      <c r="X4166">
        <v>0.24533020829390001</v>
      </c>
      <c r="Y4166">
        <v>0</v>
      </c>
      <c r="Z4166">
        <v>0</v>
      </c>
      <c r="AA4166">
        <v>0</v>
      </c>
      <c r="AB4166">
        <v>9.9183786168600005E-2</v>
      </c>
      <c r="AC4166">
        <v>0</v>
      </c>
      <c r="AD4166">
        <v>0</v>
      </c>
      <c r="AE4166">
        <v>0.34451399446250003</v>
      </c>
    </row>
    <row r="4167" spans="1:31" x14ac:dyDescent="0.3">
      <c r="A4167">
        <v>2763471</v>
      </c>
      <c r="B4167">
        <v>1</v>
      </c>
      <c r="C4167" t="s">
        <v>81</v>
      </c>
      <c r="D4167" t="s">
        <v>126</v>
      </c>
      <c r="E4167" t="s">
        <v>150</v>
      </c>
      <c r="F4167" t="s">
        <v>11798</v>
      </c>
      <c r="G4167" t="s">
        <v>152</v>
      </c>
      <c r="H4167" t="s">
        <v>153</v>
      </c>
      <c r="I4167" t="s">
        <v>490</v>
      </c>
      <c r="J4167" t="s">
        <v>137</v>
      </c>
      <c r="K4167" t="s">
        <v>138</v>
      </c>
      <c r="L4167" t="s">
        <v>11799</v>
      </c>
      <c r="M4167" t="s">
        <v>11800</v>
      </c>
      <c r="N4167">
        <v>4.9722222000000003E-2</v>
      </c>
      <c r="O4167">
        <v>0</v>
      </c>
      <c r="P4167">
        <v>2124</v>
      </c>
      <c r="Q4167">
        <v>17</v>
      </c>
      <c r="R4167">
        <v>193</v>
      </c>
      <c r="S4167">
        <v>3</v>
      </c>
      <c r="T4167">
        <v>341</v>
      </c>
      <c r="U4167">
        <v>1</v>
      </c>
      <c r="V4167">
        <v>1</v>
      </c>
      <c r="W4167">
        <v>0</v>
      </c>
      <c r="X4167">
        <v>17.594479006647489</v>
      </c>
      <c r="Y4167">
        <v>1.1880105171909636</v>
      </c>
      <c r="Z4167">
        <v>2.5440360246550013</v>
      </c>
      <c r="AA4167">
        <v>0.55999509619624011</v>
      </c>
      <c r="AB4167">
        <v>13.0556986882919</v>
      </c>
      <c r="AC4167">
        <v>1.8244956740185265</v>
      </c>
      <c r="AD4167">
        <v>3.428049797413333E-2</v>
      </c>
      <c r="AE4167">
        <v>36.800995504974253</v>
      </c>
    </row>
    <row r="4168" spans="1:31" x14ac:dyDescent="0.3">
      <c r="A4168">
        <v>2718562</v>
      </c>
      <c r="B4168">
        <v>1</v>
      </c>
      <c r="C4168" t="s">
        <v>80</v>
      </c>
      <c r="D4168" t="s">
        <v>95</v>
      </c>
      <c r="E4168" t="s">
        <v>150</v>
      </c>
      <c r="F4168" t="s">
        <v>11801</v>
      </c>
      <c r="G4168" t="s">
        <v>152</v>
      </c>
      <c r="H4168" t="s">
        <v>153</v>
      </c>
      <c r="I4168" t="s">
        <v>136</v>
      </c>
      <c r="J4168" t="s">
        <v>137</v>
      </c>
      <c r="K4168" t="s">
        <v>138</v>
      </c>
      <c r="L4168" t="s">
        <v>11802</v>
      </c>
      <c r="M4168" t="s">
        <v>11803</v>
      </c>
      <c r="N4168">
        <v>3.0958333329999999</v>
      </c>
      <c r="O4168">
        <v>0</v>
      </c>
      <c r="P4168">
        <v>0</v>
      </c>
      <c r="Q4168">
        <v>0</v>
      </c>
      <c r="R4168">
        <v>0</v>
      </c>
      <c r="S4168">
        <v>13</v>
      </c>
      <c r="T4168">
        <v>1</v>
      </c>
      <c r="U4168">
        <v>1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259.44708460493467</v>
      </c>
      <c r="AB4168">
        <v>22.728721497435551</v>
      </c>
      <c r="AC4168">
        <v>4298.5371719770774</v>
      </c>
      <c r="AD4168">
        <v>0</v>
      </c>
      <c r="AE4168">
        <v>4580.7129780794476</v>
      </c>
    </row>
    <row r="4169" spans="1:31" x14ac:dyDescent="0.3">
      <c r="A4169">
        <v>2717990</v>
      </c>
      <c r="B4169">
        <v>1</v>
      </c>
      <c r="C4169" t="s">
        <v>80</v>
      </c>
      <c r="D4169" t="s">
        <v>100</v>
      </c>
      <c r="E4169" t="s">
        <v>132</v>
      </c>
      <c r="F4169" t="s">
        <v>10702</v>
      </c>
      <c r="G4169" t="s">
        <v>209</v>
      </c>
      <c r="H4169" t="s">
        <v>135</v>
      </c>
      <c r="I4169" t="s">
        <v>136</v>
      </c>
      <c r="J4169" t="s">
        <v>137</v>
      </c>
      <c r="K4169" t="s">
        <v>210</v>
      </c>
      <c r="L4169" t="s">
        <v>11804</v>
      </c>
      <c r="M4169" t="s">
        <v>11805</v>
      </c>
      <c r="N4169">
        <v>7.7374999999999998</v>
      </c>
      <c r="O4169">
        <v>0</v>
      </c>
      <c r="P4169">
        <v>34</v>
      </c>
      <c r="Q4169">
        <v>0</v>
      </c>
      <c r="R4169">
        <v>7</v>
      </c>
      <c r="S4169">
        <v>0</v>
      </c>
      <c r="T4169">
        <v>7</v>
      </c>
      <c r="U4169">
        <v>0</v>
      </c>
      <c r="V4169">
        <v>0</v>
      </c>
      <c r="W4169">
        <v>0</v>
      </c>
      <c r="X4169">
        <v>152.48022076376515</v>
      </c>
      <c r="Y4169">
        <v>0</v>
      </c>
      <c r="Z4169">
        <v>57.264102525106551</v>
      </c>
      <c r="AA4169">
        <v>0</v>
      </c>
      <c r="AB4169">
        <v>57.51919776413358</v>
      </c>
      <c r="AC4169">
        <v>0</v>
      </c>
      <c r="AD4169">
        <v>0</v>
      </c>
      <c r="AE4169">
        <v>267.26352105300526</v>
      </c>
    </row>
    <row r="4170" spans="1:31" x14ac:dyDescent="0.3">
      <c r="A4170">
        <v>2718130</v>
      </c>
      <c r="B4170">
        <v>1</v>
      </c>
      <c r="C4170" t="s">
        <v>80</v>
      </c>
      <c r="D4170" t="s">
        <v>98</v>
      </c>
      <c r="E4170" t="s">
        <v>150</v>
      </c>
      <c r="F4170" t="s">
        <v>11806</v>
      </c>
      <c r="G4170" t="s">
        <v>152</v>
      </c>
      <c r="H4170" t="s">
        <v>153</v>
      </c>
      <c r="I4170" t="s">
        <v>136</v>
      </c>
      <c r="J4170" t="s">
        <v>137</v>
      </c>
      <c r="K4170" t="s">
        <v>138</v>
      </c>
      <c r="L4170" t="s">
        <v>11807</v>
      </c>
      <c r="M4170" t="s">
        <v>11808</v>
      </c>
      <c r="N4170">
        <v>0.84611111100000003</v>
      </c>
      <c r="O4170">
        <v>0</v>
      </c>
      <c r="P4170">
        <v>0</v>
      </c>
      <c r="Q4170">
        <v>9</v>
      </c>
      <c r="R4170">
        <v>100</v>
      </c>
      <c r="S4170">
        <v>3</v>
      </c>
      <c r="T4170">
        <v>21</v>
      </c>
      <c r="U4170">
        <v>1</v>
      </c>
      <c r="V4170">
        <v>0</v>
      </c>
      <c r="W4170">
        <v>0</v>
      </c>
      <c r="X4170">
        <v>0</v>
      </c>
      <c r="Y4170">
        <v>29.185991973044707</v>
      </c>
      <c r="Z4170">
        <v>40.121635874179709</v>
      </c>
      <c r="AA4170">
        <v>12.117837958605731</v>
      </c>
      <c r="AB4170">
        <v>7.5707868501030688</v>
      </c>
      <c r="AC4170">
        <v>41.558969691167988</v>
      </c>
      <c r="AD4170">
        <v>0</v>
      </c>
      <c r="AE4170">
        <v>130.55522234710119</v>
      </c>
    </row>
    <row r="4171" spans="1:31" x14ac:dyDescent="0.3">
      <c r="A4171">
        <v>2718276</v>
      </c>
      <c r="B4171">
        <v>1</v>
      </c>
      <c r="C4171" t="s">
        <v>81</v>
      </c>
      <c r="D4171" t="s">
        <v>121</v>
      </c>
      <c r="E4171" t="s">
        <v>213</v>
      </c>
      <c r="F4171" t="s">
        <v>11809</v>
      </c>
      <c r="G4171" t="s">
        <v>152</v>
      </c>
      <c r="H4171" t="s">
        <v>153</v>
      </c>
      <c r="I4171" t="s">
        <v>136</v>
      </c>
      <c r="J4171" t="s">
        <v>137</v>
      </c>
      <c r="K4171" t="s">
        <v>138</v>
      </c>
      <c r="L4171" t="s">
        <v>11810</v>
      </c>
      <c r="M4171" t="s">
        <v>11811</v>
      </c>
      <c r="N4171">
        <v>1.140833333</v>
      </c>
      <c r="O4171">
        <v>4</v>
      </c>
      <c r="P4171">
        <v>270</v>
      </c>
      <c r="Q4171">
        <v>0</v>
      </c>
      <c r="R4171">
        <v>57</v>
      </c>
      <c r="S4171">
        <v>3</v>
      </c>
      <c r="T4171">
        <v>14</v>
      </c>
      <c r="U4171">
        <v>0</v>
      </c>
      <c r="V4171">
        <v>0</v>
      </c>
      <c r="W4171">
        <v>0.83853426384999985</v>
      </c>
      <c r="X4171">
        <v>36.337216355976679</v>
      </c>
      <c r="Y4171">
        <v>0</v>
      </c>
      <c r="Z4171">
        <v>0.22221904416839749</v>
      </c>
      <c r="AA4171">
        <v>5.355680513972092</v>
      </c>
      <c r="AB4171">
        <v>13.778368963698227</v>
      </c>
      <c r="AC4171">
        <v>0</v>
      </c>
      <c r="AD4171">
        <v>0</v>
      </c>
      <c r="AE4171">
        <v>56.532019141665394</v>
      </c>
    </row>
    <row r="4172" spans="1:31" x14ac:dyDescent="0.3">
      <c r="A4172">
        <v>2717944</v>
      </c>
      <c r="B4172">
        <v>1</v>
      </c>
      <c r="C4172" t="s">
        <v>80</v>
      </c>
      <c r="D4172" t="s">
        <v>95</v>
      </c>
      <c r="E4172" t="s">
        <v>145</v>
      </c>
      <c r="F4172" t="s">
        <v>9582</v>
      </c>
      <c r="G4172" t="s">
        <v>147</v>
      </c>
      <c r="H4172" t="s">
        <v>135</v>
      </c>
      <c r="I4172" t="s">
        <v>136</v>
      </c>
      <c r="J4172" t="s">
        <v>137</v>
      </c>
      <c r="K4172" t="s">
        <v>138</v>
      </c>
      <c r="L4172" t="s">
        <v>11812</v>
      </c>
      <c r="M4172" t="s">
        <v>11813</v>
      </c>
      <c r="N4172">
        <v>2.4249999999999998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9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4.8079348370927004</v>
      </c>
      <c r="AC4172">
        <v>0</v>
      </c>
      <c r="AD4172">
        <v>0</v>
      </c>
      <c r="AE4172">
        <v>4.8079348370927004</v>
      </c>
    </row>
    <row r="4173" spans="1:31" x14ac:dyDescent="0.3">
      <c r="A4173">
        <v>2717821</v>
      </c>
      <c r="B4173">
        <v>1</v>
      </c>
      <c r="C4173" t="s">
        <v>80</v>
      </c>
      <c r="D4173" t="s">
        <v>84</v>
      </c>
      <c r="E4173" t="s">
        <v>161</v>
      </c>
      <c r="F4173" t="s">
        <v>11814</v>
      </c>
      <c r="G4173" t="s">
        <v>409</v>
      </c>
      <c r="H4173" t="s">
        <v>135</v>
      </c>
      <c r="I4173" t="s">
        <v>136</v>
      </c>
      <c r="J4173" t="s">
        <v>137</v>
      </c>
      <c r="K4173" t="s">
        <v>138</v>
      </c>
      <c r="L4173" t="s">
        <v>11815</v>
      </c>
      <c r="M4173" t="s">
        <v>11816</v>
      </c>
      <c r="N4173">
        <v>4.3594444440000002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35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68.722161349607362</v>
      </c>
      <c r="AC4173">
        <v>0</v>
      </c>
      <c r="AD4173">
        <v>0</v>
      </c>
      <c r="AE4173">
        <v>68.722161349607362</v>
      </c>
    </row>
    <row r="4174" spans="1:31" x14ac:dyDescent="0.3">
      <c r="A4174">
        <v>2717844</v>
      </c>
      <c r="B4174">
        <v>1</v>
      </c>
      <c r="C4174" t="s">
        <v>80</v>
      </c>
      <c r="D4174" t="s">
        <v>105</v>
      </c>
      <c r="E4174" t="s">
        <v>145</v>
      </c>
      <c r="F4174" t="s">
        <v>11817</v>
      </c>
      <c r="G4174" t="s">
        <v>147</v>
      </c>
      <c r="H4174" t="s">
        <v>135</v>
      </c>
      <c r="I4174" t="s">
        <v>136</v>
      </c>
      <c r="J4174" t="s">
        <v>137</v>
      </c>
      <c r="K4174" t="s">
        <v>138</v>
      </c>
      <c r="L4174" t="s">
        <v>11818</v>
      </c>
      <c r="M4174" t="s">
        <v>11819</v>
      </c>
      <c r="N4174">
        <v>2.0841666659999998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1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</row>
    <row r="4175" spans="1:31" x14ac:dyDescent="0.3">
      <c r="A4175">
        <v>2718136</v>
      </c>
      <c r="B4175">
        <v>1</v>
      </c>
      <c r="C4175" t="s">
        <v>81</v>
      </c>
      <c r="D4175" t="s">
        <v>126</v>
      </c>
      <c r="E4175" t="s">
        <v>156</v>
      </c>
      <c r="F4175" t="s">
        <v>11820</v>
      </c>
      <c r="G4175" t="s">
        <v>348</v>
      </c>
      <c r="H4175" t="s">
        <v>153</v>
      </c>
      <c r="I4175" t="s">
        <v>136</v>
      </c>
      <c r="J4175" t="s">
        <v>137</v>
      </c>
      <c r="K4175" t="s">
        <v>138</v>
      </c>
      <c r="L4175" t="s">
        <v>11821</v>
      </c>
      <c r="M4175" t="s">
        <v>11822</v>
      </c>
      <c r="N4175">
        <v>0.528888888</v>
      </c>
      <c r="O4175">
        <v>0</v>
      </c>
      <c r="P4175">
        <v>17</v>
      </c>
      <c r="Q4175">
        <v>0</v>
      </c>
      <c r="R4175">
        <v>9</v>
      </c>
      <c r="S4175">
        <v>0</v>
      </c>
      <c r="T4175">
        <v>4</v>
      </c>
      <c r="U4175">
        <v>0</v>
      </c>
      <c r="V4175">
        <v>0</v>
      </c>
      <c r="W4175">
        <v>0</v>
      </c>
      <c r="X4175">
        <v>1.8942231224619737</v>
      </c>
      <c r="Y4175">
        <v>0</v>
      </c>
      <c r="Z4175">
        <v>3.2218486134636661</v>
      </c>
      <c r="AA4175">
        <v>0</v>
      </c>
      <c r="AB4175">
        <v>4.5512999368417475</v>
      </c>
      <c r="AC4175">
        <v>0</v>
      </c>
      <c r="AD4175">
        <v>0</v>
      </c>
      <c r="AE4175">
        <v>9.6673716727673877</v>
      </c>
    </row>
    <row r="4176" spans="1:31" x14ac:dyDescent="0.3">
      <c r="A4176">
        <v>2717904</v>
      </c>
      <c r="B4176">
        <v>1</v>
      </c>
      <c r="C4176" t="s">
        <v>81</v>
      </c>
      <c r="D4176" t="s">
        <v>127</v>
      </c>
      <c r="E4176" t="s">
        <v>156</v>
      </c>
      <c r="F4176" t="s">
        <v>11823</v>
      </c>
      <c r="G4176" t="s">
        <v>152</v>
      </c>
      <c r="H4176" t="s">
        <v>153</v>
      </c>
      <c r="I4176" t="s">
        <v>136</v>
      </c>
      <c r="J4176" t="s">
        <v>137</v>
      </c>
      <c r="K4176" t="s">
        <v>138</v>
      </c>
      <c r="L4176" t="s">
        <v>11824</v>
      </c>
      <c r="M4176" t="s">
        <v>11825</v>
      </c>
      <c r="N4176">
        <v>2.1580555549999998</v>
      </c>
      <c r="O4176">
        <v>0</v>
      </c>
      <c r="P4176">
        <v>0</v>
      </c>
      <c r="Q4176">
        <v>11</v>
      </c>
      <c r="R4176">
        <v>9</v>
      </c>
      <c r="S4176">
        <v>2</v>
      </c>
      <c r="T4176">
        <v>1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1.2764182522991665</v>
      </c>
      <c r="AA4176">
        <v>32.423723143560714</v>
      </c>
      <c r="AB4176">
        <v>0</v>
      </c>
      <c r="AC4176">
        <v>0</v>
      </c>
      <c r="AD4176">
        <v>0</v>
      </c>
      <c r="AE4176">
        <v>33.70014139585988</v>
      </c>
    </row>
    <row r="4177" spans="1:31" x14ac:dyDescent="0.3">
      <c r="A4177">
        <v>2717881</v>
      </c>
      <c r="B4177">
        <v>1</v>
      </c>
      <c r="C4177" t="s">
        <v>81</v>
      </c>
      <c r="D4177" t="s">
        <v>113</v>
      </c>
      <c r="E4177" t="s">
        <v>145</v>
      </c>
      <c r="F4177" t="s">
        <v>11826</v>
      </c>
      <c r="G4177" t="s">
        <v>230</v>
      </c>
      <c r="H4177" t="s">
        <v>135</v>
      </c>
      <c r="I4177" t="s">
        <v>136</v>
      </c>
      <c r="J4177" t="s">
        <v>137</v>
      </c>
      <c r="K4177" t="s">
        <v>138</v>
      </c>
      <c r="L4177" t="s">
        <v>11827</v>
      </c>
      <c r="M4177" t="s">
        <v>11828</v>
      </c>
      <c r="N4177">
        <v>0.80222222200000004</v>
      </c>
      <c r="O4177">
        <v>0</v>
      </c>
      <c r="P4177">
        <v>1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0.21711546843306667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0.21711546843306667</v>
      </c>
    </row>
    <row r="4178" spans="1:31" x14ac:dyDescent="0.3">
      <c r="A4178">
        <v>2717838</v>
      </c>
      <c r="B4178">
        <v>1</v>
      </c>
      <c r="C4178" t="s">
        <v>80</v>
      </c>
      <c r="D4178" t="s">
        <v>89</v>
      </c>
      <c r="E4178" t="s">
        <v>145</v>
      </c>
      <c r="F4178" t="s">
        <v>11829</v>
      </c>
      <c r="G4178" t="s">
        <v>181</v>
      </c>
      <c r="H4178" t="s">
        <v>135</v>
      </c>
      <c r="I4178" t="s">
        <v>136</v>
      </c>
      <c r="J4178" t="s">
        <v>137</v>
      </c>
      <c r="K4178" t="s">
        <v>138</v>
      </c>
      <c r="L4178" t="s">
        <v>11830</v>
      </c>
      <c r="M4178" t="s">
        <v>11831</v>
      </c>
      <c r="N4178">
        <v>9.1319444440000002</v>
      </c>
      <c r="O4178">
        <v>0</v>
      </c>
      <c r="P4178">
        <v>8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30.129658291554168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30.129658291554168</v>
      </c>
    </row>
    <row r="4179" spans="1:31" x14ac:dyDescent="0.3">
      <c r="A4179">
        <v>2718359</v>
      </c>
      <c r="B4179">
        <v>1</v>
      </c>
      <c r="C4179" t="s">
        <v>80</v>
      </c>
      <c r="D4179" t="s">
        <v>82</v>
      </c>
      <c r="E4179" t="s">
        <v>145</v>
      </c>
      <c r="F4179" t="s">
        <v>11832</v>
      </c>
      <c r="G4179" t="s">
        <v>230</v>
      </c>
      <c r="H4179" t="s">
        <v>135</v>
      </c>
      <c r="I4179" t="s">
        <v>136</v>
      </c>
      <c r="J4179" t="s">
        <v>137</v>
      </c>
      <c r="K4179" t="s">
        <v>138</v>
      </c>
      <c r="L4179" t="s">
        <v>11833</v>
      </c>
      <c r="M4179" t="s">
        <v>11834</v>
      </c>
      <c r="N4179">
        <v>2.9163888880000002</v>
      </c>
      <c r="O4179">
        <v>0</v>
      </c>
      <c r="P4179">
        <v>1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1.2115282188855001E-2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1.2115282188855001E-2</v>
      </c>
    </row>
    <row r="4180" spans="1:31" x14ac:dyDescent="0.3">
      <c r="A4180">
        <v>2717924</v>
      </c>
      <c r="B4180">
        <v>1</v>
      </c>
      <c r="C4180" t="s">
        <v>80</v>
      </c>
      <c r="D4180" t="s">
        <v>101</v>
      </c>
      <c r="E4180" t="s">
        <v>161</v>
      </c>
      <c r="F4180" t="s">
        <v>11835</v>
      </c>
      <c r="G4180" t="s">
        <v>170</v>
      </c>
      <c r="H4180" t="s">
        <v>135</v>
      </c>
      <c r="I4180" t="s">
        <v>136</v>
      </c>
      <c r="J4180" t="s">
        <v>137</v>
      </c>
      <c r="K4180" t="s">
        <v>138</v>
      </c>
      <c r="L4180" t="s">
        <v>11836</v>
      </c>
      <c r="M4180" t="s">
        <v>11837</v>
      </c>
      <c r="N4180">
        <v>0.87444444399999999</v>
      </c>
      <c r="O4180">
        <v>0</v>
      </c>
      <c r="P4180">
        <v>40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5.8328050306026862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5.8328050306026862</v>
      </c>
    </row>
    <row r="4181" spans="1:31" x14ac:dyDescent="0.3">
      <c r="A4181">
        <v>2717818</v>
      </c>
      <c r="B4181">
        <v>1</v>
      </c>
      <c r="C4181" t="s">
        <v>80</v>
      </c>
      <c r="D4181" t="s">
        <v>82</v>
      </c>
      <c r="E4181" t="s">
        <v>200</v>
      </c>
      <c r="F4181" t="s">
        <v>11838</v>
      </c>
      <c r="G4181" t="s">
        <v>300</v>
      </c>
      <c r="H4181" t="s">
        <v>135</v>
      </c>
      <c r="I4181" t="s">
        <v>136</v>
      </c>
      <c r="J4181" t="s">
        <v>137</v>
      </c>
      <c r="K4181" t="s">
        <v>210</v>
      </c>
      <c r="L4181" t="s">
        <v>11839</v>
      </c>
      <c r="M4181" t="s">
        <v>11840</v>
      </c>
      <c r="N4181">
        <v>1.099722222</v>
      </c>
      <c r="O4181">
        <v>0</v>
      </c>
      <c r="P4181">
        <v>5</v>
      </c>
      <c r="Q4181">
        <v>0</v>
      </c>
      <c r="R4181">
        <v>0</v>
      </c>
      <c r="S4181">
        <v>0</v>
      </c>
      <c r="T4181">
        <v>90</v>
      </c>
      <c r="U4181">
        <v>0</v>
      </c>
      <c r="V4181">
        <v>0</v>
      </c>
      <c r="W4181">
        <v>0</v>
      </c>
      <c r="X4181">
        <v>3.0000492032641671E-2</v>
      </c>
      <c r="Y4181">
        <v>0</v>
      </c>
      <c r="Z4181">
        <v>0</v>
      </c>
      <c r="AA4181">
        <v>0</v>
      </c>
      <c r="AB4181">
        <v>24.16656933970593</v>
      </c>
      <c r="AC4181">
        <v>0</v>
      </c>
      <c r="AD4181">
        <v>0</v>
      </c>
      <c r="AE4181">
        <v>24.196569831738572</v>
      </c>
    </row>
    <row r="4182" spans="1:31" x14ac:dyDescent="0.3">
      <c r="A4182">
        <v>2718365</v>
      </c>
      <c r="B4182">
        <v>1</v>
      </c>
      <c r="C4182" t="s">
        <v>80</v>
      </c>
      <c r="D4182" t="s">
        <v>87</v>
      </c>
      <c r="E4182" t="s">
        <v>145</v>
      </c>
      <c r="F4182" t="s">
        <v>11841</v>
      </c>
      <c r="G4182" t="s">
        <v>230</v>
      </c>
      <c r="H4182" t="s">
        <v>135</v>
      </c>
      <c r="I4182" t="s">
        <v>136</v>
      </c>
      <c r="J4182" t="s">
        <v>137</v>
      </c>
      <c r="K4182" t="s">
        <v>138</v>
      </c>
      <c r="L4182" t="s">
        <v>11842</v>
      </c>
      <c r="M4182" t="s">
        <v>11843</v>
      </c>
      <c r="N4182">
        <v>2.2222222220000001</v>
      </c>
      <c r="O4182">
        <v>0</v>
      </c>
      <c r="P4182">
        <v>1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</row>
    <row r="4183" spans="1:31" x14ac:dyDescent="0.3">
      <c r="A4183">
        <v>2718511</v>
      </c>
      <c r="B4183">
        <v>1</v>
      </c>
      <c r="C4183" t="s">
        <v>80</v>
      </c>
      <c r="D4183" t="s">
        <v>107</v>
      </c>
      <c r="E4183" t="s">
        <v>161</v>
      </c>
      <c r="F4183" t="s">
        <v>11844</v>
      </c>
      <c r="G4183" t="s">
        <v>170</v>
      </c>
      <c r="H4183" t="s">
        <v>135</v>
      </c>
      <c r="I4183" t="s">
        <v>136</v>
      </c>
      <c r="J4183" t="s">
        <v>137</v>
      </c>
      <c r="K4183" t="s">
        <v>138</v>
      </c>
      <c r="L4183" t="s">
        <v>11845</v>
      </c>
      <c r="M4183" t="s">
        <v>11846</v>
      </c>
      <c r="N4183">
        <v>0.42777777700000003</v>
      </c>
      <c r="O4183">
        <v>0</v>
      </c>
      <c r="P4183">
        <v>17</v>
      </c>
      <c r="Q4183">
        <v>0</v>
      </c>
      <c r="R4183">
        <v>0</v>
      </c>
      <c r="S4183">
        <v>0</v>
      </c>
      <c r="T4183">
        <v>11</v>
      </c>
      <c r="U4183">
        <v>0</v>
      </c>
      <c r="V4183">
        <v>0</v>
      </c>
      <c r="W4183">
        <v>0</v>
      </c>
      <c r="X4183">
        <v>1.0899094125868667</v>
      </c>
      <c r="Y4183">
        <v>0</v>
      </c>
      <c r="Z4183">
        <v>0</v>
      </c>
      <c r="AA4183">
        <v>0</v>
      </c>
      <c r="AB4183">
        <v>2.3372480111981</v>
      </c>
      <c r="AC4183">
        <v>0</v>
      </c>
      <c r="AD4183">
        <v>0</v>
      </c>
      <c r="AE4183">
        <v>3.4271574237849665</v>
      </c>
    </row>
    <row r="4184" spans="1:31" x14ac:dyDescent="0.3">
      <c r="A4184">
        <v>2717824</v>
      </c>
      <c r="B4184">
        <v>1</v>
      </c>
      <c r="C4184" t="s">
        <v>80</v>
      </c>
      <c r="D4184" t="s">
        <v>93</v>
      </c>
      <c r="E4184" t="s">
        <v>132</v>
      </c>
      <c r="F4184" t="s">
        <v>11847</v>
      </c>
      <c r="G4184" t="s">
        <v>170</v>
      </c>
      <c r="H4184" t="s">
        <v>135</v>
      </c>
      <c r="I4184" t="s">
        <v>136</v>
      </c>
      <c r="J4184" t="s">
        <v>137</v>
      </c>
      <c r="K4184" t="s">
        <v>138</v>
      </c>
      <c r="L4184" t="s">
        <v>11848</v>
      </c>
      <c r="M4184" t="s">
        <v>11849</v>
      </c>
      <c r="N4184">
        <v>0.58444444399999995</v>
      </c>
      <c r="O4184">
        <v>0</v>
      </c>
      <c r="P4184">
        <v>635</v>
      </c>
      <c r="Q4184">
        <v>0</v>
      </c>
      <c r="R4184">
        <v>0</v>
      </c>
      <c r="S4184">
        <v>0</v>
      </c>
      <c r="T4184">
        <v>46</v>
      </c>
      <c r="U4184">
        <v>0</v>
      </c>
      <c r="V4184">
        <v>0</v>
      </c>
      <c r="W4184">
        <v>0</v>
      </c>
      <c r="X4184">
        <v>53.576453179745613</v>
      </c>
      <c r="Y4184">
        <v>0</v>
      </c>
      <c r="Z4184">
        <v>0</v>
      </c>
      <c r="AA4184">
        <v>0</v>
      </c>
      <c r="AB4184">
        <v>9.2133918285256282</v>
      </c>
      <c r="AC4184">
        <v>0</v>
      </c>
      <c r="AD4184">
        <v>0</v>
      </c>
      <c r="AE4184">
        <v>62.789845008271243</v>
      </c>
    </row>
    <row r="4185" spans="1:31" x14ac:dyDescent="0.3">
      <c r="A4185">
        <v>2718010</v>
      </c>
      <c r="B4185">
        <v>1</v>
      </c>
      <c r="C4185" t="s">
        <v>80</v>
      </c>
      <c r="D4185" t="s">
        <v>96</v>
      </c>
      <c r="E4185" t="s">
        <v>150</v>
      </c>
      <c r="F4185" t="s">
        <v>1314</v>
      </c>
      <c r="G4185" t="s">
        <v>152</v>
      </c>
      <c r="H4185" t="s">
        <v>153</v>
      </c>
      <c r="I4185" t="s">
        <v>136</v>
      </c>
      <c r="J4185" t="s">
        <v>137</v>
      </c>
      <c r="K4185" t="s">
        <v>138</v>
      </c>
      <c r="L4185" t="s">
        <v>11850</v>
      </c>
      <c r="M4185" t="s">
        <v>11851</v>
      </c>
      <c r="N4185">
        <v>0.21361111099999999</v>
      </c>
      <c r="O4185">
        <v>3</v>
      </c>
      <c r="P4185">
        <v>142</v>
      </c>
      <c r="Q4185">
        <v>0</v>
      </c>
      <c r="R4185">
        <v>0</v>
      </c>
      <c r="S4185">
        <v>9</v>
      </c>
      <c r="T4185">
        <v>1</v>
      </c>
      <c r="U4185">
        <v>0</v>
      </c>
      <c r="V4185">
        <v>0</v>
      </c>
      <c r="W4185">
        <v>1.923611309200782</v>
      </c>
      <c r="X4185">
        <v>3.0274681389095575</v>
      </c>
      <c r="Y4185">
        <v>0</v>
      </c>
      <c r="Z4185">
        <v>0</v>
      </c>
      <c r="AA4185">
        <v>4.641433318678887</v>
      </c>
      <c r="AB4185">
        <v>0</v>
      </c>
      <c r="AC4185">
        <v>0</v>
      </c>
      <c r="AD4185">
        <v>0</v>
      </c>
      <c r="AE4185">
        <v>9.5925127667892269</v>
      </c>
    </row>
    <row r="4186" spans="1:31" x14ac:dyDescent="0.3">
      <c r="A4186">
        <v>2718133</v>
      </c>
      <c r="B4186">
        <v>1</v>
      </c>
      <c r="C4186" t="s">
        <v>81</v>
      </c>
      <c r="D4186" t="s">
        <v>118</v>
      </c>
      <c r="E4186" t="s">
        <v>213</v>
      </c>
      <c r="F4186" t="s">
        <v>11852</v>
      </c>
      <c r="G4186" t="s">
        <v>152</v>
      </c>
      <c r="H4186" t="s">
        <v>153</v>
      </c>
      <c r="I4186" t="s">
        <v>490</v>
      </c>
      <c r="J4186" t="s">
        <v>137</v>
      </c>
      <c r="K4186" t="s">
        <v>138</v>
      </c>
      <c r="L4186" t="s">
        <v>11853</v>
      </c>
      <c r="M4186" t="s">
        <v>11854</v>
      </c>
      <c r="N4186">
        <v>0.05</v>
      </c>
      <c r="O4186">
        <v>4</v>
      </c>
      <c r="P4186">
        <v>981</v>
      </c>
      <c r="Q4186">
        <v>53</v>
      </c>
      <c r="R4186">
        <v>152</v>
      </c>
      <c r="S4186">
        <v>7</v>
      </c>
      <c r="T4186">
        <v>80</v>
      </c>
      <c r="U4186">
        <v>0</v>
      </c>
      <c r="V4186">
        <v>0</v>
      </c>
      <c r="W4186">
        <v>0.56506269549374999</v>
      </c>
      <c r="X4186">
        <v>4.9482265495842075</v>
      </c>
      <c r="Y4186">
        <v>0.53190301144815011</v>
      </c>
      <c r="Z4186">
        <v>0.70368269814855</v>
      </c>
      <c r="AA4186">
        <v>0.32765203314090002</v>
      </c>
      <c r="AB4186">
        <v>1.7445011182806001</v>
      </c>
      <c r="AC4186">
        <v>0</v>
      </c>
      <c r="AD4186">
        <v>0</v>
      </c>
      <c r="AE4186">
        <v>8.8210281060961577</v>
      </c>
    </row>
    <row r="4187" spans="1:31" x14ac:dyDescent="0.3">
      <c r="A4187">
        <v>2717987</v>
      </c>
      <c r="B4187">
        <v>1</v>
      </c>
      <c r="C4187" t="s">
        <v>81</v>
      </c>
      <c r="D4187" t="s">
        <v>113</v>
      </c>
      <c r="E4187" t="s">
        <v>213</v>
      </c>
      <c r="F4187" t="s">
        <v>11855</v>
      </c>
      <c r="G4187" t="s">
        <v>152</v>
      </c>
      <c r="H4187" t="s">
        <v>153</v>
      </c>
      <c r="I4187" t="s">
        <v>136</v>
      </c>
      <c r="J4187" t="s">
        <v>137</v>
      </c>
      <c r="K4187" t="s">
        <v>138</v>
      </c>
      <c r="L4187" t="s">
        <v>11856</v>
      </c>
      <c r="M4187" t="s">
        <v>11857</v>
      </c>
      <c r="N4187">
        <v>0.889444444</v>
      </c>
      <c r="O4187">
        <v>5</v>
      </c>
      <c r="P4187">
        <v>780</v>
      </c>
      <c r="Q4187">
        <v>32</v>
      </c>
      <c r="R4187">
        <v>286</v>
      </c>
      <c r="S4187">
        <v>4</v>
      </c>
      <c r="T4187">
        <v>33</v>
      </c>
      <c r="U4187">
        <v>1</v>
      </c>
      <c r="V4187">
        <v>0</v>
      </c>
      <c r="W4187">
        <v>0.70118494829964007</v>
      </c>
      <c r="X4187">
        <v>88.785164003424569</v>
      </c>
      <c r="Y4187">
        <v>19.769222021017882</v>
      </c>
      <c r="Z4187">
        <v>27.035036249834771</v>
      </c>
      <c r="AA4187">
        <v>7.4110630847125174</v>
      </c>
      <c r="AB4187">
        <v>28.584560359961348</v>
      </c>
      <c r="AC4187">
        <v>164.98654822649371</v>
      </c>
      <c r="AD4187">
        <v>0</v>
      </c>
      <c r="AE4187">
        <v>337.27277889374443</v>
      </c>
    </row>
    <row r="4188" spans="1:31" x14ac:dyDescent="0.3">
      <c r="A4188">
        <v>2718110</v>
      </c>
      <c r="B4188">
        <v>1</v>
      </c>
      <c r="C4188" t="s">
        <v>80</v>
      </c>
      <c r="D4188" t="s">
        <v>101</v>
      </c>
      <c r="E4188" t="s">
        <v>213</v>
      </c>
      <c r="F4188" t="s">
        <v>11858</v>
      </c>
      <c r="G4188" t="s">
        <v>152</v>
      </c>
      <c r="H4188" t="s">
        <v>153</v>
      </c>
      <c r="I4188" t="s">
        <v>136</v>
      </c>
      <c r="J4188" t="s">
        <v>137</v>
      </c>
      <c r="K4188" t="s">
        <v>138</v>
      </c>
      <c r="L4188" t="s">
        <v>11859</v>
      </c>
      <c r="M4188" t="s">
        <v>11860</v>
      </c>
      <c r="N4188">
        <v>1.8119444440000001</v>
      </c>
      <c r="O4188">
        <v>8</v>
      </c>
      <c r="P4188">
        <v>1536</v>
      </c>
      <c r="Q4188">
        <v>10</v>
      </c>
      <c r="R4188">
        <v>39</v>
      </c>
      <c r="S4188">
        <v>19</v>
      </c>
      <c r="T4188">
        <v>192</v>
      </c>
      <c r="U4188">
        <v>3</v>
      </c>
      <c r="V4188">
        <v>0</v>
      </c>
      <c r="W4188">
        <v>5.2505977582378804</v>
      </c>
      <c r="X4188">
        <v>606.9870853563275</v>
      </c>
      <c r="Y4188">
        <v>129.02116974799205</v>
      </c>
      <c r="Z4188">
        <v>11.850912139950143</v>
      </c>
      <c r="AA4188">
        <v>79.236851060088256</v>
      </c>
      <c r="AB4188">
        <v>309.45175526149444</v>
      </c>
      <c r="AC4188">
        <v>280.57530998661696</v>
      </c>
      <c r="AD4188">
        <v>0</v>
      </c>
      <c r="AE4188">
        <v>1422.3736813107073</v>
      </c>
    </row>
    <row r="4189" spans="1:31" x14ac:dyDescent="0.3">
      <c r="A4189">
        <v>2718256</v>
      </c>
      <c r="B4189">
        <v>1</v>
      </c>
      <c r="C4189" t="s">
        <v>80</v>
      </c>
      <c r="D4189" t="s">
        <v>100</v>
      </c>
      <c r="E4189" t="s">
        <v>161</v>
      </c>
      <c r="F4189" t="s">
        <v>11861</v>
      </c>
      <c r="G4189" t="s">
        <v>163</v>
      </c>
      <c r="H4189" t="s">
        <v>135</v>
      </c>
      <c r="I4189" t="s">
        <v>136</v>
      </c>
      <c r="J4189" t="s">
        <v>137</v>
      </c>
      <c r="K4189" t="s">
        <v>138</v>
      </c>
      <c r="L4189" t="s">
        <v>11862</v>
      </c>
      <c r="M4189" t="s">
        <v>11863</v>
      </c>
      <c r="N4189">
        <v>0.58694444400000001</v>
      </c>
      <c r="O4189">
        <v>0</v>
      </c>
      <c r="P4189">
        <v>26</v>
      </c>
      <c r="Q4189">
        <v>0</v>
      </c>
      <c r="R4189">
        <v>4</v>
      </c>
      <c r="S4189">
        <v>0</v>
      </c>
      <c r="T4189">
        <v>6</v>
      </c>
      <c r="U4189">
        <v>0</v>
      </c>
      <c r="V4189">
        <v>0</v>
      </c>
      <c r="W4189">
        <v>0</v>
      </c>
      <c r="X4189">
        <v>3.0708757135895306</v>
      </c>
      <c r="Y4189">
        <v>0</v>
      </c>
      <c r="Z4189">
        <v>0.6266862233054501</v>
      </c>
      <c r="AA4189">
        <v>0</v>
      </c>
      <c r="AB4189">
        <v>1.3181945840939178</v>
      </c>
      <c r="AC4189">
        <v>0</v>
      </c>
      <c r="AD4189">
        <v>0</v>
      </c>
      <c r="AE4189">
        <v>5.0157565209888979</v>
      </c>
    </row>
    <row r="4190" spans="1:31" x14ac:dyDescent="0.3">
      <c r="A4190">
        <v>2717841</v>
      </c>
      <c r="B4190">
        <v>1</v>
      </c>
      <c r="C4190" t="s">
        <v>81</v>
      </c>
      <c r="D4190" t="s">
        <v>126</v>
      </c>
      <c r="E4190" t="s">
        <v>200</v>
      </c>
      <c r="F4190" t="s">
        <v>11864</v>
      </c>
      <c r="G4190" t="s">
        <v>3402</v>
      </c>
      <c r="H4190" t="s">
        <v>135</v>
      </c>
      <c r="I4190" t="s">
        <v>136</v>
      </c>
      <c r="J4190" t="s">
        <v>137</v>
      </c>
      <c r="K4190" t="s">
        <v>138</v>
      </c>
      <c r="L4190" t="s">
        <v>11865</v>
      </c>
      <c r="M4190" t="s">
        <v>11866</v>
      </c>
      <c r="N4190">
        <v>1.872222222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1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0.39749158366235837</v>
      </c>
      <c r="AC4190">
        <v>0</v>
      </c>
      <c r="AD4190">
        <v>0</v>
      </c>
      <c r="AE4190">
        <v>0.39749158366235837</v>
      </c>
    </row>
    <row r="4191" spans="1:31" x14ac:dyDescent="0.3">
      <c r="A4191">
        <v>2718150</v>
      </c>
      <c r="B4191">
        <v>1</v>
      </c>
      <c r="C4191" t="s">
        <v>81</v>
      </c>
      <c r="D4191" t="s">
        <v>127</v>
      </c>
      <c r="E4191" t="s">
        <v>213</v>
      </c>
      <c r="F4191" t="s">
        <v>1833</v>
      </c>
      <c r="G4191" t="s">
        <v>300</v>
      </c>
      <c r="H4191" t="s">
        <v>153</v>
      </c>
      <c r="I4191" t="s">
        <v>136</v>
      </c>
      <c r="J4191" t="s">
        <v>137</v>
      </c>
      <c r="K4191" t="s">
        <v>210</v>
      </c>
      <c r="L4191" t="s">
        <v>11867</v>
      </c>
      <c r="M4191" t="s">
        <v>11868</v>
      </c>
      <c r="N4191">
        <v>2.1344444440000001</v>
      </c>
      <c r="O4191">
        <v>14</v>
      </c>
      <c r="P4191">
        <v>536</v>
      </c>
      <c r="Q4191">
        <v>82</v>
      </c>
      <c r="R4191">
        <v>86</v>
      </c>
      <c r="S4191">
        <v>17</v>
      </c>
      <c r="T4191">
        <v>40</v>
      </c>
      <c r="U4191">
        <v>4</v>
      </c>
      <c r="V4191">
        <v>0</v>
      </c>
      <c r="W4191">
        <v>2.9354657836000002</v>
      </c>
      <c r="X4191">
        <v>145.11550996453573</v>
      </c>
      <c r="Y4191">
        <v>112.18973661812726</v>
      </c>
      <c r="Z4191">
        <v>32.287732169763188</v>
      </c>
      <c r="AA4191">
        <v>121.49835333764243</v>
      </c>
      <c r="AB4191">
        <v>19.831704424202158</v>
      </c>
      <c r="AC4191">
        <v>1466.433844204224</v>
      </c>
      <c r="AD4191">
        <v>0</v>
      </c>
      <c r="AE4191">
        <v>1900.2923465020947</v>
      </c>
    </row>
    <row r="4192" spans="1:31" x14ac:dyDescent="0.3">
      <c r="A4192">
        <v>2718448</v>
      </c>
      <c r="B4192">
        <v>1</v>
      </c>
      <c r="C4192" t="s">
        <v>81</v>
      </c>
      <c r="D4192" t="s">
        <v>118</v>
      </c>
      <c r="E4192" t="s">
        <v>161</v>
      </c>
      <c r="F4192" t="s">
        <v>11869</v>
      </c>
      <c r="G4192" t="s">
        <v>163</v>
      </c>
      <c r="H4192" t="s">
        <v>135</v>
      </c>
      <c r="I4192" t="s">
        <v>136</v>
      </c>
      <c r="J4192" t="s">
        <v>137</v>
      </c>
      <c r="K4192" t="s">
        <v>138</v>
      </c>
      <c r="L4192" t="s">
        <v>11870</v>
      </c>
      <c r="M4192" t="s">
        <v>11777</v>
      </c>
      <c r="N4192">
        <v>1.590833333</v>
      </c>
      <c r="O4192">
        <v>0</v>
      </c>
      <c r="P4192">
        <v>49</v>
      </c>
      <c r="Q4192">
        <v>0</v>
      </c>
      <c r="R4192">
        <v>1</v>
      </c>
      <c r="S4192">
        <v>0</v>
      </c>
      <c r="T4192">
        <v>1</v>
      </c>
      <c r="U4192">
        <v>0</v>
      </c>
      <c r="V4192">
        <v>0</v>
      </c>
      <c r="W4192">
        <v>0</v>
      </c>
      <c r="X4192">
        <v>24.009054468014874</v>
      </c>
      <c r="Y4192">
        <v>0</v>
      </c>
      <c r="Z4192">
        <v>0</v>
      </c>
      <c r="AA4192">
        <v>0</v>
      </c>
      <c r="AB4192">
        <v>2.1783493045209132</v>
      </c>
      <c r="AC4192">
        <v>0</v>
      </c>
      <c r="AD4192">
        <v>0</v>
      </c>
      <c r="AE4192">
        <v>26.187403772535788</v>
      </c>
    </row>
    <row r="4193" spans="1:31" x14ac:dyDescent="0.3">
      <c r="A4193">
        <v>2718004</v>
      </c>
      <c r="B4193">
        <v>1</v>
      </c>
      <c r="C4193" t="s">
        <v>80</v>
      </c>
      <c r="D4193" t="s">
        <v>106</v>
      </c>
      <c r="E4193" t="s">
        <v>145</v>
      </c>
      <c r="F4193" t="s">
        <v>11871</v>
      </c>
      <c r="G4193" t="s">
        <v>158</v>
      </c>
      <c r="H4193" t="s">
        <v>135</v>
      </c>
      <c r="I4193" t="s">
        <v>136</v>
      </c>
      <c r="J4193" t="s">
        <v>3</v>
      </c>
      <c r="K4193" t="s">
        <v>138</v>
      </c>
      <c r="L4193" t="s">
        <v>11872</v>
      </c>
      <c r="M4193" t="s">
        <v>11873</v>
      </c>
      <c r="N4193">
        <v>1.7213888879999999</v>
      </c>
      <c r="O4193">
        <v>0</v>
      </c>
      <c r="P4193">
        <v>5</v>
      </c>
      <c r="Q4193">
        <v>0</v>
      </c>
      <c r="R4193">
        <v>0</v>
      </c>
      <c r="S4193">
        <v>0</v>
      </c>
      <c r="T4193">
        <v>1</v>
      </c>
      <c r="U4193">
        <v>0</v>
      </c>
      <c r="V4193">
        <v>0</v>
      </c>
      <c r="W4193">
        <v>0</v>
      </c>
      <c r="X4193">
        <v>1.1438481623128354</v>
      </c>
      <c r="Y4193">
        <v>0</v>
      </c>
      <c r="Z4193">
        <v>0</v>
      </c>
      <c r="AA4193">
        <v>0</v>
      </c>
      <c r="AB4193">
        <v>0.80558671395062009</v>
      </c>
      <c r="AC4193">
        <v>0</v>
      </c>
      <c r="AD4193">
        <v>0</v>
      </c>
      <c r="AE4193">
        <v>1.9494348762634555</v>
      </c>
    </row>
    <row r="4194" spans="1:31" x14ac:dyDescent="0.3">
      <c r="A4194">
        <v>2718342</v>
      </c>
      <c r="B4194">
        <v>1</v>
      </c>
      <c r="C4194" t="s">
        <v>80</v>
      </c>
      <c r="D4194" t="s">
        <v>103</v>
      </c>
      <c r="E4194" t="s">
        <v>145</v>
      </c>
      <c r="F4194" t="s">
        <v>11874</v>
      </c>
      <c r="G4194" t="s">
        <v>230</v>
      </c>
      <c r="H4194" t="s">
        <v>135</v>
      </c>
      <c r="I4194" t="s">
        <v>136</v>
      </c>
      <c r="J4194" t="s">
        <v>137</v>
      </c>
      <c r="K4194" t="s">
        <v>138</v>
      </c>
      <c r="L4194" t="s">
        <v>11875</v>
      </c>
      <c r="M4194" t="s">
        <v>11876</v>
      </c>
      <c r="N4194">
        <v>2.4258333329999999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1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0.34793492246180413</v>
      </c>
      <c r="AC4194">
        <v>0</v>
      </c>
      <c r="AD4194">
        <v>0</v>
      </c>
      <c r="AE4194">
        <v>0.34793492246180413</v>
      </c>
    </row>
    <row r="4195" spans="1:31" x14ac:dyDescent="0.3">
      <c r="A4195">
        <v>2718050</v>
      </c>
      <c r="B4195">
        <v>1</v>
      </c>
      <c r="C4195" t="s">
        <v>81</v>
      </c>
      <c r="D4195" t="s">
        <v>120</v>
      </c>
      <c r="E4195" t="s">
        <v>132</v>
      </c>
      <c r="F4195" t="s">
        <v>11877</v>
      </c>
      <c r="G4195" t="s">
        <v>134</v>
      </c>
      <c r="H4195" t="s">
        <v>135</v>
      </c>
      <c r="I4195" t="s">
        <v>136</v>
      </c>
      <c r="J4195" t="s">
        <v>137</v>
      </c>
      <c r="K4195" t="s">
        <v>138</v>
      </c>
      <c r="L4195" t="s">
        <v>11878</v>
      </c>
      <c r="M4195" t="s">
        <v>11879</v>
      </c>
      <c r="N4195">
        <v>1.823055555</v>
      </c>
      <c r="O4195">
        <v>0</v>
      </c>
      <c r="P4195">
        <v>783</v>
      </c>
      <c r="Q4195">
        <v>0</v>
      </c>
      <c r="R4195">
        <v>0</v>
      </c>
      <c r="S4195">
        <v>0</v>
      </c>
      <c r="T4195">
        <v>233</v>
      </c>
      <c r="U4195">
        <v>0</v>
      </c>
      <c r="V4195">
        <v>0</v>
      </c>
      <c r="W4195">
        <v>0</v>
      </c>
      <c r="X4195">
        <v>247.30357688313143</v>
      </c>
      <c r="Y4195">
        <v>0</v>
      </c>
      <c r="Z4195">
        <v>0</v>
      </c>
      <c r="AA4195">
        <v>0</v>
      </c>
      <c r="AB4195">
        <v>334.39007679252109</v>
      </c>
      <c r="AC4195">
        <v>0</v>
      </c>
      <c r="AD4195">
        <v>0</v>
      </c>
      <c r="AE4195">
        <v>581.69365367565251</v>
      </c>
    </row>
    <row r="4196" spans="1:31" x14ac:dyDescent="0.3">
      <c r="A4196">
        <v>2717884</v>
      </c>
      <c r="B4196">
        <v>1</v>
      </c>
      <c r="C4196" t="s">
        <v>80</v>
      </c>
      <c r="D4196" t="s">
        <v>101</v>
      </c>
      <c r="E4196" t="s">
        <v>161</v>
      </c>
      <c r="F4196" t="s">
        <v>11880</v>
      </c>
      <c r="G4196" t="s">
        <v>209</v>
      </c>
      <c r="H4196" t="s">
        <v>135</v>
      </c>
      <c r="I4196" t="s">
        <v>136</v>
      </c>
      <c r="J4196" t="s">
        <v>137</v>
      </c>
      <c r="K4196" t="s">
        <v>210</v>
      </c>
      <c r="L4196" t="s">
        <v>11881</v>
      </c>
      <c r="M4196" t="s">
        <v>11882</v>
      </c>
      <c r="N4196">
        <v>6.7011111110000003</v>
      </c>
      <c r="O4196">
        <v>0</v>
      </c>
      <c r="P4196">
        <v>18</v>
      </c>
      <c r="Q4196">
        <v>0</v>
      </c>
      <c r="R4196">
        <v>7</v>
      </c>
      <c r="S4196">
        <v>0</v>
      </c>
      <c r="T4196">
        <v>9</v>
      </c>
      <c r="U4196">
        <v>0</v>
      </c>
      <c r="V4196">
        <v>0</v>
      </c>
      <c r="W4196">
        <v>0</v>
      </c>
      <c r="X4196">
        <v>17.472452003771178</v>
      </c>
      <c r="Y4196">
        <v>0</v>
      </c>
      <c r="Z4196">
        <v>12.107752210576416</v>
      </c>
      <c r="AA4196">
        <v>0</v>
      </c>
      <c r="AB4196">
        <v>52.673580091835532</v>
      </c>
      <c r="AC4196">
        <v>0</v>
      </c>
      <c r="AD4196">
        <v>0</v>
      </c>
      <c r="AE4196">
        <v>82.253784306183121</v>
      </c>
    </row>
    <row r="4197" spans="1:31" x14ac:dyDescent="0.3">
      <c r="A4197">
        <v>2718239</v>
      </c>
      <c r="B4197">
        <v>1</v>
      </c>
      <c r="C4197" t="s">
        <v>80</v>
      </c>
      <c r="D4197" t="s">
        <v>104</v>
      </c>
      <c r="E4197" t="s">
        <v>173</v>
      </c>
      <c r="F4197" t="s">
        <v>11883</v>
      </c>
      <c r="G4197" t="s">
        <v>152</v>
      </c>
      <c r="H4197" t="s">
        <v>153</v>
      </c>
      <c r="I4197" t="s">
        <v>136</v>
      </c>
      <c r="J4197" t="s">
        <v>137</v>
      </c>
      <c r="K4197" t="s">
        <v>138</v>
      </c>
      <c r="L4197" t="s">
        <v>11884</v>
      </c>
      <c r="M4197" t="s">
        <v>11885</v>
      </c>
      <c r="N4197">
        <v>1.2508333330000001</v>
      </c>
      <c r="O4197">
        <v>0</v>
      </c>
      <c r="P4197">
        <v>25</v>
      </c>
      <c r="Q4197">
        <v>3</v>
      </c>
      <c r="R4197">
        <v>15</v>
      </c>
      <c r="S4197">
        <v>14</v>
      </c>
      <c r="T4197">
        <v>23</v>
      </c>
      <c r="U4197">
        <v>12</v>
      </c>
      <c r="V4197">
        <v>0</v>
      </c>
      <c r="W4197">
        <v>0</v>
      </c>
      <c r="X4197">
        <v>4.9108381345964016</v>
      </c>
      <c r="Y4197">
        <v>0.68946591964250004</v>
      </c>
      <c r="Z4197">
        <v>0.73005919724947932</v>
      </c>
      <c r="AA4197">
        <v>239.6748480130691</v>
      </c>
      <c r="AB4197">
        <v>46.115140213149736</v>
      </c>
      <c r="AC4197">
        <v>13001.489189189628</v>
      </c>
      <c r="AD4197">
        <v>0</v>
      </c>
      <c r="AE4197">
        <v>13293.609540667336</v>
      </c>
    </row>
    <row r="4198" spans="1:31" x14ac:dyDescent="0.3">
      <c r="A4198">
        <v>2717907</v>
      </c>
      <c r="B4198">
        <v>1</v>
      </c>
      <c r="C4198" t="s">
        <v>80</v>
      </c>
      <c r="D4198" t="s">
        <v>93</v>
      </c>
      <c r="E4198" t="s">
        <v>145</v>
      </c>
      <c r="F4198" t="s">
        <v>11886</v>
      </c>
      <c r="G4198" t="s">
        <v>147</v>
      </c>
      <c r="H4198" t="s">
        <v>135</v>
      </c>
      <c r="I4198" t="s">
        <v>136</v>
      </c>
      <c r="J4198" t="s">
        <v>137</v>
      </c>
      <c r="K4198" t="s">
        <v>138</v>
      </c>
      <c r="L4198" t="s">
        <v>11887</v>
      </c>
      <c r="M4198" t="s">
        <v>11888</v>
      </c>
      <c r="N4198">
        <v>5.9102777770000001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1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61.259086780328175</v>
      </c>
      <c r="AE4198">
        <v>61.259086780328175</v>
      </c>
    </row>
    <row r="4199" spans="1:31" x14ac:dyDescent="0.3">
      <c r="A4199">
        <v>2718425</v>
      </c>
      <c r="B4199">
        <v>1</v>
      </c>
      <c r="C4199" t="s">
        <v>80</v>
      </c>
      <c r="D4199" t="s">
        <v>104</v>
      </c>
      <c r="E4199" t="s">
        <v>145</v>
      </c>
      <c r="F4199" t="s">
        <v>11889</v>
      </c>
      <c r="G4199" t="s">
        <v>230</v>
      </c>
      <c r="H4199" t="s">
        <v>135</v>
      </c>
      <c r="I4199" t="s">
        <v>136</v>
      </c>
      <c r="J4199" t="s">
        <v>137</v>
      </c>
      <c r="K4199" t="s">
        <v>138</v>
      </c>
      <c r="L4199" t="s">
        <v>11890</v>
      </c>
      <c r="M4199" t="s">
        <v>11891</v>
      </c>
      <c r="N4199">
        <v>0.85222222199999997</v>
      </c>
      <c r="O4199">
        <v>0</v>
      </c>
      <c r="P4199">
        <v>1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0.19801861869999998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0.19801861869999998</v>
      </c>
    </row>
    <row r="4200" spans="1:31" x14ac:dyDescent="0.3">
      <c r="A4200">
        <v>2718256</v>
      </c>
      <c r="B4200">
        <v>2</v>
      </c>
      <c r="C4200" t="s">
        <v>80</v>
      </c>
      <c r="D4200" t="s">
        <v>100</v>
      </c>
      <c r="E4200" t="s">
        <v>132</v>
      </c>
      <c r="F4200" t="s">
        <v>11892</v>
      </c>
      <c r="G4200" t="s">
        <v>163</v>
      </c>
      <c r="H4200" t="s">
        <v>135</v>
      </c>
      <c r="I4200" t="s">
        <v>136</v>
      </c>
      <c r="J4200" t="s">
        <v>137</v>
      </c>
      <c r="K4200" t="s">
        <v>138</v>
      </c>
      <c r="L4200" t="s">
        <v>11863</v>
      </c>
      <c r="M4200" t="s">
        <v>11893</v>
      </c>
      <c r="N4200">
        <v>0.43555555499999998</v>
      </c>
      <c r="O4200">
        <v>0</v>
      </c>
      <c r="P4200">
        <v>141</v>
      </c>
      <c r="Q4200">
        <v>0</v>
      </c>
      <c r="R4200">
        <v>9</v>
      </c>
      <c r="S4200">
        <v>0</v>
      </c>
      <c r="T4200">
        <v>11</v>
      </c>
      <c r="U4200">
        <v>0</v>
      </c>
      <c r="V4200">
        <v>0</v>
      </c>
      <c r="W4200">
        <v>0</v>
      </c>
      <c r="X4200">
        <v>10.114769300307094</v>
      </c>
      <c r="Y4200">
        <v>0</v>
      </c>
      <c r="Z4200">
        <v>0.81479249217893335</v>
      </c>
      <c r="AA4200">
        <v>0</v>
      </c>
      <c r="AB4200">
        <v>2.3510468293580802</v>
      </c>
      <c r="AC4200">
        <v>0</v>
      </c>
      <c r="AD4200">
        <v>0</v>
      </c>
      <c r="AE4200">
        <v>13.280608621844106</v>
      </c>
    </row>
    <row r="4201" spans="1:31" x14ac:dyDescent="0.3">
      <c r="A4201">
        <v>2718148</v>
      </c>
      <c r="B4201">
        <v>2</v>
      </c>
      <c r="C4201" t="s">
        <v>80</v>
      </c>
      <c r="D4201" t="s">
        <v>107</v>
      </c>
      <c r="E4201" t="s">
        <v>161</v>
      </c>
      <c r="F4201" t="s">
        <v>11894</v>
      </c>
      <c r="G4201" t="s">
        <v>181</v>
      </c>
      <c r="H4201" t="s">
        <v>135</v>
      </c>
      <c r="I4201" t="s">
        <v>136</v>
      </c>
      <c r="J4201" t="s">
        <v>137</v>
      </c>
      <c r="K4201" t="s">
        <v>138</v>
      </c>
      <c r="L4201" t="s">
        <v>11303</v>
      </c>
      <c r="M4201" t="s">
        <v>11895</v>
      </c>
      <c r="N4201">
        <v>0.22027777700000001</v>
      </c>
      <c r="O4201">
        <v>0</v>
      </c>
      <c r="P4201">
        <v>9</v>
      </c>
      <c r="Q4201">
        <v>0</v>
      </c>
      <c r="R4201">
        <v>2</v>
      </c>
      <c r="S4201">
        <v>0</v>
      </c>
      <c r="T4201">
        <v>1</v>
      </c>
      <c r="U4201">
        <v>0</v>
      </c>
      <c r="V4201">
        <v>0</v>
      </c>
      <c r="W4201">
        <v>0</v>
      </c>
      <c r="X4201">
        <v>0.26835224669656005</v>
      </c>
      <c r="Y4201">
        <v>0</v>
      </c>
      <c r="Z4201">
        <v>2.7765457142312499E-2</v>
      </c>
      <c r="AA4201">
        <v>0</v>
      </c>
      <c r="AB4201">
        <v>0</v>
      </c>
      <c r="AC4201">
        <v>0</v>
      </c>
      <c r="AD4201">
        <v>0</v>
      </c>
      <c r="AE4201">
        <v>0.29611770383887254</v>
      </c>
    </row>
    <row r="4202" spans="1:31" x14ac:dyDescent="0.3">
      <c r="A4202">
        <v>2718113</v>
      </c>
      <c r="B4202">
        <v>1</v>
      </c>
      <c r="C4202" t="s">
        <v>80</v>
      </c>
      <c r="D4202" t="s">
        <v>95</v>
      </c>
      <c r="E4202" t="s">
        <v>173</v>
      </c>
      <c r="F4202" t="s">
        <v>11896</v>
      </c>
      <c r="G4202" t="s">
        <v>152</v>
      </c>
      <c r="H4202" t="s">
        <v>153</v>
      </c>
      <c r="I4202" t="s">
        <v>136</v>
      </c>
      <c r="J4202" t="s">
        <v>137</v>
      </c>
      <c r="K4202" t="s">
        <v>138</v>
      </c>
      <c r="L4202" t="s">
        <v>11897</v>
      </c>
      <c r="M4202" t="s">
        <v>11898</v>
      </c>
      <c r="N4202">
        <v>1.1972222219999999</v>
      </c>
      <c r="O4202">
        <v>4</v>
      </c>
      <c r="P4202">
        <v>2256</v>
      </c>
      <c r="Q4202">
        <v>7</v>
      </c>
      <c r="R4202">
        <v>85</v>
      </c>
      <c r="S4202">
        <v>41</v>
      </c>
      <c r="T4202">
        <v>234</v>
      </c>
      <c r="U4202">
        <v>7</v>
      </c>
      <c r="V4202">
        <v>3</v>
      </c>
      <c r="W4202">
        <v>1.2775923923750327</v>
      </c>
      <c r="X4202">
        <v>511.14579331289445</v>
      </c>
      <c r="Y4202">
        <v>67.822248089630563</v>
      </c>
      <c r="Z4202">
        <v>25.871721610159206</v>
      </c>
      <c r="AA4202">
        <v>527.61570747848134</v>
      </c>
      <c r="AB4202">
        <v>338.71487379834804</v>
      </c>
      <c r="AC4202">
        <v>177.72024122275201</v>
      </c>
      <c r="AD4202">
        <v>206.35114068302627</v>
      </c>
      <c r="AE4202">
        <v>1856.5193185876669</v>
      </c>
    </row>
    <row r="4203" spans="1:31" x14ac:dyDescent="0.3">
      <c r="A4203">
        <v>2717984</v>
      </c>
      <c r="B4203">
        <v>1</v>
      </c>
      <c r="C4203" t="s">
        <v>80</v>
      </c>
      <c r="D4203" t="s">
        <v>98</v>
      </c>
      <c r="E4203" t="s">
        <v>161</v>
      </c>
      <c r="F4203" t="s">
        <v>11899</v>
      </c>
      <c r="G4203" t="s">
        <v>209</v>
      </c>
      <c r="H4203" t="s">
        <v>135</v>
      </c>
      <c r="I4203" t="s">
        <v>136</v>
      </c>
      <c r="J4203" t="s">
        <v>137</v>
      </c>
      <c r="K4203" t="s">
        <v>210</v>
      </c>
      <c r="L4203" t="s">
        <v>11900</v>
      </c>
      <c r="M4203" t="s">
        <v>11901</v>
      </c>
      <c r="N4203">
        <v>7.5486111109999996</v>
      </c>
      <c r="O4203">
        <v>0</v>
      </c>
      <c r="P4203">
        <v>31</v>
      </c>
      <c r="Q4203">
        <v>0</v>
      </c>
      <c r="R4203">
        <v>0</v>
      </c>
      <c r="S4203">
        <v>0</v>
      </c>
      <c r="T4203">
        <v>1</v>
      </c>
      <c r="U4203">
        <v>0</v>
      </c>
      <c r="V4203">
        <v>0</v>
      </c>
      <c r="W4203">
        <v>0</v>
      </c>
      <c r="X4203">
        <v>26.516912509520228</v>
      </c>
      <c r="Y4203">
        <v>0</v>
      </c>
      <c r="Z4203">
        <v>0</v>
      </c>
      <c r="AA4203">
        <v>0</v>
      </c>
      <c r="AB4203">
        <v>11.559331015529168</v>
      </c>
      <c r="AC4203">
        <v>0</v>
      </c>
      <c r="AD4203">
        <v>0</v>
      </c>
      <c r="AE4203">
        <v>38.076243525049392</v>
      </c>
    </row>
    <row r="4204" spans="1:31" x14ac:dyDescent="0.3">
      <c r="A4204">
        <v>2718362</v>
      </c>
      <c r="B4204">
        <v>1</v>
      </c>
      <c r="C4204" t="s">
        <v>80</v>
      </c>
      <c r="D4204" t="s">
        <v>105</v>
      </c>
      <c r="E4204" t="s">
        <v>213</v>
      </c>
      <c r="F4204" t="s">
        <v>11902</v>
      </c>
      <c r="G4204" t="s">
        <v>152</v>
      </c>
      <c r="H4204" t="s">
        <v>153</v>
      </c>
      <c r="I4204" t="s">
        <v>136</v>
      </c>
      <c r="J4204" t="s">
        <v>137</v>
      </c>
      <c r="K4204" t="s">
        <v>138</v>
      </c>
      <c r="L4204" t="s">
        <v>11903</v>
      </c>
      <c r="M4204" t="s">
        <v>11904</v>
      </c>
      <c r="N4204">
        <v>1.464444444</v>
      </c>
      <c r="O4204">
        <v>13</v>
      </c>
      <c r="P4204">
        <v>35</v>
      </c>
      <c r="Q4204">
        <v>5</v>
      </c>
      <c r="R4204">
        <v>72</v>
      </c>
      <c r="S4204">
        <v>15</v>
      </c>
      <c r="T4204">
        <v>22</v>
      </c>
      <c r="U4204">
        <v>2</v>
      </c>
      <c r="V4204">
        <v>0</v>
      </c>
      <c r="W4204">
        <v>5.1928210981149094</v>
      </c>
      <c r="X4204">
        <v>16.516167827086402</v>
      </c>
      <c r="Y4204">
        <v>2.4314260134578451</v>
      </c>
      <c r="Z4204">
        <v>46.367654423971956</v>
      </c>
      <c r="AA4204">
        <v>330.33314992527056</v>
      </c>
      <c r="AB4204">
        <v>17.962235216924686</v>
      </c>
      <c r="AC4204">
        <v>165.48324589100412</v>
      </c>
      <c r="AD4204">
        <v>0</v>
      </c>
      <c r="AE4204">
        <v>584.28670039583051</v>
      </c>
    </row>
    <row r="4205" spans="1:31" x14ac:dyDescent="0.3">
      <c r="A4205">
        <v>2717927</v>
      </c>
      <c r="B4205">
        <v>1</v>
      </c>
      <c r="C4205" t="s">
        <v>80</v>
      </c>
      <c r="D4205" t="s">
        <v>94</v>
      </c>
      <c r="E4205" t="s">
        <v>150</v>
      </c>
      <c r="F4205" t="s">
        <v>11905</v>
      </c>
      <c r="G4205" t="s">
        <v>152</v>
      </c>
      <c r="H4205" t="s">
        <v>153</v>
      </c>
      <c r="I4205" t="s">
        <v>136</v>
      </c>
      <c r="J4205" t="s">
        <v>137</v>
      </c>
      <c r="K4205" t="s">
        <v>138</v>
      </c>
      <c r="L4205" t="s">
        <v>11906</v>
      </c>
      <c r="M4205" t="s">
        <v>11907</v>
      </c>
      <c r="N4205">
        <v>0.61833333300000004</v>
      </c>
      <c r="O4205">
        <v>1</v>
      </c>
      <c r="P4205">
        <v>0</v>
      </c>
      <c r="Q4205">
        <v>0</v>
      </c>
      <c r="R4205">
        <v>0</v>
      </c>
      <c r="S4205">
        <v>3</v>
      </c>
      <c r="T4205">
        <v>0</v>
      </c>
      <c r="U4205">
        <v>0</v>
      </c>
      <c r="V4205">
        <v>0</v>
      </c>
      <c r="W4205">
        <v>0.20192192732726</v>
      </c>
      <c r="X4205">
        <v>0</v>
      </c>
      <c r="Y4205">
        <v>0</v>
      </c>
      <c r="Z4205">
        <v>0</v>
      </c>
      <c r="AA4205">
        <v>57.158209469436599</v>
      </c>
      <c r="AB4205">
        <v>0</v>
      </c>
      <c r="AC4205">
        <v>0</v>
      </c>
      <c r="AD4205">
        <v>0</v>
      </c>
      <c r="AE4205">
        <v>57.360131396763862</v>
      </c>
    </row>
    <row r="4206" spans="1:31" x14ac:dyDescent="0.3">
      <c r="A4206">
        <v>2718176</v>
      </c>
      <c r="B4206">
        <v>1</v>
      </c>
      <c r="C4206" t="s">
        <v>80</v>
      </c>
      <c r="D4206" t="s">
        <v>105</v>
      </c>
      <c r="E4206" t="s">
        <v>132</v>
      </c>
      <c r="F4206" t="s">
        <v>2903</v>
      </c>
      <c r="G4206" t="s">
        <v>170</v>
      </c>
      <c r="H4206" t="s">
        <v>135</v>
      </c>
      <c r="I4206" t="s">
        <v>136</v>
      </c>
      <c r="J4206" t="s">
        <v>137</v>
      </c>
      <c r="K4206" t="s">
        <v>138</v>
      </c>
      <c r="L4206" t="s">
        <v>11908</v>
      </c>
      <c r="M4206" t="s">
        <v>11909</v>
      </c>
      <c r="N4206">
        <v>0.255</v>
      </c>
      <c r="O4206">
        <v>0</v>
      </c>
      <c r="P4206">
        <v>538</v>
      </c>
      <c r="Q4206">
        <v>0</v>
      </c>
      <c r="R4206">
        <v>0</v>
      </c>
      <c r="S4206">
        <v>0</v>
      </c>
      <c r="T4206">
        <v>56</v>
      </c>
      <c r="U4206">
        <v>0</v>
      </c>
      <c r="V4206">
        <v>0</v>
      </c>
      <c r="W4206">
        <v>0</v>
      </c>
      <c r="X4206">
        <v>24.728116319314143</v>
      </c>
      <c r="Y4206">
        <v>0</v>
      </c>
      <c r="Z4206">
        <v>0</v>
      </c>
      <c r="AA4206">
        <v>0</v>
      </c>
      <c r="AB4206">
        <v>14.491551640860676</v>
      </c>
      <c r="AC4206">
        <v>0</v>
      </c>
      <c r="AD4206">
        <v>0</v>
      </c>
      <c r="AE4206">
        <v>39.219667960174817</v>
      </c>
    </row>
    <row r="4207" spans="1:31" x14ac:dyDescent="0.3">
      <c r="A4207">
        <v>2718070</v>
      </c>
      <c r="B4207">
        <v>1</v>
      </c>
      <c r="C4207" t="s">
        <v>80</v>
      </c>
      <c r="D4207" t="s">
        <v>100</v>
      </c>
      <c r="E4207" t="s">
        <v>156</v>
      </c>
      <c r="F4207" t="s">
        <v>11910</v>
      </c>
      <c r="G4207" t="s">
        <v>152</v>
      </c>
      <c r="H4207" t="s">
        <v>153</v>
      </c>
      <c r="I4207" t="s">
        <v>136</v>
      </c>
      <c r="J4207" t="s">
        <v>137</v>
      </c>
      <c r="K4207" t="s">
        <v>138</v>
      </c>
      <c r="L4207" t="s">
        <v>11911</v>
      </c>
      <c r="M4207" t="s">
        <v>11141</v>
      </c>
      <c r="N4207">
        <v>0.105833333</v>
      </c>
      <c r="O4207">
        <v>2</v>
      </c>
      <c r="P4207">
        <v>928</v>
      </c>
      <c r="Q4207">
        <v>4</v>
      </c>
      <c r="R4207">
        <v>44</v>
      </c>
      <c r="S4207">
        <v>11</v>
      </c>
      <c r="T4207">
        <v>70</v>
      </c>
      <c r="U4207">
        <v>0</v>
      </c>
      <c r="V4207">
        <v>0</v>
      </c>
      <c r="W4207">
        <v>4.8380619590167505E-2</v>
      </c>
      <c r="X4207">
        <v>31.043048884843657</v>
      </c>
      <c r="Y4207">
        <v>0.19824414331692752</v>
      </c>
      <c r="Z4207">
        <v>4.5727050687708362</v>
      </c>
      <c r="AA4207">
        <v>6.0886267556104379</v>
      </c>
      <c r="AB4207">
        <v>6.4613869467859253</v>
      </c>
      <c r="AC4207">
        <v>0</v>
      </c>
      <c r="AD4207">
        <v>0</v>
      </c>
      <c r="AE4207">
        <v>48.412392418917946</v>
      </c>
    </row>
    <row r="4208" spans="1:31" x14ac:dyDescent="0.3">
      <c r="A4208">
        <v>2718219</v>
      </c>
      <c r="B4208">
        <v>1</v>
      </c>
      <c r="C4208" t="s">
        <v>81</v>
      </c>
      <c r="D4208" t="s">
        <v>119</v>
      </c>
      <c r="E4208" t="s">
        <v>161</v>
      </c>
      <c r="F4208" t="s">
        <v>11912</v>
      </c>
      <c r="G4208" t="s">
        <v>170</v>
      </c>
      <c r="H4208" t="s">
        <v>135</v>
      </c>
      <c r="I4208" t="s">
        <v>136</v>
      </c>
      <c r="J4208" t="s">
        <v>137</v>
      </c>
      <c r="K4208" t="s">
        <v>138</v>
      </c>
      <c r="L4208" t="s">
        <v>11913</v>
      </c>
      <c r="M4208" t="s">
        <v>11914</v>
      </c>
      <c r="N4208">
        <v>1.1597222220000001</v>
      </c>
      <c r="O4208">
        <v>0</v>
      </c>
      <c r="P4208">
        <v>91</v>
      </c>
      <c r="Q4208">
        <v>0</v>
      </c>
      <c r="R4208">
        <v>0</v>
      </c>
      <c r="S4208">
        <v>0</v>
      </c>
      <c r="T4208">
        <v>1</v>
      </c>
      <c r="U4208">
        <v>0</v>
      </c>
      <c r="V4208">
        <v>0</v>
      </c>
      <c r="W4208">
        <v>0</v>
      </c>
      <c r="X4208">
        <v>11.290246990954758</v>
      </c>
      <c r="Y4208">
        <v>0</v>
      </c>
      <c r="Z4208">
        <v>0</v>
      </c>
      <c r="AA4208">
        <v>0</v>
      </c>
      <c r="AB4208">
        <v>1.8101293743691665E-2</v>
      </c>
      <c r="AC4208">
        <v>0</v>
      </c>
      <c r="AD4208">
        <v>0</v>
      </c>
      <c r="AE4208">
        <v>11.30834828469845</v>
      </c>
    </row>
    <row r="4209" spans="1:31" x14ac:dyDescent="0.3">
      <c r="A4209">
        <v>2718700</v>
      </c>
      <c r="B4209">
        <v>1</v>
      </c>
      <c r="C4209" t="s">
        <v>81</v>
      </c>
      <c r="D4209" t="s">
        <v>117</v>
      </c>
      <c r="E4209" t="s">
        <v>156</v>
      </c>
      <c r="F4209" t="s">
        <v>11915</v>
      </c>
      <c r="G4209" t="s">
        <v>185</v>
      </c>
      <c r="H4209" t="s">
        <v>153</v>
      </c>
      <c r="I4209" t="s">
        <v>136</v>
      </c>
      <c r="J4209" t="s">
        <v>137</v>
      </c>
      <c r="K4209" t="s">
        <v>138</v>
      </c>
      <c r="L4209" t="s">
        <v>11916</v>
      </c>
      <c r="M4209" t="s">
        <v>11917</v>
      </c>
      <c r="N4209">
        <v>0.76333333299999995</v>
      </c>
      <c r="O4209">
        <v>0</v>
      </c>
      <c r="P4209">
        <v>30</v>
      </c>
      <c r="Q4209">
        <v>0</v>
      </c>
      <c r="R4209">
        <v>2</v>
      </c>
      <c r="S4209">
        <v>0</v>
      </c>
      <c r="T4209">
        <v>4</v>
      </c>
      <c r="U4209">
        <v>0</v>
      </c>
      <c r="V4209">
        <v>0</v>
      </c>
      <c r="W4209">
        <v>0</v>
      </c>
      <c r="X4209">
        <v>2.9823195735977355</v>
      </c>
      <c r="Y4209">
        <v>0</v>
      </c>
      <c r="Z4209">
        <v>0</v>
      </c>
      <c r="AA4209">
        <v>0</v>
      </c>
      <c r="AB4209">
        <v>1.50700677250033</v>
      </c>
      <c r="AC4209">
        <v>0</v>
      </c>
      <c r="AD4209">
        <v>0</v>
      </c>
      <c r="AE4209">
        <v>4.4893263460980659</v>
      </c>
    </row>
    <row r="4210" spans="1:31" x14ac:dyDescent="0.3">
      <c r="A4210">
        <v>2718723</v>
      </c>
      <c r="B4210">
        <v>1</v>
      </c>
      <c r="C4210" t="s">
        <v>80</v>
      </c>
      <c r="D4210" t="s">
        <v>105</v>
      </c>
      <c r="E4210" t="s">
        <v>161</v>
      </c>
      <c r="F4210" t="s">
        <v>5721</v>
      </c>
      <c r="G4210" t="s">
        <v>209</v>
      </c>
      <c r="H4210" t="s">
        <v>135</v>
      </c>
      <c r="I4210" t="s">
        <v>136</v>
      </c>
      <c r="J4210" t="s">
        <v>137</v>
      </c>
      <c r="K4210" t="s">
        <v>210</v>
      </c>
      <c r="L4210" t="s">
        <v>11918</v>
      </c>
      <c r="M4210" t="s">
        <v>11919</v>
      </c>
      <c r="N4210">
        <v>3.6697222219999999</v>
      </c>
      <c r="O4210">
        <v>0</v>
      </c>
      <c r="P4210">
        <v>21</v>
      </c>
      <c r="Q4210">
        <v>0</v>
      </c>
      <c r="R4210">
        <v>0</v>
      </c>
      <c r="S4210">
        <v>0</v>
      </c>
      <c r="T4210">
        <v>4</v>
      </c>
      <c r="U4210">
        <v>0</v>
      </c>
      <c r="V4210">
        <v>0</v>
      </c>
      <c r="W4210">
        <v>0</v>
      </c>
      <c r="X4210">
        <v>5.7926547701946767</v>
      </c>
      <c r="Y4210">
        <v>0</v>
      </c>
      <c r="Z4210">
        <v>0</v>
      </c>
      <c r="AA4210">
        <v>0</v>
      </c>
      <c r="AB4210">
        <v>2.3594533090913901</v>
      </c>
      <c r="AC4210">
        <v>0</v>
      </c>
      <c r="AD4210">
        <v>0</v>
      </c>
      <c r="AE4210">
        <v>8.1521080792860658</v>
      </c>
    </row>
    <row r="4211" spans="1:31" x14ac:dyDescent="0.3">
      <c r="A4211">
        <v>2719247</v>
      </c>
      <c r="B4211">
        <v>1</v>
      </c>
      <c r="C4211" t="s">
        <v>80</v>
      </c>
      <c r="D4211" t="s">
        <v>86</v>
      </c>
      <c r="E4211" t="s">
        <v>161</v>
      </c>
      <c r="F4211" t="s">
        <v>11920</v>
      </c>
      <c r="G4211" t="s">
        <v>393</v>
      </c>
      <c r="H4211" t="s">
        <v>135</v>
      </c>
      <c r="I4211" t="s">
        <v>136</v>
      </c>
      <c r="J4211" t="s">
        <v>137</v>
      </c>
      <c r="K4211" t="s">
        <v>138</v>
      </c>
      <c r="L4211" t="s">
        <v>11921</v>
      </c>
      <c r="M4211" t="s">
        <v>11922</v>
      </c>
      <c r="N4211">
        <v>0.53388888800000001</v>
      </c>
      <c r="O4211">
        <v>0</v>
      </c>
      <c r="P4211">
        <v>45</v>
      </c>
      <c r="Q4211">
        <v>0</v>
      </c>
      <c r="R4211">
        <v>2</v>
      </c>
      <c r="S4211">
        <v>0</v>
      </c>
      <c r="T4211">
        <v>2</v>
      </c>
      <c r="U4211">
        <v>0</v>
      </c>
      <c r="V4211">
        <v>0</v>
      </c>
      <c r="W4211">
        <v>0</v>
      </c>
      <c r="X4211">
        <v>13.964145539506754</v>
      </c>
      <c r="Y4211">
        <v>0</v>
      </c>
      <c r="Z4211">
        <v>0.22234063253251335</v>
      </c>
      <c r="AA4211">
        <v>0</v>
      </c>
      <c r="AB4211">
        <v>0.76109549818313249</v>
      </c>
      <c r="AC4211">
        <v>0</v>
      </c>
      <c r="AD4211">
        <v>0</v>
      </c>
      <c r="AE4211">
        <v>14.9475816702224</v>
      </c>
    </row>
    <row r="4212" spans="1:31" x14ac:dyDescent="0.3">
      <c r="A4212">
        <v>2719224</v>
      </c>
      <c r="B4212">
        <v>1</v>
      </c>
      <c r="C4212" t="s">
        <v>80</v>
      </c>
      <c r="D4212" t="s">
        <v>83</v>
      </c>
      <c r="E4212" t="s">
        <v>150</v>
      </c>
      <c r="F4212" t="s">
        <v>11923</v>
      </c>
      <c r="G4212" t="s">
        <v>152</v>
      </c>
      <c r="H4212" t="s">
        <v>153</v>
      </c>
      <c r="I4212" t="s">
        <v>136</v>
      </c>
      <c r="J4212" t="s">
        <v>137</v>
      </c>
      <c r="K4212" t="s">
        <v>138</v>
      </c>
      <c r="L4212" t="s">
        <v>11924</v>
      </c>
      <c r="M4212" t="s">
        <v>11925</v>
      </c>
      <c r="N4212">
        <v>0.25805555499999999</v>
      </c>
      <c r="O4212">
        <v>0</v>
      </c>
      <c r="P4212">
        <v>976</v>
      </c>
      <c r="Q4212">
        <v>0</v>
      </c>
      <c r="R4212">
        <v>1</v>
      </c>
      <c r="S4212">
        <v>2</v>
      </c>
      <c r="T4212">
        <v>207</v>
      </c>
      <c r="U4212">
        <v>0</v>
      </c>
      <c r="V4212">
        <v>0</v>
      </c>
      <c r="W4212">
        <v>0</v>
      </c>
      <c r="X4212">
        <v>58.579345766535546</v>
      </c>
      <c r="Y4212">
        <v>0</v>
      </c>
      <c r="Z4212">
        <v>0.29340680486996668</v>
      </c>
      <c r="AA4212">
        <v>21.457156355129399</v>
      </c>
      <c r="AB4212">
        <v>84.344893673482417</v>
      </c>
      <c r="AC4212">
        <v>0</v>
      </c>
      <c r="AD4212">
        <v>0</v>
      </c>
      <c r="AE4212">
        <v>164.67480260001733</v>
      </c>
    </row>
    <row r="4213" spans="1:31" x14ac:dyDescent="0.3">
      <c r="A4213">
        <v>2718577</v>
      </c>
      <c r="B4213">
        <v>1</v>
      </c>
      <c r="C4213" t="s">
        <v>80</v>
      </c>
      <c r="D4213" t="s">
        <v>90</v>
      </c>
      <c r="E4213" t="s">
        <v>173</v>
      </c>
      <c r="F4213" t="s">
        <v>11926</v>
      </c>
      <c r="G4213" t="s">
        <v>152</v>
      </c>
      <c r="H4213" t="s">
        <v>153</v>
      </c>
      <c r="I4213" t="s">
        <v>136</v>
      </c>
      <c r="J4213" t="s">
        <v>137</v>
      </c>
      <c r="K4213" t="s">
        <v>138</v>
      </c>
      <c r="L4213" t="s">
        <v>11927</v>
      </c>
      <c r="M4213" t="s">
        <v>11928</v>
      </c>
      <c r="N4213">
        <v>0.91555555499999997</v>
      </c>
      <c r="O4213">
        <v>0</v>
      </c>
      <c r="P4213">
        <v>6695</v>
      </c>
      <c r="Q4213">
        <v>0</v>
      </c>
      <c r="R4213">
        <v>0</v>
      </c>
      <c r="S4213">
        <v>9</v>
      </c>
      <c r="T4213">
        <v>652</v>
      </c>
      <c r="U4213">
        <v>0</v>
      </c>
      <c r="V4213">
        <v>1</v>
      </c>
      <c r="W4213">
        <v>0</v>
      </c>
      <c r="X4213">
        <v>1401.3127800578413</v>
      </c>
      <c r="Y4213">
        <v>0</v>
      </c>
      <c r="Z4213">
        <v>0</v>
      </c>
      <c r="AA4213">
        <v>4058.8430095573426</v>
      </c>
      <c r="AB4213">
        <v>249.48750971248589</v>
      </c>
      <c r="AC4213">
        <v>0</v>
      </c>
      <c r="AD4213">
        <v>6.8640800665349602</v>
      </c>
      <c r="AE4213">
        <v>5716.5073793942056</v>
      </c>
    </row>
    <row r="4214" spans="1:31" x14ac:dyDescent="0.3">
      <c r="A4214">
        <v>2719370</v>
      </c>
      <c r="B4214">
        <v>1</v>
      </c>
      <c r="C4214" t="s">
        <v>80</v>
      </c>
      <c r="D4214" t="s">
        <v>82</v>
      </c>
      <c r="E4214" t="s">
        <v>132</v>
      </c>
      <c r="F4214" t="s">
        <v>11929</v>
      </c>
      <c r="G4214" t="s">
        <v>170</v>
      </c>
      <c r="H4214" t="s">
        <v>135</v>
      </c>
      <c r="I4214" t="s">
        <v>136</v>
      </c>
      <c r="J4214" t="s">
        <v>137</v>
      </c>
      <c r="K4214" t="s">
        <v>138</v>
      </c>
      <c r="L4214" t="s">
        <v>11930</v>
      </c>
      <c r="M4214" t="s">
        <v>11931</v>
      </c>
      <c r="N4214">
        <v>6.7225000000000001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16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314.40908960614581</v>
      </c>
      <c r="AC4214">
        <v>0</v>
      </c>
      <c r="AD4214">
        <v>0</v>
      </c>
      <c r="AE4214">
        <v>314.40908960614581</v>
      </c>
    </row>
    <row r="4215" spans="1:31" x14ac:dyDescent="0.3">
      <c r="A4215">
        <v>2718932</v>
      </c>
      <c r="B4215">
        <v>1</v>
      </c>
      <c r="C4215" t="s">
        <v>80</v>
      </c>
      <c r="D4215" t="s">
        <v>96</v>
      </c>
      <c r="E4215" t="s">
        <v>132</v>
      </c>
      <c r="F4215" t="s">
        <v>11743</v>
      </c>
      <c r="G4215" t="s">
        <v>134</v>
      </c>
      <c r="H4215" t="s">
        <v>135</v>
      </c>
      <c r="I4215" t="s">
        <v>136</v>
      </c>
      <c r="J4215" t="s">
        <v>137</v>
      </c>
      <c r="K4215" t="s">
        <v>138</v>
      </c>
      <c r="L4215" t="s">
        <v>11932</v>
      </c>
      <c r="M4215" t="s">
        <v>11933</v>
      </c>
      <c r="N4215">
        <v>2.738611111</v>
      </c>
      <c r="O4215">
        <v>0</v>
      </c>
      <c r="P4215">
        <v>142</v>
      </c>
      <c r="Q4215">
        <v>0</v>
      </c>
      <c r="R4215">
        <v>0</v>
      </c>
      <c r="S4215">
        <v>0</v>
      </c>
      <c r="T4215">
        <v>4</v>
      </c>
      <c r="U4215">
        <v>0</v>
      </c>
      <c r="V4215">
        <v>0</v>
      </c>
      <c r="W4215">
        <v>0</v>
      </c>
      <c r="X4215">
        <v>53.042856444388825</v>
      </c>
      <c r="Y4215">
        <v>0</v>
      </c>
      <c r="Z4215">
        <v>0</v>
      </c>
      <c r="AA4215">
        <v>0</v>
      </c>
      <c r="AB4215">
        <v>8.5713917166008962</v>
      </c>
      <c r="AC4215">
        <v>0</v>
      </c>
      <c r="AD4215">
        <v>0</v>
      </c>
      <c r="AE4215">
        <v>61.614248160989717</v>
      </c>
    </row>
    <row r="4216" spans="1:31" x14ac:dyDescent="0.3">
      <c r="A4216">
        <v>2718786</v>
      </c>
      <c r="B4216">
        <v>1</v>
      </c>
      <c r="C4216" t="s">
        <v>81</v>
      </c>
      <c r="D4216" t="s">
        <v>118</v>
      </c>
      <c r="E4216" t="s">
        <v>156</v>
      </c>
      <c r="F4216" t="s">
        <v>11934</v>
      </c>
      <c r="G4216" t="s">
        <v>185</v>
      </c>
      <c r="H4216" t="s">
        <v>153</v>
      </c>
      <c r="I4216" t="s">
        <v>136</v>
      </c>
      <c r="J4216" t="s">
        <v>137</v>
      </c>
      <c r="K4216" t="s">
        <v>138</v>
      </c>
      <c r="L4216" t="s">
        <v>11935</v>
      </c>
      <c r="M4216" t="s">
        <v>11936</v>
      </c>
      <c r="N4216">
        <v>2.7061111109999998</v>
      </c>
      <c r="O4216">
        <v>3</v>
      </c>
      <c r="P4216">
        <v>420</v>
      </c>
      <c r="Q4216">
        <v>12</v>
      </c>
      <c r="R4216">
        <v>5</v>
      </c>
      <c r="S4216">
        <v>6</v>
      </c>
      <c r="T4216">
        <v>38</v>
      </c>
      <c r="U4216">
        <v>0</v>
      </c>
      <c r="V4216">
        <v>0</v>
      </c>
      <c r="W4216">
        <v>2.445419428985435</v>
      </c>
      <c r="X4216">
        <v>242.49103964035217</v>
      </c>
      <c r="Y4216">
        <v>9.9871507003592068</v>
      </c>
      <c r="Z4216">
        <v>6.1501613945953322</v>
      </c>
      <c r="AA4216">
        <v>41.056193976944726</v>
      </c>
      <c r="AB4216">
        <v>58.80222915513437</v>
      </c>
      <c r="AC4216">
        <v>0</v>
      </c>
      <c r="AD4216">
        <v>0</v>
      </c>
      <c r="AE4216">
        <v>360.93219429637122</v>
      </c>
    </row>
    <row r="4217" spans="1:31" x14ac:dyDescent="0.3">
      <c r="A4217">
        <v>2718975</v>
      </c>
      <c r="B4217">
        <v>1</v>
      </c>
      <c r="C4217" t="s">
        <v>80</v>
      </c>
      <c r="D4217" t="s">
        <v>102</v>
      </c>
      <c r="E4217" t="s">
        <v>145</v>
      </c>
      <c r="F4217" t="s">
        <v>11937</v>
      </c>
      <c r="G4217" t="s">
        <v>147</v>
      </c>
      <c r="H4217" t="s">
        <v>135</v>
      </c>
      <c r="I4217" t="s">
        <v>136</v>
      </c>
      <c r="J4217" t="s">
        <v>137</v>
      </c>
      <c r="K4217" t="s">
        <v>138</v>
      </c>
      <c r="L4217" t="s">
        <v>11938</v>
      </c>
      <c r="M4217" t="s">
        <v>11939</v>
      </c>
      <c r="N4217">
        <v>2.0069444440000002</v>
      </c>
      <c r="O4217">
        <v>0</v>
      </c>
      <c r="P4217">
        <v>1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</row>
    <row r="4218" spans="1:31" x14ac:dyDescent="0.3">
      <c r="A4218">
        <v>2718849</v>
      </c>
      <c r="B4218">
        <v>1</v>
      </c>
      <c r="C4218" t="s">
        <v>80</v>
      </c>
      <c r="D4218" t="s">
        <v>94</v>
      </c>
      <c r="E4218" t="s">
        <v>161</v>
      </c>
      <c r="F4218" t="s">
        <v>2829</v>
      </c>
      <c r="G4218" t="s">
        <v>163</v>
      </c>
      <c r="H4218" t="s">
        <v>135</v>
      </c>
      <c r="I4218" t="s">
        <v>136</v>
      </c>
      <c r="J4218" t="s">
        <v>137</v>
      </c>
      <c r="K4218" t="s">
        <v>138</v>
      </c>
      <c r="L4218" t="s">
        <v>11940</v>
      </c>
      <c r="M4218" t="s">
        <v>11941</v>
      </c>
      <c r="N4218">
        <v>7.6572222219999997</v>
      </c>
      <c r="O4218">
        <v>0</v>
      </c>
      <c r="P4218">
        <v>49</v>
      </c>
      <c r="Q4218">
        <v>0</v>
      </c>
      <c r="R4218">
        <v>0</v>
      </c>
      <c r="S4218">
        <v>0</v>
      </c>
      <c r="T4218">
        <v>1</v>
      </c>
      <c r="U4218">
        <v>0</v>
      </c>
      <c r="V4218">
        <v>0</v>
      </c>
      <c r="W4218">
        <v>0</v>
      </c>
      <c r="X4218">
        <v>13.37116650280921</v>
      </c>
      <c r="Y4218">
        <v>0</v>
      </c>
      <c r="Z4218">
        <v>0</v>
      </c>
      <c r="AA4218">
        <v>0</v>
      </c>
      <c r="AB4218">
        <v>3.9396079147327505E-2</v>
      </c>
      <c r="AC4218">
        <v>0</v>
      </c>
      <c r="AD4218">
        <v>0</v>
      </c>
      <c r="AE4218">
        <v>13.410562581956537</v>
      </c>
    </row>
    <row r="4219" spans="1:31" x14ac:dyDescent="0.3">
      <c r="A4219">
        <v>2718706</v>
      </c>
      <c r="B4219">
        <v>1</v>
      </c>
      <c r="C4219" t="s">
        <v>81</v>
      </c>
      <c r="D4219" t="s">
        <v>124</v>
      </c>
      <c r="E4219" t="s">
        <v>161</v>
      </c>
      <c r="F4219" t="s">
        <v>11942</v>
      </c>
      <c r="G4219" t="s">
        <v>300</v>
      </c>
      <c r="H4219" t="s">
        <v>135</v>
      </c>
      <c r="I4219" t="s">
        <v>136</v>
      </c>
      <c r="J4219" t="s">
        <v>137</v>
      </c>
      <c r="K4219" t="s">
        <v>210</v>
      </c>
      <c r="L4219" t="s">
        <v>11943</v>
      </c>
      <c r="M4219" t="s">
        <v>11944</v>
      </c>
      <c r="N4219">
        <v>2.4316666659999999</v>
      </c>
      <c r="O4219">
        <v>0</v>
      </c>
      <c r="P4219">
        <v>209</v>
      </c>
      <c r="Q4219">
        <v>0</v>
      </c>
      <c r="R4219">
        <v>0</v>
      </c>
      <c r="S4219">
        <v>0</v>
      </c>
      <c r="T4219">
        <v>40</v>
      </c>
      <c r="U4219">
        <v>0</v>
      </c>
      <c r="V4219">
        <v>0</v>
      </c>
      <c r="W4219">
        <v>0</v>
      </c>
      <c r="X4219">
        <v>85.72541243970592</v>
      </c>
      <c r="Y4219">
        <v>0</v>
      </c>
      <c r="Z4219">
        <v>0</v>
      </c>
      <c r="AA4219">
        <v>0</v>
      </c>
      <c r="AB4219">
        <v>132.26955537311119</v>
      </c>
      <c r="AC4219">
        <v>0</v>
      </c>
      <c r="AD4219">
        <v>0</v>
      </c>
      <c r="AE4219">
        <v>217.99496781281709</v>
      </c>
    </row>
    <row r="4220" spans="1:31" x14ac:dyDescent="0.3">
      <c r="A4220">
        <v>2719098</v>
      </c>
      <c r="B4220">
        <v>1</v>
      </c>
      <c r="C4220" t="s">
        <v>80</v>
      </c>
      <c r="D4220" t="s">
        <v>97</v>
      </c>
      <c r="E4220" t="s">
        <v>132</v>
      </c>
      <c r="F4220" t="s">
        <v>11945</v>
      </c>
      <c r="G4220" t="s">
        <v>170</v>
      </c>
      <c r="H4220" t="s">
        <v>135</v>
      </c>
      <c r="I4220" t="s">
        <v>136</v>
      </c>
      <c r="J4220" t="s">
        <v>137</v>
      </c>
      <c r="K4220" t="s">
        <v>138</v>
      </c>
      <c r="L4220" t="s">
        <v>11946</v>
      </c>
      <c r="M4220" t="s">
        <v>11947</v>
      </c>
      <c r="N4220">
        <v>0.36888888800000003</v>
      </c>
      <c r="O4220">
        <v>0</v>
      </c>
      <c r="P4220">
        <v>177</v>
      </c>
      <c r="Q4220">
        <v>0</v>
      </c>
      <c r="R4220">
        <v>10</v>
      </c>
      <c r="S4220">
        <v>0</v>
      </c>
      <c r="T4220">
        <v>19</v>
      </c>
      <c r="U4220">
        <v>0</v>
      </c>
      <c r="V4220">
        <v>0</v>
      </c>
      <c r="W4220">
        <v>0</v>
      </c>
      <c r="X4220">
        <v>19.55434803823027</v>
      </c>
      <c r="Y4220">
        <v>0</v>
      </c>
      <c r="Z4220">
        <v>0.35720284648412504</v>
      </c>
      <c r="AA4220">
        <v>0</v>
      </c>
      <c r="AB4220">
        <v>4.3235001730337288</v>
      </c>
      <c r="AC4220">
        <v>0</v>
      </c>
      <c r="AD4220">
        <v>0</v>
      </c>
      <c r="AE4220">
        <v>24.235051057748123</v>
      </c>
    </row>
    <row r="4221" spans="1:31" x14ac:dyDescent="0.3">
      <c r="A4221">
        <v>2718657</v>
      </c>
      <c r="B4221">
        <v>1</v>
      </c>
      <c r="C4221" t="s">
        <v>80</v>
      </c>
      <c r="D4221" t="s">
        <v>84</v>
      </c>
      <c r="E4221" t="s">
        <v>145</v>
      </c>
      <c r="F4221" t="s">
        <v>9464</v>
      </c>
      <c r="G4221" t="s">
        <v>147</v>
      </c>
      <c r="H4221" t="s">
        <v>135</v>
      </c>
      <c r="I4221" t="s">
        <v>136</v>
      </c>
      <c r="J4221" t="s">
        <v>137</v>
      </c>
      <c r="K4221" t="s">
        <v>138</v>
      </c>
      <c r="L4221" t="s">
        <v>11948</v>
      </c>
      <c r="M4221" t="s">
        <v>11949</v>
      </c>
      <c r="N4221">
        <v>3.7438888879999999</v>
      </c>
      <c r="O4221">
        <v>0</v>
      </c>
      <c r="P4221">
        <v>9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7.09411627312672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7.09411627312672</v>
      </c>
    </row>
    <row r="4222" spans="1:31" x14ac:dyDescent="0.3">
      <c r="A4222">
        <v>2718720</v>
      </c>
      <c r="B4222">
        <v>1</v>
      </c>
      <c r="C4222" t="s">
        <v>81</v>
      </c>
      <c r="D4222" t="s">
        <v>122</v>
      </c>
      <c r="E4222" t="s">
        <v>150</v>
      </c>
      <c r="F4222" t="s">
        <v>11950</v>
      </c>
      <c r="G4222" t="s">
        <v>152</v>
      </c>
      <c r="H4222" t="s">
        <v>153</v>
      </c>
      <c r="I4222" t="s">
        <v>136</v>
      </c>
      <c r="J4222" t="s">
        <v>137</v>
      </c>
      <c r="K4222" t="s">
        <v>138</v>
      </c>
      <c r="L4222" t="s">
        <v>11951</v>
      </c>
      <c r="M4222" t="s">
        <v>11952</v>
      </c>
      <c r="N4222">
        <v>0.18805555500000001</v>
      </c>
      <c r="O4222">
        <v>0</v>
      </c>
      <c r="P4222">
        <v>0</v>
      </c>
      <c r="Q4222">
        <v>1</v>
      </c>
      <c r="R4222">
        <v>0</v>
      </c>
      <c r="S4222">
        <v>1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0.31665462514664</v>
      </c>
      <c r="Z4222">
        <v>0</v>
      </c>
      <c r="AA4222">
        <v>0.28863260368916671</v>
      </c>
      <c r="AB4222">
        <v>0</v>
      </c>
      <c r="AC4222">
        <v>0</v>
      </c>
      <c r="AD4222">
        <v>0</v>
      </c>
      <c r="AE4222">
        <v>0.60528722883580666</v>
      </c>
    </row>
    <row r="4223" spans="1:31" x14ac:dyDescent="0.3">
      <c r="A4223">
        <v>2719261</v>
      </c>
      <c r="B4223">
        <v>1</v>
      </c>
      <c r="C4223" t="s">
        <v>80</v>
      </c>
      <c r="D4223" t="s">
        <v>83</v>
      </c>
      <c r="E4223" t="s">
        <v>200</v>
      </c>
      <c r="F4223" t="s">
        <v>11953</v>
      </c>
      <c r="G4223" t="s">
        <v>163</v>
      </c>
      <c r="H4223" t="s">
        <v>135</v>
      </c>
      <c r="I4223" t="s">
        <v>136</v>
      </c>
      <c r="J4223" t="s">
        <v>137</v>
      </c>
      <c r="K4223" t="s">
        <v>138</v>
      </c>
      <c r="L4223" t="s">
        <v>11954</v>
      </c>
      <c r="M4223" t="s">
        <v>11955</v>
      </c>
      <c r="N4223">
        <v>0.92055555499999997</v>
      </c>
      <c r="O4223">
        <v>0</v>
      </c>
      <c r="P4223">
        <v>21</v>
      </c>
      <c r="Q4223">
        <v>0</v>
      </c>
      <c r="R4223">
        <v>0</v>
      </c>
      <c r="S4223">
        <v>0</v>
      </c>
      <c r="T4223">
        <v>7</v>
      </c>
      <c r="U4223">
        <v>0</v>
      </c>
      <c r="V4223">
        <v>0</v>
      </c>
      <c r="W4223">
        <v>0</v>
      </c>
      <c r="X4223">
        <v>20.376907549812795</v>
      </c>
      <c r="Y4223">
        <v>0</v>
      </c>
      <c r="Z4223">
        <v>0</v>
      </c>
      <c r="AA4223">
        <v>0</v>
      </c>
      <c r="AB4223">
        <v>8.1514039823195663</v>
      </c>
      <c r="AC4223">
        <v>0</v>
      </c>
      <c r="AD4223">
        <v>0</v>
      </c>
      <c r="AE4223">
        <v>28.528311532132363</v>
      </c>
    </row>
    <row r="4224" spans="1:31" x14ac:dyDescent="0.3">
      <c r="A4224">
        <v>2718663</v>
      </c>
      <c r="B4224">
        <v>1</v>
      </c>
      <c r="C4224" t="s">
        <v>80</v>
      </c>
      <c r="D4224" t="s">
        <v>96</v>
      </c>
      <c r="E4224" t="s">
        <v>156</v>
      </c>
      <c r="F4224" t="s">
        <v>11956</v>
      </c>
      <c r="G4224" t="s">
        <v>185</v>
      </c>
      <c r="H4224" t="s">
        <v>153</v>
      </c>
      <c r="I4224" t="s">
        <v>136</v>
      </c>
      <c r="J4224" t="s">
        <v>137</v>
      </c>
      <c r="K4224" t="s">
        <v>138</v>
      </c>
      <c r="L4224" t="s">
        <v>11957</v>
      </c>
      <c r="M4224" t="s">
        <v>11958</v>
      </c>
      <c r="N4224">
        <v>2.5527777770000002</v>
      </c>
      <c r="O4224">
        <v>0</v>
      </c>
      <c r="P4224">
        <v>0</v>
      </c>
      <c r="Q4224">
        <v>0</v>
      </c>
      <c r="R4224">
        <v>0</v>
      </c>
      <c r="S4224">
        <v>2</v>
      </c>
      <c r="T4224">
        <v>0</v>
      </c>
      <c r="U4224">
        <v>2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15.651209575130238</v>
      </c>
      <c r="AB4224">
        <v>0</v>
      </c>
      <c r="AC4224">
        <v>1082.0736986002019</v>
      </c>
      <c r="AD4224">
        <v>0</v>
      </c>
      <c r="AE4224">
        <v>1097.7249081753321</v>
      </c>
    </row>
    <row r="4225" spans="1:31" x14ac:dyDescent="0.3">
      <c r="A4225">
        <v>2718763</v>
      </c>
      <c r="B4225">
        <v>1</v>
      </c>
      <c r="C4225" t="s">
        <v>80</v>
      </c>
      <c r="D4225" t="s">
        <v>84</v>
      </c>
      <c r="E4225" t="s">
        <v>132</v>
      </c>
      <c r="F4225" t="s">
        <v>7049</v>
      </c>
      <c r="G4225" t="s">
        <v>209</v>
      </c>
      <c r="H4225" t="s">
        <v>135</v>
      </c>
      <c r="I4225" t="s">
        <v>136</v>
      </c>
      <c r="J4225" t="s">
        <v>137</v>
      </c>
      <c r="K4225" t="s">
        <v>210</v>
      </c>
      <c r="L4225" t="s">
        <v>11959</v>
      </c>
      <c r="M4225" t="s">
        <v>11960</v>
      </c>
      <c r="N4225">
        <v>6.9041666660000001</v>
      </c>
      <c r="O4225">
        <v>0</v>
      </c>
      <c r="P4225">
        <v>142</v>
      </c>
      <c r="Q4225">
        <v>0</v>
      </c>
      <c r="R4225">
        <v>2</v>
      </c>
      <c r="S4225">
        <v>0</v>
      </c>
      <c r="T4225">
        <v>5</v>
      </c>
      <c r="U4225">
        <v>0</v>
      </c>
      <c r="V4225">
        <v>0</v>
      </c>
      <c r="W4225">
        <v>0</v>
      </c>
      <c r="X4225">
        <v>181.59199169008537</v>
      </c>
      <c r="Y4225">
        <v>0</v>
      </c>
      <c r="Z4225">
        <v>5.7543531852082834</v>
      </c>
      <c r="AA4225">
        <v>0</v>
      </c>
      <c r="AB4225">
        <v>50.642236348186174</v>
      </c>
      <c r="AC4225">
        <v>0</v>
      </c>
      <c r="AD4225">
        <v>0</v>
      </c>
      <c r="AE4225">
        <v>237.98858122347983</v>
      </c>
    </row>
    <row r="4226" spans="1:31" x14ac:dyDescent="0.3">
      <c r="A4226">
        <v>2718895</v>
      </c>
      <c r="B4226">
        <v>2</v>
      </c>
      <c r="C4226" t="s">
        <v>81</v>
      </c>
      <c r="D4226" t="s">
        <v>118</v>
      </c>
      <c r="E4226" t="s">
        <v>156</v>
      </c>
      <c r="F4226" t="s">
        <v>1885</v>
      </c>
      <c r="G4226" t="s">
        <v>185</v>
      </c>
      <c r="H4226" t="s">
        <v>153</v>
      </c>
      <c r="I4226" t="s">
        <v>136</v>
      </c>
      <c r="J4226" t="s">
        <v>137</v>
      </c>
      <c r="K4226" t="s">
        <v>138</v>
      </c>
      <c r="L4226" t="s">
        <v>11961</v>
      </c>
      <c r="M4226" t="s">
        <v>11962</v>
      </c>
      <c r="N4226">
        <v>1.3438888879999999</v>
      </c>
      <c r="O4226">
        <v>15</v>
      </c>
      <c r="P4226">
        <v>1405</v>
      </c>
      <c r="Q4226">
        <v>195</v>
      </c>
      <c r="R4226">
        <v>177</v>
      </c>
      <c r="S4226">
        <v>17</v>
      </c>
      <c r="T4226">
        <v>115</v>
      </c>
      <c r="U4226">
        <v>0</v>
      </c>
      <c r="V4226">
        <v>0</v>
      </c>
      <c r="W4226">
        <v>20.395578231650276</v>
      </c>
      <c r="X4226">
        <v>228.15632186038624</v>
      </c>
      <c r="Y4226">
        <v>248.55502003359237</v>
      </c>
      <c r="Z4226">
        <v>33.32649012721231</v>
      </c>
      <c r="AA4226">
        <v>45.393244544150562</v>
      </c>
      <c r="AB4226">
        <v>56.131838244359635</v>
      </c>
      <c r="AC4226">
        <v>0</v>
      </c>
      <c r="AD4226">
        <v>0</v>
      </c>
      <c r="AE4226">
        <v>631.9584930413514</v>
      </c>
    </row>
    <row r="4227" spans="1:31" x14ac:dyDescent="0.3">
      <c r="A4227">
        <v>2718703</v>
      </c>
      <c r="B4227">
        <v>1</v>
      </c>
      <c r="C4227" t="s">
        <v>81</v>
      </c>
      <c r="D4227" t="s">
        <v>118</v>
      </c>
      <c r="E4227" t="s">
        <v>213</v>
      </c>
      <c r="F4227" t="s">
        <v>11963</v>
      </c>
      <c r="G4227" t="s">
        <v>209</v>
      </c>
      <c r="H4227" t="s">
        <v>153</v>
      </c>
      <c r="I4227" t="s">
        <v>136</v>
      </c>
      <c r="J4227" t="s">
        <v>137</v>
      </c>
      <c r="K4227" t="s">
        <v>210</v>
      </c>
      <c r="L4227" t="s">
        <v>11964</v>
      </c>
      <c r="M4227" t="s">
        <v>11965</v>
      </c>
      <c r="N4227">
        <v>6.420555555</v>
      </c>
      <c r="O4227">
        <v>1</v>
      </c>
      <c r="P4227">
        <v>545</v>
      </c>
      <c r="Q4227">
        <v>9</v>
      </c>
      <c r="R4227">
        <v>31</v>
      </c>
      <c r="S4227">
        <v>2</v>
      </c>
      <c r="T4227">
        <v>56</v>
      </c>
      <c r="U4227">
        <v>0</v>
      </c>
      <c r="V4227">
        <v>0</v>
      </c>
      <c r="W4227">
        <v>1.178923191755</v>
      </c>
      <c r="X4227">
        <v>597.7452257184159</v>
      </c>
      <c r="Y4227">
        <v>8.9911893915655394</v>
      </c>
      <c r="Z4227">
        <v>6.2385646263492864</v>
      </c>
      <c r="AA4227">
        <v>0</v>
      </c>
      <c r="AB4227">
        <v>98.030312984484027</v>
      </c>
      <c r="AC4227">
        <v>0</v>
      </c>
      <c r="AD4227">
        <v>0</v>
      </c>
      <c r="AE4227">
        <v>712.1842159125697</v>
      </c>
    </row>
    <row r="4228" spans="1:31" x14ac:dyDescent="0.3">
      <c r="A4228">
        <v>2718680</v>
      </c>
      <c r="B4228">
        <v>1</v>
      </c>
      <c r="C4228" t="s">
        <v>81</v>
      </c>
      <c r="D4228" t="s">
        <v>127</v>
      </c>
      <c r="E4228" t="s">
        <v>213</v>
      </c>
      <c r="F4228" t="s">
        <v>11342</v>
      </c>
      <c r="G4228" t="s">
        <v>152</v>
      </c>
      <c r="H4228" t="s">
        <v>153</v>
      </c>
      <c r="I4228" t="s">
        <v>136</v>
      </c>
      <c r="J4228" t="s">
        <v>137</v>
      </c>
      <c r="K4228" t="s">
        <v>138</v>
      </c>
      <c r="L4228" t="s">
        <v>11966</v>
      </c>
      <c r="M4228" t="s">
        <v>11967</v>
      </c>
      <c r="N4228">
        <v>0.59583333299999997</v>
      </c>
      <c r="O4228">
        <v>0</v>
      </c>
      <c r="P4228">
        <v>0</v>
      </c>
      <c r="Q4228">
        <v>10</v>
      </c>
      <c r="R4228">
        <v>25</v>
      </c>
      <c r="S4228">
        <v>12</v>
      </c>
      <c r="T4228">
        <v>1</v>
      </c>
      <c r="U4228">
        <v>2</v>
      </c>
      <c r="V4228">
        <v>0</v>
      </c>
      <c r="W4228">
        <v>0</v>
      </c>
      <c r="X4228">
        <v>0</v>
      </c>
      <c r="Y4228">
        <v>0.58915036228262507</v>
      </c>
      <c r="Z4228">
        <v>0.62849396610000008</v>
      </c>
      <c r="AA4228">
        <v>122.7006601506847</v>
      </c>
      <c r="AB4228">
        <v>2.5829576917501504</v>
      </c>
      <c r="AC4228">
        <v>38.753471096171978</v>
      </c>
      <c r="AD4228">
        <v>0</v>
      </c>
      <c r="AE4228">
        <v>165.25473326698943</v>
      </c>
    </row>
    <row r="4229" spans="1:31" x14ac:dyDescent="0.3">
      <c r="A4229">
        <v>2719267</v>
      </c>
      <c r="B4229">
        <v>1</v>
      </c>
      <c r="C4229" t="s">
        <v>80</v>
      </c>
      <c r="D4229" t="s">
        <v>96</v>
      </c>
      <c r="E4229" t="s">
        <v>145</v>
      </c>
      <c r="F4229" t="s">
        <v>11968</v>
      </c>
      <c r="G4229" t="s">
        <v>11969</v>
      </c>
      <c r="H4229" t="s">
        <v>135</v>
      </c>
      <c r="I4229" t="s">
        <v>136</v>
      </c>
      <c r="J4229" t="s">
        <v>137</v>
      </c>
      <c r="K4229" t="s">
        <v>138</v>
      </c>
      <c r="L4229" t="s">
        <v>11970</v>
      </c>
      <c r="M4229" t="s">
        <v>11971</v>
      </c>
      <c r="N4229">
        <v>4.6130555549999999</v>
      </c>
      <c r="O4229">
        <v>0</v>
      </c>
      <c r="P4229">
        <v>1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3.9898916068798802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3.9898916068798802</v>
      </c>
    </row>
    <row r="4230" spans="1:31" x14ac:dyDescent="0.3">
      <c r="A4230">
        <v>2718743</v>
      </c>
      <c r="B4230">
        <v>1</v>
      </c>
      <c r="C4230" t="s">
        <v>80</v>
      </c>
      <c r="D4230" t="s">
        <v>93</v>
      </c>
      <c r="E4230" t="s">
        <v>132</v>
      </c>
      <c r="F4230" t="s">
        <v>11972</v>
      </c>
      <c r="G4230" t="s">
        <v>209</v>
      </c>
      <c r="H4230" t="s">
        <v>135</v>
      </c>
      <c r="I4230" t="s">
        <v>136</v>
      </c>
      <c r="J4230" t="s">
        <v>137</v>
      </c>
      <c r="K4230" t="s">
        <v>210</v>
      </c>
      <c r="L4230" t="s">
        <v>11973</v>
      </c>
      <c r="M4230" t="s">
        <v>11974</v>
      </c>
      <c r="N4230">
        <v>8.2230555550000002</v>
      </c>
      <c r="O4230">
        <v>0</v>
      </c>
      <c r="P4230">
        <v>409</v>
      </c>
      <c r="Q4230">
        <v>0</v>
      </c>
      <c r="R4230">
        <v>0</v>
      </c>
      <c r="S4230">
        <v>0</v>
      </c>
      <c r="T4230">
        <v>67</v>
      </c>
      <c r="U4230">
        <v>0</v>
      </c>
      <c r="V4230">
        <v>0</v>
      </c>
      <c r="W4230">
        <v>0</v>
      </c>
      <c r="X4230">
        <v>486.50179206968846</v>
      </c>
      <c r="Y4230">
        <v>0</v>
      </c>
      <c r="Z4230">
        <v>0</v>
      </c>
      <c r="AA4230">
        <v>0</v>
      </c>
      <c r="AB4230">
        <v>477.44698934485291</v>
      </c>
      <c r="AC4230">
        <v>0</v>
      </c>
      <c r="AD4230">
        <v>0</v>
      </c>
      <c r="AE4230">
        <v>963.94878141454137</v>
      </c>
    </row>
    <row r="4231" spans="1:31" x14ac:dyDescent="0.3">
      <c r="A4231">
        <v>2718929</v>
      </c>
      <c r="B4231">
        <v>1</v>
      </c>
      <c r="C4231" t="s">
        <v>80</v>
      </c>
      <c r="D4231" t="s">
        <v>108</v>
      </c>
      <c r="E4231" t="s">
        <v>213</v>
      </c>
      <c r="F4231" t="s">
        <v>383</v>
      </c>
      <c r="G4231" t="s">
        <v>152</v>
      </c>
      <c r="H4231" t="s">
        <v>153</v>
      </c>
      <c r="I4231" t="s">
        <v>136</v>
      </c>
      <c r="J4231" t="s">
        <v>137</v>
      </c>
      <c r="K4231" t="s">
        <v>138</v>
      </c>
      <c r="L4231" t="s">
        <v>11975</v>
      </c>
      <c r="M4231" t="s">
        <v>11976</v>
      </c>
      <c r="N4231">
        <v>0.17361111100000001</v>
      </c>
      <c r="O4231">
        <v>0</v>
      </c>
      <c r="P4231">
        <v>184</v>
      </c>
      <c r="Q4231">
        <v>0</v>
      </c>
      <c r="R4231">
        <v>60</v>
      </c>
      <c r="S4231">
        <v>1</v>
      </c>
      <c r="T4231">
        <v>29</v>
      </c>
      <c r="U4231">
        <v>0</v>
      </c>
      <c r="V4231">
        <v>0</v>
      </c>
      <c r="W4231">
        <v>0</v>
      </c>
      <c r="X4231">
        <v>3.6570299883749979</v>
      </c>
      <c r="Y4231">
        <v>0</v>
      </c>
      <c r="Z4231">
        <v>0.67216566785833332</v>
      </c>
      <c r="AA4231">
        <v>2.4593685938041667</v>
      </c>
      <c r="AB4231">
        <v>4.7124871248807283</v>
      </c>
      <c r="AC4231">
        <v>0</v>
      </c>
      <c r="AD4231">
        <v>0</v>
      </c>
      <c r="AE4231">
        <v>11.501051374918227</v>
      </c>
    </row>
    <row r="4232" spans="1:31" x14ac:dyDescent="0.3">
      <c r="A4232">
        <v>2718597</v>
      </c>
      <c r="B4232">
        <v>1</v>
      </c>
      <c r="C4232" t="s">
        <v>80</v>
      </c>
      <c r="D4232" t="s">
        <v>82</v>
      </c>
      <c r="E4232" t="s">
        <v>173</v>
      </c>
      <c r="F4232" t="s">
        <v>11977</v>
      </c>
      <c r="G4232" t="s">
        <v>1613</v>
      </c>
      <c r="H4232" t="s">
        <v>153</v>
      </c>
      <c r="I4232" t="s">
        <v>136</v>
      </c>
      <c r="J4232" t="s">
        <v>137</v>
      </c>
      <c r="K4232" t="s">
        <v>210</v>
      </c>
      <c r="L4232" t="s">
        <v>11978</v>
      </c>
      <c r="M4232" t="s">
        <v>11979</v>
      </c>
      <c r="N4232">
        <v>0.18361111099999999</v>
      </c>
      <c r="O4232">
        <v>0</v>
      </c>
      <c r="P4232">
        <v>4436</v>
      </c>
      <c r="Q4232">
        <v>0</v>
      </c>
      <c r="R4232">
        <v>0</v>
      </c>
      <c r="S4232">
        <v>12</v>
      </c>
      <c r="T4232">
        <v>2265</v>
      </c>
      <c r="U4232">
        <v>1</v>
      </c>
      <c r="V4232">
        <v>13</v>
      </c>
      <c r="W4232">
        <v>0</v>
      </c>
      <c r="X4232">
        <v>150.47705213038438</v>
      </c>
      <c r="Y4232">
        <v>0</v>
      </c>
      <c r="Z4232">
        <v>0</v>
      </c>
      <c r="AA4232">
        <v>185.24119946100018</v>
      </c>
      <c r="AB4232">
        <v>223.23815205852824</v>
      </c>
      <c r="AC4232">
        <v>16.284191513921336</v>
      </c>
      <c r="AD4232">
        <v>56.183030124091857</v>
      </c>
      <c r="AE4232">
        <v>631.42362528792592</v>
      </c>
    </row>
    <row r="4233" spans="1:31" x14ac:dyDescent="0.3">
      <c r="A4233">
        <v>2718643</v>
      </c>
      <c r="B4233">
        <v>1</v>
      </c>
      <c r="C4233" t="s">
        <v>80</v>
      </c>
      <c r="D4233" t="s">
        <v>90</v>
      </c>
      <c r="E4233" t="s">
        <v>145</v>
      </c>
      <c r="F4233" t="s">
        <v>11980</v>
      </c>
      <c r="G4233" t="s">
        <v>147</v>
      </c>
      <c r="H4233" t="s">
        <v>135</v>
      </c>
      <c r="I4233" t="s">
        <v>136</v>
      </c>
      <c r="J4233" t="s">
        <v>137</v>
      </c>
      <c r="K4233" t="s">
        <v>138</v>
      </c>
      <c r="L4233" t="s">
        <v>11981</v>
      </c>
      <c r="M4233" t="s">
        <v>11982</v>
      </c>
      <c r="N4233">
        <v>2.1608333329999998</v>
      </c>
      <c r="O4233">
        <v>0</v>
      </c>
      <c r="P4233">
        <v>20</v>
      </c>
      <c r="Q4233">
        <v>0</v>
      </c>
      <c r="R4233">
        <v>0</v>
      </c>
      <c r="S4233">
        <v>0</v>
      </c>
      <c r="T4233">
        <v>2</v>
      </c>
      <c r="U4233">
        <v>0</v>
      </c>
      <c r="V4233">
        <v>0</v>
      </c>
      <c r="W4233">
        <v>0</v>
      </c>
      <c r="X4233">
        <v>9.591547756689268</v>
      </c>
      <c r="Y4233">
        <v>0</v>
      </c>
      <c r="Z4233">
        <v>0</v>
      </c>
      <c r="AA4233">
        <v>0</v>
      </c>
      <c r="AB4233">
        <v>12.054517129034073</v>
      </c>
      <c r="AC4233">
        <v>0</v>
      </c>
      <c r="AD4233">
        <v>0</v>
      </c>
      <c r="AE4233">
        <v>21.646064885723341</v>
      </c>
    </row>
    <row r="4234" spans="1:31" x14ac:dyDescent="0.3">
      <c r="A4234">
        <v>2718640</v>
      </c>
      <c r="B4234">
        <v>1</v>
      </c>
      <c r="C4234" t="s">
        <v>81</v>
      </c>
      <c r="D4234" t="s">
        <v>127</v>
      </c>
      <c r="E4234" t="s">
        <v>213</v>
      </c>
      <c r="F4234" t="s">
        <v>11983</v>
      </c>
      <c r="G4234" t="s">
        <v>596</v>
      </c>
      <c r="H4234" t="s">
        <v>153</v>
      </c>
      <c r="I4234" t="s">
        <v>136</v>
      </c>
      <c r="J4234" t="s">
        <v>137</v>
      </c>
      <c r="K4234" t="s">
        <v>138</v>
      </c>
      <c r="L4234" t="s">
        <v>11984</v>
      </c>
      <c r="M4234" t="s">
        <v>11985</v>
      </c>
      <c r="N4234">
        <v>3.5177777770000001</v>
      </c>
      <c r="O4234">
        <v>0</v>
      </c>
      <c r="P4234">
        <v>3</v>
      </c>
      <c r="Q4234">
        <v>41</v>
      </c>
      <c r="R4234">
        <v>37</v>
      </c>
      <c r="S4234">
        <v>4</v>
      </c>
      <c r="T4234">
        <v>1</v>
      </c>
      <c r="U4234">
        <v>0</v>
      </c>
      <c r="V4234">
        <v>0</v>
      </c>
      <c r="W4234">
        <v>0</v>
      </c>
      <c r="X4234">
        <v>0</v>
      </c>
      <c r="Y4234">
        <v>19.273777469687346</v>
      </c>
      <c r="Z4234">
        <v>3.7778021762250003</v>
      </c>
      <c r="AA4234">
        <v>23.401747201254565</v>
      </c>
      <c r="AB4234">
        <v>0</v>
      </c>
      <c r="AC4234">
        <v>0</v>
      </c>
      <c r="AD4234">
        <v>0</v>
      </c>
      <c r="AE4234">
        <v>46.453326847166913</v>
      </c>
    </row>
    <row r="4235" spans="1:31" x14ac:dyDescent="0.3">
      <c r="A4235">
        <v>2719181</v>
      </c>
      <c r="B4235">
        <v>1</v>
      </c>
      <c r="C4235" t="s">
        <v>80</v>
      </c>
      <c r="D4235" t="s">
        <v>84</v>
      </c>
      <c r="E4235" t="s">
        <v>145</v>
      </c>
      <c r="F4235" t="s">
        <v>11986</v>
      </c>
      <c r="G4235" t="s">
        <v>158</v>
      </c>
      <c r="H4235" t="s">
        <v>135</v>
      </c>
      <c r="I4235" t="s">
        <v>136</v>
      </c>
      <c r="J4235" t="s">
        <v>137</v>
      </c>
      <c r="K4235" t="s">
        <v>138</v>
      </c>
      <c r="L4235" t="s">
        <v>11987</v>
      </c>
      <c r="M4235" t="s">
        <v>11988</v>
      </c>
      <c r="N4235">
        <v>4.0027777770000004</v>
      </c>
      <c r="O4235">
        <v>0</v>
      </c>
      <c r="P4235">
        <v>4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3.8058042876508207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3.8058042876508207</v>
      </c>
    </row>
    <row r="4236" spans="1:31" x14ac:dyDescent="0.3">
      <c r="A4236">
        <v>2760237</v>
      </c>
      <c r="B4236">
        <v>1</v>
      </c>
      <c r="C4236" t="s">
        <v>81</v>
      </c>
      <c r="D4236" t="s">
        <v>122</v>
      </c>
      <c r="E4236" t="s">
        <v>150</v>
      </c>
      <c r="F4236" t="s">
        <v>11989</v>
      </c>
      <c r="G4236" t="s">
        <v>152</v>
      </c>
      <c r="H4236" t="s">
        <v>153</v>
      </c>
      <c r="I4236" t="s">
        <v>136</v>
      </c>
      <c r="J4236" t="s">
        <v>137</v>
      </c>
      <c r="K4236" t="s">
        <v>138</v>
      </c>
      <c r="L4236" t="s">
        <v>11990</v>
      </c>
      <c r="M4236" t="s">
        <v>11991</v>
      </c>
      <c r="N4236">
        <v>0.60555555500000002</v>
      </c>
      <c r="O4236">
        <v>2</v>
      </c>
      <c r="P4236">
        <v>280</v>
      </c>
      <c r="Q4236">
        <v>0</v>
      </c>
      <c r="R4236">
        <v>13</v>
      </c>
      <c r="S4236">
        <v>16</v>
      </c>
      <c r="T4236">
        <v>51</v>
      </c>
      <c r="U4236">
        <v>8</v>
      </c>
      <c r="V4236">
        <v>0</v>
      </c>
      <c r="W4236">
        <v>123.08959583222313</v>
      </c>
      <c r="X4236">
        <v>33.580402771997825</v>
      </c>
      <c r="Y4236">
        <v>0</v>
      </c>
      <c r="Z4236">
        <v>0.91831554413897332</v>
      </c>
      <c r="AA4236">
        <v>49.600979868714283</v>
      </c>
      <c r="AB4236">
        <v>52.874538358114485</v>
      </c>
      <c r="AC4236">
        <v>1063.4625889448637</v>
      </c>
      <c r="AD4236">
        <v>0</v>
      </c>
      <c r="AE4236">
        <v>1323.5264213200523</v>
      </c>
    </row>
    <row r="4237" spans="1:31" x14ac:dyDescent="0.3">
      <c r="A4237">
        <v>2718803</v>
      </c>
      <c r="B4237">
        <v>1</v>
      </c>
      <c r="C4237" t="s">
        <v>80</v>
      </c>
      <c r="D4237" t="s">
        <v>99</v>
      </c>
      <c r="E4237" t="s">
        <v>161</v>
      </c>
      <c r="F4237" t="s">
        <v>11992</v>
      </c>
      <c r="G4237" t="s">
        <v>163</v>
      </c>
      <c r="H4237" t="s">
        <v>135</v>
      </c>
      <c r="I4237" t="s">
        <v>136</v>
      </c>
      <c r="J4237" t="s">
        <v>137</v>
      </c>
      <c r="K4237" t="s">
        <v>138</v>
      </c>
      <c r="L4237" t="s">
        <v>11993</v>
      </c>
      <c r="M4237" t="s">
        <v>11994</v>
      </c>
      <c r="N4237">
        <v>3.216111111</v>
      </c>
      <c r="O4237">
        <v>0</v>
      </c>
      <c r="P4237">
        <v>18</v>
      </c>
      <c r="Q4237">
        <v>0</v>
      </c>
      <c r="R4237">
        <v>0</v>
      </c>
      <c r="S4237">
        <v>0</v>
      </c>
      <c r="T4237">
        <v>1</v>
      </c>
      <c r="U4237">
        <v>0</v>
      </c>
      <c r="V4237">
        <v>0</v>
      </c>
      <c r="W4237">
        <v>0</v>
      </c>
      <c r="X4237">
        <v>4.9660866197056786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4.9660866197056786</v>
      </c>
    </row>
    <row r="4238" spans="1:31" x14ac:dyDescent="0.3">
      <c r="A4238">
        <v>2719095</v>
      </c>
      <c r="B4238">
        <v>1</v>
      </c>
      <c r="C4238" t="s">
        <v>80</v>
      </c>
      <c r="D4238" t="s">
        <v>106</v>
      </c>
      <c r="E4238" t="s">
        <v>150</v>
      </c>
      <c r="F4238" t="s">
        <v>11995</v>
      </c>
      <c r="G4238" t="s">
        <v>152</v>
      </c>
      <c r="H4238" t="s">
        <v>153</v>
      </c>
      <c r="I4238" t="s">
        <v>136</v>
      </c>
      <c r="J4238" t="s">
        <v>137</v>
      </c>
      <c r="K4238" t="s">
        <v>138</v>
      </c>
      <c r="L4238" t="s">
        <v>11996</v>
      </c>
      <c r="M4238" t="s">
        <v>11997</v>
      </c>
      <c r="N4238">
        <v>0.30944444399999999</v>
      </c>
      <c r="O4238">
        <v>0</v>
      </c>
      <c r="P4238">
        <v>8</v>
      </c>
      <c r="Q4238">
        <v>32</v>
      </c>
      <c r="R4238">
        <v>74</v>
      </c>
      <c r="S4238">
        <v>10</v>
      </c>
      <c r="T4238">
        <v>20</v>
      </c>
      <c r="U4238">
        <v>2</v>
      </c>
      <c r="V4238">
        <v>0</v>
      </c>
      <c r="W4238">
        <v>0</v>
      </c>
      <c r="X4238">
        <v>0.29988132405770007</v>
      </c>
      <c r="Y4238">
        <v>9.1121593703376966</v>
      </c>
      <c r="Z4238">
        <v>16.251149998844397</v>
      </c>
      <c r="AA4238">
        <v>11.848934127457877</v>
      </c>
      <c r="AB4238">
        <v>3.26412271692275</v>
      </c>
      <c r="AC4238">
        <v>13.7967055018745</v>
      </c>
      <c r="AD4238">
        <v>0</v>
      </c>
      <c r="AE4238">
        <v>54.572953039494919</v>
      </c>
    </row>
    <row r="4239" spans="1:31" x14ac:dyDescent="0.3">
      <c r="A4239">
        <v>2718872</v>
      </c>
      <c r="B4239">
        <v>1</v>
      </c>
      <c r="C4239" t="s">
        <v>80</v>
      </c>
      <c r="D4239" t="s">
        <v>97</v>
      </c>
      <c r="E4239" t="s">
        <v>150</v>
      </c>
      <c r="F4239" t="s">
        <v>2955</v>
      </c>
      <c r="G4239" t="s">
        <v>152</v>
      </c>
      <c r="H4239" t="s">
        <v>153</v>
      </c>
      <c r="I4239" t="s">
        <v>136</v>
      </c>
      <c r="J4239" t="s">
        <v>137</v>
      </c>
      <c r="K4239" t="s">
        <v>138</v>
      </c>
      <c r="L4239" t="s">
        <v>11998</v>
      </c>
      <c r="M4239" t="s">
        <v>11999</v>
      </c>
      <c r="N4239">
        <v>0.74972222200000005</v>
      </c>
      <c r="O4239">
        <v>21</v>
      </c>
      <c r="P4239">
        <v>132</v>
      </c>
      <c r="Q4239">
        <v>4</v>
      </c>
      <c r="R4239">
        <v>37</v>
      </c>
      <c r="S4239">
        <v>4</v>
      </c>
      <c r="T4239">
        <v>21</v>
      </c>
      <c r="U4239">
        <v>0</v>
      </c>
      <c r="V4239">
        <v>0</v>
      </c>
      <c r="W4239">
        <v>61.725948207612383</v>
      </c>
      <c r="X4239">
        <v>115.07602102759641</v>
      </c>
      <c r="Y4239">
        <v>2.1971128679379599</v>
      </c>
      <c r="Z4239">
        <v>12.21724883097195</v>
      </c>
      <c r="AA4239">
        <v>13.36971842060457</v>
      </c>
      <c r="AB4239">
        <v>10.973404247418891</v>
      </c>
      <c r="AC4239">
        <v>0</v>
      </c>
      <c r="AD4239">
        <v>0</v>
      </c>
      <c r="AE4239">
        <v>215.55945360214218</v>
      </c>
    </row>
    <row r="4240" spans="1:31" x14ac:dyDescent="0.3">
      <c r="A4240">
        <v>2719201</v>
      </c>
      <c r="B4240">
        <v>1</v>
      </c>
      <c r="C4240" t="s">
        <v>80</v>
      </c>
      <c r="D4240" t="s">
        <v>97</v>
      </c>
      <c r="E4240" t="s">
        <v>213</v>
      </c>
      <c r="F4240" t="s">
        <v>12000</v>
      </c>
      <c r="G4240" t="s">
        <v>152</v>
      </c>
      <c r="H4240" t="s">
        <v>153</v>
      </c>
      <c r="I4240" t="s">
        <v>136</v>
      </c>
      <c r="J4240" t="s">
        <v>137</v>
      </c>
      <c r="K4240" t="s">
        <v>138</v>
      </c>
      <c r="L4240" t="s">
        <v>12001</v>
      </c>
      <c r="M4240" t="s">
        <v>12002</v>
      </c>
      <c r="N4240">
        <v>0.37027777699999997</v>
      </c>
      <c r="O4240">
        <v>4</v>
      </c>
      <c r="P4240">
        <v>389</v>
      </c>
      <c r="Q4240">
        <v>6</v>
      </c>
      <c r="R4240">
        <v>66</v>
      </c>
      <c r="S4240">
        <v>10</v>
      </c>
      <c r="T4240">
        <v>46</v>
      </c>
      <c r="U4240">
        <v>1</v>
      </c>
      <c r="V4240">
        <v>0</v>
      </c>
      <c r="W4240">
        <v>85.494516049082605</v>
      </c>
      <c r="X4240">
        <v>51.713647865128522</v>
      </c>
      <c r="Y4240">
        <v>162.65460340084721</v>
      </c>
      <c r="Z4240">
        <v>0.44600411260377448</v>
      </c>
      <c r="AA4240">
        <v>12.391838408591404</v>
      </c>
      <c r="AB4240">
        <v>10.667886369033173</v>
      </c>
      <c r="AC4240">
        <v>86.144930304303003</v>
      </c>
      <c r="AD4240">
        <v>0</v>
      </c>
      <c r="AE4240">
        <v>409.51342650958969</v>
      </c>
    </row>
    <row r="4241" spans="1:31" x14ac:dyDescent="0.3">
      <c r="A4241">
        <v>2719158</v>
      </c>
      <c r="B4241">
        <v>1</v>
      </c>
      <c r="C4241" t="s">
        <v>80</v>
      </c>
      <c r="D4241" t="s">
        <v>107</v>
      </c>
      <c r="E4241" t="s">
        <v>145</v>
      </c>
      <c r="F4241" t="s">
        <v>12003</v>
      </c>
      <c r="G4241" t="s">
        <v>147</v>
      </c>
      <c r="H4241" t="s">
        <v>135</v>
      </c>
      <c r="I4241" t="s">
        <v>136</v>
      </c>
      <c r="J4241" t="s">
        <v>137</v>
      </c>
      <c r="K4241" t="s">
        <v>138</v>
      </c>
      <c r="L4241" t="s">
        <v>12004</v>
      </c>
      <c r="M4241" t="s">
        <v>12005</v>
      </c>
      <c r="N4241">
        <v>2.0299999999999998</v>
      </c>
      <c r="O4241">
        <v>0</v>
      </c>
      <c r="P4241">
        <v>4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2.6669740643773903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2.6669740643773903</v>
      </c>
    </row>
    <row r="4242" spans="1:31" x14ac:dyDescent="0.3">
      <c r="A4242">
        <v>2718629</v>
      </c>
      <c r="B4242">
        <v>1</v>
      </c>
      <c r="C4242" t="s">
        <v>80</v>
      </c>
      <c r="D4242" t="s">
        <v>107</v>
      </c>
      <c r="E4242" t="s">
        <v>150</v>
      </c>
      <c r="F4242" t="s">
        <v>1730</v>
      </c>
      <c r="G4242" t="s">
        <v>152</v>
      </c>
      <c r="H4242" t="s">
        <v>153</v>
      </c>
      <c r="I4242" t="s">
        <v>136</v>
      </c>
      <c r="J4242" t="s">
        <v>137</v>
      </c>
      <c r="K4242" t="s">
        <v>138</v>
      </c>
      <c r="L4242" t="s">
        <v>12006</v>
      </c>
      <c r="M4242" t="s">
        <v>12007</v>
      </c>
      <c r="N4242">
        <v>0.55472222199999999</v>
      </c>
      <c r="O4242">
        <v>0</v>
      </c>
      <c r="P4242">
        <v>342</v>
      </c>
      <c r="Q4242">
        <v>9</v>
      </c>
      <c r="R4242">
        <v>5</v>
      </c>
      <c r="S4242">
        <v>3</v>
      </c>
      <c r="T4242">
        <v>87</v>
      </c>
      <c r="U4242">
        <v>1</v>
      </c>
      <c r="V4242">
        <v>0</v>
      </c>
      <c r="W4242">
        <v>0</v>
      </c>
      <c r="X4242">
        <v>27.799613334100606</v>
      </c>
      <c r="Y4242">
        <v>4.2572484698903992</v>
      </c>
      <c r="Z4242">
        <v>0.75959541155612165</v>
      </c>
      <c r="AA4242">
        <v>14.520442903774887</v>
      </c>
      <c r="AB4242">
        <v>32.827422817674304</v>
      </c>
      <c r="AC4242">
        <v>62.009847226218113</v>
      </c>
      <c r="AD4242">
        <v>0</v>
      </c>
      <c r="AE4242">
        <v>142.17417016321443</v>
      </c>
    </row>
    <row r="4243" spans="1:31" x14ac:dyDescent="0.3">
      <c r="A4243">
        <v>2718583</v>
      </c>
      <c r="B4243">
        <v>1</v>
      </c>
      <c r="C4243" t="s">
        <v>80</v>
      </c>
      <c r="D4243" t="s">
        <v>107</v>
      </c>
      <c r="E4243" t="s">
        <v>161</v>
      </c>
      <c r="F4243" t="s">
        <v>12008</v>
      </c>
      <c r="G4243" t="s">
        <v>170</v>
      </c>
      <c r="H4243" t="s">
        <v>135</v>
      </c>
      <c r="I4243" t="s">
        <v>136</v>
      </c>
      <c r="J4243" t="s">
        <v>137</v>
      </c>
      <c r="K4243" t="s">
        <v>138</v>
      </c>
      <c r="L4243" t="s">
        <v>12009</v>
      </c>
      <c r="M4243" t="s">
        <v>12010</v>
      </c>
      <c r="N4243">
        <v>1.5680555549999999</v>
      </c>
      <c r="O4243">
        <v>0</v>
      </c>
      <c r="P4243">
        <v>22</v>
      </c>
      <c r="Q4243">
        <v>0</v>
      </c>
      <c r="R4243">
        <v>0</v>
      </c>
      <c r="S4243">
        <v>0</v>
      </c>
      <c r="T4243">
        <v>2</v>
      </c>
      <c r="U4243">
        <v>0</v>
      </c>
      <c r="V4243">
        <v>0</v>
      </c>
      <c r="W4243">
        <v>0</v>
      </c>
      <c r="X4243">
        <v>4.5008804500843844</v>
      </c>
      <c r="Y4243">
        <v>0</v>
      </c>
      <c r="Z4243">
        <v>0</v>
      </c>
      <c r="AA4243">
        <v>0</v>
      </c>
      <c r="AB4243">
        <v>1.2390518794983334</v>
      </c>
      <c r="AC4243">
        <v>0</v>
      </c>
      <c r="AD4243">
        <v>0</v>
      </c>
      <c r="AE4243">
        <v>5.739932329582718</v>
      </c>
    </row>
    <row r="4244" spans="1:31" x14ac:dyDescent="0.3">
      <c r="A4244">
        <v>2718915</v>
      </c>
      <c r="B4244">
        <v>1</v>
      </c>
      <c r="C4244" t="s">
        <v>80</v>
      </c>
      <c r="D4244" t="s">
        <v>83</v>
      </c>
      <c r="E4244" t="s">
        <v>213</v>
      </c>
      <c r="F4244" t="s">
        <v>7773</v>
      </c>
      <c r="G4244" t="s">
        <v>152</v>
      </c>
      <c r="H4244" t="s">
        <v>153</v>
      </c>
      <c r="I4244" t="s">
        <v>136</v>
      </c>
      <c r="J4244" t="s">
        <v>137</v>
      </c>
      <c r="K4244" t="s">
        <v>138</v>
      </c>
      <c r="L4244" t="s">
        <v>12011</v>
      </c>
      <c r="M4244" t="s">
        <v>12012</v>
      </c>
      <c r="N4244">
        <v>0.171666666</v>
      </c>
      <c r="O4244">
        <v>12</v>
      </c>
      <c r="P4244">
        <v>810</v>
      </c>
      <c r="Q4244">
        <v>14</v>
      </c>
      <c r="R4244">
        <v>53</v>
      </c>
      <c r="S4244">
        <v>33</v>
      </c>
      <c r="T4244">
        <v>69</v>
      </c>
      <c r="U4244">
        <v>1</v>
      </c>
      <c r="V4244">
        <v>0</v>
      </c>
      <c r="W4244">
        <v>1.7185613855797599</v>
      </c>
      <c r="X4244">
        <v>32.494171014389849</v>
      </c>
      <c r="Y4244">
        <v>1.7053570344535101</v>
      </c>
      <c r="Z4244">
        <v>2.4695855868704899</v>
      </c>
      <c r="AA4244">
        <v>25.314078937914346</v>
      </c>
      <c r="AB4244">
        <v>8.1482525932005245</v>
      </c>
      <c r="AC4244">
        <v>4.5999550479976499</v>
      </c>
      <c r="AD4244">
        <v>0</v>
      </c>
      <c r="AE4244">
        <v>76.449961600406127</v>
      </c>
    </row>
    <row r="4245" spans="1:31" x14ac:dyDescent="0.3">
      <c r="A4245">
        <v>2718769</v>
      </c>
      <c r="B4245">
        <v>1</v>
      </c>
      <c r="C4245" t="s">
        <v>80</v>
      </c>
      <c r="D4245" t="s">
        <v>106</v>
      </c>
      <c r="E4245" t="s">
        <v>150</v>
      </c>
      <c r="F4245" t="s">
        <v>12013</v>
      </c>
      <c r="G4245" t="s">
        <v>152</v>
      </c>
      <c r="H4245" t="s">
        <v>153</v>
      </c>
      <c r="I4245" t="s">
        <v>136</v>
      </c>
      <c r="J4245" t="s">
        <v>137</v>
      </c>
      <c r="K4245" t="s">
        <v>138</v>
      </c>
      <c r="L4245" t="s">
        <v>12014</v>
      </c>
      <c r="M4245" t="s">
        <v>12015</v>
      </c>
      <c r="N4245">
        <v>0.86027777699999997</v>
      </c>
      <c r="O4245">
        <v>4</v>
      </c>
      <c r="P4245">
        <v>7323</v>
      </c>
      <c r="Q4245">
        <v>98</v>
      </c>
      <c r="R4245">
        <v>633</v>
      </c>
      <c r="S4245">
        <v>53</v>
      </c>
      <c r="T4245">
        <v>1175</v>
      </c>
      <c r="U4245">
        <v>11</v>
      </c>
      <c r="V4245">
        <v>6</v>
      </c>
      <c r="W4245">
        <v>0.71641612986285008</v>
      </c>
      <c r="X4245">
        <v>968.28733351333733</v>
      </c>
      <c r="Y4245">
        <v>155.26897637858531</v>
      </c>
      <c r="Z4245">
        <v>221.87709935541466</v>
      </c>
      <c r="AA4245">
        <v>246.00030385776594</v>
      </c>
      <c r="AB4245">
        <v>807.57266913102137</v>
      </c>
      <c r="AC4245">
        <v>1727.8558464203124</v>
      </c>
      <c r="AD4245">
        <v>184.10444352973204</v>
      </c>
      <c r="AE4245">
        <v>4311.683088316031</v>
      </c>
    </row>
    <row r="4246" spans="1:31" x14ac:dyDescent="0.3">
      <c r="A4246">
        <v>2719124</v>
      </c>
      <c r="B4246">
        <v>1</v>
      </c>
      <c r="C4246" t="s">
        <v>80</v>
      </c>
      <c r="D4246" t="s">
        <v>82</v>
      </c>
      <c r="E4246" t="s">
        <v>145</v>
      </c>
      <c r="F4246" t="s">
        <v>12016</v>
      </c>
      <c r="G4246" t="s">
        <v>230</v>
      </c>
      <c r="H4246" t="s">
        <v>135</v>
      </c>
      <c r="I4246" t="s">
        <v>136</v>
      </c>
      <c r="J4246" t="s">
        <v>137</v>
      </c>
      <c r="K4246" t="s">
        <v>138</v>
      </c>
      <c r="L4246" t="s">
        <v>12017</v>
      </c>
      <c r="M4246" t="s">
        <v>12018</v>
      </c>
      <c r="N4246">
        <v>2.0136111109999999</v>
      </c>
      <c r="O4246">
        <v>0</v>
      </c>
      <c r="P4246">
        <v>4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1.8054587814867693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1.8054587814867693</v>
      </c>
    </row>
    <row r="4247" spans="1:31" x14ac:dyDescent="0.3">
      <c r="A4247">
        <v>2719439</v>
      </c>
      <c r="B4247">
        <v>1</v>
      </c>
      <c r="C4247" t="s">
        <v>80</v>
      </c>
      <c r="D4247" t="s">
        <v>103</v>
      </c>
      <c r="E4247" t="s">
        <v>161</v>
      </c>
      <c r="F4247" t="s">
        <v>12019</v>
      </c>
      <c r="G4247" t="s">
        <v>170</v>
      </c>
      <c r="H4247" t="s">
        <v>135</v>
      </c>
      <c r="I4247" t="s">
        <v>136</v>
      </c>
      <c r="J4247" t="s">
        <v>137</v>
      </c>
      <c r="K4247" t="s">
        <v>138</v>
      </c>
      <c r="L4247" t="s">
        <v>12020</v>
      </c>
      <c r="M4247" t="s">
        <v>12021</v>
      </c>
      <c r="N4247">
        <v>8.3000000000000007</v>
      </c>
      <c r="O4247">
        <v>0</v>
      </c>
      <c r="P4247">
        <v>18</v>
      </c>
      <c r="Q4247">
        <v>0</v>
      </c>
      <c r="R4247">
        <v>3</v>
      </c>
      <c r="S4247">
        <v>0</v>
      </c>
      <c r="T4247">
        <v>11</v>
      </c>
      <c r="U4247">
        <v>0</v>
      </c>
      <c r="V4247">
        <v>0</v>
      </c>
      <c r="W4247">
        <v>0</v>
      </c>
      <c r="X4247">
        <v>40.134082092599087</v>
      </c>
      <c r="Y4247">
        <v>0</v>
      </c>
      <c r="Z4247">
        <v>0</v>
      </c>
      <c r="AA4247">
        <v>0</v>
      </c>
      <c r="AB4247">
        <v>12.159034113021345</v>
      </c>
      <c r="AC4247">
        <v>0</v>
      </c>
      <c r="AD4247">
        <v>0</v>
      </c>
      <c r="AE4247">
        <v>52.293116205620436</v>
      </c>
    </row>
    <row r="4248" spans="1:31" x14ac:dyDescent="0.3">
      <c r="A4248">
        <v>2719056</v>
      </c>
      <c r="B4248">
        <v>2</v>
      </c>
      <c r="C4248" t="s">
        <v>80</v>
      </c>
      <c r="D4248" t="s">
        <v>103</v>
      </c>
      <c r="E4248" t="s">
        <v>213</v>
      </c>
      <c r="F4248" t="s">
        <v>12022</v>
      </c>
      <c r="G4248" t="s">
        <v>263</v>
      </c>
      <c r="H4248" t="s">
        <v>153</v>
      </c>
      <c r="I4248" t="s">
        <v>136</v>
      </c>
      <c r="J4248" t="s">
        <v>137</v>
      </c>
      <c r="K4248" t="s">
        <v>138</v>
      </c>
      <c r="L4248" t="s">
        <v>12023</v>
      </c>
      <c r="M4248" t="s">
        <v>12024</v>
      </c>
      <c r="N4248">
        <v>0.70027777700000005</v>
      </c>
      <c r="O4248">
        <v>24</v>
      </c>
      <c r="P4248">
        <v>2712</v>
      </c>
      <c r="Q4248">
        <v>34</v>
      </c>
      <c r="R4248">
        <v>214</v>
      </c>
      <c r="S4248">
        <v>66</v>
      </c>
      <c r="T4248">
        <v>814</v>
      </c>
      <c r="U4248">
        <v>5</v>
      </c>
      <c r="V4248">
        <v>1</v>
      </c>
      <c r="W4248">
        <v>9.0843154383719682</v>
      </c>
      <c r="X4248">
        <v>280.75866403617624</v>
      </c>
      <c r="Y4248">
        <v>85.358880090338971</v>
      </c>
      <c r="Z4248">
        <v>34.596423734644723</v>
      </c>
      <c r="AA4248">
        <v>276.95635926528382</v>
      </c>
      <c r="AB4248">
        <v>245.38288910872922</v>
      </c>
      <c r="AC4248">
        <v>345.84869483456566</v>
      </c>
      <c r="AD4248">
        <v>30.786312198769934</v>
      </c>
      <c r="AE4248">
        <v>1308.7725387068806</v>
      </c>
    </row>
    <row r="4249" spans="1:31" x14ac:dyDescent="0.3">
      <c r="A4249">
        <v>2718838</v>
      </c>
      <c r="B4249">
        <v>1</v>
      </c>
      <c r="C4249" t="s">
        <v>80</v>
      </c>
      <c r="D4249" t="s">
        <v>96</v>
      </c>
      <c r="E4249" t="s">
        <v>150</v>
      </c>
      <c r="F4249" t="s">
        <v>12025</v>
      </c>
      <c r="G4249" t="s">
        <v>152</v>
      </c>
      <c r="H4249" t="s">
        <v>153</v>
      </c>
      <c r="I4249" t="s">
        <v>136</v>
      </c>
      <c r="J4249" t="s">
        <v>137</v>
      </c>
      <c r="K4249" t="s">
        <v>138</v>
      </c>
      <c r="L4249" t="s">
        <v>12026</v>
      </c>
      <c r="M4249" t="s">
        <v>12027</v>
      </c>
      <c r="N4249">
        <v>1.3302777770000001</v>
      </c>
      <c r="O4249">
        <v>0</v>
      </c>
      <c r="P4249">
        <v>90</v>
      </c>
      <c r="Q4249">
        <v>0</v>
      </c>
      <c r="R4249">
        <v>3</v>
      </c>
      <c r="S4249">
        <v>1</v>
      </c>
      <c r="T4249">
        <v>8</v>
      </c>
      <c r="U4249">
        <v>0</v>
      </c>
      <c r="V4249">
        <v>0</v>
      </c>
      <c r="W4249">
        <v>0</v>
      </c>
      <c r="X4249">
        <v>9.1303979519225749</v>
      </c>
      <c r="Y4249">
        <v>0</v>
      </c>
      <c r="Z4249">
        <v>1.3296124830580336</v>
      </c>
      <c r="AA4249">
        <v>22.853247413851776</v>
      </c>
      <c r="AB4249">
        <v>0.16829542541908082</v>
      </c>
      <c r="AC4249">
        <v>0</v>
      </c>
      <c r="AD4249">
        <v>0</v>
      </c>
      <c r="AE4249">
        <v>33.481553274251468</v>
      </c>
    </row>
    <row r="4250" spans="1:31" x14ac:dyDescent="0.3">
      <c r="A4250">
        <v>2718984</v>
      </c>
      <c r="B4250">
        <v>1</v>
      </c>
      <c r="C4250" t="s">
        <v>81</v>
      </c>
      <c r="D4250" t="s">
        <v>119</v>
      </c>
      <c r="E4250" t="s">
        <v>213</v>
      </c>
      <c r="F4250" t="s">
        <v>12028</v>
      </c>
      <c r="G4250" t="s">
        <v>152</v>
      </c>
      <c r="H4250" t="s">
        <v>153</v>
      </c>
      <c r="I4250" t="s">
        <v>136</v>
      </c>
      <c r="J4250" t="s">
        <v>137</v>
      </c>
      <c r="K4250" t="s">
        <v>138</v>
      </c>
      <c r="L4250" t="s">
        <v>12029</v>
      </c>
      <c r="M4250" t="s">
        <v>12030</v>
      </c>
      <c r="N4250">
        <v>0.79611111099999998</v>
      </c>
      <c r="O4250">
        <v>4</v>
      </c>
      <c r="P4250">
        <v>1684</v>
      </c>
      <c r="Q4250">
        <v>128</v>
      </c>
      <c r="R4250">
        <v>408</v>
      </c>
      <c r="S4250">
        <v>6</v>
      </c>
      <c r="T4250">
        <v>79</v>
      </c>
      <c r="U4250">
        <v>0</v>
      </c>
      <c r="V4250">
        <v>0</v>
      </c>
      <c r="W4250">
        <v>0.55822450558000003</v>
      </c>
      <c r="X4250">
        <v>156.6357399135741</v>
      </c>
      <c r="Y4250">
        <v>166.43229983239655</v>
      </c>
      <c r="Z4250">
        <v>134.40259682564675</v>
      </c>
      <c r="AA4250">
        <v>17.490011069212301</v>
      </c>
      <c r="AB4250">
        <v>27.364019112881664</v>
      </c>
      <c r="AC4250">
        <v>0</v>
      </c>
      <c r="AD4250">
        <v>0</v>
      </c>
      <c r="AE4250">
        <v>502.88289125929134</v>
      </c>
    </row>
    <row r="4251" spans="1:31" x14ac:dyDescent="0.3">
      <c r="A4251">
        <v>2719230</v>
      </c>
      <c r="B4251">
        <v>1</v>
      </c>
      <c r="C4251" t="s">
        <v>80</v>
      </c>
      <c r="D4251" t="s">
        <v>110</v>
      </c>
      <c r="E4251" t="s">
        <v>145</v>
      </c>
      <c r="F4251" t="s">
        <v>12031</v>
      </c>
      <c r="G4251" t="s">
        <v>230</v>
      </c>
      <c r="H4251" t="s">
        <v>135</v>
      </c>
      <c r="I4251" t="s">
        <v>136</v>
      </c>
      <c r="J4251" t="s">
        <v>137</v>
      </c>
      <c r="K4251" t="s">
        <v>138</v>
      </c>
      <c r="L4251" t="s">
        <v>12032</v>
      </c>
      <c r="M4251" t="s">
        <v>12033</v>
      </c>
      <c r="N4251">
        <v>3.298888888</v>
      </c>
      <c r="O4251">
        <v>0</v>
      </c>
      <c r="P4251">
        <v>1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0.79421310673023671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0.79421310673023671</v>
      </c>
    </row>
    <row r="4252" spans="1:31" x14ac:dyDescent="0.3">
      <c r="A4252">
        <v>2719210</v>
      </c>
      <c r="B4252">
        <v>1</v>
      </c>
      <c r="C4252" t="s">
        <v>81</v>
      </c>
      <c r="D4252" t="s">
        <v>128</v>
      </c>
      <c r="E4252" t="s">
        <v>156</v>
      </c>
      <c r="F4252" t="s">
        <v>12034</v>
      </c>
      <c r="G4252" t="s">
        <v>348</v>
      </c>
      <c r="H4252" t="s">
        <v>153</v>
      </c>
      <c r="I4252" t="s">
        <v>136</v>
      </c>
      <c r="J4252" t="s">
        <v>137</v>
      </c>
      <c r="K4252" t="s">
        <v>138</v>
      </c>
      <c r="L4252" t="s">
        <v>12035</v>
      </c>
      <c r="M4252" t="s">
        <v>12036</v>
      </c>
      <c r="N4252">
        <v>7.0338888879999999</v>
      </c>
      <c r="O4252">
        <v>0</v>
      </c>
      <c r="P4252">
        <v>0</v>
      </c>
      <c r="Q4252">
        <v>1</v>
      </c>
      <c r="R4252">
        <v>0</v>
      </c>
      <c r="S4252">
        <v>1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2.7369568087639999</v>
      </c>
      <c r="Z4252">
        <v>0</v>
      </c>
      <c r="AA4252">
        <v>42.982079579576393</v>
      </c>
      <c r="AB4252">
        <v>0</v>
      </c>
      <c r="AC4252">
        <v>0</v>
      </c>
      <c r="AD4252">
        <v>0</v>
      </c>
      <c r="AE4252">
        <v>45.719036388340392</v>
      </c>
    </row>
    <row r="4253" spans="1:31" x14ac:dyDescent="0.3">
      <c r="A4253">
        <v>2718832</v>
      </c>
      <c r="B4253">
        <v>1</v>
      </c>
      <c r="C4253" t="s">
        <v>81</v>
      </c>
      <c r="D4253" t="s">
        <v>123</v>
      </c>
      <c r="E4253" t="s">
        <v>156</v>
      </c>
      <c r="F4253" t="s">
        <v>12037</v>
      </c>
      <c r="G4253" t="s">
        <v>152</v>
      </c>
      <c r="H4253" t="s">
        <v>153</v>
      </c>
      <c r="I4253" t="s">
        <v>136</v>
      </c>
      <c r="J4253" t="s">
        <v>137</v>
      </c>
      <c r="K4253" t="s">
        <v>138</v>
      </c>
      <c r="L4253" t="s">
        <v>12038</v>
      </c>
      <c r="M4253" t="s">
        <v>12039</v>
      </c>
      <c r="N4253">
        <v>2.3480555550000002</v>
      </c>
      <c r="O4253">
        <v>10</v>
      </c>
      <c r="P4253">
        <v>8</v>
      </c>
      <c r="Q4253">
        <v>165</v>
      </c>
      <c r="R4253">
        <v>161</v>
      </c>
      <c r="S4253">
        <v>26</v>
      </c>
      <c r="T4253">
        <v>13</v>
      </c>
      <c r="U4253">
        <v>0</v>
      </c>
      <c r="V4253">
        <v>0</v>
      </c>
      <c r="W4253">
        <v>2.7081274590671338</v>
      </c>
      <c r="X4253">
        <v>2.1487493978823897</v>
      </c>
      <c r="Y4253">
        <v>62.626978913726695</v>
      </c>
      <c r="Z4253">
        <v>45.441821090110828</v>
      </c>
      <c r="AA4253">
        <v>0.7407238376950076</v>
      </c>
      <c r="AB4253">
        <v>3.6720528341866667</v>
      </c>
      <c r="AC4253">
        <v>0</v>
      </c>
      <c r="AD4253">
        <v>0</v>
      </c>
      <c r="AE4253">
        <v>117.33845353266872</v>
      </c>
    </row>
    <row r="4254" spans="1:31" x14ac:dyDescent="0.3">
      <c r="A4254">
        <v>2718855</v>
      </c>
      <c r="B4254">
        <v>1</v>
      </c>
      <c r="C4254" t="s">
        <v>80</v>
      </c>
      <c r="D4254" t="s">
        <v>107</v>
      </c>
      <c r="E4254" t="s">
        <v>145</v>
      </c>
      <c r="F4254" t="s">
        <v>12040</v>
      </c>
      <c r="G4254" t="s">
        <v>181</v>
      </c>
      <c r="H4254" t="s">
        <v>135</v>
      </c>
      <c r="I4254" t="s">
        <v>136</v>
      </c>
      <c r="J4254" t="s">
        <v>137</v>
      </c>
      <c r="K4254" t="s">
        <v>138</v>
      </c>
      <c r="L4254" t="s">
        <v>12041</v>
      </c>
      <c r="M4254" t="s">
        <v>12042</v>
      </c>
      <c r="N4254">
        <v>1.3274999999999999</v>
      </c>
      <c r="O4254">
        <v>0</v>
      </c>
      <c r="P4254">
        <v>1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0.24522748367595004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0.24522748367595004</v>
      </c>
    </row>
    <row r="4255" spans="1:31" x14ac:dyDescent="0.3">
      <c r="A4255">
        <v>2718898</v>
      </c>
      <c r="B4255">
        <v>1</v>
      </c>
      <c r="C4255" t="s">
        <v>81</v>
      </c>
      <c r="D4255" t="s">
        <v>118</v>
      </c>
      <c r="E4255" t="s">
        <v>156</v>
      </c>
      <c r="F4255" t="s">
        <v>861</v>
      </c>
      <c r="G4255" t="s">
        <v>185</v>
      </c>
      <c r="H4255" t="s">
        <v>153</v>
      </c>
      <c r="I4255" t="s">
        <v>136</v>
      </c>
      <c r="J4255" t="s">
        <v>137</v>
      </c>
      <c r="K4255" t="s">
        <v>138</v>
      </c>
      <c r="L4255" t="s">
        <v>12043</v>
      </c>
      <c r="M4255" t="s">
        <v>12044</v>
      </c>
      <c r="N4255">
        <v>6.1341666659999996</v>
      </c>
      <c r="O4255">
        <v>0</v>
      </c>
      <c r="P4255">
        <v>66</v>
      </c>
      <c r="Q4255">
        <v>0</v>
      </c>
      <c r="R4255">
        <v>4</v>
      </c>
      <c r="S4255">
        <v>0</v>
      </c>
      <c r="T4255">
        <v>10</v>
      </c>
      <c r="U4255">
        <v>0</v>
      </c>
      <c r="V4255">
        <v>0</v>
      </c>
      <c r="W4255">
        <v>0</v>
      </c>
      <c r="X4255">
        <v>64.804234879690895</v>
      </c>
      <c r="Y4255">
        <v>0</v>
      </c>
      <c r="Z4255">
        <v>0.59876463539608515</v>
      </c>
      <c r="AA4255">
        <v>0</v>
      </c>
      <c r="AB4255">
        <v>25.133341672431637</v>
      </c>
      <c r="AC4255">
        <v>0</v>
      </c>
      <c r="AD4255">
        <v>0</v>
      </c>
      <c r="AE4255">
        <v>90.536341187518616</v>
      </c>
    </row>
    <row r="4256" spans="1:31" x14ac:dyDescent="0.3">
      <c r="A4256">
        <v>2719061</v>
      </c>
      <c r="B4256">
        <v>1</v>
      </c>
      <c r="C4256" t="s">
        <v>81</v>
      </c>
      <c r="D4256" t="s">
        <v>121</v>
      </c>
      <c r="E4256" t="s">
        <v>213</v>
      </c>
      <c r="F4256" t="s">
        <v>12045</v>
      </c>
      <c r="G4256" t="s">
        <v>152</v>
      </c>
      <c r="H4256" t="s">
        <v>153</v>
      </c>
      <c r="I4256" t="s">
        <v>136</v>
      </c>
      <c r="J4256" t="s">
        <v>137</v>
      </c>
      <c r="K4256" t="s">
        <v>138</v>
      </c>
      <c r="L4256" t="s">
        <v>12046</v>
      </c>
      <c r="M4256" t="s">
        <v>12047</v>
      </c>
      <c r="N4256">
        <v>1.0363888880000001</v>
      </c>
      <c r="O4256">
        <v>3</v>
      </c>
      <c r="P4256">
        <v>503</v>
      </c>
      <c r="Q4256">
        <v>7</v>
      </c>
      <c r="R4256">
        <v>12</v>
      </c>
      <c r="S4256">
        <v>2</v>
      </c>
      <c r="T4256">
        <v>28</v>
      </c>
      <c r="U4256">
        <v>0</v>
      </c>
      <c r="V4256">
        <v>0</v>
      </c>
      <c r="W4256">
        <v>0.54730516701249998</v>
      </c>
      <c r="X4256">
        <v>53.982110065991876</v>
      </c>
      <c r="Y4256">
        <v>13.819776407370266</v>
      </c>
      <c r="Z4256">
        <v>0.12418308694968752</v>
      </c>
      <c r="AA4256">
        <v>1.4795975038641667</v>
      </c>
      <c r="AB4256">
        <v>9.6232790919420133</v>
      </c>
      <c r="AC4256">
        <v>0</v>
      </c>
      <c r="AD4256">
        <v>0</v>
      </c>
      <c r="AE4256">
        <v>79.576251323130506</v>
      </c>
    </row>
    <row r="4257" spans="1:31" x14ac:dyDescent="0.3">
      <c r="A4257">
        <v>2719310</v>
      </c>
      <c r="B4257">
        <v>1</v>
      </c>
      <c r="C4257" t="s">
        <v>81</v>
      </c>
      <c r="D4257" t="s">
        <v>118</v>
      </c>
      <c r="E4257" t="s">
        <v>161</v>
      </c>
      <c r="F4257" t="s">
        <v>8590</v>
      </c>
      <c r="G4257" t="s">
        <v>163</v>
      </c>
      <c r="H4257" t="s">
        <v>135</v>
      </c>
      <c r="I4257" t="s">
        <v>136</v>
      </c>
      <c r="J4257" t="s">
        <v>137</v>
      </c>
      <c r="K4257" t="s">
        <v>138</v>
      </c>
      <c r="L4257" t="s">
        <v>12048</v>
      </c>
      <c r="M4257" t="s">
        <v>12049</v>
      </c>
      <c r="N4257">
        <v>0.56805555500000005</v>
      </c>
      <c r="O4257">
        <v>0</v>
      </c>
      <c r="P4257">
        <v>78</v>
      </c>
      <c r="Q4257">
        <v>0</v>
      </c>
      <c r="R4257">
        <v>0</v>
      </c>
      <c r="S4257">
        <v>0</v>
      </c>
      <c r="T4257">
        <v>9</v>
      </c>
      <c r="U4257">
        <v>0</v>
      </c>
      <c r="V4257">
        <v>1</v>
      </c>
      <c r="W4257">
        <v>0</v>
      </c>
      <c r="X4257">
        <v>11.901461984200521</v>
      </c>
      <c r="Y4257">
        <v>0</v>
      </c>
      <c r="Z4257">
        <v>0</v>
      </c>
      <c r="AA4257">
        <v>0</v>
      </c>
      <c r="AB4257">
        <v>2.2051120946259997</v>
      </c>
      <c r="AC4257">
        <v>0</v>
      </c>
      <c r="AD4257">
        <v>0.90550116785470836</v>
      </c>
      <c r="AE4257">
        <v>15.01207524668123</v>
      </c>
    </row>
    <row r="4258" spans="1:31" x14ac:dyDescent="0.3">
      <c r="A4258">
        <v>2719253</v>
      </c>
      <c r="B4258">
        <v>1</v>
      </c>
      <c r="C4258" t="s">
        <v>81</v>
      </c>
      <c r="D4258" t="s">
        <v>119</v>
      </c>
      <c r="E4258" t="s">
        <v>200</v>
      </c>
      <c r="F4258" t="s">
        <v>12050</v>
      </c>
      <c r="G4258" t="s">
        <v>170</v>
      </c>
      <c r="H4258" t="s">
        <v>135</v>
      </c>
      <c r="I4258" t="s">
        <v>136</v>
      </c>
      <c r="J4258" t="s">
        <v>137</v>
      </c>
      <c r="K4258" t="s">
        <v>138</v>
      </c>
      <c r="L4258" t="s">
        <v>12051</v>
      </c>
      <c r="M4258" t="s">
        <v>12052</v>
      </c>
      <c r="N4258">
        <v>0.43138888800000003</v>
      </c>
      <c r="O4258">
        <v>0</v>
      </c>
      <c r="P4258">
        <v>10</v>
      </c>
      <c r="Q4258">
        <v>0</v>
      </c>
      <c r="R4258">
        <v>0</v>
      </c>
      <c r="S4258">
        <v>0</v>
      </c>
      <c r="T4258">
        <v>12</v>
      </c>
      <c r="U4258">
        <v>0</v>
      </c>
      <c r="V4258">
        <v>0</v>
      </c>
      <c r="W4258">
        <v>0</v>
      </c>
      <c r="X4258">
        <v>1.33850786470353</v>
      </c>
      <c r="Y4258">
        <v>0</v>
      </c>
      <c r="Z4258">
        <v>0</v>
      </c>
      <c r="AA4258">
        <v>0</v>
      </c>
      <c r="AB4258">
        <v>2.7259205287245902</v>
      </c>
      <c r="AC4258">
        <v>0</v>
      </c>
      <c r="AD4258">
        <v>0</v>
      </c>
      <c r="AE4258">
        <v>4.0644283934281198</v>
      </c>
    </row>
    <row r="4259" spans="1:31" x14ac:dyDescent="0.3">
      <c r="A4259">
        <v>2718795</v>
      </c>
      <c r="B4259">
        <v>1</v>
      </c>
      <c r="C4259" t="s">
        <v>80</v>
      </c>
      <c r="D4259" t="s">
        <v>92</v>
      </c>
      <c r="E4259" t="s">
        <v>145</v>
      </c>
      <c r="F4259" t="s">
        <v>12053</v>
      </c>
      <c r="G4259" t="s">
        <v>230</v>
      </c>
      <c r="H4259" t="s">
        <v>135</v>
      </c>
      <c r="I4259" t="s">
        <v>136</v>
      </c>
      <c r="J4259" t="s">
        <v>137</v>
      </c>
      <c r="K4259" t="s">
        <v>138</v>
      </c>
      <c r="L4259" t="s">
        <v>12054</v>
      </c>
      <c r="M4259" t="s">
        <v>12055</v>
      </c>
      <c r="N4259">
        <v>2.0886111110000001</v>
      </c>
      <c r="O4259">
        <v>0</v>
      </c>
      <c r="P4259">
        <v>1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0.85572427132357676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0.85572427132357676</v>
      </c>
    </row>
    <row r="4260" spans="1:31" x14ac:dyDescent="0.3">
      <c r="A4260">
        <v>2718772</v>
      </c>
      <c r="B4260">
        <v>1</v>
      </c>
      <c r="C4260" t="s">
        <v>80</v>
      </c>
      <c r="D4260" t="s">
        <v>95</v>
      </c>
      <c r="E4260" t="s">
        <v>156</v>
      </c>
      <c r="F4260" t="s">
        <v>12056</v>
      </c>
      <c r="G4260" t="s">
        <v>300</v>
      </c>
      <c r="H4260" t="s">
        <v>153</v>
      </c>
      <c r="I4260" t="s">
        <v>136</v>
      </c>
      <c r="J4260" t="s">
        <v>137</v>
      </c>
      <c r="K4260" t="s">
        <v>210</v>
      </c>
      <c r="L4260" t="s">
        <v>12057</v>
      </c>
      <c r="M4260" t="s">
        <v>12058</v>
      </c>
      <c r="N4260">
        <v>4.0291666660000001</v>
      </c>
      <c r="O4260">
        <v>0</v>
      </c>
      <c r="P4260">
        <v>0</v>
      </c>
      <c r="Q4260">
        <v>0</v>
      </c>
      <c r="R4260">
        <v>0</v>
      </c>
      <c r="S4260">
        <v>1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121.0544642896875</v>
      </c>
      <c r="AB4260">
        <v>0</v>
      </c>
      <c r="AC4260">
        <v>0</v>
      </c>
      <c r="AD4260">
        <v>0</v>
      </c>
      <c r="AE4260">
        <v>121.0544642896875</v>
      </c>
    </row>
    <row r="4261" spans="1:31" x14ac:dyDescent="0.3">
      <c r="A4261">
        <v>2719296</v>
      </c>
      <c r="B4261">
        <v>1</v>
      </c>
      <c r="C4261" t="s">
        <v>81</v>
      </c>
      <c r="D4261" t="s">
        <v>113</v>
      </c>
      <c r="E4261" t="s">
        <v>161</v>
      </c>
      <c r="F4261" t="s">
        <v>12059</v>
      </c>
      <c r="G4261" t="s">
        <v>163</v>
      </c>
      <c r="H4261" t="s">
        <v>135</v>
      </c>
      <c r="I4261" t="s">
        <v>136</v>
      </c>
      <c r="J4261" t="s">
        <v>137</v>
      </c>
      <c r="K4261" t="s">
        <v>138</v>
      </c>
      <c r="L4261" t="s">
        <v>12060</v>
      </c>
      <c r="M4261" t="s">
        <v>12061</v>
      </c>
      <c r="N4261">
        <v>0.936111111</v>
      </c>
      <c r="O4261">
        <v>0</v>
      </c>
      <c r="P4261">
        <v>147</v>
      </c>
      <c r="Q4261">
        <v>0</v>
      </c>
      <c r="R4261">
        <v>0</v>
      </c>
      <c r="S4261">
        <v>0</v>
      </c>
      <c r="T4261">
        <v>15</v>
      </c>
      <c r="U4261">
        <v>0</v>
      </c>
      <c r="V4261">
        <v>0</v>
      </c>
      <c r="W4261">
        <v>0</v>
      </c>
      <c r="X4261">
        <v>37.525887273780747</v>
      </c>
      <c r="Y4261">
        <v>0</v>
      </c>
      <c r="Z4261">
        <v>0</v>
      </c>
      <c r="AA4261">
        <v>0</v>
      </c>
      <c r="AB4261">
        <v>4.0993487724191109</v>
      </c>
      <c r="AC4261">
        <v>0</v>
      </c>
      <c r="AD4261">
        <v>0</v>
      </c>
      <c r="AE4261">
        <v>41.625236046199859</v>
      </c>
    </row>
    <row r="4262" spans="1:31" x14ac:dyDescent="0.3">
      <c r="A4262">
        <v>2718649</v>
      </c>
      <c r="B4262">
        <v>1</v>
      </c>
      <c r="C4262" t="s">
        <v>81</v>
      </c>
      <c r="D4262" t="s">
        <v>128</v>
      </c>
      <c r="E4262" t="s">
        <v>132</v>
      </c>
      <c r="F4262" t="s">
        <v>12062</v>
      </c>
      <c r="G4262" t="s">
        <v>134</v>
      </c>
      <c r="H4262" t="s">
        <v>135</v>
      </c>
      <c r="I4262" t="s">
        <v>136</v>
      </c>
      <c r="J4262" t="s">
        <v>137</v>
      </c>
      <c r="K4262" t="s">
        <v>138</v>
      </c>
      <c r="L4262" t="s">
        <v>12063</v>
      </c>
      <c r="M4262" t="s">
        <v>12064</v>
      </c>
      <c r="N4262">
        <v>3.8558333330000001</v>
      </c>
      <c r="O4262">
        <v>0</v>
      </c>
      <c r="P4262">
        <v>131</v>
      </c>
      <c r="Q4262">
        <v>0</v>
      </c>
      <c r="R4262">
        <v>8</v>
      </c>
      <c r="S4262">
        <v>0</v>
      </c>
      <c r="T4262">
        <v>15</v>
      </c>
      <c r="U4262">
        <v>0</v>
      </c>
      <c r="V4262">
        <v>0</v>
      </c>
      <c r="W4262">
        <v>0</v>
      </c>
      <c r="X4262">
        <v>90.922262042727468</v>
      </c>
      <c r="Y4262">
        <v>0</v>
      </c>
      <c r="Z4262">
        <v>9.3703692804628034</v>
      </c>
      <c r="AA4262">
        <v>0</v>
      </c>
      <c r="AB4262">
        <v>27.351449731547483</v>
      </c>
      <c r="AC4262">
        <v>0</v>
      </c>
      <c r="AD4262">
        <v>0</v>
      </c>
      <c r="AE4262">
        <v>127.64408105473777</v>
      </c>
    </row>
    <row r="4263" spans="1:31" x14ac:dyDescent="0.3">
      <c r="A4263">
        <v>2718603</v>
      </c>
      <c r="B4263">
        <v>1</v>
      </c>
      <c r="C4263" t="s">
        <v>80</v>
      </c>
      <c r="D4263" t="s">
        <v>97</v>
      </c>
      <c r="E4263" t="s">
        <v>132</v>
      </c>
      <c r="F4263" t="s">
        <v>11282</v>
      </c>
      <c r="G4263" t="s">
        <v>134</v>
      </c>
      <c r="H4263" t="s">
        <v>135</v>
      </c>
      <c r="I4263" t="s">
        <v>136</v>
      </c>
      <c r="J4263" t="s">
        <v>137</v>
      </c>
      <c r="K4263" t="s">
        <v>138</v>
      </c>
      <c r="L4263" t="s">
        <v>12065</v>
      </c>
      <c r="M4263" t="s">
        <v>12066</v>
      </c>
      <c r="N4263">
        <v>1.1086111110000001</v>
      </c>
      <c r="O4263">
        <v>0</v>
      </c>
      <c r="P4263">
        <v>65</v>
      </c>
      <c r="Q4263">
        <v>0</v>
      </c>
      <c r="R4263">
        <v>11</v>
      </c>
      <c r="S4263">
        <v>0</v>
      </c>
      <c r="T4263">
        <v>24</v>
      </c>
      <c r="U4263">
        <v>0</v>
      </c>
      <c r="V4263">
        <v>0</v>
      </c>
      <c r="W4263">
        <v>0</v>
      </c>
      <c r="X4263">
        <v>13.43456651475597</v>
      </c>
      <c r="Y4263">
        <v>0</v>
      </c>
      <c r="Z4263">
        <v>2.8648898124671245</v>
      </c>
      <c r="AA4263">
        <v>0</v>
      </c>
      <c r="AB4263">
        <v>25.659199020928952</v>
      </c>
      <c r="AC4263">
        <v>0</v>
      </c>
      <c r="AD4263">
        <v>0</v>
      </c>
      <c r="AE4263">
        <v>41.95865534815205</v>
      </c>
    </row>
    <row r="4264" spans="1:31" x14ac:dyDescent="0.3">
      <c r="A4264">
        <v>2718895</v>
      </c>
      <c r="B4264">
        <v>1</v>
      </c>
      <c r="C4264" t="s">
        <v>81</v>
      </c>
      <c r="D4264" t="s">
        <v>121</v>
      </c>
      <c r="E4264" t="s">
        <v>156</v>
      </c>
      <c r="F4264" t="s">
        <v>11100</v>
      </c>
      <c r="G4264" t="s">
        <v>185</v>
      </c>
      <c r="H4264" t="s">
        <v>153</v>
      </c>
      <c r="I4264" t="s">
        <v>136</v>
      </c>
      <c r="J4264" t="s">
        <v>137</v>
      </c>
      <c r="K4264" t="s">
        <v>138</v>
      </c>
      <c r="L4264" t="s">
        <v>12067</v>
      </c>
      <c r="M4264" t="s">
        <v>11961</v>
      </c>
      <c r="N4264">
        <v>6.0352777770000001</v>
      </c>
      <c r="O4264">
        <v>1</v>
      </c>
      <c r="P4264">
        <v>1</v>
      </c>
      <c r="Q4264">
        <v>37</v>
      </c>
      <c r="R4264">
        <v>8</v>
      </c>
      <c r="S4264">
        <v>1</v>
      </c>
      <c r="T4264">
        <v>0</v>
      </c>
      <c r="U4264">
        <v>0</v>
      </c>
      <c r="V4264">
        <v>0</v>
      </c>
      <c r="W4264">
        <v>1.1233041725033335</v>
      </c>
      <c r="X4264">
        <v>0.15596249454402836</v>
      </c>
      <c r="Y4264">
        <v>25.434417574175342</v>
      </c>
      <c r="Z4264">
        <v>10.185597687185068</v>
      </c>
      <c r="AA4264">
        <v>0</v>
      </c>
      <c r="AB4264">
        <v>0</v>
      </c>
      <c r="AC4264">
        <v>0</v>
      </c>
      <c r="AD4264">
        <v>0</v>
      </c>
      <c r="AE4264">
        <v>36.899281928407774</v>
      </c>
    </row>
    <row r="4265" spans="1:31" x14ac:dyDescent="0.3">
      <c r="A4265">
        <v>2719087</v>
      </c>
      <c r="B4265">
        <v>1</v>
      </c>
      <c r="C4265" t="s">
        <v>81</v>
      </c>
      <c r="D4265" t="s">
        <v>127</v>
      </c>
      <c r="E4265" t="s">
        <v>145</v>
      </c>
      <c r="F4265" t="s">
        <v>12068</v>
      </c>
      <c r="G4265" t="s">
        <v>158</v>
      </c>
      <c r="H4265" t="s">
        <v>135</v>
      </c>
      <c r="I4265" t="s">
        <v>136</v>
      </c>
      <c r="J4265" t="s">
        <v>3</v>
      </c>
      <c r="K4265" t="s">
        <v>138</v>
      </c>
      <c r="L4265" t="s">
        <v>12069</v>
      </c>
      <c r="M4265" t="s">
        <v>12070</v>
      </c>
      <c r="N4265">
        <v>3.813055555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8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</row>
    <row r="4266" spans="1:31" x14ac:dyDescent="0.3">
      <c r="A4266">
        <v>2719373</v>
      </c>
      <c r="B4266">
        <v>1</v>
      </c>
      <c r="C4266" t="s">
        <v>80</v>
      </c>
      <c r="D4266" t="s">
        <v>95</v>
      </c>
      <c r="E4266" t="s">
        <v>156</v>
      </c>
      <c r="F4266" t="s">
        <v>12071</v>
      </c>
      <c r="G4266" t="s">
        <v>170</v>
      </c>
      <c r="H4266" t="s">
        <v>153</v>
      </c>
      <c r="I4266" t="s">
        <v>136</v>
      </c>
      <c r="J4266" t="s">
        <v>137</v>
      </c>
      <c r="K4266" t="s">
        <v>138</v>
      </c>
      <c r="L4266" t="s">
        <v>12072</v>
      </c>
      <c r="M4266" t="s">
        <v>12073</v>
      </c>
      <c r="N4266">
        <v>2.3186111110000001</v>
      </c>
      <c r="O4266">
        <v>0</v>
      </c>
      <c r="P4266">
        <v>94</v>
      </c>
      <c r="Q4266">
        <v>0</v>
      </c>
      <c r="R4266">
        <v>1</v>
      </c>
      <c r="S4266">
        <v>0</v>
      </c>
      <c r="T4266">
        <v>5</v>
      </c>
      <c r="U4266">
        <v>0</v>
      </c>
      <c r="V4266">
        <v>0</v>
      </c>
      <c r="W4266">
        <v>0</v>
      </c>
      <c r="X4266">
        <v>43.506777374503862</v>
      </c>
      <c r="Y4266">
        <v>0</v>
      </c>
      <c r="Z4266">
        <v>0.40521975710275504</v>
      </c>
      <c r="AA4266">
        <v>0</v>
      </c>
      <c r="AB4266">
        <v>10.740587163880127</v>
      </c>
      <c r="AC4266">
        <v>0</v>
      </c>
      <c r="AD4266">
        <v>0</v>
      </c>
      <c r="AE4266">
        <v>54.652584295486747</v>
      </c>
    </row>
    <row r="4267" spans="1:31" x14ac:dyDescent="0.3">
      <c r="A4267">
        <v>2718686</v>
      </c>
      <c r="B4267">
        <v>1</v>
      </c>
      <c r="C4267" t="s">
        <v>80</v>
      </c>
      <c r="D4267" t="s">
        <v>82</v>
      </c>
      <c r="E4267" t="s">
        <v>150</v>
      </c>
      <c r="F4267" t="s">
        <v>12074</v>
      </c>
      <c r="G4267" t="s">
        <v>170</v>
      </c>
      <c r="H4267" t="s">
        <v>153</v>
      </c>
      <c r="I4267" t="s">
        <v>136</v>
      </c>
      <c r="J4267" t="s">
        <v>137</v>
      </c>
      <c r="K4267" t="s">
        <v>138</v>
      </c>
      <c r="L4267" t="s">
        <v>12075</v>
      </c>
      <c r="M4267" t="s">
        <v>12076</v>
      </c>
      <c r="N4267">
        <v>0.56944444400000005</v>
      </c>
      <c r="O4267">
        <v>0</v>
      </c>
      <c r="P4267">
        <v>2808</v>
      </c>
      <c r="Q4267">
        <v>0</v>
      </c>
      <c r="R4267">
        <v>0</v>
      </c>
      <c r="S4267">
        <v>1</v>
      </c>
      <c r="T4267">
        <v>387</v>
      </c>
      <c r="U4267">
        <v>0</v>
      </c>
      <c r="V4267">
        <v>1</v>
      </c>
      <c r="W4267">
        <v>0</v>
      </c>
      <c r="X4267">
        <v>386.18431324818903</v>
      </c>
      <c r="Y4267">
        <v>0</v>
      </c>
      <c r="Z4267">
        <v>0</v>
      </c>
      <c r="AA4267">
        <v>40.724819792795827</v>
      </c>
      <c r="AB4267">
        <v>234.62068874608534</v>
      </c>
      <c r="AC4267">
        <v>0</v>
      </c>
      <c r="AD4267">
        <v>14.745402643265583</v>
      </c>
      <c r="AE4267">
        <v>676.27522443033581</v>
      </c>
    </row>
    <row r="4268" spans="1:31" x14ac:dyDescent="0.3">
      <c r="A4268">
        <v>2719081</v>
      </c>
      <c r="B4268">
        <v>1</v>
      </c>
      <c r="C4268" t="s">
        <v>81</v>
      </c>
      <c r="D4268" t="s">
        <v>119</v>
      </c>
      <c r="E4268" t="s">
        <v>161</v>
      </c>
      <c r="F4268" t="s">
        <v>12077</v>
      </c>
      <c r="G4268" t="s">
        <v>170</v>
      </c>
      <c r="H4268" t="s">
        <v>135</v>
      </c>
      <c r="I4268" t="s">
        <v>136</v>
      </c>
      <c r="J4268" t="s">
        <v>137</v>
      </c>
      <c r="K4268" t="s">
        <v>138</v>
      </c>
      <c r="L4268" t="s">
        <v>12078</v>
      </c>
      <c r="M4268" t="s">
        <v>12079</v>
      </c>
      <c r="N4268">
        <v>1.6247222219999999</v>
      </c>
      <c r="O4268">
        <v>0</v>
      </c>
      <c r="P4268">
        <v>44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8.3563209225163302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8.3563209225163302</v>
      </c>
    </row>
    <row r="4269" spans="1:31" x14ac:dyDescent="0.3">
      <c r="A4269">
        <v>2719044</v>
      </c>
      <c r="B4269">
        <v>1</v>
      </c>
      <c r="C4269" t="s">
        <v>81</v>
      </c>
      <c r="D4269" t="s">
        <v>116</v>
      </c>
      <c r="E4269" t="s">
        <v>156</v>
      </c>
      <c r="F4269" t="s">
        <v>12080</v>
      </c>
      <c r="G4269" t="s">
        <v>446</v>
      </c>
      <c r="H4269" t="s">
        <v>153</v>
      </c>
      <c r="I4269" t="s">
        <v>136</v>
      </c>
      <c r="J4269" t="s">
        <v>137</v>
      </c>
      <c r="K4269" t="s">
        <v>138</v>
      </c>
      <c r="L4269" t="s">
        <v>12081</v>
      </c>
      <c r="M4269" t="s">
        <v>12082</v>
      </c>
      <c r="N4269">
        <v>5.1211111110000003</v>
      </c>
      <c r="O4269">
        <v>0</v>
      </c>
      <c r="P4269">
        <v>123</v>
      </c>
      <c r="Q4269">
        <v>0</v>
      </c>
      <c r="R4269">
        <v>0</v>
      </c>
      <c r="S4269">
        <v>0</v>
      </c>
      <c r="T4269">
        <v>7</v>
      </c>
      <c r="U4269">
        <v>0</v>
      </c>
      <c r="V4269">
        <v>0</v>
      </c>
      <c r="W4269">
        <v>0</v>
      </c>
      <c r="X4269">
        <v>65.482670654391185</v>
      </c>
      <c r="Y4269">
        <v>0</v>
      </c>
      <c r="Z4269">
        <v>0</v>
      </c>
      <c r="AA4269">
        <v>0</v>
      </c>
      <c r="AB4269">
        <v>18.004624888342658</v>
      </c>
      <c r="AC4269">
        <v>0</v>
      </c>
      <c r="AD4269">
        <v>0</v>
      </c>
      <c r="AE4269">
        <v>83.487295542733847</v>
      </c>
    </row>
    <row r="4270" spans="1:31" x14ac:dyDescent="0.3">
      <c r="A4270">
        <v>2718878</v>
      </c>
      <c r="B4270">
        <v>1</v>
      </c>
      <c r="C4270" t="s">
        <v>81</v>
      </c>
      <c r="D4270" t="s">
        <v>123</v>
      </c>
      <c r="E4270" t="s">
        <v>156</v>
      </c>
      <c r="F4270" t="s">
        <v>12083</v>
      </c>
      <c r="G4270" t="s">
        <v>152</v>
      </c>
      <c r="H4270" t="s">
        <v>153</v>
      </c>
      <c r="I4270" t="s">
        <v>136</v>
      </c>
      <c r="J4270" t="s">
        <v>137</v>
      </c>
      <c r="K4270" t="s">
        <v>138</v>
      </c>
      <c r="L4270" t="s">
        <v>12084</v>
      </c>
      <c r="M4270" t="s">
        <v>12085</v>
      </c>
      <c r="N4270">
        <v>1.0791666660000001</v>
      </c>
      <c r="O4270">
        <v>0</v>
      </c>
      <c r="P4270">
        <v>334</v>
      </c>
      <c r="Q4270">
        <v>0</v>
      </c>
      <c r="R4270">
        <v>0</v>
      </c>
      <c r="S4270">
        <v>0</v>
      </c>
      <c r="T4270">
        <v>3</v>
      </c>
      <c r="U4270">
        <v>0</v>
      </c>
      <c r="V4270">
        <v>0</v>
      </c>
      <c r="W4270">
        <v>0</v>
      </c>
      <c r="X4270">
        <v>120.667452044098</v>
      </c>
      <c r="Y4270">
        <v>0</v>
      </c>
      <c r="Z4270">
        <v>0</v>
      </c>
      <c r="AA4270">
        <v>0</v>
      </c>
      <c r="AB4270">
        <v>17.514287303359023</v>
      </c>
      <c r="AC4270">
        <v>0</v>
      </c>
      <c r="AD4270">
        <v>0</v>
      </c>
      <c r="AE4270">
        <v>138.18173934745701</v>
      </c>
    </row>
    <row r="4271" spans="1:31" x14ac:dyDescent="0.3">
      <c r="A4271">
        <v>2719164</v>
      </c>
      <c r="B4271">
        <v>1</v>
      </c>
      <c r="C4271" t="s">
        <v>81</v>
      </c>
      <c r="D4271" t="s">
        <v>128</v>
      </c>
      <c r="E4271" t="s">
        <v>150</v>
      </c>
      <c r="F4271" t="s">
        <v>7518</v>
      </c>
      <c r="G4271" t="s">
        <v>152</v>
      </c>
      <c r="H4271" t="s">
        <v>153</v>
      </c>
      <c r="I4271" t="s">
        <v>136</v>
      </c>
      <c r="J4271" t="s">
        <v>137</v>
      </c>
      <c r="K4271" t="s">
        <v>138</v>
      </c>
      <c r="L4271" t="s">
        <v>12086</v>
      </c>
      <c r="M4271" t="s">
        <v>12087</v>
      </c>
      <c r="N4271">
        <v>0.71694444400000001</v>
      </c>
      <c r="O4271">
        <v>21</v>
      </c>
      <c r="P4271">
        <v>185</v>
      </c>
      <c r="Q4271">
        <v>315</v>
      </c>
      <c r="R4271">
        <v>103</v>
      </c>
      <c r="S4271">
        <v>10</v>
      </c>
      <c r="T4271">
        <v>10</v>
      </c>
      <c r="U4271">
        <v>0</v>
      </c>
      <c r="V4271">
        <v>0</v>
      </c>
      <c r="W4271">
        <v>0.93532004763203769</v>
      </c>
      <c r="X4271">
        <v>29.467400242470397</v>
      </c>
      <c r="Y4271">
        <v>16.081508565338201</v>
      </c>
      <c r="Z4271">
        <v>14.435753416367607</v>
      </c>
      <c r="AA4271">
        <v>2.8295168889550002</v>
      </c>
      <c r="AB4271">
        <v>4.6017511082261953</v>
      </c>
      <c r="AC4271">
        <v>0</v>
      </c>
      <c r="AD4271">
        <v>0</v>
      </c>
      <c r="AE4271">
        <v>68.351250268989432</v>
      </c>
    </row>
    <row r="4272" spans="1:31" x14ac:dyDescent="0.3">
      <c r="A4272">
        <v>2719187</v>
      </c>
      <c r="B4272">
        <v>1</v>
      </c>
      <c r="C4272" t="s">
        <v>81</v>
      </c>
      <c r="D4272" t="s">
        <v>119</v>
      </c>
      <c r="E4272" t="s">
        <v>132</v>
      </c>
      <c r="F4272" t="s">
        <v>12088</v>
      </c>
      <c r="G4272" t="s">
        <v>170</v>
      </c>
      <c r="H4272" t="s">
        <v>135</v>
      </c>
      <c r="I4272" t="s">
        <v>136</v>
      </c>
      <c r="J4272" t="s">
        <v>137</v>
      </c>
      <c r="K4272" t="s">
        <v>138</v>
      </c>
      <c r="L4272" t="s">
        <v>12089</v>
      </c>
      <c r="M4272" t="s">
        <v>12090</v>
      </c>
      <c r="N4272">
        <v>0.68194444399999998</v>
      </c>
      <c r="O4272">
        <v>0</v>
      </c>
      <c r="P4272">
        <v>38</v>
      </c>
      <c r="Q4272">
        <v>0</v>
      </c>
      <c r="R4272">
        <v>17</v>
      </c>
      <c r="S4272">
        <v>0</v>
      </c>
      <c r="T4272">
        <v>1</v>
      </c>
      <c r="U4272">
        <v>0</v>
      </c>
      <c r="V4272">
        <v>0</v>
      </c>
      <c r="W4272">
        <v>0</v>
      </c>
      <c r="X4272">
        <v>3.5375372001148486</v>
      </c>
      <c r="Y4272">
        <v>0</v>
      </c>
      <c r="Z4272">
        <v>3.0385957670006252</v>
      </c>
      <c r="AA4272">
        <v>0</v>
      </c>
      <c r="AB4272">
        <v>0.96055097369583342</v>
      </c>
      <c r="AC4272">
        <v>0</v>
      </c>
      <c r="AD4272">
        <v>0</v>
      </c>
      <c r="AE4272">
        <v>7.5366839408113071</v>
      </c>
    </row>
    <row r="4273" spans="1:31" x14ac:dyDescent="0.3">
      <c r="A4273">
        <v>2719213</v>
      </c>
      <c r="B4273">
        <v>1</v>
      </c>
      <c r="C4273" t="s">
        <v>80</v>
      </c>
      <c r="D4273" t="s">
        <v>98</v>
      </c>
      <c r="E4273" t="s">
        <v>132</v>
      </c>
      <c r="F4273" t="s">
        <v>12091</v>
      </c>
      <c r="G4273" t="s">
        <v>170</v>
      </c>
      <c r="H4273" t="s">
        <v>135</v>
      </c>
      <c r="I4273" t="s">
        <v>136</v>
      </c>
      <c r="J4273" t="s">
        <v>137</v>
      </c>
      <c r="K4273" t="s">
        <v>138</v>
      </c>
      <c r="L4273" t="s">
        <v>12092</v>
      </c>
      <c r="M4273" t="s">
        <v>12093</v>
      </c>
      <c r="N4273">
        <v>0.76194444400000005</v>
      </c>
      <c r="O4273">
        <v>0</v>
      </c>
      <c r="P4273">
        <v>47</v>
      </c>
      <c r="Q4273">
        <v>0</v>
      </c>
      <c r="R4273">
        <v>30</v>
      </c>
      <c r="S4273">
        <v>0</v>
      </c>
      <c r="T4273">
        <v>34</v>
      </c>
      <c r="U4273">
        <v>0</v>
      </c>
      <c r="V4273">
        <v>0</v>
      </c>
      <c r="W4273">
        <v>0</v>
      </c>
      <c r="X4273">
        <v>4.8646452572649759</v>
      </c>
      <c r="Y4273">
        <v>0</v>
      </c>
      <c r="Z4273">
        <v>0.98909704017988498</v>
      </c>
      <c r="AA4273">
        <v>0</v>
      </c>
      <c r="AB4273">
        <v>6.6329620642106253</v>
      </c>
      <c r="AC4273">
        <v>0</v>
      </c>
      <c r="AD4273">
        <v>0</v>
      </c>
      <c r="AE4273">
        <v>12.486704361655487</v>
      </c>
    </row>
    <row r="4274" spans="1:31" x14ac:dyDescent="0.3">
      <c r="A4274">
        <v>2718852</v>
      </c>
      <c r="B4274">
        <v>1</v>
      </c>
      <c r="C4274" t="s">
        <v>81</v>
      </c>
      <c r="D4274" t="s">
        <v>118</v>
      </c>
      <c r="E4274" t="s">
        <v>161</v>
      </c>
      <c r="F4274" t="s">
        <v>12094</v>
      </c>
      <c r="G4274" t="s">
        <v>209</v>
      </c>
      <c r="H4274" t="s">
        <v>135</v>
      </c>
      <c r="I4274" t="s">
        <v>136</v>
      </c>
      <c r="J4274" t="s">
        <v>137</v>
      </c>
      <c r="K4274" t="s">
        <v>210</v>
      </c>
      <c r="L4274" t="s">
        <v>12095</v>
      </c>
      <c r="M4274" t="s">
        <v>12096</v>
      </c>
      <c r="N4274">
        <v>8.2888888880000007</v>
      </c>
      <c r="O4274">
        <v>0</v>
      </c>
      <c r="P4274">
        <v>91</v>
      </c>
      <c r="Q4274">
        <v>0</v>
      </c>
      <c r="R4274">
        <v>3</v>
      </c>
      <c r="S4274">
        <v>0</v>
      </c>
      <c r="T4274">
        <v>4</v>
      </c>
      <c r="U4274">
        <v>0</v>
      </c>
      <c r="V4274">
        <v>0</v>
      </c>
      <c r="W4274">
        <v>0</v>
      </c>
      <c r="X4274">
        <v>54.12864777949622</v>
      </c>
      <c r="Y4274">
        <v>0</v>
      </c>
      <c r="Z4274">
        <v>8.8459582560418912</v>
      </c>
      <c r="AA4274">
        <v>0</v>
      </c>
      <c r="AB4274">
        <v>4.3854022675338609</v>
      </c>
      <c r="AC4274">
        <v>0</v>
      </c>
      <c r="AD4274">
        <v>0</v>
      </c>
      <c r="AE4274">
        <v>67.360008303071965</v>
      </c>
    </row>
    <row r="4275" spans="1:31" x14ac:dyDescent="0.3">
      <c r="A4275">
        <v>2719144</v>
      </c>
      <c r="B4275">
        <v>1</v>
      </c>
      <c r="C4275" t="s">
        <v>81</v>
      </c>
      <c r="D4275" t="s">
        <v>115</v>
      </c>
      <c r="E4275" t="s">
        <v>161</v>
      </c>
      <c r="F4275" t="s">
        <v>12097</v>
      </c>
      <c r="G4275" t="s">
        <v>163</v>
      </c>
      <c r="H4275" t="s">
        <v>135</v>
      </c>
      <c r="I4275" t="s">
        <v>136</v>
      </c>
      <c r="J4275" t="s">
        <v>137</v>
      </c>
      <c r="K4275" t="s">
        <v>138</v>
      </c>
      <c r="L4275" t="s">
        <v>12098</v>
      </c>
      <c r="M4275" t="s">
        <v>12099</v>
      </c>
      <c r="N4275">
        <v>1.373611111</v>
      </c>
      <c r="O4275">
        <v>0</v>
      </c>
      <c r="P4275">
        <v>31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</row>
    <row r="4276" spans="1:31" x14ac:dyDescent="0.3">
      <c r="A4276">
        <v>2718623</v>
      </c>
      <c r="B4276">
        <v>1</v>
      </c>
      <c r="C4276" t="s">
        <v>81</v>
      </c>
      <c r="D4276" t="s">
        <v>118</v>
      </c>
      <c r="E4276" t="s">
        <v>213</v>
      </c>
      <c r="F4276" t="s">
        <v>12100</v>
      </c>
      <c r="G4276" t="s">
        <v>152</v>
      </c>
      <c r="H4276" t="s">
        <v>153</v>
      </c>
      <c r="I4276" t="s">
        <v>490</v>
      </c>
      <c r="J4276" t="s">
        <v>137</v>
      </c>
      <c r="K4276" t="s">
        <v>138</v>
      </c>
      <c r="L4276" t="s">
        <v>12101</v>
      </c>
      <c r="M4276" t="s">
        <v>12102</v>
      </c>
      <c r="N4276">
        <v>8.3333330000000001E-3</v>
      </c>
      <c r="O4276">
        <v>1</v>
      </c>
      <c r="P4276">
        <v>0</v>
      </c>
      <c r="Q4276">
        <v>43</v>
      </c>
      <c r="R4276">
        <v>74</v>
      </c>
      <c r="S4276">
        <v>4</v>
      </c>
      <c r="T4276">
        <v>2</v>
      </c>
      <c r="U4276">
        <v>1</v>
      </c>
      <c r="V4276">
        <v>0</v>
      </c>
      <c r="W4276">
        <v>1.69185802015E-2</v>
      </c>
      <c r="X4276">
        <v>0</v>
      </c>
      <c r="Y4276">
        <v>0.10688916262830001</v>
      </c>
      <c r="Z4276">
        <v>4.2816954230800001E-2</v>
      </c>
      <c r="AA4276">
        <v>0.71169425564750011</v>
      </c>
      <c r="AB4276">
        <v>0</v>
      </c>
      <c r="AC4276">
        <v>1.3096616560929999</v>
      </c>
      <c r="AD4276">
        <v>0</v>
      </c>
      <c r="AE4276">
        <v>2.1879806088010998</v>
      </c>
    </row>
    <row r="4277" spans="1:31" x14ac:dyDescent="0.3">
      <c r="A4277">
        <v>2718672</v>
      </c>
      <c r="B4277">
        <v>1</v>
      </c>
      <c r="C4277" t="s">
        <v>80</v>
      </c>
      <c r="D4277" t="s">
        <v>82</v>
      </c>
      <c r="E4277" t="s">
        <v>156</v>
      </c>
      <c r="F4277" t="s">
        <v>12103</v>
      </c>
      <c r="G4277" t="s">
        <v>300</v>
      </c>
      <c r="H4277" t="s">
        <v>153</v>
      </c>
      <c r="I4277" t="s">
        <v>136</v>
      </c>
      <c r="J4277" t="s">
        <v>137</v>
      </c>
      <c r="K4277" t="s">
        <v>210</v>
      </c>
      <c r="L4277" t="s">
        <v>12104</v>
      </c>
      <c r="M4277" t="s">
        <v>12105</v>
      </c>
      <c r="N4277">
        <v>4.7138888879999996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5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0.87244309512171248</v>
      </c>
      <c r="AC4277">
        <v>0</v>
      </c>
      <c r="AD4277">
        <v>0</v>
      </c>
      <c r="AE4277">
        <v>0.87244309512171248</v>
      </c>
    </row>
    <row r="4278" spans="1:31" x14ac:dyDescent="0.3">
      <c r="A4278">
        <v>2718666</v>
      </c>
      <c r="B4278">
        <v>1</v>
      </c>
      <c r="C4278" t="s">
        <v>80</v>
      </c>
      <c r="D4278" t="s">
        <v>85</v>
      </c>
      <c r="E4278" t="s">
        <v>156</v>
      </c>
      <c r="F4278" t="s">
        <v>12106</v>
      </c>
      <c r="G4278" t="s">
        <v>300</v>
      </c>
      <c r="H4278" t="s">
        <v>153</v>
      </c>
      <c r="I4278" t="s">
        <v>136</v>
      </c>
      <c r="J4278" t="s">
        <v>137</v>
      </c>
      <c r="K4278" t="s">
        <v>210</v>
      </c>
      <c r="L4278" t="s">
        <v>12107</v>
      </c>
      <c r="M4278" t="s">
        <v>12108</v>
      </c>
      <c r="N4278">
        <v>2.6511111110000001</v>
      </c>
      <c r="O4278">
        <v>0</v>
      </c>
      <c r="P4278">
        <v>312</v>
      </c>
      <c r="Q4278">
        <v>0</v>
      </c>
      <c r="R4278">
        <v>0</v>
      </c>
      <c r="S4278">
        <v>0</v>
      </c>
      <c r="T4278">
        <v>6</v>
      </c>
      <c r="U4278">
        <v>0</v>
      </c>
      <c r="V4278">
        <v>0</v>
      </c>
      <c r="W4278">
        <v>0</v>
      </c>
      <c r="X4278">
        <v>424.82298973927556</v>
      </c>
      <c r="Y4278">
        <v>0</v>
      </c>
      <c r="Z4278">
        <v>0</v>
      </c>
      <c r="AA4278">
        <v>0</v>
      </c>
      <c r="AB4278">
        <v>11.592096777796126</v>
      </c>
      <c r="AC4278">
        <v>0</v>
      </c>
      <c r="AD4278">
        <v>0</v>
      </c>
      <c r="AE4278">
        <v>436.4150865170717</v>
      </c>
    </row>
    <row r="4279" spans="1:31" x14ac:dyDescent="0.3">
      <c r="A4279">
        <v>2719107</v>
      </c>
      <c r="B4279">
        <v>1</v>
      </c>
      <c r="C4279" t="s">
        <v>81</v>
      </c>
      <c r="D4279" t="s">
        <v>118</v>
      </c>
      <c r="E4279" t="s">
        <v>161</v>
      </c>
      <c r="F4279" t="s">
        <v>12109</v>
      </c>
      <c r="G4279" t="s">
        <v>202</v>
      </c>
      <c r="H4279" t="s">
        <v>135</v>
      </c>
      <c r="I4279" t="s">
        <v>136</v>
      </c>
      <c r="J4279" t="s">
        <v>137</v>
      </c>
      <c r="K4279" t="s">
        <v>138</v>
      </c>
      <c r="L4279" t="s">
        <v>12110</v>
      </c>
      <c r="M4279" t="s">
        <v>12111</v>
      </c>
      <c r="N4279">
        <v>6.7675000000000001</v>
      </c>
      <c r="O4279">
        <v>0</v>
      </c>
      <c r="P4279">
        <v>37</v>
      </c>
      <c r="Q4279">
        <v>0</v>
      </c>
      <c r="R4279">
        <v>0</v>
      </c>
      <c r="S4279">
        <v>0</v>
      </c>
      <c r="T4279">
        <v>7</v>
      </c>
      <c r="U4279">
        <v>0</v>
      </c>
      <c r="V4279">
        <v>0</v>
      </c>
      <c r="W4279">
        <v>0</v>
      </c>
      <c r="X4279">
        <v>40.783810433812157</v>
      </c>
      <c r="Y4279">
        <v>0</v>
      </c>
      <c r="Z4279">
        <v>0</v>
      </c>
      <c r="AA4279">
        <v>0</v>
      </c>
      <c r="AB4279">
        <v>6.0833078005804397</v>
      </c>
      <c r="AC4279">
        <v>0</v>
      </c>
      <c r="AD4279">
        <v>0</v>
      </c>
      <c r="AE4279">
        <v>46.867118234392599</v>
      </c>
    </row>
    <row r="4280" spans="1:31" x14ac:dyDescent="0.3">
      <c r="A4280">
        <v>2718844</v>
      </c>
      <c r="B4280">
        <v>1</v>
      </c>
      <c r="C4280" t="s">
        <v>80</v>
      </c>
      <c r="D4280" t="s">
        <v>97</v>
      </c>
      <c r="E4280" t="s">
        <v>213</v>
      </c>
      <c r="F4280" t="s">
        <v>12112</v>
      </c>
      <c r="G4280" t="s">
        <v>152</v>
      </c>
      <c r="H4280" t="s">
        <v>153</v>
      </c>
      <c r="I4280" t="s">
        <v>136</v>
      </c>
      <c r="J4280" t="s">
        <v>137</v>
      </c>
      <c r="K4280" t="s">
        <v>138</v>
      </c>
      <c r="L4280" t="s">
        <v>12113</v>
      </c>
      <c r="M4280" t="s">
        <v>12114</v>
      </c>
      <c r="N4280">
        <v>9.8888887999999994E-2</v>
      </c>
      <c r="O4280">
        <v>0</v>
      </c>
      <c r="P4280">
        <v>3567</v>
      </c>
      <c r="Q4280">
        <v>0</v>
      </c>
      <c r="R4280">
        <v>84</v>
      </c>
      <c r="S4280">
        <v>7</v>
      </c>
      <c r="T4280">
        <v>439</v>
      </c>
      <c r="U4280">
        <v>0</v>
      </c>
      <c r="V4280">
        <v>1</v>
      </c>
      <c r="W4280">
        <v>0</v>
      </c>
      <c r="X4280">
        <v>77.017375805609049</v>
      </c>
      <c r="Y4280">
        <v>0</v>
      </c>
      <c r="Z4280">
        <v>2.0858808519747658</v>
      </c>
      <c r="AA4280">
        <v>9.4699336982411602</v>
      </c>
      <c r="AB4280">
        <v>60.779366400903669</v>
      </c>
      <c r="AC4280">
        <v>0</v>
      </c>
      <c r="AD4280">
        <v>0.41972954333829998</v>
      </c>
      <c r="AE4280">
        <v>149.77228630006692</v>
      </c>
    </row>
    <row r="4281" spans="1:31" x14ac:dyDescent="0.3">
      <c r="A4281">
        <v>2719176</v>
      </c>
      <c r="B4281">
        <v>1</v>
      </c>
      <c r="C4281" t="s">
        <v>80</v>
      </c>
      <c r="D4281" t="s">
        <v>84</v>
      </c>
      <c r="E4281" t="s">
        <v>161</v>
      </c>
      <c r="F4281" t="s">
        <v>12115</v>
      </c>
      <c r="G4281" t="s">
        <v>158</v>
      </c>
      <c r="H4281" t="s">
        <v>135</v>
      </c>
      <c r="I4281" t="s">
        <v>136</v>
      </c>
      <c r="J4281" t="s">
        <v>3</v>
      </c>
      <c r="K4281" t="s">
        <v>138</v>
      </c>
      <c r="L4281" t="s">
        <v>12116</v>
      </c>
      <c r="M4281" t="s">
        <v>12117</v>
      </c>
      <c r="N4281">
        <v>2.6483333330000001</v>
      </c>
      <c r="O4281">
        <v>0</v>
      </c>
      <c r="P4281">
        <v>265</v>
      </c>
      <c r="Q4281">
        <v>0</v>
      </c>
      <c r="R4281">
        <v>0</v>
      </c>
      <c r="S4281">
        <v>0</v>
      </c>
      <c r="T4281">
        <v>5</v>
      </c>
      <c r="U4281">
        <v>0</v>
      </c>
      <c r="V4281">
        <v>0</v>
      </c>
      <c r="W4281">
        <v>0</v>
      </c>
      <c r="X4281">
        <v>154.71565672399868</v>
      </c>
      <c r="Y4281">
        <v>0</v>
      </c>
      <c r="Z4281">
        <v>0</v>
      </c>
      <c r="AA4281">
        <v>0</v>
      </c>
      <c r="AB4281">
        <v>14.838966154617468</v>
      </c>
      <c r="AC4281">
        <v>0</v>
      </c>
      <c r="AD4281">
        <v>0</v>
      </c>
      <c r="AE4281">
        <v>169.55462287861616</v>
      </c>
    </row>
    <row r="4282" spans="1:31" x14ac:dyDescent="0.3">
      <c r="A4282">
        <v>2718798</v>
      </c>
      <c r="B4282">
        <v>1</v>
      </c>
      <c r="C4282" t="s">
        <v>80</v>
      </c>
      <c r="D4282" t="s">
        <v>88</v>
      </c>
      <c r="E4282" t="s">
        <v>150</v>
      </c>
      <c r="F4282" t="s">
        <v>12118</v>
      </c>
      <c r="G4282" t="s">
        <v>743</v>
      </c>
      <c r="H4282" t="s">
        <v>153</v>
      </c>
      <c r="I4282" t="s">
        <v>136</v>
      </c>
      <c r="J4282" t="s">
        <v>137</v>
      </c>
      <c r="K4282" t="s">
        <v>138</v>
      </c>
      <c r="L4282" t="s">
        <v>12119</v>
      </c>
      <c r="M4282" t="s">
        <v>12120</v>
      </c>
      <c r="N4282">
        <v>1.2141666659999999</v>
      </c>
      <c r="O4282">
        <v>0</v>
      </c>
      <c r="P4282">
        <v>2827</v>
      </c>
      <c r="Q4282">
        <v>0</v>
      </c>
      <c r="R4282">
        <v>0</v>
      </c>
      <c r="S4282">
        <v>1</v>
      </c>
      <c r="T4282">
        <v>163</v>
      </c>
      <c r="U4282">
        <v>0</v>
      </c>
      <c r="V4282">
        <v>0</v>
      </c>
      <c r="W4282">
        <v>0</v>
      </c>
      <c r="X4282">
        <v>709.10496278861115</v>
      </c>
      <c r="Y4282">
        <v>0</v>
      </c>
      <c r="Z4282">
        <v>0</v>
      </c>
      <c r="AA4282">
        <v>54.328184563913098</v>
      </c>
      <c r="AB4282">
        <v>203.14282857529048</v>
      </c>
      <c r="AC4282">
        <v>0</v>
      </c>
      <c r="AD4282">
        <v>0</v>
      </c>
      <c r="AE4282">
        <v>966.57597592781462</v>
      </c>
    </row>
    <row r="4283" spans="1:31" x14ac:dyDescent="0.3">
      <c r="A4283">
        <v>2718721</v>
      </c>
      <c r="B4283">
        <v>1</v>
      </c>
      <c r="C4283" t="s">
        <v>80</v>
      </c>
      <c r="D4283" t="s">
        <v>98</v>
      </c>
      <c r="E4283" t="s">
        <v>213</v>
      </c>
      <c r="F4283" t="s">
        <v>12121</v>
      </c>
      <c r="G4283" t="s">
        <v>152</v>
      </c>
      <c r="H4283" t="s">
        <v>153</v>
      </c>
      <c r="I4283" t="s">
        <v>136</v>
      </c>
      <c r="J4283" t="s">
        <v>137</v>
      </c>
      <c r="K4283" t="s">
        <v>138</v>
      </c>
      <c r="L4283" t="s">
        <v>12122</v>
      </c>
      <c r="M4283" t="s">
        <v>12123</v>
      </c>
      <c r="N4283">
        <v>2.2458333330000002</v>
      </c>
      <c r="O4283">
        <v>1</v>
      </c>
      <c r="P4283">
        <v>0</v>
      </c>
      <c r="Q4283">
        <v>12</v>
      </c>
      <c r="R4283">
        <v>63</v>
      </c>
      <c r="S4283">
        <v>7</v>
      </c>
      <c r="T4283">
        <v>14</v>
      </c>
      <c r="U4283">
        <v>0</v>
      </c>
      <c r="V4283">
        <v>0</v>
      </c>
      <c r="W4283">
        <v>0.9355606836141066</v>
      </c>
      <c r="X4283">
        <v>0</v>
      </c>
      <c r="Y4283">
        <v>31.179272369541177</v>
      </c>
      <c r="Z4283">
        <v>62.002617188421176</v>
      </c>
      <c r="AA4283">
        <v>27.206189326683308</v>
      </c>
      <c r="AB4283">
        <v>57.272744526513129</v>
      </c>
      <c r="AC4283">
        <v>0</v>
      </c>
      <c r="AD4283">
        <v>0</v>
      </c>
      <c r="AE4283">
        <v>178.5963840947729</v>
      </c>
    </row>
    <row r="4284" spans="1:31" x14ac:dyDescent="0.3">
      <c r="A4284">
        <v>2718821</v>
      </c>
      <c r="B4284">
        <v>1</v>
      </c>
      <c r="C4284" t="s">
        <v>80</v>
      </c>
      <c r="D4284" t="s">
        <v>83</v>
      </c>
      <c r="E4284" t="s">
        <v>213</v>
      </c>
      <c r="F4284" t="s">
        <v>7773</v>
      </c>
      <c r="G4284" t="s">
        <v>152</v>
      </c>
      <c r="H4284" t="s">
        <v>153</v>
      </c>
      <c r="I4284" t="s">
        <v>136</v>
      </c>
      <c r="J4284" t="s">
        <v>137</v>
      </c>
      <c r="K4284" t="s">
        <v>138</v>
      </c>
      <c r="L4284" t="s">
        <v>12124</v>
      </c>
      <c r="M4284" t="s">
        <v>12125</v>
      </c>
      <c r="N4284">
        <v>0.34722222200000002</v>
      </c>
      <c r="O4284">
        <v>12</v>
      </c>
      <c r="P4284">
        <v>810</v>
      </c>
      <c r="Q4284">
        <v>14</v>
      </c>
      <c r="R4284">
        <v>53</v>
      </c>
      <c r="S4284">
        <v>33</v>
      </c>
      <c r="T4284">
        <v>69</v>
      </c>
      <c r="U4284">
        <v>1</v>
      </c>
      <c r="V4284">
        <v>0</v>
      </c>
      <c r="W4284">
        <v>3.5357189812078818</v>
      </c>
      <c r="X4284">
        <v>66.264012555385875</v>
      </c>
      <c r="Y4284">
        <v>3.5352475070428695</v>
      </c>
      <c r="Z4284">
        <v>4.8778766858592597</v>
      </c>
      <c r="AA4284">
        <v>52.800556640941132</v>
      </c>
      <c r="AB4284">
        <v>16.663178125690386</v>
      </c>
      <c r="AC4284">
        <v>10.115811292182538</v>
      </c>
      <c r="AD4284">
        <v>0</v>
      </c>
      <c r="AE4284">
        <v>157.79240178830995</v>
      </c>
    </row>
    <row r="4285" spans="1:31" x14ac:dyDescent="0.3">
      <c r="A4285">
        <v>2719362</v>
      </c>
      <c r="B4285">
        <v>1</v>
      </c>
      <c r="C4285" t="s">
        <v>80</v>
      </c>
      <c r="D4285" t="s">
        <v>104</v>
      </c>
      <c r="E4285" t="s">
        <v>161</v>
      </c>
      <c r="F4285" t="s">
        <v>12126</v>
      </c>
      <c r="G4285" t="s">
        <v>163</v>
      </c>
      <c r="H4285" t="s">
        <v>135</v>
      </c>
      <c r="I4285" t="s">
        <v>136</v>
      </c>
      <c r="J4285" t="s">
        <v>137</v>
      </c>
      <c r="K4285" t="s">
        <v>138</v>
      </c>
      <c r="L4285" t="s">
        <v>12127</v>
      </c>
      <c r="M4285" t="s">
        <v>12128</v>
      </c>
      <c r="N4285">
        <v>0.63972222199999995</v>
      </c>
      <c r="O4285">
        <v>0</v>
      </c>
      <c r="P4285">
        <v>218</v>
      </c>
      <c r="Q4285">
        <v>0</v>
      </c>
      <c r="R4285">
        <v>4</v>
      </c>
      <c r="S4285">
        <v>0</v>
      </c>
      <c r="T4285">
        <v>18</v>
      </c>
      <c r="U4285">
        <v>0</v>
      </c>
      <c r="V4285">
        <v>0</v>
      </c>
      <c r="W4285">
        <v>0</v>
      </c>
      <c r="X4285">
        <v>32.065402277393169</v>
      </c>
      <c r="Y4285">
        <v>0</v>
      </c>
      <c r="Z4285">
        <v>0.29828202039999996</v>
      </c>
      <c r="AA4285">
        <v>0</v>
      </c>
      <c r="AB4285">
        <v>4.856295147428721</v>
      </c>
      <c r="AC4285">
        <v>0</v>
      </c>
      <c r="AD4285">
        <v>0</v>
      </c>
      <c r="AE4285">
        <v>37.219979445221895</v>
      </c>
    </row>
    <row r="4286" spans="1:31" x14ac:dyDescent="0.3">
      <c r="A4286">
        <v>2718698</v>
      </c>
      <c r="B4286">
        <v>1</v>
      </c>
      <c r="C4286" t="s">
        <v>80</v>
      </c>
      <c r="D4286" t="s">
        <v>96</v>
      </c>
      <c r="E4286" t="s">
        <v>145</v>
      </c>
      <c r="F4286" t="s">
        <v>12129</v>
      </c>
      <c r="G4286" t="s">
        <v>181</v>
      </c>
      <c r="H4286" t="s">
        <v>135</v>
      </c>
      <c r="I4286" t="s">
        <v>136</v>
      </c>
      <c r="J4286" t="s">
        <v>137</v>
      </c>
      <c r="K4286" t="s">
        <v>138</v>
      </c>
      <c r="L4286" t="s">
        <v>12130</v>
      </c>
      <c r="M4286" t="s">
        <v>12131</v>
      </c>
      <c r="N4286">
        <v>3.6638888879999998</v>
      </c>
      <c r="O4286">
        <v>0</v>
      </c>
      <c r="P4286">
        <v>1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0.44005776999826673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0.44005776999826673</v>
      </c>
    </row>
    <row r="4287" spans="1:31" x14ac:dyDescent="0.3">
      <c r="A4287">
        <v>2718652</v>
      </c>
      <c r="B4287">
        <v>1</v>
      </c>
      <c r="C4287" t="s">
        <v>81</v>
      </c>
      <c r="D4287" t="s">
        <v>123</v>
      </c>
      <c r="E4287" t="s">
        <v>150</v>
      </c>
      <c r="F4287" t="s">
        <v>9321</v>
      </c>
      <c r="G4287" t="s">
        <v>152</v>
      </c>
      <c r="H4287" t="s">
        <v>153</v>
      </c>
      <c r="I4287" t="s">
        <v>136</v>
      </c>
      <c r="J4287" t="s">
        <v>137</v>
      </c>
      <c r="K4287" t="s">
        <v>138</v>
      </c>
      <c r="L4287" t="s">
        <v>12132</v>
      </c>
      <c r="M4287" t="s">
        <v>12133</v>
      </c>
      <c r="N4287">
        <v>0.84166666599999995</v>
      </c>
      <c r="O4287">
        <v>6</v>
      </c>
      <c r="P4287">
        <v>65</v>
      </c>
      <c r="Q4287">
        <v>190</v>
      </c>
      <c r="R4287">
        <v>335</v>
      </c>
      <c r="S4287">
        <v>25</v>
      </c>
      <c r="T4287">
        <v>77</v>
      </c>
      <c r="U4287">
        <v>0</v>
      </c>
      <c r="V4287">
        <v>0</v>
      </c>
      <c r="W4287">
        <v>0.16895378305833333</v>
      </c>
      <c r="X4287">
        <v>3.1243202696507781</v>
      </c>
      <c r="Y4287">
        <v>16.870493223834725</v>
      </c>
      <c r="Z4287">
        <v>21.5402608396655</v>
      </c>
      <c r="AA4287">
        <v>3.1297078586032501</v>
      </c>
      <c r="AB4287">
        <v>12.256230825444282</v>
      </c>
      <c r="AC4287">
        <v>0</v>
      </c>
      <c r="AD4287">
        <v>0</v>
      </c>
      <c r="AE4287">
        <v>57.089966800256867</v>
      </c>
    </row>
    <row r="4288" spans="1:31" x14ac:dyDescent="0.3">
      <c r="A4288">
        <v>2719193</v>
      </c>
      <c r="B4288">
        <v>1</v>
      </c>
      <c r="C4288" t="s">
        <v>81</v>
      </c>
      <c r="D4288" t="s">
        <v>112</v>
      </c>
      <c r="E4288" t="s">
        <v>156</v>
      </c>
      <c r="F4288" t="s">
        <v>12134</v>
      </c>
      <c r="G4288" t="s">
        <v>185</v>
      </c>
      <c r="H4288" t="s">
        <v>153</v>
      </c>
      <c r="I4288" t="s">
        <v>136</v>
      </c>
      <c r="J4288" t="s">
        <v>137</v>
      </c>
      <c r="K4288" t="s">
        <v>138</v>
      </c>
      <c r="L4288" t="s">
        <v>12135</v>
      </c>
      <c r="M4288" t="s">
        <v>12136</v>
      </c>
      <c r="N4288">
        <v>2.3180555549999999</v>
      </c>
      <c r="O4288">
        <v>0</v>
      </c>
      <c r="P4288">
        <v>142</v>
      </c>
      <c r="Q4288">
        <v>0</v>
      </c>
      <c r="R4288">
        <v>1</v>
      </c>
      <c r="S4288">
        <v>0</v>
      </c>
      <c r="T4288">
        <v>14</v>
      </c>
      <c r="U4288">
        <v>0</v>
      </c>
      <c r="V4288">
        <v>0</v>
      </c>
      <c r="W4288">
        <v>0</v>
      </c>
      <c r="X4288">
        <v>54.357773619619884</v>
      </c>
      <c r="Y4288">
        <v>0</v>
      </c>
      <c r="Z4288">
        <v>9.8607116876450018E-2</v>
      </c>
      <c r="AA4288">
        <v>0</v>
      </c>
      <c r="AB4288">
        <v>13.584588677482641</v>
      </c>
      <c r="AC4288">
        <v>0</v>
      </c>
      <c r="AD4288">
        <v>0</v>
      </c>
      <c r="AE4288">
        <v>68.040969413978971</v>
      </c>
    </row>
    <row r="4289" spans="1:31" x14ac:dyDescent="0.3">
      <c r="A4289">
        <v>2719276</v>
      </c>
      <c r="B4289">
        <v>1</v>
      </c>
      <c r="C4289" t="s">
        <v>81</v>
      </c>
      <c r="D4289" t="s">
        <v>112</v>
      </c>
      <c r="E4289" t="s">
        <v>150</v>
      </c>
      <c r="F4289" t="s">
        <v>12137</v>
      </c>
      <c r="G4289" t="s">
        <v>152</v>
      </c>
      <c r="H4289" t="s">
        <v>153</v>
      </c>
      <c r="I4289" t="s">
        <v>136</v>
      </c>
      <c r="J4289" t="s">
        <v>137</v>
      </c>
      <c r="K4289" t="s">
        <v>138</v>
      </c>
      <c r="L4289" t="s">
        <v>12138</v>
      </c>
      <c r="M4289" t="s">
        <v>12139</v>
      </c>
      <c r="N4289">
        <v>0.29222222199999998</v>
      </c>
      <c r="O4289">
        <v>1</v>
      </c>
      <c r="P4289">
        <v>3</v>
      </c>
      <c r="Q4289">
        <v>12</v>
      </c>
      <c r="R4289">
        <v>72</v>
      </c>
      <c r="S4289">
        <v>2</v>
      </c>
      <c r="T4289">
        <v>6</v>
      </c>
      <c r="U4289">
        <v>1</v>
      </c>
      <c r="V4289">
        <v>0</v>
      </c>
      <c r="W4289">
        <v>8.1108308429999998E-2</v>
      </c>
      <c r="X4289">
        <v>1.0352303719964402</v>
      </c>
      <c r="Y4289">
        <v>118.96651357006053</v>
      </c>
      <c r="Z4289">
        <v>14.815343656161254</v>
      </c>
      <c r="AA4289">
        <v>0.66868367586594002</v>
      </c>
      <c r="AB4289">
        <v>2.8731479957325199</v>
      </c>
      <c r="AC4289">
        <v>0.76422096224320002</v>
      </c>
      <c r="AD4289">
        <v>0</v>
      </c>
      <c r="AE4289">
        <v>139.20424854048989</v>
      </c>
    </row>
    <row r="4290" spans="1:31" x14ac:dyDescent="0.3">
      <c r="A4290">
        <v>2718990</v>
      </c>
      <c r="B4290">
        <v>1</v>
      </c>
      <c r="C4290" t="s">
        <v>80</v>
      </c>
      <c r="D4290" t="s">
        <v>99</v>
      </c>
      <c r="E4290" t="s">
        <v>161</v>
      </c>
      <c r="F4290" t="s">
        <v>12140</v>
      </c>
      <c r="G4290" t="s">
        <v>163</v>
      </c>
      <c r="H4290" t="s">
        <v>135</v>
      </c>
      <c r="I4290" t="s">
        <v>136</v>
      </c>
      <c r="J4290" t="s">
        <v>137</v>
      </c>
      <c r="K4290" t="s">
        <v>138</v>
      </c>
      <c r="L4290" t="s">
        <v>12141</v>
      </c>
      <c r="M4290" t="s">
        <v>12142</v>
      </c>
      <c r="N4290">
        <v>6.7225000000000001</v>
      </c>
      <c r="O4290">
        <v>0</v>
      </c>
      <c r="P4290">
        <v>4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1.6889076719747478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1.6889076719747478</v>
      </c>
    </row>
    <row r="4291" spans="1:31" x14ac:dyDescent="0.3">
      <c r="A4291">
        <v>2719136</v>
      </c>
      <c r="B4291">
        <v>1</v>
      </c>
      <c r="C4291" t="s">
        <v>81</v>
      </c>
      <c r="D4291" t="s">
        <v>114</v>
      </c>
      <c r="E4291" t="s">
        <v>161</v>
      </c>
      <c r="F4291" t="s">
        <v>12143</v>
      </c>
      <c r="G4291" t="s">
        <v>158</v>
      </c>
      <c r="H4291" t="s">
        <v>135</v>
      </c>
      <c r="I4291" t="s">
        <v>136</v>
      </c>
      <c r="J4291" t="s">
        <v>3</v>
      </c>
      <c r="K4291" t="s">
        <v>138</v>
      </c>
      <c r="L4291" t="s">
        <v>12144</v>
      </c>
      <c r="M4291" t="s">
        <v>12145</v>
      </c>
      <c r="N4291">
        <v>4.0519444440000001</v>
      </c>
      <c r="O4291">
        <v>0</v>
      </c>
      <c r="P4291">
        <v>28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10.47626122202991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10.47626122202991</v>
      </c>
    </row>
    <row r="4292" spans="1:31" x14ac:dyDescent="0.3">
      <c r="A4292">
        <v>2718738</v>
      </c>
      <c r="B4292">
        <v>1</v>
      </c>
      <c r="C4292" t="s">
        <v>81</v>
      </c>
      <c r="D4292" t="s">
        <v>120</v>
      </c>
      <c r="E4292" t="s">
        <v>213</v>
      </c>
      <c r="F4292" t="s">
        <v>6342</v>
      </c>
      <c r="G4292" t="s">
        <v>152</v>
      </c>
      <c r="H4292" t="s">
        <v>153</v>
      </c>
      <c r="I4292" t="s">
        <v>136</v>
      </c>
      <c r="J4292" t="s">
        <v>137</v>
      </c>
      <c r="K4292" t="s">
        <v>138</v>
      </c>
      <c r="L4292" t="s">
        <v>12146</v>
      </c>
      <c r="M4292" t="s">
        <v>12147</v>
      </c>
      <c r="N4292">
        <v>2.4558333330000002</v>
      </c>
      <c r="O4292">
        <v>2</v>
      </c>
      <c r="P4292">
        <v>0</v>
      </c>
      <c r="Q4292">
        <v>75</v>
      </c>
      <c r="R4292">
        <v>0</v>
      </c>
      <c r="S4292">
        <v>11</v>
      </c>
      <c r="T4292">
        <v>0</v>
      </c>
      <c r="U4292">
        <v>0</v>
      </c>
      <c r="V4292">
        <v>0</v>
      </c>
      <c r="W4292">
        <v>0.94429885617499998</v>
      </c>
      <c r="X4292">
        <v>0</v>
      </c>
      <c r="Y4292">
        <v>77.457732924026573</v>
      </c>
      <c r="Z4292">
        <v>0</v>
      </c>
      <c r="AA4292">
        <v>368.69610690157646</v>
      </c>
      <c r="AB4292">
        <v>0</v>
      </c>
      <c r="AC4292">
        <v>0</v>
      </c>
      <c r="AD4292">
        <v>0</v>
      </c>
      <c r="AE4292">
        <v>447.09813868177804</v>
      </c>
    </row>
    <row r="4293" spans="1:31" x14ac:dyDescent="0.3">
      <c r="A4293">
        <v>2719116</v>
      </c>
      <c r="B4293">
        <v>1</v>
      </c>
      <c r="C4293" t="s">
        <v>80</v>
      </c>
      <c r="D4293" t="s">
        <v>94</v>
      </c>
      <c r="E4293" t="s">
        <v>150</v>
      </c>
      <c r="F4293" t="s">
        <v>12148</v>
      </c>
      <c r="G4293" t="s">
        <v>152</v>
      </c>
      <c r="H4293" t="s">
        <v>153</v>
      </c>
      <c r="I4293" t="s">
        <v>136</v>
      </c>
      <c r="J4293" t="s">
        <v>137</v>
      </c>
      <c r="K4293" t="s">
        <v>138</v>
      </c>
      <c r="L4293" t="s">
        <v>12149</v>
      </c>
      <c r="M4293" t="s">
        <v>12150</v>
      </c>
      <c r="N4293">
        <v>2.23</v>
      </c>
      <c r="O4293">
        <v>0</v>
      </c>
      <c r="P4293">
        <v>0</v>
      </c>
      <c r="Q4293">
        <v>1</v>
      </c>
      <c r="R4293">
        <v>132</v>
      </c>
      <c r="S4293">
        <v>0</v>
      </c>
      <c r="T4293">
        <v>8</v>
      </c>
      <c r="U4293">
        <v>0</v>
      </c>
      <c r="V4293">
        <v>0</v>
      </c>
      <c r="W4293">
        <v>0</v>
      </c>
      <c r="X4293">
        <v>0</v>
      </c>
      <c r="Y4293">
        <v>1.2040309457924998</v>
      </c>
      <c r="Z4293">
        <v>16.278795276653497</v>
      </c>
      <c r="AA4293">
        <v>0</v>
      </c>
      <c r="AB4293">
        <v>3.2069176171475</v>
      </c>
      <c r="AC4293">
        <v>0</v>
      </c>
      <c r="AD4293">
        <v>0</v>
      </c>
      <c r="AE4293">
        <v>20.689743839593497</v>
      </c>
    </row>
    <row r="4294" spans="1:31" x14ac:dyDescent="0.3">
      <c r="A4294">
        <v>2718904</v>
      </c>
      <c r="B4294">
        <v>1</v>
      </c>
      <c r="C4294" t="s">
        <v>80</v>
      </c>
      <c r="D4294" t="s">
        <v>109</v>
      </c>
      <c r="E4294" t="s">
        <v>161</v>
      </c>
      <c r="F4294" t="s">
        <v>1799</v>
      </c>
      <c r="G4294" t="s">
        <v>163</v>
      </c>
      <c r="H4294" t="s">
        <v>135</v>
      </c>
      <c r="I4294" t="s">
        <v>136</v>
      </c>
      <c r="J4294" t="s">
        <v>137</v>
      </c>
      <c r="K4294" t="s">
        <v>138</v>
      </c>
      <c r="L4294" t="s">
        <v>12151</v>
      </c>
      <c r="M4294" t="s">
        <v>12152</v>
      </c>
      <c r="N4294">
        <v>1.1630555549999999</v>
      </c>
      <c r="O4294">
        <v>0</v>
      </c>
      <c r="P4294">
        <v>7</v>
      </c>
      <c r="Q4294">
        <v>0</v>
      </c>
      <c r="R4294">
        <v>7</v>
      </c>
      <c r="S4294">
        <v>0</v>
      </c>
      <c r="T4294">
        <v>10</v>
      </c>
      <c r="U4294">
        <v>0</v>
      </c>
      <c r="V4294">
        <v>0</v>
      </c>
      <c r="W4294">
        <v>0</v>
      </c>
      <c r="X4294">
        <v>1.4062356231823154</v>
      </c>
      <c r="Y4294">
        <v>0</v>
      </c>
      <c r="Z4294">
        <v>2.7346635860423127</v>
      </c>
      <c r="AA4294">
        <v>0</v>
      </c>
      <c r="AB4294">
        <v>2.3457411101445156</v>
      </c>
      <c r="AC4294">
        <v>0</v>
      </c>
      <c r="AD4294">
        <v>0</v>
      </c>
      <c r="AE4294">
        <v>6.486640319369144</v>
      </c>
    </row>
    <row r="4295" spans="1:31" x14ac:dyDescent="0.3">
      <c r="A4295">
        <v>2718804</v>
      </c>
      <c r="B4295">
        <v>1</v>
      </c>
      <c r="C4295" t="s">
        <v>81</v>
      </c>
      <c r="D4295" t="s">
        <v>120</v>
      </c>
      <c r="E4295" t="s">
        <v>150</v>
      </c>
      <c r="F4295" t="s">
        <v>12153</v>
      </c>
      <c r="G4295" t="s">
        <v>152</v>
      </c>
      <c r="H4295" t="s">
        <v>153</v>
      </c>
      <c r="I4295" t="s">
        <v>136</v>
      </c>
      <c r="J4295" t="s">
        <v>137</v>
      </c>
      <c r="K4295" t="s">
        <v>138</v>
      </c>
      <c r="L4295" t="s">
        <v>12154</v>
      </c>
      <c r="M4295" t="s">
        <v>12155</v>
      </c>
      <c r="N4295">
        <v>2.8122222219999999</v>
      </c>
      <c r="O4295">
        <v>0</v>
      </c>
      <c r="P4295">
        <v>0</v>
      </c>
      <c r="Q4295">
        <v>53</v>
      </c>
      <c r="R4295">
        <v>125</v>
      </c>
      <c r="S4295">
        <v>5</v>
      </c>
      <c r="T4295">
        <v>2</v>
      </c>
      <c r="U4295">
        <v>0</v>
      </c>
      <c r="V4295">
        <v>0</v>
      </c>
      <c r="W4295">
        <v>0</v>
      </c>
      <c r="X4295">
        <v>0</v>
      </c>
      <c r="Y4295">
        <v>10.339546812396664</v>
      </c>
      <c r="Z4295">
        <v>34.008838374643005</v>
      </c>
      <c r="AA4295">
        <v>0.34564480455241331</v>
      </c>
      <c r="AB4295">
        <v>0</v>
      </c>
      <c r="AC4295">
        <v>0</v>
      </c>
      <c r="AD4295">
        <v>0</v>
      </c>
      <c r="AE4295">
        <v>44.694029991592082</v>
      </c>
    </row>
    <row r="4296" spans="1:31" x14ac:dyDescent="0.3">
      <c r="A4296">
        <v>2718924</v>
      </c>
      <c r="B4296">
        <v>1</v>
      </c>
      <c r="C4296" t="s">
        <v>80</v>
      </c>
      <c r="D4296" t="s">
        <v>106</v>
      </c>
      <c r="E4296" t="s">
        <v>213</v>
      </c>
      <c r="F4296" t="s">
        <v>12156</v>
      </c>
      <c r="G4296" t="s">
        <v>152</v>
      </c>
      <c r="H4296" t="s">
        <v>153</v>
      </c>
      <c r="I4296" t="s">
        <v>136</v>
      </c>
      <c r="J4296" t="s">
        <v>137</v>
      </c>
      <c r="K4296" t="s">
        <v>138</v>
      </c>
      <c r="L4296" t="s">
        <v>12157</v>
      </c>
      <c r="M4296" t="s">
        <v>12158</v>
      </c>
      <c r="N4296">
        <v>1.527222222</v>
      </c>
      <c r="O4296">
        <v>0</v>
      </c>
      <c r="P4296">
        <v>42</v>
      </c>
      <c r="Q4296">
        <v>20</v>
      </c>
      <c r="R4296">
        <v>13</v>
      </c>
      <c r="S4296">
        <v>1</v>
      </c>
      <c r="T4296">
        <v>17</v>
      </c>
      <c r="U4296">
        <v>0</v>
      </c>
      <c r="V4296">
        <v>0</v>
      </c>
      <c r="W4296">
        <v>0</v>
      </c>
      <c r="X4296">
        <v>13.100145121840129</v>
      </c>
      <c r="Y4296">
        <v>65.185332370176511</v>
      </c>
      <c r="Z4296">
        <v>8.6484267934366788</v>
      </c>
      <c r="AA4296">
        <v>0.30772865368273583</v>
      </c>
      <c r="AB4296">
        <v>22.431130332317405</v>
      </c>
      <c r="AC4296">
        <v>0</v>
      </c>
      <c r="AD4296">
        <v>0</v>
      </c>
      <c r="AE4296">
        <v>109.67276327145346</v>
      </c>
    </row>
    <row r="4297" spans="1:31" x14ac:dyDescent="0.3">
      <c r="A4297">
        <v>2718947</v>
      </c>
      <c r="B4297">
        <v>1</v>
      </c>
      <c r="C4297" t="s">
        <v>81</v>
      </c>
      <c r="D4297" t="s">
        <v>117</v>
      </c>
      <c r="E4297" t="s">
        <v>213</v>
      </c>
      <c r="F4297" t="s">
        <v>3035</v>
      </c>
      <c r="G4297" t="s">
        <v>152</v>
      </c>
      <c r="H4297" t="s">
        <v>153</v>
      </c>
      <c r="I4297" t="s">
        <v>136</v>
      </c>
      <c r="J4297" t="s">
        <v>137</v>
      </c>
      <c r="K4297" t="s">
        <v>138</v>
      </c>
      <c r="L4297" t="s">
        <v>12159</v>
      </c>
      <c r="M4297" t="s">
        <v>12160</v>
      </c>
      <c r="N4297">
        <v>0.25888888799999998</v>
      </c>
      <c r="O4297">
        <v>1</v>
      </c>
      <c r="P4297">
        <v>1051</v>
      </c>
      <c r="Q4297">
        <v>9</v>
      </c>
      <c r="R4297">
        <v>54</v>
      </c>
      <c r="S4297">
        <v>7</v>
      </c>
      <c r="T4297">
        <v>125</v>
      </c>
      <c r="U4297">
        <v>0</v>
      </c>
      <c r="V4297">
        <v>0</v>
      </c>
      <c r="W4297">
        <v>4.5718782349999994E-2</v>
      </c>
      <c r="X4297">
        <v>29.052683354739727</v>
      </c>
      <c r="Y4297">
        <v>15.84741959466435</v>
      </c>
      <c r="Z4297">
        <v>2.0319466445568004</v>
      </c>
      <c r="AA4297">
        <v>45.377437761801097</v>
      </c>
      <c r="AB4297">
        <v>17.454558303735549</v>
      </c>
      <c r="AC4297">
        <v>0</v>
      </c>
      <c r="AD4297">
        <v>0</v>
      </c>
      <c r="AE4297">
        <v>109.80976444184753</v>
      </c>
    </row>
    <row r="4298" spans="1:31" x14ac:dyDescent="0.3">
      <c r="A4298">
        <v>2718967</v>
      </c>
      <c r="B4298">
        <v>1</v>
      </c>
      <c r="C4298" t="s">
        <v>81</v>
      </c>
      <c r="D4298" t="s">
        <v>112</v>
      </c>
      <c r="E4298" t="s">
        <v>156</v>
      </c>
      <c r="F4298" t="s">
        <v>12161</v>
      </c>
      <c r="G4298" t="s">
        <v>152</v>
      </c>
      <c r="H4298" t="s">
        <v>153</v>
      </c>
      <c r="I4298" t="s">
        <v>136</v>
      </c>
      <c r="J4298" t="s">
        <v>137</v>
      </c>
      <c r="K4298" t="s">
        <v>138</v>
      </c>
      <c r="L4298" t="s">
        <v>12162</v>
      </c>
      <c r="M4298" t="s">
        <v>12163</v>
      </c>
      <c r="N4298">
        <v>0.37888888799999998</v>
      </c>
      <c r="O4298">
        <v>0</v>
      </c>
      <c r="P4298">
        <v>1235</v>
      </c>
      <c r="Q4298">
        <v>1</v>
      </c>
      <c r="R4298">
        <v>3</v>
      </c>
      <c r="S4298">
        <v>68</v>
      </c>
      <c r="T4298">
        <v>331</v>
      </c>
      <c r="U4298">
        <v>7</v>
      </c>
      <c r="V4298">
        <v>4</v>
      </c>
      <c r="W4298">
        <v>0</v>
      </c>
      <c r="X4298">
        <v>85.422924050540331</v>
      </c>
      <c r="Y4298">
        <v>0.40611394036675003</v>
      </c>
      <c r="Z4298">
        <v>0.57638074710186671</v>
      </c>
      <c r="AA4298">
        <v>57.392939041186231</v>
      </c>
      <c r="AB4298">
        <v>107.84779983145279</v>
      </c>
      <c r="AC4298">
        <v>173.31502269269239</v>
      </c>
      <c r="AD4298">
        <v>67.168846641657566</v>
      </c>
      <c r="AE4298">
        <v>492.13002694499795</v>
      </c>
    </row>
    <row r="4299" spans="1:31" x14ac:dyDescent="0.3">
      <c r="A4299">
        <v>2719216</v>
      </c>
      <c r="B4299">
        <v>1</v>
      </c>
      <c r="C4299" t="s">
        <v>80</v>
      </c>
      <c r="D4299" t="s">
        <v>101</v>
      </c>
      <c r="E4299" t="s">
        <v>200</v>
      </c>
      <c r="F4299" t="s">
        <v>12164</v>
      </c>
      <c r="G4299" t="s">
        <v>170</v>
      </c>
      <c r="H4299" t="s">
        <v>135</v>
      </c>
      <c r="I4299" t="s">
        <v>136</v>
      </c>
      <c r="J4299" t="s">
        <v>137</v>
      </c>
      <c r="K4299" t="s">
        <v>138</v>
      </c>
      <c r="L4299" t="s">
        <v>12165</v>
      </c>
      <c r="M4299" t="s">
        <v>12166</v>
      </c>
      <c r="N4299">
        <v>0.82</v>
      </c>
      <c r="O4299">
        <v>0</v>
      </c>
      <c r="P4299">
        <v>87</v>
      </c>
      <c r="Q4299">
        <v>0</v>
      </c>
      <c r="R4299">
        <v>0</v>
      </c>
      <c r="S4299">
        <v>0</v>
      </c>
      <c r="T4299">
        <v>6</v>
      </c>
      <c r="U4299">
        <v>0</v>
      </c>
      <c r="V4299">
        <v>0</v>
      </c>
      <c r="W4299">
        <v>0</v>
      </c>
      <c r="X4299">
        <v>11.256822644392713</v>
      </c>
      <c r="Y4299">
        <v>0</v>
      </c>
      <c r="Z4299">
        <v>0</v>
      </c>
      <c r="AA4299">
        <v>0</v>
      </c>
      <c r="AB4299">
        <v>1.1188459564504318</v>
      </c>
      <c r="AC4299">
        <v>0</v>
      </c>
      <c r="AD4299">
        <v>0</v>
      </c>
      <c r="AE4299">
        <v>12.375668600843145</v>
      </c>
    </row>
    <row r="4300" spans="1:31" x14ac:dyDescent="0.3">
      <c r="A4300">
        <v>2719110</v>
      </c>
      <c r="B4300">
        <v>1</v>
      </c>
      <c r="C4300" t="s">
        <v>80</v>
      </c>
      <c r="D4300" t="s">
        <v>103</v>
      </c>
      <c r="E4300" t="s">
        <v>150</v>
      </c>
      <c r="F4300" t="s">
        <v>12167</v>
      </c>
      <c r="G4300" t="s">
        <v>152</v>
      </c>
      <c r="H4300" t="s">
        <v>153</v>
      </c>
      <c r="I4300" t="s">
        <v>136</v>
      </c>
      <c r="J4300" t="s">
        <v>137</v>
      </c>
      <c r="K4300" t="s">
        <v>138</v>
      </c>
      <c r="L4300" t="s">
        <v>12168</v>
      </c>
      <c r="M4300" t="s">
        <v>12169</v>
      </c>
      <c r="N4300">
        <v>0.468888888</v>
      </c>
      <c r="O4300">
        <v>1</v>
      </c>
      <c r="P4300">
        <v>485</v>
      </c>
      <c r="Q4300">
        <v>1</v>
      </c>
      <c r="R4300">
        <v>0</v>
      </c>
      <c r="S4300">
        <v>1</v>
      </c>
      <c r="T4300">
        <v>31</v>
      </c>
      <c r="U4300">
        <v>0</v>
      </c>
      <c r="V4300">
        <v>0</v>
      </c>
      <c r="W4300">
        <v>1.621960085242E-2</v>
      </c>
      <c r="X4300">
        <v>40.318998607217438</v>
      </c>
      <c r="Y4300">
        <v>0</v>
      </c>
      <c r="Z4300">
        <v>0</v>
      </c>
      <c r="AA4300">
        <v>0.29341252217602004</v>
      </c>
      <c r="AB4300">
        <v>46.592171519822941</v>
      </c>
      <c r="AC4300">
        <v>0</v>
      </c>
      <c r="AD4300">
        <v>0</v>
      </c>
      <c r="AE4300">
        <v>87.220802250068829</v>
      </c>
    </row>
    <row r="4301" spans="1:31" x14ac:dyDescent="0.3">
      <c r="A4301">
        <v>2719053</v>
      </c>
      <c r="B4301">
        <v>1</v>
      </c>
      <c r="C4301" t="s">
        <v>80</v>
      </c>
      <c r="D4301" t="s">
        <v>108</v>
      </c>
      <c r="E4301" t="s">
        <v>161</v>
      </c>
      <c r="F4301" t="s">
        <v>12170</v>
      </c>
      <c r="G4301" t="s">
        <v>163</v>
      </c>
      <c r="H4301" t="s">
        <v>135</v>
      </c>
      <c r="I4301" t="s">
        <v>136</v>
      </c>
      <c r="J4301" t="s">
        <v>137</v>
      </c>
      <c r="K4301" t="s">
        <v>138</v>
      </c>
      <c r="L4301" t="s">
        <v>12171</v>
      </c>
      <c r="M4301" t="s">
        <v>12172</v>
      </c>
      <c r="N4301">
        <v>1.610833333</v>
      </c>
      <c r="O4301">
        <v>0</v>
      </c>
      <c r="P4301">
        <v>3</v>
      </c>
      <c r="Q4301">
        <v>0</v>
      </c>
      <c r="R4301">
        <v>0</v>
      </c>
      <c r="S4301">
        <v>0</v>
      </c>
      <c r="T4301">
        <v>1</v>
      </c>
      <c r="U4301">
        <v>0</v>
      </c>
      <c r="V4301">
        <v>0</v>
      </c>
      <c r="W4301">
        <v>0</v>
      </c>
      <c r="X4301">
        <v>0.8054984199353401</v>
      </c>
      <c r="Y4301">
        <v>0</v>
      </c>
      <c r="Z4301">
        <v>0</v>
      </c>
      <c r="AA4301">
        <v>0</v>
      </c>
      <c r="AB4301">
        <v>0.15090999493905502</v>
      </c>
      <c r="AC4301">
        <v>0</v>
      </c>
      <c r="AD4301">
        <v>0</v>
      </c>
      <c r="AE4301">
        <v>0.9564084148743951</v>
      </c>
    </row>
    <row r="4302" spans="1:31" x14ac:dyDescent="0.3">
      <c r="A4302">
        <v>2719302</v>
      </c>
      <c r="B4302">
        <v>1</v>
      </c>
      <c r="C4302" t="s">
        <v>80</v>
      </c>
      <c r="D4302" t="s">
        <v>92</v>
      </c>
      <c r="E4302" t="s">
        <v>145</v>
      </c>
      <c r="F4302" t="s">
        <v>8233</v>
      </c>
      <c r="G4302" t="s">
        <v>181</v>
      </c>
      <c r="H4302" t="s">
        <v>135</v>
      </c>
      <c r="I4302" t="s">
        <v>136</v>
      </c>
      <c r="J4302" t="s">
        <v>137</v>
      </c>
      <c r="K4302" t="s">
        <v>138</v>
      </c>
      <c r="L4302" t="s">
        <v>12173</v>
      </c>
      <c r="M4302" t="s">
        <v>12174</v>
      </c>
      <c r="N4302">
        <v>1.217777777</v>
      </c>
      <c r="O4302">
        <v>0</v>
      </c>
      <c r="P4302">
        <v>1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</row>
    <row r="4303" spans="1:31" x14ac:dyDescent="0.3">
      <c r="A4303">
        <v>2718861</v>
      </c>
      <c r="B4303">
        <v>1</v>
      </c>
      <c r="C4303" t="s">
        <v>81</v>
      </c>
      <c r="D4303" t="s">
        <v>122</v>
      </c>
      <c r="E4303" t="s">
        <v>156</v>
      </c>
      <c r="F4303" t="s">
        <v>12175</v>
      </c>
      <c r="G4303" t="s">
        <v>152</v>
      </c>
      <c r="H4303" t="s">
        <v>153</v>
      </c>
      <c r="I4303" t="s">
        <v>136</v>
      </c>
      <c r="J4303" t="s">
        <v>137</v>
      </c>
      <c r="K4303" t="s">
        <v>138</v>
      </c>
      <c r="L4303" t="s">
        <v>12176</v>
      </c>
      <c r="M4303" t="s">
        <v>12177</v>
      </c>
      <c r="N4303">
        <v>0.766666666</v>
      </c>
      <c r="O4303">
        <v>0</v>
      </c>
      <c r="P4303">
        <v>83</v>
      </c>
      <c r="Q4303">
        <v>0</v>
      </c>
      <c r="R4303">
        <v>4</v>
      </c>
      <c r="S4303">
        <v>0</v>
      </c>
      <c r="T4303">
        <v>2</v>
      </c>
      <c r="U4303">
        <v>0</v>
      </c>
      <c r="V4303">
        <v>0</v>
      </c>
      <c r="W4303">
        <v>0</v>
      </c>
      <c r="X4303">
        <v>14.288565054925401</v>
      </c>
      <c r="Y4303">
        <v>0</v>
      </c>
      <c r="Z4303">
        <v>0.43615054071710002</v>
      </c>
      <c r="AA4303">
        <v>0</v>
      </c>
      <c r="AB4303">
        <v>3.0704527020180001</v>
      </c>
      <c r="AC4303">
        <v>0</v>
      </c>
      <c r="AD4303">
        <v>0</v>
      </c>
      <c r="AE4303">
        <v>17.795168297660499</v>
      </c>
    </row>
    <row r="4304" spans="1:31" x14ac:dyDescent="0.3">
      <c r="A4304">
        <v>2718678</v>
      </c>
      <c r="B4304">
        <v>1</v>
      </c>
      <c r="C4304" t="s">
        <v>81</v>
      </c>
      <c r="D4304" t="s">
        <v>112</v>
      </c>
      <c r="E4304" t="s">
        <v>150</v>
      </c>
      <c r="F4304" t="s">
        <v>12178</v>
      </c>
      <c r="G4304" t="s">
        <v>152</v>
      </c>
      <c r="H4304" t="s">
        <v>153</v>
      </c>
      <c r="I4304" t="s">
        <v>136</v>
      </c>
      <c r="J4304" t="s">
        <v>137</v>
      </c>
      <c r="K4304" t="s">
        <v>138</v>
      </c>
      <c r="L4304" t="s">
        <v>12179</v>
      </c>
      <c r="M4304" t="s">
        <v>12180</v>
      </c>
      <c r="N4304">
        <v>0.80916666599999998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1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52.80595901926101</v>
      </c>
      <c r="AD4304">
        <v>0</v>
      </c>
      <c r="AE4304">
        <v>52.80595901926101</v>
      </c>
    </row>
    <row r="4305" spans="1:31" x14ac:dyDescent="0.3">
      <c r="A4305">
        <v>2718653</v>
      </c>
      <c r="B4305">
        <v>2</v>
      </c>
      <c r="C4305" t="s">
        <v>81</v>
      </c>
      <c r="D4305" t="s">
        <v>127</v>
      </c>
      <c r="E4305" t="s">
        <v>213</v>
      </c>
      <c r="F4305" t="s">
        <v>12181</v>
      </c>
      <c r="G4305" t="s">
        <v>185</v>
      </c>
      <c r="H4305" t="s">
        <v>153</v>
      </c>
      <c r="I4305" t="s">
        <v>136</v>
      </c>
      <c r="J4305" t="s">
        <v>137</v>
      </c>
      <c r="K4305" t="s">
        <v>138</v>
      </c>
      <c r="L4305" t="s">
        <v>12182</v>
      </c>
      <c r="M4305" t="s">
        <v>12183</v>
      </c>
      <c r="N4305">
        <v>0.84861111099999997</v>
      </c>
      <c r="O4305">
        <v>0</v>
      </c>
      <c r="P4305">
        <v>10</v>
      </c>
      <c r="Q4305">
        <v>14</v>
      </c>
      <c r="R4305">
        <v>4</v>
      </c>
      <c r="S4305">
        <v>1</v>
      </c>
      <c r="T4305">
        <v>1</v>
      </c>
      <c r="U4305">
        <v>0</v>
      </c>
      <c r="V4305">
        <v>0</v>
      </c>
      <c r="W4305">
        <v>0</v>
      </c>
      <c r="X4305">
        <v>3.0791278155749993</v>
      </c>
      <c r="Y4305">
        <v>3.6379783396116663</v>
      </c>
      <c r="Z4305">
        <v>5.4746758248331506</v>
      </c>
      <c r="AA4305">
        <v>0</v>
      </c>
      <c r="AB4305">
        <v>1.3402475476</v>
      </c>
      <c r="AC4305">
        <v>0</v>
      </c>
      <c r="AD4305">
        <v>0</v>
      </c>
      <c r="AE4305">
        <v>13.532029527619816</v>
      </c>
    </row>
    <row r="4306" spans="1:31" x14ac:dyDescent="0.3">
      <c r="A4306">
        <v>2719242</v>
      </c>
      <c r="B4306">
        <v>1</v>
      </c>
      <c r="C4306" t="s">
        <v>81</v>
      </c>
      <c r="D4306" t="s">
        <v>113</v>
      </c>
      <c r="E4306" t="s">
        <v>132</v>
      </c>
      <c r="F4306" t="s">
        <v>12184</v>
      </c>
      <c r="G4306" t="s">
        <v>170</v>
      </c>
      <c r="H4306" t="s">
        <v>135</v>
      </c>
      <c r="I4306" t="s">
        <v>136</v>
      </c>
      <c r="J4306" t="s">
        <v>137</v>
      </c>
      <c r="K4306" t="s">
        <v>138</v>
      </c>
      <c r="L4306" t="s">
        <v>12185</v>
      </c>
      <c r="M4306" t="s">
        <v>12186</v>
      </c>
      <c r="N4306">
        <v>0.74555555500000004</v>
      </c>
      <c r="O4306">
        <v>0</v>
      </c>
      <c r="P4306">
        <v>141</v>
      </c>
      <c r="Q4306">
        <v>0</v>
      </c>
      <c r="R4306">
        <v>7</v>
      </c>
      <c r="S4306">
        <v>0</v>
      </c>
      <c r="T4306">
        <v>6</v>
      </c>
      <c r="U4306">
        <v>0</v>
      </c>
      <c r="V4306">
        <v>0</v>
      </c>
      <c r="W4306">
        <v>0</v>
      </c>
      <c r="X4306">
        <v>19.254039462830438</v>
      </c>
      <c r="Y4306">
        <v>0</v>
      </c>
      <c r="Z4306">
        <v>0</v>
      </c>
      <c r="AA4306">
        <v>0</v>
      </c>
      <c r="AB4306">
        <v>3.0248995103165202</v>
      </c>
      <c r="AC4306">
        <v>0</v>
      </c>
      <c r="AD4306">
        <v>0</v>
      </c>
      <c r="AE4306">
        <v>22.278938973146957</v>
      </c>
    </row>
    <row r="4307" spans="1:31" x14ac:dyDescent="0.3">
      <c r="A4307">
        <v>2719133</v>
      </c>
      <c r="B4307">
        <v>1</v>
      </c>
      <c r="C4307" t="s">
        <v>80</v>
      </c>
      <c r="D4307" t="s">
        <v>97</v>
      </c>
      <c r="E4307" t="s">
        <v>145</v>
      </c>
      <c r="F4307" t="s">
        <v>12187</v>
      </c>
      <c r="G4307" t="s">
        <v>158</v>
      </c>
      <c r="H4307" t="s">
        <v>135</v>
      </c>
      <c r="I4307" t="s">
        <v>136</v>
      </c>
      <c r="J4307" t="s">
        <v>137</v>
      </c>
      <c r="K4307" t="s">
        <v>138</v>
      </c>
      <c r="L4307" t="s">
        <v>12188</v>
      </c>
      <c r="M4307" t="s">
        <v>12189</v>
      </c>
      <c r="N4307">
        <v>2.7938888880000001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1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15.349642111072919</v>
      </c>
      <c r="AC4307">
        <v>0</v>
      </c>
      <c r="AD4307">
        <v>0</v>
      </c>
      <c r="AE4307">
        <v>15.349642111072919</v>
      </c>
    </row>
    <row r="4308" spans="1:31" x14ac:dyDescent="0.3">
      <c r="A4308">
        <v>2718987</v>
      </c>
      <c r="B4308">
        <v>1</v>
      </c>
      <c r="C4308" t="s">
        <v>80</v>
      </c>
      <c r="D4308" t="s">
        <v>98</v>
      </c>
      <c r="E4308" t="s">
        <v>213</v>
      </c>
      <c r="F4308" t="s">
        <v>12190</v>
      </c>
      <c r="G4308" t="s">
        <v>152</v>
      </c>
      <c r="H4308" t="s">
        <v>153</v>
      </c>
      <c r="I4308" t="s">
        <v>136</v>
      </c>
      <c r="J4308" t="s">
        <v>137</v>
      </c>
      <c r="K4308" t="s">
        <v>138</v>
      </c>
      <c r="L4308" t="s">
        <v>12191</v>
      </c>
      <c r="M4308" t="s">
        <v>12192</v>
      </c>
      <c r="N4308">
        <v>0.95861111099999996</v>
      </c>
      <c r="O4308">
        <v>0</v>
      </c>
      <c r="P4308">
        <v>783</v>
      </c>
      <c r="Q4308">
        <v>6</v>
      </c>
      <c r="R4308">
        <v>351</v>
      </c>
      <c r="S4308">
        <v>2</v>
      </c>
      <c r="T4308">
        <v>217</v>
      </c>
      <c r="U4308">
        <v>1</v>
      </c>
      <c r="V4308">
        <v>0</v>
      </c>
      <c r="W4308">
        <v>0</v>
      </c>
      <c r="X4308">
        <v>154.51890010299411</v>
      </c>
      <c r="Y4308">
        <v>10.567012285211201</v>
      </c>
      <c r="Z4308">
        <v>127.86485692532531</v>
      </c>
      <c r="AA4308">
        <v>18.922569040216793</v>
      </c>
      <c r="AB4308">
        <v>141.10910993113299</v>
      </c>
      <c r="AC4308">
        <v>164.89219976844998</v>
      </c>
      <c r="AD4308">
        <v>0</v>
      </c>
      <c r="AE4308">
        <v>617.87464805333036</v>
      </c>
    </row>
    <row r="4309" spans="1:31" x14ac:dyDescent="0.3">
      <c r="A4309">
        <v>2719179</v>
      </c>
      <c r="B4309">
        <v>1</v>
      </c>
      <c r="C4309" t="s">
        <v>81</v>
      </c>
      <c r="D4309" t="s">
        <v>113</v>
      </c>
      <c r="E4309" t="s">
        <v>213</v>
      </c>
      <c r="F4309" t="s">
        <v>12193</v>
      </c>
      <c r="G4309" t="s">
        <v>152</v>
      </c>
      <c r="H4309" t="s">
        <v>153</v>
      </c>
      <c r="I4309" t="s">
        <v>136</v>
      </c>
      <c r="J4309" t="s">
        <v>137</v>
      </c>
      <c r="K4309" t="s">
        <v>138</v>
      </c>
      <c r="L4309" t="s">
        <v>12194</v>
      </c>
      <c r="M4309" t="s">
        <v>12195</v>
      </c>
      <c r="N4309">
        <v>0.64249999999999996</v>
      </c>
      <c r="O4309">
        <v>2</v>
      </c>
      <c r="P4309">
        <v>99</v>
      </c>
      <c r="Q4309">
        <v>7</v>
      </c>
      <c r="R4309">
        <v>3</v>
      </c>
      <c r="S4309">
        <v>7</v>
      </c>
      <c r="T4309">
        <v>13</v>
      </c>
      <c r="U4309">
        <v>1</v>
      </c>
      <c r="V4309">
        <v>0</v>
      </c>
      <c r="W4309">
        <v>0.16014528098931</v>
      </c>
      <c r="X4309">
        <v>16.222936778466298</v>
      </c>
      <c r="Y4309">
        <v>1.89911542880475</v>
      </c>
      <c r="Z4309">
        <v>0.37998508939938003</v>
      </c>
      <c r="AA4309">
        <v>19.455371968975719</v>
      </c>
      <c r="AB4309">
        <v>9.6201792296004154</v>
      </c>
      <c r="AC4309">
        <v>0</v>
      </c>
      <c r="AD4309">
        <v>0</v>
      </c>
      <c r="AE4309">
        <v>47.737733776235878</v>
      </c>
    </row>
    <row r="4310" spans="1:31" x14ac:dyDescent="0.3">
      <c r="A4310">
        <v>2718567</v>
      </c>
      <c r="B4310">
        <v>2</v>
      </c>
      <c r="C4310" t="s">
        <v>80</v>
      </c>
      <c r="D4310" t="s">
        <v>103</v>
      </c>
      <c r="E4310" t="s">
        <v>132</v>
      </c>
      <c r="F4310" t="s">
        <v>332</v>
      </c>
      <c r="G4310" t="s">
        <v>230</v>
      </c>
      <c r="H4310" t="s">
        <v>135</v>
      </c>
      <c r="I4310" t="s">
        <v>136</v>
      </c>
      <c r="J4310" t="s">
        <v>137</v>
      </c>
      <c r="K4310" t="s">
        <v>138</v>
      </c>
      <c r="L4310" t="s">
        <v>11593</v>
      </c>
      <c r="M4310" t="s">
        <v>12196</v>
      </c>
      <c r="N4310">
        <v>0.41027777700000001</v>
      </c>
      <c r="O4310">
        <v>0</v>
      </c>
      <c r="P4310">
        <v>694</v>
      </c>
      <c r="Q4310">
        <v>0</v>
      </c>
      <c r="R4310">
        <v>4</v>
      </c>
      <c r="S4310">
        <v>0</v>
      </c>
      <c r="T4310">
        <v>31</v>
      </c>
      <c r="U4310">
        <v>0</v>
      </c>
      <c r="V4310">
        <v>0</v>
      </c>
      <c r="W4310">
        <v>0</v>
      </c>
      <c r="X4310">
        <v>54.5276771830261</v>
      </c>
      <c r="Y4310">
        <v>0</v>
      </c>
      <c r="Z4310">
        <v>3.3177883971563342E-2</v>
      </c>
      <c r="AA4310">
        <v>0</v>
      </c>
      <c r="AB4310">
        <v>7.9271496600730167</v>
      </c>
      <c r="AC4310">
        <v>0</v>
      </c>
      <c r="AD4310">
        <v>0</v>
      </c>
      <c r="AE4310">
        <v>62.488004727070674</v>
      </c>
    </row>
    <row r="4311" spans="1:31" x14ac:dyDescent="0.3">
      <c r="A4311">
        <v>2718784</v>
      </c>
      <c r="B4311">
        <v>1</v>
      </c>
      <c r="C4311" t="s">
        <v>81</v>
      </c>
      <c r="D4311" t="s">
        <v>112</v>
      </c>
      <c r="E4311" t="s">
        <v>132</v>
      </c>
      <c r="F4311" t="s">
        <v>12197</v>
      </c>
      <c r="G4311" t="s">
        <v>409</v>
      </c>
      <c r="H4311" t="s">
        <v>135</v>
      </c>
      <c r="I4311" t="s">
        <v>136</v>
      </c>
      <c r="J4311" t="s">
        <v>137</v>
      </c>
      <c r="K4311" t="s">
        <v>138</v>
      </c>
      <c r="L4311" t="s">
        <v>12198</v>
      </c>
      <c r="M4311" t="s">
        <v>12199</v>
      </c>
      <c r="N4311">
        <v>1.948611111</v>
      </c>
      <c r="O4311">
        <v>0</v>
      </c>
      <c r="P4311">
        <v>178</v>
      </c>
      <c r="Q4311">
        <v>0</v>
      </c>
      <c r="R4311">
        <v>6</v>
      </c>
      <c r="S4311">
        <v>0</v>
      </c>
      <c r="T4311">
        <v>46</v>
      </c>
      <c r="U4311">
        <v>0</v>
      </c>
      <c r="V4311">
        <v>0</v>
      </c>
      <c r="W4311">
        <v>0</v>
      </c>
      <c r="X4311">
        <v>51.760644379438347</v>
      </c>
      <c r="Y4311">
        <v>0</v>
      </c>
      <c r="Z4311">
        <v>2.2615587916023734</v>
      </c>
      <c r="AA4311">
        <v>0</v>
      </c>
      <c r="AB4311">
        <v>48.013994229930624</v>
      </c>
      <c r="AC4311">
        <v>0</v>
      </c>
      <c r="AD4311">
        <v>0</v>
      </c>
      <c r="AE4311">
        <v>102.03619740097135</v>
      </c>
    </row>
    <row r="4312" spans="1:31" x14ac:dyDescent="0.3">
      <c r="A4312">
        <v>2718758</v>
      </c>
      <c r="B4312">
        <v>1</v>
      </c>
      <c r="C4312" t="s">
        <v>80</v>
      </c>
      <c r="D4312" t="s">
        <v>102</v>
      </c>
      <c r="E4312" t="s">
        <v>161</v>
      </c>
      <c r="F4312" t="s">
        <v>12200</v>
      </c>
      <c r="G4312" t="s">
        <v>209</v>
      </c>
      <c r="H4312" t="s">
        <v>135</v>
      </c>
      <c r="I4312" t="s">
        <v>136</v>
      </c>
      <c r="J4312" t="s">
        <v>137</v>
      </c>
      <c r="K4312" t="s">
        <v>210</v>
      </c>
      <c r="L4312" t="s">
        <v>12201</v>
      </c>
      <c r="M4312" t="s">
        <v>12202</v>
      </c>
      <c r="N4312">
        <v>5.1144444440000001</v>
      </c>
      <c r="O4312">
        <v>0</v>
      </c>
      <c r="P4312">
        <v>17</v>
      </c>
      <c r="Q4312">
        <v>0</v>
      </c>
      <c r="R4312">
        <v>0</v>
      </c>
      <c r="S4312">
        <v>0</v>
      </c>
      <c r="T4312">
        <v>3</v>
      </c>
      <c r="U4312">
        <v>0</v>
      </c>
      <c r="V4312">
        <v>0</v>
      </c>
      <c r="W4312">
        <v>0</v>
      </c>
      <c r="X4312">
        <v>12.282612440983364</v>
      </c>
      <c r="Y4312">
        <v>0</v>
      </c>
      <c r="Z4312">
        <v>0</v>
      </c>
      <c r="AA4312">
        <v>0</v>
      </c>
      <c r="AB4312">
        <v>1.8614508980697868</v>
      </c>
      <c r="AC4312">
        <v>0</v>
      </c>
      <c r="AD4312">
        <v>0</v>
      </c>
      <c r="AE4312">
        <v>14.144063339053151</v>
      </c>
    </row>
    <row r="4313" spans="1:31" x14ac:dyDescent="0.3">
      <c r="A4313">
        <v>2719113</v>
      </c>
      <c r="B4313">
        <v>1</v>
      </c>
      <c r="C4313" t="s">
        <v>80</v>
      </c>
      <c r="D4313" t="s">
        <v>108</v>
      </c>
      <c r="E4313" t="s">
        <v>213</v>
      </c>
      <c r="F4313" t="s">
        <v>12203</v>
      </c>
      <c r="G4313" t="s">
        <v>152</v>
      </c>
      <c r="H4313" t="s">
        <v>153</v>
      </c>
      <c r="I4313" t="s">
        <v>136</v>
      </c>
      <c r="J4313" t="s">
        <v>137</v>
      </c>
      <c r="K4313" t="s">
        <v>138</v>
      </c>
      <c r="L4313" t="s">
        <v>12204</v>
      </c>
      <c r="M4313" t="s">
        <v>12205</v>
      </c>
      <c r="N4313">
        <v>0.50833333300000005</v>
      </c>
      <c r="O4313">
        <v>1</v>
      </c>
      <c r="P4313">
        <v>1948</v>
      </c>
      <c r="Q4313">
        <v>2</v>
      </c>
      <c r="R4313">
        <v>395</v>
      </c>
      <c r="S4313">
        <v>13</v>
      </c>
      <c r="T4313">
        <v>284</v>
      </c>
      <c r="U4313">
        <v>0</v>
      </c>
      <c r="V4313">
        <v>0</v>
      </c>
      <c r="W4313">
        <v>8.7910590420000004E-2</v>
      </c>
      <c r="X4313">
        <v>116.87913184435131</v>
      </c>
      <c r="Y4313">
        <v>23.120855237194501</v>
      </c>
      <c r="Z4313">
        <v>13.642856836408793</v>
      </c>
      <c r="AA4313">
        <v>43.721883075565643</v>
      </c>
      <c r="AB4313">
        <v>66.172120884907699</v>
      </c>
      <c r="AC4313">
        <v>0</v>
      </c>
      <c r="AD4313">
        <v>0</v>
      </c>
      <c r="AE4313">
        <v>263.62475846884792</v>
      </c>
    </row>
    <row r="4314" spans="1:31" x14ac:dyDescent="0.3">
      <c r="A4314">
        <v>2719093</v>
      </c>
      <c r="B4314">
        <v>1</v>
      </c>
      <c r="C4314" t="s">
        <v>81</v>
      </c>
      <c r="D4314" t="s">
        <v>118</v>
      </c>
      <c r="E4314" t="s">
        <v>173</v>
      </c>
      <c r="F4314" t="s">
        <v>6880</v>
      </c>
      <c r="G4314" t="s">
        <v>170</v>
      </c>
      <c r="H4314" t="s">
        <v>153</v>
      </c>
      <c r="I4314" t="s">
        <v>136</v>
      </c>
      <c r="J4314" t="s">
        <v>137</v>
      </c>
      <c r="K4314" t="s">
        <v>138</v>
      </c>
      <c r="L4314" t="s">
        <v>12206</v>
      </c>
      <c r="M4314" t="s">
        <v>12207</v>
      </c>
      <c r="N4314">
        <v>0.29833333299999998</v>
      </c>
      <c r="O4314">
        <v>14</v>
      </c>
      <c r="P4314">
        <v>737</v>
      </c>
      <c r="Q4314">
        <v>193</v>
      </c>
      <c r="R4314">
        <v>83</v>
      </c>
      <c r="S4314">
        <v>24</v>
      </c>
      <c r="T4314">
        <v>52</v>
      </c>
      <c r="U4314">
        <v>0</v>
      </c>
      <c r="V4314">
        <v>0</v>
      </c>
      <c r="W4314">
        <v>0.84844209461571041</v>
      </c>
      <c r="X4314">
        <v>25.278781716155812</v>
      </c>
      <c r="Y4314">
        <v>128.72911846530883</v>
      </c>
      <c r="Z4314">
        <v>14.086775696498828</v>
      </c>
      <c r="AA4314">
        <v>23.092903727575152</v>
      </c>
      <c r="AB4314">
        <v>7.8990124164725195</v>
      </c>
      <c r="AC4314">
        <v>0</v>
      </c>
      <c r="AD4314">
        <v>0</v>
      </c>
      <c r="AE4314">
        <v>199.93503411662684</v>
      </c>
    </row>
    <row r="4315" spans="1:31" x14ac:dyDescent="0.3">
      <c r="A4315">
        <v>2718798</v>
      </c>
      <c r="B4315">
        <v>2</v>
      </c>
      <c r="C4315" t="s">
        <v>80</v>
      </c>
      <c r="D4315" t="s">
        <v>88</v>
      </c>
      <c r="E4315" t="s">
        <v>156</v>
      </c>
      <c r="F4315" t="s">
        <v>12208</v>
      </c>
      <c r="G4315" t="s">
        <v>743</v>
      </c>
      <c r="H4315" t="s">
        <v>153</v>
      </c>
      <c r="I4315" t="s">
        <v>136</v>
      </c>
      <c r="J4315" t="s">
        <v>137</v>
      </c>
      <c r="K4315" t="s">
        <v>138</v>
      </c>
      <c r="L4315" t="s">
        <v>12120</v>
      </c>
      <c r="M4315" t="s">
        <v>12209</v>
      </c>
      <c r="N4315">
        <v>0.27500000000000002</v>
      </c>
      <c r="O4315">
        <v>0</v>
      </c>
      <c r="P4315">
        <v>78</v>
      </c>
      <c r="Q4315">
        <v>0</v>
      </c>
      <c r="R4315">
        <v>0</v>
      </c>
      <c r="S4315">
        <v>0</v>
      </c>
      <c r="T4315">
        <v>3</v>
      </c>
      <c r="U4315">
        <v>0</v>
      </c>
      <c r="V4315">
        <v>0</v>
      </c>
      <c r="W4315">
        <v>0</v>
      </c>
      <c r="X4315">
        <v>4.6530437749950009</v>
      </c>
      <c r="Y4315">
        <v>0</v>
      </c>
      <c r="Z4315">
        <v>0</v>
      </c>
      <c r="AA4315">
        <v>0</v>
      </c>
      <c r="AB4315">
        <v>2.3807045329782004</v>
      </c>
      <c r="AC4315">
        <v>0</v>
      </c>
      <c r="AD4315">
        <v>0</v>
      </c>
      <c r="AE4315">
        <v>7.0337483079732017</v>
      </c>
    </row>
    <row r="4316" spans="1:31" x14ac:dyDescent="0.3">
      <c r="A4316">
        <v>2719050</v>
      </c>
      <c r="B4316">
        <v>1</v>
      </c>
      <c r="C4316" t="s">
        <v>80</v>
      </c>
      <c r="D4316" t="s">
        <v>92</v>
      </c>
      <c r="E4316" t="s">
        <v>161</v>
      </c>
      <c r="F4316" t="s">
        <v>12210</v>
      </c>
      <c r="G4316" t="s">
        <v>163</v>
      </c>
      <c r="H4316" t="s">
        <v>135</v>
      </c>
      <c r="I4316" t="s">
        <v>136</v>
      </c>
      <c r="J4316" t="s">
        <v>137</v>
      </c>
      <c r="K4316" t="s">
        <v>138</v>
      </c>
      <c r="L4316" t="s">
        <v>12211</v>
      </c>
      <c r="M4316" t="s">
        <v>12212</v>
      </c>
      <c r="N4316">
        <v>0.43833333299999999</v>
      </c>
      <c r="O4316">
        <v>0</v>
      </c>
      <c r="P4316">
        <v>195</v>
      </c>
      <c r="Q4316">
        <v>0</v>
      </c>
      <c r="R4316">
        <v>0</v>
      </c>
      <c r="S4316">
        <v>0</v>
      </c>
      <c r="T4316">
        <v>18</v>
      </c>
      <c r="U4316">
        <v>0</v>
      </c>
      <c r="V4316">
        <v>0</v>
      </c>
      <c r="W4316">
        <v>0</v>
      </c>
      <c r="X4316">
        <v>12.073142031582668</v>
      </c>
      <c r="Y4316">
        <v>0</v>
      </c>
      <c r="Z4316">
        <v>0</v>
      </c>
      <c r="AA4316">
        <v>0</v>
      </c>
      <c r="AB4316">
        <v>7.6175230777775997</v>
      </c>
      <c r="AC4316">
        <v>0</v>
      </c>
      <c r="AD4316">
        <v>0</v>
      </c>
      <c r="AE4316">
        <v>19.690665109360268</v>
      </c>
    </row>
    <row r="4317" spans="1:31" x14ac:dyDescent="0.3">
      <c r="A4317">
        <v>2719262</v>
      </c>
      <c r="B4317">
        <v>1</v>
      </c>
      <c r="C4317" t="s">
        <v>81</v>
      </c>
      <c r="D4317" t="s">
        <v>118</v>
      </c>
      <c r="E4317" t="s">
        <v>156</v>
      </c>
      <c r="F4317" t="s">
        <v>12213</v>
      </c>
      <c r="G4317" t="s">
        <v>170</v>
      </c>
      <c r="H4317" t="s">
        <v>153</v>
      </c>
      <c r="I4317" t="s">
        <v>136</v>
      </c>
      <c r="J4317" t="s">
        <v>137</v>
      </c>
      <c r="K4317" t="s">
        <v>138</v>
      </c>
      <c r="L4317" t="s">
        <v>12214</v>
      </c>
      <c r="M4317" t="s">
        <v>12215</v>
      </c>
      <c r="N4317">
        <v>1.3502777770000001</v>
      </c>
      <c r="O4317">
        <v>0</v>
      </c>
      <c r="P4317">
        <v>671</v>
      </c>
      <c r="Q4317">
        <v>0</v>
      </c>
      <c r="R4317">
        <v>1</v>
      </c>
      <c r="S4317">
        <v>2</v>
      </c>
      <c r="T4317">
        <v>51</v>
      </c>
      <c r="U4317">
        <v>0</v>
      </c>
      <c r="V4317">
        <v>0</v>
      </c>
      <c r="W4317">
        <v>0</v>
      </c>
      <c r="X4317">
        <v>210.92328719610745</v>
      </c>
      <c r="Y4317">
        <v>0</v>
      </c>
      <c r="Z4317">
        <v>0</v>
      </c>
      <c r="AA4317">
        <v>57.877805073500681</v>
      </c>
      <c r="AB4317">
        <v>38.247312138880602</v>
      </c>
      <c r="AC4317">
        <v>0</v>
      </c>
      <c r="AD4317">
        <v>0</v>
      </c>
      <c r="AE4317">
        <v>307.04840440848875</v>
      </c>
    </row>
    <row r="4318" spans="1:31" x14ac:dyDescent="0.3">
      <c r="A4318">
        <v>2718964</v>
      </c>
      <c r="B4318">
        <v>1</v>
      </c>
      <c r="C4318" t="s">
        <v>80</v>
      </c>
      <c r="D4318" t="s">
        <v>93</v>
      </c>
      <c r="E4318" t="s">
        <v>150</v>
      </c>
      <c r="F4318" t="s">
        <v>12216</v>
      </c>
      <c r="G4318" t="s">
        <v>209</v>
      </c>
      <c r="H4318" t="s">
        <v>153</v>
      </c>
      <c r="I4318" t="s">
        <v>136</v>
      </c>
      <c r="J4318" t="s">
        <v>137</v>
      </c>
      <c r="K4318" t="s">
        <v>210</v>
      </c>
      <c r="L4318" t="s">
        <v>12217</v>
      </c>
      <c r="M4318" t="s">
        <v>12218</v>
      </c>
      <c r="N4318">
        <v>1.584166666</v>
      </c>
      <c r="O4318">
        <v>0</v>
      </c>
      <c r="P4318">
        <v>4213</v>
      </c>
      <c r="Q4318">
        <v>0</v>
      </c>
      <c r="R4318">
        <v>0</v>
      </c>
      <c r="S4318">
        <v>1</v>
      </c>
      <c r="T4318">
        <v>421</v>
      </c>
      <c r="U4318">
        <v>0</v>
      </c>
      <c r="V4318">
        <v>0</v>
      </c>
      <c r="W4318">
        <v>0</v>
      </c>
      <c r="X4318">
        <v>1039.1142640476194</v>
      </c>
      <c r="Y4318">
        <v>0</v>
      </c>
      <c r="Z4318">
        <v>0</v>
      </c>
      <c r="AA4318">
        <v>0</v>
      </c>
      <c r="AB4318">
        <v>809.67833476720614</v>
      </c>
      <c r="AC4318">
        <v>0</v>
      </c>
      <c r="AD4318">
        <v>0</v>
      </c>
      <c r="AE4318">
        <v>1848.7925988148254</v>
      </c>
    </row>
    <row r="4319" spans="1:31" x14ac:dyDescent="0.3">
      <c r="A4319">
        <v>2718715</v>
      </c>
      <c r="B4319">
        <v>1</v>
      </c>
      <c r="C4319" t="s">
        <v>81</v>
      </c>
      <c r="D4319" t="s">
        <v>122</v>
      </c>
      <c r="E4319" t="s">
        <v>150</v>
      </c>
      <c r="F4319" t="s">
        <v>6128</v>
      </c>
      <c r="G4319" t="s">
        <v>152</v>
      </c>
      <c r="H4319" t="s">
        <v>153</v>
      </c>
      <c r="I4319" t="s">
        <v>136</v>
      </c>
      <c r="J4319" t="s">
        <v>137</v>
      </c>
      <c r="K4319" t="s">
        <v>138</v>
      </c>
      <c r="L4319" t="s">
        <v>12219</v>
      </c>
      <c r="M4319" t="s">
        <v>12220</v>
      </c>
      <c r="N4319">
        <v>1.1744444439999999</v>
      </c>
      <c r="O4319">
        <v>1</v>
      </c>
      <c r="P4319">
        <v>3152</v>
      </c>
      <c r="Q4319">
        <v>0</v>
      </c>
      <c r="R4319">
        <v>0</v>
      </c>
      <c r="S4319">
        <v>1</v>
      </c>
      <c r="T4319">
        <v>191</v>
      </c>
      <c r="U4319">
        <v>0</v>
      </c>
      <c r="V4319">
        <v>0</v>
      </c>
      <c r="W4319">
        <v>0.23571683804666665</v>
      </c>
      <c r="X4319">
        <v>746.93746441022995</v>
      </c>
      <c r="Y4319">
        <v>0</v>
      </c>
      <c r="Z4319">
        <v>0</v>
      </c>
      <c r="AA4319">
        <v>15.336445889655334</v>
      </c>
      <c r="AB4319">
        <v>143.29209419447537</v>
      </c>
      <c r="AC4319">
        <v>0</v>
      </c>
      <c r="AD4319">
        <v>0</v>
      </c>
      <c r="AE4319">
        <v>905.80172133240728</v>
      </c>
    </row>
    <row r="4320" spans="1:31" x14ac:dyDescent="0.3">
      <c r="A4320">
        <v>2719156</v>
      </c>
      <c r="B4320">
        <v>1</v>
      </c>
      <c r="C4320" t="s">
        <v>80</v>
      </c>
      <c r="D4320" t="s">
        <v>100</v>
      </c>
      <c r="E4320" t="s">
        <v>213</v>
      </c>
      <c r="F4320" t="s">
        <v>720</v>
      </c>
      <c r="G4320" t="s">
        <v>152</v>
      </c>
      <c r="H4320" t="s">
        <v>153</v>
      </c>
      <c r="I4320" t="s">
        <v>136</v>
      </c>
      <c r="J4320" t="s">
        <v>137</v>
      </c>
      <c r="K4320" t="s">
        <v>138</v>
      </c>
      <c r="L4320" t="s">
        <v>12221</v>
      </c>
      <c r="M4320" t="s">
        <v>12222</v>
      </c>
      <c r="N4320">
        <v>0.41611111099999998</v>
      </c>
      <c r="O4320">
        <v>0</v>
      </c>
      <c r="P4320">
        <v>287</v>
      </c>
      <c r="Q4320">
        <v>0</v>
      </c>
      <c r="R4320">
        <v>22</v>
      </c>
      <c r="S4320">
        <v>8</v>
      </c>
      <c r="T4320">
        <v>189</v>
      </c>
      <c r="U4320">
        <v>2</v>
      </c>
      <c r="V4320">
        <v>12</v>
      </c>
      <c r="W4320">
        <v>0</v>
      </c>
      <c r="X4320">
        <v>26.360795963994377</v>
      </c>
      <c r="Y4320">
        <v>0</v>
      </c>
      <c r="Z4320">
        <v>13.697461063322679</v>
      </c>
      <c r="AA4320">
        <v>50.237640564392024</v>
      </c>
      <c r="AB4320">
        <v>83.562958811292901</v>
      </c>
      <c r="AC4320">
        <v>63.218018209314394</v>
      </c>
      <c r="AD4320">
        <v>173.24272259626849</v>
      </c>
      <c r="AE4320">
        <v>410.31959720858487</v>
      </c>
    </row>
    <row r="4321" spans="1:31" x14ac:dyDescent="0.3">
      <c r="A4321">
        <v>2719245</v>
      </c>
      <c r="B4321">
        <v>1</v>
      </c>
      <c r="C4321" t="s">
        <v>81</v>
      </c>
      <c r="D4321" t="s">
        <v>127</v>
      </c>
      <c r="E4321" t="s">
        <v>161</v>
      </c>
      <c r="F4321" t="s">
        <v>12223</v>
      </c>
      <c r="G4321" t="s">
        <v>170</v>
      </c>
      <c r="H4321" t="s">
        <v>135</v>
      </c>
      <c r="I4321" t="s">
        <v>136</v>
      </c>
      <c r="J4321" t="s">
        <v>137</v>
      </c>
      <c r="K4321" t="s">
        <v>138</v>
      </c>
      <c r="L4321" t="s">
        <v>12224</v>
      </c>
      <c r="M4321" t="s">
        <v>12225</v>
      </c>
      <c r="N4321">
        <v>1.1333333329999999</v>
      </c>
      <c r="O4321">
        <v>0</v>
      </c>
      <c r="P4321">
        <v>109</v>
      </c>
      <c r="Q4321">
        <v>0</v>
      </c>
      <c r="R4321">
        <v>0</v>
      </c>
      <c r="S4321">
        <v>0</v>
      </c>
      <c r="T4321">
        <v>2</v>
      </c>
      <c r="U4321">
        <v>0</v>
      </c>
      <c r="V4321">
        <v>0</v>
      </c>
      <c r="W4321">
        <v>0</v>
      </c>
      <c r="X4321">
        <v>36.275052973791574</v>
      </c>
      <c r="Y4321">
        <v>0</v>
      </c>
      <c r="Z4321">
        <v>0</v>
      </c>
      <c r="AA4321">
        <v>0</v>
      </c>
      <c r="AB4321">
        <v>0.55090190876720002</v>
      </c>
      <c r="AC4321">
        <v>0</v>
      </c>
      <c r="AD4321">
        <v>0</v>
      </c>
      <c r="AE4321">
        <v>36.825954882558776</v>
      </c>
    </row>
    <row r="4322" spans="1:31" x14ac:dyDescent="0.3">
      <c r="A4322">
        <v>2719391</v>
      </c>
      <c r="B4322">
        <v>1</v>
      </c>
      <c r="C4322" t="s">
        <v>81</v>
      </c>
      <c r="D4322" t="s">
        <v>128</v>
      </c>
      <c r="E4322" t="s">
        <v>213</v>
      </c>
      <c r="F4322" t="s">
        <v>5996</v>
      </c>
      <c r="G4322" t="s">
        <v>152</v>
      </c>
      <c r="H4322" t="s">
        <v>153</v>
      </c>
      <c r="I4322" t="s">
        <v>136</v>
      </c>
      <c r="J4322" t="s">
        <v>137</v>
      </c>
      <c r="K4322" t="s">
        <v>138</v>
      </c>
      <c r="L4322" t="s">
        <v>12226</v>
      </c>
      <c r="M4322" t="s">
        <v>12227</v>
      </c>
      <c r="N4322">
        <v>0.64833333299999996</v>
      </c>
      <c r="O4322">
        <v>6</v>
      </c>
      <c r="P4322">
        <v>620</v>
      </c>
      <c r="Q4322">
        <v>3</v>
      </c>
      <c r="R4322">
        <v>4</v>
      </c>
      <c r="S4322">
        <v>2</v>
      </c>
      <c r="T4322">
        <v>56</v>
      </c>
      <c r="U4322">
        <v>0</v>
      </c>
      <c r="V4322">
        <v>0</v>
      </c>
      <c r="W4322">
        <v>0.74501625237499991</v>
      </c>
      <c r="X4322">
        <v>39.026853222099781</v>
      </c>
      <c r="Y4322">
        <v>0.28653966981499995</v>
      </c>
      <c r="Z4322">
        <v>0.17728580336850003</v>
      </c>
      <c r="AA4322">
        <v>5.5831926662581655</v>
      </c>
      <c r="AB4322">
        <v>9.2602708122588702</v>
      </c>
      <c r="AC4322">
        <v>0</v>
      </c>
      <c r="AD4322">
        <v>0</v>
      </c>
      <c r="AE4322">
        <v>55.079158426175312</v>
      </c>
    </row>
    <row r="4323" spans="1:31" x14ac:dyDescent="0.3">
      <c r="A4323">
        <v>2718727</v>
      </c>
      <c r="B4323">
        <v>1</v>
      </c>
      <c r="C4323" t="s">
        <v>80</v>
      </c>
      <c r="D4323" t="s">
        <v>104</v>
      </c>
      <c r="E4323" t="s">
        <v>161</v>
      </c>
      <c r="F4323" t="s">
        <v>12228</v>
      </c>
      <c r="G4323" t="s">
        <v>163</v>
      </c>
      <c r="H4323" t="s">
        <v>135</v>
      </c>
      <c r="I4323" t="s">
        <v>136</v>
      </c>
      <c r="J4323" t="s">
        <v>137</v>
      </c>
      <c r="K4323" t="s">
        <v>138</v>
      </c>
      <c r="L4323" t="s">
        <v>12229</v>
      </c>
      <c r="M4323" t="s">
        <v>12230</v>
      </c>
      <c r="N4323">
        <v>1.6188888880000001</v>
      </c>
      <c r="O4323">
        <v>0</v>
      </c>
      <c r="P4323">
        <v>0</v>
      </c>
      <c r="Q4323">
        <v>0</v>
      </c>
      <c r="R4323">
        <v>1</v>
      </c>
      <c r="S4323">
        <v>0</v>
      </c>
      <c r="T4323">
        <v>1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</row>
    <row r="4324" spans="1:31" x14ac:dyDescent="0.3">
      <c r="A4324">
        <v>2718704</v>
      </c>
      <c r="B4324">
        <v>1</v>
      </c>
      <c r="C4324" t="s">
        <v>80</v>
      </c>
      <c r="D4324" t="s">
        <v>97</v>
      </c>
      <c r="E4324" t="s">
        <v>161</v>
      </c>
      <c r="F4324" t="s">
        <v>12231</v>
      </c>
      <c r="G4324" t="s">
        <v>209</v>
      </c>
      <c r="H4324" t="s">
        <v>135</v>
      </c>
      <c r="I4324" t="s">
        <v>136</v>
      </c>
      <c r="J4324" t="s">
        <v>137</v>
      </c>
      <c r="K4324" t="s">
        <v>210</v>
      </c>
      <c r="L4324" t="s">
        <v>12232</v>
      </c>
      <c r="M4324" t="s">
        <v>12233</v>
      </c>
      <c r="N4324">
        <v>3.548333333</v>
      </c>
      <c r="O4324">
        <v>0</v>
      </c>
      <c r="P4324">
        <v>22</v>
      </c>
      <c r="Q4324">
        <v>0</v>
      </c>
      <c r="R4324">
        <v>14</v>
      </c>
      <c r="S4324">
        <v>0</v>
      </c>
      <c r="T4324">
        <v>2</v>
      </c>
      <c r="U4324">
        <v>0</v>
      </c>
      <c r="V4324">
        <v>0</v>
      </c>
      <c r="W4324">
        <v>0</v>
      </c>
      <c r="X4324">
        <v>19.147130388689234</v>
      </c>
      <c r="Y4324">
        <v>0</v>
      </c>
      <c r="Z4324">
        <v>17.309410733052662</v>
      </c>
      <c r="AA4324">
        <v>0</v>
      </c>
      <c r="AB4324">
        <v>2.8962823628772005</v>
      </c>
      <c r="AC4324">
        <v>0</v>
      </c>
      <c r="AD4324">
        <v>0</v>
      </c>
      <c r="AE4324">
        <v>39.352823484619094</v>
      </c>
    </row>
    <row r="4325" spans="1:31" x14ac:dyDescent="0.3">
      <c r="A4325">
        <v>2719014</v>
      </c>
      <c r="B4325">
        <v>2</v>
      </c>
      <c r="C4325" t="s">
        <v>80</v>
      </c>
      <c r="D4325" t="s">
        <v>105</v>
      </c>
      <c r="E4325" t="s">
        <v>200</v>
      </c>
      <c r="F4325" t="s">
        <v>12234</v>
      </c>
      <c r="G4325" t="s">
        <v>181</v>
      </c>
      <c r="H4325" t="s">
        <v>135</v>
      </c>
      <c r="I4325" t="s">
        <v>136</v>
      </c>
      <c r="J4325" t="s">
        <v>137</v>
      </c>
      <c r="K4325" t="s">
        <v>138</v>
      </c>
      <c r="L4325" t="s">
        <v>12235</v>
      </c>
      <c r="M4325" t="s">
        <v>12236</v>
      </c>
      <c r="N4325">
        <v>0.12583333299999999</v>
      </c>
      <c r="O4325">
        <v>0</v>
      </c>
      <c r="P4325">
        <v>139</v>
      </c>
      <c r="Q4325">
        <v>0</v>
      </c>
      <c r="R4325">
        <v>0</v>
      </c>
      <c r="S4325">
        <v>0</v>
      </c>
      <c r="T4325">
        <v>3</v>
      </c>
      <c r="U4325">
        <v>0</v>
      </c>
      <c r="V4325">
        <v>0</v>
      </c>
      <c r="W4325">
        <v>0</v>
      </c>
      <c r="X4325">
        <v>3.4374230450978298</v>
      </c>
      <c r="Y4325">
        <v>0</v>
      </c>
      <c r="Z4325">
        <v>0</v>
      </c>
      <c r="AA4325">
        <v>0</v>
      </c>
      <c r="AB4325">
        <v>0.22089766049589998</v>
      </c>
      <c r="AC4325">
        <v>0</v>
      </c>
      <c r="AD4325">
        <v>0</v>
      </c>
      <c r="AE4325">
        <v>3.6583207055937299</v>
      </c>
    </row>
    <row r="4326" spans="1:31" x14ac:dyDescent="0.3">
      <c r="A4326">
        <v>2718750</v>
      </c>
      <c r="B4326">
        <v>1</v>
      </c>
      <c r="C4326" t="s">
        <v>81</v>
      </c>
      <c r="D4326" t="s">
        <v>122</v>
      </c>
      <c r="E4326" t="s">
        <v>150</v>
      </c>
      <c r="F4326" t="s">
        <v>12237</v>
      </c>
      <c r="G4326" t="s">
        <v>209</v>
      </c>
      <c r="H4326" t="s">
        <v>153</v>
      </c>
      <c r="I4326" t="s">
        <v>136</v>
      </c>
      <c r="J4326" t="s">
        <v>137</v>
      </c>
      <c r="K4326" t="s">
        <v>210</v>
      </c>
      <c r="L4326" t="s">
        <v>12238</v>
      </c>
      <c r="M4326" t="s">
        <v>12239</v>
      </c>
      <c r="N4326">
        <v>6.3111111109999998</v>
      </c>
      <c r="O4326">
        <v>0</v>
      </c>
      <c r="P4326">
        <v>398</v>
      </c>
      <c r="Q4326">
        <v>0</v>
      </c>
      <c r="R4326">
        <v>1</v>
      </c>
      <c r="S4326">
        <v>0</v>
      </c>
      <c r="T4326">
        <v>23</v>
      </c>
      <c r="U4326">
        <v>0</v>
      </c>
      <c r="V4326">
        <v>0</v>
      </c>
      <c r="W4326">
        <v>0</v>
      </c>
      <c r="X4326">
        <v>553.42015633217807</v>
      </c>
      <c r="Y4326">
        <v>0</v>
      </c>
      <c r="Z4326">
        <v>0</v>
      </c>
      <c r="AA4326">
        <v>0</v>
      </c>
      <c r="AB4326">
        <v>187.36894495815494</v>
      </c>
      <c r="AC4326">
        <v>0</v>
      </c>
      <c r="AD4326">
        <v>0</v>
      </c>
      <c r="AE4326">
        <v>740.78910129033306</v>
      </c>
    </row>
    <row r="4327" spans="1:31" x14ac:dyDescent="0.3">
      <c r="A4327">
        <v>2718790</v>
      </c>
      <c r="B4327">
        <v>1</v>
      </c>
      <c r="C4327" t="s">
        <v>81</v>
      </c>
      <c r="D4327" t="s">
        <v>118</v>
      </c>
      <c r="E4327" t="s">
        <v>145</v>
      </c>
      <c r="F4327" t="s">
        <v>12240</v>
      </c>
      <c r="G4327" t="s">
        <v>230</v>
      </c>
      <c r="H4327" t="s">
        <v>135</v>
      </c>
      <c r="I4327" t="s">
        <v>136</v>
      </c>
      <c r="J4327" t="s">
        <v>137</v>
      </c>
      <c r="K4327" t="s">
        <v>138</v>
      </c>
      <c r="L4327" t="s">
        <v>12241</v>
      </c>
      <c r="M4327" t="s">
        <v>12242</v>
      </c>
      <c r="N4327">
        <v>1.9488888879999999</v>
      </c>
      <c r="O4327">
        <v>0</v>
      </c>
      <c r="P4327">
        <v>2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0.93792976432969322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0.93792976432969322</v>
      </c>
    </row>
    <row r="4328" spans="1:31" x14ac:dyDescent="0.3">
      <c r="A4328">
        <v>2718681</v>
      </c>
      <c r="B4328">
        <v>1</v>
      </c>
      <c r="C4328" t="s">
        <v>80</v>
      </c>
      <c r="D4328" t="s">
        <v>93</v>
      </c>
      <c r="E4328" t="s">
        <v>132</v>
      </c>
      <c r="F4328" t="s">
        <v>12243</v>
      </c>
      <c r="G4328" t="s">
        <v>209</v>
      </c>
      <c r="H4328" t="s">
        <v>135</v>
      </c>
      <c r="I4328" t="s">
        <v>136</v>
      </c>
      <c r="J4328" t="s">
        <v>137</v>
      </c>
      <c r="K4328" t="s">
        <v>210</v>
      </c>
      <c r="L4328" t="s">
        <v>12244</v>
      </c>
      <c r="M4328" t="s">
        <v>12245</v>
      </c>
      <c r="N4328">
        <v>1.1922222220000001</v>
      </c>
      <c r="O4328">
        <v>0</v>
      </c>
      <c r="P4328">
        <v>361</v>
      </c>
      <c r="Q4328">
        <v>0</v>
      </c>
      <c r="R4328">
        <v>0</v>
      </c>
      <c r="S4328">
        <v>0</v>
      </c>
      <c r="T4328">
        <v>24</v>
      </c>
      <c r="U4328">
        <v>0</v>
      </c>
      <c r="V4328">
        <v>0</v>
      </c>
      <c r="W4328">
        <v>0</v>
      </c>
      <c r="X4328">
        <v>79.040622382538118</v>
      </c>
      <c r="Y4328">
        <v>0</v>
      </c>
      <c r="Z4328">
        <v>0</v>
      </c>
      <c r="AA4328">
        <v>0</v>
      </c>
      <c r="AB4328">
        <v>29.782053871799668</v>
      </c>
      <c r="AC4328">
        <v>0</v>
      </c>
      <c r="AD4328">
        <v>0</v>
      </c>
      <c r="AE4328">
        <v>108.82267625433778</v>
      </c>
    </row>
    <row r="4329" spans="1:31" x14ac:dyDescent="0.3">
      <c r="A4329">
        <v>2718744</v>
      </c>
      <c r="B4329">
        <v>1</v>
      </c>
      <c r="C4329" t="s">
        <v>81</v>
      </c>
      <c r="D4329" t="s">
        <v>116</v>
      </c>
      <c r="E4329" t="s">
        <v>150</v>
      </c>
      <c r="F4329" t="s">
        <v>1721</v>
      </c>
      <c r="G4329" t="s">
        <v>152</v>
      </c>
      <c r="H4329" t="s">
        <v>153</v>
      </c>
      <c r="I4329" t="s">
        <v>136</v>
      </c>
      <c r="J4329" t="s">
        <v>137</v>
      </c>
      <c r="K4329" t="s">
        <v>138</v>
      </c>
      <c r="L4329" t="s">
        <v>12246</v>
      </c>
      <c r="M4329" t="s">
        <v>12247</v>
      </c>
      <c r="N4329">
        <v>0.33083333300000001</v>
      </c>
      <c r="O4329">
        <v>22</v>
      </c>
      <c r="P4329">
        <v>4458</v>
      </c>
      <c r="Q4329">
        <v>558</v>
      </c>
      <c r="R4329">
        <v>500</v>
      </c>
      <c r="S4329">
        <v>49</v>
      </c>
      <c r="T4329">
        <v>503</v>
      </c>
      <c r="U4329">
        <v>7</v>
      </c>
      <c r="V4329">
        <v>0</v>
      </c>
      <c r="W4329">
        <v>1.9635759521580709</v>
      </c>
      <c r="X4329">
        <v>175.84129425931678</v>
      </c>
      <c r="Y4329">
        <v>90.144713042555807</v>
      </c>
      <c r="Z4329">
        <v>33.338888400177908</v>
      </c>
      <c r="AA4329">
        <v>163.52944187805466</v>
      </c>
      <c r="AB4329">
        <v>57.114137897049694</v>
      </c>
      <c r="AC4329">
        <v>64.51537477759463</v>
      </c>
      <c r="AD4329">
        <v>0</v>
      </c>
      <c r="AE4329">
        <v>586.44742620690749</v>
      </c>
    </row>
    <row r="4330" spans="1:31" x14ac:dyDescent="0.3">
      <c r="A4330">
        <v>2719331</v>
      </c>
      <c r="B4330">
        <v>1</v>
      </c>
      <c r="C4330" t="s">
        <v>80</v>
      </c>
      <c r="D4330" t="s">
        <v>82</v>
      </c>
      <c r="E4330" t="s">
        <v>145</v>
      </c>
      <c r="F4330" t="s">
        <v>12248</v>
      </c>
      <c r="G4330" t="s">
        <v>181</v>
      </c>
      <c r="H4330" t="s">
        <v>135</v>
      </c>
      <c r="I4330" t="s">
        <v>136</v>
      </c>
      <c r="J4330" t="s">
        <v>137</v>
      </c>
      <c r="K4330" t="s">
        <v>138</v>
      </c>
      <c r="L4330" t="s">
        <v>12249</v>
      </c>
      <c r="M4330" t="s">
        <v>12250</v>
      </c>
      <c r="N4330">
        <v>2.5094444440000001</v>
      </c>
      <c r="O4330">
        <v>0</v>
      </c>
      <c r="P4330">
        <v>1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1.1835697289498626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1.1835697289498626</v>
      </c>
    </row>
    <row r="4331" spans="1:31" x14ac:dyDescent="0.3">
      <c r="A4331">
        <v>2718687</v>
      </c>
      <c r="B4331">
        <v>1</v>
      </c>
      <c r="C4331" t="s">
        <v>80</v>
      </c>
      <c r="D4331" t="s">
        <v>82</v>
      </c>
      <c r="E4331" t="s">
        <v>156</v>
      </c>
      <c r="F4331" t="s">
        <v>12251</v>
      </c>
      <c r="G4331" t="s">
        <v>170</v>
      </c>
      <c r="H4331" t="s">
        <v>153</v>
      </c>
      <c r="I4331" t="s">
        <v>136</v>
      </c>
      <c r="J4331" t="s">
        <v>137</v>
      </c>
      <c r="K4331" t="s">
        <v>138</v>
      </c>
      <c r="L4331" t="s">
        <v>12252</v>
      </c>
      <c r="M4331" t="s">
        <v>12253</v>
      </c>
      <c r="N4331">
        <v>0.55833333299999999</v>
      </c>
      <c r="O4331">
        <v>0</v>
      </c>
      <c r="P4331">
        <v>742</v>
      </c>
      <c r="Q4331">
        <v>0</v>
      </c>
      <c r="R4331">
        <v>0</v>
      </c>
      <c r="S4331">
        <v>1</v>
      </c>
      <c r="T4331">
        <v>115</v>
      </c>
      <c r="U4331">
        <v>0</v>
      </c>
      <c r="V4331">
        <v>0</v>
      </c>
      <c r="W4331">
        <v>0</v>
      </c>
      <c r="X4331">
        <v>105.83868243718898</v>
      </c>
      <c r="Y4331">
        <v>0</v>
      </c>
      <c r="Z4331">
        <v>0</v>
      </c>
      <c r="AA4331">
        <v>11.635227308100376</v>
      </c>
      <c r="AB4331">
        <v>49.711411075406481</v>
      </c>
      <c r="AC4331">
        <v>0</v>
      </c>
      <c r="AD4331">
        <v>0</v>
      </c>
      <c r="AE4331">
        <v>167.18532082069584</v>
      </c>
    </row>
    <row r="4332" spans="1:31" x14ac:dyDescent="0.3">
      <c r="A4332">
        <v>2719182</v>
      </c>
      <c r="B4332">
        <v>1</v>
      </c>
      <c r="C4332" t="s">
        <v>80</v>
      </c>
      <c r="D4332" t="s">
        <v>108</v>
      </c>
      <c r="E4332" t="s">
        <v>161</v>
      </c>
      <c r="F4332" t="s">
        <v>12254</v>
      </c>
      <c r="G4332" t="s">
        <v>163</v>
      </c>
      <c r="H4332" t="s">
        <v>135</v>
      </c>
      <c r="I4332" t="s">
        <v>136</v>
      </c>
      <c r="J4332" t="s">
        <v>137</v>
      </c>
      <c r="K4332" t="s">
        <v>138</v>
      </c>
      <c r="L4332" t="s">
        <v>12255</v>
      </c>
      <c r="M4332" t="s">
        <v>12256</v>
      </c>
      <c r="N4332">
        <v>4.5580555550000001</v>
      </c>
      <c r="O4332">
        <v>0</v>
      </c>
      <c r="P4332">
        <v>2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</row>
    <row r="4333" spans="1:31" x14ac:dyDescent="0.3">
      <c r="A4333">
        <v>2719328</v>
      </c>
      <c r="B4333">
        <v>1</v>
      </c>
      <c r="C4333" t="s">
        <v>80</v>
      </c>
      <c r="D4333" t="s">
        <v>110</v>
      </c>
      <c r="E4333" t="s">
        <v>145</v>
      </c>
      <c r="F4333" t="s">
        <v>12257</v>
      </c>
      <c r="G4333" t="s">
        <v>181</v>
      </c>
      <c r="H4333" t="s">
        <v>135</v>
      </c>
      <c r="I4333" t="s">
        <v>136</v>
      </c>
      <c r="J4333" t="s">
        <v>137</v>
      </c>
      <c r="K4333" t="s">
        <v>138</v>
      </c>
      <c r="L4333" t="s">
        <v>12258</v>
      </c>
      <c r="M4333" t="s">
        <v>12259</v>
      </c>
      <c r="N4333">
        <v>0.99527777699999997</v>
      </c>
      <c r="O4333">
        <v>0</v>
      </c>
      <c r="P4333">
        <v>1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</row>
    <row r="4334" spans="1:31" x14ac:dyDescent="0.3">
      <c r="A4334">
        <v>2719139</v>
      </c>
      <c r="B4334">
        <v>1</v>
      </c>
      <c r="C4334" t="s">
        <v>81</v>
      </c>
      <c r="D4334" t="s">
        <v>122</v>
      </c>
      <c r="E4334" t="s">
        <v>156</v>
      </c>
      <c r="F4334" t="s">
        <v>12260</v>
      </c>
      <c r="G4334" t="s">
        <v>152</v>
      </c>
      <c r="H4334" t="s">
        <v>153</v>
      </c>
      <c r="I4334" t="s">
        <v>136</v>
      </c>
      <c r="J4334" t="s">
        <v>137</v>
      </c>
      <c r="K4334" t="s">
        <v>138</v>
      </c>
      <c r="L4334" t="s">
        <v>12261</v>
      </c>
      <c r="M4334" t="s">
        <v>12262</v>
      </c>
      <c r="N4334">
        <v>2.0416666659999998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1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10.073945235810227</v>
      </c>
      <c r="AC4334">
        <v>0</v>
      </c>
      <c r="AD4334">
        <v>0</v>
      </c>
      <c r="AE4334">
        <v>10.073945235810227</v>
      </c>
    </row>
    <row r="4335" spans="1:31" x14ac:dyDescent="0.3">
      <c r="A4335">
        <v>2718830</v>
      </c>
      <c r="B4335">
        <v>1</v>
      </c>
      <c r="C4335" t="s">
        <v>80</v>
      </c>
      <c r="D4335" t="s">
        <v>107</v>
      </c>
      <c r="E4335" t="s">
        <v>200</v>
      </c>
      <c r="F4335" t="s">
        <v>12263</v>
      </c>
      <c r="G4335" t="s">
        <v>393</v>
      </c>
      <c r="H4335" t="s">
        <v>135</v>
      </c>
      <c r="I4335" t="s">
        <v>136</v>
      </c>
      <c r="J4335" t="s">
        <v>137</v>
      </c>
      <c r="K4335" t="s">
        <v>138</v>
      </c>
      <c r="L4335" t="s">
        <v>12264</v>
      </c>
      <c r="M4335" t="s">
        <v>12265</v>
      </c>
      <c r="N4335">
        <v>5.4272222220000002</v>
      </c>
      <c r="O4335">
        <v>0</v>
      </c>
      <c r="P4335">
        <v>14</v>
      </c>
      <c r="Q4335">
        <v>0</v>
      </c>
      <c r="R4335">
        <v>0</v>
      </c>
      <c r="S4335">
        <v>0</v>
      </c>
      <c r="T4335">
        <v>16</v>
      </c>
      <c r="U4335">
        <v>0</v>
      </c>
      <c r="V4335">
        <v>0</v>
      </c>
      <c r="W4335">
        <v>0</v>
      </c>
      <c r="X4335">
        <v>16.175464509169384</v>
      </c>
      <c r="Y4335">
        <v>0</v>
      </c>
      <c r="Z4335">
        <v>0</v>
      </c>
      <c r="AA4335">
        <v>0</v>
      </c>
      <c r="AB4335">
        <v>88.853370364660606</v>
      </c>
      <c r="AC4335">
        <v>0</v>
      </c>
      <c r="AD4335">
        <v>0</v>
      </c>
      <c r="AE4335">
        <v>105.02883487382999</v>
      </c>
    </row>
    <row r="4336" spans="1:31" x14ac:dyDescent="0.3">
      <c r="A4336">
        <v>2719016</v>
      </c>
      <c r="B4336">
        <v>1</v>
      </c>
      <c r="C4336" t="s">
        <v>81</v>
      </c>
      <c r="D4336" t="s">
        <v>113</v>
      </c>
      <c r="E4336" t="s">
        <v>156</v>
      </c>
      <c r="F4336" t="s">
        <v>12266</v>
      </c>
      <c r="G4336" t="s">
        <v>185</v>
      </c>
      <c r="H4336" t="s">
        <v>153</v>
      </c>
      <c r="I4336" t="s">
        <v>136</v>
      </c>
      <c r="J4336" t="s">
        <v>137</v>
      </c>
      <c r="K4336" t="s">
        <v>138</v>
      </c>
      <c r="L4336" t="s">
        <v>12267</v>
      </c>
      <c r="M4336" t="s">
        <v>12268</v>
      </c>
      <c r="N4336">
        <v>0.66055555499999996</v>
      </c>
      <c r="O4336">
        <v>0</v>
      </c>
      <c r="P4336">
        <v>2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0.39910072839192001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0.39910072839192001</v>
      </c>
    </row>
    <row r="4337" spans="1:31" x14ac:dyDescent="0.3">
      <c r="A4337">
        <v>2719308</v>
      </c>
      <c r="B4337">
        <v>1</v>
      </c>
      <c r="C4337" t="s">
        <v>80</v>
      </c>
      <c r="D4337" t="s">
        <v>83</v>
      </c>
      <c r="E4337" t="s">
        <v>161</v>
      </c>
      <c r="F4337" t="s">
        <v>12269</v>
      </c>
      <c r="G4337" t="s">
        <v>158</v>
      </c>
      <c r="H4337" t="s">
        <v>135</v>
      </c>
      <c r="I4337" t="s">
        <v>136</v>
      </c>
      <c r="J4337" t="s">
        <v>3</v>
      </c>
      <c r="K4337" t="s">
        <v>138</v>
      </c>
      <c r="L4337" t="s">
        <v>12270</v>
      </c>
      <c r="M4337" t="s">
        <v>12271</v>
      </c>
      <c r="N4337">
        <v>1.7013888880000001</v>
      </c>
      <c r="O4337">
        <v>0</v>
      </c>
      <c r="P4337">
        <v>127</v>
      </c>
      <c r="Q4337">
        <v>0</v>
      </c>
      <c r="R4337">
        <v>0</v>
      </c>
      <c r="S4337">
        <v>0</v>
      </c>
      <c r="T4337">
        <v>12</v>
      </c>
      <c r="U4337">
        <v>0</v>
      </c>
      <c r="V4337">
        <v>0</v>
      </c>
      <c r="W4337">
        <v>0</v>
      </c>
      <c r="X4337">
        <v>45.489200526206695</v>
      </c>
      <c r="Y4337">
        <v>0</v>
      </c>
      <c r="Z4337">
        <v>0</v>
      </c>
      <c r="AA4337">
        <v>0</v>
      </c>
      <c r="AB4337">
        <v>8.7339230553350387</v>
      </c>
      <c r="AC4337">
        <v>0</v>
      </c>
      <c r="AD4337">
        <v>0</v>
      </c>
      <c r="AE4337">
        <v>54.223123581541735</v>
      </c>
    </row>
    <row r="4338" spans="1:31" x14ac:dyDescent="0.3">
      <c r="A4338">
        <v>2718810</v>
      </c>
      <c r="B4338">
        <v>1</v>
      </c>
      <c r="C4338" t="s">
        <v>80</v>
      </c>
      <c r="D4338" t="s">
        <v>110</v>
      </c>
      <c r="E4338" t="s">
        <v>161</v>
      </c>
      <c r="F4338" t="s">
        <v>12272</v>
      </c>
      <c r="G4338" t="s">
        <v>300</v>
      </c>
      <c r="H4338" t="s">
        <v>135</v>
      </c>
      <c r="I4338" t="s">
        <v>136</v>
      </c>
      <c r="J4338" t="s">
        <v>137</v>
      </c>
      <c r="K4338" t="s">
        <v>210</v>
      </c>
      <c r="L4338" t="s">
        <v>12273</v>
      </c>
      <c r="M4338" t="s">
        <v>12274</v>
      </c>
      <c r="N4338">
        <v>1.031666666</v>
      </c>
      <c r="O4338">
        <v>0</v>
      </c>
      <c r="P4338">
        <v>96</v>
      </c>
      <c r="Q4338">
        <v>0</v>
      </c>
      <c r="R4338">
        <v>0</v>
      </c>
      <c r="S4338">
        <v>0</v>
      </c>
      <c r="T4338">
        <v>3</v>
      </c>
      <c r="U4338">
        <v>0</v>
      </c>
      <c r="V4338">
        <v>0</v>
      </c>
      <c r="W4338">
        <v>0</v>
      </c>
      <c r="X4338">
        <v>21.972338522541044</v>
      </c>
      <c r="Y4338">
        <v>0</v>
      </c>
      <c r="Z4338">
        <v>0</v>
      </c>
      <c r="AA4338">
        <v>0</v>
      </c>
      <c r="AB4338">
        <v>1.4764559004811204</v>
      </c>
      <c r="AC4338">
        <v>0</v>
      </c>
      <c r="AD4338">
        <v>0</v>
      </c>
      <c r="AE4338">
        <v>23.448794423022164</v>
      </c>
    </row>
    <row r="4339" spans="1:31" x14ac:dyDescent="0.3">
      <c r="A4339">
        <v>2719202</v>
      </c>
      <c r="B4339">
        <v>1</v>
      </c>
      <c r="C4339" t="s">
        <v>81</v>
      </c>
      <c r="D4339" t="s">
        <v>116</v>
      </c>
      <c r="E4339" t="s">
        <v>213</v>
      </c>
      <c r="F4339" t="s">
        <v>6548</v>
      </c>
      <c r="G4339" t="s">
        <v>152</v>
      </c>
      <c r="H4339" t="s">
        <v>153</v>
      </c>
      <c r="I4339" t="s">
        <v>136</v>
      </c>
      <c r="J4339" t="s">
        <v>137</v>
      </c>
      <c r="K4339" t="s">
        <v>138</v>
      </c>
      <c r="L4339" t="s">
        <v>12275</v>
      </c>
      <c r="M4339" t="s">
        <v>12276</v>
      </c>
      <c r="N4339">
        <v>0.19777777699999999</v>
      </c>
      <c r="O4339">
        <v>2</v>
      </c>
      <c r="P4339">
        <v>308</v>
      </c>
      <c r="Q4339">
        <v>1</v>
      </c>
      <c r="R4339">
        <v>3</v>
      </c>
      <c r="S4339">
        <v>0</v>
      </c>
      <c r="T4339">
        <v>19</v>
      </c>
      <c r="U4339">
        <v>0</v>
      </c>
      <c r="V4339">
        <v>0</v>
      </c>
      <c r="W4339">
        <v>9.4371152576666673E-2</v>
      </c>
      <c r="X4339">
        <v>6.2272088760784685</v>
      </c>
      <c r="Y4339">
        <v>3.8715021461640006E-2</v>
      </c>
      <c r="Z4339">
        <v>0.14358820623590668</v>
      </c>
      <c r="AA4339">
        <v>0</v>
      </c>
      <c r="AB4339">
        <v>1.1924377200300269</v>
      </c>
      <c r="AC4339">
        <v>0</v>
      </c>
      <c r="AD4339">
        <v>0</v>
      </c>
      <c r="AE4339">
        <v>7.696320976382709</v>
      </c>
    </row>
    <row r="4340" spans="1:31" x14ac:dyDescent="0.3">
      <c r="A4340">
        <v>2718667</v>
      </c>
      <c r="B4340">
        <v>1</v>
      </c>
      <c r="C4340" t="s">
        <v>80</v>
      </c>
      <c r="D4340" t="s">
        <v>99</v>
      </c>
      <c r="E4340" t="s">
        <v>132</v>
      </c>
      <c r="F4340" t="s">
        <v>7139</v>
      </c>
      <c r="G4340" t="s">
        <v>209</v>
      </c>
      <c r="H4340" t="s">
        <v>135</v>
      </c>
      <c r="I4340" t="s">
        <v>136</v>
      </c>
      <c r="J4340" t="s">
        <v>137</v>
      </c>
      <c r="K4340" t="s">
        <v>210</v>
      </c>
      <c r="L4340" t="s">
        <v>12277</v>
      </c>
      <c r="M4340" t="s">
        <v>12278</v>
      </c>
      <c r="N4340">
        <v>6.5538888880000004</v>
      </c>
      <c r="O4340">
        <v>0</v>
      </c>
      <c r="P4340">
        <v>127</v>
      </c>
      <c r="Q4340">
        <v>0</v>
      </c>
      <c r="R4340">
        <v>1</v>
      </c>
      <c r="S4340">
        <v>0</v>
      </c>
      <c r="T4340">
        <v>15</v>
      </c>
      <c r="U4340">
        <v>0</v>
      </c>
      <c r="V4340">
        <v>1</v>
      </c>
      <c r="W4340">
        <v>0</v>
      </c>
      <c r="X4340">
        <v>92.252042652121148</v>
      </c>
      <c r="Y4340">
        <v>0</v>
      </c>
      <c r="Z4340">
        <v>0.69534596644783431</v>
      </c>
      <c r="AA4340">
        <v>0</v>
      </c>
      <c r="AB4340">
        <v>46.371811229340693</v>
      </c>
      <c r="AC4340">
        <v>0</v>
      </c>
      <c r="AD4340">
        <v>23.664900384659738</v>
      </c>
      <c r="AE4340">
        <v>162.9841002325694</v>
      </c>
    </row>
    <row r="4341" spans="1:31" x14ac:dyDescent="0.3">
      <c r="A4341">
        <v>2719208</v>
      </c>
      <c r="B4341">
        <v>1</v>
      </c>
      <c r="C4341" t="s">
        <v>80</v>
      </c>
      <c r="D4341" t="s">
        <v>109</v>
      </c>
      <c r="E4341" t="s">
        <v>161</v>
      </c>
      <c r="F4341" t="s">
        <v>12279</v>
      </c>
      <c r="G4341" t="s">
        <v>163</v>
      </c>
      <c r="H4341" t="s">
        <v>135</v>
      </c>
      <c r="I4341" t="s">
        <v>136</v>
      </c>
      <c r="J4341" t="s">
        <v>137</v>
      </c>
      <c r="K4341" t="s">
        <v>138</v>
      </c>
      <c r="L4341" t="s">
        <v>12280</v>
      </c>
      <c r="M4341" t="s">
        <v>12281</v>
      </c>
      <c r="N4341">
        <v>5.2027777769999997</v>
      </c>
      <c r="O4341">
        <v>0</v>
      </c>
      <c r="P4341">
        <v>3</v>
      </c>
      <c r="Q4341">
        <v>0</v>
      </c>
      <c r="R4341">
        <v>18</v>
      </c>
      <c r="S4341">
        <v>0</v>
      </c>
      <c r="T4341">
        <v>7</v>
      </c>
      <c r="U4341">
        <v>0</v>
      </c>
      <c r="V4341">
        <v>0</v>
      </c>
      <c r="W4341">
        <v>0</v>
      </c>
      <c r="X4341">
        <v>1.4078270758399603</v>
      </c>
      <c r="Y4341">
        <v>0</v>
      </c>
      <c r="Z4341">
        <v>2.7756493255516665</v>
      </c>
      <c r="AA4341">
        <v>0</v>
      </c>
      <c r="AB4341">
        <v>1.1421269609762135</v>
      </c>
      <c r="AC4341">
        <v>0</v>
      </c>
      <c r="AD4341">
        <v>0</v>
      </c>
      <c r="AE4341">
        <v>5.3256033623678398</v>
      </c>
    </row>
    <row r="4342" spans="1:31" x14ac:dyDescent="0.3">
      <c r="A4342">
        <v>2719159</v>
      </c>
      <c r="B4342">
        <v>1</v>
      </c>
      <c r="C4342" t="s">
        <v>80</v>
      </c>
      <c r="D4342" t="s">
        <v>98</v>
      </c>
      <c r="E4342" t="s">
        <v>156</v>
      </c>
      <c r="F4342" t="s">
        <v>12282</v>
      </c>
      <c r="G4342" t="s">
        <v>348</v>
      </c>
      <c r="H4342" t="s">
        <v>153</v>
      </c>
      <c r="I4342" t="s">
        <v>136</v>
      </c>
      <c r="J4342" t="s">
        <v>137</v>
      </c>
      <c r="K4342" t="s">
        <v>138</v>
      </c>
      <c r="L4342" t="s">
        <v>12283</v>
      </c>
      <c r="M4342" t="s">
        <v>12284</v>
      </c>
      <c r="N4342">
        <v>2.5494444440000001</v>
      </c>
      <c r="O4342">
        <v>0</v>
      </c>
      <c r="P4342">
        <v>0</v>
      </c>
      <c r="Q4342">
        <v>4</v>
      </c>
      <c r="R4342">
        <v>0</v>
      </c>
      <c r="S4342">
        <v>1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7.896511278822719</v>
      </c>
      <c r="Z4342">
        <v>0</v>
      </c>
      <c r="AA4342">
        <v>4.3875825900736558</v>
      </c>
      <c r="AB4342">
        <v>0</v>
      </c>
      <c r="AC4342">
        <v>0</v>
      </c>
      <c r="AD4342">
        <v>0</v>
      </c>
      <c r="AE4342">
        <v>12.284093868896374</v>
      </c>
    </row>
    <row r="4343" spans="1:31" x14ac:dyDescent="0.3">
      <c r="A4343">
        <v>2718661</v>
      </c>
      <c r="B4343">
        <v>1</v>
      </c>
      <c r="C4343" t="s">
        <v>81</v>
      </c>
      <c r="D4343" t="s">
        <v>128</v>
      </c>
      <c r="E4343" t="s">
        <v>145</v>
      </c>
      <c r="F4343" t="s">
        <v>11721</v>
      </c>
      <c r="G4343" t="s">
        <v>147</v>
      </c>
      <c r="H4343" t="s">
        <v>135</v>
      </c>
      <c r="I4343" t="s">
        <v>136</v>
      </c>
      <c r="J4343" t="s">
        <v>137</v>
      </c>
      <c r="K4343" t="s">
        <v>138</v>
      </c>
      <c r="L4343" t="s">
        <v>12285</v>
      </c>
      <c r="M4343" t="s">
        <v>12286</v>
      </c>
      <c r="N4343">
        <v>0.447222222</v>
      </c>
      <c r="O4343">
        <v>0</v>
      </c>
      <c r="P4343">
        <v>5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1</v>
      </c>
      <c r="W4343">
        <v>0</v>
      </c>
      <c r="X4343">
        <v>0.47432269225830004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1.3605368071179835</v>
      </c>
      <c r="AE4343">
        <v>1.8348594993762837</v>
      </c>
    </row>
    <row r="4344" spans="1:31" x14ac:dyDescent="0.3">
      <c r="A4344">
        <v>2719056</v>
      </c>
      <c r="B4344">
        <v>1</v>
      </c>
      <c r="C4344" t="s">
        <v>80</v>
      </c>
      <c r="D4344" t="s">
        <v>103</v>
      </c>
      <c r="E4344" t="s">
        <v>156</v>
      </c>
      <c r="F4344" t="s">
        <v>5032</v>
      </c>
      <c r="G4344" t="s">
        <v>263</v>
      </c>
      <c r="H4344" t="s">
        <v>153</v>
      </c>
      <c r="I4344" t="s">
        <v>136</v>
      </c>
      <c r="J4344" t="s">
        <v>137</v>
      </c>
      <c r="K4344" t="s">
        <v>138</v>
      </c>
      <c r="L4344" t="s">
        <v>12287</v>
      </c>
      <c r="M4344" t="s">
        <v>12023</v>
      </c>
      <c r="N4344">
        <v>1.596666666</v>
      </c>
      <c r="O4344">
        <v>0</v>
      </c>
      <c r="P4344">
        <v>470</v>
      </c>
      <c r="Q4344">
        <v>0</v>
      </c>
      <c r="R4344">
        <v>32</v>
      </c>
      <c r="S4344">
        <v>2</v>
      </c>
      <c r="T4344">
        <v>213</v>
      </c>
      <c r="U4344">
        <v>1</v>
      </c>
      <c r="V4344">
        <v>0</v>
      </c>
      <c r="W4344">
        <v>0</v>
      </c>
      <c r="X4344">
        <v>99.321279128466145</v>
      </c>
      <c r="Y4344">
        <v>0</v>
      </c>
      <c r="Z4344">
        <v>13.691730042772042</v>
      </c>
      <c r="AA4344">
        <v>24.506510912662492</v>
      </c>
      <c r="AB4344">
        <v>143.26582103158933</v>
      </c>
      <c r="AC4344">
        <v>10.100512431843601</v>
      </c>
      <c r="AD4344">
        <v>0</v>
      </c>
      <c r="AE4344">
        <v>290.88585354733357</v>
      </c>
    </row>
    <row r="4345" spans="1:31" x14ac:dyDescent="0.3">
      <c r="A4345">
        <v>2718770</v>
      </c>
      <c r="B4345">
        <v>1</v>
      </c>
      <c r="C4345" t="s">
        <v>80</v>
      </c>
      <c r="D4345" t="s">
        <v>106</v>
      </c>
      <c r="E4345" t="s">
        <v>150</v>
      </c>
      <c r="F4345" t="s">
        <v>12288</v>
      </c>
      <c r="G4345" t="s">
        <v>152</v>
      </c>
      <c r="H4345" t="s">
        <v>153</v>
      </c>
      <c r="I4345" t="s">
        <v>136</v>
      </c>
      <c r="J4345" t="s">
        <v>137</v>
      </c>
      <c r="K4345" t="s">
        <v>138</v>
      </c>
      <c r="L4345" t="s">
        <v>12014</v>
      </c>
      <c r="M4345" t="s">
        <v>12289</v>
      </c>
      <c r="N4345">
        <v>0.26888888799999999</v>
      </c>
      <c r="O4345">
        <v>1</v>
      </c>
      <c r="P4345">
        <v>4726</v>
      </c>
      <c r="Q4345">
        <v>331</v>
      </c>
      <c r="R4345">
        <v>911</v>
      </c>
      <c r="S4345">
        <v>72</v>
      </c>
      <c r="T4345">
        <v>968</v>
      </c>
      <c r="U4345">
        <v>1</v>
      </c>
      <c r="V4345">
        <v>0</v>
      </c>
      <c r="W4345">
        <v>7.7743496714913346E-2</v>
      </c>
      <c r="X4345">
        <v>193.36122008346098</v>
      </c>
      <c r="Y4345">
        <v>113.79224404527292</v>
      </c>
      <c r="Z4345">
        <v>164.11789538479209</v>
      </c>
      <c r="AA4345">
        <v>99.749534740639376</v>
      </c>
      <c r="AB4345">
        <v>173.05479581937061</v>
      </c>
      <c r="AC4345">
        <v>4.6752585117757208</v>
      </c>
      <c r="AD4345">
        <v>0</v>
      </c>
      <c r="AE4345">
        <v>748.82869208202658</v>
      </c>
    </row>
    <row r="4346" spans="1:31" x14ac:dyDescent="0.3">
      <c r="A4346">
        <v>2718893</v>
      </c>
      <c r="B4346">
        <v>1</v>
      </c>
      <c r="C4346" t="s">
        <v>81</v>
      </c>
      <c r="D4346" t="s">
        <v>118</v>
      </c>
      <c r="E4346" t="s">
        <v>161</v>
      </c>
      <c r="F4346" t="s">
        <v>12290</v>
      </c>
      <c r="G4346" t="s">
        <v>163</v>
      </c>
      <c r="H4346" t="s">
        <v>135</v>
      </c>
      <c r="I4346" t="s">
        <v>136</v>
      </c>
      <c r="J4346" t="s">
        <v>137</v>
      </c>
      <c r="K4346" t="s">
        <v>138</v>
      </c>
      <c r="L4346" t="s">
        <v>12291</v>
      </c>
      <c r="M4346" t="s">
        <v>12292</v>
      </c>
      <c r="N4346">
        <v>2.162222222</v>
      </c>
      <c r="O4346">
        <v>0</v>
      </c>
      <c r="P4346">
        <v>50</v>
      </c>
      <c r="Q4346">
        <v>0</v>
      </c>
      <c r="R4346">
        <v>3</v>
      </c>
      <c r="S4346">
        <v>0</v>
      </c>
      <c r="T4346">
        <v>3</v>
      </c>
      <c r="U4346">
        <v>0</v>
      </c>
      <c r="V4346">
        <v>0</v>
      </c>
      <c r="W4346">
        <v>0</v>
      </c>
      <c r="X4346">
        <v>16.945564829088639</v>
      </c>
      <c r="Y4346">
        <v>0</v>
      </c>
      <c r="Z4346">
        <v>2.8911511549508253</v>
      </c>
      <c r="AA4346">
        <v>0</v>
      </c>
      <c r="AB4346">
        <v>0</v>
      </c>
      <c r="AC4346">
        <v>0</v>
      </c>
      <c r="AD4346">
        <v>0</v>
      </c>
      <c r="AE4346">
        <v>19.836715984039465</v>
      </c>
    </row>
    <row r="4347" spans="1:31" x14ac:dyDescent="0.3">
      <c r="A4347">
        <v>2718601</v>
      </c>
      <c r="B4347">
        <v>1</v>
      </c>
      <c r="C4347" t="s">
        <v>80</v>
      </c>
      <c r="D4347" t="s">
        <v>107</v>
      </c>
      <c r="E4347" t="s">
        <v>132</v>
      </c>
      <c r="F4347" t="s">
        <v>12293</v>
      </c>
      <c r="G4347" t="s">
        <v>253</v>
      </c>
      <c r="H4347" t="s">
        <v>135</v>
      </c>
      <c r="I4347" t="s">
        <v>136</v>
      </c>
      <c r="J4347" t="s">
        <v>137</v>
      </c>
      <c r="K4347" t="s">
        <v>138</v>
      </c>
      <c r="L4347" t="s">
        <v>12294</v>
      </c>
      <c r="M4347" t="s">
        <v>12295</v>
      </c>
      <c r="N4347">
        <v>0.84888888799999995</v>
      </c>
      <c r="O4347">
        <v>0</v>
      </c>
      <c r="P4347">
        <v>86</v>
      </c>
      <c r="Q4347">
        <v>0</v>
      </c>
      <c r="R4347">
        <v>0</v>
      </c>
      <c r="S4347">
        <v>0</v>
      </c>
      <c r="T4347">
        <v>1</v>
      </c>
      <c r="U4347">
        <v>0</v>
      </c>
      <c r="V4347">
        <v>0</v>
      </c>
      <c r="W4347">
        <v>0</v>
      </c>
      <c r="X4347">
        <v>3.9672638619562672</v>
      </c>
      <c r="Y4347">
        <v>0</v>
      </c>
      <c r="Z4347">
        <v>0</v>
      </c>
      <c r="AA4347">
        <v>0</v>
      </c>
      <c r="AB4347">
        <v>0.21136698074268001</v>
      </c>
      <c r="AC4347">
        <v>0</v>
      </c>
      <c r="AD4347">
        <v>0</v>
      </c>
      <c r="AE4347">
        <v>4.1786308426989471</v>
      </c>
    </row>
    <row r="4348" spans="1:31" x14ac:dyDescent="0.3">
      <c r="A4348">
        <v>2719288</v>
      </c>
      <c r="B4348">
        <v>1</v>
      </c>
      <c r="C4348" t="s">
        <v>80</v>
      </c>
      <c r="D4348" t="s">
        <v>101</v>
      </c>
      <c r="E4348" t="s">
        <v>161</v>
      </c>
      <c r="F4348" t="s">
        <v>12296</v>
      </c>
      <c r="G4348" t="s">
        <v>163</v>
      </c>
      <c r="H4348" t="s">
        <v>135</v>
      </c>
      <c r="I4348" t="s">
        <v>136</v>
      </c>
      <c r="J4348" t="s">
        <v>137</v>
      </c>
      <c r="K4348" t="s">
        <v>138</v>
      </c>
      <c r="L4348" t="s">
        <v>12297</v>
      </c>
      <c r="M4348" t="s">
        <v>12298</v>
      </c>
      <c r="N4348">
        <v>1.0438888879999999</v>
      </c>
      <c r="O4348">
        <v>0</v>
      </c>
      <c r="P4348">
        <v>19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3.9274558234464862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3.9274558234464862</v>
      </c>
    </row>
    <row r="4349" spans="1:31" x14ac:dyDescent="0.3">
      <c r="A4349">
        <v>2719305</v>
      </c>
      <c r="B4349">
        <v>1</v>
      </c>
      <c r="C4349" t="s">
        <v>80</v>
      </c>
      <c r="D4349" t="s">
        <v>108</v>
      </c>
      <c r="E4349" t="s">
        <v>213</v>
      </c>
      <c r="F4349" t="s">
        <v>12299</v>
      </c>
      <c r="G4349" t="s">
        <v>152</v>
      </c>
      <c r="H4349" t="s">
        <v>153</v>
      </c>
      <c r="I4349" t="s">
        <v>490</v>
      </c>
      <c r="J4349" t="s">
        <v>137</v>
      </c>
      <c r="K4349" t="s">
        <v>138</v>
      </c>
      <c r="L4349" t="s">
        <v>12300</v>
      </c>
      <c r="M4349" t="s">
        <v>12301</v>
      </c>
      <c r="N4349">
        <v>3.333333E-3</v>
      </c>
      <c r="O4349">
        <v>0</v>
      </c>
      <c r="P4349">
        <v>379</v>
      </c>
      <c r="Q4349">
        <v>1</v>
      </c>
      <c r="R4349">
        <v>120</v>
      </c>
      <c r="S4349">
        <v>3</v>
      </c>
      <c r="T4349">
        <v>61</v>
      </c>
      <c r="U4349">
        <v>0</v>
      </c>
      <c r="V4349">
        <v>0</v>
      </c>
      <c r="W4349">
        <v>0</v>
      </c>
      <c r="X4349">
        <v>0.19636828664485986</v>
      </c>
      <c r="Y4349">
        <v>2.6369797791610007E-2</v>
      </c>
      <c r="Z4349">
        <v>7.5679070749200036E-2</v>
      </c>
      <c r="AA4349">
        <v>7.7874797592880005E-2</v>
      </c>
      <c r="AB4349">
        <v>0.16218814025455996</v>
      </c>
      <c r="AC4349">
        <v>0</v>
      </c>
      <c r="AD4349">
        <v>0</v>
      </c>
      <c r="AE4349">
        <v>0.53848009303310995</v>
      </c>
    </row>
    <row r="4350" spans="1:31" x14ac:dyDescent="0.3">
      <c r="A4350">
        <v>2719162</v>
      </c>
      <c r="B4350">
        <v>1</v>
      </c>
      <c r="C4350" t="s">
        <v>80</v>
      </c>
      <c r="D4350" t="s">
        <v>89</v>
      </c>
      <c r="E4350" t="s">
        <v>145</v>
      </c>
      <c r="F4350" t="s">
        <v>9906</v>
      </c>
      <c r="G4350" t="s">
        <v>181</v>
      </c>
      <c r="H4350" t="s">
        <v>135</v>
      </c>
      <c r="I4350" t="s">
        <v>136</v>
      </c>
      <c r="J4350" t="s">
        <v>137</v>
      </c>
      <c r="K4350" t="s">
        <v>138</v>
      </c>
      <c r="L4350" t="s">
        <v>12302</v>
      </c>
      <c r="M4350" t="s">
        <v>12303</v>
      </c>
      <c r="N4350">
        <v>0.77638888800000005</v>
      </c>
      <c r="O4350">
        <v>0</v>
      </c>
      <c r="P4350">
        <v>1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0.15708079345833334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0.15708079345833334</v>
      </c>
    </row>
    <row r="4351" spans="1:31" x14ac:dyDescent="0.3">
      <c r="A4351">
        <v>2718999</v>
      </c>
      <c r="B4351">
        <v>1</v>
      </c>
      <c r="C4351" t="s">
        <v>80</v>
      </c>
      <c r="D4351" t="s">
        <v>94</v>
      </c>
      <c r="E4351" t="s">
        <v>150</v>
      </c>
      <c r="F4351" t="s">
        <v>12304</v>
      </c>
      <c r="G4351" t="s">
        <v>2306</v>
      </c>
      <c r="H4351" t="s">
        <v>153</v>
      </c>
      <c r="I4351" t="s">
        <v>136</v>
      </c>
      <c r="J4351" t="s">
        <v>137</v>
      </c>
      <c r="K4351" t="s">
        <v>138</v>
      </c>
      <c r="L4351" t="s">
        <v>12305</v>
      </c>
      <c r="M4351" t="s">
        <v>12306</v>
      </c>
      <c r="N4351">
        <v>1.510555555</v>
      </c>
      <c r="O4351">
        <v>1</v>
      </c>
      <c r="P4351">
        <v>1704</v>
      </c>
      <c r="Q4351">
        <v>14</v>
      </c>
      <c r="R4351">
        <v>65</v>
      </c>
      <c r="S4351">
        <v>31</v>
      </c>
      <c r="T4351">
        <v>411</v>
      </c>
      <c r="U4351">
        <v>15</v>
      </c>
      <c r="V4351">
        <v>1</v>
      </c>
      <c r="W4351">
        <v>0.80467348332289834</v>
      </c>
      <c r="X4351">
        <v>340.17600393332759</v>
      </c>
      <c r="Y4351">
        <v>2.6036440467592534</v>
      </c>
      <c r="Z4351">
        <v>12.755994176385856</v>
      </c>
      <c r="AA4351">
        <v>269.72448834081058</v>
      </c>
      <c r="AB4351">
        <v>292.30852370844843</v>
      </c>
      <c r="AC4351">
        <v>1970.0708823115731</v>
      </c>
      <c r="AD4351">
        <v>38.000295047367004</v>
      </c>
      <c r="AE4351">
        <v>2926.4445050479949</v>
      </c>
    </row>
    <row r="4352" spans="1:31" x14ac:dyDescent="0.3">
      <c r="A4352">
        <v>2719311</v>
      </c>
      <c r="B4352">
        <v>1</v>
      </c>
      <c r="C4352" t="s">
        <v>80</v>
      </c>
      <c r="D4352" t="s">
        <v>100</v>
      </c>
      <c r="E4352" t="s">
        <v>150</v>
      </c>
      <c r="F4352" t="s">
        <v>9477</v>
      </c>
      <c r="G4352" t="s">
        <v>170</v>
      </c>
      <c r="H4352" t="s">
        <v>153</v>
      </c>
      <c r="I4352" t="s">
        <v>136</v>
      </c>
      <c r="J4352" t="s">
        <v>137</v>
      </c>
      <c r="K4352" t="s">
        <v>138</v>
      </c>
      <c r="L4352" t="s">
        <v>12307</v>
      </c>
      <c r="M4352" t="s">
        <v>12308</v>
      </c>
      <c r="N4352">
        <v>0.75805555499999999</v>
      </c>
      <c r="O4352">
        <v>1</v>
      </c>
      <c r="P4352">
        <v>1522</v>
      </c>
      <c r="Q4352">
        <v>17</v>
      </c>
      <c r="R4352">
        <v>456</v>
      </c>
      <c r="S4352">
        <v>14</v>
      </c>
      <c r="T4352">
        <v>307</v>
      </c>
      <c r="U4352">
        <v>0</v>
      </c>
      <c r="V4352">
        <v>1</v>
      </c>
      <c r="W4352">
        <v>0.68453565829727014</v>
      </c>
      <c r="X4352">
        <v>289.28873364612207</v>
      </c>
      <c r="Y4352">
        <v>62.061619463545675</v>
      </c>
      <c r="Z4352">
        <v>199.68094701838237</v>
      </c>
      <c r="AA4352">
        <v>69.533748156893523</v>
      </c>
      <c r="AB4352">
        <v>108.27653038689373</v>
      </c>
      <c r="AC4352">
        <v>0</v>
      </c>
      <c r="AD4352">
        <v>0.97135647818556692</v>
      </c>
      <c r="AE4352">
        <v>730.49747080832014</v>
      </c>
    </row>
    <row r="4353" spans="1:31" x14ac:dyDescent="0.3">
      <c r="A4353">
        <v>2718621</v>
      </c>
      <c r="B4353">
        <v>1</v>
      </c>
      <c r="C4353" t="s">
        <v>80</v>
      </c>
      <c r="D4353" t="s">
        <v>109</v>
      </c>
      <c r="E4353" t="s">
        <v>161</v>
      </c>
      <c r="F4353" t="s">
        <v>1799</v>
      </c>
      <c r="G4353" t="s">
        <v>163</v>
      </c>
      <c r="H4353" t="s">
        <v>135</v>
      </c>
      <c r="I4353" t="s">
        <v>136</v>
      </c>
      <c r="J4353" t="s">
        <v>137</v>
      </c>
      <c r="K4353" t="s">
        <v>138</v>
      </c>
      <c r="L4353" t="s">
        <v>12309</v>
      </c>
      <c r="M4353" t="s">
        <v>12310</v>
      </c>
      <c r="N4353">
        <v>0.95972222200000001</v>
      </c>
      <c r="O4353">
        <v>0</v>
      </c>
      <c r="P4353">
        <v>7</v>
      </c>
      <c r="Q4353">
        <v>0</v>
      </c>
      <c r="R4353">
        <v>7</v>
      </c>
      <c r="S4353">
        <v>0</v>
      </c>
      <c r="T4353">
        <v>10</v>
      </c>
      <c r="U4353">
        <v>0</v>
      </c>
      <c r="V4353">
        <v>0</v>
      </c>
      <c r="W4353">
        <v>0</v>
      </c>
      <c r="X4353">
        <v>1.2156649058448183</v>
      </c>
      <c r="Y4353">
        <v>0</v>
      </c>
      <c r="Z4353">
        <v>2.1000640999766897</v>
      </c>
      <c r="AA4353">
        <v>0</v>
      </c>
      <c r="AB4353">
        <v>1.8925556898840168</v>
      </c>
      <c r="AC4353">
        <v>0</v>
      </c>
      <c r="AD4353">
        <v>0</v>
      </c>
      <c r="AE4353">
        <v>5.2082846957055242</v>
      </c>
    </row>
    <row r="4354" spans="1:31" x14ac:dyDescent="0.3">
      <c r="A4354">
        <v>2718764</v>
      </c>
      <c r="B4354">
        <v>1</v>
      </c>
      <c r="C4354" t="s">
        <v>80</v>
      </c>
      <c r="D4354" t="s">
        <v>105</v>
      </c>
      <c r="E4354" t="s">
        <v>145</v>
      </c>
      <c r="F4354" t="s">
        <v>12311</v>
      </c>
      <c r="G4354" t="s">
        <v>147</v>
      </c>
      <c r="H4354" t="s">
        <v>135</v>
      </c>
      <c r="I4354" t="s">
        <v>136</v>
      </c>
      <c r="J4354" t="s">
        <v>137</v>
      </c>
      <c r="K4354" t="s">
        <v>138</v>
      </c>
      <c r="L4354" t="s">
        <v>12312</v>
      </c>
      <c r="M4354" t="s">
        <v>12313</v>
      </c>
      <c r="N4354">
        <v>0.55555555499999998</v>
      </c>
      <c r="O4354">
        <v>0</v>
      </c>
      <c r="P4354">
        <v>17</v>
      </c>
      <c r="Q4354">
        <v>0</v>
      </c>
      <c r="R4354">
        <v>0</v>
      </c>
      <c r="S4354">
        <v>0</v>
      </c>
      <c r="T4354">
        <v>2</v>
      </c>
      <c r="U4354">
        <v>0</v>
      </c>
      <c r="V4354">
        <v>0</v>
      </c>
      <c r="W4354">
        <v>0</v>
      </c>
      <c r="X4354">
        <v>1.2945816345266667</v>
      </c>
      <c r="Y4354">
        <v>0</v>
      </c>
      <c r="Z4354">
        <v>0</v>
      </c>
      <c r="AA4354">
        <v>0</v>
      </c>
      <c r="AB4354">
        <v>1.8012442066666667</v>
      </c>
      <c r="AC4354">
        <v>0</v>
      </c>
      <c r="AD4354">
        <v>0</v>
      </c>
      <c r="AE4354">
        <v>3.0958258411933333</v>
      </c>
    </row>
    <row r="4355" spans="1:31" x14ac:dyDescent="0.3">
      <c r="A4355">
        <v>2718664</v>
      </c>
      <c r="B4355">
        <v>1</v>
      </c>
      <c r="C4355" t="s">
        <v>80</v>
      </c>
      <c r="D4355" t="s">
        <v>106</v>
      </c>
      <c r="E4355" t="s">
        <v>150</v>
      </c>
      <c r="F4355" t="s">
        <v>6242</v>
      </c>
      <c r="G4355" t="s">
        <v>152</v>
      </c>
      <c r="H4355" t="s">
        <v>153</v>
      </c>
      <c r="I4355" t="s">
        <v>136</v>
      </c>
      <c r="J4355" t="s">
        <v>137</v>
      </c>
      <c r="K4355" t="s">
        <v>138</v>
      </c>
      <c r="L4355" t="s">
        <v>12314</v>
      </c>
      <c r="M4355" t="s">
        <v>12315</v>
      </c>
      <c r="N4355">
        <v>0.26833333300000001</v>
      </c>
      <c r="O4355">
        <v>1</v>
      </c>
      <c r="P4355">
        <v>4</v>
      </c>
      <c r="Q4355">
        <v>68</v>
      </c>
      <c r="R4355">
        <v>337</v>
      </c>
      <c r="S4355">
        <v>28</v>
      </c>
      <c r="T4355">
        <v>61</v>
      </c>
      <c r="U4355">
        <v>0</v>
      </c>
      <c r="V4355">
        <v>0</v>
      </c>
      <c r="W4355">
        <v>0.11567436996930665</v>
      </c>
      <c r="X4355">
        <v>0.40066508687351671</v>
      </c>
      <c r="Y4355">
        <v>108.7127773902519</v>
      </c>
      <c r="Z4355">
        <v>65.548579944669839</v>
      </c>
      <c r="AA4355">
        <v>20.905596410183048</v>
      </c>
      <c r="AB4355">
        <v>21.326545157706246</v>
      </c>
      <c r="AC4355">
        <v>0</v>
      </c>
      <c r="AD4355">
        <v>0</v>
      </c>
      <c r="AE4355">
        <v>217.00983835965388</v>
      </c>
    </row>
    <row r="4356" spans="1:31" x14ac:dyDescent="0.3">
      <c r="A4356">
        <v>2718819</v>
      </c>
      <c r="B4356">
        <v>1</v>
      </c>
      <c r="C4356" t="s">
        <v>81</v>
      </c>
      <c r="D4356" t="s">
        <v>120</v>
      </c>
      <c r="E4356" t="s">
        <v>150</v>
      </c>
      <c r="F4356" t="s">
        <v>12316</v>
      </c>
      <c r="G4356" t="s">
        <v>300</v>
      </c>
      <c r="H4356" t="s">
        <v>153</v>
      </c>
      <c r="I4356" t="s">
        <v>136</v>
      </c>
      <c r="J4356" t="s">
        <v>137</v>
      </c>
      <c r="K4356" t="s">
        <v>210</v>
      </c>
      <c r="L4356" t="s">
        <v>12317</v>
      </c>
      <c r="M4356" t="s">
        <v>12318</v>
      </c>
      <c r="N4356">
        <v>2.432222222</v>
      </c>
      <c r="O4356">
        <v>1</v>
      </c>
      <c r="P4356">
        <v>1740</v>
      </c>
      <c r="Q4356">
        <v>0</v>
      </c>
      <c r="R4356">
        <v>12</v>
      </c>
      <c r="S4356">
        <v>1</v>
      </c>
      <c r="T4356">
        <v>94</v>
      </c>
      <c r="U4356">
        <v>0</v>
      </c>
      <c r="V4356">
        <v>0</v>
      </c>
      <c r="W4356">
        <v>0.44637551399833336</v>
      </c>
      <c r="X4356">
        <v>1077.7712463846983</v>
      </c>
      <c r="Y4356">
        <v>0</v>
      </c>
      <c r="Z4356">
        <v>3.453029453337046</v>
      </c>
      <c r="AA4356">
        <v>12.55830809957037</v>
      </c>
      <c r="AB4356">
        <v>160.31464845642674</v>
      </c>
      <c r="AC4356">
        <v>0</v>
      </c>
      <c r="AD4356">
        <v>0</v>
      </c>
      <c r="AE4356">
        <v>1254.5436079080309</v>
      </c>
    </row>
    <row r="4357" spans="1:31" x14ac:dyDescent="0.3">
      <c r="A4357">
        <v>2719151</v>
      </c>
      <c r="B4357">
        <v>1</v>
      </c>
      <c r="C4357" t="s">
        <v>81</v>
      </c>
      <c r="D4357" t="s">
        <v>120</v>
      </c>
      <c r="E4357" t="s">
        <v>150</v>
      </c>
      <c r="F4357" t="s">
        <v>5769</v>
      </c>
      <c r="G4357" t="s">
        <v>152</v>
      </c>
      <c r="H4357" t="s">
        <v>153</v>
      </c>
      <c r="I4357" t="s">
        <v>136</v>
      </c>
      <c r="J4357" t="s">
        <v>137</v>
      </c>
      <c r="K4357" t="s">
        <v>138</v>
      </c>
      <c r="L4357" t="s">
        <v>12319</v>
      </c>
      <c r="M4357" t="s">
        <v>12320</v>
      </c>
      <c r="N4357">
        <v>0.825555555</v>
      </c>
      <c r="O4357">
        <v>7</v>
      </c>
      <c r="P4357">
        <v>1225</v>
      </c>
      <c r="Q4357">
        <v>116</v>
      </c>
      <c r="R4357">
        <v>68</v>
      </c>
      <c r="S4357">
        <v>21</v>
      </c>
      <c r="T4357">
        <v>69</v>
      </c>
      <c r="U4357">
        <v>2</v>
      </c>
      <c r="V4357">
        <v>0</v>
      </c>
      <c r="W4357">
        <v>1.0221651565191598</v>
      </c>
      <c r="X4357">
        <v>160.3110390298236</v>
      </c>
      <c r="Y4357">
        <v>69.749453657932619</v>
      </c>
      <c r="Z4357">
        <v>75.782465515779336</v>
      </c>
      <c r="AA4357">
        <v>135.44446253540534</v>
      </c>
      <c r="AB4357">
        <v>24.746381011566204</v>
      </c>
      <c r="AC4357">
        <v>65.588226208583507</v>
      </c>
      <c r="AD4357">
        <v>0</v>
      </c>
      <c r="AE4357">
        <v>532.64419311560971</v>
      </c>
    </row>
    <row r="4358" spans="1:31" x14ac:dyDescent="0.3">
      <c r="A4358">
        <v>2719337</v>
      </c>
      <c r="B4358">
        <v>1</v>
      </c>
      <c r="C4358" t="s">
        <v>81</v>
      </c>
      <c r="D4358" t="s">
        <v>123</v>
      </c>
      <c r="E4358" t="s">
        <v>132</v>
      </c>
      <c r="F4358" t="s">
        <v>505</v>
      </c>
      <c r="G4358" t="s">
        <v>134</v>
      </c>
      <c r="H4358" t="s">
        <v>135</v>
      </c>
      <c r="I4358" t="s">
        <v>136</v>
      </c>
      <c r="J4358" t="s">
        <v>137</v>
      </c>
      <c r="K4358" t="s">
        <v>138</v>
      </c>
      <c r="L4358" t="s">
        <v>12321</v>
      </c>
      <c r="M4358" t="s">
        <v>12322</v>
      </c>
      <c r="N4358">
        <v>1.2877777770000001</v>
      </c>
      <c r="O4358">
        <v>0</v>
      </c>
      <c r="P4358">
        <v>465</v>
      </c>
      <c r="Q4358">
        <v>0</v>
      </c>
      <c r="R4358">
        <v>0</v>
      </c>
      <c r="S4358">
        <v>0</v>
      </c>
      <c r="T4358">
        <v>37</v>
      </c>
      <c r="U4358">
        <v>0</v>
      </c>
      <c r="V4358">
        <v>0</v>
      </c>
      <c r="W4358">
        <v>0</v>
      </c>
      <c r="X4358">
        <v>113.18116852384972</v>
      </c>
      <c r="Y4358">
        <v>0</v>
      </c>
      <c r="Z4358">
        <v>0</v>
      </c>
      <c r="AA4358">
        <v>0</v>
      </c>
      <c r="AB4358">
        <v>16.488087902072948</v>
      </c>
      <c r="AC4358">
        <v>0</v>
      </c>
      <c r="AD4358">
        <v>0</v>
      </c>
      <c r="AE4358">
        <v>129.66925642592267</v>
      </c>
    </row>
    <row r="4359" spans="1:31" x14ac:dyDescent="0.3">
      <c r="A4359">
        <v>2718587</v>
      </c>
      <c r="B4359">
        <v>1</v>
      </c>
      <c r="C4359" t="s">
        <v>80</v>
      </c>
      <c r="D4359" t="s">
        <v>101</v>
      </c>
      <c r="E4359" t="s">
        <v>161</v>
      </c>
      <c r="F4359" t="s">
        <v>12323</v>
      </c>
      <c r="G4359" t="s">
        <v>170</v>
      </c>
      <c r="H4359" t="s">
        <v>135</v>
      </c>
      <c r="I4359" t="s">
        <v>136</v>
      </c>
      <c r="J4359" t="s">
        <v>137</v>
      </c>
      <c r="K4359" t="s">
        <v>138</v>
      </c>
      <c r="L4359" t="s">
        <v>12324</v>
      </c>
      <c r="M4359" t="s">
        <v>12325</v>
      </c>
      <c r="N4359">
        <v>0.91083333300000002</v>
      </c>
      <c r="O4359">
        <v>0</v>
      </c>
      <c r="P4359">
        <v>116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20.640798064793337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20.640798064793337</v>
      </c>
    </row>
    <row r="4360" spans="1:31" x14ac:dyDescent="0.3">
      <c r="A4360">
        <v>2718696</v>
      </c>
      <c r="B4360">
        <v>3</v>
      </c>
      <c r="C4360" t="s">
        <v>80</v>
      </c>
      <c r="D4360" t="s">
        <v>82</v>
      </c>
      <c r="E4360" t="s">
        <v>156</v>
      </c>
      <c r="F4360" t="s">
        <v>12326</v>
      </c>
      <c r="G4360" t="s">
        <v>596</v>
      </c>
      <c r="H4360" t="s">
        <v>153</v>
      </c>
      <c r="I4360" t="s">
        <v>136</v>
      </c>
      <c r="J4360" t="s">
        <v>137</v>
      </c>
      <c r="K4360" t="s">
        <v>138</v>
      </c>
      <c r="L4360" t="s">
        <v>12327</v>
      </c>
      <c r="M4360" t="s">
        <v>12328</v>
      </c>
      <c r="N4360">
        <v>2.2561111110000001</v>
      </c>
      <c r="O4360">
        <v>0</v>
      </c>
      <c r="P4360">
        <v>650</v>
      </c>
      <c r="Q4360">
        <v>0</v>
      </c>
      <c r="R4360">
        <v>0</v>
      </c>
      <c r="S4360">
        <v>0</v>
      </c>
      <c r="T4360">
        <v>40</v>
      </c>
      <c r="U4360">
        <v>0</v>
      </c>
      <c r="V4360">
        <v>0</v>
      </c>
      <c r="W4360">
        <v>0</v>
      </c>
      <c r="X4360">
        <v>251.84428487066708</v>
      </c>
      <c r="Y4360">
        <v>0</v>
      </c>
      <c r="Z4360">
        <v>0</v>
      </c>
      <c r="AA4360">
        <v>0</v>
      </c>
      <c r="AB4360">
        <v>138.09914165797835</v>
      </c>
      <c r="AC4360">
        <v>0</v>
      </c>
      <c r="AD4360">
        <v>0</v>
      </c>
      <c r="AE4360">
        <v>389.94342652864543</v>
      </c>
    </row>
    <row r="4361" spans="1:31" x14ac:dyDescent="0.3">
      <c r="A4361">
        <v>2719274</v>
      </c>
      <c r="B4361">
        <v>1</v>
      </c>
      <c r="C4361" t="s">
        <v>81</v>
      </c>
      <c r="D4361" t="s">
        <v>115</v>
      </c>
      <c r="E4361" t="s">
        <v>161</v>
      </c>
      <c r="F4361" t="s">
        <v>12329</v>
      </c>
      <c r="G4361" t="s">
        <v>170</v>
      </c>
      <c r="H4361" t="s">
        <v>135</v>
      </c>
      <c r="I4361" t="s">
        <v>136</v>
      </c>
      <c r="J4361" t="s">
        <v>137</v>
      </c>
      <c r="K4361" t="s">
        <v>138</v>
      </c>
      <c r="L4361" t="s">
        <v>12330</v>
      </c>
      <c r="M4361" t="s">
        <v>12331</v>
      </c>
      <c r="N4361">
        <v>0.32500000000000001</v>
      </c>
      <c r="O4361">
        <v>0</v>
      </c>
      <c r="P4361">
        <v>19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0.67668346554120007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0.67668346554120007</v>
      </c>
    </row>
    <row r="4362" spans="1:31" x14ac:dyDescent="0.3">
      <c r="A4362">
        <v>2718633</v>
      </c>
      <c r="B4362">
        <v>1</v>
      </c>
      <c r="C4362" t="s">
        <v>80</v>
      </c>
      <c r="D4362" t="s">
        <v>94</v>
      </c>
      <c r="E4362" t="s">
        <v>173</v>
      </c>
      <c r="F4362" t="s">
        <v>12332</v>
      </c>
      <c r="G4362" t="s">
        <v>152</v>
      </c>
      <c r="H4362" t="s">
        <v>153</v>
      </c>
      <c r="I4362" t="s">
        <v>136</v>
      </c>
      <c r="J4362" t="s">
        <v>137</v>
      </c>
      <c r="K4362" t="s">
        <v>138</v>
      </c>
      <c r="L4362" t="s">
        <v>12333</v>
      </c>
      <c r="M4362" t="s">
        <v>12334</v>
      </c>
      <c r="N4362">
        <v>0.47888888800000001</v>
      </c>
      <c r="O4362">
        <v>2</v>
      </c>
      <c r="P4362">
        <v>2835</v>
      </c>
      <c r="Q4362">
        <v>43</v>
      </c>
      <c r="R4362">
        <v>421</v>
      </c>
      <c r="S4362">
        <v>63</v>
      </c>
      <c r="T4362">
        <v>305</v>
      </c>
      <c r="U4362">
        <v>14</v>
      </c>
      <c r="V4362">
        <v>0</v>
      </c>
      <c r="W4362">
        <v>1.1584981983843201</v>
      </c>
      <c r="X4362">
        <v>177.29061695641713</v>
      </c>
      <c r="Y4362">
        <v>119.32805231604834</v>
      </c>
      <c r="Z4362">
        <v>13.407066943216073</v>
      </c>
      <c r="AA4362">
        <v>279.21251910416464</v>
      </c>
      <c r="AB4362">
        <v>77.129196523485319</v>
      </c>
      <c r="AC4362">
        <v>3883.4667975563684</v>
      </c>
      <c r="AD4362">
        <v>0</v>
      </c>
      <c r="AE4362">
        <v>4550.992747598084</v>
      </c>
    </row>
    <row r="4363" spans="1:31" x14ac:dyDescent="0.3">
      <c r="A4363">
        <v>2718882</v>
      </c>
      <c r="B4363">
        <v>1</v>
      </c>
      <c r="C4363" t="s">
        <v>80</v>
      </c>
      <c r="D4363" t="s">
        <v>106</v>
      </c>
      <c r="E4363" t="s">
        <v>161</v>
      </c>
      <c r="F4363" t="s">
        <v>12335</v>
      </c>
      <c r="G4363" t="s">
        <v>163</v>
      </c>
      <c r="H4363" t="s">
        <v>135</v>
      </c>
      <c r="I4363" t="s">
        <v>136</v>
      </c>
      <c r="J4363" t="s">
        <v>137</v>
      </c>
      <c r="K4363" t="s">
        <v>138</v>
      </c>
      <c r="L4363" t="s">
        <v>12336</v>
      </c>
      <c r="M4363" t="s">
        <v>12337</v>
      </c>
      <c r="N4363">
        <v>1.7808333329999999</v>
      </c>
      <c r="O4363">
        <v>0</v>
      </c>
      <c r="P4363">
        <v>6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1.0313426746566852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1.0313426746566852</v>
      </c>
    </row>
    <row r="4364" spans="1:31" x14ac:dyDescent="0.3">
      <c r="A4364">
        <v>2718902</v>
      </c>
      <c r="B4364">
        <v>1</v>
      </c>
      <c r="C4364" t="s">
        <v>80</v>
      </c>
      <c r="D4364" t="s">
        <v>100</v>
      </c>
      <c r="E4364" t="s">
        <v>150</v>
      </c>
      <c r="F4364" t="s">
        <v>12338</v>
      </c>
      <c r="G4364" t="s">
        <v>152</v>
      </c>
      <c r="H4364" t="s">
        <v>153</v>
      </c>
      <c r="I4364" t="s">
        <v>136</v>
      </c>
      <c r="J4364" t="s">
        <v>137</v>
      </c>
      <c r="K4364" t="s">
        <v>138</v>
      </c>
      <c r="L4364" t="s">
        <v>12339</v>
      </c>
      <c r="M4364" t="s">
        <v>12340</v>
      </c>
      <c r="N4364">
        <v>0.1075</v>
      </c>
      <c r="O4364">
        <v>0</v>
      </c>
      <c r="P4364">
        <v>319</v>
      </c>
      <c r="Q4364">
        <v>1</v>
      </c>
      <c r="R4364">
        <v>36</v>
      </c>
      <c r="S4364">
        <v>27</v>
      </c>
      <c r="T4364">
        <v>902</v>
      </c>
      <c r="U4364">
        <v>17</v>
      </c>
      <c r="V4364">
        <v>158</v>
      </c>
      <c r="W4364">
        <v>0</v>
      </c>
      <c r="X4364">
        <v>7.4130229756740187</v>
      </c>
      <c r="Y4364">
        <v>0.13140225789696</v>
      </c>
      <c r="Z4364">
        <v>5.3127277748371275</v>
      </c>
      <c r="AA4364">
        <v>23.603886013780262</v>
      </c>
      <c r="AB4364">
        <v>183.98228081723909</v>
      </c>
      <c r="AC4364">
        <v>97.251623675354409</v>
      </c>
      <c r="AD4364">
        <v>432.11890381627518</v>
      </c>
      <c r="AE4364">
        <v>749.8138473310571</v>
      </c>
    </row>
    <row r="4365" spans="1:31" x14ac:dyDescent="0.3">
      <c r="A4365">
        <v>2719065</v>
      </c>
      <c r="B4365">
        <v>1</v>
      </c>
      <c r="C4365" t="s">
        <v>80</v>
      </c>
      <c r="D4365" t="s">
        <v>92</v>
      </c>
      <c r="E4365" t="s">
        <v>145</v>
      </c>
      <c r="F4365" t="s">
        <v>12341</v>
      </c>
      <c r="G4365" t="s">
        <v>181</v>
      </c>
      <c r="H4365" t="s">
        <v>135</v>
      </c>
      <c r="I4365" t="s">
        <v>136</v>
      </c>
      <c r="J4365" t="s">
        <v>137</v>
      </c>
      <c r="K4365" t="s">
        <v>138</v>
      </c>
      <c r="L4365" t="s">
        <v>12342</v>
      </c>
      <c r="M4365" t="s">
        <v>12343</v>
      </c>
      <c r="N4365">
        <v>1.3358333330000001</v>
      </c>
      <c r="O4365">
        <v>0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</row>
    <row r="4366" spans="1:31" x14ac:dyDescent="0.3">
      <c r="A4366">
        <v>2719022</v>
      </c>
      <c r="B4366">
        <v>1</v>
      </c>
      <c r="C4366" t="s">
        <v>81</v>
      </c>
      <c r="D4366" t="s">
        <v>117</v>
      </c>
      <c r="E4366" t="s">
        <v>161</v>
      </c>
      <c r="F4366" t="s">
        <v>12344</v>
      </c>
      <c r="G4366" t="s">
        <v>170</v>
      </c>
      <c r="H4366" t="s">
        <v>135</v>
      </c>
      <c r="I4366" t="s">
        <v>136</v>
      </c>
      <c r="J4366" t="s">
        <v>137</v>
      </c>
      <c r="K4366" t="s">
        <v>138</v>
      </c>
      <c r="L4366" t="s">
        <v>12345</v>
      </c>
      <c r="M4366" t="s">
        <v>12346</v>
      </c>
      <c r="N4366">
        <v>1.133611111</v>
      </c>
      <c r="O4366">
        <v>0</v>
      </c>
      <c r="P4366">
        <v>16</v>
      </c>
      <c r="Q4366">
        <v>0</v>
      </c>
      <c r="R4366">
        <v>0</v>
      </c>
      <c r="S4366">
        <v>0</v>
      </c>
      <c r="T4366">
        <v>2</v>
      </c>
      <c r="U4366">
        <v>0</v>
      </c>
      <c r="V4366">
        <v>0</v>
      </c>
      <c r="W4366">
        <v>0</v>
      </c>
      <c r="X4366">
        <v>3.3436753958517524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3.3436753958517524</v>
      </c>
    </row>
    <row r="4367" spans="1:31" x14ac:dyDescent="0.3">
      <c r="A4367">
        <v>2718922</v>
      </c>
      <c r="B4367">
        <v>1</v>
      </c>
      <c r="C4367" t="s">
        <v>80</v>
      </c>
      <c r="D4367" t="s">
        <v>103</v>
      </c>
      <c r="E4367" t="s">
        <v>213</v>
      </c>
      <c r="F4367" t="s">
        <v>12347</v>
      </c>
      <c r="G4367" t="s">
        <v>152</v>
      </c>
      <c r="H4367" t="s">
        <v>153</v>
      </c>
      <c r="I4367" t="s">
        <v>136</v>
      </c>
      <c r="J4367" t="s">
        <v>137</v>
      </c>
      <c r="K4367" t="s">
        <v>138</v>
      </c>
      <c r="L4367" t="s">
        <v>12348</v>
      </c>
      <c r="M4367" t="s">
        <v>12349</v>
      </c>
      <c r="N4367">
        <v>0.44055555499999999</v>
      </c>
      <c r="O4367">
        <v>10</v>
      </c>
      <c r="P4367">
        <v>445</v>
      </c>
      <c r="Q4367">
        <v>2</v>
      </c>
      <c r="R4367">
        <v>127</v>
      </c>
      <c r="S4367">
        <v>5</v>
      </c>
      <c r="T4367">
        <v>69</v>
      </c>
      <c r="U4367">
        <v>0</v>
      </c>
      <c r="V4367">
        <v>0</v>
      </c>
      <c r="W4367">
        <v>2.6609758668122798</v>
      </c>
      <c r="X4367">
        <v>40.361720527491663</v>
      </c>
      <c r="Y4367">
        <v>7.7013445949051693</v>
      </c>
      <c r="Z4367">
        <v>10.401088726286902</v>
      </c>
      <c r="AA4367">
        <v>2.8004004967890586</v>
      </c>
      <c r="AB4367">
        <v>26.856700482367884</v>
      </c>
      <c r="AC4367">
        <v>0</v>
      </c>
      <c r="AD4367">
        <v>0</v>
      </c>
      <c r="AE4367">
        <v>90.782230694652952</v>
      </c>
    </row>
    <row r="4368" spans="1:31" x14ac:dyDescent="0.3">
      <c r="A4368">
        <v>2718610</v>
      </c>
      <c r="B4368">
        <v>1</v>
      </c>
      <c r="C4368" t="s">
        <v>80</v>
      </c>
      <c r="D4368" t="s">
        <v>107</v>
      </c>
      <c r="E4368" t="s">
        <v>156</v>
      </c>
      <c r="F4368" t="s">
        <v>12350</v>
      </c>
      <c r="G4368" t="s">
        <v>170</v>
      </c>
      <c r="H4368" t="s">
        <v>153</v>
      </c>
      <c r="I4368" t="s">
        <v>136</v>
      </c>
      <c r="J4368" t="s">
        <v>137</v>
      </c>
      <c r="K4368" t="s">
        <v>138</v>
      </c>
      <c r="L4368" t="s">
        <v>12351</v>
      </c>
      <c r="M4368" t="s">
        <v>12352</v>
      </c>
      <c r="N4368">
        <v>0.77194444399999995</v>
      </c>
      <c r="O4368">
        <v>0</v>
      </c>
      <c r="P4368">
        <v>2369</v>
      </c>
      <c r="Q4368">
        <v>0</v>
      </c>
      <c r="R4368">
        <v>0</v>
      </c>
      <c r="S4368">
        <v>2</v>
      </c>
      <c r="T4368">
        <v>172</v>
      </c>
      <c r="U4368">
        <v>0</v>
      </c>
      <c r="V4368">
        <v>1</v>
      </c>
      <c r="W4368">
        <v>0</v>
      </c>
      <c r="X4368">
        <v>149.35453247994113</v>
      </c>
      <c r="Y4368">
        <v>0</v>
      </c>
      <c r="Z4368">
        <v>0</v>
      </c>
      <c r="AA4368">
        <v>26.2039408722916</v>
      </c>
      <c r="AB4368">
        <v>60.217057187567463</v>
      </c>
      <c r="AC4368">
        <v>0</v>
      </c>
      <c r="AD4368">
        <v>0.1758390831321</v>
      </c>
      <c r="AE4368">
        <v>235.9513696229323</v>
      </c>
    </row>
    <row r="4369" spans="1:31" x14ac:dyDescent="0.3">
      <c r="A4369">
        <v>2718786</v>
      </c>
      <c r="B4369">
        <v>2</v>
      </c>
      <c r="C4369" t="s">
        <v>81</v>
      </c>
      <c r="D4369" t="s">
        <v>118</v>
      </c>
      <c r="E4369" t="s">
        <v>173</v>
      </c>
      <c r="F4369" t="s">
        <v>6880</v>
      </c>
      <c r="G4369" t="s">
        <v>185</v>
      </c>
      <c r="H4369" t="s">
        <v>153</v>
      </c>
      <c r="I4369" t="s">
        <v>136</v>
      </c>
      <c r="J4369" t="s">
        <v>137</v>
      </c>
      <c r="K4369" t="s">
        <v>138</v>
      </c>
      <c r="L4369" t="s">
        <v>11936</v>
      </c>
      <c r="M4369" t="s">
        <v>12353</v>
      </c>
      <c r="N4369">
        <v>0.50277777700000004</v>
      </c>
      <c r="O4369">
        <v>17</v>
      </c>
      <c r="P4369">
        <v>1157</v>
      </c>
      <c r="Q4369">
        <v>203</v>
      </c>
      <c r="R4369">
        <v>88</v>
      </c>
      <c r="S4369">
        <v>32</v>
      </c>
      <c r="T4369">
        <v>90</v>
      </c>
      <c r="U4369">
        <v>0</v>
      </c>
      <c r="V4369">
        <v>0</v>
      </c>
      <c r="W4369">
        <v>1.8562016279308546</v>
      </c>
      <c r="X4369">
        <v>86.812436007483953</v>
      </c>
      <c r="Y4369">
        <v>216.95441449911038</v>
      </c>
      <c r="Z4369">
        <v>24.965309873971297</v>
      </c>
      <c r="AA4369">
        <v>48.066812356107931</v>
      </c>
      <c r="AB4369">
        <v>24.103445605228693</v>
      </c>
      <c r="AC4369">
        <v>0</v>
      </c>
      <c r="AD4369">
        <v>0</v>
      </c>
      <c r="AE4369">
        <v>402.75861996983315</v>
      </c>
    </row>
    <row r="4370" spans="1:31" x14ac:dyDescent="0.3">
      <c r="A4370">
        <v>2718716</v>
      </c>
      <c r="B4370">
        <v>1</v>
      </c>
      <c r="C4370" t="s">
        <v>80</v>
      </c>
      <c r="D4370" t="s">
        <v>101</v>
      </c>
      <c r="E4370" t="s">
        <v>161</v>
      </c>
      <c r="F4370" t="s">
        <v>1305</v>
      </c>
      <c r="G4370" t="s">
        <v>170</v>
      </c>
      <c r="H4370" t="s">
        <v>135</v>
      </c>
      <c r="I4370" t="s">
        <v>136</v>
      </c>
      <c r="J4370" t="s">
        <v>137</v>
      </c>
      <c r="K4370" t="s">
        <v>138</v>
      </c>
      <c r="L4370" t="s">
        <v>12354</v>
      </c>
      <c r="M4370" t="s">
        <v>12355</v>
      </c>
      <c r="N4370">
        <v>1.2608333329999999</v>
      </c>
      <c r="O4370">
        <v>0</v>
      </c>
      <c r="P4370">
        <v>38</v>
      </c>
      <c r="Q4370">
        <v>0</v>
      </c>
      <c r="R4370">
        <v>11</v>
      </c>
      <c r="S4370">
        <v>0</v>
      </c>
      <c r="T4370">
        <v>2</v>
      </c>
      <c r="U4370">
        <v>0</v>
      </c>
      <c r="V4370">
        <v>0</v>
      </c>
      <c r="W4370">
        <v>0</v>
      </c>
      <c r="X4370">
        <v>13.963592356809144</v>
      </c>
      <c r="Y4370">
        <v>0</v>
      </c>
      <c r="Z4370">
        <v>1.1194791029478002</v>
      </c>
      <c r="AA4370">
        <v>0</v>
      </c>
      <c r="AB4370">
        <v>3.0801407342331673E-2</v>
      </c>
      <c r="AC4370">
        <v>0</v>
      </c>
      <c r="AD4370">
        <v>0</v>
      </c>
      <c r="AE4370">
        <v>15.113872867099275</v>
      </c>
    </row>
    <row r="4371" spans="1:31" x14ac:dyDescent="0.3">
      <c r="A4371">
        <v>2719317</v>
      </c>
      <c r="B4371">
        <v>1</v>
      </c>
      <c r="C4371" t="s">
        <v>80</v>
      </c>
      <c r="D4371" t="s">
        <v>99</v>
      </c>
      <c r="E4371" t="s">
        <v>161</v>
      </c>
      <c r="F4371" t="s">
        <v>12356</v>
      </c>
      <c r="G4371" t="s">
        <v>163</v>
      </c>
      <c r="H4371" t="s">
        <v>135</v>
      </c>
      <c r="I4371" t="s">
        <v>136</v>
      </c>
      <c r="J4371" t="s">
        <v>137</v>
      </c>
      <c r="K4371" t="s">
        <v>138</v>
      </c>
      <c r="L4371" t="s">
        <v>12357</v>
      </c>
      <c r="M4371" t="s">
        <v>12358</v>
      </c>
      <c r="N4371">
        <v>2.8872222220000001</v>
      </c>
      <c r="O4371">
        <v>0</v>
      </c>
      <c r="P4371">
        <v>15</v>
      </c>
      <c r="Q4371">
        <v>0</v>
      </c>
      <c r="R4371">
        <v>0</v>
      </c>
      <c r="S4371">
        <v>0</v>
      </c>
      <c r="T4371">
        <v>3</v>
      </c>
      <c r="U4371">
        <v>0</v>
      </c>
      <c r="V4371">
        <v>0</v>
      </c>
      <c r="W4371">
        <v>0</v>
      </c>
      <c r="X4371">
        <v>8.9809284350916467</v>
      </c>
      <c r="Y4371">
        <v>0</v>
      </c>
      <c r="Z4371">
        <v>0</v>
      </c>
      <c r="AA4371">
        <v>0</v>
      </c>
      <c r="AB4371">
        <v>1.646946030874807</v>
      </c>
      <c r="AC4371">
        <v>0</v>
      </c>
      <c r="AD4371">
        <v>0</v>
      </c>
      <c r="AE4371">
        <v>10.627874465966453</v>
      </c>
    </row>
    <row r="4372" spans="1:31" x14ac:dyDescent="0.3">
      <c r="A4372">
        <v>2718653</v>
      </c>
      <c r="B4372">
        <v>1</v>
      </c>
      <c r="C4372" t="s">
        <v>81</v>
      </c>
      <c r="D4372" t="s">
        <v>127</v>
      </c>
      <c r="E4372" t="s">
        <v>156</v>
      </c>
      <c r="F4372" t="s">
        <v>12359</v>
      </c>
      <c r="G4372" t="s">
        <v>185</v>
      </c>
      <c r="H4372" t="s">
        <v>153</v>
      </c>
      <c r="I4372" t="s">
        <v>136</v>
      </c>
      <c r="J4372" t="s">
        <v>137</v>
      </c>
      <c r="K4372" t="s">
        <v>138</v>
      </c>
      <c r="L4372" t="s">
        <v>12360</v>
      </c>
      <c r="M4372" t="s">
        <v>12182</v>
      </c>
      <c r="N4372">
        <v>2.0558333329999998</v>
      </c>
      <c r="O4372">
        <v>0</v>
      </c>
      <c r="P4372">
        <v>0</v>
      </c>
      <c r="Q4372">
        <v>2</v>
      </c>
      <c r="R4372">
        <v>0</v>
      </c>
      <c r="S4372">
        <v>1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0.22165125421500004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0.22165125421500004</v>
      </c>
    </row>
    <row r="4373" spans="1:31" x14ac:dyDescent="0.3">
      <c r="A4373">
        <v>2719294</v>
      </c>
      <c r="B4373">
        <v>1</v>
      </c>
      <c r="C4373" t="s">
        <v>80</v>
      </c>
      <c r="D4373" t="s">
        <v>102</v>
      </c>
      <c r="E4373" t="s">
        <v>161</v>
      </c>
      <c r="F4373" t="s">
        <v>12361</v>
      </c>
      <c r="G4373" t="s">
        <v>163</v>
      </c>
      <c r="H4373" t="s">
        <v>135</v>
      </c>
      <c r="I4373" t="s">
        <v>136</v>
      </c>
      <c r="J4373" t="s">
        <v>137</v>
      </c>
      <c r="K4373" t="s">
        <v>138</v>
      </c>
      <c r="L4373" t="s">
        <v>12362</v>
      </c>
      <c r="M4373" t="s">
        <v>12363</v>
      </c>
      <c r="N4373">
        <v>1.122222222</v>
      </c>
      <c r="O4373">
        <v>0</v>
      </c>
      <c r="P4373">
        <v>46</v>
      </c>
      <c r="Q4373">
        <v>0</v>
      </c>
      <c r="R4373">
        <v>10</v>
      </c>
      <c r="S4373">
        <v>0</v>
      </c>
      <c r="T4373">
        <v>7</v>
      </c>
      <c r="U4373">
        <v>0</v>
      </c>
      <c r="V4373">
        <v>0</v>
      </c>
      <c r="W4373">
        <v>0</v>
      </c>
      <c r="X4373">
        <v>8.835387358768882</v>
      </c>
      <c r="Y4373">
        <v>0</v>
      </c>
      <c r="Z4373">
        <v>2.0181095780031999</v>
      </c>
      <c r="AA4373">
        <v>0</v>
      </c>
      <c r="AB4373">
        <v>5.1423609189448811</v>
      </c>
      <c r="AC4373">
        <v>0</v>
      </c>
      <c r="AD4373">
        <v>0</v>
      </c>
      <c r="AE4373">
        <v>15.995857855716963</v>
      </c>
    </row>
    <row r="4374" spans="1:31" x14ac:dyDescent="0.3">
      <c r="A4374">
        <v>2718939</v>
      </c>
      <c r="B4374">
        <v>1</v>
      </c>
      <c r="C4374" t="s">
        <v>81</v>
      </c>
      <c r="D4374" t="s">
        <v>127</v>
      </c>
      <c r="E4374" t="s">
        <v>213</v>
      </c>
      <c r="F4374" t="s">
        <v>930</v>
      </c>
      <c r="G4374" t="s">
        <v>152</v>
      </c>
      <c r="H4374" t="s">
        <v>153</v>
      </c>
      <c r="I4374" t="s">
        <v>136</v>
      </c>
      <c r="J4374" t="s">
        <v>137</v>
      </c>
      <c r="K4374" t="s">
        <v>138</v>
      </c>
      <c r="L4374" t="s">
        <v>12364</v>
      </c>
      <c r="M4374" t="s">
        <v>12365</v>
      </c>
      <c r="N4374">
        <v>0.91138888799999995</v>
      </c>
      <c r="O4374">
        <v>9</v>
      </c>
      <c r="P4374">
        <v>3</v>
      </c>
      <c r="Q4374">
        <v>287</v>
      </c>
      <c r="R4374">
        <v>46</v>
      </c>
      <c r="S4374">
        <v>17</v>
      </c>
      <c r="T4374">
        <v>2</v>
      </c>
      <c r="U4374">
        <v>0</v>
      </c>
      <c r="V4374">
        <v>0</v>
      </c>
      <c r="W4374">
        <v>1.4630157394230252</v>
      </c>
      <c r="X4374">
        <v>0</v>
      </c>
      <c r="Y4374">
        <v>53.201340963490367</v>
      </c>
      <c r="Z4374">
        <v>5.7750973268238255</v>
      </c>
      <c r="AA4374">
        <v>30.608407144071563</v>
      </c>
      <c r="AB4374">
        <v>0</v>
      </c>
      <c r="AC4374">
        <v>0</v>
      </c>
      <c r="AD4374">
        <v>0</v>
      </c>
      <c r="AE4374">
        <v>91.047861173808784</v>
      </c>
    </row>
    <row r="4375" spans="1:31" x14ac:dyDescent="0.3">
      <c r="A4375">
        <v>2719125</v>
      </c>
      <c r="B4375">
        <v>1</v>
      </c>
      <c r="C4375" t="s">
        <v>81</v>
      </c>
      <c r="D4375" t="s">
        <v>116</v>
      </c>
      <c r="E4375" t="s">
        <v>213</v>
      </c>
      <c r="F4375" t="s">
        <v>3296</v>
      </c>
      <c r="G4375" t="s">
        <v>152</v>
      </c>
      <c r="H4375" t="s">
        <v>153</v>
      </c>
      <c r="I4375" t="s">
        <v>136</v>
      </c>
      <c r="J4375" t="s">
        <v>137</v>
      </c>
      <c r="K4375" t="s">
        <v>138</v>
      </c>
      <c r="L4375" t="s">
        <v>12366</v>
      </c>
      <c r="M4375" t="s">
        <v>12367</v>
      </c>
      <c r="N4375">
        <v>0.388333333</v>
      </c>
      <c r="O4375">
        <v>0</v>
      </c>
      <c r="P4375">
        <v>797</v>
      </c>
      <c r="Q4375">
        <v>4</v>
      </c>
      <c r="R4375">
        <v>44</v>
      </c>
      <c r="S4375">
        <v>0</v>
      </c>
      <c r="T4375">
        <v>108</v>
      </c>
      <c r="U4375">
        <v>1</v>
      </c>
      <c r="V4375">
        <v>0</v>
      </c>
      <c r="W4375">
        <v>0</v>
      </c>
      <c r="X4375">
        <v>53.875925114871976</v>
      </c>
      <c r="Y4375">
        <v>1.91199523132158</v>
      </c>
      <c r="Z4375">
        <v>2.9081849395970147</v>
      </c>
      <c r="AA4375">
        <v>0</v>
      </c>
      <c r="AB4375">
        <v>13.549030721253954</v>
      </c>
      <c r="AC4375">
        <v>6.7536150384975908</v>
      </c>
      <c r="AD4375">
        <v>0</v>
      </c>
      <c r="AE4375">
        <v>78.998751045542107</v>
      </c>
    </row>
    <row r="4376" spans="1:31" x14ac:dyDescent="0.3">
      <c r="A4376">
        <v>2718793</v>
      </c>
      <c r="B4376">
        <v>1</v>
      </c>
      <c r="C4376" t="s">
        <v>80</v>
      </c>
      <c r="D4376" t="s">
        <v>82</v>
      </c>
      <c r="E4376" t="s">
        <v>145</v>
      </c>
      <c r="F4376" t="s">
        <v>12368</v>
      </c>
      <c r="G4376" t="s">
        <v>158</v>
      </c>
      <c r="H4376" t="s">
        <v>135</v>
      </c>
      <c r="I4376" t="s">
        <v>136</v>
      </c>
      <c r="J4376" t="s">
        <v>137</v>
      </c>
      <c r="K4376" t="s">
        <v>138</v>
      </c>
      <c r="L4376" t="s">
        <v>12369</v>
      </c>
      <c r="M4376" t="s">
        <v>12370</v>
      </c>
      <c r="N4376">
        <v>3.4683333329999999</v>
      </c>
      <c r="O4376">
        <v>0</v>
      </c>
      <c r="P4376">
        <v>24</v>
      </c>
      <c r="Q4376">
        <v>0</v>
      </c>
      <c r="R4376">
        <v>0</v>
      </c>
      <c r="S4376">
        <v>0</v>
      </c>
      <c r="T4376">
        <v>1</v>
      </c>
      <c r="U4376">
        <v>0</v>
      </c>
      <c r="V4376">
        <v>0</v>
      </c>
      <c r="W4376">
        <v>0</v>
      </c>
      <c r="X4376">
        <v>14.28957840815305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14.28957840815305</v>
      </c>
    </row>
    <row r="4377" spans="1:31" x14ac:dyDescent="0.3">
      <c r="A4377">
        <v>2719171</v>
      </c>
      <c r="B4377">
        <v>1</v>
      </c>
      <c r="C4377" t="s">
        <v>80</v>
      </c>
      <c r="D4377" t="s">
        <v>104</v>
      </c>
      <c r="E4377" t="s">
        <v>161</v>
      </c>
      <c r="F4377" t="s">
        <v>12371</v>
      </c>
      <c r="G4377" t="s">
        <v>163</v>
      </c>
      <c r="H4377" t="s">
        <v>135</v>
      </c>
      <c r="I4377" t="s">
        <v>136</v>
      </c>
      <c r="J4377" t="s">
        <v>137</v>
      </c>
      <c r="K4377" t="s">
        <v>138</v>
      </c>
      <c r="L4377" t="s">
        <v>12372</v>
      </c>
      <c r="M4377" t="s">
        <v>12373</v>
      </c>
      <c r="N4377">
        <v>1.9669444439999999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1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16.287843091498388</v>
      </c>
      <c r="AE4377">
        <v>16.287843091498388</v>
      </c>
    </row>
    <row r="4378" spans="1:31" x14ac:dyDescent="0.3">
      <c r="A4378">
        <v>2719194</v>
      </c>
      <c r="B4378">
        <v>1</v>
      </c>
      <c r="C4378" t="s">
        <v>80</v>
      </c>
      <c r="D4378" t="s">
        <v>96</v>
      </c>
      <c r="E4378" t="s">
        <v>161</v>
      </c>
      <c r="F4378" t="s">
        <v>12374</v>
      </c>
      <c r="G4378" t="s">
        <v>158</v>
      </c>
      <c r="H4378" t="s">
        <v>135</v>
      </c>
      <c r="I4378" t="s">
        <v>136</v>
      </c>
      <c r="J4378" t="s">
        <v>3</v>
      </c>
      <c r="K4378" t="s">
        <v>138</v>
      </c>
      <c r="L4378" t="s">
        <v>12375</v>
      </c>
      <c r="M4378" t="s">
        <v>12376</v>
      </c>
      <c r="N4378">
        <v>3.7608333329999999</v>
      </c>
      <c r="O4378">
        <v>0</v>
      </c>
      <c r="P4378">
        <v>1</v>
      </c>
      <c r="Q4378">
        <v>0</v>
      </c>
      <c r="R4378">
        <v>5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2.3774079592473605</v>
      </c>
      <c r="AA4378">
        <v>0</v>
      </c>
      <c r="AB4378">
        <v>0</v>
      </c>
      <c r="AC4378">
        <v>0</v>
      </c>
      <c r="AD4378">
        <v>0</v>
      </c>
      <c r="AE4378">
        <v>2.3774079592473605</v>
      </c>
    </row>
    <row r="4379" spans="1:31" x14ac:dyDescent="0.3">
      <c r="A4379">
        <v>2718776</v>
      </c>
      <c r="B4379">
        <v>1</v>
      </c>
      <c r="C4379" t="s">
        <v>81</v>
      </c>
      <c r="D4379" t="s">
        <v>114</v>
      </c>
      <c r="E4379" t="s">
        <v>156</v>
      </c>
      <c r="F4379" t="s">
        <v>12377</v>
      </c>
      <c r="G4379" t="s">
        <v>185</v>
      </c>
      <c r="H4379" t="s">
        <v>153</v>
      </c>
      <c r="I4379" t="s">
        <v>136</v>
      </c>
      <c r="J4379" t="s">
        <v>137</v>
      </c>
      <c r="K4379" t="s">
        <v>138</v>
      </c>
      <c r="L4379" t="s">
        <v>12378</v>
      </c>
      <c r="M4379" t="s">
        <v>12379</v>
      </c>
      <c r="N4379">
        <v>1.4911111109999999</v>
      </c>
      <c r="O4379">
        <v>0</v>
      </c>
      <c r="P4379">
        <v>10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1.7007364840409902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1.7007364840409902</v>
      </c>
    </row>
    <row r="4380" spans="1:31" x14ac:dyDescent="0.3">
      <c r="A4380">
        <v>2719340</v>
      </c>
      <c r="B4380">
        <v>1</v>
      </c>
      <c r="C4380" t="s">
        <v>80</v>
      </c>
      <c r="D4380" t="s">
        <v>105</v>
      </c>
      <c r="E4380" t="s">
        <v>145</v>
      </c>
      <c r="F4380" t="s">
        <v>12380</v>
      </c>
      <c r="G4380" t="s">
        <v>181</v>
      </c>
      <c r="H4380" t="s">
        <v>135</v>
      </c>
      <c r="I4380" t="s">
        <v>136</v>
      </c>
      <c r="J4380" t="s">
        <v>137</v>
      </c>
      <c r="K4380" t="s">
        <v>138</v>
      </c>
      <c r="L4380" t="s">
        <v>12381</v>
      </c>
      <c r="M4380" t="s">
        <v>12382</v>
      </c>
      <c r="N4380">
        <v>4.0274999999999999</v>
      </c>
      <c r="O4380">
        <v>0</v>
      </c>
      <c r="P4380">
        <v>1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2.120147131525818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2.120147131525818</v>
      </c>
    </row>
    <row r="4381" spans="1:31" x14ac:dyDescent="0.3">
      <c r="A4381">
        <v>2718730</v>
      </c>
      <c r="B4381">
        <v>1</v>
      </c>
      <c r="C4381" t="s">
        <v>81</v>
      </c>
      <c r="D4381" t="s">
        <v>120</v>
      </c>
      <c r="E4381" t="s">
        <v>156</v>
      </c>
      <c r="F4381" t="s">
        <v>12383</v>
      </c>
      <c r="G4381" t="s">
        <v>185</v>
      </c>
      <c r="H4381" t="s">
        <v>153</v>
      </c>
      <c r="I4381" t="s">
        <v>136</v>
      </c>
      <c r="J4381" t="s">
        <v>137</v>
      </c>
      <c r="K4381" t="s">
        <v>138</v>
      </c>
      <c r="L4381" t="s">
        <v>12384</v>
      </c>
      <c r="M4381" t="s">
        <v>12385</v>
      </c>
      <c r="N4381">
        <v>5.1780555550000003</v>
      </c>
      <c r="O4381">
        <v>0</v>
      </c>
      <c r="P4381">
        <v>93</v>
      </c>
      <c r="Q4381">
        <v>5</v>
      </c>
      <c r="R4381">
        <v>3</v>
      </c>
      <c r="S4381">
        <v>0</v>
      </c>
      <c r="T4381">
        <v>7</v>
      </c>
      <c r="U4381">
        <v>0</v>
      </c>
      <c r="V4381">
        <v>0</v>
      </c>
      <c r="W4381">
        <v>0</v>
      </c>
      <c r="X4381">
        <v>136.09141330737017</v>
      </c>
      <c r="Y4381">
        <v>2.7710730966566666</v>
      </c>
      <c r="Z4381">
        <v>2.8252177668283336</v>
      </c>
      <c r="AA4381">
        <v>0</v>
      </c>
      <c r="AB4381">
        <v>28.341810310410633</v>
      </c>
      <c r="AC4381">
        <v>0</v>
      </c>
      <c r="AD4381">
        <v>0</v>
      </c>
      <c r="AE4381">
        <v>170.02951448126581</v>
      </c>
    </row>
    <row r="4382" spans="1:31" x14ac:dyDescent="0.3">
      <c r="A4382">
        <v>2719085</v>
      </c>
      <c r="B4382">
        <v>1</v>
      </c>
      <c r="C4382" t="s">
        <v>80</v>
      </c>
      <c r="D4382" t="s">
        <v>106</v>
      </c>
      <c r="E4382" t="s">
        <v>156</v>
      </c>
      <c r="F4382" t="s">
        <v>12386</v>
      </c>
      <c r="G4382" t="s">
        <v>862</v>
      </c>
      <c r="H4382" t="s">
        <v>153</v>
      </c>
      <c r="I4382" t="s">
        <v>136</v>
      </c>
      <c r="J4382" t="s">
        <v>137</v>
      </c>
      <c r="K4382" t="s">
        <v>138</v>
      </c>
      <c r="L4382" t="s">
        <v>12387</v>
      </c>
      <c r="M4382" t="s">
        <v>12388</v>
      </c>
      <c r="N4382">
        <v>0.9325</v>
      </c>
      <c r="O4382">
        <v>0</v>
      </c>
      <c r="P4382">
        <v>20</v>
      </c>
      <c r="Q4382">
        <v>0</v>
      </c>
      <c r="R4382">
        <v>12</v>
      </c>
      <c r="S4382">
        <v>0</v>
      </c>
      <c r="T4382">
        <v>4</v>
      </c>
      <c r="U4382">
        <v>0</v>
      </c>
      <c r="V4382">
        <v>0</v>
      </c>
      <c r="W4382">
        <v>0</v>
      </c>
      <c r="X4382">
        <v>0.19177479923712504</v>
      </c>
      <c r="Y4382">
        <v>0</v>
      </c>
      <c r="Z4382">
        <v>0.49450213963500006</v>
      </c>
      <c r="AA4382">
        <v>0</v>
      </c>
      <c r="AB4382">
        <v>0</v>
      </c>
      <c r="AC4382">
        <v>0</v>
      </c>
      <c r="AD4382">
        <v>0</v>
      </c>
      <c r="AE4382">
        <v>0.68627693887212504</v>
      </c>
    </row>
    <row r="4383" spans="1:31" x14ac:dyDescent="0.3">
      <c r="A4383">
        <v>2718577</v>
      </c>
      <c r="B4383">
        <v>2</v>
      </c>
      <c r="C4383" t="s">
        <v>80</v>
      </c>
      <c r="D4383" t="s">
        <v>90</v>
      </c>
      <c r="E4383" t="s">
        <v>150</v>
      </c>
      <c r="F4383" t="s">
        <v>12389</v>
      </c>
      <c r="G4383" t="s">
        <v>596</v>
      </c>
      <c r="H4383" t="s">
        <v>153</v>
      </c>
      <c r="I4383" t="s">
        <v>136</v>
      </c>
      <c r="J4383" t="s">
        <v>137</v>
      </c>
      <c r="K4383" t="s">
        <v>138</v>
      </c>
      <c r="L4383" t="s">
        <v>11928</v>
      </c>
      <c r="M4383" t="s">
        <v>12390</v>
      </c>
      <c r="N4383">
        <v>0.42805555499999998</v>
      </c>
      <c r="O4383">
        <v>0</v>
      </c>
      <c r="P4383">
        <v>998</v>
      </c>
      <c r="Q4383">
        <v>0</v>
      </c>
      <c r="R4383">
        <v>0</v>
      </c>
      <c r="S4383">
        <v>0</v>
      </c>
      <c r="T4383">
        <v>20</v>
      </c>
      <c r="U4383">
        <v>0</v>
      </c>
      <c r="V4383">
        <v>0</v>
      </c>
      <c r="W4383">
        <v>0</v>
      </c>
      <c r="X4383">
        <v>117.67055900690649</v>
      </c>
      <c r="Y4383">
        <v>0</v>
      </c>
      <c r="Z4383">
        <v>0</v>
      </c>
      <c r="AA4383">
        <v>0</v>
      </c>
      <c r="AB4383">
        <v>5.2546981931456607</v>
      </c>
      <c r="AC4383">
        <v>0</v>
      </c>
      <c r="AD4383">
        <v>0</v>
      </c>
      <c r="AE4383">
        <v>122.92525720005214</v>
      </c>
    </row>
    <row r="4384" spans="1:31" x14ac:dyDescent="0.3">
      <c r="A4384">
        <v>2719068</v>
      </c>
      <c r="B4384">
        <v>1</v>
      </c>
      <c r="C4384" t="s">
        <v>80</v>
      </c>
      <c r="D4384" t="s">
        <v>94</v>
      </c>
      <c r="E4384" t="s">
        <v>161</v>
      </c>
      <c r="F4384" t="s">
        <v>12391</v>
      </c>
      <c r="G4384" t="s">
        <v>170</v>
      </c>
      <c r="H4384" t="s">
        <v>135</v>
      </c>
      <c r="I4384" t="s">
        <v>136</v>
      </c>
      <c r="J4384" t="s">
        <v>137</v>
      </c>
      <c r="K4384" t="s">
        <v>138</v>
      </c>
      <c r="L4384" t="s">
        <v>12392</v>
      </c>
      <c r="M4384" t="s">
        <v>12393</v>
      </c>
      <c r="N4384">
        <v>1.0947222219999999</v>
      </c>
      <c r="O4384">
        <v>0</v>
      </c>
      <c r="P4384">
        <v>121</v>
      </c>
      <c r="Q4384">
        <v>0</v>
      </c>
      <c r="R4384">
        <v>0</v>
      </c>
      <c r="S4384">
        <v>0</v>
      </c>
      <c r="T4384">
        <v>3</v>
      </c>
      <c r="U4384">
        <v>0</v>
      </c>
      <c r="V4384">
        <v>0</v>
      </c>
      <c r="W4384">
        <v>0</v>
      </c>
      <c r="X4384">
        <v>19.61391849804788</v>
      </c>
      <c r="Y4384">
        <v>0</v>
      </c>
      <c r="Z4384">
        <v>0</v>
      </c>
      <c r="AA4384">
        <v>0</v>
      </c>
      <c r="AB4384">
        <v>4.1367083499632704</v>
      </c>
      <c r="AC4384">
        <v>0</v>
      </c>
      <c r="AD4384">
        <v>0</v>
      </c>
      <c r="AE4384">
        <v>23.750626848011152</v>
      </c>
    </row>
    <row r="4385" spans="1:31" x14ac:dyDescent="0.3">
      <c r="A4385">
        <v>2718570</v>
      </c>
      <c r="B4385">
        <v>1</v>
      </c>
      <c r="C4385" t="s">
        <v>80</v>
      </c>
      <c r="D4385" t="s">
        <v>111</v>
      </c>
      <c r="E4385" t="s">
        <v>145</v>
      </c>
      <c r="F4385" t="s">
        <v>12394</v>
      </c>
      <c r="G4385" t="s">
        <v>147</v>
      </c>
      <c r="H4385" t="s">
        <v>135</v>
      </c>
      <c r="I4385" t="s">
        <v>136</v>
      </c>
      <c r="J4385" t="s">
        <v>137</v>
      </c>
      <c r="K4385" t="s">
        <v>138</v>
      </c>
      <c r="L4385" t="s">
        <v>12395</v>
      </c>
      <c r="M4385" t="s">
        <v>12396</v>
      </c>
      <c r="N4385">
        <v>2.020277777</v>
      </c>
      <c r="O4385">
        <v>0</v>
      </c>
      <c r="P4385">
        <v>9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3.965714197689286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3.965714197689286</v>
      </c>
    </row>
    <row r="4386" spans="1:31" x14ac:dyDescent="0.3">
      <c r="A4386">
        <v>2718876</v>
      </c>
      <c r="B4386">
        <v>1</v>
      </c>
      <c r="C4386" t="s">
        <v>80</v>
      </c>
      <c r="D4386" t="s">
        <v>85</v>
      </c>
      <c r="E4386" t="s">
        <v>173</v>
      </c>
      <c r="F4386" t="s">
        <v>12397</v>
      </c>
      <c r="G4386" t="s">
        <v>152</v>
      </c>
      <c r="H4386" t="s">
        <v>153</v>
      </c>
      <c r="I4386" t="s">
        <v>136</v>
      </c>
      <c r="J4386" t="s">
        <v>137</v>
      </c>
      <c r="K4386" t="s">
        <v>138</v>
      </c>
      <c r="L4386" t="s">
        <v>12398</v>
      </c>
      <c r="M4386" t="s">
        <v>12399</v>
      </c>
      <c r="N4386">
        <v>7.5833333000000003E-2</v>
      </c>
      <c r="O4386">
        <v>0</v>
      </c>
      <c r="P4386">
        <v>11982</v>
      </c>
      <c r="Q4386">
        <v>0</v>
      </c>
      <c r="R4386">
        <v>1</v>
      </c>
      <c r="S4386">
        <v>4</v>
      </c>
      <c r="T4386">
        <v>583</v>
      </c>
      <c r="U4386">
        <v>0</v>
      </c>
      <c r="V4386">
        <v>0</v>
      </c>
      <c r="W4386">
        <v>0</v>
      </c>
      <c r="X4386">
        <v>189.15637715474111</v>
      </c>
      <c r="Y4386">
        <v>0</v>
      </c>
      <c r="Z4386">
        <v>4.2517605705574999E-3</v>
      </c>
      <c r="AA4386">
        <v>24.348467071346601</v>
      </c>
      <c r="AB4386">
        <v>63.779418486927796</v>
      </c>
      <c r="AC4386">
        <v>0</v>
      </c>
      <c r="AD4386">
        <v>0</v>
      </c>
      <c r="AE4386">
        <v>277.28851447358602</v>
      </c>
    </row>
    <row r="4387" spans="1:31" x14ac:dyDescent="0.3">
      <c r="A4387">
        <v>2719191</v>
      </c>
      <c r="B4387">
        <v>1</v>
      </c>
      <c r="C4387" t="s">
        <v>80</v>
      </c>
      <c r="D4387" t="s">
        <v>105</v>
      </c>
      <c r="E4387" t="s">
        <v>200</v>
      </c>
      <c r="F4387" t="s">
        <v>12400</v>
      </c>
      <c r="G4387" t="s">
        <v>170</v>
      </c>
      <c r="H4387" t="s">
        <v>135</v>
      </c>
      <c r="I4387" t="s">
        <v>136</v>
      </c>
      <c r="J4387" t="s">
        <v>137</v>
      </c>
      <c r="K4387" t="s">
        <v>138</v>
      </c>
      <c r="L4387" t="s">
        <v>12401</v>
      </c>
      <c r="M4387" t="s">
        <v>12402</v>
      </c>
      <c r="N4387">
        <v>1.248888888</v>
      </c>
      <c r="O4387">
        <v>0</v>
      </c>
      <c r="P4387">
        <v>62</v>
      </c>
      <c r="Q4387">
        <v>0</v>
      </c>
      <c r="R4387">
        <v>0</v>
      </c>
      <c r="S4387">
        <v>0</v>
      </c>
      <c r="T4387">
        <v>4</v>
      </c>
      <c r="U4387">
        <v>0</v>
      </c>
      <c r="V4387">
        <v>0</v>
      </c>
      <c r="W4387">
        <v>0</v>
      </c>
      <c r="X4387">
        <v>15.160169626754939</v>
      </c>
      <c r="Y4387">
        <v>0</v>
      </c>
      <c r="Z4387">
        <v>0</v>
      </c>
      <c r="AA4387">
        <v>0</v>
      </c>
      <c r="AB4387">
        <v>2.943648868384467</v>
      </c>
      <c r="AC4387">
        <v>0</v>
      </c>
      <c r="AD4387">
        <v>0</v>
      </c>
      <c r="AE4387">
        <v>18.103818495139407</v>
      </c>
    </row>
    <row r="4388" spans="1:31" x14ac:dyDescent="0.3">
      <c r="A4388">
        <v>2719111</v>
      </c>
      <c r="B4388">
        <v>1</v>
      </c>
      <c r="C4388" t="s">
        <v>80</v>
      </c>
      <c r="D4388" t="s">
        <v>94</v>
      </c>
      <c r="E4388" t="s">
        <v>145</v>
      </c>
      <c r="F4388" t="s">
        <v>12403</v>
      </c>
      <c r="G4388" t="s">
        <v>181</v>
      </c>
      <c r="H4388" t="s">
        <v>135</v>
      </c>
      <c r="I4388" t="s">
        <v>136</v>
      </c>
      <c r="J4388" t="s">
        <v>137</v>
      </c>
      <c r="K4388" t="s">
        <v>138</v>
      </c>
      <c r="L4388" t="s">
        <v>12404</v>
      </c>
      <c r="M4388" t="s">
        <v>12405</v>
      </c>
      <c r="N4388">
        <v>2.193888888</v>
      </c>
      <c r="O4388">
        <v>0</v>
      </c>
      <c r="P4388">
        <v>1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0.2270892403038875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0.2270892403038875</v>
      </c>
    </row>
    <row r="4389" spans="1:31" x14ac:dyDescent="0.3">
      <c r="A4389">
        <v>2718670</v>
      </c>
      <c r="B4389">
        <v>1</v>
      </c>
      <c r="C4389" t="s">
        <v>80</v>
      </c>
      <c r="D4389" t="s">
        <v>82</v>
      </c>
      <c r="E4389" t="s">
        <v>156</v>
      </c>
      <c r="F4389" t="s">
        <v>12406</v>
      </c>
      <c r="G4389" t="s">
        <v>300</v>
      </c>
      <c r="H4389" t="s">
        <v>153</v>
      </c>
      <c r="I4389" t="s">
        <v>136</v>
      </c>
      <c r="J4389" t="s">
        <v>137</v>
      </c>
      <c r="K4389" t="s">
        <v>210</v>
      </c>
      <c r="L4389" t="s">
        <v>12407</v>
      </c>
      <c r="M4389" t="s">
        <v>12408</v>
      </c>
      <c r="N4389">
        <v>2.8736111110000002</v>
      </c>
      <c r="O4389">
        <v>0</v>
      </c>
      <c r="P4389">
        <v>2615</v>
      </c>
      <c r="Q4389">
        <v>0</v>
      </c>
      <c r="R4389">
        <v>0</v>
      </c>
      <c r="S4389">
        <v>0</v>
      </c>
      <c r="T4389">
        <v>247</v>
      </c>
      <c r="U4389">
        <v>0</v>
      </c>
      <c r="V4389">
        <v>0</v>
      </c>
      <c r="W4389">
        <v>0</v>
      </c>
      <c r="X4389">
        <v>1857.3731541402542</v>
      </c>
      <c r="Y4389">
        <v>0</v>
      </c>
      <c r="Z4389">
        <v>0</v>
      </c>
      <c r="AA4389">
        <v>0</v>
      </c>
      <c r="AB4389">
        <v>715.72744307186304</v>
      </c>
      <c r="AC4389">
        <v>0</v>
      </c>
      <c r="AD4389">
        <v>0</v>
      </c>
      <c r="AE4389">
        <v>2573.1005972121175</v>
      </c>
    </row>
    <row r="4390" spans="1:31" x14ac:dyDescent="0.3">
      <c r="A4390">
        <v>2719397</v>
      </c>
      <c r="B4390">
        <v>1</v>
      </c>
      <c r="C4390" t="s">
        <v>80</v>
      </c>
      <c r="D4390" t="s">
        <v>107</v>
      </c>
      <c r="E4390" t="s">
        <v>145</v>
      </c>
      <c r="F4390" t="s">
        <v>12409</v>
      </c>
      <c r="G4390" t="s">
        <v>147</v>
      </c>
      <c r="H4390" t="s">
        <v>135</v>
      </c>
      <c r="I4390" t="s">
        <v>136</v>
      </c>
      <c r="J4390" t="s">
        <v>137</v>
      </c>
      <c r="K4390" t="s">
        <v>138</v>
      </c>
      <c r="L4390" t="s">
        <v>12410</v>
      </c>
      <c r="M4390" t="s">
        <v>12411</v>
      </c>
      <c r="N4390">
        <v>1.0261111110000001</v>
      </c>
      <c r="O4390">
        <v>0</v>
      </c>
      <c r="P4390">
        <v>1</v>
      </c>
      <c r="Q4390">
        <v>0</v>
      </c>
      <c r="R4390">
        <v>0</v>
      </c>
      <c r="S4390">
        <v>0</v>
      </c>
      <c r="T4390">
        <v>1</v>
      </c>
      <c r="U4390">
        <v>0</v>
      </c>
      <c r="V4390">
        <v>0</v>
      </c>
      <c r="W4390">
        <v>0</v>
      </c>
      <c r="X4390">
        <v>0.28013183737481251</v>
      </c>
      <c r="Y4390">
        <v>0</v>
      </c>
      <c r="Z4390">
        <v>0</v>
      </c>
      <c r="AA4390">
        <v>0</v>
      </c>
      <c r="AB4390">
        <v>0.66673931186226265</v>
      </c>
      <c r="AC4390">
        <v>0</v>
      </c>
      <c r="AD4390">
        <v>0</v>
      </c>
      <c r="AE4390">
        <v>0.94687114923707516</v>
      </c>
    </row>
    <row r="4391" spans="1:31" x14ac:dyDescent="0.3">
      <c r="A4391">
        <v>2718713</v>
      </c>
      <c r="B4391">
        <v>1</v>
      </c>
      <c r="C4391" t="s">
        <v>81</v>
      </c>
      <c r="D4391" t="s">
        <v>118</v>
      </c>
      <c r="E4391" t="s">
        <v>213</v>
      </c>
      <c r="F4391" t="s">
        <v>12412</v>
      </c>
      <c r="G4391" t="s">
        <v>152</v>
      </c>
      <c r="H4391" t="s">
        <v>153</v>
      </c>
      <c r="I4391" t="s">
        <v>136</v>
      </c>
      <c r="J4391" t="s">
        <v>137</v>
      </c>
      <c r="K4391" t="s">
        <v>138</v>
      </c>
      <c r="L4391" t="s">
        <v>12413</v>
      </c>
      <c r="M4391" t="s">
        <v>12414</v>
      </c>
      <c r="N4391">
        <v>0.94583333300000005</v>
      </c>
      <c r="O4391">
        <v>0</v>
      </c>
      <c r="P4391">
        <v>0</v>
      </c>
      <c r="Q4391">
        <v>3</v>
      </c>
      <c r="R4391">
        <v>0</v>
      </c>
      <c r="S4391">
        <v>3</v>
      </c>
      <c r="T4391">
        <v>0</v>
      </c>
      <c r="U4391">
        <v>5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137.4520583077055</v>
      </c>
      <c r="AB4391">
        <v>0</v>
      </c>
      <c r="AC4391">
        <v>210.06482260401043</v>
      </c>
      <c r="AD4391">
        <v>0</v>
      </c>
      <c r="AE4391">
        <v>347.51688091171593</v>
      </c>
    </row>
    <row r="4392" spans="1:31" x14ac:dyDescent="0.3">
      <c r="A4392">
        <v>2719197</v>
      </c>
      <c r="B4392">
        <v>1</v>
      </c>
      <c r="C4392" t="s">
        <v>80</v>
      </c>
      <c r="D4392" t="s">
        <v>108</v>
      </c>
      <c r="E4392" t="s">
        <v>132</v>
      </c>
      <c r="F4392" t="s">
        <v>12415</v>
      </c>
      <c r="G4392" t="s">
        <v>163</v>
      </c>
      <c r="H4392" t="s">
        <v>135</v>
      </c>
      <c r="I4392" t="s">
        <v>136</v>
      </c>
      <c r="J4392" t="s">
        <v>137</v>
      </c>
      <c r="K4392" t="s">
        <v>138</v>
      </c>
      <c r="L4392" t="s">
        <v>12416</v>
      </c>
      <c r="M4392" t="s">
        <v>12417</v>
      </c>
      <c r="N4392">
        <v>2.1861111110000002</v>
      </c>
      <c r="O4392">
        <v>0</v>
      </c>
      <c r="P4392">
        <v>26</v>
      </c>
      <c r="Q4392">
        <v>0</v>
      </c>
      <c r="R4392">
        <v>22</v>
      </c>
      <c r="S4392">
        <v>0</v>
      </c>
      <c r="T4392">
        <v>13</v>
      </c>
      <c r="U4392">
        <v>0</v>
      </c>
      <c r="V4392">
        <v>0</v>
      </c>
      <c r="W4392">
        <v>0</v>
      </c>
      <c r="X4392">
        <v>16.411906013283012</v>
      </c>
      <c r="Y4392">
        <v>0</v>
      </c>
      <c r="Z4392">
        <v>25.252410495748094</v>
      </c>
      <c r="AA4392">
        <v>0</v>
      </c>
      <c r="AB4392">
        <v>16.676615437227532</v>
      </c>
      <c r="AC4392">
        <v>0</v>
      </c>
      <c r="AD4392">
        <v>0</v>
      </c>
      <c r="AE4392">
        <v>58.340931946258642</v>
      </c>
    </row>
    <row r="4393" spans="1:31" x14ac:dyDescent="0.3">
      <c r="A4393">
        <v>2718679</v>
      </c>
      <c r="B4393">
        <v>1</v>
      </c>
      <c r="C4393" t="s">
        <v>81</v>
      </c>
      <c r="D4393" t="s">
        <v>127</v>
      </c>
      <c r="E4393" t="s">
        <v>156</v>
      </c>
      <c r="F4393" t="s">
        <v>12418</v>
      </c>
      <c r="G4393" t="s">
        <v>348</v>
      </c>
      <c r="H4393" t="s">
        <v>153</v>
      </c>
      <c r="I4393" t="s">
        <v>136</v>
      </c>
      <c r="J4393" t="s">
        <v>137</v>
      </c>
      <c r="K4393" t="s">
        <v>138</v>
      </c>
      <c r="L4393" t="s">
        <v>12419</v>
      </c>
      <c r="M4393" t="s">
        <v>12420</v>
      </c>
      <c r="N4393">
        <v>4.3600000000000003</v>
      </c>
      <c r="O4393">
        <v>0</v>
      </c>
      <c r="P4393">
        <v>0</v>
      </c>
      <c r="Q4393">
        <v>9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5.5348603448564244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5.5348603448564244</v>
      </c>
    </row>
    <row r="4394" spans="1:31" x14ac:dyDescent="0.3">
      <c r="A4394">
        <v>2719220</v>
      </c>
      <c r="B4394">
        <v>1</v>
      </c>
      <c r="C4394" t="s">
        <v>80</v>
      </c>
      <c r="D4394" t="s">
        <v>103</v>
      </c>
      <c r="E4394" t="s">
        <v>145</v>
      </c>
      <c r="F4394" t="s">
        <v>11591</v>
      </c>
      <c r="G4394" t="s">
        <v>230</v>
      </c>
      <c r="H4394" t="s">
        <v>135</v>
      </c>
      <c r="I4394" t="s">
        <v>136</v>
      </c>
      <c r="J4394" t="s">
        <v>137</v>
      </c>
      <c r="K4394" t="s">
        <v>138</v>
      </c>
      <c r="L4394" t="s">
        <v>12421</v>
      </c>
      <c r="M4394" t="s">
        <v>12422</v>
      </c>
      <c r="N4394">
        <v>1.544444444</v>
      </c>
      <c r="O4394">
        <v>0</v>
      </c>
      <c r="P4394">
        <v>12</v>
      </c>
      <c r="Q4394">
        <v>0</v>
      </c>
      <c r="R4394">
        <v>0</v>
      </c>
      <c r="S4394">
        <v>0</v>
      </c>
      <c r="T4394">
        <v>2</v>
      </c>
      <c r="U4394">
        <v>0</v>
      </c>
      <c r="V4394">
        <v>0</v>
      </c>
      <c r="W4394">
        <v>0</v>
      </c>
      <c r="X4394">
        <v>3.7111498721276992</v>
      </c>
      <c r="Y4394">
        <v>0</v>
      </c>
      <c r="Z4394">
        <v>0</v>
      </c>
      <c r="AA4394">
        <v>0</v>
      </c>
      <c r="AB4394">
        <v>1.6556722367170331</v>
      </c>
      <c r="AC4394">
        <v>0</v>
      </c>
      <c r="AD4394">
        <v>0</v>
      </c>
      <c r="AE4394">
        <v>5.3668221088447323</v>
      </c>
    </row>
    <row r="4395" spans="1:31" x14ac:dyDescent="0.3">
      <c r="A4395">
        <v>2719389</v>
      </c>
      <c r="B4395">
        <v>1</v>
      </c>
      <c r="C4395" t="s">
        <v>81</v>
      </c>
      <c r="D4395" t="s">
        <v>126</v>
      </c>
      <c r="E4395" t="s">
        <v>156</v>
      </c>
      <c r="F4395" t="s">
        <v>7750</v>
      </c>
      <c r="G4395" t="s">
        <v>185</v>
      </c>
      <c r="H4395" t="s">
        <v>153</v>
      </c>
      <c r="I4395" t="s">
        <v>136</v>
      </c>
      <c r="J4395" t="s">
        <v>137</v>
      </c>
      <c r="K4395" t="s">
        <v>138</v>
      </c>
      <c r="L4395" t="s">
        <v>12423</v>
      </c>
      <c r="M4395" t="s">
        <v>12424</v>
      </c>
      <c r="N4395">
        <v>2.2999999999999998</v>
      </c>
      <c r="O4395">
        <v>0</v>
      </c>
      <c r="P4395">
        <v>81</v>
      </c>
      <c r="Q4395">
        <v>1</v>
      </c>
      <c r="R4395">
        <v>21</v>
      </c>
      <c r="S4395">
        <v>9</v>
      </c>
      <c r="T4395">
        <v>14</v>
      </c>
      <c r="U4395">
        <v>0</v>
      </c>
      <c r="V4395">
        <v>0</v>
      </c>
      <c r="W4395">
        <v>0</v>
      </c>
      <c r="X4395">
        <v>17.636675470579</v>
      </c>
      <c r="Y4395">
        <v>0.78839250581520015</v>
      </c>
      <c r="Z4395">
        <v>22.470902084211001</v>
      </c>
      <c r="AA4395">
        <v>105.39170030093121</v>
      </c>
      <c r="AB4395">
        <v>38.861116304500101</v>
      </c>
      <c r="AC4395">
        <v>0</v>
      </c>
      <c r="AD4395">
        <v>0</v>
      </c>
      <c r="AE4395">
        <v>185.14878666603653</v>
      </c>
    </row>
    <row r="4396" spans="1:31" x14ac:dyDescent="0.3">
      <c r="A4396">
        <v>2718696</v>
      </c>
      <c r="B4396">
        <v>1</v>
      </c>
      <c r="C4396" t="s">
        <v>80</v>
      </c>
      <c r="D4396" t="s">
        <v>90</v>
      </c>
      <c r="E4396" t="s">
        <v>173</v>
      </c>
      <c r="F4396" t="s">
        <v>12425</v>
      </c>
      <c r="G4396" t="s">
        <v>596</v>
      </c>
      <c r="H4396" t="s">
        <v>153</v>
      </c>
      <c r="I4396" t="s">
        <v>136</v>
      </c>
      <c r="J4396" t="s">
        <v>137</v>
      </c>
      <c r="K4396" t="s">
        <v>138</v>
      </c>
      <c r="L4396" t="s">
        <v>12426</v>
      </c>
      <c r="M4396" t="s">
        <v>12427</v>
      </c>
      <c r="N4396">
        <v>1.274444444</v>
      </c>
      <c r="O4396">
        <v>0</v>
      </c>
      <c r="P4396">
        <v>9233</v>
      </c>
      <c r="Q4396">
        <v>0</v>
      </c>
      <c r="R4396">
        <v>0</v>
      </c>
      <c r="S4396">
        <v>2</v>
      </c>
      <c r="T4396">
        <v>538</v>
      </c>
      <c r="U4396">
        <v>0</v>
      </c>
      <c r="V4396">
        <v>2</v>
      </c>
      <c r="W4396">
        <v>0</v>
      </c>
      <c r="X4396">
        <v>2149.9950926669176</v>
      </c>
      <c r="Y4396">
        <v>0</v>
      </c>
      <c r="Z4396">
        <v>0</v>
      </c>
      <c r="AA4396">
        <v>37.751846982147661</v>
      </c>
      <c r="AB4396">
        <v>443.7207670079984</v>
      </c>
      <c r="AC4396">
        <v>0</v>
      </c>
      <c r="AD4396">
        <v>14.708403835444223</v>
      </c>
      <c r="AE4396">
        <v>2646.1761104925076</v>
      </c>
    </row>
    <row r="4397" spans="1:31" x14ac:dyDescent="0.3">
      <c r="A4397">
        <v>2719326</v>
      </c>
      <c r="B4397">
        <v>1</v>
      </c>
      <c r="C4397" t="s">
        <v>80</v>
      </c>
      <c r="D4397" t="s">
        <v>105</v>
      </c>
      <c r="E4397" t="s">
        <v>200</v>
      </c>
      <c r="F4397" t="s">
        <v>12428</v>
      </c>
      <c r="G4397" t="s">
        <v>543</v>
      </c>
      <c r="H4397" t="s">
        <v>135</v>
      </c>
      <c r="I4397" t="s">
        <v>136</v>
      </c>
      <c r="J4397" t="s">
        <v>137</v>
      </c>
      <c r="K4397" t="s">
        <v>138</v>
      </c>
      <c r="L4397" t="s">
        <v>12429</v>
      </c>
      <c r="M4397" t="s">
        <v>12430</v>
      </c>
      <c r="N4397">
        <v>0.91222222200000003</v>
      </c>
      <c r="O4397">
        <v>0</v>
      </c>
      <c r="P4397">
        <v>39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5.8210849626746244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5.8210849626746244</v>
      </c>
    </row>
    <row r="4398" spans="1:31" x14ac:dyDescent="0.3">
      <c r="A4398">
        <v>2718888</v>
      </c>
      <c r="B4398">
        <v>1</v>
      </c>
      <c r="C4398" t="s">
        <v>81</v>
      </c>
      <c r="D4398" t="s">
        <v>123</v>
      </c>
      <c r="E4398" t="s">
        <v>145</v>
      </c>
      <c r="F4398" t="s">
        <v>12431</v>
      </c>
      <c r="G4398" t="s">
        <v>230</v>
      </c>
      <c r="H4398" t="s">
        <v>135</v>
      </c>
      <c r="I4398" t="s">
        <v>136</v>
      </c>
      <c r="J4398" t="s">
        <v>137</v>
      </c>
      <c r="K4398" t="s">
        <v>138</v>
      </c>
      <c r="L4398" t="s">
        <v>12432</v>
      </c>
      <c r="M4398" t="s">
        <v>12433</v>
      </c>
      <c r="N4398">
        <v>2.906111111</v>
      </c>
      <c r="O4398">
        <v>0</v>
      </c>
      <c r="P4398">
        <v>1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</row>
    <row r="4399" spans="1:31" x14ac:dyDescent="0.3">
      <c r="A4399">
        <v>2719306</v>
      </c>
      <c r="B4399">
        <v>1</v>
      </c>
      <c r="C4399" t="s">
        <v>80</v>
      </c>
      <c r="D4399" t="s">
        <v>84</v>
      </c>
      <c r="E4399" t="s">
        <v>145</v>
      </c>
      <c r="F4399" t="s">
        <v>12434</v>
      </c>
      <c r="G4399" t="s">
        <v>147</v>
      </c>
      <c r="H4399" t="s">
        <v>135</v>
      </c>
      <c r="I4399" t="s">
        <v>136</v>
      </c>
      <c r="J4399" t="s">
        <v>137</v>
      </c>
      <c r="K4399" t="s">
        <v>138</v>
      </c>
      <c r="L4399" t="s">
        <v>12435</v>
      </c>
      <c r="M4399" t="s">
        <v>12436</v>
      </c>
      <c r="N4399">
        <v>1.839722222</v>
      </c>
      <c r="O4399">
        <v>0</v>
      </c>
      <c r="P4399">
        <v>19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7.5972679901801561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7.5972679901801561</v>
      </c>
    </row>
    <row r="4400" spans="1:31" x14ac:dyDescent="0.3">
      <c r="A4400">
        <v>2718951</v>
      </c>
      <c r="B4400">
        <v>1</v>
      </c>
      <c r="C4400" t="s">
        <v>81</v>
      </c>
      <c r="D4400" t="s">
        <v>120</v>
      </c>
      <c r="E4400" t="s">
        <v>156</v>
      </c>
      <c r="F4400" t="s">
        <v>6017</v>
      </c>
      <c r="G4400" t="s">
        <v>209</v>
      </c>
      <c r="H4400" t="s">
        <v>153</v>
      </c>
      <c r="I4400" t="s">
        <v>136</v>
      </c>
      <c r="J4400" t="s">
        <v>137</v>
      </c>
      <c r="K4400" t="s">
        <v>210</v>
      </c>
      <c r="L4400" t="s">
        <v>12437</v>
      </c>
      <c r="M4400" t="s">
        <v>12438</v>
      </c>
      <c r="N4400">
        <v>6.364166666</v>
      </c>
      <c r="O4400">
        <v>0</v>
      </c>
      <c r="P4400">
        <v>345</v>
      </c>
      <c r="Q4400">
        <v>8</v>
      </c>
      <c r="R4400">
        <v>16</v>
      </c>
      <c r="S4400">
        <v>0</v>
      </c>
      <c r="T4400">
        <v>29</v>
      </c>
      <c r="U4400">
        <v>0</v>
      </c>
      <c r="V4400">
        <v>0</v>
      </c>
      <c r="W4400">
        <v>0</v>
      </c>
      <c r="X4400">
        <v>416.75574119100469</v>
      </c>
      <c r="Y4400">
        <v>0</v>
      </c>
      <c r="Z4400">
        <v>11.46211956014036</v>
      </c>
      <c r="AA4400">
        <v>0</v>
      </c>
      <c r="AB4400">
        <v>137.3036994339769</v>
      </c>
      <c r="AC4400">
        <v>0</v>
      </c>
      <c r="AD4400">
        <v>0</v>
      </c>
      <c r="AE4400">
        <v>565.52156018512198</v>
      </c>
    </row>
    <row r="4401" spans="1:31" x14ac:dyDescent="0.3">
      <c r="A4401">
        <v>2718596</v>
      </c>
      <c r="B4401">
        <v>1</v>
      </c>
      <c r="C4401" t="s">
        <v>80</v>
      </c>
      <c r="D4401" t="s">
        <v>82</v>
      </c>
      <c r="E4401" t="s">
        <v>173</v>
      </c>
      <c r="F4401" t="s">
        <v>12439</v>
      </c>
      <c r="G4401" t="s">
        <v>1613</v>
      </c>
      <c r="H4401" t="s">
        <v>153</v>
      </c>
      <c r="I4401" t="s">
        <v>136</v>
      </c>
      <c r="J4401" t="s">
        <v>137</v>
      </c>
      <c r="K4401" t="s">
        <v>210</v>
      </c>
      <c r="L4401" t="s">
        <v>12440</v>
      </c>
      <c r="M4401" t="s">
        <v>12441</v>
      </c>
      <c r="N4401">
        <v>0.47194444400000002</v>
      </c>
      <c r="O4401">
        <v>0</v>
      </c>
      <c r="P4401">
        <v>3583</v>
      </c>
      <c r="Q4401">
        <v>0</v>
      </c>
      <c r="R4401">
        <v>0</v>
      </c>
      <c r="S4401">
        <v>15</v>
      </c>
      <c r="T4401">
        <v>3601</v>
      </c>
      <c r="U4401">
        <v>2</v>
      </c>
      <c r="V4401">
        <v>13</v>
      </c>
      <c r="W4401">
        <v>0</v>
      </c>
      <c r="X4401">
        <v>375.2233141279703</v>
      </c>
      <c r="Y4401">
        <v>0</v>
      </c>
      <c r="Z4401">
        <v>0</v>
      </c>
      <c r="AA4401">
        <v>437.04149924700653</v>
      </c>
      <c r="AB4401">
        <v>947.0895006341392</v>
      </c>
      <c r="AC4401">
        <v>243.74628706690589</v>
      </c>
      <c r="AD4401">
        <v>34.448141878815605</v>
      </c>
      <c r="AE4401">
        <v>2037.5487429548377</v>
      </c>
    </row>
    <row r="4402" spans="1:31" x14ac:dyDescent="0.3">
      <c r="A4402">
        <v>2718928</v>
      </c>
      <c r="B4402">
        <v>1</v>
      </c>
      <c r="C4402" t="s">
        <v>80</v>
      </c>
      <c r="D4402" t="s">
        <v>82</v>
      </c>
      <c r="E4402" t="s">
        <v>132</v>
      </c>
      <c r="F4402" t="s">
        <v>12442</v>
      </c>
      <c r="G4402" t="s">
        <v>170</v>
      </c>
      <c r="H4402" t="s">
        <v>135</v>
      </c>
      <c r="I4402" t="s">
        <v>136</v>
      </c>
      <c r="J4402" t="s">
        <v>137</v>
      </c>
      <c r="K4402" t="s">
        <v>138</v>
      </c>
      <c r="L4402" t="s">
        <v>12443</v>
      </c>
      <c r="M4402" t="s">
        <v>12444</v>
      </c>
      <c r="N4402">
        <v>0.46111111100000002</v>
      </c>
      <c r="O4402">
        <v>0</v>
      </c>
      <c r="P4402">
        <v>571</v>
      </c>
      <c r="Q4402">
        <v>0</v>
      </c>
      <c r="R4402">
        <v>0</v>
      </c>
      <c r="S4402">
        <v>0</v>
      </c>
      <c r="T4402">
        <v>30</v>
      </c>
      <c r="U4402">
        <v>0</v>
      </c>
      <c r="V4402">
        <v>0</v>
      </c>
      <c r="W4402">
        <v>0</v>
      </c>
      <c r="X4402">
        <v>50.587080906850829</v>
      </c>
      <c r="Y4402">
        <v>0</v>
      </c>
      <c r="Z4402">
        <v>0</v>
      </c>
      <c r="AA4402">
        <v>0</v>
      </c>
      <c r="AB4402">
        <v>28.789233858799037</v>
      </c>
      <c r="AC4402">
        <v>0</v>
      </c>
      <c r="AD4402">
        <v>0</v>
      </c>
      <c r="AE4402">
        <v>79.376314765649866</v>
      </c>
    </row>
    <row r="4403" spans="1:31" x14ac:dyDescent="0.3">
      <c r="A4403">
        <v>2719237</v>
      </c>
      <c r="B4403">
        <v>1</v>
      </c>
      <c r="C4403" t="s">
        <v>80</v>
      </c>
      <c r="D4403" t="s">
        <v>98</v>
      </c>
      <c r="E4403" t="s">
        <v>213</v>
      </c>
      <c r="F4403" t="s">
        <v>12190</v>
      </c>
      <c r="G4403" t="s">
        <v>1613</v>
      </c>
      <c r="H4403" t="s">
        <v>153</v>
      </c>
      <c r="I4403" t="s">
        <v>136</v>
      </c>
      <c r="J4403" t="s">
        <v>137</v>
      </c>
      <c r="K4403" t="s">
        <v>138</v>
      </c>
      <c r="L4403" t="s">
        <v>12445</v>
      </c>
      <c r="M4403" t="s">
        <v>12446</v>
      </c>
      <c r="N4403">
        <v>0.6925</v>
      </c>
      <c r="O4403">
        <v>0</v>
      </c>
      <c r="P4403">
        <v>783</v>
      </c>
      <c r="Q4403">
        <v>6</v>
      </c>
      <c r="R4403">
        <v>351</v>
      </c>
      <c r="S4403">
        <v>2</v>
      </c>
      <c r="T4403">
        <v>217</v>
      </c>
      <c r="U4403">
        <v>1</v>
      </c>
      <c r="V4403">
        <v>0</v>
      </c>
      <c r="W4403">
        <v>0</v>
      </c>
      <c r="X4403">
        <v>136.63956453127699</v>
      </c>
      <c r="Y4403">
        <v>7.7461587105698406</v>
      </c>
      <c r="Z4403">
        <v>101.00131116555137</v>
      </c>
      <c r="AA4403">
        <v>11.860679368277157</v>
      </c>
      <c r="AB4403">
        <v>87.610280072429362</v>
      </c>
      <c r="AC4403">
        <v>64.144856856593321</v>
      </c>
      <c r="AD4403">
        <v>0</v>
      </c>
      <c r="AE4403">
        <v>409.00285070469801</v>
      </c>
    </row>
    <row r="4404" spans="1:31" x14ac:dyDescent="0.3">
      <c r="A4404">
        <v>2718971</v>
      </c>
      <c r="B4404">
        <v>1</v>
      </c>
      <c r="C4404" t="s">
        <v>80</v>
      </c>
      <c r="D4404" t="s">
        <v>100</v>
      </c>
      <c r="E4404" t="s">
        <v>150</v>
      </c>
      <c r="F4404" t="s">
        <v>12447</v>
      </c>
      <c r="G4404" t="s">
        <v>565</v>
      </c>
      <c r="H4404" t="s">
        <v>153</v>
      </c>
      <c r="I4404" t="s">
        <v>136</v>
      </c>
      <c r="J4404" t="s">
        <v>137</v>
      </c>
      <c r="K4404" t="s">
        <v>138</v>
      </c>
      <c r="L4404" t="s">
        <v>12448</v>
      </c>
      <c r="M4404" t="s">
        <v>12449</v>
      </c>
      <c r="N4404">
        <v>4.0163888879999998</v>
      </c>
      <c r="O4404">
        <v>0</v>
      </c>
      <c r="P4404">
        <v>287</v>
      </c>
      <c r="Q4404">
        <v>0</v>
      </c>
      <c r="R4404">
        <v>23</v>
      </c>
      <c r="S4404">
        <v>11</v>
      </c>
      <c r="T4404">
        <v>244</v>
      </c>
      <c r="U4404">
        <v>3</v>
      </c>
      <c r="V4404">
        <v>24</v>
      </c>
      <c r="W4404">
        <v>0</v>
      </c>
      <c r="X4404">
        <v>241.93319727250267</v>
      </c>
      <c r="Y4404">
        <v>0</v>
      </c>
      <c r="Z4404">
        <v>129.61092750464223</v>
      </c>
      <c r="AA4404">
        <v>558.36029089516126</v>
      </c>
      <c r="AB4404">
        <v>1487.5335616455568</v>
      </c>
      <c r="AC4404">
        <v>753.31413251532103</v>
      </c>
      <c r="AD4404">
        <v>2876.0528339787279</v>
      </c>
      <c r="AE4404">
        <v>6046.8049438119124</v>
      </c>
    </row>
    <row r="4405" spans="1:31" x14ac:dyDescent="0.3">
      <c r="A4405">
        <v>2719406</v>
      </c>
      <c r="B4405">
        <v>1</v>
      </c>
      <c r="C4405" t="s">
        <v>80</v>
      </c>
      <c r="D4405" t="s">
        <v>83</v>
      </c>
      <c r="E4405" t="s">
        <v>213</v>
      </c>
      <c r="F4405" t="s">
        <v>8823</v>
      </c>
      <c r="G4405" t="s">
        <v>565</v>
      </c>
      <c r="H4405" t="s">
        <v>153</v>
      </c>
      <c r="I4405" t="s">
        <v>136</v>
      </c>
      <c r="J4405" t="s">
        <v>137</v>
      </c>
      <c r="K4405" t="s">
        <v>138</v>
      </c>
      <c r="L4405" t="s">
        <v>12450</v>
      </c>
      <c r="M4405" t="s">
        <v>12451</v>
      </c>
      <c r="N4405">
        <v>2.5702777769999998</v>
      </c>
      <c r="O4405">
        <v>3</v>
      </c>
      <c r="P4405">
        <v>235</v>
      </c>
      <c r="Q4405">
        <v>5</v>
      </c>
      <c r="R4405">
        <v>18</v>
      </c>
      <c r="S4405">
        <v>10</v>
      </c>
      <c r="T4405">
        <v>28</v>
      </c>
      <c r="U4405">
        <v>1</v>
      </c>
      <c r="V4405">
        <v>0</v>
      </c>
      <c r="W4405">
        <v>5.4352105456223399</v>
      </c>
      <c r="X4405">
        <v>119.79189874603726</v>
      </c>
      <c r="Y4405">
        <v>5.5711522702136751</v>
      </c>
      <c r="Z4405">
        <v>4.9782722292491464</v>
      </c>
      <c r="AA4405">
        <v>41.66339144127047</v>
      </c>
      <c r="AB4405">
        <v>25.821307761101604</v>
      </c>
      <c r="AC4405">
        <v>30.161931363766126</v>
      </c>
      <c r="AD4405">
        <v>0</v>
      </c>
      <c r="AE4405">
        <v>233.42316435726062</v>
      </c>
    </row>
    <row r="4406" spans="1:31" x14ac:dyDescent="0.3">
      <c r="A4406">
        <v>2719263</v>
      </c>
      <c r="B4406">
        <v>1</v>
      </c>
      <c r="C4406" t="s">
        <v>80</v>
      </c>
      <c r="D4406" t="s">
        <v>100</v>
      </c>
      <c r="E4406" t="s">
        <v>156</v>
      </c>
      <c r="F4406" t="s">
        <v>12452</v>
      </c>
      <c r="G4406" t="s">
        <v>185</v>
      </c>
      <c r="H4406" t="s">
        <v>153</v>
      </c>
      <c r="I4406" t="s">
        <v>136</v>
      </c>
      <c r="J4406" t="s">
        <v>137</v>
      </c>
      <c r="K4406" t="s">
        <v>138</v>
      </c>
      <c r="L4406" t="s">
        <v>12453</v>
      </c>
      <c r="M4406" t="s">
        <v>12454</v>
      </c>
      <c r="N4406">
        <v>2.9024999999999999</v>
      </c>
      <c r="O4406">
        <v>0</v>
      </c>
      <c r="P4406">
        <v>48</v>
      </c>
      <c r="Q4406">
        <v>0</v>
      </c>
      <c r="R4406">
        <v>6</v>
      </c>
      <c r="S4406">
        <v>0</v>
      </c>
      <c r="T4406">
        <v>9</v>
      </c>
      <c r="U4406">
        <v>0</v>
      </c>
      <c r="V4406">
        <v>0</v>
      </c>
      <c r="W4406">
        <v>0</v>
      </c>
      <c r="X4406">
        <v>43.614140526293674</v>
      </c>
      <c r="Y4406">
        <v>0</v>
      </c>
      <c r="Z4406">
        <v>4.4497788068163162</v>
      </c>
      <c r="AA4406">
        <v>0</v>
      </c>
      <c r="AB4406">
        <v>27.274743958512094</v>
      </c>
      <c r="AC4406">
        <v>0</v>
      </c>
      <c r="AD4406">
        <v>0</v>
      </c>
      <c r="AE4406">
        <v>75.338663291622083</v>
      </c>
    </row>
    <row r="4407" spans="1:31" x14ac:dyDescent="0.3">
      <c r="A4407">
        <v>2719014</v>
      </c>
      <c r="B4407">
        <v>1</v>
      </c>
      <c r="C4407" t="s">
        <v>80</v>
      </c>
      <c r="D4407" t="s">
        <v>105</v>
      </c>
      <c r="E4407" t="s">
        <v>145</v>
      </c>
      <c r="F4407" t="s">
        <v>7278</v>
      </c>
      <c r="G4407" t="s">
        <v>181</v>
      </c>
      <c r="H4407" t="s">
        <v>135</v>
      </c>
      <c r="I4407" t="s">
        <v>136</v>
      </c>
      <c r="J4407" t="s">
        <v>137</v>
      </c>
      <c r="K4407" t="s">
        <v>138</v>
      </c>
      <c r="L4407" t="s">
        <v>12455</v>
      </c>
      <c r="M4407" t="s">
        <v>12235</v>
      </c>
      <c r="N4407">
        <v>6.2022222219999996</v>
      </c>
      <c r="O4407">
        <v>0</v>
      </c>
      <c r="P4407">
        <v>9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8.7540104839283206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8.7540104839283206</v>
      </c>
    </row>
    <row r="4408" spans="1:31" x14ac:dyDescent="0.3">
      <c r="A4408">
        <v>2718679</v>
      </c>
      <c r="B4408">
        <v>2</v>
      </c>
      <c r="C4408" t="s">
        <v>81</v>
      </c>
      <c r="D4408" t="s">
        <v>127</v>
      </c>
      <c r="E4408" t="s">
        <v>156</v>
      </c>
      <c r="F4408" t="s">
        <v>12456</v>
      </c>
      <c r="G4408" t="s">
        <v>348</v>
      </c>
      <c r="H4408" t="s">
        <v>153</v>
      </c>
      <c r="I4408" t="s">
        <v>136</v>
      </c>
      <c r="J4408" t="s">
        <v>137</v>
      </c>
      <c r="K4408" t="s">
        <v>138</v>
      </c>
      <c r="L4408" t="s">
        <v>12420</v>
      </c>
      <c r="M4408" t="s">
        <v>12457</v>
      </c>
      <c r="N4408">
        <v>0.99888888799999997</v>
      </c>
      <c r="O4408">
        <v>0</v>
      </c>
      <c r="P4408">
        <v>0</v>
      </c>
      <c r="Q4408">
        <v>9</v>
      </c>
      <c r="R4408">
        <v>0</v>
      </c>
      <c r="S4408">
        <v>6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1.2748658306506198</v>
      </c>
      <c r="Z4408">
        <v>0</v>
      </c>
      <c r="AA4408">
        <v>51.373750654681459</v>
      </c>
      <c r="AB4408">
        <v>0</v>
      </c>
      <c r="AC4408">
        <v>0</v>
      </c>
      <c r="AD4408">
        <v>0</v>
      </c>
      <c r="AE4408">
        <v>52.648616485332077</v>
      </c>
    </row>
    <row r="4409" spans="1:31" x14ac:dyDescent="0.3">
      <c r="A4409">
        <v>2719057</v>
      </c>
      <c r="B4409">
        <v>1</v>
      </c>
      <c r="C4409" t="s">
        <v>80</v>
      </c>
      <c r="D4409" t="s">
        <v>82</v>
      </c>
      <c r="E4409" t="s">
        <v>145</v>
      </c>
      <c r="F4409" t="s">
        <v>12458</v>
      </c>
      <c r="G4409" t="s">
        <v>158</v>
      </c>
      <c r="H4409" t="s">
        <v>135</v>
      </c>
      <c r="I4409" t="s">
        <v>136</v>
      </c>
      <c r="J4409" t="s">
        <v>3</v>
      </c>
      <c r="K4409" t="s">
        <v>138</v>
      </c>
      <c r="L4409" t="s">
        <v>12459</v>
      </c>
      <c r="M4409" t="s">
        <v>12460</v>
      </c>
      <c r="N4409">
        <v>1.0161111110000001</v>
      </c>
      <c r="O4409">
        <v>0</v>
      </c>
      <c r="P4409">
        <v>18</v>
      </c>
      <c r="Q4409">
        <v>0</v>
      </c>
      <c r="R4409">
        <v>0</v>
      </c>
      <c r="S4409">
        <v>0</v>
      </c>
      <c r="T4409">
        <v>1</v>
      </c>
      <c r="U4409">
        <v>0</v>
      </c>
      <c r="V4409">
        <v>0</v>
      </c>
      <c r="W4409">
        <v>0</v>
      </c>
      <c r="X4409">
        <v>3.1151298937566385</v>
      </c>
      <c r="Y4409">
        <v>0</v>
      </c>
      <c r="Z4409">
        <v>0</v>
      </c>
      <c r="AA4409">
        <v>0</v>
      </c>
      <c r="AB4409">
        <v>0.43635981063005325</v>
      </c>
      <c r="AC4409">
        <v>0</v>
      </c>
      <c r="AD4409">
        <v>0</v>
      </c>
      <c r="AE4409">
        <v>3.5514897043866918</v>
      </c>
    </row>
    <row r="4410" spans="1:31" x14ac:dyDescent="0.3">
      <c r="A4410">
        <v>2718868</v>
      </c>
      <c r="B4410">
        <v>1</v>
      </c>
      <c r="C4410" t="s">
        <v>80</v>
      </c>
      <c r="D4410" t="s">
        <v>88</v>
      </c>
      <c r="E4410" t="s">
        <v>145</v>
      </c>
      <c r="F4410" t="s">
        <v>11404</v>
      </c>
      <c r="G4410" t="s">
        <v>181</v>
      </c>
      <c r="H4410" t="s">
        <v>135</v>
      </c>
      <c r="I4410" t="s">
        <v>136</v>
      </c>
      <c r="J4410" t="s">
        <v>137</v>
      </c>
      <c r="K4410" t="s">
        <v>138</v>
      </c>
      <c r="L4410" t="s">
        <v>12461</v>
      </c>
      <c r="M4410" t="s">
        <v>12462</v>
      </c>
      <c r="N4410">
        <v>0.67361111100000004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1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</row>
    <row r="4411" spans="1:31" x14ac:dyDescent="0.3">
      <c r="A4411">
        <v>2719182</v>
      </c>
      <c r="B4411">
        <v>2</v>
      </c>
      <c r="C4411" t="s">
        <v>80</v>
      </c>
      <c r="D4411" t="s">
        <v>108</v>
      </c>
      <c r="E4411" t="s">
        <v>132</v>
      </c>
      <c r="F4411" t="s">
        <v>12463</v>
      </c>
      <c r="G4411" t="s">
        <v>163</v>
      </c>
      <c r="H4411" t="s">
        <v>135</v>
      </c>
      <c r="I4411" t="s">
        <v>136</v>
      </c>
      <c r="J4411" t="s">
        <v>137</v>
      </c>
      <c r="K4411" t="s">
        <v>138</v>
      </c>
      <c r="L4411" t="s">
        <v>12256</v>
      </c>
      <c r="M4411" t="s">
        <v>12464</v>
      </c>
      <c r="N4411">
        <v>1.9536111110000001</v>
      </c>
      <c r="O4411">
        <v>0</v>
      </c>
      <c r="P4411">
        <v>15</v>
      </c>
      <c r="Q4411">
        <v>0</v>
      </c>
      <c r="R4411">
        <v>6</v>
      </c>
      <c r="S4411">
        <v>0</v>
      </c>
      <c r="T4411">
        <v>3</v>
      </c>
      <c r="U4411">
        <v>0</v>
      </c>
      <c r="V4411">
        <v>0</v>
      </c>
      <c r="W4411">
        <v>0</v>
      </c>
      <c r="X4411">
        <v>4.9638661626886043</v>
      </c>
      <c r="Y4411">
        <v>0</v>
      </c>
      <c r="Z4411">
        <v>1.0316698354859752</v>
      </c>
      <c r="AA4411">
        <v>0</v>
      </c>
      <c r="AB4411">
        <v>0</v>
      </c>
      <c r="AC4411">
        <v>0</v>
      </c>
      <c r="AD4411">
        <v>0</v>
      </c>
      <c r="AE4411">
        <v>5.9955359981745797</v>
      </c>
    </row>
    <row r="4412" spans="1:31" x14ac:dyDescent="0.3">
      <c r="A4412">
        <v>2719286</v>
      </c>
      <c r="B4412">
        <v>1</v>
      </c>
      <c r="C4412" t="s">
        <v>80</v>
      </c>
      <c r="D4412" t="s">
        <v>93</v>
      </c>
      <c r="E4412" t="s">
        <v>150</v>
      </c>
      <c r="F4412" t="s">
        <v>12465</v>
      </c>
      <c r="G4412" t="s">
        <v>152</v>
      </c>
      <c r="H4412" t="s">
        <v>153</v>
      </c>
      <c r="I4412" t="s">
        <v>136</v>
      </c>
      <c r="J4412" t="s">
        <v>137</v>
      </c>
      <c r="K4412" t="s">
        <v>138</v>
      </c>
      <c r="L4412" t="s">
        <v>12466</v>
      </c>
      <c r="M4412" t="s">
        <v>12467</v>
      </c>
      <c r="N4412">
        <v>0.17249999999999999</v>
      </c>
      <c r="O4412">
        <v>0</v>
      </c>
      <c r="P4412">
        <v>125</v>
      </c>
      <c r="Q4412">
        <v>3</v>
      </c>
      <c r="R4412">
        <v>0</v>
      </c>
      <c r="S4412">
        <v>1</v>
      </c>
      <c r="T4412">
        <v>6</v>
      </c>
      <c r="U4412">
        <v>1</v>
      </c>
      <c r="V4412">
        <v>0</v>
      </c>
      <c r="W4412">
        <v>0</v>
      </c>
      <c r="X4412">
        <v>4.9133825829134103</v>
      </c>
      <c r="Y4412">
        <v>2.863057258731863</v>
      </c>
      <c r="Z4412">
        <v>0</v>
      </c>
      <c r="AA4412">
        <v>5.2561207289868976</v>
      </c>
      <c r="AB4412">
        <v>2.0409778636866136</v>
      </c>
      <c r="AC4412">
        <v>0.87666125942929995</v>
      </c>
      <c r="AD4412">
        <v>0</v>
      </c>
      <c r="AE4412">
        <v>15.950199693748084</v>
      </c>
    </row>
    <row r="4413" spans="1:31" x14ac:dyDescent="0.3">
      <c r="A4413">
        <v>2718682</v>
      </c>
      <c r="B4413">
        <v>1</v>
      </c>
      <c r="C4413" t="s">
        <v>80</v>
      </c>
      <c r="D4413" t="s">
        <v>107</v>
      </c>
      <c r="E4413" t="s">
        <v>132</v>
      </c>
      <c r="F4413" t="s">
        <v>12468</v>
      </c>
      <c r="G4413" t="s">
        <v>170</v>
      </c>
      <c r="H4413" t="s">
        <v>135</v>
      </c>
      <c r="I4413" t="s">
        <v>136</v>
      </c>
      <c r="J4413" t="s">
        <v>137</v>
      </c>
      <c r="K4413" t="s">
        <v>138</v>
      </c>
      <c r="L4413" t="s">
        <v>12469</v>
      </c>
      <c r="M4413" t="s">
        <v>12470</v>
      </c>
      <c r="N4413">
        <v>1.8847222219999999</v>
      </c>
      <c r="O4413">
        <v>0</v>
      </c>
      <c r="P4413">
        <v>242</v>
      </c>
      <c r="Q4413">
        <v>0</v>
      </c>
      <c r="R4413">
        <v>0</v>
      </c>
      <c r="S4413">
        <v>0</v>
      </c>
      <c r="T4413">
        <v>34</v>
      </c>
      <c r="U4413">
        <v>0</v>
      </c>
      <c r="V4413">
        <v>0</v>
      </c>
      <c r="W4413">
        <v>0</v>
      </c>
      <c r="X4413">
        <v>21.173234944647383</v>
      </c>
      <c r="Y4413">
        <v>0</v>
      </c>
      <c r="Z4413">
        <v>0</v>
      </c>
      <c r="AA4413">
        <v>0</v>
      </c>
      <c r="AB4413">
        <v>81.005006466013057</v>
      </c>
      <c r="AC4413">
        <v>0</v>
      </c>
      <c r="AD4413">
        <v>0</v>
      </c>
      <c r="AE4413">
        <v>102.17824141066043</v>
      </c>
    </row>
    <row r="4414" spans="1:31" x14ac:dyDescent="0.3">
      <c r="A4414">
        <v>2718785</v>
      </c>
      <c r="B4414">
        <v>1</v>
      </c>
      <c r="C4414" t="s">
        <v>81</v>
      </c>
      <c r="D4414" t="s">
        <v>127</v>
      </c>
      <c r="E4414" t="s">
        <v>213</v>
      </c>
      <c r="F4414" t="s">
        <v>930</v>
      </c>
      <c r="G4414" t="s">
        <v>152</v>
      </c>
      <c r="H4414" t="s">
        <v>153</v>
      </c>
      <c r="I4414" t="s">
        <v>136</v>
      </c>
      <c r="J4414" t="s">
        <v>137</v>
      </c>
      <c r="K4414" t="s">
        <v>138</v>
      </c>
      <c r="L4414" t="s">
        <v>12471</v>
      </c>
      <c r="M4414" t="s">
        <v>12472</v>
      </c>
      <c r="N4414">
        <v>1.4</v>
      </c>
      <c r="O4414">
        <v>9</v>
      </c>
      <c r="P4414">
        <v>3</v>
      </c>
      <c r="Q4414">
        <v>287</v>
      </c>
      <c r="R4414">
        <v>46</v>
      </c>
      <c r="S4414">
        <v>17</v>
      </c>
      <c r="T4414">
        <v>2</v>
      </c>
      <c r="U4414">
        <v>0</v>
      </c>
      <c r="V4414">
        <v>0</v>
      </c>
      <c r="W4414">
        <v>2.4456752270469169</v>
      </c>
      <c r="X4414">
        <v>0</v>
      </c>
      <c r="Y4414">
        <v>84.465669110195108</v>
      </c>
      <c r="Z4414">
        <v>8.7239646918297513</v>
      </c>
      <c r="AA4414">
        <v>48.788069483130748</v>
      </c>
      <c r="AB4414">
        <v>0</v>
      </c>
      <c r="AC4414">
        <v>0</v>
      </c>
      <c r="AD4414">
        <v>0</v>
      </c>
      <c r="AE4414">
        <v>144.42337851220253</v>
      </c>
    </row>
    <row r="4415" spans="1:31" x14ac:dyDescent="0.3">
      <c r="A4415">
        <v>2718974</v>
      </c>
      <c r="B4415">
        <v>1</v>
      </c>
      <c r="C4415" t="s">
        <v>80</v>
      </c>
      <c r="D4415" t="s">
        <v>83</v>
      </c>
      <c r="E4415" t="s">
        <v>213</v>
      </c>
      <c r="F4415" t="s">
        <v>8823</v>
      </c>
      <c r="G4415" t="s">
        <v>152</v>
      </c>
      <c r="H4415" t="s">
        <v>153</v>
      </c>
      <c r="I4415" t="s">
        <v>136</v>
      </c>
      <c r="J4415" t="s">
        <v>137</v>
      </c>
      <c r="K4415" t="s">
        <v>138</v>
      </c>
      <c r="L4415" t="s">
        <v>12473</v>
      </c>
      <c r="M4415" t="s">
        <v>12474</v>
      </c>
      <c r="N4415">
        <v>0.94194444399999999</v>
      </c>
      <c r="O4415">
        <v>12</v>
      </c>
      <c r="P4415">
        <v>810</v>
      </c>
      <c r="Q4415">
        <v>14</v>
      </c>
      <c r="R4415">
        <v>53</v>
      </c>
      <c r="S4415">
        <v>33</v>
      </c>
      <c r="T4415">
        <v>69</v>
      </c>
      <c r="U4415">
        <v>1</v>
      </c>
      <c r="V4415">
        <v>0</v>
      </c>
      <c r="W4415">
        <v>8.824642080371417</v>
      </c>
      <c r="X4415">
        <v>174.38347188755094</v>
      </c>
      <c r="Y4415">
        <v>9.5315498967489756</v>
      </c>
      <c r="Z4415">
        <v>13.426594067389649</v>
      </c>
      <c r="AA4415">
        <v>140.58739379730747</v>
      </c>
      <c r="AB4415">
        <v>44.187997869834831</v>
      </c>
      <c r="AC4415">
        <v>28.948222762741104</v>
      </c>
      <c r="AD4415">
        <v>0</v>
      </c>
      <c r="AE4415">
        <v>419.88987236194441</v>
      </c>
    </row>
    <row r="4416" spans="1:31" x14ac:dyDescent="0.3">
      <c r="A4416">
        <v>2718805</v>
      </c>
      <c r="B4416">
        <v>1</v>
      </c>
      <c r="C4416" t="s">
        <v>80</v>
      </c>
      <c r="D4416" t="s">
        <v>103</v>
      </c>
      <c r="E4416" t="s">
        <v>213</v>
      </c>
      <c r="F4416" t="s">
        <v>12475</v>
      </c>
      <c r="G4416" t="s">
        <v>152</v>
      </c>
      <c r="H4416" t="s">
        <v>153</v>
      </c>
      <c r="I4416" t="s">
        <v>136</v>
      </c>
      <c r="J4416" t="s">
        <v>137</v>
      </c>
      <c r="K4416" t="s">
        <v>138</v>
      </c>
      <c r="L4416" t="s">
        <v>12476</v>
      </c>
      <c r="M4416" t="s">
        <v>12477</v>
      </c>
      <c r="N4416">
        <v>1.8763888879999999</v>
      </c>
      <c r="O4416">
        <v>6</v>
      </c>
      <c r="P4416">
        <v>355</v>
      </c>
      <c r="Q4416">
        <v>19</v>
      </c>
      <c r="R4416">
        <v>46</v>
      </c>
      <c r="S4416">
        <v>9</v>
      </c>
      <c r="T4416">
        <v>63</v>
      </c>
      <c r="U4416">
        <v>0</v>
      </c>
      <c r="V4416">
        <v>0</v>
      </c>
      <c r="W4416">
        <v>5.2181895557383742</v>
      </c>
      <c r="X4416">
        <v>150.29487579550394</v>
      </c>
      <c r="Y4416">
        <v>70.081142649695096</v>
      </c>
      <c r="Z4416">
        <v>8.5415963730613989</v>
      </c>
      <c r="AA4416">
        <v>39.157627644501403</v>
      </c>
      <c r="AB4416">
        <v>64.96819891836769</v>
      </c>
      <c r="AC4416">
        <v>0</v>
      </c>
      <c r="AD4416">
        <v>0</v>
      </c>
      <c r="AE4416">
        <v>338.2616309368679</v>
      </c>
    </row>
    <row r="4417" spans="1:31" x14ac:dyDescent="0.3">
      <c r="A4417">
        <v>2719117</v>
      </c>
      <c r="B4417">
        <v>1</v>
      </c>
      <c r="C4417" t="s">
        <v>80</v>
      </c>
      <c r="D4417" t="s">
        <v>94</v>
      </c>
      <c r="E4417" t="s">
        <v>145</v>
      </c>
      <c r="F4417" t="s">
        <v>12478</v>
      </c>
      <c r="G4417" t="s">
        <v>158</v>
      </c>
      <c r="H4417" t="s">
        <v>135</v>
      </c>
      <c r="I4417" t="s">
        <v>136</v>
      </c>
      <c r="J4417" t="s">
        <v>3</v>
      </c>
      <c r="K4417" t="s">
        <v>138</v>
      </c>
      <c r="L4417" t="s">
        <v>12479</v>
      </c>
      <c r="M4417" t="s">
        <v>11954</v>
      </c>
      <c r="N4417">
        <v>3.1122222220000002</v>
      </c>
      <c r="O4417">
        <v>0</v>
      </c>
      <c r="P4417">
        <v>4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2.7289758026723501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2.7289758026723501</v>
      </c>
    </row>
    <row r="4418" spans="1:31" x14ac:dyDescent="0.3">
      <c r="A4418">
        <v>2718948</v>
      </c>
      <c r="B4418">
        <v>1</v>
      </c>
      <c r="C4418" t="s">
        <v>80</v>
      </c>
      <c r="D4418" t="s">
        <v>85</v>
      </c>
      <c r="E4418" t="s">
        <v>145</v>
      </c>
      <c r="F4418" t="s">
        <v>12480</v>
      </c>
      <c r="G4418" t="s">
        <v>147</v>
      </c>
      <c r="H4418" t="s">
        <v>135</v>
      </c>
      <c r="I4418" t="s">
        <v>136</v>
      </c>
      <c r="J4418" t="s">
        <v>137</v>
      </c>
      <c r="K4418" t="s">
        <v>138</v>
      </c>
      <c r="L4418" t="s">
        <v>12481</v>
      </c>
      <c r="M4418" t="s">
        <v>12482</v>
      </c>
      <c r="N4418">
        <v>1.1975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1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</row>
    <row r="4419" spans="1:31" x14ac:dyDescent="0.3">
      <c r="A4419">
        <v>2718576</v>
      </c>
      <c r="B4419">
        <v>1</v>
      </c>
      <c r="C4419" t="s">
        <v>80</v>
      </c>
      <c r="D4419" t="s">
        <v>83</v>
      </c>
      <c r="E4419" t="s">
        <v>156</v>
      </c>
      <c r="F4419" t="s">
        <v>12483</v>
      </c>
      <c r="G4419" t="s">
        <v>1613</v>
      </c>
      <c r="H4419" t="s">
        <v>153</v>
      </c>
      <c r="I4419" t="s">
        <v>136</v>
      </c>
      <c r="J4419" t="s">
        <v>137</v>
      </c>
      <c r="K4419" t="s">
        <v>138</v>
      </c>
      <c r="L4419" t="s">
        <v>12484</v>
      </c>
      <c r="M4419" t="s">
        <v>12485</v>
      </c>
      <c r="N4419">
        <v>0.23361111100000001</v>
      </c>
      <c r="O4419">
        <v>0</v>
      </c>
      <c r="P4419">
        <v>912</v>
      </c>
      <c r="Q4419">
        <v>0</v>
      </c>
      <c r="R4419">
        <v>0</v>
      </c>
      <c r="S4419">
        <v>0</v>
      </c>
      <c r="T4419">
        <v>200</v>
      </c>
      <c r="U4419">
        <v>0</v>
      </c>
      <c r="V4419">
        <v>0</v>
      </c>
      <c r="W4419">
        <v>0</v>
      </c>
      <c r="X4419">
        <v>45.977353005718875</v>
      </c>
      <c r="Y4419">
        <v>0</v>
      </c>
      <c r="Z4419">
        <v>0</v>
      </c>
      <c r="AA4419">
        <v>0</v>
      </c>
      <c r="AB4419">
        <v>38.950039201465003</v>
      </c>
      <c r="AC4419">
        <v>0</v>
      </c>
      <c r="AD4419">
        <v>0</v>
      </c>
      <c r="AE4419">
        <v>84.927392207183885</v>
      </c>
    </row>
    <row r="4420" spans="1:31" x14ac:dyDescent="0.3">
      <c r="A4420">
        <v>2718719</v>
      </c>
      <c r="B4420">
        <v>1</v>
      </c>
      <c r="C4420" t="s">
        <v>81</v>
      </c>
      <c r="D4420" t="s">
        <v>113</v>
      </c>
      <c r="E4420" t="s">
        <v>150</v>
      </c>
      <c r="F4420" t="s">
        <v>4536</v>
      </c>
      <c r="G4420" t="s">
        <v>152</v>
      </c>
      <c r="H4420" t="s">
        <v>153</v>
      </c>
      <c r="I4420" t="s">
        <v>136</v>
      </c>
      <c r="J4420" t="s">
        <v>137</v>
      </c>
      <c r="K4420" t="s">
        <v>138</v>
      </c>
      <c r="L4420" t="s">
        <v>12486</v>
      </c>
      <c r="M4420" t="s">
        <v>12487</v>
      </c>
      <c r="N4420">
        <v>1.528333333</v>
      </c>
      <c r="O4420">
        <v>3</v>
      </c>
      <c r="P4420">
        <v>692</v>
      </c>
      <c r="Q4420">
        <v>51</v>
      </c>
      <c r="R4420">
        <v>264</v>
      </c>
      <c r="S4420">
        <v>8</v>
      </c>
      <c r="T4420">
        <v>43</v>
      </c>
      <c r="U4420">
        <v>0</v>
      </c>
      <c r="V4420">
        <v>0</v>
      </c>
      <c r="W4420">
        <v>0.90429294192000009</v>
      </c>
      <c r="X4420">
        <v>176.65732272400615</v>
      </c>
      <c r="Y4420">
        <v>89.980216471025173</v>
      </c>
      <c r="Z4420">
        <v>68.166314930510453</v>
      </c>
      <c r="AA4420">
        <v>92.669000263872491</v>
      </c>
      <c r="AB4420">
        <v>25.335576191782877</v>
      </c>
      <c r="AC4420">
        <v>0</v>
      </c>
      <c r="AD4420">
        <v>0</v>
      </c>
      <c r="AE4420">
        <v>453.71272352311712</v>
      </c>
    </row>
    <row r="4421" spans="1:31" x14ac:dyDescent="0.3">
      <c r="A4421">
        <v>2718911</v>
      </c>
      <c r="B4421">
        <v>1</v>
      </c>
      <c r="C4421" t="s">
        <v>81</v>
      </c>
      <c r="D4421" t="s">
        <v>119</v>
      </c>
      <c r="E4421" t="s">
        <v>161</v>
      </c>
      <c r="F4421" t="s">
        <v>12488</v>
      </c>
      <c r="G4421" t="s">
        <v>163</v>
      </c>
      <c r="H4421" t="s">
        <v>135</v>
      </c>
      <c r="I4421" t="s">
        <v>136</v>
      </c>
      <c r="J4421" t="s">
        <v>137</v>
      </c>
      <c r="K4421" t="s">
        <v>138</v>
      </c>
      <c r="L4421" t="s">
        <v>12489</v>
      </c>
      <c r="M4421" t="s">
        <v>12490</v>
      </c>
      <c r="N4421">
        <v>1.338333333</v>
      </c>
      <c r="O4421">
        <v>0</v>
      </c>
      <c r="P4421">
        <v>26</v>
      </c>
      <c r="Q4421">
        <v>0</v>
      </c>
      <c r="R4421">
        <v>10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9.7551760979958164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9.7551760979958164</v>
      </c>
    </row>
    <row r="4422" spans="1:31" x14ac:dyDescent="0.3">
      <c r="A4422">
        <v>2719011</v>
      </c>
      <c r="B4422">
        <v>1</v>
      </c>
      <c r="C4422" t="s">
        <v>80</v>
      </c>
      <c r="D4422" t="s">
        <v>97</v>
      </c>
      <c r="E4422" t="s">
        <v>161</v>
      </c>
      <c r="F4422" t="s">
        <v>12491</v>
      </c>
      <c r="G4422" t="s">
        <v>170</v>
      </c>
      <c r="H4422" t="s">
        <v>135</v>
      </c>
      <c r="I4422" t="s">
        <v>136</v>
      </c>
      <c r="J4422" t="s">
        <v>137</v>
      </c>
      <c r="K4422" t="s">
        <v>138</v>
      </c>
      <c r="L4422" t="s">
        <v>12492</v>
      </c>
      <c r="M4422" t="s">
        <v>12493</v>
      </c>
      <c r="N4422">
        <v>0.92472222199999998</v>
      </c>
      <c r="O4422">
        <v>0</v>
      </c>
      <c r="P4422">
        <v>18</v>
      </c>
      <c r="Q4422">
        <v>0</v>
      </c>
      <c r="R4422">
        <v>10</v>
      </c>
      <c r="S4422">
        <v>0</v>
      </c>
      <c r="T4422">
        <v>7</v>
      </c>
      <c r="U4422">
        <v>0</v>
      </c>
      <c r="V4422">
        <v>0</v>
      </c>
      <c r="W4422">
        <v>0</v>
      </c>
      <c r="X4422">
        <v>5.6521659484980846</v>
      </c>
      <c r="Y4422">
        <v>0</v>
      </c>
      <c r="Z4422">
        <v>2.5382131267539587</v>
      </c>
      <c r="AA4422">
        <v>0</v>
      </c>
      <c r="AB4422">
        <v>8.9101407152776293</v>
      </c>
      <c r="AC4422">
        <v>0</v>
      </c>
      <c r="AD4422">
        <v>0</v>
      </c>
      <c r="AE4422">
        <v>17.100519790529674</v>
      </c>
    </row>
    <row r="4423" spans="1:31" x14ac:dyDescent="0.3">
      <c r="A4423">
        <v>2718613</v>
      </c>
      <c r="B4423">
        <v>1</v>
      </c>
      <c r="C4423" t="s">
        <v>80</v>
      </c>
      <c r="D4423" t="s">
        <v>96</v>
      </c>
      <c r="E4423" t="s">
        <v>161</v>
      </c>
      <c r="F4423" t="s">
        <v>12494</v>
      </c>
      <c r="G4423" t="s">
        <v>163</v>
      </c>
      <c r="H4423" t="s">
        <v>135</v>
      </c>
      <c r="I4423" t="s">
        <v>136</v>
      </c>
      <c r="J4423" t="s">
        <v>137</v>
      </c>
      <c r="K4423" t="s">
        <v>138</v>
      </c>
      <c r="L4423" t="s">
        <v>12495</v>
      </c>
      <c r="M4423" t="s">
        <v>12496</v>
      </c>
      <c r="N4423">
        <v>3.579722222</v>
      </c>
      <c r="O4423">
        <v>0</v>
      </c>
      <c r="P4423">
        <v>43</v>
      </c>
      <c r="Q4423">
        <v>0</v>
      </c>
      <c r="R4423">
        <v>0</v>
      </c>
      <c r="S4423">
        <v>0</v>
      </c>
      <c r="T4423">
        <v>2</v>
      </c>
      <c r="U4423">
        <v>0</v>
      </c>
      <c r="V4423">
        <v>0</v>
      </c>
      <c r="W4423">
        <v>0</v>
      </c>
      <c r="X4423">
        <v>24.572207416579225</v>
      </c>
      <c r="Y4423">
        <v>0</v>
      </c>
      <c r="Z4423">
        <v>0</v>
      </c>
      <c r="AA4423">
        <v>0</v>
      </c>
      <c r="AB4423">
        <v>0.12882031171937167</v>
      </c>
      <c r="AC4423">
        <v>0</v>
      </c>
      <c r="AD4423">
        <v>0</v>
      </c>
      <c r="AE4423">
        <v>24.701027728298598</v>
      </c>
    </row>
    <row r="4424" spans="1:31" x14ac:dyDescent="0.3">
      <c r="A4424">
        <v>2718762</v>
      </c>
      <c r="B4424">
        <v>1</v>
      </c>
      <c r="C4424" t="s">
        <v>80</v>
      </c>
      <c r="D4424" t="s">
        <v>94</v>
      </c>
      <c r="E4424" t="s">
        <v>132</v>
      </c>
      <c r="F4424" t="s">
        <v>12497</v>
      </c>
      <c r="G4424" t="s">
        <v>300</v>
      </c>
      <c r="H4424" t="s">
        <v>135</v>
      </c>
      <c r="I4424" t="s">
        <v>136</v>
      </c>
      <c r="J4424" t="s">
        <v>137</v>
      </c>
      <c r="K4424" t="s">
        <v>210</v>
      </c>
      <c r="L4424" t="s">
        <v>12498</v>
      </c>
      <c r="M4424" t="s">
        <v>12499</v>
      </c>
      <c r="N4424">
        <v>3.2402777770000002</v>
      </c>
      <c r="O4424">
        <v>0</v>
      </c>
      <c r="P4424">
        <v>31</v>
      </c>
      <c r="Q4424">
        <v>0</v>
      </c>
      <c r="R4424">
        <v>1</v>
      </c>
      <c r="S4424">
        <v>0</v>
      </c>
      <c r="T4424">
        <v>101</v>
      </c>
      <c r="U4424">
        <v>0</v>
      </c>
      <c r="V4424">
        <v>0</v>
      </c>
      <c r="W4424">
        <v>0</v>
      </c>
      <c r="X4424">
        <v>14.440433273335765</v>
      </c>
      <c r="Y4424">
        <v>0</v>
      </c>
      <c r="Z4424">
        <v>0</v>
      </c>
      <c r="AA4424">
        <v>0</v>
      </c>
      <c r="AB4424">
        <v>179.49224531546679</v>
      </c>
      <c r="AC4424">
        <v>0</v>
      </c>
      <c r="AD4424">
        <v>0</v>
      </c>
      <c r="AE4424">
        <v>193.93267858880256</v>
      </c>
    </row>
    <row r="4425" spans="1:31" x14ac:dyDescent="0.3">
      <c r="A4425">
        <v>2718771</v>
      </c>
      <c r="B4425">
        <v>1</v>
      </c>
      <c r="C4425" t="s">
        <v>80</v>
      </c>
      <c r="D4425" t="s">
        <v>85</v>
      </c>
      <c r="E4425" t="s">
        <v>145</v>
      </c>
      <c r="F4425" t="s">
        <v>12500</v>
      </c>
      <c r="G4425" t="s">
        <v>147</v>
      </c>
      <c r="H4425" t="s">
        <v>135</v>
      </c>
      <c r="I4425" t="s">
        <v>136</v>
      </c>
      <c r="J4425" t="s">
        <v>137</v>
      </c>
      <c r="K4425" t="s">
        <v>138</v>
      </c>
      <c r="L4425" t="s">
        <v>12501</v>
      </c>
      <c r="M4425" t="s">
        <v>12502</v>
      </c>
      <c r="N4425">
        <v>2.2294444439999999</v>
      </c>
      <c r="O4425">
        <v>0</v>
      </c>
      <c r="P4425">
        <v>18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14.995442405723093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14.995442405723093</v>
      </c>
    </row>
    <row r="4426" spans="1:31" x14ac:dyDescent="0.3">
      <c r="A4426">
        <v>2718794</v>
      </c>
      <c r="B4426">
        <v>1</v>
      </c>
      <c r="C4426" t="s">
        <v>81</v>
      </c>
      <c r="D4426" t="s">
        <v>126</v>
      </c>
      <c r="E4426" t="s">
        <v>213</v>
      </c>
      <c r="F4426" t="s">
        <v>7108</v>
      </c>
      <c r="G4426" t="s">
        <v>152</v>
      </c>
      <c r="H4426" t="s">
        <v>153</v>
      </c>
      <c r="I4426" t="s">
        <v>136</v>
      </c>
      <c r="J4426" t="s">
        <v>137</v>
      </c>
      <c r="K4426" t="s">
        <v>138</v>
      </c>
      <c r="L4426" t="s">
        <v>12503</v>
      </c>
      <c r="M4426" t="s">
        <v>12504</v>
      </c>
      <c r="N4426">
        <v>0.34416666600000001</v>
      </c>
      <c r="O4426">
        <v>3</v>
      </c>
      <c r="P4426">
        <v>654</v>
      </c>
      <c r="Q4426">
        <v>23</v>
      </c>
      <c r="R4426">
        <v>201</v>
      </c>
      <c r="S4426">
        <v>8</v>
      </c>
      <c r="T4426">
        <v>47</v>
      </c>
      <c r="U4426">
        <v>0</v>
      </c>
      <c r="V4426">
        <v>0</v>
      </c>
      <c r="W4426">
        <v>0.20366511327750003</v>
      </c>
      <c r="X4426">
        <v>19.234248113773226</v>
      </c>
      <c r="Y4426">
        <v>21.048326648861753</v>
      </c>
      <c r="Z4426">
        <v>9.9663142158652818</v>
      </c>
      <c r="AA4426">
        <v>15.404769920694001</v>
      </c>
      <c r="AB4426">
        <v>8.5554880694733448</v>
      </c>
      <c r="AC4426">
        <v>0</v>
      </c>
      <c r="AD4426">
        <v>0</v>
      </c>
      <c r="AE4426">
        <v>74.412812081945106</v>
      </c>
    </row>
    <row r="4427" spans="1:31" x14ac:dyDescent="0.3">
      <c r="A4427">
        <v>2718871</v>
      </c>
      <c r="B4427">
        <v>1</v>
      </c>
      <c r="C4427" t="s">
        <v>80</v>
      </c>
      <c r="D4427" t="s">
        <v>105</v>
      </c>
      <c r="E4427" t="s">
        <v>150</v>
      </c>
      <c r="F4427" t="s">
        <v>12505</v>
      </c>
      <c r="G4427" t="s">
        <v>209</v>
      </c>
      <c r="H4427" t="s">
        <v>153</v>
      </c>
      <c r="I4427" t="s">
        <v>136</v>
      </c>
      <c r="J4427" t="s">
        <v>137</v>
      </c>
      <c r="K4427" t="s">
        <v>210</v>
      </c>
      <c r="L4427" t="s">
        <v>12506</v>
      </c>
      <c r="M4427" t="s">
        <v>12507</v>
      </c>
      <c r="N4427">
        <v>2.474444444</v>
      </c>
      <c r="O4427">
        <v>12</v>
      </c>
      <c r="P4427">
        <v>1089</v>
      </c>
      <c r="Q4427">
        <v>18</v>
      </c>
      <c r="R4427">
        <v>591</v>
      </c>
      <c r="S4427">
        <v>33</v>
      </c>
      <c r="T4427">
        <v>173</v>
      </c>
      <c r="U4427">
        <v>0</v>
      </c>
      <c r="V4427">
        <v>1</v>
      </c>
      <c r="W4427">
        <v>12.321418846695993</v>
      </c>
      <c r="X4427">
        <v>467.34012959187913</v>
      </c>
      <c r="Y4427">
        <v>107.37140050893574</v>
      </c>
      <c r="Z4427">
        <v>364.7052580331279</v>
      </c>
      <c r="AA4427">
        <v>251.41176847823533</v>
      </c>
      <c r="AB4427">
        <v>323.30987113098786</v>
      </c>
      <c r="AC4427">
        <v>0</v>
      </c>
      <c r="AD4427">
        <v>14.528876021410667</v>
      </c>
      <c r="AE4427">
        <v>1540.9887226112726</v>
      </c>
    </row>
    <row r="4428" spans="1:31" x14ac:dyDescent="0.3">
      <c r="A4428">
        <v>2718725</v>
      </c>
      <c r="B4428">
        <v>1</v>
      </c>
      <c r="C4428" t="s">
        <v>80</v>
      </c>
      <c r="D4428" t="s">
        <v>104</v>
      </c>
      <c r="E4428" t="s">
        <v>132</v>
      </c>
      <c r="F4428" t="s">
        <v>12508</v>
      </c>
      <c r="G4428" t="s">
        <v>202</v>
      </c>
      <c r="H4428" t="s">
        <v>135</v>
      </c>
      <c r="I4428" t="s">
        <v>136</v>
      </c>
      <c r="J4428" t="s">
        <v>137</v>
      </c>
      <c r="K4428" t="s">
        <v>138</v>
      </c>
      <c r="L4428" t="s">
        <v>12509</v>
      </c>
      <c r="M4428" t="s">
        <v>12510</v>
      </c>
      <c r="N4428">
        <v>2.9624999999999999</v>
      </c>
      <c r="O4428">
        <v>0</v>
      </c>
      <c r="P4428">
        <v>1</v>
      </c>
      <c r="Q4428">
        <v>0</v>
      </c>
      <c r="R4428">
        <v>3</v>
      </c>
      <c r="S4428">
        <v>0</v>
      </c>
      <c r="T4428">
        <v>3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18.304963966759594</v>
      </c>
      <c r="AC4428">
        <v>0</v>
      </c>
      <c r="AD4428">
        <v>0</v>
      </c>
      <c r="AE4428">
        <v>18.304963966759594</v>
      </c>
    </row>
    <row r="4429" spans="1:31" x14ac:dyDescent="0.3">
      <c r="A4429">
        <v>2719266</v>
      </c>
      <c r="B4429">
        <v>1</v>
      </c>
      <c r="C4429" t="s">
        <v>80</v>
      </c>
      <c r="D4429" t="s">
        <v>96</v>
      </c>
      <c r="E4429" t="s">
        <v>145</v>
      </c>
      <c r="F4429" t="s">
        <v>12511</v>
      </c>
      <c r="G4429" t="s">
        <v>181</v>
      </c>
      <c r="H4429" t="s">
        <v>135</v>
      </c>
      <c r="I4429" t="s">
        <v>136</v>
      </c>
      <c r="J4429" t="s">
        <v>137</v>
      </c>
      <c r="K4429" t="s">
        <v>138</v>
      </c>
      <c r="L4429" t="s">
        <v>12512</v>
      </c>
      <c r="M4429" t="s">
        <v>12250</v>
      </c>
      <c r="N4429">
        <v>4.1738888879999996</v>
      </c>
      <c r="O4429">
        <v>0</v>
      </c>
      <c r="P4429">
        <v>1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0.14907040251084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0.14907040251084</v>
      </c>
    </row>
    <row r="4430" spans="1:31" x14ac:dyDescent="0.3">
      <c r="A4430">
        <v>2718648</v>
      </c>
      <c r="B4430">
        <v>1</v>
      </c>
      <c r="C4430" t="s">
        <v>81</v>
      </c>
      <c r="D4430" t="s">
        <v>122</v>
      </c>
      <c r="E4430" t="s">
        <v>173</v>
      </c>
      <c r="F4430" t="s">
        <v>12513</v>
      </c>
      <c r="G4430" t="s">
        <v>152</v>
      </c>
      <c r="H4430" t="s">
        <v>153</v>
      </c>
      <c r="I4430" t="s">
        <v>136</v>
      </c>
      <c r="J4430" t="s">
        <v>137</v>
      </c>
      <c r="K4430" t="s">
        <v>138</v>
      </c>
      <c r="L4430" t="s">
        <v>12514</v>
      </c>
      <c r="M4430" t="s">
        <v>12515</v>
      </c>
      <c r="N4430">
        <v>0.19666666599999999</v>
      </c>
      <c r="O4430">
        <v>17</v>
      </c>
      <c r="P4430">
        <v>17030</v>
      </c>
      <c r="Q4430">
        <v>61</v>
      </c>
      <c r="R4430">
        <v>110</v>
      </c>
      <c r="S4430">
        <v>18</v>
      </c>
      <c r="T4430">
        <v>1787</v>
      </c>
      <c r="U4430">
        <v>1</v>
      </c>
      <c r="V4430">
        <v>2</v>
      </c>
      <c r="W4430">
        <v>0.65859234909199993</v>
      </c>
      <c r="X4430">
        <v>690.40674791788149</v>
      </c>
      <c r="Y4430">
        <v>20.165975450424998</v>
      </c>
      <c r="Z4430">
        <v>4.3291936077706286</v>
      </c>
      <c r="AA4430">
        <v>169.58252015370499</v>
      </c>
      <c r="AB4430">
        <v>240.58238566208061</v>
      </c>
      <c r="AC4430">
        <v>69.548628306357742</v>
      </c>
      <c r="AD4430">
        <v>41.488704863024516</v>
      </c>
      <c r="AE4430">
        <v>1236.7627483103372</v>
      </c>
    </row>
    <row r="4431" spans="1:31" x14ac:dyDescent="0.3">
      <c r="A4431">
        <v>2718980</v>
      </c>
      <c r="B4431">
        <v>1</v>
      </c>
      <c r="C4431" t="s">
        <v>80</v>
      </c>
      <c r="D4431" t="s">
        <v>96</v>
      </c>
      <c r="E4431" t="s">
        <v>145</v>
      </c>
      <c r="F4431" t="s">
        <v>12516</v>
      </c>
      <c r="G4431" t="s">
        <v>181</v>
      </c>
      <c r="H4431" t="s">
        <v>135</v>
      </c>
      <c r="I4431" t="s">
        <v>136</v>
      </c>
      <c r="J4431" t="s">
        <v>137</v>
      </c>
      <c r="K4431" t="s">
        <v>138</v>
      </c>
      <c r="L4431" t="s">
        <v>12517</v>
      </c>
      <c r="M4431" t="s">
        <v>12518</v>
      </c>
      <c r="N4431">
        <v>5.0880555550000004</v>
      </c>
      <c r="O4431">
        <v>0</v>
      </c>
      <c r="P4431">
        <v>1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0.50000112633768001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0.50000112633768001</v>
      </c>
    </row>
    <row r="4432" spans="1:31" x14ac:dyDescent="0.3">
      <c r="A4432">
        <v>2719362</v>
      </c>
      <c r="B4432">
        <v>2</v>
      </c>
      <c r="C4432" t="s">
        <v>80</v>
      </c>
      <c r="D4432" t="s">
        <v>104</v>
      </c>
      <c r="E4432" t="s">
        <v>132</v>
      </c>
      <c r="F4432" t="s">
        <v>12519</v>
      </c>
      <c r="G4432" t="s">
        <v>163</v>
      </c>
      <c r="H4432" t="s">
        <v>135</v>
      </c>
      <c r="I4432" t="s">
        <v>136</v>
      </c>
      <c r="J4432" t="s">
        <v>137</v>
      </c>
      <c r="K4432" t="s">
        <v>138</v>
      </c>
      <c r="L4432" t="s">
        <v>12128</v>
      </c>
      <c r="M4432" t="s">
        <v>12520</v>
      </c>
      <c r="N4432">
        <v>0.14583333300000001</v>
      </c>
      <c r="O4432">
        <v>0</v>
      </c>
      <c r="P4432">
        <v>431</v>
      </c>
      <c r="Q4432">
        <v>0</v>
      </c>
      <c r="R4432">
        <v>4</v>
      </c>
      <c r="S4432">
        <v>0</v>
      </c>
      <c r="T4432">
        <v>28</v>
      </c>
      <c r="U4432">
        <v>0</v>
      </c>
      <c r="V4432">
        <v>0</v>
      </c>
      <c r="W4432">
        <v>0</v>
      </c>
      <c r="X4432">
        <v>13.528682813168686</v>
      </c>
      <c r="Y4432">
        <v>0</v>
      </c>
      <c r="Z4432">
        <v>6.2771912437500008E-2</v>
      </c>
      <c r="AA4432">
        <v>0</v>
      </c>
      <c r="AB4432">
        <v>1.41748122053475</v>
      </c>
      <c r="AC4432">
        <v>0</v>
      </c>
      <c r="AD4432">
        <v>0</v>
      </c>
      <c r="AE4432">
        <v>15.008935946140936</v>
      </c>
    </row>
    <row r="4433" spans="1:31" x14ac:dyDescent="0.3">
      <c r="A4433">
        <v>2718731</v>
      </c>
      <c r="B4433">
        <v>1</v>
      </c>
      <c r="C4433" t="s">
        <v>80</v>
      </c>
      <c r="D4433" t="s">
        <v>100</v>
      </c>
      <c r="E4433" t="s">
        <v>145</v>
      </c>
      <c r="F4433" t="s">
        <v>12521</v>
      </c>
      <c r="G4433" t="s">
        <v>230</v>
      </c>
      <c r="H4433" t="s">
        <v>135</v>
      </c>
      <c r="I4433" t="s">
        <v>136</v>
      </c>
      <c r="J4433" t="s">
        <v>137</v>
      </c>
      <c r="K4433" t="s">
        <v>138</v>
      </c>
      <c r="L4433" t="s">
        <v>12522</v>
      </c>
      <c r="M4433" t="s">
        <v>12523</v>
      </c>
      <c r="N4433">
        <v>6.4850000000000003</v>
      </c>
      <c r="O4433">
        <v>0</v>
      </c>
      <c r="P4433">
        <v>1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1.37818230234525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1.37818230234525</v>
      </c>
    </row>
    <row r="4434" spans="1:31" x14ac:dyDescent="0.3">
      <c r="A4434">
        <v>2718834</v>
      </c>
      <c r="B4434">
        <v>1</v>
      </c>
      <c r="C4434" t="s">
        <v>80</v>
      </c>
      <c r="D4434" t="s">
        <v>86</v>
      </c>
      <c r="E4434" t="s">
        <v>145</v>
      </c>
      <c r="F4434" t="s">
        <v>12524</v>
      </c>
      <c r="G4434" t="s">
        <v>230</v>
      </c>
      <c r="H4434" t="s">
        <v>135</v>
      </c>
      <c r="I4434" t="s">
        <v>136</v>
      </c>
      <c r="J4434" t="s">
        <v>137</v>
      </c>
      <c r="K4434" t="s">
        <v>138</v>
      </c>
      <c r="L4434" t="s">
        <v>12525</v>
      </c>
      <c r="M4434" t="s">
        <v>12526</v>
      </c>
      <c r="N4434">
        <v>1.4650000000000001</v>
      </c>
      <c r="O4434">
        <v>0</v>
      </c>
      <c r="P4434">
        <v>1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0.27832610367087168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0.27832610367087168</v>
      </c>
    </row>
    <row r="4435" spans="1:31" x14ac:dyDescent="0.3">
      <c r="A4435">
        <v>2719163</v>
      </c>
      <c r="B4435">
        <v>1</v>
      </c>
      <c r="C4435" t="s">
        <v>80</v>
      </c>
      <c r="D4435" t="s">
        <v>89</v>
      </c>
      <c r="E4435" t="s">
        <v>145</v>
      </c>
      <c r="F4435" t="s">
        <v>12527</v>
      </c>
      <c r="G4435" t="s">
        <v>230</v>
      </c>
      <c r="H4435" t="s">
        <v>135</v>
      </c>
      <c r="I4435" t="s">
        <v>136</v>
      </c>
      <c r="J4435" t="s">
        <v>137</v>
      </c>
      <c r="K4435" t="s">
        <v>138</v>
      </c>
      <c r="L4435" t="s">
        <v>12528</v>
      </c>
      <c r="M4435" t="s">
        <v>12529</v>
      </c>
      <c r="N4435">
        <v>2.082222222</v>
      </c>
      <c r="O4435">
        <v>0</v>
      </c>
      <c r="P4435">
        <v>1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0.10281753224946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0.10281753224946</v>
      </c>
    </row>
    <row r="4436" spans="1:31" x14ac:dyDescent="0.3">
      <c r="A4436">
        <v>2718808</v>
      </c>
      <c r="B4436">
        <v>1</v>
      </c>
      <c r="C4436" t="s">
        <v>80</v>
      </c>
      <c r="D4436" t="s">
        <v>93</v>
      </c>
      <c r="E4436" t="s">
        <v>132</v>
      </c>
      <c r="F4436" t="s">
        <v>12530</v>
      </c>
      <c r="G4436" t="s">
        <v>170</v>
      </c>
      <c r="H4436" t="s">
        <v>135</v>
      </c>
      <c r="I4436" t="s">
        <v>136</v>
      </c>
      <c r="J4436" t="s">
        <v>137</v>
      </c>
      <c r="K4436" t="s">
        <v>138</v>
      </c>
      <c r="L4436" t="s">
        <v>12531</v>
      </c>
      <c r="M4436" t="s">
        <v>12532</v>
      </c>
      <c r="N4436">
        <v>0.59277777700000001</v>
      </c>
      <c r="O4436">
        <v>0</v>
      </c>
      <c r="P4436">
        <v>14</v>
      </c>
      <c r="Q4436">
        <v>0</v>
      </c>
      <c r="R4436">
        <v>1</v>
      </c>
      <c r="S4436">
        <v>0</v>
      </c>
      <c r="T4436">
        <v>2</v>
      </c>
      <c r="U4436">
        <v>0</v>
      </c>
      <c r="V4436">
        <v>0</v>
      </c>
      <c r="W4436">
        <v>0</v>
      </c>
      <c r="X4436">
        <v>1.5231303185371166</v>
      </c>
      <c r="Y4436">
        <v>0</v>
      </c>
      <c r="Z4436">
        <v>0</v>
      </c>
      <c r="AA4436">
        <v>0</v>
      </c>
      <c r="AB4436">
        <v>7.1068142413996007</v>
      </c>
      <c r="AC4436">
        <v>0</v>
      </c>
      <c r="AD4436">
        <v>0</v>
      </c>
      <c r="AE4436">
        <v>8.6299445599367175</v>
      </c>
    </row>
    <row r="4437" spans="1:31" x14ac:dyDescent="0.3">
      <c r="A4437">
        <v>2719020</v>
      </c>
      <c r="B4437">
        <v>1</v>
      </c>
      <c r="C4437" t="s">
        <v>81</v>
      </c>
      <c r="D4437" t="s">
        <v>124</v>
      </c>
      <c r="E4437" t="s">
        <v>150</v>
      </c>
      <c r="F4437" t="s">
        <v>5558</v>
      </c>
      <c r="G4437" t="s">
        <v>152</v>
      </c>
      <c r="H4437" t="s">
        <v>153</v>
      </c>
      <c r="I4437" t="s">
        <v>136</v>
      </c>
      <c r="J4437" t="s">
        <v>137</v>
      </c>
      <c r="K4437" t="s">
        <v>138</v>
      </c>
      <c r="L4437" t="s">
        <v>12345</v>
      </c>
      <c r="M4437" t="s">
        <v>12533</v>
      </c>
      <c r="N4437">
        <v>0.81777777699999998</v>
      </c>
      <c r="O4437">
        <v>2</v>
      </c>
      <c r="P4437">
        <v>184</v>
      </c>
      <c r="Q4437">
        <v>39</v>
      </c>
      <c r="R4437">
        <v>131</v>
      </c>
      <c r="S4437">
        <v>14</v>
      </c>
      <c r="T4437">
        <v>21</v>
      </c>
      <c r="U4437">
        <v>1</v>
      </c>
      <c r="V4437">
        <v>0</v>
      </c>
      <c r="W4437">
        <v>0</v>
      </c>
      <c r="X4437">
        <v>16.448201672117847</v>
      </c>
      <c r="Y4437">
        <v>2.2127416523333343</v>
      </c>
      <c r="Z4437">
        <v>29.128120542210063</v>
      </c>
      <c r="AA4437">
        <v>36.428416624098638</v>
      </c>
      <c r="AB4437">
        <v>3.5474899290100805</v>
      </c>
      <c r="AC4437">
        <v>26.803924308151249</v>
      </c>
      <c r="AD4437">
        <v>0</v>
      </c>
      <c r="AE4437">
        <v>114.56889472792122</v>
      </c>
    </row>
    <row r="4438" spans="1:31" x14ac:dyDescent="0.3">
      <c r="A4438">
        <v>2718814</v>
      </c>
      <c r="B4438">
        <v>1</v>
      </c>
      <c r="C4438" t="s">
        <v>81</v>
      </c>
      <c r="D4438" t="s">
        <v>117</v>
      </c>
      <c r="E4438" t="s">
        <v>200</v>
      </c>
      <c r="F4438" t="s">
        <v>12534</v>
      </c>
      <c r="G4438" t="s">
        <v>170</v>
      </c>
      <c r="H4438" t="s">
        <v>135</v>
      </c>
      <c r="I4438" t="s">
        <v>136</v>
      </c>
      <c r="J4438" t="s">
        <v>137</v>
      </c>
      <c r="K4438" t="s">
        <v>138</v>
      </c>
      <c r="L4438" t="s">
        <v>12535</v>
      </c>
      <c r="M4438" t="s">
        <v>12536</v>
      </c>
      <c r="N4438">
        <v>1.0449999999999999</v>
      </c>
      <c r="O4438">
        <v>0</v>
      </c>
      <c r="P4438">
        <v>15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3.4654468789050004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3.4654468789050004</v>
      </c>
    </row>
    <row r="4439" spans="1:31" x14ac:dyDescent="0.3">
      <c r="A4439">
        <v>2718622</v>
      </c>
      <c r="B4439">
        <v>1</v>
      </c>
      <c r="C4439" t="s">
        <v>80</v>
      </c>
      <c r="D4439" t="s">
        <v>83</v>
      </c>
      <c r="E4439" t="s">
        <v>145</v>
      </c>
      <c r="F4439" t="s">
        <v>12537</v>
      </c>
      <c r="G4439" t="s">
        <v>147</v>
      </c>
      <c r="H4439" t="s">
        <v>135</v>
      </c>
      <c r="I4439" t="s">
        <v>136</v>
      </c>
      <c r="J4439" t="s">
        <v>137</v>
      </c>
      <c r="K4439" t="s">
        <v>138</v>
      </c>
      <c r="L4439" t="s">
        <v>12538</v>
      </c>
      <c r="M4439" t="s">
        <v>12539</v>
      </c>
      <c r="N4439">
        <v>1.0872222220000001</v>
      </c>
      <c r="O4439">
        <v>0</v>
      </c>
      <c r="P4439">
        <v>5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0.90137258608483495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0.90137258608483495</v>
      </c>
    </row>
    <row r="4440" spans="1:31" x14ac:dyDescent="0.3">
      <c r="A4440">
        <v>2719100</v>
      </c>
      <c r="B4440">
        <v>1</v>
      </c>
      <c r="C4440" t="s">
        <v>81</v>
      </c>
      <c r="D4440" t="s">
        <v>123</v>
      </c>
      <c r="E4440" t="s">
        <v>132</v>
      </c>
      <c r="F4440" t="s">
        <v>12540</v>
      </c>
      <c r="G4440" t="s">
        <v>409</v>
      </c>
      <c r="H4440" t="s">
        <v>135</v>
      </c>
      <c r="I4440" t="s">
        <v>136</v>
      </c>
      <c r="J4440" t="s">
        <v>137</v>
      </c>
      <c r="K4440" t="s">
        <v>138</v>
      </c>
      <c r="L4440" t="s">
        <v>12541</v>
      </c>
      <c r="M4440" t="s">
        <v>12542</v>
      </c>
      <c r="N4440">
        <v>2.1455555550000001</v>
      </c>
      <c r="O4440">
        <v>0</v>
      </c>
      <c r="P4440">
        <v>696</v>
      </c>
      <c r="Q4440">
        <v>0</v>
      </c>
      <c r="R4440">
        <v>0</v>
      </c>
      <c r="S4440">
        <v>0</v>
      </c>
      <c r="T4440">
        <v>49</v>
      </c>
      <c r="U4440">
        <v>0</v>
      </c>
      <c r="V4440">
        <v>0</v>
      </c>
      <c r="W4440">
        <v>0</v>
      </c>
      <c r="X4440">
        <v>262.14392354635481</v>
      </c>
      <c r="Y4440">
        <v>0</v>
      </c>
      <c r="Z4440">
        <v>0</v>
      </c>
      <c r="AA4440">
        <v>0</v>
      </c>
      <c r="AB4440">
        <v>97.26347712460479</v>
      </c>
      <c r="AC4440">
        <v>0</v>
      </c>
      <c r="AD4440">
        <v>0</v>
      </c>
      <c r="AE4440">
        <v>359.40740067095959</v>
      </c>
    </row>
    <row r="4441" spans="1:31" x14ac:dyDescent="0.3">
      <c r="A4441">
        <v>2719349</v>
      </c>
      <c r="B4441">
        <v>1</v>
      </c>
      <c r="C4441" t="s">
        <v>81</v>
      </c>
      <c r="D4441" t="s">
        <v>118</v>
      </c>
      <c r="E4441" t="s">
        <v>161</v>
      </c>
      <c r="F4441" t="s">
        <v>12543</v>
      </c>
      <c r="G4441" t="s">
        <v>170</v>
      </c>
      <c r="H4441" t="s">
        <v>135</v>
      </c>
      <c r="I4441" t="s">
        <v>136</v>
      </c>
      <c r="J4441" t="s">
        <v>137</v>
      </c>
      <c r="K4441" t="s">
        <v>138</v>
      </c>
      <c r="L4441" t="s">
        <v>12544</v>
      </c>
      <c r="M4441" t="s">
        <v>12545</v>
      </c>
      <c r="N4441">
        <v>0.58472222200000001</v>
      </c>
      <c r="O4441">
        <v>0</v>
      </c>
      <c r="P4441">
        <v>73</v>
      </c>
      <c r="Q4441">
        <v>0</v>
      </c>
      <c r="R4441">
        <v>0</v>
      </c>
      <c r="S4441">
        <v>0</v>
      </c>
      <c r="T4441">
        <v>2</v>
      </c>
      <c r="U4441">
        <v>0</v>
      </c>
      <c r="V4441">
        <v>0</v>
      </c>
      <c r="W4441">
        <v>0</v>
      </c>
      <c r="X4441">
        <v>10.95077492897037</v>
      </c>
      <c r="Y4441">
        <v>0</v>
      </c>
      <c r="Z4441">
        <v>0</v>
      </c>
      <c r="AA4441">
        <v>0</v>
      </c>
      <c r="AB4441">
        <v>0.64860436746249994</v>
      </c>
      <c r="AC4441">
        <v>0</v>
      </c>
      <c r="AD4441">
        <v>0</v>
      </c>
      <c r="AE4441">
        <v>11.59937929643287</v>
      </c>
    </row>
    <row r="4442" spans="1:31" x14ac:dyDescent="0.3">
      <c r="A4442">
        <v>2719355</v>
      </c>
      <c r="B4442">
        <v>1</v>
      </c>
      <c r="C4442" t="s">
        <v>80</v>
      </c>
      <c r="D4442" t="s">
        <v>105</v>
      </c>
      <c r="E4442" t="s">
        <v>145</v>
      </c>
      <c r="F4442" t="s">
        <v>12546</v>
      </c>
      <c r="G4442" t="s">
        <v>181</v>
      </c>
      <c r="H4442" t="s">
        <v>135</v>
      </c>
      <c r="I4442" t="s">
        <v>136</v>
      </c>
      <c r="J4442" t="s">
        <v>137</v>
      </c>
      <c r="K4442" t="s">
        <v>138</v>
      </c>
      <c r="L4442" t="s">
        <v>12547</v>
      </c>
      <c r="M4442" t="s">
        <v>12548</v>
      </c>
      <c r="N4442">
        <v>2.4105555550000002</v>
      </c>
      <c r="O4442">
        <v>0</v>
      </c>
      <c r="P4442">
        <v>29</v>
      </c>
      <c r="Q4442">
        <v>0</v>
      </c>
      <c r="R4442">
        <v>0</v>
      </c>
      <c r="S4442">
        <v>0</v>
      </c>
      <c r="T4442">
        <v>3</v>
      </c>
      <c r="U4442">
        <v>0</v>
      </c>
      <c r="V4442">
        <v>0</v>
      </c>
      <c r="W4442">
        <v>0</v>
      </c>
      <c r="X4442">
        <v>17.061213026798125</v>
      </c>
      <c r="Y4442">
        <v>0</v>
      </c>
      <c r="Z4442">
        <v>0</v>
      </c>
      <c r="AA4442">
        <v>0</v>
      </c>
      <c r="AB4442">
        <v>2.4479758196847499</v>
      </c>
      <c r="AC4442">
        <v>0</v>
      </c>
      <c r="AD4442">
        <v>0</v>
      </c>
      <c r="AE4442">
        <v>19.509188846482875</v>
      </c>
    </row>
    <row r="4443" spans="1:31" x14ac:dyDescent="0.3">
      <c r="A4443">
        <v>2718857</v>
      </c>
      <c r="B4443">
        <v>1</v>
      </c>
      <c r="C4443" t="s">
        <v>81</v>
      </c>
      <c r="D4443" t="s">
        <v>115</v>
      </c>
      <c r="E4443" t="s">
        <v>213</v>
      </c>
      <c r="F4443" t="s">
        <v>8371</v>
      </c>
      <c r="G4443" t="s">
        <v>152</v>
      </c>
      <c r="H4443" t="s">
        <v>153</v>
      </c>
      <c r="I4443" t="s">
        <v>136</v>
      </c>
      <c r="J4443" t="s">
        <v>137</v>
      </c>
      <c r="K4443" t="s">
        <v>138</v>
      </c>
      <c r="L4443" t="s">
        <v>12549</v>
      </c>
      <c r="M4443" t="s">
        <v>12550</v>
      </c>
      <c r="N4443">
        <v>0.65416666599999995</v>
      </c>
      <c r="O4443">
        <v>0</v>
      </c>
      <c r="P4443">
        <v>336</v>
      </c>
      <c r="Q4443">
        <v>10</v>
      </c>
      <c r="R4443">
        <v>163</v>
      </c>
      <c r="S4443">
        <v>0</v>
      </c>
      <c r="T4443">
        <v>13</v>
      </c>
      <c r="U4443">
        <v>1</v>
      </c>
      <c r="V4443">
        <v>0</v>
      </c>
      <c r="W4443">
        <v>0</v>
      </c>
      <c r="X4443">
        <v>10.142573050031455</v>
      </c>
      <c r="Y4443">
        <v>6.7753156229854259</v>
      </c>
      <c r="Z4443">
        <v>15.206532523285679</v>
      </c>
      <c r="AA4443">
        <v>0</v>
      </c>
      <c r="AB4443">
        <v>6.06728257823025</v>
      </c>
      <c r="AC4443">
        <v>23.391174713810063</v>
      </c>
      <c r="AD4443">
        <v>0</v>
      </c>
      <c r="AE4443">
        <v>61.582878488342871</v>
      </c>
    </row>
    <row r="4444" spans="1:31" x14ac:dyDescent="0.3">
      <c r="A4444">
        <v>2718957</v>
      </c>
      <c r="B4444">
        <v>1</v>
      </c>
      <c r="C4444" t="s">
        <v>80</v>
      </c>
      <c r="D4444" t="s">
        <v>97</v>
      </c>
      <c r="E4444" t="s">
        <v>132</v>
      </c>
      <c r="F4444" t="s">
        <v>12551</v>
      </c>
      <c r="G4444" t="s">
        <v>170</v>
      </c>
      <c r="H4444" t="s">
        <v>135</v>
      </c>
      <c r="I4444" t="s">
        <v>136</v>
      </c>
      <c r="J4444" t="s">
        <v>137</v>
      </c>
      <c r="K4444" t="s">
        <v>138</v>
      </c>
      <c r="L4444" t="s">
        <v>12552</v>
      </c>
      <c r="M4444" t="s">
        <v>12510</v>
      </c>
      <c r="N4444">
        <v>0.397777777</v>
      </c>
      <c r="O4444">
        <v>0</v>
      </c>
      <c r="P4444">
        <v>160</v>
      </c>
      <c r="Q4444">
        <v>0</v>
      </c>
      <c r="R4444">
        <v>20</v>
      </c>
      <c r="S4444">
        <v>0</v>
      </c>
      <c r="T4444">
        <v>38</v>
      </c>
      <c r="U4444">
        <v>0</v>
      </c>
      <c r="V4444">
        <v>0</v>
      </c>
      <c r="W4444">
        <v>0</v>
      </c>
      <c r="X4444">
        <v>18.699119669698554</v>
      </c>
      <c r="Y4444">
        <v>0</v>
      </c>
      <c r="Z4444">
        <v>1.6331991129770669</v>
      </c>
      <c r="AA4444">
        <v>0</v>
      </c>
      <c r="AB4444">
        <v>10.958784315258338</v>
      </c>
      <c r="AC4444">
        <v>0</v>
      </c>
      <c r="AD4444">
        <v>0</v>
      </c>
      <c r="AE4444">
        <v>31.291103097933959</v>
      </c>
    </row>
    <row r="4445" spans="1:31" x14ac:dyDescent="0.3">
      <c r="A4445">
        <v>2718937</v>
      </c>
      <c r="B4445">
        <v>1</v>
      </c>
      <c r="C4445" t="s">
        <v>81</v>
      </c>
      <c r="D4445" t="s">
        <v>116</v>
      </c>
      <c r="E4445" t="s">
        <v>213</v>
      </c>
      <c r="F4445" t="s">
        <v>214</v>
      </c>
      <c r="G4445" t="s">
        <v>152</v>
      </c>
      <c r="H4445" t="s">
        <v>153</v>
      </c>
      <c r="I4445" t="s">
        <v>136</v>
      </c>
      <c r="J4445" t="s">
        <v>137</v>
      </c>
      <c r="K4445" t="s">
        <v>138</v>
      </c>
      <c r="L4445" t="s">
        <v>12553</v>
      </c>
      <c r="M4445" t="s">
        <v>12554</v>
      </c>
      <c r="N4445">
        <v>0.329444444</v>
      </c>
      <c r="O4445">
        <v>4</v>
      </c>
      <c r="P4445">
        <v>916</v>
      </c>
      <c r="Q4445">
        <v>8</v>
      </c>
      <c r="R4445">
        <v>117</v>
      </c>
      <c r="S4445">
        <v>3</v>
      </c>
      <c r="T4445">
        <v>53</v>
      </c>
      <c r="U4445">
        <v>1</v>
      </c>
      <c r="V4445">
        <v>0</v>
      </c>
      <c r="W4445">
        <v>0.2327144887</v>
      </c>
      <c r="X4445">
        <v>27.370393953623257</v>
      </c>
      <c r="Y4445">
        <v>0.81383652794565009</v>
      </c>
      <c r="Z4445">
        <v>6.7542887331072023</v>
      </c>
      <c r="AA4445">
        <v>2.2097576449034197</v>
      </c>
      <c r="AB4445">
        <v>8.5863165805406485</v>
      </c>
      <c r="AC4445">
        <v>5.8702025139170004</v>
      </c>
      <c r="AD4445">
        <v>0</v>
      </c>
      <c r="AE4445">
        <v>51.837510442737177</v>
      </c>
    </row>
    <row r="4446" spans="1:31" x14ac:dyDescent="0.3">
      <c r="A4446">
        <v>2718605</v>
      </c>
      <c r="B4446">
        <v>1</v>
      </c>
      <c r="C4446" t="s">
        <v>80</v>
      </c>
      <c r="D4446" t="s">
        <v>96</v>
      </c>
      <c r="E4446" t="s">
        <v>150</v>
      </c>
      <c r="F4446" t="s">
        <v>12555</v>
      </c>
      <c r="G4446" t="s">
        <v>152</v>
      </c>
      <c r="H4446" t="s">
        <v>153</v>
      </c>
      <c r="I4446" t="s">
        <v>136</v>
      </c>
      <c r="J4446" t="s">
        <v>137</v>
      </c>
      <c r="K4446" t="s">
        <v>138</v>
      </c>
      <c r="L4446" t="s">
        <v>12556</v>
      </c>
      <c r="M4446" t="s">
        <v>12557</v>
      </c>
      <c r="N4446">
        <v>0.27722222200000002</v>
      </c>
      <c r="O4446">
        <v>0</v>
      </c>
      <c r="P4446">
        <v>1963</v>
      </c>
      <c r="Q4446">
        <v>0</v>
      </c>
      <c r="R4446">
        <v>2</v>
      </c>
      <c r="S4446">
        <v>1</v>
      </c>
      <c r="T4446">
        <v>652</v>
      </c>
      <c r="U4446">
        <v>1</v>
      </c>
      <c r="V4446">
        <v>0</v>
      </c>
      <c r="W4446">
        <v>0</v>
      </c>
      <c r="X4446">
        <v>99.663460802422023</v>
      </c>
      <c r="Y4446">
        <v>0</v>
      </c>
      <c r="Z4446">
        <v>1.1663376988946667E-2</v>
      </c>
      <c r="AA4446">
        <v>22.408889876604199</v>
      </c>
      <c r="AB4446">
        <v>135.94055774159071</v>
      </c>
      <c r="AC4446">
        <v>15.354328243281001</v>
      </c>
      <c r="AD4446">
        <v>0</v>
      </c>
      <c r="AE4446">
        <v>273.37890004088683</v>
      </c>
    </row>
    <row r="4447" spans="1:31" x14ac:dyDescent="0.3">
      <c r="A4447">
        <v>2719235</v>
      </c>
      <c r="B4447">
        <v>2</v>
      </c>
      <c r="C4447" t="s">
        <v>80</v>
      </c>
      <c r="D4447" t="s">
        <v>82</v>
      </c>
      <c r="E4447" t="s">
        <v>132</v>
      </c>
      <c r="F4447" t="s">
        <v>12558</v>
      </c>
      <c r="G4447" t="s">
        <v>543</v>
      </c>
      <c r="H4447" t="s">
        <v>135</v>
      </c>
      <c r="I4447" t="s">
        <v>136</v>
      </c>
      <c r="J4447" t="s">
        <v>137</v>
      </c>
      <c r="K4447" t="s">
        <v>138</v>
      </c>
      <c r="L4447" t="s">
        <v>12559</v>
      </c>
      <c r="M4447" t="s">
        <v>12560</v>
      </c>
      <c r="N4447">
        <v>0.188888888</v>
      </c>
      <c r="O4447">
        <v>0</v>
      </c>
      <c r="P4447">
        <v>277</v>
      </c>
      <c r="Q4447">
        <v>0</v>
      </c>
      <c r="R4447">
        <v>0</v>
      </c>
      <c r="S4447">
        <v>0</v>
      </c>
      <c r="T4447">
        <v>45</v>
      </c>
      <c r="U4447">
        <v>0</v>
      </c>
      <c r="V4447">
        <v>0</v>
      </c>
      <c r="W4447">
        <v>0</v>
      </c>
      <c r="X4447">
        <v>17.56500800658214</v>
      </c>
      <c r="Y4447">
        <v>0</v>
      </c>
      <c r="Z4447">
        <v>0</v>
      </c>
      <c r="AA4447">
        <v>0</v>
      </c>
      <c r="AB4447">
        <v>15.773917413483602</v>
      </c>
      <c r="AC4447">
        <v>0</v>
      </c>
      <c r="AD4447">
        <v>0</v>
      </c>
      <c r="AE4447">
        <v>33.338925420065742</v>
      </c>
    </row>
    <row r="4448" spans="1:31" x14ac:dyDescent="0.3">
      <c r="A4448">
        <v>2719392</v>
      </c>
      <c r="B4448">
        <v>1</v>
      </c>
      <c r="C4448" t="s">
        <v>80</v>
      </c>
      <c r="D4448" t="s">
        <v>83</v>
      </c>
      <c r="E4448" t="s">
        <v>213</v>
      </c>
      <c r="F4448" t="s">
        <v>7773</v>
      </c>
      <c r="G4448" t="s">
        <v>152</v>
      </c>
      <c r="H4448" t="s">
        <v>153</v>
      </c>
      <c r="I4448" t="s">
        <v>136</v>
      </c>
      <c r="J4448" t="s">
        <v>137</v>
      </c>
      <c r="K4448" t="s">
        <v>138</v>
      </c>
      <c r="L4448" t="s">
        <v>12561</v>
      </c>
      <c r="M4448" t="s">
        <v>12562</v>
      </c>
      <c r="N4448">
        <v>0.586388888</v>
      </c>
      <c r="O4448">
        <v>12</v>
      </c>
      <c r="P4448">
        <v>810</v>
      </c>
      <c r="Q4448">
        <v>14</v>
      </c>
      <c r="R4448">
        <v>53</v>
      </c>
      <c r="S4448">
        <v>33</v>
      </c>
      <c r="T4448">
        <v>69</v>
      </c>
      <c r="U4448">
        <v>1</v>
      </c>
      <c r="V4448">
        <v>0</v>
      </c>
      <c r="W4448">
        <v>7.4634325357074074</v>
      </c>
      <c r="X4448">
        <v>118.35098963606775</v>
      </c>
      <c r="Y4448">
        <v>5.017872790967651</v>
      </c>
      <c r="Z4448">
        <v>6.2534638714606929</v>
      </c>
      <c r="AA4448">
        <v>64.946041296778006</v>
      </c>
      <c r="AB4448">
        <v>16.778930113856667</v>
      </c>
      <c r="AC4448">
        <v>7.7231345254684118</v>
      </c>
      <c r="AD4448">
        <v>0</v>
      </c>
      <c r="AE4448">
        <v>226.53386477030662</v>
      </c>
    </row>
    <row r="4449" spans="1:31" x14ac:dyDescent="0.3">
      <c r="A4449">
        <v>2718628</v>
      </c>
      <c r="B4449">
        <v>1</v>
      </c>
      <c r="C4449" t="s">
        <v>80</v>
      </c>
      <c r="D4449" t="s">
        <v>83</v>
      </c>
      <c r="E4449" t="s">
        <v>145</v>
      </c>
      <c r="F4449" t="s">
        <v>12563</v>
      </c>
      <c r="G4449" t="s">
        <v>147</v>
      </c>
      <c r="H4449" t="s">
        <v>135</v>
      </c>
      <c r="I4449" t="s">
        <v>136</v>
      </c>
      <c r="J4449" t="s">
        <v>137</v>
      </c>
      <c r="K4449" t="s">
        <v>138</v>
      </c>
      <c r="L4449" t="s">
        <v>12564</v>
      </c>
      <c r="M4449" t="s">
        <v>12565</v>
      </c>
      <c r="N4449">
        <v>1.1813888880000001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1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32.576289072956669</v>
      </c>
      <c r="AE4449">
        <v>32.576289072956669</v>
      </c>
    </row>
    <row r="4450" spans="1:31" x14ac:dyDescent="0.3">
      <c r="A4450">
        <v>2719123</v>
      </c>
      <c r="B4450">
        <v>1</v>
      </c>
      <c r="C4450" t="s">
        <v>81</v>
      </c>
      <c r="D4450" t="s">
        <v>123</v>
      </c>
      <c r="E4450" t="s">
        <v>150</v>
      </c>
      <c r="F4450" t="s">
        <v>12566</v>
      </c>
      <c r="G4450" t="s">
        <v>152</v>
      </c>
      <c r="H4450" t="s">
        <v>153</v>
      </c>
      <c r="I4450" t="s">
        <v>136</v>
      </c>
      <c r="J4450" t="s">
        <v>137</v>
      </c>
      <c r="K4450" t="s">
        <v>138</v>
      </c>
      <c r="L4450" t="s">
        <v>12567</v>
      </c>
      <c r="M4450" t="s">
        <v>12568</v>
      </c>
      <c r="N4450">
        <v>3.7944444439999998</v>
      </c>
      <c r="O4450">
        <v>0</v>
      </c>
      <c r="P4450">
        <v>0</v>
      </c>
      <c r="Q4450">
        <v>3</v>
      </c>
      <c r="R4450">
        <v>1</v>
      </c>
      <c r="S4450">
        <v>8</v>
      </c>
      <c r="T4450">
        <v>0</v>
      </c>
      <c r="U4450">
        <v>2</v>
      </c>
      <c r="V4450">
        <v>0</v>
      </c>
      <c r="W4450">
        <v>0</v>
      </c>
      <c r="X4450">
        <v>0</v>
      </c>
      <c r="Y4450">
        <v>2.0598392421366665</v>
      </c>
      <c r="Z4450">
        <v>0</v>
      </c>
      <c r="AA4450">
        <v>259.73745784171177</v>
      </c>
      <c r="AB4450">
        <v>0</v>
      </c>
      <c r="AC4450">
        <v>1369.028666606823</v>
      </c>
      <c r="AD4450">
        <v>0</v>
      </c>
      <c r="AE4450">
        <v>1630.8259636906714</v>
      </c>
    </row>
    <row r="4451" spans="1:31" x14ac:dyDescent="0.3">
      <c r="A4451">
        <v>2718791</v>
      </c>
      <c r="B4451">
        <v>1</v>
      </c>
      <c r="C4451" t="s">
        <v>81</v>
      </c>
      <c r="D4451" t="s">
        <v>112</v>
      </c>
      <c r="E4451" t="s">
        <v>132</v>
      </c>
      <c r="F4451" t="s">
        <v>12569</v>
      </c>
      <c r="G4451" t="s">
        <v>6360</v>
      </c>
      <c r="H4451" t="s">
        <v>135</v>
      </c>
      <c r="I4451" t="s">
        <v>136</v>
      </c>
      <c r="J4451" t="s">
        <v>137</v>
      </c>
      <c r="K4451" t="s">
        <v>138</v>
      </c>
      <c r="L4451" t="s">
        <v>12570</v>
      </c>
      <c r="M4451" t="s">
        <v>12571</v>
      </c>
      <c r="N4451">
        <v>3.9244444440000001</v>
      </c>
      <c r="O4451">
        <v>0</v>
      </c>
      <c r="P4451">
        <v>45</v>
      </c>
      <c r="Q4451">
        <v>0</v>
      </c>
      <c r="R4451">
        <v>1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1.8115443918868817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1.8115443918868817</v>
      </c>
    </row>
    <row r="4452" spans="1:31" x14ac:dyDescent="0.3">
      <c r="A4452">
        <v>2719183</v>
      </c>
      <c r="B4452">
        <v>1</v>
      </c>
      <c r="C4452" t="s">
        <v>80</v>
      </c>
      <c r="D4452" t="s">
        <v>96</v>
      </c>
      <c r="E4452" t="s">
        <v>145</v>
      </c>
      <c r="F4452" t="s">
        <v>12572</v>
      </c>
      <c r="G4452" t="s">
        <v>181</v>
      </c>
      <c r="H4452" t="s">
        <v>135</v>
      </c>
      <c r="I4452" t="s">
        <v>136</v>
      </c>
      <c r="J4452" t="s">
        <v>137</v>
      </c>
      <c r="K4452" t="s">
        <v>138</v>
      </c>
      <c r="L4452" t="s">
        <v>12573</v>
      </c>
      <c r="M4452" t="s">
        <v>12574</v>
      </c>
      <c r="N4452">
        <v>5.0025000000000004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1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6.1363009568768758</v>
      </c>
      <c r="AC4452">
        <v>0</v>
      </c>
      <c r="AD4452">
        <v>0</v>
      </c>
      <c r="AE4452">
        <v>6.1363009568768758</v>
      </c>
    </row>
    <row r="4453" spans="1:31" x14ac:dyDescent="0.3">
      <c r="A4453">
        <v>2718688</v>
      </c>
      <c r="B4453">
        <v>1</v>
      </c>
      <c r="C4453" t="s">
        <v>81</v>
      </c>
      <c r="D4453" t="s">
        <v>116</v>
      </c>
      <c r="E4453" t="s">
        <v>213</v>
      </c>
      <c r="F4453" t="s">
        <v>12575</v>
      </c>
      <c r="G4453" t="s">
        <v>152</v>
      </c>
      <c r="H4453" t="s">
        <v>153</v>
      </c>
      <c r="I4453" t="s">
        <v>136</v>
      </c>
      <c r="J4453" t="s">
        <v>137</v>
      </c>
      <c r="K4453" t="s">
        <v>138</v>
      </c>
      <c r="L4453" t="s">
        <v>12576</v>
      </c>
      <c r="M4453" t="s">
        <v>12577</v>
      </c>
      <c r="N4453">
        <v>0.73972222200000004</v>
      </c>
      <c r="O4453">
        <v>0</v>
      </c>
      <c r="P4453">
        <v>728</v>
      </c>
      <c r="Q4453">
        <v>2</v>
      </c>
      <c r="R4453">
        <v>71</v>
      </c>
      <c r="S4453">
        <v>3</v>
      </c>
      <c r="T4453">
        <v>94</v>
      </c>
      <c r="U4453">
        <v>0</v>
      </c>
      <c r="V4453">
        <v>0</v>
      </c>
      <c r="W4453">
        <v>0</v>
      </c>
      <c r="X4453">
        <v>72.237663122509744</v>
      </c>
      <c r="Y4453">
        <v>3.8992934786952</v>
      </c>
      <c r="Z4453">
        <v>6.364353977794889</v>
      </c>
      <c r="AA4453">
        <v>9.9143521108721444</v>
      </c>
      <c r="AB4453">
        <v>87.728009724745405</v>
      </c>
      <c r="AC4453">
        <v>0</v>
      </c>
      <c r="AD4453">
        <v>0</v>
      </c>
      <c r="AE4453">
        <v>180.14367241461738</v>
      </c>
    </row>
    <row r="4454" spans="1:31" x14ac:dyDescent="0.3">
      <c r="A4454">
        <v>2718642</v>
      </c>
      <c r="B4454">
        <v>1</v>
      </c>
      <c r="C4454" t="s">
        <v>80</v>
      </c>
      <c r="D4454" t="s">
        <v>94</v>
      </c>
      <c r="E4454" t="s">
        <v>161</v>
      </c>
      <c r="F4454" t="s">
        <v>12578</v>
      </c>
      <c r="G4454" t="s">
        <v>409</v>
      </c>
      <c r="H4454" t="s">
        <v>135</v>
      </c>
      <c r="I4454" t="s">
        <v>136</v>
      </c>
      <c r="J4454" t="s">
        <v>137</v>
      </c>
      <c r="K4454" t="s">
        <v>138</v>
      </c>
      <c r="L4454" t="s">
        <v>12579</v>
      </c>
      <c r="M4454" t="s">
        <v>12580</v>
      </c>
      <c r="N4454">
        <v>2.935277777</v>
      </c>
      <c r="O4454">
        <v>0</v>
      </c>
      <c r="P4454">
        <v>48</v>
      </c>
      <c r="Q4454">
        <v>0</v>
      </c>
      <c r="R4454">
        <v>0</v>
      </c>
      <c r="S4454">
        <v>0</v>
      </c>
      <c r="T4454">
        <v>2</v>
      </c>
      <c r="U4454">
        <v>0</v>
      </c>
      <c r="V4454">
        <v>0</v>
      </c>
      <c r="W4454">
        <v>0</v>
      </c>
      <c r="X4454">
        <v>8.5344582454847178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8.5344582454847178</v>
      </c>
    </row>
    <row r="4455" spans="1:31" x14ac:dyDescent="0.3">
      <c r="A4455">
        <v>2719166</v>
      </c>
      <c r="B4455">
        <v>1</v>
      </c>
      <c r="C4455" t="s">
        <v>80</v>
      </c>
      <c r="D4455" t="s">
        <v>85</v>
      </c>
      <c r="E4455" t="s">
        <v>156</v>
      </c>
      <c r="F4455" t="s">
        <v>12581</v>
      </c>
      <c r="G4455" t="s">
        <v>209</v>
      </c>
      <c r="H4455" t="s">
        <v>153</v>
      </c>
      <c r="I4455" t="s">
        <v>136</v>
      </c>
      <c r="J4455" t="s">
        <v>137</v>
      </c>
      <c r="K4455" t="s">
        <v>210</v>
      </c>
      <c r="L4455" t="s">
        <v>12582</v>
      </c>
      <c r="M4455" t="s">
        <v>12583</v>
      </c>
      <c r="N4455">
        <v>1.9941666659999999</v>
      </c>
      <c r="O4455">
        <v>0</v>
      </c>
      <c r="P4455">
        <v>0</v>
      </c>
      <c r="Q4455">
        <v>0</v>
      </c>
      <c r="R4455">
        <v>0</v>
      </c>
      <c r="S4455">
        <v>2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33.757751051315708</v>
      </c>
      <c r="AB4455">
        <v>0</v>
      </c>
      <c r="AC4455">
        <v>0</v>
      </c>
      <c r="AD4455">
        <v>0</v>
      </c>
      <c r="AE4455">
        <v>33.757751051315708</v>
      </c>
    </row>
    <row r="4456" spans="1:31" x14ac:dyDescent="0.3">
      <c r="A4456">
        <v>2719189</v>
      </c>
      <c r="B4456">
        <v>1</v>
      </c>
      <c r="C4456" t="s">
        <v>80</v>
      </c>
      <c r="D4456" t="s">
        <v>100</v>
      </c>
      <c r="E4456" t="s">
        <v>145</v>
      </c>
      <c r="F4456" t="s">
        <v>12584</v>
      </c>
      <c r="G4456" t="s">
        <v>181</v>
      </c>
      <c r="H4456" t="s">
        <v>135</v>
      </c>
      <c r="I4456" t="s">
        <v>136</v>
      </c>
      <c r="J4456" t="s">
        <v>137</v>
      </c>
      <c r="K4456" t="s">
        <v>138</v>
      </c>
      <c r="L4456" t="s">
        <v>12585</v>
      </c>
      <c r="M4456" t="s">
        <v>12586</v>
      </c>
      <c r="N4456">
        <v>4.9997222219999999</v>
      </c>
      <c r="O4456">
        <v>0</v>
      </c>
      <c r="P4456">
        <v>1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</row>
    <row r="4457" spans="1:31" x14ac:dyDescent="0.3">
      <c r="A4457">
        <v>2718897</v>
      </c>
      <c r="B4457">
        <v>1</v>
      </c>
      <c r="C4457" t="s">
        <v>81</v>
      </c>
      <c r="D4457" t="s">
        <v>120</v>
      </c>
      <c r="E4457" t="s">
        <v>213</v>
      </c>
      <c r="F4457" t="s">
        <v>12587</v>
      </c>
      <c r="G4457" t="s">
        <v>152</v>
      </c>
      <c r="H4457" t="s">
        <v>153</v>
      </c>
      <c r="I4457" t="s">
        <v>136</v>
      </c>
      <c r="J4457" t="s">
        <v>137</v>
      </c>
      <c r="K4457" t="s">
        <v>138</v>
      </c>
      <c r="L4457" t="s">
        <v>12336</v>
      </c>
      <c r="M4457" t="s">
        <v>12588</v>
      </c>
      <c r="N4457">
        <v>4.1224999999999996</v>
      </c>
      <c r="O4457">
        <v>0</v>
      </c>
      <c r="P4457">
        <v>0</v>
      </c>
      <c r="Q4457">
        <v>25</v>
      </c>
      <c r="R4457">
        <v>0</v>
      </c>
      <c r="S4457">
        <v>3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16.183116489897561</v>
      </c>
      <c r="Z4457">
        <v>0</v>
      </c>
      <c r="AA4457">
        <v>11.565504860817782</v>
      </c>
      <c r="AB4457">
        <v>0</v>
      </c>
      <c r="AC4457">
        <v>0</v>
      </c>
      <c r="AD4457">
        <v>0</v>
      </c>
      <c r="AE4457">
        <v>27.748621350715343</v>
      </c>
    </row>
    <row r="4458" spans="1:31" x14ac:dyDescent="0.3">
      <c r="A4458">
        <v>2719146</v>
      </c>
      <c r="B4458">
        <v>1</v>
      </c>
      <c r="C4458" t="s">
        <v>80</v>
      </c>
      <c r="D4458" t="s">
        <v>96</v>
      </c>
      <c r="E4458" t="s">
        <v>200</v>
      </c>
      <c r="F4458" t="s">
        <v>12589</v>
      </c>
      <c r="G4458" t="s">
        <v>393</v>
      </c>
      <c r="H4458" t="s">
        <v>135</v>
      </c>
      <c r="I4458" t="s">
        <v>136</v>
      </c>
      <c r="J4458" t="s">
        <v>137</v>
      </c>
      <c r="K4458" t="s">
        <v>138</v>
      </c>
      <c r="L4458" t="s">
        <v>12590</v>
      </c>
      <c r="M4458" t="s">
        <v>12591</v>
      </c>
      <c r="N4458">
        <v>4.4077777769999997</v>
      </c>
      <c r="O4458">
        <v>0</v>
      </c>
      <c r="P4458">
        <v>26</v>
      </c>
      <c r="Q4458">
        <v>0</v>
      </c>
      <c r="R4458">
        <v>0</v>
      </c>
      <c r="S4458">
        <v>0</v>
      </c>
      <c r="T4458">
        <v>1</v>
      </c>
      <c r="U4458">
        <v>0</v>
      </c>
      <c r="V4458">
        <v>0</v>
      </c>
      <c r="W4458">
        <v>0</v>
      </c>
      <c r="X4458">
        <v>21.29709749047154</v>
      </c>
      <c r="Y4458">
        <v>0</v>
      </c>
      <c r="Z4458">
        <v>0</v>
      </c>
      <c r="AA4458">
        <v>0</v>
      </c>
      <c r="AB4458">
        <v>5.8989047126833327</v>
      </c>
      <c r="AC4458">
        <v>0</v>
      </c>
      <c r="AD4458">
        <v>0</v>
      </c>
      <c r="AE4458">
        <v>27.196002203154872</v>
      </c>
    </row>
    <row r="4459" spans="1:31" x14ac:dyDescent="0.3">
      <c r="A4459">
        <v>2718768</v>
      </c>
      <c r="B4459">
        <v>1</v>
      </c>
      <c r="C4459" t="s">
        <v>81</v>
      </c>
      <c r="D4459" t="s">
        <v>113</v>
      </c>
      <c r="E4459" t="s">
        <v>213</v>
      </c>
      <c r="F4459" t="s">
        <v>12592</v>
      </c>
      <c r="G4459" t="s">
        <v>152</v>
      </c>
      <c r="H4459" t="s">
        <v>153</v>
      </c>
      <c r="I4459" t="s">
        <v>136</v>
      </c>
      <c r="J4459" t="s">
        <v>137</v>
      </c>
      <c r="K4459" t="s">
        <v>138</v>
      </c>
      <c r="L4459" t="s">
        <v>12593</v>
      </c>
      <c r="M4459" t="s">
        <v>12594</v>
      </c>
      <c r="N4459">
        <v>0.36555555499999998</v>
      </c>
      <c r="O4459">
        <v>0</v>
      </c>
      <c r="P4459">
        <v>15</v>
      </c>
      <c r="Q4459">
        <v>0</v>
      </c>
      <c r="R4459">
        <v>13</v>
      </c>
      <c r="S4459">
        <v>3</v>
      </c>
      <c r="T4459">
        <v>4</v>
      </c>
      <c r="U4459">
        <v>0</v>
      </c>
      <c r="V4459">
        <v>0</v>
      </c>
      <c r="W4459">
        <v>0</v>
      </c>
      <c r="X4459">
        <v>0.25257396745765337</v>
      </c>
      <c r="Y4459">
        <v>0</v>
      </c>
      <c r="Z4459">
        <v>0</v>
      </c>
      <c r="AA4459">
        <v>110.9012302741871</v>
      </c>
      <c r="AB4459">
        <v>3.3151529425748065</v>
      </c>
      <c r="AC4459">
        <v>0</v>
      </c>
      <c r="AD4459">
        <v>0</v>
      </c>
      <c r="AE4459">
        <v>114.46895718421956</v>
      </c>
    </row>
    <row r="4460" spans="1:31" x14ac:dyDescent="0.3">
      <c r="A4460">
        <v>2719309</v>
      </c>
      <c r="B4460">
        <v>1</v>
      </c>
      <c r="C4460" t="s">
        <v>80</v>
      </c>
      <c r="D4460" t="s">
        <v>94</v>
      </c>
      <c r="E4460" t="s">
        <v>161</v>
      </c>
      <c r="F4460" t="s">
        <v>12595</v>
      </c>
      <c r="G4460" t="s">
        <v>163</v>
      </c>
      <c r="H4460" t="s">
        <v>135</v>
      </c>
      <c r="I4460" t="s">
        <v>136</v>
      </c>
      <c r="J4460" t="s">
        <v>137</v>
      </c>
      <c r="K4460" t="s">
        <v>138</v>
      </c>
      <c r="L4460" t="s">
        <v>12596</v>
      </c>
      <c r="M4460" t="s">
        <v>12597</v>
      </c>
      <c r="N4460">
        <v>2.0125000000000002</v>
      </c>
      <c r="O4460">
        <v>0</v>
      </c>
      <c r="P4460">
        <v>49</v>
      </c>
      <c r="Q4460">
        <v>0</v>
      </c>
      <c r="R4460">
        <v>0</v>
      </c>
      <c r="S4460">
        <v>0</v>
      </c>
      <c r="T4460">
        <v>5</v>
      </c>
      <c r="U4460">
        <v>0</v>
      </c>
      <c r="V4460">
        <v>0</v>
      </c>
      <c r="W4460">
        <v>0</v>
      </c>
      <c r="X4460">
        <v>13.692317172146316</v>
      </c>
      <c r="Y4460">
        <v>0</v>
      </c>
      <c r="Z4460">
        <v>0</v>
      </c>
      <c r="AA4460">
        <v>0</v>
      </c>
      <c r="AB4460">
        <v>1.7889780526978503</v>
      </c>
      <c r="AC4460">
        <v>0</v>
      </c>
      <c r="AD4460">
        <v>0</v>
      </c>
      <c r="AE4460">
        <v>15.481295224844166</v>
      </c>
    </row>
    <row r="4461" spans="1:31" x14ac:dyDescent="0.3">
      <c r="A4461">
        <v>2719392</v>
      </c>
      <c r="B4461">
        <v>2</v>
      </c>
      <c r="C4461" t="s">
        <v>80</v>
      </c>
      <c r="D4461" t="s">
        <v>83</v>
      </c>
      <c r="E4461" t="s">
        <v>213</v>
      </c>
      <c r="F4461" t="s">
        <v>12598</v>
      </c>
      <c r="G4461" t="s">
        <v>152</v>
      </c>
      <c r="H4461" t="s">
        <v>153</v>
      </c>
      <c r="I4461" t="s">
        <v>136</v>
      </c>
      <c r="J4461" t="s">
        <v>137</v>
      </c>
      <c r="K4461" t="s">
        <v>138</v>
      </c>
      <c r="L4461" t="s">
        <v>12562</v>
      </c>
      <c r="M4461" t="s">
        <v>12599</v>
      </c>
      <c r="N4461">
        <v>0.73138888800000001</v>
      </c>
      <c r="O4461">
        <v>3</v>
      </c>
      <c r="P4461">
        <v>235</v>
      </c>
      <c r="Q4461">
        <v>5</v>
      </c>
      <c r="R4461">
        <v>18</v>
      </c>
      <c r="S4461">
        <v>10</v>
      </c>
      <c r="T4461">
        <v>28</v>
      </c>
      <c r="U4461">
        <v>1</v>
      </c>
      <c r="V4461">
        <v>0</v>
      </c>
      <c r="W4461">
        <v>1.9619947671876199</v>
      </c>
      <c r="X4461">
        <v>37.010969126524913</v>
      </c>
      <c r="Y4461">
        <v>1.6169156218702294</v>
      </c>
      <c r="Z4461">
        <v>1.5037254381768677</v>
      </c>
      <c r="AA4461">
        <v>12.752103913404081</v>
      </c>
      <c r="AB4461">
        <v>8.1677427907081697</v>
      </c>
      <c r="AC4461">
        <v>9.4303673385357349</v>
      </c>
      <c r="AD4461">
        <v>0</v>
      </c>
      <c r="AE4461">
        <v>72.443818996407614</v>
      </c>
    </row>
    <row r="4462" spans="1:31" x14ac:dyDescent="0.3">
      <c r="A4462">
        <v>2719060</v>
      </c>
      <c r="B4462">
        <v>1</v>
      </c>
      <c r="C4462" t="s">
        <v>80</v>
      </c>
      <c r="D4462" t="s">
        <v>96</v>
      </c>
      <c r="E4462" t="s">
        <v>150</v>
      </c>
      <c r="F4462" t="s">
        <v>12025</v>
      </c>
      <c r="G4462" t="s">
        <v>152</v>
      </c>
      <c r="H4462" t="s">
        <v>153</v>
      </c>
      <c r="I4462" t="s">
        <v>136</v>
      </c>
      <c r="J4462" t="s">
        <v>137</v>
      </c>
      <c r="K4462" t="s">
        <v>138</v>
      </c>
      <c r="L4462" t="s">
        <v>12600</v>
      </c>
      <c r="M4462" t="s">
        <v>12601</v>
      </c>
      <c r="N4462">
        <v>0.96916666600000001</v>
      </c>
      <c r="O4462">
        <v>0</v>
      </c>
      <c r="P4462">
        <v>90</v>
      </c>
      <c r="Q4462">
        <v>0</v>
      </c>
      <c r="R4462">
        <v>3</v>
      </c>
      <c r="S4462">
        <v>1</v>
      </c>
      <c r="T4462">
        <v>8</v>
      </c>
      <c r="U4462">
        <v>0</v>
      </c>
      <c r="V4462">
        <v>0</v>
      </c>
      <c r="W4462">
        <v>0</v>
      </c>
      <c r="X4462">
        <v>6.4639614515372106</v>
      </c>
      <c r="Y4462">
        <v>0</v>
      </c>
      <c r="Z4462">
        <v>0.9193534329566202</v>
      </c>
      <c r="AA4462">
        <v>16.74316897420265</v>
      </c>
      <c r="AB4462">
        <v>0.11991767101325999</v>
      </c>
      <c r="AC4462">
        <v>0</v>
      </c>
      <c r="AD4462">
        <v>0</v>
      </c>
      <c r="AE4462">
        <v>24.24640152970974</v>
      </c>
    </row>
    <row r="4463" spans="1:31" x14ac:dyDescent="0.3">
      <c r="A4463">
        <v>2718711</v>
      </c>
      <c r="B4463">
        <v>1</v>
      </c>
      <c r="C4463" t="s">
        <v>81</v>
      </c>
      <c r="D4463" t="s">
        <v>123</v>
      </c>
      <c r="E4463" t="s">
        <v>150</v>
      </c>
      <c r="F4463" t="s">
        <v>12602</v>
      </c>
      <c r="G4463" t="s">
        <v>152</v>
      </c>
      <c r="H4463" t="s">
        <v>153</v>
      </c>
      <c r="I4463" t="s">
        <v>136</v>
      </c>
      <c r="J4463" t="s">
        <v>137</v>
      </c>
      <c r="K4463" t="s">
        <v>138</v>
      </c>
      <c r="L4463" t="s">
        <v>12603</v>
      </c>
      <c r="M4463" t="s">
        <v>12604</v>
      </c>
      <c r="N4463">
        <v>0.38861111100000001</v>
      </c>
      <c r="O4463">
        <v>4</v>
      </c>
      <c r="P4463">
        <v>10</v>
      </c>
      <c r="Q4463">
        <v>82</v>
      </c>
      <c r="R4463">
        <v>93</v>
      </c>
      <c r="S4463">
        <v>12</v>
      </c>
      <c r="T4463">
        <v>12</v>
      </c>
      <c r="U4463">
        <v>0</v>
      </c>
      <c r="V4463">
        <v>0</v>
      </c>
      <c r="W4463">
        <v>0</v>
      </c>
      <c r="X4463">
        <v>0.23544160271750003</v>
      </c>
      <c r="Y4463">
        <v>6.0688173185106624</v>
      </c>
      <c r="Z4463">
        <v>7.4669776028577903</v>
      </c>
      <c r="AA4463">
        <v>7.3706023866234673</v>
      </c>
      <c r="AB4463">
        <v>0</v>
      </c>
      <c r="AC4463">
        <v>0</v>
      </c>
      <c r="AD4463">
        <v>0</v>
      </c>
      <c r="AE4463">
        <v>21.141838910709421</v>
      </c>
    </row>
    <row r="4464" spans="1:31" x14ac:dyDescent="0.3">
      <c r="A4464">
        <v>2718696</v>
      </c>
      <c r="B4464">
        <v>2</v>
      </c>
      <c r="C4464" t="s">
        <v>80</v>
      </c>
      <c r="D4464" t="s">
        <v>82</v>
      </c>
      <c r="E4464" t="s">
        <v>156</v>
      </c>
      <c r="F4464" t="s">
        <v>12605</v>
      </c>
      <c r="G4464" t="s">
        <v>596</v>
      </c>
      <c r="H4464" t="s">
        <v>153</v>
      </c>
      <c r="I4464" t="s">
        <v>136</v>
      </c>
      <c r="J4464" t="s">
        <v>137</v>
      </c>
      <c r="K4464" t="s">
        <v>138</v>
      </c>
      <c r="L4464" t="s">
        <v>12427</v>
      </c>
      <c r="M4464" t="s">
        <v>12327</v>
      </c>
      <c r="N4464">
        <v>1.520277777</v>
      </c>
      <c r="O4464">
        <v>0</v>
      </c>
      <c r="P4464">
        <v>5627</v>
      </c>
      <c r="Q4464">
        <v>0</v>
      </c>
      <c r="R4464">
        <v>0</v>
      </c>
      <c r="S4464">
        <v>0</v>
      </c>
      <c r="T4464">
        <v>281</v>
      </c>
      <c r="U4464">
        <v>0</v>
      </c>
      <c r="V4464">
        <v>1</v>
      </c>
      <c r="W4464">
        <v>0</v>
      </c>
      <c r="X4464">
        <v>1535.024731702749</v>
      </c>
      <c r="Y4464">
        <v>0</v>
      </c>
      <c r="Z4464">
        <v>0</v>
      </c>
      <c r="AA4464">
        <v>0</v>
      </c>
      <c r="AB4464">
        <v>313.98662639724085</v>
      </c>
      <c r="AC4464">
        <v>0</v>
      </c>
      <c r="AD4464">
        <v>3.6716238248251862</v>
      </c>
      <c r="AE4464">
        <v>1852.6829819248151</v>
      </c>
    </row>
    <row r="4465" spans="1:31" x14ac:dyDescent="0.3">
      <c r="A4465">
        <v>2761436</v>
      </c>
      <c r="B4465">
        <v>1</v>
      </c>
      <c r="C4465" t="s">
        <v>81</v>
      </c>
      <c r="D4465" t="s">
        <v>116</v>
      </c>
      <c r="E4465" t="s">
        <v>213</v>
      </c>
      <c r="F4465" t="s">
        <v>12606</v>
      </c>
      <c r="G4465" t="s">
        <v>152</v>
      </c>
      <c r="H4465" t="s">
        <v>153</v>
      </c>
      <c r="I4465" t="s">
        <v>136</v>
      </c>
      <c r="J4465" t="s">
        <v>137</v>
      </c>
      <c r="K4465" t="s">
        <v>138</v>
      </c>
      <c r="L4465" t="s">
        <v>12607</v>
      </c>
      <c r="M4465" t="s">
        <v>12608</v>
      </c>
      <c r="N4465">
        <v>3.1788888879999999</v>
      </c>
      <c r="O4465">
        <v>0</v>
      </c>
      <c r="P4465">
        <v>798</v>
      </c>
      <c r="Q4465">
        <v>4</v>
      </c>
      <c r="R4465">
        <v>44</v>
      </c>
      <c r="S4465">
        <v>0</v>
      </c>
      <c r="T4465">
        <v>109</v>
      </c>
      <c r="U4465">
        <v>1</v>
      </c>
      <c r="V4465">
        <v>0</v>
      </c>
      <c r="W4465">
        <v>0</v>
      </c>
      <c r="X4465">
        <v>463.23757299724213</v>
      </c>
      <c r="Y4465">
        <v>16.597018127973737</v>
      </c>
      <c r="Z4465">
        <v>23.444350375545401</v>
      </c>
      <c r="AA4465">
        <v>0</v>
      </c>
      <c r="AB4465">
        <v>122.39394406846284</v>
      </c>
      <c r="AC4465">
        <v>58.364593822793097</v>
      </c>
      <c r="AD4465">
        <v>0</v>
      </c>
      <c r="AE4465">
        <v>684.0374793920173</v>
      </c>
    </row>
    <row r="4466" spans="1:31" x14ac:dyDescent="0.3">
      <c r="A4466">
        <v>2718654</v>
      </c>
      <c r="B4466">
        <v>1</v>
      </c>
      <c r="C4466" t="s">
        <v>80</v>
      </c>
      <c r="D4466" t="s">
        <v>83</v>
      </c>
      <c r="E4466" t="s">
        <v>132</v>
      </c>
      <c r="F4466" t="s">
        <v>12609</v>
      </c>
      <c r="G4466" t="s">
        <v>209</v>
      </c>
      <c r="H4466" t="s">
        <v>135</v>
      </c>
      <c r="I4466" t="s">
        <v>136</v>
      </c>
      <c r="J4466" t="s">
        <v>137</v>
      </c>
      <c r="K4466" t="s">
        <v>210</v>
      </c>
      <c r="L4466" t="s">
        <v>12610</v>
      </c>
      <c r="M4466" t="s">
        <v>12611</v>
      </c>
      <c r="N4466">
        <v>6.2561111110000001</v>
      </c>
      <c r="O4466">
        <v>0</v>
      </c>
      <c r="P4466">
        <v>151</v>
      </c>
      <c r="Q4466">
        <v>0</v>
      </c>
      <c r="R4466">
        <v>0</v>
      </c>
      <c r="S4466">
        <v>0</v>
      </c>
      <c r="T4466">
        <v>103</v>
      </c>
      <c r="U4466">
        <v>0</v>
      </c>
      <c r="V4466">
        <v>0</v>
      </c>
      <c r="W4466">
        <v>0</v>
      </c>
      <c r="X4466">
        <v>205.11146119926855</v>
      </c>
      <c r="Y4466">
        <v>0</v>
      </c>
      <c r="Z4466">
        <v>0</v>
      </c>
      <c r="AA4466">
        <v>0</v>
      </c>
      <c r="AB4466">
        <v>735.13958240546719</v>
      </c>
      <c r="AC4466">
        <v>0</v>
      </c>
      <c r="AD4466">
        <v>0</v>
      </c>
      <c r="AE4466">
        <v>940.25104360473574</v>
      </c>
    </row>
    <row r="4467" spans="1:31" x14ac:dyDescent="0.3">
      <c r="A4467">
        <v>2718631</v>
      </c>
      <c r="B4467">
        <v>1</v>
      </c>
      <c r="C4467" t="s">
        <v>80</v>
      </c>
      <c r="D4467" t="s">
        <v>93</v>
      </c>
      <c r="E4467" t="s">
        <v>150</v>
      </c>
      <c r="F4467" t="s">
        <v>12612</v>
      </c>
      <c r="G4467" t="s">
        <v>152</v>
      </c>
      <c r="H4467" t="s">
        <v>153</v>
      </c>
      <c r="I4467" t="s">
        <v>136</v>
      </c>
      <c r="J4467" t="s">
        <v>137</v>
      </c>
      <c r="K4467" t="s">
        <v>138</v>
      </c>
      <c r="L4467" t="s">
        <v>12613</v>
      </c>
      <c r="M4467" t="s">
        <v>12614</v>
      </c>
      <c r="N4467">
        <v>0.28027777700000001</v>
      </c>
      <c r="O4467">
        <v>0</v>
      </c>
      <c r="P4467">
        <v>3662</v>
      </c>
      <c r="Q4467">
        <v>3</v>
      </c>
      <c r="R4467">
        <v>1</v>
      </c>
      <c r="S4467">
        <v>1</v>
      </c>
      <c r="T4467">
        <v>121</v>
      </c>
      <c r="U4467">
        <v>1</v>
      </c>
      <c r="V4467">
        <v>0</v>
      </c>
      <c r="W4467">
        <v>0</v>
      </c>
      <c r="X4467">
        <v>193.91248892591753</v>
      </c>
      <c r="Y4467">
        <v>5.1662613271377502</v>
      </c>
      <c r="Z4467">
        <v>1.2907193032286617</v>
      </c>
      <c r="AA4467">
        <v>10.618172243710626</v>
      </c>
      <c r="AB4467">
        <v>39.271531891188651</v>
      </c>
      <c r="AC4467">
        <v>2.9028514616183294</v>
      </c>
      <c r="AD4467">
        <v>0</v>
      </c>
      <c r="AE4467">
        <v>253.16202515280156</v>
      </c>
    </row>
    <row r="4468" spans="1:31" x14ac:dyDescent="0.3">
      <c r="A4468">
        <v>2719172</v>
      </c>
      <c r="B4468">
        <v>1</v>
      </c>
      <c r="C4468" t="s">
        <v>80</v>
      </c>
      <c r="D4468" t="s">
        <v>106</v>
      </c>
      <c r="E4468" t="s">
        <v>145</v>
      </c>
      <c r="F4468" t="s">
        <v>10741</v>
      </c>
      <c r="G4468" t="s">
        <v>147</v>
      </c>
      <c r="H4468" t="s">
        <v>135</v>
      </c>
      <c r="I4468" t="s">
        <v>136</v>
      </c>
      <c r="J4468" t="s">
        <v>137</v>
      </c>
      <c r="K4468" t="s">
        <v>138</v>
      </c>
      <c r="L4468" t="s">
        <v>12615</v>
      </c>
      <c r="M4468" t="s">
        <v>12616</v>
      </c>
      <c r="N4468">
        <v>0.65527777700000001</v>
      </c>
      <c r="O4468">
        <v>0</v>
      </c>
      <c r="P4468">
        <v>3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0.13384385015650835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0.13384385015650835</v>
      </c>
    </row>
    <row r="4469" spans="1:31" x14ac:dyDescent="0.3">
      <c r="A4469">
        <v>2718823</v>
      </c>
      <c r="B4469">
        <v>1</v>
      </c>
      <c r="C4469" t="s">
        <v>80</v>
      </c>
      <c r="D4469" t="s">
        <v>84</v>
      </c>
      <c r="E4469" t="s">
        <v>132</v>
      </c>
      <c r="F4469" t="s">
        <v>208</v>
      </c>
      <c r="G4469" t="s">
        <v>209</v>
      </c>
      <c r="H4469" t="s">
        <v>135</v>
      </c>
      <c r="I4469" t="s">
        <v>136</v>
      </c>
      <c r="J4469" t="s">
        <v>137</v>
      </c>
      <c r="K4469" t="s">
        <v>210</v>
      </c>
      <c r="L4469" t="s">
        <v>12617</v>
      </c>
      <c r="M4469" t="s">
        <v>12618</v>
      </c>
      <c r="N4469">
        <v>6.6888888880000001</v>
      </c>
      <c r="O4469">
        <v>0</v>
      </c>
      <c r="P4469">
        <v>679</v>
      </c>
      <c r="Q4469">
        <v>0</v>
      </c>
      <c r="R4469">
        <v>0</v>
      </c>
      <c r="S4469">
        <v>0</v>
      </c>
      <c r="T4469">
        <v>101</v>
      </c>
      <c r="U4469">
        <v>0</v>
      </c>
      <c r="V4469">
        <v>0</v>
      </c>
      <c r="W4469">
        <v>0</v>
      </c>
      <c r="X4469">
        <v>813.49957049014154</v>
      </c>
      <c r="Y4469">
        <v>0</v>
      </c>
      <c r="Z4469">
        <v>0</v>
      </c>
      <c r="AA4469">
        <v>0</v>
      </c>
      <c r="AB4469">
        <v>748.21254953701316</v>
      </c>
      <c r="AC4469">
        <v>0</v>
      </c>
      <c r="AD4469">
        <v>0</v>
      </c>
      <c r="AE4469">
        <v>1561.7121200271547</v>
      </c>
    </row>
    <row r="4470" spans="1:31" x14ac:dyDescent="0.3">
      <c r="A4470">
        <v>2719086</v>
      </c>
      <c r="B4470">
        <v>1</v>
      </c>
      <c r="C4470" t="s">
        <v>80</v>
      </c>
      <c r="D4470" t="s">
        <v>105</v>
      </c>
      <c r="E4470" t="s">
        <v>156</v>
      </c>
      <c r="F4470" t="s">
        <v>12619</v>
      </c>
      <c r="G4470" t="s">
        <v>185</v>
      </c>
      <c r="H4470" t="s">
        <v>153</v>
      </c>
      <c r="I4470" t="s">
        <v>136</v>
      </c>
      <c r="J4470" t="s">
        <v>137</v>
      </c>
      <c r="K4470" t="s">
        <v>138</v>
      </c>
      <c r="L4470" t="s">
        <v>12620</v>
      </c>
      <c r="M4470" t="s">
        <v>12621</v>
      </c>
      <c r="N4470">
        <v>3.8913888879999998</v>
      </c>
      <c r="O4470">
        <v>13</v>
      </c>
      <c r="P4470">
        <v>20</v>
      </c>
      <c r="Q4470">
        <v>4</v>
      </c>
      <c r="R4470">
        <v>39</v>
      </c>
      <c r="S4470">
        <v>10</v>
      </c>
      <c r="T4470">
        <v>13</v>
      </c>
      <c r="U4470">
        <v>1</v>
      </c>
      <c r="V4470">
        <v>0</v>
      </c>
      <c r="W4470">
        <v>11.481279364473348</v>
      </c>
      <c r="X4470">
        <v>19.438889556286867</v>
      </c>
      <c r="Y4470">
        <v>5.1128041382531002</v>
      </c>
      <c r="Z4470">
        <v>79.806433921762206</v>
      </c>
      <c r="AA4470">
        <v>576.26535132305253</v>
      </c>
      <c r="AB4470">
        <v>44.604965789001653</v>
      </c>
      <c r="AC4470">
        <v>138.24911241595672</v>
      </c>
      <c r="AD4470">
        <v>0</v>
      </c>
      <c r="AE4470">
        <v>874.95883650878636</v>
      </c>
    </row>
    <row r="4471" spans="1:31" x14ac:dyDescent="0.3">
      <c r="A4471">
        <v>2718571</v>
      </c>
      <c r="B4471">
        <v>2</v>
      </c>
      <c r="C4471" t="s">
        <v>80</v>
      </c>
      <c r="D4471" t="s">
        <v>98</v>
      </c>
      <c r="E4471" t="s">
        <v>156</v>
      </c>
      <c r="F4471" t="s">
        <v>12622</v>
      </c>
      <c r="G4471" t="s">
        <v>185</v>
      </c>
      <c r="H4471" t="s">
        <v>153</v>
      </c>
      <c r="I4471" t="s">
        <v>136</v>
      </c>
      <c r="J4471" t="s">
        <v>137</v>
      </c>
      <c r="K4471" t="s">
        <v>138</v>
      </c>
      <c r="L4471" t="s">
        <v>12623</v>
      </c>
      <c r="M4471" t="s">
        <v>12624</v>
      </c>
      <c r="N4471">
        <v>0.96527777699999995</v>
      </c>
      <c r="O4471">
        <v>0</v>
      </c>
      <c r="P4471">
        <v>70</v>
      </c>
      <c r="Q4471">
        <v>0</v>
      </c>
      <c r="R4471">
        <v>194</v>
      </c>
      <c r="S4471">
        <v>3</v>
      </c>
      <c r="T4471">
        <v>104</v>
      </c>
      <c r="U4471">
        <v>0</v>
      </c>
      <c r="V4471">
        <v>0</v>
      </c>
      <c r="W4471">
        <v>0</v>
      </c>
      <c r="X4471">
        <v>15.889525655946471</v>
      </c>
      <c r="Y4471">
        <v>0</v>
      </c>
      <c r="Z4471">
        <v>52.972650183387785</v>
      </c>
      <c r="AA4471">
        <v>107.56475997850987</v>
      </c>
      <c r="AB4471">
        <v>27.270563682562152</v>
      </c>
      <c r="AC4471">
        <v>0</v>
      </c>
      <c r="AD4471">
        <v>0</v>
      </c>
      <c r="AE4471">
        <v>203.69749950040628</v>
      </c>
    </row>
    <row r="4472" spans="1:31" x14ac:dyDescent="0.3">
      <c r="A4472">
        <v>2718840</v>
      </c>
      <c r="B4472">
        <v>1</v>
      </c>
      <c r="C4472" t="s">
        <v>81</v>
      </c>
      <c r="D4472" t="s">
        <v>118</v>
      </c>
      <c r="E4472" t="s">
        <v>213</v>
      </c>
      <c r="F4472" t="s">
        <v>1958</v>
      </c>
      <c r="G4472" t="s">
        <v>152</v>
      </c>
      <c r="H4472" t="s">
        <v>153</v>
      </c>
      <c r="I4472" t="s">
        <v>136</v>
      </c>
      <c r="J4472" t="s">
        <v>137</v>
      </c>
      <c r="K4472" t="s">
        <v>138</v>
      </c>
      <c r="L4472" t="s">
        <v>12625</v>
      </c>
      <c r="M4472" t="s">
        <v>12626</v>
      </c>
      <c r="N4472">
        <v>1.4536111110000001</v>
      </c>
      <c r="O4472">
        <v>1</v>
      </c>
      <c r="P4472">
        <v>0</v>
      </c>
      <c r="Q4472">
        <v>43</v>
      </c>
      <c r="R4472">
        <v>74</v>
      </c>
      <c r="S4472">
        <v>4</v>
      </c>
      <c r="T4472">
        <v>2</v>
      </c>
      <c r="U4472">
        <v>1</v>
      </c>
      <c r="V4472">
        <v>0</v>
      </c>
      <c r="W4472">
        <v>2.9541986882332965</v>
      </c>
      <c r="X4472">
        <v>0</v>
      </c>
      <c r="Y4472">
        <v>16.10108111936152</v>
      </c>
      <c r="Z4472">
        <v>8.028225691780106</v>
      </c>
      <c r="AA4472">
        <v>129.21668849455895</v>
      </c>
      <c r="AB4472">
        <v>0</v>
      </c>
      <c r="AC4472">
        <v>235.47918428314591</v>
      </c>
      <c r="AD4472">
        <v>0</v>
      </c>
      <c r="AE4472">
        <v>391.77937827707979</v>
      </c>
    </row>
    <row r="4473" spans="1:31" x14ac:dyDescent="0.3">
      <c r="A4473">
        <v>2719232</v>
      </c>
      <c r="B4473">
        <v>1</v>
      </c>
      <c r="C4473" t="s">
        <v>80</v>
      </c>
      <c r="D4473" t="s">
        <v>106</v>
      </c>
      <c r="E4473" t="s">
        <v>145</v>
      </c>
      <c r="F4473" t="s">
        <v>12627</v>
      </c>
      <c r="G4473" t="s">
        <v>230</v>
      </c>
      <c r="H4473" t="s">
        <v>135</v>
      </c>
      <c r="I4473" t="s">
        <v>136</v>
      </c>
      <c r="J4473" t="s">
        <v>137</v>
      </c>
      <c r="K4473" t="s">
        <v>138</v>
      </c>
      <c r="L4473" t="s">
        <v>12628</v>
      </c>
      <c r="M4473" t="s">
        <v>12629</v>
      </c>
      <c r="N4473">
        <v>4.1866666659999998</v>
      </c>
      <c r="O4473">
        <v>0</v>
      </c>
      <c r="P4473">
        <v>1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1.893321099145735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1.893321099145735</v>
      </c>
    </row>
    <row r="4474" spans="1:31" x14ac:dyDescent="0.3">
      <c r="A4474">
        <v>2718849</v>
      </c>
      <c r="B4474">
        <v>2</v>
      </c>
      <c r="C4474" t="s">
        <v>80</v>
      </c>
      <c r="D4474" t="s">
        <v>94</v>
      </c>
      <c r="E4474" t="s">
        <v>132</v>
      </c>
      <c r="F4474" t="s">
        <v>12630</v>
      </c>
      <c r="G4474" t="s">
        <v>163</v>
      </c>
      <c r="H4474" t="s">
        <v>135</v>
      </c>
      <c r="I4474" t="s">
        <v>136</v>
      </c>
      <c r="J4474" t="s">
        <v>137</v>
      </c>
      <c r="K4474" t="s">
        <v>138</v>
      </c>
      <c r="L4474" t="s">
        <v>11941</v>
      </c>
      <c r="M4474" t="s">
        <v>12631</v>
      </c>
      <c r="N4474">
        <v>0.73527777699999997</v>
      </c>
      <c r="O4474">
        <v>0</v>
      </c>
      <c r="P4474">
        <v>57</v>
      </c>
      <c r="Q4474">
        <v>0</v>
      </c>
      <c r="R4474">
        <v>0</v>
      </c>
      <c r="S4474">
        <v>0</v>
      </c>
      <c r="T4474">
        <v>1</v>
      </c>
      <c r="U4474">
        <v>0</v>
      </c>
      <c r="V4474">
        <v>0</v>
      </c>
      <c r="W4474">
        <v>0</v>
      </c>
      <c r="X4474">
        <v>1.9108501415021362</v>
      </c>
      <c r="Y4474">
        <v>0</v>
      </c>
      <c r="Z4474">
        <v>0</v>
      </c>
      <c r="AA4474">
        <v>0</v>
      </c>
      <c r="AB4474">
        <v>3.2314277354700003E-3</v>
      </c>
      <c r="AC4474">
        <v>0</v>
      </c>
      <c r="AD4474">
        <v>0</v>
      </c>
      <c r="AE4474">
        <v>1.9140815692376061</v>
      </c>
    </row>
    <row r="4475" spans="1:31" x14ac:dyDescent="0.3">
      <c r="A4475">
        <v>2719092</v>
      </c>
      <c r="B4475">
        <v>1</v>
      </c>
      <c r="C4475" t="s">
        <v>80</v>
      </c>
      <c r="D4475" t="s">
        <v>100</v>
      </c>
      <c r="E4475" t="s">
        <v>213</v>
      </c>
      <c r="F4475" t="s">
        <v>8043</v>
      </c>
      <c r="G4475" t="s">
        <v>152</v>
      </c>
      <c r="H4475" t="s">
        <v>153</v>
      </c>
      <c r="I4475" t="s">
        <v>136</v>
      </c>
      <c r="J4475" t="s">
        <v>137</v>
      </c>
      <c r="K4475" t="s">
        <v>138</v>
      </c>
      <c r="L4475" t="s">
        <v>12632</v>
      </c>
      <c r="M4475" t="s">
        <v>12633</v>
      </c>
      <c r="N4475">
        <v>1.0177777770000001</v>
      </c>
      <c r="O4475">
        <v>3</v>
      </c>
      <c r="P4475">
        <v>279</v>
      </c>
      <c r="Q4475">
        <v>19</v>
      </c>
      <c r="R4475">
        <v>45</v>
      </c>
      <c r="S4475">
        <v>10</v>
      </c>
      <c r="T4475">
        <v>26</v>
      </c>
      <c r="U4475">
        <v>0</v>
      </c>
      <c r="V4475">
        <v>0</v>
      </c>
      <c r="W4475">
        <v>5.0084914702796803</v>
      </c>
      <c r="X4475">
        <v>73.432508758946142</v>
      </c>
      <c r="Y4475">
        <v>11.942781071185122</v>
      </c>
      <c r="Z4475">
        <v>18.504559494746601</v>
      </c>
      <c r="AA4475">
        <v>55.946388331992956</v>
      </c>
      <c r="AB4475">
        <v>48.691641102495872</v>
      </c>
      <c r="AC4475">
        <v>0</v>
      </c>
      <c r="AD4475">
        <v>0</v>
      </c>
      <c r="AE4475">
        <v>213.52637022964637</v>
      </c>
    </row>
    <row r="4476" spans="1:31" x14ac:dyDescent="0.3">
      <c r="A4476">
        <v>2718594</v>
      </c>
      <c r="B4476">
        <v>1</v>
      </c>
      <c r="C4476" t="s">
        <v>80</v>
      </c>
      <c r="D4476" t="s">
        <v>90</v>
      </c>
      <c r="E4476" t="s">
        <v>156</v>
      </c>
      <c r="F4476" t="s">
        <v>12634</v>
      </c>
      <c r="G4476" t="s">
        <v>2928</v>
      </c>
      <c r="H4476" t="s">
        <v>153</v>
      </c>
      <c r="I4476" t="s">
        <v>136</v>
      </c>
      <c r="J4476" t="s">
        <v>137</v>
      </c>
      <c r="K4476" t="s">
        <v>138</v>
      </c>
      <c r="L4476" t="s">
        <v>12635</v>
      </c>
      <c r="M4476" t="s">
        <v>12636</v>
      </c>
      <c r="N4476">
        <v>4.6030555550000001</v>
      </c>
      <c r="O4476">
        <v>0</v>
      </c>
      <c r="P4476">
        <v>178</v>
      </c>
      <c r="Q4476">
        <v>0</v>
      </c>
      <c r="R4476">
        <v>0</v>
      </c>
      <c r="S4476">
        <v>0</v>
      </c>
      <c r="T4476">
        <v>1</v>
      </c>
      <c r="U4476">
        <v>0</v>
      </c>
      <c r="V4476">
        <v>0</v>
      </c>
      <c r="W4476">
        <v>0</v>
      </c>
      <c r="X4476">
        <v>241.21840172768319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241.21840172768319</v>
      </c>
    </row>
    <row r="4477" spans="1:31" x14ac:dyDescent="0.3">
      <c r="A4477">
        <v>2718926</v>
      </c>
      <c r="B4477">
        <v>1</v>
      </c>
      <c r="C4477" t="s">
        <v>80</v>
      </c>
      <c r="D4477" t="s">
        <v>83</v>
      </c>
      <c r="E4477" t="s">
        <v>132</v>
      </c>
      <c r="F4477" t="s">
        <v>12637</v>
      </c>
      <c r="G4477" t="s">
        <v>300</v>
      </c>
      <c r="H4477" t="s">
        <v>135</v>
      </c>
      <c r="I4477" t="s">
        <v>136</v>
      </c>
      <c r="J4477" t="s">
        <v>137</v>
      </c>
      <c r="K4477" t="s">
        <v>210</v>
      </c>
      <c r="L4477" t="s">
        <v>12638</v>
      </c>
      <c r="M4477" t="s">
        <v>12639</v>
      </c>
      <c r="N4477">
        <v>1.5219444440000001</v>
      </c>
      <c r="O4477">
        <v>0</v>
      </c>
      <c r="P4477">
        <v>1</v>
      </c>
      <c r="Q4477">
        <v>0</v>
      </c>
      <c r="R4477">
        <v>0</v>
      </c>
      <c r="S4477">
        <v>0</v>
      </c>
      <c r="T4477">
        <v>61</v>
      </c>
      <c r="U4477">
        <v>0</v>
      </c>
      <c r="V4477">
        <v>14</v>
      </c>
      <c r="W4477">
        <v>0</v>
      </c>
      <c r="X4477">
        <v>3.0234972713541669E-2</v>
      </c>
      <c r="Y4477">
        <v>0</v>
      </c>
      <c r="Z4477">
        <v>0</v>
      </c>
      <c r="AA4477">
        <v>0</v>
      </c>
      <c r="AB4477">
        <v>211.5527856691233</v>
      </c>
      <c r="AC4477">
        <v>0</v>
      </c>
      <c r="AD4477">
        <v>726.75182668096647</v>
      </c>
      <c r="AE4477">
        <v>938.33484732280328</v>
      </c>
    </row>
    <row r="4478" spans="1:31" x14ac:dyDescent="0.3">
      <c r="A4478">
        <v>2718571</v>
      </c>
      <c r="B4478">
        <v>1</v>
      </c>
      <c r="C4478" t="s">
        <v>80</v>
      </c>
      <c r="D4478" t="s">
        <v>98</v>
      </c>
      <c r="E4478" t="s">
        <v>156</v>
      </c>
      <c r="F4478" t="s">
        <v>12640</v>
      </c>
      <c r="G4478" t="s">
        <v>185</v>
      </c>
      <c r="H4478" t="s">
        <v>153</v>
      </c>
      <c r="I4478" t="s">
        <v>136</v>
      </c>
      <c r="J4478" t="s">
        <v>137</v>
      </c>
      <c r="K4478" t="s">
        <v>138</v>
      </c>
      <c r="L4478" t="s">
        <v>12641</v>
      </c>
      <c r="M4478" t="s">
        <v>12623</v>
      </c>
      <c r="N4478">
        <v>1.4552777770000001</v>
      </c>
      <c r="O4478">
        <v>0</v>
      </c>
      <c r="P4478">
        <v>14</v>
      </c>
      <c r="Q4478">
        <v>0</v>
      </c>
      <c r="R4478">
        <v>31</v>
      </c>
      <c r="S4478">
        <v>0</v>
      </c>
      <c r="T4478">
        <v>15</v>
      </c>
      <c r="U4478">
        <v>0</v>
      </c>
      <c r="V4478">
        <v>0</v>
      </c>
      <c r="W4478">
        <v>0</v>
      </c>
      <c r="X4478">
        <v>3.9933823212267603</v>
      </c>
      <c r="Y4478">
        <v>0</v>
      </c>
      <c r="Z4478">
        <v>10.809038260723321</v>
      </c>
      <c r="AA4478">
        <v>0</v>
      </c>
      <c r="AB4478">
        <v>5.4109208413614214</v>
      </c>
      <c r="AC4478">
        <v>0</v>
      </c>
      <c r="AD4478">
        <v>0</v>
      </c>
      <c r="AE4478">
        <v>20.213341423311501</v>
      </c>
    </row>
    <row r="4479" spans="1:31" x14ac:dyDescent="0.3">
      <c r="A4479">
        <v>2719235</v>
      </c>
      <c r="B4479">
        <v>1</v>
      </c>
      <c r="C4479" t="s">
        <v>80</v>
      </c>
      <c r="D4479" t="s">
        <v>82</v>
      </c>
      <c r="E4479" t="s">
        <v>200</v>
      </c>
      <c r="F4479" t="s">
        <v>12642</v>
      </c>
      <c r="G4479" t="s">
        <v>543</v>
      </c>
      <c r="H4479" t="s">
        <v>135</v>
      </c>
      <c r="I4479" t="s">
        <v>136</v>
      </c>
      <c r="J4479" t="s">
        <v>137</v>
      </c>
      <c r="K4479" t="s">
        <v>138</v>
      </c>
      <c r="L4479" t="s">
        <v>12643</v>
      </c>
      <c r="M4479" t="s">
        <v>12559</v>
      </c>
      <c r="N4479">
        <v>0.98444444399999997</v>
      </c>
      <c r="O4479">
        <v>0</v>
      </c>
      <c r="P4479">
        <v>84</v>
      </c>
      <c r="Q4479">
        <v>0</v>
      </c>
      <c r="R4479">
        <v>0</v>
      </c>
      <c r="S4479">
        <v>0</v>
      </c>
      <c r="T4479">
        <v>19</v>
      </c>
      <c r="U4479">
        <v>0</v>
      </c>
      <c r="V4479">
        <v>0</v>
      </c>
      <c r="W4479">
        <v>0</v>
      </c>
      <c r="X4479">
        <v>23.655453295278981</v>
      </c>
      <c r="Y4479">
        <v>0</v>
      </c>
      <c r="Z4479">
        <v>0</v>
      </c>
      <c r="AA4479">
        <v>0</v>
      </c>
      <c r="AB4479">
        <v>10.941770596115157</v>
      </c>
      <c r="AC4479">
        <v>0</v>
      </c>
      <c r="AD4479">
        <v>0</v>
      </c>
      <c r="AE4479">
        <v>34.597223891394137</v>
      </c>
    </row>
    <row r="4480" spans="1:31" x14ac:dyDescent="0.3">
      <c r="A4480">
        <v>2718900</v>
      </c>
      <c r="B4480">
        <v>1</v>
      </c>
      <c r="C4480" t="s">
        <v>80</v>
      </c>
      <c r="D4480" t="s">
        <v>93</v>
      </c>
      <c r="E4480" t="s">
        <v>145</v>
      </c>
      <c r="F4480" t="s">
        <v>12644</v>
      </c>
      <c r="G4480" t="s">
        <v>181</v>
      </c>
      <c r="H4480" t="s">
        <v>135</v>
      </c>
      <c r="I4480" t="s">
        <v>136</v>
      </c>
      <c r="J4480" t="s">
        <v>137</v>
      </c>
      <c r="K4480" t="s">
        <v>138</v>
      </c>
      <c r="L4480" t="s">
        <v>12645</v>
      </c>
      <c r="M4480" t="s">
        <v>12646</v>
      </c>
      <c r="N4480">
        <v>5.0169444439999999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1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3.5952087721351971</v>
      </c>
      <c r="AC4480">
        <v>0</v>
      </c>
      <c r="AD4480">
        <v>0</v>
      </c>
      <c r="AE4480">
        <v>3.5952087721351971</v>
      </c>
    </row>
    <row r="4481" spans="1:31" x14ac:dyDescent="0.3">
      <c r="A4481">
        <v>2719192</v>
      </c>
      <c r="B4481">
        <v>1</v>
      </c>
      <c r="C4481" t="s">
        <v>81</v>
      </c>
      <c r="D4481" t="s">
        <v>126</v>
      </c>
      <c r="E4481" t="s">
        <v>156</v>
      </c>
      <c r="F4481" t="s">
        <v>12647</v>
      </c>
      <c r="G4481" t="s">
        <v>185</v>
      </c>
      <c r="H4481" t="s">
        <v>153</v>
      </c>
      <c r="I4481" t="s">
        <v>136</v>
      </c>
      <c r="J4481" t="s">
        <v>137</v>
      </c>
      <c r="K4481" t="s">
        <v>138</v>
      </c>
      <c r="L4481" t="s">
        <v>12648</v>
      </c>
      <c r="M4481" t="s">
        <v>12649</v>
      </c>
      <c r="N4481">
        <v>1.414722222</v>
      </c>
      <c r="O4481">
        <v>0</v>
      </c>
      <c r="P4481">
        <v>0</v>
      </c>
      <c r="Q4481">
        <v>0</v>
      </c>
      <c r="R4481">
        <v>0</v>
      </c>
      <c r="S4481">
        <v>3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45.50340100842601</v>
      </c>
      <c r="AB4481">
        <v>0</v>
      </c>
      <c r="AC4481">
        <v>0</v>
      </c>
      <c r="AD4481">
        <v>0</v>
      </c>
      <c r="AE4481">
        <v>45.50340100842601</v>
      </c>
    </row>
    <row r="4482" spans="1:31" x14ac:dyDescent="0.3">
      <c r="A4482">
        <v>2719112</v>
      </c>
      <c r="B4482">
        <v>1</v>
      </c>
      <c r="C4482" t="s">
        <v>80</v>
      </c>
      <c r="D4482" t="s">
        <v>96</v>
      </c>
      <c r="E4482" t="s">
        <v>145</v>
      </c>
      <c r="F4482" t="s">
        <v>12650</v>
      </c>
      <c r="G4482" t="s">
        <v>181</v>
      </c>
      <c r="H4482" t="s">
        <v>135</v>
      </c>
      <c r="I4482" t="s">
        <v>136</v>
      </c>
      <c r="J4482" t="s">
        <v>137</v>
      </c>
      <c r="K4482" t="s">
        <v>138</v>
      </c>
      <c r="L4482" t="s">
        <v>12651</v>
      </c>
      <c r="M4482" t="s">
        <v>12652</v>
      </c>
      <c r="N4482">
        <v>3.6419444439999999</v>
      </c>
      <c r="O4482">
        <v>0</v>
      </c>
      <c r="P4482">
        <v>1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1.5116201049438802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1.5116201049438802</v>
      </c>
    </row>
    <row r="4483" spans="1:31" x14ac:dyDescent="0.3">
      <c r="A4483">
        <v>2719255</v>
      </c>
      <c r="B4483">
        <v>1</v>
      </c>
      <c r="C4483" t="s">
        <v>81</v>
      </c>
      <c r="D4483" t="s">
        <v>120</v>
      </c>
      <c r="E4483" t="s">
        <v>150</v>
      </c>
      <c r="F4483" t="s">
        <v>12653</v>
      </c>
      <c r="G4483" t="s">
        <v>152</v>
      </c>
      <c r="H4483" t="s">
        <v>153</v>
      </c>
      <c r="I4483" t="s">
        <v>136</v>
      </c>
      <c r="J4483" t="s">
        <v>137</v>
      </c>
      <c r="K4483" t="s">
        <v>138</v>
      </c>
      <c r="L4483" t="s">
        <v>12654</v>
      </c>
      <c r="M4483" t="s">
        <v>12655</v>
      </c>
      <c r="N4483">
        <v>1.228888888</v>
      </c>
      <c r="O4483">
        <v>0</v>
      </c>
      <c r="P4483">
        <v>0</v>
      </c>
      <c r="Q4483">
        <v>53</v>
      </c>
      <c r="R4483">
        <v>125</v>
      </c>
      <c r="S4483">
        <v>5</v>
      </c>
      <c r="T4483">
        <v>2</v>
      </c>
      <c r="U4483">
        <v>0</v>
      </c>
      <c r="V4483">
        <v>0</v>
      </c>
      <c r="W4483">
        <v>0</v>
      </c>
      <c r="X4483">
        <v>0</v>
      </c>
      <c r="Y4483">
        <v>4.608975287431667</v>
      </c>
      <c r="Z4483">
        <v>15.733006125595987</v>
      </c>
      <c r="AA4483">
        <v>0.12976200360494</v>
      </c>
      <c r="AB4483">
        <v>0</v>
      </c>
      <c r="AC4483">
        <v>0</v>
      </c>
      <c r="AD4483">
        <v>0</v>
      </c>
      <c r="AE4483">
        <v>20.471743416632595</v>
      </c>
    </row>
    <row r="4484" spans="1:31" x14ac:dyDescent="0.3">
      <c r="A4484">
        <v>2718863</v>
      </c>
      <c r="B4484">
        <v>1</v>
      </c>
      <c r="C4484" t="s">
        <v>81</v>
      </c>
      <c r="D4484" t="s">
        <v>113</v>
      </c>
      <c r="E4484" t="s">
        <v>161</v>
      </c>
      <c r="F4484" t="s">
        <v>12656</v>
      </c>
      <c r="G4484" t="s">
        <v>163</v>
      </c>
      <c r="H4484" t="s">
        <v>135</v>
      </c>
      <c r="I4484" t="s">
        <v>136</v>
      </c>
      <c r="J4484" t="s">
        <v>137</v>
      </c>
      <c r="K4484" t="s">
        <v>138</v>
      </c>
      <c r="L4484" t="s">
        <v>12657</v>
      </c>
      <c r="M4484" t="s">
        <v>12658</v>
      </c>
      <c r="N4484">
        <v>2.3811111110000001</v>
      </c>
      <c r="O4484">
        <v>0</v>
      </c>
      <c r="P4484">
        <v>2</v>
      </c>
      <c r="Q4484">
        <v>0</v>
      </c>
      <c r="R4484">
        <v>2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0.19122975171333503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0.19122975171333503</v>
      </c>
    </row>
    <row r="4485" spans="1:31" x14ac:dyDescent="0.3">
      <c r="A4485">
        <v>2719155</v>
      </c>
      <c r="B4485">
        <v>1</v>
      </c>
      <c r="C4485" t="s">
        <v>80</v>
      </c>
      <c r="D4485" t="s">
        <v>108</v>
      </c>
      <c r="E4485" t="s">
        <v>161</v>
      </c>
      <c r="F4485" t="s">
        <v>12659</v>
      </c>
      <c r="G4485" t="s">
        <v>163</v>
      </c>
      <c r="H4485" t="s">
        <v>135</v>
      </c>
      <c r="I4485" t="s">
        <v>136</v>
      </c>
      <c r="J4485" t="s">
        <v>137</v>
      </c>
      <c r="K4485" t="s">
        <v>138</v>
      </c>
      <c r="L4485" t="s">
        <v>12660</v>
      </c>
      <c r="M4485" t="s">
        <v>12661</v>
      </c>
      <c r="N4485">
        <v>0.99472222200000004</v>
      </c>
      <c r="O4485">
        <v>0</v>
      </c>
      <c r="P4485">
        <v>42</v>
      </c>
      <c r="Q4485">
        <v>0</v>
      </c>
      <c r="R4485">
        <v>4</v>
      </c>
      <c r="S4485">
        <v>0</v>
      </c>
      <c r="T4485">
        <v>8</v>
      </c>
      <c r="U4485">
        <v>0</v>
      </c>
      <c r="V4485">
        <v>0</v>
      </c>
      <c r="W4485">
        <v>0</v>
      </c>
      <c r="X4485">
        <v>8.3221616094057911</v>
      </c>
      <c r="Y4485">
        <v>0</v>
      </c>
      <c r="Z4485">
        <v>0.10553608739355</v>
      </c>
      <c r="AA4485">
        <v>0</v>
      </c>
      <c r="AB4485">
        <v>6.1055981750575503</v>
      </c>
      <c r="AC4485">
        <v>0</v>
      </c>
      <c r="AD4485">
        <v>0</v>
      </c>
      <c r="AE4485">
        <v>14.53329587185689</v>
      </c>
    </row>
    <row r="4486" spans="1:31" x14ac:dyDescent="0.3">
      <c r="A4486">
        <v>2718614</v>
      </c>
      <c r="B4486">
        <v>1</v>
      </c>
      <c r="C4486" t="s">
        <v>81</v>
      </c>
      <c r="D4486" t="s">
        <v>116</v>
      </c>
      <c r="E4486" t="s">
        <v>213</v>
      </c>
      <c r="F4486" t="s">
        <v>214</v>
      </c>
      <c r="G4486" t="s">
        <v>152</v>
      </c>
      <c r="H4486" t="s">
        <v>153</v>
      </c>
      <c r="I4486" t="s">
        <v>136</v>
      </c>
      <c r="J4486" t="s">
        <v>137</v>
      </c>
      <c r="K4486" t="s">
        <v>138</v>
      </c>
      <c r="L4486" t="s">
        <v>12662</v>
      </c>
      <c r="M4486" t="s">
        <v>12663</v>
      </c>
      <c r="N4486">
        <v>0.16250000000000001</v>
      </c>
      <c r="O4486">
        <v>4</v>
      </c>
      <c r="P4486">
        <v>916</v>
      </c>
      <c r="Q4486">
        <v>8</v>
      </c>
      <c r="R4486">
        <v>117</v>
      </c>
      <c r="S4486">
        <v>3</v>
      </c>
      <c r="T4486">
        <v>53</v>
      </c>
      <c r="U4486">
        <v>1</v>
      </c>
      <c r="V4486">
        <v>0</v>
      </c>
      <c r="W4486">
        <v>0.11992265025000001</v>
      </c>
      <c r="X4486">
        <v>14.041153860210766</v>
      </c>
      <c r="Y4486">
        <v>0.46663800557985002</v>
      </c>
      <c r="Z4486">
        <v>3.127382344745099</v>
      </c>
      <c r="AA4486">
        <v>1.0477587655665002</v>
      </c>
      <c r="AB4486">
        <v>3.6882271495894501</v>
      </c>
      <c r="AC4486">
        <v>2.6413433189325</v>
      </c>
      <c r="AD4486">
        <v>0</v>
      </c>
      <c r="AE4486">
        <v>25.132426094874162</v>
      </c>
    </row>
    <row r="4487" spans="1:31" x14ac:dyDescent="0.3">
      <c r="A4487">
        <v>2718843</v>
      </c>
      <c r="B4487">
        <v>1</v>
      </c>
      <c r="C4487" t="s">
        <v>80</v>
      </c>
      <c r="D4487" t="s">
        <v>97</v>
      </c>
      <c r="E4487" t="s">
        <v>173</v>
      </c>
      <c r="F4487" t="s">
        <v>4976</v>
      </c>
      <c r="G4487" t="s">
        <v>152</v>
      </c>
      <c r="H4487" t="s">
        <v>153</v>
      </c>
      <c r="I4487" t="s">
        <v>136</v>
      </c>
      <c r="J4487" t="s">
        <v>137</v>
      </c>
      <c r="K4487" t="s">
        <v>138</v>
      </c>
      <c r="L4487" t="s">
        <v>12664</v>
      </c>
      <c r="M4487" t="s">
        <v>12665</v>
      </c>
      <c r="N4487">
        <v>0.382222222</v>
      </c>
      <c r="O4487">
        <v>77</v>
      </c>
      <c r="P4487">
        <v>7643</v>
      </c>
      <c r="Q4487">
        <v>4</v>
      </c>
      <c r="R4487">
        <v>189</v>
      </c>
      <c r="S4487">
        <v>24</v>
      </c>
      <c r="T4487">
        <v>861</v>
      </c>
      <c r="U4487">
        <v>0</v>
      </c>
      <c r="V4487">
        <v>1</v>
      </c>
      <c r="W4487">
        <v>207.85295649627543</v>
      </c>
      <c r="X4487">
        <v>891.6340003626666</v>
      </c>
      <c r="Y4487">
        <v>1.1203897435622401</v>
      </c>
      <c r="Z4487">
        <v>23.223049302986134</v>
      </c>
      <c r="AA4487">
        <v>241.10708287792994</v>
      </c>
      <c r="AB4487">
        <v>315.873767556443</v>
      </c>
      <c r="AC4487">
        <v>0</v>
      </c>
      <c r="AD4487">
        <v>0.75275962251728012</v>
      </c>
      <c r="AE4487">
        <v>1681.5640059623806</v>
      </c>
    </row>
    <row r="4488" spans="1:31" x14ac:dyDescent="0.3">
      <c r="A4488">
        <v>2718674</v>
      </c>
      <c r="B4488">
        <v>1</v>
      </c>
      <c r="C4488" t="s">
        <v>80</v>
      </c>
      <c r="D4488" t="s">
        <v>100</v>
      </c>
      <c r="E4488" t="s">
        <v>145</v>
      </c>
      <c r="F4488" t="s">
        <v>12666</v>
      </c>
      <c r="G4488" t="s">
        <v>181</v>
      </c>
      <c r="H4488" t="s">
        <v>135</v>
      </c>
      <c r="I4488" t="s">
        <v>136</v>
      </c>
      <c r="J4488" t="s">
        <v>137</v>
      </c>
      <c r="K4488" t="s">
        <v>138</v>
      </c>
      <c r="L4488" t="s">
        <v>12667</v>
      </c>
      <c r="M4488" t="s">
        <v>12668</v>
      </c>
      <c r="N4488">
        <v>2.656111111</v>
      </c>
      <c r="O4488">
        <v>0</v>
      </c>
      <c r="P4488">
        <v>1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</row>
    <row r="4489" spans="1:31" x14ac:dyDescent="0.3">
      <c r="A4489">
        <v>2718837</v>
      </c>
      <c r="B4489">
        <v>1</v>
      </c>
      <c r="C4489" t="s">
        <v>80</v>
      </c>
      <c r="D4489" t="s">
        <v>90</v>
      </c>
      <c r="E4489" t="s">
        <v>161</v>
      </c>
      <c r="F4489" t="s">
        <v>12669</v>
      </c>
      <c r="G4489" t="s">
        <v>158</v>
      </c>
      <c r="H4489" t="s">
        <v>135</v>
      </c>
      <c r="I4489" t="s">
        <v>136</v>
      </c>
      <c r="J4489" t="s">
        <v>3</v>
      </c>
      <c r="K4489" t="s">
        <v>138</v>
      </c>
      <c r="L4489" t="s">
        <v>12670</v>
      </c>
      <c r="M4489" t="s">
        <v>12671</v>
      </c>
      <c r="N4489">
        <v>1.5294444439999999</v>
      </c>
      <c r="O4489">
        <v>0</v>
      </c>
      <c r="P4489">
        <v>61</v>
      </c>
      <c r="Q4489">
        <v>0</v>
      </c>
      <c r="R4489">
        <v>0</v>
      </c>
      <c r="S4489">
        <v>0</v>
      </c>
      <c r="T4489">
        <v>39</v>
      </c>
      <c r="U4489">
        <v>0</v>
      </c>
      <c r="V4489">
        <v>1</v>
      </c>
      <c r="W4489">
        <v>0</v>
      </c>
      <c r="X4489">
        <v>17.9668603616593</v>
      </c>
      <c r="Y4489">
        <v>0</v>
      </c>
      <c r="Z4489">
        <v>0</v>
      </c>
      <c r="AA4489">
        <v>0</v>
      </c>
      <c r="AB4489">
        <v>35.295588680791617</v>
      </c>
      <c r="AC4489">
        <v>0</v>
      </c>
      <c r="AD4489">
        <v>238.76317006841447</v>
      </c>
      <c r="AE4489">
        <v>292.02561911086536</v>
      </c>
    </row>
    <row r="4490" spans="1:31" x14ac:dyDescent="0.3">
      <c r="A4490">
        <v>2760337</v>
      </c>
      <c r="B4490">
        <v>1</v>
      </c>
      <c r="C4490" t="s">
        <v>81</v>
      </c>
      <c r="D4490" t="s">
        <v>118</v>
      </c>
      <c r="E4490" t="s">
        <v>156</v>
      </c>
      <c r="F4490" t="s">
        <v>11934</v>
      </c>
      <c r="G4490" t="s">
        <v>185</v>
      </c>
      <c r="H4490" t="s">
        <v>153</v>
      </c>
      <c r="I4490" t="s">
        <v>136</v>
      </c>
      <c r="J4490" t="s">
        <v>137</v>
      </c>
      <c r="K4490" t="s">
        <v>138</v>
      </c>
      <c r="L4490" t="s">
        <v>12672</v>
      </c>
      <c r="M4490" t="s">
        <v>12673</v>
      </c>
      <c r="N4490">
        <v>1.683333333</v>
      </c>
      <c r="O4490">
        <v>3</v>
      </c>
      <c r="P4490">
        <v>422</v>
      </c>
      <c r="Q4490">
        <v>12</v>
      </c>
      <c r="R4490">
        <v>5</v>
      </c>
      <c r="S4490">
        <v>6</v>
      </c>
      <c r="T4490">
        <v>39</v>
      </c>
      <c r="U4490">
        <v>0</v>
      </c>
      <c r="V4490">
        <v>0</v>
      </c>
      <c r="W4490">
        <v>1.43784339839125</v>
      </c>
      <c r="X4490">
        <v>147.02748962878829</v>
      </c>
      <c r="Y4490">
        <v>6.3553882645233006</v>
      </c>
      <c r="Z4490">
        <v>3.7195129821515005</v>
      </c>
      <c r="AA4490">
        <v>24.938560565758749</v>
      </c>
      <c r="AB4490">
        <v>37.815619106901607</v>
      </c>
      <c r="AC4490">
        <v>0</v>
      </c>
      <c r="AD4490">
        <v>0</v>
      </c>
      <c r="AE4490">
        <v>221.29441394651471</v>
      </c>
    </row>
    <row r="4491" spans="1:31" x14ac:dyDescent="0.3">
      <c r="A4491">
        <v>2718634</v>
      </c>
      <c r="B4491">
        <v>1</v>
      </c>
      <c r="C4491" t="s">
        <v>81</v>
      </c>
      <c r="D4491" t="s">
        <v>123</v>
      </c>
      <c r="E4491" t="s">
        <v>161</v>
      </c>
      <c r="F4491" t="s">
        <v>12674</v>
      </c>
      <c r="G4491" t="s">
        <v>163</v>
      </c>
      <c r="H4491" t="s">
        <v>135</v>
      </c>
      <c r="I4491" t="s">
        <v>136</v>
      </c>
      <c r="J4491" t="s">
        <v>137</v>
      </c>
      <c r="K4491" t="s">
        <v>138</v>
      </c>
      <c r="L4491" t="s">
        <v>12675</v>
      </c>
      <c r="M4491" t="s">
        <v>12553</v>
      </c>
      <c r="N4491">
        <v>3.6575000000000002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15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49.618304956116177</v>
      </c>
      <c r="AC4491">
        <v>0</v>
      </c>
      <c r="AD4491">
        <v>0</v>
      </c>
      <c r="AE4491">
        <v>49.618304956116177</v>
      </c>
    </row>
    <row r="4492" spans="1:31" x14ac:dyDescent="0.3">
      <c r="A4492">
        <v>2718737</v>
      </c>
      <c r="B4492">
        <v>1</v>
      </c>
      <c r="C4492" t="s">
        <v>81</v>
      </c>
      <c r="D4492" t="s">
        <v>118</v>
      </c>
      <c r="E4492" t="s">
        <v>213</v>
      </c>
      <c r="F4492" t="s">
        <v>12676</v>
      </c>
      <c r="G4492" t="s">
        <v>152</v>
      </c>
      <c r="H4492" t="s">
        <v>153</v>
      </c>
      <c r="I4492" t="s">
        <v>136</v>
      </c>
      <c r="J4492" t="s">
        <v>137</v>
      </c>
      <c r="K4492" t="s">
        <v>138</v>
      </c>
      <c r="L4492" t="s">
        <v>12677</v>
      </c>
      <c r="M4492" t="s">
        <v>12678</v>
      </c>
      <c r="N4492">
        <v>6.1111111000000003E-2</v>
      </c>
      <c r="O4492">
        <v>31</v>
      </c>
      <c r="P4492">
        <v>8388</v>
      </c>
      <c r="Q4492">
        <v>193</v>
      </c>
      <c r="R4492">
        <v>1415</v>
      </c>
      <c r="S4492">
        <v>43</v>
      </c>
      <c r="T4492">
        <v>991</v>
      </c>
      <c r="U4492">
        <v>3</v>
      </c>
      <c r="V4492">
        <v>1</v>
      </c>
      <c r="W4492">
        <v>0.45124716051103297</v>
      </c>
      <c r="X4492">
        <v>63.320687431185441</v>
      </c>
      <c r="Y4492">
        <v>28.672051045887326</v>
      </c>
      <c r="Z4492">
        <v>26.409847568659323</v>
      </c>
      <c r="AA4492">
        <v>15.434807443378583</v>
      </c>
      <c r="AB4492">
        <v>34.963449791514506</v>
      </c>
      <c r="AC4492">
        <v>23.082586560108041</v>
      </c>
      <c r="AD4492">
        <v>4.1788825396266667E-2</v>
      </c>
      <c r="AE4492">
        <v>192.3764658266405</v>
      </c>
    </row>
    <row r="4493" spans="1:31" x14ac:dyDescent="0.3">
      <c r="A4493">
        <v>2718760</v>
      </c>
      <c r="B4493">
        <v>1</v>
      </c>
      <c r="C4493" t="s">
        <v>81</v>
      </c>
      <c r="D4493" t="s">
        <v>112</v>
      </c>
      <c r="E4493" t="s">
        <v>150</v>
      </c>
      <c r="F4493" t="s">
        <v>12679</v>
      </c>
      <c r="G4493" t="s">
        <v>152</v>
      </c>
      <c r="H4493" t="s">
        <v>153</v>
      </c>
      <c r="I4493" t="s">
        <v>136</v>
      </c>
      <c r="J4493" t="s">
        <v>137</v>
      </c>
      <c r="K4493" t="s">
        <v>138</v>
      </c>
      <c r="L4493" t="s">
        <v>12680</v>
      </c>
      <c r="M4493" t="s">
        <v>12681</v>
      </c>
      <c r="N4493">
        <v>0.40333333300000002</v>
      </c>
      <c r="O4493">
        <v>1</v>
      </c>
      <c r="P4493">
        <v>517</v>
      </c>
      <c r="Q4493">
        <v>6</v>
      </c>
      <c r="R4493">
        <v>9</v>
      </c>
      <c r="S4493">
        <v>0</v>
      </c>
      <c r="T4493">
        <v>60</v>
      </c>
      <c r="U4493">
        <v>0</v>
      </c>
      <c r="V4493">
        <v>1</v>
      </c>
      <c r="W4493">
        <v>7.9559253290000007E-2</v>
      </c>
      <c r="X4493">
        <v>33.879728471109196</v>
      </c>
      <c r="Y4493">
        <v>0.28138208567040002</v>
      </c>
      <c r="Z4493">
        <v>0.21164917312000001</v>
      </c>
      <c r="AA4493">
        <v>0</v>
      </c>
      <c r="AB4493">
        <v>15.148003461608166</v>
      </c>
      <c r="AC4493">
        <v>0</v>
      </c>
      <c r="AD4493">
        <v>0.33618202679137998</v>
      </c>
      <c r="AE4493">
        <v>49.936504471589146</v>
      </c>
    </row>
    <row r="4494" spans="1:31" x14ac:dyDescent="0.3">
      <c r="A4494">
        <v>2719258</v>
      </c>
      <c r="B4494">
        <v>1</v>
      </c>
      <c r="C4494" t="s">
        <v>81</v>
      </c>
      <c r="D4494" t="s">
        <v>113</v>
      </c>
      <c r="E4494" t="s">
        <v>145</v>
      </c>
      <c r="F4494" t="s">
        <v>12682</v>
      </c>
      <c r="G4494" t="s">
        <v>230</v>
      </c>
      <c r="H4494" t="s">
        <v>135</v>
      </c>
      <c r="I4494" t="s">
        <v>136</v>
      </c>
      <c r="J4494" t="s">
        <v>137</v>
      </c>
      <c r="K4494" t="s">
        <v>138</v>
      </c>
      <c r="L4494" t="s">
        <v>12683</v>
      </c>
      <c r="M4494" t="s">
        <v>12684</v>
      </c>
      <c r="N4494">
        <v>2.185277777</v>
      </c>
      <c r="O4494">
        <v>0</v>
      </c>
      <c r="P4494">
        <v>2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0.95659934168427663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0.95659934168427663</v>
      </c>
    </row>
    <row r="4495" spans="1:31" x14ac:dyDescent="0.3">
      <c r="A4495">
        <v>2718903</v>
      </c>
      <c r="B4495">
        <v>1</v>
      </c>
      <c r="C4495" t="s">
        <v>81</v>
      </c>
      <c r="D4495" t="s">
        <v>126</v>
      </c>
      <c r="E4495" t="s">
        <v>213</v>
      </c>
      <c r="F4495" t="s">
        <v>7903</v>
      </c>
      <c r="G4495" t="s">
        <v>152</v>
      </c>
      <c r="H4495" t="s">
        <v>153</v>
      </c>
      <c r="I4495" t="s">
        <v>136</v>
      </c>
      <c r="J4495" t="s">
        <v>137</v>
      </c>
      <c r="K4495" t="s">
        <v>138</v>
      </c>
      <c r="L4495" t="s">
        <v>12685</v>
      </c>
      <c r="M4495" t="s">
        <v>12686</v>
      </c>
      <c r="N4495">
        <v>1.714722222</v>
      </c>
      <c r="O4495">
        <v>1</v>
      </c>
      <c r="P4495">
        <v>267</v>
      </c>
      <c r="Q4495">
        <v>4</v>
      </c>
      <c r="R4495">
        <v>47</v>
      </c>
      <c r="S4495">
        <v>10</v>
      </c>
      <c r="T4495">
        <v>27</v>
      </c>
      <c r="U4495">
        <v>0</v>
      </c>
      <c r="V4495">
        <v>0</v>
      </c>
      <c r="W4495">
        <v>1.7589888339405209</v>
      </c>
      <c r="X4495">
        <v>38.683276814023387</v>
      </c>
      <c r="Y4495">
        <v>11.154276231174155</v>
      </c>
      <c r="Z4495">
        <v>19.613220103140591</v>
      </c>
      <c r="AA4495">
        <v>88.46738229734315</v>
      </c>
      <c r="AB4495">
        <v>40.490937116777701</v>
      </c>
      <c r="AC4495">
        <v>0</v>
      </c>
      <c r="AD4495">
        <v>0</v>
      </c>
      <c r="AE4495">
        <v>200.16808139639951</v>
      </c>
    </row>
    <row r="4496" spans="1:31" x14ac:dyDescent="0.3">
      <c r="A4496">
        <v>2719215</v>
      </c>
      <c r="B4496">
        <v>1</v>
      </c>
      <c r="C4496" t="s">
        <v>81</v>
      </c>
      <c r="D4496" t="s">
        <v>117</v>
      </c>
      <c r="E4496" t="s">
        <v>156</v>
      </c>
      <c r="F4496" t="s">
        <v>11915</v>
      </c>
      <c r="G4496" t="s">
        <v>185</v>
      </c>
      <c r="H4496" t="s">
        <v>153</v>
      </c>
      <c r="I4496" t="s">
        <v>136</v>
      </c>
      <c r="J4496" t="s">
        <v>137</v>
      </c>
      <c r="K4496" t="s">
        <v>138</v>
      </c>
      <c r="L4496" t="s">
        <v>12687</v>
      </c>
      <c r="M4496" t="s">
        <v>12688</v>
      </c>
      <c r="N4496">
        <v>0.85499999999999998</v>
      </c>
      <c r="O4496">
        <v>0</v>
      </c>
      <c r="P4496">
        <v>30</v>
      </c>
      <c r="Q4496">
        <v>0</v>
      </c>
      <c r="R4496">
        <v>2</v>
      </c>
      <c r="S4496">
        <v>0</v>
      </c>
      <c r="T4496">
        <v>4</v>
      </c>
      <c r="U4496">
        <v>0</v>
      </c>
      <c r="V4496">
        <v>0</v>
      </c>
      <c r="W4496">
        <v>0</v>
      </c>
      <c r="X4496">
        <v>3.8192654321776502</v>
      </c>
      <c r="Y4496">
        <v>0</v>
      </c>
      <c r="Z4496">
        <v>0</v>
      </c>
      <c r="AA4496">
        <v>0</v>
      </c>
      <c r="AB4496">
        <v>1.4304019461949102</v>
      </c>
      <c r="AC4496">
        <v>0</v>
      </c>
      <c r="AD4496">
        <v>0</v>
      </c>
      <c r="AE4496">
        <v>5.2496673783725605</v>
      </c>
    </row>
    <row r="4497" spans="1:31" x14ac:dyDescent="0.3">
      <c r="A4497">
        <v>2719109</v>
      </c>
      <c r="B4497">
        <v>1</v>
      </c>
      <c r="C4497" t="s">
        <v>80</v>
      </c>
      <c r="D4497" t="s">
        <v>83</v>
      </c>
      <c r="E4497" t="s">
        <v>156</v>
      </c>
      <c r="F4497" t="s">
        <v>12689</v>
      </c>
      <c r="G4497" t="s">
        <v>300</v>
      </c>
      <c r="H4497" t="s">
        <v>153</v>
      </c>
      <c r="I4497" t="s">
        <v>136</v>
      </c>
      <c r="J4497" t="s">
        <v>137</v>
      </c>
      <c r="K4497" t="s">
        <v>210</v>
      </c>
      <c r="L4497" t="s">
        <v>12690</v>
      </c>
      <c r="M4497" t="s">
        <v>12691</v>
      </c>
      <c r="N4497">
        <v>2.9175</v>
      </c>
      <c r="O4497">
        <v>0</v>
      </c>
      <c r="P4497">
        <v>2591</v>
      </c>
      <c r="Q4497">
        <v>0</v>
      </c>
      <c r="R4497">
        <v>0</v>
      </c>
      <c r="S4497">
        <v>0</v>
      </c>
      <c r="T4497">
        <v>610</v>
      </c>
      <c r="U4497">
        <v>0</v>
      </c>
      <c r="V4497">
        <v>2</v>
      </c>
      <c r="W4497">
        <v>0</v>
      </c>
      <c r="X4497">
        <v>1562.4595110543935</v>
      </c>
      <c r="Y4497">
        <v>0</v>
      </c>
      <c r="Z4497">
        <v>0</v>
      </c>
      <c r="AA4497">
        <v>0</v>
      </c>
      <c r="AB4497">
        <v>1971.3441744130294</v>
      </c>
      <c r="AC4497">
        <v>0</v>
      </c>
      <c r="AD4497">
        <v>33.083457086565573</v>
      </c>
      <c r="AE4497">
        <v>3566.8871425539883</v>
      </c>
    </row>
    <row r="4498" spans="1:31" x14ac:dyDescent="0.3">
      <c r="A4498">
        <v>2718966</v>
      </c>
      <c r="B4498">
        <v>1</v>
      </c>
      <c r="C4498" t="s">
        <v>81</v>
      </c>
      <c r="D4498" t="s">
        <v>112</v>
      </c>
      <c r="E4498" t="s">
        <v>213</v>
      </c>
      <c r="F4498" t="s">
        <v>12692</v>
      </c>
      <c r="G4498" t="s">
        <v>152</v>
      </c>
      <c r="H4498" t="s">
        <v>153</v>
      </c>
      <c r="I4498" t="s">
        <v>136</v>
      </c>
      <c r="J4498" t="s">
        <v>137</v>
      </c>
      <c r="K4498" t="s">
        <v>138</v>
      </c>
      <c r="L4498" t="s">
        <v>12693</v>
      </c>
      <c r="M4498" t="s">
        <v>12694</v>
      </c>
      <c r="N4498">
        <v>1.0825</v>
      </c>
      <c r="O4498">
        <v>0</v>
      </c>
      <c r="P4498">
        <v>0</v>
      </c>
      <c r="Q4498">
        <v>0</v>
      </c>
      <c r="R4498">
        <v>5</v>
      </c>
      <c r="S4498">
        <v>2</v>
      </c>
      <c r="T4498">
        <v>99</v>
      </c>
      <c r="U4498">
        <v>3</v>
      </c>
      <c r="V4498">
        <v>1</v>
      </c>
      <c r="W4498">
        <v>0</v>
      </c>
      <c r="X4498">
        <v>0</v>
      </c>
      <c r="Y4498">
        <v>0</v>
      </c>
      <c r="Z4498">
        <v>11.623779473588844</v>
      </c>
      <c r="AA4498">
        <v>20.319334203296183</v>
      </c>
      <c r="AB4498">
        <v>98.658561260647218</v>
      </c>
      <c r="AC4498">
        <v>161.77166427648882</v>
      </c>
      <c r="AD4498">
        <v>52.176980141643824</v>
      </c>
      <c r="AE4498">
        <v>344.55031935566484</v>
      </c>
    </row>
    <row r="4499" spans="1:31" x14ac:dyDescent="0.3">
      <c r="A4499">
        <v>2718717</v>
      </c>
      <c r="B4499">
        <v>1</v>
      </c>
      <c r="C4499" t="s">
        <v>80</v>
      </c>
      <c r="D4499" t="s">
        <v>87</v>
      </c>
      <c r="E4499" t="s">
        <v>150</v>
      </c>
      <c r="F4499" t="s">
        <v>12695</v>
      </c>
      <c r="G4499" t="s">
        <v>300</v>
      </c>
      <c r="H4499" t="s">
        <v>153</v>
      </c>
      <c r="I4499" t="s">
        <v>136</v>
      </c>
      <c r="J4499" t="s">
        <v>137</v>
      </c>
      <c r="K4499" t="s">
        <v>210</v>
      </c>
      <c r="L4499" t="s">
        <v>12696</v>
      </c>
      <c r="M4499" t="s">
        <v>12697</v>
      </c>
      <c r="N4499">
        <v>4.5147222219999996</v>
      </c>
      <c r="O4499">
        <v>0</v>
      </c>
      <c r="P4499">
        <v>1700</v>
      </c>
      <c r="Q4499">
        <v>0</v>
      </c>
      <c r="R4499">
        <v>0</v>
      </c>
      <c r="S4499">
        <v>0</v>
      </c>
      <c r="T4499">
        <v>261</v>
      </c>
      <c r="U4499">
        <v>0</v>
      </c>
      <c r="V4499">
        <v>0</v>
      </c>
      <c r="W4499">
        <v>0</v>
      </c>
      <c r="X4499">
        <v>1633.3176337565187</v>
      </c>
      <c r="Y4499">
        <v>0</v>
      </c>
      <c r="Z4499">
        <v>0</v>
      </c>
      <c r="AA4499">
        <v>0</v>
      </c>
      <c r="AB4499">
        <v>1027.2050934419349</v>
      </c>
      <c r="AC4499">
        <v>0</v>
      </c>
      <c r="AD4499">
        <v>0</v>
      </c>
      <c r="AE4499">
        <v>2660.5227271984536</v>
      </c>
    </row>
    <row r="4500" spans="1:31" x14ac:dyDescent="0.3">
      <c r="A4500">
        <v>2719911</v>
      </c>
      <c r="B4500">
        <v>1</v>
      </c>
      <c r="C4500" t="s">
        <v>80</v>
      </c>
      <c r="D4500" t="s">
        <v>107</v>
      </c>
      <c r="E4500" t="s">
        <v>150</v>
      </c>
      <c r="F4500" t="s">
        <v>12698</v>
      </c>
      <c r="G4500" t="s">
        <v>158</v>
      </c>
      <c r="H4500" t="s">
        <v>153</v>
      </c>
      <c r="I4500" t="s">
        <v>136</v>
      </c>
      <c r="J4500" t="s">
        <v>3</v>
      </c>
      <c r="K4500" t="s">
        <v>138</v>
      </c>
      <c r="L4500" t="s">
        <v>12699</v>
      </c>
      <c r="M4500" t="s">
        <v>12700</v>
      </c>
      <c r="N4500">
        <v>0.119722222</v>
      </c>
      <c r="O4500">
        <v>0</v>
      </c>
      <c r="P4500">
        <v>6741</v>
      </c>
      <c r="Q4500">
        <v>1</v>
      </c>
      <c r="R4500">
        <v>47</v>
      </c>
      <c r="S4500">
        <v>9</v>
      </c>
      <c r="T4500">
        <v>683</v>
      </c>
      <c r="U4500">
        <v>0</v>
      </c>
      <c r="V4500">
        <v>3</v>
      </c>
      <c r="W4500">
        <v>0</v>
      </c>
      <c r="X4500">
        <v>76.612485939027366</v>
      </c>
      <c r="Y4500">
        <v>1.0884489315585E-2</v>
      </c>
      <c r="Z4500">
        <v>1.1382637526017489</v>
      </c>
      <c r="AA4500">
        <v>11.536485767299201</v>
      </c>
      <c r="AB4500">
        <v>75.154407430850952</v>
      </c>
      <c r="AC4500">
        <v>0</v>
      </c>
      <c r="AD4500">
        <v>3.3560947660396439</v>
      </c>
      <c r="AE4500">
        <v>167.80862214513448</v>
      </c>
    </row>
    <row r="4501" spans="1:31" x14ac:dyDescent="0.3">
      <c r="A4501">
        <v>2719742</v>
      </c>
      <c r="B4501">
        <v>1</v>
      </c>
      <c r="C4501" t="s">
        <v>80</v>
      </c>
      <c r="D4501" t="s">
        <v>88</v>
      </c>
      <c r="E4501" t="s">
        <v>156</v>
      </c>
      <c r="F4501" t="s">
        <v>12701</v>
      </c>
      <c r="G4501" t="s">
        <v>1613</v>
      </c>
      <c r="H4501" t="s">
        <v>153</v>
      </c>
      <c r="I4501" t="s">
        <v>136</v>
      </c>
      <c r="J4501" t="s">
        <v>137</v>
      </c>
      <c r="K4501" t="s">
        <v>210</v>
      </c>
      <c r="L4501" t="s">
        <v>12702</v>
      </c>
      <c r="M4501" t="s">
        <v>12703</v>
      </c>
      <c r="N4501">
        <v>0.268055555</v>
      </c>
      <c r="O4501">
        <v>0</v>
      </c>
      <c r="P4501">
        <v>116</v>
      </c>
      <c r="Q4501">
        <v>0</v>
      </c>
      <c r="R4501">
        <v>0</v>
      </c>
      <c r="S4501">
        <v>0</v>
      </c>
      <c r="T4501">
        <v>7</v>
      </c>
      <c r="U4501">
        <v>0</v>
      </c>
      <c r="V4501">
        <v>0</v>
      </c>
      <c r="W4501">
        <v>0</v>
      </c>
      <c r="X4501">
        <v>21.727675324110102</v>
      </c>
      <c r="Y4501">
        <v>0</v>
      </c>
      <c r="Z4501">
        <v>0</v>
      </c>
      <c r="AA4501">
        <v>0</v>
      </c>
      <c r="AB4501">
        <v>3.6058569301524259</v>
      </c>
      <c r="AC4501">
        <v>0</v>
      </c>
      <c r="AD4501">
        <v>0</v>
      </c>
      <c r="AE4501">
        <v>25.333532254262529</v>
      </c>
    </row>
    <row r="4502" spans="1:31" x14ac:dyDescent="0.3">
      <c r="A4502">
        <v>2719510</v>
      </c>
      <c r="B4502">
        <v>1</v>
      </c>
      <c r="C4502" t="s">
        <v>80</v>
      </c>
      <c r="D4502" t="s">
        <v>102</v>
      </c>
      <c r="E4502" t="s">
        <v>161</v>
      </c>
      <c r="F4502" t="s">
        <v>10705</v>
      </c>
      <c r="G4502" t="s">
        <v>209</v>
      </c>
      <c r="H4502" t="s">
        <v>135</v>
      </c>
      <c r="I4502" t="s">
        <v>136</v>
      </c>
      <c r="J4502" t="s">
        <v>137</v>
      </c>
      <c r="K4502" t="s">
        <v>210</v>
      </c>
      <c r="L4502" t="s">
        <v>12704</v>
      </c>
      <c r="M4502" t="s">
        <v>12705</v>
      </c>
      <c r="N4502">
        <v>7.0388888879999998</v>
      </c>
      <c r="O4502">
        <v>0</v>
      </c>
      <c r="P4502">
        <v>18</v>
      </c>
      <c r="Q4502">
        <v>0</v>
      </c>
      <c r="R4502">
        <v>4</v>
      </c>
      <c r="S4502">
        <v>0</v>
      </c>
      <c r="T4502">
        <v>4</v>
      </c>
      <c r="U4502">
        <v>0</v>
      </c>
      <c r="V4502">
        <v>0</v>
      </c>
      <c r="W4502">
        <v>0</v>
      </c>
      <c r="X4502">
        <v>22.127361026240859</v>
      </c>
      <c r="Y4502">
        <v>0</v>
      </c>
      <c r="Z4502">
        <v>8.6398684577343818</v>
      </c>
      <c r="AA4502">
        <v>0</v>
      </c>
      <c r="AB4502">
        <v>22.679705620591751</v>
      </c>
      <c r="AC4502">
        <v>0</v>
      </c>
      <c r="AD4502">
        <v>0</v>
      </c>
      <c r="AE4502">
        <v>53.44693510456699</v>
      </c>
    </row>
    <row r="4503" spans="1:31" x14ac:dyDescent="0.3">
      <c r="A4503">
        <v>2719619</v>
      </c>
      <c r="B4503">
        <v>1</v>
      </c>
      <c r="C4503" t="s">
        <v>80</v>
      </c>
      <c r="D4503" t="s">
        <v>82</v>
      </c>
      <c r="E4503" t="s">
        <v>132</v>
      </c>
      <c r="F4503" t="s">
        <v>12706</v>
      </c>
      <c r="G4503" t="s">
        <v>209</v>
      </c>
      <c r="H4503" t="s">
        <v>135</v>
      </c>
      <c r="I4503" t="s">
        <v>136</v>
      </c>
      <c r="J4503" t="s">
        <v>137</v>
      </c>
      <c r="K4503" t="s">
        <v>210</v>
      </c>
      <c r="L4503" t="s">
        <v>12707</v>
      </c>
      <c r="M4503" t="s">
        <v>12708</v>
      </c>
      <c r="N4503">
        <v>7.9894444440000001</v>
      </c>
      <c r="O4503">
        <v>0</v>
      </c>
      <c r="P4503">
        <v>378</v>
      </c>
      <c r="Q4503">
        <v>0</v>
      </c>
      <c r="R4503">
        <v>0</v>
      </c>
      <c r="S4503">
        <v>0</v>
      </c>
      <c r="T4503">
        <v>70</v>
      </c>
      <c r="U4503">
        <v>0</v>
      </c>
      <c r="V4503">
        <v>0</v>
      </c>
      <c r="W4503">
        <v>0</v>
      </c>
      <c r="X4503">
        <v>637.21801638832562</v>
      </c>
      <c r="Y4503">
        <v>0</v>
      </c>
      <c r="Z4503">
        <v>0</v>
      </c>
      <c r="AA4503">
        <v>0</v>
      </c>
      <c r="AB4503">
        <v>352.23588092298098</v>
      </c>
      <c r="AC4503">
        <v>0</v>
      </c>
      <c r="AD4503">
        <v>0</v>
      </c>
      <c r="AE4503">
        <v>989.4538973113066</v>
      </c>
    </row>
    <row r="4504" spans="1:31" x14ac:dyDescent="0.3">
      <c r="A4504">
        <v>2719679</v>
      </c>
      <c r="B4504">
        <v>1</v>
      </c>
      <c r="C4504" t="s">
        <v>80</v>
      </c>
      <c r="D4504" t="s">
        <v>101</v>
      </c>
      <c r="E4504" t="s">
        <v>132</v>
      </c>
      <c r="F4504" t="s">
        <v>2013</v>
      </c>
      <c r="G4504" t="s">
        <v>925</v>
      </c>
      <c r="H4504" t="s">
        <v>135</v>
      </c>
      <c r="I4504" t="s">
        <v>136</v>
      </c>
      <c r="J4504" t="s">
        <v>137</v>
      </c>
      <c r="K4504" t="s">
        <v>210</v>
      </c>
      <c r="L4504" t="s">
        <v>12709</v>
      </c>
      <c r="M4504" t="s">
        <v>12710</v>
      </c>
      <c r="N4504">
        <v>2.9480555549999998</v>
      </c>
      <c r="O4504">
        <v>0</v>
      </c>
      <c r="P4504">
        <v>64</v>
      </c>
      <c r="Q4504">
        <v>0</v>
      </c>
      <c r="R4504">
        <v>23</v>
      </c>
      <c r="S4504">
        <v>0</v>
      </c>
      <c r="T4504">
        <v>11</v>
      </c>
      <c r="U4504">
        <v>0</v>
      </c>
      <c r="V4504">
        <v>0</v>
      </c>
      <c r="W4504">
        <v>0</v>
      </c>
      <c r="X4504">
        <v>74.819720892829267</v>
      </c>
      <c r="Y4504">
        <v>0</v>
      </c>
      <c r="Z4504">
        <v>7.710737549848508</v>
      </c>
      <c r="AA4504">
        <v>0</v>
      </c>
      <c r="AB4504">
        <v>40.862181551544126</v>
      </c>
      <c r="AC4504">
        <v>0</v>
      </c>
      <c r="AD4504">
        <v>0</v>
      </c>
      <c r="AE4504">
        <v>123.39263999422189</v>
      </c>
    </row>
    <row r="4505" spans="1:31" x14ac:dyDescent="0.3">
      <c r="A4505">
        <v>2719473</v>
      </c>
      <c r="B4505">
        <v>1</v>
      </c>
      <c r="C4505" t="s">
        <v>80</v>
      </c>
      <c r="D4505" t="s">
        <v>95</v>
      </c>
      <c r="E4505" t="s">
        <v>132</v>
      </c>
      <c r="F4505" t="s">
        <v>12711</v>
      </c>
      <c r="G4505" t="s">
        <v>134</v>
      </c>
      <c r="H4505" t="s">
        <v>135</v>
      </c>
      <c r="I4505" t="s">
        <v>136</v>
      </c>
      <c r="J4505" t="s">
        <v>137</v>
      </c>
      <c r="K4505" t="s">
        <v>138</v>
      </c>
      <c r="L4505" t="s">
        <v>12712</v>
      </c>
      <c r="M4505" t="s">
        <v>12713</v>
      </c>
      <c r="N4505">
        <v>3.5074999999999998</v>
      </c>
      <c r="O4505">
        <v>0</v>
      </c>
      <c r="P4505">
        <v>145</v>
      </c>
      <c r="Q4505">
        <v>0</v>
      </c>
      <c r="R4505">
        <v>1</v>
      </c>
      <c r="S4505">
        <v>0</v>
      </c>
      <c r="T4505">
        <v>21</v>
      </c>
      <c r="U4505">
        <v>0</v>
      </c>
      <c r="V4505">
        <v>0</v>
      </c>
      <c r="W4505">
        <v>0</v>
      </c>
      <c r="X4505">
        <v>112.74605422786452</v>
      </c>
      <c r="Y4505">
        <v>0</v>
      </c>
      <c r="Z4505">
        <v>0</v>
      </c>
      <c r="AA4505">
        <v>0</v>
      </c>
      <c r="AB4505">
        <v>71.639750738872948</v>
      </c>
      <c r="AC4505">
        <v>0</v>
      </c>
      <c r="AD4505">
        <v>0</v>
      </c>
      <c r="AE4505">
        <v>184.38580496673745</v>
      </c>
    </row>
    <row r="4506" spans="1:31" x14ac:dyDescent="0.3">
      <c r="A4506">
        <v>2719573</v>
      </c>
      <c r="B4506">
        <v>1</v>
      </c>
      <c r="C4506" t="s">
        <v>80</v>
      </c>
      <c r="D4506" t="s">
        <v>93</v>
      </c>
      <c r="E4506" t="s">
        <v>150</v>
      </c>
      <c r="F4506" t="s">
        <v>1705</v>
      </c>
      <c r="G4506" t="s">
        <v>209</v>
      </c>
      <c r="H4506" t="s">
        <v>153</v>
      </c>
      <c r="I4506" t="s">
        <v>136</v>
      </c>
      <c r="J4506" t="s">
        <v>137</v>
      </c>
      <c r="K4506" t="s">
        <v>210</v>
      </c>
      <c r="L4506" t="s">
        <v>12714</v>
      </c>
      <c r="M4506" t="s">
        <v>12715</v>
      </c>
      <c r="N4506">
        <v>8.2169444439999992</v>
      </c>
      <c r="O4506">
        <v>0</v>
      </c>
      <c r="P4506">
        <v>429</v>
      </c>
      <c r="Q4506">
        <v>48</v>
      </c>
      <c r="R4506">
        <v>364</v>
      </c>
      <c r="S4506">
        <v>19</v>
      </c>
      <c r="T4506">
        <v>239</v>
      </c>
      <c r="U4506">
        <v>0</v>
      </c>
      <c r="V4506">
        <v>1</v>
      </c>
      <c r="W4506">
        <v>0</v>
      </c>
      <c r="X4506">
        <v>587.78824970196501</v>
      </c>
      <c r="Y4506">
        <v>443.03766405798876</v>
      </c>
      <c r="Z4506">
        <v>907.86318997178148</v>
      </c>
      <c r="AA4506">
        <v>531.16433316422012</v>
      </c>
      <c r="AB4506">
        <v>1917.0447534370182</v>
      </c>
      <c r="AC4506">
        <v>0</v>
      </c>
      <c r="AD4506">
        <v>0</v>
      </c>
      <c r="AE4506">
        <v>4386.8981903329732</v>
      </c>
    </row>
    <row r="4507" spans="1:31" x14ac:dyDescent="0.3">
      <c r="A4507">
        <v>2719496</v>
      </c>
      <c r="B4507">
        <v>1</v>
      </c>
      <c r="C4507" t="s">
        <v>80</v>
      </c>
      <c r="D4507" t="s">
        <v>82</v>
      </c>
      <c r="E4507" t="s">
        <v>145</v>
      </c>
      <c r="F4507" t="s">
        <v>12716</v>
      </c>
      <c r="G4507" t="s">
        <v>543</v>
      </c>
      <c r="H4507" t="s">
        <v>135</v>
      </c>
      <c r="I4507" t="s">
        <v>136</v>
      </c>
      <c r="J4507" t="s">
        <v>137</v>
      </c>
      <c r="K4507" t="s">
        <v>138</v>
      </c>
      <c r="L4507" t="s">
        <v>12717</v>
      </c>
      <c r="M4507" t="s">
        <v>12718</v>
      </c>
      <c r="N4507">
        <v>1.0127777769999999</v>
      </c>
      <c r="O4507">
        <v>0</v>
      </c>
      <c r="P4507">
        <v>0</v>
      </c>
      <c r="Q4507">
        <v>0</v>
      </c>
      <c r="R4507">
        <v>0</v>
      </c>
      <c r="S4507">
        <v>0</v>
      </c>
      <c r="T4507">
        <v>9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12.934144251054466</v>
      </c>
      <c r="AC4507">
        <v>0</v>
      </c>
      <c r="AD4507">
        <v>0</v>
      </c>
      <c r="AE4507">
        <v>12.934144251054466</v>
      </c>
    </row>
    <row r="4508" spans="1:31" x14ac:dyDescent="0.3">
      <c r="A4508">
        <v>2719782</v>
      </c>
      <c r="B4508">
        <v>1</v>
      </c>
      <c r="C4508" t="s">
        <v>81</v>
      </c>
      <c r="D4508" t="s">
        <v>112</v>
      </c>
      <c r="E4508" t="s">
        <v>161</v>
      </c>
      <c r="F4508" t="s">
        <v>12719</v>
      </c>
      <c r="G4508" t="s">
        <v>163</v>
      </c>
      <c r="H4508" t="s">
        <v>135</v>
      </c>
      <c r="I4508" t="s">
        <v>136</v>
      </c>
      <c r="J4508" t="s">
        <v>137</v>
      </c>
      <c r="K4508" t="s">
        <v>138</v>
      </c>
      <c r="L4508" t="s">
        <v>12720</v>
      </c>
      <c r="M4508" t="s">
        <v>12721</v>
      </c>
      <c r="N4508">
        <v>1.628333333</v>
      </c>
      <c r="O4508">
        <v>0</v>
      </c>
      <c r="P4508">
        <v>9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1.80083617211875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1.80083617211875</v>
      </c>
    </row>
    <row r="4509" spans="1:31" x14ac:dyDescent="0.3">
      <c r="A4509">
        <v>2719639</v>
      </c>
      <c r="B4509">
        <v>1</v>
      </c>
      <c r="C4509" t="s">
        <v>80</v>
      </c>
      <c r="D4509" t="s">
        <v>83</v>
      </c>
      <c r="E4509" t="s">
        <v>200</v>
      </c>
      <c r="F4509" t="s">
        <v>12722</v>
      </c>
      <c r="G4509" t="s">
        <v>393</v>
      </c>
      <c r="H4509" t="s">
        <v>135</v>
      </c>
      <c r="I4509" t="s">
        <v>136</v>
      </c>
      <c r="J4509" t="s">
        <v>137</v>
      </c>
      <c r="K4509" t="s">
        <v>138</v>
      </c>
      <c r="L4509" t="s">
        <v>12723</v>
      </c>
      <c r="M4509" t="s">
        <v>12724</v>
      </c>
      <c r="N4509">
        <v>1.8005555550000001</v>
      </c>
      <c r="O4509">
        <v>0</v>
      </c>
      <c r="P4509">
        <v>5</v>
      </c>
      <c r="Q4509">
        <v>0</v>
      </c>
      <c r="R4509">
        <v>0</v>
      </c>
      <c r="S4509">
        <v>0</v>
      </c>
      <c r="T4509">
        <v>1</v>
      </c>
      <c r="U4509">
        <v>0</v>
      </c>
      <c r="V4509">
        <v>0</v>
      </c>
      <c r="W4509">
        <v>0</v>
      </c>
      <c r="X4509">
        <v>5.0010515106502824</v>
      </c>
      <c r="Y4509">
        <v>0</v>
      </c>
      <c r="Z4509">
        <v>0</v>
      </c>
      <c r="AA4509">
        <v>0</v>
      </c>
      <c r="AB4509">
        <v>2.8755090437749997</v>
      </c>
      <c r="AC4509">
        <v>0</v>
      </c>
      <c r="AD4509">
        <v>0</v>
      </c>
      <c r="AE4509">
        <v>7.8765605544252821</v>
      </c>
    </row>
    <row r="4510" spans="1:31" x14ac:dyDescent="0.3">
      <c r="A4510">
        <v>2719682</v>
      </c>
      <c r="B4510">
        <v>1</v>
      </c>
      <c r="C4510" t="s">
        <v>81</v>
      </c>
      <c r="D4510" t="s">
        <v>113</v>
      </c>
      <c r="E4510" t="s">
        <v>161</v>
      </c>
      <c r="F4510" t="s">
        <v>12725</v>
      </c>
      <c r="G4510" t="s">
        <v>170</v>
      </c>
      <c r="H4510" t="s">
        <v>135</v>
      </c>
      <c r="I4510" t="s">
        <v>136</v>
      </c>
      <c r="J4510" t="s">
        <v>137</v>
      </c>
      <c r="K4510" t="s">
        <v>138</v>
      </c>
      <c r="L4510" t="s">
        <v>12726</v>
      </c>
      <c r="M4510" t="s">
        <v>12727</v>
      </c>
      <c r="N4510">
        <v>0.28194444400000002</v>
      </c>
      <c r="O4510">
        <v>0</v>
      </c>
      <c r="P4510">
        <v>1</v>
      </c>
      <c r="Q4510">
        <v>0</v>
      </c>
      <c r="R4510">
        <v>0</v>
      </c>
      <c r="S4510">
        <v>0</v>
      </c>
      <c r="T4510">
        <v>3</v>
      </c>
      <c r="U4510">
        <v>0</v>
      </c>
      <c r="V4510">
        <v>0</v>
      </c>
      <c r="W4510">
        <v>0</v>
      </c>
      <c r="X4510">
        <v>2.4861175597556667E-2</v>
      </c>
      <c r="Y4510">
        <v>0</v>
      </c>
      <c r="Z4510">
        <v>0</v>
      </c>
      <c r="AA4510">
        <v>0</v>
      </c>
      <c r="AB4510">
        <v>0.62116849954992004</v>
      </c>
      <c r="AC4510">
        <v>0</v>
      </c>
      <c r="AD4510">
        <v>0</v>
      </c>
      <c r="AE4510">
        <v>0.64602967514747667</v>
      </c>
    </row>
    <row r="4511" spans="1:31" x14ac:dyDescent="0.3">
      <c r="A4511">
        <v>2719516</v>
      </c>
      <c r="B4511">
        <v>1</v>
      </c>
      <c r="C4511" t="s">
        <v>80</v>
      </c>
      <c r="D4511" t="s">
        <v>85</v>
      </c>
      <c r="E4511" t="s">
        <v>156</v>
      </c>
      <c r="F4511" t="s">
        <v>12728</v>
      </c>
      <c r="G4511" t="s">
        <v>300</v>
      </c>
      <c r="H4511" t="s">
        <v>153</v>
      </c>
      <c r="I4511" t="s">
        <v>136</v>
      </c>
      <c r="J4511" t="s">
        <v>137</v>
      </c>
      <c r="K4511" t="s">
        <v>210</v>
      </c>
      <c r="L4511" t="s">
        <v>12729</v>
      </c>
      <c r="M4511" t="s">
        <v>12730</v>
      </c>
      <c r="N4511">
        <v>3.551388888</v>
      </c>
      <c r="O4511">
        <v>0</v>
      </c>
      <c r="P4511">
        <v>536</v>
      </c>
      <c r="Q4511">
        <v>0</v>
      </c>
      <c r="R4511">
        <v>0</v>
      </c>
      <c r="S4511">
        <v>0</v>
      </c>
      <c r="T4511">
        <v>44</v>
      </c>
      <c r="U4511">
        <v>0</v>
      </c>
      <c r="V4511">
        <v>0</v>
      </c>
      <c r="W4511">
        <v>0</v>
      </c>
      <c r="X4511">
        <v>353.49198465049955</v>
      </c>
      <c r="Y4511">
        <v>0</v>
      </c>
      <c r="Z4511">
        <v>0</v>
      </c>
      <c r="AA4511">
        <v>0</v>
      </c>
      <c r="AB4511">
        <v>151.63341281934663</v>
      </c>
      <c r="AC4511">
        <v>0</v>
      </c>
      <c r="AD4511">
        <v>0</v>
      </c>
      <c r="AE4511">
        <v>505.12539746984618</v>
      </c>
    </row>
    <row r="4512" spans="1:31" x14ac:dyDescent="0.3">
      <c r="A4512">
        <v>2719490</v>
      </c>
      <c r="B4512">
        <v>1</v>
      </c>
      <c r="C4512" t="s">
        <v>81</v>
      </c>
      <c r="D4512" t="s">
        <v>117</v>
      </c>
      <c r="E4512" t="s">
        <v>156</v>
      </c>
      <c r="F4512" t="s">
        <v>12731</v>
      </c>
      <c r="G4512" t="s">
        <v>152</v>
      </c>
      <c r="H4512" t="s">
        <v>153</v>
      </c>
      <c r="I4512" t="s">
        <v>136</v>
      </c>
      <c r="J4512" t="s">
        <v>137</v>
      </c>
      <c r="K4512" t="s">
        <v>138</v>
      </c>
      <c r="L4512" t="s">
        <v>12732</v>
      </c>
      <c r="M4512" t="s">
        <v>12733</v>
      </c>
      <c r="N4512">
        <v>0.37166666599999998</v>
      </c>
      <c r="O4512">
        <v>0</v>
      </c>
      <c r="P4512">
        <v>2668</v>
      </c>
      <c r="Q4512">
        <v>1</v>
      </c>
      <c r="R4512">
        <v>2</v>
      </c>
      <c r="S4512">
        <v>1</v>
      </c>
      <c r="T4512">
        <v>195</v>
      </c>
      <c r="U4512">
        <v>1</v>
      </c>
      <c r="V4512">
        <v>1</v>
      </c>
      <c r="W4512">
        <v>0</v>
      </c>
      <c r="X4512">
        <v>169.92773259287125</v>
      </c>
      <c r="Y4512">
        <v>0.11577426696612</v>
      </c>
      <c r="Z4512">
        <v>0.10189363595558999</v>
      </c>
      <c r="AA4512">
        <v>9.2097561290546288</v>
      </c>
      <c r="AB4512">
        <v>50.527004999361658</v>
      </c>
      <c r="AC4512">
        <v>55.353679955788401</v>
      </c>
      <c r="AD4512">
        <v>89.9081849882581</v>
      </c>
      <c r="AE4512">
        <v>375.1440265682557</v>
      </c>
    </row>
    <row r="4513" spans="1:31" x14ac:dyDescent="0.3">
      <c r="A4513">
        <v>2719659</v>
      </c>
      <c r="B4513">
        <v>1</v>
      </c>
      <c r="C4513" t="s">
        <v>80</v>
      </c>
      <c r="D4513" t="s">
        <v>92</v>
      </c>
      <c r="E4513" t="s">
        <v>200</v>
      </c>
      <c r="F4513" t="s">
        <v>12734</v>
      </c>
      <c r="G4513" t="s">
        <v>170</v>
      </c>
      <c r="H4513" t="s">
        <v>135</v>
      </c>
      <c r="I4513" t="s">
        <v>136</v>
      </c>
      <c r="J4513" t="s">
        <v>137</v>
      </c>
      <c r="K4513" t="s">
        <v>138</v>
      </c>
      <c r="L4513" t="s">
        <v>12735</v>
      </c>
      <c r="M4513" t="s">
        <v>12736</v>
      </c>
      <c r="N4513">
        <v>3.9950000000000001</v>
      </c>
      <c r="O4513">
        <v>0</v>
      </c>
      <c r="P4513">
        <v>28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1</v>
      </c>
      <c r="W4513">
        <v>0</v>
      </c>
      <c r="X4513">
        <v>13.913956863576002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13.913956863576002</v>
      </c>
    </row>
    <row r="4514" spans="1:31" x14ac:dyDescent="0.3">
      <c r="A4514">
        <v>2719808</v>
      </c>
      <c r="B4514">
        <v>1</v>
      </c>
      <c r="C4514" t="s">
        <v>80</v>
      </c>
      <c r="D4514" t="s">
        <v>83</v>
      </c>
      <c r="E4514" t="s">
        <v>200</v>
      </c>
      <c r="F4514" t="s">
        <v>11953</v>
      </c>
      <c r="G4514" t="s">
        <v>393</v>
      </c>
      <c r="H4514" t="s">
        <v>135</v>
      </c>
      <c r="I4514" t="s">
        <v>136</v>
      </c>
      <c r="J4514" t="s">
        <v>137</v>
      </c>
      <c r="K4514" t="s">
        <v>138</v>
      </c>
      <c r="L4514" t="s">
        <v>12737</v>
      </c>
      <c r="M4514" t="s">
        <v>12738</v>
      </c>
      <c r="N4514">
        <v>4.4883333329999999</v>
      </c>
      <c r="O4514">
        <v>0</v>
      </c>
      <c r="P4514">
        <v>21</v>
      </c>
      <c r="Q4514">
        <v>0</v>
      </c>
      <c r="R4514">
        <v>0</v>
      </c>
      <c r="S4514">
        <v>0</v>
      </c>
      <c r="T4514">
        <v>7</v>
      </c>
      <c r="U4514">
        <v>0</v>
      </c>
      <c r="V4514">
        <v>0</v>
      </c>
      <c r="W4514">
        <v>0</v>
      </c>
      <c r="X4514">
        <v>84.793829063106458</v>
      </c>
      <c r="Y4514">
        <v>0</v>
      </c>
      <c r="Z4514">
        <v>0</v>
      </c>
      <c r="AA4514">
        <v>0</v>
      </c>
      <c r="AB4514">
        <v>45.363604093769673</v>
      </c>
      <c r="AC4514">
        <v>0</v>
      </c>
      <c r="AD4514">
        <v>0</v>
      </c>
      <c r="AE4514">
        <v>130.15743315687612</v>
      </c>
    </row>
    <row r="4515" spans="1:31" x14ac:dyDescent="0.3">
      <c r="A4515">
        <v>2719951</v>
      </c>
      <c r="B4515">
        <v>1</v>
      </c>
      <c r="C4515" t="s">
        <v>80</v>
      </c>
      <c r="D4515" t="s">
        <v>110</v>
      </c>
      <c r="E4515" t="s">
        <v>161</v>
      </c>
      <c r="F4515" t="s">
        <v>12739</v>
      </c>
      <c r="G4515" t="s">
        <v>6360</v>
      </c>
      <c r="H4515" t="s">
        <v>135</v>
      </c>
      <c r="I4515" t="s">
        <v>136</v>
      </c>
      <c r="J4515" t="s">
        <v>137</v>
      </c>
      <c r="K4515" t="s">
        <v>138</v>
      </c>
      <c r="L4515" t="s">
        <v>12740</v>
      </c>
      <c r="M4515" t="s">
        <v>12741</v>
      </c>
      <c r="N4515">
        <v>0.71444444399999996</v>
      </c>
      <c r="O4515">
        <v>0</v>
      </c>
      <c r="P4515">
        <v>210</v>
      </c>
      <c r="Q4515">
        <v>0</v>
      </c>
      <c r="R4515">
        <v>0</v>
      </c>
      <c r="S4515">
        <v>0</v>
      </c>
      <c r="T4515">
        <v>8</v>
      </c>
      <c r="U4515">
        <v>0</v>
      </c>
      <c r="V4515">
        <v>0</v>
      </c>
      <c r="W4515">
        <v>0</v>
      </c>
      <c r="X4515">
        <v>31.382688129782828</v>
      </c>
      <c r="Y4515">
        <v>0</v>
      </c>
      <c r="Z4515">
        <v>0</v>
      </c>
      <c r="AA4515">
        <v>0</v>
      </c>
      <c r="AB4515">
        <v>2.8993752285173557</v>
      </c>
      <c r="AC4515">
        <v>0</v>
      </c>
      <c r="AD4515">
        <v>0</v>
      </c>
      <c r="AE4515">
        <v>34.282063358300185</v>
      </c>
    </row>
    <row r="4516" spans="1:31" x14ac:dyDescent="0.3">
      <c r="A4516">
        <v>2719559</v>
      </c>
      <c r="B4516">
        <v>1</v>
      </c>
      <c r="C4516" t="s">
        <v>81</v>
      </c>
      <c r="D4516" t="s">
        <v>116</v>
      </c>
      <c r="E4516" t="s">
        <v>150</v>
      </c>
      <c r="F4516" t="s">
        <v>12742</v>
      </c>
      <c r="G4516" t="s">
        <v>152</v>
      </c>
      <c r="H4516" t="s">
        <v>153</v>
      </c>
      <c r="I4516" t="s">
        <v>136</v>
      </c>
      <c r="J4516" t="s">
        <v>137</v>
      </c>
      <c r="K4516" t="s">
        <v>138</v>
      </c>
      <c r="L4516" t="s">
        <v>12743</v>
      </c>
      <c r="M4516" t="s">
        <v>12744</v>
      </c>
      <c r="N4516">
        <v>0.14749999999999999</v>
      </c>
      <c r="O4516">
        <v>3</v>
      </c>
      <c r="P4516">
        <v>697</v>
      </c>
      <c r="Q4516">
        <v>53</v>
      </c>
      <c r="R4516">
        <v>81</v>
      </c>
      <c r="S4516">
        <v>6</v>
      </c>
      <c r="T4516">
        <v>55</v>
      </c>
      <c r="U4516">
        <v>2</v>
      </c>
      <c r="V4516">
        <v>0</v>
      </c>
      <c r="W4516">
        <v>9.1136100824999983E-2</v>
      </c>
      <c r="X4516">
        <v>14.360273062845378</v>
      </c>
      <c r="Y4516">
        <v>9.0250296822266467</v>
      </c>
      <c r="Z4516">
        <v>2.1238587400975346</v>
      </c>
      <c r="AA4516">
        <v>17.213854672382546</v>
      </c>
      <c r="AB4516">
        <v>2.3772433206603898</v>
      </c>
      <c r="AC4516">
        <v>13.703533408197359</v>
      </c>
      <c r="AD4516">
        <v>0</v>
      </c>
      <c r="AE4516">
        <v>58.894928987234856</v>
      </c>
    </row>
    <row r="4517" spans="1:31" x14ac:dyDescent="0.3">
      <c r="A4517">
        <v>2719596</v>
      </c>
      <c r="B4517">
        <v>1</v>
      </c>
      <c r="C4517" t="s">
        <v>81</v>
      </c>
      <c r="D4517" t="s">
        <v>116</v>
      </c>
      <c r="E4517" t="s">
        <v>213</v>
      </c>
      <c r="F4517" t="s">
        <v>3296</v>
      </c>
      <c r="G4517" t="s">
        <v>152</v>
      </c>
      <c r="H4517" t="s">
        <v>153</v>
      </c>
      <c r="I4517" t="s">
        <v>136</v>
      </c>
      <c r="J4517" t="s">
        <v>137</v>
      </c>
      <c r="K4517" t="s">
        <v>138</v>
      </c>
      <c r="L4517" t="s">
        <v>12745</v>
      </c>
      <c r="M4517" t="s">
        <v>12746</v>
      </c>
      <c r="N4517">
        <v>0.265833333</v>
      </c>
      <c r="O4517">
        <v>0</v>
      </c>
      <c r="P4517">
        <v>797</v>
      </c>
      <c r="Q4517">
        <v>4</v>
      </c>
      <c r="R4517">
        <v>44</v>
      </c>
      <c r="S4517">
        <v>0</v>
      </c>
      <c r="T4517">
        <v>108</v>
      </c>
      <c r="U4517">
        <v>1</v>
      </c>
      <c r="V4517">
        <v>0</v>
      </c>
      <c r="W4517">
        <v>0</v>
      </c>
      <c r="X4517">
        <v>38.655693795667311</v>
      </c>
      <c r="Y4517">
        <v>1.3329612737783776</v>
      </c>
      <c r="Z4517">
        <v>2.0598497924345507</v>
      </c>
      <c r="AA4517">
        <v>0</v>
      </c>
      <c r="AB4517">
        <v>10.115995508521152</v>
      </c>
      <c r="AC4517">
        <v>4.8582094907607853</v>
      </c>
      <c r="AD4517">
        <v>0</v>
      </c>
      <c r="AE4517">
        <v>57.022709861162177</v>
      </c>
    </row>
    <row r="4518" spans="1:31" x14ac:dyDescent="0.3">
      <c r="A4518">
        <v>2720037</v>
      </c>
      <c r="B4518">
        <v>1</v>
      </c>
      <c r="C4518" t="s">
        <v>81</v>
      </c>
      <c r="D4518" t="s">
        <v>112</v>
      </c>
      <c r="E4518" t="s">
        <v>161</v>
      </c>
      <c r="F4518" t="s">
        <v>12747</v>
      </c>
      <c r="G4518" t="s">
        <v>158</v>
      </c>
      <c r="H4518" t="s">
        <v>135</v>
      </c>
      <c r="I4518" t="s">
        <v>136</v>
      </c>
      <c r="J4518" t="s">
        <v>137</v>
      </c>
      <c r="K4518" t="s">
        <v>138</v>
      </c>
      <c r="L4518" t="s">
        <v>12748</v>
      </c>
      <c r="M4518" t="s">
        <v>12749</v>
      </c>
      <c r="N4518">
        <v>2.6191666659999999</v>
      </c>
      <c r="O4518">
        <v>0</v>
      </c>
      <c r="P4518">
        <v>26</v>
      </c>
      <c r="Q4518">
        <v>0</v>
      </c>
      <c r="R4518">
        <v>0</v>
      </c>
      <c r="S4518">
        <v>0</v>
      </c>
      <c r="T4518">
        <v>4</v>
      </c>
      <c r="U4518">
        <v>0</v>
      </c>
      <c r="V4518">
        <v>0</v>
      </c>
      <c r="W4518">
        <v>0</v>
      </c>
      <c r="X4518">
        <v>10.452392456302357</v>
      </c>
      <c r="Y4518">
        <v>0</v>
      </c>
      <c r="Z4518">
        <v>0</v>
      </c>
      <c r="AA4518">
        <v>0</v>
      </c>
      <c r="AB4518">
        <v>3.6726809560781146</v>
      </c>
      <c r="AC4518">
        <v>0</v>
      </c>
      <c r="AD4518">
        <v>0</v>
      </c>
      <c r="AE4518">
        <v>14.125073412380472</v>
      </c>
    </row>
    <row r="4519" spans="1:31" x14ac:dyDescent="0.3">
      <c r="A4519">
        <v>2720100</v>
      </c>
      <c r="B4519">
        <v>1</v>
      </c>
      <c r="C4519" t="s">
        <v>80</v>
      </c>
      <c r="D4519" t="s">
        <v>84</v>
      </c>
      <c r="E4519" t="s">
        <v>161</v>
      </c>
      <c r="F4519" t="s">
        <v>12750</v>
      </c>
      <c r="G4519" t="s">
        <v>163</v>
      </c>
      <c r="H4519" t="s">
        <v>135</v>
      </c>
      <c r="I4519" t="s">
        <v>136</v>
      </c>
      <c r="J4519" t="s">
        <v>137</v>
      </c>
      <c r="K4519" t="s">
        <v>138</v>
      </c>
      <c r="L4519" t="s">
        <v>12751</v>
      </c>
      <c r="M4519" t="s">
        <v>12752</v>
      </c>
      <c r="N4519">
        <v>1.2952777769999999</v>
      </c>
      <c r="O4519">
        <v>0</v>
      </c>
      <c r="P4519">
        <v>271</v>
      </c>
      <c r="Q4519">
        <v>0</v>
      </c>
      <c r="R4519">
        <v>0</v>
      </c>
      <c r="S4519">
        <v>0</v>
      </c>
      <c r="T4519">
        <v>15</v>
      </c>
      <c r="U4519">
        <v>0</v>
      </c>
      <c r="V4519">
        <v>0</v>
      </c>
      <c r="W4519">
        <v>0</v>
      </c>
      <c r="X4519">
        <v>78.162644943959876</v>
      </c>
      <c r="Y4519">
        <v>0</v>
      </c>
      <c r="Z4519">
        <v>0</v>
      </c>
      <c r="AA4519">
        <v>0</v>
      </c>
      <c r="AB4519">
        <v>8.4590586842054059</v>
      </c>
      <c r="AC4519">
        <v>0</v>
      </c>
      <c r="AD4519">
        <v>0</v>
      </c>
      <c r="AE4519">
        <v>86.621703628165278</v>
      </c>
    </row>
    <row r="4520" spans="1:31" x14ac:dyDescent="0.3">
      <c r="A4520">
        <v>2719553</v>
      </c>
      <c r="B4520">
        <v>1</v>
      </c>
      <c r="C4520" t="s">
        <v>81</v>
      </c>
      <c r="D4520" t="s">
        <v>126</v>
      </c>
      <c r="E4520" t="s">
        <v>213</v>
      </c>
      <c r="F4520" t="s">
        <v>12753</v>
      </c>
      <c r="G4520" t="s">
        <v>152</v>
      </c>
      <c r="H4520" t="s">
        <v>153</v>
      </c>
      <c r="I4520" t="s">
        <v>136</v>
      </c>
      <c r="J4520" t="s">
        <v>137</v>
      </c>
      <c r="K4520" t="s">
        <v>138</v>
      </c>
      <c r="L4520" t="s">
        <v>12754</v>
      </c>
      <c r="M4520" t="s">
        <v>12755</v>
      </c>
      <c r="N4520">
        <v>0.51611111099999996</v>
      </c>
      <c r="O4520">
        <v>7</v>
      </c>
      <c r="P4520">
        <v>923</v>
      </c>
      <c r="Q4520">
        <v>51</v>
      </c>
      <c r="R4520">
        <v>131</v>
      </c>
      <c r="S4520">
        <v>3</v>
      </c>
      <c r="T4520">
        <v>55</v>
      </c>
      <c r="U4520">
        <v>1</v>
      </c>
      <c r="V4520">
        <v>0</v>
      </c>
      <c r="W4520">
        <v>0.74292361849999988</v>
      </c>
      <c r="X4520">
        <v>43.850725441406617</v>
      </c>
      <c r="Y4520">
        <v>28.574549579103856</v>
      </c>
      <c r="Z4520">
        <v>20.021103490202044</v>
      </c>
      <c r="AA4520">
        <v>5.9624833918300011</v>
      </c>
      <c r="AB4520">
        <v>9.4746033537282806</v>
      </c>
      <c r="AC4520">
        <v>86.93034251187612</v>
      </c>
      <c r="AD4520">
        <v>0</v>
      </c>
      <c r="AE4520">
        <v>195.5567313866469</v>
      </c>
    </row>
    <row r="4521" spans="1:31" x14ac:dyDescent="0.3">
      <c r="A4521">
        <v>2720077</v>
      </c>
      <c r="B4521">
        <v>1</v>
      </c>
      <c r="C4521" t="s">
        <v>81</v>
      </c>
      <c r="D4521" t="s">
        <v>114</v>
      </c>
      <c r="E4521" t="s">
        <v>156</v>
      </c>
      <c r="F4521" t="s">
        <v>12756</v>
      </c>
      <c r="G4521" t="s">
        <v>596</v>
      </c>
      <c r="H4521" t="s">
        <v>153</v>
      </c>
      <c r="I4521" t="s">
        <v>136</v>
      </c>
      <c r="J4521" t="s">
        <v>137</v>
      </c>
      <c r="K4521" t="s">
        <v>138</v>
      </c>
      <c r="L4521" t="s">
        <v>12757</v>
      </c>
      <c r="M4521" t="s">
        <v>12758</v>
      </c>
      <c r="N4521">
        <v>1.0580555549999999</v>
      </c>
      <c r="O4521">
        <v>0</v>
      </c>
      <c r="P4521">
        <v>59</v>
      </c>
      <c r="Q4521">
        <v>0</v>
      </c>
      <c r="R4521">
        <v>0</v>
      </c>
      <c r="S4521">
        <v>0</v>
      </c>
      <c r="T4521">
        <v>9</v>
      </c>
      <c r="U4521">
        <v>0</v>
      </c>
      <c r="V4521">
        <v>0</v>
      </c>
      <c r="W4521">
        <v>0</v>
      </c>
      <c r="X4521">
        <v>6.2876583547357336</v>
      </c>
      <c r="Y4521">
        <v>0</v>
      </c>
      <c r="Z4521">
        <v>0</v>
      </c>
      <c r="AA4521">
        <v>0</v>
      </c>
      <c r="AB4521">
        <v>1.4947430170821951</v>
      </c>
      <c r="AC4521">
        <v>0</v>
      </c>
      <c r="AD4521">
        <v>0</v>
      </c>
      <c r="AE4521">
        <v>7.7824013718179286</v>
      </c>
    </row>
    <row r="4522" spans="1:31" x14ac:dyDescent="0.3">
      <c r="A4522">
        <v>2719908</v>
      </c>
      <c r="B4522">
        <v>1</v>
      </c>
      <c r="C4522" t="s">
        <v>80</v>
      </c>
      <c r="D4522" t="s">
        <v>110</v>
      </c>
      <c r="E4522" t="s">
        <v>145</v>
      </c>
      <c r="F4522" t="s">
        <v>12759</v>
      </c>
      <c r="G4522" t="s">
        <v>230</v>
      </c>
      <c r="H4522" t="s">
        <v>135</v>
      </c>
      <c r="I4522" t="s">
        <v>136</v>
      </c>
      <c r="J4522" t="s">
        <v>137</v>
      </c>
      <c r="K4522" t="s">
        <v>138</v>
      </c>
      <c r="L4522" t="s">
        <v>12760</v>
      </c>
      <c r="M4522" t="s">
        <v>12761</v>
      </c>
      <c r="N4522">
        <v>2.0697222219999998</v>
      </c>
      <c r="O4522">
        <v>0</v>
      </c>
      <c r="P4522">
        <v>1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0.37573236785082498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0.37573236785082498</v>
      </c>
    </row>
    <row r="4523" spans="1:31" x14ac:dyDescent="0.3">
      <c r="A4523">
        <v>2720054</v>
      </c>
      <c r="B4523">
        <v>1</v>
      </c>
      <c r="C4523" t="s">
        <v>81</v>
      </c>
      <c r="D4523" t="s">
        <v>118</v>
      </c>
      <c r="E4523" t="s">
        <v>156</v>
      </c>
      <c r="F4523" t="s">
        <v>12762</v>
      </c>
      <c r="G4523" t="s">
        <v>152</v>
      </c>
      <c r="H4523" t="s">
        <v>153</v>
      </c>
      <c r="I4523" t="s">
        <v>136</v>
      </c>
      <c r="J4523" t="s">
        <v>137</v>
      </c>
      <c r="K4523" t="s">
        <v>138</v>
      </c>
      <c r="L4523" t="s">
        <v>12763</v>
      </c>
      <c r="M4523" t="s">
        <v>12764</v>
      </c>
      <c r="N4523">
        <v>1.906111111</v>
      </c>
      <c r="O4523">
        <v>1</v>
      </c>
      <c r="P4523">
        <v>38</v>
      </c>
      <c r="Q4523">
        <v>14</v>
      </c>
      <c r="R4523">
        <v>6</v>
      </c>
      <c r="S4523">
        <v>8</v>
      </c>
      <c r="T4523">
        <v>27</v>
      </c>
      <c r="U4523">
        <v>3</v>
      </c>
      <c r="V4523">
        <v>0</v>
      </c>
      <c r="W4523">
        <v>2.331164086201071</v>
      </c>
      <c r="X4523">
        <v>16.992669585715262</v>
      </c>
      <c r="Y4523">
        <v>3.1562482618262662</v>
      </c>
      <c r="Z4523">
        <v>3.5024986888326755</v>
      </c>
      <c r="AA4523">
        <v>354.76347864299601</v>
      </c>
      <c r="AB4523">
        <v>40.07496329820043</v>
      </c>
      <c r="AC4523">
        <v>1351.4359817316663</v>
      </c>
      <c r="AD4523">
        <v>0</v>
      </c>
      <c r="AE4523">
        <v>1772.257004295438</v>
      </c>
    </row>
    <row r="4524" spans="1:31" x14ac:dyDescent="0.3">
      <c r="A4524">
        <v>2719576</v>
      </c>
      <c r="B4524">
        <v>1</v>
      </c>
      <c r="C4524" t="s">
        <v>80</v>
      </c>
      <c r="D4524" t="s">
        <v>84</v>
      </c>
      <c r="E4524" t="s">
        <v>132</v>
      </c>
      <c r="F4524" t="s">
        <v>12765</v>
      </c>
      <c r="G4524" t="s">
        <v>300</v>
      </c>
      <c r="H4524" t="s">
        <v>135</v>
      </c>
      <c r="I4524" t="s">
        <v>136</v>
      </c>
      <c r="J4524" t="s">
        <v>137</v>
      </c>
      <c r="K4524" t="s">
        <v>210</v>
      </c>
      <c r="L4524" t="s">
        <v>12766</v>
      </c>
      <c r="M4524" t="s">
        <v>12767</v>
      </c>
      <c r="N4524">
        <v>2.3311111109999998</v>
      </c>
      <c r="O4524">
        <v>0</v>
      </c>
      <c r="P4524">
        <v>302</v>
      </c>
      <c r="Q4524">
        <v>0</v>
      </c>
      <c r="R4524">
        <v>0</v>
      </c>
      <c r="S4524">
        <v>0</v>
      </c>
      <c r="T4524">
        <v>76</v>
      </c>
      <c r="U4524">
        <v>0</v>
      </c>
      <c r="V4524">
        <v>0</v>
      </c>
      <c r="W4524">
        <v>0</v>
      </c>
      <c r="X4524">
        <v>121.54603682858142</v>
      </c>
      <c r="Y4524">
        <v>0</v>
      </c>
      <c r="Z4524">
        <v>0</v>
      </c>
      <c r="AA4524">
        <v>0</v>
      </c>
      <c r="AB4524">
        <v>184.71365107608617</v>
      </c>
      <c r="AC4524">
        <v>0</v>
      </c>
      <c r="AD4524">
        <v>0</v>
      </c>
      <c r="AE4524">
        <v>306.2596879046676</v>
      </c>
    </row>
    <row r="4525" spans="1:31" x14ac:dyDescent="0.3">
      <c r="A4525">
        <v>2719476</v>
      </c>
      <c r="B4525">
        <v>1</v>
      </c>
      <c r="C4525" t="s">
        <v>80</v>
      </c>
      <c r="D4525" t="s">
        <v>84</v>
      </c>
      <c r="E4525" t="s">
        <v>145</v>
      </c>
      <c r="F4525" t="s">
        <v>12434</v>
      </c>
      <c r="G4525" t="s">
        <v>147</v>
      </c>
      <c r="H4525" t="s">
        <v>135</v>
      </c>
      <c r="I4525" t="s">
        <v>136</v>
      </c>
      <c r="J4525" t="s">
        <v>137</v>
      </c>
      <c r="K4525" t="s">
        <v>138</v>
      </c>
      <c r="L4525" t="s">
        <v>12768</v>
      </c>
      <c r="M4525" t="s">
        <v>12769</v>
      </c>
      <c r="N4525">
        <v>1.798888888</v>
      </c>
      <c r="O4525">
        <v>0</v>
      </c>
      <c r="P4525">
        <v>19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6.6107670913813408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6.6107670913813408</v>
      </c>
    </row>
    <row r="4526" spans="1:31" x14ac:dyDescent="0.3">
      <c r="A4526">
        <v>2720203</v>
      </c>
      <c r="B4526">
        <v>1</v>
      </c>
      <c r="C4526" t="s">
        <v>80</v>
      </c>
      <c r="D4526" t="s">
        <v>84</v>
      </c>
      <c r="E4526" t="s">
        <v>145</v>
      </c>
      <c r="F4526" t="s">
        <v>12770</v>
      </c>
      <c r="G4526" t="s">
        <v>147</v>
      </c>
      <c r="H4526" t="s">
        <v>135</v>
      </c>
      <c r="I4526" t="s">
        <v>136</v>
      </c>
      <c r="J4526" t="s">
        <v>137</v>
      </c>
      <c r="K4526" t="s">
        <v>138</v>
      </c>
      <c r="L4526" t="s">
        <v>12771</v>
      </c>
      <c r="M4526" t="s">
        <v>12772</v>
      </c>
      <c r="N4526">
        <v>0.75611111099999995</v>
      </c>
      <c r="O4526">
        <v>0</v>
      </c>
      <c r="P4526">
        <v>9</v>
      </c>
      <c r="Q4526">
        <v>0</v>
      </c>
      <c r="R4526">
        <v>0</v>
      </c>
      <c r="S4526">
        <v>0</v>
      </c>
      <c r="T4526">
        <v>2</v>
      </c>
      <c r="U4526">
        <v>0</v>
      </c>
      <c r="V4526">
        <v>0</v>
      </c>
      <c r="W4526">
        <v>0</v>
      </c>
      <c r="X4526">
        <v>1.1569321312328871</v>
      </c>
      <c r="Y4526">
        <v>0</v>
      </c>
      <c r="Z4526">
        <v>0</v>
      </c>
      <c r="AA4526">
        <v>0</v>
      </c>
      <c r="AB4526">
        <v>1.8121953674340228</v>
      </c>
      <c r="AC4526">
        <v>0</v>
      </c>
      <c r="AD4526">
        <v>0</v>
      </c>
      <c r="AE4526">
        <v>2.9691274986669098</v>
      </c>
    </row>
    <row r="4527" spans="1:31" x14ac:dyDescent="0.3">
      <c r="A4527">
        <v>2719662</v>
      </c>
      <c r="B4527">
        <v>1</v>
      </c>
      <c r="C4527" t="s">
        <v>81</v>
      </c>
      <c r="D4527" t="s">
        <v>120</v>
      </c>
      <c r="E4527" t="s">
        <v>150</v>
      </c>
      <c r="F4527" t="s">
        <v>6988</v>
      </c>
      <c r="G4527" t="s">
        <v>152</v>
      </c>
      <c r="H4527" t="s">
        <v>153</v>
      </c>
      <c r="I4527" t="s">
        <v>136</v>
      </c>
      <c r="J4527" t="s">
        <v>137</v>
      </c>
      <c r="K4527" t="s">
        <v>138</v>
      </c>
      <c r="L4527" t="s">
        <v>12773</v>
      </c>
      <c r="M4527" t="s">
        <v>12774</v>
      </c>
      <c r="N4527">
        <v>1.2636111109999999</v>
      </c>
      <c r="O4527">
        <v>0</v>
      </c>
      <c r="P4527">
        <v>1</v>
      </c>
      <c r="Q4527">
        <v>20</v>
      </c>
      <c r="R4527">
        <v>68</v>
      </c>
      <c r="S4527">
        <v>3</v>
      </c>
      <c r="T4527">
        <v>1</v>
      </c>
      <c r="U4527">
        <v>0</v>
      </c>
      <c r="V4527">
        <v>0</v>
      </c>
      <c r="W4527">
        <v>0</v>
      </c>
      <c r="X4527">
        <v>0.25159069618416663</v>
      </c>
      <c r="Y4527">
        <v>45.76076515696861</v>
      </c>
      <c r="Z4527">
        <v>28.718008623390631</v>
      </c>
      <c r="AA4527">
        <v>9.0418427767298475</v>
      </c>
      <c r="AB4527">
        <v>0</v>
      </c>
      <c r="AC4527">
        <v>0</v>
      </c>
      <c r="AD4527">
        <v>0</v>
      </c>
      <c r="AE4527">
        <v>83.772207253273251</v>
      </c>
    </row>
    <row r="4528" spans="1:31" x14ac:dyDescent="0.3">
      <c r="A4528">
        <v>2719513</v>
      </c>
      <c r="B4528">
        <v>1</v>
      </c>
      <c r="C4528" t="s">
        <v>80</v>
      </c>
      <c r="D4528" t="s">
        <v>83</v>
      </c>
      <c r="E4528" t="s">
        <v>132</v>
      </c>
      <c r="F4528" t="s">
        <v>12775</v>
      </c>
      <c r="G4528" t="s">
        <v>209</v>
      </c>
      <c r="H4528" t="s">
        <v>135</v>
      </c>
      <c r="I4528" t="s">
        <v>136</v>
      </c>
      <c r="J4528" t="s">
        <v>137</v>
      </c>
      <c r="K4528" t="s">
        <v>210</v>
      </c>
      <c r="L4528" t="s">
        <v>12776</v>
      </c>
      <c r="M4528" t="s">
        <v>12777</v>
      </c>
      <c r="N4528">
        <v>7.5691666660000001</v>
      </c>
      <c r="O4528">
        <v>0</v>
      </c>
      <c r="P4528">
        <v>424</v>
      </c>
      <c r="Q4528">
        <v>0</v>
      </c>
      <c r="R4528">
        <v>0</v>
      </c>
      <c r="S4528">
        <v>0</v>
      </c>
      <c r="T4528">
        <v>97</v>
      </c>
      <c r="U4528">
        <v>0</v>
      </c>
      <c r="V4528">
        <v>0</v>
      </c>
      <c r="W4528">
        <v>0</v>
      </c>
      <c r="X4528">
        <v>616.87505670897474</v>
      </c>
      <c r="Y4528">
        <v>0</v>
      </c>
      <c r="Z4528">
        <v>0</v>
      </c>
      <c r="AA4528">
        <v>0</v>
      </c>
      <c r="AB4528">
        <v>317.93866546282231</v>
      </c>
      <c r="AC4528">
        <v>0</v>
      </c>
      <c r="AD4528">
        <v>0</v>
      </c>
      <c r="AE4528">
        <v>934.81372217179705</v>
      </c>
    </row>
    <row r="4529" spans="1:31" x14ac:dyDescent="0.3">
      <c r="A4529">
        <v>2720177</v>
      </c>
      <c r="B4529">
        <v>1</v>
      </c>
      <c r="C4529" t="s">
        <v>81</v>
      </c>
      <c r="D4529" t="s">
        <v>123</v>
      </c>
      <c r="E4529" t="s">
        <v>161</v>
      </c>
      <c r="F4529" t="s">
        <v>12778</v>
      </c>
      <c r="G4529" t="s">
        <v>163</v>
      </c>
      <c r="H4529" t="s">
        <v>135</v>
      </c>
      <c r="I4529" t="s">
        <v>136</v>
      </c>
      <c r="J4529" t="s">
        <v>137</v>
      </c>
      <c r="K4529" t="s">
        <v>138</v>
      </c>
      <c r="L4529" t="s">
        <v>12779</v>
      </c>
      <c r="M4529" t="s">
        <v>12780</v>
      </c>
      <c r="N4529">
        <v>1.106944444</v>
      </c>
      <c r="O4529">
        <v>0</v>
      </c>
      <c r="P4529">
        <v>69</v>
      </c>
      <c r="Q4529">
        <v>0</v>
      </c>
      <c r="R4529">
        <v>0</v>
      </c>
      <c r="S4529">
        <v>0</v>
      </c>
      <c r="T4529">
        <v>17</v>
      </c>
      <c r="U4529">
        <v>0</v>
      </c>
      <c r="V4529">
        <v>0</v>
      </c>
      <c r="W4529">
        <v>0</v>
      </c>
      <c r="X4529">
        <v>13.034653805731654</v>
      </c>
      <c r="Y4529">
        <v>0</v>
      </c>
      <c r="Z4529">
        <v>0</v>
      </c>
      <c r="AA4529">
        <v>0</v>
      </c>
      <c r="AB4529">
        <v>4.2887041144388496</v>
      </c>
      <c r="AC4529">
        <v>0</v>
      </c>
      <c r="AD4529">
        <v>0</v>
      </c>
      <c r="AE4529">
        <v>17.323357920170505</v>
      </c>
    </row>
    <row r="4530" spans="1:31" x14ac:dyDescent="0.3">
      <c r="A4530">
        <v>2719636</v>
      </c>
      <c r="B4530">
        <v>1</v>
      </c>
      <c r="C4530" t="s">
        <v>80</v>
      </c>
      <c r="D4530" t="s">
        <v>96</v>
      </c>
      <c r="E4530" t="s">
        <v>145</v>
      </c>
      <c r="F4530" t="s">
        <v>12781</v>
      </c>
      <c r="G4530" t="s">
        <v>181</v>
      </c>
      <c r="H4530" t="s">
        <v>135</v>
      </c>
      <c r="I4530" t="s">
        <v>136</v>
      </c>
      <c r="J4530" t="s">
        <v>137</v>
      </c>
      <c r="K4530" t="s">
        <v>138</v>
      </c>
      <c r="L4530" t="s">
        <v>12782</v>
      </c>
      <c r="M4530" t="s">
        <v>12783</v>
      </c>
      <c r="N4530">
        <v>1.9852777770000001</v>
      </c>
      <c r="O4530">
        <v>0</v>
      </c>
      <c r="P4530">
        <v>2</v>
      </c>
      <c r="Q4530">
        <v>0</v>
      </c>
      <c r="R4530">
        <v>0</v>
      </c>
      <c r="S4530">
        <v>0</v>
      </c>
      <c r="T4530">
        <v>1</v>
      </c>
      <c r="U4530">
        <v>0</v>
      </c>
      <c r="V4530">
        <v>0</v>
      </c>
      <c r="W4530">
        <v>0</v>
      </c>
      <c r="X4530">
        <v>0.57878406492478263</v>
      </c>
      <c r="Y4530">
        <v>0</v>
      </c>
      <c r="Z4530">
        <v>0</v>
      </c>
      <c r="AA4530">
        <v>0</v>
      </c>
      <c r="AB4530">
        <v>0.93962535330069163</v>
      </c>
      <c r="AC4530">
        <v>0</v>
      </c>
      <c r="AD4530">
        <v>0</v>
      </c>
      <c r="AE4530">
        <v>1.5184094182254744</v>
      </c>
    </row>
    <row r="4531" spans="1:31" x14ac:dyDescent="0.3">
      <c r="A4531">
        <v>2720034</v>
      </c>
      <c r="B4531">
        <v>1</v>
      </c>
      <c r="C4531" t="s">
        <v>81</v>
      </c>
      <c r="D4531" t="s">
        <v>127</v>
      </c>
      <c r="E4531" t="s">
        <v>213</v>
      </c>
      <c r="F4531" t="s">
        <v>9818</v>
      </c>
      <c r="G4531" t="s">
        <v>152</v>
      </c>
      <c r="H4531" t="s">
        <v>153</v>
      </c>
      <c r="I4531" t="s">
        <v>136</v>
      </c>
      <c r="J4531" t="s">
        <v>137</v>
      </c>
      <c r="K4531" t="s">
        <v>138</v>
      </c>
      <c r="L4531" t="s">
        <v>12784</v>
      </c>
      <c r="M4531" t="s">
        <v>12785</v>
      </c>
      <c r="N4531">
        <v>1.737777777</v>
      </c>
      <c r="O4531">
        <v>6</v>
      </c>
      <c r="P4531">
        <v>12</v>
      </c>
      <c r="Q4531">
        <v>194</v>
      </c>
      <c r="R4531">
        <v>121</v>
      </c>
      <c r="S4531">
        <v>15</v>
      </c>
      <c r="T4531">
        <v>8</v>
      </c>
      <c r="U4531">
        <v>0</v>
      </c>
      <c r="V4531">
        <v>0</v>
      </c>
      <c r="W4531">
        <v>4.3654319544076392</v>
      </c>
      <c r="X4531">
        <v>0</v>
      </c>
      <c r="Y4531">
        <v>85.214113650469784</v>
      </c>
      <c r="Z4531">
        <v>14.149617168104829</v>
      </c>
      <c r="AA4531">
        <v>91.317056314834574</v>
      </c>
      <c r="AB4531">
        <v>1.6504847625227532</v>
      </c>
      <c r="AC4531">
        <v>0</v>
      </c>
      <c r="AD4531">
        <v>0</v>
      </c>
      <c r="AE4531">
        <v>196.69670385033959</v>
      </c>
    </row>
    <row r="4532" spans="1:31" x14ac:dyDescent="0.3">
      <c r="A4532">
        <v>2719642</v>
      </c>
      <c r="B4532">
        <v>1</v>
      </c>
      <c r="C4532" t="s">
        <v>80</v>
      </c>
      <c r="D4532" t="s">
        <v>95</v>
      </c>
      <c r="E4532" t="s">
        <v>213</v>
      </c>
      <c r="F4532" t="s">
        <v>12786</v>
      </c>
      <c r="G4532" t="s">
        <v>209</v>
      </c>
      <c r="H4532" t="s">
        <v>153</v>
      </c>
      <c r="I4532" t="s">
        <v>136</v>
      </c>
      <c r="J4532" t="s">
        <v>137</v>
      </c>
      <c r="K4532" t="s">
        <v>210</v>
      </c>
      <c r="L4532" t="s">
        <v>12787</v>
      </c>
      <c r="M4532" t="s">
        <v>12788</v>
      </c>
      <c r="N4532">
        <v>6.6102777770000003</v>
      </c>
      <c r="O4532">
        <v>0</v>
      </c>
      <c r="P4532">
        <v>1284</v>
      </c>
      <c r="Q4532">
        <v>0</v>
      </c>
      <c r="R4532">
        <v>10</v>
      </c>
      <c r="S4532">
        <v>0</v>
      </c>
      <c r="T4532">
        <v>74</v>
      </c>
      <c r="U4532">
        <v>0</v>
      </c>
      <c r="V4532">
        <v>0</v>
      </c>
      <c r="W4532">
        <v>0</v>
      </c>
      <c r="X4532">
        <v>837.69077585052446</v>
      </c>
      <c r="Y4532">
        <v>0</v>
      </c>
      <c r="Z4532">
        <v>0</v>
      </c>
      <c r="AA4532">
        <v>0</v>
      </c>
      <c r="AB4532">
        <v>606.92351942010157</v>
      </c>
      <c r="AC4532">
        <v>0</v>
      </c>
      <c r="AD4532">
        <v>0</v>
      </c>
      <c r="AE4532">
        <v>1444.6142952706259</v>
      </c>
    </row>
    <row r="4533" spans="1:31" x14ac:dyDescent="0.3">
      <c r="A4533">
        <v>2720149</v>
      </c>
      <c r="B4533">
        <v>1</v>
      </c>
      <c r="C4533" t="s">
        <v>81</v>
      </c>
      <c r="D4533" t="s">
        <v>123</v>
      </c>
      <c r="E4533" t="s">
        <v>161</v>
      </c>
      <c r="F4533" t="s">
        <v>12789</v>
      </c>
      <c r="G4533" t="s">
        <v>163</v>
      </c>
      <c r="H4533" t="s">
        <v>135</v>
      </c>
      <c r="I4533" t="s">
        <v>136</v>
      </c>
      <c r="J4533" t="s">
        <v>137</v>
      </c>
      <c r="K4533" t="s">
        <v>138</v>
      </c>
      <c r="L4533" t="s">
        <v>12790</v>
      </c>
      <c r="M4533" t="s">
        <v>12791</v>
      </c>
      <c r="N4533">
        <v>1.625555555</v>
      </c>
      <c r="O4533">
        <v>0</v>
      </c>
      <c r="P4533">
        <v>283</v>
      </c>
      <c r="Q4533">
        <v>0</v>
      </c>
      <c r="R4533">
        <v>0</v>
      </c>
      <c r="S4533">
        <v>0</v>
      </c>
      <c r="T4533">
        <v>9</v>
      </c>
      <c r="U4533">
        <v>0</v>
      </c>
      <c r="V4533">
        <v>0</v>
      </c>
      <c r="W4533">
        <v>0</v>
      </c>
      <c r="X4533">
        <v>114.16708526521948</v>
      </c>
      <c r="Y4533">
        <v>0</v>
      </c>
      <c r="Z4533">
        <v>0</v>
      </c>
      <c r="AA4533">
        <v>0</v>
      </c>
      <c r="AB4533">
        <v>3.6237852419264178</v>
      </c>
      <c r="AC4533">
        <v>0</v>
      </c>
      <c r="AD4533">
        <v>0</v>
      </c>
      <c r="AE4533">
        <v>117.7908705071459</v>
      </c>
    </row>
    <row r="4534" spans="1:31" x14ac:dyDescent="0.3">
      <c r="A4534">
        <v>2719811</v>
      </c>
      <c r="B4534">
        <v>1</v>
      </c>
      <c r="C4534" t="s">
        <v>81</v>
      </c>
      <c r="D4534" t="s">
        <v>122</v>
      </c>
      <c r="E4534" t="s">
        <v>132</v>
      </c>
      <c r="F4534" t="s">
        <v>12792</v>
      </c>
      <c r="G4534" t="s">
        <v>134</v>
      </c>
      <c r="H4534" t="s">
        <v>135</v>
      </c>
      <c r="I4534" t="s">
        <v>136</v>
      </c>
      <c r="J4534" t="s">
        <v>137</v>
      </c>
      <c r="K4534" t="s">
        <v>138</v>
      </c>
      <c r="L4534" t="s">
        <v>12793</v>
      </c>
      <c r="M4534" t="s">
        <v>12794</v>
      </c>
      <c r="N4534">
        <v>2.2855555550000002</v>
      </c>
      <c r="O4534">
        <v>0</v>
      </c>
      <c r="P4534">
        <v>48</v>
      </c>
      <c r="Q4534">
        <v>0</v>
      </c>
      <c r="R4534">
        <v>0</v>
      </c>
      <c r="S4534">
        <v>0</v>
      </c>
      <c r="T4534">
        <v>1</v>
      </c>
      <c r="U4534">
        <v>0</v>
      </c>
      <c r="V4534">
        <v>0</v>
      </c>
      <c r="W4534">
        <v>0</v>
      </c>
      <c r="X4534">
        <v>8.9170162646502593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8.9170162646502593</v>
      </c>
    </row>
    <row r="4535" spans="1:31" x14ac:dyDescent="0.3">
      <c r="A4535">
        <v>2720080</v>
      </c>
      <c r="B4535">
        <v>1</v>
      </c>
      <c r="C4535" t="s">
        <v>80</v>
      </c>
      <c r="D4535" t="s">
        <v>87</v>
      </c>
      <c r="E4535" t="s">
        <v>161</v>
      </c>
      <c r="F4535" t="s">
        <v>12795</v>
      </c>
      <c r="G4535" t="s">
        <v>393</v>
      </c>
      <c r="H4535" t="s">
        <v>135</v>
      </c>
      <c r="I4535" t="s">
        <v>136</v>
      </c>
      <c r="J4535" t="s">
        <v>137</v>
      </c>
      <c r="K4535" t="s">
        <v>138</v>
      </c>
      <c r="L4535" t="s">
        <v>12796</v>
      </c>
      <c r="M4535" t="s">
        <v>12797</v>
      </c>
      <c r="N4535">
        <v>2.824166666</v>
      </c>
      <c r="O4535">
        <v>0</v>
      </c>
      <c r="P4535">
        <v>115</v>
      </c>
      <c r="Q4535">
        <v>0</v>
      </c>
      <c r="R4535">
        <v>0</v>
      </c>
      <c r="S4535">
        <v>0</v>
      </c>
      <c r="T4535">
        <v>5</v>
      </c>
      <c r="U4535">
        <v>0</v>
      </c>
      <c r="V4535">
        <v>0</v>
      </c>
      <c r="W4535">
        <v>0</v>
      </c>
      <c r="X4535">
        <v>75.798610804247886</v>
      </c>
      <c r="Y4535">
        <v>0</v>
      </c>
      <c r="Z4535">
        <v>0</v>
      </c>
      <c r="AA4535">
        <v>0</v>
      </c>
      <c r="AB4535">
        <v>14.579006090546244</v>
      </c>
      <c r="AC4535">
        <v>0</v>
      </c>
      <c r="AD4535">
        <v>0</v>
      </c>
      <c r="AE4535">
        <v>90.37761689479413</v>
      </c>
    </row>
    <row r="4536" spans="1:31" x14ac:dyDescent="0.3">
      <c r="A4536">
        <v>2719665</v>
      </c>
      <c r="B4536">
        <v>1</v>
      </c>
      <c r="C4536" t="s">
        <v>80</v>
      </c>
      <c r="D4536" t="s">
        <v>110</v>
      </c>
      <c r="E4536" t="s">
        <v>132</v>
      </c>
      <c r="F4536" t="s">
        <v>12798</v>
      </c>
      <c r="G4536" t="s">
        <v>209</v>
      </c>
      <c r="H4536" t="s">
        <v>135</v>
      </c>
      <c r="I4536" t="s">
        <v>136</v>
      </c>
      <c r="J4536" t="s">
        <v>137</v>
      </c>
      <c r="K4536" t="s">
        <v>210</v>
      </c>
      <c r="L4536" t="s">
        <v>12799</v>
      </c>
      <c r="M4536" t="s">
        <v>12800</v>
      </c>
      <c r="N4536">
        <v>1.9575</v>
      </c>
      <c r="O4536">
        <v>0</v>
      </c>
      <c r="P4536">
        <v>336</v>
      </c>
      <c r="Q4536">
        <v>0</v>
      </c>
      <c r="R4536">
        <v>0</v>
      </c>
      <c r="S4536">
        <v>0</v>
      </c>
      <c r="T4536">
        <v>28</v>
      </c>
      <c r="U4536">
        <v>0</v>
      </c>
      <c r="V4536">
        <v>0</v>
      </c>
      <c r="W4536">
        <v>0</v>
      </c>
      <c r="X4536">
        <v>137.77408161221732</v>
      </c>
      <c r="Y4536">
        <v>0</v>
      </c>
      <c r="Z4536">
        <v>0</v>
      </c>
      <c r="AA4536">
        <v>0</v>
      </c>
      <c r="AB4536">
        <v>42.030751454076125</v>
      </c>
      <c r="AC4536">
        <v>0</v>
      </c>
      <c r="AD4536">
        <v>0</v>
      </c>
      <c r="AE4536">
        <v>179.80483306629344</v>
      </c>
    </row>
    <row r="4537" spans="1:31" x14ac:dyDescent="0.3">
      <c r="A4537">
        <v>2719671</v>
      </c>
      <c r="B4537">
        <v>1</v>
      </c>
      <c r="C4537" t="s">
        <v>81</v>
      </c>
      <c r="D4537" t="s">
        <v>123</v>
      </c>
      <c r="E4537" t="s">
        <v>213</v>
      </c>
      <c r="F4537" t="s">
        <v>12801</v>
      </c>
      <c r="G4537" t="s">
        <v>152</v>
      </c>
      <c r="H4537" t="s">
        <v>153</v>
      </c>
      <c r="I4537" t="s">
        <v>490</v>
      </c>
      <c r="J4537" t="s">
        <v>137</v>
      </c>
      <c r="K4537" t="s">
        <v>138</v>
      </c>
      <c r="L4537" t="s">
        <v>12802</v>
      </c>
      <c r="M4537" t="s">
        <v>12803</v>
      </c>
      <c r="N4537">
        <v>4.1944443999999997E-2</v>
      </c>
      <c r="O4537">
        <v>4</v>
      </c>
      <c r="P4537">
        <v>398</v>
      </c>
      <c r="Q4537">
        <v>193</v>
      </c>
      <c r="R4537">
        <v>308</v>
      </c>
      <c r="S4537">
        <v>17</v>
      </c>
      <c r="T4537">
        <v>57</v>
      </c>
      <c r="U4537">
        <v>1</v>
      </c>
      <c r="V4537">
        <v>0</v>
      </c>
      <c r="W4537">
        <v>2.5303998649999999E-2</v>
      </c>
      <c r="X4537">
        <v>1.900901607857165</v>
      </c>
      <c r="Y4537">
        <v>2.5166089588903393</v>
      </c>
      <c r="Z4537">
        <v>0.76869637392558321</v>
      </c>
      <c r="AA4537">
        <v>0.3051512273447633</v>
      </c>
      <c r="AB4537">
        <v>0.76796890568234821</v>
      </c>
      <c r="AC4537">
        <v>28.250815983912201</v>
      </c>
      <c r="AD4537">
        <v>0</v>
      </c>
      <c r="AE4537">
        <v>34.535447056262399</v>
      </c>
    </row>
    <row r="4538" spans="1:31" x14ac:dyDescent="0.3">
      <c r="A4538">
        <v>2719525</v>
      </c>
      <c r="B4538">
        <v>1</v>
      </c>
      <c r="C4538" t="s">
        <v>81</v>
      </c>
      <c r="D4538" t="s">
        <v>113</v>
      </c>
      <c r="E4538" t="s">
        <v>132</v>
      </c>
      <c r="F4538" t="s">
        <v>12804</v>
      </c>
      <c r="G4538" t="s">
        <v>300</v>
      </c>
      <c r="H4538" t="s">
        <v>135</v>
      </c>
      <c r="I4538" t="s">
        <v>136</v>
      </c>
      <c r="J4538" t="s">
        <v>137</v>
      </c>
      <c r="K4538" t="s">
        <v>210</v>
      </c>
      <c r="L4538" t="s">
        <v>12805</v>
      </c>
      <c r="M4538" t="s">
        <v>12806</v>
      </c>
      <c r="N4538">
        <v>5.4086111109999999</v>
      </c>
      <c r="O4538">
        <v>0</v>
      </c>
      <c r="P4538">
        <v>114</v>
      </c>
      <c r="Q4538">
        <v>0</v>
      </c>
      <c r="R4538">
        <v>1</v>
      </c>
      <c r="S4538">
        <v>0</v>
      </c>
      <c r="T4538">
        <v>83</v>
      </c>
      <c r="U4538">
        <v>0</v>
      </c>
      <c r="V4538">
        <v>0</v>
      </c>
      <c r="W4538">
        <v>0</v>
      </c>
      <c r="X4538">
        <v>126.65673731722461</v>
      </c>
      <c r="Y4538">
        <v>0</v>
      </c>
      <c r="Z4538">
        <v>1.0801880515951199</v>
      </c>
      <c r="AA4538">
        <v>0</v>
      </c>
      <c r="AB4538">
        <v>281.05077619884383</v>
      </c>
      <c r="AC4538">
        <v>0</v>
      </c>
      <c r="AD4538">
        <v>0</v>
      </c>
      <c r="AE4538">
        <v>408.78770156766359</v>
      </c>
    </row>
    <row r="4539" spans="1:31" x14ac:dyDescent="0.3">
      <c r="A4539">
        <v>2720066</v>
      </c>
      <c r="B4539">
        <v>1</v>
      </c>
      <c r="C4539" t="s">
        <v>81</v>
      </c>
      <c r="D4539" t="s">
        <v>127</v>
      </c>
      <c r="E4539" t="s">
        <v>213</v>
      </c>
      <c r="F4539" t="s">
        <v>7534</v>
      </c>
      <c r="G4539" t="s">
        <v>152</v>
      </c>
      <c r="H4539" t="s">
        <v>153</v>
      </c>
      <c r="I4539" t="s">
        <v>136</v>
      </c>
      <c r="J4539" t="s">
        <v>137</v>
      </c>
      <c r="K4539" t="s">
        <v>138</v>
      </c>
      <c r="L4539" t="s">
        <v>12807</v>
      </c>
      <c r="M4539" t="s">
        <v>12808</v>
      </c>
      <c r="N4539">
        <v>4.063055555</v>
      </c>
      <c r="O4539">
        <v>1</v>
      </c>
      <c r="P4539">
        <v>0</v>
      </c>
      <c r="Q4539">
        <v>137</v>
      </c>
      <c r="R4539">
        <v>14</v>
      </c>
      <c r="S4539">
        <v>5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60.53680437926338</v>
      </c>
      <c r="Z4539">
        <v>2.198147895545</v>
      </c>
      <c r="AA4539">
        <v>0</v>
      </c>
      <c r="AB4539">
        <v>0</v>
      </c>
      <c r="AC4539">
        <v>0</v>
      </c>
      <c r="AD4539">
        <v>0</v>
      </c>
      <c r="AE4539">
        <v>62.734952274808379</v>
      </c>
    </row>
    <row r="4540" spans="1:31" x14ac:dyDescent="0.3">
      <c r="A4540">
        <v>2719851</v>
      </c>
      <c r="B4540">
        <v>1</v>
      </c>
      <c r="C4540" t="s">
        <v>81</v>
      </c>
      <c r="D4540" t="s">
        <v>120</v>
      </c>
      <c r="E4540" t="s">
        <v>156</v>
      </c>
      <c r="F4540" t="s">
        <v>6017</v>
      </c>
      <c r="G4540" t="s">
        <v>300</v>
      </c>
      <c r="H4540" t="s">
        <v>153</v>
      </c>
      <c r="I4540" t="s">
        <v>136</v>
      </c>
      <c r="J4540" t="s">
        <v>137</v>
      </c>
      <c r="K4540" t="s">
        <v>210</v>
      </c>
      <c r="L4540" t="s">
        <v>12809</v>
      </c>
      <c r="M4540" t="s">
        <v>12810</v>
      </c>
      <c r="N4540">
        <v>3.7772222219999998</v>
      </c>
      <c r="O4540">
        <v>0</v>
      </c>
      <c r="P4540">
        <v>345</v>
      </c>
      <c r="Q4540">
        <v>8</v>
      </c>
      <c r="R4540">
        <v>16</v>
      </c>
      <c r="S4540">
        <v>0</v>
      </c>
      <c r="T4540">
        <v>29</v>
      </c>
      <c r="U4540">
        <v>0</v>
      </c>
      <c r="V4540">
        <v>0</v>
      </c>
      <c r="W4540">
        <v>0</v>
      </c>
      <c r="X4540">
        <v>244.4099839827808</v>
      </c>
      <c r="Y4540">
        <v>0</v>
      </c>
      <c r="Z4540">
        <v>6.5953275698426772</v>
      </c>
      <c r="AA4540">
        <v>0</v>
      </c>
      <c r="AB4540">
        <v>82.050269920300281</v>
      </c>
      <c r="AC4540">
        <v>0</v>
      </c>
      <c r="AD4540">
        <v>0</v>
      </c>
      <c r="AE4540">
        <v>333.05558147292379</v>
      </c>
    </row>
    <row r="4541" spans="1:31" x14ac:dyDescent="0.3">
      <c r="A4541">
        <v>2719539</v>
      </c>
      <c r="B4541">
        <v>1</v>
      </c>
      <c r="C4541" t="s">
        <v>80</v>
      </c>
      <c r="D4541" t="s">
        <v>88</v>
      </c>
      <c r="E4541" t="s">
        <v>156</v>
      </c>
      <c r="F4541" t="s">
        <v>12811</v>
      </c>
      <c r="G4541" t="s">
        <v>158</v>
      </c>
      <c r="H4541" t="s">
        <v>153</v>
      </c>
      <c r="I4541" t="s">
        <v>136</v>
      </c>
      <c r="J4541" t="s">
        <v>3</v>
      </c>
      <c r="K4541" t="s">
        <v>138</v>
      </c>
      <c r="L4541" t="s">
        <v>12812</v>
      </c>
      <c r="M4541" t="s">
        <v>12813</v>
      </c>
      <c r="N4541">
        <v>3.2602777770000002</v>
      </c>
      <c r="O4541">
        <v>0</v>
      </c>
      <c r="P4541">
        <v>0</v>
      </c>
      <c r="Q4541">
        <v>0</v>
      </c>
      <c r="R4541">
        <v>0</v>
      </c>
      <c r="S4541">
        <v>2</v>
      </c>
      <c r="T4541">
        <v>3</v>
      </c>
      <c r="U4541">
        <v>1</v>
      </c>
      <c r="V4541">
        <v>1</v>
      </c>
      <c r="W4541">
        <v>0</v>
      </c>
      <c r="X4541">
        <v>0</v>
      </c>
      <c r="Y4541">
        <v>0</v>
      </c>
      <c r="Z4541">
        <v>0</v>
      </c>
      <c r="AA4541">
        <v>846.19932888984056</v>
      </c>
      <c r="AB4541">
        <v>10.431104868638332</v>
      </c>
      <c r="AC4541">
        <v>350.52542049325962</v>
      </c>
      <c r="AD4541">
        <v>75.210126110468863</v>
      </c>
      <c r="AE4541">
        <v>1282.3659803622074</v>
      </c>
    </row>
    <row r="4542" spans="1:31" x14ac:dyDescent="0.3">
      <c r="A4542">
        <v>2720249</v>
      </c>
      <c r="B4542">
        <v>1</v>
      </c>
      <c r="C4542" t="s">
        <v>81</v>
      </c>
      <c r="D4542" t="s">
        <v>113</v>
      </c>
      <c r="E4542" t="s">
        <v>145</v>
      </c>
      <c r="F4542" t="s">
        <v>12814</v>
      </c>
      <c r="G4542" t="s">
        <v>147</v>
      </c>
      <c r="H4542" t="s">
        <v>135</v>
      </c>
      <c r="I4542" t="s">
        <v>136</v>
      </c>
      <c r="J4542" t="s">
        <v>137</v>
      </c>
      <c r="K4542" t="s">
        <v>138</v>
      </c>
      <c r="L4542" t="s">
        <v>12815</v>
      </c>
      <c r="M4542" t="s">
        <v>12816</v>
      </c>
      <c r="N4542">
        <v>1.0863888880000001</v>
      </c>
      <c r="O4542">
        <v>0</v>
      </c>
      <c r="P4542">
        <v>5</v>
      </c>
      <c r="Q4542">
        <v>0</v>
      </c>
      <c r="R4542">
        <v>0</v>
      </c>
      <c r="S4542">
        <v>0</v>
      </c>
      <c r="T4542">
        <v>1</v>
      </c>
      <c r="U4542">
        <v>0</v>
      </c>
      <c r="V4542">
        <v>0</v>
      </c>
      <c r="W4542">
        <v>0</v>
      </c>
      <c r="X4542">
        <v>1.3465997567194752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1.3465997567194752</v>
      </c>
    </row>
    <row r="4543" spans="1:31" x14ac:dyDescent="0.3">
      <c r="A4543">
        <v>2719911</v>
      </c>
      <c r="B4543">
        <v>2</v>
      </c>
      <c r="C4543" t="s">
        <v>80</v>
      </c>
      <c r="D4543" t="s">
        <v>107</v>
      </c>
      <c r="E4543" t="s">
        <v>156</v>
      </c>
      <c r="F4543" t="s">
        <v>12817</v>
      </c>
      <c r="G4543" t="s">
        <v>158</v>
      </c>
      <c r="H4543" t="s">
        <v>153</v>
      </c>
      <c r="I4543" t="s">
        <v>136</v>
      </c>
      <c r="J4543" t="s">
        <v>3</v>
      </c>
      <c r="K4543" t="s">
        <v>138</v>
      </c>
      <c r="L4543" t="s">
        <v>12700</v>
      </c>
      <c r="M4543" t="s">
        <v>12818</v>
      </c>
      <c r="N4543">
        <v>0.49249999999999999</v>
      </c>
      <c r="O4543">
        <v>0</v>
      </c>
      <c r="P4543">
        <v>2836</v>
      </c>
      <c r="Q4543">
        <v>0</v>
      </c>
      <c r="R4543">
        <v>9</v>
      </c>
      <c r="S4543">
        <v>3</v>
      </c>
      <c r="T4543">
        <v>194</v>
      </c>
      <c r="U4543">
        <v>0</v>
      </c>
      <c r="V4543">
        <v>1</v>
      </c>
      <c r="W4543">
        <v>0</v>
      </c>
      <c r="X4543">
        <v>118.95273323883055</v>
      </c>
      <c r="Y4543">
        <v>0</v>
      </c>
      <c r="Z4543">
        <v>0.52593658299985502</v>
      </c>
      <c r="AA4543">
        <v>18.827270113590718</v>
      </c>
      <c r="AB4543">
        <v>111.53409372952612</v>
      </c>
      <c r="AC4543">
        <v>0</v>
      </c>
      <c r="AD4543">
        <v>1.1156094089679149</v>
      </c>
      <c r="AE4543">
        <v>250.95564307391516</v>
      </c>
    </row>
    <row r="4544" spans="1:31" x14ac:dyDescent="0.3">
      <c r="A4544">
        <v>2719794</v>
      </c>
      <c r="B4544">
        <v>1</v>
      </c>
      <c r="C4544" t="s">
        <v>80</v>
      </c>
      <c r="D4544" t="s">
        <v>107</v>
      </c>
      <c r="E4544" t="s">
        <v>161</v>
      </c>
      <c r="F4544" t="s">
        <v>12819</v>
      </c>
      <c r="G4544" t="s">
        <v>170</v>
      </c>
      <c r="H4544" t="s">
        <v>135</v>
      </c>
      <c r="I4544" t="s">
        <v>136</v>
      </c>
      <c r="J4544" t="s">
        <v>137</v>
      </c>
      <c r="K4544" t="s">
        <v>138</v>
      </c>
      <c r="L4544" t="s">
        <v>12820</v>
      </c>
      <c r="M4544" t="s">
        <v>12821</v>
      </c>
      <c r="N4544">
        <v>2.0491666660000001</v>
      </c>
      <c r="O4544">
        <v>0</v>
      </c>
      <c r="P4544">
        <v>24</v>
      </c>
      <c r="Q4544">
        <v>0</v>
      </c>
      <c r="R4544">
        <v>0</v>
      </c>
      <c r="S4544">
        <v>0</v>
      </c>
      <c r="T4544">
        <v>9</v>
      </c>
      <c r="U4544">
        <v>0</v>
      </c>
      <c r="V4544">
        <v>0</v>
      </c>
      <c r="W4544">
        <v>0</v>
      </c>
      <c r="X4544">
        <v>4.2035628718417062</v>
      </c>
      <c r="Y4544">
        <v>0</v>
      </c>
      <c r="Z4544">
        <v>0</v>
      </c>
      <c r="AA4544">
        <v>0</v>
      </c>
      <c r="AB4544">
        <v>14.132752017610196</v>
      </c>
      <c r="AC4544">
        <v>0</v>
      </c>
      <c r="AD4544">
        <v>0</v>
      </c>
      <c r="AE4544">
        <v>18.336314889451902</v>
      </c>
    </row>
    <row r="4545" spans="1:31" x14ac:dyDescent="0.3">
      <c r="A4545">
        <v>2719791</v>
      </c>
      <c r="B4545">
        <v>1</v>
      </c>
      <c r="C4545" t="s">
        <v>80</v>
      </c>
      <c r="D4545" t="s">
        <v>86</v>
      </c>
      <c r="E4545" t="s">
        <v>145</v>
      </c>
      <c r="F4545" t="s">
        <v>12822</v>
      </c>
      <c r="G4545" t="s">
        <v>181</v>
      </c>
      <c r="H4545" t="s">
        <v>135</v>
      </c>
      <c r="I4545" t="s">
        <v>136</v>
      </c>
      <c r="J4545" t="s">
        <v>137</v>
      </c>
      <c r="K4545" t="s">
        <v>138</v>
      </c>
      <c r="L4545" t="s">
        <v>12823</v>
      </c>
      <c r="M4545" t="s">
        <v>12824</v>
      </c>
      <c r="N4545">
        <v>6.8238888879999999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1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16.915825881005258</v>
      </c>
      <c r="AC4545">
        <v>0</v>
      </c>
      <c r="AD4545">
        <v>0</v>
      </c>
      <c r="AE4545">
        <v>16.915825881005258</v>
      </c>
    </row>
    <row r="4546" spans="1:31" x14ac:dyDescent="0.3">
      <c r="A4546">
        <v>2720123</v>
      </c>
      <c r="B4546">
        <v>1</v>
      </c>
      <c r="C4546" t="s">
        <v>80</v>
      </c>
      <c r="D4546" t="s">
        <v>93</v>
      </c>
      <c r="E4546" t="s">
        <v>150</v>
      </c>
      <c r="F4546" t="s">
        <v>12825</v>
      </c>
      <c r="G4546" t="s">
        <v>152</v>
      </c>
      <c r="H4546" t="s">
        <v>153</v>
      </c>
      <c r="I4546" t="s">
        <v>136</v>
      </c>
      <c r="J4546" t="s">
        <v>137</v>
      </c>
      <c r="K4546" t="s">
        <v>138</v>
      </c>
      <c r="L4546" t="s">
        <v>12826</v>
      </c>
      <c r="M4546" t="s">
        <v>12827</v>
      </c>
      <c r="N4546">
        <v>0.39861111100000002</v>
      </c>
      <c r="O4546">
        <v>3</v>
      </c>
      <c r="P4546">
        <v>5</v>
      </c>
      <c r="Q4546">
        <v>39</v>
      </c>
      <c r="R4546">
        <v>2</v>
      </c>
      <c r="S4546">
        <v>10</v>
      </c>
      <c r="T4546">
        <v>12</v>
      </c>
      <c r="U4546">
        <v>1</v>
      </c>
      <c r="V4546">
        <v>0</v>
      </c>
      <c r="W4546">
        <v>1.6348065791810376</v>
      </c>
      <c r="X4546">
        <v>0.89393879330215831</v>
      </c>
      <c r="Y4546">
        <v>55.344444612182841</v>
      </c>
      <c r="Z4546">
        <v>0.48639874447747916</v>
      </c>
      <c r="AA4546">
        <v>9.8758114388855844</v>
      </c>
      <c r="AB4546">
        <v>4.0771823073100002</v>
      </c>
      <c r="AC4546">
        <v>6.1229267231066675</v>
      </c>
      <c r="AD4546">
        <v>0</v>
      </c>
      <c r="AE4546">
        <v>78.435509198445757</v>
      </c>
    </row>
    <row r="4547" spans="1:31" x14ac:dyDescent="0.3">
      <c r="A4547">
        <v>2719768</v>
      </c>
      <c r="B4547">
        <v>1</v>
      </c>
      <c r="C4547" t="s">
        <v>81</v>
      </c>
      <c r="D4547" t="s">
        <v>126</v>
      </c>
      <c r="E4547" t="s">
        <v>213</v>
      </c>
      <c r="F4547" t="s">
        <v>2021</v>
      </c>
      <c r="G4547" t="s">
        <v>152</v>
      </c>
      <c r="H4547" t="s">
        <v>153</v>
      </c>
      <c r="I4547" t="s">
        <v>136</v>
      </c>
      <c r="J4547" t="s">
        <v>137</v>
      </c>
      <c r="K4547" t="s">
        <v>138</v>
      </c>
      <c r="L4547" t="s">
        <v>12828</v>
      </c>
      <c r="M4547" t="s">
        <v>12829</v>
      </c>
      <c r="N4547">
        <v>0.449444444</v>
      </c>
      <c r="O4547">
        <v>3</v>
      </c>
      <c r="P4547">
        <v>364</v>
      </c>
      <c r="Q4547">
        <v>5</v>
      </c>
      <c r="R4547">
        <v>112</v>
      </c>
      <c r="S4547">
        <v>1</v>
      </c>
      <c r="T4547">
        <v>12</v>
      </c>
      <c r="U4547">
        <v>0</v>
      </c>
      <c r="V4547">
        <v>0</v>
      </c>
      <c r="W4547">
        <v>0.25093754137499996</v>
      </c>
      <c r="X4547">
        <v>10.090000192748814</v>
      </c>
      <c r="Y4547">
        <v>5.9684170331324129</v>
      </c>
      <c r="Z4547">
        <v>1.8942926451468001</v>
      </c>
      <c r="AA4547">
        <v>6.6226362737059059</v>
      </c>
      <c r="AB4547">
        <v>1.9531538107595E-2</v>
      </c>
      <c r="AC4547">
        <v>0</v>
      </c>
      <c r="AD4547">
        <v>0</v>
      </c>
      <c r="AE4547">
        <v>24.845815224216533</v>
      </c>
    </row>
    <row r="4548" spans="1:31" x14ac:dyDescent="0.3">
      <c r="A4548">
        <v>2719436</v>
      </c>
      <c r="B4548">
        <v>1</v>
      </c>
      <c r="C4548" t="s">
        <v>81</v>
      </c>
      <c r="D4548" t="s">
        <v>118</v>
      </c>
      <c r="E4548" t="s">
        <v>161</v>
      </c>
      <c r="F4548" t="s">
        <v>12830</v>
      </c>
      <c r="G4548" t="s">
        <v>163</v>
      </c>
      <c r="H4548" t="s">
        <v>135</v>
      </c>
      <c r="I4548" t="s">
        <v>136</v>
      </c>
      <c r="J4548" t="s">
        <v>137</v>
      </c>
      <c r="K4548" t="s">
        <v>138</v>
      </c>
      <c r="L4548" t="s">
        <v>12831</v>
      </c>
      <c r="M4548" t="s">
        <v>12832</v>
      </c>
      <c r="N4548">
        <v>1.7227777769999999</v>
      </c>
      <c r="O4548">
        <v>0</v>
      </c>
      <c r="P4548">
        <v>46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10.862961897405206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10.862961897405206</v>
      </c>
    </row>
    <row r="4549" spans="1:31" x14ac:dyDescent="0.3">
      <c r="A4549">
        <v>2719482</v>
      </c>
      <c r="B4549">
        <v>1</v>
      </c>
      <c r="C4549" t="s">
        <v>81</v>
      </c>
      <c r="D4549" t="s">
        <v>121</v>
      </c>
      <c r="E4549" t="s">
        <v>145</v>
      </c>
      <c r="F4549" t="s">
        <v>360</v>
      </c>
      <c r="G4549" t="s">
        <v>181</v>
      </c>
      <c r="H4549" t="s">
        <v>135</v>
      </c>
      <c r="I4549" t="s">
        <v>136</v>
      </c>
      <c r="J4549" t="s">
        <v>137</v>
      </c>
      <c r="K4549" t="s">
        <v>138</v>
      </c>
      <c r="L4549" t="s">
        <v>12833</v>
      </c>
      <c r="M4549" t="s">
        <v>12834</v>
      </c>
      <c r="N4549">
        <v>1.6074999999999999</v>
      </c>
      <c r="O4549">
        <v>0</v>
      </c>
      <c r="P4549">
        <v>2</v>
      </c>
      <c r="Q4549">
        <v>0</v>
      </c>
      <c r="R4549">
        <v>1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0.35296085108787589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0.35296085108787589</v>
      </c>
    </row>
    <row r="4550" spans="1:31" x14ac:dyDescent="0.3">
      <c r="A4550">
        <v>2719582</v>
      </c>
      <c r="B4550">
        <v>1</v>
      </c>
      <c r="C4550" t="s">
        <v>80</v>
      </c>
      <c r="D4550" t="s">
        <v>94</v>
      </c>
      <c r="E4550" t="s">
        <v>150</v>
      </c>
      <c r="F4550" t="s">
        <v>12835</v>
      </c>
      <c r="G4550" t="s">
        <v>152</v>
      </c>
      <c r="H4550" t="s">
        <v>153</v>
      </c>
      <c r="I4550" t="s">
        <v>136</v>
      </c>
      <c r="J4550" t="s">
        <v>137</v>
      </c>
      <c r="K4550" t="s">
        <v>138</v>
      </c>
      <c r="L4550" t="s">
        <v>12836</v>
      </c>
      <c r="M4550" t="s">
        <v>12837</v>
      </c>
      <c r="N4550">
        <v>1.1086111110000001</v>
      </c>
      <c r="O4550">
        <v>0</v>
      </c>
      <c r="P4550">
        <v>350</v>
      </c>
      <c r="Q4550">
        <v>3</v>
      </c>
      <c r="R4550">
        <v>1</v>
      </c>
      <c r="S4550">
        <v>3</v>
      </c>
      <c r="T4550">
        <v>24</v>
      </c>
      <c r="U4550">
        <v>0</v>
      </c>
      <c r="V4550">
        <v>0</v>
      </c>
      <c r="W4550">
        <v>0</v>
      </c>
      <c r="X4550">
        <v>33.379226019861036</v>
      </c>
      <c r="Y4550">
        <v>8.2259345956844445</v>
      </c>
      <c r="Z4550">
        <v>0.23261340208010667</v>
      </c>
      <c r="AA4550">
        <v>5.8909595000748913</v>
      </c>
      <c r="AB4550">
        <v>6.9383962500203875</v>
      </c>
      <c r="AC4550">
        <v>0</v>
      </c>
      <c r="AD4550">
        <v>0</v>
      </c>
      <c r="AE4550">
        <v>54.667129767720866</v>
      </c>
    </row>
    <row r="4551" spans="1:31" x14ac:dyDescent="0.3">
      <c r="A4551">
        <v>2719668</v>
      </c>
      <c r="B4551">
        <v>1</v>
      </c>
      <c r="C4551" t="s">
        <v>81</v>
      </c>
      <c r="D4551" t="s">
        <v>123</v>
      </c>
      <c r="E4551" t="s">
        <v>150</v>
      </c>
      <c r="F4551" t="s">
        <v>9321</v>
      </c>
      <c r="G4551" t="s">
        <v>152</v>
      </c>
      <c r="H4551" t="s">
        <v>153</v>
      </c>
      <c r="I4551" t="s">
        <v>136</v>
      </c>
      <c r="J4551" t="s">
        <v>137</v>
      </c>
      <c r="K4551" t="s">
        <v>138</v>
      </c>
      <c r="L4551" t="s">
        <v>12838</v>
      </c>
      <c r="M4551" t="s">
        <v>12839</v>
      </c>
      <c r="N4551">
        <v>0.129722222</v>
      </c>
      <c r="O4551">
        <v>6</v>
      </c>
      <c r="P4551">
        <v>65</v>
      </c>
      <c r="Q4551">
        <v>190</v>
      </c>
      <c r="R4551">
        <v>335</v>
      </c>
      <c r="S4551">
        <v>25</v>
      </c>
      <c r="T4551">
        <v>77</v>
      </c>
      <c r="U4551">
        <v>0</v>
      </c>
      <c r="V4551">
        <v>0</v>
      </c>
      <c r="W4551">
        <v>2.6086020683333332E-2</v>
      </c>
      <c r="X4551">
        <v>0.47726345836268891</v>
      </c>
      <c r="Y4551">
        <v>2.4985729485369212</v>
      </c>
      <c r="Z4551">
        <v>3.4871833870044986</v>
      </c>
      <c r="AA4551">
        <v>0.47938843120664998</v>
      </c>
      <c r="AB4551">
        <v>1.9268774212199229</v>
      </c>
      <c r="AC4551">
        <v>0</v>
      </c>
      <c r="AD4551">
        <v>0</v>
      </c>
      <c r="AE4551">
        <v>8.8953716670140146</v>
      </c>
    </row>
    <row r="4552" spans="1:31" x14ac:dyDescent="0.3">
      <c r="A4552">
        <v>2720023</v>
      </c>
      <c r="B4552">
        <v>1</v>
      </c>
      <c r="C4552" t="s">
        <v>80</v>
      </c>
      <c r="D4552" t="s">
        <v>107</v>
      </c>
      <c r="E4552" t="s">
        <v>145</v>
      </c>
      <c r="F4552" t="s">
        <v>12840</v>
      </c>
      <c r="G4552" t="s">
        <v>230</v>
      </c>
      <c r="H4552" t="s">
        <v>135</v>
      </c>
      <c r="I4552" t="s">
        <v>136</v>
      </c>
      <c r="J4552" t="s">
        <v>137</v>
      </c>
      <c r="K4552" t="s">
        <v>138</v>
      </c>
      <c r="L4552" t="s">
        <v>12841</v>
      </c>
      <c r="M4552" t="s">
        <v>12842</v>
      </c>
      <c r="N4552">
        <v>3.0780555550000002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1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0.55676994465364416</v>
      </c>
      <c r="AC4552">
        <v>0</v>
      </c>
      <c r="AD4552">
        <v>0</v>
      </c>
      <c r="AE4552">
        <v>0.55676994465364416</v>
      </c>
    </row>
    <row r="4553" spans="1:31" x14ac:dyDescent="0.3">
      <c r="A4553">
        <v>2720209</v>
      </c>
      <c r="B4553">
        <v>1</v>
      </c>
      <c r="C4553" t="s">
        <v>80</v>
      </c>
      <c r="D4553" t="s">
        <v>107</v>
      </c>
      <c r="E4553" t="s">
        <v>156</v>
      </c>
      <c r="F4553" t="s">
        <v>12843</v>
      </c>
      <c r="G4553" t="s">
        <v>1361</v>
      </c>
      <c r="H4553" t="s">
        <v>153</v>
      </c>
      <c r="I4553" t="s">
        <v>136</v>
      </c>
      <c r="J4553" t="s">
        <v>137</v>
      </c>
      <c r="K4553" t="s">
        <v>138</v>
      </c>
      <c r="L4553" t="s">
        <v>12844</v>
      </c>
      <c r="M4553" t="s">
        <v>12845</v>
      </c>
      <c r="N4553">
        <v>1.3038888879999999</v>
      </c>
      <c r="O4553">
        <v>0</v>
      </c>
      <c r="P4553">
        <v>393</v>
      </c>
      <c r="Q4553">
        <v>0</v>
      </c>
      <c r="R4553">
        <v>1</v>
      </c>
      <c r="S4553">
        <v>1</v>
      </c>
      <c r="T4553">
        <v>41</v>
      </c>
      <c r="U4553">
        <v>0</v>
      </c>
      <c r="V4553">
        <v>0</v>
      </c>
      <c r="W4553">
        <v>0</v>
      </c>
      <c r="X4553">
        <v>58.904767634906989</v>
      </c>
      <c r="Y4553">
        <v>0</v>
      </c>
      <c r="Z4553">
        <v>0</v>
      </c>
      <c r="AA4553">
        <v>14.529150764122132</v>
      </c>
      <c r="AB4553">
        <v>38.826895798094846</v>
      </c>
      <c r="AC4553">
        <v>0</v>
      </c>
      <c r="AD4553">
        <v>0</v>
      </c>
      <c r="AE4553">
        <v>112.26081419712398</v>
      </c>
    </row>
    <row r="4554" spans="1:31" x14ac:dyDescent="0.3">
      <c r="A4554">
        <v>2719522</v>
      </c>
      <c r="B4554">
        <v>1</v>
      </c>
      <c r="C4554" t="s">
        <v>80</v>
      </c>
      <c r="D4554" t="s">
        <v>101</v>
      </c>
      <c r="E4554" t="s">
        <v>161</v>
      </c>
      <c r="F4554" t="s">
        <v>9489</v>
      </c>
      <c r="G4554" t="s">
        <v>300</v>
      </c>
      <c r="H4554" t="s">
        <v>135</v>
      </c>
      <c r="I4554" t="s">
        <v>136</v>
      </c>
      <c r="J4554" t="s">
        <v>137</v>
      </c>
      <c r="K4554" t="s">
        <v>210</v>
      </c>
      <c r="L4554" t="s">
        <v>12846</v>
      </c>
      <c r="M4554" t="s">
        <v>12847</v>
      </c>
      <c r="N4554">
        <v>7.0047222219999998</v>
      </c>
      <c r="O4554">
        <v>0</v>
      </c>
      <c r="P4554">
        <v>29</v>
      </c>
      <c r="Q4554">
        <v>0</v>
      </c>
      <c r="R4554">
        <v>9</v>
      </c>
      <c r="S4554">
        <v>0</v>
      </c>
      <c r="T4554">
        <v>2</v>
      </c>
      <c r="U4554">
        <v>0</v>
      </c>
      <c r="V4554">
        <v>0</v>
      </c>
      <c r="W4554">
        <v>0</v>
      </c>
      <c r="X4554">
        <v>47.115443873355993</v>
      </c>
      <c r="Y4554">
        <v>0</v>
      </c>
      <c r="Z4554">
        <v>8.046742353513741</v>
      </c>
      <c r="AA4554">
        <v>0</v>
      </c>
      <c r="AB4554">
        <v>0.6639595951870042</v>
      </c>
      <c r="AC4554">
        <v>0</v>
      </c>
      <c r="AD4554">
        <v>0</v>
      </c>
      <c r="AE4554">
        <v>55.826145822056738</v>
      </c>
    </row>
    <row r="4555" spans="1:31" x14ac:dyDescent="0.3">
      <c r="A4555">
        <v>2720040</v>
      </c>
      <c r="B4555">
        <v>1</v>
      </c>
      <c r="C4555" t="s">
        <v>81</v>
      </c>
      <c r="D4555" t="s">
        <v>121</v>
      </c>
      <c r="E4555" t="s">
        <v>161</v>
      </c>
      <c r="F4555" t="s">
        <v>12848</v>
      </c>
      <c r="G4555" t="s">
        <v>170</v>
      </c>
      <c r="H4555" t="s">
        <v>135</v>
      </c>
      <c r="I4555" t="s">
        <v>136</v>
      </c>
      <c r="J4555" t="s">
        <v>137</v>
      </c>
      <c r="K4555" t="s">
        <v>138</v>
      </c>
      <c r="L4555" t="s">
        <v>12849</v>
      </c>
      <c r="M4555" t="s">
        <v>12850</v>
      </c>
      <c r="N4555">
        <v>0.89277777700000005</v>
      </c>
      <c r="O4555">
        <v>0</v>
      </c>
      <c r="P4555">
        <v>23</v>
      </c>
      <c r="Q4555">
        <v>0</v>
      </c>
      <c r="R4555">
        <v>24</v>
      </c>
      <c r="S4555">
        <v>0</v>
      </c>
      <c r="T4555">
        <v>2</v>
      </c>
      <c r="U4555">
        <v>0</v>
      </c>
      <c r="V4555">
        <v>0</v>
      </c>
      <c r="W4555">
        <v>0</v>
      </c>
      <c r="X4555">
        <v>5.6983914191744809</v>
      </c>
      <c r="Y4555">
        <v>0</v>
      </c>
      <c r="Z4555">
        <v>6.726482001866667E-4</v>
      </c>
      <c r="AA4555">
        <v>0</v>
      </c>
      <c r="AB4555">
        <v>0</v>
      </c>
      <c r="AC4555">
        <v>0</v>
      </c>
      <c r="AD4555">
        <v>0</v>
      </c>
      <c r="AE4555">
        <v>5.6990640673746675</v>
      </c>
    </row>
    <row r="4556" spans="1:31" x14ac:dyDescent="0.3">
      <c r="A4556">
        <v>2719897</v>
      </c>
      <c r="B4556">
        <v>1</v>
      </c>
      <c r="C4556" t="s">
        <v>80</v>
      </c>
      <c r="D4556" t="s">
        <v>110</v>
      </c>
      <c r="E4556" t="s">
        <v>145</v>
      </c>
      <c r="F4556" t="s">
        <v>12851</v>
      </c>
      <c r="G4556" t="s">
        <v>230</v>
      </c>
      <c r="H4556" t="s">
        <v>135</v>
      </c>
      <c r="I4556" t="s">
        <v>136</v>
      </c>
      <c r="J4556" t="s">
        <v>137</v>
      </c>
      <c r="K4556" t="s">
        <v>138</v>
      </c>
      <c r="L4556" t="s">
        <v>12852</v>
      </c>
      <c r="M4556" t="s">
        <v>12853</v>
      </c>
      <c r="N4556">
        <v>1.0452777769999999</v>
      </c>
      <c r="O4556">
        <v>0</v>
      </c>
      <c r="P4556">
        <v>0</v>
      </c>
      <c r="Q4556">
        <v>0</v>
      </c>
      <c r="R4556">
        <v>0</v>
      </c>
      <c r="S4556">
        <v>0</v>
      </c>
      <c r="T4556">
        <v>1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</row>
    <row r="4557" spans="1:31" x14ac:dyDescent="0.3">
      <c r="A4557">
        <v>2719519</v>
      </c>
      <c r="B4557">
        <v>1</v>
      </c>
      <c r="C4557" t="s">
        <v>81</v>
      </c>
      <c r="D4557" t="s">
        <v>112</v>
      </c>
      <c r="E4557" t="s">
        <v>213</v>
      </c>
      <c r="F4557" t="s">
        <v>12854</v>
      </c>
      <c r="G4557" t="s">
        <v>300</v>
      </c>
      <c r="H4557" t="s">
        <v>153</v>
      </c>
      <c r="I4557" t="s">
        <v>136</v>
      </c>
      <c r="J4557" t="s">
        <v>137</v>
      </c>
      <c r="K4557" t="s">
        <v>210</v>
      </c>
      <c r="L4557" t="s">
        <v>12855</v>
      </c>
      <c r="M4557" t="s">
        <v>12856</v>
      </c>
      <c r="N4557">
        <v>0.68194444399999998</v>
      </c>
      <c r="O4557">
        <v>4</v>
      </c>
      <c r="P4557">
        <v>1151</v>
      </c>
      <c r="Q4557">
        <v>243</v>
      </c>
      <c r="R4557">
        <v>176</v>
      </c>
      <c r="S4557">
        <v>15</v>
      </c>
      <c r="T4557">
        <v>108</v>
      </c>
      <c r="U4557">
        <v>3</v>
      </c>
      <c r="V4557">
        <v>0</v>
      </c>
      <c r="W4557">
        <v>0.68395961441179165</v>
      </c>
      <c r="X4557">
        <v>123.19647733522493</v>
      </c>
      <c r="Y4557">
        <v>14.202329013970825</v>
      </c>
      <c r="Z4557">
        <v>22.124766246331788</v>
      </c>
      <c r="AA4557">
        <v>49.166624129763818</v>
      </c>
      <c r="AB4557">
        <v>38.63003248088949</v>
      </c>
      <c r="AC4557">
        <v>343.39992177061004</v>
      </c>
      <c r="AD4557">
        <v>0</v>
      </c>
      <c r="AE4557">
        <v>591.40411059120265</v>
      </c>
    </row>
    <row r="4558" spans="1:31" x14ac:dyDescent="0.3">
      <c r="A4558">
        <v>2719711</v>
      </c>
      <c r="B4558">
        <v>1</v>
      </c>
      <c r="C4558" t="s">
        <v>80</v>
      </c>
      <c r="D4558" t="s">
        <v>94</v>
      </c>
      <c r="E4558" t="s">
        <v>132</v>
      </c>
      <c r="F4558" t="s">
        <v>12857</v>
      </c>
      <c r="G4558" t="s">
        <v>170</v>
      </c>
      <c r="H4558" t="s">
        <v>135</v>
      </c>
      <c r="I4558" t="s">
        <v>136</v>
      </c>
      <c r="J4558" t="s">
        <v>137</v>
      </c>
      <c r="K4558" t="s">
        <v>138</v>
      </c>
      <c r="L4558" t="s">
        <v>12858</v>
      </c>
      <c r="M4558" t="s">
        <v>12859</v>
      </c>
      <c r="N4558">
        <v>0.79333333299999997</v>
      </c>
      <c r="O4558">
        <v>0</v>
      </c>
      <c r="P4558">
        <v>632</v>
      </c>
      <c r="Q4558">
        <v>0</v>
      </c>
      <c r="R4558">
        <v>0</v>
      </c>
      <c r="S4558">
        <v>0</v>
      </c>
      <c r="T4558">
        <v>45</v>
      </c>
      <c r="U4558">
        <v>0</v>
      </c>
      <c r="V4558">
        <v>0</v>
      </c>
      <c r="W4558">
        <v>0</v>
      </c>
      <c r="X4558">
        <v>90.781728978715833</v>
      </c>
      <c r="Y4558">
        <v>0</v>
      </c>
      <c r="Z4558">
        <v>0</v>
      </c>
      <c r="AA4558">
        <v>0</v>
      </c>
      <c r="AB4558">
        <v>21.945945145694832</v>
      </c>
      <c r="AC4558">
        <v>0</v>
      </c>
      <c r="AD4558">
        <v>0</v>
      </c>
      <c r="AE4558">
        <v>112.72767412441067</v>
      </c>
    </row>
    <row r="4559" spans="1:31" x14ac:dyDescent="0.3">
      <c r="A4559">
        <v>2720083</v>
      </c>
      <c r="B4559">
        <v>1</v>
      </c>
      <c r="C4559" t="s">
        <v>81</v>
      </c>
      <c r="D4559" t="s">
        <v>117</v>
      </c>
      <c r="E4559" t="s">
        <v>156</v>
      </c>
      <c r="F4559" t="s">
        <v>12860</v>
      </c>
      <c r="G4559" t="s">
        <v>170</v>
      </c>
      <c r="H4559" t="s">
        <v>153</v>
      </c>
      <c r="I4559" t="s">
        <v>136</v>
      </c>
      <c r="J4559" t="s">
        <v>137</v>
      </c>
      <c r="K4559" t="s">
        <v>138</v>
      </c>
      <c r="L4559" t="s">
        <v>12861</v>
      </c>
      <c r="M4559" t="s">
        <v>12862</v>
      </c>
      <c r="N4559">
        <v>0.216388888</v>
      </c>
      <c r="O4559">
        <v>0</v>
      </c>
      <c r="P4559">
        <v>194</v>
      </c>
      <c r="Q4559">
        <v>16</v>
      </c>
      <c r="R4559">
        <v>105</v>
      </c>
      <c r="S4559">
        <v>0</v>
      </c>
      <c r="T4559">
        <v>8</v>
      </c>
      <c r="U4559">
        <v>0</v>
      </c>
      <c r="V4559">
        <v>0</v>
      </c>
      <c r="W4559">
        <v>0</v>
      </c>
      <c r="X4559">
        <v>6.988357438402871</v>
      </c>
      <c r="Y4559">
        <v>0.36561833556787082</v>
      </c>
      <c r="Z4559">
        <v>0.98581396497278306</v>
      </c>
      <c r="AA4559">
        <v>0</v>
      </c>
      <c r="AB4559">
        <v>0.80084308172932583</v>
      </c>
      <c r="AC4559">
        <v>0</v>
      </c>
      <c r="AD4559">
        <v>0</v>
      </c>
      <c r="AE4559">
        <v>9.1406328206728507</v>
      </c>
    </row>
    <row r="4560" spans="1:31" x14ac:dyDescent="0.3">
      <c r="A4560">
        <v>2719691</v>
      </c>
      <c r="B4560">
        <v>1</v>
      </c>
      <c r="C4560" t="s">
        <v>80</v>
      </c>
      <c r="D4560" t="s">
        <v>98</v>
      </c>
      <c r="E4560" t="s">
        <v>213</v>
      </c>
      <c r="F4560" t="s">
        <v>12863</v>
      </c>
      <c r="G4560" t="s">
        <v>300</v>
      </c>
      <c r="H4560" t="s">
        <v>153</v>
      </c>
      <c r="I4560" t="s">
        <v>136</v>
      </c>
      <c r="J4560" t="s">
        <v>137</v>
      </c>
      <c r="K4560" t="s">
        <v>210</v>
      </c>
      <c r="L4560" t="s">
        <v>12709</v>
      </c>
      <c r="M4560" t="s">
        <v>12864</v>
      </c>
      <c r="N4560">
        <v>3.66</v>
      </c>
      <c r="O4560">
        <v>0</v>
      </c>
      <c r="P4560">
        <v>122</v>
      </c>
      <c r="Q4560">
        <v>0</v>
      </c>
      <c r="R4560">
        <v>126</v>
      </c>
      <c r="S4560">
        <v>2</v>
      </c>
      <c r="T4560">
        <v>51</v>
      </c>
      <c r="U4560">
        <v>0</v>
      </c>
      <c r="V4560">
        <v>0</v>
      </c>
      <c r="W4560">
        <v>0</v>
      </c>
      <c r="X4560">
        <v>100.29116319496347</v>
      </c>
      <c r="Y4560">
        <v>0</v>
      </c>
      <c r="Z4560">
        <v>252.07349861473341</v>
      </c>
      <c r="AA4560">
        <v>68.645009366556963</v>
      </c>
      <c r="AB4560">
        <v>222.56770227093637</v>
      </c>
      <c r="AC4560">
        <v>0</v>
      </c>
      <c r="AD4560">
        <v>0</v>
      </c>
      <c r="AE4560">
        <v>643.57737344719021</v>
      </c>
    </row>
    <row r="4561" spans="1:31" x14ac:dyDescent="0.3">
      <c r="A4561">
        <v>2719648</v>
      </c>
      <c r="B4561">
        <v>1</v>
      </c>
      <c r="C4561" t="s">
        <v>80</v>
      </c>
      <c r="D4561" t="s">
        <v>110</v>
      </c>
      <c r="E4561" t="s">
        <v>161</v>
      </c>
      <c r="F4561" t="s">
        <v>12865</v>
      </c>
      <c r="G4561" t="s">
        <v>209</v>
      </c>
      <c r="H4561" t="s">
        <v>135</v>
      </c>
      <c r="I4561" t="s">
        <v>136</v>
      </c>
      <c r="J4561" t="s">
        <v>137</v>
      </c>
      <c r="K4561" t="s">
        <v>210</v>
      </c>
      <c r="L4561" t="s">
        <v>12866</v>
      </c>
      <c r="M4561" t="s">
        <v>12867</v>
      </c>
      <c r="N4561">
        <v>5.438055555</v>
      </c>
      <c r="O4561">
        <v>0</v>
      </c>
      <c r="P4561">
        <v>133</v>
      </c>
      <c r="Q4561">
        <v>0</v>
      </c>
      <c r="R4561">
        <v>0</v>
      </c>
      <c r="S4561">
        <v>0</v>
      </c>
      <c r="T4561">
        <v>20</v>
      </c>
      <c r="U4561">
        <v>0</v>
      </c>
      <c r="V4561">
        <v>0</v>
      </c>
      <c r="W4561">
        <v>0</v>
      </c>
      <c r="X4561">
        <v>143.7938021033026</v>
      </c>
      <c r="Y4561">
        <v>0</v>
      </c>
      <c r="Z4561">
        <v>0</v>
      </c>
      <c r="AA4561">
        <v>0</v>
      </c>
      <c r="AB4561">
        <v>81.093046951724858</v>
      </c>
      <c r="AC4561">
        <v>0</v>
      </c>
      <c r="AD4561">
        <v>0</v>
      </c>
      <c r="AE4561">
        <v>224.88684905502745</v>
      </c>
    </row>
    <row r="4562" spans="1:31" x14ac:dyDescent="0.3">
      <c r="A4562">
        <v>2720218</v>
      </c>
      <c r="B4562">
        <v>1</v>
      </c>
      <c r="C4562" t="s">
        <v>80</v>
      </c>
      <c r="D4562" t="s">
        <v>100</v>
      </c>
      <c r="E4562" t="s">
        <v>150</v>
      </c>
      <c r="F4562" t="s">
        <v>12868</v>
      </c>
      <c r="G4562" t="s">
        <v>152</v>
      </c>
      <c r="H4562" t="s">
        <v>153</v>
      </c>
      <c r="I4562" t="s">
        <v>136</v>
      </c>
      <c r="J4562" t="s">
        <v>137</v>
      </c>
      <c r="K4562" t="s">
        <v>138</v>
      </c>
      <c r="L4562" t="s">
        <v>12869</v>
      </c>
      <c r="M4562" t="s">
        <v>12870</v>
      </c>
      <c r="N4562">
        <v>0.57944444399999995</v>
      </c>
      <c r="O4562">
        <v>0</v>
      </c>
      <c r="P4562">
        <v>11525</v>
      </c>
      <c r="Q4562">
        <v>2</v>
      </c>
      <c r="R4562">
        <v>54</v>
      </c>
      <c r="S4562">
        <v>15</v>
      </c>
      <c r="T4562">
        <v>1166</v>
      </c>
      <c r="U4562">
        <v>6</v>
      </c>
      <c r="V4562">
        <v>5</v>
      </c>
      <c r="W4562">
        <v>0</v>
      </c>
      <c r="X4562">
        <v>1362.1256556454891</v>
      </c>
      <c r="Y4562">
        <v>0.43916504593358829</v>
      </c>
      <c r="Z4562">
        <v>8.7017826630335993</v>
      </c>
      <c r="AA4562">
        <v>43.718905967953496</v>
      </c>
      <c r="AB4562">
        <v>428.02101683776056</v>
      </c>
      <c r="AC4562">
        <v>143.07633741906758</v>
      </c>
      <c r="AD4562">
        <v>74.383153608983392</v>
      </c>
      <c r="AE4562">
        <v>2060.4660171882215</v>
      </c>
    </row>
    <row r="4563" spans="1:31" x14ac:dyDescent="0.3">
      <c r="A4563">
        <v>2719554</v>
      </c>
      <c r="B4563">
        <v>1</v>
      </c>
      <c r="C4563" t="s">
        <v>80</v>
      </c>
      <c r="D4563" t="s">
        <v>93</v>
      </c>
      <c r="E4563" t="s">
        <v>150</v>
      </c>
      <c r="F4563" t="s">
        <v>12871</v>
      </c>
      <c r="G4563" t="s">
        <v>152</v>
      </c>
      <c r="H4563" t="s">
        <v>153</v>
      </c>
      <c r="I4563" t="s">
        <v>136</v>
      </c>
      <c r="J4563" t="s">
        <v>137</v>
      </c>
      <c r="K4563" t="s">
        <v>138</v>
      </c>
      <c r="L4563" t="s">
        <v>12872</v>
      </c>
      <c r="M4563" t="s">
        <v>12873</v>
      </c>
      <c r="N4563">
        <v>0.73361111099999998</v>
      </c>
      <c r="O4563">
        <v>0</v>
      </c>
      <c r="P4563">
        <v>255</v>
      </c>
      <c r="Q4563">
        <v>2</v>
      </c>
      <c r="R4563">
        <v>168</v>
      </c>
      <c r="S4563">
        <v>0</v>
      </c>
      <c r="T4563">
        <v>99</v>
      </c>
      <c r="U4563">
        <v>0</v>
      </c>
      <c r="V4563">
        <v>0</v>
      </c>
      <c r="W4563">
        <v>0</v>
      </c>
      <c r="X4563">
        <v>28.395671665162492</v>
      </c>
      <c r="Y4563">
        <v>1.67572942943697</v>
      </c>
      <c r="Z4563">
        <v>40.732183227014815</v>
      </c>
      <c r="AA4563">
        <v>0</v>
      </c>
      <c r="AB4563">
        <v>46.929040424639552</v>
      </c>
      <c r="AC4563">
        <v>0</v>
      </c>
      <c r="AD4563">
        <v>0</v>
      </c>
      <c r="AE4563">
        <v>117.73262474625383</v>
      </c>
    </row>
    <row r="4564" spans="1:31" x14ac:dyDescent="0.3">
      <c r="A4564">
        <v>2720049</v>
      </c>
      <c r="B4564">
        <v>1</v>
      </c>
      <c r="C4564" t="s">
        <v>80</v>
      </c>
      <c r="D4564" t="s">
        <v>105</v>
      </c>
      <c r="E4564" t="s">
        <v>145</v>
      </c>
      <c r="F4564" t="s">
        <v>12874</v>
      </c>
      <c r="G4564" t="s">
        <v>147</v>
      </c>
      <c r="H4564" t="s">
        <v>135</v>
      </c>
      <c r="I4564" t="s">
        <v>136</v>
      </c>
      <c r="J4564" t="s">
        <v>137</v>
      </c>
      <c r="K4564" t="s">
        <v>138</v>
      </c>
      <c r="L4564" t="s">
        <v>12875</v>
      </c>
      <c r="M4564" t="s">
        <v>12876</v>
      </c>
      <c r="N4564">
        <v>0.94166666600000004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1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2.5304729156960004</v>
      </c>
      <c r="AC4564">
        <v>0</v>
      </c>
      <c r="AD4564">
        <v>0</v>
      </c>
      <c r="AE4564">
        <v>2.5304729156960004</v>
      </c>
    </row>
    <row r="4565" spans="1:31" x14ac:dyDescent="0.3">
      <c r="A4565">
        <v>2719485</v>
      </c>
      <c r="B4565">
        <v>1</v>
      </c>
      <c r="C4565" t="s">
        <v>81</v>
      </c>
      <c r="D4565" t="s">
        <v>122</v>
      </c>
      <c r="E4565" t="s">
        <v>161</v>
      </c>
      <c r="F4565" t="s">
        <v>12877</v>
      </c>
      <c r="G4565" t="s">
        <v>163</v>
      </c>
      <c r="H4565" t="s">
        <v>135</v>
      </c>
      <c r="I4565" t="s">
        <v>136</v>
      </c>
      <c r="J4565" t="s">
        <v>137</v>
      </c>
      <c r="K4565" t="s">
        <v>138</v>
      </c>
      <c r="L4565" t="s">
        <v>12878</v>
      </c>
      <c r="M4565" t="s">
        <v>12879</v>
      </c>
      <c r="N4565">
        <v>2.883888888</v>
      </c>
      <c r="O4565">
        <v>0</v>
      </c>
      <c r="P4565">
        <v>11</v>
      </c>
      <c r="Q4565">
        <v>0</v>
      </c>
      <c r="R4565">
        <v>0</v>
      </c>
      <c r="S4565">
        <v>0</v>
      </c>
      <c r="T4565">
        <v>5</v>
      </c>
      <c r="U4565">
        <v>0</v>
      </c>
      <c r="V4565">
        <v>1</v>
      </c>
      <c r="W4565">
        <v>0</v>
      </c>
      <c r="X4565">
        <v>5.9314947500682269</v>
      </c>
      <c r="Y4565">
        <v>0</v>
      </c>
      <c r="Z4565">
        <v>0</v>
      </c>
      <c r="AA4565">
        <v>0</v>
      </c>
      <c r="AB4565">
        <v>1.4871616233883334E-3</v>
      </c>
      <c r="AC4565">
        <v>0</v>
      </c>
      <c r="AD4565">
        <v>390.92387685083651</v>
      </c>
      <c r="AE4565">
        <v>396.85685876252813</v>
      </c>
    </row>
    <row r="4566" spans="1:31" x14ac:dyDescent="0.3">
      <c r="A4566">
        <v>2720258</v>
      </c>
      <c r="B4566">
        <v>1</v>
      </c>
      <c r="C4566" t="s">
        <v>80</v>
      </c>
      <c r="D4566" t="s">
        <v>100</v>
      </c>
      <c r="E4566" t="s">
        <v>150</v>
      </c>
      <c r="F4566" t="s">
        <v>12868</v>
      </c>
      <c r="G4566" t="s">
        <v>152</v>
      </c>
      <c r="H4566" t="s">
        <v>153</v>
      </c>
      <c r="I4566" t="s">
        <v>136</v>
      </c>
      <c r="J4566" t="s">
        <v>137</v>
      </c>
      <c r="K4566" t="s">
        <v>138</v>
      </c>
      <c r="L4566" t="s">
        <v>12880</v>
      </c>
      <c r="M4566" t="s">
        <v>12881</v>
      </c>
      <c r="N4566">
        <v>1.474444444</v>
      </c>
      <c r="O4566">
        <v>0</v>
      </c>
      <c r="P4566">
        <v>11525</v>
      </c>
      <c r="Q4566">
        <v>2</v>
      </c>
      <c r="R4566">
        <v>54</v>
      </c>
      <c r="S4566">
        <v>15</v>
      </c>
      <c r="T4566">
        <v>1166</v>
      </c>
      <c r="U4566">
        <v>6</v>
      </c>
      <c r="V4566">
        <v>5</v>
      </c>
      <c r="W4566">
        <v>0</v>
      </c>
      <c r="X4566">
        <v>3200.2533399011008</v>
      </c>
      <c r="Y4566">
        <v>1.0850076472873</v>
      </c>
      <c r="Z4566">
        <v>21.118882738889923</v>
      </c>
      <c r="AA4566">
        <v>104.09729178408317</v>
      </c>
      <c r="AB4566">
        <v>994.18220687051405</v>
      </c>
      <c r="AC4566">
        <v>337.66352370429479</v>
      </c>
      <c r="AD4566">
        <v>180.95036841429393</v>
      </c>
      <c r="AE4566">
        <v>4839.3506210604637</v>
      </c>
    </row>
    <row r="4567" spans="1:31" x14ac:dyDescent="0.3">
      <c r="A4567">
        <v>2719717</v>
      </c>
      <c r="B4567">
        <v>1</v>
      </c>
      <c r="C4567" t="s">
        <v>81</v>
      </c>
      <c r="D4567" t="s">
        <v>120</v>
      </c>
      <c r="E4567" t="s">
        <v>213</v>
      </c>
      <c r="F4567" t="s">
        <v>1796</v>
      </c>
      <c r="G4567" t="s">
        <v>152</v>
      </c>
      <c r="H4567" t="s">
        <v>153</v>
      </c>
      <c r="I4567" t="s">
        <v>136</v>
      </c>
      <c r="J4567" t="s">
        <v>137</v>
      </c>
      <c r="K4567" t="s">
        <v>138</v>
      </c>
      <c r="L4567" t="s">
        <v>12882</v>
      </c>
      <c r="M4567" t="s">
        <v>12883</v>
      </c>
      <c r="N4567">
        <v>0.406388888</v>
      </c>
      <c r="O4567">
        <v>0</v>
      </c>
      <c r="P4567">
        <v>0</v>
      </c>
      <c r="Q4567">
        <v>56</v>
      </c>
      <c r="R4567">
        <v>36</v>
      </c>
      <c r="S4567">
        <v>2</v>
      </c>
      <c r="T4567">
        <v>2</v>
      </c>
      <c r="U4567">
        <v>1</v>
      </c>
      <c r="V4567">
        <v>0</v>
      </c>
      <c r="W4567">
        <v>0</v>
      </c>
      <c r="X4567">
        <v>0</v>
      </c>
      <c r="Y4567">
        <v>4.0082630550850071</v>
      </c>
      <c r="Z4567">
        <v>0.59473427957712999</v>
      </c>
      <c r="AA4567">
        <v>4.2879202590961922</v>
      </c>
      <c r="AB4567">
        <v>1.5064981598333332E-4</v>
      </c>
      <c r="AC4567">
        <v>2.6185124520170002</v>
      </c>
      <c r="AD4567">
        <v>0</v>
      </c>
      <c r="AE4567">
        <v>11.509580695591314</v>
      </c>
    </row>
    <row r="4568" spans="1:31" x14ac:dyDescent="0.3">
      <c r="A4568">
        <v>2719657</v>
      </c>
      <c r="B4568">
        <v>1</v>
      </c>
      <c r="C4568" t="s">
        <v>81</v>
      </c>
      <c r="D4568" t="s">
        <v>126</v>
      </c>
      <c r="E4568" t="s">
        <v>156</v>
      </c>
      <c r="F4568" t="s">
        <v>12884</v>
      </c>
      <c r="G4568" t="s">
        <v>185</v>
      </c>
      <c r="H4568" t="s">
        <v>153</v>
      </c>
      <c r="I4568" t="s">
        <v>136</v>
      </c>
      <c r="J4568" t="s">
        <v>137</v>
      </c>
      <c r="K4568" t="s">
        <v>138</v>
      </c>
      <c r="L4568" t="s">
        <v>12885</v>
      </c>
      <c r="M4568" t="s">
        <v>12886</v>
      </c>
      <c r="N4568">
        <v>0.65694444399999996</v>
      </c>
      <c r="O4568">
        <v>1</v>
      </c>
      <c r="P4568">
        <v>20</v>
      </c>
      <c r="Q4568">
        <v>6</v>
      </c>
      <c r="R4568">
        <v>29</v>
      </c>
      <c r="S4568">
        <v>0</v>
      </c>
      <c r="T4568">
        <v>2</v>
      </c>
      <c r="U4568">
        <v>0</v>
      </c>
      <c r="V4568">
        <v>0</v>
      </c>
      <c r="W4568">
        <v>0.13024387993833333</v>
      </c>
      <c r="X4568">
        <v>0.79887452023200267</v>
      </c>
      <c r="Y4568">
        <v>17.404345039001232</v>
      </c>
      <c r="Z4568">
        <v>6.2146965678842836</v>
      </c>
      <c r="AA4568">
        <v>0</v>
      </c>
      <c r="AB4568">
        <v>1.0607197178508334</v>
      </c>
      <c r="AC4568">
        <v>0</v>
      </c>
      <c r="AD4568">
        <v>0</v>
      </c>
      <c r="AE4568">
        <v>25.608879724906682</v>
      </c>
    </row>
    <row r="4569" spans="1:31" x14ac:dyDescent="0.3">
      <c r="A4569">
        <v>2719986</v>
      </c>
      <c r="B4569">
        <v>1</v>
      </c>
      <c r="C4569" t="s">
        <v>81</v>
      </c>
      <c r="D4569" t="s">
        <v>118</v>
      </c>
      <c r="E4569" t="s">
        <v>132</v>
      </c>
      <c r="F4569" t="s">
        <v>4410</v>
      </c>
      <c r="G4569" t="s">
        <v>209</v>
      </c>
      <c r="H4569" t="s">
        <v>135</v>
      </c>
      <c r="I4569" t="s">
        <v>136</v>
      </c>
      <c r="J4569" t="s">
        <v>137</v>
      </c>
      <c r="K4569" t="s">
        <v>210</v>
      </c>
      <c r="L4569" t="s">
        <v>12887</v>
      </c>
      <c r="M4569" t="s">
        <v>12888</v>
      </c>
      <c r="N4569">
        <v>6.4102777770000001</v>
      </c>
      <c r="O4569">
        <v>0</v>
      </c>
      <c r="P4569">
        <v>164</v>
      </c>
      <c r="Q4569">
        <v>0</v>
      </c>
      <c r="R4569">
        <v>7</v>
      </c>
      <c r="S4569">
        <v>0</v>
      </c>
      <c r="T4569">
        <v>20</v>
      </c>
      <c r="U4569">
        <v>0</v>
      </c>
      <c r="V4569">
        <v>0</v>
      </c>
      <c r="W4569">
        <v>0</v>
      </c>
      <c r="X4569">
        <v>199.78629280855068</v>
      </c>
      <c r="Y4569">
        <v>0</v>
      </c>
      <c r="Z4569">
        <v>2.3775688656114631</v>
      </c>
      <c r="AA4569">
        <v>0</v>
      </c>
      <c r="AB4569">
        <v>25.999916672829148</v>
      </c>
      <c r="AC4569">
        <v>0</v>
      </c>
      <c r="AD4569">
        <v>0</v>
      </c>
      <c r="AE4569">
        <v>228.16377834699131</v>
      </c>
    </row>
    <row r="4570" spans="1:31" x14ac:dyDescent="0.3">
      <c r="A4570">
        <v>2719551</v>
      </c>
      <c r="B4570">
        <v>1</v>
      </c>
      <c r="C4570" t="s">
        <v>81</v>
      </c>
      <c r="D4570" t="s">
        <v>123</v>
      </c>
      <c r="E4570" t="s">
        <v>150</v>
      </c>
      <c r="F4570" t="s">
        <v>12602</v>
      </c>
      <c r="G4570" t="s">
        <v>152</v>
      </c>
      <c r="H4570" t="s">
        <v>153</v>
      </c>
      <c r="I4570" t="s">
        <v>136</v>
      </c>
      <c r="J4570" t="s">
        <v>137</v>
      </c>
      <c r="K4570" t="s">
        <v>138</v>
      </c>
      <c r="L4570" t="s">
        <v>12889</v>
      </c>
      <c r="M4570" t="s">
        <v>12890</v>
      </c>
      <c r="N4570">
        <v>0.101944444</v>
      </c>
      <c r="O4570">
        <v>4</v>
      </c>
      <c r="P4570">
        <v>10</v>
      </c>
      <c r="Q4570">
        <v>82</v>
      </c>
      <c r="R4570">
        <v>93</v>
      </c>
      <c r="S4570">
        <v>12</v>
      </c>
      <c r="T4570">
        <v>12</v>
      </c>
      <c r="U4570">
        <v>0</v>
      </c>
      <c r="V4570">
        <v>0</v>
      </c>
      <c r="W4570">
        <v>0</v>
      </c>
      <c r="X4570">
        <v>6.2302698039999993E-2</v>
      </c>
      <c r="Y4570">
        <v>1.5525141161374829</v>
      </c>
      <c r="Z4570">
        <v>2.0366477524087152</v>
      </c>
      <c r="AA4570">
        <v>1.9124114094325333</v>
      </c>
      <c r="AB4570">
        <v>0</v>
      </c>
      <c r="AC4570">
        <v>0</v>
      </c>
      <c r="AD4570">
        <v>0</v>
      </c>
      <c r="AE4570">
        <v>5.563875976018732</v>
      </c>
    </row>
    <row r="4571" spans="1:31" x14ac:dyDescent="0.3">
      <c r="A4571">
        <v>2719488</v>
      </c>
      <c r="B4571">
        <v>1</v>
      </c>
      <c r="C4571" t="s">
        <v>80</v>
      </c>
      <c r="D4571" t="s">
        <v>85</v>
      </c>
      <c r="E4571" t="s">
        <v>200</v>
      </c>
      <c r="F4571" t="s">
        <v>12891</v>
      </c>
      <c r="G4571" t="s">
        <v>543</v>
      </c>
      <c r="H4571" t="s">
        <v>135</v>
      </c>
      <c r="I4571" t="s">
        <v>136</v>
      </c>
      <c r="J4571" t="s">
        <v>137</v>
      </c>
      <c r="K4571" t="s">
        <v>138</v>
      </c>
      <c r="L4571" t="s">
        <v>12892</v>
      </c>
      <c r="M4571" t="s">
        <v>12893</v>
      </c>
      <c r="N4571">
        <v>2.4052777769999998</v>
      </c>
      <c r="O4571">
        <v>0</v>
      </c>
      <c r="P4571">
        <v>56</v>
      </c>
      <c r="Q4571">
        <v>0</v>
      </c>
      <c r="R4571">
        <v>0</v>
      </c>
      <c r="S4571">
        <v>0</v>
      </c>
      <c r="T4571">
        <v>6</v>
      </c>
      <c r="U4571">
        <v>0</v>
      </c>
      <c r="V4571">
        <v>0</v>
      </c>
      <c r="W4571">
        <v>0</v>
      </c>
      <c r="X4571">
        <v>23.879051742234786</v>
      </c>
      <c r="Y4571">
        <v>0</v>
      </c>
      <c r="Z4571">
        <v>0</v>
      </c>
      <c r="AA4571">
        <v>0</v>
      </c>
      <c r="AB4571">
        <v>7.7680150946082378</v>
      </c>
      <c r="AC4571">
        <v>0</v>
      </c>
      <c r="AD4571">
        <v>0</v>
      </c>
      <c r="AE4571">
        <v>31.647066836843024</v>
      </c>
    </row>
    <row r="4572" spans="1:31" x14ac:dyDescent="0.3">
      <c r="A4572">
        <v>2720069</v>
      </c>
      <c r="B4572">
        <v>1</v>
      </c>
      <c r="C4572" t="s">
        <v>80</v>
      </c>
      <c r="D4572" t="s">
        <v>107</v>
      </c>
      <c r="E4572" t="s">
        <v>156</v>
      </c>
      <c r="F4572" t="s">
        <v>12894</v>
      </c>
      <c r="G4572" t="s">
        <v>185</v>
      </c>
      <c r="H4572" t="s">
        <v>153</v>
      </c>
      <c r="I4572" t="s">
        <v>136</v>
      </c>
      <c r="J4572" t="s">
        <v>137</v>
      </c>
      <c r="K4572" t="s">
        <v>138</v>
      </c>
      <c r="L4572" t="s">
        <v>12895</v>
      </c>
      <c r="M4572" t="s">
        <v>12896</v>
      </c>
      <c r="N4572">
        <v>1.618333333</v>
      </c>
      <c r="O4572">
        <v>0</v>
      </c>
      <c r="P4572">
        <v>1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</row>
    <row r="4573" spans="1:31" x14ac:dyDescent="0.3">
      <c r="A4573">
        <v>2719528</v>
      </c>
      <c r="B4573">
        <v>1</v>
      </c>
      <c r="C4573" t="s">
        <v>80</v>
      </c>
      <c r="D4573" t="s">
        <v>100</v>
      </c>
      <c r="E4573" t="s">
        <v>156</v>
      </c>
      <c r="F4573" t="s">
        <v>12897</v>
      </c>
      <c r="G4573" t="s">
        <v>185</v>
      </c>
      <c r="H4573" t="s">
        <v>153</v>
      </c>
      <c r="I4573" t="s">
        <v>136</v>
      </c>
      <c r="J4573" t="s">
        <v>137</v>
      </c>
      <c r="K4573" t="s">
        <v>138</v>
      </c>
      <c r="L4573" t="s">
        <v>12898</v>
      </c>
      <c r="M4573" t="s">
        <v>12899</v>
      </c>
      <c r="N4573">
        <v>0.85055555500000002</v>
      </c>
      <c r="O4573">
        <v>0</v>
      </c>
      <c r="P4573">
        <v>13</v>
      </c>
      <c r="Q4573">
        <v>0</v>
      </c>
      <c r="R4573">
        <v>24</v>
      </c>
      <c r="S4573">
        <v>0</v>
      </c>
      <c r="T4573">
        <v>3</v>
      </c>
      <c r="U4573">
        <v>0</v>
      </c>
      <c r="V4573">
        <v>0</v>
      </c>
      <c r="W4573">
        <v>0</v>
      </c>
      <c r="X4573">
        <v>2.8817802747157599</v>
      </c>
      <c r="Y4573">
        <v>0</v>
      </c>
      <c r="Z4573">
        <v>9.0094245288715644</v>
      </c>
      <c r="AA4573">
        <v>0</v>
      </c>
      <c r="AB4573">
        <v>4.9593138849275231</v>
      </c>
      <c r="AC4573">
        <v>0</v>
      </c>
      <c r="AD4573">
        <v>0</v>
      </c>
      <c r="AE4573">
        <v>16.850518688514846</v>
      </c>
    </row>
    <row r="4574" spans="1:31" x14ac:dyDescent="0.3">
      <c r="A4574">
        <v>2719428</v>
      </c>
      <c r="B4574">
        <v>1</v>
      </c>
      <c r="C4574" t="s">
        <v>80</v>
      </c>
      <c r="D4574" t="s">
        <v>110</v>
      </c>
      <c r="E4574" t="s">
        <v>156</v>
      </c>
      <c r="F4574" t="s">
        <v>12900</v>
      </c>
      <c r="G4574" t="s">
        <v>209</v>
      </c>
      <c r="H4574" t="s">
        <v>153</v>
      </c>
      <c r="I4574" t="s">
        <v>136</v>
      </c>
      <c r="J4574" t="s">
        <v>137</v>
      </c>
      <c r="K4574" t="s">
        <v>210</v>
      </c>
      <c r="L4574" t="s">
        <v>12901</v>
      </c>
      <c r="M4574" t="s">
        <v>12902</v>
      </c>
      <c r="N4574">
        <v>4.7186111110000004</v>
      </c>
      <c r="O4574">
        <v>0</v>
      </c>
      <c r="P4574">
        <v>77</v>
      </c>
      <c r="Q4574">
        <v>0</v>
      </c>
      <c r="R4574">
        <v>0</v>
      </c>
      <c r="S4574">
        <v>2</v>
      </c>
      <c r="T4574">
        <v>4</v>
      </c>
      <c r="U4574">
        <v>0</v>
      </c>
      <c r="V4574">
        <v>0</v>
      </c>
      <c r="W4574">
        <v>0</v>
      </c>
      <c r="X4574">
        <v>78.438853065894719</v>
      </c>
      <c r="Y4574">
        <v>0</v>
      </c>
      <c r="Z4574">
        <v>0</v>
      </c>
      <c r="AA4574">
        <v>1904.6065503043808</v>
      </c>
      <c r="AB4574">
        <v>105.91539435916312</v>
      </c>
      <c r="AC4574">
        <v>0</v>
      </c>
      <c r="AD4574">
        <v>0</v>
      </c>
      <c r="AE4574">
        <v>2088.9607977294386</v>
      </c>
    </row>
    <row r="4575" spans="1:31" x14ac:dyDescent="0.3">
      <c r="A4575">
        <v>2719777</v>
      </c>
      <c r="B4575">
        <v>1</v>
      </c>
      <c r="C4575" t="s">
        <v>81</v>
      </c>
      <c r="D4575" t="s">
        <v>112</v>
      </c>
      <c r="E4575" t="s">
        <v>132</v>
      </c>
      <c r="F4575" t="s">
        <v>12903</v>
      </c>
      <c r="G4575" t="s">
        <v>170</v>
      </c>
      <c r="H4575" t="s">
        <v>135</v>
      </c>
      <c r="I4575" t="s">
        <v>136</v>
      </c>
      <c r="J4575" t="s">
        <v>137</v>
      </c>
      <c r="K4575" t="s">
        <v>138</v>
      </c>
      <c r="L4575" t="s">
        <v>12904</v>
      </c>
      <c r="M4575" t="s">
        <v>12905</v>
      </c>
      <c r="N4575">
        <v>0.25166666599999998</v>
      </c>
      <c r="O4575">
        <v>0</v>
      </c>
      <c r="P4575">
        <v>85</v>
      </c>
      <c r="Q4575">
        <v>0</v>
      </c>
      <c r="R4575">
        <v>7</v>
      </c>
      <c r="S4575">
        <v>0</v>
      </c>
      <c r="T4575">
        <v>10</v>
      </c>
      <c r="U4575">
        <v>0</v>
      </c>
      <c r="V4575">
        <v>0</v>
      </c>
      <c r="W4575">
        <v>0</v>
      </c>
      <c r="X4575">
        <v>1.4375194834395699</v>
      </c>
      <c r="Y4575">
        <v>0</v>
      </c>
      <c r="Z4575">
        <v>0.272943319848375</v>
      </c>
      <c r="AA4575">
        <v>0</v>
      </c>
      <c r="AB4575">
        <v>0.63739582077599999</v>
      </c>
      <c r="AC4575">
        <v>0</v>
      </c>
      <c r="AD4575">
        <v>0</v>
      </c>
      <c r="AE4575">
        <v>2.347858624063945</v>
      </c>
    </row>
    <row r="4576" spans="1:31" x14ac:dyDescent="0.3">
      <c r="A4576">
        <v>2720132</v>
      </c>
      <c r="B4576">
        <v>1</v>
      </c>
      <c r="C4576" t="s">
        <v>81</v>
      </c>
      <c r="D4576" t="s">
        <v>112</v>
      </c>
      <c r="E4576" t="s">
        <v>132</v>
      </c>
      <c r="F4576" t="s">
        <v>12906</v>
      </c>
      <c r="G4576" t="s">
        <v>134</v>
      </c>
      <c r="H4576" t="s">
        <v>135</v>
      </c>
      <c r="I4576" t="s">
        <v>136</v>
      </c>
      <c r="J4576" t="s">
        <v>137</v>
      </c>
      <c r="K4576" t="s">
        <v>138</v>
      </c>
      <c r="L4576" t="s">
        <v>12907</v>
      </c>
      <c r="M4576" t="s">
        <v>12908</v>
      </c>
      <c r="N4576">
        <v>1.5191666660000001</v>
      </c>
      <c r="O4576">
        <v>0</v>
      </c>
      <c r="P4576">
        <v>232</v>
      </c>
      <c r="Q4576">
        <v>0</v>
      </c>
      <c r="R4576">
        <v>40</v>
      </c>
      <c r="S4576">
        <v>0</v>
      </c>
      <c r="T4576">
        <v>61</v>
      </c>
      <c r="U4576">
        <v>0</v>
      </c>
      <c r="V4576">
        <v>0</v>
      </c>
      <c r="W4576">
        <v>0</v>
      </c>
      <c r="X4576">
        <v>84.800491510290087</v>
      </c>
      <c r="Y4576">
        <v>0</v>
      </c>
      <c r="Z4576">
        <v>15.104301614652446</v>
      </c>
      <c r="AA4576">
        <v>0</v>
      </c>
      <c r="AB4576">
        <v>30.334357560486406</v>
      </c>
      <c r="AC4576">
        <v>0</v>
      </c>
      <c r="AD4576">
        <v>0</v>
      </c>
      <c r="AE4576">
        <v>130.23915068542894</v>
      </c>
    </row>
    <row r="4577" spans="1:31" x14ac:dyDescent="0.3">
      <c r="A4577">
        <v>2719783</v>
      </c>
      <c r="B4577">
        <v>1</v>
      </c>
      <c r="C4577" t="s">
        <v>80</v>
      </c>
      <c r="D4577" t="s">
        <v>103</v>
      </c>
      <c r="E4577" t="s">
        <v>161</v>
      </c>
      <c r="F4577" t="s">
        <v>12019</v>
      </c>
      <c r="G4577" t="s">
        <v>409</v>
      </c>
      <c r="H4577" t="s">
        <v>135</v>
      </c>
      <c r="I4577" t="s">
        <v>136</v>
      </c>
      <c r="J4577" t="s">
        <v>137</v>
      </c>
      <c r="K4577" t="s">
        <v>138</v>
      </c>
      <c r="L4577" t="s">
        <v>12909</v>
      </c>
      <c r="M4577" t="s">
        <v>12910</v>
      </c>
      <c r="N4577">
        <v>7.5416666660000002</v>
      </c>
      <c r="O4577">
        <v>0</v>
      </c>
      <c r="P4577">
        <v>18</v>
      </c>
      <c r="Q4577">
        <v>0</v>
      </c>
      <c r="R4577">
        <v>3</v>
      </c>
      <c r="S4577">
        <v>0</v>
      </c>
      <c r="T4577">
        <v>11</v>
      </c>
      <c r="U4577">
        <v>0</v>
      </c>
      <c r="V4577">
        <v>0</v>
      </c>
      <c r="W4577">
        <v>0</v>
      </c>
      <c r="X4577">
        <v>38.620342483855971</v>
      </c>
      <c r="Y4577">
        <v>0</v>
      </c>
      <c r="Z4577">
        <v>0</v>
      </c>
      <c r="AA4577">
        <v>0</v>
      </c>
      <c r="AB4577">
        <v>16.969814279564698</v>
      </c>
      <c r="AC4577">
        <v>0</v>
      </c>
      <c r="AD4577">
        <v>0</v>
      </c>
      <c r="AE4577">
        <v>55.590156763420666</v>
      </c>
    </row>
    <row r="4578" spans="1:31" x14ac:dyDescent="0.3">
      <c r="A4578">
        <v>2719797</v>
      </c>
      <c r="B4578">
        <v>1</v>
      </c>
      <c r="C4578" t="s">
        <v>81</v>
      </c>
      <c r="D4578" t="s">
        <v>128</v>
      </c>
      <c r="E4578" t="s">
        <v>161</v>
      </c>
      <c r="F4578" t="s">
        <v>12911</v>
      </c>
      <c r="G4578" t="s">
        <v>163</v>
      </c>
      <c r="H4578" t="s">
        <v>135</v>
      </c>
      <c r="I4578" t="s">
        <v>136</v>
      </c>
      <c r="J4578" t="s">
        <v>137</v>
      </c>
      <c r="K4578" t="s">
        <v>138</v>
      </c>
      <c r="L4578" t="s">
        <v>12912</v>
      </c>
      <c r="M4578" t="s">
        <v>12913</v>
      </c>
      <c r="N4578">
        <v>1.2</v>
      </c>
      <c r="O4578">
        <v>0</v>
      </c>
      <c r="P4578">
        <v>1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0.55304475415662502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0.55304475415662502</v>
      </c>
    </row>
    <row r="4579" spans="1:31" x14ac:dyDescent="0.3">
      <c r="A4579">
        <v>2719654</v>
      </c>
      <c r="B4579">
        <v>1</v>
      </c>
      <c r="C4579" t="s">
        <v>80</v>
      </c>
      <c r="D4579" t="s">
        <v>108</v>
      </c>
      <c r="E4579" t="s">
        <v>161</v>
      </c>
      <c r="F4579" t="s">
        <v>12914</v>
      </c>
      <c r="G4579" t="s">
        <v>163</v>
      </c>
      <c r="H4579" t="s">
        <v>135</v>
      </c>
      <c r="I4579" t="s">
        <v>136</v>
      </c>
      <c r="J4579" t="s">
        <v>137</v>
      </c>
      <c r="K4579" t="s">
        <v>138</v>
      </c>
      <c r="L4579" t="s">
        <v>12915</v>
      </c>
      <c r="M4579" t="s">
        <v>12916</v>
      </c>
      <c r="N4579">
        <v>1.3758333330000001</v>
      </c>
      <c r="O4579">
        <v>0</v>
      </c>
      <c r="P4579">
        <v>11</v>
      </c>
      <c r="Q4579">
        <v>0</v>
      </c>
      <c r="R4579">
        <v>4</v>
      </c>
      <c r="S4579">
        <v>0</v>
      </c>
      <c r="T4579">
        <v>2</v>
      </c>
      <c r="U4579">
        <v>0</v>
      </c>
      <c r="V4579">
        <v>0</v>
      </c>
      <c r="W4579">
        <v>0</v>
      </c>
      <c r="X4579">
        <v>2.0140338429871876</v>
      </c>
      <c r="Y4579">
        <v>0</v>
      </c>
      <c r="Z4579">
        <v>0.82672766418290755</v>
      </c>
      <c r="AA4579">
        <v>0</v>
      </c>
      <c r="AB4579">
        <v>0.3970870495162625</v>
      </c>
      <c r="AC4579">
        <v>0</v>
      </c>
      <c r="AD4579">
        <v>0</v>
      </c>
      <c r="AE4579">
        <v>3.2378485566863575</v>
      </c>
    </row>
    <row r="4580" spans="1:31" x14ac:dyDescent="0.3">
      <c r="A4580">
        <v>2719740</v>
      </c>
      <c r="B4580">
        <v>1</v>
      </c>
      <c r="C4580" t="s">
        <v>81</v>
      </c>
      <c r="D4580" t="s">
        <v>128</v>
      </c>
      <c r="E4580" t="s">
        <v>150</v>
      </c>
      <c r="F4580" t="s">
        <v>12917</v>
      </c>
      <c r="G4580" t="s">
        <v>152</v>
      </c>
      <c r="H4580" t="s">
        <v>153</v>
      </c>
      <c r="I4580" t="s">
        <v>136</v>
      </c>
      <c r="J4580" t="s">
        <v>137</v>
      </c>
      <c r="K4580" t="s">
        <v>138</v>
      </c>
      <c r="L4580" t="s">
        <v>12918</v>
      </c>
      <c r="M4580" t="s">
        <v>12919</v>
      </c>
      <c r="N4580">
        <v>0.61361111099999999</v>
      </c>
      <c r="O4580">
        <v>0</v>
      </c>
      <c r="P4580">
        <v>0</v>
      </c>
      <c r="Q4580">
        <v>12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0.63654207909833327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0.63654207909833327</v>
      </c>
    </row>
    <row r="4581" spans="1:31" x14ac:dyDescent="0.3">
      <c r="A4581">
        <v>2719989</v>
      </c>
      <c r="B4581">
        <v>1</v>
      </c>
      <c r="C4581" t="s">
        <v>81</v>
      </c>
      <c r="D4581" t="s">
        <v>118</v>
      </c>
      <c r="E4581" t="s">
        <v>156</v>
      </c>
      <c r="F4581" t="s">
        <v>12920</v>
      </c>
      <c r="G4581" t="s">
        <v>2928</v>
      </c>
      <c r="H4581" t="s">
        <v>153</v>
      </c>
      <c r="I4581" t="s">
        <v>136</v>
      </c>
      <c r="J4581" t="s">
        <v>137</v>
      </c>
      <c r="K4581" t="s">
        <v>138</v>
      </c>
      <c r="L4581" t="s">
        <v>12921</v>
      </c>
      <c r="M4581" t="s">
        <v>12922</v>
      </c>
      <c r="N4581">
        <v>2.3019444440000001</v>
      </c>
      <c r="O4581">
        <v>0</v>
      </c>
      <c r="P4581">
        <v>389</v>
      </c>
      <c r="Q4581">
        <v>0</v>
      </c>
      <c r="R4581">
        <v>1</v>
      </c>
      <c r="S4581">
        <v>0</v>
      </c>
      <c r="T4581">
        <v>4</v>
      </c>
      <c r="U4581">
        <v>0</v>
      </c>
      <c r="V4581">
        <v>0</v>
      </c>
      <c r="W4581">
        <v>0</v>
      </c>
      <c r="X4581">
        <v>197.7817293539928</v>
      </c>
      <c r="Y4581">
        <v>0</v>
      </c>
      <c r="Z4581">
        <v>24.079968860558189</v>
      </c>
      <c r="AA4581">
        <v>0</v>
      </c>
      <c r="AB4581">
        <v>9.3137443597949581</v>
      </c>
      <c r="AC4581">
        <v>0</v>
      </c>
      <c r="AD4581">
        <v>0</v>
      </c>
      <c r="AE4581">
        <v>231.17544257434594</v>
      </c>
    </row>
    <row r="4582" spans="1:31" x14ac:dyDescent="0.3">
      <c r="A4582">
        <v>2720089</v>
      </c>
      <c r="B4582">
        <v>1</v>
      </c>
      <c r="C4582" t="s">
        <v>80</v>
      </c>
      <c r="D4582" t="s">
        <v>99</v>
      </c>
      <c r="E4582" t="s">
        <v>145</v>
      </c>
      <c r="F4582" t="s">
        <v>12923</v>
      </c>
      <c r="G4582" t="s">
        <v>147</v>
      </c>
      <c r="H4582" t="s">
        <v>135</v>
      </c>
      <c r="I4582" t="s">
        <v>136</v>
      </c>
      <c r="J4582" t="s">
        <v>137</v>
      </c>
      <c r="K4582" t="s">
        <v>138</v>
      </c>
      <c r="L4582" t="s">
        <v>12924</v>
      </c>
      <c r="M4582" t="s">
        <v>12925</v>
      </c>
      <c r="N4582">
        <v>1.3477777769999999</v>
      </c>
      <c r="O4582">
        <v>0</v>
      </c>
      <c r="P4582">
        <v>1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0.31458840715499997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0.31458840715499997</v>
      </c>
    </row>
    <row r="4583" spans="1:31" x14ac:dyDescent="0.3">
      <c r="A4583">
        <v>2719978</v>
      </c>
      <c r="B4583">
        <v>1</v>
      </c>
      <c r="C4583" t="s">
        <v>80</v>
      </c>
      <c r="D4583" t="s">
        <v>85</v>
      </c>
      <c r="E4583" t="s">
        <v>145</v>
      </c>
      <c r="F4583" t="s">
        <v>12926</v>
      </c>
      <c r="G4583" t="s">
        <v>181</v>
      </c>
      <c r="H4583" t="s">
        <v>135</v>
      </c>
      <c r="I4583" t="s">
        <v>136</v>
      </c>
      <c r="J4583" t="s">
        <v>137</v>
      </c>
      <c r="K4583" t="s">
        <v>138</v>
      </c>
      <c r="L4583" t="s">
        <v>12927</v>
      </c>
      <c r="M4583" t="s">
        <v>12928</v>
      </c>
      <c r="N4583">
        <v>8.7183333330000004</v>
      </c>
      <c r="O4583">
        <v>0</v>
      </c>
      <c r="P4583">
        <v>20</v>
      </c>
      <c r="Q4583">
        <v>0</v>
      </c>
      <c r="R4583">
        <v>0</v>
      </c>
      <c r="S4583">
        <v>0</v>
      </c>
      <c r="T4583">
        <v>4</v>
      </c>
      <c r="U4583">
        <v>0</v>
      </c>
      <c r="V4583">
        <v>0</v>
      </c>
      <c r="W4583">
        <v>0</v>
      </c>
      <c r="X4583">
        <v>28.768653049280243</v>
      </c>
      <c r="Y4583">
        <v>0</v>
      </c>
      <c r="Z4583">
        <v>0</v>
      </c>
      <c r="AA4583">
        <v>0</v>
      </c>
      <c r="AB4583">
        <v>40.129518402708818</v>
      </c>
      <c r="AC4583">
        <v>0</v>
      </c>
      <c r="AD4583">
        <v>0</v>
      </c>
      <c r="AE4583">
        <v>68.898171451989057</v>
      </c>
    </row>
    <row r="4584" spans="1:31" x14ac:dyDescent="0.3">
      <c r="A4584">
        <v>2720055</v>
      </c>
      <c r="B4584">
        <v>1</v>
      </c>
      <c r="C4584" t="s">
        <v>81</v>
      </c>
      <c r="D4584" t="s">
        <v>121</v>
      </c>
      <c r="E4584" t="s">
        <v>161</v>
      </c>
      <c r="F4584" t="s">
        <v>12929</v>
      </c>
      <c r="G4584" t="s">
        <v>163</v>
      </c>
      <c r="H4584" t="s">
        <v>135</v>
      </c>
      <c r="I4584" t="s">
        <v>136</v>
      </c>
      <c r="J4584" t="s">
        <v>137</v>
      </c>
      <c r="K4584" t="s">
        <v>138</v>
      </c>
      <c r="L4584" t="s">
        <v>12930</v>
      </c>
      <c r="M4584" t="s">
        <v>12931</v>
      </c>
      <c r="N4584">
        <v>1.807222222</v>
      </c>
      <c r="O4584">
        <v>0</v>
      </c>
      <c r="P4584">
        <v>14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1.8012276610174933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1.8012276610174933</v>
      </c>
    </row>
    <row r="4585" spans="1:31" x14ac:dyDescent="0.3">
      <c r="A4585">
        <v>2719437</v>
      </c>
      <c r="B4585">
        <v>1</v>
      </c>
      <c r="C4585" t="s">
        <v>80</v>
      </c>
      <c r="D4585" t="s">
        <v>85</v>
      </c>
      <c r="E4585" t="s">
        <v>156</v>
      </c>
      <c r="F4585" t="s">
        <v>12932</v>
      </c>
      <c r="G4585" t="s">
        <v>1613</v>
      </c>
      <c r="H4585" t="s">
        <v>153</v>
      </c>
      <c r="I4585" t="s">
        <v>136</v>
      </c>
      <c r="J4585" t="s">
        <v>137</v>
      </c>
      <c r="K4585" t="s">
        <v>138</v>
      </c>
      <c r="L4585" t="s">
        <v>12933</v>
      </c>
      <c r="M4585" t="s">
        <v>12934</v>
      </c>
      <c r="N4585">
        <v>0.40500000000000003</v>
      </c>
      <c r="O4585">
        <v>0</v>
      </c>
      <c r="P4585">
        <v>4802</v>
      </c>
      <c r="Q4585">
        <v>0</v>
      </c>
      <c r="R4585">
        <v>0</v>
      </c>
      <c r="S4585">
        <v>0</v>
      </c>
      <c r="T4585">
        <v>414</v>
      </c>
      <c r="U4585">
        <v>0</v>
      </c>
      <c r="V4585">
        <v>0</v>
      </c>
      <c r="W4585">
        <v>0</v>
      </c>
      <c r="X4585">
        <v>298.28082141567762</v>
      </c>
      <c r="Y4585">
        <v>0</v>
      </c>
      <c r="Z4585">
        <v>0</v>
      </c>
      <c r="AA4585">
        <v>0</v>
      </c>
      <c r="AB4585">
        <v>55.312946063153035</v>
      </c>
      <c r="AC4585">
        <v>0</v>
      </c>
      <c r="AD4585">
        <v>0</v>
      </c>
      <c r="AE4585">
        <v>353.59376747883067</v>
      </c>
    </row>
    <row r="4586" spans="1:31" x14ac:dyDescent="0.3">
      <c r="A4586">
        <v>2719763</v>
      </c>
      <c r="B4586">
        <v>1</v>
      </c>
      <c r="C4586" t="s">
        <v>81</v>
      </c>
      <c r="D4586" t="s">
        <v>118</v>
      </c>
      <c r="E4586" t="s">
        <v>213</v>
      </c>
      <c r="F4586" t="s">
        <v>7354</v>
      </c>
      <c r="G4586" t="s">
        <v>152</v>
      </c>
      <c r="H4586" t="s">
        <v>153</v>
      </c>
      <c r="I4586" t="s">
        <v>490</v>
      </c>
      <c r="J4586" t="s">
        <v>137</v>
      </c>
      <c r="K4586" t="s">
        <v>138</v>
      </c>
      <c r="L4586" t="s">
        <v>12935</v>
      </c>
      <c r="M4586" t="s">
        <v>12936</v>
      </c>
      <c r="N4586">
        <v>2.3333333000000001E-2</v>
      </c>
      <c r="O4586">
        <v>1</v>
      </c>
      <c r="P4586">
        <v>144</v>
      </c>
      <c r="Q4586">
        <v>39</v>
      </c>
      <c r="R4586">
        <v>85</v>
      </c>
      <c r="S4586">
        <v>8</v>
      </c>
      <c r="T4586">
        <v>20</v>
      </c>
      <c r="U4586">
        <v>0</v>
      </c>
      <c r="V4586">
        <v>0</v>
      </c>
      <c r="W4586">
        <v>4.3425532499999997E-3</v>
      </c>
      <c r="X4586">
        <v>0.50566436517058</v>
      </c>
      <c r="Y4586">
        <v>2.1449560365100002E-2</v>
      </c>
      <c r="Z4586">
        <v>0.38947867502879996</v>
      </c>
      <c r="AA4586">
        <v>2.6566940555824199</v>
      </c>
      <c r="AB4586">
        <v>0.22325562532308005</v>
      </c>
      <c r="AC4586">
        <v>0</v>
      </c>
      <c r="AD4586">
        <v>0</v>
      </c>
      <c r="AE4586">
        <v>3.8008848347199797</v>
      </c>
    </row>
    <row r="4587" spans="1:31" x14ac:dyDescent="0.3">
      <c r="A4587">
        <v>2719617</v>
      </c>
      <c r="B4587">
        <v>1</v>
      </c>
      <c r="C4587" t="s">
        <v>80</v>
      </c>
      <c r="D4587" t="s">
        <v>106</v>
      </c>
      <c r="E4587" t="s">
        <v>161</v>
      </c>
      <c r="F4587" t="s">
        <v>12937</v>
      </c>
      <c r="G4587" t="s">
        <v>209</v>
      </c>
      <c r="H4587" t="s">
        <v>135</v>
      </c>
      <c r="I4587" t="s">
        <v>136</v>
      </c>
      <c r="J4587" t="s">
        <v>137</v>
      </c>
      <c r="K4587" t="s">
        <v>210</v>
      </c>
      <c r="L4587" t="s">
        <v>12938</v>
      </c>
      <c r="M4587" t="s">
        <v>12939</v>
      </c>
      <c r="N4587">
        <v>7.6227777769999996</v>
      </c>
      <c r="O4587">
        <v>0</v>
      </c>
      <c r="P4587">
        <v>13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11.256599684311299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11.256599684311299</v>
      </c>
    </row>
    <row r="4588" spans="1:31" x14ac:dyDescent="0.3">
      <c r="A4588">
        <v>2720061</v>
      </c>
      <c r="B4588">
        <v>1</v>
      </c>
      <c r="C4588" t="s">
        <v>80</v>
      </c>
      <c r="D4588" t="s">
        <v>106</v>
      </c>
      <c r="E4588" t="s">
        <v>150</v>
      </c>
      <c r="F4588" t="s">
        <v>1101</v>
      </c>
      <c r="G4588" t="s">
        <v>152</v>
      </c>
      <c r="H4588" t="s">
        <v>153</v>
      </c>
      <c r="I4588" t="s">
        <v>136</v>
      </c>
      <c r="J4588" t="s">
        <v>137</v>
      </c>
      <c r="K4588" t="s">
        <v>138</v>
      </c>
      <c r="L4588" t="s">
        <v>12940</v>
      </c>
      <c r="M4588" t="s">
        <v>12941</v>
      </c>
      <c r="N4588">
        <v>0.39861111100000002</v>
      </c>
      <c r="O4588">
        <v>0</v>
      </c>
      <c r="P4588">
        <v>4</v>
      </c>
      <c r="Q4588">
        <v>33</v>
      </c>
      <c r="R4588">
        <v>266</v>
      </c>
      <c r="S4588">
        <v>9</v>
      </c>
      <c r="T4588">
        <v>63</v>
      </c>
      <c r="U4588">
        <v>0</v>
      </c>
      <c r="V4588">
        <v>0</v>
      </c>
      <c r="W4588">
        <v>0</v>
      </c>
      <c r="X4588">
        <v>0.2386691879842667</v>
      </c>
      <c r="Y4588">
        <v>16.442342377041964</v>
      </c>
      <c r="Z4588">
        <v>48.436356899996156</v>
      </c>
      <c r="AA4588">
        <v>17.070959156216702</v>
      </c>
      <c r="AB4588">
        <v>11.464556159712599</v>
      </c>
      <c r="AC4588">
        <v>0</v>
      </c>
      <c r="AD4588">
        <v>0</v>
      </c>
      <c r="AE4588">
        <v>93.652883780951697</v>
      </c>
    </row>
    <row r="4589" spans="1:31" x14ac:dyDescent="0.3">
      <c r="A4589">
        <v>2719723</v>
      </c>
      <c r="B4589">
        <v>1</v>
      </c>
      <c r="C4589" t="s">
        <v>81</v>
      </c>
      <c r="D4589" t="s">
        <v>123</v>
      </c>
      <c r="E4589" t="s">
        <v>161</v>
      </c>
      <c r="F4589" t="s">
        <v>8965</v>
      </c>
      <c r="G4589" t="s">
        <v>163</v>
      </c>
      <c r="H4589" t="s">
        <v>135</v>
      </c>
      <c r="I4589" t="s">
        <v>136</v>
      </c>
      <c r="J4589" t="s">
        <v>137</v>
      </c>
      <c r="K4589" t="s">
        <v>138</v>
      </c>
      <c r="L4589" t="s">
        <v>12942</v>
      </c>
      <c r="M4589" t="s">
        <v>12943</v>
      </c>
      <c r="N4589">
        <v>0.99222222199999999</v>
      </c>
      <c r="O4589">
        <v>0</v>
      </c>
      <c r="P4589">
        <v>1</v>
      </c>
      <c r="Q4589">
        <v>0</v>
      </c>
      <c r="R4589">
        <v>0</v>
      </c>
      <c r="S4589">
        <v>0</v>
      </c>
      <c r="T4589">
        <v>63</v>
      </c>
      <c r="U4589">
        <v>0</v>
      </c>
      <c r="V4589">
        <v>0</v>
      </c>
      <c r="W4589">
        <v>0</v>
      </c>
      <c r="X4589">
        <v>0.28426721927272502</v>
      </c>
      <c r="Y4589">
        <v>0</v>
      </c>
      <c r="Z4589">
        <v>0</v>
      </c>
      <c r="AA4589">
        <v>0</v>
      </c>
      <c r="AB4589">
        <v>24.780061325819165</v>
      </c>
      <c r="AC4589">
        <v>0</v>
      </c>
      <c r="AD4589">
        <v>0</v>
      </c>
      <c r="AE4589">
        <v>25.06432854509189</v>
      </c>
    </row>
    <row r="4590" spans="1:31" x14ac:dyDescent="0.3">
      <c r="A4590">
        <v>2720018</v>
      </c>
      <c r="B4590">
        <v>1</v>
      </c>
      <c r="C4590" t="s">
        <v>80</v>
      </c>
      <c r="D4590" t="s">
        <v>86</v>
      </c>
      <c r="E4590" t="s">
        <v>173</v>
      </c>
      <c r="F4590" t="s">
        <v>12944</v>
      </c>
      <c r="G4590" t="s">
        <v>300</v>
      </c>
      <c r="H4590" t="s">
        <v>153</v>
      </c>
      <c r="I4590" t="s">
        <v>136</v>
      </c>
      <c r="J4590" t="s">
        <v>137</v>
      </c>
      <c r="K4590" t="s">
        <v>210</v>
      </c>
      <c r="L4590" t="s">
        <v>12945</v>
      </c>
      <c r="M4590" t="s">
        <v>12946</v>
      </c>
      <c r="N4590">
        <v>2.2630555550000002</v>
      </c>
      <c r="O4590">
        <v>0</v>
      </c>
      <c r="P4590">
        <v>2365</v>
      </c>
      <c r="Q4590">
        <v>0</v>
      </c>
      <c r="R4590">
        <v>0</v>
      </c>
      <c r="S4590">
        <v>1</v>
      </c>
      <c r="T4590">
        <v>88</v>
      </c>
      <c r="U4590">
        <v>0</v>
      </c>
      <c r="V4590">
        <v>0</v>
      </c>
      <c r="W4590">
        <v>0</v>
      </c>
      <c r="X4590">
        <v>1534.903135289695</v>
      </c>
      <c r="Y4590">
        <v>0</v>
      </c>
      <c r="Z4590">
        <v>0</v>
      </c>
      <c r="AA4590">
        <v>0</v>
      </c>
      <c r="AB4590">
        <v>271.27070643568277</v>
      </c>
      <c r="AC4590">
        <v>0</v>
      </c>
      <c r="AD4590">
        <v>0</v>
      </c>
      <c r="AE4590">
        <v>1806.1738417253778</v>
      </c>
    </row>
    <row r="4591" spans="1:31" x14ac:dyDescent="0.3">
      <c r="A4591">
        <v>2719520</v>
      </c>
      <c r="B4591">
        <v>1</v>
      </c>
      <c r="C4591" t="s">
        <v>80</v>
      </c>
      <c r="D4591" t="s">
        <v>108</v>
      </c>
      <c r="E4591" t="s">
        <v>156</v>
      </c>
      <c r="F4591" t="s">
        <v>5225</v>
      </c>
      <c r="G4591" t="s">
        <v>209</v>
      </c>
      <c r="H4591" t="s">
        <v>153</v>
      </c>
      <c r="I4591" t="s">
        <v>136</v>
      </c>
      <c r="J4591" t="s">
        <v>137</v>
      </c>
      <c r="K4591" t="s">
        <v>210</v>
      </c>
      <c r="L4591" t="s">
        <v>12947</v>
      </c>
      <c r="M4591" t="s">
        <v>12948</v>
      </c>
      <c r="N4591">
        <v>9.7502777770000009</v>
      </c>
      <c r="O4591">
        <v>0</v>
      </c>
      <c r="P4591">
        <v>78</v>
      </c>
      <c r="Q4591">
        <v>0</v>
      </c>
      <c r="R4591">
        <v>82</v>
      </c>
      <c r="S4591">
        <v>0</v>
      </c>
      <c r="T4591">
        <v>52</v>
      </c>
      <c r="U4591">
        <v>0</v>
      </c>
      <c r="V4591">
        <v>0</v>
      </c>
      <c r="W4591">
        <v>0</v>
      </c>
      <c r="X4591">
        <v>204.79248838085093</v>
      </c>
      <c r="Y4591">
        <v>0</v>
      </c>
      <c r="Z4591">
        <v>261.21346259887974</v>
      </c>
      <c r="AA4591">
        <v>0</v>
      </c>
      <c r="AB4591">
        <v>352.53581442212663</v>
      </c>
      <c r="AC4591">
        <v>0</v>
      </c>
      <c r="AD4591">
        <v>0</v>
      </c>
      <c r="AE4591">
        <v>818.54176540185722</v>
      </c>
    </row>
    <row r="4592" spans="1:31" x14ac:dyDescent="0.3">
      <c r="A4592">
        <v>2719494</v>
      </c>
      <c r="B4592">
        <v>1</v>
      </c>
      <c r="C4592" t="s">
        <v>80</v>
      </c>
      <c r="D4592" t="s">
        <v>94</v>
      </c>
      <c r="E4592" t="s">
        <v>150</v>
      </c>
      <c r="F4592" t="s">
        <v>9164</v>
      </c>
      <c r="G4592" t="s">
        <v>152</v>
      </c>
      <c r="H4592" t="s">
        <v>153</v>
      </c>
      <c r="I4592" t="s">
        <v>136</v>
      </c>
      <c r="J4592" t="s">
        <v>137</v>
      </c>
      <c r="K4592" t="s">
        <v>138</v>
      </c>
      <c r="L4592" t="s">
        <v>12949</v>
      </c>
      <c r="M4592" t="s">
        <v>12950</v>
      </c>
      <c r="N4592">
        <v>0.22777777699999999</v>
      </c>
      <c r="O4592">
        <v>0</v>
      </c>
      <c r="P4592">
        <v>214</v>
      </c>
      <c r="Q4592">
        <v>1</v>
      </c>
      <c r="R4592">
        <v>25</v>
      </c>
      <c r="S4592">
        <v>0</v>
      </c>
      <c r="T4592">
        <v>32</v>
      </c>
      <c r="U4592">
        <v>0</v>
      </c>
      <c r="V4592">
        <v>0</v>
      </c>
      <c r="W4592">
        <v>0</v>
      </c>
      <c r="X4592">
        <v>5.9778836465360854</v>
      </c>
      <c r="Y4592">
        <v>0.1324619226</v>
      </c>
      <c r="Z4592">
        <v>0.88338711868089992</v>
      </c>
      <c r="AA4592">
        <v>0</v>
      </c>
      <c r="AB4592">
        <v>4.8517522468303991</v>
      </c>
      <c r="AC4592">
        <v>0</v>
      </c>
      <c r="AD4592">
        <v>0</v>
      </c>
      <c r="AE4592">
        <v>11.845484934647384</v>
      </c>
    </row>
    <row r="4593" spans="1:31" x14ac:dyDescent="0.3">
      <c r="A4593">
        <v>2719663</v>
      </c>
      <c r="B4593">
        <v>1</v>
      </c>
      <c r="C4593" t="s">
        <v>80</v>
      </c>
      <c r="D4593" t="s">
        <v>106</v>
      </c>
      <c r="E4593" t="s">
        <v>150</v>
      </c>
      <c r="F4593" t="s">
        <v>6242</v>
      </c>
      <c r="G4593" t="s">
        <v>152</v>
      </c>
      <c r="H4593" t="s">
        <v>153</v>
      </c>
      <c r="I4593" t="s">
        <v>136</v>
      </c>
      <c r="J4593" t="s">
        <v>137</v>
      </c>
      <c r="K4593" t="s">
        <v>138</v>
      </c>
      <c r="L4593" t="s">
        <v>12951</v>
      </c>
      <c r="M4593" t="s">
        <v>12952</v>
      </c>
      <c r="N4593">
        <v>0.1925</v>
      </c>
      <c r="O4593">
        <v>1</v>
      </c>
      <c r="P4593">
        <v>4</v>
      </c>
      <c r="Q4593">
        <v>68</v>
      </c>
      <c r="R4593">
        <v>337</v>
      </c>
      <c r="S4593">
        <v>28</v>
      </c>
      <c r="T4593">
        <v>61</v>
      </c>
      <c r="U4593">
        <v>0</v>
      </c>
      <c r="V4593">
        <v>0</v>
      </c>
      <c r="W4593">
        <v>8.2717698386400001E-2</v>
      </c>
      <c r="X4593">
        <v>0.28530168897615005</v>
      </c>
      <c r="Y4593">
        <v>75.548211674510171</v>
      </c>
      <c r="Z4593">
        <v>49.247053799270283</v>
      </c>
      <c r="AA4593">
        <v>14.901191079385383</v>
      </c>
      <c r="AB4593">
        <v>15.515355659840193</v>
      </c>
      <c r="AC4593">
        <v>0</v>
      </c>
      <c r="AD4593">
        <v>0</v>
      </c>
      <c r="AE4593">
        <v>155.57983160036858</v>
      </c>
    </row>
    <row r="4594" spans="1:31" x14ac:dyDescent="0.3">
      <c r="A4594">
        <v>2720327</v>
      </c>
      <c r="B4594">
        <v>1</v>
      </c>
      <c r="C4594" t="s">
        <v>81</v>
      </c>
      <c r="D4594" t="s">
        <v>127</v>
      </c>
      <c r="E4594" t="s">
        <v>156</v>
      </c>
      <c r="F4594" t="s">
        <v>12953</v>
      </c>
      <c r="G4594" t="s">
        <v>170</v>
      </c>
      <c r="H4594" t="s">
        <v>153</v>
      </c>
      <c r="I4594" t="s">
        <v>136</v>
      </c>
      <c r="J4594" t="s">
        <v>137</v>
      </c>
      <c r="K4594" t="s">
        <v>138</v>
      </c>
      <c r="L4594" t="s">
        <v>12954</v>
      </c>
      <c r="M4594" t="s">
        <v>12955</v>
      </c>
      <c r="N4594">
        <v>0.270277777</v>
      </c>
      <c r="O4594">
        <v>0</v>
      </c>
      <c r="P4594">
        <v>336</v>
      </c>
      <c r="Q4594">
        <v>0</v>
      </c>
      <c r="R4594">
        <v>8</v>
      </c>
      <c r="S4594">
        <v>0</v>
      </c>
      <c r="T4594">
        <v>15</v>
      </c>
      <c r="U4594">
        <v>0</v>
      </c>
      <c r="V4594">
        <v>0</v>
      </c>
      <c r="W4594">
        <v>0</v>
      </c>
      <c r="X4594">
        <v>17.948684257815263</v>
      </c>
      <c r="Y4594">
        <v>0</v>
      </c>
      <c r="Z4594">
        <v>0.14409402153692003</v>
      </c>
      <c r="AA4594">
        <v>0</v>
      </c>
      <c r="AB4594">
        <v>0.63765962954533006</v>
      </c>
      <c r="AC4594">
        <v>0</v>
      </c>
      <c r="AD4594">
        <v>0</v>
      </c>
      <c r="AE4594">
        <v>18.73043790889751</v>
      </c>
    </row>
    <row r="4595" spans="1:31" x14ac:dyDescent="0.3">
      <c r="A4595">
        <v>2719514</v>
      </c>
      <c r="B4595">
        <v>1</v>
      </c>
      <c r="C4595" t="s">
        <v>81</v>
      </c>
      <c r="D4595" t="s">
        <v>118</v>
      </c>
      <c r="E4595" t="s">
        <v>156</v>
      </c>
      <c r="F4595" t="s">
        <v>3756</v>
      </c>
      <c r="G4595" t="s">
        <v>152</v>
      </c>
      <c r="H4595" t="s">
        <v>153</v>
      </c>
      <c r="I4595" t="s">
        <v>490</v>
      </c>
      <c r="J4595" t="s">
        <v>137</v>
      </c>
      <c r="K4595" t="s">
        <v>138</v>
      </c>
      <c r="L4595" t="s">
        <v>12956</v>
      </c>
      <c r="M4595" t="s">
        <v>12957</v>
      </c>
      <c r="N4595">
        <v>9.7222220000000008E-3</v>
      </c>
      <c r="O4595">
        <v>0</v>
      </c>
      <c r="P4595">
        <v>2</v>
      </c>
      <c r="Q4595">
        <v>11</v>
      </c>
      <c r="R4595">
        <v>67</v>
      </c>
      <c r="S4595">
        <v>6</v>
      </c>
      <c r="T4595">
        <v>8</v>
      </c>
      <c r="U4595">
        <v>0</v>
      </c>
      <c r="V4595">
        <v>0</v>
      </c>
      <c r="W4595">
        <v>0</v>
      </c>
      <c r="X4595">
        <v>1.9805580666666664E-3</v>
      </c>
      <c r="Y4595">
        <v>0.82474592110642098</v>
      </c>
      <c r="Z4595">
        <v>0.19290164586379169</v>
      </c>
      <c r="AA4595">
        <v>0.209177414347825</v>
      </c>
      <c r="AB4595">
        <v>3.9214958290841664E-2</v>
      </c>
      <c r="AC4595">
        <v>0</v>
      </c>
      <c r="AD4595">
        <v>0</v>
      </c>
      <c r="AE4595">
        <v>1.268020497675546</v>
      </c>
    </row>
    <row r="4596" spans="1:31" x14ac:dyDescent="0.3">
      <c r="A4596">
        <v>2720075</v>
      </c>
      <c r="B4596">
        <v>1</v>
      </c>
      <c r="C4596" t="s">
        <v>80</v>
      </c>
      <c r="D4596" t="s">
        <v>95</v>
      </c>
      <c r="E4596" t="s">
        <v>161</v>
      </c>
      <c r="F4596" t="s">
        <v>5271</v>
      </c>
      <c r="G4596" t="s">
        <v>409</v>
      </c>
      <c r="H4596" t="s">
        <v>135</v>
      </c>
      <c r="I4596" t="s">
        <v>136</v>
      </c>
      <c r="J4596" t="s">
        <v>137</v>
      </c>
      <c r="K4596" t="s">
        <v>138</v>
      </c>
      <c r="L4596" t="s">
        <v>12958</v>
      </c>
      <c r="M4596" t="s">
        <v>12959</v>
      </c>
      <c r="N4596">
        <v>2.3508333330000002</v>
      </c>
      <c r="O4596">
        <v>0</v>
      </c>
      <c r="P4596">
        <v>138</v>
      </c>
      <c r="Q4596">
        <v>0</v>
      </c>
      <c r="R4596">
        <v>0</v>
      </c>
      <c r="S4596">
        <v>0</v>
      </c>
      <c r="T4596">
        <v>7</v>
      </c>
      <c r="U4596">
        <v>0</v>
      </c>
      <c r="V4596">
        <v>0</v>
      </c>
      <c r="W4596">
        <v>0</v>
      </c>
      <c r="X4596">
        <v>67.134995204045097</v>
      </c>
      <c r="Y4596">
        <v>0</v>
      </c>
      <c r="Z4596">
        <v>0</v>
      </c>
      <c r="AA4596">
        <v>0</v>
      </c>
      <c r="AB4596">
        <v>13.66494135628685</v>
      </c>
      <c r="AC4596">
        <v>0</v>
      </c>
      <c r="AD4596">
        <v>0</v>
      </c>
      <c r="AE4596">
        <v>80.799936560331943</v>
      </c>
    </row>
    <row r="4597" spans="1:31" x14ac:dyDescent="0.3">
      <c r="A4597">
        <v>2719580</v>
      </c>
      <c r="B4597">
        <v>1</v>
      </c>
      <c r="C4597" t="s">
        <v>81</v>
      </c>
      <c r="D4597" t="s">
        <v>123</v>
      </c>
      <c r="E4597" t="s">
        <v>150</v>
      </c>
      <c r="F4597" t="s">
        <v>9353</v>
      </c>
      <c r="G4597" t="s">
        <v>152</v>
      </c>
      <c r="H4597" t="s">
        <v>153</v>
      </c>
      <c r="I4597" t="s">
        <v>490</v>
      </c>
      <c r="J4597" t="s">
        <v>137</v>
      </c>
      <c r="K4597" t="s">
        <v>138</v>
      </c>
      <c r="L4597" t="s">
        <v>12960</v>
      </c>
      <c r="M4597" t="s">
        <v>12961</v>
      </c>
      <c r="N4597">
        <v>4.1388887999999999E-2</v>
      </c>
      <c r="O4597">
        <v>20</v>
      </c>
      <c r="P4597">
        <v>930</v>
      </c>
      <c r="Q4597">
        <v>423</v>
      </c>
      <c r="R4597">
        <v>221</v>
      </c>
      <c r="S4597">
        <v>28</v>
      </c>
      <c r="T4597">
        <v>65</v>
      </c>
      <c r="U4597">
        <v>3</v>
      </c>
      <c r="V4597">
        <v>0</v>
      </c>
      <c r="W4597">
        <v>0.45325203396550012</v>
      </c>
      <c r="X4597">
        <v>6.5456297284767535</v>
      </c>
      <c r="Y4597">
        <v>10.751567681103229</v>
      </c>
      <c r="Z4597">
        <v>2.4301132038828075</v>
      </c>
      <c r="AA4597">
        <v>4.5040182485331597</v>
      </c>
      <c r="AB4597">
        <v>0.84625557157429165</v>
      </c>
      <c r="AC4597">
        <v>7.9812810853320002</v>
      </c>
      <c r="AD4597">
        <v>0</v>
      </c>
      <c r="AE4597">
        <v>33.512117552867743</v>
      </c>
    </row>
    <row r="4598" spans="1:31" x14ac:dyDescent="0.3">
      <c r="A4598">
        <v>2719789</v>
      </c>
      <c r="B4598">
        <v>1</v>
      </c>
      <c r="C4598" t="s">
        <v>80</v>
      </c>
      <c r="D4598" t="s">
        <v>97</v>
      </c>
      <c r="E4598" t="s">
        <v>161</v>
      </c>
      <c r="F4598" t="s">
        <v>12962</v>
      </c>
      <c r="G4598" t="s">
        <v>209</v>
      </c>
      <c r="H4598" t="s">
        <v>135</v>
      </c>
      <c r="I4598" t="s">
        <v>136</v>
      </c>
      <c r="J4598" t="s">
        <v>137</v>
      </c>
      <c r="K4598" t="s">
        <v>210</v>
      </c>
      <c r="L4598" t="s">
        <v>12963</v>
      </c>
      <c r="M4598" t="s">
        <v>12964</v>
      </c>
      <c r="N4598">
        <v>1.5722222219999999</v>
      </c>
      <c r="O4598">
        <v>0</v>
      </c>
      <c r="P4598">
        <v>24</v>
      </c>
      <c r="Q4598">
        <v>0</v>
      </c>
      <c r="R4598">
        <v>17</v>
      </c>
      <c r="S4598">
        <v>0</v>
      </c>
      <c r="T4598">
        <v>3</v>
      </c>
      <c r="U4598">
        <v>0</v>
      </c>
      <c r="V4598">
        <v>0</v>
      </c>
      <c r="W4598">
        <v>0</v>
      </c>
      <c r="X4598">
        <v>13.009402419382411</v>
      </c>
      <c r="Y4598">
        <v>0</v>
      </c>
      <c r="Z4598">
        <v>17.149762086308304</v>
      </c>
      <c r="AA4598">
        <v>0</v>
      </c>
      <c r="AB4598">
        <v>2.1581041257366502</v>
      </c>
      <c r="AC4598">
        <v>0</v>
      </c>
      <c r="AD4598">
        <v>0</v>
      </c>
      <c r="AE4598">
        <v>32.317268631427368</v>
      </c>
    </row>
    <row r="4599" spans="1:31" x14ac:dyDescent="0.3">
      <c r="A4599">
        <v>2719534</v>
      </c>
      <c r="B4599">
        <v>1</v>
      </c>
      <c r="C4599" t="s">
        <v>80</v>
      </c>
      <c r="D4599" t="s">
        <v>95</v>
      </c>
      <c r="E4599" t="s">
        <v>156</v>
      </c>
      <c r="F4599" t="s">
        <v>10159</v>
      </c>
      <c r="G4599" t="s">
        <v>300</v>
      </c>
      <c r="H4599" t="s">
        <v>153</v>
      </c>
      <c r="I4599" t="s">
        <v>136</v>
      </c>
      <c r="J4599" t="s">
        <v>137</v>
      </c>
      <c r="K4599" t="s">
        <v>210</v>
      </c>
      <c r="L4599" t="s">
        <v>12965</v>
      </c>
      <c r="M4599" t="s">
        <v>12966</v>
      </c>
      <c r="N4599">
        <v>7.7116666660000002</v>
      </c>
      <c r="O4599">
        <v>1</v>
      </c>
      <c r="P4599">
        <v>0</v>
      </c>
      <c r="Q4599">
        <v>2</v>
      </c>
      <c r="R4599">
        <v>0</v>
      </c>
      <c r="S4599">
        <v>4</v>
      </c>
      <c r="T4599">
        <v>0</v>
      </c>
      <c r="U4599">
        <v>0</v>
      </c>
      <c r="V4599">
        <v>0</v>
      </c>
      <c r="W4599">
        <v>1.4755680545299998</v>
      </c>
      <c r="X4599">
        <v>0</v>
      </c>
      <c r="Y4599">
        <v>8.6515131062136259</v>
      </c>
      <c r="Z4599">
        <v>0</v>
      </c>
      <c r="AA4599">
        <v>231.21974999495325</v>
      </c>
      <c r="AB4599">
        <v>0</v>
      </c>
      <c r="AC4599">
        <v>0</v>
      </c>
      <c r="AD4599">
        <v>0</v>
      </c>
      <c r="AE4599">
        <v>241.34683115569686</v>
      </c>
    </row>
    <row r="4600" spans="1:31" x14ac:dyDescent="0.3">
      <c r="A4600">
        <v>2719474</v>
      </c>
      <c r="B4600">
        <v>1</v>
      </c>
      <c r="C4600" t="s">
        <v>81</v>
      </c>
      <c r="D4600" t="s">
        <v>112</v>
      </c>
      <c r="E4600" t="s">
        <v>156</v>
      </c>
      <c r="F4600" t="s">
        <v>12967</v>
      </c>
      <c r="G4600" t="s">
        <v>152</v>
      </c>
      <c r="H4600" t="s">
        <v>153</v>
      </c>
      <c r="I4600" t="s">
        <v>136</v>
      </c>
      <c r="J4600" t="s">
        <v>137</v>
      </c>
      <c r="K4600" t="s">
        <v>138</v>
      </c>
      <c r="L4600" t="s">
        <v>12968</v>
      </c>
      <c r="M4600" t="s">
        <v>12969</v>
      </c>
      <c r="N4600">
        <v>1.162222222</v>
      </c>
      <c r="O4600">
        <v>4</v>
      </c>
      <c r="P4600">
        <v>138</v>
      </c>
      <c r="Q4600">
        <v>73</v>
      </c>
      <c r="R4600">
        <v>27</v>
      </c>
      <c r="S4600">
        <v>1</v>
      </c>
      <c r="T4600">
        <v>20</v>
      </c>
      <c r="U4600">
        <v>0</v>
      </c>
      <c r="V4600">
        <v>0</v>
      </c>
      <c r="W4600">
        <v>0.84964952555999984</v>
      </c>
      <c r="X4600">
        <v>28.134330560732071</v>
      </c>
      <c r="Y4600">
        <v>42.694033274868744</v>
      </c>
      <c r="Z4600">
        <v>88.273181215247774</v>
      </c>
      <c r="AA4600">
        <v>0.62812082384350498</v>
      </c>
      <c r="AB4600">
        <v>7.9165579366902818</v>
      </c>
      <c r="AC4600">
        <v>0</v>
      </c>
      <c r="AD4600">
        <v>0</v>
      </c>
      <c r="AE4600">
        <v>168.4958733369424</v>
      </c>
    </row>
    <row r="4601" spans="1:31" x14ac:dyDescent="0.3">
      <c r="A4601">
        <v>2720161</v>
      </c>
      <c r="B4601">
        <v>1</v>
      </c>
      <c r="C4601" t="s">
        <v>81</v>
      </c>
      <c r="D4601" t="s">
        <v>113</v>
      </c>
      <c r="E4601" t="s">
        <v>145</v>
      </c>
      <c r="F4601" t="s">
        <v>12970</v>
      </c>
      <c r="G4601" t="s">
        <v>230</v>
      </c>
      <c r="H4601" t="s">
        <v>135</v>
      </c>
      <c r="I4601" t="s">
        <v>136</v>
      </c>
      <c r="J4601" t="s">
        <v>137</v>
      </c>
      <c r="K4601" t="s">
        <v>138</v>
      </c>
      <c r="L4601" t="s">
        <v>12971</v>
      </c>
      <c r="M4601" t="s">
        <v>12972</v>
      </c>
      <c r="N4601">
        <v>1.9544444439999999</v>
      </c>
      <c r="O4601">
        <v>0</v>
      </c>
      <c r="P4601">
        <v>1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2.9374690321812502E-2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2.9374690321812502E-2</v>
      </c>
    </row>
    <row r="4602" spans="1:31" x14ac:dyDescent="0.3">
      <c r="A4602">
        <v>2719517</v>
      </c>
      <c r="B4602">
        <v>1</v>
      </c>
      <c r="C4602" t="s">
        <v>80</v>
      </c>
      <c r="D4602" t="s">
        <v>106</v>
      </c>
      <c r="E4602" t="s">
        <v>132</v>
      </c>
      <c r="F4602" t="s">
        <v>10380</v>
      </c>
      <c r="G4602" t="s">
        <v>170</v>
      </c>
      <c r="H4602" t="s">
        <v>135</v>
      </c>
      <c r="I4602" t="s">
        <v>136</v>
      </c>
      <c r="J4602" t="s">
        <v>137</v>
      </c>
      <c r="K4602" t="s">
        <v>138</v>
      </c>
      <c r="L4602" t="s">
        <v>12973</v>
      </c>
      <c r="M4602" t="s">
        <v>12974</v>
      </c>
      <c r="N4602">
        <v>0.69944444400000005</v>
      </c>
      <c r="O4602">
        <v>0</v>
      </c>
      <c r="P4602">
        <v>90</v>
      </c>
      <c r="Q4602">
        <v>0</v>
      </c>
      <c r="R4602">
        <v>4</v>
      </c>
      <c r="S4602">
        <v>0</v>
      </c>
      <c r="T4602">
        <v>10</v>
      </c>
      <c r="U4602">
        <v>0</v>
      </c>
      <c r="V4602">
        <v>0</v>
      </c>
      <c r="W4602">
        <v>0</v>
      </c>
      <c r="X4602">
        <v>10.902481185685177</v>
      </c>
      <c r="Y4602">
        <v>0</v>
      </c>
      <c r="Z4602">
        <v>1.0157377549607534</v>
      </c>
      <c r="AA4602">
        <v>0</v>
      </c>
      <c r="AB4602">
        <v>13.728797565609486</v>
      </c>
      <c r="AC4602">
        <v>0</v>
      </c>
      <c r="AD4602">
        <v>0</v>
      </c>
      <c r="AE4602">
        <v>25.647016506255419</v>
      </c>
    </row>
    <row r="4603" spans="1:31" x14ac:dyDescent="0.3">
      <c r="A4603">
        <v>2719826</v>
      </c>
      <c r="B4603">
        <v>1</v>
      </c>
      <c r="C4603" t="s">
        <v>81</v>
      </c>
      <c r="D4603" t="s">
        <v>120</v>
      </c>
      <c r="E4603" t="s">
        <v>150</v>
      </c>
      <c r="F4603" t="s">
        <v>5769</v>
      </c>
      <c r="G4603" t="s">
        <v>152</v>
      </c>
      <c r="H4603" t="s">
        <v>153</v>
      </c>
      <c r="I4603" t="s">
        <v>136</v>
      </c>
      <c r="J4603" t="s">
        <v>137</v>
      </c>
      <c r="K4603" t="s">
        <v>138</v>
      </c>
      <c r="L4603" t="s">
        <v>12975</v>
      </c>
      <c r="M4603" t="s">
        <v>12976</v>
      </c>
      <c r="N4603">
        <v>0.82277777699999999</v>
      </c>
      <c r="O4603">
        <v>7</v>
      </c>
      <c r="P4603">
        <v>1225</v>
      </c>
      <c r="Q4603">
        <v>116</v>
      </c>
      <c r="R4603">
        <v>68</v>
      </c>
      <c r="S4603">
        <v>21</v>
      </c>
      <c r="T4603">
        <v>69</v>
      </c>
      <c r="U4603">
        <v>2</v>
      </c>
      <c r="V4603">
        <v>0</v>
      </c>
      <c r="W4603">
        <v>0.9349808861384451</v>
      </c>
      <c r="X4603">
        <v>153.64661204169803</v>
      </c>
      <c r="Y4603">
        <v>71.695123747448065</v>
      </c>
      <c r="Z4603">
        <v>70.692514315647642</v>
      </c>
      <c r="AA4603">
        <v>146.56189987304137</v>
      </c>
      <c r="AB4603">
        <v>26.84312469396561</v>
      </c>
      <c r="AC4603">
        <v>75.058024676833213</v>
      </c>
      <c r="AD4603">
        <v>0</v>
      </c>
      <c r="AE4603">
        <v>545.43228023477241</v>
      </c>
    </row>
    <row r="4604" spans="1:31" x14ac:dyDescent="0.3">
      <c r="A4604">
        <v>2720158</v>
      </c>
      <c r="B4604">
        <v>1</v>
      </c>
      <c r="C4604" t="s">
        <v>80</v>
      </c>
      <c r="D4604" t="s">
        <v>93</v>
      </c>
      <c r="E4604" t="s">
        <v>145</v>
      </c>
      <c r="F4604" t="s">
        <v>12977</v>
      </c>
      <c r="G4604" t="s">
        <v>147</v>
      </c>
      <c r="H4604" t="s">
        <v>135</v>
      </c>
      <c r="I4604" t="s">
        <v>136</v>
      </c>
      <c r="J4604" t="s">
        <v>137</v>
      </c>
      <c r="K4604" t="s">
        <v>138</v>
      </c>
      <c r="L4604" t="s">
        <v>12978</v>
      </c>
      <c r="M4604" t="s">
        <v>12979</v>
      </c>
      <c r="N4604">
        <v>1.3075000000000001</v>
      </c>
      <c r="O4604">
        <v>0</v>
      </c>
      <c r="P4604">
        <v>1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0.29700772870333336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0.29700772870333336</v>
      </c>
    </row>
    <row r="4605" spans="1:31" x14ac:dyDescent="0.3">
      <c r="A4605">
        <v>2719540</v>
      </c>
      <c r="B4605">
        <v>1</v>
      </c>
      <c r="C4605" t="s">
        <v>81</v>
      </c>
      <c r="D4605" t="s">
        <v>118</v>
      </c>
      <c r="E4605" t="s">
        <v>213</v>
      </c>
      <c r="F4605" t="s">
        <v>7912</v>
      </c>
      <c r="G4605" t="s">
        <v>152</v>
      </c>
      <c r="H4605" t="s">
        <v>153</v>
      </c>
      <c r="I4605" t="s">
        <v>490</v>
      </c>
      <c r="J4605" t="s">
        <v>137</v>
      </c>
      <c r="K4605" t="s">
        <v>138</v>
      </c>
      <c r="L4605" t="s">
        <v>12980</v>
      </c>
      <c r="M4605" t="s">
        <v>12981</v>
      </c>
      <c r="N4605">
        <v>8.6111109999999994E-3</v>
      </c>
      <c r="O4605">
        <v>15</v>
      </c>
      <c r="P4605">
        <v>2563</v>
      </c>
      <c r="Q4605">
        <v>74</v>
      </c>
      <c r="R4605">
        <v>145</v>
      </c>
      <c r="S4605">
        <v>8</v>
      </c>
      <c r="T4605">
        <v>172</v>
      </c>
      <c r="U4605">
        <v>0</v>
      </c>
      <c r="V4605">
        <v>0</v>
      </c>
      <c r="W4605">
        <v>2.9695309155049997E-2</v>
      </c>
      <c r="X4605">
        <v>3.5783949213869497</v>
      </c>
      <c r="Y4605">
        <v>0.14143385418697835</v>
      </c>
      <c r="Z4605">
        <v>0.52863540690598332</v>
      </c>
      <c r="AA4605">
        <v>0.40290009497263168</v>
      </c>
      <c r="AB4605">
        <v>0.79490952968832118</v>
      </c>
      <c r="AC4605">
        <v>0</v>
      </c>
      <c r="AD4605">
        <v>0</v>
      </c>
      <c r="AE4605">
        <v>5.4759691162959134</v>
      </c>
    </row>
    <row r="4606" spans="1:31" x14ac:dyDescent="0.3">
      <c r="A4606">
        <v>2719683</v>
      </c>
      <c r="B4606">
        <v>1</v>
      </c>
      <c r="C4606" t="s">
        <v>81</v>
      </c>
      <c r="D4606" t="s">
        <v>113</v>
      </c>
      <c r="E4606" t="s">
        <v>156</v>
      </c>
      <c r="F4606" t="s">
        <v>12982</v>
      </c>
      <c r="G4606" t="s">
        <v>185</v>
      </c>
      <c r="H4606" t="s">
        <v>153</v>
      </c>
      <c r="I4606" t="s">
        <v>136</v>
      </c>
      <c r="J4606" t="s">
        <v>137</v>
      </c>
      <c r="K4606" t="s">
        <v>138</v>
      </c>
      <c r="L4606" t="s">
        <v>12726</v>
      </c>
      <c r="M4606" t="s">
        <v>12983</v>
      </c>
      <c r="N4606">
        <v>2.15</v>
      </c>
      <c r="O4606">
        <v>0</v>
      </c>
      <c r="P4606">
        <v>0</v>
      </c>
      <c r="Q4606">
        <v>0</v>
      </c>
      <c r="R4606">
        <v>12</v>
      </c>
      <c r="S4606">
        <v>0</v>
      </c>
      <c r="T4606">
        <v>1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7.4168402836226672</v>
      </c>
      <c r="AA4606">
        <v>0</v>
      </c>
      <c r="AB4606">
        <v>5.6474862492533334E-3</v>
      </c>
      <c r="AC4606">
        <v>0</v>
      </c>
      <c r="AD4606">
        <v>0</v>
      </c>
      <c r="AE4606">
        <v>7.4224877698719203</v>
      </c>
    </row>
    <row r="4607" spans="1:31" x14ac:dyDescent="0.3">
      <c r="A4607">
        <v>2719560</v>
      </c>
      <c r="B4607">
        <v>1</v>
      </c>
      <c r="C4607" t="s">
        <v>80</v>
      </c>
      <c r="D4607" t="s">
        <v>99</v>
      </c>
      <c r="E4607" t="s">
        <v>145</v>
      </c>
      <c r="F4607" t="s">
        <v>12984</v>
      </c>
      <c r="G4607" t="s">
        <v>181</v>
      </c>
      <c r="H4607" t="s">
        <v>135</v>
      </c>
      <c r="I4607" t="s">
        <v>136</v>
      </c>
      <c r="J4607" t="s">
        <v>137</v>
      </c>
      <c r="K4607" t="s">
        <v>138</v>
      </c>
      <c r="L4607" t="s">
        <v>12985</v>
      </c>
      <c r="M4607" t="s">
        <v>12986</v>
      </c>
      <c r="N4607">
        <v>1.476388888</v>
      </c>
      <c r="O4607">
        <v>0</v>
      </c>
      <c r="P4607">
        <v>3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0.62884960208864749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0.62884960208864749</v>
      </c>
    </row>
    <row r="4608" spans="1:31" x14ac:dyDescent="0.3">
      <c r="A4608">
        <v>2720138</v>
      </c>
      <c r="B4608">
        <v>1</v>
      </c>
      <c r="C4608" t="s">
        <v>80</v>
      </c>
      <c r="D4608" t="s">
        <v>106</v>
      </c>
      <c r="E4608" t="s">
        <v>145</v>
      </c>
      <c r="F4608" t="s">
        <v>12987</v>
      </c>
      <c r="G4608" t="s">
        <v>181</v>
      </c>
      <c r="H4608" t="s">
        <v>135</v>
      </c>
      <c r="I4608" t="s">
        <v>136</v>
      </c>
      <c r="J4608" t="s">
        <v>137</v>
      </c>
      <c r="K4608" t="s">
        <v>138</v>
      </c>
      <c r="L4608" t="s">
        <v>12988</v>
      </c>
      <c r="M4608" t="s">
        <v>12989</v>
      </c>
      <c r="N4608">
        <v>1.385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2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23.911149757002548</v>
      </c>
      <c r="AC4608">
        <v>0</v>
      </c>
      <c r="AD4608">
        <v>0</v>
      </c>
      <c r="AE4608">
        <v>23.911149757002548</v>
      </c>
    </row>
    <row r="4609" spans="1:31" x14ac:dyDescent="0.3">
      <c r="A4609">
        <v>2719995</v>
      </c>
      <c r="B4609">
        <v>1</v>
      </c>
      <c r="C4609" t="s">
        <v>81</v>
      </c>
      <c r="D4609" t="s">
        <v>118</v>
      </c>
      <c r="E4609" t="s">
        <v>213</v>
      </c>
      <c r="F4609" t="s">
        <v>9127</v>
      </c>
      <c r="G4609" t="s">
        <v>152</v>
      </c>
      <c r="H4609" t="s">
        <v>153</v>
      </c>
      <c r="I4609" t="s">
        <v>490</v>
      </c>
      <c r="J4609" t="s">
        <v>137</v>
      </c>
      <c r="K4609" t="s">
        <v>138</v>
      </c>
      <c r="L4609" t="s">
        <v>12990</v>
      </c>
      <c r="M4609" t="s">
        <v>12991</v>
      </c>
      <c r="N4609">
        <v>1.9444444000000002E-2</v>
      </c>
      <c r="O4609">
        <v>0</v>
      </c>
      <c r="P4609">
        <v>2</v>
      </c>
      <c r="Q4609">
        <v>49</v>
      </c>
      <c r="R4609">
        <v>78</v>
      </c>
      <c r="S4609">
        <v>9</v>
      </c>
      <c r="T4609">
        <v>10</v>
      </c>
      <c r="U4609">
        <v>0</v>
      </c>
      <c r="V4609">
        <v>0</v>
      </c>
      <c r="W4609">
        <v>0</v>
      </c>
      <c r="X4609">
        <v>3.791486475E-3</v>
      </c>
      <c r="Y4609">
        <v>1.9202582369392334</v>
      </c>
      <c r="Z4609">
        <v>0.370431776421</v>
      </c>
      <c r="AA4609">
        <v>0.57182119223909167</v>
      </c>
      <c r="AB4609">
        <v>9.3599177922483331E-2</v>
      </c>
      <c r="AC4609">
        <v>0</v>
      </c>
      <c r="AD4609">
        <v>0</v>
      </c>
      <c r="AE4609">
        <v>2.9599018699968083</v>
      </c>
    </row>
    <row r="4610" spans="1:31" x14ac:dyDescent="0.3">
      <c r="A4610">
        <v>2720038</v>
      </c>
      <c r="B4610">
        <v>1</v>
      </c>
      <c r="C4610" t="s">
        <v>80</v>
      </c>
      <c r="D4610" t="s">
        <v>82</v>
      </c>
      <c r="E4610" t="s">
        <v>200</v>
      </c>
      <c r="F4610" t="s">
        <v>7821</v>
      </c>
      <c r="G4610" t="s">
        <v>163</v>
      </c>
      <c r="H4610" t="s">
        <v>135</v>
      </c>
      <c r="I4610" t="s">
        <v>136</v>
      </c>
      <c r="J4610" t="s">
        <v>137</v>
      </c>
      <c r="K4610" t="s">
        <v>138</v>
      </c>
      <c r="L4610" t="s">
        <v>12992</v>
      </c>
      <c r="M4610" t="s">
        <v>12993</v>
      </c>
      <c r="N4610">
        <v>2.6730555549999999</v>
      </c>
      <c r="O4610">
        <v>0</v>
      </c>
      <c r="P4610">
        <v>96</v>
      </c>
      <c r="Q4610">
        <v>0</v>
      </c>
      <c r="R4610">
        <v>0</v>
      </c>
      <c r="S4610">
        <v>0</v>
      </c>
      <c r="T4610">
        <v>13</v>
      </c>
      <c r="U4610">
        <v>0</v>
      </c>
      <c r="V4610">
        <v>0</v>
      </c>
      <c r="W4610">
        <v>0</v>
      </c>
      <c r="X4610">
        <v>100.25643635689724</v>
      </c>
      <c r="Y4610">
        <v>0</v>
      </c>
      <c r="Z4610">
        <v>0</v>
      </c>
      <c r="AA4610">
        <v>0</v>
      </c>
      <c r="AB4610">
        <v>110.71701325158404</v>
      </c>
      <c r="AC4610">
        <v>0</v>
      </c>
      <c r="AD4610">
        <v>0</v>
      </c>
      <c r="AE4610">
        <v>210.97344960848127</v>
      </c>
    </row>
    <row r="4611" spans="1:31" x14ac:dyDescent="0.3">
      <c r="A4611">
        <v>2719846</v>
      </c>
      <c r="B4611">
        <v>1</v>
      </c>
      <c r="C4611" t="s">
        <v>80</v>
      </c>
      <c r="D4611" t="s">
        <v>96</v>
      </c>
      <c r="E4611" t="s">
        <v>200</v>
      </c>
      <c r="F4611" t="s">
        <v>12994</v>
      </c>
      <c r="G4611" t="s">
        <v>543</v>
      </c>
      <c r="H4611" t="s">
        <v>135</v>
      </c>
      <c r="I4611" t="s">
        <v>136</v>
      </c>
      <c r="J4611" t="s">
        <v>137</v>
      </c>
      <c r="K4611" t="s">
        <v>138</v>
      </c>
      <c r="L4611" t="s">
        <v>12995</v>
      </c>
      <c r="M4611" t="s">
        <v>12922</v>
      </c>
      <c r="N4611">
        <v>3.6244444439999999</v>
      </c>
      <c r="O4611">
        <v>0</v>
      </c>
      <c r="P4611">
        <v>85</v>
      </c>
      <c r="Q4611">
        <v>0</v>
      </c>
      <c r="R4611">
        <v>0</v>
      </c>
      <c r="S4611">
        <v>0</v>
      </c>
      <c r="T4611">
        <v>4</v>
      </c>
      <c r="U4611">
        <v>0</v>
      </c>
      <c r="V4611">
        <v>0</v>
      </c>
      <c r="W4611">
        <v>0</v>
      </c>
      <c r="X4611">
        <v>58.786085931187387</v>
      </c>
      <c r="Y4611">
        <v>0</v>
      </c>
      <c r="Z4611">
        <v>0</v>
      </c>
      <c r="AA4611">
        <v>0</v>
      </c>
      <c r="AB4611">
        <v>3.3694067465680271</v>
      </c>
      <c r="AC4611">
        <v>0</v>
      </c>
      <c r="AD4611">
        <v>0</v>
      </c>
      <c r="AE4611">
        <v>62.155492677755412</v>
      </c>
    </row>
    <row r="4612" spans="1:31" x14ac:dyDescent="0.3">
      <c r="A4612">
        <v>2720147</v>
      </c>
      <c r="B4612">
        <v>1</v>
      </c>
      <c r="C4612" t="s">
        <v>80</v>
      </c>
      <c r="D4612" t="s">
        <v>95</v>
      </c>
      <c r="E4612" t="s">
        <v>150</v>
      </c>
      <c r="F4612" t="s">
        <v>9627</v>
      </c>
      <c r="G4612" t="s">
        <v>2928</v>
      </c>
      <c r="H4612" t="s">
        <v>153</v>
      </c>
      <c r="I4612" t="s">
        <v>136</v>
      </c>
      <c r="J4612" t="s">
        <v>137</v>
      </c>
      <c r="K4612" t="s">
        <v>138</v>
      </c>
      <c r="L4612" t="s">
        <v>12996</v>
      </c>
      <c r="M4612" t="s">
        <v>12997</v>
      </c>
      <c r="N4612">
        <v>3.7713888880000002</v>
      </c>
      <c r="O4612">
        <v>0</v>
      </c>
      <c r="P4612">
        <v>102</v>
      </c>
      <c r="Q4612">
        <v>0</v>
      </c>
      <c r="R4612">
        <v>0</v>
      </c>
      <c r="S4612">
        <v>9</v>
      </c>
      <c r="T4612">
        <v>9</v>
      </c>
      <c r="U4612">
        <v>2</v>
      </c>
      <c r="V4612">
        <v>0</v>
      </c>
      <c r="W4612">
        <v>0</v>
      </c>
      <c r="X4612">
        <v>98.541465369223403</v>
      </c>
      <c r="Y4612">
        <v>0</v>
      </c>
      <c r="Z4612">
        <v>0</v>
      </c>
      <c r="AA4612">
        <v>441.22369194131909</v>
      </c>
      <c r="AB4612">
        <v>19.374479720621547</v>
      </c>
      <c r="AC4612">
        <v>665.7430483676394</v>
      </c>
      <c r="AD4612">
        <v>0</v>
      </c>
      <c r="AE4612">
        <v>1224.8826853988035</v>
      </c>
    </row>
    <row r="4613" spans="1:31" x14ac:dyDescent="0.3">
      <c r="A4613">
        <v>2720124</v>
      </c>
      <c r="B4613">
        <v>1</v>
      </c>
      <c r="C4613" t="s">
        <v>80</v>
      </c>
      <c r="D4613" t="s">
        <v>83</v>
      </c>
      <c r="E4613" t="s">
        <v>200</v>
      </c>
      <c r="F4613" t="s">
        <v>11953</v>
      </c>
      <c r="G4613" t="s">
        <v>393</v>
      </c>
      <c r="H4613" t="s">
        <v>135</v>
      </c>
      <c r="I4613" t="s">
        <v>136</v>
      </c>
      <c r="J4613" t="s">
        <v>137</v>
      </c>
      <c r="K4613" t="s">
        <v>138</v>
      </c>
      <c r="L4613" t="s">
        <v>12998</v>
      </c>
      <c r="M4613" t="s">
        <v>12999</v>
      </c>
      <c r="N4613">
        <v>1.084166666</v>
      </c>
      <c r="O4613">
        <v>0</v>
      </c>
      <c r="P4613">
        <v>21</v>
      </c>
      <c r="Q4613">
        <v>0</v>
      </c>
      <c r="R4613">
        <v>0</v>
      </c>
      <c r="S4613">
        <v>0</v>
      </c>
      <c r="T4613">
        <v>7</v>
      </c>
      <c r="U4613">
        <v>0</v>
      </c>
      <c r="V4613">
        <v>0</v>
      </c>
      <c r="W4613">
        <v>0</v>
      </c>
      <c r="X4613">
        <v>23.597679749809828</v>
      </c>
      <c r="Y4613">
        <v>0</v>
      </c>
      <c r="Z4613">
        <v>0</v>
      </c>
      <c r="AA4613">
        <v>0</v>
      </c>
      <c r="AB4613">
        <v>9.5610312483155742</v>
      </c>
      <c r="AC4613">
        <v>0</v>
      </c>
      <c r="AD4613">
        <v>0</v>
      </c>
      <c r="AE4613">
        <v>33.1587109981254</v>
      </c>
    </row>
    <row r="4614" spans="1:31" x14ac:dyDescent="0.3">
      <c r="A4614">
        <v>2719792</v>
      </c>
      <c r="B4614">
        <v>1</v>
      </c>
      <c r="C4614" t="s">
        <v>81</v>
      </c>
      <c r="D4614" t="s">
        <v>118</v>
      </c>
      <c r="E4614" t="s">
        <v>161</v>
      </c>
      <c r="F4614" t="s">
        <v>13000</v>
      </c>
      <c r="G4614" t="s">
        <v>170</v>
      </c>
      <c r="H4614" t="s">
        <v>135</v>
      </c>
      <c r="I4614" t="s">
        <v>136</v>
      </c>
      <c r="J4614" t="s">
        <v>137</v>
      </c>
      <c r="K4614" t="s">
        <v>138</v>
      </c>
      <c r="L4614" t="s">
        <v>13001</v>
      </c>
      <c r="M4614" t="s">
        <v>13002</v>
      </c>
      <c r="N4614">
        <v>0.50305555499999999</v>
      </c>
      <c r="O4614">
        <v>0</v>
      </c>
      <c r="P4614">
        <v>6</v>
      </c>
      <c r="Q4614">
        <v>0</v>
      </c>
      <c r="R4614">
        <v>2</v>
      </c>
      <c r="S4614">
        <v>0</v>
      </c>
      <c r="T4614">
        <v>1</v>
      </c>
      <c r="U4614">
        <v>0</v>
      </c>
      <c r="V4614">
        <v>0</v>
      </c>
      <c r="W4614">
        <v>0</v>
      </c>
      <c r="X4614">
        <v>0.42560695879454835</v>
      </c>
      <c r="Y4614">
        <v>0</v>
      </c>
      <c r="Z4614">
        <v>3.0207162686268854</v>
      </c>
      <c r="AA4614">
        <v>0</v>
      </c>
      <c r="AB4614">
        <v>0.27651220539800009</v>
      </c>
      <c r="AC4614">
        <v>0</v>
      </c>
      <c r="AD4614">
        <v>0</v>
      </c>
      <c r="AE4614">
        <v>3.722835432819434</v>
      </c>
    </row>
    <row r="4615" spans="1:31" x14ac:dyDescent="0.3">
      <c r="A4615">
        <v>2720001</v>
      </c>
      <c r="B4615">
        <v>1</v>
      </c>
      <c r="C4615" t="s">
        <v>80</v>
      </c>
      <c r="D4615" t="s">
        <v>82</v>
      </c>
      <c r="E4615" t="s">
        <v>150</v>
      </c>
      <c r="F4615" t="s">
        <v>13003</v>
      </c>
      <c r="G4615" t="s">
        <v>158</v>
      </c>
      <c r="H4615" t="s">
        <v>153</v>
      </c>
      <c r="I4615" t="s">
        <v>136</v>
      </c>
      <c r="J4615" t="s">
        <v>3</v>
      </c>
      <c r="K4615" t="s">
        <v>138</v>
      </c>
      <c r="L4615" t="s">
        <v>13004</v>
      </c>
      <c r="M4615" t="s">
        <v>13005</v>
      </c>
      <c r="N4615">
        <v>0.882222222</v>
      </c>
      <c r="O4615">
        <v>0</v>
      </c>
      <c r="P4615">
        <v>485</v>
      </c>
      <c r="Q4615">
        <v>0</v>
      </c>
      <c r="R4615">
        <v>0</v>
      </c>
      <c r="S4615">
        <v>4</v>
      </c>
      <c r="T4615">
        <v>9</v>
      </c>
      <c r="U4615">
        <v>0</v>
      </c>
      <c r="V4615">
        <v>0</v>
      </c>
      <c r="W4615">
        <v>0</v>
      </c>
      <c r="X4615">
        <v>70.973539378937332</v>
      </c>
      <c r="Y4615">
        <v>0</v>
      </c>
      <c r="Z4615">
        <v>0</v>
      </c>
      <c r="AA4615">
        <v>47.044297676210924</v>
      </c>
      <c r="AB4615">
        <v>5.5610828437193343</v>
      </c>
      <c r="AC4615">
        <v>0</v>
      </c>
      <c r="AD4615">
        <v>0</v>
      </c>
      <c r="AE4615">
        <v>123.57891989886758</v>
      </c>
    </row>
    <row r="4616" spans="1:31" x14ac:dyDescent="0.3">
      <c r="A4616">
        <v>2719583</v>
      </c>
      <c r="B4616">
        <v>1</v>
      </c>
      <c r="C4616" t="s">
        <v>81</v>
      </c>
      <c r="D4616" t="s">
        <v>118</v>
      </c>
      <c r="E4616" t="s">
        <v>213</v>
      </c>
      <c r="F4616" t="s">
        <v>3777</v>
      </c>
      <c r="G4616" t="s">
        <v>209</v>
      </c>
      <c r="H4616" t="s">
        <v>153</v>
      </c>
      <c r="I4616" t="s">
        <v>136</v>
      </c>
      <c r="J4616" t="s">
        <v>137</v>
      </c>
      <c r="K4616" t="s">
        <v>210</v>
      </c>
      <c r="L4616" t="s">
        <v>13006</v>
      </c>
      <c r="M4616" t="s">
        <v>13007</v>
      </c>
      <c r="N4616">
        <v>6.3977777769999999</v>
      </c>
      <c r="O4616">
        <v>0</v>
      </c>
      <c r="P4616">
        <v>576</v>
      </c>
      <c r="Q4616">
        <v>31</v>
      </c>
      <c r="R4616">
        <v>24</v>
      </c>
      <c r="S4616">
        <v>1</v>
      </c>
      <c r="T4616">
        <v>54</v>
      </c>
      <c r="U4616">
        <v>0</v>
      </c>
      <c r="V4616">
        <v>0</v>
      </c>
      <c r="W4616">
        <v>0</v>
      </c>
      <c r="X4616">
        <v>580.28862191438691</v>
      </c>
      <c r="Y4616">
        <v>6.4864412089656138</v>
      </c>
      <c r="Z4616">
        <v>12.257781906174454</v>
      </c>
      <c r="AA4616">
        <v>0</v>
      </c>
      <c r="AB4616">
        <v>151.79543889563325</v>
      </c>
      <c r="AC4616">
        <v>0</v>
      </c>
      <c r="AD4616">
        <v>0</v>
      </c>
      <c r="AE4616">
        <v>750.82828392516035</v>
      </c>
    </row>
    <row r="4617" spans="1:31" x14ac:dyDescent="0.3">
      <c r="A4617">
        <v>2719775</v>
      </c>
      <c r="B4617">
        <v>1</v>
      </c>
      <c r="C4617" t="s">
        <v>81</v>
      </c>
      <c r="D4617" t="s">
        <v>112</v>
      </c>
      <c r="E4617" t="s">
        <v>200</v>
      </c>
      <c r="F4617" t="s">
        <v>13008</v>
      </c>
      <c r="G4617" t="s">
        <v>393</v>
      </c>
      <c r="H4617" t="s">
        <v>135</v>
      </c>
      <c r="I4617" t="s">
        <v>136</v>
      </c>
      <c r="J4617" t="s">
        <v>137</v>
      </c>
      <c r="K4617" t="s">
        <v>138</v>
      </c>
      <c r="L4617" t="s">
        <v>13009</v>
      </c>
      <c r="M4617" t="s">
        <v>13010</v>
      </c>
      <c r="N4617">
        <v>1.835</v>
      </c>
      <c r="O4617">
        <v>0</v>
      </c>
      <c r="P4617">
        <v>168</v>
      </c>
      <c r="Q4617">
        <v>0</v>
      </c>
      <c r="R4617">
        <v>0</v>
      </c>
      <c r="S4617">
        <v>0</v>
      </c>
      <c r="T4617">
        <v>8</v>
      </c>
      <c r="U4617">
        <v>0</v>
      </c>
      <c r="V4617">
        <v>0</v>
      </c>
      <c r="W4617">
        <v>0</v>
      </c>
      <c r="X4617">
        <v>52.543264000423008</v>
      </c>
      <c r="Y4617">
        <v>0</v>
      </c>
      <c r="Z4617">
        <v>0</v>
      </c>
      <c r="AA4617">
        <v>0</v>
      </c>
      <c r="AB4617">
        <v>2.2142908410214051</v>
      </c>
      <c r="AC4617">
        <v>0</v>
      </c>
      <c r="AD4617">
        <v>0</v>
      </c>
      <c r="AE4617">
        <v>54.75755484144441</v>
      </c>
    </row>
    <row r="4618" spans="1:31" x14ac:dyDescent="0.3">
      <c r="A4618">
        <v>2719569</v>
      </c>
      <c r="B4618">
        <v>1</v>
      </c>
      <c r="C4618" t="s">
        <v>80</v>
      </c>
      <c r="D4618" t="s">
        <v>105</v>
      </c>
      <c r="E4618" t="s">
        <v>145</v>
      </c>
      <c r="F4618" t="s">
        <v>8881</v>
      </c>
      <c r="G4618" t="s">
        <v>181</v>
      </c>
      <c r="H4618" t="s">
        <v>135</v>
      </c>
      <c r="I4618" t="s">
        <v>136</v>
      </c>
      <c r="J4618" t="s">
        <v>137</v>
      </c>
      <c r="K4618" t="s">
        <v>138</v>
      </c>
      <c r="L4618" t="s">
        <v>13011</v>
      </c>
      <c r="M4618" t="s">
        <v>13012</v>
      </c>
      <c r="N4618">
        <v>2.6749999999999998</v>
      </c>
      <c r="O4618">
        <v>0</v>
      </c>
      <c r="P4618">
        <v>37</v>
      </c>
      <c r="Q4618">
        <v>0</v>
      </c>
      <c r="R4618">
        <v>0</v>
      </c>
      <c r="S4618">
        <v>0</v>
      </c>
      <c r="T4618">
        <v>2</v>
      </c>
      <c r="U4618">
        <v>0</v>
      </c>
      <c r="V4618">
        <v>0</v>
      </c>
      <c r="W4618">
        <v>0</v>
      </c>
      <c r="X4618">
        <v>19.055213173304551</v>
      </c>
      <c r="Y4618">
        <v>0</v>
      </c>
      <c r="Z4618">
        <v>0</v>
      </c>
      <c r="AA4618">
        <v>0</v>
      </c>
      <c r="AB4618">
        <v>8.5879719255966656</v>
      </c>
      <c r="AC4618">
        <v>0</v>
      </c>
      <c r="AD4618">
        <v>0</v>
      </c>
      <c r="AE4618">
        <v>27.643185098901217</v>
      </c>
    </row>
    <row r="4619" spans="1:31" x14ac:dyDescent="0.3">
      <c r="A4619">
        <v>2719669</v>
      </c>
      <c r="B4619">
        <v>1</v>
      </c>
      <c r="C4619" t="s">
        <v>81</v>
      </c>
      <c r="D4619" t="s">
        <v>124</v>
      </c>
      <c r="E4619" t="s">
        <v>156</v>
      </c>
      <c r="F4619" t="s">
        <v>13013</v>
      </c>
      <c r="G4619" t="s">
        <v>185</v>
      </c>
      <c r="H4619" t="s">
        <v>153</v>
      </c>
      <c r="I4619" t="s">
        <v>136</v>
      </c>
      <c r="J4619" t="s">
        <v>137</v>
      </c>
      <c r="K4619" t="s">
        <v>138</v>
      </c>
      <c r="L4619" t="s">
        <v>13014</v>
      </c>
      <c r="M4619" t="s">
        <v>13015</v>
      </c>
      <c r="N4619">
        <v>1.6611111110000001</v>
      </c>
      <c r="O4619">
        <v>0</v>
      </c>
      <c r="P4619">
        <v>86</v>
      </c>
      <c r="Q4619">
        <v>0</v>
      </c>
      <c r="R4619">
        <v>0</v>
      </c>
      <c r="S4619">
        <v>0</v>
      </c>
      <c r="T4619">
        <v>1</v>
      </c>
      <c r="U4619">
        <v>0</v>
      </c>
      <c r="V4619">
        <v>0</v>
      </c>
      <c r="W4619">
        <v>0</v>
      </c>
      <c r="X4619">
        <v>17.870017555868483</v>
      </c>
      <c r="Y4619">
        <v>0</v>
      </c>
      <c r="Z4619">
        <v>0</v>
      </c>
      <c r="AA4619">
        <v>0</v>
      </c>
      <c r="AB4619">
        <v>0.58274728724983338</v>
      </c>
      <c r="AC4619">
        <v>0</v>
      </c>
      <c r="AD4619">
        <v>0</v>
      </c>
      <c r="AE4619">
        <v>18.452764843118317</v>
      </c>
    </row>
    <row r="4620" spans="1:31" x14ac:dyDescent="0.3">
      <c r="A4620">
        <v>2719523</v>
      </c>
      <c r="B4620">
        <v>1</v>
      </c>
      <c r="C4620" t="s">
        <v>81</v>
      </c>
      <c r="D4620" t="s">
        <v>118</v>
      </c>
      <c r="E4620" t="s">
        <v>213</v>
      </c>
      <c r="F4620" t="s">
        <v>13016</v>
      </c>
      <c r="G4620" t="s">
        <v>152</v>
      </c>
      <c r="H4620" t="s">
        <v>153</v>
      </c>
      <c r="I4620" t="s">
        <v>136</v>
      </c>
      <c r="J4620" t="s">
        <v>137</v>
      </c>
      <c r="K4620" t="s">
        <v>138</v>
      </c>
      <c r="L4620" t="s">
        <v>13017</v>
      </c>
      <c r="M4620" t="s">
        <v>13018</v>
      </c>
      <c r="N4620">
        <v>1.9072222219999999</v>
      </c>
      <c r="O4620">
        <v>4</v>
      </c>
      <c r="P4620">
        <v>268</v>
      </c>
      <c r="Q4620">
        <v>87</v>
      </c>
      <c r="R4620">
        <v>112</v>
      </c>
      <c r="S4620">
        <v>5</v>
      </c>
      <c r="T4620">
        <v>17</v>
      </c>
      <c r="U4620">
        <v>2</v>
      </c>
      <c r="V4620">
        <v>0</v>
      </c>
      <c r="W4620">
        <v>1.0307448320290802</v>
      </c>
      <c r="X4620">
        <v>75.928847626267725</v>
      </c>
      <c r="Y4620">
        <v>152.33459749457359</v>
      </c>
      <c r="Z4620">
        <v>89.692737313821496</v>
      </c>
      <c r="AA4620">
        <v>24.672469486781942</v>
      </c>
      <c r="AB4620">
        <v>7.8625517263245843</v>
      </c>
      <c r="AC4620">
        <v>361.79213356460815</v>
      </c>
      <c r="AD4620">
        <v>0</v>
      </c>
      <c r="AE4620">
        <v>713.31408204440663</v>
      </c>
    </row>
    <row r="4621" spans="1:31" x14ac:dyDescent="0.3">
      <c r="A4621">
        <v>2719898</v>
      </c>
      <c r="B4621">
        <v>1</v>
      </c>
      <c r="C4621" t="s">
        <v>80</v>
      </c>
      <c r="D4621" t="s">
        <v>101</v>
      </c>
      <c r="E4621" t="s">
        <v>200</v>
      </c>
      <c r="F4621" t="s">
        <v>13019</v>
      </c>
      <c r="G4621" t="s">
        <v>158</v>
      </c>
      <c r="H4621" t="s">
        <v>135</v>
      </c>
      <c r="I4621" t="s">
        <v>136</v>
      </c>
      <c r="J4621" t="s">
        <v>3</v>
      </c>
      <c r="K4621" t="s">
        <v>138</v>
      </c>
      <c r="L4621" t="s">
        <v>13020</v>
      </c>
      <c r="M4621" t="s">
        <v>13021</v>
      </c>
      <c r="N4621">
        <v>7.1174999999999997</v>
      </c>
      <c r="O4621">
        <v>0</v>
      </c>
      <c r="P4621">
        <v>17</v>
      </c>
      <c r="Q4621">
        <v>0</v>
      </c>
      <c r="R4621">
        <v>0</v>
      </c>
      <c r="S4621">
        <v>0</v>
      </c>
      <c r="T4621">
        <v>1</v>
      </c>
      <c r="U4621">
        <v>0</v>
      </c>
      <c r="V4621">
        <v>0</v>
      </c>
      <c r="W4621">
        <v>0</v>
      </c>
      <c r="X4621">
        <v>28.633659098993004</v>
      </c>
      <c r="Y4621">
        <v>0</v>
      </c>
      <c r="Z4621">
        <v>0</v>
      </c>
      <c r="AA4621">
        <v>0</v>
      </c>
      <c r="AB4621">
        <v>6.4271427680580757</v>
      </c>
      <c r="AC4621">
        <v>0</v>
      </c>
      <c r="AD4621">
        <v>0</v>
      </c>
      <c r="AE4621">
        <v>35.060801867051083</v>
      </c>
    </row>
    <row r="4622" spans="1:31" x14ac:dyDescent="0.3">
      <c r="A4622">
        <v>2719755</v>
      </c>
      <c r="B4622">
        <v>1</v>
      </c>
      <c r="C4622" t="s">
        <v>81</v>
      </c>
      <c r="D4622" t="s">
        <v>117</v>
      </c>
      <c r="E4622" t="s">
        <v>150</v>
      </c>
      <c r="F4622" t="s">
        <v>13022</v>
      </c>
      <c r="G4622" t="s">
        <v>152</v>
      </c>
      <c r="H4622" t="s">
        <v>153</v>
      </c>
      <c r="I4622" t="s">
        <v>136</v>
      </c>
      <c r="J4622" t="s">
        <v>137</v>
      </c>
      <c r="K4622" t="s">
        <v>138</v>
      </c>
      <c r="L4622" t="s">
        <v>13023</v>
      </c>
      <c r="M4622" t="s">
        <v>13024</v>
      </c>
      <c r="N4622">
        <v>9.0555554999999996E-2</v>
      </c>
      <c r="O4622">
        <v>6</v>
      </c>
      <c r="P4622">
        <v>451</v>
      </c>
      <c r="Q4622">
        <v>39</v>
      </c>
      <c r="R4622">
        <v>49</v>
      </c>
      <c r="S4622">
        <v>13</v>
      </c>
      <c r="T4622">
        <v>29</v>
      </c>
      <c r="U4622">
        <v>2</v>
      </c>
      <c r="V4622">
        <v>0</v>
      </c>
      <c r="W4622">
        <v>7.3256347211037509</v>
      </c>
      <c r="X4622">
        <v>4.9874962916952681</v>
      </c>
      <c r="Y4622">
        <v>3.2019205085531937</v>
      </c>
      <c r="Z4622">
        <v>0.2047369414954</v>
      </c>
      <c r="AA4622">
        <v>2.3016102827520917</v>
      </c>
      <c r="AB4622">
        <v>2.0089932193622189</v>
      </c>
      <c r="AC4622">
        <v>25.991241013601108</v>
      </c>
      <c r="AD4622">
        <v>0</v>
      </c>
      <c r="AE4622">
        <v>46.021632978563034</v>
      </c>
    </row>
    <row r="4623" spans="1:31" x14ac:dyDescent="0.3">
      <c r="A4623">
        <v>2719563</v>
      </c>
      <c r="B4623">
        <v>1</v>
      </c>
      <c r="C4623" t="s">
        <v>80</v>
      </c>
      <c r="D4623" t="s">
        <v>97</v>
      </c>
      <c r="E4623" t="s">
        <v>161</v>
      </c>
      <c r="F4623" t="s">
        <v>13025</v>
      </c>
      <c r="G4623" t="s">
        <v>209</v>
      </c>
      <c r="H4623" t="s">
        <v>135</v>
      </c>
      <c r="I4623" t="s">
        <v>136</v>
      </c>
      <c r="J4623" t="s">
        <v>137</v>
      </c>
      <c r="K4623" t="s">
        <v>210</v>
      </c>
      <c r="L4623" t="s">
        <v>13026</v>
      </c>
      <c r="M4623" t="s">
        <v>13027</v>
      </c>
      <c r="N4623">
        <v>7.682222222</v>
      </c>
      <c r="O4623">
        <v>0</v>
      </c>
      <c r="P4623">
        <v>64</v>
      </c>
      <c r="Q4623">
        <v>0</v>
      </c>
      <c r="R4623">
        <v>1</v>
      </c>
      <c r="S4623">
        <v>0</v>
      </c>
      <c r="T4623">
        <v>12</v>
      </c>
      <c r="U4623">
        <v>0</v>
      </c>
      <c r="V4623">
        <v>0</v>
      </c>
      <c r="W4623">
        <v>0</v>
      </c>
      <c r="X4623">
        <v>96.141967531689289</v>
      </c>
      <c r="Y4623">
        <v>0</v>
      </c>
      <c r="Z4623">
        <v>3.0601570378506868</v>
      </c>
      <c r="AA4623">
        <v>0</v>
      </c>
      <c r="AB4623">
        <v>41.250884427682969</v>
      </c>
      <c r="AC4623">
        <v>0</v>
      </c>
      <c r="AD4623">
        <v>0</v>
      </c>
      <c r="AE4623">
        <v>140.45300899722295</v>
      </c>
    </row>
    <row r="4624" spans="1:31" x14ac:dyDescent="0.3">
      <c r="A4624">
        <v>2719735</v>
      </c>
      <c r="B4624">
        <v>1</v>
      </c>
      <c r="C4624" t="s">
        <v>80</v>
      </c>
      <c r="D4624" t="s">
        <v>99</v>
      </c>
      <c r="E4624" t="s">
        <v>145</v>
      </c>
      <c r="F4624" t="s">
        <v>13028</v>
      </c>
      <c r="G4624" t="s">
        <v>181</v>
      </c>
      <c r="H4624" t="s">
        <v>135</v>
      </c>
      <c r="I4624" t="s">
        <v>136</v>
      </c>
      <c r="J4624" t="s">
        <v>137</v>
      </c>
      <c r="K4624" t="s">
        <v>138</v>
      </c>
      <c r="L4624" t="s">
        <v>13029</v>
      </c>
      <c r="M4624" t="s">
        <v>13030</v>
      </c>
      <c r="N4624">
        <v>3.684722222</v>
      </c>
      <c r="O4624">
        <v>0</v>
      </c>
      <c r="P4624">
        <v>2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1.4255128041766665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1.4255128041766665</v>
      </c>
    </row>
    <row r="4625" spans="1:31" x14ac:dyDescent="0.3">
      <c r="A4625">
        <v>2719692</v>
      </c>
      <c r="B4625">
        <v>1</v>
      </c>
      <c r="C4625" t="s">
        <v>80</v>
      </c>
      <c r="D4625" t="s">
        <v>101</v>
      </c>
      <c r="E4625" t="s">
        <v>161</v>
      </c>
      <c r="F4625" t="s">
        <v>13031</v>
      </c>
      <c r="G4625" t="s">
        <v>170</v>
      </c>
      <c r="H4625" t="s">
        <v>135</v>
      </c>
      <c r="I4625" t="s">
        <v>136</v>
      </c>
      <c r="J4625" t="s">
        <v>137</v>
      </c>
      <c r="K4625" t="s">
        <v>138</v>
      </c>
      <c r="L4625" t="s">
        <v>13032</v>
      </c>
      <c r="M4625" t="s">
        <v>13033</v>
      </c>
      <c r="N4625">
        <v>1.5866666659999999</v>
      </c>
      <c r="O4625">
        <v>0</v>
      </c>
      <c r="P4625">
        <v>75</v>
      </c>
      <c r="Q4625">
        <v>0</v>
      </c>
      <c r="R4625">
        <v>0</v>
      </c>
      <c r="S4625">
        <v>0</v>
      </c>
      <c r="T4625">
        <v>5</v>
      </c>
      <c r="U4625">
        <v>0</v>
      </c>
      <c r="V4625">
        <v>0</v>
      </c>
      <c r="W4625">
        <v>0</v>
      </c>
      <c r="X4625">
        <v>27.38218858421698</v>
      </c>
      <c r="Y4625">
        <v>0</v>
      </c>
      <c r="Z4625">
        <v>0</v>
      </c>
      <c r="AA4625">
        <v>0</v>
      </c>
      <c r="AB4625">
        <v>5.6424387043094697</v>
      </c>
      <c r="AC4625">
        <v>0</v>
      </c>
      <c r="AD4625">
        <v>0</v>
      </c>
      <c r="AE4625">
        <v>33.024627288526446</v>
      </c>
    </row>
    <row r="4626" spans="1:31" x14ac:dyDescent="0.3">
      <c r="A4626">
        <v>2720084</v>
      </c>
      <c r="B4626">
        <v>1</v>
      </c>
      <c r="C4626" t="s">
        <v>80</v>
      </c>
      <c r="D4626" t="s">
        <v>90</v>
      </c>
      <c r="E4626" t="s">
        <v>200</v>
      </c>
      <c r="F4626" t="s">
        <v>13034</v>
      </c>
      <c r="G4626" t="s">
        <v>409</v>
      </c>
      <c r="H4626" t="s">
        <v>135</v>
      </c>
      <c r="I4626" t="s">
        <v>136</v>
      </c>
      <c r="J4626" t="s">
        <v>137</v>
      </c>
      <c r="K4626" t="s">
        <v>138</v>
      </c>
      <c r="L4626" t="s">
        <v>13035</v>
      </c>
      <c r="M4626" t="s">
        <v>13036</v>
      </c>
      <c r="N4626">
        <v>1.606666666</v>
      </c>
      <c r="O4626">
        <v>0</v>
      </c>
      <c r="P4626">
        <v>214</v>
      </c>
      <c r="Q4626">
        <v>0</v>
      </c>
      <c r="R4626">
        <v>0</v>
      </c>
      <c r="S4626">
        <v>0</v>
      </c>
      <c r="T4626">
        <v>16</v>
      </c>
      <c r="U4626">
        <v>0</v>
      </c>
      <c r="V4626">
        <v>0</v>
      </c>
      <c r="W4626">
        <v>0</v>
      </c>
      <c r="X4626">
        <v>68.06511481030779</v>
      </c>
      <c r="Y4626">
        <v>0</v>
      </c>
      <c r="Z4626">
        <v>0</v>
      </c>
      <c r="AA4626">
        <v>0</v>
      </c>
      <c r="AB4626">
        <v>13.297134708274678</v>
      </c>
      <c r="AC4626">
        <v>0</v>
      </c>
      <c r="AD4626">
        <v>0</v>
      </c>
      <c r="AE4626">
        <v>81.362249518582473</v>
      </c>
    </row>
    <row r="4627" spans="1:31" x14ac:dyDescent="0.3">
      <c r="A4627">
        <v>2720190</v>
      </c>
      <c r="B4627">
        <v>1</v>
      </c>
      <c r="C4627" t="s">
        <v>80</v>
      </c>
      <c r="D4627" t="s">
        <v>82</v>
      </c>
      <c r="E4627" t="s">
        <v>145</v>
      </c>
      <c r="F4627" t="s">
        <v>13037</v>
      </c>
      <c r="G4627" t="s">
        <v>230</v>
      </c>
      <c r="H4627" t="s">
        <v>135</v>
      </c>
      <c r="I4627" t="s">
        <v>136</v>
      </c>
      <c r="J4627" t="s">
        <v>137</v>
      </c>
      <c r="K4627" t="s">
        <v>138</v>
      </c>
      <c r="L4627" t="s">
        <v>13038</v>
      </c>
      <c r="M4627" t="s">
        <v>13039</v>
      </c>
      <c r="N4627">
        <v>1.594166666</v>
      </c>
      <c r="O4627">
        <v>0</v>
      </c>
      <c r="P4627">
        <v>1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0.24185935237100001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0.24185935237100001</v>
      </c>
    </row>
    <row r="4628" spans="1:31" x14ac:dyDescent="0.3">
      <c r="A4628">
        <v>2719649</v>
      </c>
      <c r="B4628">
        <v>1</v>
      </c>
      <c r="C4628" t="s">
        <v>81</v>
      </c>
      <c r="D4628" t="s">
        <v>122</v>
      </c>
      <c r="E4628" t="s">
        <v>161</v>
      </c>
      <c r="F4628" t="s">
        <v>13040</v>
      </c>
      <c r="G4628" t="s">
        <v>163</v>
      </c>
      <c r="H4628" t="s">
        <v>135</v>
      </c>
      <c r="I4628" t="s">
        <v>136</v>
      </c>
      <c r="J4628" t="s">
        <v>137</v>
      </c>
      <c r="K4628" t="s">
        <v>138</v>
      </c>
      <c r="L4628" t="s">
        <v>13041</v>
      </c>
      <c r="M4628" t="s">
        <v>13042</v>
      </c>
      <c r="N4628">
        <v>2.8716666659999999</v>
      </c>
      <c r="O4628">
        <v>0</v>
      </c>
      <c r="P4628">
        <v>92</v>
      </c>
      <c r="Q4628">
        <v>0</v>
      </c>
      <c r="R4628">
        <v>2</v>
      </c>
      <c r="S4628">
        <v>0</v>
      </c>
      <c r="T4628">
        <v>3</v>
      </c>
      <c r="U4628">
        <v>0</v>
      </c>
      <c r="V4628">
        <v>0</v>
      </c>
      <c r="W4628">
        <v>0</v>
      </c>
      <c r="X4628">
        <v>55.980363679985523</v>
      </c>
      <c r="Y4628">
        <v>0</v>
      </c>
      <c r="Z4628">
        <v>1.0541510507608416</v>
      </c>
      <c r="AA4628">
        <v>0</v>
      </c>
      <c r="AB4628">
        <v>5.9447301383871096</v>
      </c>
      <c r="AC4628">
        <v>0</v>
      </c>
      <c r="AD4628">
        <v>0</v>
      </c>
      <c r="AE4628">
        <v>62.979244869133474</v>
      </c>
    </row>
    <row r="4629" spans="1:31" x14ac:dyDescent="0.3">
      <c r="A4629">
        <v>2719981</v>
      </c>
      <c r="B4629">
        <v>1</v>
      </c>
      <c r="C4629" t="s">
        <v>80</v>
      </c>
      <c r="D4629" t="s">
        <v>110</v>
      </c>
      <c r="E4629" t="s">
        <v>145</v>
      </c>
      <c r="F4629" t="s">
        <v>10942</v>
      </c>
      <c r="G4629" t="s">
        <v>181</v>
      </c>
      <c r="H4629" t="s">
        <v>135</v>
      </c>
      <c r="I4629" t="s">
        <v>136</v>
      </c>
      <c r="J4629" t="s">
        <v>137</v>
      </c>
      <c r="K4629" t="s">
        <v>138</v>
      </c>
      <c r="L4629" t="s">
        <v>13043</v>
      </c>
      <c r="M4629" t="s">
        <v>13044</v>
      </c>
      <c r="N4629">
        <v>1.5563888880000001</v>
      </c>
      <c r="O4629">
        <v>0</v>
      </c>
      <c r="P4629">
        <v>11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3.9798446673511578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3.9798446673511578</v>
      </c>
    </row>
    <row r="4630" spans="1:31" x14ac:dyDescent="0.3">
      <c r="A4630">
        <v>2719626</v>
      </c>
      <c r="B4630">
        <v>1</v>
      </c>
      <c r="C4630" t="s">
        <v>80</v>
      </c>
      <c r="D4630" t="s">
        <v>100</v>
      </c>
      <c r="E4630" t="s">
        <v>161</v>
      </c>
      <c r="F4630" t="s">
        <v>13045</v>
      </c>
      <c r="G4630" t="s">
        <v>170</v>
      </c>
      <c r="H4630" t="s">
        <v>135</v>
      </c>
      <c r="I4630" t="s">
        <v>136</v>
      </c>
      <c r="J4630" t="s">
        <v>137</v>
      </c>
      <c r="K4630" t="s">
        <v>138</v>
      </c>
      <c r="L4630" t="s">
        <v>13046</v>
      </c>
      <c r="M4630" t="s">
        <v>13047</v>
      </c>
      <c r="N4630">
        <v>6.6163888880000004</v>
      </c>
      <c r="O4630">
        <v>0</v>
      </c>
      <c r="P4630">
        <v>4</v>
      </c>
      <c r="Q4630">
        <v>0</v>
      </c>
      <c r="R4630">
        <v>4</v>
      </c>
      <c r="S4630">
        <v>0</v>
      </c>
      <c r="T4630">
        <v>1</v>
      </c>
      <c r="U4630">
        <v>0</v>
      </c>
      <c r="V4630">
        <v>0</v>
      </c>
      <c r="W4630">
        <v>0</v>
      </c>
      <c r="X4630">
        <v>0.34501295874307919</v>
      </c>
      <c r="Y4630">
        <v>0</v>
      </c>
      <c r="Z4630">
        <v>15.689641633974595</v>
      </c>
      <c r="AA4630">
        <v>0</v>
      </c>
      <c r="AB4630">
        <v>2.3243704272591295</v>
      </c>
      <c r="AC4630">
        <v>0</v>
      </c>
      <c r="AD4630">
        <v>0</v>
      </c>
      <c r="AE4630">
        <v>18.359025019976805</v>
      </c>
    </row>
    <row r="4631" spans="1:31" x14ac:dyDescent="0.3">
      <c r="A4631">
        <v>2719812</v>
      </c>
      <c r="B4631">
        <v>1</v>
      </c>
      <c r="C4631" t="s">
        <v>81</v>
      </c>
      <c r="D4631" t="s">
        <v>122</v>
      </c>
      <c r="E4631" t="s">
        <v>161</v>
      </c>
      <c r="F4631" t="s">
        <v>13048</v>
      </c>
      <c r="G4631" t="s">
        <v>163</v>
      </c>
      <c r="H4631" t="s">
        <v>135</v>
      </c>
      <c r="I4631" t="s">
        <v>136</v>
      </c>
      <c r="J4631" t="s">
        <v>137</v>
      </c>
      <c r="K4631" t="s">
        <v>138</v>
      </c>
      <c r="L4631" t="s">
        <v>13049</v>
      </c>
      <c r="M4631" t="s">
        <v>13050</v>
      </c>
      <c r="N4631">
        <v>0.86805555499999998</v>
      </c>
      <c r="O4631">
        <v>0</v>
      </c>
      <c r="P4631">
        <v>154</v>
      </c>
      <c r="Q4631">
        <v>0</v>
      </c>
      <c r="R4631">
        <v>0</v>
      </c>
      <c r="S4631">
        <v>0</v>
      </c>
      <c r="T4631">
        <v>13</v>
      </c>
      <c r="U4631">
        <v>0</v>
      </c>
      <c r="V4631">
        <v>0</v>
      </c>
      <c r="W4631">
        <v>0</v>
      </c>
      <c r="X4631">
        <v>21.058815113127093</v>
      </c>
      <c r="Y4631">
        <v>0</v>
      </c>
      <c r="Z4631">
        <v>0</v>
      </c>
      <c r="AA4631">
        <v>0</v>
      </c>
      <c r="AB4631">
        <v>2.4496216948947902</v>
      </c>
      <c r="AC4631">
        <v>0</v>
      </c>
      <c r="AD4631">
        <v>0</v>
      </c>
      <c r="AE4631">
        <v>23.508436808021884</v>
      </c>
    </row>
    <row r="4632" spans="1:31" x14ac:dyDescent="0.3">
      <c r="A4632">
        <v>2719835</v>
      </c>
      <c r="B4632">
        <v>1</v>
      </c>
      <c r="C4632" t="s">
        <v>80</v>
      </c>
      <c r="D4632" t="s">
        <v>105</v>
      </c>
      <c r="E4632" t="s">
        <v>156</v>
      </c>
      <c r="F4632" t="s">
        <v>13051</v>
      </c>
      <c r="G4632" t="s">
        <v>152</v>
      </c>
      <c r="H4632" t="s">
        <v>153</v>
      </c>
      <c r="I4632" t="s">
        <v>136</v>
      </c>
      <c r="J4632" t="s">
        <v>137</v>
      </c>
      <c r="K4632" t="s">
        <v>138</v>
      </c>
      <c r="L4632" t="s">
        <v>13052</v>
      </c>
      <c r="M4632" t="s">
        <v>13053</v>
      </c>
      <c r="N4632">
        <v>0.72138888800000001</v>
      </c>
      <c r="O4632">
        <v>1</v>
      </c>
      <c r="P4632">
        <v>1521</v>
      </c>
      <c r="Q4632">
        <v>0</v>
      </c>
      <c r="R4632">
        <v>1</v>
      </c>
      <c r="S4632">
        <v>1</v>
      </c>
      <c r="T4632">
        <v>51</v>
      </c>
      <c r="U4632">
        <v>0</v>
      </c>
      <c r="V4632">
        <v>0</v>
      </c>
      <c r="W4632">
        <v>0.27829429006401751</v>
      </c>
      <c r="X4632">
        <v>192.14362601410363</v>
      </c>
      <c r="Y4632">
        <v>0</v>
      </c>
      <c r="Z4632">
        <v>0.1017161161189</v>
      </c>
      <c r="AA4632">
        <v>2.4931573880646232</v>
      </c>
      <c r="AB4632">
        <v>28.418768608251199</v>
      </c>
      <c r="AC4632">
        <v>0</v>
      </c>
      <c r="AD4632">
        <v>0</v>
      </c>
      <c r="AE4632">
        <v>223.43556241660235</v>
      </c>
    </row>
    <row r="4633" spans="1:31" x14ac:dyDescent="0.3">
      <c r="A4633">
        <v>2720027</v>
      </c>
      <c r="B4633">
        <v>1</v>
      </c>
      <c r="C4633" t="s">
        <v>81</v>
      </c>
      <c r="D4633" t="s">
        <v>118</v>
      </c>
      <c r="E4633" t="s">
        <v>156</v>
      </c>
      <c r="F4633" t="s">
        <v>11100</v>
      </c>
      <c r="G4633" t="s">
        <v>185</v>
      </c>
      <c r="H4633" t="s">
        <v>153</v>
      </c>
      <c r="I4633" t="s">
        <v>136</v>
      </c>
      <c r="J4633" t="s">
        <v>137</v>
      </c>
      <c r="K4633" t="s">
        <v>138</v>
      </c>
      <c r="L4633" t="s">
        <v>13054</v>
      </c>
      <c r="M4633" t="s">
        <v>13055</v>
      </c>
      <c r="N4633">
        <v>5.091388888</v>
      </c>
      <c r="O4633">
        <v>1</v>
      </c>
      <c r="P4633">
        <v>1</v>
      </c>
      <c r="Q4633">
        <v>37</v>
      </c>
      <c r="R4633">
        <v>8</v>
      </c>
      <c r="S4633">
        <v>1</v>
      </c>
      <c r="T4633">
        <v>0</v>
      </c>
      <c r="U4633">
        <v>0</v>
      </c>
      <c r="V4633">
        <v>0</v>
      </c>
      <c r="W4633">
        <v>1.2854639720033332</v>
      </c>
      <c r="X4633">
        <v>0.1497588988668225</v>
      </c>
      <c r="Y4633">
        <v>21.002979208959641</v>
      </c>
      <c r="Z4633">
        <v>8.6325876586530139</v>
      </c>
      <c r="AA4633">
        <v>0</v>
      </c>
      <c r="AB4633">
        <v>0</v>
      </c>
      <c r="AC4633">
        <v>0</v>
      </c>
      <c r="AD4633">
        <v>0</v>
      </c>
      <c r="AE4633">
        <v>31.070789738482809</v>
      </c>
    </row>
    <row r="4634" spans="1:31" x14ac:dyDescent="0.3">
      <c r="A4634">
        <v>2720127</v>
      </c>
      <c r="B4634">
        <v>1</v>
      </c>
      <c r="C4634" t="s">
        <v>81</v>
      </c>
      <c r="D4634" t="s">
        <v>113</v>
      </c>
      <c r="E4634" t="s">
        <v>161</v>
      </c>
      <c r="F4634" t="s">
        <v>13056</v>
      </c>
      <c r="G4634" t="s">
        <v>163</v>
      </c>
      <c r="H4634" t="s">
        <v>135</v>
      </c>
      <c r="I4634" t="s">
        <v>136</v>
      </c>
      <c r="J4634" t="s">
        <v>137</v>
      </c>
      <c r="K4634" t="s">
        <v>138</v>
      </c>
      <c r="L4634" t="s">
        <v>13057</v>
      </c>
      <c r="M4634" t="s">
        <v>13058</v>
      </c>
      <c r="N4634">
        <v>1.064444444</v>
      </c>
      <c r="O4634">
        <v>0</v>
      </c>
      <c r="P4634">
        <v>56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9.4867189413585127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9.4867189413585127</v>
      </c>
    </row>
    <row r="4635" spans="1:31" x14ac:dyDescent="0.3">
      <c r="A4635">
        <v>2719632</v>
      </c>
      <c r="B4635">
        <v>1</v>
      </c>
      <c r="C4635" t="s">
        <v>80</v>
      </c>
      <c r="D4635" t="s">
        <v>101</v>
      </c>
      <c r="E4635" t="s">
        <v>132</v>
      </c>
      <c r="F4635" t="s">
        <v>13059</v>
      </c>
      <c r="G4635" t="s">
        <v>209</v>
      </c>
      <c r="H4635" t="s">
        <v>135</v>
      </c>
      <c r="I4635" t="s">
        <v>136</v>
      </c>
      <c r="J4635" t="s">
        <v>137</v>
      </c>
      <c r="K4635" t="s">
        <v>210</v>
      </c>
      <c r="L4635" t="s">
        <v>13060</v>
      </c>
      <c r="M4635" t="s">
        <v>13061</v>
      </c>
      <c r="N4635">
        <v>5.0933333330000004</v>
      </c>
      <c r="O4635">
        <v>4</v>
      </c>
      <c r="P4635">
        <v>0</v>
      </c>
      <c r="Q4635">
        <v>0</v>
      </c>
      <c r="R4635">
        <v>0</v>
      </c>
      <c r="S4635">
        <v>1</v>
      </c>
      <c r="T4635">
        <v>0</v>
      </c>
      <c r="U4635">
        <v>0</v>
      </c>
      <c r="V4635">
        <v>0</v>
      </c>
      <c r="W4635">
        <v>2.0173852074347121</v>
      </c>
      <c r="X4635">
        <v>0</v>
      </c>
      <c r="Y4635">
        <v>0</v>
      </c>
      <c r="Z4635">
        <v>0</v>
      </c>
      <c r="AA4635">
        <v>2.8496315139142503</v>
      </c>
      <c r="AB4635">
        <v>0</v>
      </c>
      <c r="AC4635">
        <v>0</v>
      </c>
      <c r="AD4635">
        <v>0</v>
      </c>
      <c r="AE4635">
        <v>4.8670167213489623</v>
      </c>
    </row>
    <row r="4636" spans="1:31" x14ac:dyDescent="0.3">
      <c r="A4636">
        <v>2720021</v>
      </c>
      <c r="B4636">
        <v>1</v>
      </c>
      <c r="C4636" t="s">
        <v>81</v>
      </c>
      <c r="D4636" t="s">
        <v>113</v>
      </c>
      <c r="E4636" t="s">
        <v>145</v>
      </c>
      <c r="F4636" t="s">
        <v>12682</v>
      </c>
      <c r="G4636" t="s">
        <v>230</v>
      </c>
      <c r="H4636" t="s">
        <v>135</v>
      </c>
      <c r="I4636" t="s">
        <v>136</v>
      </c>
      <c r="J4636" t="s">
        <v>137</v>
      </c>
      <c r="K4636" t="s">
        <v>138</v>
      </c>
      <c r="L4636" t="s">
        <v>13062</v>
      </c>
      <c r="M4636" t="s">
        <v>13063</v>
      </c>
      <c r="N4636">
        <v>1.0622222219999999</v>
      </c>
      <c r="O4636">
        <v>0</v>
      </c>
      <c r="P4636">
        <v>2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0.40492413633352009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0.40492413633352009</v>
      </c>
    </row>
    <row r="4637" spans="1:31" x14ac:dyDescent="0.3">
      <c r="A4637">
        <v>2719480</v>
      </c>
      <c r="B4637">
        <v>1</v>
      </c>
      <c r="C4637" t="s">
        <v>81</v>
      </c>
      <c r="D4637" t="s">
        <v>112</v>
      </c>
      <c r="E4637" t="s">
        <v>156</v>
      </c>
      <c r="F4637" t="s">
        <v>3708</v>
      </c>
      <c r="G4637" t="s">
        <v>152</v>
      </c>
      <c r="H4637" t="s">
        <v>153</v>
      </c>
      <c r="I4637" t="s">
        <v>490</v>
      </c>
      <c r="J4637" t="s">
        <v>137</v>
      </c>
      <c r="K4637" t="s">
        <v>138</v>
      </c>
      <c r="L4637" t="s">
        <v>13064</v>
      </c>
      <c r="M4637" t="s">
        <v>13065</v>
      </c>
      <c r="N4637">
        <v>1.8888888E-2</v>
      </c>
      <c r="O4637">
        <v>1</v>
      </c>
      <c r="P4637">
        <v>737</v>
      </c>
      <c r="Q4637">
        <v>0</v>
      </c>
      <c r="R4637">
        <v>25</v>
      </c>
      <c r="S4637">
        <v>0</v>
      </c>
      <c r="T4637">
        <v>94</v>
      </c>
      <c r="U4637">
        <v>0</v>
      </c>
      <c r="V4637">
        <v>0</v>
      </c>
      <c r="W4637">
        <v>3.5412612166666672E-3</v>
      </c>
      <c r="X4637">
        <v>2.2325248965104034</v>
      </c>
      <c r="Y4637">
        <v>0</v>
      </c>
      <c r="Z4637">
        <v>2.819217937567333E-2</v>
      </c>
      <c r="AA4637">
        <v>0</v>
      </c>
      <c r="AB4637">
        <v>0.56085401089644682</v>
      </c>
      <c r="AC4637">
        <v>0</v>
      </c>
      <c r="AD4637">
        <v>0</v>
      </c>
      <c r="AE4637">
        <v>2.8251123479991902</v>
      </c>
    </row>
    <row r="4638" spans="1:31" x14ac:dyDescent="0.3">
      <c r="A4638">
        <v>2719589</v>
      </c>
      <c r="B4638">
        <v>1</v>
      </c>
      <c r="C4638" t="s">
        <v>80</v>
      </c>
      <c r="D4638" t="s">
        <v>106</v>
      </c>
      <c r="E4638" t="s">
        <v>161</v>
      </c>
      <c r="F4638" t="s">
        <v>11291</v>
      </c>
      <c r="G4638" t="s">
        <v>209</v>
      </c>
      <c r="H4638" t="s">
        <v>135</v>
      </c>
      <c r="I4638" t="s">
        <v>136</v>
      </c>
      <c r="J4638" t="s">
        <v>137</v>
      </c>
      <c r="K4638" t="s">
        <v>210</v>
      </c>
      <c r="L4638" t="s">
        <v>13066</v>
      </c>
      <c r="M4638" t="s">
        <v>13067</v>
      </c>
      <c r="N4638">
        <v>7.7908333330000001</v>
      </c>
      <c r="O4638">
        <v>0</v>
      </c>
      <c r="P4638">
        <v>40</v>
      </c>
      <c r="Q4638">
        <v>0</v>
      </c>
      <c r="R4638">
        <v>0</v>
      </c>
      <c r="S4638">
        <v>0</v>
      </c>
      <c r="T4638">
        <v>3</v>
      </c>
      <c r="U4638">
        <v>0</v>
      </c>
      <c r="V4638">
        <v>0</v>
      </c>
      <c r="W4638">
        <v>0</v>
      </c>
      <c r="X4638">
        <v>54.176086319876049</v>
      </c>
      <c r="Y4638">
        <v>0</v>
      </c>
      <c r="Z4638">
        <v>0</v>
      </c>
      <c r="AA4638">
        <v>0</v>
      </c>
      <c r="AB4638">
        <v>16.945545416280037</v>
      </c>
      <c r="AC4638">
        <v>0</v>
      </c>
      <c r="AD4638">
        <v>0</v>
      </c>
      <c r="AE4638">
        <v>71.12163173615609</v>
      </c>
    </row>
    <row r="4639" spans="1:31" x14ac:dyDescent="0.3">
      <c r="A4639">
        <v>2720087</v>
      </c>
      <c r="B4639">
        <v>1</v>
      </c>
      <c r="C4639" t="s">
        <v>81</v>
      </c>
      <c r="D4639" t="s">
        <v>128</v>
      </c>
      <c r="E4639" t="s">
        <v>200</v>
      </c>
      <c r="F4639" t="s">
        <v>13068</v>
      </c>
      <c r="G4639" t="s">
        <v>163</v>
      </c>
      <c r="H4639" t="s">
        <v>135</v>
      </c>
      <c r="I4639" t="s">
        <v>136</v>
      </c>
      <c r="J4639" t="s">
        <v>137</v>
      </c>
      <c r="K4639" t="s">
        <v>138</v>
      </c>
      <c r="L4639" t="s">
        <v>13069</v>
      </c>
      <c r="M4639" t="s">
        <v>13070</v>
      </c>
      <c r="N4639">
        <v>1.3166666659999999</v>
      </c>
      <c r="O4639">
        <v>0</v>
      </c>
      <c r="P4639">
        <v>41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12.589991647683339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12.589991647683339</v>
      </c>
    </row>
    <row r="4640" spans="1:31" x14ac:dyDescent="0.3">
      <c r="A4640">
        <v>2720130</v>
      </c>
      <c r="B4640">
        <v>1</v>
      </c>
      <c r="C4640" t="s">
        <v>80</v>
      </c>
      <c r="D4640" t="s">
        <v>102</v>
      </c>
      <c r="E4640" t="s">
        <v>161</v>
      </c>
      <c r="F4640" t="s">
        <v>13071</v>
      </c>
      <c r="G4640" t="s">
        <v>163</v>
      </c>
      <c r="H4640" t="s">
        <v>135</v>
      </c>
      <c r="I4640" t="s">
        <v>136</v>
      </c>
      <c r="J4640" t="s">
        <v>137</v>
      </c>
      <c r="K4640" t="s">
        <v>138</v>
      </c>
      <c r="L4640" t="s">
        <v>13072</v>
      </c>
      <c r="M4640" t="s">
        <v>13073</v>
      </c>
      <c r="N4640">
        <v>1.073055555</v>
      </c>
      <c r="O4640">
        <v>0</v>
      </c>
      <c r="P4640">
        <v>32</v>
      </c>
      <c r="Q4640">
        <v>0</v>
      </c>
      <c r="R4640">
        <v>9</v>
      </c>
      <c r="S4640">
        <v>0</v>
      </c>
      <c r="T4640">
        <v>3</v>
      </c>
      <c r="U4640">
        <v>0</v>
      </c>
      <c r="V4640">
        <v>0</v>
      </c>
      <c r="W4640">
        <v>0</v>
      </c>
      <c r="X4640">
        <v>5.1239169405126006</v>
      </c>
      <c r="Y4640">
        <v>0</v>
      </c>
      <c r="Z4640">
        <v>2.8525905126555249</v>
      </c>
      <c r="AA4640">
        <v>0</v>
      </c>
      <c r="AB4640">
        <v>0.65683944228414748</v>
      </c>
      <c r="AC4640">
        <v>0</v>
      </c>
      <c r="AD4640">
        <v>0</v>
      </c>
      <c r="AE4640">
        <v>8.6333468954522719</v>
      </c>
    </row>
    <row r="4641" spans="1:31" x14ac:dyDescent="0.3">
      <c r="A4641">
        <v>2719652</v>
      </c>
      <c r="B4641">
        <v>1</v>
      </c>
      <c r="C4641" t="s">
        <v>80</v>
      </c>
      <c r="D4641" t="s">
        <v>82</v>
      </c>
      <c r="E4641" t="s">
        <v>132</v>
      </c>
      <c r="F4641" t="s">
        <v>5253</v>
      </c>
      <c r="G4641" t="s">
        <v>170</v>
      </c>
      <c r="H4641" t="s">
        <v>135</v>
      </c>
      <c r="I4641" t="s">
        <v>136</v>
      </c>
      <c r="J4641" t="s">
        <v>137</v>
      </c>
      <c r="K4641" t="s">
        <v>138</v>
      </c>
      <c r="L4641" t="s">
        <v>13074</v>
      </c>
      <c r="M4641" t="s">
        <v>13075</v>
      </c>
      <c r="N4641">
        <v>0.62194444400000004</v>
      </c>
      <c r="O4641">
        <v>0</v>
      </c>
      <c r="P4641">
        <v>219</v>
      </c>
      <c r="Q4641">
        <v>0</v>
      </c>
      <c r="R4641">
        <v>0</v>
      </c>
      <c r="S4641">
        <v>0</v>
      </c>
      <c r="T4641">
        <v>75</v>
      </c>
      <c r="U4641">
        <v>0</v>
      </c>
      <c r="V4641">
        <v>0</v>
      </c>
      <c r="W4641">
        <v>0</v>
      </c>
      <c r="X4641">
        <v>29.343450018286273</v>
      </c>
      <c r="Y4641">
        <v>0</v>
      </c>
      <c r="Z4641">
        <v>0</v>
      </c>
      <c r="AA4641">
        <v>0</v>
      </c>
      <c r="AB4641">
        <v>42.671729591564571</v>
      </c>
      <c r="AC4641">
        <v>0</v>
      </c>
      <c r="AD4641">
        <v>0</v>
      </c>
      <c r="AE4641">
        <v>72.015179609850847</v>
      </c>
    </row>
    <row r="4642" spans="1:31" x14ac:dyDescent="0.3">
      <c r="A4642">
        <v>2719503</v>
      </c>
      <c r="B4642">
        <v>1</v>
      </c>
      <c r="C4642" t="s">
        <v>80</v>
      </c>
      <c r="D4642" t="s">
        <v>103</v>
      </c>
      <c r="E4642" t="s">
        <v>213</v>
      </c>
      <c r="F4642" t="s">
        <v>13076</v>
      </c>
      <c r="G4642" t="s">
        <v>152</v>
      </c>
      <c r="H4642" t="s">
        <v>153</v>
      </c>
      <c r="I4642" t="s">
        <v>136</v>
      </c>
      <c r="J4642" t="s">
        <v>137</v>
      </c>
      <c r="K4642" t="s">
        <v>138</v>
      </c>
      <c r="L4642" t="s">
        <v>13077</v>
      </c>
      <c r="M4642" t="s">
        <v>13078</v>
      </c>
      <c r="N4642">
        <v>1.568333333</v>
      </c>
      <c r="O4642">
        <v>0</v>
      </c>
      <c r="P4642">
        <v>0</v>
      </c>
      <c r="Q4642">
        <v>0</v>
      </c>
      <c r="R4642">
        <v>0</v>
      </c>
      <c r="S4642">
        <v>14</v>
      </c>
      <c r="T4642">
        <v>0</v>
      </c>
      <c r="U4642">
        <v>17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79.444539830890946</v>
      </c>
      <c r="AB4642">
        <v>0</v>
      </c>
      <c r="AC4642">
        <v>2045.6513172820019</v>
      </c>
      <c r="AD4642">
        <v>0</v>
      </c>
      <c r="AE4642">
        <v>2125.0958571128926</v>
      </c>
    </row>
    <row r="4643" spans="1:31" x14ac:dyDescent="0.3">
      <c r="A4643">
        <v>2719546</v>
      </c>
      <c r="B4643">
        <v>1</v>
      </c>
      <c r="C4643" t="s">
        <v>80</v>
      </c>
      <c r="D4643" t="s">
        <v>96</v>
      </c>
      <c r="E4643" t="s">
        <v>145</v>
      </c>
      <c r="F4643" t="s">
        <v>10386</v>
      </c>
      <c r="G4643" t="s">
        <v>181</v>
      </c>
      <c r="H4643" t="s">
        <v>135</v>
      </c>
      <c r="I4643" t="s">
        <v>136</v>
      </c>
      <c r="J4643" t="s">
        <v>137</v>
      </c>
      <c r="K4643" t="s">
        <v>138</v>
      </c>
      <c r="L4643" t="s">
        <v>13079</v>
      </c>
      <c r="M4643" t="s">
        <v>13080</v>
      </c>
      <c r="N4643">
        <v>1.3902777770000001</v>
      </c>
      <c r="O4643">
        <v>0</v>
      </c>
      <c r="P4643">
        <v>1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</row>
    <row r="4644" spans="1:31" x14ac:dyDescent="0.3">
      <c r="A4644">
        <v>2720187</v>
      </c>
      <c r="B4644">
        <v>1</v>
      </c>
      <c r="C4644" t="s">
        <v>81</v>
      </c>
      <c r="D4644" t="s">
        <v>117</v>
      </c>
      <c r="E4644" t="s">
        <v>161</v>
      </c>
      <c r="F4644" t="s">
        <v>13081</v>
      </c>
      <c r="G4644" t="s">
        <v>163</v>
      </c>
      <c r="H4644" t="s">
        <v>135</v>
      </c>
      <c r="I4644" t="s">
        <v>136</v>
      </c>
      <c r="J4644" t="s">
        <v>137</v>
      </c>
      <c r="K4644" t="s">
        <v>138</v>
      </c>
      <c r="L4644" t="s">
        <v>13082</v>
      </c>
      <c r="M4644" t="s">
        <v>13083</v>
      </c>
      <c r="N4644">
        <v>0.44194444399999999</v>
      </c>
      <c r="O4644">
        <v>0</v>
      </c>
      <c r="P4644">
        <v>125</v>
      </c>
      <c r="Q4644">
        <v>0</v>
      </c>
      <c r="R4644">
        <v>1</v>
      </c>
      <c r="S4644">
        <v>0</v>
      </c>
      <c r="T4644">
        <v>3</v>
      </c>
      <c r="U4644">
        <v>0</v>
      </c>
      <c r="V4644">
        <v>0</v>
      </c>
      <c r="W4644">
        <v>0</v>
      </c>
      <c r="X4644">
        <v>13.980745395546414</v>
      </c>
      <c r="Y4644">
        <v>0</v>
      </c>
      <c r="Z4644">
        <v>0.71210922368278995</v>
      </c>
      <c r="AA4644">
        <v>0</v>
      </c>
      <c r="AB4644">
        <v>0.67308647124999998</v>
      </c>
      <c r="AC4644">
        <v>0</v>
      </c>
      <c r="AD4644">
        <v>0</v>
      </c>
      <c r="AE4644">
        <v>15.365941090479204</v>
      </c>
    </row>
    <row r="4645" spans="1:31" x14ac:dyDescent="0.3">
      <c r="A4645">
        <v>2719795</v>
      </c>
      <c r="B4645">
        <v>1</v>
      </c>
      <c r="C4645" t="s">
        <v>80</v>
      </c>
      <c r="D4645" t="s">
        <v>82</v>
      </c>
      <c r="E4645" t="s">
        <v>145</v>
      </c>
      <c r="F4645" t="s">
        <v>13084</v>
      </c>
      <c r="G4645" t="s">
        <v>181</v>
      </c>
      <c r="H4645" t="s">
        <v>135</v>
      </c>
      <c r="I4645" t="s">
        <v>136</v>
      </c>
      <c r="J4645" t="s">
        <v>137</v>
      </c>
      <c r="K4645" t="s">
        <v>138</v>
      </c>
      <c r="L4645" t="s">
        <v>13085</v>
      </c>
      <c r="M4645" t="s">
        <v>13086</v>
      </c>
      <c r="N4645">
        <v>1.53</v>
      </c>
      <c r="O4645">
        <v>0</v>
      </c>
      <c r="P4645">
        <v>3</v>
      </c>
      <c r="Q4645">
        <v>0</v>
      </c>
      <c r="R4645">
        <v>0</v>
      </c>
      <c r="S4645">
        <v>0</v>
      </c>
      <c r="T4645">
        <v>1</v>
      </c>
      <c r="U4645">
        <v>0</v>
      </c>
      <c r="V4645">
        <v>0</v>
      </c>
      <c r="W4645">
        <v>0</v>
      </c>
      <c r="X4645">
        <v>0.96185749270476495</v>
      </c>
      <c r="Y4645">
        <v>0</v>
      </c>
      <c r="Z4645">
        <v>0</v>
      </c>
      <c r="AA4645">
        <v>0</v>
      </c>
      <c r="AB4645">
        <v>8.4557284551180001E-2</v>
      </c>
      <c r="AC4645">
        <v>0</v>
      </c>
      <c r="AD4645">
        <v>0</v>
      </c>
      <c r="AE4645">
        <v>1.0464147772559449</v>
      </c>
    </row>
    <row r="4646" spans="1:31" x14ac:dyDescent="0.3">
      <c r="A4646">
        <v>2720076</v>
      </c>
      <c r="B4646">
        <v>1</v>
      </c>
      <c r="C4646" t="s">
        <v>81</v>
      </c>
      <c r="D4646" t="s">
        <v>113</v>
      </c>
      <c r="E4646" t="s">
        <v>161</v>
      </c>
      <c r="F4646" t="s">
        <v>13087</v>
      </c>
      <c r="G4646" t="s">
        <v>170</v>
      </c>
      <c r="H4646" t="s">
        <v>135</v>
      </c>
      <c r="I4646" t="s">
        <v>136</v>
      </c>
      <c r="J4646" t="s">
        <v>137</v>
      </c>
      <c r="K4646" t="s">
        <v>138</v>
      </c>
      <c r="L4646" t="s">
        <v>13088</v>
      </c>
      <c r="M4646" t="s">
        <v>13089</v>
      </c>
      <c r="N4646">
        <v>0.93388888800000003</v>
      </c>
      <c r="O4646">
        <v>0</v>
      </c>
      <c r="P4646">
        <v>1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5.0638515800840007E-2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5.0638515800840007E-2</v>
      </c>
    </row>
    <row r="4647" spans="1:31" x14ac:dyDescent="0.3">
      <c r="A4647">
        <v>2719529</v>
      </c>
      <c r="B4647">
        <v>1</v>
      </c>
      <c r="C4647" t="s">
        <v>80</v>
      </c>
      <c r="D4647" t="s">
        <v>86</v>
      </c>
      <c r="E4647" t="s">
        <v>150</v>
      </c>
      <c r="F4647" t="s">
        <v>13090</v>
      </c>
      <c r="G4647" t="s">
        <v>300</v>
      </c>
      <c r="H4647" t="s">
        <v>153</v>
      </c>
      <c r="I4647" t="s">
        <v>136</v>
      </c>
      <c r="J4647" t="s">
        <v>137</v>
      </c>
      <c r="K4647" t="s">
        <v>210</v>
      </c>
      <c r="L4647" t="s">
        <v>13091</v>
      </c>
      <c r="M4647" t="s">
        <v>13092</v>
      </c>
      <c r="N4647">
        <v>2.8458333329999999</v>
      </c>
      <c r="O4647">
        <v>0</v>
      </c>
      <c r="P4647">
        <v>2326</v>
      </c>
      <c r="Q4647">
        <v>0</v>
      </c>
      <c r="R4647">
        <v>0</v>
      </c>
      <c r="S4647">
        <v>0</v>
      </c>
      <c r="T4647">
        <v>266</v>
      </c>
      <c r="U4647">
        <v>0</v>
      </c>
      <c r="V4647">
        <v>3</v>
      </c>
      <c r="W4647">
        <v>0</v>
      </c>
      <c r="X4647">
        <v>2159.6876706022399</v>
      </c>
      <c r="Y4647">
        <v>0</v>
      </c>
      <c r="Z4647">
        <v>0</v>
      </c>
      <c r="AA4647">
        <v>0</v>
      </c>
      <c r="AB4647">
        <v>1095.8545704003159</v>
      </c>
      <c r="AC4647">
        <v>0</v>
      </c>
      <c r="AD4647">
        <v>507.8691586358874</v>
      </c>
      <c r="AE4647">
        <v>3763.4113996384431</v>
      </c>
    </row>
    <row r="4648" spans="1:31" x14ac:dyDescent="0.3">
      <c r="A4648">
        <v>2720199</v>
      </c>
      <c r="B4648">
        <v>1</v>
      </c>
      <c r="C4648" t="s">
        <v>80</v>
      </c>
      <c r="D4648" t="s">
        <v>102</v>
      </c>
      <c r="E4648" t="s">
        <v>161</v>
      </c>
      <c r="F4648" t="s">
        <v>13093</v>
      </c>
      <c r="G4648" t="s">
        <v>163</v>
      </c>
      <c r="H4648" t="s">
        <v>135</v>
      </c>
      <c r="I4648" t="s">
        <v>136</v>
      </c>
      <c r="J4648" t="s">
        <v>137</v>
      </c>
      <c r="K4648" t="s">
        <v>138</v>
      </c>
      <c r="L4648" t="s">
        <v>13094</v>
      </c>
      <c r="M4648" t="s">
        <v>13095</v>
      </c>
      <c r="N4648">
        <v>1.4536111110000001</v>
      </c>
      <c r="O4648">
        <v>0</v>
      </c>
      <c r="P4648">
        <v>80</v>
      </c>
      <c r="Q4648">
        <v>0</v>
      </c>
      <c r="R4648">
        <v>0</v>
      </c>
      <c r="S4648">
        <v>0</v>
      </c>
      <c r="T4648">
        <v>2</v>
      </c>
      <c r="U4648">
        <v>0</v>
      </c>
      <c r="V4648">
        <v>0</v>
      </c>
      <c r="W4648">
        <v>0</v>
      </c>
      <c r="X4648">
        <v>29.217402918776852</v>
      </c>
      <c r="Y4648">
        <v>0</v>
      </c>
      <c r="Z4648">
        <v>0</v>
      </c>
      <c r="AA4648">
        <v>0</v>
      </c>
      <c r="AB4648">
        <v>0.38285827333379341</v>
      </c>
      <c r="AC4648">
        <v>0</v>
      </c>
      <c r="AD4648">
        <v>0</v>
      </c>
      <c r="AE4648">
        <v>29.600261192110644</v>
      </c>
    </row>
    <row r="4649" spans="1:31" x14ac:dyDescent="0.3">
      <c r="A4649">
        <v>2719512</v>
      </c>
      <c r="B4649">
        <v>1</v>
      </c>
      <c r="C4649" t="s">
        <v>81</v>
      </c>
      <c r="D4649" t="s">
        <v>118</v>
      </c>
      <c r="E4649" t="s">
        <v>161</v>
      </c>
      <c r="F4649" t="s">
        <v>13096</v>
      </c>
      <c r="G4649" t="s">
        <v>170</v>
      </c>
      <c r="H4649" t="s">
        <v>135</v>
      </c>
      <c r="I4649" t="s">
        <v>136</v>
      </c>
      <c r="J4649" t="s">
        <v>137</v>
      </c>
      <c r="K4649" t="s">
        <v>138</v>
      </c>
      <c r="L4649" t="s">
        <v>13097</v>
      </c>
      <c r="M4649" t="s">
        <v>13098</v>
      </c>
      <c r="N4649">
        <v>0.49277777699999997</v>
      </c>
      <c r="O4649">
        <v>0</v>
      </c>
      <c r="P4649">
        <v>17</v>
      </c>
      <c r="Q4649">
        <v>0</v>
      </c>
      <c r="R4649">
        <v>0</v>
      </c>
      <c r="S4649">
        <v>0</v>
      </c>
      <c r="T4649">
        <v>1</v>
      </c>
      <c r="U4649">
        <v>0</v>
      </c>
      <c r="V4649">
        <v>0</v>
      </c>
      <c r="W4649">
        <v>0</v>
      </c>
      <c r="X4649">
        <v>2.07595258385328</v>
      </c>
      <c r="Y4649">
        <v>0</v>
      </c>
      <c r="Z4649">
        <v>0</v>
      </c>
      <c r="AA4649">
        <v>0</v>
      </c>
      <c r="AB4649">
        <v>0.80036367350333326</v>
      </c>
      <c r="AC4649">
        <v>0</v>
      </c>
      <c r="AD4649">
        <v>0</v>
      </c>
      <c r="AE4649">
        <v>2.8763162573566134</v>
      </c>
    </row>
    <row r="4650" spans="1:31" x14ac:dyDescent="0.3">
      <c r="A4650">
        <v>2719575</v>
      </c>
      <c r="B4650">
        <v>1</v>
      </c>
      <c r="C4650" t="s">
        <v>80</v>
      </c>
      <c r="D4650" t="s">
        <v>94</v>
      </c>
      <c r="E4650" t="s">
        <v>150</v>
      </c>
      <c r="F4650" t="s">
        <v>9164</v>
      </c>
      <c r="G4650" t="s">
        <v>300</v>
      </c>
      <c r="H4650" t="s">
        <v>153</v>
      </c>
      <c r="I4650" t="s">
        <v>136</v>
      </c>
      <c r="J4650" t="s">
        <v>137</v>
      </c>
      <c r="K4650" t="s">
        <v>210</v>
      </c>
      <c r="L4650" t="s">
        <v>13099</v>
      </c>
      <c r="M4650" t="s">
        <v>13100</v>
      </c>
      <c r="N4650">
        <v>5.0961111109999999</v>
      </c>
      <c r="O4650">
        <v>0</v>
      </c>
      <c r="P4650">
        <v>214</v>
      </c>
      <c r="Q4650">
        <v>1</v>
      </c>
      <c r="R4650">
        <v>25</v>
      </c>
      <c r="S4650">
        <v>0</v>
      </c>
      <c r="T4650">
        <v>32</v>
      </c>
      <c r="U4650">
        <v>0</v>
      </c>
      <c r="V4650">
        <v>0</v>
      </c>
      <c r="W4650">
        <v>0</v>
      </c>
      <c r="X4650">
        <v>127.87279080554997</v>
      </c>
      <c r="Y4650">
        <v>2.7347907830483331</v>
      </c>
      <c r="Z4650">
        <v>20.241662594097306</v>
      </c>
      <c r="AA4650">
        <v>0</v>
      </c>
      <c r="AB4650">
        <v>109.90378089674591</v>
      </c>
      <c r="AC4650">
        <v>0</v>
      </c>
      <c r="AD4650">
        <v>0</v>
      </c>
      <c r="AE4650">
        <v>260.7530250794415</v>
      </c>
    </row>
    <row r="4651" spans="1:31" x14ac:dyDescent="0.3">
      <c r="A4651">
        <v>2719867</v>
      </c>
      <c r="B4651">
        <v>1</v>
      </c>
      <c r="C4651" t="s">
        <v>80</v>
      </c>
      <c r="D4651" t="s">
        <v>107</v>
      </c>
      <c r="E4651" t="s">
        <v>161</v>
      </c>
      <c r="F4651" t="s">
        <v>13101</v>
      </c>
      <c r="G4651" t="s">
        <v>170</v>
      </c>
      <c r="H4651" t="s">
        <v>135</v>
      </c>
      <c r="I4651" t="s">
        <v>136</v>
      </c>
      <c r="J4651" t="s">
        <v>137</v>
      </c>
      <c r="K4651" t="s">
        <v>138</v>
      </c>
      <c r="L4651" t="s">
        <v>13102</v>
      </c>
      <c r="M4651" t="s">
        <v>13103</v>
      </c>
      <c r="N4651">
        <v>1.3147222220000001</v>
      </c>
      <c r="O4651">
        <v>0</v>
      </c>
      <c r="P4651">
        <v>185</v>
      </c>
      <c r="Q4651">
        <v>0</v>
      </c>
      <c r="R4651">
        <v>0</v>
      </c>
      <c r="S4651">
        <v>0</v>
      </c>
      <c r="T4651">
        <v>12</v>
      </c>
      <c r="U4651">
        <v>0</v>
      </c>
      <c r="V4651">
        <v>0</v>
      </c>
      <c r="W4651">
        <v>0</v>
      </c>
      <c r="X4651">
        <v>57.81618160381948</v>
      </c>
      <c r="Y4651">
        <v>0</v>
      </c>
      <c r="Z4651">
        <v>0</v>
      </c>
      <c r="AA4651">
        <v>0</v>
      </c>
      <c r="AB4651">
        <v>11.676690292397668</v>
      </c>
      <c r="AC4651">
        <v>0</v>
      </c>
      <c r="AD4651">
        <v>0</v>
      </c>
      <c r="AE4651">
        <v>69.492871896217153</v>
      </c>
    </row>
    <row r="4652" spans="1:31" x14ac:dyDescent="0.3">
      <c r="A4652">
        <v>2719721</v>
      </c>
      <c r="B4652">
        <v>1</v>
      </c>
      <c r="C4652" t="s">
        <v>81</v>
      </c>
      <c r="D4652" t="s">
        <v>127</v>
      </c>
      <c r="E4652" t="s">
        <v>200</v>
      </c>
      <c r="F4652" t="s">
        <v>13104</v>
      </c>
      <c r="G4652" t="s">
        <v>1141</v>
      </c>
      <c r="H4652" t="s">
        <v>135</v>
      </c>
      <c r="I4652" t="s">
        <v>136</v>
      </c>
      <c r="J4652" t="s">
        <v>137</v>
      </c>
      <c r="K4652" t="s">
        <v>138</v>
      </c>
      <c r="L4652" t="s">
        <v>13105</v>
      </c>
      <c r="M4652" t="s">
        <v>13106</v>
      </c>
      <c r="N4652">
        <v>1.3458333330000001</v>
      </c>
      <c r="O4652">
        <v>0</v>
      </c>
      <c r="P4652">
        <v>42</v>
      </c>
      <c r="Q4652">
        <v>0</v>
      </c>
      <c r="R4652">
        <v>0</v>
      </c>
      <c r="S4652">
        <v>0</v>
      </c>
      <c r="T4652">
        <v>50</v>
      </c>
      <c r="U4652">
        <v>0</v>
      </c>
      <c r="V4652">
        <v>0</v>
      </c>
      <c r="W4652">
        <v>0</v>
      </c>
      <c r="X4652">
        <v>10.824600243849815</v>
      </c>
      <c r="Y4652">
        <v>0</v>
      </c>
      <c r="Z4652">
        <v>0</v>
      </c>
      <c r="AA4652">
        <v>0</v>
      </c>
      <c r="AB4652">
        <v>78.342055245916541</v>
      </c>
      <c r="AC4652">
        <v>0</v>
      </c>
      <c r="AD4652">
        <v>0</v>
      </c>
      <c r="AE4652">
        <v>89.166655489766356</v>
      </c>
    </row>
    <row r="4653" spans="1:31" x14ac:dyDescent="0.3">
      <c r="A4653">
        <v>2719804</v>
      </c>
      <c r="B4653">
        <v>1</v>
      </c>
      <c r="C4653" t="s">
        <v>80</v>
      </c>
      <c r="D4653" t="s">
        <v>88</v>
      </c>
      <c r="E4653" t="s">
        <v>200</v>
      </c>
      <c r="F4653" t="s">
        <v>13107</v>
      </c>
      <c r="G4653" t="s">
        <v>543</v>
      </c>
      <c r="H4653" t="s">
        <v>135</v>
      </c>
      <c r="I4653" t="s">
        <v>136</v>
      </c>
      <c r="J4653" t="s">
        <v>137</v>
      </c>
      <c r="K4653" t="s">
        <v>138</v>
      </c>
      <c r="L4653" t="s">
        <v>13108</v>
      </c>
      <c r="M4653" t="s">
        <v>13109</v>
      </c>
      <c r="N4653">
        <v>1.336944444</v>
      </c>
      <c r="O4653">
        <v>0</v>
      </c>
      <c r="P4653">
        <v>15</v>
      </c>
      <c r="Q4653">
        <v>0</v>
      </c>
      <c r="R4653">
        <v>0</v>
      </c>
      <c r="S4653">
        <v>0</v>
      </c>
      <c r="T4653">
        <v>1</v>
      </c>
      <c r="U4653">
        <v>0</v>
      </c>
      <c r="V4653">
        <v>0</v>
      </c>
      <c r="W4653">
        <v>0</v>
      </c>
      <c r="X4653">
        <v>15.515626427855453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15.515626427855453</v>
      </c>
    </row>
    <row r="4654" spans="1:31" x14ac:dyDescent="0.3">
      <c r="A4654">
        <v>2719778</v>
      </c>
      <c r="B4654">
        <v>1</v>
      </c>
      <c r="C4654" t="s">
        <v>81</v>
      </c>
      <c r="D4654" t="s">
        <v>128</v>
      </c>
      <c r="E4654" t="s">
        <v>145</v>
      </c>
      <c r="F4654" t="s">
        <v>13110</v>
      </c>
      <c r="G4654" t="s">
        <v>147</v>
      </c>
      <c r="H4654" t="s">
        <v>135</v>
      </c>
      <c r="I4654" t="s">
        <v>136</v>
      </c>
      <c r="J4654" t="s">
        <v>137</v>
      </c>
      <c r="K4654" t="s">
        <v>138</v>
      </c>
      <c r="L4654" t="s">
        <v>13111</v>
      </c>
      <c r="M4654" t="s">
        <v>13112</v>
      </c>
      <c r="N4654">
        <v>1.76</v>
      </c>
      <c r="O4654">
        <v>0</v>
      </c>
      <c r="P4654">
        <v>10</v>
      </c>
      <c r="Q4654">
        <v>0</v>
      </c>
      <c r="R4654">
        <v>0</v>
      </c>
      <c r="S4654">
        <v>0</v>
      </c>
      <c r="T4654">
        <v>1</v>
      </c>
      <c r="U4654">
        <v>0</v>
      </c>
      <c r="V4654">
        <v>0</v>
      </c>
      <c r="W4654">
        <v>0</v>
      </c>
      <c r="X4654">
        <v>3.4119344979279447</v>
      </c>
      <c r="Y4654">
        <v>0</v>
      </c>
      <c r="Z4654">
        <v>0</v>
      </c>
      <c r="AA4654">
        <v>0</v>
      </c>
      <c r="AB4654">
        <v>2.2267864475001602</v>
      </c>
      <c r="AC4654">
        <v>0</v>
      </c>
      <c r="AD4654">
        <v>0</v>
      </c>
      <c r="AE4654">
        <v>5.6387209454281049</v>
      </c>
    </row>
    <row r="4655" spans="1:31" x14ac:dyDescent="0.3">
      <c r="A4655">
        <v>2719592</v>
      </c>
      <c r="B4655">
        <v>1</v>
      </c>
      <c r="C4655" t="s">
        <v>81</v>
      </c>
      <c r="D4655" t="s">
        <v>122</v>
      </c>
      <c r="E4655" t="s">
        <v>150</v>
      </c>
      <c r="F4655" t="s">
        <v>13113</v>
      </c>
      <c r="G4655" t="s">
        <v>152</v>
      </c>
      <c r="H4655" t="s">
        <v>153</v>
      </c>
      <c r="I4655" t="s">
        <v>136</v>
      </c>
      <c r="J4655" t="s">
        <v>137</v>
      </c>
      <c r="K4655" t="s">
        <v>138</v>
      </c>
      <c r="L4655" t="s">
        <v>13114</v>
      </c>
      <c r="M4655" t="s">
        <v>13115</v>
      </c>
      <c r="N4655">
        <v>0.31083333299999999</v>
      </c>
      <c r="O4655">
        <v>0</v>
      </c>
      <c r="P4655">
        <v>11378</v>
      </c>
      <c r="Q4655">
        <v>0</v>
      </c>
      <c r="R4655">
        <v>60</v>
      </c>
      <c r="S4655">
        <v>7</v>
      </c>
      <c r="T4655">
        <v>685</v>
      </c>
      <c r="U4655">
        <v>0</v>
      </c>
      <c r="V4655">
        <v>2</v>
      </c>
      <c r="W4655">
        <v>0</v>
      </c>
      <c r="X4655">
        <v>754.10645704523199</v>
      </c>
      <c r="Y4655">
        <v>0</v>
      </c>
      <c r="Z4655">
        <v>2.7910653487991754</v>
      </c>
      <c r="AA4655">
        <v>197.6351998360461</v>
      </c>
      <c r="AB4655">
        <v>210.3102337589313</v>
      </c>
      <c r="AC4655">
        <v>0</v>
      </c>
      <c r="AD4655">
        <v>64.878940443784785</v>
      </c>
      <c r="AE4655">
        <v>1229.7218964327935</v>
      </c>
    </row>
    <row r="4656" spans="1:31" x14ac:dyDescent="0.3">
      <c r="A4656">
        <v>2719492</v>
      </c>
      <c r="B4656">
        <v>1</v>
      </c>
      <c r="C4656" t="s">
        <v>81</v>
      </c>
      <c r="D4656" t="s">
        <v>113</v>
      </c>
      <c r="E4656" t="s">
        <v>156</v>
      </c>
      <c r="F4656" t="s">
        <v>13116</v>
      </c>
      <c r="G4656" t="s">
        <v>185</v>
      </c>
      <c r="H4656" t="s">
        <v>153</v>
      </c>
      <c r="I4656" t="s">
        <v>136</v>
      </c>
      <c r="J4656" t="s">
        <v>137</v>
      </c>
      <c r="K4656" t="s">
        <v>138</v>
      </c>
      <c r="L4656" t="s">
        <v>13117</v>
      </c>
      <c r="M4656" t="s">
        <v>13118</v>
      </c>
      <c r="N4656">
        <v>1.8897222220000001</v>
      </c>
      <c r="O4656">
        <v>0</v>
      </c>
      <c r="P4656">
        <v>261</v>
      </c>
      <c r="Q4656">
        <v>0</v>
      </c>
      <c r="R4656">
        <v>6</v>
      </c>
      <c r="S4656">
        <v>0</v>
      </c>
      <c r="T4656">
        <v>14</v>
      </c>
      <c r="U4656">
        <v>0</v>
      </c>
      <c r="V4656">
        <v>0</v>
      </c>
      <c r="W4656">
        <v>0</v>
      </c>
      <c r="X4656">
        <v>80.294464652461699</v>
      </c>
      <c r="Y4656">
        <v>0</v>
      </c>
      <c r="Z4656">
        <v>0</v>
      </c>
      <c r="AA4656">
        <v>0</v>
      </c>
      <c r="AB4656">
        <v>5.126608236943663</v>
      </c>
      <c r="AC4656">
        <v>0</v>
      </c>
      <c r="AD4656">
        <v>0</v>
      </c>
      <c r="AE4656">
        <v>85.421072889405366</v>
      </c>
    </row>
    <row r="4657" spans="1:31" x14ac:dyDescent="0.3">
      <c r="A4657">
        <v>2719784</v>
      </c>
      <c r="B4657">
        <v>1</v>
      </c>
      <c r="C4657" t="s">
        <v>80</v>
      </c>
      <c r="D4657" t="s">
        <v>91</v>
      </c>
      <c r="E4657" t="s">
        <v>145</v>
      </c>
      <c r="F4657" t="s">
        <v>13119</v>
      </c>
      <c r="G4657" t="s">
        <v>230</v>
      </c>
      <c r="H4657" t="s">
        <v>135</v>
      </c>
      <c r="I4657" t="s">
        <v>136</v>
      </c>
      <c r="J4657" t="s">
        <v>137</v>
      </c>
      <c r="K4657" t="s">
        <v>138</v>
      </c>
      <c r="L4657" t="s">
        <v>13120</v>
      </c>
      <c r="M4657" t="s">
        <v>13121</v>
      </c>
      <c r="N4657">
        <v>1.9983333329999999</v>
      </c>
      <c r="O4657">
        <v>0</v>
      </c>
      <c r="P4657">
        <v>1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0.38587406996500001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0.38587406996500001</v>
      </c>
    </row>
    <row r="4658" spans="1:31" x14ac:dyDescent="0.3">
      <c r="A4658">
        <v>2719612</v>
      </c>
      <c r="B4658">
        <v>1</v>
      </c>
      <c r="C4658" t="s">
        <v>81</v>
      </c>
      <c r="D4658" t="s">
        <v>122</v>
      </c>
      <c r="E4658" t="s">
        <v>161</v>
      </c>
      <c r="F4658" t="s">
        <v>13122</v>
      </c>
      <c r="G4658" t="s">
        <v>209</v>
      </c>
      <c r="H4658" t="s">
        <v>135</v>
      </c>
      <c r="I4658" t="s">
        <v>136</v>
      </c>
      <c r="J4658" t="s">
        <v>137</v>
      </c>
      <c r="K4658" t="s">
        <v>210</v>
      </c>
      <c r="L4658" t="s">
        <v>13123</v>
      </c>
      <c r="M4658" t="s">
        <v>13124</v>
      </c>
      <c r="N4658">
        <v>5.2588888880000004</v>
      </c>
      <c r="O4658">
        <v>0</v>
      </c>
      <c r="P4658">
        <v>36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36.605414237420639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36.605414237420639</v>
      </c>
    </row>
    <row r="4659" spans="1:31" x14ac:dyDescent="0.3">
      <c r="A4659">
        <v>2719655</v>
      </c>
      <c r="B4659">
        <v>1</v>
      </c>
      <c r="C4659" t="s">
        <v>80</v>
      </c>
      <c r="D4659" t="s">
        <v>90</v>
      </c>
      <c r="E4659" t="s">
        <v>145</v>
      </c>
      <c r="F4659" t="s">
        <v>13125</v>
      </c>
      <c r="G4659" t="s">
        <v>147</v>
      </c>
      <c r="H4659" t="s">
        <v>135</v>
      </c>
      <c r="I4659" t="s">
        <v>136</v>
      </c>
      <c r="J4659" t="s">
        <v>137</v>
      </c>
      <c r="K4659" t="s">
        <v>138</v>
      </c>
      <c r="L4659" t="s">
        <v>13126</v>
      </c>
      <c r="M4659" t="s">
        <v>13127</v>
      </c>
      <c r="N4659">
        <v>3.0930555549999998</v>
      </c>
      <c r="O4659">
        <v>0</v>
      </c>
      <c r="P4659">
        <v>88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52.809641837167135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52.809641837167135</v>
      </c>
    </row>
    <row r="4660" spans="1:31" x14ac:dyDescent="0.3">
      <c r="A4660">
        <v>2719549</v>
      </c>
      <c r="B4660">
        <v>1</v>
      </c>
      <c r="C4660" t="s">
        <v>80</v>
      </c>
      <c r="D4660" t="s">
        <v>83</v>
      </c>
      <c r="E4660" t="s">
        <v>132</v>
      </c>
      <c r="F4660" t="s">
        <v>13128</v>
      </c>
      <c r="G4660" t="s">
        <v>170</v>
      </c>
      <c r="H4660" t="s">
        <v>135</v>
      </c>
      <c r="I4660" t="s">
        <v>136</v>
      </c>
      <c r="J4660" t="s">
        <v>137</v>
      </c>
      <c r="K4660" t="s">
        <v>138</v>
      </c>
      <c r="L4660" t="s">
        <v>13129</v>
      </c>
      <c r="M4660" t="s">
        <v>13130</v>
      </c>
      <c r="N4660">
        <v>2.0388888879999998</v>
      </c>
      <c r="O4660">
        <v>0</v>
      </c>
      <c r="P4660">
        <v>132</v>
      </c>
      <c r="Q4660">
        <v>0</v>
      </c>
      <c r="R4660">
        <v>0</v>
      </c>
      <c r="S4660">
        <v>0</v>
      </c>
      <c r="T4660">
        <v>35</v>
      </c>
      <c r="U4660">
        <v>0</v>
      </c>
      <c r="V4660">
        <v>0</v>
      </c>
      <c r="W4660">
        <v>0</v>
      </c>
      <c r="X4660">
        <v>214.93901921016939</v>
      </c>
      <c r="Y4660">
        <v>0</v>
      </c>
      <c r="Z4660">
        <v>0</v>
      </c>
      <c r="AA4660">
        <v>0</v>
      </c>
      <c r="AB4660">
        <v>94.195724210256145</v>
      </c>
      <c r="AC4660">
        <v>0</v>
      </c>
      <c r="AD4660">
        <v>0</v>
      </c>
      <c r="AE4660">
        <v>309.13474342042554</v>
      </c>
    </row>
    <row r="4661" spans="1:31" x14ac:dyDescent="0.3">
      <c r="A4661">
        <v>2719532</v>
      </c>
      <c r="B4661">
        <v>1</v>
      </c>
      <c r="C4661" t="s">
        <v>80</v>
      </c>
      <c r="D4661" t="s">
        <v>106</v>
      </c>
      <c r="E4661" t="s">
        <v>150</v>
      </c>
      <c r="F4661" t="s">
        <v>13131</v>
      </c>
      <c r="G4661" t="s">
        <v>152</v>
      </c>
      <c r="H4661" t="s">
        <v>153</v>
      </c>
      <c r="I4661" t="s">
        <v>136</v>
      </c>
      <c r="J4661" t="s">
        <v>137</v>
      </c>
      <c r="K4661" t="s">
        <v>138</v>
      </c>
      <c r="L4661" t="s">
        <v>13132</v>
      </c>
      <c r="M4661" t="s">
        <v>13133</v>
      </c>
      <c r="N4661">
        <v>0.42249999999999999</v>
      </c>
      <c r="O4661">
        <v>0</v>
      </c>
      <c r="P4661">
        <v>617</v>
      </c>
      <c r="Q4661">
        <v>26</v>
      </c>
      <c r="R4661">
        <v>186</v>
      </c>
      <c r="S4661">
        <v>12</v>
      </c>
      <c r="T4661">
        <v>140</v>
      </c>
      <c r="U4661">
        <v>0</v>
      </c>
      <c r="V4661">
        <v>0</v>
      </c>
      <c r="W4661">
        <v>0</v>
      </c>
      <c r="X4661">
        <v>47.850571232229527</v>
      </c>
      <c r="Y4661">
        <v>30.433068596186878</v>
      </c>
      <c r="Z4661">
        <v>47.399727556411456</v>
      </c>
      <c r="AA4661">
        <v>9.7107076231101299</v>
      </c>
      <c r="AB4661">
        <v>62.970357360043749</v>
      </c>
      <c r="AC4661">
        <v>0</v>
      </c>
      <c r="AD4661">
        <v>0</v>
      </c>
      <c r="AE4661">
        <v>198.36443236798172</v>
      </c>
    </row>
    <row r="4662" spans="1:31" x14ac:dyDescent="0.3">
      <c r="A4662">
        <v>2719787</v>
      </c>
      <c r="B4662">
        <v>2</v>
      </c>
      <c r="C4662" t="s">
        <v>81</v>
      </c>
      <c r="D4662" t="s">
        <v>124</v>
      </c>
      <c r="E4662" t="s">
        <v>213</v>
      </c>
      <c r="F4662" t="s">
        <v>13134</v>
      </c>
      <c r="G4662" t="s">
        <v>2209</v>
      </c>
      <c r="H4662" t="s">
        <v>153</v>
      </c>
      <c r="I4662" t="s">
        <v>136</v>
      </c>
      <c r="J4662" t="s">
        <v>137</v>
      </c>
      <c r="K4662" t="s">
        <v>138</v>
      </c>
      <c r="L4662" t="s">
        <v>13135</v>
      </c>
      <c r="M4662" t="s">
        <v>13136</v>
      </c>
      <c r="N4662">
        <v>1.6333333329999999</v>
      </c>
      <c r="O4662">
        <v>14</v>
      </c>
      <c r="P4662">
        <v>459</v>
      </c>
      <c r="Q4662">
        <v>282</v>
      </c>
      <c r="R4662">
        <v>62</v>
      </c>
      <c r="S4662">
        <v>13</v>
      </c>
      <c r="T4662">
        <v>28</v>
      </c>
      <c r="U4662">
        <v>0</v>
      </c>
      <c r="V4662">
        <v>0</v>
      </c>
      <c r="W4662">
        <v>5.4584438183295481</v>
      </c>
      <c r="X4662">
        <v>120.0036729600498</v>
      </c>
      <c r="Y4662">
        <v>118.72757034475433</v>
      </c>
      <c r="Z4662">
        <v>29.144358312249722</v>
      </c>
      <c r="AA4662">
        <v>158.12602433845106</v>
      </c>
      <c r="AB4662">
        <v>15.007392885160995</v>
      </c>
      <c r="AC4662">
        <v>0</v>
      </c>
      <c r="AD4662">
        <v>0</v>
      </c>
      <c r="AE4662">
        <v>446.46746265899543</v>
      </c>
    </row>
    <row r="4663" spans="1:31" x14ac:dyDescent="0.3">
      <c r="A4663">
        <v>2719572</v>
      </c>
      <c r="B4663">
        <v>1</v>
      </c>
      <c r="C4663" t="s">
        <v>80</v>
      </c>
      <c r="D4663" t="s">
        <v>83</v>
      </c>
      <c r="E4663" t="s">
        <v>156</v>
      </c>
      <c r="F4663" t="s">
        <v>13137</v>
      </c>
      <c r="G4663" t="s">
        <v>300</v>
      </c>
      <c r="H4663" t="s">
        <v>153</v>
      </c>
      <c r="I4663" t="s">
        <v>136</v>
      </c>
      <c r="J4663" t="s">
        <v>137</v>
      </c>
      <c r="K4663" t="s">
        <v>210</v>
      </c>
      <c r="L4663" t="s">
        <v>13138</v>
      </c>
      <c r="M4663" t="s">
        <v>13139</v>
      </c>
      <c r="N4663">
        <v>4.9372222219999999</v>
      </c>
      <c r="O4663">
        <v>0</v>
      </c>
      <c r="P4663">
        <v>1163</v>
      </c>
      <c r="Q4663">
        <v>0</v>
      </c>
      <c r="R4663">
        <v>0</v>
      </c>
      <c r="S4663">
        <v>0</v>
      </c>
      <c r="T4663">
        <v>40</v>
      </c>
      <c r="U4663">
        <v>0</v>
      </c>
      <c r="V4663">
        <v>0</v>
      </c>
      <c r="W4663">
        <v>0</v>
      </c>
      <c r="X4663">
        <v>1414.8226344511625</v>
      </c>
      <c r="Y4663">
        <v>0</v>
      </c>
      <c r="Z4663">
        <v>0</v>
      </c>
      <c r="AA4663">
        <v>0</v>
      </c>
      <c r="AB4663">
        <v>494.89844811430993</v>
      </c>
      <c r="AC4663">
        <v>0</v>
      </c>
      <c r="AD4663">
        <v>0</v>
      </c>
      <c r="AE4663">
        <v>1909.7210825654724</v>
      </c>
    </row>
    <row r="4664" spans="1:31" x14ac:dyDescent="0.3">
      <c r="A4664">
        <v>2719678</v>
      </c>
      <c r="B4664">
        <v>1</v>
      </c>
      <c r="C4664" t="s">
        <v>80</v>
      </c>
      <c r="D4664" t="s">
        <v>101</v>
      </c>
      <c r="E4664" t="s">
        <v>132</v>
      </c>
      <c r="F4664" t="s">
        <v>13140</v>
      </c>
      <c r="G4664" t="s">
        <v>925</v>
      </c>
      <c r="H4664" t="s">
        <v>135</v>
      </c>
      <c r="I4664" t="s">
        <v>136</v>
      </c>
      <c r="J4664" t="s">
        <v>137</v>
      </c>
      <c r="K4664" t="s">
        <v>210</v>
      </c>
      <c r="L4664" t="s">
        <v>13141</v>
      </c>
      <c r="M4664" t="s">
        <v>13142</v>
      </c>
      <c r="N4664">
        <v>2.971666666</v>
      </c>
      <c r="O4664">
        <v>0</v>
      </c>
      <c r="P4664">
        <v>0</v>
      </c>
      <c r="Q4664">
        <v>0</v>
      </c>
      <c r="R4664">
        <v>0</v>
      </c>
      <c r="S4664">
        <v>1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</row>
    <row r="4665" spans="1:31" x14ac:dyDescent="0.3">
      <c r="A4665">
        <v>2719801</v>
      </c>
      <c r="B4665">
        <v>1</v>
      </c>
      <c r="C4665" t="s">
        <v>81</v>
      </c>
      <c r="D4665" t="s">
        <v>123</v>
      </c>
      <c r="E4665" t="s">
        <v>150</v>
      </c>
      <c r="F4665" t="s">
        <v>9321</v>
      </c>
      <c r="G4665" t="s">
        <v>152</v>
      </c>
      <c r="H4665" t="s">
        <v>153</v>
      </c>
      <c r="I4665" t="s">
        <v>136</v>
      </c>
      <c r="J4665" t="s">
        <v>137</v>
      </c>
      <c r="K4665" t="s">
        <v>138</v>
      </c>
      <c r="L4665" t="s">
        <v>13143</v>
      </c>
      <c r="M4665" t="s">
        <v>13144</v>
      </c>
      <c r="N4665">
        <v>0.88138888800000004</v>
      </c>
      <c r="O4665">
        <v>6</v>
      </c>
      <c r="P4665">
        <v>65</v>
      </c>
      <c r="Q4665">
        <v>190</v>
      </c>
      <c r="R4665">
        <v>335</v>
      </c>
      <c r="S4665">
        <v>25</v>
      </c>
      <c r="T4665">
        <v>77</v>
      </c>
      <c r="U4665">
        <v>0</v>
      </c>
      <c r="V4665">
        <v>0</v>
      </c>
      <c r="W4665">
        <v>0.16039439188416668</v>
      </c>
      <c r="X4665">
        <v>3.1226286877749354</v>
      </c>
      <c r="Y4665">
        <v>16.949105681851066</v>
      </c>
      <c r="Z4665">
        <v>22.749455953916506</v>
      </c>
      <c r="AA4665">
        <v>3.1030992662368502</v>
      </c>
      <c r="AB4665">
        <v>12.54971380904221</v>
      </c>
      <c r="AC4665">
        <v>0</v>
      </c>
      <c r="AD4665">
        <v>0</v>
      </c>
      <c r="AE4665">
        <v>58.634397790705741</v>
      </c>
    </row>
    <row r="4666" spans="1:31" x14ac:dyDescent="0.3">
      <c r="A4666">
        <v>2719681</v>
      </c>
      <c r="B4666">
        <v>1</v>
      </c>
      <c r="C4666" t="s">
        <v>80</v>
      </c>
      <c r="D4666" t="s">
        <v>104</v>
      </c>
      <c r="E4666" t="s">
        <v>145</v>
      </c>
      <c r="F4666" t="s">
        <v>13145</v>
      </c>
      <c r="G4666" t="s">
        <v>230</v>
      </c>
      <c r="H4666" t="s">
        <v>135</v>
      </c>
      <c r="I4666" t="s">
        <v>136</v>
      </c>
      <c r="J4666" t="s">
        <v>137</v>
      </c>
      <c r="K4666" t="s">
        <v>138</v>
      </c>
      <c r="L4666" t="s">
        <v>13146</v>
      </c>
      <c r="M4666" t="s">
        <v>13147</v>
      </c>
      <c r="N4666">
        <v>3.8036111109999999</v>
      </c>
      <c r="O4666">
        <v>0</v>
      </c>
      <c r="P4666">
        <v>1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</row>
    <row r="4667" spans="1:31" x14ac:dyDescent="0.3">
      <c r="A4667">
        <v>2719515</v>
      </c>
      <c r="B4667">
        <v>1</v>
      </c>
      <c r="C4667" t="s">
        <v>80</v>
      </c>
      <c r="D4667" t="s">
        <v>103</v>
      </c>
      <c r="E4667" t="s">
        <v>132</v>
      </c>
      <c r="F4667" t="s">
        <v>13148</v>
      </c>
      <c r="G4667" t="s">
        <v>300</v>
      </c>
      <c r="H4667" t="s">
        <v>135</v>
      </c>
      <c r="I4667" t="s">
        <v>136</v>
      </c>
      <c r="J4667" t="s">
        <v>137</v>
      </c>
      <c r="K4667" t="s">
        <v>210</v>
      </c>
      <c r="L4667" t="s">
        <v>13149</v>
      </c>
      <c r="M4667" t="s">
        <v>13150</v>
      </c>
      <c r="N4667">
        <v>2.82</v>
      </c>
      <c r="O4667">
        <v>0</v>
      </c>
      <c r="P4667">
        <v>614</v>
      </c>
      <c r="Q4667">
        <v>0</v>
      </c>
      <c r="R4667">
        <v>0</v>
      </c>
      <c r="S4667">
        <v>0</v>
      </c>
      <c r="T4667">
        <v>40</v>
      </c>
      <c r="U4667">
        <v>0</v>
      </c>
      <c r="V4667">
        <v>0</v>
      </c>
      <c r="W4667">
        <v>0</v>
      </c>
      <c r="X4667">
        <v>329.23348244249689</v>
      </c>
      <c r="Y4667">
        <v>0</v>
      </c>
      <c r="Z4667">
        <v>0</v>
      </c>
      <c r="AA4667">
        <v>0</v>
      </c>
      <c r="AB4667">
        <v>126.48513675290771</v>
      </c>
      <c r="AC4667">
        <v>0</v>
      </c>
      <c r="AD4667">
        <v>0</v>
      </c>
      <c r="AE4667">
        <v>455.71861919540459</v>
      </c>
    </row>
    <row r="4668" spans="1:31" x14ac:dyDescent="0.3">
      <c r="A4668">
        <v>2719758</v>
      </c>
      <c r="B4668">
        <v>1</v>
      </c>
      <c r="C4668" t="s">
        <v>80</v>
      </c>
      <c r="D4668" t="s">
        <v>93</v>
      </c>
      <c r="E4668" t="s">
        <v>132</v>
      </c>
      <c r="F4668" t="s">
        <v>13151</v>
      </c>
      <c r="G4668" t="s">
        <v>170</v>
      </c>
      <c r="H4668" t="s">
        <v>135</v>
      </c>
      <c r="I4668" t="s">
        <v>136</v>
      </c>
      <c r="J4668" t="s">
        <v>137</v>
      </c>
      <c r="K4668" t="s">
        <v>138</v>
      </c>
      <c r="L4668" t="s">
        <v>13152</v>
      </c>
      <c r="M4668" t="s">
        <v>13153</v>
      </c>
      <c r="N4668">
        <v>0.53194444399999996</v>
      </c>
      <c r="O4668">
        <v>0</v>
      </c>
      <c r="P4668">
        <v>75</v>
      </c>
      <c r="Q4668">
        <v>0</v>
      </c>
      <c r="R4668">
        <v>2</v>
      </c>
      <c r="S4668">
        <v>0</v>
      </c>
      <c r="T4668">
        <v>36</v>
      </c>
      <c r="U4668">
        <v>0</v>
      </c>
      <c r="V4668">
        <v>0</v>
      </c>
      <c r="W4668">
        <v>0</v>
      </c>
      <c r="X4668">
        <v>5.94457341209585</v>
      </c>
      <c r="Y4668">
        <v>0</v>
      </c>
      <c r="Z4668">
        <v>0</v>
      </c>
      <c r="AA4668">
        <v>0</v>
      </c>
      <c r="AB4668">
        <v>7.5574265280536466</v>
      </c>
      <c r="AC4668">
        <v>0</v>
      </c>
      <c r="AD4668">
        <v>0</v>
      </c>
      <c r="AE4668">
        <v>13.501999940149496</v>
      </c>
    </row>
    <row r="4669" spans="1:31" x14ac:dyDescent="0.3">
      <c r="A4669">
        <v>2719489</v>
      </c>
      <c r="B4669">
        <v>1</v>
      </c>
      <c r="C4669" t="s">
        <v>80</v>
      </c>
      <c r="D4669" t="s">
        <v>110</v>
      </c>
      <c r="E4669" t="s">
        <v>161</v>
      </c>
      <c r="F4669" t="s">
        <v>13154</v>
      </c>
      <c r="G4669" t="s">
        <v>393</v>
      </c>
      <c r="H4669" t="s">
        <v>135</v>
      </c>
      <c r="I4669" t="s">
        <v>136</v>
      </c>
      <c r="J4669" t="s">
        <v>137</v>
      </c>
      <c r="K4669" t="s">
        <v>138</v>
      </c>
      <c r="L4669" t="s">
        <v>13155</v>
      </c>
      <c r="M4669" t="s">
        <v>13156</v>
      </c>
      <c r="N4669">
        <v>1.3488888880000001</v>
      </c>
      <c r="O4669">
        <v>0</v>
      </c>
      <c r="P4669">
        <v>110</v>
      </c>
      <c r="Q4669">
        <v>0</v>
      </c>
      <c r="R4669">
        <v>0</v>
      </c>
      <c r="S4669">
        <v>0</v>
      </c>
      <c r="T4669">
        <v>11</v>
      </c>
      <c r="U4669">
        <v>0</v>
      </c>
      <c r="V4669">
        <v>0</v>
      </c>
      <c r="W4669">
        <v>0</v>
      </c>
      <c r="X4669">
        <v>28.661989734303511</v>
      </c>
      <c r="Y4669">
        <v>0</v>
      </c>
      <c r="Z4669">
        <v>0</v>
      </c>
      <c r="AA4669">
        <v>0</v>
      </c>
      <c r="AB4669">
        <v>17.748906454108038</v>
      </c>
      <c r="AC4669">
        <v>0</v>
      </c>
      <c r="AD4669">
        <v>0</v>
      </c>
      <c r="AE4669">
        <v>46.410896188411549</v>
      </c>
    </row>
    <row r="4670" spans="1:31" x14ac:dyDescent="0.3">
      <c r="A4670">
        <v>2719595</v>
      </c>
      <c r="B4670">
        <v>1</v>
      </c>
      <c r="C4670" t="s">
        <v>81</v>
      </c>
      <c r="D4670" t="s">
        <v>116</v>
      </c>
      <c r="E4670" t="s">
        <v>213</v>
      </c>
      <c r="F4670" t="s">
        <v>12575</v>
      </c>
      <c r="G4670" t="s">
        <v>152</v>
      </c>
      <c r="H4670" t="s">
        <v>153</v>
      </c>
      <c r="I4670" t="s">
        <v>136</v>
      </c>
      <c r="J4670" t="s">
        <v>137</v>
      </c>
      <c r="K4670" t="s">
        <v>138</v>
      </c>
      <c r="L4670" t="s">
        <v>13157</v>
      </c>
      <c r="M4670" t="s">
        <v>13158</v>
      </c>
      <c r="N4670">
        <v>0.260833333</v>
      </c>
      <c r="O4670">
        <v>0</v>
      </c>
      <c r="P4670">
        <v>728</v>
      </c>
      <c r="Q4670">
        <v>2</v>
      </c>
      <c r="R4670">
        <v>71</v>
      </c>
      <c r="S4670">
        <v>3</v>
      </c>
      <c r="T4670">
        <v>94</v>
      </c>
      <c r="U4670">
        <v>0</v>
      </c>
      <c r="V4670">
        <v>0</v>
      </c>
      <c r="W4670">
        <v>0</v>
      </c>
      <c r="X4670">
        <v>25.537412539293666</v>
      </c>
      <c r="Y4670">
        <v>1.3398885472536</v>
      </c>
      <c r="Z4670">
        <v>2.3402906928752931</v>
      </c>
      <c r="AA4670">
        <v>3.4624252080082005</v>
      </c>
      <c r="AB4670">
        <v>31.215575691706341</v>
      </c>
      <c r="AC4670">
        <v>0</v>
      </c>
      <c r="AD4670">
        <v>0</v>
      </c>
      <c r="AE4670">
        <v>63.895592679137103</v>
      </c>
    </row>
    <row r="4671" spans="1:31" x14ac:dyDescent="0.3">
      <c r="A4671">
        <v>2719701</v>
      </c>
      <c r="B4671">
        <v>1</v>
      </c>
      <c r="C4671" t="s">
        <v>80</v>
      </c>
      <c r="D4671" t="s">
        <v>82</v>
      </c>
      <c r="E4671" t="s">
        <v>132</v>
      </c>
      <c r="F4671" t="s">
        <v>13159</v>
      </c>
      <c r="G4671" t="s">
        <v>209</v>
      </c>
      <c r="H4671" t="s">
        <v>135</v>
      </c>
      <c r="I4671" t="s">
        <v>136</v>
      </c>
      <c r="J4671" t="s">
        <v>137</v>
      </c>
      <c r="K4671" t="s">
        <v>210</v>
      </c>
      <c r="L4671" t="s">
        <v>13160</v>
      </c>
      <c r="M4671" t="s">
        <v>13161</v>
      </c>
      <c r="N4671">
        <v>6.9144444439999999</v>
      </c>
      <c r="O4671">
        <v>0</v>
      </c>
      <c r="P4671">
        <v>163</v>
      </c>
      <c r="Q4671">
        <v>0</v>
      </c>
      <c r="R4671">
        <v>0</v>
      </c>
      <c r="S4671">
        <v>0</v>
      </c>
      <c r="T4671">
        <v>28</v>
      </c>
      <c r="U4671">
        <v>0</v>
      </c>
      <c r="V4671">
        <v>0</v>
      </c>
      <c r="W4671">
        <v>0</v>
      </c>
      <c r="X4671">
        <v>178.2112465998145</v>
      </c>
      <c r="Y4671">
        <v>0</v>
      </c>
      <c r="Z4671">
        <v>0</v>
      </c>
      <c r="AA4671">
        <v>0</v>
      </c>
      <c r="AB4671">
        <v>143.80731870853708</v>
      </c>
      <c r="AC4671">
        <v>0</v>
      </c>
      <c r="AD4671">
        <v>0</v>
      </c>
      <c r="AE4671">
        <v>322.01856530835158</v>
      </c>
    </row>
    <row r="4672" spans="1:31" x14ac:dyDescent="0.3">
      <c r="A4672">
        <v>2719552</v>
      </c>
      <c r="B4672">
        <v>1</v>
      </c>
      <c r="C4672" t="s">
        <v>81</v>
      </c>
      <c r="D4672" t="s">
        <v>114</v>
      </c>
      <c r="E4672" t="s">
        <v>156</v>
      </c>
      <c r="F4672" t="s">
        <v>7740</v>
      </c>
      <c r="G4672" t="s">
        <v>185</v>
      </c>
      <c r="H4672" t="s">
        <v>153</v>
      </c>
      <c r="I4672" t="s">
        <v>136</v>
      </c>
      <c r="J4672" t="s">
        <v>137</v>
      </c>
      <c r="K4672" t="s">
        <v>138</v>
      </c>
      <c r="L4672" t="s">
        <v>13162</v>
      </c>
      <c r="M4672" t="s">
        <v>13163</v>
      </c>
      <c r="N4672">
        <v>1.674722222</v>
      </c>
      <c r="O4672">
        <v>0</v>
      </c>
      <c r="P4672">
        <v>273</v>
      </c>
      <c r="Q4672">
        <v>0</v>
      </c>
      <c r="R4672">
        <v>1</v>
      </c>
      <c r="S4672">
        <v>0</v>
      </c>
      <c r="T4672">
        <v>21</v>
      </c>
      <c r="U4672">
        <v>0</v>
      </c>
      <c r="V4672">
        <v>0</v>
      </c>
      <c r="W4672">
        <v>0</v>
      </c>
      <c r="X4672">
        <v>53.244543152457723</v>
      </c>
      <c r="Y4672">
        <v>0</v>
      </c>
      <c r="Z4672">
        <v>0.21862695554854666</v>
      </c>
      <c r="AA4672">
        <v>0</v>
      </c>
      <c r="AB4672">
        <v>8.1039862827004043</v>
      </c>
      <c r="AC4672">
        <v>0</v>
      </c>
      <c r="AD4672">
        <v>0</v>
      </c>
      <c r="AE4672">
        <v>61.567156390706671</v>
      </c>
    </row>
    <row r="4673" spans="1:31" x14ac:dyDescent="0.3">
      <c r="A4673">
        <v>2719767</v>
      </c>
      <c r="B4673">
        <v>1</v>
      </c>
      <c r="C4673" t="s">
        <v>80</v>
      </c>
      <c r="D4673" t="s">
        <v>103</v>
      </c>
      <c r="E4673" t="s">
        <v>161</v>
      </c>
      <c r="F4673" t="s">
        <v>13164</v>
      </c>
      <c r="G4673" t="s">
        <v>163</v>
      </c>
      <c r="H4673" t="s">
        <v>135</v>
      </c>
      <c r="I4673" t="s">
        <v>136</v>
      </c>
      <c r="J4673" t="s">
        <v>137</v>
      </c>
      <c r="K4673" t="s">
        <v>138</v>
      </c>
      <c r="L4673" t="s">
        <v>13165</v>
      </c>
      <c r="M4673" t="s">
        <v>13166</v>
      </c>
      <c r="N4673">
        <v>6.068333333</v>
      </c>
      <c r="O4673">
        <v>0</v>
      </c>
      <c r="P4673">
        <v>67</v>
      </c>
      <c r="Q4673">
        <v>0</v>
      </c>
      <c r="R4673">
        <v>0</v>
      </c>
      <c r="S4673">
        <v>0</v>
      </c>
      <c r="T4673">
        <v>6</v>
      </c>
      <c r="U4673">
        <v>0</v>
      </c>
      <c r="V4673">
        <v>0</v>
      </c>
      <c r="W4673">
        <v>0</v>
      </c>
      <c r="X4673">
        <v>86.377129590033164</v>
      </c>
      <c r="Y4673">
        <v>0</v>
      </c>
      <c r="Z4673">
        <v>0</v>
      </c>
      <c r="AA4673">
        <v>0</v>
      </c>
      <c r="AB4673">
        <v>27.216952990571862</v>
      </c>
      <c r="AC4673">
        <v>0</v>
      </c>
      <c r="AD4673">
        <v>0</v>
      </c>
      <c r="AE4673">
        <v>113.59408258060503</v>
      </c>
    </row>
    <row r="4674" spans="1:31" x14ac:dyDescent="0.3">
      <c r="A4674">
        <v>2719604</v>
      </c>
      <c r="B4674">
        <v>1</v>
      </c>
      <c r="C4674" t="s">
        <v>80</v>
      </c>
      <c r="D4674" t="s">
        <v>93</v>
      </c>
      <c r="E4674" t="s">
        <v>150</v>
      </c>
      <c r="F4674" t="s">
        <v>9939</v>
      </c>
      <c r="G4674" t="s">
        <v>152</v>
      </c>
      <c r="H4674" t="s">
        <v>153</v>
      </c>
      <c r="I4674" t="s">
        <v>136</v>
      </c>
      <c r="J4674" t="s">
        <v>137</v>
      </c>
      <c r="K4674" t="s">
        <v>138</v>
      </c>
      <c r="L4674" t="s">
        <v>13167</v>
      </c>
      <c r="M4674" t="s">
        <v>13168</v>
      </c>
      <c r="N4674">
        <v>0.35249999999999998</v>
      </c>
      <c r="O4674">
        <v>3</v>
      </c>
      <c r="P4674">
        <v>40</v>
      </c>
      <c r="Q4674">
        <v>78</v>
      </c>
      <c r="R4674">
        <v>403</v>
      </c>
      <c r="S4674">
        <v>18</v>
      </c>
      <c r="T4674">
        <v>104</v>
      </c>
      <c r="U4674">
        <v>0</v>
      </c>
      <c r="V4674">
        <v>0</v>
      </c>
      <c r="W4674">
        <v>2.5936556259221999</v>
      </c>
      <c r="X4674">
        <v>4.9610688413140798</v>
      </c>
      <c r="Y4674">
        <v>43.046921617630204</v>
      </c>
      <c r="Z4674">
        <v>74.6099244027358</v>
      </c>
      <c r="AA4674">
        <v>91.174814908555476</v>
      </c>
      <c r="AB4674">
        <v>29.128680392253855</v>
      </c>
      <c r="AC4674">
        <v>0</v>
      </c>
      <c r="AD4674">
        <v>0</v>
      </c>
      <c r="AE4674">
        <v>245.51506578841162</v>
      </c>
    </row>
    <row r="4675" spans="1:31" x14ac:dyDescent="0.3">
      <c r="A4675">
        <v>2720145</v>
      </c>
      <c r="B4675">
        <v>1</v>
      </c>
      <c r="C4675" t="s">
        <v>81</v>
      </c>
      <c r="D4675" t="s">
        <v>112</v>
      </c>
      <c r="E4675" t="s">
        <v>145</v>
      </c>
      <c r="F4675" t="s">
        <v>13169</v>
      </c>
      <c r="G4675" t="s">
        <v>230</v>
      </c>
      <c r="H4675" t="s">
        <v>135</v>
      </c>
      <c r="I4675" t="s">
        <v>136</v>
      </c>
      <c r="J4675" t="s">
        <v>137</v>
      </c>
      <c r="K4675" t="s">
        <v>138</v>
      </c>
      <c r="L4675" t="s">
        <v>13170</v>
      </c>
      <c r="M4675" t="s">
        <v>13171</v>
      </c>
      <c r="N4675">
        <v>0.83499999999999996</v>
      </c>
      <c r="O4675">
        <v>0</v>
      </c>
      <c r="P4675">
        <v>0</v>
      </c>
      <c r="Q4675">
        <v>0</v>
      </c>
      <c r="R4675">
        <v>0</v>
      </c>
      <c r="S4675">
        <v>0</v>
      </c>
      <c r="T4675">
        <v>1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0.15771787554589503</v>
      </c>
      <c r="AC4675">
        <v>0</v>
      </c>
      <c r="AD4675">
        <v>0</v>
      </c>
      <c r="AE4675">
        <v>0.15771787554589503</v>
      </c>
    </row>
    <row r="4676" spans="1:31" x14ac:dyDescent="0.3">
      <c r="A4676">
        <v>2719667</v>
      </c>
      <c r="B4676">
        <v>1</v>
      </c>
      <c r="C4676" t="s">
        <v>81</v>
      </c>
      <c r="D4676" t="s">
        <v>118</v>
      </c>
      <c r="E4676" t="s">
        <v>145</v>
      </c>
      <c r="F4676" t="s">
        <v>13172</v>
      </c>
      <c r="G4676" t="s">
        <v>147</v>
      </c>
      <c r="H4676" t="s">
        <v>135</v>
      </c>
      <c r="I4676" t="s">
        <v>136</v>
      </c>
      <c r="J4676" t="s">
        <v>137</v>
      </c>
      <c r="K4676" t="s">
        <v>138</v>
      </c>
      <c r="L4676" t="s">
        <v>13173</v>
      </c>
      <c r="M4676" t="s">
        <v>13174</v>
      </c>
      <c r="N4676">
        <v>0.814722222</v>
      </c>
      <c r="O4676">
        <v>0</v>
      </c>
      <c r="P4676">
        <v>8</v>
      </c>
      <c r="Q4676">
        <v>0</v>
      </c>
      <c r="R4676">
        <v>0</v>
      </c>
      <c r="S4676">
        <v>0</v>
      </c>
      <c r="T4676">
        <v>4</v>
      </c>
      <c r="U4676">
        <v>0</v>
      </c>
      <c r="V4676">
        <v>0</v>
      </c>
      <c r="W4676">
        <v>0</v>
      </c>
      <c r="X4676">
        <v>0.94904673966887176</v>
      </c>
      <c r="Y4676">
        <v>0</v>
      </c>
      <c r="Z4676">
        <v>0</v>
      </c>
      <c r="AA4676">
        <v>0</v>
      </c>
      <c r="AB4676">
        <v>0.29579918643463332</v>
      </c>
      <c r="AC4676">
        <v>0</v>
      </c>
      <c r="AD4676">
        <v>0</v>
      </c>
      <c r="AE4676">
        <v>1.2448459261035052</v>
      </c>
    </row>
    <row r="4677" spans="1:31" x14ac:dyDescent="0.3">
      <c r="A4677">
        <v>2719727</v>
      </c>
      <c r="B4677">
        <v>1</v>
      </c>
      <c r="C4677" t="s">
        <v>81</v>
      </c>
      <c r="D4677" t="s">
        <v>127</v>
      </c>
      <c r="E4677" t="s">
        <v>161</v>
      </c>
      <c r="F4677" t="s">
        <v>13175</v>
      </c>
      <c r="G4677" t="s">
        <v>163</v>
      </c>
      <c r="H4677" t="s">
        <v>135</v>
      </c>
      <c r="I4677" t="s">
        <v>136</v>
      </c>
      <c r="J4677" t="s">
        <v>137</v>
      </c>
      <c r="K4677" t="s">
        <v>138</v>
      </c>
      <c r="L4677" t="s">
        <v>13176</v>
      </c>
      <c r="M4677" t="s">
        <v>13177</v>
      </c>
      <c r="N4677">
        <v>3.6613888879999998</v>
      </c>
      <c r="O4677">
        <v>0</v>
      </c>
      <c r="P4677">
        <v>65</v>
      </c>
      <c r="Q4677">
        <v>0</v>
      </c>
      <c r="R4677">
        <v>0</v>
      </c>
      <c r="S4677">
        <v>0</v>
      </c>
      <c r="T4677">
        <v>2</v>
      </c>
      <c r="U4677">
        <v>0</v>
      </c>
      <c r="V4677">
        <v>0</v>
      </c>
      <c r="W4677">
        <v>0</v>
      </c>
      <c r="X4677">
        <v>42.242242497970686</v>
      </c>
      <c r="Y4677">
        <v>0</v>
      </c>
      <c r="Z4677">
        <v>0</v>
      </c>
      <c r="AA4677">
        <v>0</v>
      </c>
      <c r="AB4677">
        <v>3.0039268857441432</v>
      </c>
      <c r="AC4677">
        <v>0</v>
      </c>
      <c r="AD4677">
        <v>0</v>
      </c>
      <c r="AE4677">
        <v>45.246169383714829</v>
      </c>
    </row>
    <row r="4678" spans="1:31" x14ac:dyDescent="0.3">
      <c r="A4678">
        <v>2719521</v>
      </c>
      <c r="B4678">
        <v>1</v>
      </c>
      <c r="C4678" t="s">
        <v>80</v>
      </c>
      <c r="D4678" t="s">
        <v>93</v>
      </c>
      <c r="E4678" t="s">
        <v>150</v>
      </c>
      <c r="F4678" t="s">
        <v>9826</v>
      </c>
      <c r="G4678" t="s">
        <v>209</v>
      </c>
      <c r="H4678" t="s">
        <v>153</v>
      </c>
      <c r="I4678" t="s">
        <v>136</v>
      </c>
      <c r="J4678" t="s">
        <v>137</v>
      </c>
      <c r="K4678" t="s">
        <v>210</v>
      </c>
      <c r="L4678" t="s">
        <v>13178</v>
      </c>
      <c r="M4678" t="s">
        <v>13179</v>
      </c>
      <c r="N4678">
        <v>8.2733333330000001</v>
      </c>
      <c r="O4678">
        <v>3</v>
      </c>
      <c r="P4678">
        <v>5</v>
      </c>
      <c r="Q4678">
        <v>39</v>
      </c>
      <c r="R4678">
        <v>2</v>
      </c>
      <c r="S4678">
        <v>10</v>
      </c>
      <c r="T4678">
        <v>12</v>
      </c>
      <c r="U4678">
        <v>1</v>
      </c>
      <c r="V4678">
        <v>0</v>
      </c>
      <c r="W4678">
        <v>23.741667592942921</v>
      </c>
      <c r="X4678">
        <v>15.668832000121904</v>
      </c>
      <c r="Y4678">
        <v>1142.1834536934809</v>
      </c>
      <c r="Z4678">
        <v>9.4811466545941201</v>
      </c>
      <c r="AA4678">
        <v>234.85391200646592</v>
      </c>
      <c r="AB4678">
        <v>98.809726920040035</v>
      </c>
      <c r="AC4678">
        <v>233.42029681144953</v>
      </c>
      <c r="AD4678">
        <v>0</v>
      </c>
      <c r="AE4678">
        <v>1758.1590356790953</v>
      </c>
    </row>
    <row r="4679" spans="1:31" x14ac:dyDescent="0.3">
      <c r="A4679">
        <v>2719621</v>
      </c>
      <c r="B4679">
        <v>1</v>
      </c>
      <c r="C4679" t="s">
        <v>80</v>
      </c>
      <c r="D4679" t="s">
        <v>110</v>
      </c>
      <c r="E4679" t="s">
        <v>156</v>
      </c>
      <c r="F4679" t="s">
        <v>13180</v>
      </c>
      <c r="G4679" t="s">
        <v>170</v>
      </c>
      <c r="H4679" t="s">
        <v>153</v>
      </c>
      <c r="I4679" t="s">
        <v>136</v>
      </c>
      <c r="J4679" t="s">
        <v>137</v>
      </c>
      <c r="K4679" t="s">
        <v>138</v>
      </c>
      <c r="L4679" t="s">
        <v>13181</v>
      </c>
      <c r="M4679" t="s">
        <v>13182</v>
      </c>
      <c r="N4679">
        <v>2.3166666660000002</v>
      </c>
      <c r="O4679">
        <v>0</v>
      </c>
      <c r="P4679">
        <v>718</v>
      </c>
      <c r="Q4679">
        <v>0</v>
      </c>
      <c r="R4679">
        <v>0</v>
      </c>
      <c r="S4679">
        <v>0</v>
      </c>
      <c r="T4679">
        <v>24</v>
      </c>
      <c r="U4679">
        <v>0</v>
      </c>
      <c r="V4679">
        <v>0</v>
      </c>
      <c r="W4679">
        <v>0</v>
      </c>
      <c r="X4679">
        <v>328.23695739597719</v>
      </c>
      <c r="Y4679">
        <v>0</v>
      </c>
      <c r="Z4679">
        <v>0</v>
      </c>
      <c r="AA4679">
        <v>0</v>
      </c>
      <c r="AB4679">
        <v>18.602058845619542</v>
      </c>
      <c r="AC4679">
        <v>0</v>
      </c>
      <c r="AD4679">
        <v>0</v>
      </c>
      <c r="AE4679">
        <v>346.83901624159671</v>
      </c>
    </row>
    <row r="4680" spans="1:31" x14ac:dyDescent="0.3">
      <c r="A4680">
        <v>2719475</v>
      </c>
      <c r="B4680">
        <v>1</v>
      </c>
      <c r="C4680" t="s">
        <v>80</v>
      </c>
      <c r="D4680" t="s">
        <v>85</v>
      </c>
      <c r="E4680" t="s">
        <v>145</v>
      </c>
      <c r="F4680" t="s">
        <v>13183</v>
      </c>
      <c r="G4680" t="s">
        <v>181</v>
      </c>
      <c r="H4680" t="s">
        <v>135</v>
      </c>
      <c r="I4680" t="s">
        <v>136</v>
      </c>
      <c r="J4680" t="s">
        <v>137</v>
      </c>
      <c r="K4680" t="s">
        <v>138</v>
      </c>
      <c r="L4680" t="s">
        <v>13184</v>
      </c>
      <c r="M4680" t="s">
        <v>13185</v>
      </c>
      <c r="N4680">
        <v>2.1563888879999999</v>
      </c>
      <c r="O4680">
        <v>0</v>
      </c>
      <c r="P4680">
        <v>21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14.296149117580113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14.296149117580113</v>
      </c>
    </row>
    <row r="4681" spans="1:31" x14ac:dyDescent="0.3">
      <c r="A4681">
        <v>2719561</v>
      </c>
      <c r="B4681">
        <v>1</v>
      </c>
      <c r="C4681" t="s">
        <v>80</v>
      </c>
      <c r="D4681" t="s">
        <v>110</v>
      </c>
      <c r="E4681" t="s">
        <v>132</v>
      </c>
      <c r="F4681" t="s">
        <v>13186</v>
      </c>
      <c r="G4681" t="s">
        <v>209</v>
      </c>
      <c r="H4681" t="s">
        <v>135</v>
      </c>
      <c r="I4681" t="s">
        <v>136</v>
      </c>
      <c r="J4681" t="s">
        <v>137</v>
      </c>
      <c r="K4681" t="s">
        <v>210</v>
      </c>
      <c r="L4681" t="s">
        <v>13187</v>
      </c>
      <c r="M4681" t="s">
        <v>13188</v>
      </c>
      <c r="N4681">
        <v>6.301666666</v>
      </c>
      <c r="O4681">
        <v>0</v>
      </c>
      <c r="P4681">
        <v>721</v>
      </c>
      <c r="Q4681">
        <v>0</v>
      </c>
      <c r="R4681">
        <v>0</v>
      </c>
      <c r="S4681">
        <v>0</v>
      </c>
      <c r="T4681">
        <v>56</v>
      </c>
      <c r="U4681">
        <v>0</v>
      </c>
      <c r="V4681">
        <v>0</v>
      </c>
      <c r="W4681">
        <v>0</v>
      </c>
      <c r="X4681">
        <v>1006.8127321248198</v>
      </c>
      <c r="Y4681">
        <v>0</v>
      </c>
      <c r="Z4681">
        <v>0</v>
      </c>
      <c r="AA4681">
        <v>0</v>
      </c>
      <c r="AB4681">
        <v>193.60794172746998</v>
      </c>
      <c r="AC4681">
        <v>0</v>
      </c>
      <c r="AD4681">
        <v>0</v>
      </c>
      <c r="AE4681">
        <v>1200.4206738522898</v>
      </c>
    </row>
    <row r="4682" spans="1:31" x14ac:dyDescent="0.3">
      <c r="A4682">
        <v>2719684</v>
      </c>
      <c r="B4682">
        <v>1</v>
      </c>
      <c r="C4682" t="s">
        <v>80</v>
      </c>
      <c r="D4682" t="s">
        <v>83</v>
      </c>
      <c r="E4682" t="s">
        <v>161</v>
      </c>
      <c r="F4682" t="s">
        <v>13189</v>
      </c>
      <c r="G4682" t="s">
        <v>163</v>
      </c>
      <c r="H4682" t="s">
        <v>135</v>
      </c>
      <c r="I4682" t="s">
        <v>136</v>
      </c>
      <c r="J4682" t="s">
        <v>137</v>
      </c>
      <c r="K4682" t="s">
        <v>138</v>
      </c>
      <c r="L4682" t="s">
        <v>13190</v>
      </c>
      <c r="M4682" t="s">
        <v>13191</v>
      </c>
      <c r="N4682">
        <v>2.988611111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43</v>
      </c>
      <c r="U4682">
        <v>0</v>
      </c>
      <c r="V4682">
        <v>2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160.18312918023898</v>
      </c>
      <c r="AC4682">
        <v>0</v>
      </c>
      <c r="AD4682">
        <v>29.969209584141623</v>
      </c>
      <c r="AE4682">
        <v>190.1523387643806</v>
      </c>
    </row>
    <row r="4683" spans="1:31" x14ac:dyDescent="0.3">
      <c r="A4683">
        <v>2720082</v>
      </c>
      <c r="B4683">
        <v>1</v>
      </c>
      <c r="C4683" t="s">
        <v>80</v>
      </c>
      <c r="D4683" t="s">
        <v>103</v>
      </c>
      <c r="E4683" t="s">
        <v>145</v>
      </c>
      <c r="F4683" t="s">
        <v>13192</v>
      </c>
      <c r="G4683" t="s">
        <v>230</v>
      </c>
      <c r="H4683" t="s">
        <v>135</v>
      </c>
      <c r="I4683" t="s">
        <v>136</v>
      </c>
      <c r="J4683" t="s">
        <v>137</v>
      </c>
      <c r="K4683" t="s">
        <v>138</v>
      </c>
      <c r="L4683" t="s">
        <v>13193</v>
      </c>
      <c r="M4683" t="s">
        <v>13194</v>
      </c>
      <c r="N4683">
        <v>1.8897222220000001</v>
      </c>
      <c r="O4683">
        <v>0</v>
      </c>
      <c r="P4683">
        <v>0</v>
      </c>
      <c r="Q4683">
        <v>0</v>
      </c>
      <c r="R4683">
        <v>0</v>
      </c>
      <c r="S4683">
        <v>0</v>
      </c>
      <c r="T4683">
        <v>1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0.293883717381895</v>
      </c>
      <c r="AC4683">
        <v>0</v>
      </c>
      <c r="AD4683">
        <v>0</v>
      </c>
      <c r="AE4683">
        <v>0.293883717381895</v>
      </c>
    </row>
    <row r="4684" spans="1:31" x14ac:dyDescent="0.3">
      <c r="A4684">
        <v>2719759</v>
      </c>
      <c r="B4684">
        <v>2</v>
      </c>
      <c r="C4684" t="s">
        <v>81</v>
      </c>
      <c r="D4684" t="s">
        <v>121</v>
      </c>
      <c r="E4684" t="s">
        <v>200</v>
      </c>
      <c r="F4684" t="s">
        <v>13195</v>
      </c>
      <c r="G4684" t="s">
        <v>158</v>
      </c>
      <c r="H4684" t="s">
        <v>135</v>
      </c>
      <c r="I4684" t="s">
        <v>136</v>
      </c>
      <c r="J4684" t="s">
        <v>3</v>
      </c>
      <c r="K4684" t="s">
        <v>138</v>
      </c>
      <c r="L4684" t="s">
        <v>13196</v>
      </c>
      <c r="M4684" t="s">
        <v>13197</v>
      </c>
      <c r="N4684">
        <v>2.6233333330000002</v>
      </c>
      <c r="O4684">
        <v>0</v>
      </c>
      <c r="P4684">
        <v>40</v>
      </c>
      <c r="Q4684">
        <v>0</v>
      </c>
      <c r="R4684">
        <v>0</v>
      </c>
      <c r="S4684">
        <v>0</v>
      </c>
      <c r="T4684">
        <v>27</v>
      </c>
      <c r="U4684">
        <v>0</v>
      </c>
      <c r="V4684">
        <v>0</v>
      </c>
      <c r="W4684">
        <v>0</v>
      </c>
      <c r="X4684">
        <v>23.602342021912257</v>
      </c>
      <c r="Y4684">
        <v>0</v>
      </c>
      <c r="Z4684">
        <v>0</v>
      </c>
      <c r="AA4684">
        <v>0</v>
      </c>
      <c r="AB4684">
        <v>57.617828074260508</v>
      </c>
      <c r="AC4684">
        <v>0</v>
      </c>
      <c r="AD4684">
        <v>0</v>
      </c>
      <c r="AE4684">
        <v>81.220170096172765</v>
      </c>
    </row>
    <row r="4685" spans="1:31" x14ac:dyDescent="0.3">
      <c r="A4685">
        <v>2719747</v>
      </c>
      <c r="B4685">
        <v>1</v>
      </c>
      <c r="C4685" t="s">
        <v>81</v>
      </c>
      <c r="D4685" t="s">
        <v>118</v>
      </c>
      <c r="E4685" t="s">
        <v>156</v>
      </c>
      <c r="F4685" t="s">
        <v>13198</v>
      </c>
      <c r="G4685" t="s">
        <v>185</v>
      </c>
      <c r="H4685" t="s">
        <v>153</v>
      </c>
      <c r="I4685" t="s">
        <v>136</v>
      </c>
      <c r="J4685" t="s">
        <v>137</v>
      </c>
      <c r="K4685" t="s">
        <v>138</v>
      </c>
      <c r="L4685" t="s">
        <v>13199</v>
      </c>
      <c r="M4685" t="s">
        <v>13200</v>
      </c>
      <c r="N4685">
        <v>4.6941666660000001</v>
      </c>
      <c r="O4685">
        <v>0</v>
      </c>
      <c r="P4685">
        <v>2</v>
      </c>
      <c r="Q4685">
        <v>5</v>
      </c>
      <c r="R4685">
        <v>8</v>
      </c>
      <c r="S4685">
        <v>0</v>
      </c>
      <c r="T4685">
        <v>1</v>
      </c>
      <c r="U4685">
        <v>0</v>
      </c>
      <c r="V4685">
        <v>0</v>
      </c>
      <c r="W4685">
        <v>0</v>
      </c>
      <c r="X4685">
        <v>0</v>
      </c>
      <c r="Y4685">
        <v>4.4775340569189996</v>
      </c>
      <c r="Z4685">
        <v>3.0807213065500552</v>
      </c>
      <c r="AA4685">
        <v>0</v>
      </c>
      <c r="AB4685">
        <v>0.56083880226045002</v>
      </c>
      <c r="AC4685">
        <v>0</v>
      </c>
      <c r="AD4685">
        <v>0</v>
      </c>
      <c r="AE4685">
        <v>8.1190941657295053</v>
      </c>
    </row>
    <row r="4686" spans="1:31" x14ac:dyDescent="0.3">
      <c r="A4686">
        <v>2719498</v>
      </c>
      <c r="B4686">
        <v>1</v>
      </c>
      <c r="C4686" t="s">
        <v>81</v>
      </c>
      <c r="D4686" t="s">
        <v>128</v>
      </c>
      <c r="E4686" t="s">
        <v>145</v>
      </c>
      <c r="F4686" t="s">
        <v>13201</v>
      </c>
      <c r="G4686" t="s">
        <v>181</v>
      </c>
      <c r="H4686" t="s">
        <v>135</v>
      </c>
      <c r="I4686" t="s">
        <v>136</v>
      </c>
      <c r="J4686" t="s">
        <v>137</v>
      </c>
      <c r="K4686" t="s">
        <v>138</v>
      </c>
      <c r="L4686" t="s">
        <v>13202</v>
      </c>
      <c r="M4686" t="s">
        <v>13203</v>
      </c>
      <c r="N4686">
        <v>2.5886111110000001</v>
      </c>
      <c r="O4686">
        <v>0</v>
      </c>
      <c r="P4686">
        <v>0</v>
      </c>
      <c r="Q4686">
        <v>0</v>
      </c>
      <c r="R4686">
        <v>0</v>
      </c>
      <c r="S4686">
        <v>0</v>
      </c>
      <c r="T4686">
        <v>1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6.2341024048801117</v>
      </c>
      <c r="AC4686">
        <v>0</v>
      </c>
      <c r="AD4686">
        <v>0</v>
      </c>
      <c r="AE4686">
        <v>6.2341024048801117</v>
      </c>
    </row>
    <row r="4687" spans="1:31" x14ac:dyDescent="0.3">
      <c r="A4687">
        <v>2720188</v>
      </c>
      <c r="B4687">
        <v>1</v>
      </c>
      <c r="C4687" t="s">
        <v>80</v>
      </c>
      <c r="D4687" t="s">
        <v>102</v>
      </c>
      <c r="E4687" t="s">
        <v>132</v>
      </c>
      <c r="F4687" t="s">
        <v>13204</v>
      </c>
      <c r="G4687" t="s">
        <v>134</v>
      </c>
      <c r="H4687" t="s">
        <v>135</v>
      </c>
      <c r="I4687" t="s">
        <v>136</v>
      </c>
      <c r="J4687" t="s">
        <v>137</v>
      </c>
      <c r="K4687" t="s">
        <v>138</v>
      </c>
      <c r="L4687" t="s">
        <v>13205</v>
      </c>
      <c r="M4687" t="s">
        <v>13206</v>
      </c>
      <c r="N4687">
        <v>1.6441666660000001</v>
      </c>
      <c r="O4687">
        <v>0</v>
      </c>
      <c r="P4687">
        <v>99</v>
      </c>
      <c r="Q4687">
        <v>0</v>
      </c>
      <c r="R4687">
        <v>10</v>
      </c>
      <c r="S4687">
        <v>0</v>
      </c>
      <c r="T4687">
        <v>23</v>
      </c>
      <c r="U4687">
        <v>0</v>
      </c>
      <c r="V4687">
        <v>0</v>
      </c>
      <c r="W4687">
        <v>0</v>
      </c>
      <c r="X4687">
        <v>26.129047452052163</v>
      </c>
      <c r="Y4687">
        <v>0</v>
      </c>
      <c r="Z4687">
        <v>4.1695632948977472</v>
      </c>
      <c r="AA4687">
        <v>0</v>
      </c>
      <c r="AB4687">
        <v>8.2891006120595723</v>
      </c>
      <c r="AC4687">
        <v>0</v>
      </c>
      <c r="AD4687">
        <v>0</v>
      </c>
      <c r="AE4687">
        <v>38.587711359009482</v>
      </c>
    </row>
    <row r="4688" spans="1:31" x14ac:dyDescent="0.3">
      <c r="A4688">
        <v>2719578</v>
      </c>
      <c r="B4688">
        <v>1</v>
      </c>
      <c r="C4688" t="s">
        <v>80</v>
      </c>
      <c r="D4688" t="s">
        <v>103</v>
      </c>
      <c r="E4688" t="s">
        <v>150</v>
      </c>
      <c r="F4688" t="s">
        <v>13207</v>
      </c>
      <c r="G4688" t="s">
        <v>300</v>
      </c>
      <c r="H4688" t="s">
        <v>153</v>
      </c>
      <c r="I4688" t="s">
        <v>136</v>
      </c>
      <c r="J4688" t="s">
        <v>137</v>
      </c>
      <c r="K4688" t="s">
        <v>210</v>
      </c>
      <c r="L4688" t="s">
        <v>13208</v>
      </c>
      <c r="M4688" t="s">
        <v>13209</v>
      </c>
      <c r="N4688">
        <v>6.5772222219999996</v>
      </c>
      <c r="O4688">
        <v>0</v>
      </c>
      <c r="P4688">
        <v>29</v>
      </c>
      <c r="Q4688">
        <v>0</v>
      </c>
      <c r="R4688">
        <v>3</v>
      </c>
      <c r="S4688">
        <v>25</v>
      </c>
      <c r="T4688">
        <v>37</v>
      </c>
      <c r="U4688">
        <v>25</v>
      </c>
      <c r="V4688">
        <v>7</v>
      </c>
      <c r="W4688">
        <v>0</v>
      </c>
      <c r="X4688">
        <v>81.593600669084267</v>
      </c>
      <c r="Y4688">
        <v>0</v>
      </c>
      <c r="Z4688">
        <v>0</v>
      </c>
      <c r="AA4688">
        <v>1633.0627578875083</v>
      </c>
      <c r="AB4688">
        <v>476.98482453550935</v>
      </c>
      <c r="AC4688">
        <v>15071.09318705427</v>
      </c>
      <c r="AD4688">
        <v>1855.6704589322956</v>
      </c>
      <c r="AE4688">
        <v>19118.404829078667</v>
      </c>
    </row>
    <row r="4689" spans="1:31" x14ac:dyDescent="0.3">
      <c r="A4689">
        <v>2719415</v>
      </c>
      <c r="B4689">
        <v>1</v>
      </c>
      <c r="C4689" t="s">
        <v>81</v>
      </c>
      <c r="D4689" t="s">
        <v>116</v>
      </c>
      <c r="E4689" t="s">
        <v>156</v>
      </c>
      <c r="F4689" t="s">
        <v>12080</v>
      </c>
      <c r="G4689" t="s">
        <v>446</v>
      </c>
      <c r="H4689" t="s">
        <v>153</v>
      </c>
      <c r="I4689" t="s">
        <v>136</v>
      </c>
      <c r="J4689" t="s">
        <v>137</v>
      </c>
      <c r="K4689" t="s">
        <v>138</v>
      </c>
      <c r="L4689" t="s">
        <v>13210</v>
      </c>
      <c r="M4689" t="s">
        <v>13211</v>
      </c>
      <c r="N4689">
        <v>2.096944444</v>
      </c>
      <c r="O4689">
        <v>0</v>
      </c>
      <c r="P4689">
        <v>123</v>
      </c>
      <c r="Q4689">
        <v>0</v>
      </c>
      <c r="R4689">
        <v>0</v>
      </c>
      <c r="S4689">
        <v>0</v>
      </c>
      <c r="T4689">
        <v>7</v>
      </c>
      <c r="U4689">
        <v>0</v>
      </c>
      <c r="V4689">
        <v>0</v>
      </c>
      <c r="W4689">
        <v>0</v>
      </c>
      <c r="X4689">
        <v>23.60522945568869</v>
      </c>
      <c r="Y4689">
        <v>0</v>
      </c>
      <c r="Z4689">
        <v>0</v>
      </c>
      <c r="AA4689">
        <v>0</v>
      </c>
      <c r="AB4689">
        <v>4.0562194037808883</v>
      </c>
      <c r="AC4689">
        <v>0</v>
      </c>
      <c r="AD4689">
        <v>0</v>
      </c>
      <c r="AE4689">
        <v>27.66144885946958</v>
      </c>
    </row>
    <row r="4690" spans="1:31" x14ac:dyDescent="0.3">
      <c r="A4690">
        <v>2719956</v>
      </c>
      <c r="B4690">
        <v>1</v>
      </c>
      <c r="C4690" t="s">
        <v>80</v>
      </c>
      <c r="D4690" t="s">
        <v>86</v>
      </c>
      <c r="E4690" t="s">
        <v>145</v>
      </c>
      <c r="F4690" t="s">
        <v>13212</v>
      </c>
      <c r="G4690" t="s">
        <v>181</v>
      </c>
      <c r="H4690" t="s">
        <v>135</v>
      </c>
      <c r="I4690" t="s">
        <v>136</v>
      </c>
      <c r="J4690" t="s">
        <v>137</v>
      </c>
      <c r="K4690" t="s">
        <v>138</v>
      </c>
      <c r="L4690" t="s">
        <v>13213</v>
      </c>
      <c r="M4690" t="s">
        <v>13214</v>
      </c>
      <c r="N4690">
        <v>5.1697222219999999</v>
      </c>
      <c r="O4690">
        <v>0</v>
      </c>
      <c r="P4690">
        <v>1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2.9985916130617349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2.9985916130617349</v>
      </c>
    </row>
    <row r="4691" spans="1:31" x14ac:dyDescent="0.3">
      <c r="A4691">
        <v>2719478</v>
      </c>
      <c r="B4691">
        <v>1</v>
      </c>
      <c r="C4691" t="s">
        <v>80</v>
      </c>
      <c r="D4691" t="s">
        <v>96</v>
      </c>
      <c r="E4691" t="s">
        <v>213</v>
      </c>
      <c r="F4691" t="s">
        <v>9301</v>
      </c>
      <c r="G4691" t="s">
        <v>170</v>
      </c>
      <c r="H4691" t="s">
        <v>153</v>
      </c>
      <c r="I4691" t="s">
        <v>136</v>
      </c>
      <c r="J4691" t="s">
        <v>137</v>
      </c>
      <c r="K4691" t="s">
        <v>138</v>
      </c>
      <c r="L4691" t="s">
        <v>13215</v>
      </c>
      <c r="M4691" t="s">
        <v>13216</v>
      </c>
      <c r="N4691">
        <v>0.49833333299999999</v>
      </c>
      <c r="O4691">
        <v>0</v>
      </c>
      <c r="P4691">
        <v>289</v>
      </c>
      <c r="Q4691">
        <v>11</v>
      </c>
      <c r="R4691">
        <v>34</v>
      </c>
      <c r="S4691">
        <v>12</v>
      </c>
      <c r="T4691">
        <v>65</v>
      </c>
      <c r="U4691">
        <v>3</v>
      </c>
      <c r="V4691">
        <v>0</v>
      </c>
      <c r="W4691">
        <v>0</v>
      </c>
      <c r="X4691">
        <v>39.637273164868837</v>
      </c>
      <c r="Y4691">
        <v>51.304036156372611</v>
      </c>
      <c r="Z4691">
        <v>6.2325258956940104</v>
      </c>
      <c r="AA4691">
        <v>19.187347455751141</v>
      </c>
      <c r="AB4691">
        <v>30.635846798091013</v>
      </c>
      <c r="AC4691">
        <v>257.55335790345606</v>
      </c>
      <c r="AD4691">
        <v>0</v>
      </c>
      <c r="AE4691">
        <v>404.55038737423365</v>
      </c>
    </row>
    <row r="4692" spans="1:31" x14ac:dyDescent="0.3">
      <c r="A4692">
        <v>2720271</v>
      </c>
      <c r="B4692">
        <v>1</v>
      </c>
      <c r="C4692" t="s">
        <v>80</v>
      </c>
      <c r="D4692" t="s">
        <v>85</v>
      </c>
      <c r="E4692" t="s">
        <v>200</v>
      </c>
      <c r="F4692" t="s">
        <v>13217</v>
      </c>
      <c r="G4692" t="s">
        <v>393</v>
      </c>
      <c r="H4692" t="s">
        <v>135</v>
      </c>
      <c r="I4692" t="s">
        <v>136</v>
      </c>
      <c r="J4692" t="s">
        <v>137</v>
      </c>
      <c r="K4692" t="s">
        <v>138</v>
      </c>
      <c r="L4692" t="s">
        <v>13218</v>
      </c>
      <c r="M4692" t="s">
        <v>13219</v>
      </c>
      <c r="N4692">
        <v>7.1572222219999997</v>
      </c>
      <c r="O4692">
        <v>0</v>
      </c>
      <c r="P4692">
        <v>95</v>
      </c>
      <c r="Q4692">
        <v>0</v>
      </c>
      <c r="R4692">
        <v>0</v>
      </c>
      <c r="S4692">
        <v>0</v>
      </c>
      <c r="T4692">
        <v>33</v>
      </c>
      <c r="U4692">
        <v>0</v>
      </c>
      <c r="V4692">
        <v>0</v>
      </c>
      <c r="W4692">
        <v>0</v>
      </c>
      <c r="X4692">
        <v>103.83549593443722</v>
      </c>
      <c r="Y4692">
        <v>0</v>
      </c>
      <c r="Z4692">
        <v>0</v>
      </c>
      <c r="AA4692">
        <v>0</v>
      </c>
      <c r="AB4692">
        <v>63.22790167412623</v>
      </c>
      <c r="AC4692">
        <v>0</v>
      </c>
      <c r="AD4692">
        <v>0</v>
      </c>
      <c r="AE4692">
        <v>167.06339760856343</v>
      </c>
    </row>
    <row r="4693" spans="1:31" x14ac:dyDescent="0.3">
      <c r="A4693">
        <v>2719432</v>
      </c>
      <c r="B4693">
        <v>1</v>
      </c>
      <c r="C4693" t="s">
        <v>80</v>
      </c>
      <c r="D4693" t="s">
        <v>85</v>
      </c>
      <c r="E4693" t="s">
        <v>145</v>
      </c>
      <c r="F4693" t="s">
        <v>12926</v>
      </c>
      <c r="G4693" t="s">
        <v>181</v>
      </c>
      <c r="H4693" t="s">
        <v>135</v>
      </c>
      <c r="I4693" t="s">
        <v>136</v>
      </c>
      <c r="J4693" t="s">
        <v>137</v>
      </c>
      <c r="K4693" t="s">
        <v>138</v>
      </c>
      <c r="L4693" t="s">
        <v>13220</v>
      </c>
      <c r="M4693" t="s">
        <v>13221</v>
      </c>
      <c r="N4693">
        <v>1.4975000000000001</v>
      </c>
      <c r="O4693">
        <v>0</v>
      </c>
      <c r="P4693">
        <v>20</v>
      </c>
      <c r="Q4693">
        <v>0</v>
      </c>
      <c r="R4693">
        <v>0</v>
      </c>
      <c r="S4693">
        <v>0</v>
      </c>
      <c r="T4693">
        <v>4</v>
      </c>
      <c r="U4693">
        <v>0</v>
      </c>
      <c r="V4693">
        <v>0</v>
      </c>
      <c r="W4693">
        <v>0</v>
      </c>
      <c r="X4693">
        <v>4.0850921097298505</v>
      </c>
      <c r="Y4693">
        <v>0</v>
      </c>
      <c r="Z4693">
        <v>0</v>
      </c>
      <c r="AA4693">
        <v>0</v>
      </c>
      <c r="AB4693">
        <v>4.4722500284695954</v>
      </c>
      <c r="AC4693">
        <v>0</v>
      </c>
      <c r="AD4693">
        <v>0</v>
      </c>
      <c r="AE4693">
        <v>8.557342138199445</v>
      </c>
    </row>
    <row r="4694" spans="1:31" x14ac:dyDescent="0.3">
      <c r="A4694">
        <v>2720019</v>
      </c>
      <c r="B4694">
        <v>1</v>
      </c>
      <c r="C4694" t="s">
        <v>80</v>
      </c>
      <c r="D4694" t="s">
        <v>92</v>
      </c>
      <c r="E4694" t="s">
        <v>145</v>
      </c>
      <c r="F4694" t="s">
        <v>13222</v>
      </c>
      <c r="G4694" t="s">
        <v>147</v>
      </c>
      <c r="H4694" t="s">
        <v>135</v>
      </c>
      <c r="I4694" t="s">
        <v>136</v>
      </c>
      <c r="J4694" t="s">
        <v>137</v>
      </c>
      <c r="K4694" t="s">
        <v>138</v>
      </c>
      <c r="L4694" t="s">
        <v>13223</v>
      </c>
      <c r="M4694" t="s">
        <v>13224</v>
      </c>
      <c r="N4694">
        <v>1.0119444440000001</v>
      </c>
      <c r="O4694">
        <v>0</v>
      </c>
      <c r="P4694">
        <v>0</v>
      </c>
      <c r="Q4694">
        <v>0</v>
      </c>
      <c r="R4694">
        <v>0</v>
      </c>
      <c r="S4694">
        <v>0</v>
      </c>
      <c r="T4694">
        <v>1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0.25034610659066664</v>
      </c>
      <c r="AC4694">
        <v>0</v>
      </c>
      <c r="AD4694">
        <v>0</v>
      </c>
      <c r="AE4694">
        <v>0.25034610659066664</v>
      </c>
    </row>
    <row r="4695" spans="1:31" x14ac:dyDescent="0.3">
      <c r="A4695">
        <v>2719687</v>
      </c>
      <c r="B4695">
        <v>1</v>
      </c>
      <c r="C4695" t="s">
        <v>80</v>
      </c>
      <c r="D4695" t="s">
        <v>95</v>
      </c>
      <c r="E4695" t="s">
        <v>156</v>
      </c>
      <c r="F4695" t="s">
        <v>13225</v>
      </c>
      <c r="G4695" t="s">
        <v>300</v>
      </c>
      <c r="H4695" t="s">
        <v>153</v>
      </c>
      <c r="I4695" t="s">
        <v>136</v>
      </c>
      <c r="J4695" t="s">
        <v>137</v>
      </c>
      <c r="K4695" t="s">
        <v>210</v>
      </c>
      <c r="L4695" t="s">
        <v>13226</v>
      </c>
      <c r="M4695" t="s">
        <v>13227</v>
      </c>
      <c r="N4695">
        <v>4.3986111110000001</v>
      </c>
      <c r="O4695">
        <v>0</v>
      </c>
      <c r="P4695">
        <v>0</v>
      </c>
      <c r="Q4695">
        <v>0</v>
      </c>
      <c r="R4695">
        <v>0</v>
      </c>
      <c r="S4695">
        <v>1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15.055184148716746</v>
      </c>
      <c r="AB4695">
        <v>0</v>
      </c>
      <c r="AC4695">
        <v>0</v>
      </c>
      <c r="AD4695">
        <v>0</v>
      </c>
      <c r="AE4695">
        <v>15.055184148716746</v>
      </c>
    </row>
    <row r="4696" spans="1:31" x14ac:dyDescent="0.3">
      <c r="A4696">
        <v>2719538</v>
      </c>
      <c r="B4696">
        <v>1</v>
      </c>
      <c r="C4696" t="s">
        <v>80</v>
      </c>
      <c r="D4696" t="s">
        <v>97</v>
      </c>
      <c r="E4696" t="s">
        <v>161</v>
      </c>
      <c r="F4696" t="s">
        <v>13228</v>
      </c>
      <c r="G4696" t="s">
        <v>209</v>
      </c>
      <c r="H4696" t="s">
        <v>135</v>
      </c>
      <c r="I4696" t="s">
        <v>136</v>
      </c>
      <c r="J4696" t="s">
        <v>137</v>
      </c>
      <c r="K4696" t="s">
        <v>210</v>
      </c>
      <c r="L4696" t="s">
        <v>13229</v>
      </c>
      <c r="M4696" t="s">
        <v>13230</v>
      </c>
      <c r="N4696">
        <v>8.0930555549999994</v>
      </c>
      <c r="O4696">
        <v>0</v>
      </c>
      <c r="P4696">
        <v>65</v>
      </c>
      <c r="Q4696">
        <v>0</v>
      </c>
      <c r="R4696">
        <v>1</v>
      </c>
      <c r="S4696">
        <v>0</v>
      </c>
      <c r="T4696">
        <v>5</v>
      </c>
      <c r="U4696">
        <v>0</v>
      </c>
      <c r="V4696">
        <v>0</v>
      </c>
      <c r="W4696">
        <v>0</v>
      </c>
      <c r="X4696">
        <v>53.373756226672</v>
      </c>
      <c r="Y4696">
        <v>0</v>
      </c>
      <c r="Z4696">
        <v>0</v>
      </c>
      <c r="AA4696">
        <v>0</v>
      </c>
      <c r="AB4696">
        <v>14.196637903524</v>
      </c>
      <c r="AC4696">
        <v>0</v>
      </c>
      <c r="AD4696">
        <v>0</v>
      </c>
      <c r="AE4696">
        <v>67.570394130196007</v>
      </c>
    </row>
    <row r="4697" spans="1:31" x14ac:dyDescent="0.3">
      <c r="A4697">
        <v>2719807</v>
      </c>
      <c r="B4697">
        <v>1</v>
      </c>
      <c r="C4697" t="s">
        <v>81</v>
      </c>
      <c r="D4697" t="s">
        <v>126</v>
      </c>
      <c r="E4697" t="s">
        <v>213</v>
      </c>
      <c r="F4697" t="s">
        <v>13231</v>
      </c>
      <c r="G4697" t="s">
        <v>152</v>
      </c>
      <c r="H4697" t="s">
        <v>153</v>
      </c>
      <c r="I4697" t="s">
        <v>136</v>
      </c>
      <c r="J4697" t="s">
        <v>137</v>
      </c>
      <c r="K4697" t="s">
        <v>138</v>
      </c>
      <c r="L4697" t="s">
        <v>13232</v>
      </c>
      <c r="M4697" t="s">
        <v>13233</v>
      </c>
      <c r="N4697">
        <v>0.24305555500000001</v>
      </c>
      <c r="O4697">
        <v>7</v>
      </c>
      <c r="P4697">
        <v>923</v>
      </c>
      <c r="Q4697">
        <v>51</v>
      </c>
      <c r="R4697">
        <v>131</v>
      </c>
      <c r="S4697">
        <v>3</v>
      </c>
      <c r="T4697">
        <v>55</v>
      </c>
      <c r="U4697">
        <v>1</v>
      </c>
      <c r="V4697">
        <v>0</v>
      </c>
      <c r="W4697">
        <v>0.31010974531250002</v>
      </c>
      <c r="X4697">
        <v>19.589110619408785</v>
      </c>
      <c r="Y4697">
        <v>13.333543448677084</v>
      </c>
      <c r="Z4697">
        <v>9.1972164769394116</v>
      </c>
      <c r="AA4697">
        <v>2.6961278329270835</v>
      </c>
      <c r="AB4697">
        <v>4.3076937056416673</v>
      </c>
      <c r="AC4697">
        <v>40.943464174861113</v>
      </c>
      <c r="AD4697">
        <v>0</v>
      </c>
      <c r="AE4697">
        <v>90.37726600376763</v>
      </c>
    </row>
    <row r="4698" spans="1:31" x14ac:dyDescent="0.3">
      <c r="A4698">
        <v>2719999</v>
      </c>
      <c r="B4698">
        <v>1</v>
      </c>
      <c r="C4698" t="s">
        <v>80</v>
      </c>
      <c r="D4698" t="s">
        <v>93</v>
      </c>
      <c r="E4698" t="s">
        <v>150</v>
      </c>
      <c r="F4698" t="s">
        <v>13234</v>
      </c>
      <c r="G4698" t="s">
        <v>209</v>
      </c>
      <c r="H4698" t="s">
        <v>153</v>
      </c>
      <c r="I4698" t="s">
        <v>136</v>
      </c>
      <c r="J4698" t="s">
        <v>137</v>
      </c>
      <c r="K4698" t="s">
        <v>210</v>
      </c>
      <c r="L4698" t="s">
        <v>13235</v>
      </c>
      <c r="M4698" t="s">
        <v>13236</v>
      </c>
      <c r="N4698">
        <v>2.67</v>
      </c>
      <c r="O4698">
        <v>0</v>
      </c>
      <c r="P4698">
        <v>637</v>
      </c>
      <c r="Q4698">
        <v>10</v>
      </c>
      <c r="R4698">
        <v>164</v>
      </c>
      <c r="S4698">
        <v>2</v>
      </c>
      <c r="T4698">
        <v>117</v>
      </c>
      <c r="U4698">
        <v>1</v>
      </c>
      <c r="V4698">
        <v>0</v>
      </c>
      <c r="W4698">
        <v>0</v>
      </c>
      <c r="X4698">
        <v>403.43007616462421</v>
      </c>
      <c r="Y4698">
        <v>61.849398454757946</v>
      </c>
      <c r="Z4698">
        <v>687.28853161606173</v>
      </c>
      <c r="AA4698">
        <v>35.098592647187161</v>
      </c>
      <c r="AB4698">
        <v>352.88324279256807</v>
      </c>
      <c r="AC4698">
        <v>355.80865832589001</v>
      </c>
      <c r="AD4698">
        <v>0</v>
      </c>
      <c r="AE4698">
        <v>1896.3585000010892</v>
      </c>
    </row>
    <row r="4699" spans="1:31" x14ac:dyDescent="0.3">
      <c r="A4699">
        <v>2720248</v>
      </c>
      <c r="B4699">
        <v>1</v>
      </c>
      <c r="C4699" t="s">
        <v>80</v>
      </c>
      <c r="D4699" t="s">
        <v>96</v>
      </c>
      <c r="E4699" t="s">
        <v>145</v>
      </c>
      <c r="F4699" t="s">
        <v>13237</v>
      </c>
      <c r="G4699" t="s">
        <v>181</v>
      </c>
      <c r="H4699" t="s">
        <v>135</v>
      </c>
      <c r="I4699" t="s">
        <v>136</v>
      </c>
      <c r="J4699" t="s">
        <v>137</v>
      </c>
      <c r="K4699" t="s">
        <v>138</v>
      </c>
      <c r="L4699" t="s">
        <v>13238</v>
      </c>
      <c r="M4699" t="s">
        <v>13239</v>
      </c>
      <c r="N4699">
        <v>1.612222222</v>
      </c>
      <c r="O4699">
        <v>0</v>
      </c>
      <c r="P4699">
        <v>1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</row>
    <row r="4700" spans="1:31" x14ac:dyDescent="0.3">
      <c r="A4700">
        <v>2719644</v>
      </c>
      <c r="B4700">
        <v>1</v>
      </c>
      <c r="C4700" t="s">
        <v>80</v>
      </c>
      <c r="D4700" t="s">
        <v>107</v>
      </c>
      <c r="E4700" t="s">
        <v>161</v>
      </c>
      <c r="F4700" t="s">
        <v>13240</v>
      </c>
      <c r="G4700" t="s">
        <v>170</v>
      </c>
      <c r="H4700" t="s">
        <v>135</v>
      </c>
      <c r="I4700" t="s">
        <v>136</v>
      </c>
      <c r="J4700" t="s">
        <v>137</v>
      </c>
      <c r="K4700" t="s">
        <v>138</v>
      </c>
      <c r="L4700" t="s">
        <v>13241</v>
      </c>
      <c r="M4700" t="s">
        <v>13242</v>
      </c>
      <c r="N4700">
        <v>1.2866666659999999</v>
      </c>
      <c r="O4700">
        <v>0</v>
      </c>
      <c r="P4700">
        <v>40</v>
      </c>
      <c r="Q4700">
        <v>0</v>
      </c>
      <c r="R4700">
        <v>0</v>
      </c>
      <c r="S4700">
        <v>0</v>
      </c>
      <c r="T4700">
        <v>20</v>
      </c>
      <c r="U4700">
        <v>0</v>
      </c>
      <c r="V4700">
        <v>0</v>
      </c>
      <c r="W4700">
        <v>0</v>
      </c>
      <c r="X4700">
        <v>8.076207709928898</v>
      </c>
      <c r="Y4700">
        <v>0</v>
      </c>
      <c r="Z4700">
        <v>0</v>
      </c>
      <c r="AA4700">
        <v>0</v>
      </c>
      <c r="AB4700">
        <v>25.849868748581319</v>
      </c>
      <c r="AC4700">
        <v>0</v>
      </c>
      <c r="AD4700">
        <v>0</v>
      </c>
      <c r="AE4700">
        <v>33.926076458510217</v>
      </c>
    </row>
    <row r="4701" spans="1:31" x14ac:dyDescent="0.3">
      <c r="A4701">
        <v>2719787</v>
      </c>
      <c r="B4701">
        <v>1</v>
      </c>
      <c r="C4701" t="s">
        <v>81</v>
      </c>
      <c r="D4701" t="s">
        <v>124</v>
      </c>
      <c r="E4701" t="s">
        <v>156</v>
      </c>
      <c r="F4701" t="s">
        <v>13243</v>
      </c>
      <c r="G4701" t="s">
        <v>2209</v>
      </c>
      <c r="H4701" t="s">
        <v>153</v>
      </c>
      <c r="I4701" t="s">
        <v>136</v>
      </c>
      <c r="J4701" t="s">
        <v>137</v>
      </c>
      <c r="K4701" t="s">
        <v>138</v>
      </c>
      <c r="L4701" t="s">
        <v>13244</v>
      </c>
      <c r="M4701" t="s">
        <v>13135</v>
      </c>
      <c r="N4701">
        <v>1.0763888880000001</v>
      </c>
      <c r="O4701">
        <v>0</v>
      </c>
      <c r="P4701">
        <v>86</v>
      </c>
      <c r="Q4701">
        <v>0</v>
      </c>
      <c r="R4701">
        <v>0</v>
      </c>
      <c r="S4701">
        <v>0</v>
      </c>
      <c r="T4701">
        <v>1</v>
      </c>
      <c r="U4701">
        <v>0</v>
      </c>
      <c r="V4701">
        <v>0</v>
      </c>
      <c r="W4701">
        <v>0</v>
      </c>
      <c r="X4701">
        <v>11.337374895193827</v>
      </c>
      <c r="Y4701">
        <v>0</v>
      </c>
      <c r="Z4701">
        <v>0</v>
      </c>
      <c r="AA4701">
        <v>0</v>
      </c>
      <c r="AB4701">
        <v>0.373822025417895</v>
      </c>
      <c r="AC4701">
        <v>0</v>
      </c>
      <c r="AD4701">
        <v>0</v>
      </c>
      <c r="AE4701">
        <v>11.711196920611723</v>
      </c>
    </row>
    <row r="4702" spans="1:31" x14ac:dyDescent="0.3">
      <c r="A4702">
        <v>2720042</v>
      </c>
      <c r="B4702">
        <v>1</v>
      </c>
      <c r="C4702" t="s">
        <v>80</v>
      </c>
      <c r="D4702" t="s">
        <v>87</v>
      </c>
      <c r="E4702" t="s">
        <v>132</v>
      </c>
      <c r="F4702" t="s">
        <v>13245</v>
      </c>
      <c r="G4702" t="s">
        <v>393</v>
      </c>
      <c r="H4702" t="s">
        <v>135</v>
      </c>
      <c r="I4702" t="s">
        <v>136</v>
      </c>
      <c r="J4702" t="s">
        <v>137</v>
      </c>
      <c r="K4702" t="s">
        <v>138</v>
      </c>
      <c r="L4702" t="s">
        <v>13246</v>
      </c>
      <c r="M4702" t="s">
        <v>13247</v>
      </c>
      <c r="N4702">
        <v>0.54611111099999998</v>
      </c>
      <c r="O4702">
        <v>0</v>
      </c>
      <c r="P4702">
        <v>182</v>
      </c>
      <c r="Q4702">
        <v>0</v>
      </c>
      <c r="R4702">
        <v>0</v>
      </c>
      <c r="S4702">
        <v>0</v>
      </c>
      <c r="T4702">
        <v>9</v>
      </c>
      <c r="U4702">
        <v>0</v>
      </c>
      <c r="V4702">
        <v>0</v>
      </c>
      <c r="W4702">
        <v>0</v>
      </c>
      <c r="X4702">
        <v>24.879798565910566</v>
      </c>
      <c r="Y4702">
        <v>0</v>
      </c>
      <c r="Z4702">
        <v>0</v>
      </c>
      <c r="AA4702">
        <v>0</v>
      </c>
      <c r="AB4702">
        <v>5.5380854635700398</v>
      </c>
      <c r="AC4702">
        <v>0</v>
      </c>
      <c r="AD4702">
        <v>0</v>
      </c>
      <c r="AE4702">
        <v>30.417884029480604</v>
      </c>
    </row>
    <row r="4703" spans="1:31" x14ac:dyDescent="0.3">
      <c r="A4703">
        <v>2720005</v>
      </c>
      <c r="B4703">
        <v>1</v>
      </c>
      <c r="C4703" t="s">
        <v>81</v>
      </c>
      <c r="D4703" t="s">
        <v>118</v>
      </c>
      <c r="E4703" t="s">
        <v>161</v>
      </c>
      <c r="F4703" t="s">
        <v>13248</v>
      </c>
      <c r="G4703" t="s">
        <v>1696</v>
      </c>
      <c r="H4703" t="s">
        <v>135</v>
      </c>
      <c r="I4703" t="s">
        <v>136</v>
      </c>
      <c r="J4703" t="s">
        <v>137</v>
      </c>
      <c r="K4703" t="s">
        <v>138</v>
      </c>
      <c r="L4703" t="s">
        <v>13249</v>
      </c>
      <c r="M4703" t="s">
        <v>13250</v>
      </c>
      <c r="N4703">
        <v>2.3688888879999999</v>
      </c>
      <c r="O4703">
        <v>0</v>
      </c>
      <c r="P4703">
        <v>26</v>
      </c>
      <c r="Q4703">
        <v>0</v>
      </c>
      <c r="R4703">
        <v>0</v>
      </c>
      <c r="S4703">
        <v>0</v>
      </c>
      <c r="T4703">
        <v>3</v>
      </c>
      <c r="U4703">
        <v>0</v>
      </c>
      <c r="V4703">
        <v>0</v>
      </c>
      <c r="W4703">
        <v>0</v>
      </c>
      <c r="X4703">
        <v>11.280260737573997</v>
      </c>
      <c r="Y4703">
        <v>0</v>
      </c>
      <c r="Z4703">
        <v>0</v>
      </c>
      <c r="AA4703">
        <v>0</v>
      </c>
      <c r="AB4703">
        <v>1.0404355603702202</v>
      </c>
      <c r="AC4703">
        <v>0</v>
      </c>
      <c r="AD4703">
        <v>0</v>
      </c>
      <c r="AE4703">
        <v>12.320696297944217</v>
      </c>
    </row>
    <row r="4704" spans="1:31" x14ac:dyDescent="0.3">
      <c r="A4704">
        <v>2719650</v>
      </c>
      <c r="B4704">
        <v>1</v>
      </c>
      <c r="C4704" t="s">
        <v>80</v>
      </c>
      <c r="D4704" t="s">
        <v>93</v>
      </c>
      <c r="E4704" t="s">
        <v>150</v>
      </c>
      <c r="F4704" t="s">
        <v>13251</v>
      </c>
      <c r="G4704" t="s">
        <v>209</v>
      </c>
      <c r="H4704" t="s">
        <v>153</v>
      </c>
      <c r="I4704" t="s">
        <v>136</v>
      </c>
      <c r="J4704" t="s">
        <v>137</v>
      </c>
      <c r="K4704" t="s">
        <v>210</v>
      </c>
      <c r="L4704" t="s">
        <v>12915</v>
      </c>
      <c r="M4704" t="s">
        <v>13252</v>
      </c>
      <c r="N4704">
        <v>7.2838888879999999</v>
      </c>
      <c r="O4704">
        <v>0</v>
      </c>
      <c r="P4704">
        <v>570</v>
      </c>
      <c r="Q4704">
        <v>6</v>
      </c>
      <c r="R4704">
        <v>7</v>
      </c>
      <c r="S4704">
        <v>1</v>
      </c>
      <c r="T4704">
        <v>50</v>
      </c>
      <c r="U4704">
        <v>0</v>
      </c>
      <c r="V4704">
        <v>0</v>
      </c>
      <c r="W4704">
        <v>0</v>
      </c>
      <c r="X4704">
        <v>482.15278659182547</v>
      </c>
      <c r="Y4704">
        <v>592.15842700267433</v>
      </c>
      <c r="Z4704">
        <v>98.180942034934034</v>
      </c>
      <c r="AA4704">
        <v>10.775819597255483</v>
      </c>
      <c r="AB4704">
        <v>308.08643163810422</v>
      </c>
      <c r="AC4704">
        <v>0</v>
      </c>
      <c r="AD4704">
        <v>0</v>
      </c>
      <c r="AE4704">
        <v>1491.3544068647936</v>
      </c>
    </row>
    <row r="4705" spans="1:31" x14ac:dyDescent="0.3">
      <c r="A4705">
        <v>2720037</v>
      </c>
      <c r="B4705">
        <v>2</v>
      </c>
      <c r="C4705" t="s">
        <v>81</v>
      </c>
      <c r="D4705" t="s">
        <v>112</v>
      </c>
      <c r="E4705" t="s">
        <v>132</v>
      </c>
      <c r="F4705" t="s">
        <v>13253</v>
      </c>
      <c r="G4705" t="s">
        <v>158</v>
      </c>
      <c r="H4705" t="s">
        <v>135</v>
      </c>
      <c r="I4705" t="s">
        <v>136</v>
      </c>
      <c r="J4705" t="s">
        <v>137</v>
      </c>
      <c r="K4705" t="s">
        <v>138</v>
      </c>
      <c r="L4705" t="s">
        <v>12749</v>
      </c>
      <c r="M4705" t="s">
        <v>13254</v>
      </c>
      <c r="N4705">
        <v>0.41722222199999998</v>
      </c>
      <c r="O4705">
        <v>0</v>
      </c>
      <c r="P4705">
        <v>194</v>
      </c>
      <c r="Q4705">
        <v>0</v>
      </c>
      <c r="R4705">
        <v>4</v>
      </c>
      <c r="S4705">
        <v>0</v>
      </c>
      <c r="T4705">
        <v>40</v>
      </c>
      <c r="U4705">
        <v>0</v>
      </c>
      <c r="V4705">
        <v>0</v>
      </c>
      <c r="W4705">
        <v>0</v>
      </c>
      <c r="X4705">
        <v>14.49827215541</v>
      </c>
      <c r="Y4705">
        <v>0</v>
      </c>
      <c r="Z4705">
        <v>0.227754700576</v>
      </c>
      <c r="AA4705">
        <v>0</v>
      </c>
      <c r="AB4705">
        <v>4.7318806486085041</v>
      </c>
      <c r="AC4705">
        <v>0</v>
      </c>
      <c r="AD4705">
        <v>0</v>
      </c>
      <c r="AE4705">
        <v>19.457907504594502</v>
      </c>
    </row>
    <row r="4706" spans="1:31" x14ac:dyDescent="0.3">
      <c r="A4706">
        <v>2719773</v>
      </c>
      <c r="B4706">
        <v>1</v>
      </c>
      <c r="C4706" t="s">
        <v>80</v>
      </c>
      <c r="D4706" t="s">
        <v>86</v>
      </c>
      <c r="E4706" t="s">
        <v>173</v>
      </c>
      <c r="F4706" t="s">
        <v>13255</v>
      </c>
      <c r="G4706" t="s">
        <v>300</v>
      </c>
      <c r="H4706" t="s">
        <v>153</v>
      </c>
      <c r="I4706" t="s">
        <v>136</v>
      </c>
      <c r="J4706" t="s">
        <v>137</v>
      </c>
      <c r="K4706" t="s">
        <v>210</v>
      </c>
      <c r="L4706" t="s">
        <v>13256</v>
      </c>
      <c r="M4706" t="s">
        <v>13257</v>
      </c>
      <c r="N4706">
        <v>3.372777777</v>
      </c>
      <c r="O4706">
        <v>0</v>
      </c>
      <c r="P4706">
        <v>1842</v>
      </c>
      <c r="Q4706">
        <v>0</v>
      </c>
      <c r="R4706">
        <v>0</v>
      </c>
      <c r="S4706">
        <v>0</v>
      </c>
      <c r="T4706">
        <v>16</v>
      </c>
      <c r="U4706">
        <v>0</v>
      </c>
      <c r="V4706">
        <v>0</v>
      </c>
      <c r="W4706">
        <v>0</v>
      </c>
      <c r="X4706">
        <v>1524.4821259404944</v>
      </c>
      <c r="Y4706">
        <v>0</v>
      </c>
      <c r="Z4706">
        <v>0</v>
      </c>
      <c r="AA4706">
        <v>0</v>
      </c>
      <c r="AB4706">
        <v>124.44463342861383</v>
      </c>
      <c r="AC4706">
        <v>0</v>
      </c>
      <c r="AD4706">
        <v>0</v>
      </c>
      <c r="AE4706">
        <v>1648.9267593691081</v>
      </c>
    </row>
    <row r="4707" spans="1:31" x14ac:dyDescent="0.3">
      <c r="A4707">
        <v>2719713</v>
      </c>
      <c r="B4707">
        <v>1</v>
      </c>
      <c r="C4707" t="s">
        <v>80</v>
      </c>
      <c r="D4707" t="s">
        <v>94</v>
      </c>
      <c r="E4707" t="s">
        <v>132</v>
      </c>
      <c r="F4707" t="s">
        <v>13258</v>
      </c>
      <c r="G4707" t="s">
        <v>134</v>
      </c>
      <c r="H4707" t="s">
        <v>135</v>
      </c>
      <c r="I4707" t="s">
        <v>136</v>
      </c>
      <c r="J4707" t="s">
        <v>137</v>
      </c>
      <c r="K4707" t="s">
        <v>138</v>
      </c>
      <c r="L4707" t="s">
        <v>12727</v>
      </c>
      <c r="M4707" t="s">
        <v>13259</v>
      </c>
      <c r="N4707">
        <v>1.7980555549999999</v>
      </c>
      <c r="O4707">
        <v>0</v>
      </c>
      <c r="P4707">
        <v>52</v>
      </c>
      <c r="Q4707">
        <v>0</v>
      </c>
      <c r="R4707">
        <v>0</v>
      </c>
      <c r="S4707">
        <v>0</v>
      </c>
      <c r="T4707">
        <v>6</v>
      </c>
      <c r="U4707">
        <v>0</v>
      </c>
      <c r="V4707">
        <v>0</v>
      </c>
      <c r="W4707">
        <v>0</v>
      </c>
      <c r="X4707">
        <v>10.738879782663938</v>
      </c>
      <c r="Y4707">
        <v>0</v>
      </c>
      <c r="Z4707">
        <v>0</v>
      </c>
      <c r="AA4707">
        <v>0</v>
      </c>
      <c r="AB4707">
        <v>6.7970021221864307</v>
      </c>
      <c r="AC4707">
        <v>0</v>
      </c>
      <c r="AD4707">
        <v>0</v>
      </c>
      <c r="AE4707">
        <v>17.53588190485037</v>
      </c>
    </row>
    <row r="4708" spans="1:31" x14ac:dyDescent="0.3">
      <c r="A4708">
        <v>2720214</v>
      </c>
      <c r="B4708">
        <v>1</v>
      </c>
      <c r="C4708" t="s">
        <v>81</v>
      </c>
      <c r="D4708" t="s">
        <v>122</v>
      </c>
      <c r="E4708" t="s">
        <v>132</v>
      </c>
      <c r="F4708" t="s">
        <v>13260</v>
      </c>
      <c r="G4708" t="s">
        <v>134</v>
      </c>
      <c r="H4708" t="s">
        <v>135</v>
      </c>
      <c r="I4708" t="s">
        <v>136</v>
      </c>
      <c r="J4708" t="s">
        <v>137</v>
      </c>
      <c r="K4708" t="s">
        <v>138</v>
      </c>
      <c r="L4708" t="s">
        <v>13261</v>
      </c>
      <c r="M4708" t="s">
        <v>13262</v>
      </c>
      <c r="N4708">
        <v>1.494722222</v>
      </c>
      <c r="O4708">
        <v>0</v>
      </c>
      <c r="P4708">
        <v>120</v>
      </c>
      <c r="Q4708">
        <v>0</v>
      </c>
      <c r="R4708">
        <v>0</v>
      </c>
      <c r="S4708">
        <v>0</v>
      </c>
      <c r="T4708">
        <v>12</v>
      </c>
      <c r="U4708">
        <v>0</v>
      </c>
      <c r="V4708">
        <v>0</v>
      </c>
      <c r="W4708">
        <v>0</v>
      </c>
      <c r="X4708">
        <v>19.039339456591584</v>
      </c>
      <c r="Y4708">
        <v>0</v>
      </c>
      <c r="Z4708">
        <v>0</v>
      </c>
      <c r="AA4708">
        <v>0</v>
      </c>
      <c r="AB4708">
        <v>6.7175001654375999</v>
      </c>
      <c r="AC4708">
        <v>0</v>
      </c>
      <c r="AD4708">
        <v>0</v>
      </c>
      <c r="AE4708">
        <v>25.756839622029183</v>
      </c>
    </row>
    <row r="4709" spans="1:31" x14ac:dyDescent="0.3">
      <c r="A4709">
        <v>2719590</v>
      </c>
      <c r="B4709">
        <v>1</v>
      </c>
      <c r="C4709" t="s">
        <v>80</v>
      </c>
      <c r="D4709" t="s">
        <v>99</v>
      </c>
      <c r="E4709" t="s">
        <v>132</v>
      </c>
      <c r="F4709" t="s">
        <v>7139</v>
      </c>
      <c r="G4709" t="s">
        <v>209</v>
      </c>
      <c r="H4709" t="s">
        <v>135</v>
      </c>
      <c r="I4709" t="s">
        <v>136</v>
      </c>
      <c r="J4709" t="s">
        <v>137</v>
      </c>
      <c r="K4709" t="s">
        <v>210</v>
      </c>
      <c r="L4709" t="s">
        <v>13263</v>
      </c>
      <c r="M4709" t="s">
        <v>13264</v>
      </c>
      <c r="N4709">
        <v>7.477222222</v>
      </c>
      <c r="O4709">
        <v>0</v>
      </c>
      <c r="P4709">
        <v>127</v>
      </c>
      <c r="Q4709">
        <v>0</v>
      </c>
      <c r="R4709">
        <v>1</v>
      </c>
      <c r="S4709">
        <v>0</v>
      </c>
      <c r="T4709">
        <v>15</v>
      </c>
      <c r="U4709">
        <v>0</v>
      </c>
      <c r="V4709">
        <v>1</v>
      </c>
      <c r="W4709">
        <v>0</v>
      </c>
      <c r="X4709">
        <v>106.51059466753259</v>
      </c>
      <c r="Y4709">
        <v>0</v>
      </c>
      <c r="Z4709">
        <v>0.79835096087079682</v>
      </c>
      <c r="AA4709">
        <v>0</v>
      </c>
      <c r="AB4709">
        <v>51.992245358986601</v>
      </c>
      <c r="AC4709">
        <v>0</v>
      </c>
      <c r="AD4709">
        <v>25.739152501938133</v>
      </c>
      <c r="AE4709">
        <v>185.04034348932811</v>
      </c>
    </row>
    <row r="4710" spans="1:31" x14ac:dyDescent="0.3">
      <c r="A4710">
        <v>2719759</v>
      </c>
      <c r="B4710">
        <v>1</v>
      </c>
      <c r="C4710" t="s">
        <v>81</v>
      </c>
      <c r="D4710" t="s">
        <v>121</v>
      </c>
      <c r="E4710" t="s">
        <v>145</v>
      </c>
      <c r="F4710" t="s">
        <v>13265</v>
      </c>
      <c r="G4710" t="s">
        <v>158</v>
      </c>
      <c r="H4710" t="s">
        <v>135</v>
      </c>
      <c r="I4710" t="s">
        <v>136</v>
      </c>
      <c r="J4710" t="s">
        <v>3</v>
      </c>
      <c r="K4710" t="s">
        <v>138</v>
      </c>
      <c r="L4710" t="s">
        <v>13266</v>
      </c>
      <c r="M4710" t="s">
        <v>13196</v>
      </c>
      <c r="N4710">
        <v>2.4016666660000001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1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0.41571332173036835</v>
      </c>
      <c r="AC4710">
        <v>0</v>
      </c>
      <c r="AD4710">
        <v>0</v>
      </c>
      <c r="AE4710">
        <v>0.41571332173036835</v>
      </c>
    </row>
    <row r="4711" spans="1:31" x14ac:dyDescent="0.3">
      <c r="A4711">
        <v>2719733</v>
      </c>
      <c r="B4711">
        <v>1</v>
      </c>
      <c r="C4711" t="s">
        <v>80</v>
      </c>
      <c r="D4711" t="s">
        <v>96</v>
      </c>
      <c r="E4711" t="s">
        <v>145</v>
      </c>
      <c r="F4711" t="s">
        <v>13267</v>
      </c>
      <c r="G4711" t="s">
        <v>147</v>
      </c>
      <c r="H4711" t="s">
        <v>135</v>
      </c>
      <c r="I4711" t="s">
        <v>136</v>
      </c>
      <c r="J4711" t="s">
        <v>137</v>
      </c>
      <c r="K4711" t="s">
        <v>138</v>
      </c>
      <c r="L4711" t="s">
        <v>13268</v>
      </c>
      <c r="M4711" t="s">
        <v>13269</v>
      </c>
      <c r="N4711">
        <v>5.5241666660000002</v>
      </c>
      <c r="O4711">
        <v>0</v>
      </c>
      <c r="P4711">
        <v>1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1.8710349048445203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1.8710349048445203</v>
      </c>
    </row>
    <row r="4712" spans="1:31" x14ac:dyDescent="0.3">
      <c r="A4712">
        <v>2719988</v>
      </c>
      <c r="B4712">
        <v>1</v>
      </c>
      <c r="C4712" t="s">
        <v>81</v>
      </c>
      <c r="D4712" t="s">
        <v>113</v>
      </c>
      <c r="E4712" t="s">
        <v>213</v>
      </c>
      <c r="F4712" t="s">
        <v>12193</v>
      </c>
      <c r="G4712" t="s">
        <v>152</v>
      </c>
      <c r="H4712" t="s">
        <v>153</v>
      </c>
      <c r="I4712" t="s">
        <v>136</v>
      </c>
      <c r="J4712" t="s">
        <v>137</v>
      </c>
      <c r="K4712" t="s">
        <v>138</v>
      </c>
      <c r="L4712" t="s">
        <v>13270</v>
      </c>
      <c r="M4712" t="s">
        <v>13271</v>
      </c>
      <c r="N4712">
        <v>0.65249999999999997</v>
      </c>
      <c r="O4712">
        <v>2</v>
      </c>
      <c r="P4712">
        <v>99</v>
      </c>
      <c r="Q4712">
        <v>7</v>
      </c>
      <c r="R4712">
        <v>3</v>
      </c>
      <c r="S4712">
        <v>7</v>
      </c>
      <c r="T4712">
        <v>13</v>
      </c>
      <c r="U4712">
        <v>1</v>
      </c>
      <c r="V4712">
        <v>0</v>
      </c>
      <c r="W4712">
        <v>0.143571547033785</v>
      </c>
      <c r="X4712">
        <v>15.47786267442401</v>
      </c>
      <c r="Y4712">
        <v>1.9520064261945</v>
      </c>
      <c r="Z4712">
        <v>0.35028095746095006</v>
      </c>
      <c r="AA4712">
        <v>20.975610266762107</v>
      </c>
      <c r="AB4712">
        <v>10.396863350752408</v>
      </c>
      <c r="AC4712">
        <v>0</v>
      </c>
      <c r="AD4712">
        <v>0</v>
      </c>
      <c r="AE4712">
        <v>49.296195222627759</v>
      </c>
    </row>
    <row r="4713" spans="1:31" x14ac:dyDescent="0.3">
      <c r="A4713">
        <v>2720131</v>
      </c>
      <c r="B4713">
        <v>1</v>
      </c>
      <c r="C4713" t="s">
        <v>81</v>
      </c>
      <c r="D4713" t="s">
        <v>123</v>
      </c>
      <c r="E4713" t="s">
        <v>150</v>
      </c>
      <c r="F4713" t="s">
        <v>13272</v>
      </c>
      <c r="G4713" t="s">
        <v>152</v>
      </c>
      <c r="H4713" t="s">
        <v>153</v>
      </c>
      <c r="I4713" t="s">
        <v>136</v>
      </c>
      <c r="J4713" t="s">
        <v>137</v>
      </c>
      <c r="K4713" t="s">
        <v>138</v>
      </c>
      <c r="L4713" t="s">
        <v>13273</v>
      </c>
      <c r="M4713" t="s">
        <v>13274</v>
      </c>
      <c r="N4713">
        <v>0.83222222199999996</v>
      </c>
      <c r="O4713">
        <v>10</v>
      </c>
      <c r="P4713">
        <v>2270</v>
      </c>
      <c r="Q4713">
        <v>83</v>
      </c>
      <c r="R4713">
        <v>14</v>
      </c>
      <c r="S4713">
        <v>40</v>
      </c>
      <c r="T4713">
        <v>808</v>
      </c>
      <c r="U4713">
        <v>4</v>
      </c>
      <c r="V4713">
        <v>10</v>
      </c>
      <c r="W4713">
        <v>0.46144447438000002</v>
      </c>
      <c r="X4713">
        <v>508.94905680460619</v>
      </c>
      <c r="Y4713">
        <v>21.417916869861383</v>
      </c>
      <c r="Z4713">
        <v>2.7925789337012494</v>
      </c>
      <c r="AA4713">
        <v>78.480486860728305</v>
      </c>
      <c r="AB4713">
        <v>422.9354809186716</v>
      </c>
      <c r="AC4713">
        <v>744.47742175379335</v>
      </c>
      <c r="AD4713">
        <v>135.55587747550564</v>
      </c>
      <c r="AE4713">
        <v>1915.070264091248</v>
      </c>
    </row>
    <row r="4714" spans="1:31" x14ac:dyDescent="0.3">
      <c r="A4714">
        <v>2720045</v>
      </c>
      <c r="B4714">
        <v>1</v>
      </c>
      <c r="C4714" t="s">
        <v>81</v>
      </c>
      <c r="D4714" t="s">
        <v>119</v>
      </c>
      <c r="E4714" t="s">
        <v>161</v>
      </c>
      <c r="F4714" t="s">
        <v>13275</v>
      </c>
      <c r="G4714" t="s">
        <v>170</v>
      </c>
      <c r="H4714" t="s">
        <v>135</v>
      </c>
      <c r="I4714" t="s">
        <v>136</v>
      </c>
      <c r="J4714" t="s">
        <v>137</v>
      </c>
      <c r="K4714" t="s">
        <v>138</v>
      </c>
      <c r="L4714" t="s">
        <v>13276</v>
      </c>
      <c r="M4714" t="s">
        <v>13277</v>
      </c>
      <c r="N4714">
        <v>0.873611111</v>
      </c>
      <c r="O4714">
        <v>0</v>
      </c>
      <c r="P4714">
        <v>16</v>
      </c>
      <c r="Q4714">
        <v>0</v>
      </c>
      <c r="R4714">
        <v>0</v>
      </c>
      <c r="S4714">
        <v>0</v>
      </c>
      <c r="T4714">
        <v>1</v>
      </c>
      <c r="U4714">
        <v>0</v>
      </c>
      <c r="V4714">
        <v>0</v>
      </c>
      <c r="W4714">
        <v>0</v>
      </c>
      <c r="X4714">
        <v>2.8307141699163947</v>
      </c>
      <c r="Y4714">
        <v>0</v>
      </c>
      <c r="Z4714">
        <v>0</v>
      </c>
      <c r="AA4714">
        <v>0</v>
      </c>
      <c r="AB4714">
        <v>0.4086788045454392</v>
      </c>
      <c r="AC4714">
        <v>0</v>
      </c>
      <c r="AD4714">
        <v>0</v>
      </c>
      <c r="AE4714">
        <v>3.2393929744618339</v>
      </c>
    </row>
    <row r="4715" spans="1:31" x14ac:dyDescent="0.3">
      <c r="A4715">
        <v>2719547</v>
      </c>
      <c r="B4715">
        <v>1</v>
      </c>
      <c r="C4715" t="s">
        <v>81</v>
      </c>
      <c r="D4715" t="s">
        <v>118</v>
      </c>
      <c r="E4715" t="s">
        <v>213</v>
      </c>
      <c r="F4715" t="s">
        <v>13278</v>
      </c>
      <c r="G4715" t="s">
        <v>152</v>
      </c>
      <c r="H4715" t="s">
        <v>153</v>
      </c>
      <c r="I4715" t="s">
        <v>136</v>
      </c>
      <c r="J4715" t="s">
        <v>137</v>
      </c>
      <c r="K4715" t="s">
        <v>138</v>
      </c>
      <c r="L4715" t="s">
        <v>13279</v>
      </c>
      <c r="M4715" t="s">
        <v>13280</v>
      </c>
      <c r="N4715">
        <v>1.034444444</v>
      </c>
      <c r="O4715">
        <v>0</v>
      </c>
      <c r="P4715">
        <v>0</v>
      </c>
      <c r="Q4715">
        <v>3</v>
      </c>
      <c r="R4715">
        <v>0</v>
      </c>
      <c r="S4715">
        <v>3</v>
      </c>
      <c r="T4715">
        <v>0</v>
      </c>
      <c r="U4715">
        <v>5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148.44291343028365</v>
      </c>
      <c r="AB4715">
        <v>0</v>
      </c>
      <c r="AC4715">
        <v>225.71094349612099</v>
      </c>
      <c r="AD4715">
        <v>0</v>
      </c>
      <c r="AE4715">
        <v>374.15385692640461</v>
      </c>
    </row>
    <row r="4716" spans="1:31" x14ac:dyDescent="0.3">
      <c r="A4716">
        <v>2719796</v>
      </c>
      <c r="B4716">
        <v>1</v>
      </c>
      <c r="C4716" t="s">
        <v>80</v>
      </c>
      <c r="D4716" t="s">
        <v>102</v>
      </c>
      <c r="E4716" t="s">
        <v>156</v>
      </c>
      <c r="F4716" t="s">
        <v>13281</v>
      </c>
      <c r="G4716" t="s">
        <v>185</v>
      </c>
      <c r="H4716" t="s">
        <v>153</v>
      </c>
      <c r="I4716" t="s">
        <v>136</v>
      </c>
      <c r="J4716" t="s">
        <v>137</v>
      </c>
      <c r="K4716" t="s">
        <v>138</v>
      </c>
      <c r="L4716" t="s">
        <v>13282</v>
      </c>
      <c r="M4716" t="s">
        <v>13283</v>
      </c>
      <c r="N4716">
        <v>0.634444444</v>
      </c>
      <c r="O4716">
        <v>0</v>
      </c>
      <c r="P4716">
        <v>80</v>
      </c>
      <c r="Q4716">
        <v>0</v>
      </c>
      <c r="R4716">
        <v>30</v>
      </c>
      <c r="S4716">
        <v>0</v>
      </c>
      <c r="T4716">
        <v>83</v>
      </c>
      <c r="U4716">
        <v>0</v>
      </c>
      <c r="V4716">
        <v>0</v>
      </c>
      <c r="W4716">
        <v>0</v>
      </c>
      <c r="X4716">
        <v>11.0514408412392</v>
      </c>
      <c r="Y4716">
        <v>0</v>
      </c>
      <c r="Z4716">
        <v>2.1100352921337797</v>
      </c>
      <c r="AA4716">
        <v>0</v>
      </c>
      <c r="AB4716">
        <v>43.656044598452006</v>
      </c>
      <c r="AC4716">
        <v>0</v>
      </c>
      <c r="AD4716">
        <v>0</v>
      </c>
      <c r="AE4716">
        <v>56.817520731824985</v>
      </c>
    </row>
    <row r="4717" spans="1:31" x14ac:dyDescent="0.3">
      <c r="A4717">
        <v>2719696</v>
      </c>
      <c r="B4717">
        <v>1</v>
      </c>
      <c r="C4717" t="s">
        <v>80</v>
      </c>
      <c r="D4717" t="s">
        <v>108</v>
      </c>
      <c r="E4717" t="s">
        <v>161</v>
      </c>
      <c r="F4717" t="s">
        <v>13284</v>
      </c>
      <c r="G4717" t="s">
        <v>163</v>
      </c>
      <c r="H4717" t="s">
        <v>135</v>
      </c>
      <c r="I4717" t="s">
        <v>136</v>
      </c>
      <c r="J4717" t="s">
        <v>137</v>
      </c>
      <c r="K4717" t="s">
        <v>138</v>
      </c>
      <c r="L4717" t="s">
        <v>13285</v>
      </c>
      <c r="M4717" t="s">
        <v>13286</v>
      </c>
      <c r="N4717">
        <v>1.9350000000000001</v>
      </c>
      <c r="O4717">
        <v>0</v>
      </c>
      <c r="P4717">
        <v>24</v>
      </c>
      <c r="Q4717">
        <v>0</v>
      </c>
      <c r="R4717">
        <v>2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9.2189642981709525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9.2189642981709525</v>
      </c>
    </row>
    <row r="4718" spans="1:31" x14ac:dyDescent="0.3">
      <c r="A4718">
        <v>2719507</v>
      </c>
      <c r="B4718">
        <v>1</v>
      </c>
      <c r="C4718" t="s">
        <v>81</v>
      </c>
      <c r="D4718" t="s">
        <v>126</v>
      </c>
      <c r="E4718" t="s">
        <v>213</v>
      </c>
      <c r="F4718" t="s">
        <v>8709</v>
      </c>
      <c r="G4718" t="s">
        <v>152</v>
      </c>
      <c r="H4718" t="s">
        <v>153</v>
      </c>
      <c r="I4718" t="s">
        <v>136</v>
      </c>
      <c r="J4718" t="s">
        <v>137</v>
      </c>
      <c r="K4718" t="s">
        <v>138</v>
      </c>
      <c r="L4718" t="s">
        <v>13287</v>
      </c>
      <c r="M4718" t="s">
        <v>13288</v>
      </c>
      <c r="N4718">
        <v>0.41166666600000001</v>
      </c>
      <c r="O4718">
        <v>3</v>
      </c>
      <c r="P4718">
        <v>654</v>
      </c>
      <c r="Q4718">
        <v>23</v>
      </c>
      <c r="R4718">
        <v>201</v>
      </c>
      <c r="S4718">
        <v>8</v>
      </c>
      <c r="T4718">
        <v>47</v>
      </c>
      <c r="U4718">
        <v>0</v>
      </c>
      <c r="V4718">
        <v>0</v>
      </c>
      <c r="W4718">
        <v>0.25298038626999997</v>
      </c>
      <c r="X4718">
        <v>23.310594431628761</v>
      </c>
      <c r="Y4718">
        <v>25.659850175589163</v>
      </c>
      <c r="Z4718">
        <v>12.290127372928858</v>
      </c>
      <c r="AA4718">
        <v>18.156613356948</v>
      </c>
      <c r="AB4718">
        <v>10.082085793781969</v>
      </c>
      <c r="AC4718">
        <v>0</v>
      </c>
      <c r="AD4718">
        <v>0</v>
      </c>
      <c r="AE4718">
        <v>89.75225151714676</v>
      </c>
    </row>
    <row r="4719" spans="1:31" x14ac:dyDescent="0.3">
      <c r="A4719">
        <v>2720171</v>
      </c>
      <c r="B4719">
        <v>1</v>
      </c>
      <c r="C4719" t="s">
        <v>81</v>
      </c>
      <c r="D4719" t="s">
        <v>118</v>
      </c>
      <c r="E4719" t="s">
        <v>161</v>
      </c>
      <c r="F4719" t="s">
        <v>13289</v>
      </c>
      <c r="G4719" t="s">
        <v>170</v>
      </c>
      <c r="H4719" t="s">
        <v>135</v>
      </c>
      <c r="I4719" t="s">
        <v>136</v>
      </c>
      <c r="J4719" t="s">
        <v>137</v>
      </c>
      <c r="K4719" t="s">
        <v>138</v>
      </c>
      <c r="L4719" t="s">
        <v>13290</v>
      </c>
      <c r="M4719" t="s">
        <v>13291</v>
      </c>
      <c r="N4719">
        <v>0.575555555</v>
      </c>
      <c r="O4719">
        <v>0</v>
      </c>
      <c r="P4719">
        <v>99</v>
      </c>
      <c r="Q4719">
        <v>0</v>
      </c>
      <c r="R4719">
        <v>0</v>
      </c>
      <c r="S4719">
        <v>0</v>
      </c>
      <c r="T4719">
        <v>2</v>
      </c>
      <c r="U4719">
        <v>0</v>
      </c>
      <c r="V4719">
        <v>0</v>
      </c>
      <c r="W4719">
        <v>0</v>
      </c>
      <c r="X4719">
        <v>13.135171788389938</v>
      </c>
      <c r="Y4719">
        <v>0</v>
      </c>
      <c r="Z4719">
        <v>0</v>
      </c>
      <c r="AA4719">
        <v>0</v>
      </c>
      <c r="AB4719">
        <v>0.66125695901833326</v>
      </c>
      <c r="AC4719">
        <v>0</v>
      </c>
      <c r="AD4719">
        <v>0</v>
      </c>
      <c r="AE4719">
        <v>13.796428747408271</v>
      </c>
    </row>
    <row r="4720" spans="1:31" x14ac:dyDescent="0.3">
      <c r="A4720">
        <v>2719816</v>
      </c>
      <c r="B4720">
        <v>1</v>
      </c>
      <c r="C4720" t="s">
        <v>80</v>
      </c>
      <c r="D4720" t="s">
        <v>90</v>
      </c>
      <c r="E4720" t="s">
        <v>145</v>
      </c>
      <c r="F4720" t="s">
        <v>13292</v>
      </c>
      <c r="G4720" t="s">
        <v>181</v>
      </c>
      <c r="H4720" t="s">
        <v>135</v>
      </c>
      <c r="I4720" t="s">
        <v>136</v>
      </c>
      <c r="J4720" t="s">
        <v>137</v>
      </c>
      <c r="K4720" t="s">
        <v>138</v>
      </c>
      <c r="L4720" t="s">
        <v>13293</v>
      </c>
      <c r="M4720" t="s">
        <v>13294</v>
      </c>
      <c r="N4720">
        <v>1.074166666</v>
      </c>
      <c r="O4720">
        <v>0</v>
      </c>
      <c r="P4720">
        <v>6</v>
      </c>
      <c r="Q4720">
        <v>0</v>
      </c>
      <c r="R4720">
        <v>0</v>
      </c>
      <c r="S4720">
        <v>0</v>
      </c>
      <c r="T4720">
        <v>3</v>
      </c>
      <c r="U4720">
        <v>0</v>
      </c>
      <c r="V4720">
        <v>0</v>
      </c>
      <c r="W4720">
        <v>0</v>
      </c>
      <c r="X4720">
        <v>0.56222484023410002</v>
      </c>
      <c r="Y4720">
        <v>0</v>
      </c>
      <c r="Z4720">
        <v>0</v>
      </c>
      <c r="AA4720">
        <v>0</v>
      </c>
      <c r="AB4720">
        <v>4.2667597319000627</v>
      </c>
      <c r="AC4720">
        <v>0</v>
      </c>
      <c r="AD4720">
        <v>0</v>
      </c>
      <c r="AE4720">
        <v>4.8289845721341624</v>
      </c>
    </row>
    <row r="4721" spans="1:31" x14ac:dyDescent="0.3">
      <c r="A4721">
        <v>2720194</v>
      </c>
      <c r="B4721">
        <v>1</v>
      </c>
      <c r="C4721" t="s">
        <v>80</v>
      </c>
      <c r="D4721" t="s">
        <v>110</v>
      </c>
      <c r="E4721" t="s">
        <v>145</v>
      </c>
      <c r="F4721" t="s">
        <v>13295</v>
      </c>
      <c r="G4721" t="s">
        <v>230</v>
      </c>
      <c r="H4721" t="s">
        <v>135</v>
      </c>
      <c r="I4721" t="s">
        <v>136</v>
      </c>
      <c r="J4721" t="s">
        <v>137</v>
      </c>
      <c r="K4721" t="s">
        <v>138</v>
      </c>
      <c r="L4721" t="s">
        <v>13296</v>
      </c>
      <c r="M4721" t="s">
        <v>13297</v>
      </c>
      <c r="N4721">
        <v>0.98972222200000004</v>
      </c>
      <c r="O4721">
        <v>0</v>
      </c>
      <c r="P4721">
        <v>1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5.1278889578600009E-2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5.1278889578600009E-2</v>
      </c>
    </row>
    <row r="4722" spans="1:31" x14ac:dyDescent="0.3">
      <c r="A4722">
        <v>2719530</v>
      </c>
      <c r="B4722">
        <v>1</v>
      </c>
      <c r="C4722" t="s">
        <v>80</v>
      </c>
      <c r="D4722" t="s">
        <v>104</v>
      </c>
      <c r="E4722" t="s">
        <v>161</v>
      </c>
      <c r="F4722" t="s">
        <v>13298</v>
      </c>
      <c r="G4722" t="s">
        <v>409</v>
      </c>
      <c r="H4722" t="s">
        <v>135</v>
      </c>
      <c r="I4722" t="s">
        <v>136</v>
      </c>
      <c r="J4722" t="s">
        <v>137</v>
      </c>
      <c r="K4722" t="s">
        <v>138</v>
      </c>
      <c r="L4722" t="s">
        <v>13299</v>
      </c>
      <c r="M4722" t="s">
        <v>13300</v>
      </c>
      <c r="N4722">
        <v>2.6547222220000002</v>
      </c>
      <c r="O4722">
        <v>0</v>
      </c>
      <c r="P4722">
        <v>82</v>
      </c>
      <c r="Q4722">
        <v>0</v>
      </c>
      <c r="R4722">
        <v>0</v>
      </c>
      <c r="S4722">
        <v>0</v>
      </c>
      <c r="T4722">
        <v>8</v>
      </c>
      <c r="U4722">
        <v>0</v>
      </c>
      <c r="V4722">
        <v>0</v>
      </c>
      <c r="W4722">
        <v>0</v>
      </c>
      <c r="X4722">
        <v>38.072814964142019</v>
      </c>
      <c r="Y4722">
        <v>0</v>
      </c>
      <c r="Z4722">
        <v>0</v>
      </c>
      <c r="AA4722">
        <v>0</v>
      </c>
      <c r="AB4722">
        <v>10.15613788588284</v>
      </c>
      <c r="AC4722">
        <v>0</v>
      </c>
      <c r="AD4722">
        <v>0</v>
      </c>
      <c r="AE4722">
        <v>48.228952850024861</v>
      </c>
    </row>
    <row r="4723" spans="1:31" x14ac:dyDescent="0.3">
      <c r="A4723">
        <v>2720008</v>
      </c>
      <c r="B4723">
        <v>1</v>
      </c>
      <c r="C4723" t="s">
        <v>80</v>
      </c>
      <c r="D4723" t="s">
        <v>109</v>
      </c>
      <c r="E4723" t="s">
        <v>161</v>
      </c>
      <c r="F4723" t="s">
        <v>13301</v>
      </c>
      <c r="G4723" t="s">
        <v>163</v>
      </c>
      <c r="H4723" t="s">
        <v>135</v>
      </c>
      <c r="I4723" t="s">
        <v>136</v>
      </c>
      <c r="J4723" t="s">
        <v>137</v>
      </c>
      <c r="K4723" t="s">
        <v>138</v>
      </c>
      <c r="L4723" t="s">
        <v>13302</v>
      </c>
      <c r="M4723" t="s">
        <v>13303</v>
      </c>
      <c r="N4723">
        <v>0.45722222200000001</v>
      </c>
      <c r="O4723">
        <v>0</v>
      </c>
      <c r="P4723">
        <v>10</v>
      </c>
      <c r="Q4723">
        <v>0</v>
      </c>
      <c r="R4723">
        <v>3</v>
      </c>
      <c r="S4723">
        <v>0</v>
      </c>
      <c r="T4723">
        <v>3</v>
      </c>
      <c r="U4723">
        <v>0</v>
      </c>
      <c r="V4723">
        <v>0</v>
      </c>
      <c r="W4723">
        <v>0</v>
      </c>
      <c r="X4723">
        <v>0.56938509271638005</v>
      </c>
      <c r="Y4723">
        <v>0</v>
      </c>
      <c r="Z4723">
        <v>0.37212542842185758</v>
      </c>
      <c r="AA4723">
        <v>0</v>
      </c>
      <c r="AB4723">
        <v>0.47058748949259582</v>
      </c>
      <c r="AC4723">
        <v>0</v>
      </c>
      <c r="AD4723">
        <v>0</v>
      </c>
      <c r="AE4723">
        <v>1.4120980106308334</v>
      </c>
    </row>
    <row r="4724" spans="1:31" x14ac:dyDescent="0.3">
      <c r="A4724">
        <v>2719467</v>
      </c>
      <c r="B4724">
        <v>1</v>
      </c>
      <c r="C4724" t="s">
        <v>80</v>
      </c>
      <c r="D4724" t="s">
        <v>103</v>
      </c>
      <c r="E4724" t="s">
        <v>145</v>
      </c>
      <c r="F4724" t="s">
        <v>13304</v>
      </c>
      <c r="G4724" t="s">
        <v>230</v>
      </c>
      <c r="H4724" t="s">
        <v>135</v>
      </c>
      <c r="I4724" t="s">
        <v>136</v>
      </c>
      <c r="J4724" t="s">
        <v>137</v>
      </c>
      <c r="K4724" t="s">
        <v>138</v>
      </c>
      <c r="L4724" t="s">
        <v>13305</v>
      </c>
      <c r="M4724" t="s">
        <v>13306</v>
      </c>
      <c r="N4724">
        <v>7.6494444440000002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1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2.4210995186129614</v>
      </c>
      <c r="AC4724">
        <v>0</v>
      </c>
      <c r="AD4724">
        <v>0</v>
      </c>
      <c r="AE4724">
        <v>2.4210995186129614</v>
      </c>
    </row>
    <row r="4725" spans="1:31" x14ac:dyDescent="0.3">
      <c r="A4725">
        <v>2720108</v>
      </c>
      <c r="B4725">
        <v>1</v>
      </c>
      <c r="C4725" t="s">
        <v>80</v>
      </c>
      <c r="D4725" t="s">
        <v>88</v>
      </c>
      <c r="E4725" t="s">
        <v>145</v>
      </c>
      <c r="F4725" t="s">
        <v>13307</v>
      </c>
      <c r="G4725" t="s">
        <v>230</v>
      </c>
      <c r="H4725" t="s">
        <v>135</v>
      </c>
      <c r="I4725" t="s">
        <v>136</v>
      </c>
      <c r="J4725" t="s">
        <v>137</v>
      </c>
      <c r="K4725" t="s">
        <v>138</v>
      </c>
      <c r="L4725" t="s">
        <v>13308</v>
      </c>
      <c r="M4725" t="s">
        <v>13309</v>
      </c>
      <c r="N4725">
        <v>1.5461111110000001</v>
      </c>
      <c r="O4725">
        <v>0</v>
      </c>
      <c r="P4725">
        <v>2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1.0836171230206824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1.0836171230206824</v>
      </c>
    </row>
    <row r="4726" spans="1:31" x14ac:dyDescent="0.3">
      <c r="A4726">
        <v>2720254</v>
      </c>
      <c r="B4726">
        <v>1</v>
      </c>
      <c r="C4726" t="s">
        <v>80</v>
      </c>
      <c r="D4726" t="s">
        <v>103</v>
      </c>
      <c r="E4726" t="s">
        <v>150</v>
      </c>
      <c r="F4726" t="s">
        <v>13310</v>
      </c>
      <c r="G4726" t="s">
        <v>152</v>
      </c>
      <c r="H4726" t="s">
        <v>153</v>
      </c>
      <c r="I4726" t="s">
        <v>136</v>
      </c>
      <c r="J4726" t="s">
        <v>137</v>
      </c>
      <c r="K4726" t="s">
        <v>138</v>
      </c>
      <c r="L4726" t="s">
        <v>13311</v>
      </c>
      <c r="M4726" t="s">
        <v>13312</v>
      </c>
      <c r="N4726">
        <v>1.2819444440000001</v>
      </c>
      <c r="O4726">
        <v>0</v>
      </c>
      <c r="P4726">
        <v>0</v>
      </c>
      <c r="Q4726">
        <v>0</v>
      </c>
      <c r="R4726">
        <v>0</v>
      </c>
      <c r="S4726">
        <v>4</v>
      </c>
      <c r="T4726">
        <v>0</v>
      </c>
      <c r="U4726">
        <v>3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21.528136643114991</v>
      </c>
      <c r="AB4726">
        <v>0</v>
      </c>
      <c r="AC4726">
        <v>182.62568229149284</v>
      </c>
      <c r="AD4726">
        <v>0</v>
      </c>
      <c r="AE4726">
        <v>204.15381893460784</v>
      </c>
    </row>
    <row r="4727" spans="1:31" x14ac:dyDescent="0.3">
      <c r="A4727">
        <v>2719779</v>
      </c>
      <c r="B4727">
        <v>1</v>
      </c>
      <c r="C4727" t="s">
        <v>81</v>
      </c>
      <c r="D4727" t="s">
        <v>118</v>
      </c>
      <c r="E4727" t="s">
        <v>156</v>
      </c>
      <c r="F4727" t="s">
        <v>11100</v>
      </c>
      <c r="G4727" t="s">
        <v>185</v>
      </c>
      <c r="H4727" t="s">
        <v>153</v>
      </c>
      <c r="I4727" t="s">
        <v>136</v>
      </c>
      <c r="J4727" t="s">
        <v>137</v>
      </c>
      <c r="K4727" t="s">
        <v>138</v>
      </c>
      <c r="L4727" t="s">
        <v>13313</v>
      </c>
      <c r="M4727" t="s">
        <v>13314</v>
      </c>
      <c r="N4727">
        <v>2.3094444439999999</v>
      </c>
      <c r="O4727">
        <v>1</v>
      </c>
      <c r="P4727">
        <v>1</v>
      </c>
      <c r="Q4727">
        <v>37</v>
      </c>
      <c r="R4727">
        <v>8</v>
      </c>
      <c r="S4727">
        <v>1</v>
      </c>
      <c r="T4727">
        <v>0</v>
      </c>
      <c r="U4727">
        <v>0</v>
      </c>
      <c r="V4727">
        <v>0</v>
      </c>
      <c r="W4727">
        <v>0.42036330047000003</v>
      </c>
      <c r="X4727">
        <v>5.8719257872684998E-2</v>
      </c>
      <c r="Y4727">
        <v>9.9807474860050469</v>
      </c>
      <c r="Z4727">
        <v>3.6811590281087998</v>
      </c>
      <c r="AA4727">
        <v>0</v>
      </c>
      <c r="AB4727">
        <v>0</v>
      </c>
      <c r="AC4727">
        <v>0</v>
      </c>
      <c r="AD4727">
        <v>0</v>
      </c>
      <c r="AE4727">
        <v>14.140989072456533</v>
      </c>
    </row>
    <row r="4728" spans="1:31" x14ac:dyDescent="0.3">
      <c r="A4728">
        <v>2719899</v>
      </c>
      <c r="B4728">
        <v>1</v>
      </c>
      <c r="C4728" t="s">
        <v>80</v>
      </c>
      <c r="D4728" t="s">
        <v>107</v>
      </c>
      <c r="E4728" t="s">
        <v>150</v>
      </c>
      <c r="F4728" t="s">
        <v>13315</v>
      </c>
      <c r="G4728" t="s">
        <v>152</v>
      </c>
      <c r="H4728" t="s">
        <v>153</v>
      </c>
      <c r="I4728" t="s">
        <v>136</v>
      </c>
      <c r="J4728" t="s">
        <v>137</v>
      </c>
      <c r="K4728" t="s">
        <v>138</v>
      </c>
      <c r="L4728" t="s">
        <v>13316</v>
      </c>
      <c r="M4728" t="s">
        <v>13317</v>
      </c>
      <c r="N4728">
        <v>0.100555555</v>
      </c>
      <c r="O4728">
        <v>0</v>
      </c>
      <c r="P4728">
        <v>3412</v>
      </c>
      <c r="Q4728">
        <v>0</v>
      </c>
      <c r="R4728">
        <v>15</v>
      </c>
      <c r="S4728">
        <v>3</v>
      </c>
      <c r="T4728">
        <v>509</v>
      </c>
      <c r="U4728">
        <v>0</v>
      </c>
      <c r="V4728">
        <v>2</v>
      </c>
      <c r="W4728">
        <v>0</v>
      </c>
      <c r="X4728">
        <v>33.006638974469944</v>
      </c>
      <c r="Y4728">
        <v>0</v>
      </c>
      <c r="Z4728">
        <v>0.24535763849349998</v>
      </c>
      <c r="AA4728">
        <v>3.8440337174956802</v>
      </c>
      <c r="AB4728">
        <v>50.881616968208633</v>
      </c>
      <c r="AC4728">
        <v>0</v>
      </c>
      <c r="AD4728">
        <v>2.7310453724352932</v>
      </c>
      <c r="AE4728">
        <v>90.708692671103051</v>
      </c>
    </row>
    <row r="4729" spans="1:31" x14ac:dyDescent="0.3">
      <c r="A4729">
        <v>2719587</v>
      </c>
      <c r="B4729">
        <v>1</v>
      </c>
      <c r="C4729" t="s">
        <v>80</v>
      </c>
      <c r="D4729" t="s">
        <v>108</v>
      </c>
      <c r="E4729" t="s">
        <v>132</v>
      </c>
      <c r="F4729" t="s">
        <v>7465</v>
      </c>
      <c r="G4729" t="s">
        <v>134</v>
      </c>
      <c r="H4729" t="s">
        <v>135</v>
      </c>
      <c r="I4729" t="s">
        <v>136</v>
      </c>
      <c r="J4729" t="s">
        <v>137</v>
      </c>
      <c r="K4729" t="s">
        <v>138</v>
      </c>
      <c r="L4729" t="s">
        <v>13318</v>
      </c>
      <c r="M4729" t="s">
        <v>13319</v>
      </c>
      <c r="N4729">
        <v>1.8891666659999999</v>
      </c>
      <c r="O4729">
        <v>0</v>
      </c>
      <c r="P4729">
        <v>100</v>
      </c>
      <c r="Q4729">
        <v>0</v>
      </c>
      <c r="R4729">
        <v>11</v>
      </c>
      <c r="S4729">
        <v>0</v>
      </c>
      <c r="T4729">
        <v>37</v>
      </c>
      <c r="U4729">
        <v>0</v>
      </c>
      <c r="V4729">
        <v>0</v>
      </c>
      <c r="W4729">
        <v>0</v>
      </c>
      <c r="X4729">
        <v>31.047083869400424</v>
      </c>
      <c r="Y4729">
        <v>0</v>
      </c>
      <c r="Z4729">
        <v>0</v>
      </c>
      <c r="AA4729">
        <v>0</v>
      </c>
      <c r="AB4729">
        <v>39.125868255235567</v>
      </c>
      <c r="AC4729">
        <v>0</v>
      </c>
      <c r="AD4729">
        <v>0</v>
      </c>
      <c r="AE4729">
        <v>70.172952124635998</v>
      </c>
    </row>
    <row r="4730" spans="1:31" x14ac:dyDescent="0.3">
      <c r="A4730">
        <v>2720048</v>
      </c>
      <c r="B4730">
        <v>1</v>
      </c>
      <c r="C4730" t="s">
        <v>80</v>
      </c>
      <c r="D4730" t="s">
        <v>82</v>
      </c>
      <c r="E4730" t="s">
        <v>145</v>
      </c>
      <c r="F4730" t="s">
        <v>13320</v>
      </c>
      <c r="G4730" t="s">
        <v>230</v>
      </c>
      <c r="H4730" t="s">
        <v>135</v>
      </c>
      <c r="I4730" t="s">
        <v>136</v>
      </c>
      <c r="J4730" t="s">
        <v>137</v>
      </c>
      <c r="K4730" t="s">
        <v>138</v>
      </c>
      <c r="L4730" t="s">
        <v>13321</v>
      </c>
      <c r="M4730" t="s">
        <v>13322</v>
      </c>
      <c r="N4730">
        <v>4.9411111109999997</v>
      </c>
      <c r="O4730">
        <v>0</v>
      </c>
      <c r="P4730">
        <v>2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1.998789924621255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1.998789924621255</v>
      </c>
    </row>
    <row r="4731" spans="1:31" x14ac:dyDescent="0.3">
      <c r="A4731">
        <v>2719444</v>
      </c>
      <c r="B4731">
        <v>1</v>
      </c>
      <c r="C4731" t="s">
        <v>80</v>
      </c>
      <c r="D4731" t="s">
        <v>83</v>
      </c>
      <c r="E4731" t="s">
        <v>200</v>
      </c>
      <c r="F4731" t="s">
        <v>11953</v>
      </c>
      <c r="G4731" t="s">
        <v>393</v>
      </c>
      <c r="H4731" t="s">
        <v>135</v>
      </c>
      <c r="I4731" t="s">
        <v>136</v>
      </c>
      <c r="J4731" t="s">
        <v>137</v>
      </c>
      <c r="K4731" t="s">
        <v>138</v>
      </c>
      <c r="L4731" t="s">
        <v>13323</v>
      </c>
      <c r="M4731" t="s">
        <v>13324</v>
      </c>
      <c r="N4731">
        <v>3.6150000000000002</v>
      </c>
      <c r="O4731">
        <v>0</v>
      </c>
      <c r="P4731">
        <v>21</v>
      </c>
      <c r="Q4731">
        <v>0</v>
      </c>
      <c r="R4731">
        <v>0</v>
      </c>
      <c r="S4731">
        <v>0</v>
      </c>
      <c r="T4731">
        <v>7</v>
      </c>
      <c r="U4731">
        <v>0</v>
      </c>
      <c r="V4731">
        <v>0</v>
      </c>
      <c r="W4731">
        <v>0</v>
      </c>
      <c r="X4731">
        <v>60.816952062496355</v>
      </c>
      <c r="Y4731">
        <v>0</v>
      </c>
      <c r="Z4731">
        <v>0</v>
      </c>
      <c r="AA4731">
        <v>0</v>
      </c>
      <c r="AB4731">
        <v>20.40381112048243</v>
      </c>
      <c r="AC4731">
        <v>0</v>
      </c>
      <c r="AD4731">
        <v>0</v>
      </c>
      <c r="AE4731">
        <v>81.220763182978786</v>
      </c>
    </row>
    <row r="4732" spans="1:31" x14ac:dyDescent="0.3">
      <c r="A4732">
        <v>2719593</v>
      </c>
      <c r="B4732">
        <v>1</v>
      </c>
      <c r="C4732" t="s">
        <v>80</v>
      </c>
      <c r="D4732" t="s">
        <v>104</v>
      </c>
      <c r="E4732" t="s">
        <v>173</v>
      </c>
      <c r="F4732" t="s">
        <v>13325</v>
      </c>
      <c r="G4732" t="s">
        <v>152</v>
      </c>
      <c r="H4732" t="s">
        <v>153</v>
      </c>
      <c r="I4732" t="s">
        <v>136</v>
      </c>
      <c r="J4732" t="s">
        <v>137</v>
      </c>
      <c r="K4732" t="s">
        <v>138</v>
      </c>
      <c r="L4732" t="s">
        <v>13326</v>
      </c>
      <c r="M4732" t="s">
        <v>13327</v>
      </c>
      <c r="N4732">
        <v>0.72444444399999997</v>
      </c>
      <c r="O4732">
        <v>1</v>
      </c>
      <c r="P4732">
        <v>479</v>
      </c>
      <c r="Q4732">
        <v>22</v>
      </c>
      <c r="R4732">
        <v>27</v>
      </c>
      <c r="S4732">
        <v>29</v>
      </c>
      <c r="T4732">
        <v>73</v>
      </c>
      <c r="U4732">
        <v>5</v>
      </c>
      <c r="V4732">
        <v>0</v>
      </c>
      <c r="W4732">
        <v>1.6191754476455835</v>
      </c>
      <c r="X4732">
        <v>76.739349212073577</v>
      </c>
      <c r="Y4732">
        <v>16.624252865617727</v>
      </c>
      <c r="Z4732">
        <v>2.9998724440850499</v>
      </c>
      <c r="AA4732">
        <v>411.3188200880806</v>
      </c>
      <c r="AB4732">
        <v>40.328432334860445</v>
      </c>
      <c r="AC4732">
        <v>173.35566990196608</v>
      </c>
      <c r="AD4732">
        <v>0</v>
      </c>
      <c r="AE4732">
        <v>722.98557229432902</v>
      </c>
    </row>
    <row r="4733" spans="1:31" x14ac:dyDescent="0.3">
      <c r="A4733">
        <v>2720091</v>
      </c>
      <c r="B4733">
        <v>1</v>
      </c>
      <c r="C4733" t="s">
        <v>80</v>
      </c>
      <c r="D4733" t="s">
        <v>92</v>
      </c>
      <c r="E4733" t="s">
        <v>145</v>
      </c>
      <c r="F4733" t="s">
        <v>13328</v>
      </c>
      <c r="G4733" t="s">
        <v>147</v>
      </c>
      <c r="H4733" t="s">
        <v>135</v>
      </c>
      <c r="I4733" t="s">
        <v>136</v>
      </c>
      <c r="J4733" t="s">
        <v>137</v>
      </c>
      <c r="K4733" t="s">
        <v>138</v>
      </c>
      <c r="L4733" t="s">
        <v>13329</v>
      </c>
      <c r="M4733" t="s">
        <v>13330</v>
      </c>
      <c r="N4733">
        <v>3.1983333329999999</v>
      </c>
      <c r="O4733">
        <v>0</v>
      </c>
      <c r="P4733">
        <v>1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</row>
    <row r="4734" spans="1:31" x14ac:dyDescent="0.3">
      <c r="A4734">
        <v>2719693</v>
      </c>
      <c r="B4734">
        <v>1</v>
      </c>
      <c r="C4734" t="s">
        <v>80</v>
      </c>
      <c r="D4734" t="s">
        <v>101</v>
      </c>
      <c r="E4734" t="s">
        <v>161</v>
      </c>
      <c r="F4734" t="s">
        <v>13331</v>
      </c>
      <c r="G4734" t="s">
        <v>170</v>
      </c>
      <c r="H4734" t="s">
        <v>135</v>
      </c>
      <c r="I4734" t="s">
        <v>136</v>
      </c>
      <c r="J4734" t="s">
        <v>137</v>
      </c>
      <c r="K4734" t="s">
        <v>138</v>
      </c>
      <c r="L4734" t="s">
        <v>13332</v>
      </c>
      <c r="M4734" t="s">
        <v>13333</v>
      </c>
      <c r="N4734">
        <v>3.5583333330000002</v>
      </c>
      <c r="O4734">
        <v>0</v>
      </c>
      <c r="P4734">
        <v>78</v>
      </c>
      <c r="Q4734">
        <v>0</v>
      </c>
      <c r="R4734">
        <v>1</v>
      </c>
      <c r="S4734">
        <v>0</v>
      </c>
      <c r="T4734">
        <v>3</v>
      </c>
      <c r="U4734">
        <v>0</v>
      </c>
      <c r="V4734">
        <v>0</v>
      </c>
      <c r="W4734">
        <v>0</v>
      </c>
      <c r="X4734">
        <v>62.643286014863975</v>
      </c>
      <c r="Y4734">
        <v>0</v>
      </c>
      <c r="Z4734">
        <v>0.32770510128825003</v>
      </c>
      <c r="AA4734">
        <v>0</v>
      </c>
      <c r="AB4734">
        <v>12.302876105370355</v>
      </c>
      <c r="AC4734">
        <v>0</v>
      </c>
      <c r="AD4734">
        <v>0</v>
      </c>
      <c r="AE4734">
        <v>75.273867221522579</v>
      </c>
    </row>
    <row r="4735" spans="1:31" x14ac:dyDescent="0.3">
      <c r="A4735">
        <v>2721617</v>
      </c>
      <c r="B4735">
        <v>1</v>
      </c>
      <c r="C4735" t="s">
        <v>80</v>
      </c>
      <c r="D4735" t="s">
        <v>98</v>
      </c>
      <c r="E4735" t="s">
        <v>161</v>
      </c>
      <c r="F4735" t="s">
        <v>13334</v>
      </c>
      <c r="G4735" t="s">
        <v>163</v>
      </c>
      <c r="H4735" t="s">
        <v>135</v>
      </c>
      <c r="I4735" t="s">
        <v>136</v>
      </c>
      <c r="J4735" t="s">
        <v>137</v>
      </c>
      <c r="K4735" t="s">
        <v>138</v>
      </c>
      <c r="L4735" t="s">
        <v>13335</v>
      </c>
      <c r="M4735" t="s">
        <v>13336</v>
      </c>
      <c r="N4735">
        <v>5.568888888</v>
      </c>
      <c r="O4735">
        <v>0</v>
      </c>
      <c r="P4735">
        <v>12</v>
      </c>
      <c r="Q4735">
        <v>0</v>
      </c>
      <c r="R4735">
        <v>14</v>
      </c>
      <c r="S4735">
        <v>0</v>
      </c>
      <c r="T4735">
        <v>4</v>
      </c>
      <c r="U4735">
        <v>0</v>
      </c>
      <c r="V4735">
        <v>0</v>
      </c>
      <c r="W4735">
        <v>0</v>
      </c>
      <c r="X4735">
        <v>18.490335116647628</v>
      </c>
      <c r="Y4735">
        <v>0</v>
      </c>
      <c r="Z4735">
        <v>61.137107805943891</v>
      </c>
      <c r="AA4735">
        <v>0</v>
      </c>
      <c r="AB4735">
        <v>6.7433984113357246</v>
      </c>
      <c r="AC4735">
        <v>0</v>
      </c>
      <c r="AD4735">
        <v>0</v>
      </c>
      <c r="AE4735">
        <v>86.370841333927231</v>
      </c>
    </row>
    <row r="4736" spans="1:31" x14ac:dyDescent="0.3">
      <c r="A4736">
        <v>2720953</v>
      </c>
      <c r="B4736">
        <v>1</v>
      </c>
      <c r="C4736" t="s">
        <v>80</v>
      </c>
      <c r="D4736" t="s">
        <v>96</v>
      </c>
      <c r="E4736" t="s">
        <v>145</v>
      </c>
      <c r="F4736" t="s">
        <v>13337</v>
      </c>
      <c r="G4736" t="s">
        <v>181</v>
      </c>
      <c r="H4736" t="s">
        <v>135</v>
      </c>
      <c r="I4736" t="s">
        <v>136</v>
      </c>
      <c r="J4736" t="s">
        <v>137</v>
      </c>
      <c r="K4736" t="s">
        <v>138</v>
      </c>
      <c r="L4736" t="s">
        <v>13338</v>
      </c>
      <c r="M4736" t="s">
        <v>13339</v>
      </c>
      <c r="N4736">
        <v>5.6758333329999999</v>
      </c>
      <c r="O4736">
        <v>0</v>
      </c>
      <c r="P4736">
        <v>1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0.53963688189810999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0.53963688189810999</v>
      </c>
    </row>
    <row r="4737" spans="1:31" x14ac:dyDescent="0.3">
      <c r="A4737">
        <v>2720930</v>
      </c>
      <c r="B4737">
        <v>1</v>
      </c>
      <c r="C4737" t="s">
        <v>80</v>
      </c>
      <c r="D4737" t="s">
        <v>99</v>
      </c>
      <c r="E4737" t="s">
        <v>213</v>
      </c>
      <c r="F4737" t="s">
        <v>6785</v>
      </c>
      <c r="G4737" t="s">
        <v>152</v>
      </c>
      <c r="H4737" t="s">
        <v>153</v>
      </c>
      <c r="I4737" t="s">
        <v>136</v>
      </c>
      <c r="J4737" t="s">
        <v>137</v>
      </c>
      <c r="K4737" t="s">
        <v>138</v>
      </c>
      <c r="L4737" t="s">
        <v>13340</v>
      </c>
      <c r="M4737" t="s">
        <v>13341</v>
      </c>
      <c r="N4737">
        <v>2.6419444439999999</v>
      </c>
      <c r="O4737">
        <v>0</v>
      </c>
      <c r="P4737">
        <v>0</v>
      </c>
      <c r="Q4737">
        <v>0</v>
      </c>
      <c r="R4737">
        <v>0</v>
      </c>
      <c r="S4737">
        <v>5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733.32681687435309</v>
      </c>
      <c r="AB4737">
        <v>0</v>
      </c>
      <c r="AC4737">
        <v>0</v>
      </c>
      <c r="AD4737">
        <v>0</v>
      </c>
      <c r="AE4737">
        <v>733.32681687435309</v>
      </c>
    </row>
    <row r="4738" spans="1:31" x14ac:dyDescent="0.3">
      <c r="A4738">
        <v>2720738</v>
      </c>
      <c r="B4738">
        <v>1</v>
      </c>
      <c r="C4738" t="s">
        <v>80</v>
      </c>
      <c r="D4738" t="s">
        <v>108</v>
      </c>
      <c r="E4738" t="s">
        <v>213</v>
      </c>
      <c r="F4738" t="s">
        <v>7846</v>
      </c>
      <c r="G4738" t="s">
        <v>152</v>
      </c>
      <c r="H4738" t="s">
        <v>153</v>
      </c>
      <c r="I4738" t="s">
        <v>136</v>
      </c>
      <c r="J4738" t="s">
        <v>137</v>
      </c>
      <c r="K4738" t="s">
        <v>138</v>
      </c>
      <c r="L4738" t="s">
        <v>13342</v>
      </c>
      <c r="M4738" t="s">
        <v>13343</v>
      </c>
      <c r="N4738">
        <v>0.16305555499999999</v>
      </c>
      <c r="O4738">
        <v>0</v>
      </c>
      <c r="P4738">
        <v>1940</v>
      </c>
      <c r="Q4738">
        <v>1</v>
      </c>
      <c r="R4738">
        <v>307</v>
      </c>
      <c r="S4738">
        <v>12</v>
      </c>
      <c r="T4738">
        <v>233</v>
      </c>
      <c r="U4738">
        <v>0</v>
      </c>
      <c r="V4738">
        <v>0</v>
      </c>
      <c r="W4738">
        <v>0</v>
      </c>
      <c r="X4738">
        <v>36.358613776099027</v>
      </c>
      <c r="Y4738">
        <v>4.8091131525254589</v>
      </c>
      <c r="Z4738">
        <v>1.977304902578823</v>
      </c>
      <c r="AA4738">
        <v>11.809005533688172</v>
      </c>
      <c r="AB4738">
        <v>17.662864085874901</v>
      </c>
      <c r="AC4738">
        <v>0</v>
      </c>
      <c r="AD4738">
        <v>0</v>
      </c>
      <c r="AE4738">
        <v>72.616901450766392</v>
      </c>
    </row>
    <row r="4739" spans="1:31" x14ac:dyDescent="0.3">
      <c r="A4739">
        <v>2721571</v>
      </c>
      <c r="B4739">
        <v>1</v>
      </c>
      <c r="C4739" t="s">
        <v>80</v>
      </c>
      <c r="D4739" t="s">
        <v>106</v>
      </c>
      <c r="E4739" t="s">
        <v>156</v>
      </c>
      <c r="F4739" t="s">
        <v>7360</v>
      </c>
      <c r="G4739" t="s">
        <v>979</v>
      </c>
      <c r="H4739" t="s">
        <v>153</v>
      </c>
      <c r="I4739" t="s">
        <v>136</v>
      </c>
      <c r="J4739" t="s">
        <v>3</v>
      </c>
      <c r="K4739" t="s">
        <v>138</v>
      </c>
      <c r="L4739" t="s">
        <v>13344</v>
      </c>
      <c r="M4739" t="s">
        <v>13345</v>
      </c>
      <c r="N4739">
        <v>10.478055554999999</v>
      </c>
      <c r="O4739">
        <v>2</v>
      </c>
      <c r="P4739">
        <v>788</v>
      </c>
      <c r="Q4739">
        <v>1</v>
      </c>
      <c r="R4739">
        <v>99</v>
      </c>
      <c r="S4739">
        <v>6</v>
      </c>
      <c r="T4739">
        <v>117</v>
      </c>
      <c r="U4739">
        <v>0</v>
      </c>
      <c r="V4739">
        <v>1</v>
      </c>
      <c r="W4739">
        <v>0.23405172910199998</v>
      </c>
      <c r="X4739">
        <v>1187.7516504267771</v>
      </c>
      <c r="Y4739">
        <v>2.0343669428890667</v>
      </c>
      <c r="Z4739">
        <v>76.468937729399272</v>
      </c>
      <c r="AA4739">
        <v>125.45726053989938</v>
      </c>
      <c r="AB4739">
        <v>410.26788468432045</v>
      </c>
      <c r="AC4739">
        <v>0</v>
      </c>
      <c r="AD4739">
        <v>1.2052008201561599</v>
      </c>
      <c r="AE4739">
        <v>1803.4193528725434</v>
      </c>
    </row>
    <row r="4740" spans="1:31" x14ac:dyDescent="0.3">
      <c r="A4740">
        <v>2720884</v>
      </c>
      <c r="B4740">
        <v>1</v>
      </c>
      <c r="C4740" t="s">
        <v>81</v>
      </c>
      <c r="D4740" t="s">
        <v>112</v>
      </c>
      <c r="E4740" t="s">
        <v>156</v>
      </c>
      <c r="F4740" t="s">
        <v>13346</v>
      </c>
      <c r="G4740" t="s">
        <v>185</v>
      </c>
      <c r="H4740" t="s">
        <v>153</v>
      </c>
      <c r="I4740" t="s">
        <v>136</v>
      </c>
      <c r="J4740" t="s">
        <v>137</v>
      </c>
      <c r="K4740" t="s">
        <v>138</v>
      </c>
      <c r="L4740" t="s">
        <v>13347</v>
      </c>
      <c r="M4740" t="s">
        <v>13348</v>
      </c>
      <c r="N4740">
        <v>3.869444444</v>
      </c>
      <c r="O4740">
        <v>1</v>
      </c>
      <c r="P4740">
        <v>530</v>
      </c>
      <c r="Q4740">
        <v>30</v>
      </c>
      <c r="R4740">
        <v>144</v>
      </c>
      <c r="S4740">
        <v>7</v>
      </c>
      <c r="T4740">
        <v>16</v>
      </c>
      <c r="U4740">
        <v>0</v>
      </c>
      <c r="V4740">
        <v>0</v>
      </c>
      <c r="W4740">
        <v>0.78751978430833336</v>
      </c>
      <c r="X4740">
        <v>189.87357469748713</v>
      </c>
      <c r="Y4740">
        <v>164.25345100012098</v>
      </c>
      <c r="Z4740">
        <v>95.893506833969596</v>
      </c>
      <c r="AA4740">
        <v>19.605443240036244</v>
      </c>
      <c r="AB4740">
        <v>6.9759056755383675</v>
      </c>
      <c r="AC4740">
        <v>0</v>
      </c>
      <c r="AD4740">
        <v>0</v>
      </c>
      <c r="AE4740">
        <v>477.38940123146062</v>
      </c>
    </row>
    <row r="4741" spans="1:31" x14ac:dyDescent="0.3">
      <c r="A4741">
        <v>2720615</v>
      </c>
      <c r="B4741">
        <v>1</v>
      </c>
      <c r="C4741" t="s">
        <v>80</v>
      </c>
      <c r="D4741" t="s">
        <v>93</v>
      </c>
      <c r="E4741" t="s">
        <v>132</v>
      </c>
      <c r="F4741" t="s">
        <v>13349</v>
      </c>
      <c r="G4741" t="s">
        <v>134</v>
      </c>
      <c r="H4741" t="s">
        <v>135</v>
      </c>
      <c r="I4741" t="s">
        <v>136</v>
      </c>
      <c r="J4741" t="s">
        <v>137</v>
      </c>
      <c r="K4741" t="s">
        <v>138</v>
      </c>
      <c r="L4741" t="s">
        <v>13350</v>
      </c>
      <c r="M4741" t="s">
        <v>13351</v>
      </c>
      <c r="N4741">
        <v>2.3113888880000002</v>
      </c>
      <c r="O4741">
        <v>0</v>
      </c>
      <c r="P4741">
        <v>69</v>
      </c>
      <c r="Q4741">
        <v>0</v>
      </c>
      <c r="R4741">
        <v>3</v>
      </c>
      <c r="S4741">
        <v>0</v>
      </c>
      <c r="T4741">
        <v>10</v>
      </c>
      <c r="U4741">
        <v>0</v>
      </c>
      <c r="V4741">
        <v>0</v>
      </c>
      <c r="W4741">
        <v>0</v>
      </c>
      <c r="X4741">
        <v>27.639879586413965</v>
      </c>
      <c r="Y4741">
        <v>0</v>
      </c>
      <c r="Z4741">
        <v>3.0879243531735314</v>
      </c>
      <c r="AA4741">
        <v>0</v>
      </c>
      <c r="AB4741">
        <v>14.87983095771561</v>
      </c>
      <c r="AC4741">
        <v>0</v>
      </c>
      <c r="AD4741">
        <v>0</v>
      </c>
      <c r="AE4741">
        <v>45.607634897303107</v>
      </c>
    </row>
    <row r="4742" spans="1:31" x14ac:dyDescent="0.3">
      <c r="A4742">
        <v>2720899</v>
      </c>
      <c r="B4742">
        <v>1</v>
      </c>
      <c r="C4742" t="s">
        <v>80</v>
      </c>
      <c r="D4742" t="s">
        <v>108</v>
      </c>
      <c r="E4742" t="s">
        <v>150</v>
      </c>
      <c r="F4742" t="s">
        <v>2208</v>
      </c>
      <c r="G4742" t="s">
        <v>152</v>
      </c>
      <c r="H4742" t="s">
        <v>153</v>
      </c>
      <c r="I4742" t="s">
        <v>136</v>
      </c>
      <c r="J4742" t="s">
        <v>137</v>
      </c>
      <c r="K4742" t="s">
        <v>138</v>
      </c>
      <c r="L4742" t="s">
        <v>13352</v>
      </c>
      <c r="M4742" t="s">
        <v>13353</v>
      </c>
      <c r="N4742">
        <v>0.258611111</v>
      </c>
      <c r="O4742">
        <v>0</v>
      </c>
      <c r="P4742">
        <v>6</v>
      </c>
      <c r="Q4742">
        <v>0</v>
      </c>
      <c r="R4742">
        <v>0</v>
      </c>
      <c r="S4742">
        <v>5</v>
      </c>
      <c r="T4742">
        <v>5</v>
      </c>
      <c r="U4742">
        <v>0</v>
      </c>
      <c r="V4742">
        <v>0</v>
      </c>
      <c r="W4742">
        <v>0</v>
      </c>
      <c r="X4742">
        <v>0.1811631187852209</v>
      </c>
      <c r="Y4742">
        <v>0</v>
      </c>
      <c r="Z4742">
        <v>0</v>
      </c>
      <c r="AA4742">
        <v>1.5399739987875836</v>
      </c>
      <c r="AB4742">
        <v>1.5507256198112001</v>
      </c>
      <c r="AC4742">
        <v>0</v>
      </c>
      <c r="AD4742">
        <v>0</v>
      </c>
      <c r="AE4742">
        <v>3.2718627373840046</v>
      </c>
    </row>
    <row r="4743" spans="1:31" x14ac:dyDescent="0.3">
      <c r="A4743">
        <v>2720661</v>
      </c>
      <c r="B4743">
        <v>1</v>
      </c>
      <c r="C4743" t="s">
        <v>80</v>
      </c>
      <c r="D4743" t="s">
        <v>106</v>
      </c>
      <c r="E4743" t="s">
        <v>150</v>
      </c>
      <c r="F4743" t="s">
        <v>13354</v>
      </c>
      <c r="G4743" t="s">
        <v>152</v>
      </c>
      <c r="H4743" t="s">
        <v>153</v>
      </c>
      <c r="I4743" t="s">
        <v>136</v>
      </c>
      <c r="J4743" t="s">
        <v>137</v>
      </c>
      <c r="K4743" t="s">
        <v>138</v>
      </c>
      <c r="L4743" t="s">
        <v>13355</v>
      </c>
      <c r="M4743" t="s">
        <v>13356</v>
      </c>
      <c r="N4743">
        <v>0.111666666</v>
      </c>
      <c r="O4743">
        <v>7</v>
      </c>
      <c r="P4743">
        <v>1613</v>
      </c>
      <c r="Q4743">
        <v>61</v>
      </c>
      <c r="R4743">
        <v>257</v>
      </c>
      <c r="S4743">
        <v>25</v>
      </c>
      <c r="T4743">
        <v>305</v>
      </c>
      <c r="U4743">
        <v>0</v>
      </c>
      <c r="V4743">
        <v>0</v>
      </c>
      <c r="W4743">
        <v>0.15692024771080498</v>
      </c>
      <c r="X4743">
        <v>25.025379713824407</v>
      </c>
      <c r="Y4743">
        <v>9.9233001106986993</v>
      </c>
      <c r="Z4743">
        <v>20.759360835089939</v>
      </c>
      <c r="AA4743">
        <v>8.9738612868037482</v>
      </c>
      <c r="AB4743">
        <v>24.646431174915737</v>
      </c>
      <c r="AC4743">
        <v>0</v>
      </c>
      <c r="AD4743">
        <v>0</v>
      </c>
      <c r="AE4743">
        <v>89.485253369043335</v>
      </c>
    </row>
    <row r="4744" spans="1:31" x14ac:dyDescent="0.3">
      <c r="A4744">
        <v>2721302</v>
      </c>
      <c r="B4744">
        <v>1</v>
      </c>
      <c r="C4744" t="s">
        <v>81</v>
      </c>
      <c r="D4744" t="s">
        <v>112</v>
      </c>
      <c r="E4744" t="s">
        <v>145</v>
      </c>
      <c r="F4744" t="s">
        <v>13357</v>
      </c>
      <c r="G4744" t="s">
        <v>181</v>
      </c>
      <c r="H4744" t="s">
        <v>135</v>
      </c>
      <c r="I4744" t="s">
        <v>136</v>
      </c>
      <c r="J4744" t="s">
        <v>137</v>
      </c>
      <c r="K4744" t="s">
        <v>138</v>
      </c>
      <c r="L4744" t="s">
        <v>13358</v>
      </c>
      <c r="M4744" t="s">
        <v>13359</v>
      </c>
      <c r="N4744">
        <v>3.679166666</v>
      </c>
      <c r="O4744">
        <v>0</v>
      </c>
      <c r="P4744">
        <v>7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4.8759839957390243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4.8759839957390243</v>
      </c>
    </row>
    <row r="4745" spans="1:31" x14ac:dyDescent="0.3">
      <c r="A4745">
        <v>2720458</v>
      </c>
      <c r="B4745">
        <v>1</v>
      </c>
      <c r="C4745" t="s">
        <v>81</v>
      </c>
      <c r="D4745" t="s">
        <v>112</v>
      </c>
      <c r="E4745" t="s">
        <v>150</v>
      </c>
      <c r="F4745" t="s">
        <v>8180</v>
      </c>
      <c r="G4745" t="s">
        <v>152</v>
      </c>
      <c r="H4745" t="s">
        <v>153</v>
      </c>
      <c r="I4745" t="s">
        <v>136</v>
      </c>
      <c r="J4745" t="s">
        <v>137</v>
      </c>
      <c r="K4745" t="s">
        <v>138</v>
      </c>
      <c r="L4745" t="s">
        <v>13360</v>
      </c>
      <c r="M4745" t="s">
        <v>13361</v>
      </c>
      <c r="N4745">
        <v>0.18055555500000001</v>
      </c>
      <c r="O4745">
        <v>5</v>
      </c>
      <c r="P4745">
        <v>1001</v>
      </c>
      <c r="Q4745">
        <v>107</v>
      </c>
      <c r="R4745">
        <v>329</v>
      </c>
      <c r="S4745">
        <v>15</v>
      </c>
      <c r="T4745">
        <v>111</v>
      </c>
      <c r="U4745">
        <v>1</v>
      </c>
      <c r="V4745">
        <v>0</v>
      </c>
      <c r="W4745">
        <v>0.11735992066018335</v>
      </c>
      <c r="X4745">
        <v>24.431173538450835</v>
      </c>
      <c r="Y4745">
        <v>15.027918074488746</v>
      </c>
      <c r="Z4745">
        <v>7.775313909906151</v>
      </c>
      <c r="AA4745">
        <v>8.7958976431529692</v>
      </c>
      <c r="AB4745">
        <v>7.0712200451642175</v>
      </c>
      <c r="AC4745">
        <v>6.0192873194429257</v>
      </c>
      <c r="AD4745">
        <v>0</v>
      </c>
      <c r="AE4745">
        <v>69.238170451266029</v>
      </c>
    </row>
    <row r="4746" spans="1:31" x14ac:dyDescent="0.3">
      <c r="A4746">
        <v>2720512</v>
      </c>
      <c r="B4746">
        <v>1</v>
      </c>
      <c r="C4746" t="s">
        <v>80</v>
      </c>
      <c r="D4746" t="s">
        <v>100</v>
      </c>
      <c r="E4746" t="s">
        <v>213</v>
      </c>
      <c r="F4746" t="s">
        <v>9688</v>
      </c>
      <c r="G4746" t="s">
        <v>152</v>
      </c>
      <c r="H4746" t="s">
        <v>153</v>
      </c>
      <c r="I4746" t="s">
        <v>136</v>
      </c>
      <c r="J4746" t="s">
        <v>137</v>
      </c>
      <c r="K4746" t="s">
        <v>138</v>
      </c>
      <c r="L4746" t="s">
        <v>13362</v>
      </c>
      <c r="M4746" t="s">
        <v>13363</v>
      </c>
      <c r="N4746">
        <v>2.2922222219999999</v>
      </c>
      <c r="O4746">
        <v>0</v>
      </c>
      <c r="P4746">
        <v>377</v>
      </c>
      <c r="Q4746">
        <v>9</v>
      </c>
      <c r="R4746">
        <v>32</v>
      </c>
      <c r="S4746">
        <v>6</v>
      </c>
      <c r="T4746">
        <v>37</v>
      </c>
      <c r="U4746">
        <v>0</v>
      </c>
      <c r="V4746">
        <v>0</v>
      </c>
      <c r="W4746">
        <v>0</v>
      </c>
      <c r="X4746">
        <v>190.24534981517706</v>
      </c>
      <c r="Y4746">
        <v>5.977883384776125</v>
      </c>
      <c r="Z4746">
        <v>32.355105029014837</v>
      </c>
      <c r="AA4746">
        <v>19.768291190078664</v>
      </c>
      <c r="AB4746">
        <v>47.847108074694326</v>
      </c>
      <c r="AC4746">
        <v>0</v>
      </c>
      <c r="AD4746">
        <v>0</v>
      </c>
      <c r="AE4746">
        <v>296.19373749374103</v>
      </c>
    </row>
    <row r="4747" spans="1:31" x14ac:dyDescent="0.3">
      <c r="A4747">
        <v>2720807</v>
      </c>
      <c r="B4747">
        <v>1</v>
      </c>
      <c r="C4747" t="s">
        <v>81</v>
      </c>
      <c r="D4747" t="s">
        <v>117</v>
      </c>
      <c r="E4747" t="s">
        <v>156</v>
      </c>
      <c r="F4747" t="s">
        <v>13364</v>
      </c>
      <c r="G4747" t="s">
        <v>185</v>
      </c>
      <c r="H4747" t="s">
        <v>153</v>
      </c>
      <c r="I4747" t="s">
        <v>136</v>
      </c>
      <c r="J4747" t="s">
        <v>137</v>
      </c>
      <c r="K4747" t="s">
        <v>138</v>
      </c>
      <c r="L4747" t="s">
        <v>13365</v>
      </c>
      <c r="M4747" t="s">
        <v>13366</v>
      </c>
      <c r="N4747">
        <v>6.5647222220000003</v>
      </c>
      <c r="O4747">
        <v>0</v>
      </c>
      <c r="P4747">
        <v>568</v>
      </c>
      <c r="Q4747">
        <v>0</v>
      </c>
      <c r="R4747">
        <v>3</v>
      </c>
      <c r="S4747">
        <v>0</v>
      </c>
      <c r="T4747">
        <v>58</v>
      </c>
      <c r="U4747">
        <v>0</v>
      </c>
      <c r="V4747">
        <v>0</v>
      </c>
      <c r="W4747">
        <v>0</v>
      </c>
      <c r="X4747">
        <v>428.90970039377362</v>
      </c>
      <c r="Y4747">
        <v>0</v>
      </c>
      <c r="Z4747">
        <v>1.1029138115696666</v>
      </c>
      <c r="AA4747">
        <v>0</v>
      </c>
      <c r="AB4747">
        <v>93.502168891876224</v>
      </c>
      <c r="AC4747">
        <v>0</v>
      </c>
      <c r="AD4747">
        <v>0</v>
      </c>
      <c r="AE4747">
        <v>523.51478309721949</v>
      </c>
    </row>
    <row r="4748" spans="1:31" x14ac:dyDescent="0.3">
      <c r="A4748">
        <v>2720999</v>
      </c>
      <c r="B4748">
        <v>1</v>
      </c>
      <c r="C4748" t="s">
        <v>81</v>
      </c>
      <c r="D4748" t="s">
        <v>117</v>
      </c>
      <c r="E4748" t="s">
        <v>161</v>
      </c>
      <c r="F4748" t="s">
        <v>13367</v>
      </c>
      <c r="G4748" t="s">
        <v>3062</v>
      </c>
      <c r="H4748" t="s">
        <v>135</v>
      </c>
      <c r="I4748" t="s">
        <v>136</v>
      </c>
      <c r="J4748" t="s">
        <v>3</v>
      </c>
      <c r="K4748" t="s">
        <v>138</v>
      </c>
      <c r="L4748" t="s">
        <v>13368</v>
      </c>
      <c r="M4748" t="s">
        <v>13369</v>
      </c>
      <c r="N4748">
        <v>4.2294444440000003</v>
      </c>
      <c r="O4748">
        <v>0</v>
      </c>
      <c r="P4748">
        <v>12</v>
      </c>
      <c r="Q4748">
        <v>0</v>
      </c>
      <c r="R4748">
        <v>2</v>
      </c>
      <c r="S4748">
        <v>0</v>
      </c>
      <c r="T4748">
        <v>4</v>
      </c>
      <c r="U4748">
        <v>0</v>
      </c>
      <c r="V4748">
        <v>0</v>
      </c>
      <c r="W4748">
        <v>0</v>
      </c>
      <c r="X4748">
        <v>6.3538637400290954</v>
      </c>
      <c r="Y4748">
        <v>0</v>
      </c>
      <c r="Z4748">
        <v>0.28558262255613331</v>
      </c>
      <c r="AA4748">
        <v>0</v>
      </c>
      <c r="AB4748">
        <v>0.21227801257617168</v>
      </c>
      <c r="AC4748">
        <v>0</v>
      </c>
      <c r="AD4748">
        <v>0</v>
      </c>
      <c r="AE4748">
        <v>6.8517243751614005</v>
      </c>
    </row>
    <row r="4749" spans="1:31" x14ac:dyDescent="0.3">
      <c r="A4749">
        <v>2721494</v>
      </c>
      <c r="B4749">
        <v>1</v>
      </c>
      <c r="C4749" t="s">
        <v>80</v>
      </c>
      <c r="D4749" t="s">
        <v>96</v>
      </c>
      <c r="E4749" t="s">
        <v>145</v>
      </c>
      <c r="F4749" t="s">
        <v>13370</v>
      </c>
      <c r="G4749" t="s">
        <v>230</v>
      </c>
      <c r="H4749" t="s">
        <v>135</v>
      </c>
      <c r="I4749" t="s">
        <v>136</v>
      </c>
      <c r="J4749" t="s">
        <v>137</v>
      </c>
      <c r="K4749" t="s">
        <v>138</v>
      </c>
      <c r="L4749" t="s">
        <v>13371</v>
      </c>
      <c r="M4749" t="s">
        <v>13372</v>
      </c>
      <c r="N4749">
        <v>0.69305555500000005</v>
      </c>
      <c r="O4749">
        <v>0</v>
      </c>
      <c r="P4749">
        <v>1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</row>
    <row r="4750" spans="1:31" x14ac:dyDescent="0.3">
      <c r="A4750">
        <v>2720853</v>
      </c>
      <c r="B4750">
        <v>1</v>
      </c>
      <c r="C4750" t="s">
        <v>80</v>
      </c>
      <c r="D4750" t="s">
        <v>82</v>
      </c>
      <c r="E4750" t="s">
        <v>200</v>
      </c>
      <c r="F4750" t="s">
        <v>11838</v>
      </c>
      <c r="G4750" t="s">
        <v>163</v>
      </c>
      <c r="H4750" t="s">
        <v>135</v>
      </c>
      <c r="I4750" t="s">
        <v>136</v>
      </c>
      <c r="J4750" t="s">
        <v>137</v>
      </c>
      <c r="K4750" t="s">
        <v>138</v>
      </c>
      <c r="L4750" t="s">
        <v>13373</v>
      </c>
      <c r="M4750" t="s">
        <v>13374</v>
      </c>
      <c r="N4750">
        <v>0.80500000000000005</v>
      </c>
      <c r="O4750">
        <v>0</v>
      </c>
      <c r="P4750">
        <v>5</v>
      </c>
      <c r="Q4750">
        <v>0</v>
      </c>
      <c r="R4750">
        <v>0</v>
      </c>
      <c r="S4750">
        <v>0</v>
      </c>
      <c r="T4750">
        <v>90</v>
      </c>
      <c r="U4750">
        <v>0</v>
      </c>
      <c r="V4750">
        <v>0</v>
      </c>
      <c r="W4750">
        <v>0</v>
      </c>
      <c r="X4750">
        <v>2.4146357119354169E-2</v>
      </c>
      <c r="Y4750">
        <v>0</v>
      </c>
      <c r="Z4750">
        <v>0</v>
      </c>
      <c r="AA4750">
        <v>0</v>
      </c>
      <c r="AB4750">
        <v>28.996625486991384</v>
      </c>
      <c r="AC4750">
        <v>0</v>
      </c>
      <c r="AD4750">
        <v>0</v>
      </c>
      <c r="AE4750">
        <v>29.020771844110737</v>
      </c>
    </row>
    <row r="4751" spans="1:31" x14ac:dyDescent="0.3">
      <c r="A4751">
        <v>2721099</v>
      </c>
      <c r="B4751">
        <v>1</v>
      </c>
      <c r="C4751" t="s">
        <v>81</v>
      </c>
      <c r="D4751" t="s">
        <v>121</v>
      </c>
      <c r="E4751" t="s">
        <v>161</v>
      </c>
      <c r="F4751" t="s">
        <v>13375</v>
      </c>
      <c r="G4751" t="s">
        <v>163</v>
      </c>
      <c r="H4751" t="s">
        <v>135</v>
      </c>
      <c r="I4751" t="s">
        <v>136</v>
      </c>
      <c r="J4751" t="s">
        <v>137</v>
      </c>
      <c r="K4751" t="s">
        <v>138</v>
      </c>
      <c r="L4751" t="s">
        <v>13376</v>
      </c>
      <c r="M4751" t="s">
        <v>13377</v>
      </c>
      <c r="N4751">
        <v>8.4924999999999997</v>
      </c>
      <c r="O4751">
        <v>0</v>
      </c>
      <c r="P4751">
        <v>5</v>
      </c>
      <c r="Q4751">
        <v>0</v>
      </c>
      <c r="R4751">
        <v>33</v>
      </c>
      <c r="S4751">
        <v>0</v>
      </c>
      <c r="T4751">
        <v>2</v>
      </c>
      <c r="U4751">
        <v>0</v>
      </c>
      <c r="V4751">
        <v>0</v>
      </c>
      <c r="W4751">
        <v>0</v>
      </c>
      <c r="X4751">
        <v>7.111204295847001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7.111204295847001</v>
      </c>
    </row>
    <row r="4752" spans="1:31" x14ac:dyDescent="0.3">
      <c r="A4752">
        <v>2720558</v>
      </c>
      <c r="B4752">
        <v>1</v>
      </c>
      <c r="C4752" t="s">
        <v>80</v>
      </c>
      <c r="D4752" t="s">
        <v>84</v>
      </c>
      <c r="E4752" t="s">
        <v>161</v>
      </c>
      <c r="F4752" t="s">
        <v>13378</v>
      </c>
      <c r="G4752" t="s">
        <v>163</v>
      </c>
      <c r="H4752" t="s">
        <v>135</v>
      </c>
      <c r="I4752" t="s">
        <v>136</v>
      </c>
      <c r="J4752" t="s">
        <v>137</v>
      </c>
      <c r="K4752" t="s">
        <v>138</v>
      </c>
      <c r="L4752" t="s">
        <v>13379</v>
      </c>
      <c r="M4752" t="s">
        <v>13380</v>
      </c>
      <c r="N4752">
        <v>2.0777777770000001</v>
      </c>
      <c r="O4752">
        <v>0</v>
      </c>
      <c r="P4752">
        <v>5</v>
      </c>
      <c r="Q4752">
        <v>0</v>
      </c>
      <c r="R4752">
        <v>0</v>
      </c>
      <c r="S4752">
        <v>0</v>
      </c>
      <c r="T4752">
        <v>17</v>
      </c>
      <c r="U4752">
        <v>0</v>
      </c>
      <c r="V4752">
        <v>0</v>
      </c>
      <c r="W4752">
        <v>0</v>
      </c>
      <c r="X4752">
        <v>3.3598642238404914</v>
      </c>
      <c r="Y4752">
        <v>0</v>
      </c>
      <c r="Z4752">
        <v>0</v>
      </c>
      <c r="AA4752">
        <v>0</v>
      </c>
      <c r="AB4752">
        <v>21.91107965332257</v>
      </c>
      <c r="AC4752">
        <v>0</v>
      </c>
      <c r="AD4752">
        <v>0</v>
      </c>
      <c r="AE4752">
        <v>25.270943877163063</v>
      </c>
    </row>
    <row r="4753" spans="1:31" x14ac:dyDescent="0.3">
      <c r="A4753">
        <v>2720312</v>
      </c>
      <c r="B4753">
        <v>1</v>
      </c>
      <c r="C4753" t="s">
        <v>80</v>
      </c>
      <c r="D4753" t="s">
        <v>105</v>
      </c>
      <c r="E4753" t="s">
        <v>213</v>
      </c>
      <c r="F4753" t="s">
        <v>13381</v>
      </c>
      <c r="G4753" t="s">
        <v>152</v>
      </c>
      <c r="H4753" t="s">
        <v>153</v>
      </c>
      <c r="I4753" t="s">
        <v>136</v>
      </c>
      <c r="J4753" t="s">
        <v>137</v>
      </c>
      <c r="K4753" t="s">
        <v>138</v>
      </c>
      <c r="L4753" t="s">
        <v>13382</v>
      </c>
      <c r="M4753" t="s">
        <v>13383</v>
      </c>
      <c r="N4753">
        <v>1.128333333</v>
      </c>
      <c r="O4753">
        <v>0</v>
      </c>
      <c r="P4753">
        <v>0</v>
      </c>
      <c r="Q4753">
        <v>1</v>
      </c>
      <c r="R4753">
        <v>0</v>
      </c>
      <c r="S4753">
        <v>2</v>
      </c>
      <c r="T4753">
        <v>0</v>
      </c>
      <c r="U4753">
        <v>1</v>
      </c>
      <c r="V4753">
        <v>0</v>
      </c>
      <c r="W4753">
        <v>0</v>
      </c>
      <c r="X4753">
        <v>0</v>
      </c>
      <c r="Y4753">
        <v>0.46828024826399994</v>
      </c>
      <c r="Z4753">
        <v>0</v>
      </c>
      <c r="AA4753">
        <v>7.5069782541457002</v>
      </c>
      <c r="AB4753">
        <v>0</v>
      </c>
      <c r="AC4753">
        <v>43.035447286185601</v>
      </c>
      <c r="AD4753">
        <v>0</v>
      </c>
      <c r="AE4753">
        <v>51.010705788595303</v>
      </c>
    </row>
    <row r="4754" spans="1:31" x14ac:dyDescent="0.3">
      <c r="A4754">
        <v>2720727</v>
      </c>
      <c r="B4754">
        <v>1</v>
      </c>
      <c r="C4754" t="s">
        <v>80</v>
      </c>
      <c r="D4754" t="s">
        <v>93</v>
      </c>
      <c r="E4754" t="s">
        <v>150</v>
      </c>
      <c r="F4754" t="s">
        <v>13384</v>
      </c>
      <c r="G4754" t="s">
        <v>152</v>
      </c>
      <c r="H4754" t="s">
        <v>153</v>
      </c>
      <c r="I4754" t="s">
        <v>136</v>
      </c>
      <c r="J4754" t="s">
        <v>137</v>
      </c>
      <c r="K4754" t="s">
        <v>138</v>
      </c>
      <c r="L4754" t="s">
        <v>13385</v>
      </c>
      <c r="M4754" t="s">
        <v>13386</v>
      </c>
      <c r="N4754">
        <v>1.713333333</v>
      </c>
      <c r="O4754">
        <v>0</v>
      </c>
      <c r="P4754">
        <v>79</v>
      </c>
      <c r="Q4754">
        <v>4</v>
      </c>
      <c r="R4754">
        <v>40</v>
      </c>
      <c r="S4754">
        <v>1</v>
      </c>
      <c r="T4754">
        <v>33</v>
      </c>
      <c r="U4754">
        <v>0</v>
      </c>
      <c r="V4754">
        <v>0</v>
      </c>
      <c r="W4754">
        <v>0</v>
      </c>
      <c r="X4754">
        <v>0.65634461965833335</v>
      </c>
      <c r="Y4754">
        <v>1.6386429557170199</v>
      </c>
      <c r="Z4754">
        <v>0</v>
      </c>
      <c r="AA4754">
        <v>3.5387240071148174</v>
      </c>
      <c r="AB4754">
        <v>11.147766667429327</v>
      </c>
      <c r="AC4754">
        <v>0</v>
      </c>
      <c r="AD4754">
        <v>0</v>
      </c>
      <c r="AE4754">
        <v>16.981478249919498</v>
      </c>
    </row>
    <row r="4755" spans="1:31" x14ac:dyDescent="0.3">
      <c r="A4755">
        <v>2720919</v>
      </c>
      <c r="B4755">
        <v>1</v>
      </c>
      <c r="C4755" t="s">
        <v>80</v>
      </c>
      <c r="D4755" t="s">
        <v>97</v>
      </c>
      <c r="E4755" t="s">
        <v>156</v>
      </c>
      <c r="F4755" t="s">
        <v>13387</v>
      </c>
      <c r="G4755" t="s">
        <v>1361</v>
      </c>
      <c r="H4755" t="s">
        <v>153</v>
      </c>
      <c r="I4755" t="s">
        <v>136</v>
      </c>
      <c r="J4755" t="s">
        <v>137</v>
      </c>
      <c r="K4755" t="s">
        <v>138</v>
      </c>
      <c r="L4755" t="s">
        <v>13388</v>
      </c>
      <c r="M4755" t="s">
        <v>13389</v>
      </c>
      <c r="N4755">
        <v>3.3019444440000001</v>
      </c>
      <c r="O4755">
        <v>7</v>
      </c>
      <c r="P4755">
        <v>2605</v>
      </c>
      <c r="Q4755">
        <v>7</v>
      </c>
      <c r="R4755">
        <v>431</v>
      </c>
      <c r="S4755">
        <v>35</v>
      </c>
      <c r="T4755">
        <v>676</v>
      </c>
      <c r="U4755">
        <v>6</v>
      </c>
      <c r="V4755">
        <v>1</v>
      </c>
      <c r="W4755">
        <v>818.17844538015822</v>
      </c>
      <c r="X4755">
        <v>2245.3845398776875</v>
      </c>
      <c r="Y4755">
        <v>60.65339175988651</v>
      </c>
      <c r="Z4755">
        <v>299.37827290781144</v>
      </c>
      <c r="AA4755">
        <v>1663.7443203558305</v>
      </c>
      <c r="AB4755">
        <v>1626.5485983352607</v>
      </c>
      <c r="AC4755">
        <v>379.77713025640929</v>
      </c>
      <c r="AD4755">
        <v>6.8391776452926223</v>
      </c>
      <c r="AE4755">
        <v>7100.5038765183381</v>
      </c>
    </row>
    <row r="4756" spans="1:31" x14ac:dyDescent="0.3">
      <c r="A4756">
        <v>2721560</v>
      </c>
      <c r="B4756">
        <v>1</v>
      </c>
      <c r="C4756" t="s">
        <v>81</v>
      </c>
      <c r="D4756" t="s">
        <v>123</v>
      </c>
      <c r="E4756" t="s">
        <v>150</v>
      </c>
      <c r="F4756" t="s">
        <v>13390</v>
      </c>
      <c r="G4756" t="s">
        <v>152</v>
      </c>
      <c r="H4756" t="s">
        <v>153</v>
      </c>
      <c r="I4756" t="s">
        <v>136</v>
      </c>
      <c r="J4756" t="s">
        <v>137</v>
      </c>
      <c r="K4756" t="s">
        <v>138</v>
      </c>
      <c r="L4756" t="s">
        <v>13391</v>
      </c>
      <c r="M4756" t="s">
        <v>13392</v>
      </c>
      <c r="N4756">
        <v>0.12888888800000001</v>
      </c>
      <c r="O4756">
        <v>0</v>
      </c>
      <c r="P4756">
        <v>2270</v>
      </c>
      <c r="Q4756">
        <v>4</v>
      </c>
      <c r="R4756">
        <v>14</v>
      </c>
      <c r="S4756">
        <v>23</v>
      </c>
      <c r="T4756">
        <v>808</v>
      </c>
      <c r="U4756">
        <v>4</v>
      </c>
      <c r="V4756">
        <v>10</v>
      </c>
      <c r="W4756">
        <v>0</v>
      </c>
      <c r="X4756">
        <v>75.927983145916542</v>
      </c>
      <c r="Y4756">
        <v>2.943714174092853</v>
      </c>
      <c r="Z4756">
        <v>0.43836256408820001</v>
      </c>
      <c r="AA4756">
        <v>11.14543285312576</v>
      </c>
      <c r="AB4756">
        <v>62.652278745338421</v>
      </c>
      <c r="AC4756">
        <v>85.350169170225684</v>
      </c>
      <c r="AD4756">
        <v>11.422796603314923</v>
      </c>
      <c r="AE4756">
        <v>249.88073725610238</v>
      </c>
    </row>
    <row r="4757" spans="1:31" x14ac:dyDescent="0.3">
      <c r="A4757">
        <v>2720515</v>
      </c>
      <c r="B4757">
        <v>1</v>
      </c>
      <c r="C4757" t="s">
        <v>80</v>
      </c>
      <c r="D4757" t="s">
        <v>92</v>
      </c>
      <c r="E4757" t="s">
        <v>150</v>
      </c>
      <c r="F4757" t="s">
        <v>1308</v>
      </c>
      <c r="G4757" t="s">
        <v>152</v>
      </c>
      <c r="H4757" t="s">
        <v>153</v>
      </c>
      <c r="I4757" t="s">
        <v>490</v>
      </c>
      <c r="J4757" t="s">
        <v>137</v>
      </c>
      <c r="K4757" t="s">
        <v>138</v>
      </c>
      <c r="L4757" t="s">
        <v>13393</v>
      </c>
      <c r="M4757" t="s">
        <v>13394</v>
      </c>
      <c r="N4757">
        <v>4.9444443999999997E-2</v>
      </c>
      <c r="O4757">
        <v>1</v>
      </c>
      <c r="P4757">
        <v>3711</v>
      </c>
      <c r="Q4757">
        <v>0</v>
      </c>
      <c r="R4757">
        <v>6</v>
      </c>
      <c r="S4757">
        <v>7</v>
      </c>
      <c r="T4757">
        <v>222</v>
      </c>
      <c r="U4757">
        <v>0</v>
      </c>
      <c r="V4757">
        <v>0</v>
      </c>
      <c r="W4757">
        <v>0.22079887676323337</v>
      </c>
      <c r="X4757">
        <v>15.895962102940466</v>
      </c>
      <c r="Y4757">
        <v>0</v>
      </c>
      <c r="Z4757">
        <v>3.6725731038150002E-3</v>
      </c>
      <c r="AA4757">
        <v>7.2513041610790268</v>
      </c>
      <c r="AB4757">
        <v>7.7445998468968744</v>
      </c>
      <c r="AC4757">
        <v>0</v>
      </c>
      <c r="AD4757">
        <v>0</v>
      </c>
      <c r="AE4757">
        <v>31.116337560783418</v>
      </c>
    </row>
    <row r="4758" spans="1:31" x14ac:dyDescent="0.3">
      <c r="A4758">
        <v>2721697</v>
      </c>
      <c r="B4758">
        <v>1</v>
      </c>
      <c r="C4758" t="s">
        <v>80</v>
      </c>
      <c r="D4758" t="s">
        <v>97</v>
      </c>
      <c r="E4758" t="s">
        <v>156</v>
      </c>
      <c r="F4758" t="s">
        <v>13395</v>
      </c>
      <c r="G4758" t="s">
        <v>185</v>
      </c>
      <c r="H4758" t="s">
        <v>153</v>
      </c>
      <c r="I4758" t="s">
        <v>136</v>
      </c>
      <c r="J4758" t="s">
        <v>137</v>
      </c>
      <c r="K4758" t="s">
        <v>138</v>
      </c>
      <c r="L4758" t="s">
        <v>13396</v>
      </c>
      <c r="M4758" t="s">
        <v>13397</v>
      </c>
      <c r="N4758">
        <v>4.1074999999999999</v>
      </c>
      <c r="O4758">
        <v>24</v>
      </c>
      <c r="P4758">
        <v>6</v>
      </c>
      <c r="Q4758">
        <v>0</v>
      </c>
      <c r="R4758">
        <v>0</v>
      </c>
      <c r="S4758">
        <v>3</v>
      </c>
      <c r="T4758">
        <v>0</v>
      </c>
      <c r="U4758">
        <v>0</v>
      </c>
      <c r="V4758">
        <v>0</v>
      </c>
      <c r="W4758">
        <v>183.36010138593397</v>
      </c>
      <c r="X4758">
        <v>20.153785078392577</v>
      </c>
      <c r="Y4758">
        <v>0</v>
      </c>
      <c r="Z4758">
        <v>0</v>
      </c>
      <c r="AA4758">
        <v>16.673261269958552</v>
      </c>
      <c r="AB4758">
        <v>0</v>
      </c>
      <c r="AC4758">
        <v>0</v>
      </c>
      <c r="AD4758">
        <v>0</v>
      </c>
      <c r="AE4758">
        <v>220.18714773428511</v>
      </c>
    </row>
    <row r="4759" spans="1:31" x14ac:dyDescent="0.3">
      <c r="A4759">
        <v>2721033</v>
      </c>
      <c r="B4759">
        <v>1</v>
      </c>
      <c r="C4759" t="s">
        <v>81</v>
      </c>
      <c r="D4759" t="s">
        <v>128</v>
      </c>
      <c r="E4759" t="s">
        <v>156</v>
      </c>
      <c r="F4759" t="s">
        <v>13398</v>
      </c>
      <c r="G4759" t="s">
        <v>185</v>
      </c>
      <c r="H4759" t="s">
        <v>153</v>
      </c>
      <c r="I4759" t="s">
        <v>136</v>
      </c>
      <c r="J4759" t="s">
        <v>137</v>
      </c>
      <c r="K4759" t="s">
        <v>138</v>
      </c>
      <c r="L4759" t="s">
        <v>13399</v>
      </c>
      <c r="M4759" t="s">
        <v>13400</v>
      </c>
      <c r="N4759">
        <v>6.8841666659999996</v>
      </c>
      <c r="O4759">
        <v>2</v>
      </c>
      <c r="P4759">
        <v>321</v>
      </c>
      <c r="Q4759">
        <v>0</v>
      </c>
      <c r="R4759">
        <v>0</v>
      </c>
      <c r="S4759">
        <v>0</v>
      </c>
      <c r="T4759">
        <v>28</v>
      </c>
      <c r="U4759">
        <v>0</v>
      </c>
      <c r="V4759">
        <v>0</v>
      </c>
      <c r="W4759">
        <v>3.3855478721500005</v>
      </c>
      <c r="X4759">
        <v>208.96860166210988</v>
      </c>
      <c r="Y4759">
        <v>0</v>
      </c>
      <c r="Z4759">
        <v>0</v>
      </c>
      <c r="AA4759">
        <v>0</v>
      </c>
      <c r="AB4759">
        <v>29.256584546158486</v>
      </c>
      <c r="AC4759">
        <v>0</v>
      </c>
      <c r="AD4759">
        <v>0</v>
      </c>
      <c r="AE4759">
        <v>241.61073408041835</v>
      </c>
    </row>
    <row r="4760" spans="1:31" x14ac:dyDescent="0.3">
      <c r="A4760">
        <v>2720323</v>
      </c>
      <c r="B4760">
        <v>1</v>
      </c>
      <c r="C4760" t="s">
        <v>81</v>
      </c>
      <c r="D4760" t="s">
        <v>124</v>
      </c>
      <c r="E4760" t="s">
        <v>156</v>
      </c>
      <c r="F4760" t="s">
        <v>13401</v>
      </c>
      <c r="G4760" t="s">
        <v>185</v>
      </c>
      <c r="H4760" t="s">
        <v>153</v>
      </c>
      <c r="I4760" t="s">
        <v>136</v>
      </c>
      <c r="J4760" t="s">
        <v>137</v>
      </c>
      <c r="K4760" t="s">
        <v>138</v>
      </c>
      <c r="L4760" t="s">
        <v>13402</v>
      </c>
      <c r="M4760" t="s">
        <v>13403</v>
      </c>
      <c r="N4760">
        <v>1.1530555549999999</v>
      </c>
      <c r="O4760">
        <v>0</v>
      </c>
      <c r="P4760">
        <v>60</v>
      </c>
      <c r="Q4760">
        <v>0</v>
      </c>
      <c r="R4760">
        <v>34</v>
      </c>
      <c r="S4760">
        <v>0</v>
      </c>
      <c r="T4760">
        <v>4</v>
      </c>
      <c r="U4760">
        <v>0</v>
      </c>
      <c r="V4760">
        <v>0</v>
      </c>
      <c r="W4760">
        <v>0</v>
      </c>
      <c r="X4760">
        <v>5.1445708194211557</v>
      </c>
      <c r="Y4760">
        <v>0</v>
      </c>
      <c r="Z4760">
        <v>0.62749054114249991</v>
      </c>
      <c r="AA4760">
        <v>0</v>
      </c>
      <c r="AB4760">
        <v>0.17612759131965</v>
      </c>
      <c r="AC4760">
        <v>0</v>
      </c>
      <c r="AD4760">
        <v>0</v>
      </c>
      <c r="AE4760">
        <v>5.9481889518833055</v>
      </c>
    </row>
    <row r="4761" spans="1:31" x14ac:dyDescent="0.3">
      <c r="A4761">
        <v>2720627</v>
      </c>
      <c r="B4761">
        <v>1</v>
      </c>
      <c r="C4761" t="s">
        <v>80</v>
      </c>
      <c r="D4761" t="s">
        <v>91</v>
      </c>
      <c r="E4761" t="s">
        <v>150</v>
      </c>
      <c r="F4761" t="s">
        <v>13404</v>
      </c>
      <c r="G4761" t="s">
        <v>152</v>
      </c>
      <c r="H4761" t="s">
        <v>153</v>
      </c>
      <c r="I4761" t="s">
        <v>136</v>
      </c>
      <c r="J4761" t="s">
        <v>137</v>
      </c>
      <c r="K4761" t="s">
        <v>138</v>
      </c>
      <c r="L4761" t="s">
        <v>13405</v>
      </c>
      <c r="M4761" t="s">
        <v>13406</v>
      </c>
      <c r="N4761">
        <v>5.488888888</v>
      </c>
      <c r="O4761">
        <v>2</v>
      </c>
      <c r="P4761">
        <v>0</v>
      </c>
      <c r="Q4761">
        <v>16</v>
      </c>
      <c r="R4761">
        <v>23</v>
      </c>
      <c r="S4761">
        <v>10</v>
      </c>
      <c r="T4761">
        <v>4</v>
      </c>
      <c r="U4761">
        <v>0</v>
      </c>
      <c r="V4761">
        <v>0</v>
      </c>
      <c r="W4761">
        <v>18.853614081394483</v>
      </c>
      <c r="X4761">
        <v>0</v>
      </c>
      <c r="Y4761">
        <v>142.74028584279586</v>
      </c>
      <c r="Z4761">
        <v>12.283241776313938</v>
      </c>
      <c r="AA4761">
        <v>477.98081948815394</v>
      </c>
      <c r="AB4761">
        <v>53.240024619901774</v>
      </c>
      <c r="AC4761">
        <v>0</v>
      </c>
      <c r="AD4761">
        <v>0</v>
      </c>
      <c r="AE4761">
        <v>705.09798580856</v>
      </c>
    </row>
    <row r="4762" spans="1:31" x14ac:dyDescent="0.3">
      <c r="A4762">
        <v>2721717</v>
      </c>
      <c r="B4762">
        <v>1</v>
      </c>
      <c r="C4762" t="s">
        <v>80</v>
      </c>
      <c r="D4762" t="s">
        <v>85</v>
      </c>
      <c r="E4762" t="s">
        <v>161</v>
      </c>
      <c r="F4762" t="s">
        <v>13407</v>
      </c>
      <c r="G4762" t="s">
        <v>163</v>
      </c>
      <c r="H4762" t="s">
        <v>135</v>
      </c>
      <c r="I4762" t="s">
        <v>136</v>
      </c>
      <c r="J4762" t="s">
        <v>137</v>
      </c>
      <c r="K4762" t="s">
        <v>138</v>
      </c>
      <c r="L4762" t="s">
        <v>13408</v>
      </c>
      <c r="M4762" t="s">
        <v>13409</v>
      </c>
      <c r="N4762">
        <v>5.3550000000000004</v>
      </c>
      <c r="O4762">
        <v>0</v>
      </c>
      <c r="P4762">
        <v>37</v>
      </c>
      <c r="Q4762">
        <v>0</v>
      </c>
      <c r="R4762">
        <v>0</v>
      </c>
      <c r="S4762">
        <v>0</v>
      </c>
      <c r="T4762">
        <v>5</v>
      </c>
      <c r="U4762">
        <v>0</v>
      </c>
      <c r="V4762">
        <v>0</v>
      </c>
      <c r="W4762">
        <v>0</v>
      </c>
      <c r="X4762">
        <v>41.658545126113175</v>
      </c>
      <c r="Y4762">
        <v>0</v>
      </c>
      <c r="Z4762">
        <v>0</v>
      </c>
      <c r="AA4762">
        <v>0</v>
      </c>
      <c r="AB4762">
        <v>3.1891013250442999</v>
      </c>
      <c r="AC4762">
        <v>0</v>
      </c>
      <c r="AD4762">
        <v>0</v>
      </c>
      <c r="AE4762">
        <v>44.847646451157473</v>
      </c>
    </row>
    <row r="4763" spans="1:31" x14ac:dyDescent="0.3">
      <c r="A4763">
        <v>2720392</v>
      </c>
      <c r="B4763">
        <v>1</v>
      </c>
      <c r="C4763" t="s">
        <v>80</v>
      </c>
      <c r="D4763" t="s">
        <v>94</v>
      </c>
      <c r="E4763" t="s">
        <v>173</v>
      </c>
      <c r="F4763" t="s">
        <v>13410</v>
      </c>
      <c r="G4763" t="s">
        <v>152</v>
      </c>
      <c r="H4763" t="s">
        <v>153</v>
      </c>
      <c r="I4763" t="s">
        <v>136</v>
      </c>
      <c r="J4763" t="s">
        <v>137</v>
      </c>
      <c r="K4763" t="s">
        <v>138</v>
      </c>
      <c r="L4763" t="s">
        <v>13411</v>
      </c>
      <c r="M4763" t="s">
        <v>13412</v>
      </c>
      <c r="N4763">
        <v>0.33472222200000001</v>
      </c>
      <c r="O4763">
        <v>1</v>
      </c>
      <c r="P4763">
        <v>11362</v>
      </c>
      <c r="Q4763">
        <v>16</v>
      </c>
      <c r="R4763">
        <v>191</v>
      </c>
      <c r="S4763">
        <v>45</v>
      </c>
      <c r="T4763">
        <v>932</v>
      </c>
      <c r="U4763">
        <v>1</v>
      </c>
      <c r="V4763">
        <v>1</v>
      </c>
      <c r="W4763">
        <v>7.1357834600000003E-2</v>
      </c>
      <c r="X4763">
        <v>725.72024838833329</v>
      </c>
      <c r="Y4763">
        <v>2.1411884006648831</v>
      </c>
      <c r="Z4763">
        <v>7.5059377690842011</v>
      </c>
      <c r="AA4763">
        <v>142.03430227740654</v>
      </c>
      <c r="AB4763">
        <v>320.30911321838539</v>
      </c>
      <c r="AC4763">
        <v>72.527483142414013</v>
      </c>
      <c r="AD4763">
        <v>4.5099838347503329</v>
      </c>
      <c r="AE4763">
        <v>1274.8196148656386</v>
      </c>
    </row>
    <row r="4764" spans="1:31" x14ac:dyDescent="0.3">
      <c r="A4764">
        <v>2720933</v>
      </c>
      <c r="B4764">
        <v>1</v>
      </c>
      <c r="C4764" t="s">
        <v>80</v>
      </c>
      <c r="D4764" t="s">
        <v>107</v>
      </c>
      <c r="E4764" t="s">
        <v>145</v>
      </c>
      <c r="F4764" t="s">
        <v>13413</v>
      </c>
      <c r="G4764" t="s">
        <v>147</v>
      </c>
      <c r="H4764" t="s">
        <v>135</v>
      </c>
      <c r="I4764" t="s">
        <v>136</v>
      </c>
      <c r="J4764" t="s">
        <v>137</v>
      </c>
      <c r="K4764" t="s">
        <v>138</v>
      </c>
      <c r="L4764" t="s">
        <v>13414</v>
      </c>
      <c r="M4764" t="s">
        <v>13415</v>
      </c>
      <c r="N4764">
        <v>1.438055555</v>
      </c>
      <c r="O4764">
        <v>0</v>
      </c>
      <c r="P4764">
        <v>17</v>
      </c>
      <c r="Q4764">
        <v>0</v>
      </c>
      <c r="R4764">
        <v>0</v>
      </c>
      <c r="S4764">
        <v>0</v>
      </c>
      <c r="T4764">
        <v>1</v>
      </c>
      <c r="U4764">
        <v>0</v>
      </c>
      <c r="V4764">
        <v>0</v>
      </c>
      <c r="W4764">
        <v>0</v>
      </c>
      <c r="X4764">
        <v>5.7580743598853568</v>
      </c>
      <c r="Y4764">
        <v>0</v>
      </c>
      <c r="Z4764">
        <v>0</v>
      </c>
      <c r="AA4764">
        <v>0</v>
      </c>
      <c r="AB4764">
        <v>1.8180849756666666</v>
      </c>
      <c r="AC4764">
        <v>0</v>
      </c>
      <c r="AD4764">
        <v>0</v>
      </c>
      <c r="AE4764">
        <v>7.5761593355520231</v>
      </c>
    </row>
    <row r="4765" spans="1:31" x14ac:dyDescent="0.3">
      <c r="A4765">
        <v>2720343</v>
      </c>
      <c r="B4765">
        <v>1</v>
      </c>
      <c r="C4765" t="s">
        <v>80</v>
      </c>
      <c r="D4765" t="s">
        <v>97</v>
      </c>
      <c r="E4765" t="s">
        <v>173</v>
      </c>
      <c r="F4765" t="s">
        <v>4976</v>
      </c>
      <c r="G4765" t="s">
        <v>209</v>
      </c>
      <c r="H4765" t="s">
        <v>153</v>
      </c>
      <c r="I4765" t="s">
        <v>136</v>
      </c>
      <c r="J4765" t="s">
        <v>137</v>
      </c>
      <c r="K4765" t="s">
        <v>210</v>
      </c>
      <c r="L4765" t="s">
        <v>13416</v>
      </c>
      <c r="M4765" t="s">
        <v>13417</v>
      </c>
      <c r="N4765">
        <v>6.2063888880000002</v>
      </c>
      <c r="O4765">
        <v>77</v>
      </c>
      <c r="P4765">
        <v>7653</v>
      </c>
      <c r="Q4765">
        <v>4</v>
      </c>
      <c r="R4765">
        <v>189</v>
      </c>
      <c r="S4765">
        <v>24</v>
      </c>
      <c r="T4765">
        <v>859</v>
      </c>
      <c r="U4765">
        <v>0</v>
      </c>
      <c r="V4765">
        <v>1</v>
      </c>
      <c r="W4765">
        <v>3548.0944819884126</v>
      </c>
      <c r="X4765">
        <v>14275.031634086943</v>
      </c>
      <c r="Y4765">
        <v>18.268609062732359</v>
      </c>
      <c r="Z4765">
        <v>359.02823156076806</v>
      </c>
      <c r="AA4765">
        <v>3193.9353646723353</v>
      </c>
      <c r="AB4765">
        <v>4307.5356008671424</v>
      </c>
      <c r="AC4765">
        <v>0</v>
      </c>
      <c r="AD4765">
        <v>8.3898162658884594</v>
      </c>
      <c r="AE4765">
        <v>25710.283738504222</v>
      </c>
    </row>
    <row r="4766" spans="1:31" x14ac:dyDescent="0.3">
      <c r="A4766">
        <v>2720535</v>
      </c>
      <c r="B4766">
        <v>1</v>
      </c>
      <c r="C4766" t="s">
        <v>81</v>
      </c>
      <c r="D4766" t="s">
        <v>128</v>
      </c>
      <c r="E4766" t="s">
        <v>213</v>
      </c>
      <c r="F4766" t="s">
        <v>13418</v>
      </c>
      <c r="G4766" t="s">
        <v>152</v>
      </c>
      <c r="H4766" t="s">
        <v>153</v>
      </c>
      <c r="I4766" t="s">
        <v>136</v>
      </c>
      <c r="J4766" t="s">
        <v>137</v>
      </c>
      <c r="K4766" t="s">
        <v>138</v>
      </c>
      <c r="L4766" t="s">
        <v>13419</v>
      </c>
      <c r="M4766" t="s">
        <v>13420</v>
      </c>
      <c r="N4766">
        <v>3.216388888</v>
      </c>
      <c r="O4766">
        <v>2</v>
      </c>
      <c r="P4766">
        <v>240</v>
      </c>
      <c r="Q4766">
        <v>7</v>
      </c>
      <c r="R4766">
        <v>11</v>
      </c>
      <c r="S4766">
        <v>1</v>
      </c>
      <c r="T4766">
        <v>7</v>
      </c>
      <c r="U4766">
        <v>0</v>
      </c>
      <c r="V4766">
        <v>0</v>
      </c>
      <c r="W4766">
        <v>84.843853072244471</v>
      </c>
      <c r="X4766">
        <v>8.3856473546921251</v>
      </c>
      <c r="Y4766">
        <v>6.3356989767880796</v>
      </c>
      <c r="Z4766">
        <v>1.0536101070407551</v>
      </c>
      <c r="AA4766">
        <v>8.1830431409617894</v>
      </c>
      <c r="AB4766">
        <v>6.1975506524134305</v>
      </c>
      <c r="AC4766">
        <v>0</v>
      </c>
      <c r="AD4766">
        <v>0</v>
      </c>
      <c r="AE4766">
        <v>114.99940330414064</v>
      </c>
    </row>
    <row r="4767" spans="1:31" x14ac:dyDescent="0.3">
      <c r="A4767">
        <v>2720286</v>
      </c>
      <c r="B4767">
        <v>1</v>
      </c>
      <c r="C4767" t="s">
        <v>80</v>
      </c>
      <c r="D4767" t="s">
        <v>95</v>
      </c>
      <c r="E4767" t="s">
        <v>161</v>
      </c>
      <c r="F4767" t="s">
        <v>6496</v>
      </c>
      <c r="G4767" t="s">
        <v>163</v>
      </c>
      <c r="H4767" t="s">
        <v>135</v>
      </c>
      <c r="I4767" t="s">
        <v>136</v>
      </c>
      <c r="J4767" t="s">
        <v>137</v>
      </c>
      <c r="K4767" t="s">
        <v>138</v>
      </c>
      <c r="L4767" t="s">
        <v>13421</v>
      </c>
      <c r="M4767" t="s">
        <v>13422</v>
      </c>
      <c r="N4767">
        <v>3.415</v>
      </c>
      <c r="O4767">
        <v>0</v>
      </c>
      <c r="P4767">
        <v>56</v>
      </c>
      <c r="Q4767">
        <v>0</v>
      </c>
      <c r="R4767">
        <v>0</v>
      </c>
      <c r="S4767">
        <v>0</v>
      </c>
      <c r="T4767">
        <v>6</v>
      </c>
      <c r="U4767">
        <v>0</v>
      </c>
      <c r="V4767">
        <v>0</v>
      </c>
      <c r="W4767">
        <v>0</v>
      </c>
      <c r="X4767">
        <v>33.658744014065526</v>
      </c>
      <c r="Y4767">
        <v>0</v>
      </c>
      <c r="Z4767">
        <v>0</v>
      </c>
      <c r="AA4767">
        <v>0</v>
      </c>
      <c r="AB4767">
        <v>8.0638683702909244</v>
      </c>
      <c r="AC4767">
        <v>0</v>
      </c>
      <c r="AD4767">
        <v>0</v>
      </c>
      <c r="AE4767">
        <v>41.722612384356452</v>
      </c>
    </row>
    <row r="4768" spans="1:31" x14ac:dyDescent="0.3">
      <c r="A4768">
        <v>2720850</v>
      </c>
      <c r="B4768">
        <v>2</v>
      </c>
      <c r="C4768" t="s">
        <v>80</v>
      </c>
      <c r="D4768" t="s">
        <v>105</v>
      </c>
      <c r="E4768" t="s">
        <v>150</v>
      </c>
      <c r="F4768" t="s">
        <v>13423</v>
      </c>
      <c r="G4768" t="s">
        <v>185</v>
      </c>
      <c r="H4768" t="s">
        <v>153</v>
      </c>
      <c r="I4768" t="s">
        <v>136</v>
      </c>
      <c r="J4768" t="s">
        <v>137</v>
      </c>
      <c r="K4768" t="s">
        <v>138</v>
      </c>
      <c r="L4768" t="s">
        <v>13424</v>
      </c>
      <c r="M4768" t="s">
        <v>13425</v>
      </c>
      <c r="N4768">
        <v>0.890833333</v>
      </c>
      <c r="O4768">
        <v>47</v>
      </c>
      <c r="P4768">
        <v>55</v>
      </c>
      <c r="Q4768">
        <v>41</v>
      </c>
      <c r="R4768">
        <v>102</v>
      </c>
      <c r="S4768">
        <v>45</v>
      </c>
      <c r="T4768">
        <v>42</v>
      </c>
      <c r="U4768">
        <v>6</v>
      </c>
      <c r="V4768">
        <v>0</v>
      </c>
      <c r="W4768">
        <v>15.493162522855332</v>
      </c>
      <c r="X4768">
        <v>12.516026711276961</v>
      </c>
      <c r="Y4768">
        <v>27.675334765448063</v>
      </c>
      <c r="Z4768">
        <v>33.659690408292562</v>
      </c>
      <c r="AA4768">
        <v>226.11596006541444</v>
      </c>
      <c r="AB4768">
        <v>31.63148931809998</v>
      </c>
      <c r="AC4768">
        <v>398.66454430000101</v>
      </c>
      <c r="AD4768">
        <v>0</v>
      </c>
      <c r="AE4768">
        <v>745.75620809138832</v>
      </c>
    </row>
    <row r="4769" spans="1:31" x14ac:dyDescent="0.3">
      <c r="A4769">
        <v>2720635</v>
      </c>
      <c r="B4769">
        <v>1</v>
      </c>
      <c r="C4769" t="s">
        <v>80</v>
      </c>
      <c r="D4769" t="s">
        <v>100</v>
      </c>
      <c r="E4769" t="s">
        <v>150</v>
      </c>
      <c r="F4769" t="s">
        <v>6997</v>
      </c>
      <c r="G4769" t="s">
        <v>152</v>
      </c>
      <c r="H4769" t="s">
        <v>153</v>
      </c>
      <c r="I4769" t="s">
        <v>136</v>
      </c>
      <c r="J4769" t="s">
        <v>137</v>
      </c>
      <c r="K4769" t="s">
        <v>138</v>
      </c>
      <c r="L4769" t="s">
        <v>13426</v>
      </c>
      <c r="M4769" t="s">
        <v>13427</v>
      </c>
      <c r="N4769">
        <v>1.161944444</v>
      </c>
      <c r="O4769">
        <v>11</v>
      </c>
      <c r="P4769">
        <v>39</v>
      </c>
      <c r="Q4769">
        <v>67</v>
      </c>
      <c r="R4769">
        <v>85</v>
      </c>
      <c r="S4769">
        <v>14</v>
      </c>
      <c r="T4769">
        <v>41</v>
      </c>
      <c r="U4769">
        <v>0</v>
      </c>
      <c r="V4769">
        <v>1</v>
      </c>
      <c r="W4769">
        <v>4.2357828546114513</v>
      </c>
      <c r="X4769">
        <v>10.588009790177493</v>
      </c>
      <c r="Y4769">
        <v>45.574529884227275</v>
      </c>
      <c r="Z4769">
        <v>57.750738214741062</v>
      </c>
      <c r="AA4769">
        <v>77.6610066630804</v>
      </c>
      <c r="AB4769">
        <v>49.384602429359795</v>
      </c>
      <c r="AC4769">
        <v>0</v>
      </c>
      <c r="AD4769">
        <v>5.9169411462062769</v>
      </c>
      <c r="AE4769">
        <v>251.11161098240376</v>
      </c>
    </row>
    <row r="4770" spans="1:31" x14ac:dyDescent="0.3">
      <c r="A4770">
        <v>2720584</v>
      </c>
      <c r="B4770">
        <v>1</v>
      </c>
      <c r="C4770" t="s">
        <v>80</v>
      </c>
      <c r="D4770" t="s">
        <v>82</v>
      </c>
      <c r="E4770" t="s">
        <v>150</v>
      </c>
      <c r="F4770" t="s">
        <v>13428</v>
      </c>
      <c r="G4770" t="s">
        <v>300</v>
      </c>
      <c r="H4770" t="s">
        <v>153</v>
      </c>
      <c r="I4770" t="s">
        <v>136</v>
      </c>
      <c r="J4770" t="s">
        <v>137</v>
      </c>
      <c r="K4770" t="s">
        <v>210</v>
      </c>
      <c r="L4770" t="s">
        <v>13429</v>
      </c>
      <c r="M4770" t="s">
        <v>13430</v>
      </c>
      <c r="N4770">
        <v>3.9541666659999999</v>
      </c>
      <c r="O4770">
        <v>0</v>
      </c>
      <c r="P4770">
        <v>3458</v>
      </c>
      <c r="Q4770">
        <v>0</v>
      </c>
      <c r="R4770">
        <v>0</v>
      </c>
      <c r="S4770">
        <v>0</v>
      </c>
      <c r="T4770">
        <v>479</v>
      </c>
      <c r="U4770">
        <v>0</v>
      </c>
      <c r="V4770">
        <v>1</v>
      </c>
      <c r="W4770">
        <v>0</v>
      </c>
      <c r="X4770">
        <v>2996.0884589702328</v>
      </c>
      <c r="Y4770">
        <v>0</v>
      </c>
      <c r="Z4770">
        <v>0</v>
      </c>
      <c r="AA4770">
        <v>0</v>
      </c>
      <c r="AB4770">
        <v>1271.666316613484</v>
      </c>
      <c r="AC4770">
        <v>0</v>
      </c>
      <c r="AD4770">
        <v>28.836754821784353</v>
      </c>
      <c r="AE4770">
        <v>4296.5915304055015</v>
      </c>
    </row>
    <row r="4771" spans="1:31" x14ac:dyDescent="0.3">
      <c r="A4771">
        <v>2721417</v>
      </c>
      <c r="B4771">
        <v>1</v>
      </c>
      <c r="C4771" t="s">
        <v>80</v>
      </c>
      <c r="D4771" t="s">
        <v>90</v>
      </c>
      <c r="E4771" t="s">
        <v>145</v>
      </c>
      <c r="F4771" t="s">
        <v>13292</v>
      </c>
      <c r="G4771" t="s">
        <v>181</v>
      </c>
      <c r="H4771" t="s">
        <v>135</v>
      </c>
      <c r="I4771" t="s">
        <v>136</v>
      </c>
      <c r="J4771" t="s">
        <v>137</v>
      </c>
      <c r="K4771" t="s">
        <v>138</v>
      </c>
      <c r="L4771" t="s">
        <v>13431</v>
      </c>
      <c r="M4771" t="s">
        <v>13432</v>
      </c>
      <c r="N4771">
        <v>8.6677777769999995</v>
      </c>
      <c r="O4771">
        <v>0</v>
      </c>
      <c r="P4771">
        <v>6</v>
      </c>
      <c r="Q4771">
        <v>0</v>
      </c>
      <c r="R4771">
        <v>0</v>
      </c>
      <c r="S4771">
        <v>0</v>
      </c>
      <c r="T4771">
        <v>3</v>
      </c>
      <c r="U4771">
        <v>0</v>
      </c>
      <c r="V4771">
        <v>0</v>
      </c>
      <c r="W4771">
        <v>0</v>
      </c>
      <c r="X4771">
        <v>4.774018272913084</v>
      </c>
      <c r="Y4771">
        <v>0</v>
      </c>
      <c r="Z4771">
        <v>0</v>
      </c>
      <c r="AA4771">
        <v>0</v>
      </c>
      <c r="AB4771">
        <v>21.480687948009745</v>
      </c>
      <c r="AC4771">
        <v>0</v>
      </c>
      <c r="AD4771">
        <v>0</v>
      </c>
      <c r="AE4771">
        <v>26.254706220922827</v>
      </c>
    </row>
    <row r="4772" spans="1:31" x14ac:dyDescent="0.3">
      <c r="A4772">
        <v>2720827</v>
      </c>
      <c r="B4772">
        <v>1</v>
      </c>
      <c r="C4772" t="s">
        <v>80</v>
      </c>
      <c r="D4772" t="s">
        <v>110</v>
      </c>
      <c r="E4772" t="s">
        <v>145</v>
      </c>
      <c r="F4772" t="s">
        <v>13433</v>
      </c>
      <c r="G4772" t="s">
        <v>147</v>
      </c>
      <c r="H4772" t="s">
        <v>135</v>
      </c>
      <c r="I4772" t="s">
        <v>136</v>
      </c>
      <c r="J4772" t="s">
        <v>137</v>
      </c>
      <c r="K4772" t="s">
        <v>138</v>
      </c>
      <c r="L4772" t="s">
        <v>13434</v>
      </c>
      <c r="M4772" t="s">
        <v>13435</v>
      </c>
      <c r="N4772">
        <v>1.111111111</v>
      </c>
      <c r="O4772">
        <v>0</v>
      </c>
      <c r="P4772">
        <v>4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0.60816918221230432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0.60816918221230432</v>
      </c>
    </row>
    <row r="4773" spans="1:31" x14ac:dyDescent="0.3">
      <c r="A4773">
        <v>2720976</v>
      </c>
      <c r="B4773">
        <v>1</v>
      </c>
      <c r="C4773" t="s">
        <v>81</v>
      </c>
      <c r="D4773" t="s">
        <v>112</v>
      </c>
      <c r="E4773" t="s">
        <v>150</v>
      </c>
      <c r="F4773" t="s">
        <v>8180</v>
      </c>
      <c r="G4773" t="s">
        <v>152</v>
      </c>
      <c r="H4773" t="s">
        <v>153</v>
      </c>
      <c r="I4773" t="s">
        <v>136</v>
      </c>
      <c r="J4773" t="s">
        <v>137</v>
      </c>
      <c r="K4773" t="s">
        <v>138</v>
      </c>
      <c r="L4773" t="s">
        <v>13436</v>
      </c>
      <c r="M4773" t="s">
        <v>13437</v>
      </c>
      <c r="N4773">
        <v>0.91888888800000001</v>
      </c>
      <c r="O4773">
        <v>4</v>
      </c>
      <c r="P4773">
        <v>471</v>
      </c>
      <c r="Q4773">
        <v>77</v>
      </c>
      <c r="R4773">
        <v>186</v>
      </c>
      <c r="S4773">
        <v>8</v>
      </c>
      <c r="T4773">
        <v>95</v>
      </c>
      <c r="U4773">
        <v>1</v>
      </c>
      <c r="V4773">
        <v>0</v>
      </c>
      <c r="W4773">
        <v>0.3633735149278266</v>
      </c>
      <c r="X4773">
        <v>76.15495003935969</v>
      </c>
      <c r="Y4773">
        <v>39.249517687597034</v>
      </c>
      <c r="Z4773">
        <v>18.318242713303718</v>
      </c>
      <c r="AA4773">
        <v>35.899297235562301</v>
      </c>
      <c r="AB4773">
        <v>31.198244734168821</v>
      </c>
      <c r="AC4773">
        <v>23.631722179298148</v>
      </c>
      <c r="AD4773">
        <v>0</v>
      </c>
      <c r="AE4773">
        <v>224.81534810421752</v>
      </c>
    </row>
    <row r="4774" spans="1:31" x14ac:dyDescent="0.3">
      <c r="A4774">
        <v>2720435</v>
      </c>
      <c r="B4774">
        <v>1</v>
      </c>
      <c r="C4774" t="s">
        <v>80</v>
      </c>
      <c r="D4774" t="s">
        <v>83</v>
      </c>
      <c r="E4774" t="s">
        <v>156</v>
      </c>
      <c r="F4774" t="s">
        <v>13438</v>
      </c>
      <c r="G4774" t="s">
        <v>152</v>
      </c>
      <c r="H4774" t="s">
        <v>153</v>
      </c>
      <c r="I4774" t="s">
        <v>136</v>
      </c>
      <c r="J4774" t="s">
        <v>137</v>
      </c>
      <c r="K4774" t="s">
        <v>138</v>
      </c>
      <c r="L4774" t="s">
        <v>13439</v>
      </c>
      <c r="M4774" t="s">
        <v>13440</v>
      </c>
      <c r="N4774">
        <v>0.89805555500000001</v>
      </c>
      <c r="O4774">
        <v>0</v>
      </c>
      <c r="P4774">
        <v>172</v>
      </c>
      <c r="Q4774">
        <v>0</v>
      </c>
      <c r="R4774">
        <v>0</v>
      </c>
      <c r="S4774">
        <v>3</v>
      </c>
      <c r="T4774">
        <v>52</v>
      </c>
      <c r="U4774">
        <v>1</v>
      </c>
      <c r="V4774">
        <v>0</v>
      </c>
      <c r="W4774">
        <v>0</v>
      </c>
      <c r="X4774">
        <v>46.375617125548793</v>
      </c>
      <c r="Y4774">
        <v>0</v>
      </c>
      <c r="Z4774">
        <v>0</v>
      </c>
      <c r="AA4774">
        <v>126.68512753749333</v>
      </c>
      <c r="AB4774">
        <v>31.002868094532548</v>
      </c>
      <c r="AC4774">
        <v>20.690926390819904</v>
      </c>
      <c r="AD4774">
        <v>0</v>
      </c>
      <c r="AE4774">
        <v>224.75453914839457</v>
      </c>
    </row>
    <row r="4775" spans="1:31" x14ac:dyDescent="0.3">
      <c r="A4775">
        <v>2720927</v>
      </c>
      <c r="B4775">
        <v>1</v>
      </c>
      <c r="C4775" t="s">
        <v>81</v>
      </c>
      <c r="D4775" t="s">
        <v>123</v>
      </c>
      <c r="E4775" t="s">
        <v>161</v>
      </c>
      <c r="F4775" t="s">
        <v>13441</v>
      </c>
      <c r="G4775" t="s">
        <v>163</v>
      </c>
      <c r="H4775" t="s">
        <v>135</v>
      </c>
      <c r="I4775" t="s">
        <v>136</v>
      </c>
      <c r="J4775" t="s">
        <v>137</v>
      </c>
      <c r="K4775" t="s">
        <v>138</v>
      </c>
      <c r="L4775" t="s">
        <v>13442</v>
      </c>
      <c r="M4775" t="s">
        <v>13443</v>
      </c>
      <c r="N4775">
        <v>5.6322222220000002</v>
      </c>
      <c r="O4775">
        <v>0</v>
      </c>
      <c r="P4775">
        <v>96</v>
      </c>
      <c r="Q4775">
        <v>0</v>
      </c>
      <c r="R4775">
        <v>0</v>
      </c>
      <c r="S4775">
        <v>0</v>
      </c>
      <c r="T4775">
        <v>2</v>
      </c>
      <c r="U4775">
        <v>0</v>
      </c>
      <c r="V4775">
        <v>0</v>
      </c>
      <c r="W4775">
        <v>0</v>
      </c>
      <c r="X4775">
        <v>99.300152073246053</v>
      </c>
      <c r="Y4775">
        <v>0</v>
      </c>
      <c r="Z4775">
        <v>0</v>
      </c>
      <c r="AA4775">
        <v>0</v>
      </c>
      <c r="AB4775">
        <v>7.0446196716899987</v>
      </c>
      <c r="AC4775">
        <v>0</v>
      </c>
      <c r="AD4775">
        <v>0</v>
      </c>
      <c r="AE4775">
        <v>106.34477174493605</v>
      </c>
    </row>
    <row r="4776" spans="1:31" x14ac:dyDescent="0.3">
      <c r="A4776">
        <v>2721517</v>
      </c>
      <c r="B4776">
        <v>1</v>
      </c>
      <c r="C4776" t="s">
        <v>80</v>
      </c>
      <c r="D4776" t="s">
        <v>87</v>
      </c>
      <c r="E4776" t="s">
        <v>145</v>
      </c>
      <c r="F4776" t="s">
        <v>13444</v>
      </c>
      <c r="G4776" t="s">
        <v>181</v>
      </c>
      <c r="H4776" t="s">
        <v>135</v>
      </c>
      <c r="I4776" t="s">
        <v>136</v>
      </c>
      <c r="J4776" t="s">
        <v>137</v>
      </c>
      <c r="K4776" t="s">
        <v>138</v>
      </c>
      <c r="L4776" t="s">
        <v>13445</v>
      </c>
      <c r="M4776" t="s">
        <v>13446</v>
      </c>
      <c r="N4776">
        <v>3.5469444440000002</v>
      </c>
      <c r="O4776">
        <v>0</v>
      </c>
      <c r="P4776">
        <v>1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1.0136308035352002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1.0136308035352002</v>
      </c>
    </row>
    <row r="4777" spans="1:31" x14ac:dyDescent="0.3">
      <c r="A4777">
        <v>2721451</v>
      </c>
      <c r="B4777">
        <v>1</v>
      </c>
      <c r="C4777" t="s">
        <v>81</v>
      </c>
      <c r="D4777" t="s">
        <v>123</v>
      </c>
      <c r="E4777" t="s">
        <v>150</v>
      </c>
      <c r="F4777" t="s">
        <v>13390</v>
      </c>
      <c r="G4777" t="s">
        <v>152</v>
      </c>
      <c r="H4777" t="s">
        <v>153</v>
      </c>
      <c r="I4777" t="s">
        <v>136</v>
      </c>
      <c r="J4777" t="s">
        <v>137</v>
      </c>
      <c r="K4777" t="s">
        <v>138</v>
      </c>
      <c r="L4777" t="s">
        <v>13447</v>
      </c>
      <c r="M4777" t="s">
        <v>13448</v>
      </c>
      <c r="N4777">
        <v>0.12</v>
      </c>
      <c r="O4777">
        <v>0</v>
      </c>
      <c r="P4777">
        <v>2270</v>
      </c>
      <c r="Q4777">
        <v>4</v>
      </c>
      <c r="R4777">
        <v>14</v>
      </c>
      <c r="S4777">
        <v>23</v>
      </c>
      <c r="T4777">
        <v>808</v>
      </c>
      <c r="U4777">
        <v>4</v>
      </c>
      <c r="V4777">
        <v>10</v>
      </c>
      <c r="W4777">
        <v>0</v>
      </c>
      <c r="X4777">
        <v>69.700451579007392</v>
      </c>
      <c r="Y4777">
        <v>2.7588052723270895</v>
      </c>
      <c r="Z4777">
        <v>0.42414751544157503</v>
      </c>
      <c r="AA4777">
        <v>10.381208620086548</v>
      </c>
      <c r="AB4777">
        <v>58.935258540329478</v>
      </c>
      <c r="AC4777">
        <v>82.453704505099381</v>
      </c>
      <c r="AD4777">
        <v>11.301205281625467</v>
      </c>
      <c r="AE4777">
        <v>235.95478131391695</v>
      </c>
    </row>
    <row r="4778" spans="1:31" x14ac:dyDescent="0.3">
      <c r="A4778">
        <v>2721428</v>
      </c>
      <c r="B4778">
        <v>1</v>
      </c>
      <c r="C4778" t="s">
        <v>80</v>
      </c>
      <c r="D4778" t="s">
        <v>105</v>
      </c>
      <c r="E4778" t="s">
        <v>161</v>
      </c>
      <c r="F4778" t="s">
        <v>13449</v>
      </c>
      <c r="G4778" t="s">
        <v>409</v>
      </c>
      <c r="H4778" t="s">
        <v>135</v>
      </c>
      <c r="I4778" t="s">
        <v>136</v>
      </c>
      <c r="J4778" t="s">
        <v>137</v>
      </c>
      <c r="K4778" t="s">
        <v>138</v>
      </c>
      <c r="L4778" t="s">
        <v>13450</v>
      </c>
      <c r="M4778" t="s">
        <v>13451</v>
      </c>
      <c r="N4778">
        <v>1.7905555550000001</v>
      </c>
      <c r="O4778">
        <v>0</v>
      </c>
      <c r="P4778">
        <v>9</v>
      </c>
      <c r="Q4778">
        <v>0</v>
      </c>
      <c r="R4778">
        <v>0</v>
      </c>
      <c r="S4778">
        <v>0</v>
      </c>
      <c r="T4778">
        <v>6</v>
      </c>
      <c r="U4778">
        <v>0</v>
      </c>
      <c r="V4778">
        <v>0</v>
      </c>
      <c r="W4778">
        <v>0</v>
      </c>
      <c r="X4778">
        <v>3.0302301105154736</v>
      </c>
      <c r="Y4778">
        <v>0</v>
      </c>
      <c r="Z4778">
        <v>0</v>
      </c>
      <c r="AA4778">
        <v>0</v>
      </c>
      <c r="AB4778">
        <v>6.0906691345750534</v>
      </c>
      <c r="AC4778">
        <v>0</v>
      </c>
      <c r="AD4778">
        <v>0</v>
      </c>
      <c r="AE4778">
        <v>9.1208992450905271</v>
      </c>
    </row>
    <row r="4779" spans="1:31" x14ac:dyDescent="0.3">
      <c r="A4779">
        <v>2721165</v>
      </c>
      <c r="B4779">
        <v>1</v>
      </c>
      <c r="C4779" t="s">
        <v>81</v>
      </c>
      <c r="D4779" t="s">
        <v>121</v>
      </c>
      <c r="E4779" t="s">
        <v>161</v>
      </c>
      <c r="F4779" t="s">
        <v>13452</v>
      </c>
      <c r="G4779" t="s">
        <v>163</v>
      </c>
      <c r="H4779" t="s">
        <v>135</v>
      </c>
      <c r="I4779" t="s">
        <v>136</v>
      </c>
      <c r="J4779" t="s">
        <v>137</v>
      </c>
      <c r="K4779" t="s">
        <v>138</v>
      </c>
      <c r="L4779" t="s">
        <v>13453</v>
      </c>
      <c r="M4779" t="s">
        <v>13454</v>
      </c>
      <c r="N4779">
        <v>11.469166666</v>
      </c>
      <c r="O4779">
        <v>0</v>
      </c>
      <c r="P4779">
        <v>12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23.315448174518181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23.315448174518181</v>
      </c>
    </row>
    <row r="4780" spans="1:31" x14ac:dyDescent="0.3">
      <c r="A4780">
        <v>2721142</v>
      </c>
      <c r="B4780">
        <v>1</v>
      </c>
      <c r="C4780" t="s">
        <v>80</v>
      </c>
      <c r="D4780" t="s">
        <v>100</v>
      </c>
      <c r="E4780" t="s">
        <v>150</v>
      </c>
      <c r="F4780" t="s">
        <v>3800</v>
      </c>
      <c r="G4780" t="s">
        <v>1613</v>
      </c>
      <c r="H4780" t="s">
        <v>153</v>
      </c>
      <c r="I4780" t="s">
        <v>136</v>
      </c>
      <c r="J4780" t="s">
        <v>137</v>
      </c>
      <c r="K4780" t="s">
        <v>138</v>
      </c>
      <c r="L4780" t="s">
        <v>13455</v>
      </c>
      <c r="M4780" t="s">
        <v>13456</v>
      </c>
      <c r="N4780">
        <v>0.21694444399999999</v>
      </c>
      <c r="O4780">
        <v>8</v>
      </c>
      <c r="P4780">
        <v>1098</v>
      </c>
      <c r="Q4780">
        <v>25</v>
      </c>
      <c r="R4780">
        <v>384</v>
      </c>
      <c r="S4780">
        <v>12</v>
      </c>
      <c r="T4780">
        <v>220</v>
      </c>
      <c r="U4780">
        <v>3</v>
      </c>
      <c r="V4780">
        <v>0</v>
      </c>
      <c r="W4780">
        <v>0.64608200805010507</v>
      </c>
      <c r="X4780">
        <v>42.644530620901875</v>
      </c>
      <c r="Y4780">
        <v>1.8454114725325401</v>
      </c>
      <c r="Z4780">
        <v>22.023657515689603</v>
      </c>
      <c r="AA4780">
        <v>11.804010968554062</v>
      </c>
      <c r="AB4780">
        <v>24.072693500875285</v>
      </c>
      <c r="AC4780">
        <v>35.225038368843727</v>
      </c>
      <c r="AD4780">
        <v>0</v>
      </c>
      <c r="AE4780">
        <v>138.26142445544721</v>
      </c>
    </row>
    <row r="4781" spans="1:31" x14ac:dyDescent="0.3">
      <c r="A4781">
        <v>2720624</v>
      </c>
      <c r="B4781">
        <v>1</v>
      </c>
      <c r="C4781" t="s">
        <v>80</v>
      </c>
      <c r="D4781" t="s">
        <v>94</v>
      </c>
      <c r="E4781" t="s">
        <v>150</v>
      </c>
      <c r="F4781" t="s">
        <v>13457</v>
      </c>
      <c r="G4781" t="s">
        <v>152</v>
      </c>
      <c r="H4781" t="s">
        <v>153</v>
      </c>
      <c r="I4781" t="s">
        <v>136</v>
      </c>
      <c r="J4781" t="s">
        <v>137</v>
      </c>
      <c r="K4781" t="s">
        <v>138</v>
      </c>
      <c r="L4781" t="s">
        <v>13458</v>
      </c>
      <c r="M4781" t="s">
        <v>13459</v>
      </c>
      <c r="N4781">
        <v>1.3486111110000001</v>
      </c>
      <c r="O4781">
        <v>0</v>
      </c>
      <c r="P4781">
        <v>406</v>
      </c>
      <c r="Q4781">
        <v>1</v>
      </c>
      <c r="R4781">
        <v>29</v>
      </c>
      <c r="S4781">
        <v>2</v>
      </c>
      <c r="T4781">
        <v>62</v>
      </c>
      <c r="U4781">
        <v>1</v>
      </c>
      <c r="V4781">
        <v>0</v>
      </c>
      <c r="W4781">
        <v>0</v>
      </c>
      <c r="X4781">
        <v>85.654516881746702</v>
      </c>
      <c r="Y4781">
        <v>1.0768994524506583</v>
      </c>
      <c r="Z4781">
        <v>3.6677401898148676</v>
      </c>
      <c r="AA4781">
        <v>4.5192840962367509</v>
      </c>
      <c r="AB4781">
        <v>41.395187463888512</v>
      </c>
      <c r="AC4781">
        <v>19.70109837718341</v>
      </c>
      <c r="AD4781">
        <v>0</v>
      </c>
      <c r="AE4781">
        <v>156.01472646132089</v>
      </c>
    </row>
    <row r="4782" spans="1:31" x14ac:dyDescent="0.3">
      <c r="A4782">
        <v>2721852</v>
      </c>
      <c r="B4782">
        <v>1</v>
      </c>
      <c r="C4782" t="s">
        <v>80</v>
      </c>
      <c r="D4782" t="s">
        <v>90</v>
      </c>
      <c r="E4782" t="s">
        <v>145</v>
      </c>
      <c r="F4782" t="s">
        <v>13460</v>
      </c>
      <c r="G4782" t="s">
        <v>230</v>
      </c>
      <c r="H4782" t="s">
        <v>135</v>
      </c>
      <c r="I4782" t="s">
        <v>136</v>
      </c>
      <c r="J4782" t="s">
        <v>137</v>
      </c>
      <c r="K4782" t="s">
        <v>138</v>
      </c>
      <c r="L4782" t="s">
        <v>13461</v>
      </c>
      <c r="M4782" t="s">
        <v>13462</v>
      </c>
      <c r="N4782">
        <v>1.088055555</v>
      </c>
      <c r="O4782">
        <v>0</v>
      </c>
      <c r="P4782">
        <v>3</v>
      </c>
      <c r="Q4782">
        <v>0</v>
      </c>
      <c r="R4782">
        <v>0</v>
      </c>
      <c r="S4782">
        <v>0</v>
      </c>
      <c r="T4782">
        <v>3</v>
      </c>
      <c r="U4782">
        <v>0</v>
      </c>
      <c r="V4782">
        <v>0</v>
      </c>
      <c r="W4782">
        <v>0</v>
      </c>
      <c r="X4782">
        <v>0.16237033615374502</v>
      </c>
      <c r="Y4782">
        <v>0</v>
      </c>
      <c r="Z4782">
        <v>0</v>
      </c>
      <c r="AA4782">
        <v>0</v>
      </c>
      <c r="AB4782">
        <v>0.33796628512356663</v>
      </c>
      <c r="AC4782">
        <v>0</v>
      </c>
      <c r="AD4782">
        <v>0</v>
      </c>
      <c r="AE4782">
        <v>0.50033662127731171</v>
      </c>
    </row>
    <row r="4783" spans="1:31" x14ac:dyDescent="0.3">
      <c r="A4783">
        <v>2721311</v>
      </c>
      <c r="B4783">
        <v>1</v>
      </c>
      <c r="C4783" t="s">
        <v>80</v>
      </c>
      <c r="D4783" t="s">
        <v>85</v>
      </c>
      <c r="E4783" t="s">
        <v>145</v>
      </c>
      <c r="F4783" t="s">
        <v>13463</v>
      </c>
      <c r="G4783" t="s">
        <v>230</v>
      </c>
      <c r="H4783" t="s">
        <v>135</v>
      </c>
      <c r="I4783" t="s">
        <v>136</v>
      </c>
      <c r="J4783" t="s">
        <v>137</v>
      </c>
      <c r="K4783" t="s">
        <v>138</v>
      </c>
      <c r="L4783" t="s">
        <v>13464</v>
      </c>
      <c r="M4783" t="s">
        <v>13465</v>
      </c>
      <c r="N4783">
        <v>4.0936111110000004</v>
      </c>
      <c r="O4783">
        <v>0</v>
      </c>
      <c r="P4783">
        <v>1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0.119176014359965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0.119176014359965</v>
      </c>
    </row>
    <row r="4784" spans="1:31" x14ac:dyDescent="0.3">
      <c r="A4784">
        <v>2721334</v>
      </c>
      <c r="B4784">
        <v>1</v>
      </c>
      <c r="C4784" t="s">
        <v>80</v>
      </c>
      <c r="D4784" t="s">
        <v>82</v>
      </c>
      <c r="E4784" t="s">
        <v>145</v>
      </c>
      <c r="F4784" t="s">
        <v>13466</v>
      </c>
      <c r="G4784" t="s">
        <v>181</v>
      </c>
      <c r="H4784" t="s">
        <v>135</v>
      </c>
      <c r="I4784" t="s">
        <v>136</v>
      </c>
      <c r="J4784" t="s">
        <v>137</v>
      </c>
      <c r="K4784" t="s">
        <v>138</v>
      </c>
      <c r="L4784" t="s">
        <v>13467</v>
      </c>
      <c r="M4784" t="s">
        <v>13468</v>
      </c>
      <c r="N4784">
        <v>5.1491666660000002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9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12.019025496947993</v>
      </c>
      <c r="AC4784">
        <v>0</v>
      </c>
      <c r="AD4784">
        <v>0</v>
      </c>
      <c r="AE4784">
        <v>12.019025496947993</v>
      </c>
    </row>
    <row r="4785" spans="1:31" x14ac:dyDescent="0.3">
      <c r="A4785">
        <v>2720741</v>
      </c>
      <c r="B4785">
        <v>1</v>
      </c>
      <c r="C4785" t="s">
        <v>80</v>
      </c>
      <c r="D4785" t="s">
        <v>102</v>
      </c>
      <c r="E4785" t="s">
        <v>150</v>
      </c>
      <c r="F4785" t="s">
        <v>499</v>
      </c>
      <c r="G4785" t="s">
        <v>152</v>
      </c>
      <c r="H4785" t="s">
        <v>153</v>
      </c>
      <c r="I4785" t="s">
        <v>136</v>
      </c>
      <c r="J4785" t="s">
        <v>137</v>
      </c>
      <c r="K4785" t="s">
        <v>138</v>
      </c>
      <c r="L4785" t="s">
        <v>13469</v>
      </c>
      <c r="M4785" t="s">
        <v>13470</v>
      </c>
      <c r="N4785">
        <v>0.18777777700000001</v>
      </c>
      <c r="O4785">
        <v>1</v>
      </c>
      <c r="P4785">
        <v>1783</v>
      </c>
      <c r="Q4785">
        <v>10</v>
      </c>
      <c r="R4785">
        <v>540</v>
      </c>
      <c r="S4785">
        <v>19</v>
      </c>
      <c r="T4785">
        <v>350</v>
      </c>
      <c r="U4785">
        <v>9</v>
      </c>
      <c r="V4785">
        <v>2</v>
      </c>
      <c r="W4785">
        <v>6.0815621089209994E-2</v>
      </c>
      <c r="X4785">
        <v>41.632642108356144</v>
      </c>
      <c r="Y4785">
        <v>2.1812310627678997</v>
      </c>
      <c r="Z4785">
        <v>23.484392509550084</v>
      </c>
      <c r="AA4785">
        <v>34.898703660603196</v>
      </c>
      <c r="AB4785">
        <v>38.160794149443397</v>
      </c>
      <c r="AC4785">
        <v>194.0164904484127</v>
      </c>
      <c r="AD4785">
        <v>20.499369204907712</v>
      </c>
      <c r="AE4785">
        <v>354.93443876513038</v>
      </c>
    </row>
    <row r="4786" spans="1:31" x14ac:dyDescent="0.3">
      <c r="A4786">
        <v>2720718</v>
      </c>
      <c r="B4786">
        <v>1</v>
      </c>
      <c r="C4786" t="s">
        <v>80</v>
      </c>
      <c r="D4786" t="s">
        <v>100</v>
      </c>
      <c r="E4786" t="s">
        <v>150</v>
      </c>
      <c r="F4786" t="s">
        <v>13471</v>
      </c>
      <c r="G4786" t="s">
        <v>152</v>
      </c>
      <c r="H4786" t="s">
        <v>153</v>
      </c>
      <c r="I4786" t="s">
        <v>136</v>
      </c>
      <c r="J4786" t="s">
        <v>137</v>
      </c>
      <c r="K4786" t="s">
        <v>138</v>
      </c>
      <c r="L4786" t="s">
        <v>13472</v>
      </c>
      <c r="M4786" t="s">
        <v>13473</v>
      </c>
      <c r="N4786">
        <v>0.4</v>
      </c>
      <c r="O4786">
        <v>0</v>
      </c>
      <c r="P4786">
        <v>694</v>
      </c>
      <c r="Q4786">
        <v>0</v>
      </c>
      <c r="R4786">
        <v>3</v>
      </c>
      <c r="S4786">
        <v>0</v>
      </c>
      <c r="T4786">
        <v>63</v>
      </c>
      <c r="U4786">
        <v>0</v>
      </c>
      <c r="V4786">
        <v>0</v>
      </c>
      <c r="W4786">
        <v>0</v>
      </c>
      <c r="X4786">
        <v>36.572689709834883</v>
      </c>
      <c r="Y4786">
        <v>0</v>
      </c>
      <c r="Z4786">
        <v>1.4104577449618498</v>
      </c>
      <c r="AA4786">
        <v>0</v>
      </c>
      <c r="AB4786">
        <v>13.574080258636204</v>
      </c>
      <c r="AC4786">
        <v>0</v>
      </c>
      <c r="AD4786">
        <v>0</v>
      </c>
      <c r="AE4786">
        <v>51.557227713432937</v>
      </c>
    </row>
    <row r="4787" spans="1:31" x14ac:dyDescent="0.3">
      <c r="A4787">
        <v>2721196</v>
      </c>
      <c r="B4787">
        <v>1</v>
      </c>
      <c r="C4787" t="s">
        <v>81</v>
      </c>
      <c r="D4787" t="s">
        <v>112</v>
      </c>
      <c r="E4787" t="s">
        <v>156</v>
      </c>
      <c r="F4787" t="s">
        <v>13474</v>
      </c>
      <c r="G4787" t="s">
        <v>348</v>
      </c>
      <c r="H4787" t="s">
        <v>153</v>
      </c>
      <c r="I4787" t="s">
        <v>136</v>
      </c>
      <c r="J4787" t="s">
        <v>137</v>
      </c>
      <c r="K4787" t="s">
        <v>138</v>
      </c>
      <c r="L4787" t="s">
        <v>13475</v>
      </c>
      <c r="M4787" t="s">
        <v>13476</v>
      </c>
      <c r="N4787">
        <v>4.0830555549999996</v>
      </c>
      <c r="O4787">
        <v>1</v>
      </c>
      <c r="P4787">
        <v>106</v>
      </c>
      <c r="Q4787">
        <v>0</v>
      </c>
      <c r="R4787">
        <v>23</v>
      </c>
      <c r="S4787">
        <v>0</v>
      </c>
      <c r="T4787">
        <v>1</v>
      </c>
      <c r="U4787">
        <v>0</v>
      </c>
      <c r="V4787">
        <v>0</v>
      </c>
      <c r="W4787">
        <v>1.0529646619149999</v>
      </c>
      <c r="X4787">
        <v>44.821795495539497</v>
      </c>
      <c r="Y4787">
        <v>0</v>
      </c>
      <c r="Z4787">
        <v>4.8952180737316375</v>
      </c>
      <c r="AA4787">
        <v>0</v>
      </c>
      <c r="AB4787">
        <v>0</v>
      </c>
      <c r="AC4787">
        <v>0</v>
      </c>
      <c r="AD4787">
        <v>0</v>
      </c>
      <c r="AE4787">
        <v>50.76997823118613</v>
      </c>
    </row>
    <row r="4788" spans="1:31" x14ac:dyDescent="0.3">
      <c r="A4788">
        <v>2720710</v>
      </c>
      <c r="B4788">
        <v>1</v>
      </c>
      <c r="C4788" t="s">
        <v>81</v>
      </c>
      <c r="D4788" t="s">
        <v>113</v>
      </c>
      <c r="E4788" t="s">
        <v>132</v>
      </c>
      <c r="F4788" t="s">
        <v>13477</v>
      </c>
      <c r="G4788" t="s">
        <v>134</v>
      </c>
      <c r="H4788" t="s">
        <v>135</v>
      </c>
      <c r="I4788" t="s">
        <v>136</v>
      </c>
      <c r="J4788" t="s">
        <v>137</v>
      </c>
      <c r="K4788" t="s">
        <v>138</v>
      </c>
      <c r="L4788" t="s">
        <v>13478</v>
      </c>
      <c r="M4788" t="s">
        <v>13479</v>
      </c>
      <c r="N4788">
        <v>2.4411111110000001</v>
      </c>
      <c r="O4788">
        <v>0</v>
      </c>
      <c r="P4788">
        <v>43</v>
      </c>
      <c r="Q4788">
        <v>0</v>
      </c>
      <c r="R4788">
        <v>6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16.800468984695808</v>
      </c>
      <c r="Y4788">
        <v>0</v>
      </c>
      <c r="Z4788">
        <v>0.33705012563704589</v>
      </c>
      <c r="AA4788">
        <v>0</v>
      </c>
      <c r="AB4788">
        <v>0</v>
      </c>
      <c r="AC4788">
        <v>0</v>
      </c>
      <c r="AD4788">
        <v>0</v>
      </c>
      <c r="AE4788">
        <v>17.137519110332853</v>
      </c>
    </row>
    <row r="4789" spans="1:31" x14ac:dyDescent="0.3">
      <c r="A4789">
        <v>2720864</v>
      </c>
      <c r="B4789">
        <v>1</v>
      </c>
      <c r="C4789" t="s">
        <v>81</v>
      </c>
      <c r="D4789" t="s">
        <v>114</v>
      </c>
      <c r="E4789" t="s">
        <v>156</v>
      </c>
      <c r="F4789" t="s">
        <v>13480</v>
      </c>
      <c r="G4789" t="s">
        <v>185</v>
      </c>
      <c r="H4789" t="s">
        <v>153</v>
      </c>
      <c r="I4789" t="s">
        <v>136</v>
      </c>
      <c r="J4789" t="s">
        <v>137</v>
      </c>
      <c r="K4789" t="s">
        <v>138</v>
      </c>
      <c r="L4789" t="s">
        <v>13481</v>
      </c>
      <c r="M4789" t="s">
        <v>13482</v>
      </c>
      <c r="N4789">
        <v>2.1269444439999998</v>
      </c>
      <c r="O4789">
        <v>0</v>
      </c>
      <c r="P4789">
        <v>73</v>
      </c>
      <c r="Q4789">
        <v>0</v>
      </c>
      <c r="R4789">
        <v>0</v>
      </c>
      <c r="S4789">
        <v>0</v>
      </c>
      <c r="T4789">
        <v>5</v>
      </c>
      <c r="U4789">
        <v>0</v>
      </c>
      <c r="V4789">
        <v>0</v>
      </c>
      <c r="W4789">
        <v>0</v>
      </c>
      <c r="X4789">
        <v>11.218044548410923</v>
      </c>
      <c r="Y4789">
        <v>0</v>
      </c>
      <c r="Z4789">
        <v>0</v>
      </c>
      <c r="AA4789">
        <v>0</v>
      </c>
      <c r="AB4789">
        <v>1.3185485605364684</v>
      </c>
      <c r="AC4789">
        <v>0</v>
      </c>
      <c r="AD4789">
        <v>0</v>
      </c>
      <c r="AE4789">
        <v>12.536593108947391</v>
      </c>
    </row>
    <row r="4790" spans="1:31" x14ac:dyDescent="0.3">
      <c r="A4790">
        <v>2721102</v>
      </c>
      <c r="B4790">
        <v>1</v>
      </c>
      <c r="C4790" t="s">
        <v>80</v>
      </c>
      <c r="D4790" t="s">
        <v>96</v>
      </c>
      <c r="E4790" t="s">
        <v>156</v>
      </c>
      <c r="F4790" t="s">
        <v>13483</v>
      </c>
      <c r="G4790" t="s">
        <v>185</v>
      </c>
      <c r="H4790" t="s">
        <v>153</v>
      </c>
      <c r="I4790" t="s">
        <v>136</v>
      </c>
      <c r="J4790" t="s">
        <v>137</v>
      </c>
      <c r="K4790" t="s">
        <v>138</v>
      </c>
      <c r="L4790" t="s">
        <v>13484</v>
      </c>
      <c r="M4790" t="s">
        <v>13485</v>
      </c>
      <c r="N4790">
        <v>1.308333333</v>
      </c>
      <c r="O4790">
        <v>0</v>
      </c>
      <c r="P4790">
        <v>289</v>
      </c>
      <c r="Q4790">
        <v>5</v>
      </c>
      <c r="R4790">
        <v>34</v>
      </c>
      <c r="S4790">
        <v>5</v>
      </c>
      <c r="T4790">
        <v>65</v>
      </c>
      <c r="U4790">
        <v>0</v>
      </c>
      <c r="V4790">
        <v>0</v>
      </c>
      <c r="W4790">
        <v>0</v>
      </c>
      <c r="X4790">
        <v>101.32655270790784</v>
      </c>
      <c r="Y4790">
        <v>1.7462579826863247</v>
      </c>
      <c r="Z4790">
        <v>18.42642066311128</v>
      </c>
      <c r="AA4790">
        <v>24.259874831949734</v>
      </c>
      <c r="AB4790">
        <v>71.331252879308082</v>
      </c>
      <c r="AC4790">
        <v>0</v>
      </c>
      <c r="AD4790">
        <v>0</v>
      </c>
      <c r="AE4790">
        <v>217.09035906496325</v>
      </c>
    </row>
    <row r="4791" spans="1:31" x14ac:dyDescent="0.3">
      <c r="A4791">
        <v>2721883</v>
      </c>
      <c r="B4791">
        <v>1</v>
      </c>
      <c r="C4791" t="s">
        <v>81</v>
      </c>
      <c r="D4791" t="s">
        <v>117</v>
      </c>
      <c r="E4791" t="s">
        <v>156</v>
      </c>
      <c r="F4791" t="s">
        <v>13486</v>
      </c>
      <c r="G4791" t="s">
        <v>348</v>
      </c>
      <c r="H4791" t="s">
        <v>153</v>
      </c>
      <c r="I4791" t="s">
        <v>136</v>
      </c>
      <c r="J4791" t="s">
        <v>137</v>
      </c>
      <c r="K4791" t="s">
        <v>138</v>
      </c>
      <c r="L4791" t="s">
        <v>13487</v>
      </c>
      <c r="M4791" t="s">
        <v>13488</v>
      </c>
      <c r="N4791">
        <v>4.1341666659999996</v>
      </c>
      <c r="O4791">
        <v>4</v>
      </c>
      <c r="P4791">
        <v>535</v>
      </c>
      <c r="Q4791">
        <v>8</v>
      </c>
      <c r="R4791">
        <v>35</v>
      </c>
      <c r="S4791">
        <v>1</v>
      </c>
      <c r="T4791">
        <v>24</v>
      </c>
      <c r="U4791">
        <v>0</v>
      </c>
      <c r="V4791">
        <v>0</v>
      </c>
      <c r="W4791">
        <v>3.0694283537500002</v>
      </c>
      <c r="X4791">
        <v>233.3602098009865</v>
      </c>
      <c r="Y4791">
        <v>1.7769521558425001</v>
      </c>
      <c r="Z4791">
        <v>51.329755762199305</v>
      </c>
      <c r="AA4791">
        <v>0.33480462259910998</v>
      </c>
      <c r="AB4791">
        <v>39.392704886301772</v>
      </c>
      <c r="AC4791">
        <v>0</v>
      </c>
      <c r="AD4791">
        <v>0</v>
      </c>
      <c r="AE4791">
        <v>329.26385558167919</v>
      </c>
    </row>
    <row r="4792" spans="1:31" x14ac:dyDescent="0.3">
      <c r="A4792">
        <v>2720996</v>
      </c>
      <c r="B4792">
        <v>1</v>
      </c>
      <c r="C4792" t="s">
        <v>81</v>
      </c>
      <c r="D4792" t="s">
        <v>117</v>
      </c>
      <c r="E4792" t="s">
        <v>156</v>
      </c>
      <c r="F4792" t="s">
        <v>13489</v>
      </c>
      <c r="G4792" t="s">
        <v>185</v>
      </c>
      <c r="H4792" t="s">
        <v>153</v>
      </c>
      <c r="I4792" t="s">
        <v>136</v>
      </c>
      <c r="J4792" t="s">
        <v>137</v>
      </c>
      <c r="K4792" t="s">
        <v>138</v>
      </c>
      <c r="L4792" t="s">
        <v>13490</v>
      </c>
      <c r="M4792" t="s">
        <v>13491</v>
      </c>
      <c r="N4792">
        <v>7.3894444439999996</v>
      </c>
      <c r="O4792">
        <v>0</v>
      </c>
      <c r="P4792">
        <v>55</v>
      </c>
      <c r="Q4792">
        <v>0</v>
      </c>
      <c r="R4792">
        <v>36</v>
      </c>
      <c r="S4792">
        <v>0</v>
      </c>
      <c r="T4792">
        <v>7</v>
      </c>
      <c r="U4792">
        <v>0</v>
      </c>
      <c r="V4792">
        <v>0</v>
      </c>
      <c r="W4792">
        <v>0</v>
      </c>
      <c r="X4792">
        <v>105.86179805285546</v>
      </c>
      <c r="Y4792">
        <v>0</v>
      </c>
      <c r="Z4792">
        <v>9.8758395042700045</v>
      </c>
      <c r="AA4792">
        <v>0</v>
      </c>
      <c r="AB4792">
        <v>165.80343782891202</v>
      </c>
      <c r="AC4792">
        <v>0</v>
      </c>
      <c r="AD4792">
        <v>0</v>
      </c>
      <c r="AE4792">
        <v>281.54107538603751</v>
      </c>
    </row>
    <row r="4793" spans="1:31" x14ac:dyDescent="0.3">
      <c r="A4793">
        <v>2720601</v>
      </c>
      <c r="B4793">
        <v>1</v>
      </c>
      <c r="C4793" t="s">
        <v>81</v>
      </c>
      <c r="D4793" t="s">
        <v>120</v>
      </c>
      <c r="E4793" t="s">
        <v>213</v>
      </c>
      <c r="F4793" t="s">
        <v>7643</v>
      </c>
      <c r="G4793" t="s">
        <v>152</v>
      </c>
      <c r="H4793" t="s">
        <v>153</v>
      </c>
      <c r="I4793" t="s">
        <v>490</v>
      </c>
      <c r="J4793" t="s">
        <v>137</v>
      </c>
      <c r="K4793" t="s">
        <v>138</v>
      </c>
      <c r="L4793" t="s">
        <v>13492</v>
      </c>
      <c r="M4793" t="s">
        <v>13493</v>
      </c>
      <c r="N4793">
        <v>2.7777769999999999E-3</v>
      </c>
      <c r="O4793">
        <v>6</v>
      </c>
      <c r="P4793">
        <v>784</v>
      </c>
      <c r="Q4793">
        <v>44</v>
      </c>
      <c r="R4793">
        <v>19</v>
      </c>
      <c r="S4793">
        <v>12</v>
      </c>
      <c r="T4793">
        <v>55</v>
      </c>
      <c r="U4793">
        <v>6</v>
      </c>
      <c r="V4793">
        <v>0</v>
      </c>
      <c r="W4793">
        <v>5.1218312668333335E-3</v>
      </c>
      <c r="X4793">
        <v>0.24367068295202748</v>
      </c>
      <c r="Y4793">
        <v>0.51372779395629176</v>
      </c>
      <c r="Z4793">
        <v>1.0271878842608334E-2</v>
      </c>
      <c r="AA4793">
        <v>6.167351502873334E-2</v>
      </c>
      <c r="AB4793">
        <v>5.2917417825533337E-2</v>
      </c>
      <c r="AC4793">
        <v>1.3916560392499753</v>
      </c>
      <c r="AD4793">
        <v>0</v>
      </c>
      <c r="AE4793">
        <v>2.2790391591220027</v>
      </c>
    </row>
    <row r="4794" spans="1:31" x14ac:dyDescent="0.3">
      <c r="A4794">
        <v>2721683</v>
      </c>
      <c r="B4794">
        <v>1</v>
      </c>
      <c r="C4794" t="s">
        <v>80</v>
      </c>
      <c r="D4794" t="s">
        <v>108</v>
      </c>
      <c r="E4794" t="s">
        <v>161</v>
      </c>
      <c r="F4794" t="s">
        <v>13494</v>
      </c>
      <c r="G4794" t="s">
        <v>163</v>
      </c>
      <c r="H4794" t="s">
        <v>135</v>
      </c>
      <c r="I4794" t="s">
        <v>136</v>
      </c>
      <c r="J4794" t="s">
        <v>137</v>
      </c>
      <c r="K4794" t="s">
        <v>138</v>
      </c>
      <c r="L4794" t="s">
        <v>13495</v>
      </c>
      <c r="M4794" t="s">
        <v>13496</v>
      </c>
      <c r="N4794">
        <v>1.9866666660000001</v>
      </c>
      <c r="O4794">
        <v>0</v>
      </c>
      <c r="P4794">
        <v>12</v>
      </c>
      <c r="Q4794">
        <v>0</v>
      </c>
      <c r="R4794">
        <v>3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8.9275784345346842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8.9275784345346842</v>
      </c>
    </row>
    <row r="4795" spans="1:31" x14ac:dyDescent="0.3">
      <c r="A4795">
        <v>2721929</v>
      </c>
      <c r="B4795">
        <v>1</v>
      </c>
      <c r="C4795" t="s">
        <v>80</v>
      </c>
      <c r="D4795" t="s">
        <v>84</v>
      </c>
      <c r="E4795" t="s">
        <v>161</v>
      </c>
      <c r="F4795" t="s">
        <v>13497</v>
      </c>
      <c r="G4795" t="s">
        <v>163</v>
      </c>
      <c r="H4795" t="s">
        <v>135</v>
      </c>
      <c r="I4795" t="s">
        <v>136</v>
      </c>
      <c r="J4795" t="s">
        <v>137</v>
      </c>
      <c r="K4795" t="s">
        <v>138</v>
      </c>
      <c r="L4795" t="s">
        <v>13498</v>
      </c>
      <c r="M4795" t="s">
        <v>13499</v>
      </c>
      <c r="N4795">
        <v>2.3275000000000001</v>
      </c>
      <c r="O4795">
        <v>0</v>
      </c>
      <c r="P4795">
        <v>2</v>
      </c>
      <c r="Q4795">
        <v>0</v>
      </c>
      <c r="R4795">
        <v>0</v>
      </c>
      <c r="S4795">
        <v>0</v>
      </c>
      <c r="T4795">
        <v>107</v>
      </c>
      <c r="U4795">
        <v>0</v>
      </c>
      <c r="V4795">
        <v>3</v>
      </c>
      <c r="W4795">
        <v>0</v>
      </c>
      <c r="X4795">
        <v>3.4266724912499998E-2</v>
      </c>
      <c r="Y4795">
        <v>0</v>
      </c>
      <c r="Z4795">
        <v>0</v>
      </c>
      <c r="AA4795">
        <v>0</v>
      </c>
      <c r="AB4795">
        <v>80.462859531920515</v>
      </c>
      <c r="AC4795">
        <v>0</v>
      </c>
      <c r="AD4795">
        <v>21.918127348088795</v>
      </c>
      <c r="AE4795">
        <v>102.41525360492182</v>
      </c>
    </row>
    <row r="4796" spans="1:31" x14ac:dyDescent="0.3">
      <c r="A4796">
        <v>2721643</v>
      </c>
      <c r="B4796">
        <v>1</v>
      </c>
      <c r="C4796" t="s">
        <v>80</v>
      </c>
      <c r="D4796" t="s">
        <v>106</v>
      </c>
      <c r="E4796" t="s">
        <v>150</v>
      </c>
      <c r="F4796" t="s">
        <v>1101</v>
      </c>
      <c r="G4796" t="s">
        <v>152</v>
      </c>
      <c r="H4796" t="s">
        <v>153</v>
      </c>
      <c r="I4796" t="s">
        <v>136</v>
      </c>
      <c r="J4796" t="s">
        <v>137</v>
      </c>
      <c r="K4796" t="s">
        <v>138</v>
      </c>
      <c r="L4796" t="s">
        <v>13500</v>
      </c>
      <c r="M4796" t="s">
        <v>13501</v>
      </c>
      <c r="N4796">
        <v>0.16916666599999999</v>
      </c>
      <c r="O4796">
        <v>0</v>
      </c>
      <c r="P4796">
        <v>4</v>
      </c>
      <c r="Q4796">
        <v>33</v>
      </c>
      <c r="R4796">
        <v>266</v>
      </c>
      <c r="S4796">
        <v>9</v>
      </c>
      <c r="T4796">
        <v>63</v>
      </c>
      <c r="U4796">
        <v>0</v>
      </c>
      <c r="V4796">
        <v>0</v>
      </c>
      <c r="W4796">
        <v>0</v>
      </c>
      <c r="X4796">
        <v>9.9694413057119985E-2</v>
      </c>
      <c r="Y4796">
        <v>6.4600055021039475</v>
      </c>
      <c r="Z4796">
        <v>18.224523881483215</v>
      </c>
      <c r="AA4796">
        <v>6.4554364004659188</v>
      </c>
      <c r="AB4796">
        <v>4.2247206031092306</v>
      </c>
      <c r="AC4796">
        <v>0</v>
      </c>
      <c r="AD4796">
        <v>0</v>
      </c>
      <c r="AE4796">
        <v>35.464380800219438</v>
      </c>
    </row>
    <row r="4797" spans="1:31" x14ac:dyDescent="0.3">
      <c r="A4797">
        <v>2720856</v>
      </c>
      <c r="B4797">
        <v>1</v>
      </c>
      <c r="C4797" t="s">
        <v>80</v>
      </c>
      <c r="D4797" t="s">
        <v>100</v>
      </c>
      <c r="E4797" t="s">
        <v>150</v>
      </c>
      <c r="F4797" t="s">
        <v>8205</v>
      </c>
      <c r="G4797" t="s">
        <v>170</v>
      </c>
      <c r="H4797" t="s">
        <v>153</v>
      </c>
      <c r="I4797" t="s">
        <v>136</v>
      </c>
      <c r="J4797" t="s">
        <v>137</v>
      </c>
      <c r="K4797" t="s">
        <v>138</v>
      </c>
      <c r="L4797" t="s">
        <v>13502</v>
      </c>
      <c r="M4797" t="s">
        <v>13503</v>
      </c>
      <c r="N4797">
        <v>0.37305555499999998</v>
      </c>
      <c r="O4797">
        <v>2</v>
      </c>
      <c r="P4797">
        <v>1100</v>
      </c>
      <c r="Q4797">
        <v>11</v>
      </c>
      <c r="R4797">
        <v>109</v>
      </c>
      <c r="S4797">
        <v>22</v>
      </c>
      <c r="T4797">
        <v>114</v>
      </c>
      <c r="U4797">
        <v>0</v>
      </c>
      <c r="V4797">
        <v>0</v>
      </c>
      <c r="W4797">
        <v>0.16764589635095251</v>
      </c>
      <c r="X4797">
        <v>128.08257922036776</v>
      </c>
      <c r="Y4797">
        <v>6.5841042235537328</v>
      </c>
      <c r="Z4797">
        <v>29.742218535888689</v>
      </c>
      <c r="AA4797">
        <v>56.22209350639281</v>
      </c>
      <c r="AB4797">
        <v>38.091993602098214</v>
      </c>
      <c r="AC4797">
        <v>0</v>
      </c>
      <c r="AD4797">
        <v>0</v>
      </c>
      <c r="AE4797">
        <v>258.89063498465219</v>
      </c>
    </row>
    <row r="4798" spans="1:31" x14ac:dyDescent="0.3">
      <c r="A4798">
        <v>2720315</v>
      </c>
      <c r="B4798">
        <v>1</v>
      </c>
      <c r="C4798" t="s">
        <v>81</v>
      </c>
      <c r="D4798" t="s">
        <v>112</v>
      </c>
      <c r="E4798" t="s">
        <v>150</v>
      </c>
      <c r="F4798" t="s">
        <v>13504</v>
      </c>
      <c r="G4798" t="s">
        <v>152</v>
      </c>
      <c r="H4798" t="s">
        <v>153</v>
      </c>
      <c r="I4798" t="s">
        <v>136</v>
      </c>
      <c r="J4798" t="s">
        <v>137</v>
      </c>
      <c r="K4798" t="s">
        <v>138</v>
      </c>
      <c r="L4798" t="s">
        <v>13505</v>
      </c>
      <c r="M4798" t="s">
        <v>13506</v>
      </c>
      <c r="N4798">
        <v>1.3919444439999999</v>
      </c>
      <c r="O4798">
        <v>0</v>
      </c>
      <c r="P4798">
        <v>355</v>
      </c>
      <c r="Q4798">
        <v>0</v>
      </c>
      <c r="R4798">
        <v>17</v>
      </c>
      <c r="S4798">
        <v>0</v>
      </c>
      <c r="T4798">
        <v>44</v>
      </c>
      <c r="U4798">
        <v>0</v>
      </c>
      <c r="V4798">
        <v>0</v>
      </c>
      <c r="W4798">
        <v>0</v>
      </c>
      <c r="X4798">
        <v>106.04105816201222</v>
      </c>
      <c r="Y4798">
        <v>0</v>
      </c>
      <c r="Z4798">
        <v>36.928469988198401</v>
      </c>
      <c r="AA4798">
        <v>0</v>
      </c>
      <c r="AB4798">
        <v>20.999389452716049</v>
      </c>
      <c r="AC4798">
        <v>0</v>
      </c>
      <c r="AD4798">
        <v>0</v>
      </c>
      <c r="AE4798">
        <v>163.96891760292669</v>
      </c>
    </row>
    <row r="4799" spans="1:31" x14ac:dyDescent="0.3">
      <c r="A4799">
        <v>2720655</v>
      </c>
      <c r="B4799">
        <v>1</v>
      </c>
      <c r="C4799" t="s">
        <v>80</v>
      </c>
      <c r="D4799" t="s">
        <v>98</v>
      </c>
      <c r="E4799" t="s">
        <v>213</v>
      </c>
      <c r="F4799" t="s">
        <v>13507</v>
      </c>
      <c r="G4799" t="s">
        <v>152</v>
      </c>
      <c r="H4799" t="s">
        <v>153</v>
      </c>
      <c r="I4799" t="s">
        <v>136</v>
      </c>
      <c r="J4799" t="s">
        <v>137</v>
      </c>
      <c r="K4799" t="s">
        <v>138</v>
      </c>
      <c r="L4799" t="s">
        <v>13508</v>
      </c>
      <c r="M4799" t="s">
        <v>13509</v>
      </c>
      <c r="N4799">
        <v>0.108333333</v>
      </c>
      <c r="O4799">
        <v>0</v>
      </c>
      <c r="P4799">
        <v>2045</v>
      </c>
      <c r="Q4799">
        <v>8</v>
      </c>
      <c r="R4799">
        <v>540</v>
      </c>
      <c r="S4799">
        <v>9</v>
      </c>
      <c r="T4799">
        <v>564</v>
      </c>
      <c r="U4799">
        <v>1</v>
      </c>
      <c r="V4799">
        <v>0</v>
      </c>
      <c r="W4799">
        <v>0</v>
      </c>
      <c r="X4799">
        <v>32.018595391373523</v>
      </c>
      <c r="Y4799">
        <v>1.1911096579427503</v>
      </c>
      <c r="Z4799">
        <v>14.806482965493679</v>
      </c>
      <c r="AA4799">
        <v>9.6257984789547777</v>
      </c>
      <c r="AB4799">
        <v>24.978043548712822</v>
      </c>
      <c r="AC4799">
        <v>12.0807996309</v>
      </c>
      <c r="AD4799">
        <v>0</v>
      </c>
      <c r="AE4799">
        <v>94.700829673377555</v>
      </c>
    </row>
    <row r="4800" spans="1:31" x14ac:dyDescent="0.3">
      <c r="A4800">
        <v>2721345</v>
      </c>
      <c r="B4800">
        <v>1</v>
      </c>
      <c r="C4800" t="s">
        <v>80</v>
      </c>
      <c r="D4800" t="s">
        <v>105</v>
      </c>
      <c r="E4800" t="s">
        <v>156</v>
      </c>
      <c r="F4800" t="s">
        <v>2233</v>
      </c>
      <c r="G4800" t="s">
        <v>185</v>
      </c>
      <c r="H4800" t="s">
        <v>153</v>
      </c>
      <c r="I4800" t="s">
        <v>136</v>
      </c>
      <c r="J4800" t="s">
        <v>137</v>
      </c>
      <c r="K4800" t="s">
        <v>138</v>
      </c>
      <c r="L4800" t="s">
        <v>13510</v>
      </c>
      <c r="M4800" t="s">
        <v>13511</v>
      </c>
      <c r="N4800">
        <v>3.5955555549999998</v>
      </c>
      <c r="O4800">
        <v>1</v>
      </c>
      <c r="P4800">
        <v>8</v>
      </c>
      <c r="Q4800">
        <v>1</v>
      </c>
      <c r="R4800">
        <v>2</v>
      </c>
      <c r="S4800">
        <v>9</v>
      </c>
      <c r="T4800">
        <v>9</v>
      </c>
      <c r="U4800">
        <v>1</v>
      </c>
      <c r="V4800">
        <v>0</v>
      </c>
      <c r="W4800">
        <v>33.271890019562534</v>
      </c>
      <c r="X4800">
        <v>20.600478779712727</v>
      </c>
      <c r="Y4800">
        <v>4.1304204044588371</v>
      </c>
      <c r="Z4800">
        <v>54.546779459229143</v>
      </c>
      <c r="AA4800">
        <v>163.21808580237763</v>
      </c>
      <c r="AB4800">
        <v>37.629232413250371</v>
      </c>
      <c r="AC4800">
        <v>27.465152947415366</v>
      </c>
      <c r="AD4800">
        <v>0</v>
      </c>
      <c r="AE4800">
        <v>340.86203982600665</v>
      </c>
    </row>
    <row r="4801" spans="1:31" x14ac:dyDescent="0.3">
      <c r="A4801">
        <v>2720804</v>
      </c>
      <c r="B4801">
        <v>1</v>
      </c>
      <c r="C4801" t="s">
        <v>80</v>
      </c>
      <c r="D4801" t="s">
        <v>105</v>
      </c>
      <c r="E4801" t="s">
        <v>213</v>
      </c>
      <c r="F4801" t="s">
        <v>13512</v>
      </c>
      <c r="G4801" t="s">
        <v>152</v>
      </c>
      <c r="H4801" t="s">
        <v>153</v>
      </c>
      <c r="I4801" t="s">
        <v>136</v>
      </c>
      <c r="J4801" t="s">
        <v>137</v>
      </c>
      <c r="K4801" t="s">
        <v>138</v>
      </c>
      <c r="L4801" t="s">
        <v>13513</v>
      </c>
      <c r="M4801" t="s">
        <v>13514</v>
      </c>
      <c r="N4801">
        <v>0.28999999999999998</v>
      </c>
      <c r="O4801">
        <v>0</v>
      </c>
      <c r="P4801">
        <v>0</v>
      </c>
      <c r="Q4801">
        <v>0</v>
      </c>
      <c r="R4801">
        <v>0</v>
      </c>
      <c r="S4801">
        <v>6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0.33283466285999996</v>
      </c>
      <c r="AB4801">
        <v>0</v>
      </c>
      <c r="AC4801">
        <v>0</v>
      </c>
      <c r="AD4801">
        <v>0</v>
      </c>
      <c r="AE4801">
        <v>0.33283466285999996</v>
      </c>
    </row>
    <row r="4802" spans="1:31" x14ac:dyDescent="0.3">
      <c r="A4802">
        <v>2721440</v>
      </c>
      <c r="B4802">
        <v>1</v>
      </c>
      <c r="C4802" t="s">
        <v>81</v>
      </c>
      <c r="D4802" t="s">
        <v>118</v>
      </c>
      <c r="E4802" t="s">
        <v>161</v>
      </c>
      <c r="F4802" t="s">
        <v>13515</v>
      </c>
      <c r="G4802" t="s">
        <v>163</v>
      </c>
      <c r="H4802" t="s">
        <v>135</v>
      </c>
      <c r="I4802" t="s">
        <v>136</v>
      </c>
      <c r="J4802" t="s">
        <v>137</v>
      </c>
      <c r="K4802" t="s">
        <v>138</v>
      </c>
      <c r="L4802" t="s">
        <v>13516</v>
      </c>
      <c r="M4802" t="s">
        <v>13517</v>
      </c>
      <c r="N4802">
        <v>3.0194444439999999</v>
      </c>
      <c r="O4802">
        <v>0</v>
      </c>
      <c r="P4802">
        <v>70</v>
      </c>
      <c r="Q4802">
        <v>0</v>
      </c>
      <c r="R4802">
        <v>1</v>
      </c>
      <c r="S4802">
        <v>0</v>
      </c>
      <c r="T4802">
        <v>18</v>
      </c>
      <c r="U4802">
        <v>0</v>
      </c>
      <c r="V4802">
        <v>0</v>
      </c>
      <c r="W4802">
        <v>0</v>
      </c>
      <c r="X4802">
        <v>43.417580465969465</v>
      </c>
      <c r="Y4802">
        <v>0</v>
      </c>
      <c r="Z4802">
        <v>0.37000022947400002</v>
      </c>
      <c r="AA4802">
        <v>0</v>
      </c>
      <c r="AB4802">
        <v>9.3612457345619333</v>
      </c>
      <c r="AC4802">
        <v>0</v>
      </c>
      <c r="AD4802">
        <v>0</v>
      </c>
      <c r="AE4802">
        <v>53.1488264300054</v>
      </c>
    </row>
    <row r="4803" spans="1:31" x14ac:dyDescent="0.3">
      <c r="A4803">
        <v>2721595</v>
      </c>
      <c r="B4803">
        <v>2</v>
      </c>
      <c r="C4803" t="s">
        <v>80</v>
      </c>
      <c r="D4803" t="s">
        <v>97</v>
      </c>
      <c r="E4803" t="s">
        <v>213</v>
      </c>
      <c r="F4803" t="s">
        <v>13518</v>
      </c>
      <c r="G4803" t="s">
        <v>348</v>
      </c>
      <c r="H4803" t="s">
        <v>153</v>
      </c>
      <c r="I4803" t="s">
        <v>136</v>
      </c>
      <c r="J4803" t="s">
        <v>137</v>
      </c>
      <c r="K4803" t="s">
        <v>138</v>
      </c>
      <c r="L4803" t="s">
        <v>13519</v>
      </c>
      <c r="M4803" t="s">
        <v>13520</v>
      </c>
      <c r="N4803">
        <v>0.99055555500000003</v>
      </c>
      <c r="O4803">
        <v>13</v>
      </c>
      <c r="P4803">
        <v>731</v>
      </c>
      <c r="Q4803">
        <v>11</v>
      </c>
      <c r="R4803">
        <v>102</v>
      </c>
      <c r="S4803">
        <v>15</v>
      </c>
      <c r="T4803">
        <v>150</v>
      </c>
      <c r="U4803">
        <v>2</v>
      </c>
      <c r="V4803">
        <v>0</v>
      </c>
      <c r="W4803">
        <v>31.02979185769399</v>
      </c>
      <c r="X4803">
        <v>182.88035078540767</v>
      </c>
      <c r="Y4803">
        <v>5.3968180417073652</v>
      </c>
      <c r="Z4803">
        <v>10.833686274420335</v>
      </c>
      <c r="AA4803">
        <v>63.576476744532108</v>
      </c>
      <c r="AB4803">
        <v>77.610763243711091</v>
      </c>
      <c r="AC4803">
        <v>174.35533874945844</v>
      </c>
      <c r="AD4803">
        <v>0</v>
      </c>
      <c r="AE4803">
        <v>545.683225696931</v>
      </c>
    </row>
    <row r="4804" spans="1:31" x14ac:dyDescent="0.3">
      <c r="A4804">
        <v>2720773</v>
      </c>
      <c r="B4804">
        <v>1</v>
      </c>
      <c r="C4804" t="s">
        <v>80</v>
      </c>
      <c r="D4804" t="s">
        <v>95</v>
      </c>
      <c r="E4804" t="s">
        <v>213</v>
      </c>
      <c r="F4804" t="s">
        <v>13521</v>
      </c>
      <c r="G4804" t="s">
        <v>152</v>
      </c>
      <c r="H4804" t="s">
        <v>153</v>
      </c>
      <c r="I4804" t="s">
        <v>490</v>
      </c>
      <c r="J4804" t="s">
        <v>137</v>
      </c>
      <c r="K4804" t="s">
        <v>138</v>
      </c>
      <c r="L4804" t="s">
        <v>13522</v>
      </c>
      <c r="M4804" t="s">
        <v>13523</v>
      </c>
      <c r="N4804">
        <v>1.2222222E-2</v>
      </c>
      <c r="O4804">
        <v>5</v>
      </c>
      <c r="P4804">
        <v>286</v>
      </c>
      <c r="Q4804">
        <v>8</v>
      </c>
      <c r="R4804">
        <v>1</v>
      </c>
      <c r="S4804">
        <v>27</v>
      </c>
      <c r="T4804">
        <v>12</v>
      </c>
      <c r="U4804">
        <v>2</v>
      </c>
      <c r="V4804">
        <v>0</v>
      </c>
      <c r="W4804">
        <v>3.9909134699829998E-2</v>
      </c>
      <c r="X4804">
        <v>0.7556317540870755</v>
      </c>
      <c r="Y4804">
        <v>0.88682493799698325</v>
      </c>
      <c r="Z4804">
        <v>2.8776042544773339E-2</v>
      </c>
      <c r="AA4804">
        <v>4.2431676262765539</v>
      </c>
      <c r="AB4804">
        <v>9.0927578150420005E-2</v>
      </c>
      <c r="AC4804">
        <v>2.4592717812021334</v>
      </c>
      <c r="AD4804">
        <v>0</v>
      </c>
      <c r="AE4804">
        <v>8.5045088549577699</v>
      </c>
    </row>
    <row r="4805" spans="1:31" x14ac:dyDescent="0.3">
      <c r="A4805">
        <v>2721016</v>
      </c>
      <c r="B4805">
        <v>1</v>
      </c>
      <c r="C4805" t="s">
        <v>80</v>
      </c>
      <c r="D4805" t="s">
        <v>95</v>
      </c>
      <c r="E4805" t="s">
        <v>173</v>
      </c>
      <c r="F4805" t="s">
        <v>11896</v>
      </c>
      <c r="G4805" t="s">
        <v>263</v>
      </c>
      <c r="H4805" t="s">
        <v>153</v>
      </c>
      <c r="I4805" t="s">
        <v>136</v>
      </c>
      <c r="J4805" t="s">
        <v>137</v>
      </c>
      <c r="K4805" t="s">
        <v>138</v>
      </c>
      <c r="L4805" t="s">
        <v>13524</v>
      </c>
      <c r="M4805" t="s">
        <v>13525</v>
      </c>
      <c r="N4805">
        <v>1.9636111110000001</v>
      </c>
      <c r="O4805">
        <v>4</v>
      </c>
      <c r="P4805">
        <v>2256</v>
      </c>
      <c r="Q4805">
        <v>7</v>
      </c>
      <c r="R4805">
        <v>85</v>
      </c>
      <c r="S4805">
        <v>41</v>
      </c>
      <c r="T4805">
        <v>234</v>
      </c>
      <c r="U4805">
        <v>7</v>
      </c>
      <c r="V4805">
        <v>3</v>
      </c>
      <c r="W4805">
        <v>2.4594002876389354</v>
      </c>
      <c r="X4805">
        <v>863.13631043910482</v>
      </c>
      <c r="Y4805">
        <v>108.14855104775711</v>
      </c>
      <c r="Z4805">
        <v>42.118449531412345</v>
      </c>
      <c r="AA4805">
        <v>663.56400212491053</v>
      </c>
      <c r="AB4805">
        <v>449.0738132208632</v>
      </c>
      <c r="AC4805">
        <v>154.57949174049341</v>
      </c>
      <c r="AD4805">
        <v>138.03044496834664</v>
      </c>
      <c r="AE4805">
        <v>2421.1104633605269</v>
      </c>
    </row>
    <row r="4806" spans="1:31" x14ac:dyDescent="0.3">
      <c r="A4806">
        <v>2720518</v>
      </c>
      <c r="B4806">
        <v>1</v>
      </c>
      <c r="C4806" t="s">
        <v>80</v>
      </c>
      <c r="D4806" t="s">
        <v>103</v>
      </c>
      <c r="E4806" t="s">
        <v>213</v>
      </c>
      <c r="F4806" t="s">
        <v>13526</v>
      </c>
      <c r="G4806" t="s">
        <v>152</v>
      </c>
      <c r="H4806" t="s">
        <v>153</v>
      </c>
      <c r="I4806" t="s">
        <v>136</v>
      </c>
      <c r="J4806" t="s">
        <v>137</v>
      </c>
      <c r="K4806" t="s">
        <v>138</v>
      </c>
      <c r="L4806" t="s">
        <v>13527</v>
      </c>
      <c r="M4806" t="s">
        <v>13528</v>
      </c>
      <c r="N4806">
        <v>2.9913888879999999</v>
      </c>
      <c r="O4806">
        <v>0</v>
      </c>
      <c r="P4806">
        <v>0</v>
      </c>
      <c r="Q4806">
        <v>0</v>
      </c>
      <c r="R4806">
        <v>0</v>
      </c>
      <c r="S4806">
        <v>5</v>
      </c>
      <c r="T4806">
        <v>6</v>
      </c>
      <c r="U4806">
        <v>10</v>
      </c>
      <c r="V4806">
        <v>1</v>
      </c>
      <c r="W4806">
        <v>0</v>
      </c>
      <c r="X4806">
        <v>0</v>
      </c>
      <c r="Y4806">
        <v>0</v>
      </c>
      <c r="Z4806">
        <v>0</v>
      </c>
      <c r="AA4806">
        <v>29.113090972274609</v>
      </c>
      <c r="AB4806">
        <v>108.04092516090863</v>
      </c>
      <c r="AC4806">
        <v>4769.1076044714</v>
      </c>
      <c r="AD4806">
        <v>311.93103557416129</v>
      </c>
      <c r="AE4806">
        <v>5218.1926561787441</v>
      </c>
    </row>
    <row r="4807" spans="1:31" x14ac:dyDescent="0.3">
      <c r="A4807">
        <v>2721577</v>
      </c>
      <c r="B4807">
        <v>1</v>
      </c>
      <c r="C4807" t="s">
        <v>81</v>
      </c>
      <c r="D4807" t="s">
        <v>122</v>
      </c>
      <c r="E4807" t="s">
        <v>200</v>
      </c>
      <c r="F4807" t="s">
        <v>13529</v>
      </c>
      <c r="G4807" t="s">
        <v>543</v>
      </c>
      <c r="H4807" t="s">
        <v>135</v>
      </c>
      <c r="I4807" t="s">
        <v>136</v>
      </c>
      <c r="J4807" t="s">
        <v>137</v>
      </c>
      <c r="K4807" t="s">
        <v>138</v>
      </c>
      <c r="L4807" t="s">
        <v>13530</v>
      </c>
      <c r="M4807" t="s">
        <v>13531</v>
      </c>
      <c r="N4807">
        <v>0.97277777700000001</v>
      </c>
      <c r="O4807">
        <v>0</v>
      </c>
      <c r="P4807">
        <v>71</v>
      </c>
      <c r="Q4807">
        <v>0</v>
      </c>
      <c r="R4807">
        <v>0</v>
      </c>
      <c r="S4807">
        <v>0</v>
      </c>
      <c r="T4807">
        <v>34</v>
      </c>
      <c r="U4807">
        <v>0</v>
      </c>
      <c r="V4807">
        <v>0</v>
      </c>
      <c r="W4807">
        <v>0</v>
      </c>
      <c r="X4807">
        <v>14.331542692047297</v>
      </c>
      <c r="Y4807">
        <v>0</v>
      </c>
      <c r="Z4807">
        <v>0</v>
      </c>
      <c r="AA4807">
        <v>0</v>
      </c>
      <c r="AB4807">
        <v>9.7972773349979718</v>
      </c>
      <c r="AC4807">
        <v>0</v>
      </c>
      <c r="AD4807">
        <v>0</v>
      </c>
      <c r="AE4807">
        <v>24.128820027045268</v>
      </c>
    </row>
    <row r="4808" spans="1:31" x14ac:dyDescent="0.3">
      <c r="A4808">
        <v>2721726</v>
      </c>
      <c r="B4808">
        <v>1</v>
      </c>
      <c r="C4808" t="s">
        <v>80</v>
      </c>
      <c r="D4808" t="s">
        <v>90</v>
      </c>
      <c r="E4808" t="s">
        <v>156</v>
      </c>
      <c r="F4808" t="s">
        <v>13532</v>
      </c>
      <c r="G4808" t="s">
        <v>2358</v>
      </c>
      <c r="H4808" t="s">
        <v>153</v>
      </c>
      <c r="I4808" t="s">
        <v>136</v>
      </c>
      <c r="J4808" t="s">
        <v>137</v>
      </c>
      <c r="K4808" t="s">
        <v>138</v>
      </c>
      <c r="L4808" t="s">
        <v>13533</v>
      </c>
      <c r="M4808" t="s">
        <v>13534</v>
      </c>
      <c r="N4808">
        <v>0.696111111</v>
      </c>
      <c r="O4808">
        <v>0</v>
      </c>
      <c r="P4808">
        <v>512</v>
      </c>
      <c r="Q4808">
        <v>0</v>
      </c>
      <c r="R4808">
        <v>0</v>
      </c>
      <c r="S4808">
        <v>0</v>
      </c>
      <c r="T4808">
        <v>87</v>
      </c>
      <c r="U4808">
        <v>0</v>
      </c>
      <c r="V4808">
        <v>0</v>
      </c>
      <c r="W4808">
        <v>0</v>
      </c>
      <c r="X4808">
        <v>74.217599212942176</v>
      </c>
      <c r="Y4808">
        <v>0</v>
      </c>
      <c r="Z4808">
        <v>0</v>
      </c>
      <c r="AA4808">
        <v>0</v>
      </c>
      <c r="AB4808">
        <v>17.890555057567919</v>
      </c>
      <c r="AC4808">
        <v>0</v>
      </c>
      <c r="AD4808">
        <v>0</v>
      </c>
      <c r="AE4808">
        <v>92.108154270510099</v>
      </c>
    </row>
    <row r="4809" spans="1:31" x14ac:dyDescent="0.3">
      <c r="A4809">
        <v>2720295</v>
      </c>
      <c r="B4809">
        <v>1</v>
      </c>
      <c r="C4809" t="s">
        <v>80</v>
      </c>
      <c r="D4809" t="s">
        <v>106</v>
      </c>
      <c r="E4809" t="s">
        <v>150</v>
      </c>
      <c r="F4809" t="s">
        <v>13535</v>
      </c>
      <c r="G4809" t="s">
        <v>152</v>
      </c>
      <c r="H4809" t="s">
        <v>153</v>
      </c>
      <c r="I4809" t="s">
        <v>136</v>
      </c>
      <c r="J4809" t="s">
        <v>137</v>
      </c>
      <c r="K4809" t="s">
        <v>138</v>
      </c>
      <c r="L4809" t="s">
        <v>13536</v>
      </c>
      <c r="M4809" t="s">
        <v>13537</v>
      </c>
      <c r="N4809">
        <v>1.257777777</v>
      </c>
      <c r="O4809">
        <v>1</v>
      </c>
      <c r="P4809">
        <v>0</v>
      </c>
      <c r="Q4809">
        <v>13</v>
      </c>
      <c r="R4809">
        <v>131</v>
      </c>
      <c r="S4809">
        <v>4</v>
      </c>
      <c r="T4809">
        <v>34</v>
      </c>
      <c r="U4809">
        <v>0</v>
      </c>
      <c r="V4809">
        <v>0</v>
      </c>
      <c r="W4809">
        <v>4.4214806852982473</v>
      </c>
      <c r="X4809">
        <v>0</v>
      </c>
      <c r="Y4809">
        <v>16.970014148766985</v>
      </c>
      <c r="Z4809">
        <v>117.36362993207523</v>
      </c>
      <c r="AA4809">
        <v>144.14706731176352</v>
      </c>
      <c r="AB4809">
        <v>17.706036201636341</v>
      </c>
      <c r="AC4809">
        <v>0</v>
      </c>
      <c r="AD4809">
        <v>0</v>
      </c>
      <c r="AE4809">
        <v>300.6082282795403</v>
      </c>
    </row>
    <row r="4810" spans="1:31" x14ac:dyDescent="0.3">
      <c r="A4810">
        <v>2720887</v>
      </c>
      <c r="B4810">
        <v>1</v>
      </c>
      <c r="C4810" t="s">
        <v>81</v>
      </c>
      <c r="D4810" t="s">
        <v>127</v>
      </c>
      <c r="E4810" t="s">
        <v>132</v>
      </c>
      <c r="F4810" t="s">
        <v>13538</v>
      </c>
      <c r="G4810" t="s">
        <v>134</v>
      </c>
      <c r="H4810" t="s">
        <v>135</v>
      </c>
      <c r="I4810" t="s">
        <v>136</v>
      </c>
      <c r="J4810" t="s">
        <v>137</v>
      </c>
      <c r="K4810" t="s">
        <v>138</v>
      </c>
      <c r="L4810" t="s">
        <v>13539</v>
      </c>
      <c r="M4810" t="s">
        <v>13540</v>
      </c>
      <c r="N4810">
        <v>5.6180555549999998</v>
      </c>
      <c r="O4810">
        <v>0</v>
      </c>
      <c r="P4810">
        <v>93</v>
      </c>
      <c r="Q4810">
        <v>0</v>
      </c>
      <c r="R4810">
        <v>3</v>
      </c>
      <c r="S4810">
        <v>0</v>
      </c>
      <c r="T4810">
        <v>7</v>
      </c>
      <c r="U4810">
        <v>0</v>
      </c>
      <c r="V4810">
        <v>0</v>
      </c>
      <c r="W4810">
        <v>0</v>
      </c>
      <c r="X4810">
        <v>150.09107136852447</v>
      </c>
      <c r="Y4810">
        <v>0</v>
      </c>
      <c r="Z4810">
        <v>3.1922664156016669</v>
      </c>
      <c r="AA4810">
        <v>0</v>
      </c>
      <c r="AB4810">
        <v>25.025574250463926</v>
      </c>
      <c r="AC4810">
        <v>0</v>
      </c>
      <c r="AD4810">
        <v>0</v>
      </c>
      <c r="AE4810">
        <v>178.30891203459007</v>
      </c>
    </row>
    <row r="4811" spans="1:31" x14ac:dyDescent="0.3">
      <c r="A4811">
        <v>2720389</v>
      </c>
      <c r="B4811">
        <v>1</v>
      </c>
      <c r="C4811" t="s">
        <v>81</v>
      </c>
      <c r="D4811" t="s">
        <v>123</v>
      </c>
      <c r="E4811" t="s">
        <v>161</v>
      </c>
      <c r="F4811" t="s">
        <v>13541</v>
      </c>
      <c r="G4811" t="s">
        <v>202</v>
      </c>
      <c r="H4811" t="s">
        <v>135</v>
      </c>
      <c r="I4811" t="s">
        <v>136</v>
      </c>
      <c r="J4811" t="s">
        <v>137</v>
      </c>
      <c r="K4811" t="s">
        <v>138</v>
      </c>
      <c r="L4811" t="s">
        <v>13542</v>
      </c>
      <c r="M4811" t="s">
        <v>13543</v>
      </c>
      <c r="N4811">
        <v>1.5830555550000001</v>
      </c>
      <c r="O4811">
        <v>0</v>
      </c>
      <c r="P4811">
        <v>28</v>
      </c>
      <c r="Q4811">
        <v>0</v>
      </c>
      <c r="R4811">
        <v>0</v>
      </c>
      <c r="S4811">
        <v>0</v>
      </c>
      <c r="T4811">
        <v>10</v>
      </c>
      <c r="U4811">
        <v>0</v>
      </c>
      <c r="V4811">
        <v>0</v>
      </c>
      <c r="W4811">
        <v>0</v>
      </c>
      <c r="X4811">
        <v>6.4896312714612954</v>
      </c>
      <c r="Y4811">
        <v>0</v>
      </c>
      <c r="Z4811">
        <v>0</v>
      </c>
      <c r="AA4811">
        <v>0</v>
      </c>
      <c r="AB4811">
        <v>8.1335690483780176</v>
      </c>
      <c r="AC4811">
        <v>0</v>
      </c>
      <c r="AD4811">
        <v>0</v>
      </c>
      <c r="AE4811">
        <v>14.623200319839313</v>
      </c>
    </row>
    <row r="4812" spans="1:31" x14ac:dyDescent="0.3">
      <c r="A4812">
        <v>2721079</v>
      </c>
      <c r="B4812">
        <v>1</v>
      </c>
      <c r="C4812" t="s">
        <v>80</v>
      </c>
      <c r="D4812" t="s">
        <v>96</v>
      </c>
      <c r="E4812" t="s">
        <v>145</v>
      </c>
      <c r="F4812" t="s">
        <v>13544</v>
      </c>
      <c r="G4812" t="s">
        <v>230</v>
      </c>
      <c r="H4812" t="s">
        <v>135</v>
      </c>
      <c r="I4812" t="s">
        <v>136</v>
      </c>
      <c r="J4812" t="s">
        <v>137</v>
      </c>
      <c r="K4812" t="s">
        <v>138</v>
      </c>
      <c r="L4812" t="s">
        <v>13545</v>
      </c>
      <c r="M4812" t="s">
        <v>13546</v>
      </c>
      <c r="N4812">
        <v>3.7441666659999999</v>
      </c>
      <c r="O4812">
        <v>0</v>
      </c>
      <c r="P4812">
        <v>5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1.9236895984704134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1.9236895984704134</v>
      </c>
    </row>
    <row r="4813" spans="1:31" x14ac:dyDescent="0.3">
      <c r="A4813">
        <v>2720687</v>
      </c>
      <c r="B4813">
        <v>1</v>
      </c>
      <c r="C4813" t="s">
        <v>81</v>
      </c>
      <c r="D4813" t="s">
        <v>116</v>
      </c>
      <c r="E4813" t="s">
        <v>150</v>
      </c>
      <c r="F4813" t="s">
        <v>13547</v>
      </c>
      <c r="G4813" t="s">
        <v>152</v>
      </c>
      <c r="H4813" t="s">
        <v>153</v>
      </c>
      <c r="I4813" t="s">
        <v>136</v>
      </c>
      <c r="J4813" t="s">
        <v>137</v>
      </c>
      <c r="K4813" t="s">
        <v>138</v>
      </c>
      <c r="L4813" t="s">
        <v>13548</v>
      </c>
      <c r="M4813" t="s">
        <v>13549</v>
      </c>
      <c r="N4813">
        <v>0.135833333</v>
      </c>
      <c r="O4813">
        <v>7</v>
      </c>
      <c r="P4813">
        <v>997</v>
      </c>
      <c r="Q4813">
        <v>122</v>
      </c>
      <c r="R4813">
        <v>228</v>
      </c>
      <c r="S4813">
        <v>12</v>
      </c>
      <c r="T4813">
        <v>107</v>
      </c>
      <c r="U4813">
        <v>2</v>
      </c>
      <c r="V4813">
        <v>0</v>
      </c>
      <c r="W4813">
        <v>8.0104890742500004E-2</v>
      </c>
      <c r="X4813">
        <v>16.524596110118363</v>
      </c>
      <c r="Y4813">
        <v>9.2845710112537549</v>
      </c>
      <c r="Z4813">
        <v>6.5666251078660167</v>
      </c>
      <c r="AA4813">
        <v>5.2130419538369823</v>
      </c>
      <c r="AB4813">
        <v>5.0690132657660074</v>
      </c>
      <c r="AC4813">
        <v>2.5236969925636799</v>
      </c>
      <c r="AD4813">
        <v>0</v>
      </c>
      <c r="AE4813">
        <v>45.261649332147307</v>
      </c>
    </row>
    <row r="4814" spans="1:31" x14ac:dyDescent="0.3">
      <c r="A4814">
        <v>2721122</v>
      </c>
      <c r="B4814">
        <v>1</v>
      </c>
      <c r="C4814" t="s">
        <v>81</v>
      </c>
      <c r="D4814" t="s">
        <v>120</v>
      </c>
      <c r="E4814" t="s">
        <v>156</v>
      </c>
      <c r="F4814" t="s">
        <v>13550</v>
      </c>
      <c r="G4814" t="s">
        <v>596</v>
      </c>
      <c r="H4814" t="s">
        <v>153</v>
      </c>
      <c r="I4814" t="s">
        <v>136</v>
      </c>
      <c r="J4814" t="s">
        <v>137</v>
      </c>
      <c r="K4814" t="s">
        <v>138</v>
      </c>
      <c r="L4814" t="s">
        <v>13551</v>
      </c>
      <c r="M4814" t="s">
        <v>13552</v>
      </c>
      <c r="N4814">
        <v>6.4819444439999998</v>
      </c>
      <c r="O4814">
        <v>0</v>
      </c>
      <c r="P4814">
        <v>52</v>
      </c>
      <c r="Q4814">
        <v>0</v>
      </c>
      <c r="R4814">
        <v>0</v>
      </c>
      <c r="S4814">
        <v>0</v>
      </c>
      <c r="T4814">
        <v>4</v>
      </c>
      <c r="U4814">
        <v>0</v>
      </c>
      <c r="V4814">
        <v>0</v>
      </c>
      <c r="W4814">
        <v>0</v>
      </c>
      <c r="X4814">
        <v>38.798637078051705</v>
      </c>
      <c r="Y4814">
        <v>0</v>
      </c>
      <c r="Z4814">
        <v>0</v>
      </c>
      <c r="AA4814">
        <v>0</v>
      </c>
      <c r="AB4814">
        <v>8.2680300484076508</v>
      </c>
      <c r="AC4814">
        <v>0</v>
      </c>
      <c r="AD4814">
        <v>0</v>
      </c>
      <c r="AE4814">
        <v>47.066667126459357</v>
      </c>
    </row>
    <row r="4815" spans="1:31" x14ac:dyDescent="0.3">
      <c r="A4815">
        <v>2721620</v>
      </c>
      <c r="B4815">
        <v>1</v>
      </c>
      <c r="C4815" t="s">
        <v>80</v>
      </c>
      <c r="D4815" t="s">
        <v>87</v>
      </c>
      <c r="E4815" t="s">
        <v>145</v>
      </c>
      <c r="F4815" t="s">
        <v>13553</v>
      </c>
      <c r="G4815" t="s">
        <v>181</v>
      </c>
      <c r="H4815" t="s">
        <v>135</v>
      </c>
      <c r="I4815" t="s">
        <v>136</v>
      </c>
      <c r="J4815" t="s">
        <v>137</v>
      </c>
      <c r="K4815" t="s">
        <v>138</v>
      </c>
      <c r="L4815" t="s">
        <v>13554</v>
      </c>
      <c r="M4815" t="s">
        <v>13555</v>
      </c>
      <c r="N4815">
        <v>6.2027777769999997</v>
      </c>
      <c r="O4815">
        <v>0</v>
      </c>
      <c r="P4815">
        <v>2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3.8136634917603747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3.8136634917603747</v>
      </c>
    </row>
    <row r="4816" spans="1:31" x14ac:dyDescent="0.3">
      <c r="A4816">
        <v>2721322</v>
      </c>
      <c r="B4816">
        <v>1</v>
      </c>
      <c r="C4816" t="s">
        <v>80</v>
      </c>
      <c r="D4816" t="s">
        <v>98</v>
      </c>
      <c r="E4816" t="s">
        <v>161</v>
      </c>
      <c r="F4816" t="s">
        <v>13556</v>
      </c>
      <c r="G4816" t="s">
        <v>163</v>
      </c>
      <c r="H4816" t="s">
        <v>135</v>
      </c>
      <c r="I4816" t="s">
        <v>136</v>
      </c>
      <c r="J4816" t="s">
        <v>137</v>
      </c>
      <c r="K4816" t="s">
        <v>138</v>
      </c>
      <c r="L4816" t="s">
        <v>13557</v>
      </c>
      <c r="M4816" t="s">
        <v>13558</v>
      </c>
      <c r="N4816">
        <v>3.7075</v>
      </c>
      <c r="O4816">
        <v>0</v>
      </c>
      <c r="P4816">
        <v>7</v>
      </c>
      <c r="Q4816">
        <v>0</v>
      </c>
      <c r="R4816">
        <v>14</v>
      </c>
      <c r="S4816">
        <v>0</v>
      </c>
      <c r="T4816">
        <v>2</v>
      </c>
      <c r="U4816">
        <v>0</v>
      </c>
      <c r="V4816">
        <v>0</v>
      </c>
      <c r="W4816">
        <v>0</v>
      </c>
      <c r="X4816">
        <v>6.2160070080176295</v>
      </c>
      <c r="Y4816">
        <v>0</v>
      </c>
      <c r="Z4816">
        <v>29.517815886783922</v>
      </c>
      <c r="AA4816">
        <v>0</v>
      </c>
      <c r="AB4816">
        <v>0.59551269137116747</v>
      </c>
      <c r="AC4816">
        <v>0</v>
      </c>
      <c r="AD4816">
        <v>0</v>
      </c>
      <c r="AE4816">
        <v>36.329335586172718</v>
      </c>
    </row>
    <row r="4817" spans="1:31" x14ac:dyDescent="0.3">
      <c r="A4817">
        <v>2720730</v>
      </c>
      <c r="B4817">
        <v>1</v>
      </c>
      <c r="C4817" t="s">
        <v>81</v>
      </c>
      <c r="D4817" t="s">
        <v>116</v>
      </c>
      <c r="E4817" t="s">
        <v>150</v>
      </c>
      <c r="F4817" t="s">
        <v>2337</v>
      </c>
      <c r="G4817" t="s">
        <v>152</v>
      </c>
      <c r="H4817" t="s">
        <v>153</v>
      </c>
      <c r="I4817" t="s">
        <v>136</v>
      </c>
      <c r="J4817" t="s">
        <v>137</v>
      </c>
      <c r="K4817" t="s">
        <v>138</v>
      </c>
      <c r="L4817" t="s">
        <v>13559</v>
      </c>
      <c r="M4817" t="s">
        <v>13560</v>
      </c>
      <c r="N4817">
        <v>0.47861111099999998</v>
      </c>
      <c r="O4817">
        <v>12</v>
      </c>
      <c r="P4817">
        <v>3040</v>
      </c>
      <c r="Q4817">
        <v>275</v>
      </c>
      <c r="R4817">
        <v>245</v>
      </c>
      <c r="S4817">
        <v>12</v>
      </c>
      <c r="T4817">
        <v>433</v>
      </c>
      <c r="U4817">
        <v>1</v>
      </c>
      <c r="V4817">
        <v>0</v>
      </c>
      <c r="W4817">
        <v>0.53174174690012488</v>
      </c>
      <c r="X4817">
        <v>211.04416622551895</v>
      </c>
      <c r="Y4817">
        <v>36.031698548213214</v>
      </c>
      <c r="Z4817">
        <v>15.11871101675519</v>
      </c>
      <c r="AA4817">
        <v>43.247188674908145</v>
      </c>
      <c r="AB4817">
        <v>99.680835559275891</v>
      </c>
      <c r="AC4817">
        <v>5.9760537675791738</v>
      </c>
      <c r="AD4817">
        <v>0</v>
      </c>
      <c r="AE4817">
        <v>411.63039553915075</v>
      </c>
    </row>
    <row r="4818" spans="1:31" x14ac:dyDescent="0.3">
      <c r="A4818">
        <v>2720621</v>
      </c>
      <c r="B4818">
        <v>1</v>
      </c>
      <c r="C4818" t="s">
        <v>80</v>
      </c>
      <c r="D4818" t="s">
        <v>103</v>
      </c>
      <c r="E4818" t="s">
        <v>213</v>
      </c>
      <c r="F4818" t="s">
        <v>7870</v>
      </c>
      <c r="G4818" t="s">
        <v>152</v>
      </c>
      <c r="H4818" t="s">
        <v>153</v>
      </c>
      <c r="I4818" t="s">
        <v>136</v>
      </c>
      <c r="J4818" t="s">
        <v>137</v>
      </c>
      <c r="K4818" t="s">
        <v>138</v>
      </c>
      <c r="L4818" t="s">
        <v>13561</v>
      </c>
      <c r="M4818" t="s">
        <v>13562</v>
      </c>
      <c r="N4818">
        <v>0.42805555499999998</v>
      </c>
      <c r="O4818">
        <v>30</v>
      </c>
      <c r="P4818">
        <v>6055</v>
      </c>
      <c r="Q4818">
        <v>71</v>
      </c>
      <c r="R4818">
        <v>684</v>
      </c>
      <c r="S4818">
        <v>135</v>
      </c>
      <c r="T4818">
        <v>1913</v>
      </c>
      <c r="U4818">
        <v>20</v>
      </c>
      <c r="V4818">
        <v>3</v>
      </c>
      <c r="W4818">
        <v>6.6126092602230591</v>
      </c>
      <c r="X4818">
        <v>391.32544200486888</v>
      </c>
      <c r="Y4818">
        <v>131.06564692392615</v>
      </c>
      <c r="Z4818">
        <v>46.096541449017394</v>
      </c>
      <c r="AA4818">
        <v>201.2406246931416</v>
      </c>
      <c r="AB4818">
        <v>295.28583394905263</v>
      </c>
      <c r="AC4818">
        <v>830.30354260234151</v>
      </c>
      <c r="AD4818">
        <v>13.715963386763242</v>
      </c>
      <c r="AE4818">
        <v>1915.6462042693347</v>
      </c>
    </row>
    <row r="4819" spans="1:31" x14ac:dyDescent="0.3">
      <c r="A4819">
        <v>2721926</v>
      </c>
      <c r="B4819">
        <v>1</v>
      </c>
      <c r="C4819" t="s">
        <v>80</v>
      </c>
      <c r="D4819" t="s">
        <v>106</v>
      </c>
      <c r="E4819" t="s">
        <v>132</v>
      </c>
      <c r="F4819" t="s">
        <v>13563</v>
      </c>
      <c r="G4819" t="s">
        <v>170</v>
      </c>
      <c r="H4819" t="s">
        <v>135</v>
      </c>
      <c r="I4819" t="s">
        <v>136</v>
      </c>
      <c r="J4819" t="s">
        <v>137</v>
      </c>
      <c r="K4819" t="s">
        <v>138</v>
      </c>
      <c r="L4819" t="s">
        <v>13564</v>
      </c>
      <c r="M4819" t="s">
        <v>13565</v>
      </c>
      <c r="N4819">
        <v>1.4027777770000001</v>
      </c>
      <c r="O4819">
        <v>0</v>
      </c>
      <c r="P4819">
        <v>65</v>
      </c>
      <c r="Q4819">
        <v>0</v>
      </c>
      <c r="R4819">
        <v>0</v>
      </c>
      <c r="S4819">
        <v>0</v>
      </c>
      <c r="T4819">
        <v>6</v>
      </c>
      <c r="U4819">
        <v>0</v>
      </c>
      <c r="V4819">
        <v>0</v>
      </c>
      <c r="W4819">
        <v>0</v>
      </c>
      <c r="X4819">
        <v>15.096818136960982</v>
      </c>
      <c r="Y4819">
        <v>0</v>
      </c>
      <c r="Z4819">
        <v>0</v>
      </c>
      <c r="AA4819">
        <v>0</v>
      </c>
      <c r="AB4819">
        <v>7.5749436462777613</v>
      </c>
      <c r="AC4819">
        <v>0</v>
      </c>
      <c r="AD4819">
        <v>0</v>
      </c>
      <c r="AE4819">
        <v>22.671761783238743</v>
      </c>
    </row>
    <row r="4820" spans="1:31" x14ac:dyDescent="0.3">
      <c r="A4820">
        <v>2720598</v>
      </c>
      <c r="B4820">
        <v>1</v>
      </c>
      <c r="C4820" t="s">
        <v>81</v>
      </c>
      <c r="D4820" t="s">
        <v>113</v>
      </c>
      <c r="E4820" t="s">
        <v>132</v>
      </c>
      <c r="F4820" t="s">
        <v>13566</v>
      </c>
      <c r="G4820" t="s">
        <v>1696</v>
      </c>
      <c r="H4820" t="s">
        <v>135</v>
      </c>
      <c r="I4820" t="s">
        <v>136</v>
      </c>
      <c r="J4820" t="s">
        <v>137</v>
      </c>
      <c r="K4820" t="s">
        <v>138</v>
      </c>
      <c r="L4820" t="s">
        <v>13567</v>
      </c>
      <c r="M4820" t="s">
        <v>13568</v>
      </c>
      <c r="N4820">
        <v>6.1919444439999998</v>
      </c>
      <c r="O4820">
        <v>0</v>
      </c>
      <c r="P4820">
        <v>51</v>
      </c>
      <c r="Q4820">
        <v>0</v>
      </c>
      <c r="R4820">
        <v>0</v>
      </c>
      <c r="S4820">
        <v>0</v>
      </c>
      <c r="T4820">
        <v>1</v>
      </c>
      <c r="U4820">
        <v>0</v>
      </c>
      <c r="V4820">
        <v>0</v>
      </c>
      <c r="W4820">
        <v>0</v>
      </c>
      <c r="X4820">
        <v>22.050064553649058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22.050064553649058</v>
      </c>
    </row>
    <row r="4821" spans="1:31" x14ac:dyDescent="0.3">
      <c r="A4821">
        <v>2720406</v>
      </c>
      <c r="B4821">
        <v>1</v>
      </c>
      <c r="C4821" t="s">
        <v>80</v>
      </c>
      <c r="D4821" t="s">
        <v>95</v>
      </c>
      <c r="E4821" t="s">
        <v>173</v>
      </c>
      <c r="F4821" t="s">
        <v>1987</v>
      </c>
      <c r="G4821" t="s">
        <v>152</v>
      </c>
      <c r="H4821" t="s">
        <v>153</v>
      </c>
      <c r="I4821" t="s">
        <v>136</v>
      </c>
      <c r="J4821" t="s">
        <v>137</v>
      </c>
      <c r="K4821" t="s">
        <v>138</v>
      </c>
      <c r="L4821" t="s">
        <v>13569</v>
      </c>
      <c r="M4821" t="s">
        <v>13570</v>
      </c>
      <c r="N4821">
        <v>0.72888888799999996</v>
      </c>
      <c r="O4821">
        <v>2</v>
      </c>
      <c r="P4821">
        <v>1466</v>
      </c>
      <c r="Q4821">
        <v>15</v>
      </c>
      <c r="R4821">
        <v>21</v>
      </c>
      <c r="S4821">
        <v>25</v>
      </c>
      <c r="T4821">
        <v>83</v>
      </c>
      <c r="U4821">
        <v>1</v>
      </c>
      <c r="V4821">
        <v>0</v>
      </c>
      <c r="W4821">
        <v>1.3174714164164016</v>
      </c>
      <c r="X4821">
        <v>110.41120591189619</v>
      </c>
      <c r="Y4821">
        <v>33.311612397483678</v>
      </c>
      <c r="Z4821">
        <v>1.78828105086588</v>
      </c>
      <c r="AA4821">
        <v>1209.9883022547856</v>
      </c>
      <c r="AB4821">
        <v>47.070770017173416</v>
      </c>
      <c r="AC4821">
        <v>4.4103580950616008</v>
      </c>
      <c r="AD4821">
        <v>0</v>
      </c>
      <c r="AE4821">
        <v>1408.2980011436828</v>
      </c>
    </row>
    <row r="4822" spans="1:31" x14ac:dyDescent="0.3">
      <c r="A4822">
        <v>2721523</v>
      </c>
      <c r="B4822">
        <v>1</v>
      </c>
      <c r="C4822" t="s">
        <v>80</v>
      </c>
      <c r="D4822" t="s">
        <v>96</v>
      </c>
      <c r="E4822" t="s">
        <v>145</v>
      </c>
      <c r="F4822" t="s">
        <v>13571</v>
      </c>
      <c r="G4822" t="s">
        <v>181</v>
      </c>
      <c r="H4822" t="s">
        <v>135</v>
      </c>
      <c r="I4822" t="s">
        <v>136</v>
      </c>
      <c r="J4822" t="s">
        <v>137</v>
      </c>
      <c r="K4822" t="s">
        <v>138</v>
      </c>
      <c r="L4822" t="s">
        <v>13572</v>
      </c>
      <c r="M4822" t="s">
        <v>13573</v>
      </c>
      <c r="N4822">
        <v>4.5069444440000002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1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4.8369851843366671</v>
      </c>
      <c r="AC4822">
        <v>0</v>
      </c>
      <c r="AD4822">
        <v>0</v>
      </c>
      <c r="AE4822">
        <v>4.8369851843366671</v>
      </c>
    </row>
    <row r="4823" spans="1:31" x14ac:dyDescent="0.3">
      <c r="A4823">
        <v>2720790</v>
      </c>
      <c r="B4823">
        <v>1</v>
      </c>
      <c r="C4823" t="s">
        <v>80</v>
      </c>
      <c r="D4823" t="s">
        <v>95</v>
      </c>
      <c r="E4823" t="s">
        <v>150</v>
      </c>
      <c r="F4823" t="s">
        <v>13574</v>
      </c>
      <c r="G4823" t="s">
        <v>152</v>
      </c>
      <c r="H4823" t="s">
        <v>153</v>
      </c>
      <c r="I4823" t="s">
        <v>136</v>
      </c>
      <c r="J4823" t="s">
        <v>137</v>
      </c>
      <c r="K4823" t="s">
        <v>138</v>
      </c>
      <c r="L4823" t="s">
        <v>13575</v>
      </c>
      <c r="M4823" t="s">
        <v>13576</v>
      </c>
      <c r="N4823">
        <v>1.515833333</v>
      </c>
      <c r="O4823">
        <v>0</v>
      </c>
      <c r="P4823">
        <v>2116</v>
      </c>
      <c r="Q4823">
        <v>0</v>
      </c>
      <c r="R4823">
        <v>2</v>
      </c>
      <c r="S4823">
        <v>1</v>
      </c>
      <c r="T4823">
        <v>169</v>
      </c>
      <c r="U4823">
        <v>0</v>
      </c>
      <c r="V4823">
        <v>3</v>
      </c>
      <c r="W4823">
        <v>0</v>
      </c>
      <c r="X4823">
        <v>605.79562888932776</v>
      </c>
      <c r="Y4823">
        <v>0</v>
      </c>
      <c r="Z4823">
        <v>0</v>
      </c>
      <c r="AA4823">
        <v>1.24912167630768</v>
      </c>
      <c r="AB4823">
        <v>221.39382627059024</v>
      </c>
      <c r="AC4823">
        <v>0</v>
      </c>
      <c r="AD4823">
        <v>151.43865082463432</v>
      </c>
      <c r="AE4823">
        <v>979.87722766086006</v>
      </c>
    </row>
    <row r="4824" spans="1:31" x14ac:dyDescent="0.3">
      <c r="A4824">
        <v>2720452</v>
      </c>
      <c r="B4824">
        <v>1</v>
      </c>
      <c r="C4824" t="s">
        <v>81</v>
      </c>
      <c r="D4824" t="s">
        <v>122</v>
      </c>
      <c r="E4824" t="s">
        <v>150</v>
      </c>
      <c r="F4824" t="s">
        <v>13577</v>
      </c>
      <c r="G4824" t="s">
        <v>300</v>
      </c>
      <c r="H4824" t="s">
        <v>153</v>
      </c>
      <c r="I4824" t="s">
        <v>136</v>
      </c>
      <c r="J4824" t="s">
        <v>137</v>
      </c>
      <c r="K4824" t="s">
        <v>210</v>
      </c>
      <c r="L4824" t="s">
        <v>13578</v>
      </c>
      <c r="M4824" t="s">
        <v>13579</v>
      </c>
      <c r="N4824">
        <v>2.4163888880000002</v>
      </c>
      <c r="O4824">
        <v>2</v>
      </c>
      <c r="P4824">
        <v>6042</v>
      </c>
      <c r="Q4824">
        <v>0</v>
      </c>
      <c r="R4824">
        <v>13</v>
      </c>
      <c r="S4824">
        <v>20</v>
      </c>
      <c r="T4824">
        <v>1119</v>
      </c>
      <c r="U4824">
        <v>8</v>
      </c>
      <c r="V4824">
        <v>0</v>
      </c>
      <c r="W4824">
        <v>495.72784586233695</v>
      </c>
      <c r="X4824">
        <v>2919.9937718326782</v>
      </c>
      <c r="Y4824">
        <v>0</v>
      </c>
      <c r="Z4824">
        <v>3.7299276343662968</v>
      </c>
      <c r="AA4824">
        <v>217.25903080232303</v>
      </c>
      <c r="AB4824">
        <v>1429.2825140238886</v>
      </c>
      <c r="AC4824">
        <v>2759.0522708354688</v>
      </c>
      <c r="AD4824">
        <v>0</v>
      </c>
      <c r="AE4824">
        <v>7825.0453609910619</v>
      </c>
    </row>
    <row r="4825" spans="1:31" x14ac:dyDescent="0.3">
      <c r="A4825">
        <v>2721780</v>
      </c>
      <c r="B4825">
        <v>1</v>
      </c>
      <c r="C4825" t="s">
        <v>80</v>
      </c>
      <c r="D4825" t="s">
        <v>103</v>
      </c>
      <c r="E4825" t="s">
        <v>161</v>
      </c>
      <c r="F4825" t="s">
        <v>13580</v>
      </c>
      <c r="G4825" t="s">
        <v>163</v>
      </c>
      <c r="H4825" t="s">
        <v>135</v>
      </c>
      <c r="I4825" t="s">
        <v>136</v>
      </c>
      <c r="J4825" t="s">
        <v>137</v>
      </c>
      <c r="K4825" t="s">
        <v>138</v>
      </c>
      <c r="L4825" t="s">
        <v>13581</v>
      </c>
      <c r="M4825" t="s">
        <v>13582</v>
      </c>
      <c r="N4825">
        <v>3.4516666659999999</v>
      </c>
      <c r="O4825">
        <v>0</v>
      </c>
      <c r="P4825">
        <v>165</v>
      </c>
      <c r="Q4825">
        <v>0</v>
      </c>
      <c r="R4825">
        <v>0</v>
      </c>
      <c r="S4825">
        <v>0</v>
      </c>
      <c r="T4825">
        <v>18</v>
      </c>
      <c r="U4825">
        <v>0</v>
      </c>
      <c r="V4825">
        <v>0</v>
      </c>
      <c r="W4825">
        <v>0</v>
      </c>
      <c r="X4825">
        <v>113.67798261097489</v>
      </c>
      <c r="Y4825">
        <v>0</v>
      </c>
      <c r="Z4825">
        <v>0</v>
      </c>
      <c r="AA4825">
        <v>0</v>
      </c>
      <c r="AB4825">
        <v>29.980110107531239</v>
      </c>
      <c r="AC4825">
        <v>0</v>
      </c>
      <c r="AD4825">
        <v>0</v>
      </c>
      <c r="AE4825">
        <v>143.65809271850614</v>
      </c>
    </row>
    <row r="4826" spans="1:31" x14ac:dyDescent="0.3">
      <c r="A4826">
        <v>2720475</v>
      </c>
      <c r="B4826">
        <v>1</v>
      </c>
      <c r="C4826" t="s">
        <v>80</v>
      </c>
      <c r="D4826" t="s">
        <v>101</v>
      </c>
      <c r="E4826" t="s">
        <v>213</v>
      </c>
      <c r="F4826" t="s">
        <v>11858</v>
      </c>
      <c r="G4826" t="s">
        <v>152</v>
      </c>
      <c r="H4826" t="s">
        <v>153</v>
      </c>
      <c r="I4826" t="s">
        <v>136</v>
      </c>
      <c r="J4826" t="s">
        <v>137</v>
      </c>
      <c r="K4826" t="s">
        <v>138</v>
      </c>
      <c r="L4826" t="s">
        <v>13583</v>
      </c>
      <c r="M4826" t="s">
        <v>13584</v>
      </c>
      <c r="N4826">
        <v>0.57777777699999999</v>
      </c>
      <c r="O4826">
        <v>15</v>
      </c>
      <c r="P4826">
        <v>4352</v>
      </c>
      <c r="Q4826">
        <v>14</v>
      </c>
      <c r="R4826">
        <v>118</v>
      </c>
      <c r="S4826">
        <v>45</v>
      </c>
      <c r="T4826">
        <v>472</v>
      </c>
      <c r="U4826">
        <v>5</v>
      </c>
      <c r="V4826">
        <v>1</v>
      </c>
      <c r="W4826">
        <v>2.56040660182118</v>
      </c>
      <c r="X4826">
        <v>563.75287300945615</v>
      </c>
      <c r="Y4826">
        <v>41.331230637230362</v>
      </c>
      <c r="Z4826">
        <v>16.342775697638984</v>
      </c>
      <c r="AA4826">
        <v>88.410766586408698</v>
      </c>
      <c r="AB4826">
        <v>263.58038361096419</v>
      </c>
      <c r="AC4826">
        <v>67.450386442298679</v>
      </c>
      <c r="AD4826">
        <v>0</v>
      </c>
      <c r="AE4826">
        <v>1043.4288225858184</v>
      </c>
    </row>
    <row r="4827" spans="1:31" x14ac:dyDescent="0.3">
      <c r="A4827">
        <v>2721477</v>
      </c>
      <c r="B4827">
        <v>1</v>
      </c>
      <c r="C4827" t="s">
        <v>80</v>
      </c>
      <c r="D4827" t="s">
        <v>108</v>
      </c>
      <c r="E4827" t="s">
        <v>161</v>
      </c>
      <c r="F4827" t="s">
        <v>13585</v>
      </c>
      <c r="G4827" t="s">
        <v>409</v>
      </c>
      <c r="H4827" t="s">
        <v>135</v>
      </c>
      <c r="I4827" t="s">
        <v>136</v>
      </c>
      <c r="J4827" t="s">
        <v>137</v>
      </c>
      <c r="K4827" t="s">
        <v>138</v>
      </c>
      <c r="L4827" t="s">
        <v>13586</v>
      </c>
      <c r="M4827" t="s">
        <v>13587</v>
      </c>
      <c r="N4827">
        <v>3.9213888880000001</v>
      </c>
      <c r="O4827">
        <v>0</v>
      </c>
      <c r="P4827">
        <v>6</v>
      </c>
      <c r="Q4827">
        <v>0</v>
      </c>
      <c r="R4827">
        <v>3</v>
      </c>
      <c r="S4827">
        <v>0</v>
      </c>
      <c r="T4827">
        <v>6</v>
      </c>
      <c r="U4827">
        <v>0</v>
      </c>
      <c r="V4827">
        <v>0</v>
      </c>
      <c r="W4827">
        <v>0</v>
      </c>
      <c r="X4827">
        <v>13.848518254496648</v>
      </c>
      <c r="Y4827">
        <v>0</v>
      </c>
      <c r="Z4827">
        <v>0</v>
      </c>
      <c r="AA4827">
        <v>0</v>
      </c>
      <c r="AB4827">
        <v>11.41058641383731</v>
      </c>
      <c r="AC4827">
        <v>0</v>
      </c>
      <c r="AD4827">
        <v>0</v>
      </c>
      <c r="AE4827">
        <v>25.259104668333958</v>
      </c>
    </row>
    <row r="4828" spans="1:31" x14ac:dyDescent="0.3">
      <c r="A4828">
        <v>2721354</v>
      </c>
      <c r="B4828">
        <v>1</v>
      </c>
      <c r="C4828" t="s">
        <v>80</v>
      </c>
      <c r="D4828" t="s">
        <v>97</v>
      </c>
      <c r="E4828" t="s">
        <v>132</v>
      </c>
      <c r="F4828" t="s">
        <v>13588</v>
      </c>
      <c r="G4828" t="s">
        <v>134</v>
      </c>
      <c r="H4828" t="s">
        <v>135</v>
      </c>
      <c r="I4828" t="s">
        <v>136</v>
      </c>
      <c r="J4828" t="s">
        <v>137</v>
      </c>
      <c r="K4828" t="s">
        <v>138</v>
      </c>
      <c r="L4828" t="s">
        <v>13589</v>
      </c>
      <c r="M4828" t="s">
        <v>13590</v>
      </c>
      <c r="N4828">
        <v>2.0958333329999999</v>
      </c>
      <c r="O4828">
        <v>0</v>
      </c>
      <c r="P4828">
        <v>222</v>
      </c>
      <c r="Q4828">
        <v>0</v>
      </c>
      <c r="R4828">
        <v>6</v>
      </c>
      <c r="S4828">
        <v>0</v>
      </c>
      <c r="T4828">
        <v>35</v>
      </c>
      <c r="U4828">
        <v>0</v>
      </c>
      <c r="V4828">
        <v>0</v>
      </c>
      <c r="W4828">
        <v>0</v>
      </c>
      <c r="X4828">
        <v>169.47876829283794</v>
      </c>
      <c r="Y4828">
        <v>0</v>
      </c>
      <c r="Z4828">
        <v>0</v>
      </c>
      <c r="AA4828">
        <v>0</v>
      </c>
      <c r="AB4828">
        <v>20.845276170091395</v>
      </c>
      <c r="AC4828">
        <v>0</v>
      </c>
      <c r="AD4828">
        <v>0</v>
      </c>
      <c r="AE4828">
        <v>190.32404446292935</v>
      </c>
    </row>
    <row r="4829" spans="1:31" x14ac:dyDescent="0.3">
      <c r="A4829">
        <v>2720690</v>
      </c>
      <c r="B4829">
        <v>1</v>
      </c>
      <c r="C4829" t="s">
        <v>80</v>
      </c>
      <c r="D4829" t="s">
        <v>100</v>
      </c>
      <c r="E4829" t="s">
        <v>161</v>
      </c>
      <c r="F4829" t="s">
        <v>13591</v>
      </c>
      <c r="G4829" t="s">
        <v>409</v>
      </c>
      <c r="H4829" t="s">
        <v>135</v>
      </c>
      <c r="I4829" t="s">
        <v>136</v>
      </c>
      <c r="J4829" t="s">
        <v>137</v>
      </c>
      <c r="K4829" t="s">
        <v>138</v>
      </c>
      <c r="L4829" t="s">
        <v>13592</v>
      </c>
      <c r="M4829" t="s">
        <v>13417</v>
      </c>
      <c r="N4829">
        <v>3.400555555</v>
      </c>
      <c r="O4829">
        <v>0</v>
      </c>
      <c r="P4829">
        <v>18</v>
      </c>
      <c r="Q4829">
        <v>0</v>
      </c>
      <c r="R4829">
        <v>2</v>
      </c>
      <c r="S4829">
        <v>0</v>
      </c>
      <c r="T4829">
        <v>7</v>
      </c>
      <c r="U4829">
        <v>0</v>
      </c>
      <c r="V4829">
        <v>0</v>
      </c>
      <c r="W4829">
        <v>0</v>
      </c>
      <c r="X4829">
        <v>11.601610964215059</v>
      </c>
      <c r="Y4829">
        <v>0</v>
      </c>
      <c r="Z4829">
        <v>1.5636077890065168</v>
      </c>
      <c r="AA4829">
        <v>0</v>
      </c>
      <c r="AB4829">
        <v>8.8156393443178462</v>
      </c>
      <c r="AC4829">
        <v>0</v>
      </c>
      <c r="AD4829">
        <v>0</v>
      </c>
      <c r="AE4829">
        <v>21.980858097539421</v>
      </c>
    </row>
    <row r="4830" spans="1:31" x14ac:dyDescent="0.3">
      <c r="A4830">
        <v>2721803</v>
      </c>
      <c r="B4830">
        <v>1</v>
      </c>
      <c r="C4830" t="s">
        <v>80</v>
      </c>
      <c r="D4830" t="s">
        <v>89</v>
      </c>
      <c r="E4830" t="s">
        <v>145</v>
      </c>
      <c r="F4830" t="s">
        <v>6484</v>
      </c>
      <c r="G4830" t="s">
        <v>181</v>
      </c>
      <c r="H4830" t="s">
        <v>135</v>
      </c>
      <c r="I4830" t="s">
        <v>136</v>
      </c>
      <c r="J4830" t="s">
        <v>137</v>
      </c>
      <c r="K4830" t="s">
        <v>138</v>
      </c>
      <c r="L4830" t="s">
        <v>13593</v>
      </c>
      <c r="M4830" t="s">
        <v>13594</v>
      </c>
      <c r="N4830">
        <v>1.165277777</v>
      </c>
      <c r="O4830">
        <v>0</v>
      </c>
      <c r="P4830">
        <v>1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</row>
    <row r="4831" spans="1:31" x14ac:dyDescent="0.3">
      <c r="A4831">
        <v>2721139</v>
      </c>
      <c r="B4831">
        <v>1</v>
      </c>
      <c r="C4831" t="s">
        <v>81</v>
      </c>
      <c r="D4831" t="s">
        <v>122</v>
      </c>
      <c r="E4831" t="s">
        <v>132</v>
      </c>
      <c r="F4831" t="s">
        <v>9868</v>
      </c>
      <c r="G4831" t="s">
        <v>134</v>
      </c>
      <c r="H4831" t="s">
        <v>135</v>
      </c>
      <c r="I4831" t="s">
        <v>136</v>
      </c>
      <c r="J4831" t="s">
        <v>137</v>
      </c>
      <c r="K4831" t="s">
        <v>138</v>
      </c>
      <c r="L4831" t="s">
        <v>13595</v>
      </c>
      <c r="M4831" t="s">
        <v>13596</v>
      </c>
      <c r="N4831">
        <v>3.3347222219999999</v>
      </c>
      <c r="O4831">
        <v>0</v>
      </c>
      <c r="P4831">
        <v>69</v>
      </c>
      <c r="Q4831">
        <v>0</v>
      </c>
      <c r="R4831">
        <v>0</v>
      </c>
      <c r="S4831">
        <v>0</v>
      </c>
      <c r="T4831">
        <v>3</v>
      </c>
      <c r="U4831">
        <v>0</v>
      </c>
      <c r="V4831">
        <v>0</v>
      </c>
      <c r="W4831">
        <v>0</v>
      </c>
      <c r="X4831">
        <v>40.801706462041253</v>
      </c>
      <c r="Y4831">
        <v>0</v>
      </c>
      <c r="Z4831">
        <v>0</v>
      </c>
      <c r="AA4831">
        <v>0</v>
      </c>
      <c r="AB4831">
        <v>1.9469168421714378</v>
      </c>
      <c r="AC4831">
        <v>0</v>
      </c>
      <c r="AD4831">
        <v>0</v>
      </c>
      <c r="AE4831">
        <v>42.748623304212693</v>
      </c>
    </row>
    <row r="4832" spans="1:31" x14ac:dyDescent="0.3">
      <c r="A4832">
        <v>2720667</v>
      </c>
      <c r="B4832">
        <v>1</v>
      </c>
      <c r="C4832" t="s">
        <v>81</v>
      </c>
      <c r="D4832" t="s">
        <v>112</v>
      </c>
      <c r="E4832" t="s">
        <v>150</v>
      </c>
      <c r="F4832" t="s">
        <v>8731</v>
      </c>
      <c r="G4832" t="s">
        <v>152</v>
      </c>
      <c r="H4832" t="s">
        <v>153</v>
      </c>
      <c r="I4832" t="s">
        <v>136</v>
      </c>
      <c r="J4832" t="s">
        <v>137</v>
      </c>
      <c r="K4832" t="s">
        <v>138</v>
      </c>
      <c r="L4832" t="s">
        <v>13597</v>
      </c>
      <c r="M4832" t="s">
        <v>13598</v>
      </c>
      <c r="N4832">
        <v>7.1666666000000004E-2</v>
      </c>
      <c r="O4832">
        <v>23</v>
      </c>
      <c r="P4832">
        <v>12577</v>
      </c>
      <c r="Q4832">
        <v>38</v>
      </c>
      <c r="R4832">
        <v>667</v>
      </c>
      <c r="S4832">
        <v>35</v>
      </c>
      <c r="T4832">
        <v>1520</v>
      </c>
      <c r="U4832">
        <v>5</v>
      </c>
      <c r="V4832">
        <v>2</v>
      </c>
      <c r="W4832">
        <v>1.8547618638499592</v>
      </c>
      <c r="X4832">
        <v>80.141821117747853</v>
      </c>
      <c r="Y4832">
        <v>4.908742741532877</v>
      </c>
      <c r="Z4832">
        <v>5.1461765580218852</v>
      </c>
      <c r="AA4832">
        <v>16.25216229912462</v>
      </c>
      <c r="AB4832">
        <v>49.280239129781968</v>
      </c>
      <c r="AC4832">
        <v>7.9884392513448601</v>
      </c>
      <c r="AD4832">
        <v>0.83543773715198999</v>
      </c>
      <c r="AE4832">
        <v>166.407780698556</v>
      </c>
    </row>
    <row r="4833" spans="1:31" x14ac:dyDescent="0.3">
      <c r="A4833">
        <v>2720744</v>
      </c>
      <c r="B4833">
        <v>1</v>
      </c>
      <c r="C4833" t="s">
        <v>80</v>
      </c>
      <c r="D4833" t="s">
        <v>106</v>
      </c>
      <c r="E4833" t="s">
        <v>150</v>
      </c>
      <c r="F4833" t="s">
        <v>13599</v>
      </c>
      <c r="G4833" t="s">
        <v>152</v>
      </c>
      <c r="H4833" t="s">
        <v>153</v>
      </c>
      <c r="I4833" t="s">
        <v>490</v>
      </c>
      <c r="J4833" t="s">
        <v>137</v>
      </c>
      <c r="K4833" t="s">
        <v>138</v>
      </c>
      <c r="L4833" t="s">
        <v>13600</v>
      </c>
      <c r="M4833" t="s">
        <v>13601</v>
      </c>
      <c r="N4833">
        <v>4.7500000000000001E-2</v>
      </c>
      <c r="O4833">
        <v>4</v>
      </c>
      <c r="P4833">
        <v>6755</v>
      </c>
      <c r="Q4833">
        <v>98</v>
      </c>
      <c r="R4833">
        <v>633</v>
      </c>
      <c r="S4833">
        <v>53</v>
      </c>
      <c r="T4833">
        <v>1142</v>
      </c>
      <c r="U4833">
        <v>11</v>
      </c>
      <c r="V4833">
        <v>6</v>
      </c>
      <c r="W4833">
        <v>3.8088712206832499E-2</v>
      </c>
      <c r="X4833">
        <v>47.04427544010202</v>
      </c>
      <c r="Y4833">
        <v>8.2902203040899618</v>
      </c>
      <c r="Z4833">
        <v>12.40912403288792</v>
      </c>
      <c r="AA4833">
        <v>10.179205323620968</v>
      </c>
      <c r="AB4833">
        <v>34.694884474559373</v>
      </c>
      <c r="AC4833">
        <v>64.262720812163522</v>
      </c>
      <c r="AD4833">
        <v>5.8128606710015784</v>
      </c>
      <c r="AE4833">
        <v>182.73137977063217</v>
      </c>
    </row>
    <row r="4834" spans="1:31" x14ac:dyDescent="0.3">
      <c r="A4834">
        <v>2721408</v>
      </c>
      <c r="B4834">
        <v>1</v>
      </c>
      <c r="C4834" t="s">
        <v>80</v>
      </c>
      <c r="D4834" t="s">
        <v>105</v>
      </c>
      <c r="E4834" t="s">
        <v>161</v>
      </c>
      <c r="F4834" t="s">
        <v>13602</v>
      </c>
      <c r="G4834" t="s">
        <v>163</v>
      </c>
      <c r="H4834" t="s">
        <v>135</v>
      </c>
      <c r="I4834" t="s">
        <v>136</v>
      </c>
      <c r="J4834" t="s">
        <v>137</v>
      </c>
      <c r="K4834" t="s">
        <v>138</v>
      </c>
      <c r="L4834" t="s">
        <v>13603</v>
      </c>
      <c r="M4834" t="s">
        <v>13604</v>
      </c>
      <c r="N4834">
        <v>2.9624999999999999</v>
      </c>
      <c r="O4834">
        <v>0</v>
      </c>
      <c r="P4834">
        <v>139</v>
      </c>
      <c r="Q4834">
        <v>0</v>
      </c>
      <c r="R4834">
        <v>0</v>
      </c>
      <c r="S4834">
        <v>0</v>
      </c>
      <c r="T4834">
        <v>13</v>
      </c>
      <c r="U4834">
        <v>0</v>
      </c>
      <c r="V4834">
        <v>0</v>
      </c>
      <c r="W4834">
        <v>0</v>
      </c>
      <c r="X4834">
        <v>94.914873383655916</v>
      </c>
      <c r="Y4834">
        <v>0</v>
      </c>
      <c r="Z4834">
        <v>0</v>
      </c>
      <c r="AA4834">
        <v>0</v>
      </c>
      <c r="AB4834">
        <v>27.131055047660958</v>
      </c>
      <c r="AC4834">
        <v>0</v>
      </c>
      <c r="AD4834">
        <v>0</v>
      </c>
      <c r="AE4834">
        <v>122.04592843131687</v>
      </c>
    </row>
    <row r="4835" spans="1:31" x14ac:dyDescent="0.3">
      <c r="A4835">
        <v>2720767</v>
      </c>
      <c r="B4835">
        <v>1</v>
      </c>
      <c r="C4835" t="s">
        <v>80</v>
      </c>
      <c r="D4835" t="s">
        <v>95</v>
      </c>
      <c r="E4835" t="s">
        <v>150</v>
      </c>
      <c r="F4835" t="s">
        <v>13605</v>
      </c>
      <c r="G4835" t="s">
        <v>152</v>
      </c>
      <c r="H4835" t="s">
        <v>153</v>
      </c>
      <c r="I4835" t="s">
        <v>136</v>
      </c>
      <c r="J4835" t="s">
        <v>137</v>
      </c>
      <c r="K4835" t="s">
        <v>138</v>
      </c>
      <c r="L4835" t="s">
        <v>13606</v>
      </c>
      <c r="M4835" t="s">
        <v>13607</v>
      </c>
      <c r="N4835">
        <v>0.15</v>
      </c>
      <c r="O4835">
        <v>0</v>
      </c>
      <c r="P4835">
        <v>2149</v>
      </c>
      <c r="Q4835">
        <v>0</v>
      </c>
      <c r="R4835">
        <v>21</v>
      </c>
      <c r="S4835">
        <v>16</v>
      </c>
      <c r="T4835">
        <v>195</v>
      </c>
      <c r="U4835">
        <v>5</v>
      </c>
      <c r="V4835">
        <v>3</v>
      </c>
      <c r="W4835">
        <v>0</v>
      </c>
      <c r="X4835">
        <v>61.642770827773269</v>
      </c>
      <c r="Y4835">
        <v>0</v>
      </c>
      <c r="Z4835">
        <v>0.4662755937918</v>
      </c>
      <c r="AA4835">
        <v>23.019249673576798</v>
      </c>
      <c r="AB4835">
        <v>29.163629605799713</v>
      </c>
      <c r="AC4835">
        <v>8.3612083956624002</v>
      </c>
      <c r="AD4835">
        <v>15.9306863138811</v>
      </c>
      <c r="AE4835">
        <v>138.58382041048509</v>
      </c>
    </row>
    <row r="4836" spans="1:31" x14ac:dyDescent="0.3">
      <c r="A4836">
        <v>2720521</v>
      </c>
      <c r="B4836">
        <v>1</v>
      </c>
      <c r="C4836" t="s">
        <v>80</v>
      </c>
      <c r="D4836" t="s">
        <v>85</v>
      </c>
      <c r="E4836" t="s">
        <v>200</v>
      </c>
      <c r="F4836" t="s">
        <v>13608</v>
      </c>
      <c r="G4836" t="s">
        <v>163</v>
      </c>
      <c r="H4836" t="s">
        <v>135</v>
      </c>
      <c r="I4836" t="s">
        <v>136</v>
      </c>
      <c r="J4836" t="s">
        <v>137</v>
      </c>
      <c r="K4836" t="s">
        <v>138</v>
      </c>
      <c r="L4836" t="s">
        <v>13609</v>
      </c>
      <c r="M4836" t="s">
        <v>13610</v>
      </c>
      <c r="N4836">
        <v>1.436388888</v>
      </c>
      <c r="O4836">
        <v>0</v>
      </c>
      <c r="P4836">
        <v>82</v>
      </c>
      <c r="Q4836">
        <v>0</v>
      </c>
      <c r="R4836">
        <v>0</v>
      </c>
      <c r="S4836">
        <v>0</v>
      </c>
      <c r="T4836">
        <v>3</v>
      </c>
      <c r="U4836">
        <v>0</v>
      </c>
      <c r="V4836">
        <v>0</v>
      </c>
      <c r="W4836">
        <v>0</v>
      </c>
      <c r="X4836">
        <v>26.499120201543619</v>
      </c>
      <c r="Y4836">
        <v>0</v>
      </c>
      <c r="Z4836">
        <v>0</v>
      </c>
      <c r="AA4836">
        <v>0</v>
      </c>
      <c r="AB4836">
        <v>4.4799210622318402</v>
      </c>
      <c r="AC4836">
        <v>0</v>
      </c>
      <c r="AD4836">
        <v>0</v>
      </c>
      <c r="AE4836">
        <v>30.979041263775457</v>
      </c>
    </row>
    <row r="4837" spans="1:31" x14ac:dyDescent="0.3">
      <c r="A4837">
        <v>2721208</v>
      </c>
      <c r="B4837">
        <v>1</v>
      </c>
      <c r="C4837" t="s">
        <v>80</v>
      </c>
      <c r="D4837" t="s">
        <v>94</v>
      </c>
      <c r="E4837" t="s">
        <v>150</v>
      </c>
      <c r="F4837" t="s">
        <v>13457</v>
      </c>
      <c r="G4837" t="s">
        <v>152</v>
      </c>
      <c r="H4837" t="s">
        <v>153</v>
      </c>
      <c r="I4837" t="s">
        <v>136</v>
      </c>
      <c r="J4837" t="s">
        <v>137</v>
      </c>
      <c r="K4837" t="s">
        <v>138</v>
      </c>
      <c r="L4837" t="s">
        <v>13611</v>
      </c>
      <c r="M4837" t="s">
        <v>13612</v>
      </c>
      <c r="N4837">
        <v>0.75888888799999998</v>
      </c>
      <c r="O4837">
        <v>0</v>
      </c>
      <c r="P4837">
        <v>406</v>
      </c>
      <c r="Q4837">
        <v>1</v>
      </c>
      <c r="R4837">
        <v>29</v>
      </c>
      <c r="S4837">
        <v>2</v>
      </c>
      <c r="T4837">
        <v>62</v>
      </c>
      <c r="U4837">
        <v>1</v>
      </c>
      <c r="V4837">
        <v>0</v>
      </c>
      <c r="W4837">
        <v>0</v>
      </c>
      <c r="X4837">
        <v>51.178398474031013</v>
      </c>
      <c r="Y4837">
        <v>0.62906072955836168</v>
      </c>
      <c r="Z4837">
        <v>2.4618243469965599</v>
      </c>
      <c r="AA4837">
        <v>2.4713687988197499</v>
      </c>
      <c r="AB4837">
        <v>22.321824359054485</v>
      </c>
      <c r="AC4837">
        <v>7.2029261511538198</v>
      </c>
      <c r="AD4837">
        <v>0</v>
      </c>
      <c r="AE4837">
        <v>86.265402859613985</v>
      </c>
    </row>
    <row r="4838" spans="1:31" x14ac:dyDescent="0.3">
      <c r="A4838">
        <v>2720959</v>
      </c>
      <c r="B4838">
        <v>1</v>
      </c>
      <c r="C4838" t="s">
        <v>80</v>
      </c>
      <c r="D4838" t="s">
        <v>95</v>
      </c>
      <c r="E4838" t="s">
        <v>161</v>
      </c>
      <c r="F4838" t="s">
        <v>13613</v>
      </c>
      <c r="G4838" t="s">
        <v>163</v>
      </c>
      <c r="H4838" t="s">
        <v>135</v>
      </c>
      <c r="I4838" t="s">
        <v>136</v>
      </c>
      <c r="J4838" t="s">
        <v>137</v>
      </c>
      <c r="K4838" t="s">
        <v>138</v>
      </c>
      <c r="L4838" t="s">
        <v>13614</v>
      </c>
      <c r="M4838" t="s">
        <v>13615</v>
      </c>
      <c r="N4838">
        <v>2.5813888880000002</v>
      </c>
      <c r="O4838">
        <v>0</v>
      </c>
      <c r="P4838">
        <v>102</v>
      </c>
      <c r="Q4838">
        <v>0</v>
      </c>
      <c r="R4838">
        <v>0</v>
      </c>
      <c r="S4838">
        <v>0</v>
      </c>
      <c r="T4838">
        <v>9</v>
      </c>
      <c r="U4838">
        <v>0</v>
      </c>
      <c r="V4838">
        <v>0</v>
      </c>
      <c r="W4838">
        <v>0</v>
      </c>
      <c r="X4838">
        <v>56.148189142425615</v>
      </c>
      <c r="Y4838">
        <v>0</v>
      </c>
      <c r="Z4838">
        <v>0</v>
      </c>
      <c r="AA4838">
        <v>0</v>
      </c>
      <c r="AB4838">
        <v>14.33016233638819</v>
      </c>
      <c r="AC4838">
        <v>0</v>
      </c>
      <c r="AD4838">
        <v>0</v>
      </c>
      <c r="AE4838">
        <v>70.478351478813806</v>
      </c>
    </row>
    <row r="4839" spans="1:31" x14ac:dyDescent="0.3">
      <c r="A4839">
        <v>2720698</v>
      </c>
      <c r="B4839">
        <v>1</v>
      </c>
      <c r="C4839" t="s">
        <v>81</v>
      </c>
      <c r="D4839" t="s">
        <v>127</v>
      </c>
      <c r="E4839" t="s">
        <v>132</v>
      </c>
      <c r="F4839" t="s">
        <v>13616</v>
      </c>
      <c r="G4839" t="s">
        <v>134</v>
      </c>
      <c r="H4839" t="s">
        <v>135</v>
      </c>
      <c r="I4839" t="s">
        <v>136</v>
      </c>
      <c r="J4839" t="s">
        <v>137</v>
      </c>
      <c r="K4839" t="s">
        <v>138</v>
      </c>
      <c r="L4839" t="s">
        <v>13617</v>
      </c>
      <c r="M4839" t="s">
        <v>13618</v>
      </c>
      <c r="N4839">
        <v>2.872777777</v>
      </c>
      <c r="O4839">
        <v>0</v>
      </c>
      <c r="P4839">
        <v>98</v>
      </c>
      <c r="Q4839">
        <v>0</v>
      </c>
      <c r="R4839">
        <v>6</v>
      </c>
      <c r="S4839">
        <v>0</v>
      </c>
      <c r="T4839">
        <v>21</v>
      </c>
      <c r="U4839">
        <v>0</v>
      </c>
      <c r="V4839">
        <v>0</v>
      </c>
      <c r="W4839">
        <v>0</v>
      </c>
      <c r="X4839">
        <v>42.343893883302563</v>
      </c>
      <c r="Y4839">
        <v>0</v>
      </c>
      <c r="Z4839">
        <v>2.0133711197436006</v>
      </c>
      <c r="AA4839">
        <v>0</v>
      </c>
      <c r="AB4839">
        <v>22.289052384836378</v>
      </c>
      <c r="AC4839">
        <v>0</v>
      </c>
      <c r="AD4839">
        <v>0</v>
      </c>
      <c r="AE4839">
        <v>66.646317387882547</v>
      </c>
    </row>
    <row r="4840" spans="1:31" x14ac:dyDescent="0.3">
      <c r="A4840">
        <v>2720682</v>
      </c>
      <c r="B4840">
        <v>2</v>
      </c>
      <c r="C4840" t="s">
        <v>80</v>
      </c>
      <c r="D4840" t="s">
        <v>97</v>
      </c>
      <c r="E4840" t="s">
        <v>213</v>
      </c>
      <c r="F4840" t="s">
        <v>13518</v>
      </c>
      <c r="G4840" t="s">
        <v>185</v>
      </c>
      <c r="H4840" t="s">
        <v>153</v>
      </c>
      <c r="I4840" t="s">
        <v>136</v>
      </c>
      <c r="J4840" t="s">
        <v>137</v>
      </c>
      <c r="K4840" t="s">
        <v>138</v>
      </c>
      <c r="L4840" t="s">
        <v>13619</v>
      </c>
      <c r="M4840" t="s">
        <v>13620</v>
      </c>
      <c r="N4840">
        <v>1.046944444</v>
      </c>
      <c r="O4840">
        <v>13</v>
      </c>
      <c r="P4840">
        <v>731</v>
      </c>
      <c r="Q4840">
        <v>11</v>
      </c>
      <c r="R4840">
        <v>102</v>
      </c>
      <c r="S4840">
        <v>15</v>
      </c>
      <c r="T4840">
        <v>150</v>
      </c>
      <c r="U4840">
        <v>2</v>
      </c>
      <c r="V4840">
        <v>0</v>
      </c>
      <c r="W4840">
        <v>37.124822864026854</v>
      </c>
      <c r="X4840">
        <v>211.36225007145268</v>
      </c>
      <c r="Y4840">
        <v>6.981446498727494</v>
      </c>
      <c r="Z4840">
        <v>17.56942753807871</v>
      </c>
      <c r="AA4840">
        <v>77.04621143430542</v>
      </c>
      <c r="AB4840">
        <v>113.01293184791632</v>
      </c>
      <c r="AC4840">
        <v>216.13683833826877</v>
      </c>
      <c r="AD4840">
        <v>0</v>
      </c>
      <c r="AE4840">
        <v>679.23392859277624</v>
      </c>
    </row>
    <row r="4841" spans="1:31" x14ac:dyDescent="0.3">
      <c r="A4841">
        <v>2720272</v>
      </c>
      <c r="B4841">
        <v>1</v>
      </c>
      <c r="C4841" t="s">
        <v>80</v>
      </c>
      <c r="D4841" t="s">
        <v>101</v>
      </c>
      <c r="E4841" t="s">
        <v>161</v>
      </c>
      <c r="F4841" t="s">
        <v>13621</v>
      </c>
      <c r="G4841" t="s">
        <v>170</v>
      </c>
      <c r="H4841" t="s">
        <v>135</v>
      </c>
      <c r="I4841" t="s">
        <v>136</v>
      </c>
      <c r="J4841" t="s">
        <v>137</v>
      </c>
      <c r="K4841" t="s">
        <v>138</v>
      </c>
      <c r="L4841" t="s">
        <v>13622</v>
      </c>
      <c r="M4841" t="s">
        <v>13623</v>
      </c>
      <c r="N4841">
        <v>0.91277777699999996</v>
      </c>
      <c r="O4841">
        <v>0</v>
      </c>
      <c r="P4841">
        <v>97</v>
      </c>
      <c r="Q4841">
        <v>0</v>
      </c>
      <c r="R4841">
        <v>1</v>
      </c>
      <c r="S4841">
        <v>0</v>
      </c>
      <c r="T4841">
        <v>4</v>
      </c>
      <c r="U4841">
        <v>0</v>
      </c>
      <c r="V4841">
        <v>0</v>
      </c>
      <c r="W4841">
        <v>0</v>
      </c>
      <c r="X4841">
        <v>15.300630134302274</v>
      </c>
      <c r="Y4841">
        <v>0</v>
      </c>
      <c r="Z4841">
        <v>0</v>
      </c>
      <c r="AA4841">
        <v>0</v>
      </c>
      <c r="AB4841">
        <v>0.73106224045586243</v>
      </c>
      <c r="AC4841">
        <v>0</v>
      </c>
      <c r="AD4841">
        <v>0</v>
      </c>
      <c r="AE4841">
        <v>16.031692374758137</v>
      </c>
    </row>
    <row r="4842" spans="1:31" x14ac:dyDescent="0.3">
      <c r="A4842">
        <v>2720993</v>
      </c>
      <c r="B4842">
        <v>1</v>
      </c>
      <c r="C4842" t="s">
        <v>81</v>
      </c>
      <c r="D4842" t="s">
        <v>120</v>
      </c>
      <c r="E4842" t="s">
        <v>150</v>
      </c>
      <c r="F4842" t="s">
        <v>13624</v>
      </c>
      <c r="G4842" t="s">
        <v>152</v>
      </c>
      <c r="H4842" t="s">
        <v>153</v>
      </c>
      <c r="I4842" t="s">
        <v>136</v>
      </c>
      <c r="J4842" t="s">
        <v>137</v>
      </c>
      <c r="K4842" t="s">
        <v>138</v>
      </c>
      <c r="L4842" t="s">
        <v>13625</v>
      </c>
      <c r="M4842" t="s">
        <v>13626</v>
      </c>
      <c r="N4842">
        <v>0.148888888</v>
      </c>
      <c r="O4842">
        <v>0</v>
      </c>
      <c r="P4842">
        <v>353</v>
      </c>
      <c r="Q4842">
        <v>115</v>
      </c>
      <c r="R4842">
        <v>48</v>
      </c>
      <c r="S4842">
        <v>10</v>
      </c>
      <c r="T4842">
        <v>49</v>
      </c>
      <c r="U4842">
        <v>3</v>
      </c>
      <c r="V4842">
        <v>0</v>
      </c>
      <c r="W4842">
        <v>0</v>
      </c>
      <c r="X4842">
        <v>7.814628790675699</v>
      </c>
      <c r="Y4842">
        <v>7.8454784437023077</v>
      </c>
      <c r="Z4842">
        <v>1.1170062984034665</v>
      </c>
      <c r="AA4842">
        <v>26.768126183123748</v>
      </c>
      <c r="AB4842">
        <v>2.8102349782525193</v>
      </c>
      <c r="AC4842">
        <v>35.094266061521203</v>
      </c>
      <c r="AD4842">
        <v>0</v>
      </c>
      <c r="AE4842">
        <v>81.449740755678945</v>
      </c>
    </row>
    <row r="4843" spans="1:31" x14ac:dyDescent="0.3">
      <c r="A4843">
        <v>2720306</v>
      </c>
      <c r="B4843">
        <v>1</v>
      </c>
      <c r="C4843" t="s">
        <v>80</v>
      </c>
      <c r="D4843" t="s">
        <v>94</v>
      </c>
      <c r="E4843" t="s">
        <v>150</v>
      </c>
      <c r="F4843" t="s">
        <v>13627</v>
      </c>
      <c r="G4843" t="s">
        <v>152</v>
      </c>
      <c r="H4843" t="s">
        <v>153</v>
      </c>
      <c r="I4843" t="s">
        <v>136</v>
      </c>
      <c r="J4843" t="s">
        <v>137</v>
      </c>
      <c r="K4843" t="s">
        <v>138</v>
      </c>
      <c r="L4843" t="s">
        <v>13628</v>
      </c>
      <c r="M4843" t="s">
        <v>13629</v>
      </c>
      <c r="N4843">
        <v>0.82138888799999998</v>
      </c>
      <c r="O4843">
        <v>0</v>
      </c>
      <c r="P4843">
        <v>0</v>
      </c>
      <c r="Q4843">
        <v>21</v>
      </c>
      <c r="R4843">
        <v>52</v>
      </c>
      <c r="S4843">
        <v>1</v>
      </c>
      <c r="T4843">
        <v>3</v>
      </c>
      <c r="U4843">
        <v>1</v>
      </c>
      <c r="V4843">
        <v>0</v>
      </c>
      <c r="W4843">
        <v>0</v>
      </c>
      <c r="X4843">
        <v>0</v>
      </c>
      <c r="Y4843">
        <v>2.130239029419069</v>
      </c>
      <c r="Z4843">
        <v>1.8544255320994882</v>
      </c>
      <c r="AA4843">
        <v>10.501072505353246</v>
      </c>
      <c r="AB4843">
        <v>0</v>
      </c>
      <c r="AC4843">
        <v>313.88783371327207</v>
      </c>
      <c r="AD4843">
        <v>0</v>
      </c>
      <c r="AE4843">
        <v>328.37357078014389</v>
      </c>
    </row>
    <row r="4844" spans="1:31" x14ac:dyDescent="0.3">
      <c r="A4844">
        <v>2720870</v>
      </c>
      <c r="B4844">
        <v>1</v>
      </c>
      <c r="C4844" t="s">
        <v>80</v>
      </c>
      <c r="D4844" t="s">
        <v>86</v>
      </c>
      <c r="E4844" t="s">
        <v>145</v>
      </c>
      <c r="F4844" t="s">
        <v>13630</v>
      </c>
      <c r="G4844" t="s">
        <v>147</v>
      </c>
      <c r="H4844" t="s">
        <v>135</v>
      </c>
      <c r="I4844" t="s">
        <v>136</v>
      </c>
      <c r="J4844" t="s">
        <v>137</v>
      </c>
      <c r="K4844" t="s">
        <v>138</v>
      </c>
      <c r="L4844" t="s">
        <v>13631</v>
      </c>
      <c r="M4844" t="s">
        <v>13632</v>
      </c>
      <c r="N4844">
        <v>4.2266666659999999</v>
      </c>
      <c r="O4844">
        <v>0</v>
      </c>
      <c r="P4844">
        <v>0</v>
      </c>
      <c r="Q4844">
        <v>0</v>
      </c>
      <c r="R4844">
        <v>0</v>
      </c>
      <c r="S4844">
        <v>0</v>
      </c>
      <c r="T4844">
        <v>1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0.61073590310573</v>
      </c>
      <c r="AC4844">
        <v>0</v>
      </c>
      <c r="AD4844">
        <v>0</v>
      </c>
      <c r="AE4844">
        <v>0.61073590310573</v>
      </c>
    </row>
    <row r="4845" spans="1:31" x14ac:dyDescent="0.3">
      <c r="A4845">
        <v>2720372</v>
      </c>
      <c r="B4845">
        <v>1</v>
      </c>
      <c r="C4845" t="s">
        <v>80</v>
      </c>
      <c r="D4845" t="s">
        <v>93</v>
      </c>
      <c r="E4845" t="s">
        <v>156</v>
      </c>
      <c r="F4845" t="s">
        <v>13633</v>
      </c>
      <c r="G4845" t="s">
        <v>185</v>
      </c>
      <c r="H4845" t="s">
        <v>153</v>
      </c>
      <c r="I4845" t="s">
        <v>136</v>
      </c>
      <c r="J4845" t="s">
        <v>137</v>
      </c>
      <c r="K4845" t="s">
        <v>138</v>
      </c>
      <c r="L4845" t="s">
        <v>13634</v>
      </c>
      <c r="M4845" t="s">
        <v>13458</v>
      </c>
      <c r="N4845">
        <v>2.1713888880000001</v>
      </c>
      <c r="O4845">
        <v>0</v>
      </c>
      <c r="P4845">
        <v>19</v>
      </c>
      <c r="Q4845">
        <v>0</v>
      </c>
      <c r="R4845">
        <v>26</v>
      </c>
      <c r="S4845">
        <v>0</v>
      </c>
      <c r="T4845">
        <v>11</v>
      </c>
      <c r="U4845">
        <v>0</v>
      </c>
      <c r="V4845">
        <v>0</v>
      </c>
      <c r="W4845">
        <v>0</v>
      </c>
      <c r="X4845">
        <v>5.9980919664952532</v>
      </c>
      <c r="Y4845">
        <v>0</v>
      </c>
      <c r="Z4845">
        <v>23.699111049318169</v>
      </c>
      <c r="AA4845">
        <v>0</v>
      </c>
      <c r="AB4845">
        <v>15.085528327652622</v>
      </c>
      <c r="AC4845">
        <v>0</v>
      </c>
      <c r="AD4845">
        <v>0</v>
      </c>
      <c r="AE4845">
        <v>44.78273134346604</v>
      </c>
    </row>
    <row r="4846" spans="1:31" x14ac:dyDescent="0.3">
      <c r="A4846">
        <v>2721772</v>
      </c>
      <c r="B4846">
        <v>1</v>
      </c>
      <c r="C4846" t="s">
        <v>80</v>
      </c>
      <c r="D4846" t="s">
        <v>82</v>
      </c>
      <c r="E4846" t="s">
        <v>145</v>
      </c>
      <c r="F4846" t="s">
        <v>13635</v>
      </c>
      <c r="G4846" t="s">
        <v>230</v>
      </c>
      <c r="H4846" t="s">
        <v>135</v>
      </c>
      <c r="I4846" t="s">
        <v>136</v>
      </c>
      <c r="J4846" t="s">
        <v>137</v>
      </c>
      <c r="K4846" t="s">
        <v>138</v>
      </c>
      <c r="L4846" t="s">
        <v>13636</v>
      </c>
      <c r="M4846" t="s">
        <v>13637</v>
      </c>
      <c r="N4846">
        <v>0.88888888799999999</v>
      </c>
      <c r="O4846">
        <v>0</v>
      </c>
      <c r="P4846">
        <v>1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0.11345261175166001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0.11345261175166001</v>
      </c>
    </row>
    <row r="4847" spans="1:31" x14ac:dyDescent="0.3">
      <c r="A4847">
        <v>2721511</v>
      </c>
      <c r="B4847">
        <v>1</v>
      </c>
      <c r="C4847" t="s">
        <v>80</v>
      </c>
      <c r="D4847" t="s">
        <v>99</v>
      </c>
      <c r="E4847" t="s">
        <v>161</v>
      </c>
      <c r="F4847" t="s">
        <v>13638</v>
      </c>
      <c r="G4847" t="s">
        <v>163</v>
      </c>
      <c r="H4847" t="s">
        <v>135</v>
      </c>
      <c r="I4847" t="s">
        <v>136</v>
      </c>
      <c r="J4847" t="s">
        <v>137</v>
      </c>
      <c r="K4847" t="s">
        <v>138</v>
      </c>
      <c r="L4847" t="s">
        <v>13639</v>
      </c>
      <c r="M4847" t="s">
        <v>13640</v>
      </c>
      <c r="N4847">
        <v>5.2313888879999997</v>
      </c>
      <c r="O4847">
        <v>0</v>
      </c>
      <c r="P4847">
        <v>40</v>
      </c>
      <c r="Q4847">
        <v>0</v>
      </c>
      <c r="R4847">
        <v>4</v>
      </c>
      <c r="S4847">
        <v>0</v>
      </c>
      <c r="T4847">
        <v>7</v>
      </c>
      <c r="U4847">
        <v>0</v>
      </c>
      <c r="V4847">
        <v>0</v>
      </c>
      <c r="W4847">
        <v>0</v>
      </c>
      <c r="X4847">
        <v>50.703577609968185</v>
      </c>
      <c r="Y4847">
        <v>0</v>
      </c>
      <c r="Z4847">
        <v>5.0034498592633323</v>
      </c>
      <c r="AA4847">
        <v>0</v>
      </c>
      <c r="AB4847">
        <v>8.586514825168333</v>
      </c>
      <c r="AC4847">
        <v>0</v>
      </c>
      <c r="AD4847">
        <v>0</v>
      </c>
      <c r="AE4847">
        <v>64.293542294399856</v>
      </c>
    </row>
    <row r="4848" spans="1:31" x14ac:dyDescent="0.3">
      <c r="A4848">
        <v>2720564</v>
      </c>
      <c r="B4848">
        <v>1</v>
      </c>
      <c r="C4848" t="s">
        <v>80</v>
      </c>
      <c r="D4848" t="s">
        <v>103</v>
      </c>
      <c r="E4848" t="s">
        <v>213</v>
      </c>
      <c r="F4848" t="s">
        <v>13641</v>
      </c>
      <c r="G4848" t="s">
        <v>152</v>
      </c>
      <c r="H4848" t="s">
        <v>153</v>
      </c>
      <c r="I4848" t="s">
        <v>136</v>
      </c>
      <c r="J4848" t="s">
        <v>137</v>
      </c>
      <c r="K4848" t="s">
        <v>138</v>
      </c>
      <c r="L4848" t="s">
        <v>13642</v>
      </c>
      <c r="M4848" t="s">
        <v>13643</v>
      </c>
      <c r="N4848">
        <v>0.18222222199999999</v>
      </c>
      <c r="O4848">
        <v>5</v>
      </c>
      <c r="P4848">
        <v>2762</v>
      </c>
      <c r="Q4848">
        <v>22</v>
      </c>
      <c r="R4848">
        <v>424</v>
      </c>
      <c r="S4848">
        <v>31</v>
      </c>
      <c r="T4848">
        <v>945</v>
      </c>
      <c r="U4848">
        <v>3</v>
      </c>
      <c r="V4848">
        <v>2</v>
      </c>
      <c r="W4848">
        <v>0.19500359649913335</v>
      </c>
      <c r="X4848">
        <v>74.48114489164206</v>
      </c>
      <c r="Y4848">
        <v>6.220281166447398</v>
      </c>
      <c r="Z4848">
        <v>8.4380913657969838</v>
      </c>
      <c r="AA4848">
        <v>13.285390067179412</v>
      </c>
      <c r="AB4848">
        <v>59.455497712359659</v>
      </c>
      <c r="AC4848">
        <v>5.7854508115510281</v>
      </c>
      <c r="AD4848">
        <v>0.9937381804042934</v>
      </c>
      <c r="AE4848">
        <v>168.85459779187994</v>
      </c>
    </row>
    <row r="4849" spans="1:31" x14ac:dyDescent="0.3">
      <c r="A4849">
        <v>2720441</v>
      </c>
      <c r="B4849">
        <v>1</v>
      </c>
      <c r="C4849" t="s">
        <v>80</v>
      </c>
      <c r="D4849" t="s">
        <v>96</v>
      </c>
      <c r="E4849" t="s">
        <v>161</v>
      </c>
      <c r="F4849" t="s">
        <v>13644</v>
      </c>
      <c r="G4849" t="s">
        <v>409</v>
      </c>
      <c r="H4849" t="s">
        <v>135</v>
      </c>
      <c r="I4849" t="s">
        <v>136</v>
      </c>
      <c r="J4849" t="s">
        <v>137</v>
      </c>
      <c r="K4849" t="s">
        <v>138</v>
      </c>
      <c r="L4849" t="s">
        <v>13645</v>
      </c>
      <c r="M4849" t="s">
        <v>13646</v>
      </c>
      <c r="N4849">
        <v>2.4411111110000001</v>
      </c>
      <c r="O4849">
        <v>0</v>
      </c>
      <c r="P4849">
        <v>123</v>
      </c>
      <c r="Q4849">
        <v>0</v>
      </c>
      <c r="R4849">
        <v>0</v>
      </c>
      <c r="S4849">
        <v>0</v>
      </c>
      <c r="T4849">
        <v>14</v>
      </c>
      <c r="U4849">
        <v>0</v>
      </c>
      <c r="V4849">
        <v>0</v>
      </c>
      <c r="W4849">
        <v>0</v>
      </c>
      <c r="X4849">
        <v>39.457729727718622</v>
      </c>
      <c r="Y4849">
        <v>0</v>
      </c>
      <c r="Z4849">
        <v>0</v>
      </c>
      <c r="AA4849">
        <v>0</v>
      </c>
      <c r="AB4849">
        <v>21.933939716757582</v>
      </c>
      <c r="AC4849">
        <v>0</v>
      </c>
      <c r="AD4849">
        <v>0</v>
      </c>
      <c r="AE4849">
        <v>61.391669444476207</v>
      </c>
    </row>
    <row r="4850" spans="1:31" x14ac:dyDescent="0.3">
      <c r="A4850">
        <v>2720541</v>
      </c>
      <c r="B4850">
        <v>1</v>
      </c>
      <c r="C4850" t="s">
        <v>80</v>
      </c>
      <c r="D4850" t="s">
        <v>100</v>
      </c>
      <c r="E4850" t="s">
        <v>150</v>
      </c>
      <c r="F4850" t="s">
        <v>6827</v>
      </c>
      <c r="G4850" t="s">
        <v>152</v>
      </c>
      <c r="H4850" t="s">
        <v>153</v>
      </c>
      <c r="I4850" t="s">
        <v>490</v>
      </c>
      <c r="J4850" t="s">
        <v>137</v>
      </c>
      <c r="K4850" t="s">
        <v>138</v>
      </c>
      <c r="L4850" t="s">
        <v>13647</v>
      </c>
      <c r="M4850" t="s">
        <v>13648</v>
      </c>
      <c r="N4850">
        <v>4.3333333000000002E-2</v>
      </c>
      <c r="O4850">
        <v>0</v>
      </c>
      <c r="P4850">
        <v>105</v>
      </c>
      <c r="Q4850">
        <v>3</v>
      </c>
      <c r="R4850">
        <v>20</v>
      </c>
      <c r="S4850">
        <v>18</v>
      </c>
      <c r="T4850">
        <v>117</v>
      </c>
      <c r="U4850">
        <v>1</v>
      </c>
      <c r="V4850">
        <v>0</v>
      </c>
      <c r="W4850">
        <v>0</v>
      </c>
      <c r="X4850">
        <v>1.7161351227087596</v>
      </c>
      <c r="Y4850">
        <v>0.29708727500958998</v>
      </c>
      <c r="Z4850">
        <v>0.33973914634802999</v>
      </c>
      <c r="AA4850">
        <v>9.8446053817737624</v>
      </c>
      <c r="AB4850">
        <v>12.425056731121318</v>
      </c>
      <c r="AC4850">
        <v>1.9320542993602501</v>
      </c>
      <c r="AD4850">
        <v>0</v>
      </c>
      <c r="AE4850">
        <v>26.554677956321708</v>
      </c>
    </row>
    <row r="4851" spans="1:31" x14ac:dyDescent="0.3">
      <c r="A4851">
        <v>2721039</v>
      </c>
      <c r="B4851">
        <v>1</v>
      </c>
      <c r="C4851" t="s">
        <v>81</v>
      </c>
      <c r="D4851" t="s">
        <v>127</v>
      </c>
      <c r="E4851" t="s">
        <v>213</v>
      </c>
      <c r="F4851" t="s">
        <v>13649</v>
      </c>
      <c r="G4851" t="s">
        <v>152</v>
      </c>
      <c r="H4851" t="s">
        <v>153</v>
      </c>
      <c r="I4851" t="s">
        <v>136</v>
      </c>
      <c r="J4851" t="s">
        <v>137</v>
      </c>
      <c r="K4851" t="s">
        <v>138</v>
      </c>
      <c r="L4851" t="s">
        <v>13650</v>
      </c>
      <c r="M4851" t="s">
        <v>13651</v>
      </c>
      <c r="N4851">
        <v>1.396111111</v>
      </c>
      <c r="O4851">
        <v>5</v>
      </c>
      <c r="P4851">
        <v>532</v>
      </c>
      <c r="Q4851">
        <v>10</v>
      </c>
      <c r="R4851">
        <v>8</v>
      </c>
      <c r="S4851">
        <v>2</v>
      </c>
      <c r="T4851">
        <v>26</v>
      </c>
      <c r="U4851">
        <v>1</v>
      </c>
      <c r="V4851">
        <v>0</v>
      </c>
      <c r="W4851">
        <v>1.4411677031002064</v>
      </c>
      <c r="X4851">
        <v>81.746065385002211</v>
      </c>
      <c r="Y4851">
        <v>0.93381452667295006</v>
      </c>
      <c r="Z4851">
        <v>7.6399852688139651</v>
      </c>
      <c r="AA4851">
        <v>15.786356393749548</v>
      </c>
      <c r="AB4851">
        <v>9.4005965831597003</v>
      </c>
      <c r="AC4851">
        <v>47.967112119182495</v>
      </c>
      <c r="AD4851">
        <v>0</v>
      </c>
      <c r="AE4851">
        <v>164.91509797968106</v>
      </c>
    </row>
    <row r="4852" spans="1:31" x14ac:dyDescent="0.3">
      <c r="A4852">
        <v>2721182</v>
      </c>
      <c r="B4852">
        <v>1</v>
      </c>
      <c r="C4852" t="s">
        <v>81</v>
      </c>
      <c r="D4852" t="s">
        <v>125</v>
      </c>
      <c r="E4852" t="s">
        <v>150</v>
      </c>
      <c r="F4852" t="s">
        <v>13652</v>
      </c>
      <c r="G4852" t="s">
        <v>152</v>
      </c>
      <c r="H4852" t="s">
        <v>153</v>
      </c>
      <c r="I4852" t="s">
        <v>136</v>
      </c>
      <c r="J4852" t="s">
        <v>137</v>
      </c>
      <c r="K4852" t="s">
        <v>138</v>
      </c>
      <c r="L4852" t="s">
        <v>13653</v>
      </c>
      <c r="M4852" t="s">
        <v>13654</v>
      </c>
      <c r="N4852">
        <v>1.5363888880000001</v>
      </c>
      <c r="O4852">
        <v>2</v>
      </c>
      <c r="P4852">
        <v>95</v>
      </c>
      <c r="Q4852">
        <v>36</v>
      </c>
      <c r="R4852">
        <v>150</v>
      </c>
      <c r="S4852">
        <v>1</v>
      </c>
      <c r="T4852">
        <v>12</v>
      </c>
      <c r="U4852">
        <v>1</v>
      </c>
      <c r="V4852">
        <v>0</v>
      </c>
      <c r="W4852">
        <v>0.71690565867333333</v>
      </c>
      <c r="X4852">
        <v>16.519607542212761</v>
      </c>
      <c r="Y4852">
        <v>28.769153126708296</v>
      </c>
      <c r="Z4852">
        <v>18.040249347604092</v>
      </c>
      <c r="AA4852">
        <v>12.702615468203099</v>
      </c>
      <c r="AB4852">
        <v>0.28989240214784506</v>
      </c>
      <c r="AC4852">
        <v>110.01295908881056</v>
      </c>
      <c r="AD4852">
        <v>0</v>
      </c>
      <c r="AE4852">
        <v>187.05138263435998</v>
      </c>
    </row>
    <row r="4853" spans="1:31" x14ac:dyDescent="0.3">
      <c r="A4853">
        <v>2721846</v>
      </c>
      <c r="B4853">
        <v>1</v>
      </c>
      <c r="C4853" t="s">
        <v>80</v>
      </c>
      <c r="D4853" t="s">
        <v>109</v>
      </c>
      <c r="E4853" t="s">
        <v>132</v>
      </c>
      <c r="F4853" t="s">
        <v>13655</v>
      </c>
      <c r="G4853" t="s">
        <v>134</v>
      </c>
      <c r="H4853" t="s">
        <v>135</v>
      </c>
      <c r="I4853" t="s">
        <v>136</v>
      </c>
      <c r="J4853" t="s">
        <v>137</v>
      </c>
      <c r="K4853" t="s">
        <v>138</v>
      </c>
      <c r="L4853" t="s">
        <v>13656</v>
      </c>
      <c r="M4853" t="s">
        <v>13657</v>
      </c>
      <c r="N4853">
        <v>7.0747222220000001</v>
      </c>
      <c r="O4853">
        <v>0</v>
      </c>
      <c r="P4853">
        <v>47</v>
      </c>
      <c r="Q4853">
        <v>0</v>
      </c>
      <c r="R4853">
        <v>0</v>
      </c>
      <c r="S4853">
        <v>0</v>
      </c>
      <c r="T4853">
        <v>3</v>
      </c>
      <c r="U4853">
        <v>0</v>
      </c>
      <c r="V4853">
        <v>0</v>
      </c>
      <c r="W4853">
        <v>0</v>
      </c>
      <c r="X4853">
        <v>27.094115284819036</v>
      </c>
      <c r="Y4853">
        <v>0</v>
      </c>
      <c r="Z4853">
        <v>0</v>
      </c>
      <c r="AA4853">
        <v>0</v>
      </c>
      <c r="AB4853">
        <v>0.69578204508888586</v>
      </c>
      <c r="AC4853">
        <v>0</v>
      </c>
      <c r="AD4853">
        <v>0</v>
      </c>
      <c r="AE4853">
        <v>27.789897329907923</v>
      </c>
    </row>
    <row r="4854" spans="1:31" x14ac:dyDescent="0.3">
      <c r="A4854">
        <v>2720990</v>
      </c>
      <c r="B4854">
        <v>1</v>
      </c>
      <c r="C4854" t="s">
        <v>81</v>
      </c>
      <c r="D4854" t="s">
        <v>126</v>
      </c>
      <c r="E4854" t="s">
        <v>156</v>
      </c>
      <c r="F4854" t="s">
        <v>13658</v>
      </c>
      <c r="G4854" t="s">
        <v>348</v>
      </c>
      <c r="H4854" t="s">
        <v>153</v>
      </c>
      <c r="I4854" t="s">
        <v>136</v>
      </c>
      <c r="J4854" t="s">
        <v>137</v>
      </c>
      <c r="K4854" t="s">
        <v>138</v>
      </c>
      <c r="L4854" t="s">
        <v>13659</v>
      </c>
      <c r="M4854" t="s">
        <v>13660</v>
      </c>
      <c r="N4854">
        <v>0.94805555500000005</v>
      </c>
      <c r="O4854">
        <v>0</v>
      </c>
      <c r="P4854">
        <v>30</v>
      </c>
      <c r="Q4854">
        <v>3</v>
      </c>
      <c r="R4854">
        <v>6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2.3524059791680485</v>
      </c>
      <c r="Y4854">
        <v>29.332720239299828</v>
      </c>
      <c r="Z4854">
        <v>0.75586724673512506</v>
      </c>
      <c r="AA4854">
        <v>0</v>
      </c>
      <c r="AB4854">
        <v>0</v>
      </c>
      <c r="AC4854">
        <v>0</v>
      </c>
      <c r="AD4854">
        <v>0</v>
      </c>
      <c r="AE4854">
        <v>32.440993465203</v>
      </c>
    </row>
    <row r="4855" spans="1:31" x14ac:dyDescent="0.3">
      <c r="A4855">
        <v>2720398</v>
      </c>
      <c r="B4855">
        <v>1</v>
      </c>
      <c r="C4855" t="s">
        <v>80</v>
      </c>
      <c r="D4855" t="s">
        <v>97</v>
      </c>
      <c r="E4855" t="s">
        <v>173</v>
      </c>
      <c r="F4855" t="s">
        <v>13661</v>
      </c>
      <c r="G4855" t="s">
        <v>152</v>
      </c>
      <c r="H4855" t="s">
        <v>153</v>
      </c>
      <c r="I4855" t="s">
        <v>136</v>
      </c>
      <c r="J4855" t="s">
        <v>137</v>
      </c>
      <c r="K4855" t="s">
        <v>138</v>
      </c>
      <c r="L4855" t="s">
        <v>13662</v>
      </c>
      <c r="M4855" t="s">
        <v>13663</v>
      </c>
      <c r="N4855">
        <v>0.11</v>
      </c>
      <c r="O4855">
        <v>2</v>
      </c>
      <c r="P4855">
        <v>11760</v>
      </c>
      <c r="Q4855">
        <v>10</v>
      </c>
      <c r="R4855">
        <v>611</v>
      </c>
      <c r="S4855">
        <v>35</v>
      </c>
      <c r="T4855">
        <v>1315</v>
      </c>
      <c r="U4855">
        <v>2</v>
      </c>
      <c r="V4855">
        <v>5</v>
      </c>
      <c r="W4855">
        <v>2.345037552E-2</v>
      </c>
      <c r="X4855">
        <v>237.3429103749821</v>
      </c>
      <c r="Y4855">
        <v>1.29172622264268</v>
      </c>
      <c r="Z4855">
        <v>10.591689875707596</v>
      </c>
      <c r="AA4855">
        <v>128.66690314627115</v>
      </c>
      <c r="AB4855">
        <v>182.41572256586377</v>
      </c>
      <c r="AC4855">
        <v>27.753484888869306</v>
      </c>
      <c r="AD4855">
        <v>0.77204837936951998</v>
      </c>
      <c r="AE4855">
        <v>588.85793582922611</v>
      </c>
    </row>
    <row r="4856" spans="1:31" x14ac:dyDescent="0.3">
      <c r="A4856">
        <v>2721374</v>
      </c>
      <c r="B4856">
        <v>1</v>
      </c>
      <c r="C4856" t="s">
        <v>80</v>
      </c>
      <c r="D4856" t="s">
        <v>85</v>
      </c>
      <c r="E4856" t="s">
        <v>200</v>
      </c>
      <c r="F4856" t="s">
        <v>13664</v>
      </c>
      <c r="G4856" t="s">
        <v>163</v>
      </c>
      <c r="H4856" t="s">
        <v>135</v>
      </c>
      <c r="I4856" t="s">
        <v>136</v>
      </c>
      <c r="J4856" t="s">
        <v>137</v>
      </c>
      <c r="K4856" t="s">
        <v>138</v>
      </c>
      <c r="L4856" t="s">
        <v>13665</v>
      </c>
      <c r="M4856" t="s">
        <v>13666</v>
      </c>
      <c r="N4856">
        <v>2.321666666</v>
      </c>
      <c r="O4856">
        <v>0</v>
      </c>
      <c r="P4856">
        <v>101</v>
      </c>
      <c r="Q4856">
        <v>0</v>
      </c>
      <c r="R4856">
        <v>0</v>
      </c>
      <c r="S4856">
        <v>0</v>
      </c>
      <c r="T4856">
        <v>13</v>
      </c>
      <c r="U4856">
        <v>0</v>
      </c>
      <c r="V4856">
        <v>0</v>
      </c>
      <c r="W4856">
        <v>0</v>
      </c>
      <c r="X4856">
        <v>62.480355047137863</v>
      </c>
      <c r="Y4856">
        <v>0</v>
      </c>
      <c r="Z4856">
        <v>0</v>
      </c>
      <c r="AA4856">
        <v>0</v>
      </c>
      <c r="AB4856">
        <v>22.609333929379552</v>
      </c>
      <c r="AC4856">
        <v>0</v>
      </c>
      <c r="AD4856">
        <v>0</v>
      </c>
      <c r="AE4856">
        <v>85.089688976517408</v>
      </c>
    </row>
    <row r="4857" spans="1:31" x14ac:dyDescent="0.3">
      <c r="A4857">
        <v>2720770</v>
      </c>
      <c r="B4857">
        <v>1</v>
      </c>
      <c r="C4857" t="s">
        <v>81</v>
      </c>
      <c r="D4857" t="s">
        <v>113</v>
      </c>
      <c r="E4857" t="s">
        <v>156</v>
      </c>
      <c r="F4857" t="s">
        <v>13667</v>
      </c>
      <c r="G4857" t="s">
        <v>185</v>
      </c>
      <c r="H4857" t="s">
        <v>153</v>
      </c>
      <c r="I4857" t="s">
        <v>136</v>
      </c>
      <c r="J4857" t="s">
        <v>137</v>
      </c>
      <c r="K4857" t="s">
        <v>138</v>
      </c>
      <c r="L4857" t="s">
        <v>13668</v>
      </c>
      <c r="M4857" t="s">
        <v>13669</v>
      </c>
      <c r="N4857">
        <v>1.5275000000000001</v>
      </c>
      <c r="O4857">
        <v>1</v>
      </c>
      <c r="P4857">
        <v>299</v>
      </c>
      <c r="Q4857">
        <v>1</v>
      </c>
      <c r="R4857">
        <v>9</v>
      </c>
      <c r="S4857">
        <v>3</v>
      </c>
      <c r="T4857">
        <v>6</v>
      </c>
      <c r="U4857">
        <v>0</v>
      </c>
      <c r="V4857">
        <v>0</v>
      </c>
      <c r="W4857">
        <v>0.28476800174583333</v>
      </c>
      <c r="X4857">
        <v>32.391346875787015</v>
      </c>
      <c r="Y4857">
        <v>1.6004714844667542</v>
      </c>
      <c r="Z4857">
        <v>0.80904419944833328</v>
      </c>
      <c r="AA4857">
        <v>9.3171605904265018</v>
      </c>
      <c r="AB4857">
        <v>1.3958219049520197</v>
      </c>
      <c r="AC4857">
        <v>0</v>
      </c>
      <c r="AD4857">
        <v>0</v>
      </c>
      <c r="AE4857">
        <v>45.798613056826454</v>
      </c>
    </row>
    <row r="4858" spans="1:31" x14ac:dyDescent="0.3">
      <c r="A4858">
        <v>2720721</v>
      </c>
      <c r="B4858">
        <v>1</v>
      </c>
      <c r="C4858" t="s">
        <v>81</v>
      </c>
      <c r="D4858" t="s">
        <v>118</v>
      </c>
      <c r="E4858" t="s">
        <v>161</v>
      </c>
      <c r="F4858" t="s">
        <v>13670</v>
      </c>
      <c r="G4858" t="s">
        <v>163</v>
      </c>
      <c r="H4858" t="s">
        <v>135</v>
      </c>
      <c r="I4858" t="s">
        <v>136</v>
      </c>
      <c r="J4858" t="s">
        <v>137</v>
      </c>
      <c r="K4858" t="s">
        <v>138</v>
      </c>
      <c r="L4858" t="s">
        <v>13671</v>
      </c>
      <c r="M4858" t="s">
        <v>13672</v>
      </c>
      <c r="N4858">
        <v>0.98833333300000004</v>
      </c>
      <c r="O4858">
        <v>0</v>
      </c>
      <c r="P4858">
        <v>105</v>
      </c>
      <c r="Q4858">
        <v>0</v>
      </c>
      <c r="R4858">
        <v>0</v>
      </c>
      <c r="S4858">
        <v>0</v>
      </c>
      <c r="T4858">
        <v>2</v>
      </c>
      <c r="U4858">
        <v>0</v>
      </c>
      <c r="V4858">
        <v>0</v>
      </c>
      <c r="W4858">
        <v>0</v>
      </c>
      <c r="X4858">
        <v>19.689203098987061</v>
      </c>
      <c r="Y4858">
        <v>0</v>
      </c>
      <c r="Z4858">
        <v>0</v>
      </c>
      <c r="AA4858">
        <v>0</v>
      </c>
      <c r="AB4858">
        <v>1.4389267034019499</v>
      </c>
      <c r="AC4858">
        <v>0</v>
      </c>
      <c r="AD4858">
        <v>0</v>
      </c>
      <c r="AE4858">
        <v>21.128129802389012</v>
      </c>
    </row>
    <row r="4859" spans="1:31" x14ac:dyDescent="0.3">
      <c r="A4859">
        <v>2720578</v>
      </c>
      <c r="B4859">
        <v>1</v>
      </c>
      <c r="C4859" t="s">
        <v>81</v>
      </c>
      <c r="D4859" t="s">
        <v>112</v>
      </c>
      <c r="E4859" t="s">
        <v>213</v>
      </c>
      <c r="F4859" t="s">
        <v>13673</v>
      </c>
      <c r="G4859" t="s">
        <v>152</v>
      </c>
      <c r="H4859" t="s">
        <v>153</v>
      </c>
      <c r="I4859" t="s">
        <v>136</v>
      </c>
      <c r="J4859" t="s">
        <v>137</v>
      </c>
      <c r="K4859" t="s">
        <v>138</v>
      </c>
      <c r="L4859" t="s">
        <v>13674</v>
      </c>
      <c r="M4859" t="s">
        <v>13675</v>
      </c>
      <c r="N4859">
        <v>2.6316666660000001</v>
      </c>
      <c r="O4859">
        <v>1</v>
      </c>
      <c r="P4859">
        <v>425</v>
      </c>
      <c r="Q4859">
        <v>2</v>
      </c>
      <c r="R4859">
        <v>0</v>
      </c>
      <c r="S4859">
        <v>0</v>
      </c>
      <c r="T4859">
        <v>8</v>
      </c>
      <c r="U4859">
        <v>0</v>
      </c>
      <c r="V4859">
        <v>0</v>
      </c>
      <c r="W4859">
        <v>0.50683961057833327</v>
      </c>
      <c r="X4859">
        <v>93.507454968355802</v>
      </c>
      <c r="Y4859">
        <v>5.6710713062836673</v>
      </c>
      <c r="Z4859">
        <v>0</v>
      </c>
      <c r="AA4859">
        <v>0</v>
      </c>
      <c r="AB4859">
        <v>5.3606156375038641</v>
      </c>
      <c r="AC4859">
        <v>0</v>
      </c>
      <c r="AD4859">
        <v>0</v>
      </c>
      <c r="AE4859">
        <v>105.04598152272168</v>
      </c>
    </row>
    <row r="4860" spans="1:31" x14ac:dyDescent="0.3">
      <c r="A4860">
        <v>2720329</v>
      </c>
      <c r="B4860">
        <v>1</v>
      </c>
      <c r="C4860" t="s">
        <v>80</v>
      </c>
      <c r="D4860" t="s">
        <v>103</v>
      </c>
      <c r="E4860" t="s">
        <v>173</v>
      </c>
      <c r="F4860" t="s">
        <v>13676</v>
      </c>
      <c r="G4860" t="s">
        <v>209</v>
      </c>
      <c r="H4860" t="s">
        <v>153</v>
      </c>
      <c r="I4860" t="s">
        <v>136</v>
      </c>
      <c r="J4860" t="s">
        <v>137</v>
      </c>
      <c r="K4860" t="s">
        <v>210</v>
      </c>
      <c r="L4860" t="s">
        <v>13677</v>
      </c>
      <c r="M4860" t="s">
        <v>13678</v>
      </c>
      <c r="N4860">
        <v>1.062777777</v>
      </c>
      <c r="O4860">
        <v>1</v>
      </c>
      <c r="P4860">
        <v>471</v>
      </c>
      <c r="Q4860">
        <v>123</v>
      </c>
      <c r="R4860">
        <v>21</v>
      </c>
      <c r="S4860">
        <v>34</v>
      </c>
      <c r="T4860">
        <v>37</v>
      </c>
      <c r="U4860">
        <v>1</v>
      </c>
      <c r="V4860">
        <v>0</v>
      </c>
      <c r="W4860">
        <v>0.78416192980844013</v>
      </c>
      <c r="X4860">
        <v>91.819858345859146</v>
      </c>
      <c r="Y4860">
        <v>462.1276951485529</v>
      </c>
      <c r="Z4860">
        <v>4.4775430433447632</v>
      </c>
      <c r="AA4860">
        <v>140.69672072155171</v>
      </c>
      <c r="AB4860">
        <v>23.531939415953783</v>
      </c>
      <c r="AC4860">
        <v>433.61086656265326</v>
      </c>
      <c r="AD4860">
        <v>0</v>
      </c>
      <c r="AE4860">
        <v>1157.048785167724</v>
      </c>
    </row>
    <row r="4861" spans="1:31" x14ac:dyDescent="0.3">
      <c r="A4861">
        <v>2720970</v>
      </c>
      <c r="B4861">
        <v>1</v>
      </c>
      <c r="C4861" t="s">
        <v>81</v>
      </c>
      <c r="D4861" t="s">
        <v>127</v>
      </c>
      <c r="E4861" t="s">
        <v>156</v>
      </c>
      <c r="F4861" t="s">
        <v>13679</v>
      </c>
      <c r="G4861" t="s">
        <v>185</v>
      </c>
      <c r="H4861" t="s">
        <v>153</v>
      </c>
      <c r="I4861" t="s">
        <v>136</v>
      </c>
      <c r="J4861" t="s">
        <v>137</v>
      </c>
      <c r="K4861" t="s">
        <v>138</v>
      </c>
      <c r="L4861" t="s">
        <v>13680</v>
      </c>
      <c r="M4861" t="s">
        <v>13681</v>
      </c>
      <c r="N4861">
        <v>5.460555555</v>
      </c>
      <c r="O4861">
        <v>0</v>
      </c>
      <c r="P4861">
        <v>0</v>
      </c>
      <c r="Q4861">
        <v>3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</row>
    <row r="4862" spans="1:31" x14ac:dyDescent="0.3">
      <c r="A4862">
        <v>2720386</v>
      </c>
      <c r="B4862">
        <v>1</v>
      </c>
      <c r="C4862" t="s">
        <v>80</v>
      </c>
      <c r="D4862" t="s">
        <v>101</v>
      </c>
      <c r="E4862" t="s">
        <v>150</v>
      </c>
      <c r="F4862" t="s">
        <v>13682</v>
      </c>
      <c r="G4862" t="s">
        <v>152</v>
      </c>
      <c r="H4862" t="s">
        <v>153</v>
      </c>
      <c r="I4862" t="s">
        <v>136</v>
      </c>
      <c r="J4862" t="s">
        <v>137</v>
      </c>
      <c r="K4862" t="s">
        <v>138</v>
      </c>
      <c r="L4862" t="s">
        <v>13412</v>
      </c>
      <c r="M4862" t="s">
        <v>13683</v>
      </c>
      <c r="N4862">
        <v>0.24972222199999999</v>
      </c>
      <c r="O4862">
        <v>0</v>
      </c>
      <c r="P4862">
        <v>2811</v>
      </c>
      <c r="Q4862">
        <v>0</v>
      </c>
      <c r="R4862">
        <v>0</v>
      </c>
      <c r="S4862">
        <v>9</v>
      </c>
      <c r="T4862">
        <v>627</v>
      </c>
      <c r="U4862">
        <v>0</v>
      </c>
      <c r="V4862">
        <v>0</v>
      </c>
      <c r="W4862">
        <v>0</v>
      </c>
      <c r="X4862">
        <v>128.71013300235677</v>
      </c>
      <c r="Y4862">
        <v>0</v>
      </c>
      <c r="Z4862">
        <v>0</v>
      </c>
      <c r="AA4862">
        <v>70.60418055113513</v>
      </c>
      <c r="AB4862">
        <v>190.33706744329191</v>
      </c>
      <c r="AC4862">
        <v>0</v>
      </c>
      <c r="AD4862">
        <v>0</v>
      </c>
      <c r="AE4862">
        <v>389.65138099678381</v>
      </c>
    </row>
    <row r="4863" spans="1:31" x14ac:dyDescent="0.3">
      <c r="A4863">
        <v>2721783</v>
      </c>
      <c r="B4863">
        <v>1</v>
      </c>
      <c r="C4863" t="s">
        <v>80</v>
      </c>
      <c r="D4863" t="s">
        <v>103</v>
      </c>
      <c r="E4863" t="s">
        <v>145</v>
      </c>
      <c r="F4863" t="s">
        <v>13684</v>
      </c>
      <c r="G4863" t="s">
        <v>230</v>
      </c>
      <c r="H4863" t="s">
        <v>135</v>
      </c>
      <c r="I4863" t="s">
        <v>136</v>
      </c>
      <c r="J4863" t="s">
        <v>137</v>
      </c>
      <c r="K4863" t="s">
        <v>138</v>
      </c>
      <c r="L4863" t="s">
        <v>13685</v>
      </c>
      <c r="M4863" t="s">
        <v>13686</v>
      </c>
      <c r="N4863">
        <v>6.8174999999999999</v>
      </c>
      <c r="O4863">
        <v>0</v>
      </c>
      <c r="P4863">
        <v>7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6.1277814979256995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6.1277814979256995</v>
      </c>
    </row>
    <row r="4864" spans="1:31" x14ac:dyDescent="0.3">
      <c r="A4864">
        <v>2721760</v>
      </c>
      <c r="B4864">
        <v>1</v>
      </c>
      <c r="C4864" t="s">
        <v>81</v>
      </c>
      <c r="D4864" t="s">
        <v>122</v>
      </c>
      <c r="E4864" t="s">
        <v>150</v>
      </c>
      <c r="F4864" t="s">
        <v>13687</v>
      </c>
      <c r="G4864" t="s">
        <v>152</v>
      </c>
      <c r="H4864" t="s">
        <v>153</v>
      </c>
      <c r="I4864" t="s">
        <v>136</v>
      </c>
      <c r="J4864" t="s">
        <v>137</v>
      </c>
      <c r="K4864" t="s">
        <v>138</v>
      </c>
      <c r="L4864" t="s">
        <v>13688</v>
      </c>
      <c r="M4864" t="s">
        <v>13689</v>
      </c>
      <c r="N4864">
        <v>1.905</v>
      </c>
      <c r="O4864">
        <v>39</v>
      </c>
      <c r="P4864">
        <v>17397</v>
      </c>
      <c r="Q4864">
        <v>862</v>
      </c>
      <c r="R4864">
        <v>810</v>
      </c>
      <c r="S4864">
        <v>83</v>
      </c>
      <c r="T4864">
        <v>2342</v>
      </c>
      <c r="U4864">
        <v>12</v>
      </c>
      <c r="V4864">
        <v>1</v>
      </c>
      <c r="W4864">
        <v>871.46971230801728</v>
      </c>
      <c r="X4864">
        <v>5747.4325250864449</v>
      </c>
      <c r="Y4864">
        <v>588.13996385270138</v>
      </c>
      <c r="Z4864">
        <v>220.61076536259458</v>
      </c>
      <c r="AA4864">
        <v>1291.6621842929985</v>
      </c>
      <c r="AB4864">
        <v>1479.5076698713524</v>
      </c>
      <c r="AC4864">
        <v>416.36662426535639</v>
      </c>
      <c r="AD4864">
        <v>1.045166581608995</v>
      </c>
      <c r="AE4864">
        <v>10616.234611621076</v>
      </c>
    </row>
    <row r="4865" spans="1:31" x14ac:dyDescent="0.3">
      <c r="A4865">
        <v>2721096</v>
      </c>
      <c r="B4865">
        <v>1</v>
      </c>
      <c r="C4865" t="s">
        <v>81</v>
      </c>
      <c r="D4865" t="s">
        <v>121</v>
      </c>
      <c r="E4865" t="s">
        <v>161</v>
      </c>
      <c r="F4865" t="s">
        <v>13690</v>
      </c>
      <c r="G4865" t="s">
        <v>163</v>
      </c>
      <c r="H4865" t="s">
        <v>135</v>
      </c>
      <c r="I4865" t="s">
        <v>136</v>
      </c>
      <c r="J4865" t="s">
        <v>137</v>
      </c>
      <c r="K4865" t="s">
        <v>138</v>
      </c>
      <c r="L4865" t="s">
        <v>13691</v>
      </c>
      <c r="M4865" t="s">
        <v>13692</v>
      </c>
      <c r="N4865">
        <v>9.1691666660000006</v>
      </c>
      <c r="O4865">
        <v>0</v>
      </c>
      <c r="P4865">
        <v>9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9.1001955743892058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9.1001955743892058</v>
      </c>
    </row>
    <row r="4866" spans="1:31" x14ac:dyDescent="0.3">
      <c r="A4866">
        <v>2721069</v>
      </c>
      <c r="B4866">
        <v>2</v>
      </c>
      <c r="C4866" t="s">
        <v>81</v>
      </c>
      <c r="D4866" t="s">
        <v>128</v>
      </c>
      <c r="E4866" t="s">
        <v>213</v>
      </c>
      <c r="F4866" t="s">
        <v>13693</v>
      </c>
      <c r="G4866" t="s">
        <v>185</v>
      </c>
      <c r="H4866" t="s">
        <v>153</v>
      </c>
      <c r="I4866" t="s">
        <v>136</v>
      </c>
      <c r="J4866" t="s">
        <v>137</v>
      </c>
      <c r="K4866" t="s">
        <v>138</v>
      </c>
      <c r="L4866" t="s">
        <v>13694</v>
      </c>
      <c r="M4866" t="s">
        <v>13695</v>
      </c>
      <c r="N4866">
        <v>0.66416666599999996</v>
      </c>
      <c r="O4866">
        <v>6</v>
      </c>
      <c r="P4866">
        <v>620</v>
      </c>
      <c r="Q4866">
        <v>4</v>
      </c>
      <c r="R4866">
        <v>4</v>
      </c>
      <c r="S4866">
        <v>2</v>
      </c>
      <c r="T4866">
        <v>56</v>
      </c>
      <c r="U4866">
        <v>0</v>
      </c>
      <c r="V4866">
        <v>0</v>
      </c>
      <c r="W4866">
        <v>0.81259534964166669</v>
      </c>
      <c r="X4866">
        <v>41.103115829870482</v>
      </c>
      <c r="Y4866">
        <v>0.5317658288531667</v>
      </c>
      <c r="Z4866">
        <v>0.18670791711825002</v>
      </c>
      <c r="AA4866">
        <v>5.6882460618153576</v>
      </c>
      <c r="AB4866">
        <v>9.9634244245086538</v>
      </c>
      <c r="AC4866">
        <v>0</v>
      </c>
      <c r="AD4866">
        <v>0</v>
      </c>
      <c r="AE4866">
        <v>58.285855411807574</v>
      </c>
    </row>
    <row r="4867" spans="1:31" x14ac:dyDescent="0.3">
      <c r="A4867">
        <v>2721497</v>
      </c>
      <c r="B4867">
        <v>1</v>
      </c>
      <c r="C4867" t="s">
        <v>80</v>
      </c>
      <c r="D4867" t="s">
        <v>108</v>
      </c>
      <c r="E4867" t="s">
        <v>213</v>
      </c>
      <c r="F4867" t="s">
        <v>383</v>
      </c>
      <c r="G4867" t="s">
        <v>152</v>
      </c>
      <c r="H4867" t="s">
        <v>153</v>
      </c>
      <c r="I4867" t="s">
        <v>490</v>
      </c>
      <c r="J4867" t="s">
        <v>137</v>
      </c>
      <c r="K4867" t="s">
        <v>138</v>
      </c>
      <c r="L4867" t="s">
        <v>13696</v>
      </c>
      <c r="M4867" t="s">
        <v>13697</v>
      </c>
      <c r="N4867">
        <v>3.1944444000000002E-2</v>
      </c>
      <c r="O4867">
        <v>0</v>
      </c>
      <c r="P4867">
        <v>184</v>
      </c>
      <c r="Q4867">
        <v>0</v>
      </c>
      <c r="R4867">
        <v>60</v>
      </c>
      <c r="S4867">
        <v>1</v>
      </c>
      <c r="T4867">
        <v>29</v>
      </c>
      <c r="U4867">
        <v>0</v>
      </c>
      <c r="V4867">
        <v>0</v>
      </c>
      <c r="W4867">
        <v>0</v>
      </c>
      <c r="X4867">
        <v>0.79088531701587461</v>
      </c>
      <c r="Y4867">
        <v>0</v>
      </c>
      <c r="Z4867">
        <v>0.1275470672584875</v>
      </c>
      <c r="AA4867">
        <v>0.37109304767855</v>
      </c>
      <c r="AB4867">
        <v>0.69954266986041669</v>
      </c>
      <c r="AC4867">
        <v>0</v>
      </c>
      <c r="AD4867">
        <v>0</v>
      </c>
      <c r="AE4867">
        <v>1.9890681018133289</v>
      </c>
    </row>
    <row r="4868" spans="1:31" x14ac:dyDescent="0.3">
      <c r="A4868">
        <v>2720501</v>
      </c>
      <c r="B4868">
        <v>1</v>
      </c>
      <c r="C4868" t="s">
        <v>80</v>
      </c>
      <c r="D4868" t="s">
        <v>102</v>
      </c>
      <c r="E4868" t="s">
        <v>156</v>
      </c>
      <c r="F4868" t="s">
        <v>13698</v>
      </c>
      <c r="G4868" t="s">
        <v>185</v>
      </c>
      <c r="H4868" t="s">
        <v>153</v>
      </c>
      <c r="I4868" t="s">
        <v>136</v>
      </c>
      <c r="J4868" t="s">
        <v>137</v>
      </c>
      <c r="K4868" t="s">
        <v>138</v>
      </c>
      <c r="L4868" t="s">
        <v>13699</v>
      </c>
      <c r="M4868" t="s">
        <v>13700</v>
      </c>
      <c r="N4868">
        <v>1.0888888880000001</v>
      </c>
      <c r="O4868">
        <v>0</v>
      </c>
      <c r="P4868">
        <v>42</v>
      </c>
      <c r="Q4868">
        <v>0</v>
      </c>
      <c r="R4868">
        <v>11</v>
      </c>
      <c r="S4868">
        <v>1</v>
      </c>
      <c r="T4868">
        <v>9</v>
      </c>
      <c r="U4868">
        <v>0</v>
      </c>
      <c r="V4868">
        <v>0</v>
      </c>
      <c r="W4868">
        <v>0</v>
      </c>
      <c r="X4868">
        <v>5.1092971474843232</v>
      </c>
      <c r="Y4868">
        <v>0</v>
      </c>
      <c r="Z4868">
        <v>12.878104193701432</v>
      </c>
      <c r="AA4868">
        <v>12.557367910747017</v>
      </c>
      <c r="AB4868">
        <v>7.1307884881475996</v>
      </c>
      <c r="AC4868">
        <v>0</v>
      </c>
      <c r="AD4868">
        <v>0</v>
      </c>
      <c r="AE4868">
        <v>37.675557740080372</v>
      </c>
    </row>
    <row r="4869" spans="1:31" x14ac:dyDescent="0.3">
      <c r="A4869">
        <v>2720478</v>
      </c>
      <c r="B4869">
        <v>1</v>
      </c>
      <c r="C4869" t="s">
        <v>80</v>
      </c>
      <c r="D4869" t="s">
        <v>83</v>
      </c>
      <c r="E4869" t="s">
        <v>213</v>
      </c>
      <c r="F4869" t="s">
        <v>8823</v>
      </c>
      <c r="G4869" t="s">
        <v>152</v>
      </c>
      <c r="H4869" t="s">
        <v>153</v>
      </c>
      <c r="I4869" t="s">
        <v>136</v>
      </c>
      <c r="J4869" t="s">
        <v>137</v>
      </c>
      <c r="K4869" t="s">
        <v>138</v>
      </c>
      <c r="L4869" t="s">
        <v>13701</v>
      </c>
      <c r="M4869" t="s">
        <v>13702</v>
      </c>
      <c r="N4869">
        <v>2.7880555550000001</v>
      </c>
      <c r="O4869">
        <v>3</v>
      </c>
      <c r="P4869">
        <v>235</v>
      </c>
      <c r="Q4869">
        <v>5</v>
      </c>
      <c r="R4869">
        <v>18</v>
      </c>
      <c r="S4869">
        <v>10</v>
      </c>
      <c r="T4869">
        <v>28</v>
      </c>
      <c r="U4869">
        <v>1</v>
      </c>
      <c r="V4869">
        <v>0</v>
      </c>
      <c r="W4869">
        <v>6.4714203061835001</v>
      </c>
      <c r="X4869">
        <v>134.36386100967036</v>
      </c>
      <c r="Y4869">
        <v>7.1482908677434311</v>
      </c>
      <c r="Z4869">
        <v>7.5674716080614477</v>
      </c>
      <c r="AA4869">
        <v>54.099622343859835</v>
      </c>
      <c r="AB4869">
        <v>45.527750484216128</v>
      </c>
      <c r="AC4869">
        <v>58.535672024074401</v>
      </c>
      <c r="AD4869">
        <v>0</v>
      </c>
      <c r="AE4869">
        <v>313.71408864380913</v>
      </c>
    </row>
    <row r="4870" spans="1:31" x14ac:dyDescent="0.3">
      <c r="A4870">
        <v>2721288</v>
      </c>
      <c r="B4870">
        <v>1</v>
      </c>
      <c r="C4870" t="s">
        <v>81</v>
      </c>
      <c r="D4870" t="s">
        <v>118</v>
      </c>
      <c r="E4870" t="s">
        <v>156</v>
      </c>
      <c r="F4870" t="s">
        <v>13703</v>
      </c>
      <c r="G4870" t="s">
        <v>152</v>
      </c>
      <c r="H4870" t="s">
        <v>153</v>
      </c>
      <c r="I4870" t="s">
        <v>136</v>
      </c>
      <c r="J4870" t="s">
        <v>137</v>
      </c>
      <c r="K4870" t="s">
        <v>138</v>
      </c>
      <c r="L4870" t="s">
        <v>13704</v>
      </c>
      <c r="M4870" t="s">
        <v>13705</v>
      </c>
      <c r="N4870">
        <v>1.2311111109999999</v>
      </c>
      <c r="O4870">
        <v>0</v>
      </c>
      <c r="P4870">
        <v>263</v>
      </c>
      <c r="Q4870">
        <v>0</v>
      </c>
      <c r="R4870">
        <v>14</v>
      </c>
      <c r="S4870">
        <v>1</v>
      </c>
      <c r="T4870">
        <v>21</v>
      </c>
      <c r="U4870">
        <v>0</v>
      </c>
      <c r="V4870">
        <v>0</v>
      </c>
      <c r="W4870">
        <v>0</v>
      </c>
      <c r="X4870">
        <v>63.493315614596256</v>
      </c>
      <c r="Y4870">
        <v>0</v>
      </c>
      <c r="Z4870">
        <v>0.29157965296896338</v>
      </c>
      <c r="AA4870">
        <v>1.4478810788118601</v>
      </c>
      <c r="AB4870">
        <v>8.2416176165487514</v>
      </c>
      <c r="AC4870">
        <v>0</v>
      </c>
      <c r="AD4870">
        <v>0</v>
      </c>
      <c r="AE4870">
        <v>73.474393962925831</v>
      </c>
    </row>
    <row r="4871" spans="1:31" x14ac:dyDescent="0.3">
      <c r="A4871">
        <v>2720618</v>
      </c>
      <c r="B4871">
        <v>1</v>
      </c>
      <c r="C4871" t="s">
        <v>80</v>
      </c>
      <c r="D4871" t="s">
        <v>100</v>
      </c>
      <c r="E4871" t="s">
        <v>150</v>
      </c>
      <c r="F4871" t="s">
        <v>13706</v>
      </c>
      <c r="G4871" t="s">
        <v>152</v>
      </c>
      <c r="H4871" t="s">
        <v>153</v>
      </c>
      <c r="I4871" t="s">
        <v>136</v>
      </c>
      <c r="J4871" t="s">
        <v>137</v>
      </c>
      <c r="K4871" t="s">
        <v>138</v>
      </c>
      <c r="L4871" t="s">
        <v>13707</v>
      </c>
      <c r="M4871" t="s">
        <v>13708</v>
      </c>
      <c r="N4871">
        <v>0.41111111099999997</v>
      </c>
      <c r="O4871">
        <v>8</v>
      </c>
      <c r="P4871">
        <v>6143</v>
      </c>
      <c r="Q4871">
        <v>15</v>
      </c>
      <c r="R4871">
        <v>327</v>
      </c>
      <c r="S4871">
        <v>44</v>
      </c>
      <c r="T4871">
        <v>850</v>
      </c>
      <c r="U4871">
        <v>5</v>
      </c>
      <c r="V4871">
        <v>2</v>
      </c>
      <c r="W4871">
        <v>1.1683783888755337</v>
      </c>
      <c r="X4871">
        <v>590.00818905010124</v>
      </c>
      <c r="Y4871">
        <v>8.0419600424783333</v>
      </c>
      <c r="Z4871">
        <v>77.310519082572242</v>
      </c>
      <c r="AA4871">
        <v>90.742211112284281</v>
      </c>
      <c r="AB4871">
        <v>277.33369533484614</v>
      </c>
      <c r="AC4871">
        <v>103.23960272988</v>
      </c>
      <c r="AD4871">
        <v>2.0139899872511999</v>
      </c>
      <c r="AE4871">
        <v>1149.8585457282891</v>
      </c>
    </row>
    <row r="4872" spans="1:31" x14ac:dyDescent="0.3">
      <c r="A4872">
        <v>2721211</v>
      </c>
      <c r="B4872">
        <v>1</v>
      </c>
      <c r="C4872" t="s">
        <v>80</v>
      </c>
      <c r="D4872" t="s">
        <v>84</v>
      </c>
      <c r="E4872" t="s">
        <v>173</v>
      </c>
      <c r="F4872" t="s">
        <v>11316</v>
      </c>
      <c r="G4872" t="s">
        <v>152</v>
      </c>
      <c r="H4872" t="s">
        <v>153</v>
      </c>
      <c r="I4872" t="s">
        <v>136</v>
      </c>
      <c r="J4872" t="s">
        <v>137</v>
      </c>
      <c r="K4872" t="s">
        <v>138</v>
      </c>
      <c r="L4872" t="s">
        <v>13709</v>
      </c>
      <c r="M4872" t="s">
        <v>13710</v>
      </c>
      <c r="N4872">
        <v>1.3280555549999999</v>
      </c>
      <c r="O4872">
        <v>0</v>
      </c>
      <c r="P4872">
        <v>4532</v>
      </c>
      <c r="Q4872">
        <v>0</v>
      </c>
      <c r="R4872">
        <v>0</v>
      </c>
      <c r="S4872">
        <v>1</v>
      </c>
      <c r="T4872">
        <v>627</v>
      </c>
      <c r="U4872">
        <v>0</v>
      </c>
      <c r="V4872">
        <v>3</v>
      </c>
      <c r="W4872">
        <v>0</v>
      </c>
      <c r="X4872">
        <v>1210.9038562761737</v>
      </c>
      <c r="Y4872">
        <v>0</v>
      </c>
      <c r="Z4872">
        <v>0</v>
      </c>
      <c r="AA4872">
        <v>1.5143889360825</v>
      </c>
      <c r="AB4872">
        <v>1318.2090772961801</v>
      </c>
      <c r="AC4872">
        <v>0</v>
      </c>
      <c r="AD4872">
        <v>35.611226945629028</v>
      </c>
      <c r="AE4872">
        <v>2566.2385494540649</v>
      </c>
    </row>
    <row r="4873" spans="1:31" x14ac:dyDescent="0.3">
      <c r="A4873">
        <v>2720641</v>
      </c>
      <c r="B4873">
        <v>1</v>
      </c>
      <c r="C4873" t="s">
        <v>80</v>
      </c>
      <c r="D4873" t="s">
        <v>110</v>
      </c>
      <c r="E4873" t="s">
        <v>161</v>
      </c>
      <c r="F4873" t="s">
        <v>13711</v>
      </c>
      <c r="G4873" t="s">
        <v>163</v>
      </c>
      <c r="H4873" t="s">
        <v>135</v>
      </c>
      <c r="I4873" t="s">
        <v>136</v>
      </c>
      <c r="J4873" t="s">
        <v>137</v>
      </c>
      <c r="K4873" t="s">
        <v>138</v>
      </c>
      <c r="L4873" t="s">
        <v>13712</v>
      </c>
      <c r="M4873" t="s">
        <v>13713</v>
      </c>
      <c r="N4873">
        <v>2.375277777</v>
      </c>
      <c r="O4873">
        <v>0</v>
      </c>
      <c r="P4873">
        <v>71</v>
      </c>
      <c r="Q4873">
        <v>0</v>
      </c>
      <c r="R4873">
        <v>0</v>
      </c>
      <c r="S4873">
        <v>0</v>
      </c>
      <c r="T4873">
        <v>6</v>
      </c>
      <c r="U4873">
        <v>0</v>
      </c>
      <c r="V4873">
        <v>0</v>
      </c>
      <c r="W4873">
        <v>0</v>
      </c>
      <c r="X4873">
        <v>35.524460503209539</v>
      </c>
      <c r="Y4873">
        <v>0</v>
      </c>
      <c r="Z4873">
        <v>0</v>
      </c>
      <c r="AA4873">
        <v>0</v>
      </c>
      <c r="AB4873">
        <v>1.2152736324556901</v>
      </c>
      <c r="AC4873">
        <v>0</v>
      </c>
      <c r="AD4873">
        <v>0</v>
      </c>
      <c r="AE4873">
        <v>36.73973413566523</v>
      </c>
    </row>
    <row r="4874" spans="1:31" x14ac:dyDescent="0.3">
      <c r="A4874">
        <v>2720524</v>
      </c>
      <c r="B4874">
        <v>1</v>
      </c>
      <c r="C4874" t="s">
        <v>81</v>
      </c>
      <c r="D4874" t="s">
        <v>128</v>
      </c>
      <c r="E4874" t="s">
        <v>150</v>
      </c>
      <c r="F4874" t="s">
        <v>3873</v>
      </c>
      <c r="G4874" t="s">
        <v>152</v>
      </c>
      <c r="H4874" t="s">
        <v>153</v>
      </c>
      <c r="I4874" t="s">
        <v>136</v>
      </c>
      <c r="J4874" t="s">
        <v>137</v>
      </c>
      <c r="K4874" t="s">
        <v>138</v>
      </c>
      <c r="L4874" t="s">
        <v>13714</v>
      </c>
      <c r="M4874" t="s">
        <v>13715</v>
      </c>
      <c r="N4874">
        <v>2.5177777770000001</v>
      </c>
      <c r="O4874">
        <v>1</v>
      </c>
      <c r="P4874">
        <v>2745</v>
      </c>
      <c r="Q4874">
        <v>0</v>
      </c>
      <c r="R4874">
        <v>23</v>
      </c>
      <c r="S4874">
        <v>1</v>
      </c>
      <c r="T4874">
        <v>165</v>
      </c>
      <c r="U4874">
        <v>1</v>
      </c>
      <c r="V4874">
        <v>1</v>
      </c>
      <c r="W4874">
        <v>0.5093435060075</v>
      </c>
      <c r="X4874">
        <v>1264.0418961102978</v>
      </c>
      <c r="Y4874">
        <v>0</v>
      </c>
      <c r="Z4874">
        <v>10.896002673752941</v>
      </c>
      <c r="AA4874">
        <v>93.173002991373579</v>
      </c>
      <c r="AB4874">
        <v>404.36987716308596</v>
      </c>
      <c r="AC4874">
        <v>284.72710327508025</v>
      </c>
      <c r="AD4874">
        <v>4.9343129501588159</v>
      </c>
      <c r="AE4874">
        <v>2062.651538669757</v>
      </c>
    </row>
    <row r="4875" spans="1:31" x14ac:dyDescent="0.3">
      <c r="A4875">
        <v>2720670</v>
      </c>
      <c r="B4875">
        <v>1</v>
      </c>
      <c r="C4875" t="s">
        <v>80</v>
      </c>
      <c r="D4875" t="s">
        <v>98</v>
      </c>
      <c r="E4875" t="s">
        <v>156</v>
      </c>
      <c r="F4875" t="s">
        <v>13716</v>
      </c>
      <c r="G4875" t="s">
        <v>2209</v>
      </c>
      <c r="H4875" t="s">
        <v>153</v>
      </c>
      <c r="I4875" t="s">
        <v>136</v>
      </c>
      <c r="J4875" t="s">
        <v>137</v>
      </c>
      <c r="K4875" t="s">
        <v>138</v>
      </c>
      <c r="L4875" t="s">
        <v>13717</v>
      </c>
      <c r="M4875" t="s">
        <v>13718</v>
      </c>
      <c r="N4875">
        <v>5.7294444440000003</v>
      </c>
      <c r="O4875">
        <v>0</v>
      </c>
      <c r="P4875">
        <v>13</v>
      </c>
      <c r="Q4875">
        <v>0</v>
      </c>
      <c r="R4875">
        <v>32</v>
      </c>
      <c r="S4875">
        <v>0</v>
      </c>
      <c r="T4875">
        <v>16</v>
      </c>
      <c r="U4875">
        <v>0</v>
      </c>
      <c r="V4875">
        <v>0</v>
      </c>
      <c r="W4875">
        <v>0</v>
      </c>
      <c r="X4875">
        <v>17.177059127211606</v>
      </c>
      <c r="Y4875">
        <v>0</v>
      </c>
      <c r="Z4875">
        <v>89.607239791914907</v>
      </c>
      <c r="AA4875">
        <v>0</v>
      </c>
      <c r="AB4875">
        <v>35.102778499384691</v>
      </c>
      <c r="AC4875">
        <v>0</v>
      </c>
      <c r="AD4875">
        <v>0</v>
      </c>
      <c r="AE4875">
        <v>141.88707741851121</v>
      </c>
    </row>
    <row r="4876" spans="1:31" x14ac:dyDescent="0.3">
      <c r="A4876">
        <v>2720449</v>
      </c>
      <c r="B4876">
        <v>1</v>
      </c>
      <c r="C4876" t="s">
        <v>80</v>
      </c>
      <c r="D4876" t="s">
        <v>97</v>
      </c>
      <c r="E4876" t="s">
        <v>173</v>
      </c>
      <c r="F4876" t="s">
        <v>13719</v>
      </c>
      <c r="G4876" t="s">
        <v>152</v>
      </c>
      <c r="H4876" t="s">
        <v>153</v>
      </c>
      <c r="I4876" t="s">
        <v>136</v>
      </c>
      <c r="J4876" t="s">
        <v>137</v>
      </c>
      <c r="K4876" t="s">
        <v>138</v>
      </c>
      <c r="L4876" t="s">
        <v>13412</v>
      </c>
      <c r="M4876" t="s">
        <v>13720</v>
      </c>
      <c r="N4876">
        <v>0.75888888799999998</v>
      </c>
      <c r="O4876">
        <v>15</v>
      </c>
      <c r="P4876">
        <v>13157</v>
      </c>
      <c r="Q4876">
        <v>16</v>
      </c>
      <c r="R4876">
        <v>320</v>
      </c>
      <c r="S4876">
        <v>60</v>
      </c>
      <c r="T4876">
        <v>1568</v>
      </c>
      <c r="U4876">
        <v>1</v>
      </c>
      <c r="V4876">
        <v>14</v>
      </c>
      <c r="W4876">
        <v>32.09907750492728</v>
      </c>
      <c r="X4876">
        <v>1448.8635111372696</v>
      </c>
      <c r="Y4876">
        <v>32.635830981139534</v>
      </c>
      <c r="Z4876">
        <v>43.748067031350566</v>
      </c>
      <c r="AA4876">
        <v>568.02229130221315</v>
      </c>
      <c r="AB4876">
        <v>910.44956124583109</v>
      </c>
      <c r="AC4876">
        <v>89.921634185835075</v>
      </c>
      <c r="AD4876">
        <v>122.07231913399562</v>
      </c>
      <c r="AE4876">
        <v>3247.8122925225621</v>
      </c>
    </row>
    <row r="4877" spans="1:31" x14ac:dyDescent="0.3">
      <c r="A4877">
        <v>2721743</v>
      </c>
      <c r="B4877">
        <v>1</v>
      </c>
      <c r="C4877" t="s">
        <v>80</v>
      </c>
      <c r="D4877" t="s">
        <v>105</v>
      </c>
      <c r="E4877" t="s">
        <v>200</v>
      </c>
      <c r="F4877" t="s">
        <v>13721</v>
      </c>
      <c r="G4877" t="s">
        <v>409</v>
      </c>
      <c r="H4877" t="s">
        <v>135</v>
      </c>
      <c r="I4877" t="s">
        <v>136</v>
      </c>
      <c r="J4877" t="s">
        <v>137</v>
      </c>
      <c r="K4877" t="s">
        <v>138</v>
      </c>
      <c r="L4877" t="s">
        <v>13722</v>
      </c>
      <c r="M4877" t="s">
        <v>13723</v>
      </c>
      <c r="N4877">
        <v>3.2677777770000001</v>
      </c>
      <c r="O4877">
        <v>0</v>
      </c>
      <c r="P4877">
        <v>8</v>
      </c>
      <c r="Q4877">
        <v>0</v>
      </c>
      <c r="R4877">
        <v>0</v>
      </c>
      <c r="S4877">
        <v>0</v>
      </c>
      <c r="T4877">
        <v>4</v>
      </c>
      <c r="U4877">
        <v>0</v>
      </c>
      <c r="V4877">
        <v>0</v>
      </c>
      <c r="W4877">
        <v>0</v>
      </c>
      <c r="X4877">
        <v>2.8523867018793303</v>
      </c>
      <c r="Y4877">
        <v>0</v>
      </c>
      <c r="Z4877">
        <v>0</v>
      </c>
      <c r="AA4877">
        <v>0</v>
      </c>
      <c r="AB4877">
        <v>1.3500418471495996</v>
      </c>
      <c r="AC4877">
        <v>0</v>
      </c>
      <c r="AD4877">
        <v>0</v>
      </c>
      <c r="AE4877">
        <v>4.2024285490289301</v>
      </c>
    </row>
    <row r="4878" spans="1:31" x14ac:dyDescent="0.3">
      <c r="A4878">
        <v>2720269</v>
      </c>
      <c r="B4878">
        <v>1</v>
      </c>
      <c r="C4878" t="s">
        <v>80</v>
      </c>
      <c r="D4878" t="s">
        <v>82</v>
      </c>
      <c r="E4878" t="s">
        <v>161</v>
      </c>
      <c r="F4878" t="s">
        <v>13724</v>
      </c>
      <c r="G4878" t="s">
        <v>202</v>
      </c>
      <c r="H4878" t="s">
        <v>135</v>
      </c>
      <c r="I4878" t="s">
        <v>136</v>
      </c>
      <c r="J4878" t="s">
        <v>137</v>
      </c>
      <c r="K4878" t="s">
        <v>138</v>
      </c>
      <c r="L4878" t="s">
        <v>13725</v>
      </c>
      <c r="M4878" t="s">
        <v>13726</v>
      </c>
      <c r="N4878">
        <v>2.6897222219999999</v>
      </c>
      <c r="O4878">
        <v>0</v>
      </c>
      <c r="P4878">
        <v>126</v>
      </c>
      <c r="Q4878">
        <v>0</v>
      </c>
      <c r="R4878">
        <v>0</v>
      </c>
      <c r="S4878">
        <v>0</v>
      </c>
      <c r="T4878">
        <v>3</v>
      </c>
      <c r="U4878">
        <v>0</v>
      </c>
      <c r="V4878">
        <v>0</v>
      </c>
      <c r="W4878">
        <v>0</v>
      </c>
      <c r="X4878">
        <v>58.399404305923923</v>
      </c>
      <c r="Y4878">
        <v>0</v>
      </c>
      <c r="Z4878">
        <v>0</v>
      </c>
      <c r="AA4878">
        <v>0</v>
      </c>
      <c r="AB4878">
        <v>2.3712837047686666</v>
      </c>
      <c r="AC4878">
        <v>0</v>
      </c>
      <c r="AD4878">
        <v>0</v>
      </c>
      <c r="AE4878">
        <v>60.770688010692588</v>
      </c>
    </row>
    <row r="4879" spans="1:31" x14ac:dyDescent="0.3">
      <c r="A4879">
        <v>2720701</v>
      </c>
      <c r="B4879">
        <v>1</v>
      </c>
      <c r="C4879" t="s">
        <v>81</v>
      </c>
      <c r="D4879" t="s">
        <v>128</v>
      </c>
      <c r="E4879" t="s">
        <v>200</v>
      </c>
      <c r="F4879" t="s">
        <v>13727</v>
      </c>
      <c r="G4879" t="s">
        <v>147</v>
      </c>
      <c r="H4879" t="s">
        <v>135</v>
      </c>
      <c r="I4879" t="s">
        <v>136</v>
      </c>
      <c r="J4879" t="s">
        <v>137</v>
      </c>
      <c r="K4879" t="s">
        <v>138</v>
      </c>
      <c r="L4879" t="s">
        <v>13728</v>
      </c>
      <c r="M4879" t="s">
        <v>13729</v>
      </c>
      <c r="N4879">
        <v>2.8849999999999998</v>
      </c>
      <c r="O4879">
        <v>0</v>
      </c>
      <c r="P4879">
        <v>60</v>
      </c>
      <c r="Q4879">
        <v>0</v>
      </c>
      <c r="R4879">
        <v>0</v>
      </c>
      <c r="S4879">
        <v>0</v>
      </c>
      <c r="T4879">
        <v>10</v>
      </c>
      <c r="U4879">
        <v>0</v>
      </c>
      <c r="V4879">
        <v>0</v>
      </c>
      <c r="W4879">
        <v>0</v>
      </c>
      <c r="X4879">
        <v>36.761060512838839</v>
      </c>
      <c r="Y4879">
        <v>0</v>
      </c>
      <c r="Z4879">
        <v>0</v>
      </c>
      <c r="AA4879">
        <v>0</v>
      </c>
      <c r="AB4879">
        <v>12.719391808079566</v>
      </c>
      <c r="AC4879">
        <v>0</v>
      </c>
      <c r="AD4879">
        <v>0</v>
      </c>
      <c r="AE4879">
        <v>49.480452320918403</v>
      </c>
    </row>
    <row r="4880" spans="1:31" x14ac:dyDescent="0.3">
      <c r="A4880">
        <v>2720850</v>
      </c>
      <c r="B4880">
        <v>1</v>
      </c>
      <c r="C4880" t="s">
        <v>80</v>
      </c>
      <c r="D4880" t="s">
        <v>105</v>
      </c>
      <c r="E4880" t="s">
        <v>156</v>
      </c>
      <c r="F4880" t="s">
        <v>13730</v>
      </c>
      <c r="G4880" t="s">
        <v>185</v>
      </c>
      <c r="H4880" t="s">
        <v>153</v>
      </c>
      <c r="I4880" t="s">
        <v>136</v>
      </c>
      <c r="J4880" t="s">
        <v>137</v>
      </c>
      <c r="K4880" t="s">
        <v>138</v>
      </c>
      <c r="L4880" t="s">
        <v>13731</v>
      </c>
      <c r="M4880" t="s">
        <v>13424</v>
      </c>
      <c r="N4880">
        <v>2.4272222220000002</v>
      </c>
      <c r="O4880">
        <v>0</v>
      </c>
      <c r="P4880">
        <v>11</v>
      </c>
      <c r="Q4880">
        <v>0</v>
      </c>
      <c r="R4880">
        <v>17</v>
      </c>
      <c r="S4880">
        <v>0</v>
      </c>
      <c r="T4880">
        <v>2</v>
      </c>
      <c r="U4880">
        <v>0</v>
      </c>
      <c r="V4880">
        <v>0</v>
      </c>
      <c r="W4880">
        <v>0</v>
      </c>
      <c r="X4880">
        <v>5.0123818015156418</v>
      </c>
      <c r="Y4880">
        <v>0</v>
      </c>
      <c r="Z4880">
        <v>17.327155826692522</v>
      </c>
      <c r="AA4880">
        <v>0</v>
      </c>
      <c r="AB4880">
        <v>4.2358022553297312</v>
      </c>
      <c r="AC4880">
        <v>0</v>
      </c>
      <c r="AD4880">
        <v>0</v>
      </c>
      <c r="AE4880">
        <v>26.575339883537893</v>
      </c>
    </row>
    <row r="4881" spans="1:31" x14ac:dyDescent="0.3">
      <c r="A4881">
        <v>2720509</v>
      </c>
      <c r="B4881">
        <v>1</v>
      </c>
      <c r="C4881" t="s">
        <v>80</v>
      </c>
      <c r="D4881" t="s">
        <v>105</v>
      </c>
      <c r="E4881" t="s">
        <v>150</v>
      </c>
      <c r="F4881" t="s">
        <v>13732</v>
      </c>
      <c r="G4881" t="s">
        <v>152</v>
      </c>
      <c r="H4881" t="s">
        <v>153</v>
      </c>
      <c r="I4881" t="s">
        <v>136</v>
      </c>
      <c r="J4881" t="s">
        <v>137</v>
      </c>
      <c r="K4881" t="s">
        <v>138</v>
      </c>
      <c r="L4881" t="s">
        <v>13733</v>
      </c>
      <c r="M4881" t="s">
        <v>13734</v>
      </c>
      <c r="N4881">
        <v>0.48666666600000003</v>
      </c>
      <c r="O4881">
        <v>0</v>
      </c>
      <c r="P4881">
        <v>0</v>
      </c>
      <c r="Q4881">
        <v>0</v>
      </c>
      <c r="R4881">
        <v>0</v>
      </c>
      <c r="S4881">
        <v>1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797.46501859808006</v>
      </c>
      <c r="AB4881">
        <v>0</v>
      </c>
      <c r="AC4881">
        <v>0</v>
      </c>
      <c r="AD4881">
        <v>0</v>
      </c>
      <c r="AE4881">
        <v>797.46501859808006</v>
      </c>
    </row>
    <row r="4882" spans="1:31" x14ac:dyDescent="0.3">
      <c r="A4882">
        <v>2721143</v>
      </c>
      <c r="B4882">
        <v>2</v>
      </c>
      <c r="C4882" t="s">
        <v>80</v>
      </c>
      <c r="D4882" t="s">
        <v>83</v>
      </c>
      <c r="E4882" t="s">
        <v>213</v>
      </c>
      <c r="F4882" t="s">
        <v>8823</v>
      </c>
      <c r="G4882" t="s">
        <v>152</v>
      </c>
      <c r="H4882" t="s">
        <v>153</v>
      </c>
      <c r="I4882" t="s">
        <v>136</v>
      </c>
      <c r="J4882" t="s">
        <v>137</v>
      </c>
      <c r="K4882" t="s">
        <v>138</v>
      </c>
      <c r="L4882" t="s">
        <v>13735</v>
      </c>
      <c r="M4882" t="s">
        <v>13736</v>
      </c>
      <c r="N4882">
        <v>0.85916666600000002</v>
      </c>
      <c r="O4882">
        <v>3</v>
      </c>
      <c r="P4882">
        <v>235</v>
      </c>
      <c r="Q4882">
        <v>5</v>
      </c>
      <c r="R4882">
        <v>18</v>
      </c>
      <c r="S4882">
        <v>10</v>
      </c>
      <c r="T4882">
        <v>28</v>
      </c>
      <c r="U4882">
        <v>1</v>
      </c>
      <c r="V4882">
        <v>0</v>
      </c>
      <c r="W4882">
        <v>2.0383739911198795</v>
      </c>
      <c r="X4882">
        <v>41.097902480091477</v>
      </c>
      <c r="Y4882">
        <v>2.2543943762384124</v>
      </c>
      <c r="Z4882">
        <v>2.6130095258923123</v>
      </c>
      <c r="AA4882">
        <v>15.544868220216561</v>
      </c>
      <c r="AB4882">
        <v>13.161687484770201</v>
      </c>
      <c r="AC4882">
        <v>13.021129705032857</v>
      </c>
      <c r="AD4882">
        <v>0</v>
      </c>
      <c r="AE4882">
        <v>89.731365783361696</v>
      </c>
    </row>
    <row r="4883" spans="1:31" x14ac:dyDescent="0.3">
      <c r="A4883">
        <v>2720607</v>
      </c>
      <c r="B4883">
        <v>1</v>
      </c>
      <c r="C4883" t="s">
        <v>80</v>
      </c>
      <c r="D4883" t="s">
        <v>83</v>
      </c>
      <c r="E4883" t="s">
        <v>145</v>
      </c>
      <c r="F4883" t="s">
        <v>13737</v>
      </c>
      <c r="G4883" t="s">
        <v>147</v>
      </c>
      <c r="H4883" t="s">
        <v>135</v>
      </c>
      <c r="I4883" t="s">
        <v>136</v>
      </c>
      <c r="J4883" t="s">
        <v>137</v>
      </c>
      <c r="K4883" t="s">
        <v>138</v>
      </c>
      <c r="L4883" t="s">
        <v>13738</v>
      </c>
      <c r="M4883" t="s">
        <v>13739</v>
      </c>
      <c r="N4883">
        <v>1.189166666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4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8.2232626393624297</v>
      </c>
      <c r="AC4883">
        <v>0</v>
      </c>
      <c r="AD4883">
        <v>0</v>
      </c>
      <c r="AE4883">
        <v>8.2232626393624297</v>
      </c>
    </row>
    <row r="4884" spans="1:31" x14ac:dyDescent="0.3">
      <c r="A4884">
        <v>2720395</v>
      </c>
      <c r="B4884">
        <v>1</v>
      </c>
      <c r="C4884" t="s">
        <v>80</v>
      </c>
      <c r="D4884" t="s">
        <v>82</v>
      </c>
      <c r="E4884" t="s">
        <v>200</v>
      </c>
      <c r="F4884" t="s">
        <v>13740</v>
      </c>
      <c r="G4884" t="s">
        <v>209</v>
      </c>
      <c r="H4884" t="s">
        <v>135</v>
      </c>
      <c r="I4884" t="s">
        <v>136</v>
      </c>
      <c r="J4884" t="s">
        <v>137</v>
      </c>
      <c r="K4884" t="s">
        <v>210</v>
      </c>
      <c r="L4884" t="s">
        <v>13741</v>
      </c>
      <c r="M4884" t="s">
        <v>13742</v>
      </c>
      <c r="N4884">
        <v>4.4666666660000001</v>
      </c>
      <c r="O4884">
        <v>0</v>
      </c>
      <c r="P4884">
        <v>4</v>
      </c>
      <c r="Q4884">
        <v>0</v>
      </c>
      <c r="R4884">
        <v>0</v>
      </c>
      <c r="S4884">
        <v>0</v>
      </c>
      <c r="T4884">
        <v>14</v>
      </c>
      <c r="U4884">
        <v>0</v>
      </c>
      <c r="V4884">
        <v>0</v>
      </c>
      <c r="W4884">
        <v>0</v>
      </c>
      <c r="X4884">
        <v>4.6806988494112005</v>
      </c>
      <c r="Y4884">
        <v>0</v>
      </c>
      <c r="Z4884">
        <v>0</v>
      </c>
      <c r="AA4884">
        <v>0</v>
      </c>
      <c r="AB4884">
        <v>31.962337059172405</v>
      </c>
      <c r="AC4884">
        <v>0</v>
      </c>
      <c r="AD4884">
        <v>0</v>
      </c>
      <c r="AE4884">
        <v>36.643035908583606</v>
      </c>
    </row>
    <row r="4885" spans="1:31" x14ac:dyDescent="0.3">
      <c r="A4885">
        <v>2721179</v>
      </c>
      <c r="B4885">
        <v>1</v>
      </c>
      <c r="C4885" t="s">
        <v>80</v>
      </c>
      <c r="D4885" t="s">
        <v>96</v>
      </c>
      <c r="E4885" t="s">
        <v>156</v>
      </c>
      <c r="F4885" t="s">
        <v>13743</v>
      </c>
      <c r="G4885" t="s">
        <v>185</v>
      </c>
      <c r="H4885" t="s">
        <v>153</v>
      </c>
      <c r="I4885" t="s">
        <v>136</v>
      </c>
      <c r="J4885" t="s">
        <v>137</v>
      </c>
      <c r="K4885" t="s">
        <v>138</v>
      </c>
      <c r="L4885" t="s">
        <v>13744</v>
      </c>
      <c r="M4885" t="s">
        <v>13745</v>
      </c>
      <c r="N4885">
        <v>5.0202777770000004</v>
      </c>
      <c r="O4885">
        <v>0</v>
      </c>
      <c r="P4885">
        <v>0</v>
      </c>
      <c r="Q4885">
        <v>0</v>
      </c>
      <c r="R4885">
        <v>0</v>
      </c>
      <c r="S4885">
        <v>1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461.38312986912302</v>
      </c>
      <c r="AB4885">
        <v>0</v>
      </c>
      <c r="AC4885">
        <v>0</v>
      </c>
      <c r="AD4885">
        <v>0</v>
      </c>
      <c r="AE4885">
        <v>461.38312986912302</v>
      </c>
    </row>
    <row r="4886" spans="1:31" x14ac:dyDescent="0.3">
      <c r="A4886">
        <v>2720967</v>
      </c>
      <c r="B4886">
        <v>1</v>
      </c>
      <c r="C4886" t="s">
        <v>80</v>
      </c>
      <c r="D4886" t="s">
        <v>98</v>
      </c>
      <c r="E4886" t="s">
        <v>161</v>
      </c>
      <c r="F4886" t="s">
        <v>13746</v>
      </c>
      <c r="G4886" t="s">
        <v>163</v>
      </c>
      <c r="H4886" t="s">
        <v>135</v>
      </c>
      <c r="I4886" t="s">
        <v>136</v>
      </c>
      <c r="J4886" t="s">
        <v>137</v>
      </c>
      <c r="K4886" t="s">
        <v>138</v>
      </c>
      <c r="L4886" t="s">
        <v>13747</v>
      </c>
      <c r="M4886" t="s">
        <v>13748</v>
      </c>
      <c r="N4886">
        <v>2.3111111110000002</v>
      </c>
      <c r="O4886">
        <v>0</v>
      </c>
      <c r="P4886">
        <v>5</v>
      </c>
      <c r="Q4886">
        <v>0</v>
      </c>
      <c r="R4886">
        <v>11</v>
      </c>
      <c r="S4886">
        <v>0</v>
      </c>
      <c r="T4886">
        <v>4</v>
      </c>
      <c r="U4886">
        <v>0</v>
      </c>
      <c r="V4886">
        <v>0</v>
      </c>
      <c r="W4886">
        <v>0</v>
      </c>
      <c r="X4886">
        <v>2.7646395804422386</v>
      </c>
      <c r="Y4886">
        <v>0</v>
      </c>
      <c r="Z4886">
        <v>6.4787281090805147</v>
      </c>
      <c r="AA4886">
        <v>0</v>
      </c>
      <c r="AB4886">
        <v>11.963653038243493</v>
      </c>
      <c r="AC4886">
        <v>0</v>
      </c>
      <c r="AD4886">
        <v>0</v>
      </c>
      <c r="AE4886">
        <v>21.207020727766245</v>
      </c>
    </row>
    <row r="4887" spans="1:31" x14ac:dyDescent="0.3">
      <c r="A4887">
        <v>2720469</v>
      </c>
      <c r="B4887">
        <v>1</v>
      </c>
      <c r="C4887" t="s">
        <v>80</v>
      </c>
      <c r="D4887" t="s">
        <v>95</v>
      </c>
      <c r="E4887" t="s">
        <v>173</v>
      </c>
      <c r="F4887" t="s">
        <v>13749</v>
      </c>
      <c r="G4887" t="s">
        <v>152</v>
      </c>
      <c r="H4887" t="s">
        <v>153</v>
      </c>
      <c r="I4887" t="s">
        <v>136</v>
      </c>
      <c r="J4887" t="s">
        <v>137</v>
      </c>
      <c r="K4887" t="s">
        <v>138</v>
      </c>
      <c r="L4887" t="s">
        <v>13750</v>
      </c>
      <c r="M4887" t="s">
        <v>13751</v>
      </c>
      <c r="N4887">
        <v>0.30499999999999999</v>
      </c>
      <c r="O4887">
        <v>3</v>
      </c>
      <c r="P4887">
        <v>1660</v>
      </c>
      <c r="Q4887">
        <v>1</v>
      </c>
      <c r="R4887">
        <v>100</v>
      </c>
      <c r="S4887">
        <v>23</v>
      </c>
      <c r="T4887">
        <v>185</v>
      </c>
      <c r="U4887">
        <v>4</v>
      </c>
      <c r="V4887">
        <v>0</v>
      </c>
      <c r="W4887">
        <v>9.0398348105591678E-2</v>
      </c>
      <c r="X4887">
        <v>97.745636902899136</v>
      </c>
      <c r="Y4887">
        <v>0.15298701711416665</v>
      </c>
      <c r="Z4887">
        <v>7.1081535159944407</v>
      </c>
      <c r="AA4887">
        <v>369.23909495906065</v>
      </c>
      <c r="AB4887">
        <v>61.10963266580255</v>
      </c>
      <c r="AC4887">
        <v>337.38574090279923</v>
      </c>
      <c r="AD4887">
        <v>0</v>
      </c>
      <c r="AE4887">
        <v>872.83164431177579</v>
      </c>
    </row>
    <row r="4888" spans="1:31" x14ac:dyDescent="0.3">
      <c r="A4888">
        <v>2721010</v>
      </c>
      <c r="B4888">
        <v>1</v>
      </c>
      <c r="C4888" t="s">
        <v>80</v>
      </c>
      <c r="D4888" t="s">
        <v>83</v>
      </c>
      <c r="E4888" t="s">
        <v>161</v>
      </c>
      <c r="F4888" t="s">
        <v>13752</v>
      </c>
      <c r="G4888" t="s">
        <v>409</v>
      </c>
      <c r="H4888" t="s">
        <v>135</v>
      </c>
      <c r="I4888" t="s">
        <v>136</v>
      </c>
      <c r="J4888" t="s">
        <v>137</v>
      </c>
      <c r="K4888" t="s">
        <v>138</v>
      </c>
      <c r="L4888" t="s">
        <v>13753</v>
      </c>
      <c r="M4888" t="s">
        <v>13754</v>
      </c>
      <c r="N4888">
        <v>6.9416666659999997</v>
      </c>
      <c r="O4888">
        <v>0</v>
      </c>
      <c r="P4888">
        <v>216</v>
      </c>
      <c r="Q4888">
        <v>0</v>
      </c>
      <c r="R4888">
        <v>0</v>
      </c>
      <c r="S4888">
        <v>0</v>
      </c>
      <c r="T4888">
        <v>17</v>
      </c>
      <c r="U4888">
        <v>0</v>
      </c>
      <c r="V4888">
        <v>0</v>
      </c>
      <c r="W4888">
        <v>0</v>
      </c>
      <c r="X4888">
        <v>267.01698402295477</v>
      </c>
      <c r="Y4888">
        <v>0</v>
      </c>
      <c r="Z4888">
        <v>0</v>
      </c>
      <c r="AA4888">
        <v>0</v>
      </c>
      <c r="AB4888">
        <v>50.045798386742518</v>
      </c>
      <c r="AC4888">
        <v>0</v>
      </c>
      <c r="AD4888">
        <v>0</v>
      </c>
      <c r="AE4888">
        <v>317.06278240969732</v>
      </c>
    </row>
    <row r="4889" spans="1:31" x14ac:dyDescent="0.3">
      <c r="A4889">
        <v>2720916</v>
      </c>
      <c r="B4889">
        <v>1</v>
      </c>
      <c r="C4889" t="s">
        <v>81</v>
      </c>
      <c r="D4889" t="s">
        <v>127</v>
      </c>
      <c r="E4889" t="s">
        <v>156</v>
      </c>
      <c r="F4889" t="s">
        <v>13755</v>
      </c>
      <c r="G4889" t="s">
        <v>152</v>
      </c>
      <c r="H4889" t="s">
        <v>153</v>
      </c>
      <c r="I4889" t="s">
        <v>136</v>
      </c>
      <c r="J4889" t="s">
        <v>137</v>
      </c>
      <c r="K4889" t="s">
        <v>138</v>
      </c>
      <c r="L4889" t="s">
        <v>13756</v>
      </c>
      <c r="M4889" t="s">
        <v>13757</v>
      </c>
      <c r="N4889">
        <v>3.071388888</v>
      </c>
      <c r="O4889">
        <v>0</v>
      </c>
      <c r="P4889">
        <v>0</v>
      </c>
      <c r="Q4889">
        <v>0</v>
      </c>
      <c r="R4889">
        <v>1</v>
      </c>
      <c r="S4889">
        <v>2</v>
      </c>
      <c r="T4889">
        <v>0</v>
      </c>
      <c r="U4889">
        <v>2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181.33613722463014</v>
      </c>
      <c r="AB4889">
        <v>0</v>
      </c>
      <c r="AC4889">
        <v>444.57600190856374</v>
      </c>
      <c r="AD4889">
        <v>0</v>
      </c>
      <c r="AE4889">
        <v>625.91213913319393</v>
      </c>
    </row>
    <row r="4890" spans="1:31" x14ac:dyDescent="0.3">
      <c r="A4890">
        <v>2721136</v>
      </c>
      <c r="B4890">
        <v>1</v>
      </c>
      <c r="C4890" t="s">
        <v>80</v>
      </c>
      <c r="D4890" t="s">
        <v>92</v>
      </c>
      <c r="E4890" t="s">
        <v>132</v>
      </c>
      <c r="F4890" t="s">
        <v>13758</v>
      </c>
      <c r="G4890" t="s">
        <v>134</v>
      </c>
      <c r="H4890" t="s">
        <v>135</v>
      </c>
      <c r="I4890" t="s">
        <v>136</v>
      </c>
      <c r="J4890" t="s">
        <v>137</v>
      </c>
      <c r="K4890" t="s">
        <v>138</v>
      </c>
      <c r="L4890" t="s">
        <v>13759</v>
      </c>
      <c r="M4890" t="s">
        <v>13760</v>
      </c>
      <c r="N4890">
        <v>1.2861111110000001</v>
      </c>
      <c r="O4890">
        <v>0</v>
      </c>
      <c r="P4890">
        <v>319</v>
      </c>
      <c r="Q4890">
        <v>0</v>
      </c>
      <c r="R4890">
        <v>0</v>
      </c>
      <c r="S4890">
        <v>0</v>
      </c>
      <c r="T4890">
        <v>21</v>
      </c>
      <c r="U4890">
        <v>0</v>
      </c>
      <c r="V4890">
        <v>0</v>
      </c>
      <c r="W4890">
        <v>0</v>
      </c>
      <c r="X4890">
        <v>47.077876033749746</v>
      </c>
      <c r="Y4890">
        <v>0</v>
      </c>
      <c r="Z4890">
        <v>0</v>
      </c>
      <c r="AA4890">
        <v>0</v>
      </c>
      <c r="AB4890">
        <v>24.072990547354372</v>
      </c>
      <c r="AC4890">
        <v>0</v>
      </c>
      <c r="AD4890">
        <v>0</v>
      </c>
      <c r="AE4890">
        <v>71.150866581104111</v>
      </c>
    </row>
    <row r="4891" spans="1:31" x14ac:dyDescent="0.3">
      <c r="A4891">
        <v>2720532</v>
      </c>
      <c r="B4891">
        <v>1</v>
      </c>
      <c r="C4891" t="s">
        <v>81</v>
      </c>
      <c r="D4891" t="s">
        <v>128</v>
      </c>
      <c r="E4891" t="s">
        <v>150</v>
      </c>
      <c r="F4891" t="s">
        <v>7518</v>
      </c>
      <c r="G4891" t="s">
        <v>152</v>
      </c>
      <c r="H4891" t="s">
        <v>153</v>
      </c>
      <c r="I4891" t="s">
        <v>136</v>
      </c>
      <c r="J4891" t="s">
        <v>137</v>
      </c>
      <c r="K4891" t="s">
        <v>138</v>
      </c>
      <c r="L4891" t="s">
        <v>13761</v>
      </c>
      <c r="M4891" t="s">
        <v>13762</v>
      </c>
      <c r="N4891">
        <v>1.961944444</v>
      </c>
      <c r="O4891">
        <v>21</v>
      </c>
      <c r="P4891">
        <v>185</v>
      </c>
      <c r="Q4891">
        <v>315</v>
      </c>
      <c r="R4891">
        <v>103</v>
      </c>
      <c r="S4891">
        <v>10</v>
      </c>
      <c r="T4891">
        <v>10</v>
      </c>
      <c r="U4891">
        <v>0</v>
      </c>
      <c r="V4891">
        <v>0</v>
      </c>
      <c r="W4891">
        <v>2.5143757401756894</v>
      </c>
      <c r="X4891">
        <v>77.41793233990262</v>
      </c>
      <c r="Y4891">
        <v>42.079302221120521</v>
      </c>
      <c r="Z4891">
        <v>36.498671734325384</v>
      </c>
      <c r="AA4891">
        <v>6.8014177463599994</v>
      </c>
      <c r="AB4891">
        <v>11.742088610828171</v>
      </c>
      <c r="AC4891">
        <v>0</v>
      </c>
      <c r="AD4891">
        <v>0</v>
      </c>
      <c r="AE4891">
        <v>177.05378839271236</v>
      </c>
    </row>
    <row r="4892" spans="1:31" x14ac:dyDescent="0.3">
      <c r="A4892">
        <v>2720544</v>
      </c>
      <c r="B4892">
        <v>1</v>
      </c>
      <c r="C4892" t="s">
        <v>80</v>
      </c>
      <c r="D4892" t="s">
        <v>100</v>
      </c>
      <c r="E4892" t="s">
        <v>156</v>
      </c>
      <c r="F4892" t="s">
        <v>13763</v>
      </c>
      <c r="G4892" t="s">
        <v>152</v>
      </c>
      <c r="H4892" t="s">
        <v>153</v>
      </c>
      <c r="I4892" t="s">
        <v>490</v>
      </c>
      <c r="J4892" t="s">
        <v>137</v>
      </c>
      <c r="K4892" t="s">
        <v>138</v>
      </c>
      <c r="L4892" t="s">
        <v>13764</v>
      </c>
      <c r="M4892" t="s">
        <v>13765</v>
      </c>
      <c r="N4892">
        <v>3.8611110999999997E-2</v>
      </c>
      <c r="O4892">
        <v>1</v>
      </c>
      <c r="P4892">
        <v>885</v>
      </c>
      <c r="Q4892">
        <v>0</v>
      </c>
      <c r="R4892">
        <v>0</v>
      </c>
      <c r="S4892">
        <v>18</v>
      </c>
      <c r="T4892">
        <v>101</v>
      </c>
      <c r="U4892">
        <v>1</v>
      </c>
      <c r="V4892">
        <v>0</v>
      </c>
      <c r="W4892">
        <v>1.9391694034672502E-2</v>
      </c>
      <c r="X4892">
        <v>6.485699488703669</v>
      </c>
      <c r="Y4892">
        <v>0</v>
      </c>
      <c r="Z4892">
        <v>0</v>
      </c>
      <c r="AA4892">
        <v>11.284065842045248</v>
      </c>
      <c r="AB4892">
        <v>11.118834828138178</v>
      </c>
      <c r="AC4892">
        <v>0</v>
      </c>
      <c r="AD4892">
        <v>0</v>
      </c>
      <c r="AE4892">
        <v>28.907991852921768</v>
      </c>
    </row>
    <row r="4893" spans="1:31" x14ac:dyDescent="0.3">
      <c r="A4893">
        <v>2720438</v>
      </c>
      <c r="B4893">
        <v>1</v>
      </c>
      <c r="C4893" t="s">
        <v>80</v>
      </c>
      <c r="D4893" t="s">
        <v>97</v>
      </c>
      <c r="E4893" t="s">
        <v>150</v>
      </c>
      <c r="F4893" t="s">
        <v>5438</v>
      </c>
      <c r="G4893" t="s">
        <v>152</v>
      </c>
      <c r="H4893" t="s">
        <v>153</v>
      </c>
      <c r="I4893" t="s">
        <v>136</v>
      </c>
      <c r="J4893" t="s">
        <v>137</v>
      </c>
      <c r="K4893" t="s">
        <v>138</v>
      </c>
      <c r="L4893" t="s">
        <v>13766</v>
      </c>
      <c r="M4893" t="s">
        <v>13767</v>
      </c>
      <c r="N4893">
        <v>0.19638888800000001</v>
      </c>
      <c r="O4893">
        <v>3</v>
      </c>
      <c r="P4893">
        <v>627</v>
      </c>
      <c r="Q4893">
        <v>4</v>
      </c>
      <c r="R4893">
        <v>38</v>
      </c>
      <c r="S4893">
        <v>10</v>
      </c>
      <c r="T4893">
        <v>73</v>
      </c>
      <c r="U4893">
        <v>1</v>
      </c>
      <c r="V4893">
        <v>0</v>
      </c>
      <c r="W4893">
        <v>0.73029510343244008</v>
      </c>
      <c r="X4893">
        <v>22.053946768175361</v>
      </c>
      <c r="Y4893">
        <v>0.38238957295142334</v>
      </c>
      <c r="Z4893">
        <v>1.7127822769437802</v>
      </c>
      <c r="AA4893">
        <v>6.3418925391016305</v>
      </c>
      <c r="AB4893">
        <v>20.298453986340299</v>
      </c>
      <c r="AC4893">
        <v>51.96305184655332</v>
      </c>
      <c r="AD4893">
        <v>0</v>
      </c>
      <c r="AE4893">
        <v>103.48281209349825</v>
      </c>
    </row>
    <row r="4894" spans="1:31" x14ac:dyDescent="0.3">
      <c r="A4894">
        <v>2720426</v>
      </c>
      <c r="B4894">
        <v>1</v>
      </c>
      <c r="C4894" t="s">
        <v>81</v>
      </c>
      <c r="D4894" t="s">
        <v>113</v>
      </c>
      <c r="E4894" t="s">
        <v>132</v>
      </c>
      <c r="F4894" t="s">
        <v>13768</v>
      </c>
      <c r="G4894" t="s">
        <v>134</v>
      </c>
      <c r="H4894" t="s">
        <v>135</v>
      </c>
      <c r="I4894" t="s">
        <v>136</v>
      </c>
      <c r="J4894" t="s">
        <v>137</v>
      </c>
      <c r="K4894" t="s">
        <v>138</v>
      </c>
      <c r="L4894" t="s">
        <v>13769</v>
      </c>
      <c r="M4894" t="s">
        <v>13770</v>
      </c>
      <c r="N4894">
        <v>1.1399999999999999</v>
      </c>
      <c r="O4894">
        <v>0</v>
      </c>
      <c r="P4894">
        <v>41</v>
      </c>
      <c r="Q4894">
        <v>0</v>
      </c>
      <c r="R4894">
        <v>1</v>
      </c>
      <c r="S4894">
        <v>0</v>
      </c>
      <c r="T4894">
        <v>3</v>
      </c>
      <c r="U4894">
        <v>0</v>
      </c>
      <c r="V4894">
        <v>0</v>
      </c>
      <c r="W4894">
        <v>0</v>
      </c>
      <c r="X4894">
        <v>5.3725318622164497</v>
      </c>
      <c r="Y4894">
        <v>0</v>
      </c>
      <c r="Z4894">
        <v>0</v>
      </c>
      <c r="AA4894">
        <v>0</v>
      </c>
      <c r="AB4894">
        <v>1.5495429753816667</v>
      </c>
      <c r="AC4894">
        <v>0</v>
      </c>
      <c r="AD4894">
        <v>0</v>
      </c>
      <c r="AE4894">
        <v>6.9220748375981165</v>
      </c>
    </row>
    <row r="4895" spans="1:31" x14ac:dyDescent="0.3">
      <c r="A4895">
        <v>2720936</v>
      </c>
      <c r="B4895">
        <v>1</v>
      </c>
      <c r="C4895" t="s">
        <v>81</v>
      </c>
      <c r="D4895" t="s">
        <v>121</v>
      </c>
      <c r="E4895" t="s">
        <v>161</v>
      </c>
      <c r="F4895" t="s">
        <v>13771</v>
      </c>
      <c r="G4895" t="s">
        <v>163</v>
      </c>
      <c r="H4895" t="s">
        <v>135</v>
      </c>
      <c r="I4895" t="s">
        <v>136</v>
      </c>
      <c r="J4895" t="s">
        <v>137</v>
      </c>
      <c r="K4895" t="s">
        <v>138</v>
      </c>
      <c r="L4895" t="s">
        <v>13772</v>
      </c>
      <c r="M4895" t="s">
        <v>13773</v>
      </c>
      <c r="N4895">
        <v>11.361111111</v>
      </c>
      <c r="O4895">
        <v>0</v>
      </c>
      <c r="P4895">
        <v>67</v>
      </c>
      <c r="Q4895">
        <v>0</v>
      </c>
      <c r="R4895">
        <v>1</v>
      </c>
      <c r="S4895">
        <v>0</v>
      </c>
      <c r="T4895">
        <v>1</v>
      </c>
      <c r="U4895">
        <v>0</v>
      </c>
      <c r="V4895">
        <v>0</v>
      </c>
      <c r="W4895">
        <v>0</v>
      </c>
      <c r="X4895">
        <v>156.64361120842466</v>
      </c>
      <c r="Y4895">
        <v>0</v>
      </c>
      <c r="Z4895">
        <v>5.5944916146233332</v>
      </c>
      <c r="AA4895">
        <v>0</v>
      </c>
      <c r="AB4895">
        <v>8.2446928931881605</v>
      </c>
      <c r="AC4895">
        <v>0</v>
      </c>
      <c r="AD4895">
        <v>0</v>
      </c>
      <c r="AE4895">
        <v>170.48279571623615</v>
      </c>
    </row>
    <row r="4896" spans="1:31" x14ac:dyDescent="0.3">
      <c r="A4896">
        <v>2721065</v>
      </c>
      <c r="B4896">
        <v>1</v>
      </c>
      <c r="C4896" t="s">
        <v>80</v>
      </c>
      <c r="D4896" t="s">
        <v>96</v>
      </c>
      <c r="E4896" t="s">
        <v>145</v>
      </c>
      <c r="F4896" t="s">
        <v>13774</v>
      </c>
      <c r="G4896" t="s">
        <v>230</v>
      </c>
      <c r="H4896" t="s">
        <v>135</v>
      </c>
      <c r="I4896" t="s">
        <v>136</v>
      </c>
      <c r="J4896" t="s">
        <v>137</v>
      </c>
      <c r="K4896" t="s">
        <v>138</v>
      </c>
      <c r="L4896" t="s">
        <v>13775</v>
      </c>
      <c r="M4896" t="s">
        <v>13776</v>
      </c>
      <c r="N4896">
        <v>6.2772222219999998</v>
      </c>
      <c r="O4896">
        <v>0</v>
      </c>
      <c r="P4896">
        <v>1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1.3367719200150001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1.3367719200150001</v>
      </c>
    </row>
    <row r="4897" spans="1:31" x14ac:dyDescent="0.3">
      <c r="A4897">
        <v>2721265</v>
      </c>
      <c r="B4897">
        <v>1</v>
      </c>
      <c r="C4897" t="s">
        <v>80</v>
      </c>
      <c r="D4897" t="s">
        <v>83</v>
      </c>
      <c r="E4897" t="s">
        <v>161</v>
      </c>
      <c r="F4897" t="s">
        <v>13777</v>
      </c>
      <c r="G4897" t="s">
        <v>163</v>
      </c>
      <c r="H4897" t="s">
        <v>135</v>
      </c>
      <c r="I4897" t="s">
        <v>136</v>
      </c>
      <c r="J4897" t="s">
        <v>137</v>
      </c>
      <c r="K4897" t="s">
        <v>138</v>
      </c>
      <c r="L4897" t="s">
        <v>13778</v>
      </c>
      <c r="M4897" t="s">
        <v>13779</v>
      </c>
      <c r="N4897">
        <v>2.4644444440000002</v>
      </c>
      <c r="O4897">
        <v>0</v>
      </c>
      <c r="P4897">
        <v>93</v>
      </c>
      <c r="Q4897">
        <v>0</v>
      </c>
      <c r="R4897">
        <v>0</v>
      </c>
      <c r="S4897">
        <v>0</v>
      </c>
      <c r="T4897">
        <v>5</v>
      </c>
      <c r="U4897">
        <v>0</v>
      </c>
      <c r="V4897">
        <v>0</v>
      </c>
      <c r="W4897">
        <v>0</v>
      </c>
      <c r="X4897">
        <v>39.710575111247486</v>
      </c>
      <c r="Y4897">
        <v>0</v>
      </c>
      <c r="Z4897">
        <v>0</v>
      </c>
      <c r="AA4897">
        <v>0</v>
      </c>
      <c r="AB4897">
        <v>3.1526349717377702</v>
      </c>
      <c r="AC4897">
        <v>0</v>
      </c>
      <c r="AD4897">
        <v>0</v>
      </c>
      <c r="AE4897">
        <v>42.863210082985255</v>
      </c>
    </row>
    <row r="4898" spans="1:31" x14ac:dyDescent="0.3">
      <c r="A4898">
        <v>2721371</v>
      </c>
      <c r="B4898">
        <v>1</v>
      </c>
      <c r="C4898" t="s">
        <v>81</v>
      </c>
      <c r="D4898" t="s">
        <v>127</v>
      </c>
      <c r="E4898" t="s">
        <v>132</v>
      </c>
      <c r="F4898" t="s">
        <v>13780</v>
      </c>
      <c r="G4898" t="s">
        <v>134</v>
      </c>
      <c r="H4898" t="s">
        <v>135</v>
      </c>
      <c r="I4898" t="s">
        <v>136</v>
      </c>
      <c r="J4898" t="s">
        <v>137</v>
      </c>
      <c r="K4898" t="s">
        <v>138</v>
      </c>
      <c r="L4898" t="s">
        <v>13781</v>
      </c>
      <c r="M4898" t="s">
        <v>13782</v>
      </c>
      <c r="N4898">
        <v>4.0083333330000004</v>
      </c>
      <c r="O4898">
        <v>0</v>
      </c>
      <c r="P4898">
        <v>0</v>
      </c>
      <c r="Q4898">
        <v>0</v>
      </c>
      <c r="R4898">
        <v>11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</row>
    <row r="4899" spans="1:31" x14ac:dyDescent="0.3">
      <c r="A4899">
        <v>2720979</v>
      </c>
      <c r="B4899">
        <v>1</v>
      </c>
      <c r="C4899" t="s">
        <v>81</v>
      </c>
      <c r="D4899" t="s">
        <v>113</v>
      </c>
      <c r="E4899" t="s">
        <v>213</v>
      </c>
      <c r="F4899" t="s">
        <v>7737</v>
      </c>
      <c r="G4899" t="s">
        <v>152</v>
      </c>
      <c r="H4899" t="s">
        <v>153</v>
      </c>
      <c r="I4899" t="s">
        <v>136</v>
      </c>
      <c r="J4899" t="s">
        <v>137</v>
      </c>
      <c r="K4899" t="s">
        <v>138</v>
      </c>
      <c r="L4899" t="s">
        <v>13783</v>
      </c>
      <c r="M4899" t="s">
        <v>13784</v>
      </c>
      <c r="N4899">
        <v>1.7919444440000001</v>
      </c>
      <c r="O4899">
        <v>3</v>
      </c>
      <c r="P4899">
        <v>371</v>
      </c>
      <c r="Q4899">
        <v>13</v>
      </c>
      <c r="R4899">
        <v>3</v>
      </c>
      <c r="S4899">
        <v>8</v>
      </c>
      <c r="T4899">
        <v>10</v>
      </c>
      <c r="U4899">
        <v>2</v>
      </c>
      <c r="V4899">
        <v>0</v>
      </c>
      <c r="W4899">
        <v>1.051617383885</v>
      </c>
      <c r="X4899">
        <v>94.55124784849437</v>
      </c>
      <c r="Y4899">
        <v>34.440275412352619</v>
      </c>
      <c r="Z4899">
        <v>1.0728806218537332</v>
      </c>
      <c r="AA4899">
        <v>20.70290642680126</v>
      </c>
      <c r="AB4899">
        <v>11.055519158876418</v>
      </c>
      <c r="AC4899">
        <v>167.59347540569308</v>
      </c>
      <c r="AD4899">
        <v>0</v>
      </c>
      <c r="AE4899">
        <v>330.4679222579565</v>
      </c>
    </row>
    <row r="4900" spans="1:31" x14ac:dyDescent="0.3">
      <c r="A4900">
        <v>2720481</v>
      </c>
      <c r="B4900">
        <v>1</v>
      </c>
      <c r="C4900" t="s">
        <v>80</v>
      </c>
      <c r="D4900" t="s">
        <v>90</v>
      </c>
      <c r="E4900" t="s">
        <v>145</v>
      </c>
      <c r="F4900" t="s">
        <v>5274</v>
      </c>
      <c r="G4900" t="s">
        <v>230</v>
      </c>
      <c r="H4900" t="s">
        <v>135</v>
      </c>
      <c r="I4900" t="s">
        <v>136</v>
      </c>
      <c r="J4900" t="s">
        <v>137</v>
      </c>
      <c r="K4900" t="s">
        <v>138</v>
      </c>
      <c r="L4900" t="s">
        <v>13785</v>
      </c>
      <c r="M4900" t="s">
        <v>13786</v>
      </c>
      <c r="N4900">
        <v>1.951944444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1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37.00422649028463</v>
      </c>
      <c r="AC4900">
        <v>0</v>
      </c>
      <c r="AD4900">
        <v>0</v>
      </c>
      <c r="AE4900">
        <v>37.00422649028463</v>
      </c>
    </row>
    <row r="4901" spans="1:31" x14ac:dyDescent="0.3">
      <c r="A4901">
        <v>2721912</v>
      </c>
      <c r="B4901">
        <v>1</v>
      </c>
      <c r="C4901" t="s">
        <v>81</v>
      </c>
      <c r="D4901" t="s">
        <v>121</v>
      </c>
      <c r="E4901" t="s">
        <v>161</v>
      </c>
      <c r="F4901" t="s">
        <v>13787</v>
      </c>
      <c r="G4901" t="s">
        <v>163</v>
      </c>
      <c r="H4901" t="s">
        <v>135</v>
      </c>
      <c r="I4901" t="s">
        <v>136</v>
      </c>
      <c r="J4901" t="s">
        <v>137</v>
      </c>
      <c r="K4901" t="s">
        <v>138</v>
      </c>
      <c r="L4901" t="s">
        <v>13788</v>
      </c>
      <c r="M4901" t="s">
        <v>13789</v>
      </c>
      <c r="N4901">
        <v>3.2108333330000001</v>
      </c>
      <c r="O4901">
        <v>0</v>
      </c>
      <c r="P4901">
        <v>32</v>
      </c>
      <c r="Q4901">
        <v>0</v>
      </c>
      <c r="R4901">
        <v>3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11.452614736682746</v>
      </c>
      <c r="Y4901">
        <v>0</v>
      </c>
      <c r="Z4901">
        <v>0.17554916308278998</v>
      </c>
      <c r="AA4901">
        <v>0</v>
      </c>
      <c r="AB4901">
        <v>0</v>
      </c>
      <c r="AC4901">
        <v>0</v>
      </c>
      <c r="AD4901">
        <v>0</v>
      </c>
      <c r="AE4901">
        <v>11.628163899765536</v>
      </c>
    </row>
    <row r="4902" spans="1:31" x14ac:dyDescent="0.3">
      <c r="A4902">
        <v>2721073</v>
      </c>
      <c r="B4902">
        <v>1</v>
      </c>
      <c r="C4902" t="s">
        <v>81</v>
      </c>
      <c r="D4902" t="s">
        <v>121</v>
      </c>
      <c r="E4902" t="s">
        <v>132</v>
      </c>
      <c r="F4902" t="s">
        <v>13790</v>
      </c>
      <c r="G4902" t="s">
        <v>134</v>
      </c>
      <c r="H4902" t="s">
        <v>135</v>
      </c>
      <c r="I4902" t="s">
        <v>136</v>
      </c>
      <c r="J4902" t="s">
        <v>137</v>
      </c>
      <c r="K4902" t="s">
        <v>138</v>
      </c>
      <c r="L4902" t="s">
        <v>13791</v>
      </c>
      <c r="M4902" t="s">
        <v>13792</v>
      </c>
      <c r="N4902">
        <v>11.05</v>
      </c>
      <c r="O4902">
        <v>0</v>
      </c>
      <c r="P4902">
        <v>33</v>
      </c>
      <c r="Q4902">
        <v>0</v>
      </c>
      <c r="R4902">
        <v>0</v>
      </c>
      <c r="S4902">
        <v>0</v>
      </c>
      <c r="T4902">
        <v>2</v>
      </c>
      <c r="U4902">
        <v>0</v>
      </c>
      <c r="V4902">
        <v>0</v>
      </c>
      <c r="W4902">
        <v>0</v>
      </c>
      <c r="X4902">
        <v>50.621913946052004</v>
      </c>
      <c r="Y4902">
        <v>0</v>
      </c>
      <c r="Z4902">
        <v>0</v>
      </c>
      <c r="AA4902">
        <v>0</v>
      </c>
      <c r="AB4902">
        <v>12.5876832723</v>
      </c>
      <c r="AC4902">
        <v>0</v>
      </c>
      <c r="AD4902">
        <v>0</v>
      </c>
      <c r="AE4902">
        <v>63.209597218352002</v>
      </c>
    </row>
    <row r="4903" spans="1:31" x14ac:dyDescent="0.3">
      <c r="A4903">
        <v>2721222</v>
      </c>
      <c r="B4903">
        <v>1</v>
      </c>
      <c r="C4903" t="s">
        <v>81</v>
      </c>
      <c r="D4903" t="s">
        <v>112</v>
      </c>
      <c r="E4903" t="s">
        <v>150</v>
      </c>
      <c r="F4903" t="s">
        <v>1212</v>
      </c>
      <c r="G4903" t="s">
        <v>152</v>
      </c>
      <c r="H4903" t="s">
        <v>153</v>
      </c>
      <c r="I4903" t="s">
        <v>136</v>
      </c>
      <c r="J4903" t="s">
        <v>137</v>
      </c>
      <c r="K4903" t="s">
        <v>138</v>
      </c>
      <c r="L4903" t="s">
        <v>13793</v>
      </c>
      <c r="M4903" t="s">
        <v>13794</v>
      </c>
      <c r="N4903">
        <v>0.276388888</v>
      </c>
      <c r="O4903">
        <v>3</v>
      </c>
      <c r="P4903">
        <v>1292</v>
      </c>
      <c r="Q4903">
        <v>5</v>
      </c>
      <c r="R4903">
        <v>38</v>
      </c>
      <c r="S4903">
        <v>7</v>
      </c>
      <c r="T4903">
        <v>69</v>
      </c>
      <c r="U4903">
        <v>0</v>
      </c>
      <c r="V4903">
        <v>0</v>
      </c>
      <c r="W4903">
        <v>0.16754800522500002</v>
      </c>
      <c r="X4903">
        <v>22.327741461354865</v>
      </c>
      <c r="Y4903">
        <v>9.7680718127968298</v>
      </c>
      <c r="Z4903">
        <v>2.2963901244459377</v>
      </c>
      <c r="AA4903">
        <v>19.966277180093755</v>
      </c>
      <c r="AB4903">
        <v>4.2044802971723332</v>
      </c>
      <c r="AC4903">
        <v>0</v>
      </c>
      <c r="AD4903">
        <v>0</v>
      </c>
      <c r="AE4903">
        <v>58.730508881088717</v>
      </c>
    </row>
    <row r="4904" spans="1:31" x14ac:dyDescent="0.3">
      <c r="A4904">
        <v>2721878</v>
      </c>
      <c r="B4904">
        <v>1</v>
      </c>
      <c r="C4904" t="s">
        <v>80</v>
      </c>
      <c r="D4904" t="s">
        <v>106</v>
      </c>
      <c r="E4904" t="s">
        <v>132</v>
      </c>
      <c r="F4904" t="s">
        <v>13563</v>
      </c>
      <c r="G4904" t="s">
        <v>170</v>
      </c>
      <c r="H4904" t="s">
        <v>135</v>
      </c>
      <c r="I4904" t="s">
        <v>136</v>
      </c>
      <c r="J4904" t="s">
        <v>137</v>
      </c>
      <c r="K4904" t="s">
        <v>138</v>
      </c>
      <c r="L4904" t="s">
        <v>13795</v>
      </c>
      <c r="M4904" t="s">
        <v>13796</v>
      </c>
      <c r="N4904">
        <v>0.31222222199999999</v>
      </c>
      <c r="O4904">
        <v>0</v>
      </c>
      <c r="P4904">
        <v>65</v>
      </c>
      <c r="Q4904">
        <v>0</v>
      </c>
      <c r="R4904">
        <v>0</v>
      </c>
      <c r="S4904">
        <v>0</v>
      </c>
      <c r="T4904">
        <v>6</v>
      </c>
      <c r="U4904">
        <v>0</v>
      </c>
      <c r="V4904">
        <v>0</v>
      </c>
      <c r="W4904">
        <v>0</v>
      </c>
      <c r="X4904">
        <v>3.7109466856910474</v>
      </c>
      <c r="Y4904">
        <v>0</v>
      </c>
      <c r="Z4904">
        <v>0</v>
      </c>
      <c r="AA4904">
        <v>0</v>
      </c>
      <c r="AB4904">
        <v>1.8886318197877605</v>
      </c>
      <c r="AC4904">
        <v>0</v>
      </c>
      <c r="AD4904">
        <v>0</v>
      </c>
      <c r="AE4904">
        <v>5.5995785054788083</v>
      </c>
    </row>
    <row r="4905" spans="1:31" x14ac:dyDescent="0.3">
      <c r="A4905">
        <v>2720573</v>
      </c>
      <c r="B4905">
        <v>1</v>
      </c>
      <c r="C4905" t="s">
        <v>81</v>
      </c>
      <c r="D4905" t="s">
        <v>116</v>
      </c>
      <c r="E4905" t="s">
        <v>150</v>
      </c>
      <c r="F4905" t="s">
        <v>2337</v>
      </c>
      <c r="G4905" t="s">
        <v>152</v>
      </c>
      <c r="H4905" t="s">
        <v>153</v>
      </c>
      <c r="I4905" t="s">
        <v>136</v>
      </c>
      <c r="J4905" t="s">
        <v>137</v>
      </c>
      <c r="K4905" t="s">
        <v>138</v>
      </c>
      <c r="L4905" t="s">
        <v>13797</v>
      </c>
      <c r="M4905" t="s">
        <v>13798</v>
      </c>
      <c r="N4905">
        <v>0.273888888</v>
      </c>
      <c r="O4905">
        <v>12</v>
      </c>
      <c r="P4905">
        <v>3040</v>
      </c>
      <c r="Q4905">
        <v>275</v>
      </c>
      <c r="R4905">
        <v>245</v>
      </c>
      <c r="S4905">
        <v>12</v>
      </c>
      <c r="T4905">
        <v>433</v>
      </c>
      <c r="U4905">
        <v>1</v>
      </c>
      <c r="V4905">
        <v>0</v>
      </c>
      <c r="W4905">
        <v>0.33336808199908341</v>
      </c>
      <c r="X4905">
        <v>122.31253727184827</v>
      </c>
      <c r="Y4905">
        <v>19.333049371908402</v>
      </c>
      <c r="Z4905">
        <v>8.8033751726872023</v>
      </c>
      <c r="AA4905">
        <v>25.10029130231565</v>
      </c>
      <c r="AB4905">
        <v>58.80646962898166</v>
      </c>
      <c r="AC4905">
        <v>3.1324569670709455</v>
      </c>
      <c r="AD4905">
        <v>0</v>
      </c>
      <c r="AE4905">
        <v>237.82154779681119</v>
      </c>
    </row>
    <row r="4906" spans="1:31" x14ac:dyDescent="0.3">
      <c r="A4906">
        <v>2721901</v>
      </c>
      <c r="B4906">
        <v>1</v>
      </c>
      <c r="C4906" t="s">
        <v>80</v>
      </c>
      <c r="D4906" t="s">
        <v>83</v>
      </c>
      <c r="E4906" t="s">
        <v>145</v>
      </c>
      <c r="F4906" t="s">
        <v>13799</v>
      </c>
      <c r="G4906" t="s">
        <v>147</v>
      </c>
      <c r="H4906" t="s">
        <v>135</v>
      </c>
      <c r="I4906" t="s">
        <v>136</v>
      </c>
      <c r="J4906" t="s">
        <v>137</v>
      </c>
      <c r="K4906" t="s">
        <v>138</v>
      </c>
      <c r="L4906" t="s">
        <v>13800</v>
      </c>
      <c r="M4906" t="s">
        <v>13801</v>
      </c>
      <c r="N4906">
        <v>1.3591666659999999</v>
      </c>
      <c r="O4906">
        <v>0</v>
      </c>
      <c r="P4906">
        <v>24</v>
      </c>
      <c r="Q4906">
        <v>0</v>
      </c>
      <c r="R4906">
        <v>0</v>
      </c>
      <c r="S4906">
        <v>0</v>
      </c>
      <c r="T4906">
        <v>1</v>
      </c>
      <c r="U4906">
        <v>0</v>
      </c>
      <c r="V4906">
        <v>0</v>
      </c>
      <c r="W4906">
        <v>0</v>
      </c>
      <c r="X4906">
        <v>6.9340834651180012</v>
      </c>
      <c r="Y4906">
        <v>0</v>
      </c>
      <c r="Z4906">
        <v>0</v>
      </c>
      <c r="AA4906">
        <v>0</v>
      </c>
      <c r="AB4906">
        <v>0.22508807585012497</v>
      </c>
      <c r="AC4906">
        <v>0</v>
      </c>
      <c r="AD4906">
        <v>0</v>
      </c>
      <c r="AE4906">
        <v>7.159171540968126</v>
      </c>
    </row>
    <row r="4907" spans="1:31" x14ac:dyDescent="0.3">
      <c r="A4907">
        <v>2720642</v>
      </c>
      <c r="B4907">
        <v>1</v>
      </c>
      <c r="C4907" t="s">
        <v>80</v>
      </c>
      <c r="D4907" t="s">
        <v>104</v>
      </c>
      <c r="E4907" t="s">
        <v>150</v>
      </c>
      <c r="F4907" t="s">
        <v>11422</v>
      </c>
      <c r="G4907" t="s">
        <v>152</v>
      </c>
      <c r="H4907" t="s">
        <v>153</v>
      </c>
      <c r="I4907" t="s">
        <v>490</v>
      </c>
      <c r="J4907" t="s">
        <v>137</v>
      </c>
      <c r="K4907" t="s">
        <v>138</v>
      </c>
      <c r="L4907" t="s">
        <v>13802</v>
      </c>
      <c r="M4907" t="s">
        <v>13803</v>
      </c>
      <c r="N4907">
        <v>4.4444444E-2</v>
      </c>
      <c r="O4907">
        <v>1</v>
      </c>
      <c r="P4907">
        <v>10</v>
      </c>
      <c r="Q4907">
        <v>25</v>
      </c>
      <c r="R4907">
        <v>54</v>
      </c>
      <c r="S4907">
        <v>17</v>
      </c>
      <c r="T4907">
        <v>11</v>
      </c>
      <c r="U4907">
        <v>18</v>
      </c>
      <c r="V4907">
        <v>0</v>
      </c>
      <c r="W4907">
        <v>1.9875130704000002E-2</v>
      </c>
      <c r="X4907">
        <v>4.6454043765066677E-2</v>
      </c>
      <c r="Y4907">
        <v>4.2161607866508009</v>
      </c>
      <c r="Z4907">
        <v>4.5868375466666667E-2</v>
      </c>
      <c r="AA4907">
        <v>13.473475377443739</v>
      </c>
      <c r="AB4907">
        <v>0.20400846767200001</v>
      </c>
      <c r="AC4907">
        <v>265.47380968806669</v>
      </c>
      <c r="AD4907">
        <v>0</v>
      </c>
      <c r="AE4907">
        <v>283.47965186976899</v>
      </c>
    </row>
    <row r="4908" spans="1:31" x14ac:dyDescent="0.3">
      <c r="A4908">
        <v>2720719</v>
      </c>
      <c r="B4908">
        <v>1</v>
      </c>
      <c r="C4908" t="s">
        <v>80</v>
      </c>
      <c r="D4908" t="s">
        <v>102</v>
      </c>
      <c r="E4908" t="s">
        <v>156</v>
      </c>
      <c r="F4908" t="s">
        <v>13804</v>
      </c>
      <c r="G4908" t="s">
        <v>185</v>
      </c>
      <c r="H4908" t="s">
        <v>153</v>
      </c>
      <c r="I4908" t="s">
        <v>136</v>
      </c>
      <c r="J4908" t="s">
        <v>137</v>
      </c>
      <c r="K4908" t="s">
        <v>138</v>
      </c>
      <c r="L4908" t="s">
        <v>13805</v>
      </c>
      <c r="M4908" t="s">
        <v>13806</v>
      </c>
      <c r="N4908">
        <v>2.131388888</v>
      </c>
      <c r="O4908">
        <v>0</v>
      </c>
      <c r="P4908">
        <v>48</v>
      </c>
      <c r="Q4908">
        <v>0</v>
      </c>
      <c r="R4908">
        <v>0</v>
      </c>
      <c r="S4908">
        <v>0</v>
      </c>
      <c r="T4908">
        <v>3</v>
      </c>
      <c r="U4908">
        <v>0</v>
      </c>
      <c r="V4908">
        <v>0</v>
      </c>
      <c r="W4908">
        <v>0</v>
      </c>
      <c r="X4908">
        <v>9.1074733717785321</v>
      </c>
      <c r="Y4908">
        <v>0</v>
      </c>
      <c r="Z4908">
        <v>0</v>
      </c>
      <c r="AA4908">
        <v>0</v>
      </c>
      <c r="AB4908">
        <v>4.4552020782739001</v>
      </c>
      <c r="AC4908">
        <v>0</v>
      </c>
      <c r="AD4908">
        <v>0</v>
      </c>
      <c r="AE4908">
        <v>13.562675450052431</v>
      </c>
    </row>
    <row r="4909" spans="1:31" x14ac:dyDescent="0.3">
      <c r="A4909">
        <v>2721260</v>
      </c>
      <c r="B4909">
        <v>1</v>
      </c>
      <c r="C4909" t="s">
        <v>80</v>
      </c>
      <c r="D4909" t="s">
        <v>103</v>
      </c>
      <c r="E4909" t="s">
        <v>213</v>
      </c>
      <c r="F4909" t="s">
        <v>5492</v>
      </c>
      <c r="G4909" t="s">
        <v>152</v>
      </c>
      <c r="H4909" t="s">
        <v>153</v>
      </c>
      <c r="I4909" t="s">
        <v>136</v>
      </c>
      <c r="J4909" t="s">
        <v>137</v>
      </c>
      <c r="K4909" t="s">
        <v>138</v>
      </c>
      <c r="L4909" t="s">
        <v>13807</v>
      </c>
      <c r="M4909" t="s">
        <v>13808</v>
      </c>
      <c r="N4909">
        <v>1.4583333329999999</v>
      </c>
      <c r="O4909">
        <v>24</v>
      </c>
      <c r="P4909">
        <v>2712</v>
      </c>
      <c r="Q4909">
        <v>34</v>
      </c>
      <c r="R4909">
        <v>214</v>
      </c>
      <c r="S4909">
        <v>66</v>
      </c>
      <c r="T4909">
        <v>814</v>
      </c>
      <c r="U4909">
        <v>5</v>
      </c>
      <c r="V4909">
        <v>1</v>
      </c>
      <c r="W4909">
        <v>26.696793215080877</v>
      </c>
      <c r="X4909">
        <v>661.5630401988841</v>
      </c>
      <c r="Y4909">
        <v>179.1812377570877</v>
      </c>
      <c r="Z4909">
        <v>88.155049555878861</v>
      </c>
      <c r="AA4909">
        <v>476.68160316195161</v>
      </c>
      <c r="AB4909">
        <v>433.74437851179698</v>
      </c>
      <c r="AC4909">
        <v>295.31247802179337</v>
      </c>
      <c r="AD4909">
        <v>19.810434109614459</v>
      </c>
      <c r="AE4909">
        <v>2181.1450145320882</v>
      </c>
    </row>
    <row r="4910" spans="1:31" x14ac:dyDescent="0.3">
      <c r="A4910">
        <v>2720765</v>
      </c>
      <c r="B4910">
        <v>1</v>
      </c>
      <c r="C4910" t="s">
        <v>81</v>
      </c>
      <c r="D4910" t="s">
        <v>128</v>
      </c>
      <c r="E4910" t="s">
        <v>150</v>
      </c>
      <c r="F4910" t="s">
        <v>5201</v>
      </c>
      <c r="G4910" t="s">
        <v>152</v>
      </c>
      <c r="H4910" t="s">
        <v>153</v>
      </c>
      <c r="I4910" t="s">
        <v>136</v>
      </c>
      <c r="J4910" t="s">
        <v>137</v>
      </c>
      <c r="K4910" t="s">
        <v>138</v>
      </c>
      <c r="L4910" t="s">
        <v>13809</v>
      </c>
      <c r="M4910" t="s">
        <v>13810</v>
      </c>
      <c r="N4910">
        <v>1.673611111</v>
      </c>
      <c r="O4910">
        <v>0</v>
      </c>
      <c r="P4910">
        <v>0</v>
      </c>
      <c r="Q4910">
        <v>0</v>
      </c>
      <c r="R4910">
        <v>0</v>
      </c>
      <c r="S4910">
        <v>10</v>
      </c>
      <c r="T4910">
        <v>0</v>
      </c>
      <c r="U4910">
        <v>11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94.998862544331445</v>
      </c>
      <c r="AB4910">
        <v>0</v>
      </c>
      <c r="AC4910">
        <v>2772.3930777959586</v>
      </c>
      <c r="AD4910">
        <v>0</v>
      </c>
      <c r="AE4910">
        <v>2867.3919403402901</v>
      </c>
    </row>
    <row r="4911" spans="1:31" x14ac:dyDescent="0.3">
      <c r="A4911">
        <v>2721429</v>
      </c>
      <c r="B4911">
        <v>1</v>
      </c>
      <c r="C4911" t="s">
        <v>81</v>
      </c>
      <c r="D4911" t="s">
        <v>117</v>
      </c>
      <c r="E4911" t="s">
        <v>213</v>
      </c>
      <c r="F4911" t="s">
        <v>13811</v>
      </c>
      <c r="G4911" t="s">
        <v>565</v>
      </c>
      <c r="H4911" t="s">
        <v>153</v>
      </c>
      <c r="I4911" t="s">
        <v>136</v>
      </c>
      <c r="J4911" t="s">
        <v>137</v>
      </c>
      <c r="K4911" t="s">
        <v>138</v>
      </c>
      <c r="L4911" t="s">
        <v>13812</v>
      </c>
      <c r="M4911" t="s">
        <v>13813</v>
      </c>
      <c r="N4911">
        <v>4.0430555549999996</v>
      </c>
      <c r="O4911">
        <v>6</v>
      </c>
      <c r="P4911">
        <v>807</v>
      </c>
      <c r="Q4911">
        <v>3</v>
      </c>
      <c r="R4911">
        <v>23</v>
      </c>
      <c r="S4911">
        <v>3</v>
      </c>
      <c r="T4911">
        <v>24</v>
      </c>
      <c r="U4911">
        <v>0</v>
      </c>
      <c r="V4911">
        <v>0</v>
      </c>
      <c r="W4911">
        <v>44.223089359630485</v>
      </c>
      <c r="X4911">
        <v>335.76818376779471</v>
      </c>
      <c r="Y4911">
        <v>5.0758006135913334</v>
      </c>
      <c r="Z4911">
        <v>8.5330969349801631</v>
      </c>
      <c r="AA4911">
        <v>24.054829803280395</v>
      </c>
      <c r="AB4911">
        <v>43.518363856604374</v>
      </c>
      <c r="AC4911">
        <v>0</v>
      </c>
      <c r="AD4911">
        <v>0</v>
      </c>
      <c r="AE4911">
        <v>461.17336433588144</v>
      </c>
    </row>
    <row r="4912" spans="1:31" x14ac:dyDescent="0.3">
      <c r="A4912">
        <v>2720742</v>
      </c>
      <c r="B4912">
        <v>1</v>
      </c>
      <c r="C4912" t="s">
        <v>80</v>
      </c>
      <c r="D4912" t="s">
        <v>92</v>
      </c>
      <c r="E4912" t="s">
        <v>213</v>
      </c>
      <c r="F4912" t="s">
        <v>13814</v>
      </c>
      <c r="G4912" t="s">
        <v>152</v>
      </c>
      <c r="H4912" t="s">
        <v>153</v>
      </c>
      <c r="I4912" t="s">
        <v>136</v>
      </c>
      <c r="J4912" t="s">
        <v>137</v>
      </c>
      <c r="K4912" t="s">
        <v>138</v>
      </c>
      <c r="L4912" t="s">
        <v>13815</v>
      </c>
      <c r="M4912" t="s">
        <v>13816</v>
      </c>
      <c r="N4912">
        <v>8.0555555000000001E-2</v>
      </c>
      <c r="O4912">
        <v>1</v>
      </c>
      <c r="P4912">
        <v>392</v>
      </c>
      <c r="Q4912">
        <v>8</v>
      </c>
      <c r="R4912">
        <v>326</v>
      </c>
      <c r="S4912">
        <v>5</v>
      </c>
      <c r="T4912">
        <v>81</v>
      </c>
      <c r="U4912">
        <v>1</v>
      </c>
      <c r="V4912">
        <v>0</v>
      </c>
      <c r="W4912">
        <v>1.5210296275E-2</v>
      </c>
      <c r="X4912">
        <v>6.4762035808008029</v>
      </c>
      <c r="Y4912">
        <v>2.8164665350704166</v>
      </c>
      <c r="Z4912">
        <v>11.889828498326811</v>
      </c>
      <c r="AA4912">
        <v>1.6990308362118001</v>
      </c>
      <c r="AB4912">
        <v>7.5318592814449357</v>
      </c>
      <c r="AC4912">
        <v>6.555310681703201</v>
      </c>
      <c r="AD4912">
        <v>0</v>
      </c>
      <c r="AE4912">
        <v>36.983909709832972</v>
      </c>
    </row>
    <row r="4913" spans="1:31" x14ac:dyDescent="0.3">
      <c r="A4913">
        <v>2721137</v>
      </c>
      <c r="B4913">
        <v>1</v>
      </c>
      <c r="C4913" t="s">
        <v>80</v>
      </c>
      <c r="D4913" t="s">
        <v>82</v>
      </c>
      <c r="E4913" t="s">
        <v>145</v>
      </c>
      <c r="F4913" t="s">
        <v>13817</v>
      </c>
      <c r="G4913" t="s">
        <v>230</v>
      </c>
      <c r="H4913" t="s">
        <v>135</v>
      </c>
      <c r="I4913" t="s">
        <v>136</v>
      </c>
      <c r="J4913" t="s">
        <v>137</v>
      </c>
      <c r="K4913" t="s">
        <v>138</v>
      </c>
      <c r="L4913" t="s">
        <v>13818</v>
      </c>
      <c r="M4913" t="s">
        <v>13819</v>
      </c>
      <c r="N4913">
        <v>3.6091666660000001</v>
      </c>
      <c r="O4913">
        <v>0</v>
      </c>
      <c r="P4913">
        <v>0</v>
      </c>
      <c r="Q4913">
        <v>0</v>
      </c>
      <c r="R4913">
        <v>0</v>
      </c>
      <c r="S4913">
        <v>0</v>
      </c>
      <c r="T4913">
        <v>1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</row>
    <row r="4914" spans="1:31" x14ac:dyDescent="0.3">
      <c r="A4914">
        <v>2721345</v>
      </c>
      <c r="B4914">
        <v>2</v>
      </c>
      <c r="C4914" t="s">
        <v>80</v>
      </c>
      <c r="D4914" t="s">
        <v>105</v>
      </c>
      <c r="E4914" t="s">
        <v>150</v>
      </c>
      <c r="F4914" t="s">
        <v>13820</v>
      </c>
      <c r="G4914" t="s">
        <v>185</v>
      </c>
      <c r="H4914" t="s">
        <v>153</v>
      </c>
      <c r="I4914" t="s">
        <v>136</v>
      </c>
      <c r="J4914" t="s">
        <v>137</v>
      </c>
      <c r="K4914" t="s">
        <v>138</v>
      </c>
      <c r="L4914" t="s">
        <v>13511</v>
      </c>
      <c r="M4914" t="s">
        <v>13821</v>
      </c>
      <c r="N4914">
        <v>0.38305555499999999</v>
      </c>
      <c r="O4914">
        <v>4</v>
      </c>
      <c r="P4914">
        <v>328</v>
      </c>
      <c r="Q4914">
        <v>6</v>
      </c>
      <c r="R4914">
        <v>4</v>
      </c>
      <c r="S4914">
        <v>44</v>
      </c>
      <c r="T4914">
        <v>181</v>
      </c>
      <c r="U4914">
        <v>23</v>
      </c>
      <c r="V4914">
        <v>31</v>
      </c>
      <c r="W4914">
        <v>5.2040195449380553</v>
      </c>
      <c r="X4914">
        <v>36.988265309389988</v>
      </c>
      <c r="Y4914">
        <v>2.8107509006489031</v>
      </c>
      <c r="Z4914">
        <v>4.4891316532903458</v>
      </c>
      <c r="AA4914">
        <v>121.84702470695299</v>
      </c>
      <c r="AB4914">
        <v>133.04350904345424</v>
      </c>
      <c r="AC4914">
        <v>416.05061675914493</v>
      </c>
      <c r="AD4914">
        <v>77.333419796755862</v>
      </c>
      <c r="AE4914">
        <v>797.76673771457536</v>
      </c>
    </row>
    <row r="4915" spans="1:31" x14ac:dyDescent="0.3">
      <c r="A4915">
        <v>2720450</v>
      </c>
      <c r="B4915">
        <v>1</v>
      </c>
      <c r="C4915" t="s">
        <v>80</v>
      </c>
      <c r="D4915" t="s">
        <v>95</v>
      </c>
      <c r="E4915" t="s">
        <v>213</v>
      </c>
      <c r="F4915" t="s">
        <v>6248</v>
      </c>
      <c r="G4915" t="s">
        <v>152</v>
      </c>
      <c r="H4915" t="s">
        <v>153</v>
      </c>
      <c r="I4915" t="s">
        <v>136</v>
      </c>
      <c r="J4915" t="s">
        <v>137</v>
      </c>
      <c r="K4915" t="s">
        <v>138</v>
      </c>
      <c r="L4915" t="s">
        <v>13822</v>
      </c>
      <c r="M4915" t="s">
        <v>13823</v>
      </c>
      <c r="N4915">
        <v>2.3688888879999999</v>
      </c>
      <c r="O4915">
        <v>1</v>
      </c>
      <c r="P4915">
        <v>196</v>
      </c>
      <c r="Q4915">
        <v>0</v>
      </c>
      <c r="R4915">
        <v>2</v>
      </c>
      <c r="S4915">
        <v>18</v>
      </c>
      <c r="T4915">
        <v>19</v>
      </c>
      <c r="U4915">
        <v>2</v>
      </c>
      <c r="V4915">
        <v>0</v>
      </c>
      <c r="W4915">
        <v>0.93160851607211514</v>
      </c>
      <c r="X4915">
        <v>51.458348059525115</v>
      </c>
      <c r="Y4915">
        <v>0</v>
      </c>
      <c r="Z4915">
        <v>0.31413173719964999</v>
      </c>
      <c r="AA4915">
        <v>50.736813437610394</v>
      </c>
      <c r="AB4915">
        <v>25.766271166801062</v>
      </c>
      <c r="AC4915">
        <v>307.9718756689802</v>
      </c>
      <c r="AD4915">
        <v>0</v>
      </c>
      <c r="AE4915">
        <v>437.17904858618851</v>
      </c>
    </row>
    <row r="4916" spans="1:31" x14ac:dyDescent="0.3">
      <c r="A4916">
        <v>2720911</v>
      </c>
      <c r="B4916">
        <v>1</v>
      </c>
      <c r="C4916" t="s">
        <v>81</v>
      </c>
      <c r="D4916" t="s">
        <v>118</v>
      </c>
      <c r="E4916" t="s">
        <v>132</v>
      </c>
      <c r="F4916" t="s">
        <v>4410</v>
      </c>
      <c r="G4916" t="s">
        <v>158</v>
      </c>
      <c r="H4916" t="s">
        <v>135</v>
      </c>
      <c r="I4916" t="s">
        <v>136</v>
      </c>
      <c r="J4916" t="s">
        <v>3</v>
      </c>
      <c r="K4916" t="s">
        <v>138</v>
      </c>
      <c r="L4916" t="s">
        <v>13824</v>
      </c>
      <c r="M4916" t="s">
        <v>13825</v>
      </c>
      <c r="N4916">
        <v>1.042777777</v>
      </c>
      <c r="O4916">
        <v>0</v>
      </c>
      <c r="P4916">
        <v>164</v>
      </c>
      <c r="Q4916">
        <v>0</v>
      </c>
      <c r="R4916">
        <v>7</v>
      </c>
      <c r="S4916">
        <v>0</v>
      </c>
      <c r="T4916">
        <v>20</v>
      </c>
      <c r="U4916">
        <v>0</v>
      </c>
      <c r="V4916">
        <v>0</v>
      </c>
      <c r="W4916">
        <v>0</v>
      </c>
      <c r="X4916">
        <v>31.483453969699625</v>
      </c>
      <c r="Y4916">
        <v>0</v>
      </c>
      <c r="Z4916">
        <v>0.3813967675351167</v>
      </c>
      <c r="AA4916">
        <v>0</v>
      </c>
      <c r="AB4916">
        <v>3.4162891829690984</v>
      </c>
      <c r="AC4916">
        <v>0</v>
      </c>
      <c r="AD4916">
        <v>0</v>
      </c>
      <c r="AE4916">
        <v>35.281139920203842</v>
      </c>
    </row>
    <row r="4917" spans="1:31" x14ac:dyDescent="0.3">
      <c r="A4917">
        <v>2721337</v>
      </c>
      <c r="B4917">
        <v>1</v>
      </c>
      <c r="C4917" t="s">
        <v>81</v>
      </c>
      <c r="D4917" t="s">
        <v>125</v>
      </c>
      <c r="E4917" t="s">
        <v>213</v>
      </c>
      <c r="F4917" t="s">
        <v>13826</v>
      </c>
      <c r="G4917" t="s">
        <v>152</v>
      </c>
      <c r="H4917" t="s">
        <v>153</v>
      </c>
      <c r="I4917" t="s">
        <v>490</v>
      </c>
      <c r="J4917" t="s">
        <v>137</v>
      </c>
      <c r="K4917" t="s">
        <v>138</v>
      </c>
      <c r="L4917" t="s">
        <v>13827</v>
      </c>
      <c r="M4917" t="s">
        <v>13828</v>
      </c>
      <c r="N4917">
        <v>2.0833332999999999E-2</v>
      </c>
      <c r="O4917">
        <v>2</v>
      </c>
      <c r="P4917">
        <v>158</v>
      </c>
      <c r="Q4917">
        <v>29</v>
      </c>
      <c r="R4917">
        <v>176</v>
      </c>
      <c r="S4917">
        <v>2</v>
      </c>
      <c r="T4917">
        <v>8</v>
      </c>
      <c r="U4917">
        <v>0</v>
      </c>
      <c r="V4917">
        <v>0</v>
      </c>
      <c r="W4917">
        <v>5.2741608124999995E-3</v>
      </c>
      <c r="X4917">
        <v>0.41914636894174989</v>
      </c>
      <c r="Y4917">
        <v>2.5517945488499998E-2</v>
      </c>
      <c r="Z4917">
        <v>0.31657477798237499</v>
      </c>
      <c r="AA4917">
        <v>0</v>
      </c>
      <c r="AB4917">
        <v>2.6798418633750001E-2</v>
      </c>
      <c r="AC4917">
        <v>0</v>
      </c>
      <c r="AD4917">
        <v>0</v>
      </c>
      <c r="AE4917">
        <v>0.79331167185887486</v>
      </c>
    </row>
    <row r="4918" spans="1:31" x14ac:dyDescent="0.3">
      <c r="A4918">
        <v>2721598</v>
      </c>
      <c r="B4918">
        <v>1</v>
      </c>
      <c r="C4918" t="s">
        <v>80</v>
      </c>
      <c r="D4918" t="s">
        <v>97</v>
      </c>
      <c r="E4918" t="s">
        <v>161</v>
      </c>
      <c r="F4918" t="s">
        <v>13829</v>
      </c>
      <c r="G4918" t="s">
        <v>163</v>
      </c>
      <c r="H4918" t="s">
        <v>135</v>
      </c>
      <c r="I4918" t="s">
        <v>136</v>
      </c>
      <c r="J4918" t="s">
        <v>137</v>
      </c>
      <c r="K4918" t="s">
        <v>138</v>
      </c>
      <c r="L4918" t="s">
        <v>13830</v>
      </c>
      <c r="M4918" t="s">
        <v>13831</v>
      </c>
      <c r="N4918">
        <v>3.1433333330000002</v>
      </c>
      <c r="O4918">
        <v>0</v>
      </c>
      <c r="P4918">
        <v>5</v>
      </c>
      <c r="Q4918">
        <v>0</v>
      </c>
      <c r="R4918">
        <v>2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2.2756853269715398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2.2756853269715398</v>
      </c>
    </row>
    <row r="4919" spans="1:31" x14ac:dyDescent="0.3">
      <c r="A4919">
        <v>2720404</v>
      </c>
      <c r="B4919">
        <v>1</v>
      </c>
      <c r="C4919" t="s">
        <v>80</v>
      </c>
      <c r="D4919" t="s">
        <v>96</v>
      </c>
      <c r="E4919" t="s">
        <v>132</v>
      </c>
      <c r="F4919" t="s">
        <v>536</v>
      </c>
      <c r="G4919" t="s">
        <v>134</v>
      </c>
      <c r="H4919" t="s">
        <v>135</v>
      </c>
      <c r="I4919" t="s">
        <v>136</v>
      </c>
      <c r="J4919" t="s">
        <v>137</v>
      </c>
      <c r="K4919" t="s">
        <v>138</v>
      </c>
      <c r="L4919" t="s">
        <v>13832</v>
      </c>
      <c r="M4919" t="s">
        <v>13833</v>
      </c>
      <c r="N4919">
        <v>0.76</v>
      </c>
      <c r="O4919">
        <v>0</v>
      </c>
      <c r="P4919">
        <v>261</v>
      </c>
      <c r="Q4919">
        <v>0</v>
      </c>
      <c r="R4919">
        <v>0</v>
      </c>
      <c r="S4919">
        <v>0</v>
      </c>
      <c r="T4919">
        <v>11</v>
      </c>
      <c r="U4919">
        <v>0</v>
      </c>
      <c r="V4919">
        <v>0</v>
      </c>
      <c r="W4919">
        <v>0</v>
      </c>
      <c r="X4919">
        <v>21.480061687963087</v>
      </c>
      <c r="Y4919">
        <v>0</v>
      </c>
      <c r="Z4919">
        <v>0</v>
      </c>
      <c r="AA4919">
        <v>0</v>
      </c>
      <c r="AB4919">
        <v>5.0694865060110983</v>
      </c>
      <c r="AC4919">
        <v>0</v>
      </c>
      <c r="AD4919">
        <v>0</v>
      </c>
      <c r="AE4919">
        <v>26.549548193974186</v>
      </c>
    </row>
    <row r="4920" spans="1:31" x14ac:dyDescent="0.3">
      <c r="A4920">
        <v>2720650</v>
      </c>
      <c r="B4920">
        <v>1</v>
      </c>
      <c r="C4920" t="s">
        <v>81</v>
      </c>
      <c r="D4920" t="s">
        <v>118</v>
      </c>
      <c r="E4920" t="s">
        <v>150</v>
      </c>
      <c r="F4920" t="s">
        <v>13834</v>
      </c>
      <c r="G4920" t="s">
        <v>152</v>
      </c>
      <c r="H4920" t="s">
        <v>153</v>
      </c>
      <c r="I4920" t="s">
        <v>136</v>
      </c>
      <c r="J4920" t="s">
        <v>137</v>
      </c>
      <c r="K4920" t="s">
        <v>138</v>
      </c>
      <c r="L4920" t="s">
        <v>13835</v>
      </c>
      <c r="M4920" t="s">
        <v>13836</v>
      </c>
      <c r="N4920">
        <v>1.32</v>
      </c>
      <c r="O4920">
        <v>24</v>
      </c>
      <c r="P4920">
        <v>2423</v>
      </c>
      <c r="Q4920">
        <v>229</v>
      </c>
      <c r="R4920">
        <v>177</v>
      </c>
      <c r="S4920">
        <v>39</v>
      </c>
      <c r="T4920">
        <v>212</v>
      </c>
      <c r="U4920">
        <v>2</v>
      </c>
      <c r="V4920">
        <v>0</v>
      </c>
      <c r="W4920">
        <v>7.2647656142535881</v>
      </c>
      <c r="X4920">
        <v>549.64731044155076</v>
      </c>
      <c r="Y4920">
        <v>443.98291241908396</v>
      </c>
      <c r="Z4920">
        <v>20.291477882158443</v>
      </c>
      <c r="AA4920">
        <v>571.65464968874301</v>
      </c>
      <c r="AB4920">
        <v>140.19223857203465</v>
      </c>
      <c r="AC4920">
        <v>183.55948611379708</v>
      </c>
      <c r="AD4920">
        <v>0</v>
      </c>
      <c r="AE4920">
        <v>1916.5928407316217</v>
      </c>
    </row>
    <row r="4921" spans="1:31" x14ac:dyDescent="0.3">
      <c r="A4921">
        <v>2720807</v>
      </c>
      <c r="B4921">
        <v>2</v>
      </c>
      <c r="C4921" t="s">
        <v>81</v>
      </c>
      <c r="D4921" t="s">
        <v>117</v>
      </c>
      <c r="E4921" t="s">
        <v>150</v>
      </c>
      <c r="F4921" t="s">
        <v>11059</v>
      </c>
      <c r="G4921" t="s">
        <v>185</v>
      </c>
      <c r="H4921" t="s">
        <v>153</v>
      </c>
      <c r="I4921" t="s">
        <v>136</v>
      </c>
      <c r="J4921" t="s">
        <v>137</v>
      </c>
      <c r="K4921" t="s">
        <v>138</v>
      </c>
      <c r="L4921" t="s">
        <v>13366</v>
      </c>
      <c r="M4921" t="s">
        <v>13837</v>
      </c>
      <c r="N4921">
        <v>0.30666666599999998</v>
      </c>
      <c r="O4921">
        <v>4</v>
      </c>
      <c r="P4921">
        <v>1906</v>
      </c>
      <c r="Q4921">
        <v>41</v>
      </c>
      <c r="R4921">
        <v>84</v>
      </c>
      <c r="S4921">
        <v>26</v>
      </c>
      <c r="T4921">
        <v>182</v>
      </c>
      <c r="U4921">
        <v>4</v>
      </c>
      <c r="V4921">
        <v>0</v>
      </c>
      <c r="W4921">
        <v>0.35738470599399996</v>
      </c>
      <c r="X4921">
        <v>76.231733601243747</v>
      </c>
      <c r="Y4921">
        <v>38.477076667509529</v>
      </c>
      <c r="Z4921">
        <v>3.6956840920948006</v>
      </c>
      <c r="AA4921">
        <v>73.028203706362078</v>
      </c>
      <c r="AB4921">
        <v>18.600956188374045</v>
      </c>
      <c r="AC4921">
        <v>80.994787515345593</v>
      </c>
      <c r="AD4921">
        <v>0</v>
      </c>
      <c r="AE4921">
        <v>291.3858264769238</v>
      </c>
    </row>
    <row r="4922" spans="1:31" x14ac:dyDescent="0.3">
      <c r="A4922">
        <v>2721744</v>
      </c>
      <c r="B4922">
        <v>1</v>
      </c>
      <c r="C4922" t="s">
        <v>80</v>
      </c>
      <c r="D4922" t="s">
        <v>104</v>
      </c>
      <c r="E4922" t="s">
        <v>156</v>
      </c>
      <c r="F4922" t="s">
        <v>13838</v>
      </c>
      <c r="G4922" t="s">
        <v>348</v>
      </c>
      <c r="H4922" t="s">
        <v>153</v>
      </c>
      <c r="I4922" t="s">
        <v>136</v>
      </c>
      <c r="J4922" t="s">
        <v>137</v>
      </c>
      <c r="K4922" t="s">
        <v>138</v>
      </c>
      <c r="L4922" t="s">
        <v>13839</v>
      </c>
      <c r="M4922" t="s">
        <v>13840</v>
      </c>
      <c r="N4922">
        <v>2.7263888879999998</v>
      </c>
      <c r="O4922">
        <v>0</v>
      </c>
      <c r="P4922">
        <v>156</v>
      </c>
      <c r="Q4922">
        <v>1</v>
      </c>
      <c r="R4922">
        <v>64</v>
      </c>
      <c r="S4922">
        <v>1</v>
      </c>
      <c r="T4922">
        <v>49</v>
      </c>
      <c r="U4922">
        <v>0</v>
      </c>
      <c r="V4922">
        <v>0</v>
      </c>
      <c r="W4922">
        <v>0</v>
      </c>
      <c r="X4922">
        <v>33.595357395998249</v>
      </c>
      <c r="Y4922">
        <v>0</v>
      </c>
      <c r="Z4922">
        <v>12.304509591733334</v>
      </c>
      <c r="AA4922">
        <v>7.4490192629324739</v>
      </c>
      <c r="AB4922">
        <v>23.627337122394419</v>
      </c>
      <c r="AC4922">
        <v>0</v>
      </c>
      <c r="AD4922">
        <v>0</v>
      </c>
      <c r="AE4922">
        <v>76.976223373058474</v>
      </c>
    </row>
    <row r="4923" spans="1:31" x14ac:dyDescent="0.3">
      <c r="A4923">
        <v>2721045</v>
      </c>
      <c r="B4923">
        <v>1</v>
      </c>
      <c r="C4923" t="s">
        <v>80</v>
      </c>
      <c r="D4923" t="s">
        <v>106</v>
      </c>
      <c r="E4923" t="s">
        <v>161</v>
      </c>
      <c r="F4923" t="s">
        <v>8417</v>
      </c>
      <c r="G4923" t="s">
        <v>163</v>
      </c>
      <c r="H4923" t="s">
        <v>135</v>
      </c>
      <c r="I4923" t="s">
        <v>136</v>
      </c>
      <c r="J4923" t="s">
        <v>137</v>
      </c>
      <c r="K4923" t="s">
        <v>138</v>
      </c>
      <c r="L4923" t="s">
        <v>13841</v>
      </c>
      <c r="M4923" t="s">
        <v>13842</v>
      </c>
      <c r="N4923">
        <v>8.6302777769999999</v>
      </c>
      <c r="O4923">
        <v>0</v>
      </c>
      <c r="P4923">
        <v>21</v>
      </c>
      <c r="Q4923">
        <v>0</v>
      </c>
      <c r="R4923">
        <v>2</v>
      </c>
      <c r="S4923">
        <v>0</v>
      </c>
      <c r="T4923">
        <v>7</v>
      </c>
      <c r="U4923">
        <v>0</v>
      </c>
      <c r="V4923">
        <v>0</v>
      </c>
      <c r="W4923">
        <v>0</v>
      </c>
      <c r="X4923">
        <v>35.002370463426452</v>
      </c>
      <c r="Y4923">
        <v>0</v>
      </c>
      <c r="Z4923">
        <v>9.0612406727966643</v>
      </c>
      <c r="AA4923">
        <v>0</v>
      </c>
      <c r="AB4923">
        <v>29.928797000416719</v>
      </c>
      <c r="AC4923">
        <v>0</v>
      </c>
      <c r="AD4923">
        <v>0</v>
      </c>
      <c r="AE4923">
        <v>73.992408136639838</v>
      </c>
    </row>
    <row r="4924" spans="1:31" x14ac:dyDescent="0.3">
      <c r="A4924">
        <v>2720358</v>
      </c>
      <c r="B4924">
        <v>1</v>
      </c>
      <c r="C4924" t="s">
        <v>81</v>
      </c>
      <c r="D4924" t="s">
        <v>118</v>
      </c>
      <c r="E4924" t="s">
        <v>213</v>
      </c>
      <c r="F4924" t="s">
        <v>5351</v>
      </c>
      <c r="G4924" t="s">
        <v>152</v>
      </c>
      <c r="H4924" t="s">
        <v>153</v>
      </c>
      <c r="I4924" t="s">
        <v>136</v>
      </c>
      <c r="J4924" t="s">
        <v>137</v>
      </c>
      <c r="K4924" t="s">
        <v>138</v>
      </c>
      <c r="L4924" t="s">
        <v>13843</v>
      </c>
      <c r="M4924" t="s">
        <v>13844</v>
      </c>
      <c r="N4924">
        <v>0.99166666599999997</v>
      </c>
      <c r="O4924">
        <v>21</v>
      </c>
      <c r="P4924">
        <v>665</v>
      </c>
      <c r="Q4924">
        <v>228</v>
      </c>
      <c r="R4924">
        <v>137</v>
      </c>
      <c r="S4924">
        <v>24</v>
      </c>
      <c r="T4924">
        <v>58</v>
      </c>
      <c r="U4924">
        <v>1</v>
      </c>
      <c r="V4924">
        <v>0</v>
      </c>
      <c r="W4924">
        <v>1.7557814157238134</v>
      </c>
      <c r="X4924">
        <v>106.13876874161572</v>
      </c>
      <c r="Y4924">
        <v>143.21945158139087</v>
      </c>
      <c r="Z4924">
        <v>38.079055842085666</v>
      </c>
      <c r="AA4924">
        <v>96.760069577567464</v>
      </c>
      <c r="AB4924">
        <v>16.487248672760273</v>
      </c>
      <c r="AC4924">
        <v>199.62739414348133</v>
      </c>
      <c r="AD4924">
        <v>0</v>
      </c>
      <c r="AE4924">
        <v>602.06776997462509</v>
      </c>
    </row>
    <row r="4925" spans="1:31" x14ac:dyDescent="0.3">
      <c r="A4925">
        <v>2721844</v>
      </c>
      <c r="B4925">
        <v>1</v>
      </c>
      <c r="C4925" t="s">
        <v>80</v>
      </c>
      <c r="D4925" t="s">
        <v>83</v>
      </c>
      <c r="E4925" t="s">
        <v>161</v>
      </c>
      <c r="F4925" t="s">
        <v>10978</v>
      </c>
      <c r="G4925" t="s">
        <v>393</v>
      </c>
      <c r="H4925" t="s">
        <v>135</v>
      </c>
      <c r="I4925" t="s">
        <v>136</v>
      </c>
      <c r="J4925" t="s">
        <v>137</v>
      </c>
      <c r="K4925" t="s">
        <v>138</v>
      </c>
      <c r="L4925" t="s">
        <v>13845</v>
      </c>
      <c r="M4925" t="s">
        <v>13846</v>
      </c>
      <c r="N4925">
        <v>8.3144444439999994</v>
      </c>
      <c r="O4925">
        <v>0</v>
      </c>
      <c r="P4925">
        <v>39</v>
      </c>
      <c r="Q4925">
        <v>0</v>
      </c>
      <c r="R4925">
        <v>0</v>
      </c>
      <c r="S4925">
        <v>0</v>
      </c>
      <c r="T4925">
        <v>19</v>
      </c>
      <c r="U4925">
        <v>0</v>
      </c>
      <c r="V4925">
        <v>2</v>
      </c>
      <c r="W4925">
        <v>0</v>
      </c>
      <c r="X4925">
        <v>61.182332723103698</v>
      </c>
      <c r="Y4925">
        <v>0</v>
      </c>
      <c r="Z4925">
        <v>0</v>
      </c>
      <c r="AA4925">
        <v>0</v>
      </c>
      <c r="AB4925">
        <v>220.63942268171255</v>
      </c>
      <c r="AC4925">
        <v>0</v>
      </c>
      <c r="AD4925">
        <v>104.38373876546794</v>
      </c>
      <c r="AE4925">
        <v>386.20549417028417</v>
      </c>
    </row>
    <row r="4926" spans="1:31" x14ac:dyDescent="0.3">
      <c r="A4926">
        <v>2721203</v>
      </c>
      <c r="B4926">
        <v>1</v>
      </c>
      <c r="C4926" t="s">
        <v>81</v>
      </c>
      <c r="D4926" t="s">
        <v>117</v>
      </c>
      <c r="E4926" t="s">
        <v>213</v>
      </c>
      <c r="F4926" t="s">
        <v>3035</v>
      </c>
      <c r="G4926" t="s">
        <v>152</v>
      </c>
      <c r="H4926" t="s">
        <v>153</v>
      </c>
      <c r="I4926" t="s">
        <v>136</v>
      </c>
      <c r="J4926" t="s">
        <v>137</v>
      </c>
      <c r="K4926" t="s">
        <v>138</v>
      </c>
      <c r="L4926" t="s">
        <v>13847</v>
      </c>
      <c r="M4926" t="s">
        <v>13848</v>
      </c>
      <c r="N4926">
        <v>0.24111111099999999</v>
      </c>
      <c r="O4926">
        <v>1</v>
      </c>
      <c r="P4926">
        <v>1051</v>
      </c>
      <c r="Q4926">
        <v>9</v>
      </c>
      <c r="R4926">
        <v>54</v>
      </c>
      <c r="S4926">
        <v>7</v>
      </c>
      <c r="T4926">
        <v>125</v>
      </c>
      <c r="U4926">
        <v>0</v>
      </c>
      <c r="V4926">
        <v>0</v>
      </c>
      <c r="W4926">
        <v>4.8720826980000007E-2</v>
      </c>
      <c r="X4926">
        <v>27.146878270818661</v>
      </c>
      <c r="Y4926">
        <v>15.01907642166897</v>
      </c>
      <c r="Z4926">
        <v>2.0370983834722498</v>
      </c>
      <c r="AA4926">
        <v>32.030224601305008</v>
      </c>
      <c r="AB4926">
        <v>12.993175396313038</v>
      </c>
      <c r="AC4926">
        <v>0</v>
      </c>
      <c r="AD4926">
        <v>0</v>
      </c>
      <c r="AE4926">
        <v>89.275173900557917</v>
      </c>
    </row>
    <row r="4927" spans="1:31" x14ac:dyDescent="0.3">
      <c r="A4927">
        <v>2720539</v>
      </c>
      <c r="B4927">
        <v>1</v>
      </c>
      <c r="C4927" t="s">
        <v>80</v>
      </c>
      <c r="D4927" t="s">
        <v>94</v>
      </c>
      <c r="E4927" t="s">
        <v>150</v>
      </c>
      <c r="F4927" t="s">
        <v>13849</v>
      </c>
      <c r="G4927" t="s">
        <v>152</v>
      </c>
      <c r="H4927" t="s">
        <v>153</v>
      </c>
      <c r="I4927" t="s">
        <v>136</v>
      </c>
      <c r="J4927" t="s">
        <v>137</v>
      </c>
      <c r="K4927" t="s">
        <v>138</v>
      </c>
      <c r="L4927" t="s">
        <v>13850</v>
      </c>
      <c r="M4927" t="s">
        <v>13851</v>
      </c>
      <c r="N4927">
        <v>2.2797222220000002</v>
      </c>
      <c r="O4927">
        <v>0</v>
      </c>
      <c r="P4927">
        <v>0</v>
      </c>
      <c r="Q4927">
        <v>8</v>
      </c>
      <c r="R4927">
        <v>34</v>
      </c>
      <c r="S4927">
        <v>0</v>
      </c>
      <c r="T4927">
        <v>1</v>
      </c>
      <c r="U4927">
        <v>1</v>
      </c>
      <c r="V4927">
        <v>0</v>
      </c>
      <c r="W4927">
        <v>0</v>
      </c>
      <c r="X4927">
        <v>0</v>
      </c>
      <c r="Y4927">
        <v>4.2319065864010659</v>
      </c>
      <c r="Z4927">
        <v>1.2423165325725001</v>
      </c>
      <c r="AA4927">
        <v>0</v>
      </c>
      <c r="AB4927">
        <v>0</v>
      </c>
      <c r="AC4927">
        <v>188.21802228636329</v>
      </c>
      <c r="AD4927">
        <v>0</v>
      </c>
      <c r="AE4927">
        <v>193.69224540533685</v>
      </c>
    </row>
    <row r="4928" spans="1:31" x14ac:dyDescent="0.3">
      <c r="A4928">
        <v>2721486</v>
      </c>
      <c r="B4928">
        <v>1</v>
      </c>
      <c r="C4928" t="s">
        <v>81</v>
      </c>
      <c r="D4928" t="s">
        <v>117</v>
      </c>
      <c r="E4928" t="s">
        <v>161</v>
      </c>
      <c r="F4928" t="s">
        <v>13852</v>
      </c>
      <c r="G4928" t="s">
        <v>163</v>
      </c>
      <c r="H4928" t="s">
        <v>135</v>
      </c>
      <c r="I4928" t="s">
        <v>136</v>
      </c>
      <c r="J4928" t="s">
        <v>137</v>
      </c>
      <c r="K4928" t="s">
        <v>138</v>
      </c>
      <c r="L4928" t="s">
        <v>13853</v>
      </c>
      <c r="M4928" t="s">
        <v>13854</v>
      </c>
      <c r="N4928">
        <v>2.3336111110000002</v>
      </c>
      <c r="O4928">
        <v>0</v>
      </c>
      <c r="P4928">
        <v>62</v>
      </c>
      <c r="Q4928">
        <v>0</v>
      </c>
      <c r="R4928">
        <v>0</v>
      </c>
      <c r="S4928">
        <v>0</v>
      </c>
      <c r="T4928">
        <v>2</v>
      </c>
      <c r="U4928">
        <v>0</v>
      </c>
      <c r="V4928">
        <v>0</v>
      </c>
      <c r="W4928">
        <v>0</v>
      </c>
      <c r="X4928">
        <v>35.194458007641508</v>
      </c>
      <c r="Y4928">
        <v>0</v>
      </c>
      <c r="Z4928">
        <v>0</v>
      </c>
      <c r="AA4928">
        <v>0</v>
      </c>
      <c r="AB4928">
        <v>0.40388399767023753</v>
      </c>
      <c r="AC4928">
        <v>0</v>
      </c>
      <c r="AD4928">
        <v>0</v>
      </c>
      <c r="AE4928">
        <v>35.598342005311743</v>
      </c>
    </row>
    <row r="4929" spans="1:31" x14ac:dyDescent="0.3">
      <c r="A4929">
        <v>2720796</v>
      </c>
      <c r="B4929">
        <v>1</v>
      </c>
      <c r="C4929" t="s">
        <v>81</v>
      </c>
      <c r="D4929" t="s">
        <v>119</v>
      </c>
      <c r="E4929" t="s">
        <v>150</v>
      </c>
      <c r="F4929" t="s">
        <v>5970</v>
      </c>
      <c r="G4929" t="s">
        <v>152</v>
      </c>
      <c r="H4929" t="s">
        <v>153</v>
      </c>
      <c r="I4929" t="s">
        <v>136</v>
      </c>
      <c r="J4929" t="s">
        <v>137</v>
      </c>
      <c r="K4929" t="s">
        <v>138</v>
      </c>
      <c r="L4929" t="s">
        <v>13855</v>
      </c>
      <c r="M4929" t="s">
        <v>13856</v>
      </c>
      <c r="N4929">
        <v>0.33583333300000001</v>
      </c>
      <c r="O4929">
        <v>6</v>
      </c>
      <c r="P4929">
        <v>2850</v>
      </c>
      <c r="Q4929">
        <v>33</v>
      </c>
      <c r="R4929">
        <v>571</v>
      </c>
      <c r="S4929">
        <v>12</v>
      </c>
      <c r="T4929">
        <v>283</v>
      </c>
      <c r="U4929">
        <v>1</v>
      </c>
      <c r="V4929">
        <v>0</v>
      </c>
      <c r="W4929">
        <v>0.40035943263497997</v>
      </c>
      <c r="X4929">
        <v>109.48948060060013</v>
      </c>
      <c r="Y4929">
        <v>8.3356251693732855</v>
      </c>
      <c r="Z4929">
        <v>31.162572697534635</v>
      </c>
      <c r="AA4929">
        <v>74.130098506144193</v>
      </c>
      <c r="AB4929">
        <v>41.496035296134856</v>
      </c>
      <c r="AC4929">
        <v>0.62473861302632006</v>
      </c>
      <c r="AD4929">
        <v>0</v>
      </c>
      <c r="AE4929">
        <v>265.63891031544836</v>
      </c>
    </row>
    <row r="4930" spans="1:31" x14ac:dyDescent="0.3">
      <c r="A4930">
        <v>2720304</v>
      </c>
      <c r="B4930">
        <v>1</v>
      </c>
      <c r="C4930" t="s">
        <v>81</v>
      </c>
      <c r="D4930" t="s">
        <v>113</v>
      </c>
      <c r="E4930" t="s">
        <v>132</v>
      </c>
      <c r="F4930" t="s">
        <v>1692</v>
      </c>
      <c r="G4930" t="s">
        <v>134</v>
      </c>
      <c r="H4930" t="s">
        <v>135</v>
      </c>
      <c r="I4930" t="s">
        <v>136</v>
      </c>
      <c r="J4930" t="s">
        <v>137</v>
      </c>
      <c r="K4930" t="s">
        <v>138</v>
      </c>
      <c r="L4930" t="s">
        <v>13857</v>
      </c>
      <c r="M4930" t="s">
        <v>13858</v>
      </c>
      <c r="N4930">
        <v>1.145</v>
      </c>
      <c r="O4930">
        <v>0</v>
      </c>
      <c r="P4930">
        <v>61</v>
      </c>
      <c r="Q4930">
        <v>0</v>
      </c>
      <c r="R4930">
        <v>1</v>
      </c>
      <c r="S4930">
        <v>0</v>
      </c>
      <c r="T4930">
        <v>1</v>
      </c>
      <c r="U4930">
        <v>0</v>
      </c>
      <c r="V4930">
        <v>0</v>
      </c>
      <c r="W4930">
        <v>0</v>
      </c>
      <c r="X4930">
        <v>6.2658853831076673</v>
      </c>
      <c r="Y4930">
        <v>0</v>
      </c>
      <c r="Z4930">
        <v>0</v>
      </c>
      <c r="AA4930">
        <v>0</v>
      </c>
      <c r="AB4930">
        <v>0.28129181561345001</v>
      </c>
      <c r="AC4930">
        <v>0</v>
      </c>
      <c r="AD4930">
        <v>0</v>
      </c>
      <c r="AE4930">
        <v>6.5471771987211174</v>
      </c>
    </row>
    <row r="4931" spans="1:31" x14ac:dyDescent="0.3">
      <c r="A4931">
        <v>2721721</v>
      </c>
      <c r="B4931">
        <v>1</v>
      </c>
      <c r="C4931" t="s">
        <v>81</v>
      </c>
      <c r="D4931" t="s">
        <v>123</v>
      </c>
      <c r="E4931" t="s">
        <v>161</v>
      </c>
      <c r="F4931" t="s">
        <v>13859</v>
      </c>
      <c r="G4931" t="s">
        <v>163</v>
      </c>
      <c r="H4931" t="s">
        <v>135</v>
      </c>
      <c r="I4931" t="s">
        <v>136</v>
      </c>
      <c r="J4931" t="s">
        <v>137</v>
      </c>
      <c r="K4931" t="s">
        <v>138</v>
      </c>
      <c r="L4931" t="s">
        <v>13860</v>
      </c>
      <c r="M4931" t="s">
        <v>13861</v>
      </c>
      <c r="N4931">
        <v>1.558888888</v>
      </c>
      <c r="O4931">
        <v>0</v>
      </c>
      <c r="P4931">
        <v>155</v>
      </c>
      <c r="Q4931">
        <v>0</v>
      </c>
      <c r="R4931">
        <v>0</v>
      </c>
      <c r="S4931">
        <v>0</v>
      </c>
      <c r="T4931">
        <v>5</v>
      </c>
      <c r="U4931">
        <v>0</v>
      </c>
      <c r="V4931">
        <v>0</v>
      </c>
      <c r="W4931">
        <v>0</v>
      </c>
      <c r="X4931">
        <v>46.137995644520132</v>
      </c>
      <c r="Y4931">
        <v>0</v>
      </c>
      <c r="Z4931">
        <v>0</v>
      </c>
      <c r="AA4931">
        <v>0</v>
      </c>
      <c r="AB4931">
        <v>3.44989572431985</v>
      </c>
      <c r="AC4931">
        <v>0</v>
      </c>
      <c r="AD4931">
        <v>0</v>
      </c>
      <c r="AE4931">
        <v>49.587891368839983</v>
      </c>
    </row>
    <row r="4932" spans="1:31" x14ac:dyDescent="0.3">
      <c r="A4932">
        <v>2720819</v>
      </c>
      <c r="B4932">
        <v>1</v>
      </c>
      <c r="C4932" t="s">
        <v>80</v>
      </c>
      <c r="D4932" t="s">
        <v>94</v>
      </c>
      <c r="E4932" t="s">
        <v>173</v>
      </c>
      <c r="F4932" t="s">
        <v>944</v>
      </c>
      <c r="G4932" t="s">
        <v>152</v>
      </c>
      <c r="H4932" t="s">
        <v>153</v>
      </c>
      <c r="I4932" t="s">
        <v>136</v>
      </c>
      <c r="J4932" t="s">
        <v>137</v>
      </c>
      <c r="K4932" t="s">
        <v>138</v>
      </c>
      <c r="L4932" t="s">
        <v>13862</v>
      </c>
      <c r="M4932" t="s">
        <v>13863</v>
      </c>
      <c r="N4932">
        <v>0.33805555500000001</v>
      </c>
      <c r="O4932">
        <v>6</v>
      </c>
      <c r="P4932">
        <v>55</v>
      </c>
      <c r="Q4932">
        <v>43</v>
      </c>
      <c r="R4932">
        <v>157</v>
      </c>
      <c r="S4932">
        <v>6</v>
      </c>
      <c r="T4932">
        <v>60</v>
      </c>
      <c r="U4932">
        <v>2</v>
      </c>
      <c r="V4932">
        <v>0</v>
      </c>
      <c r="W4932">
        <v>0.40530973410891252</v>
      </c>
      <c r="X4932">
        <v>1.3033840557309844</v>
      </c>
      <c r="Y4932">
        <v>8.5379923252684744</v>
      </c>
      <c r="Z4932">
        <v>4.2910642018251153</v>
      </c>
      <c r="AA4932">
        <v>21.191367664225037</v>
      </c>
      <c r="AB4932">
        <v>8.0605880815963609</v>
      </c>
      <c r="AC4932">
        <v>48.045533026282861</v>
      </c>
      <c r="AD4932">
        <v>0</v>
      </c>
      <c r="AE4932">
        <v>91.835239089037742</v>
      </c>
    </row>
    <row r="4933" spans="1:31" x14ac:dyDescent="0.3">
      <c r="A4933">
        <v>2720370</v>
      </c>
      <c r="B4933">
        <v>1</v>
      </c>
      <c r="C4933" t="s">
        <v>80</v>
      </c>
      <c r="D4933" t="s">
        <v>96</v>
      </c>
      <c r="E4933" t="s">
        <v>213</v>
      </c>
      <c r="F4933" t="s">
        <v>9301</v>
      </c>
      <c r="G4933" t="s">
        <v>170</v>
      </c>
      <c r="H4933" t="s">
        <v>153</v>
      </c>
      <c r="I4933" t="s">
        <v>136</v>
      </c>
      <c r="J4933" t="s">
        <v>137</v>
      </c>
      <c r="K4933" t="s">
        <v>138</v>
      </c>
      <c r="L4933" t="s">
        <v>13864</v>
      </c>
      <c r="M4933" t="s">
        <v>13865</v>
      </c>
      <c r="N4933">
        <v>0.60166666599999996</v>
      </c>
      <c r="O4933">
        <v>0</v>
      </c>
      <c r="P4933">
        <v>289</v>
      </c>
      <c r="Q4933">
        <v>11</v>
      </c>
      <c r="R4933">
        <v>34</v>
      </c>
      <c r="S4933">
        <v>12</v>
      </c>
      <c r="T4933">
        <v>65</v>
      </c>
      <c r="U4933">
        <v>3</v>
      </c>
      <c r="V4933">
        <v>0</v>
      </c>
      <c r="W4933">
        <v>0</v>
      </c>
      <c r="X4933">
        <v>47.49381896747407</v>
      </c>
      <c r="Y4933">
        <v>54.072582016053246</v>
      </c>
      <c r="Z4933">
        <v>7.7277739587285614</v>
      </c>
      <c r="AA4933">
        <v>20.366697499863555</v>
      </c>
      <c r="AB4933">
        <v>36.460666179690001</v>
      </c>
      <c r="AC4933">
        <v>282.80235404621169</v>
      </c>
      <c r="AD4933">
        <v>0</v>
      </c>
      <c r="AE4933">
        <v>448.92389266802115</v>
      </c>
    </row>
    <row r="4934" spans="1:31" x14ac:dyDescent="0.3">
      <c r="A4934">
        <v>2720675</v>
      </c>
      <c r="B4934">
        <v>2</v>
      </c>
      <c r="C4934" t="s">
        <v>80</v>
      </c>
      <c r="D4934" t="s">
        <v>90</v>
      </c>
      <c r="E4934" t="s">
        <v>132</v>
      </c>
      <c r="F4934" t="s">
        <v>13866</v>
      </c>
      <c r="G4934" t="s">
        <v>163</v>
      </c>
      <c r="H4934" t="s">
        <v>135</v>
      </c>
      <c r="I4934" t="s">
        <v>136</v>
      </c>
      <c r="J4934" t="s">
        <v>137</v>
      </c>
      <c r="K4934" t="s">
        <v>138</v>
      </c>
      <c r="L4934" t="s">
        <v>13867</v>
      </c>
      <c r="M4934" t="s">
        <v>13868</v>
      </c>
      <c r="N4934">
        <v>2.6213888879999998</v>
      </c>
      <c r="O4934">
        <v>0</v>
      </c>
      <c r="P4934">
        <v>825</v>
      </c>
      <c r="Q4934">
        <v>0</v>
      </c>
      <c r="R4934">
        <v>0</v>
      </c>
      <c r="S4934">
        <v>0</v>
      </c>
      <c r="T4934">
        <v>24</v>
      </c>
      <c r="U4934">
        <v>0</v>
      </c>
      <c r="V4934">
        <v>0</v>
      </c>
      <c r="W4934">
        <v>0</v>
      </c>
      <c r="X4934">
        <v>428.35643790780159</v>
      </c>
      <c r="Y4934">
        <v>0</v>
      </c>
      <c r="Z4934">
        <v>0</v>
      </c>
      <c r="AA4934">
        <v>0</v>
      </c>
      <c r="AB4934">
        <v>22.028834676572476</v>
      </c>
      <c r="AC4934">
        <v>0</v>
      </c>
      <c r="AD4934">
        <v>0</v>
      </c>
      <c r="AE4934">
        <v>450.38527258437409</v>
      </c>
    </row>
    <row r="4935" spans="1:31" x14ac:dyDescent="0.3">
      <c r="A4935">
        <v>2721870</v>
      </c>
      <c r="B4935">
        <v>1</v>
      </c>
      <c r="C4935" t="s">
        <v>81</v>
      </c>
      <c r="D4935" t="s">
        <v>113</v>
      </c>
      <c r="E4935" t="s">
        <v>161</v>
      </c>
      <c r="F4935" t="s">
        <v>1984</v>
      </c>
      <c r="G4935" t="s">
        <v>163</v>
      </c>
      <c r="H4935" t="s">
        <v>135</v>
      </c>
      <c r="I4935" t="s">
        <v>136</v>
      </c>
      <c r="J4935" t="s">
        <v>137</v>
      </c>
      <c r="K4935" t="s">
        <v>138</v>
      </c>
      <c r="L4935" t="s">
        <v>13869</v>
      </c>
      <c r="M4935" t="s">
        <v>13870</v>
      </c>
      <c r="N4935">
        <v>3.0227777769999999</v>
      </c>
      <c r="O4935">
        <v>0</v>
      </c>
      <c r="P4935">
        <v>1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0.79304523651650671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0.79304523651650671</v>
      </c>
    </row>
    <row r="4936" spans="1:31" x14ac:dyDescent="0.3">
      <c r="A4936">
        <v>2721601</v>
      </c>
      <c r="B4936">
        <v>1</v>
      </c>
      <c r="C4936" t="s">
        <v>80</v>
      </c>
      <c r="D4936" t="s">
        <v>95</v>
      </c>
      <c r="E4936" t="s">
        <v>156</v>
      </c>
      <c r="F4936" t="s">
        <v>13871</v>
      </c>
      <c r="G4936" t="s">
        <v>185</v>
      </c>
      <c r="H4936" t="s">
        <v>153</v>
      </c>
      <c r="I4936" t="s">
        <v>136</v>
      </c>
      <c r="J4936" t="s">
        <v>137</v>
      </c>
      <c r="K4936" t="s">
        <v>138</v>
      </c>
      <c r="L4936" t="s">
        <v>13872</v>
      </c>
      <c r="M4936" t="s">
        <v>13873</v>
      </c>
      <c r="N4936">
        <v>0.60250000000000004</v>
      </c>
      <c r="O4936">
        <v>4</v>
      </c>
      <c r="P4936">
        <v>433</v>
      </c>
      <c r="Q4936">
        <v>4</v>
      </c>
      <c r="R4936">
        <v>31</v>
      </c>
      <c r="S4936">
        <v>10</v>
      </c>
      <c r="T4936">
        <v>74</v>
      </c>
      <c r="U4936">
        <v>0</v>
      </c>
      <c r="V4936">
        <v>1</v>
      </c>
      <c r="W4936">
        <v>8.3800841198558107</v>
      </c>
      <c r="X4936">
        <v>58.241228421721921</v>
      </c>
      <c r="Y4936">
        <v>8.8840375016583586</v>
      </c>
      <c r="Z4936">
        <v>5.8880943628488023</v>
      </c>
      <c r="AA4936">
        <v>49.477988343816804</v>
      </c>
      <c r="AB4936">
        <v>28.069559826493357</v>
      </c>
      <c r="AC4936">
        <v>0</v>
      </c>
      <c r="AD4936">
        <v>2.4008908706035874</v>
      </c>
      <c r="AE4936">
        <v>161.34188344699865</v>
      </c>
    </row>
    <row r="4937" spans="1:31" x14ac:dyDescent="0.3">
      <c r="A4937">
        <v>2720347</v>
      </c>
      <c r="B4937">
        <v>1</v>
      </c>
      <c r="C4937" t="s">
        <v>80</v>
      </c>
      <c r="D4937" t="s">
        <v>93</v>
      </c>
      <c r="E4937" t="s">
        <v>145</v>
      </c>
      <c r="F4937" t="s">
        <v>13874</v>
      </c>
      <c r="G4937" t="s">
        <v>147</v>
      </c>
      <c r="H4937" t="s">
        <v>135</v>
      </c>
      <c r="I4937" t="s">
        <v>136</v>
      </c>
      <c r="J4937" t="s">
        <v>137</v>
      </c>
      <c r="K4937" t="s">
        <v>138</v>
      </c>
      <c r="L4937" t="s">
        <v>13875</v>
      </c>
      <c r="M4937" t="s">
        <v>13876</v>
      </c>
      <c r="N4937">
        <v>1.4502777769999999</v>
      </c>
      <c r="O4937">
        <v>0</v>
      </c>
      <c r="P4937">
        <v>1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0.10565804210896999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0.10565804210896999</v>
      </c>
    </row>
    <row r="4938" spans="1:31" x14ac:dyDescent="0.3">
      <c r="A4938">
        <v>2720988</v>
      </c>
      <c r="B4938">
        <v>1</v>
      </c>
      <c r="C4938" t="s">
        <v>80</v>
      </c>
      <c r="D4938" t="s">
        <v>88</v>
      </c>
      <c r="E4938" t="s">
        <v>156</v>
      </c>
      <c r="F4938" t="s">
        <v>13877</v>
      </c>
      <c r="G4938" t="s">
        <v>152</v>
      </c>
      <c r="H4938" t="s">
        <v>153</v>
      </c>
      <c r="I4938" t="s">
        <v>136</v>
      </c>
      <c r="J4938" t="s">
        <v>137</v>
      </c>
      <c r="K4938" t="s">
        <v>138</v>
      </c>
      <c r="L4938" t="s">
        <v>13878</v>
      </c>
      <c r="M4938" t="s">
        <v>13879</v>
      </c>
      <c r="N4938">
        <v>1.909444444</v>
      </c>
      <c r="O4938">
        <v>1</v>
      </c>
      <c r="P4938">
        <v>532</v>
      </c>
      <c r="Q4938">
        <v>0</v>
      </c>
      <c r="R4938">
        <v>1</v>
      </c>
      <c r="S4938">
        <v>13</v>
      </c>
      <c r="T4938">
        <v>128</v>
      </c>
      <c r="U4938">
        <v>2</v>
      </c>
      <c r="V4938">
        <v>1</v>
      </c>
      <c r="W4938">
        <v>19.202782526757126</v>
      </c>
      <c r="X4938">
        <v>298.01979436721666</v>
      </c>
      <c r="Y4938">
        <v>0</v>
      </c>
      <c r="Z4938">
        <v>1.1085811128291667</v>
      </c>
      <c r="AA4938">
        <v>249.12763087383613</v>
      </c>
      <c r="AB4938">
        <v>314.95518580302297</v>
      </c>
      <c r="AC4938">
        <v>196.02952841745471</v>
      </c>
      <c r="AD4938">
        <v>14.415232797731599</v>
      </c>
      <c r="AE4938">
        <v>1092.8587358988482</v>
      </c>
    </row>
    <row r="4939" spans="1:31" x14ac:dyDescent="0.3">
      <c r="A4939">
        <v>2720859</v>
      </c>
      <c r="B4939">
        <v>2</v>
      </c>
      <c r="C4939" t="s">
        <v>81</v>
      </c>
      <c r="D4939" t="s">
        <v>127</v>
      </c>
      <c r="E4939" t="s">
        <v>213</v>
      </c>
      <c r="F4939" t="s">
        <v>6305</v>
      </c>
      <c r="G4939" t="s">
        <v>185</v>
      </c>
      <c r="H4939" t="s">
        <v>153</v>
      </c>
      <c r="I4939" t="s">
        <v>136</v>
      </c>
      <c r="J4939" t="s">
        <v>137</v>
      </c>
      <c r="K4939" t="s">
        <v>138</v>
      </c>
      <c r="L4939" t="s">
        <v>13880</v>
      </c>
      <c r="M4939" t="s">
        <v>13881</v>
      </c>
      <c r="N4939">
        <v>1.5963888879999999</v>
      </c>
      <c r="O4939">
        <v>6</v>
      </c>
      <c r="P4939">
        <v>12</v>
      </c>
      <c r="Q4939">
        <v>194</v>
      </c>
      <c r="R4939">
        <v>121</v>
      </c>
      <c r="S4939">
        <v>15</v>
      </c>
      <c r="T4939">
        <v>8</v>
      </c>
      <c r="U4939">
        <v>0</v>
      </c>
      <c r="V4939">
        <v>0</v>
      </c>
      <c r="W4939">
        <v>4.7301547302569196</v>
      </c>
      <c r="X4939">
        <v>0</v>
      </c>
      <c r="Y4939">
        <v>73.089182702237693</v>
      </c>
      <c r="Z4939">
        <v>11.789682040077061</v>
      </c>
      <c r="AA4939">
        <v>74.292362357992033</v>
      </c>
      <c r="AB4939">
        <v>1.2959438954194331</v>
      </c>
      <c r="AC4939">
        <v>0</v>
      </c>
      <c r="AD4939">
        <v>0</v>
      </c>
      <c r="AE4939">
        <v>165.19732572598315</v>
      </c>
    </row>
    <row r="4940" spans="1:31" x14ac:dyDescent="0.3">
      <c r="A4940">
        <v>2720496</v>
      </c>
      <c r="B4940">
        <v>1</v>
      </c>
      <c r="C4940" t="s">
        <v>81</v>
      </c>
      <c r="D4940" t="s">
        <v>116</v>
      </c>
      <c r="E4940" t="s">
        <v>213</v>
      </c>
      <c r="F4940" t="s">
        <v>3296</v>
      </c>
      <c r="G4940" t="s">
        <v>152</v>
      </c>
      <c r="H4940" t="s">
        <v>153</v>
      </c>
      <c r="I4940" t="s">
        <v>136</v>
      </c>
      <c r="J4940" t="s">
        <v>137</v>
      </c>
      <c r="K4940" t="s">
        <v>138</v>
      </c>
      <c r="L4940" t="s">
        <v>13882</v>
      </c>
      <c r="M4940" t="s">
        <v>13883</v>
      </c>
      <c r="N4940">
        <v>0.17972222199999999</v>
      </c>
      <c r="O4940">
        <v>0</v>
      </c>
      <c r="P4940">
        <v>797</v>
      </c>
      <c r="Q4940">
        <v>4</v>
      </c>
      <c r="R4940">
        <v>44</v>
      </c>
      <c r="S4940">
        <v>0</v>
      </c>
      <c r="T4940">
        <v>108</v>
      </c>
      <c r="U4940">
        <v>1</v>
      </c>
      <c r="V4940">
        <v>0</v>
      </c>
      <c r="W4940">
        <v>0</v>
      </c>
      <c r="X4940">
        <v>25.219201359333404</v>
      </c>
      <c r="Y4940">
        <v>0.81730232087094079</v>
      </c>
      <c r="Z4940">
        <v>1.3849875713530726</v>
      </c>
      <c r="AA4940">
        <v>0</v>
      </c>
      <c r="AB4940">
        <v>5.6525593994190784</v>
      </c>
      <c r="AC4940">
        <v>2.0554763262625779</v>
      </c>
      <c r="AD4940">
        <v>0</v>
      </c>
      <c r="AE4940">
        <v>35.129526977239074</v>
      </c>
    </row>
    <row r="4941" spans="1:31" x14ac:dyDescent="0.3">
      <c r="A4941">
        <v>2720447</v>
      </c>
      <c r="B4941">
        <v>1</v>
      </c>
      <c r="C4941" t="s">
        <v>80</v>
      </c>
      <c r="D4941" t="s">
        <v>83</v>
      </c>
      <c r="E4941" t="s">
        <v>132</v>
      </c>
      <c r="F4941" t="s">
        <v>7864</v>
      </c>
      <c r="G4941" t="s">
        <v>170</v>
      </c>
      <c r="H4941" t="s">
        <v>135</v>
      </c>
      <c r="I4941" t="s">
        <v>490</v>
      </c>
      <c r="J4941" t="s">
        <v>137</v>
      </c>
      <c r="K4941" t="s">
        <v>138</v>
      </c>
      <c r="L4941" t="s">
        <v>13884</v>
      </c>
      <c r="M4941" t="s">
        <v>13885</v>
      </c>
      <c r="N4941">
        <v>4.6111111000000003E-2</v>
      </c>
      <c r="O4941">
        <v>0</v>
      </c>
      <c r="P4941">
        <v>1025</v>
      </c>
      <c r="Q4941">
        <v>0</v>
      </c>
      <c r="R4941">
        <v>0</v>
      </c>
      <c r="S4941">
        <v>0</v>
      </c>
      <c r="T4941">
        <v>39</v>
      </c>
      <c r="U4941">
        <v>0</v>
      </c>
      <c r="V4941">
        <v>0</v>
      </c>
      <c r="W4941">
        <v>0</v>
      </c>
      <c r="X4941">
        <v>8.0384565478898296</v>
      </c>
      <c r="Y4941">
        <v>0</v>
      </c>
      <c r="Z4941">
        <v>0</v>
      </c>
      <c r="AA4941">
        <v>0</v>
      </c>
      <c r="AB4941">
        <v>1.6099585727382302</v>
      </c>
      <c r="AC4941">
        <v>0</v>
      </c>
      <c r="AD4941">
        <v>0</v>
      </c>
      <c r="AE4941">
        <v>9.6484151206280604</v>
      </c>
    </row>
    <row r="4942" spans="1:31" x14ac:dyDescent="0.3">
      <c r="A4942">
        <v>2721652</v>
      </c>
      <c r="B4942">
        <v>1</v>
      </c>
      <c r="C4942" t="s">
        <v>80</v>
      </c>
      <c r="D4942" t="s">
        <v>108</v>
      </c>
      <c r="E4942" t="s">
        <v>161</v>
      </c>
      <c r="F4942" t="s">
        <v>13886</v>
      </c>
      <c r="G4942" t="s">
        <v>163</v>
      </c>
      <c r="H4942" t="s">
        <v>135</v>
      </c>
      <c r="I4942" t="s">
        <v>136</v>
      </c>
      <c r="J4942" t="s">
        <v>137</v>
      </c>
      <c r="K4942" t="s">
        <v>138</v>
      </c>
      <c r="L4942" t="s">
        <v>13887</v>
      </c>
      <c r="M4942" t="s">
        <v>13888</v>
      </c>
      <c r="N4942">
        <v>5.9305555549999998</v>
      </c>
      <c r="O4942">
        <v>0</v>
      </c>
      <c r="P4942">
        <v>6</v>
      </c>
      <c r="Q4942">
        <v>0</v>
      </c>
      <c r="R4942">
        <v>7</v>
      </c>
      <c r="S4942">
        <v>0</v>
      </c>
      <c r="T4942">
        <v>1</v>
      </c>
      <c r="U4942">
        <v>0</v>
      </c>
      <c r="V4942">
        <v>0</v>
      </c>
      <c r="W4942">
        <v>0</v>
      </c>
      <c r="X4942">
        <v>8.1375608944845848</v>
      </c>
      <c r="Y4942">
        <v>0</v>
      </c>
      <c r="Z4942">
        <v>7.7933666668988257</v>
      </c>
      <c r="AA4942">
        <v>0</v>
      </c>
      <c r="AB4942">
        <v>3.9496732263002219</v>
      </c>
      <c r="AC4942">
        <v>0</v>
      </c>
      <c r="AD4942">
        <v>0</v>
      </c>
      <c r="AE4942">
        <v>19.880600787683633</v>
      </c>
    </row>
    <row r="4943" spans="1:31" x14ac:dyDescent="0.3">
      <c r="A4943">
        <v>2721801</v>
      </c>
      <c r="B4943">
        <v>1</v>
      </c>
      <c r="C4943" t="s">
        <v>81</v>
      </c>
      <c r="D4943" t="s">
        <v>112</v>
      </c>
      <c r="E4943" t="s">
        <v>150</v>
      </c>
      <c r="F4943" t="s">
        <v>8180</v>
      </c>
      <c r="G4943" t="s">
        <v>152</v>
      </c>
      <c r="H4943" t="s">
        <v>153</v>
      </c>
      <c r="I4943" t="s">
        <v>136</v>
      </c>
      <c r="J4943" t="s">
        <v>137</v>
      </c>
      <c r="K4943" t="s">
        <v>138</v>
      </c>
      <c r="L4943" t="s">
        <v>13889</v>
      </c>
      <c r="M4943" t="s">
        <v>13813</v>
      </c>
      <c r="N4943">
        <v>0.246388888</v>
      </c>
      <c r="O4943">
        <v>5</v>
      </c>
      <c r="P4943">
        <v>1001</v>
      </c>
      <c r="Q4943">
        <v>106</v>
      </c>
      <c r="R4943">
        <v>329</v>
      </c>
      <c r="S4943">
        <v>14</v>
      </c>
      <c r="T4943">
        <v>111</v>
      </c>
      <c r="U4943">
        <v>1</v>
      </c>
      <c r="V4943">
        <v>0</v>
      </c>
      <c r="W4943">
        <v>0.1868231595949025</v>
      </c>
      <c r="X4943">
        <v>35.457710535572687</v>
      </c>
      <c r="Y4943">
        <v>16.051720032396233</v>
      </c>
      <c r="Z4943">
        <v>8.2913955377691764</v>
      </c>
      <c r="AA4943">
        <v>9.9979279203301399</v>
      </c>
      <c r="AB4943">
        <v>6.7390820945264984</v>
      </c>
      <c r="AC4943">
        <v>3.5265759838875232</v>
      </c>
      <c r="AD4943">
        <v>0</v>
      </c>
      <c r="AE4943">
        <v>80.251235264077152</v>
      </c>
    </row>
    <row r="4944" spans="1:31" x14ac:dyDescent="0.3">
      <c r="A4944">
        <v>2720639</v>
      </c>
      <c r="B4944">
        <v>1</v>
      </c>
      <c r="C4944" t="s">
        <v>80</v>
      </c>
      <c r="D4944" t="s">
        <v>106</v>
      </c>
      <c r="E4944" t="s">
        <v>150</v>
      </c>
      <c r="F4944" t="s">
        <v>11995</v>
      </c>
      <c r="G4944" t="s">
        <v>152</v>
      </c>
      <c r="H4944" t="s">
        <v>153</v>
      </c>
      <c r="I4944" t="s">
        <v>136</v>
      </c>
      <c r="J4944" t="s">
        <v>137</v>
      </c>
      <c r="K4944" t="s">
        <v>138</v>
      </c>
      <c r="L4944" t="s">
        <v>13890</v>
      </c>
      <c r="M4944" t="s">
        <v>13891</v>
      </c>
      <c r="N4944">
        <v>1.0175000000000001</v>
      </c>
      <c r="O4944">
        <v>0</v>
      </c>
      <c r="P4944">
        <v>8</v>
      </c>
      <c r="Q4944">
        <v>32</v>
      </c>
      <c r="R4944">
        <v>74</v>
      </c>
      <c r="S4944">
        <v>10</v>
      </c>
      <c r="T4944">
        <v>20</v>
      </c>
      <c r="U4944">
        <v>2</v>
      </c>
      <c r="V4944">
        <v>0</v>
      </c>
      <c r="W4944">
        <v>0</v>
      </c>
      <c r="X4944">
        <v>0.99477672855330002</v>
      </c>
      <c r="Y4944">
        <v>28.661476884023731</v>
      </c>
      <c r="Z4944">
        <v>52.617183573050021</v>
      </c>
      <c r="AA4944">
        <v>31.86852855630676</v>
      </c>
      <c r="AB4944">
        <v>9.394344839848376</v>
      </c>
      <c r="AC4944">
        <v>31.420228358348059</v>
      </c>
      <c r="AD4944">
        <v>0</v>
      </c>
      <c r="AE4944">
        <v>154.95653894013023</v>
      </c>
    </row>
    <row r="4945" spans="1:31" x14ac:dyDescent="0.3">
      <c r="A4945">
        <v>2720888</v>
      </c>
      <c r="B4945">
        <v>1</v>
      </c>
      <c r="C4945" t="s">
        <v>81</v>
      </c>
      <c r="D4945" t="s">
        <v>123</v>
      </c>
      <c r="E4945" t="s">
        <v>161</v>
      </c>
      <c r="F4945" t="s">
        <v>13892</v>
      </c>
      <c r="G4945" t="s">
        <v>163</v>
      </c>
      <c r="H4945" t="s">
        <v>135</v>
      </c>
      <c r="I4945" t="s">
        <v>136</v>
      </c>
      <c r="J4945" t="s">
        <v>137</v>
      </c>
      <c r="K4945" t="s">
        <v>138</v>
      </c>
      <c r="L4945" t="s">
        <v>13893</v>
      </c>
      <c r="M4945" t="s">
        <v>13894</v>
      </c>
      <c r="N4945">
        <v>2.9511111109999999</v>
      </c>
      <c r="O4945">
        <v>0</v>
      </c>
      <c r="P4945">
        <v>7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2.075091534626015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2.075091534626015</v>
      </c>
    </row>
    <row r="4946" spans="1:31" x14ac:dyDescent="0.3">
      <c r="A4946">
        <v>2721409</v>
      </c>
      <c r="B4946">
        <v>1</v>
      </c>
      <c r="C4946" t="s">
        <v>80</v>
      </c>
      <c r="D4946" t="s">
        <v>88</v>
      </c>
      <c r="E4946" t="s">
        <v>132</v>
      </c>
      <c r="F4946" t="s">
        <v>13895</v>
      </c>
      <c r="G4946" t="s">
        <v>170</v>
      </c>
      <c r="H4946" t="s">
        <v>135</v>
      </c>
      <c r="I4946" t="s">
        <v>136</v>
      </c>
      <c r="J4946" t="s">
        <v>137</v>
      </c>
      <c r="K4946" t="s">
        <v>138</v>
      </c>
      <c r="L4946" t="s">
        <v>13896</v>
      </c>
      <c r="M4946" t="s">
        <v>13897</v>
      </c>
      <c r="N4946">
        <v>0.949722222</v>
      </c>
      <c r="O4946">
        <v>0</v>
      </c>
      <c r="P4946">
        <v>652</v>
      </c>
      <c r="Q4946">
        <v>0</v>
      </c>
      <c r="R4946">
        <v>0</v>
      </c>
      <c r="S4946">
        <v>0</v>
      </c>
      <c r="T4946">
        <v>21</v>
      </c>
      <c r="U4946">
        <v>0</v>
      </c>
      <c r="V4946">
        <v>0</v>
      </c>
      <c r="W4946">
        <v>0</v>
      </c>
      <c r="X4946">
        <v>139.3049960662309</v>
      </c>
      <c r="Y4946">
        <v>0</v>
      </c>
      <c r="Z4946">
        <v>0</v>
      </c>
      <c r="AA4946">
        <v>0</v>
      </c>
      <c r="AB4946">
        <v>47.722322752856911</v>
      </c>
      <c r="AC4946">
        <v>0</v>
      </c>
      <c r="AD4946">
        <v>0</v>
      </c>
      <c r="AE4946">
        <v>187.02731881908781</v>
      </c>
    </row>
    <row r="4947" spans="1:31" x14ac:dyDescent="0.3">
      <c r="A4947">
        <v>2721280</v>
      </c>
      <c r="B4947">
        <v>1</v>
      </c>
      <c r="C4947" t="s">
        <v>80</v>
      </c>
      <c r="D4947" t="s">
        <v>108</v>
      </c>
      <c r="E4947" t="s">
        <v>161</v>
      </c>
      <c r="F4947" t="s">
        <v>13898</v>
      </c>
      <c r="G4947" t="s">
        <v>163</v>
      </c>
      <c r="H4947" t="s">
        <v>135</v>
      </c>
      <c r="I4947" t="s">
        <v>136</v>
      </c>
      <c r="J4947" t="s">
        <v>137</v>
      </c>
      <c r="K4947" t="s">
        <v>138</v>
      </c>
      <c r="L4947" t="s">
        <v>13899</v>
      </c>
      <c r="M4947" t="s">
        <v>13900</v>
      </c>
      <c r="N4947">
        <v>0.67111111099999998</v>
      </c>
      <c r="O4947">
        <v>0</v>
      </c>
      <c r="P4947">
        <v>3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0.21558554240600003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0.21558554240600003</v>
      </c>
    </row>
    <row r="4948" spans="1:31" x14ac:dyDescent="0.3">
      <c r="A4948">
        <v>2720676</v>
      </c>
      <c r="B4948">
        <v>1</v>
      </c>
      <c r="C4948" t="s">
        <v>80</v>
      </c>
      <c r="D4948" t="s">
        <v>88</v>
      </c>
      <c r="E4948" t="s">
        <v>213</v>
      </c>
      <c r="F4948" t="s">
        <v>13901</v>
      </c>
      <c r="G4948" t="s">
        <v>152</v>
      </c>
      <c r="H4948" t="s">
        <v>153</v>
      </c>
      <c r="I4948" t="s">
        <v>136</v>
      </c>
      <c r="J4948" t="s">
        <v>137</v>
      </c>
      <c r="K4948" t="s">
        <v>138</v>
      </c>
      <c r="L4948" t="s">
        <v>13902</v>
      </c>
      <c r="M4948" t="s">
        <v>13903</v>
      </c>
      <c r="N4948">
        <v>2.3463888879999999</v>
      </c>
      <c r="O4948">
        <v>0</v>
      </c>
      <c r="P4948">
        <v>691</v>
      </c>
      <c r="Q4948">
        <v>0</v>
      </c>
      <c r="R4948">
        <v>0</v>
      </c>
      <c r="S4948">
        <v>1</v>
      </c>
      <c r="T4948">
        <v>110</v>
      </c>
      <c r="U4948">
        <v>0</v>
      </c>
      <c r="V4948">
        <v>0</v>
      </c>
      <c r="W4948">
        <v>0</v>
      </c>
      <c r="X4948">
        <v>558.93636193142538</v>
      </c>
      <c r="Y4948">
        <v>0</v>
      </c>
      <c r="Z4948">
        <v>0</v>
      </c>
      <c r="AA4948">
        <v>168.98428597366575</v>
      </c>
      <c r="AB4948">
        <v>218.74707915939604</v>
      </c>
      <c r="AC4948">
        <v>0</v>
      </c>
      <c r="AD4948">
        <v>0</v>
      </c>
      <c r="AE4948">
        <v>946.66772706448705</v>
      </c>
    </row>
    <row r="4949" spans="1:31" x14ac:dyDescent="0.3">
      <c r="A4949">
        <v>2720427</v>
      </c>
      <c r="B4949">
        <v>1</v>
      </c>
      <c r="C4949" t="s">
        <v>80</v>
      </c>
      <c r="D4949" t="s">
        <v>97</v>
      </c>
      <c r="E4949" t="s">
        <v>150</v>
      </c>
      <c r="F4949" t="s">
        <v>13904</v>
      </c>
      <c r="G4949" t="s">
        <v>152</v>
      </c>
      <c r="H4949" t="s">
        <v>153</v>
      </c>
      <c r="I4949" t="s">
        <v>136</v>
      </c>
      <c r="J4949" t="s">
        <v>137</v>
      </c>
      <c r="K4949" t="s">
        <v>138</v>
      </c>
      <c r="L4949" t="s">
        <v>13905</v>
      </c>
      <c r="M4949" t="s">
        <v>13906</v>
      </c>
      <c r="N4949">
        <v>2.3316666659999998</v>
      </c>
      <c r="O4949">
        <v>2</v>
      </c>
      <c r="P4949">
        <v>994</v>
      </c>
      <c r="Q4949">
        <v>1</v>
      </c>
      <c r="R4949">
        <v>32</v>
      </c>
      <c r="S4949">
        <v>5</v>
      </c>
      <c r="T4949">
        <v>71</v>
      </c>
      <c r="U4949">
        <v>0</v>
      </c>
      <c r="V4949">
        <v>0</v>
      </c>
      <c r="W4949">
        <v>40.158884652580454</v>
      </c>
      <c r="X4949">
        <v>247.36030717388081</v>
      </c>
      <c r="Y4949">
        <v>0.24929998684819749</v>
      </c>
      <c r="Z4949">
        <v>4.3683015555590199</v>
      </c>
      <c r="AA4949">
        <v>19.315276457073161</v>
      </c>
      <c r="AB4949">
        <v>165.90088428627644</v>
      </c>
      <c r="AC4949">
        <v>0</v>
      </c>
      <c r="AD4949">
        <v>0</v>
      </c>
      <c r="AE4949">
        <v>477.35295411221807</v>
      </c>
    </row>
    <row r="4950" spans="1:31" x14ac:dyDescent="0.3">
      <c r="A4950">
        <v>2721080</v>
      </c>
      <c r="B4950">
        <v>1</v>
      </c>
      <c r="C4950" t="s">
        <v>80</v>
      </c>
      <c r="D4950" t="s">
        <v>93</v>
      </c>
      <c r="E4950" t="s">
        <v>161</v>
      </c>
      <c r="F4950" t="s">
        <v>13907</v>
      </c>
      <c r="G4950" t="s">
        <v>163</v>
      </c>
      <c r="H4950" t="s">
        <v>135</v>
      </c>
      <c r="I4950" t="s">
        <v>136</v>
      </c>
      <c r="J4950" t="s">
        <v>137</v>
      </c>
      <c r="K4950" t="s">
        <v>138</v>
      </c>
      <c r="L4950" t="s">
        <v>13908</v>
      </c>
      <c r="M4950" t="s">
        <v>13909</v>
      </c>
      <c r="N4950">
        <v>2.5819444439999999</v>
      </c>
      <c r="O4950">
        <v>0</v>
      </c>
      <c r="P4950">
        <v>2</v>
      </c>
      <c r="Q4950">
        <v>0</v>
      </c>
      <c r="R4950">
        <v>7</v>
      </c>
      <c r="S4950">
        <v>0</v>
      </c>
      <c r="T4950">
        <v>2</v>
      </c>
      <c r="U4950">
        <v>0</v>
      </c>
      <c r="V4950">
        <v>0</v>
      </c>
      <c r="W4950">
        <v>0</v>
      </c>
      <c r="X4950">
        <v>0.98887817281769341</v>
      </c>
      <c r="Y4950">
        <v>0</v>
      </c>
      <c r="Z4950">
        <v>13.702769127921535</v>
      </c>
      <c r="AA4950">
        <v>0</v>
      </c>
      <c r="AB4950">
        <v>5.8992256419431941</v>
      </c>
      <c r="AC4950">
        <v>0</v>
      </c>
      <c r="AD4950">
        <v>0</v>
      </c>
      <c r="AE4950">
        <v>20.590872942682424</v>
      </c>
    </row>
    <row r="4951" spans="1:31" x14ac:dyDescent="0.3">
      <c r="A4951">
        <v>2721621</v>
      </c>
      <c r="B4951">
        <v>1</v>
      </c>
      <c r="C4951" t="s">
        <v>80</v>
      </c>
      <c r="D4951" t="s">
        <v>88</v>
      </c>
      <c r="E4951" t="s">
        <v>145</v>
      </c>
      <c r="F4951" t="s">
        <v>13910</v>
      </c>
      <c r="G4951" t="s">
        <v>181</v>
      </c>
      <c r="H4951" t="s">
        <v>135</v>
      </c>
      <c r="I4951" t="s">
        <v>136</v>
      </c>
      <c r="J4951" t="s">
        <v>137</v>
      </c>
      <c r="K4951" t="s">
        <v>138</v>
      </c>
      <c r="L4951" t="s">
        <v>13911</v>
      </c>
      <c r="M4951" t="s">
        <v>13912</v>
      </c>
      <c r="N4951">
        <v>2.1091666660000001</v>
      </c>
      <c r="O4951">
        <v>0</v>
      </c>
      <c r="P4951">
        <v>19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7.6084177040413428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7.6084177040413428</v>
      </c>
    </row>
    <row r="4952" spans="1:31" x14ac:dyDescent="0.3">
      <c r="A4952">
        <v>2721858</v>
      </c>
      <c r="B4952">
        <v>1</v>
      </c>
      <c r="C4952" t="s">
        <v>81</v>
      </c>
      <c r="D4952" t="s">
        <v>113</v>
      </c>
      <c r="E4952" t="s">
        <v>213</v>
      </c>
      <c r="F4952" t="s">
        <v>13913</v>
      </c>
      <c r="G4952" t="s">
        <v>152</v>
      </c>
      <c r="H4952" t="s">
        <v>153</v>
      </c>
      <c r="I4952" t="s">
        <v>136</v>
      </c>
      <c r="J4952" t="s">
        <v>137</v>
      </c>
      <c r="K4952" t="s">
        <v>138</v>
      </c>
      <c r="L4952" t="s">
        <v>13914</v>
      </c>
      <c r="M4952" t="s">
        <v>13915</v>
      </c>
      <c r="N4952">
        <v>0.71333333300000001</v>
      </c>
      <c r="O4952">
        <v>0</v>
      </c>
      <c r="P4952">
        <v>90</v>
      </c>
      <c r="Q4952">
        <v>2</v>
      </c>
      <c r="R4952">
        <v>0</v>
      </c>
      <c r="S4952">
        <v>0</v>
      </c>
      <c r="T4952">
        <v>1</v>
      </c>
      <c r="U4952">
        <v>0</v>
      </c>
      <c r="V4952">
        <v>0</v>
      </c>
      <c r="W4952">
        <v>0</v>
      </c>
      <c r="X4952">
        <v>13.000226961845781</v>
      </c>
      <c r="Y4952">
        <v>0.31526882504249998</v>
      </c>
      <c r="Z4952">
        <v>0</v>
      </c>
      <c r="AA4952">
        <v>0</v>
      </c>
      <c r="AB4952">
        <v>6.70653937983E-3</v>
      </c>
      <c r="AC4952">
        <v>0</v>
      </c>
      <c r="AD4952">
        <v>0</v>
      </c>
      <c r="AE4952">
        <v>13.32220232626811</v>
      </c>
    </row>
    <row r="4953" spans="1:31" x14ac:dyDescent="0.3">
      <c r="A4953">
        <v>2721317</v>
      </c>
      <c r="B4953">
        <v>1</v>
      </c>
      <c r="C4953" t="s">
        <v>80</v>
      </c>
      <c r="D4953" t="s">
        <v>108</v>
      </c>
      <c r="E4953" t="s">
        <v>213</v>
      </c>
      <c r="F4953" t="s">
        <v>383</v>
      </c>
      <c r="G4953" t="s">
        <v>152</v>
      </c>
      <c r="H4953" t="s">
        <v>153</v>
      </c>
      <c r="I4953" t="s">
        <v>136</v>
      </c>
      <c r="J4953" t="s">
        <v>137</v>
      </c>
      <c r="K4953" t="s">
        <v>138</v>
      </c>
      <c r="L4953" t="s">
        <v>13916</v>
      </c>
      <c r="M4953" t="s">
        <v>13917</v>
      </c>
      <c r="N4953">
        <v>0.80777777699999997</v>
      </c>
      <c r="O4953">
        <v>0</v>
      </c>
      <c r="P4953">
        <v>186</v>
      </c>
      <c r="Q4953">
        <v>0</v>
      </c>
      <c r="R4953">
        <v>62</v>
      </c>
      <c r="S4953">
        <v>1</v>
      </c>
      <c r="T4953">
        <v>30</v>
      </c>
      <c r="U4953">
        <v>0</v>
      </c>
      <c r="V4953">
        <v>0</v>
      </c>
      <c r="W4953">
        <v>0</v>
      </c>
      <c r="X4953">
        <v>19.68700180949158</v>
      </c>
      <c r="Y4953">
        <v>0</v>
      </c>
      <c r="Z4953">
        <v>4.0143846282879609</v>
      </c>
      <c r="AA4953">
        <v>9.3920089639348276</v>
      </c>
      <c r="AB4953">
        <v>18.114670433480534</v>
      </c>
      <c r="AC4953">
        <v>0</v>
      </c>
      <c r="AD4953">
        <v>0</v>
      </c>
      <c r="AE4953">
        <v>51.208065835194901</v>
      </c>
    </row>
    <row r="4954" spans="1:31" x14ac:dyDescent="0.3">
      <c r="A4954">
        <v>2720977</v>
      </c>
      <c r="B4954">
        <v>1</v>
      </c>
      <c r="C4954" t="s">
        <v>80</v>
      </c>
      <c r="D4954" t="s">
        <v>108</v>
      </c>
      <c r="E4954" t="s">
        <v>213</v>
      </c>
      <c r="F4954" t="s">
        <v>383</v>
      </c>
      <c r="G4954" t="s">
        <v>152</v>
      </c>
      <c r="H4954" t="s">
        <v>153</v>
      </c>
      <c r="I4954" t="s">
        <v>490</v>
      </c>
      <c r="J4954" t="s">
        <v>137</v>
      </c>
      <c r="K4954" t="s">
        <v>138</v>
      </c>
      <c r="L4954" t="s">
        <v>13918</v>
      </c>
      <c r="M4954" t="s">
        <v>13919</v>
      </c>
      <c r="N4954">
        <v>4.6111111000000003E-2</v>
      </c>
      <c r="O4954">
        <v>0</v>
      </c>
      <c r="P4954">
        <v>184</v>
      </c>
      <c r="Q4954">
        <v>0</v>
      </c>
      <c r="R4954">
        <v>60</v>
      </c>
      <c r="S4954">
        <v>1</v>
      </c>
      <c r="T4954">
        <v>29</v>
      </c>
      <c r="U4954">
        <v>0</v>
      </c>
      <c r="V4954">
        <v>0</v>
      </c>
      <c r="W4954">
        <v>0</v>
      </c>
      <c r="X4954">
        <v>0.96644187641529977</v>
      </c>
      <c r="Y4954">
        <v>0</v>
      </c>
      <c r="Z4954">
        <v>0.17647069890316666</v>
      </c>
      <c r="AA4954">
        <v>0.50685770760929327</v>
      </c>
      <c r="AB4954">
        <v>1.0140245928528682</v>
      </c>
      <c r="AC4954">
        <v>0</v>
      </c>
      <c r="AD4954">
        <v>0</v>
      </c>
      <c r="AE4954">
        <v>2.6637948757806278</v>
      </c>
    </row>
    <row r="4955" spans="1:31" x14ac:dyDescent="0.3">
      <c r="A4955">
        <v>2720290</v>
      </c>
      <c r="B4955">
        <v>1</v>
      </c>
      <c r="C4955" t="s">
        <v>80</v>
      </c>
      <c r="D4955" t="s">
        <v>95</v>
      </c>
      <c r="E4955" t="s">
        <v>173</v>
      </c>
      <c r="F4955" t="s">
        <v>11896</v>
      </c>
      <c r="G4955" t="s">
        <v>152</v>
      </c>
      <c r="H4955" t="s">
        <v>153</v>
      </c>
      <c r="I4955" t="s">
        <v>136</v>
      </c>
      <c r="J4955" t="s">
        <v>137</v>
      </c>
      <c r="K4955" t="s">
        <v>138</v>
      </c>
      <c r="L4955" t="s">
        <v>13920</v>
      </c>
      <c r="M4955" t="s">
        <v>13921</v>
      </c>
      <c r="N4955">
        <v>0.41416666600000002</v>
      </c>
      <c r="O4955">
        <v>4</v>
      </c>
      <c r="P4955">
        <v>2256</v>
      </c>
      <c r="Q4955">
        <v>7</v>
      </c>
      <c r="R4955">
        <v>85</v>
      </c>
      <c r="S4955">
        <v>41</v>
      </c>
      <c r="T4955">
        <v>234</v>
      </c>
      <c r="U4955">
        <v>7</v>
      </c>
      <c r="V4955">
        <v>3</v>
      </c>
      <c r="W4955">
        <v>0.44646648081293999</v>
      </c>
      <c r="X4955">
        <v>173.16395919945961</v>
      </c>
      <c r="Y4955">
        <v>25.275220197687286</v>
      </c>
      <c r="Z4955">
        <v>7.7508075719170426</v>
      </c>
      <c r="AA4955">
        <v>140.41815106582189</v>
      </c>
      <c r="AB4955">
        <v>86.829005069888424</v>
      </c>
      <c r="AC4955">
        <v>41.7265401659715</v>
      </c>
      <c r="AD4955">
        <v>49.579068177123503</v>
      </c>
      <c r="AE4955">
        <v>525.18921792868218</v>
      </c>
    </row>
    <row r="4956" spans="1:31" x14ac:dyDescent="0.3">
      <c r="A4956">
        <v>2721071</v>
      </c>
      <c r="B4956">
        <v>1</v>
      </c>
      <c r="C4956" t="s">
        <v>80</v>
      </c>
      <c r="D4956" t="s">
        <v>83</v>
      </c>
      <c r="E4956" t="s">
        <v>161</v>
      </c>
      <c r="F4956" t="s">
        <v>10978</v>
      </c>
      <c r="G4956" t="s">
        <v>163</v>
      </c>
      <c r="H4956" t="s">
        <v>135</v>
      </c>
      <c r="I4956" t="s">
        <v>136</v>
      </c>
      <c r="J4956" t="s">
        <v>137</v>
      </c>
      <c r="K4956" t="s">
        <v>138</v>
      </c>
      <c r="L4956" t="s">
        <v>13922</v>
      </c>
      <c r="M4956" t="s">
        <v>13923</v>
      </c>
      <c r="N4956">
        <v>1.476111111</v>
      </c>
      <c r="O4956">
        <v>0</v>
      </c>
      <c r="P4956">
        <v>39</v>
      </c>
      <c r="Q4956">
        <v>0</v>
      </c>
      <c r="R4956">
        <v>0</v>
      </c>
      <c r="S4956">
        <v>0</v>
      </c>
      <c r="T4956">
        <v>19</v>
      </c>
      <c r="U4956">
        <v>0</v>
      </c>
      <c r="V4956">
        <v>2</v>
      </c>
      <c r="W4956">
        <v>0</v>
      </c>
      <c r="X4956">
        <v>11.303205453129008</v>
      </c>
      <c r="Y4956">
        <v>0</v>
      </c>
      <c r="Z4956">
        <v>0</v>
      </c>
      <c r="AA4956">
        <v>0</v>
      </c>
      <c r="AB4956">
        <v>60.086498306168458</v>
      </c>
      <c r="AC4956">
        <v>0</v>
      </c>
      <c r="AD4956">
        <v>35.273120097064968</v>
      </c>
      <c r="AE4956">
        <v>106.66282385636242</v>
      </c>
    </row>
    <row r="4957" spans="1:31" x14ac:dyDescent="0.3">
      <c r="A4957">
        <v>2721758</v>
      </c>
      <c r="B4957">
        <v>1</v>
      </c>
      <c r="C4957" t="s">
        <v>80</v>
      </c>
      <c r="D4957" t="s">
        <v>105</v>
      </c>
      <c r="E4957" t="s">
        <v>156</v>
      </c>
      <c r="F4957" t="s">
        <v>13924</v>
      </c>
      <c r="G4957" t="s">
        <v>185</v>
      </c>
      <c r="H4957" t="s">
        <v>153</v>
      </c>
      <c r="I4957" t="s">
        <v>136</v>
      </c>
      <c r="J4957" t="s">
        <v>137</v>
      </c>
      <c r="K4957" t="s">
        <v>138</v>
      </c>
      <c r="L4957" t="s">
        <v>13925</v>
      </c>
      <c r="M4957" t="s">
        <v>13926</v>
      </c>
      <c r="N4957">
        <v>0.48277777700000002</v>
      </c>
      <c r="O4957">
        <v>0</v>
      </c>
      <c r="P4957">
        <v>5</v>
      </c>
      <c r="Q4957">
        <v>0</v>
      </c>
      <c r="R4957">
        <v>5</v>
      </c>
      <c r="S4957">
        <v>0</v>
      </c>
      <c r="T4957">
        <v>10</v>
      </c>
      <c r="U4957">
        <v>0</v>
      </c>
      <c r="V4957">
        <v>0</v>
      </c>
      <c r="W4957">
        <v>0</v>
      </c>
      <c r="X4957">
        <v>1.0127262590411474</v>
      </c>
      <c r="Y4957">
        <v>0</v>
      </c>
      <c r="Z4957">
        <v>1.5930669244255922</v>
      </c>
      <c r="AA4957">
        <v>0</v>
      </c>
      <c r="AB4957">
        <v>7.3624186636714173</v>
      </c>
      <c r="AC4957">
        <v>0</v>
      </c>
      <c r="AD4957">
        <v>0</v>
      </c>
      <c r="AE4957">
        <v>9.9682118471381571</v>
      </c>
    </row>
    <row r="4958" spans="1:31" x14ac:dyDescent="0.3">
      <c r="A4958">
        <v>2720267</v>
      </c>
      <c r="B4958">
        <v>1</v>
      </c>
      <c r="C4958" t="s">
        <v>81</v>
      </c>
      <c r="D4958" t="s">
        <v>123</v>
      </c>
      <c r="E4958" t="s">
        <v>132</v>
      </c>
      <c r="F4958" t="s">
        <v>13927</v>
      </c>
      <c r="G4958" t="s">
        <v>134</v>
      </c>
      <c r="H4958" t="s">
        <v>135</v>
      </c>
      <c r="I4958" t="s">
        <v>136</v>
      </c>
      <c r="J4958" t="s">
        <v>137</v>
      </c>
      <c r="K4958" t="s">
        <v>138</v>
      </c>
      <c r="L4958" t="s">
        <v>13928</v>
      </c>
      <c r="M4958" t="s">
        <v>13929</v>
      </c>
      <c r="N4958">
        <v>0.73750000000000004</v>
      </c>
      <c r="O4958">
        <v>0</v>
      </c>
      <c r="P4958">
        <v>138</v>
      </c>
      <c r="Q4958">
        <v>0</v>
      </c>
      <c r="R4958">
        <v>4</v>
      </c>
      <c r="S4958">
        <v>0</v>
      </c>
      <c r="T4958">
        <v>16</v>
      </c>
      <c r="U4958">
        <v>0</v>
      </c>
      <c r="V4958">
        <v>0</v>
      </c>
      <c r="W4958">
        <v>0</v>
      </c>
      <c r="X4958">
        <v>14.864502720723578</v>
      </c>
      <c r="Y4958">
        <v>0</v>
      </c>
      <c r="Z4958">
        <v>0</v>
      </c>
      <c r="AA4958">
        <v>0</v>
      </c>
      <c r="AB4958">
        <v>1.762047364998635</v>
      </c>
      <c r="AC4958">
        <v>0</v>
      </c>
      <c r="AD4958">
        <v>0</v>
      </c>
      <c r="AE4958">
        <v>16.626550085722215</v>
      </c>
    </row>
    <row r="4959" spans="1:31" x14ac:dyDescent="0.3">
      <c r="A4959">
        <v>2721572</v>
      </c>
      <c r="B4959">
        <v>1</v>
      </c>
      <c r="C4959" t="s">
        <v>80</v>
      </c>
      <c r="D4959" t="s">
        <v>106</v>
      </c>
      <c r="E4959" t="s">
        <v>132</v>
      </c>
      <c r="F4959" t="s">
        <v>13930</v>
      </c>
      <c r="G4959" t="s">
        <v>134</v>
      </c>
      <c r="H4959" t="s">
        <v>135</v>
      </c>
      <c r="I4959" t="s">
        <v>136</v>
      </c>
      <c r="J4959" t="s">
        <v>137</v>
      </c>
      <c r="K4959" t="s">
        <v>138</v>
      </c>
      <c r="L4959" t="s">
        <v>13931</v>
      </c>
      <c r="M4959" t="s">
        <v>13932</v>
      </c>
      <c r="N4959">
        <v>4.4227777770000003</v>
      </c>
      <c r="O4959">
        <v>0</v>
      </c>
      <c r="P4959">
        <v>13</v>
      </c>
      <c r="Q4959">
        <v>0</v>
      </c>
      <c r="R4959">
        <v>11</v>
      </c>
      <c r="S4959">
        <v>0</v>
      </c>
      <c r="T4959">
        <v>7</v>
      </c>
      <c r="U4959">
        <v>0</v>
      </c>
      <c r="V4959">
        <v>0</v>
      </c>
      <c r="W4959">
        <v>0</v>
      </c>
      <c r="X4959">
        <v>29.276080427402064</v>
      </c>
      <c r="Y4959">
        <v>0</v>
      </c>
      <c r="Z4959">
        <v>49.09825717936063</v>
      </c>
      <c r="AA4959">
        <v>0</v>
      </c>
      <c r="AB4959">
        <v>30.618296967106982</v>
      </c>
      <c r="AC4959">
        <v>0</v>
      </c>
      <c r="AD4959">
        <v>0</v>
      </c>
      <c r="AE4959">
        <v>108.99263457386968</v>
      </c>
    </row>
    <row r="4960" spans="1:31" x14ac:dyDescent="0.3">
      <c r="A4960">
        <v>2720476</v>
      </c>
      <c r="B4960">
        <v>1</v>
      </c>
      <c r="C4960" t="s">
        <v>80</v>
      </c>
      <c r="D4960" t="s">
        <v>84</v>
      </c>
      <c r="E4960" t="s">
        <v>161</v>
      </c>
      <c r="F4960" t="s">
        <v>13933</v>
      </c>
      <c r="G4960" t="s">
        <v>163</v>
      </c>
      <c r="H4960" t="s">
        <v>135</v>
      </c>
      <c r="I4960" t="s">
        <v>136</v>
      </c>
      <c r="J4960" t="s">
        <v>137</v>
      </c>
      <c r="K4960" t="s">
        <v>138</v>
      </c>
      <c r="L4960" t="s">
        <v>13934</v>
      </c>
      <c r="M4960" t="s">
        <v>13935</v>
      </c>
      <c r="N4960">
        <v>3.1411111109999998</v>
      </c>
      <c r="O4960">
        <v>0</v>
      </c>
      <c r="P4960">
        <v>141</v>
      </c>
      <c r="Q4960">
        <v>0</v>
      </c>
      <c r="R4960">
        <v>0</v>
      </c>
      <c r="S4960">
        <v>0</v>
      </c>
      <c r="T4960">
        <v>14</v>
      </c>
      <c r="U4960">
        <v>0</v>
      </c>
      <c r="V4960">
        <v>0</v>
      </c>
      <c r="W4960">
        <v>0</v>
      </c>
      <c r="X4960">
        <v>81.409521748085893</v>
      </c>
      <c r="Y4960">
        <v>0</v>
      </c>
      <c r="Z4960">
        <v>0</v>
      </c>
      <c r="AA4960">
        <v>0</v>
      </c>
      <c r="AB4960">
        <v>27.354764936161583</v>
      </c>
      <c r="AC4960">
        <v>0</v>
      </c>
      <c r="AD4960">
        <v>0</v>
      </c>
      <c r="AE4960">
        <v>108.76428668424748</v>
      </c>
    </row>
    <row r="4961" spans="1:31" x14ac:dyDescent="0.3">
      <c r="A4961">
        <v>2720839</v>
      </c>
      <c r="B4961">
        <v>1</v>
      </c>
      <c r="C4961" t="s">
        <v>81</v>
      </c>
      <c r="D4961" t="s">
        <v>121</v>
      </c>
      <c r="E4961" t="s">
        <v>161</v>
      </c>
      <c r="F4961" t="s">
        <v>13936</v>
      </c>
      <c r="G4961" t="s">
        <v>1696</v>
      </c>
      <c r="H4961" t="s">
        <v>135</v>
      </c>
      <c r="I4961" t="s">
        <v>136</v>
      </c>
      <c r="J4961" t="s">
        <v>137</v>
      </c>
      <c r="K4961" t="s">
        <v>138</v>
      </c>
      <c r="L4961" t="s">
        <v>13937</v>
      </c>
      <c r="M4961" t="s">
        <v>13938</v>
      </c>
      <c r="N4961">
        <v>11.885833333000001</v>
      </c>
      <c r="O4961">
        <v>0</v>
      </c>
      <c r="P4961">
        <v>35</v>
      </c>
      <c r="Q4961">
        <v>0</v>
      </c>
      <c r="R4961">
        <v>0</v>
      </c>
      <c r="S4961">
        <v>0</v>
      </c>
      <c r="T4961">
        <v>1</v>
      </c>
      <c r="U4961">
        <v>0</v>
      </c>
      <c r="V4961">
        <v>0</v>
      </c>
      <c r="W4961">
        <v>0</v>
      </c>
      <c r="X4961">
        <v>47.375422456122898</v>
      </c>
      <c r="Y4961">
        <v>0</v>
      </c>
      <c r="Z4961">
        <v>0</v>
      </c>
      <c r="AA4961">
        <v>0</v>
      </c>
      <c r="AB4961">
        <v>2.5415367802166999</v>
      </c>
      <c r="AC4961">
        <v>0</v>
      </c>
      <c r="AD4961">
        <v>0</v>
      </c>
      <c r="AE4961">
        <v>49.916959236339601</v>
      </c>
    </row>
    <row r="4962" spans="1:31" x14ac:dyDescent="0.3">
      <c r="A4962">
        <v>2721503</v>
      </c>
      <c r="B4962">
        <v>1</v>
      </c>
      <c r="C4962" t="s">
        <v>81</v>
      </c>
      <c r="D4962" t="s">
        <v>116</v>
      </c>
      <c r="E4962" t="s">
        <v>161</v>
      </c>
      <c r="F4962" t="s">
        <v>13939</v>
      </c>
      <c r="G4962" t="s">
        <v>163</v>
      </c>
      <c r="H4962" t="s">
        <v>135</v>
      </c>
      <c r="I4962" t="s">
        <v>136</v>
      </c>
      <c r="J4962" t="s">
        <v>137</v>
      </c>
      <c r="K4962" t="s">
        <v>138</v>
      </c>
      <c r="L4962" t="s">
        <v>13940</v>
      </c>
      <c r="M4962" t="s">
        <v>13941</v>
      </c>
      <c r="N4962">
        <v>2.1944444440000002</v>
      </c>
      <c r="O4962">
        <v>0</v>
      </c>
      <c r="P4962">
        <v>29</v>
      </c>
      <c r="Q4962">
        <v>0</v>
      </c>
      <c r="R4962">
        <v>10</v>
      </c>
      <c r="S4962">
        <v>0</v>
      </c>
      <c r="T4962">
        <v>1</v>
      </c>
      <c r="U4962">
        <v>0</v>
      </c>
      <c r="V4962">
        <v>0</v>
      </c>
      <c r="W4962">
        <v>0</v>
      </c>
      <c r="X4962">
        <v>5.7217995808532978</v>
      </c>
      <c r="Y4962">
        <v>0</v>
      </c>
      <c r="Z4962">
        <v>1.1826679045701152</v>
      </c>
      <c r="AA4962">
        <v>0</v>
      </c>
      <c r="AB4962">
        <v>0.11985437776235999</v>
      </c>
      <c r="AC4962">
        <v>0</v>
      </c>
      <c r="AD4962">
        <v>0</v>
      </c>
      <c r="AE4962">
        <v>7.0243218631857731</v>
      </c>
    </row>
    <row r="4963" spans="1:31" x14ac:dyDescent="0.3">
      <c r="A4963">
        <v>2721697</v>
      </c>
      <c r="B4963">
        <v>2</v>
      </c>
      <c r="C4963" t="s">
        <v>80</v>
      </c>
      <c r="D4963" t="s">
        <v>97</v>
      </c>
      <c r="E4963" t="s">
        <v>156</v>
      </c>
      <c r="F4963" t="s">
        <v>13942</v>
      </c>
      <c r="G4963" t="s">
        <v>185</v>
      </c>
      <c r="H4963" t="s">
        <v>153</v>
      </c>
      <c r="I4963" t="s">
        <v>136</v>
      </c>
      <c r="J4963" t="s">
        <v>137</v>
      </c>
      <c r="K4963" t="s">
        <v>138</v>
      </c>
      <c r="L4963" t="s">
        <v>13397</v>
      </c>
      <c r="M4963" t="s">
        <v>13943</v>
      </c>
      <c r="N4963">
        <v>0.26250000000000001</v>
      </c>
      <c r="O4963">
        <v>8</v>
      </c>
      <c r="P4963">
        <v>209</v>
      </c>
      <c r="Q4963">
        <v>0</v>
      </c>
      <c r="R4963">
        <v>49</v>
      </c>
      <c r="S4963">
        <v>3</v>
      </c>
      <c r="T4963">
        <v>45</v>
      </c>
      <c r="U4963">
        <v>0</v>
      </c>
      <c r="V4963">
        <v>0</v>
      </c>
      <c r="W4963">
        <v>44.302398805454843</v>
      </c>
      <c r="X4963">
        <v>59.85779837288792</v>
      </c>
      <c r="Y4963">
        <v>0</v>
      </c>
      <c r="Z4963">
        <v>3.2925825853548947</v>
      </c>
      <c r="AA4963">
        <v>13.157051620203687</v>
      </c>
      <c r="AB4963">
        <v>7.874332843727843</v>
      </c>
      <c r="AC4963">
        <v>0</v>
      </c>
      <c r="AD4963">
        <v>0</v>
      </c>
      <c r="AE4963">
        <v>128.48416422762921</v>
      </c>
    </row>
    <row r="4964" spans="1:31" x14ac:dyDescent="0.3">
      <c r="A4964">
        <v>2764022</v>
      </c>
      <c r="B4964">
        <v>1</v>
      </c>
      <c r="C4964" t="s">
        <v>81</v>
      </c>
      <c r="D4964" t="s">
        <v>113</v>
      </c>
      <c r="E4964" t="s">
        <v>173</v>
      </c>
      <c r="F4964" t="s">
        <v>13944</v>
      </c>
      <c r="G4964" t="s">
        <v>152</v>
      </c>
      <c r="H4964" t="s">
        <v>153</v>
      </c>
      <c r="I4964" t="s">
        <v>136</v>
      </c>
      <c r="J4964" t="s">
        <v>137</v>
      </c>
      <c r="K4964" t="s">
        <v>138</v>
      </c>
      <c r="L4964" t="s">
        <v>13945</v>
      </c>
      <c r="M4964" t="s">
        <v>13946</v>
      </c>
      <c r="N4964">
        <v>5.1388888000000001E-2</v>
      </c>
      <c r="O4964">
        <v>14</v>
      </c>
      <c r="P4964">
        <v>1993</v>
      </c>
      <c r="Q4964">
        <v>152</v>
      </c>
      <c r="R4964">
        <v>986</v>
      </c>
      <c r="S4964">
        <v>38</v>
      </c>
      <c r="T4964">
        <v>167</v>
      </c>
      <c r="U4964">
        <v>2</v>
      </c>
      <c r="V4964">
        <v>0</v>
      </c>
      <c r="W4964">
        <v>0.12123971665559999</v>
      </c>
      <c r="X4964">
        <v>15.311716389010048</v>
      </c>
      <c r="Y4964">
        <v>10.127471056561209</v>
      </c>
      <c r="Z4964">
        <v>8.1992340747097039</v>
      </c>
      <c r="AA4964">
        <v>7.2716892054953117</v>
      </c>
      <c r="AB4964">
        <v>3.6585399794916298</v>
      </c>
      <c r="AC4964">
        <v>0.63376989613598333</v>
      </c>
      <c r="AD4964">
        <v>0</v>
      </c>
      <c r="AE4964">
        <v>45.323660318059488</v>
      </c>
    </row>
    <row r="4965" spans="1:31" x14ac:dyDescent="0.3">
      <c r="A4965">
        <v>2721455</v>
      </c>
      <c r="B4965">
        <v>1</v>
      </c>
      <c r="C4965" t="s">
        <v>80</v>
      </c>
      <c r="D4965" t="s">
        <v>95</v>
      </c>
      <c r="E4965" t="s">
        <v>161</v>
      </c>
      <c r="F4965" t="s">
        <v>13947</v>
      </c>
      <c r="G4965" t="s">
        <v>163</v>
      </c>
      <c r="H4965" t="s">
        <v>135</v>
      </c>
      <c r="I4965" t="s">
        <v>136</v>
      </c>
      <c r="J4965" t="s">
        <v>137</v>
      </c>
      <c r="K4965" t="s">
        <v>138</v>
      </c>
      <c r="L4965" t="s">
        <v>13948</v>
      </c>
      <c r="M4965" t="s">
        <v>13949</v>
      </c>
      <c r="N4965">
        <v>1.642222222</v>
      </c>
      <c r="O4965">
        <v>0</v>
      </c>
      <c r="P4965">
        <v>41</v>
      </c>
      <c r="Q4965">
        <v>0</v>
      </c>
      <c r="R4965">
        <v>0</v>
      </c>
      <c r="S4965">
        <v>0</v>
      </c>
      <c r="T4965">
        <v>10</v>
      </c>
      <c r="U4965">
        <v>0</v>
      </c>
      <c r="V4965">
        <v>0</v>
      </c>
      <c r="W4965">
        <v>0</v>
      </c>
      <c r="X4965">
        <v>14.297373513030426</v>
      </c>
      <c r="Y4965">
        <v>0</v>
      </c>
      <c r="Z4965">
        <v>0</v>
      </c>
      <c r="AA4965">
        <v>0</v>
      </c>
      <c r="AB4965">
        <v>13.896525632782588</v>
      </c>
      <c r="AC4965">
        <v>0</v>
      </c>
      <c r="AD4965">
        <v>0</v>
      </c>
      <c r="AE4965">
        <v>28.193899145813013</v>
      </c>
    </row>
    <row r="4966" spans="1:31" x14ac:dyDescent="0.3">
      <c r="A4966">
        <v>2720307</v>
      </c>
      <c r="B4966">
        <v>1</v>
      </c>
      <c r="C4966" t="s">
        <v>81</v>
      </c>
      <c r="D4966" t="s">
        <v>123</v>
      </c>
      <c r="E4966" t="s">
        <v>150</v>
      </c>
      <c r="F4966" t="s">
        <v>12602</v>
      </c>
      <c r="G4966" t="s">
        <v>152</v>
      </c>
      <c r="H4966" t="s">
        <v>153</v>
      </c>
      <c r="I4966" t="s">
        <v>136</v>
      </c>
      <c r="J4966" t="s">
        <v>137</v>
      </c>
      <c r="K4966" t="s">
        <v>138</v>
      </c>
      <c r="L4966" t="s">
        <v>13950</v>
      </c>
      <c r="M4966" t="s">
        <v>13951</v>
      </c>
      <c r="N4966">
        <v>0.3775</v>
      </c>
      <c r="O4966">
        <v>4</v>
      </c>
      <c r="P4966">
        <v>10</v>
      </c>
      <c r="Q4966">
        <v>82</v>
      </c>
      <c r="R4966">
        <v>93</v>
      </c>
      <c r="S4966">
        <v>12</v>
      </c>
      <c r="T4966">
        <v>12</v>
      </c>
      <c r="U4966">
        <v>0</v>
      </c>
      <c r="V4966">
        <v>0</v>
      </c>
      <c r="W4966">
        <v>0</v>
      </c>
      <c r="X4966">
        <v>0.22403332044750002</v>
      </c>
      <c r="Y4966">
        <v>5.8323897971408627</v>
      </c>
      <c r="Z4966">
        <v>7.5234686368223862</v>
      </c>
      <c r="AA4966">
        <v>5.6419671531216009</v>
      </c>
      <c r="AB4966">
        <v>0</v>
      </c>
      <c r="AC4966">
        <v>0</v>
      </c>
      <c r="AD4966">
        <v>0</v>
      </c>
      <c r="AE4966">
        <v>19.221858907532351</v>
      </c>
    </row>
    <row r="4967" spans="1:31" x14ac:dyDescent="0.3">
      <c r="A4967">
        <v>2720401</v>
      </c>
      <c r="B4967">
        <v>1</v>
      </c>
      <c r="C4967" t="s">
        <v>80</v>
      </c>
      <c r="D4967" t="s">
        <v>97</v>
      </c>
      <c r="E4967" t="s">
        <v>150</v>
      </c>
      <c r="F4967" t="s">
        <v>13952</v>
      </c>
      <c r="G4967" t="s">
        <v>152</v>
      </c>
      <c r="H4967" t="s">
        <v>153</v>
      </c>
      <c r="I4967" t="s">
        <v>136</v>
      </c>
      <c r="J4967" t="s">
        <v>137</v>
      </c>
      <c r="K4967" t="s">
        <v>138</v>
      </c>
      <c r="L4967" t="s">
        <v>13953</v>
      </c>
      <c r="M4967" t="s">
        <v>13844</v>
      </c>
      <c r="N4967">
        <v>0.33611111100000002</v>
      </c>
      <c r="O4967">
        <v>1</v>
      </c>
      <c r="P4967">
        <v>1568</v>
      </c>
      <c r="Q4967">
        <v>1</v>
      </c>
      <c r="R4967">
        <v>108</v>
      </c>
      <c r="S4967">
        <v>7</v>
      </c>
      <c r="T4967">
        <v>183</v>
      </c>
      <c r="U4967">
        <v>1</v>
      </c>
      <c r="V4967">
        <v>0</v>
      </c>
      <c r="W4967">
        <v>3.0765862916932005</v>
      </c>
      <c r="X4967">
        <v>72.366224451243468</v>
      </c>
      <c r="Y4967">
        <v>0.17455379736666668</v>
      </c>
      <c r="Z4967">
        <v>3.4785515073650002</v>
      </c>
      <c r="AA4967">
        <v>25.083830482960703</v>
      </c>
      <c r="AB4967">
        <v>39.025411816160357</v>
      </c>
      <c r="AC4967">
        <v>13.411277898546</v>
      </c>
      <c r="AD4967">
        <v>0</v>
      </c>
      <c r="AE4967">
        <v>156.61643624533539</v>
      </c>
    </row>
    <row r="4968" spans="1:31" x14ac:dyDescent="0.3">
      <c r="A4968">
        <v>2720616</v>
      </c>
      <c r="B4968">
        <v>1</v>
      </c>
      <c r="C4968" t="s">
        <v>80</v>
      </c>
      <c r="D4968" t="s">
        <v>103</v>
      </c>
      <c r="E4968" t="s">
        <v>173</v>
      </c>
      <c r="F4968" t="s">
        <v>13954</v>
      </c>
      <c r="G4968" t="s">
        <v>152</v>
      </c>
      <c r="H4968" t="s">
        <v>153</v>
      </c>
      <c r="I4968" t="s">
        <v>136</v>
      </c>
      <c r="J4968" t="s">
        <v>137</v>
      </c>
      <c r="K4968" t="s">
        <v>138</v>
      </c>
      <c r="L4968" t="s">
        <v>13955</v>
      </c>
      <c r="M4968" t="s">
        <v>13956</v>
      </c>
      <c r="N4968">
        <v>0.43361111099999999</v>
      </c>
      <c r="O4968">
        <v>0</v>
      </c>
      <c r="P4968">
        <v>9</v>
      </c>
      <c r="Q4968">
        <v>6</v>
      </c>
      <c r="R4968">
        <v>0</v>
      </c>
      <c r="S4968">
        <v>13</v>
      </c>
      <c r="T4968">
        <v>14</v>
      </c>
      <c r="U4968">
        <v>14</v>
      </c>
      <c r="V4968">
        <v>0</v>
      </c>
      <c r="W4968">
        <v>0</v>
      </c>
      <c r="X4968">
        <v>0.57336949376193669</v>
      </c>
      <c r="Y4968">
        <v>8.5329081423105926</v>
      </c>
      <c r="Z4968">
        <v>0</v>
      </c>
      <c r="AA4968">
        <v>102.30791744866096</v>
      </c>
      <c r="AB4968">
        <v>1.4180720950439401</v>
      </c>
      <c r="AC4968">
        <v>811.25000138142843</v>
      </c>
      <c r="AD4968">
        <v>0</v>
      </c>
      <c r="AE4968">
        <v>924.08226856120586</v>
      </c>
    </row>
    <row r="4969" spans="1:31" x14ac:dyDescent="0.3">
      <c r="A4969">
        <v>2727254</v>
      </c>
      <c r="B4969">
        <v>1</v>
      </c>
      <c r="C4969" t="s">
        <v>81</v>
      </c>
      <c r="D4969" t="s">
        <v>123</v>
      </c>
      <c r="E4969" t="s">
        <v>150</v>
      </c>
      <c r="F4969" t="s">
        <v>13957</v>
      </c>
      <c r="G4969" t="s">
        <v>152</v>
      </c>
      <c r="H4969" t="s">
        <v>153</v>
      </c>
      <c r="I4969" t="s">
        <v>136</v>
      </c>
      <c r="J4969" t="s">
        <v>137</v>
      </c>
      <c r="K4969" t="s">
        <v>138</v>
      </c>
      <c r="L4969" t="s">
        <v>13958</v>
      </c>
      <c r="M4969" t="s">
        <v>13959</v>
      </c>
      <c r="N4969">
        <v>0.17361111100000001</v>
      </c>
      <c r="O4969">
        <v>18</v>
      </c>
      <c r="P4969">
        <v>18154</v>
      </c>
      <c r="Q4969">
        <v>58</v>
      </c>
      <c r="R4969">
        <v>209</v>
      </c>
      <c r="S4969">
        <v>26</v>
      </c>
      <c r="T4969">
        <v>2131</v>
      </c>
      <c r="U4969">
        <v>4</v>
      </c>
      <c r="V4969">
        <v>2</v>
      </c>
      <c r="W4969">
        <v>2.5060303196280627</v>
      </c>
      <c r="X4969">
        <v>591.29484394358269</v>
      </c>
      <c r="Y4969">
        <v>19.435805185394333</v>
      </c>
      <c r="Z4969">
        <v>10.831454941983825</v>
      </c>
      <c r="AA4969">
        <v>25.642315646719176</v>
      </c>
      <c r="AB4969">
        <v>174.72940680715664</v>
      </c>
      <c r="AC4969">
        <v>14.025799162070362</v>
      </c>
      <c r="AD4969">
        <v>0.24205174969744997</v>
      </c>
      <c r="AE4969">
        <v>838.70770775623248</v>
      </c>
    </row>
    <row r="4970" spans="1:31" x14ac:dyDescent="0.3">
      <c r="A4970">
        <v>2720699</v>
      </c>
      <c r="B4970">
        <v>1</v>
      </c>
      <c r="C4970" t="s">
        <v>80</v>
      </c>
      <c r="D4970" t="s">
        <v>91</v>
      </c>
      <c r="E4970" t="s">
        <v>213</v>
      </c>
      <c r="F4970" t="s">
        <v>13960</v>
      </c>
      <c r="G4970" t="s">
        <v>152</v>
      </c>
      <c r="H4970" t="s">
        <v>153</v>
      </c>
      <c r="I4970" t="s">
        <v>136</v>
      </c>
      <c r="J4970" t="s">
        <v>137</v>
      </c>
      <c r="K4970" t="s">
        <v>138</v>
      </c>
      <c r="L4970" t="s">
        <v>13961</v>
      </c>
      <c r="M4970" t="s">
        <v>13962</v>
      </c>
      <c r="N4970">
        <v>9.4444444000000002E-2</v>
      </c>
      <c r="O4970">
        <v>1</v>
      </c>
      <c r="P4970">
        <v>214</v>
      </c>
      <c r="Q4970">
        <v>1</v>
      </c>
      <c r="R4970">
        <v>0</v>
      </c>
      <c r="S4970">
        <v>3</v>
      </c>
      <c r="T4970">
        <v>5</v>
      </c>
      <c r="U4970">
        <v>0</v>
      </c>
      <c r="V4970">
        <v>1</v>
      </c>
      <c r="W4970">
        <v>1.2152614465593334</v>
      </c>
      <c r="X4970">
        <v>3.1058046376063664</v>
      </c>
      <c r="Y4970">
        <v>0</v>
      </c>
      <c r="Z4970">
        <v>0</v>
      </c>
      <c r="AA4970">
        <v>0.26505947081353337</v>
      </c>
      <c r="AB4970">
        <v>0.96400714739599991</v>
      </c>
      <c r="AC4970">
        <v>0</v>
      </c>
      <c r="AD4970">
        <v>0.26651046856454996</v>
      </c>
      <c r="AE4970">
        <v>5.8166431709397832</v>
      </c>
    </row>
    <row r="4971" spans="1:31" x14ac:dyDescent="0.3">
      <c r="A4971">
        <v>2720808</v>
      </c>
      <c r="B4971">
        <v>1</v>
      </c>
      <c r="C4971" t="s">
        <v>80</v>
      </c>
      <c r="D4971" t="s">
        <v>84</v>
      </c>
      <c r="E4971" t="s">
        <v>161</v>
      </c>
      <c r="F4971" t="s">
        <v>13963</v>
      </c>
      <c r="G4971" t="s">
        <v>163</v>
      </c>
      <c r="H4971" t="s">
        <v>135</v>
      </c>
      <c r="I4971" t="s">
        <v>136</v>
      </c>
      <c r="J4971" t="s">
        <v>137</v>
      </c>
      <c r="K4971" t="s">
        <v>138</v>
      </c>
      <c r="L4971" t="s">
        <v>13964</v>
      </c>
      <c r="M4971" t="s">
        <v>13965</v>
      </c>
      <c r="N4971">
        <v>3.616944444</v>
      </c>
      <c r="O4971">
        <v>0</v>
      </c>
      <c r="P4971">
        <v>6</v>
      </c>
      <c r="Q4971">
        <v>0</v>
      </c>
      <c r="R4971">
        <v>0</v>
      </c>
      <c r="S4971">
        <v>0</v>
      </c>
      <c r="T4971">
        <v>24</v>
      </c>
      <c r="U4971">
        <v>0</v>
      </c>
      <c r="V4971">
        <v>0</v>
      </c>
      <c r="W4971">
        <v>0</v>
      </c>
      <c r="X4971">
        <v>6.4144763556131839</v>
      </c>
      <c r="Y4971">
        <v>0</v>
      </c>
      <c r="Z4971">
        <v>0</v>
      </c>
      <c r="AA4971">
        <v>0</v>
      </c>
      <c r="AB4971">
        <v>44.037818521645946</v>
      </c>
      <c r="AC4971">
        <v>0</v>
      </c>
      <c r="AD4971">
        <v>0</v>
      </c>
      <c r="AE4971">
        <v>50.452294877259128</v>
      </c>
    </row>
    <row r="4972" spans="1:31" x14ac:dyDescent="0.3">
      <c r="A4972">
        <v>2720553</v>
      </c>
      <c r="B4972">
        <v>1</v>
      </c>
      <c r="C4972" t="s">
        <v>81</v>
      </c>
      <c r="D4972" t="s">
        <v>127</v>
      </c>
      <c r="E4972" t="s">
        <v>150</v>
      </c>
      <c r="F4972" t="s">
        <v>3566</v>
      </c>
      <c r="G4972" t="s">
        <v>152</v>
      </c>
      <c r="H4972" t="s">
        <v>153</v>
      </c>
      <c r="I4972" t="s">
        <v>136</v>
      </c>
      <c r="J4972" t="s">
        <v>137</v>
      </c>
      <c r="K4972" t="s">
        <v>138</v>
      </c>
      <c r="L4972" t="s">
        <v>13966</v>
      </c>
      <c r="M4972" t="s">
        <v>13967</v>
      </c>
      <c r="N4972">
        <v>5.676111111</v>
      </c>
      <c r="O4972">
        <v>1</v>
      </c>
      <c r="P4972">
        <v>405</v>
      </c>
      <c r="Q4972">
        <v>31</v>
      </c>
      <c r="R4972">
        <v>72</v>
      </c>
      <c r="S4972">
        <v>2</v>
      </c>
      <c r="T4972">
        <v>54</v>
      </c>
      <c r="U4972">
        <v>0</v>
      </c>
      <c r="V4972">
        <v>0</v>
      </c>
      <c r="W4972">
        <v>17.177173044892616</v>
      </c>
      <c r="X4972">
        <v>382.68457070176436</v>
      </c>
      <c r="Y4972">
        <v>79.613738878103348</v>
      </c>
      <c r="Z4972">
        <v>29.195228009820987</v>
      </c>
      <c r="AA4972">
        <v>1.6097232917231601</v>
      </c>
      <c r="AB4972">
        <v>100.86018676887751</v>
      </c>
      <c r="AC4972">
        <v>0</v>
      </c>
      <c r="AD4972">
        <v>0</v>
      </c>
      <c r="AE4972">
        <v>611.14062069518206</v>
      </c>
    </row>
    <row r="4973" spans="1:31" x14ac:dyDescent="0.3">
      <c r="A4973">
        <v>2720507</v>
      </c>
      <c r="B4973">
        <v>1</v>
      </c>
      <c r="C4973" t="s">
        <v>80</v>
      </c>
      <c r="D4973" t="s">
        <v>100</v>
      </c>
      <c r="E4973" t="s">
        <v>150</v>
      </c>
      <c r="F4973" t="s">
        <v>3800</v>
      </c>
      <c r="G4973" t="s">
        <v>152</v>
      </c>
      <c r="H4973" t="s">
        <v>153</v>
      </c>
      <c r="I4973" t="s">
        <v>136</v>
      </c>
      <c r="J4973" t="s">
        <v>137</v>
      </c>
      <c r="K4973" t="s">
        <v>138</v>
      </c>
      <c r="L4973" t="s">
        <v>13968</v>
      </c>
      <c r="M4973" t="s">
        <v>13969</v>
      </c>
      <c r="N4973">
        <v>0.68944444400000005</v>
      </c>
      <c r="O4973">
        <v>8</v>
      </c>
      <c r="P4973">
        <v>1098</v>
      </c>
      <c r="Q4973">
        <v>25</v>
      </c>
      <c r="R4973">
        <v>384</v>
      </c>
      <c r="S4973">
        <v>12</v>
      </c>
      <c r="T4973">
        <v>220</v>
      </c>
      <c r="U4973">
        <v>3</v>
      </c>
      <c r="V4973">
        <v>0</v>
      </c>
      <c r="W4973">
        <v>2.1019131187134552</v>
      </c>
      <c r="X4973">
        <v>137.47911323206989</v>
      </c>
      <c r="Y4973">
        <v>5.5749771419729193</v>
      </c>
      <c r="Z4973">
        <v>64.095178787789592</v>
      </c>
      <c r="AA4973">
        <v>40.532974107098624</v>
      </c>
      <c r="AB4973">
        <v>82.876783700600953</v>
      </c>
      <c r="AC4973">
        <v>148.76223452282943</v>
      </c>
      <c r="AD4973">
        <v>0</v>
      </c>
      <c r="AE4973">
        <v>481.42317461107484</v>
      </c>
    </row>
    <row r="4974" spans="1:31" x14ac:dyDescent="0.3">
      <c r="A4974">
        <v>2720361</v>
      </c>
      <c r="B4974">
        <v>1</v>
      </c>
      <c r="C4974" t="s">
        <v>81</v>
      </c>
      <c r="D4974" t="s">
        <v>125</v>
      </c>
      <c r="E4974" t="s">
        <v>213</v>
      </c>
      <c r="F4974" t="s">
        <v>13826</v>
      </c>
      <c r="G4974" t="s">
        <v>152</v>
      </c>
      <c r="H4974" t="s">
        <v>153</v>
      </c>
      <c r="I4974" t="s">
        <v>136</v>
      </c>
      <c r="J4974" t="s">
        <v>137</v>
      </c>
      <c r="K4974" t="s">
        <v>138</v>
      </c>
      <c r="L4974" t="s">
        <v>13970</v>
      </c>
      <c r="M4974" t="s">
        <v>13971</v>
      </c>
      <c r="N4974">
        <v>0.56499999999999995</v>
      </c>
      <c r="O4974">
        <v>2</v>
      </c>
      <c r="P4974">
        <v>158</v>
      </c>
      <c r="Q4974">
        <v>29</v>
      </c>
      <c r="R4974">
        <v>176</v>
      </c>
      <c r="S4974">
        <v>2</v>
      </c>
      <c r="T4974">
        <v>8</v>
      </c>
      <c r="U4974">
        <v>0</v>
      </c>
      <c r="V4974">
        <v>0</v>
      </c>
      <c r="W4974">
        <v>0.12068544599333333</v>
      </c>
      <c r="X4974">
        <v>10.200380487951872</v>
      </c>
      <c r="Y4974">
        <v>0.65542483273180496</v>
      </c>
      <c r="Z4974">
        <v>7.1412757834003529</v>
      </c>
      <c r="AA4974">
        <v>0</v>
      </c>
      <c r="AB4974">
        <v>0.7861274241845001</v>
      </c>
      <c r="AC4974">
        <v>0</v>
      </c>
      <c r="AD4974">
        <v>0</v>
      </c>
      <c r="AE4974">
        <v>18.903893974261862</v>
      </c>
    </row>
    <row r="4975" spans="1:31" x14ac:dyDescent="0.3">
      <c r="A4975">
        <v>2720467</v>
      </c>
      <c r="B4975">
        <v>1</v>
      </c>
      <c r="C4975" t="s">
        <v>80</v>
      </c>
      <c r="D4975" t="s">
        <v>89</v>
      </c>
      <c r="E4975" t="s">
        <v>156</v>
      </c>
      <c r="F4975" t="s">
        <v>803</v>
      </c>
      <c r="G4975" t="s">
        <v>152</v>
      </c>
      <c r="H4975" t="s">
        <v>153</v>
      </c>
      <c r="I4975" t="s">
        <v>136</v>
      </c>
      <c r="J4975" t="s">
        <v>137</v>
      </c>
      <c r="K4975" t="s">
        <v>138</v>
      </c>
      <c r="L4975" t="s">
        <v>13972</v>
      </c>
      <c r="M4975" t="s">
        <v>13973</v>
      </c>
      <c r="N4975">
        <v>1.861111111</v>
      </c>
      <c r="O4975">
        <v>2</v>
      </c>
      <c r="P4975">
        <v>544</v>
      </c>
      <c r="Q4975">
        <v>1</v>
      </c>
      <c r="R4975">
        <v>9</v>
      </c>
      <c r="S4975">
        <v>6</v>
      </c>
      <c r="T4975">
        <v>39</v>
      </c>
      <c r="U4975">
        <v>1</v>
      </c>
      <c r="V4975">
        <v>0</v>
      </c>
      <c r="W4975">
        <v>0</v>
      </c>
      <c r="X4975">
        <v>466.45707274343312</v>
      </c>
      <c r="Y4975">
        <v>4.2361508273383084</v>
      </c>
      <c r="Z4975">
        <v>2.5563253131248471</v>
      </c>
      <c r="AA4975">
        <v>196.744728183653</v>
      </c>
      <c r="AB4975">
        <v>87.256014319610372</v>
      </c>
      <c r="AC4975">
        <v>28.16213456623619</v>
      </c>
      <c r="AD4975">
        <v>0</v>
      </c>
      <c r="AE4975">
        <v>785.41242595339577</v>
      </c>
    </row>
    <row r="4976" spans="1:31" x14ac:dyDescent="0.3">
      <c r="A4976">
        <v>2721463</v>
      </c>
      <c r="B4976">
        <v>1</v>
      </c>
      <c r="C4976" t="s">
        <v>80</v>
      </c>
      <c r="D4976" t="s">
        <v>82</v>
      </c>
      <c r="E4976" t="s">
        <v>200</v>
      </c>
      <c r="F4976" t="s">
        <v>13974</v>
      </c>
      <c r="G4976" t="s">
        <v>543</v>
      </c>
      <c r="H4976" t="s">
        <v>135</v>
      </c>
      <c r="I4976" t="s">
        <v>136</v>
      </c>
      <c r="J4976" t="s">
        <v>137</v>
      </c>
      <c r="K4976" t="s">
        <v>138</v>
      </c>
      <c r="L4976" t="s">
        <v>13975</v>
      </c>
      <c r="M4976" t="s">
        <v>13976</v>
      </c>
      <c r="N4976">
        <v>1.004444444</v>
      </c>
      <c r="O4976">
        <v>0</v>
      </c>
      <c r="P4976">
        <v>1</v>
      </c>
      <c r="Q4976">
        <v>0</v>
      </c>
      <c r="R4976">
        <v>0</v>
      </c>
      <c r="S4976">
        <v>0</v>
      </c>
      <c r="T4976">
        <v>5</v>
      </c>
      <c r="U4976">
        <v>0</v>
      </c>
      <c r="V4976">
        <v>0</v>
      </c>
      <c r="W4976">
        <v>0</v>
      </c>
      <c r="X4976">
        <v>0.15918118414082499</v>
      </c>
      <c r="Y4976">
        <v>0</v>
      </c>
      <c r="Z4976">
        <v>0</v>
      </c>
      <c r="AA4976">
        <v>0</v>
      </c>
      <c r="AB4976">
        <v>4.6926383714714186</v>
      </c>
      <c r="AC4976">
        <v>0</v>
      </c>
      <c r="AD4976">
        <v>0</v>
      </c>
      <c r="AE4976">
        <v>4.8518195556122432</v>
      </c>
    </row>
    <row r="4977" spans="1:31" x14ac:dyDescent="0.3">
      <c r="A4977">
        <v>2720965</v>
      </c>
      <c r="B4977">
        <v>1</v>
      </c>
      <c r="C4977" t="s">
        <v>80</v>
      </c>
      <c r="D4977" t="s">
        <v>99</v>
      </c>
      <c r="E4977" t="s">
        <v>161</v>
      </c>
      <c r="F4977" t="s">
        <v>13977</v>
      </c>
      <c r="G4977" t="s">
        <v>409</v>
      </c>
      <c r="H4977" t="s">
        <v>135</v>
      </c>
      <c r="I4977" t="s">
        <v>136</v>
      </c>
      <c r="J4977" t="s">
        <v>137</v>
      </c>
      <c r="K4977" t="s">
        <v>138</v>
      </c>
      <c r="L4977" t="s">
        <v>13978</v>
      </c>
      <c r="M4977" t="s">
        <v>13979</v>
      </c>
      <c r="N4977">
        <v>2.9255555549999999</v>
      </c>
      <c r="O4977">
        <v>0</v>
      </c>
      <c r="P4977">
        <v>17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5.3701776935395005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5.3701776935395005</v>
      </c>
    </row>
    <row r="4978" spans="1:31" x14ac:dyDescent="0.3">
      <c r="A4978">
        <v>2720444</v>
      </c>
      <c r="B4978">
        <v>1</v>
      </c>
      <c r="C4978" t="s">
        <v>80</v>
      </c>
      <c r="D4978" t="s">
        <v>99</v>
      </c>
      <c r="E4978" t="s">
        <v>150</v>
      </c>
      <c r="F4978" t="s">
        <v>10028</v>
      </c>
      <c r="G4978" t="s">
        <v>152</v>
      </c>
      <c r="H4978" t="s">
        <v>153</v>
      </c>
      <c r="I4978" t="s">
        <v>136</v>
      </c>
      <c r="J4978" t="s">
        <v>137</v>
      </c>
      <c r="K4978" t="s">
        <v>138</v>
      </c>
      <c r="L4978" t="s">
        <v>13980</v>
      </c>
      <c r="M4978" t="s">
        <v>13981</v>
      </c>
      <c r="N4978">
        <v>0.14583333300000001</v>
      </c>
      <c r="O4978">
        <v>15</v>
      </c>
      <c r="P4978">
        <v>13125</v>
      </c>
      <c r="Q4978">
        <v>16</v>
      </c>
      <c r="R4978">
        <v>320</v>
      </c>
      <c r="S4978">
        <v>60</v>
      </c>
      <c r="T4978">
        <v>1570</v>
      </c>
      <c r="U4978">
        <v>1</v>
      </c>
      <c r="V4978">
        <v>14</v>
      </c>
      <c r="W4978">
        <v>6.3006066578910014</v>
      </c>
      <c r="X4978">
        <v>281.08870777985726</v>
      </c>
      <c r="Y4978">
        <v>6.455405898515</v>
      </c>
      <c r="Z4978">
        <v>8.3785632178569998</v>
      </c>
      <c r="AA4978">
        <v>113.60904841832001</v>
      </c>
      <c r="AB4978">
        <v>178.17965153001069</v>
      </c>
      <c r="AC4978">
        <v>20.072507190100314</v>
      </c>
      <c r="AD4978">
        <v>26.293984069339587</v>
      </c>
      <c r="AE4978">
        <v>640.37847476189074</v>
      </c>
    </row>
    <row r="4979" spans="1:31" x14ac:dyDescent="0.3">
      <c r="A4979">
        <v>2720871</v>
      </c>
      <c r="B4979">
        <v>1</v>
      </c>
      <c r="C4979" t="s">
        <v>81</v>
      </c>
      <c r="D4979" t="s">
        <v>120</v>
      </c>
      <c r="E4979" t="s">
        <v>213</v>
      </c>
      <c r="F4979" t="s">
        <v>7643</v>
      </c>
      <c r="G4979" t="s">
        <v>152</v>
      </c>
      <c r="H4979" t="s">
        <v>153</v>
      </c>
      <c r="I4979" t="s">
        <v>490</v>
      </c>
      <c r="J4979" t="s">
        <v>137</v>
      </c>
      <c r="K4979" t="s">
        <v>138</v>
      </c>
      <c r="L4979" t="s">
        <v>13982</v>
      </c>
      <c r="M4979" t="s">
        <v>13983</v>
      </c>
      <c r="N4979">
        <v>7.2222220000000004E-3</v>
      </c>
      <c r="O4979">
        <v>6</v>
      </c>
      <c r="P4979">
        <v>784</v>
      </c>
      <c r="Q4979">
        <v>44</v>
      </c>
      <c r="R4979">
        <v>19</v>
      </c>
      <c r="S4979">
        <v>12</v>
      </c>
      <c r="T4979">
        <v>55</v>
      </c>
      <c r="U4979">
        <v>6</v>
      </c>
      <c r="V4979">
        <v>0</v>
      </c>
      <c r="W4979">
        <v>1.1795922512833333E-2</v>
      </c>
      <c r="X4979">
        <v>0.61376050100012625</v>
      </c>
      <c r="Y4979">
        <v>1.4255719706016752</v>
      </c>
      <c r="Z4979">
        <v>2.5781942034485E-2</v>
      </c>
      <c r="AA4979">
        <v>0.15518153028939169</v>
      </c>
      <c r="AB4979">
        <v>0.13129223423255335</v>
      </c>
      <c r="AC4979">
        <v>3.6812025609033783</v>
      </c>
      <c r="AD4979">
        <v>0</v>
      </c>
      <c r="AE4979">
        <v>6.044586661574443</v>
      </c>
    </row>
    <row r="4980" spans="1:31" x14ac:dyDescent="0.3">
      <c r="A4980">
        <v>2721867</v>
      </c>
      <c r="B4980">
        <v>1</v>
      </c>
      <c r="C4980" t="s">
        <v>80</v>
      </c>
      <c r="D4980" t="s">
        <v>85</v>
      </c>
      <c r="E4980" t="s">
        <v>145</v>
      </c>
      <c r="F4980" t="s">
        <v>13984</v>
      </c>
      <c r="G4980" t="s">
        <v>181</v>
      </c>
      <c r="H4980" t="s">
        <v>135</v>
      </c>
      <c r="I4980" t="s">
        <v>136</v>
      </c>
      <c r="J4980" t="s">
        <v>137</v>
      </c>
      <c r="K4980" t="s">
        <v>138</v>
      </c>
      <c r="L4980" t="s">
        <v>13985</v>
      </c>
      <c r="M4980" t="s">
        <v>13986</v>
      </c>
      <c r="N4980">
        <v>1.595</v>
      </c>
      <c r="O4980">
        <v>0</v>
      </c>
      <c r="P4980">
        <v>6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1.3523085997115876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1.3523085997115876</v>
      </c>
    </row>
    <row r="4981" spans="1:31" x14ac:dyDescent="0.3">
      <c r="A4981">
        <v>2721134</v>
      </c>
      <c r="B4981">
        <v>1</v>
      </c>
      <c r="C4981" t="s">
        <v>80</v>
      </c>
      <c r="D4981" t="s">
        <v>90</v>
      </c>
      <c r="E4981" t="s">
        <v>200</v>
      </c>
      <c r="F4981" t="s">
        <v>13987</v>
      </c>
      <c r="G4981" t="s">
        <v>543</v>
      </c>
      <c r="H4981" t="s">
        <v>135</v>
      </c>
      <c r="I4981" t="s">
        <v>136</v>
      </c>
      <c r="J4981" t="s">
        <v>137</v>
      </c>
      <c r="K4981" t="s">
        <v>138</v>
      </c>
      <c r="L4981" t="s">
        <v>13988</v>
      </c>
      <c r="M4981" t="s">
        <v>13989</v>
      </c>
      <c r="N4981">
        <v>4.000555555</v>
      </c>
      <c r="O4981">
        <v>0</v>
      </c>
      <c r="P4981">
        <v>97</v>
      </c>
      <c r="Q4981">
        <v>0</v>
      </c>
      <c r="R4981">
        <v>0</v>
      </c>
      <c r="S4981">
        <v>0</v>
      </c>
      <c r="T4981">
        <v>18</v>
      </c>
      <c r="U4981">
        <v>0</v>
      </c>
      <c r="V4981">
        <v>0</v>
      </c>
      <c r="W4981">
        <v>0</v>
      </c>
      <c r="X4981">
        <v>83.804157216541796</v>
      </c>
      <c r="Y4981">
        <v>0</v>
      </c>
      <c r="Z4981">
        <v>0</v>
      </c>
      <c r="AA4981">
        <v>0</v>
      </c>
      <c r="AB4981">
        <v>66.21327091771569</v>
      </c>
      <c r="AC4981">
        <v>0</v>
      </c>
      <c r="AD4981">
        <v>0</v>
      </c>
      <c r="AE4981">
        <v>150.0174281342575</v>
      </c>
    </row>
    <row r="4982" spans="1:31" x14ac:dyDescent="0.3">
      <c r="A4982">
        <v>2721632</v>
      </c>
      <c r="B4982">
        <v>1</v>
      </c>
      <c r="C4982" t="s">
        <v>80</v>
      </c>
      <c r="D4982" t="s">
        <v>83</v>
      </c>
      <c r="E4982" t="s">
        <v>145</v>
      </c>
      <c r="F4982" t="s">
        <v>13990</v>
      </c>
      <c r="G4982" t="s">
        <v>230</v>
      </c>
      <c r="H4982" t="s">
        <v>135</v>
      </c>
      <c r="I4982" t="s">
        <v>136</v>
      </c>
      <c r="J4982" t="s">
        <v>137</v>
      </c>
      <c r="K4982" t="s">
        <v>138</v>
      </c>
      <c r="L4982" t="s">
        <v>13991</v>
      </c>
      <c r="M4982" t="s">
        <v>13992</v>
      </c>
      <c r="N4982">
        <v>1.5863888880000001</v>
      </c>
      <c r="O4982">
        <v>0</v>
      </c>
      <c r="P4982">
        <v>1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1.847539318026675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1.847539318026675</v>
      </c>
    </row>
    <row r="4983" spans="1:31" x14ac:dyDescent="0.3">
      <c r="A4983">
        <v>2720985</v>
      </c>
      <c r="B4983">
        <v>1</v>
      </c>
      <c r="C4983" t="s">
        <v>80</v>
      </c>
      <c r="D4983" t="s">
        <v>84</v>
      </c>
      <c r="E4983" t="s">
        <v>161</v>
      </c>
      <c r="F4983" t="s">
        <v>13993</v>
      </c>
      <c r="G4983" t="s">
        <v>163</v>
      </c>
      <c r="H4983" t="s">
        <v>135</v>
      </c>
      <c r="I4983" t="s">
        <v>136</v>
      </c>
      <c r="J4983" t="s">
        <v>137</v>
      </c>
      <c r="K4983" t="s">
        <v>138</v>
      </c>
      <c r="L4983" t="s">
        <v>13994</v>
      </c>
      <c r="M4983" t="s">
        <v>13995</v>
      </c>
      <c r="N4983">
        <v>6.2636111110000003</v>
      </c>
      <c r="O4983">
        <v>0</v>
      </c>
      <c r="P4983">
        <v>27</v>
      </c>
      <c r="Q4983">
        <v>0</v>
      </c>
      <c r="R4983">
        <v>0</v>
      </c>
      <c r="S4983">
        <v>0</v>
      </c>
      <c r="T4983">
        <v>1</v>
      </c>
      <c r="U4983">
        <v>0</v>
      </c>
      <c r="V4983">
        <v>0</v>
      </c>
      <c r="W4983">
        <v>0</v>
      </c>
      <c r="X4983">
        <v>39.658785356986066</v>
      </c>
      <c r="Y4983">
        <v>0</v>
      </c>
      <c r="Z4983">
        <v>0</v>
      </c>
      <c r="AA4983">
        <v>0</v>
      </c>
      <c r="AB4983">
        <v>2.2690697870190029</v>
      </c>
      <c r="AC4983">
        <v>0</v>
      </c>
      <c r="AD4983">
        <v>0</v>
      </c>
      <c r="AE4983">
        <v>41.927855144005065</v>
      </c>
    </row>
    <row r="4984" spans="1:31" x14ac:dyDescent="0.3">
      <c r="A4984">
        <v>2721655</v>
      </c>
      <c r="B4984">
        <v>1</v>
      </c>
      <c r="C4984" t="s">
        <v>81</v>
      </c>
      <c r="D4984" t="s">
        <v>128</v>
      </c>
      <c r="E4984" t="s">
        <v>145</v>
      </c>
      <c r="F4984" t="s">
        <v>13996</v>
      </c>
      <c r="G4984" t="s">
        <v>147</v>
      </c>
      <c r="H4984" t="s">
        <v>135</v>
      </c>
      <c r="I4984" t="s">
        <v>136</v>
      </c>
      <c r="J4984" t="s">
        <v>137</v>
      </c>
      <c r="K4984" t="s">
        <v>138</v>
      </c>
      <c r="L4984" t="s">
        <v>13997</v>
      </c>
      <c r="M4984" t="s">
        <v>13998</v>
      </c>
      <c r="N4984">
        <v>2.1047222219999999</v>
      </c>
      <c r="O4984">
        <v>0</v>
      </c>
      <c r="P4984">
        <v>6</v>
      </c>
      <c r="Q4984">
        <v>0</v>
      </c>
      <c r="R4984">
        <v>0</v>
      </c>
      <c r="S4984">
        <v>0</v>
      </c>
      <c r="T4984">
        <v>1</v>
      </c>
      <c r="U4984">
        <v>0</v>
      </c>
      <c r="V4984">
        <v>0</v>
      </c>
      <c r="W4984">
        <v>0</v>
      </c>
      <c r="X4984">
        <v>2.4579957597488504</v>
      </c>
      <c r="Y4984">
        <v>0</v>
      </c>
      <c r="Z4984">
        <v>0</v>
      </c>
      <c r="AA4984">
        <v>0</v>
      </c>
      <c r="AB4984">
        <v>0.35269539145880002</v>
      </c>
      <c r="AC4984">
        <v>0</v>
      </c>
      <c r="AD4984">
        <v>0</v>
      </c>
      <c r="AE4984">
        <v>2.8106911512076502</v>
      </c>
    </row>
    <row r="4985" spans="1:31" x14ac:dyDescent="0.3">
      <c r="A4985">
        <v>2721157</v>
      </c>
      <c r="B4985">
        <v>1</v>
      </c>
      <c r="C4985" t="s">
        <v>80</v>
      </c>
      <c r="D4985" t="s">
        <v>104</v>
      </c>
      <c r="E4985" t="s">
        <v>150</v>
      </c>
      <c r="F4985" t="s">
        <v>13999</v>
      </c>
      <c r="G4985" t="s">
        <v>152</v>
      </c>
      <c r="H4985" t="s">
        <v>153</v>
      </c>
      <c r="I4985" t="s">
        <v>136</v>
      </c>
      <c r="J4985" t="s">
        <v>137</v>
      </c>
      <c r="K4985" t="s">
        <v>138</v>
      </c>
      <c r="L4985" t="s">
        <v>14000</v>
      </c>
      <c r="M4985" t="s">
        <v>14001</v>
      </c>
      <c r="N4985">
        <v>0.81388888800000003</v>
      </c>
      <c r="O4985">
        <v>10</v>
      </c>
      <c r="P4985">
        <v>0</v>
      </c>
      <c r="Q4985">
        <v>75</v>
      </c>
      <c r="R4985">
        <v>0</v>
      </c>
      <c r="S4985">
        <v>24</v>
      </c>
      <c r="T4985">
        <v>2</v>
      </c>
      <c r="U4985">
        <v>0</v>
      </c>
      <c r="V4985">
        <v>0</v>
      </c>
      <c r="W4985">
        <v>5.0413134999258045</v>
      </c>
      <c r="X4985">
        <v>0</v>
      </c>
      <c r="Y4985">
        <v>173.2621189598114</v>
      </c>
      <c r="Z4985">
        <v>0</v>
      </c>
      <c r="AA4985">
        <v>84.192473732161659</v>
      </c>
      <c r="AB4985">
        <v>7.8418506490905466</v>
      </c>
      <c r="AC4985">
        <v>0</v>
      </c>
      <c r="AD4985">
        <v>0</v>
      </c>
      <c r="AE4985">
        <v>270.33775684098936</v>
      </c>
    </row>
    <row r="4986" spans="1:31" x14ac:dyDescent="0.3">
      <c r="A4986">
        <v>2720901</v>
      </c>
      <c r="B4986">
        <v>2</v>
      </c>
      <c r="C4986" t="s">
        <v>80</v>
      </c>
      <c r="D4986" t="s">
        <v>101</v>
      </c>
      <c r="E4986" t="s">
        <v>213</v>
      </c>
      <c r="F4986" t="s">
        <v>14002</v>
      </c>
      <c r="G4986" t="s">
        <v>185</v>
      </c>
      <c r="H4986" t="s">
        <v>153</v>
      </c>
      <c r="I4986" t="s">
        <v>136</v>
      </c>
      <c r="J4986" t="s">
        <v>137</v>
      </c>
      <c r="K4986" t="s">
        <v>138</v>
      </c>
      <c r="L4986" t="s">
        <v>14003</v>
      </c>
      <c r="M4986" t="s">
        <v>14004</v>
      </c>
      <c r="N4986">
        <v>0.52444444400000001</v>
      </c>
      <c r="O4986">
        <v>26</v>
      </c>
      <c r="P4986">
        <v>171</v>
      </c>
      <c r="Q4986">
        <v>26</v>
      </c>
      <c r="R4986">
        <v>12</v>
      </c>
      <c r="S4986">
        <v>45</v>
      </c>
      <c r="T4986">
        <v>60</v>
      </c>
      <c r="U4986">
        <v>1</v>
      </c>
      <c r="V4986">
        <v>0</v>
      </c>
      <c r="W4986">
        <v>8.333851215565149</v>
      </c>
      <c r="X4986">
        <v>23.02458323877352</v>
      </c>
      <c r="Y4986">
        <v>44.890833493608966</v>
      </c>
      <c r="Z4986">
        <v>1.8559484963100537</v>
      </c>
      <c r="AA4986">
        <v>1444.6001052363306</v>
      </c>
      <c r="AB4986">
        <v>13.614616415960002</v>
      </c>
      <c r="AC4986">
        <v>45.999816851782725</v>
      </c>
      <c r="AD4986">
        <v>0</v>
      </c>
      <c r="AE4986">
        <v>1582.3197549483309</v>
      </c>
    </row>
    <row r="4987" spans="1:31" x14ac:dyDescent="0.3">
      <c r="A4987">
        <v>2720424</v>
      </c>
      <c r="B4987">
        <v>1</v>
      </c>
      <c r="C4987" t="s">
        <v>81</v>
      </c>
      <c r="D4987" t="s">
        <v>112</v>
      </c>
      <c r="E4987" t="s">
        <v>145</v>
      </c>
      <c r="F4987" t="s">
        <v>14005</v>
      </c>
      <c r="G4987" t="s">
        <v>181</v>
      </c>
      <c r="H4987" t="s">
        <v>135</v>
      </c>
      <c r="I4987" t="s">
        <v>136</v>
      </c>
      <c r="J4987" t="s">
        <v>137</v>
      </c>
      <c r="K4987" t="s">
        <v>138</v>
      </c>
      <c r="L4987" t="s">
        <v>14006</v>
      </c>
      <c r="M4987" t="s">
        <v>14007</v>
      </c>
      <c r="N4987">
        <v>1.150833333</v>
      </c>
      <c r="O4987">
        <v>0</v>
      </c>
      <c r="P4987">
        <v>7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1.1538381786796876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1.1538381786796876</v>
      </c>
    </row>
    <row r="4988" spans="1:31" x14ac:dyDescent="0.3">
      <c r="A4988">
        <v>2721824</v>
      </c>
      <c r="B4988">
        <v>1</v>
      </c>
      <c r="C4988" t="s">
        <v>80</v>
      </c>
      <c r="D4988" t="s">
        <v>101</v>
      </c>
      <c r="E4988" t="s">
        <v>213</v>
      </c>
      <c r="F4988" t="s">
        <v>14008</v>
      </c>
      <c r="G4988" t="s">
        <v>2209</v>
      </c>
      <c r="H4988" t="s">
        <v>153</v>
      </c>
      <c r="I4988" t="s">
        <v>136</v>
      </c>
      <c r="J4988" t="s">
        <v>137</v>
      </c>
      <c r="K4988" t="s">
        <v>138</v>
      </c>
      <c r="L4988" t="s">
        <v>14009</v>
      </c>
      <c r="M4988" t="s">
        <v>14010</v>
      </c>
      <c r="N4988">
        <v>6.9369444439999999</v>
      </c>
      <c r="O4988">
        <v>0</v>
      </c>
      <c r="P4988">
        <v>0</v>
      </c>
      <c r="Q4988">
        <v>0</v>
      </c>
      <c r="R4988">
        <v>0</v>
      </c>
      <c r="S4988">
        <v>14</v>
      </c>
      <c r="T4988">
        <v>43</v>
      </c>
      <c r="U4988">
        <v>1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12515.945290483325</v>
      </c>
      <c r="AB4988">
        <v>41.924087357504327</v>
      </c>
      <c r="AC4988">
        <v>488.04399455425352</v>
      </c>
      <c r="AD4988">
        <v>0</v>
      </c>
      <c r="AE4988">
        <v>13045.913372395082</v>
      </c>
    </row>
    <row r="4989" spans="1:31" x14ac:dyDescent="0.3">
      <c r="A4989">
        <v>2720275</v>
      </c>
      <c r="B4989">
        <v>1</v>
      </c>
      <c r="C4989" t="s">
        <v>80</v>
      </c>
      <c r="D4989" t="s">
        <v>101</v>
      </c>
      <c r="E4989" t="s">
        <v>161</v>
      </c>
      <c r="F4989" t="s">
        <v>14011</v>
      </c>
      <c r="G4989" t="s">
        <v>170</v>
      </c>
      <c r="H4989" t="s">
        <v>135</v>
      </c>
      <c r="I4989" t="s">
        <v>136</v>
      </c>
      <c r="J4989" t="s">
        <v>137</v>
      </c>
      <c r="K4989" t="s">
        <v>138</v>
      </c>
      <c r="L4989" t="s">
        <v>14012</v>
      </c>
      <c r="M4989" t="s">
        <v>14013</v>
      </c>
      <c r="N4989">
        <v>0.82055555499999999</v>
      </c>
      <c r="O4989">
        <v>0</v>
      </c>
      <c r="P4989">
        <v>95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7.0139605881814431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7.0139605881814431</v>
      </c>
    </row>
    <row r="4990" spans="1:31" x14ac:dyDescent="0.3">
      <c r="A4990">
        <v>2721412</v>
      </c>
      <c r="B4990">
        <v>1</v>
      </c>
      <c r="C4990" t="s">
        <v>80</v>
      </c>
      <c r="D4990" t="s">
        <v>82</v>
      </c>
      <c r="E4990" t="s">
        <v>161</v>
      </c>
      <c r="F4990" t="s">
        <v>10343</v>
      </c>
      <c r="G4990" t="s">
        <v>163</v>
      </c>
      <c r="H4990" t="s">
        <v>135</v>
      </c>
      <c r="I4990" t="s">
        <v>136</v>
      </c>
      <c r="J4990" t="s">
        <v>137</v>
      </c>
      <c r="K4990" t="s">
        <v>138</v>
      </c>
      <c r="L4990" t="s">
        <v>14014</v>
      </c>
      <c r="M4990" t="s">
        <v>14015</v>
      </c>
      <c r="N4990">
        <v>7.3574999999999999</v>
      </c>
      <c r="O4990">
        <v>0</v>
      </c>
      <c r="P4990">
        <v>46</v>
      </c>
      <c r="Q4990">
        <v>0</v>
      </c>
      <c r="R4990">
        <v>0</v>
      </c>
      <c r="S4990">
        <v>0</v>
      </c>
      <c r="T4990">
        <v>9</v>
      </c>
      <c r="U4990">
        <v>0</v>
      </c>
      <c r="V4990">
        <v>0</v>
      </c>
      <c r="W4990">
        <v>0</v>
      </c>
      <c r="X4990">
        <v>31.319098326700065</v>
      </c>
      <c r="Y4990">
        <v>0</v>
      </c>
      <c r="Z4990">
        <v>0</v>
      </c>
      <c r="AA4990">
        <v>0</v>
      </c>
      <c r="AB4990">
        <v>5.6488796657864278</v>
      </c>
      <c r="AC4990">
        <v>0</v>
      </c>
      <c r="AD4990">
        <v>0</v>
      </c>
      <c r="AE4990">
        <v>36.967977992486496</v>
      </c>
    </row>
    <row r="4991" spans="1:31" x14ac:dyDescent="0.3">
      <c r="A4991">
        <v>2720620</v>
      </c>
      <c r="B4991">
        <v>2</v>
      </c>
      <c r="C4991" t="s">
        <v>80</v>
      </c>
      <c r="D4991" t="s">
        <v>105</v>
      </c>
      <c r="E4991" t="s">
        <v>150</v>
      </c>
      <c r="F4991" t="s">
        <v>14016</v>
      </c>
      <c r="G4991" t="s">
        <v>263</v>
      </c>
      <c r="H4991" t="s">
        <v>153</v>
      </c>
      <c r="I4991" t="s">
        <v>136</v>
      </c>
      <c r="J4991" t="s">
        <v>137</v>
      </c>
      <c r="K4991" t="s">
        <v>138</v>
      </c>
      <c r="L4991" t="s">
        <v>14017</v>
      </c>
      <c r="M4991" t="s">
        <v>14018</v>
      </c>
      <c r="N4991">
        <v>1.766388888</v>
      </c>
      <c r="O4991">
        <v>0</v>
      </c>
      <c r="P4991">
        <v>1363</v>
      </c>
      <c r="Q4991">
        <v>0</v>
      </c>
      <c r="R4991">
        <v>18</v>
      </c>
      <c r="S4991">
        <v>7</v>
      </c>
      <c r="T4991">
        <v>34</v>
      </c>
      <c r="U4991">
        <v>6</v>
      </c>
      <c r="V4991">
        <v>0</v>
      </c>
      <c r="W4991">
        <v>0</v>
      </c>
      <c r="X4991">
        <v>504.68317210573088</v>
      </c>
      <c r="Y4991">
        <v>0</v>
      </c>
      <c r="Z4991">
        <v>7.9893446432445216</v>
      </c>
      <c r="AA4991">
        <v>196.63097753262548</v>
      </c>
      <c r="AB4991">
        <v>84.625542275906142</v>
      </c>
      <c r="AC4991">
        <v>591.94905609194439</v>
      </c>
      <c r="AD4991">
        <v>0</v>
      </c>
      <c r="AE4991">
        <v>1385.8780926494514</v>
      </c>
    </row>
    <row r="4992" spans="1:31" x14ac:dyDescent="0.3">
      <c r="A4992">
        <v>2720487</v>
      </c>
      <c r="B4992">
        <v>1</v>
      </c>
      <c r="C4992" t="s">
        <v>81</v>
      </c>
      <c r="D4992" t="s">
        <v>115</v>
      </c>
      <c r="E4992" t="s">
        <v>150</v>
      </c>
      <c r="F4992" t="s">
        <v>8841</v>
      </c>
      <c r="G4992" t="s">
        <v>300</v>
      </c>
      <c r="H4992" t="s">
        <v>153</v>
      </c>
      <c r="I4992" t="s">
        <v>136</v>
      </c>
      <c r="J4992" t="s">
        <v>137</v>
      </c>
      <c r="K4992" t="s">
        <v>210</v>
      </c>
      <c r="L4992" t="s">
        <v>14019</v>
      </c>
      <c r="M4992" t="s">
        <v>13597</v>
      </c>
      <c r="N4992">
        <v>1.3644444440000001</v>
      </c>
      <c r="O4992">
        <v>1</v>
      </c>
      <c r="P4992">
        <v>681</v>
      </c>
      <c r="Q4992">
        <v>6</v>
      </c>
      <c r="R4992">
        <v>88</v>
      </c>
      <c r="S4992">
        <v>4</v>
      </c>
      <c r="T4992">
        <v>24</v>
      </c>
      <c r="U4992">
        <v>0</v>
      </c>
      <c r="V4992">
        <v>0</v>
      </c>
      <c r="W4992">
        <v>0.27750593269333335</v>
      </c>
      <c r="X4992">
        <v>44.291126064678942</v>
      </c>
      <c r="Y4992">
        <v>20.236372197682801</v>
      </c>
      <c r="Z4992">
        <v>13.729535632467917</v>
      </c>
      <c r="AA4992">
        <v>14.865664743407876</v>
      </c>
      <c r="AB4992">
        <v>6.4042262164922388</v>
      </c>
      <c r="AC4992">
        <v>0</v>
      </c>
      <c r="AD4992">
        <v>0</v>
      </c>
      <c r="AE4992">
        <v>99.804430787423101</v>
      </c>
    </row>
    <row r="4993" spans="1:31" x14ac:dyDescent="0.3">
      <c r="A4993">
        <v>2721028</v>
      </c>
      <c r="B4993">
        <v>1</v>
      </c>
      <c r="C4993" t="s">
        <v>81</v>
      </c>
      <c r="D4993" t="s">
        <v>112</v>
      </c>
      <c r="E4993" t="s">
        <v>161</v>
      </c>
      <c r="F4993" t="s">
        <v>14020</v>
      </c>
      <c r="G4993" t="s">
        <v>163</v>
      </c>
      <c r="H4993" t="s">
        <v>135</v>
      </c>
      <c r="I4993" t="s">
        <v>136</v>
      </c>
      <c r="J4993" t="s">
        <v>137</v>
      </c>
      <c r="K4993" t="s">
        <v>138</v>
      </c>
      <c r="L4993" t="s">
        <v>13625</v>
      </c>
      <c r="M4993" t="s">
        <v>14021</v>
      </c>
      <c r="N4993">
        <v>2.418055555</v>
      </c>
      <c r="O4993">
        <v>0</v>
      </c>
      <c r="P4993">
        <v>1</v>
      </c>
      <c r="Q4993">
        <v>0</v>
      </c>
      <c r="R4993">
        <v>1</v>
      </c>
      <c r="S4993">
        <v>0</v>
      </c>
      <c r="T4993">
        <v>2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3.4816839627647003</v>
      </c>
      <c r="AC4993">
        <v>0</v>
      </c>
      <c r="AD4993">
        <v>0</v>
      </c>
      <c r="AE4993">
        <v>3.4816839627647003</v>
      </c>
    </row>
    <row r="4994" spans="1:31" x14ac:dyDescent="0.3">
      <c r="A4994">
        <v>2721761</v>
      </c>
      <c r="B4994">
        <v>1</v>
      </c>
      <c r="C4994" t="s">
        <v>81</v>
      </c>
      <c r="D4994" t="s">
        <v>127</v>
      </c>
      <c r="E4994" t="s">
        <v>132</v>
      </c>
      <c r="F4994" t="s">
        <v>14022</v>
      </c>
      <c r="G4994" t="s">
        <v>134</v>
      </c>
      <c r="H4994" t="s">
        <v>135</v>
      </c>
      <c r="I4994" t="s">
        <v>136</v>
      </c>
      <c r="J4994" t="s">
        <v>137</v>
      </c>
      <c r="K4994" t="s">
        <v>138</v>
      </c>
      <c r="L4994" t="s">
        <v>14023</v>
      </c>
      <c r="M4994" t="s">
        <v>14024</v>
      </c>
      <c r="N4994">
        <v>6.3855555549999998</v>
      </c>
      <c r="O4994">
        <v>0</v>
      </c>
      <c r="P4994">
        <v>87</v>
      </c>
      <c r="Q4994">
        <v>0</v>
      </c>
      <c r="R4994">
        <v>27</v>
      </c>
      <c r="S4994">
        <v>0</v>
      </c>
      <c r="T4994">
        <v>12</v>
      </c>
      <c r="U4994">
        <v>0</v>
      </c>
      <c r="V4994">
        <v>1</v>
      </c>
      <c r="W4994">
        <v>0</v>
      </c>
      <c r="X4994">
        <v>93.471465067437464</v>
      </c>
      <c r="Y4994">
        <v>0</v>
      </c>
      <c r="Z4994">
        <v>38.911399321457679</v>
      </c>
      <c r="AA4994">
        <v>0</v>
      </c>
      <c r="AB4994">
        <v>28.619641198528527</v>
      </c>
      <c r="AC4994">
        <v>0</v>
      </c>
      <c r="AD4994">
        <v>238.93234199785806</v>
      </c>
      <c r="AE4994">
        <v>399.93484758528177</v>
      </c>
    </row>
    <row r="4995" spans="1:31" x14ac:dyDescent="0.3">
      <c r="A4995">
        <v>2720436</v>
      </c>
      <c r="B4995">
        <v>1</v>
      </c>
      <c r="C4995" t="s">
        <v>80</v>
      </c>
      <c r="D4995" t="s">
        <v>93</v>
      </c>
      <c r="E4995" t="s">
        <v>156</v>
      </c>
      <c r="F4995" t="s">
        <v>14025</v>
      </c>
      <c r="G4995" t="s">
        <v>862</v>
      </c>
      <c r="H4995" t="s">
        <v>153</v>
      </c>
      <c r="I4995" t="s">
        <v>136</v>
      </c>
      <c r="J4995" t="s">
        <v>137</v>
      </c>
      <c r="K4995" t="s">
        <v>138</v>
      </c>
      <c r="L4995" t="s">
        <v>14026</v>
      </c>
      <c r="M4995" t="s">
        <v>14027</v>
      </c>
      <c r="N4995">
        <v>1.8677777769999999</v>
      </c>
      <c r="O4995">
        <v>0</v>
      </c>
      <c r="P4995">
        <v>163</v>
      </c>
      <c r="Q4995">
        <v>0</v>
      </c>
      <c r="R4995">
        <v>2</v>
      </c>
      <c r="S4995">
        <v>0</v>
      </c>
      <c r="T4995">
        <v>3</v>
      </c>
      <c r="U4995">
        <v>0</v>
      </c>
      <c r="V4995">
        <v>0</v>
      </c>
      <c r="W4995">
        <v>0</v>
      </c>
      <c r="X4995">
        <v>40.846740071246046</v>
      </c>
      <c r="Y4995">
        <v>0</v>
      </c>
      <c r="Z4995">
        <v>2.0827543748965067</v>
      </c>
      <c r="AA4995">
        <v>0</v>
      </c>
      <c r="AB4995">
        <v>3.9415084443389996</v>
      </c>
      <c r="AC4995">
        <v>0</v>
      </c>
      <c r="AD4995">
        <v>0</v>
      </c>
      <c r="AE4995">
        <v>46.871002890481556</v>
      </c>
    </row>
    <row r="4996" spans="1:31" x14ac:dyDescent="0.3">
      <c r="A4996">
        <v>2720828</v>
      </c>
      <c r="B4996">
        <v>1</v>
      </c>
      <c r="C4996" t="s">
        <v>81</v>
      </c>
      <c r="D4996" t="s">
        <v>121</v>
      </c>
      <c r="E4996" t="s">
        <v>150</v>
      </c>
      <c r="F4996" t="s">
        <v>14028</v>
      </c>
      <c r="G4996" t="s">
        <v>152</v>
      </c>
      <c r="H4996" t="s">
        <v>153</v>
      </c>
      <c r="I4996" t="s">
        <v>136</v>
      </c>
      <c r="J4996" t="s">
        <v>137</v>
      </c>
      <c r="K4996" t="s">
        <v>138</v>
      </c>
      <c r="L4996" t="s">
        <v>14029</v>
      </c>
      <c r="M4996" t="s">
        <v>14030</v>
      </c>
      <c r="N4996">
        <v>0.89138888800000005</v>
      </c>
      <c r="O4996">
        <v>3</v>
      </c>
      <c r="P4996">
        <v>1256</v>
      </c>
      <c r="Q4996">
        <v>0</v>
      </c>
      <c r="R4996">
        <v>58</v>
      </c>
      <c r="S4996">
        <v>3</v>
      </c>
      <c r="T4996">
        <v>64</v>
      </c>
      <c r="U4996">
        <v>0</v>
      </c>
      <c r="V4996">
        <v>0</v>
      </c>
      <c r="W4996">
        <v>0.4933259772125001</v>
      </c>
      <c r="X4996">
        <v>105.998817114343</v>
      </c>
      <c r="Y4996">
        <v>0</v>
      </c>
      <c r="Z4996">
        <v>2.281623229971085</v>
      </c>
      <c r="AA4996">
        <v>6.9093003573825014</v>
      </c>
      <c r="AB4996">
        <v>14.32146951172081</v>
      </c>
      <c r="AC4996">
        <v>0</v>
      </c>
      <c r="AD4996">
        <v>0</v>
      </c>
      <c r="AE4996">
        <v>130.00453619062992</v>
      </c>
    </row>
    <row r="4997" spans="1:31" x14ac:dyDescent="0.3">
      <c r="A4997">
        <v>2721369</v>
      </c>
      <c r="B4997">
        <v>1</v>
      </c>
      <c r="C4997" t="s">
        <v>80</v>
      </c>
      <c r="D4997" t="s">
        <v>107</v>
      </c>
      <c r="E4997" t="s">
        <v>145</v>
      </c>
      <c r="F4997" t="s">
        <v>14031</v>
      </c>
      <c r="G4997" t="s">
        <v>147</v>
      </c>
      <c r="H4997" t="s">
        <v>135</v>
      </c>
      <c r="I4997" t="s">
        <v>136</v>
      </c>
      <c r="J4997" t="s">
        <v>137</v>
      </c>
      <c r="K4997" t="s">
        <v>138</v>
      </c>
      <c r="L4997" t="s">
        <v>14032</v>
      </c>
      <c r="M4997" t="s">
        <v>14033</v>
      </c>
      <c r="N4997">
        <v>1.6383333330000001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1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2.0602101872233334</v>
      </c>
      <c r="AC4997">
        <v>0</v>
      </c>
      <c r="AD4997">
        <v>0</v>
      </c>
      <c r="AE4997">
        <v>2.0602101872233334</v>
      </c>
    </row>
    <row r="4998" spans="1:31" x14ac:dyDescent="0.3">
      <c r="A4998">
        <v>2721143</v>
      </c>
      <c r="B4998">
        <v>1</v>
      </c>
      <c r="C4998" t="s">
        <v>80</v>
      </c>
      <c r="D4998" t="s">
        <v>83</v>
      </c>
      <c r="E4998" t="s">
        <v>213</v>
      </c>
      <c r="F4998" t="s">
        <v>14034</v>
      </c>
      <c r="G4998" t="s">
        <v>152</v>
      </c>
      <c r="H4998" t="s">
        <v>153</v>
      </c>
      <c r="I4998" t="s">
        <v>136</v>
      </c>
      <c r="J4998" t="s">
        <v>137</v>
      </c>
      <c r="K4998" t="s">
        <v>138</v>
      </c>
      <c r="L4998" t="s">
        <v>14035</v>
      </c>
      <c r="M4998" t="s">
        <v>13735</v>
      </c>
      <c r="N4998">
        <v>0.29138888800000001</v>
      </c>
      <c r="O4998">
        <v>9</v>
      </c>
      <c r="P4998">
        <v>917</v>
      </c>
      <c r="Q4998">
        <v>8</v>
      </c>
      <c r="R4998">
        <v>44</v>
      </c>
      <c r="S4998">
        <v>27</v>
      </c>
      <c r="T4998">
        <v>127</v>
      </c>
      <c r="U4998">
        <v>1</v>
      </c>
      <c r="V4998">
        <v>0</v>
      </c>
      <c r="W4998">
        <v>14.122993637255149</v>
      </c>
      <c r="X4998">
        <v>70.783340034986111</v>
      </c>
      <c r="Y4998">
        <v>1.2768505033540201</v>
      </c>
      <c r="Z4998">
        <v>4.5576557137441265</v>
      </c>
      <c r="AA4998">
        <v>89.686722278888126</v>
      </c>
      <c r="AB4998">
        <v>83.602449501690629</v>
      </c>
      <c r="AC4998">
        <v>5.1055153931233299</v>
      </c>
      <c r="AD4998">
        <v>0</v>
      </c>
      <c r="AE4998">
        <v>269.13552706304148</v>
      </c>
    </row>
    <row r="4999" spans="1:31" x14ac:dyDescent="0.3">
      <c r="A4999">
        <v>2720882</v>
      </c>
      <c r="B4999">
        <v>1</v>
      </c>
      <c r="C4999" t="s">
        <v>80</v>
      </c>
      <c r="D4999" t="s">
        <v>85</v>
      </c>
      <c r="E4999" t="s">
        <v>145</v>
      </c>
      <c r="F4999" t="s">
        <v>14036</v>
      </c>
      <c r="G4999" t="s">
        <v>181</v>
      </c>
      <c r="H4999" t="s">
        <v>135</v>
      </c>
      <c r="I4999" t="s">
        <v>136</v>
      </c>
      <c r="J4999" t="s">
        <v>137</v>
      </c>
      <c r="K4999" t="s">
        <v>138</v>
      </c>
      <c r="L4999" t="s">
        <v>14037</v>
      </c>
      <c r="M4999" t="s">
        <v>14038</v>
      </c>
      <c r="N4999">
        <v>4.4894444440000001</v>
      </c>
      <c r="O4999">
        <v>0</v>
      </c>
      <c r="P4999">
        <v>7</v>
      </c>
      <c r="Q4999">
        <v>0</v>
      </c>
      <c r="R4999">
        <v>0</v>
      </c>
      <c r="S4999">
        <v>0</v>
      </c>
      <c r="T4999">
        <v>1</v>
      </c>
      <c r="U4999">
        <v>0</v>
      </c>
      <c r="V4999">
        <v>0</v>
      </c>
      <c r="W4999">
        <v>0</v>
      </c>
      <c r="X4999">
        <v>5.6504401163261768</v>
      </c>
      <c r="Y4999">
        <v>0</v>
      </c>
      <c r="Z4999">
        <v>0</v>
      </c>
      <c r="AA4999">
        <v>0</v>
      </c>
      <c r="AB4999">
        <v>3.5660365355053534</v>
      </c>
      <c r="AC4999">
        <v>0</v>
      </c>
      <c r="AD4999">
        <v>0</v>
      </c>
      <c r="AE4999">
        <v>9.2164766518315311</v>
      </c>
    </row>
    <row r="5000" spans="1:31" x14ac:dyDescent="0.3">
      <c r="A5000">
        <v>2721546</v>
      </c>
      <c r="B5000">
        <v>1</v>
      </c>
      <c r="C5000" t="s">
        <v>80</v>
      </c>
      <c r="D5000" t="s">
        <v>91</v>
      </c>
      <c r="E5000" t="s">
        <v>213</v>
      </c>
      <c r="F5000" t="s">
        <v>14039</v>
      </c>
      <c r="G5000" t="s">
        <v>152</v>
      </c>
      <c r="H5000" t="s">
        <v>153</v>
      </c>
      <c r="I5000" t="s">
        <v>136</v>
      </c>
      <c r="J5000" t="s">
        <v>137</v>
      </c>
      <c r="K5000" t="s">
        <v>138</v>
      </c>
      <c r="L5000" t="s">
        <v>14040</v>
      </c>
      <c r="M5000" t="s">
        <v>14041</v>
      </c>
      <c r="N5000">
        <v>1.7583333329999999</v>
      </c>
      <c r="O5000">
        <v>1</v>
      </c>
      <c r="P5000">
        <v>214</v>
      </c>
      <c r="Q5000">
        <v>1</v>
      </c>
      <c r="R5000">
        <v>0</v>
      </c>
      <c r="S5000">
        <v>3</v>
      </c>
      <c r="T5000">
        <v>5</v>
      </c>
      <c r="U5000">
        <v>0</v>
      </c>
      <c r="V5000">
        <v>1</v>
      </c>
      <c r="W5000">
        <v>31.432204841686996</v>
      </c>
      <c r="X5000">
        <v>66.557387843105602</v>
      </c>
      <c r="Y5000">
        <v>0</v>
      </c>
      <c r="Z5000">
        <v>0</v>
      </c>
      <c r="AA5000">
        <v>4.8556972073725309</v>
      </c>
      <c r="AB5000">
        <v>16.292459217478498</v>
      </c>
      <c r="AC5000">
        <v>0</v>
      </c>
      <c r="AD5000">
        <v>2.0622133387070321</v>
      </c>
      <c r="AE5000">
        <v>121.19996244835065</v>
      </c>
    </row>
    <row r="5001" spans="1:31" x14ac:dyDescent="0.3">
      <c r="A5001">
        <v>2720456</v>
      </c>
      <c r="B5001">
        <v>1</v>
      </c>
      <c r="C5001" t="s">
        <v>81</v>
      </c>
      <c r="D5001" t="s">
        <v>113</v>
      </c>
      <c r="E5001" t="s">
        <v>213</v>
      </c>
      <c r="F5001" t="s">
        <v>11855</v>
      </c>
      <c r="G5001" t="s">
        <v>152</v>
      </c>
      <c r="H5001" t="s">
        <v>153</v>
      </c>
      <c r="I5001" t="s">
        <v>136</v>
      </c>
      <c r="J5001" t="s">
        <v>137</v>
      </c>
      <c r="K5001" t="s">
        <v>138</v>
      </c>
      <c r="L5001" t="s">
        <v>14042</v>
      </c>
      <c r="M5001" t="s">
        <v>14043</v>
      </c>
      <c r="N5001">
        <v>0.17583333300000001</v>
      </c>
      <c r="O5001">
        <v>5</v>
      </c>
      <c r="P5001">
        <v>780</v>
      </c>
      <c r="Q5001">
        <v>32</v>
      </c>
      <c r="R5001">
        <v>286</v>
      </c>
      <c r="S5001">
        <v>4</v>
      </c>
      <c r="T5001">
        <v>33</v>
      </c>
      <c r="U5001">
        <v>1</v>
      </c>
      <c r="V5001">
        <v>0</v>
      </c>
      <c r="W5001">
        <v>0.15363735385085497</v>
      </c>
      <c r="X5001">
        <v>17.693413638116464</v>
      </c>
      <c r="Y5001">
        <v>3.6108712862758043</v>
      </c>
      <c r="Z5001">
        <v>4.8568683630732297</v>
      </c>
      <c r="AA5001">
        <v>1.17392576224456</v>
      </c>
      <c r="AB5001">
        <v>4.8901249802878333</v>
      </c>
      <c r="AC5001">
        <v>24.870416366055306</v>
      </c>
      <c r="AD5001">
        <v>0</v>
      </c>
      <c r="AE5001">
        <v>57.249257749904061</v>
      </c>
    </row>
    <row r="5002" spans="1:31" x14ac:dyDescent="0.3">
      <c r="A5002">
        <v>2720905</v>
      </c>
      <c r="B5002">
        <v>1</v>
      </c>
      <c r="C5002" t="s">
        <v>80</v>
      </c>
      <c r="D5002" t="s">
        <v>96</v>
      </c>
      <c r="E5002" t="s">
        <v>161</v>
      </c>
      <c r="F5002" t="s">
        <v>14044</v>
      </c>
      <c r="G5002" t="s">
        <v>163</v>
      </c>
      <c r="H5002" t="s">
        <v>135</v>
      </c>
      <c r="I5002" t="s">
        <v>136</v>
      </c>
      <c r="J5002" t="s">
        <v>137</v>
      </c>
      <c r="K5002" t="s">
        <v>138</v>
      </c>
      <c r="L5002" t="s">
        <v>14045</v>
      </c>
      <c r="M5002" t="s">
        <v>14046</v>
      </c>
      <c r="N5002">
        <v>4.0250000000000004</v>
      </c>
      <c r="O5002">
        <v>0</v>
      </c>
      <c r="P5002">
        <v>8</v>
      </c>
      <c r="Q5002">
        <v>0</v>
      </c>
      <c r="R5002">
        <v>0</v>
      </c>
      <c r="S5002">
        <v>0</v>
      </c>
      <c r="T5002">
        <v>5</v>
      </c>
      <c r="U5002">
        <v>0</v>
      </c>
      <c r="V5002">
        <v>0</v>
      </c>
      <c r="W5002">
        <v>0</v>
      </c>
      <c r="X5002">
        <v>24.129996567062314</v>
      </c>
      <c r="Y5002">
        <v>0</v>
      </c>
      <c r="Z5002">
        <v>0</v>
      </c>
      <c r="AA5002">
        <v>0</v>
      </c>
      <c r="AB5002">
        <v>31.39460096853534</v>
      </c>
      <c r="AC5002">
        <v>0</v>
      </c>
      <c r="AD5002">
        <v>0</v>
      </c>
      <c r="AE5002">
        <v>55.52459753559765</v>
      </c>
    </row>
    <row r="5003" spans="1:31" x14ac:dyDescent="0.3">
      <c r="A5003">
        <v>2720859</v>
      </c>
      <c r="B5003">
        <v>1</v>
      </c>
      <c r="C5003" t="s">
        <v>81</v>
      </c>
      <c r="D5003" t="s">
        <v>127</v>
      </c>
      <c r="E5003" t="s">
        <v>156</v>
      </c>
      <c r="F5003" t="s">
        <v>14047</v>
      </c>
      <c r="G5003" t="s">
        <v>185</v>
      </c>
      <c r="H5003" t="s">
        <v>153</v>
      </c>
      <c r="I5003" t="s">
        <v>136</v>
      </c>
      <c r="J5003" t="s">
        <v>137</v>
      </c>
      <c r="K5003" t="s">
        <v>138</v>
      </c>
      <c r="L5003" t="s">
        <v>14048</v>
      </c>
      <c r="M5003" t="s">
        <v>13880</v>
      </c>
      <c r="N5003">
        <v>6.2113888880000001</v>
      </c>
      <c r="O5003">
        <v>2</v>
      </c>
      <c r="P5003">
        <v>0</v>
      </c>
      <c r="Q5003">
        <v>26</v>
      </c>
      <c r="R5003">
        <v>0</v>
      </c>
      <c r="S5003">
        <v>1</v>
      </c>
      <c r="T5003">
        <v>0</v>
      </c>
      <c r="U5003">
        <v>0</v>
      </c>
      <c r="V5003">
        <v>0</v>
      </c>
      <c r="W5003">
        <v>10.701763082963264</v>
      </c>
      <c r="X5003">
        <v>0</v>
      </c>
      <c r="Y5003">
        <v>32.835223509843004</v>
      </c>
      <c r="Z5003">
        <v>0</v>
      </c>
      <c r="AA5003">
        <v>0.63441787859004006</v>
      </c>
      <c r="AB5003">
        <v>0</v>
      </c>
      <c r="AC5003">
        <v>0</v>
      </c>
      <c r="AD5003">
        <v>0</v>
      </c>
      <c r="AE5003">
        <v>44.171404471396315</v>
      </c>
    </row>
    <row r="5004" spans="1:31" x14ac:dyDescent="0.3">
      <c r="A5004">
        <v>2720713</v>
      </c>
      <c r="B5004">
        <v>1</v>
      </c>
      <c r="C5004" t="s">
        <v>80</v>
      </c>
      <c r="D5004" t="s">
        <v>93</v>
      </c>
      <c r="E5004" t="s">
        <v>150</v>
      </c>
      <c r="F5004" t="s">
        <v>14049</v>
      </c>
      <c r="G5004" t="s">
        <v>152</v>
      </c>
      <c r="H5004" t="s">
        <v>153</v>
      </c>
      <c r="I5004" t="s">
        <v>136</v>
      </c>
      <c r="J5004" t="s">
        <v>137</v>
      </c>
      <c r="K5004" t="s">
        <v>138</v>
      </c>
      <c r="L5004" t="s">
        <v>14050</v>
      </c>
      <c r="M5004" t="s">
        <v>14051</v>
      </c>
      <c r="N5004">
        <v>1.2113888880000001</v>
      </c>
      <c r="O5004">
        <v>0</v>
      </c>
      <c r="P5004">
        <v>195</v>
      </c>
      <c r="Q5004">
        <v>2</v>
      </c>
      <c r="R5004">
        <v>50</v>
      </c>
      <c r="S5004">
        <v>4</v>
      </c>
      <c r="T5004">
        <v>46</v>
      </c>
      <c r="U5004">
        <v>0</v>
      </c>
      <c r="V5004">
        <v>0</v>
      </c>
      <c r="W5004">
        <v>0</v>
      </c>
      <c r="X5004">
        <v>22.319981609117463</v>
      </c>
      <c r="Y5004">
        <v>9.2147702864807464</v>
      </c>
      <c r="Z5004">
        <v>11.678541368103911</v>
      </c>
      <c r="AA5004">
        <v>16.649102153900895</v>
      </c>
      <c r="AB5004">
        <v>18.510855810492455</v>
      </c>
      <c r="AC5004">
        <v>0</v>
      </c>
      <c r="AD5004">
        <v>0</v>
      </c>
      <c r="AE5004">
        <v>78.373251228095469</v>
      </c>
    </row>
    <row r="5005" spans="1:31" x14ac:dyDescent="0.3">
      <c r="A5005">
        <v>2720805</v>
      </c>
      <c r="B5005">
        <v>1</v>
      </c>
      <c r="C5005" t="s">
        <v>80</v>
      </c>
      <c r="D5005" t="s">
        <v>105</v>
      </c>
      <c r="E5005" t="s">
        <v>213</v>
      </c>
      <c r="F5005" t="s">
        <v>14052</v>
      </c>
      <c r="G5005" t="s">
        <v>152</v>
      </c>
      <c r="H5005" t="s">
        <v>153</v>
      </c>
      <c r="I5005" t="s">
        <v>136</v>
      </c>
      <c r="J5005" t="s">
        <v>137</v>
      </c>
      <c r="K5005" t="s">
        <v>138</v>
      </c>
      <c r="L5005" t="s">
        <v>14053</v>
      </c>
      <c r="M5005" t="s">
        <v>14054</v>
      </c>
      <c r="N5005">
        <v>0.75638888800000004</v>
      </c>
      <c r="O5005">
        <v>6</v>
      </c>
      <c r="P5005">
        <v>701</v>
      </c>
      <c r="Q5005">
        <v>13</v>
      </c>
      <c r="R5005">
        <v>92</v>
      </c>
      <c r="S5005">
        <v>16</v>
      </c>
      <c r="T5005">
        <v>78</v>
      </c>
      <c r="U5005">
        <v>0</v>
      </c>
      <c r="V5005">
        <v>0</v>
      </c>
      <c r="W5005">
        <v>1.4585074599903527</v>
      </c>
      <c r="X5005">
        <v>78.39172269369071</v>
      </c>
      <c r="Y5005">
        <v>31.122519369906236</v>
      </c>
      <c r="Z5005">
        <v>20.310217295863882</v>
      </c>
      <c r="AA5005">
        <v>9.6953436080810445</v>
      </c>
      <c r="AB5005">
        <v>28.964637871578347</v>
      </c>
      <c r="AC5005">
        <v>0</v>
      </c>
      <c r="AD5005">
        <v>0</v>
      </c>
      <c r="AE5005">
        <v>169.94294829911058</v>
      </c>
    </row>
    <row r="5006" spans="1:31" x14ac:dyDescent="0.3">
      <c r="A5006">
        <v>2720567</v>
      </c>
      <c r="B5006">
        <v>1</v>
      </c>
      <c r="C5006" t="s">
        <v>80</v>
      </c>
      <c r="D5006" t="s">
        <v>93</v>
      </c>
      <c r="E5006" t="s">
        <v>150</v>
      </c>
      <c r="F5006" t="s">
        <v>12871</v>
      </c>
      <c r="G5006" t="s">
        <v>152</v>
      </c>
      <c r="H5006" t="s">
        <v>153</v>
      </c>
      <c r="I5006" t="s">
        <v>136</v>
      </c>
      <c r="J5006" t="s">
        <v>137</v>
      </c>
      <c r="K5006" t="s">
        <v>138</v>
      </c>
      <c r="L5006" t="s">
        <v>14055</v>
      </c>
      <c r="M5006" t="s">
        <v>14056</v>
      </c>
      <c r="N5006">
        <v>0.11694444399999999</v>
      </c>
      <c r="O5006">
        <v>0</v>
      </c>
      <c r="P5006">
        <v>255</v>
      </c>
      <c r="Q5006">
        <v>2</v>
      </c>
      <c r="R5006">
        <v>168</v>
      </c>
      <c r="S5006">
        <v>0</v>
      </c>
      <c r="T5006">
        <v>99</v>
      </c>
      <c r="U5006">
        <v>0</v>
      </c>
      <c r="V5006">
        <v>0</v>
      </c>
      <c r="W5006">
        <v>0</v>
      </c>
      <c r="X5006">
        <v>4.368923375644381</v>
      </c>
      <c r="Y5006">
        <v>0.24217761270023003</v>
      </c>
      <c r="Z5006">
        <v>6.4607852635165139</v>
      </c>
      <c r="AA5006">
        <v>0</v>
      </c>
      <c r="AB5006">
        <v>6.1855344433482609</v>
      </c>
      <c r="AC5006">
        <v>0</v>
      </c>
      <c r="AD5006">
        <v>0</v>
      </c>
      <c r="AE5006">
        <v>17.257420695209387</v>
      </c>
    </row>
    <row r="5007" spans="1:31" x14ac:dyDescent="0.3">
      <c r="A5007">
        <v>2721243</v>
      </c>
      <c r="B5007">
        <v>1</v>
      </c>
      <c r="C5007" t="s">
        <v>80</v>
      </c>
      <c r="D5007" t="s">
        <v>103</v>
      </c>
      <c r="E5007" t="s">
        <v>161</v>
      </c>
      <c r="F5007" t="s">
        <v>14057</v>
      </c>
      <c r="G5007" t="s">
        <v>163</v>
      </c>
      <c r="H5007" t="s">
        <v>135</v>
      </c>
      <c r="I5007" t="s">
        <v>136</v>
      </c>
      <c r="J5007" t="s">
        <v>137</v>
      </c>
      <c r="K5007" t="s">
        <v>138</v>
      </c>
      <c r="L5007" t="s">
        <v>14058</v>
      </c>
      <c r="M5007" t="s">
        <v>14059</v>
      </c>
      <c r="N5007">
        <v>3.9363888880000002</v>
      </c>
      <c r="O5007">
        <v>0</v>
      </c>
      <c r="P5007">
        <v>119</v>
      </c>
      <c r="Q5007">
        <v>0</v>
      </c>
      <c r="R5007">
        <v>0</v>
      </c>
      <c r="S5007">
        <v>0</v>
      </c>
      <c r="T5007">
        <v>18</v>
      </c>
      <c r="U5007">
        <v>0</v>
      </c>
      <c r="V5007">
        <v>0</v>
      </c>
      <c r="W5007">
        <v>0</v>
      </c>
      <c r="X5007">
        <v>102.28028874751074</v>
      </c>
      <c r="Y5007">
        <v>0</v>
      </c>
      <c r="Z5007">
        <v>0</v>
      </c>
      <c r="AA5007">
        <v>0</v>
      </c>
      <c r="AB5007">
        <v>43.340948162301515</v>
      </c>
      <c r="AC5007">
        <v>0</v>
      </c>
      <c r="AD5007">
        <v>0</v>
      </c>
      <c r="AE5007">
        <v>145.62123690981224</v>
      </c>
    </row>
    <row r="5008" spans="1:31" x14ac:dyDescent="0.3">
      <c r="A5008">
        <v>2721684</v>
      </c>
      <c r="B5008">
        <v>1</v>
      </c>
      <c r="C5008" t="s">
        <v>81</v>
      </c>
      <c r="D5008" t="s">
        <v>112</v>
      </c>
      <c r="E5008" t="s">
        <v>156</v>
      </c>
      <c r="F5008" t="s">
        <v>14060</v>
      </c>
      <c r="G5008" t="s">
        <v>348</v>
      </c>
      <c r="H5008" t="s">
        <v>153</v>
      </c>
      <c r="I5008" t="s">
        <v>136</v>
      </c>
      <c r="J5008" t="s">
        <v>137</v>
      </c>
      <c r="K5008" t="s">
        <v>138</v>
      </c>
      <c r="L5008" t="s">
        <v>14061</v>
      </c>
      <c r="M5008" t="s">
        <v>14062</v>
      </c>
      <c r="N5008">
        <v>4.5386111109999998</v>
      </c>
      <c r="O5008">
        <v>1</v>
      </c>
      <c r="P5008">
        <v>139</v>
      </c>
      <c r="Q5008">
        <v>0</v>
      </c>
      <c r="R5008">
        <v>27</v>
      </c>
      <c r="S5008">
        <v>1</v>
      </c>
      <c r="T5008">
        <v>11</v>
      </c>
      <c r="U5008">
        <v>0</v>
      </c>
      <c r="V5008">
        <v>0</v>
      </c>
      <c r="W5008">
        <v>1.0913855350100001</v>
      </c>
      <c r="X5008">
        <v>35.69485477638198</v>
      </c>
      <c r="Y5008">
        <v>0</v>
      </c>
      <c r="Z5008">
        <v>3.2634957073467561</v>
      </c>
      <c r="AA5008">
        <v>79.263246201831507</v>
      </c>
      <c r="AB5008">
        <v>6.5519974132252425</v>
      </c>
      <c r="AC5008">
        <v>0</v>
      </c>
      <c r="AD5008">
        <v>0</v>
      </c>
      <c r="AE5008">
        <v>125.86497963379547</v>
      </c>
    </row>
    <row r="5009" spans="1:31" x14ac:dyDescent="0.3">
      <c r="A5009">
        <v>2721254</v>
      </c>
      <c r="B5009">
        <v>1</v>
      </c>
      <c r="C5009" t="s">
        <v>81</v>
      </c>
      <c r="D5009" t="s">
        <v>127</v>
      </c>
      <c r="E5009" t="s">
        <v>213</v>
      </c>
      <c r="F5009" t="s">
        <v>14063</v>
      </c>
      <c r="G5009" t="s">
        <v>152</v>
      </c>
      <c r="H5009" t="s">
        <v>153</v>
      </c>
      <c r="I5009" t="s">
        <v>136</v>
      </c>
      <c r="J5009" t="s">
        <v>137</v>
      </c>
      <c r="K5009" t="s">
        <v>138</v>
      </c>
      <c r="L5009" t="s">
        <v>14064</v>
      </c>
      <c r="M5009" t="s">
        <v>14065</v>
      </c>
      <c r="N5009">
        <v>1.074166666</v>
      </c>
      <c r="O5009">
        <v>0</v>
      </c>
      <c r="P5009">
        <v>105</v>
      </c>
      <c r="Q5009">
        <v>0</v>
      </c>
      <c r="R5009">
        <v>17</v>
      </c>
      <c r="S5009">
        <v>0</v>
      </c>
      <c r="T5009">
        <v>22</v>
      </c>
      <c r="U5009">
        <v>0</v>
      </c>
      <c r="V5009">
        <v>0</v>
      </c>
      <c r="W5009">
        <v>0</v>
      </c>
      <c r="X5009">
        <v>19.312955073104678</v>
      </c>
      <c r="Y5009">
        <v>0</v>
      </c>
      <c r="Z5009">
        <v>1.338770440035</v>
      </c>
      <c r="AA5009">
        <v>0</v>
      </c>
      <c r="AB5009">
        <v>6.5621523245257771</v>
      </c>
      <c r="AC5009">
        <v>0</v>
      </c>
      <c r="AD5009">
        <v>0</v>
      </c>
      <c r="AE5009">
        <v>27.213877837665454</v>
      </c>
    </row>
    <row r="5010" spans="1:31" x14ac:dyDescent="0.3">
      <c r="A5010">
        <v>2720748</v>
      </c>
      <c r="B5010">
        <v>1</v>
      </c>
      <c r="C5010" t="s">
        <v>80</v>
      </c>
      <c r="D5010" t="s">
        <v>105</v>
      </c>
      <c r="E5010" t="s">
        <v>213</v>
      </c>
      <c r="F5010" t="s">
        <v>10572</v>
      </c>
      <c r="G5010" t="s">
        <v>152</v>
      </c>
      <c r="H5010" t="s">
        <v>153</v>
      </c>
      <c r="I5010" t="s">
        <v>136</v>
      </c>
      <c r="J5010" t="s">
        <v>137</v>
      </c>
      <c r="K5010" t="s">
        <v>138</v>
      </c>
      <c r="L5010" t="s">
        <v>14066</v>
      </c>
      <c r="M5010" t="s">
        <v>14067</v>
      </c>
      <c r="N5010">
        <v>0.97638888800000001</v>
      </c>
      <c r="O5010">
        <v>2</v>
      </c>
      <c r="P5010">
        <v>2641</v>
      </c>
      <c r="Q5010">
        <v>4</v>
      </c>
      <c r="R5010">
        <v>336</v>
      </c>
      <c r="S5010">
        <v>41</v>
      </c>
      <c r="T5010">
        <v>382</v>
      </c>
      <c r="U5010">
        <v>7</v>
      </c>
      <c r="V5010">
        <v>2</v>
      </c>
      <c r="W5010">
        <v>0.77630949441849983</v>
      </c>
      <c r="X5010">
        <v>489.57331359306261</v>
      </c>
      <c r="Y5010">
        <v>2.0998692158383458</v>
      </c>
      <c r="Z5010">
        <v>107.95204076485464</v>
      </c>
      <c r="AA5010">
        <v>190.77424693522312</v>
      </c>
      <c r="AB5010">
        <v>316.68723684786545</v>
      </c>
      <c r="AC5010">
        <v>308.67043501932972</v>
      </c>
      <c r="AD5010">
        <v>3.3247524216329505</v>
      </c>
      <c r="AE5010">
        <v>1419.8582042922253</v>
      </c>
    </row>
    <row r="5011" spans="1:31" x14ac:dyDescent="0.3">
      <c r="A5011">
        <v>2720613</v>
      </c>
      <c r="B5011">
        <v>1</v>
      </c>
      <c r="C5011" t="s">
        <v>80</v>
      </c>
      <c r="D5011" t="s">
        <v>106</v>
      </c>
      <c r="E5011" t="s">
        <v>150</v>
      </c>
      <c r="F5011" t="s">
        <v>6404</v>
      </c>
      <c r="G5011" t="s">
        <v>152</v>
      </c>
      <c r="H5011" t="s">
        <v>153</v>
      </c>
      <c r="I5011" t="s">
        <v>136</v>
      </c>
      <c r="J5011" t="s">
        <v>137</v>
      </c>
      <c r="K5011" t="s">
        <v>138</v>
      </c>
      <c r="L5011" t="s">
        <v>14068</v>
      </c>
      <c r="M5011" t="s">
        <v>14069</v>
      </c>
      <c r="N5011">
        <v>3.0802777770000001</v>
      </c>
      <c r="O5011">
        <v>1</v>
      </c>
      <c r="P5011">
        <v>0</v>
      </c>
      <c r="Q5011">
        <v>13</v>
      </c>
      <c r="R5011">
        <v>131</v>
      </c>
      <c r="S5011">
        <v>4</v>
      </c>
      <c r="T5011">
        <v>34</v>
      </c>
      <c r="U5011">
        <v>0</v>
      </c>
      <c r="V5011">
        <v>0</v>
      </c>
      <c r="W5011">
        <v>9.7393364969783391</v>
      </c>
      <c r="X5011">
        <v>0</v>
      </c>
      <c r="Y5011">
        <v>38.689516182323672</v>
      </c>
      <c r="Z5011">
        <v>275.89423724486664</v>
      </c>
      <c r="AA5011">
        <v>332.78690516494737</v>
      </c>
      <c r="AB5011">
        <v>42.683377406133054</v>
      </c>
      <c r="AC5011">
        <v>0</v>
      </c>
      <c r="AD5011">
        <v>0</v>
      </c>
      <c r="AE5011">
        <v>699.79337249524906</v>
      </c>
    </row>
    <row r="5012" spans="1:31" x14ac:dyDescent="0.3">
      <c r="A5012">
        <v>2720464</v>
      </c>
      <c r="B5012">
        <v>1</v>
      </c>
      <c r="C5012" t="s">
        <v>80</v>
      </c>
      <c r="D5012" t="s">
        <v>103</v>
      </c>
      <c r="E5012" t="s">
        <v>213</v>
      </c>
      <c r="F5012" t="s">
        <v>14070</v>
      </c>
      <c r="G5012" t="s">
        <v>152</v>
      </c>
      <c r="H5012" t="s">
        <v>153</v>
      </c>
      <c r="I5012" t="s">
        <v>136</v>
      </c>
      <c r="J5012" t="s">
        <v>137</v>
      </c>
      <c r="K5012" t="s">
        <v>138</v>
      </c>
      <c r="L5012" t="s">
        <v>14071</v>
      </c>
      <c r="M5012" t="s">
        <v>14072</v>
      </c>
      <c r="N5012">
        <v>0.13500000000000001</v>
      </c>
      <c r="O5012">
        <v>0</v>
      </c>
      <c r="P5012">
        <v>0</v>
      </c>
      <c r="Q5012">
        <v>0</v>
      </c>
      <c r="R5012">
        <v>0</v>
      </c>
      <c r="S5012">
        <v>45</v>
      </c>
      <c r="T5012">
        <v>1</v>
      </c>
      <c r="U5012">
        <v>39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35.284070373658786</v>
      </c>
      <c r="AB5012">
        <v>0</v>
      </c>
      <c r="AC5012">
        <v>487.69429533492945</v>
      </c>
      <c r="AD5012">
        <v>0</v>
      </c>
      <c r="AE5012">
        <v>522.97836570858829</v>
      </c>
    </row>
    <row r="5013" spans="1:31" x14ac:dyDescent="0.3">
      <c r="A5013">
        <v>2721300</v>
      </c>
      <c r="B5013">
        <v>1</v>
      </c>
      <c r="C5013" t="s">
        <v>80</v>
      </c>
      <c r="D5013" t="s">
        <v>106</v>
      </c>
      <c r="E5013" t="s">
        <v>156</v>
      </c>
      <c r="F5013" t="s">
        <v>14073</v>
      </c>
      <c r="G5013" t="s">
        <v>185</v>
      </c>
      <c r="H5013" t="s">
        <v>153</v>
      </c>
      <c r="I5013" t="s">
        <v>136</v>
      </c>
      <c r="J5013" t="s">
        <v>137</v>
      </c>
      <c r="K5013" t="s">
        <v>138</v>
      </c>
      <c r="L5013" t="s">
        <v>14074</v>
      </c>
      <c r="M5013" t="s">
        <v>14075</v>
      </c>
      <c r="N5013">
        <v>2.250555555</v>
      </c>
      <c r="O5013">
        <v>0</v>
      </c>
      <c r="P5013">
        <v>493</v>
      </c>
      <c r="Q5013">
        <v>0</v>
      </c>
      <c r="R5013">
        <v>18</v>
      </c>
      <c r="S5013">
        <v>1</v>
      </c>
      <c r="T5013">
        <v>77</v>
      </c>
      <c r="U5013">
        <v>0</v>
      </c>
      <c r="V5013">
        <v>0</v>
      </c>
      <c r="W5013">
        <v>0</v>
      </c>
      <c r="X5013">
        <v>135.69229533677191</v>
      </c>
      <c r="Y5013">
        <v>0</v>
      </c>
      <c r="Z5013">
        <v>13.890957147369374</v>
      </c>
      <c r="AA5013">
        <v>2.9415953991348602</v>
      </c>
      <c r="AB5013">
        <v>64.594053557227937</v>
      </c>
      <c r="AC5013">
        <v>0</v>
      </c>
      <c r="AD5013">
        <v>0</v>
      </c>
      <c r="AE5013">
        <v>217.11890144050406</v>
      </c>
    </row>
    <row r="5014" spans="1:31" x14ac:dyDescent="0.3">
      <c r="A5014">
        <v>2721084</v>
      </c>
      <c r="B5014">
        <v>2</v>
      </c>
      <c r="C5014" t="s">
        <v>80</v>
      </c>
      <c r="D5014" t="s">
        <v>93</v>
      </c>
      <c r="E5014" t="s">
        <v>132</v>
      </c>
      <c r="F5014" t="s">
        <v>14076</v>
      </c>
      <c r="G5014" t="s">
        <v>409</v>
      </c>
      <c r="H5014" t="s">
        <v>135</v>
      </c>
      <c r="I5014" t="s">
        <v>136</v>
      </c>
      <c r="J5014" t="s">
        <v>137</v>
      </c>
      <c r="K5014" t="s">
        <v>138</v>
      </c>
      <c r="L5014" t="s">
        <v>14077</v>
      </c>
      <c r="M5014" t="s">
        <v>14078</v>
      </c>
      <c r="N5014">
        <v>0.19138888800000001</v>
      </c>
      <c r="O5014">
        <v>0</v>
      </c>
      <c r="P5014">
        <v>147</v>
      </c>
      <c r="Q5014">
        <v>0</v>
      </c>
      <c r="R5014">
        <v>9</v>
      </c>
      <c r="S5014">
        <v>0</v>
      </c>
      <c r="T5014">
        <v>21</v>
      </c>
      <c r="U5014">
        <v>0</v>
      </c>
      <c r="V5014">
        <v>0</v>
      </c>
      <c r="W5014">
        <v>0</v>
      </c>
      <c r="X5014">
        <v>5.0941178246121783</v>
      </c>
      <c r="Y5014">
        <v>0</v>
      </c>
      <c r="Z5014">
        <v>1.0949565853886403</v>
      </c>
      <c r="AA5014">
        <v>0</v>
      </c>
      <c r="AB5014">
        <v>1.9840444011489076</v>
      </c>
      <c r="AC5014">
        <v>0</v>
      </c>
      <c r="AD5014">
        <v>0</v>
      </c>
      <c r="AE5014">
        <v>8.1731188111497257</v>
      </c>
    </row>
    <row r="5015" spans="1:31" x14ac:dyDescent="0.3">
      <c r="A5015">
        <v>2721151</v>
      </c>
      <c r="B5015">
        <v>1</v>
      </c>
      <c r="C5015" t="s">
        <v>80</v>
      </c>
      <c r="D5015" t="s">
        <v>103</v>
      </c>
      <c r="E5015" t="s">
        <v>161</v>
      </c>
      <c r="F5015" t="s">
        <v>14079</v>
      </c>
      <c r="G5015" t="s">
        <v>163</v>
      </c>
      <c r="H5015" t="s">
        <v>135</v>
      </c>
      <c r="I5015" t="s">
        <v>136</v>
      </c>
      <c r="J5015" t="s">
        <v>137</v>
      </c>
      <c r="K5015" t="s">
        <v>138</v>
      </c>
      <c r="L5015" t="s">
        <v>14080</v>
      </c>
      <c r="M5015" t="s">
        <v>14081</v>
      </c>
      <c r="N5015">
        <v>3.6713888880000001</v>
      </c>
      <c r="O5015">
        <v>0</v>
      </c>
      <c r="P5015">
        <v>68</v>
      </c>
      <c r="Q5015">
        <v>0</v>
      </c>
      <c r="R5015">
        <v>2</v>
      </c>
      <c r="S5015">
        <v>0</v>
      </c>
      <c r="T5015">
        <v>7</v>
      </c>
      <c r="U5015">
        <v>0</v>
      </c>
      <c r="V5015">
        <v>0</v>
      </c>
      <c r="W5015">
        <v>0</v>
      </c>
      <c r="X5015">
        <v>54.063831970410547</v>
      </c>
      <c r="Y5015">
        <v>0</v>
      </c>
      <c r="Z5015">
        <v>0.90574249517968752</v>
      </c>
      <c r="AA5015">
        <v>0</v>
      </c>
      <c r="AB5015">
        <v>24.028932010392872</v>
      </c>
      <c r="AC5015">
        <v>0</v>
      </c>
      <c r="AD5015">
        <v>0</v>
      </c>
      <c r="AE5015">
        <v>78.998506475983106</v>
      </c>
    </row>
    <row r="5016" spans="1:31" x14ac:dyDescent="0.3">
      <c r="A5016">
        <v>2720702</v>
      </c>
      <c r="B5016">
        <v>1</v>
      </c>
      <c r="C5016" t="s">
        <v>80</v>
      </c>
      <c r="D5016" t="s">
        <v>93</v>
      </c>
      <c r="E5016" t="s">
        <v>150</v>
      </c>
      <c r="F5016" t="s">
        <v>8213</v>
      </c>
      <c r="G5016" t="s">
        <v>152</v>
      </c>
      <c r="H5016" t="s">
        <v>153</v>
      </c>
      <c r="I5016" t="s">
        <v>136</v>
      </c>
      <c r="J5016" t="s">
        <v>137</v>
      </c>
      <c r="K5016" t="s">
        <v>138</v>
      </c>
      <c r="L5016" t="s">
        <v>14082</v>
      </c>
      <c r="M5016" t="s">
        <v>14083</v>
      </c>
      <c r="N5016">
        <v>0.96111111100000002</v>
      </c>
      <c r="O5016">
        <v>0</v>
      </c>
      <c r="P5016">
        <v>204</v>
      </c>
      <c r="Q5016">
        <v>0</v>
      </c>
      <c r="R5016">
        <v>45</v>
      </c>
      <c r="S5016">
        <v>0</v>
      </c>
      <c r="T5016">
        <v>31</v>
      </c>
      <c r="U5016">
        <v>0</v>
      </c>
      <c r="V5016">
        <v>0</v>
      </c>
      <c r="W5016">
        <v>0</v>
      </c>
      <c r="X5016">
        <v>2.7863431883749992</v>
      </c>
      <c r="Y5016">
        <v>0</v>
      </c>
      <c r="Z5016">
        <v>1.0243419286333333</v>
      </c>
      <c r="AA5016">
        <v>0</v>
      </c>
      <c r="AB5016">
        <v>3.710557309021608</v>
      </c>
      <c r="AC5016">
        <v>0</v>
      </c>
      <c r="AD5016">
        <v>0</v>
      </c>
      <c r="AE5016">
        <v>7.5212424260299402</v>
      </c>
    </row>
    <row r="5017" spans="1:31" x14ac:dyDescent="0.3">
      <c r="A5017">
        <v>2720997</v>
      </c>
      <c r="B5017">
        <v>1</v>
      </c>
      <c r="C5017" t="s">
        <v>80</v>
      </c>
      <c r="D5017" t="s">
        <v>106</v>
      </c>
      <c r="E5017" t="s">
        <v>132</v>
      </c>
      <c r="F5017" t="s">
        <v>14084</v>
      </c>
      <c r="G5017" t="s">
        <v>134</v>
      </c>
      <c r="H5017" t="s">
        <v>135</v>
      </c>
      <c r="I5017" t="s">
        <v>136</v>
      </c>
      <c r="J5017" t="s">
        <v>137</v>
      </c>
      <c r="K5017" t="s">
        <v>138</v>
      </c>
      <c r="L5017" t="s">
        <v>14085</v>
      </c>
      <c r="M5017" t="s">
        <v>14086</v>
      </c>
      <c r="N5017">
        <v>4.9686111110000004</v>
      </c>
      <c r="O5017">
        <v>0</v>
      </c>
      <c r="P5017">
        <v>55</v>
      </c>
      <c r="Q5017">
        <v>0</v>
      </c>
      <c r="R5017">
        <v>0</v>
      </c>
      <c r="S5017">
        <v>0</v>
      </c>
      <c r="T5017">
        <v>17</v>
      </c>
      <c r="U5017">
        <v>0</v>
      </c>
      <c r="V5017">
        <v>0</v>
      </c>
      <c r="W5017">
        <v>0</v>
      </c>
      <c r="X5017">
        <v>23.030846129395229</v>
      </c>
      <c r="Y5017">
        <v>0</v>
      </c>
      <c r="Z5017">
        <v>0</v>
      </c>
      <c r="AA5017">
        <v>0</v>
      </c>
      <c r="AB5017">
        <v>22.874124075663399</v>
      </c>
      <c r="AC5017">
        <v>0</v>
      </c>
      <c r="AD5017">
        <v>0</v>
      </c>
      <c r="AE5017">
        <v>45.904970205058632</v>
      </c>
    </row>
    <row r="5018" spans="1:31" x14ac:dyDescent="0.3">
      <c r="A5018">
        <v>2720364</v>
      </c>
      <c r="B5018">
        <v>1</v>
      </c>
      <c r="C5018" t="s">
        <v>80</v>
      </c>
      <c r="D5018" t="s">
        <v>101</v>
      </c>
      <c r="E5018" t="s">
        <v>150</v>
      </c>
      <c r="F5018" t="s">
        <v>14087</v>
      </c>
      <c r="G5018" t="s">
        <v>152</v>
      </c>
      <c r="H5018" t="s">
        <v>153</v>
      </c>
      <c r="I5018" t="s">
        <v>136</v>
      </c>
      <c r="J5018" t="s">
        <v>137</v>
      </c>
      <c r="K5018" t="s">
        <v>138</v>
      </c>
      <c r="L5018" t="s">
        <v>14088</v>
      </c>
      <c r="M5018" t="s">
        <v>14089</v>
      </c>
      <c r="N5018">
        <v>0.27305555500000001</v>
      </c>
      <c r="O5018">
        <v>5</v>
      </c>
      <c r="P5018">
        <v>0</v>
      </c>
      <c r="Q5018">
        <v>2</v>
      </c>
      <c r="R5018">
        <v>0</v>
      </c>
      <c r="S5018">
        <v>20</v>
      </c>
      <c r="T5018">
        <v>0</v>
      </c>
      <c r="U5018">
        <v>0</v>
      </c>
      <c r="V5018">
        <v>0</v>
      </c>
      <c r="W5018">
        <v>11.362747263178999</v>
      </c>
      <c r="X5018">
        <v>0</v>
      </c>
      <c r="Y5018">
        <v>0.82555025759849998</v>
      </c>
      <c r="Z5018">
        <v>0</v>
      </c>
      <c r="AA5018">
        <v>7.9180818091555061</v>
      </c>
      <c r="AB5018">
        <v>0</v>
      </c>
      <c r="AC5018">
        <v>0</v>
      </c>
      <c r="AD5018">
        <v>0</v>
      </c>
      <c r="AE5018">
        <v>20.106379329933006</v>
      </c>
    </row>
    <row r="5019" spans="1:31" x14ac:dyDescent="0.3">
      <c r="A5019">
        <v>2720851</v>
      </c>
      <c r="B5019">
        <v>1</v>
      </c>
      <c r="C5019" t="s">
        <v>81</v>
      </c>
      <c r="D5019" t="s">
        <v>118</v>
      </c>
      <c r="E5019" t="s">
        <v>156</v>
      </c>
      <c r="F5019" t="s">
        <v>14090</v>
      </c>
      <c r="G5019" t="s">
        <v>152</v>
      </c>
      <c r="H5019" t="s">
        <v>153</v>
      </c>
      <c r="I5019" t="s">
        <v>136</v>
      </c>
      <c r="J5019" t="s">
        <v>137</v>
      </c>
      <c r="K5019" t="s">
        <v>138</v>
      </c>
      <c r="L5019" t="s">
        <v>14091</v>
      </c>
      <c r="M5019" t="s">
        <v>14092</v>
      </c>
      <c r="N5019">
        <v>0.74</v>
      </c>
      <c r="O5019">
        <v>2</v>
      </c>
      <c r="P5019">
        <v>2870</v>
      </c>
      <c r="Q5019">
        <v>15</v>
      </c>
      <c r="R5019">
        <v>79</v>
      </c>
      <c r="S5019">
        <v>22</v>
      </c>
      <c r="T5019">
        <v>335</v>
      </c>
      <c r="U5019">
        <v>4</v>
      </c>
      <c r="V5019">
        <v>1</v>
      </c>
      <c r="W5019">
        <v>0.62929747344956333</v>
      </c>
      <c r="X5019">
        <v>355.6487366992236</v>
      </c>
      <c r="Y5019">
        <v>4.4439936979019166</v>
      </c>
      <c r="Z5019">
        <v>17.298058573245374</v>
      </c>
      <c r="AA5019">
        <v>156.82550487902756</v>
      </c>
      <c r="AB5019">
        <v>152.93277183687712</v>
      </c>
      <c r="AC5019">
        <v>654.18291709186792</v>
      </c>
      <c r="AD5019">
        <v>3.9895953509818609</v>
      </c>
      <c r="AE5019">
        <v>1345.950875602575</v>
      </c>
    </row>
    <row r="5020" spans="1:31" x14ac:dyDescent="0.3">
      <c r="A5020">
        <v>2721738</v>
      </c>
      <c r="B5020">
        <v>1</v>
      </c>
      <c r="C5020" t="s">
        <v>80</v>
      </c>
      <c r="D5020" t="s">
        <v>88</v>
      </c>
      <c r="E5020" t="s">
        <v>156</v>
      </c>
      <c r="F5020" t="s">
        <v>12811</v>
      </c>
      <c r="G5020" t="s">
        <v>152</v>
      </c>
      <c r="H5020" t="s">
        <v>153</v>
      </c>
      <c r="I5020" t="s">
        <v>136</v>
      </c>
      <c r="J5020" t="s">
        <v>137</v>
      </c>
      <c r="K5020" t="s">
        <v>138</v>
      </c>
      <c r="L5020" t="s">
        <v>14093</v>
      </c>
      <c r="M5020" t="s">
        <v>14094</v>
      </c>
      <c r="N5020">
        <v>0.57972222200000001</v>
      </c>
      <c r="O5020">
        <v>0</v>
      </c>
      <c r="P5020">
        <v>0</v>
      </c>
      <c r="Q5020">
        <v>0</v>
      </c>
      <c r="R5020">
        <v>0</v>
      </c>
      <c r="S5020">
        <v>1</v>
      </c>
      <c r="T5020">
        <v>3</v>
      </c>
      <c r="U5020">
        <v>1</v>
      </c>
      <c r="V5020">
        <v>1</v>
      </c>
      <c r="W5020">
        <v>0</v>
      </c>
      <c r="X5020">
        <v>0</v>
      </c>
      <c r="Y5020">
        <v>0</v>
      </c>
      <c r="Z5020">
        <v>0</v>
      </c>
      <c r="AA5020">
        <v>107.23144615952121</v>
      </c>
      <c r="AB5020">
        <v>1.2561224121500001</v>
      </c>
      <c r="AC5020">
        <v>22.531327966486952</v>
      </c>
      <c r="AD5020">
        <v>3.331479479072208</v>
      </c>
      <c r="AE5020">
        <v>134.35037601723039</v>
      </c>
    </row>
    <row r="5021" spans="1:31" x14ac:dyDescent="0.3">
      <c r="A5021">
        <v>2720656</v>
      </c>
      <c r="B5021">
        <v>1</v>
      </c>
      <c r="C5021" t="s">
        <v>80</v>
      </c>
      <c r="D5021" t="s">
        <v>98</v>
      </c>
      <c r="E5021" t="s">
        <v>150</v>
      </c>
      <c r="F5021" t="s">
        <v>14095</v>
      </c>
      <c r="G5021" t="s">
        <v>152</v>
      </c>
      <c r="H5021" t="s">
        <v>153</v>
      </c>
      <c r="I5021" t="s">
        <v>136</v>
      </c>
      <c r="J5021" t="s">
        <v>137</v>
      </c>
      <c r="K5021" t="s">
        <v>138</v>
      </c>
      <c r="L5021" t="s">
        <v>14096</v>
      </c>
      <c r="M5021" t="s">
        <v>13708</v>
      </c>
      <c r="N5021">
        <v>0.102777777</v>
      </c>
      <c r="O5021">
        <v>0</v>
      </c>
      <c r="P5021">
        <v>1167</v>
      </c>
      <c r="Q5021">
        <v>3</v>
      </c>
      <c r="R5021">
        <v>199</v>
      </c>
      <c r="S5021">
        <v>14</v>
      </c>
      <c r="T5021">
        <v>261</v>
      </c>
      <c r="U5021">
        <v>2</v>
      </c>
      <c r="V5021">
        <v>0</v>
      </c>
      <c r="W5021">
        <v>0</v>
      </c>
      <c r="X5021">
        <v>15.48029284945453</v>
      </c>
      <c r="Y5021">
        <v>0.96237378717200006</v>
      </c>
      <c r="Z5021">
        <v>9.8208658233538983</v>
      </c>
      <c r="AA5021">
        <v>15.470208167034167</v>
      </c>
      <c r="AB5021">
        <v>15.672574657530152</v>
      </c>
      <c r="AC5021">
        <v>9.5833687201514994</v>
      </c>
      <c r="AD5021">
        <v>0</v>
      </c>
      <c r="AE5021">
        <v>66.989684004696244</v>
      </c>
    </row>
    <row r="5022" spans="1:31" x14ac:dyDescent="0.3">
      <c r="A5022">
        <v>2720951</v>
      </c>
      <c r="B5022">
        <v>1</v>
      </c>
      <c r="C5022" t="s">
        <v>80</v>
      </c>
      <c r="D5022" t="s">
        <v>101</v>
      </c>
      <c r="E5022" t="s">
        <v>213</v>
      </c>
      <c r="F5022" t="s">
        <v>11858</v>
      </c>
      <c r="G5022" t="s">
        <v>152</v>
      </c>
      <c r="H5022" t="s">
        <v>153</v>
      </c>
      <c r="I5022" t="s">
        <v>136</v>
      </c>
      <c r="J5022" t="s">
        <v>137</v>
      </c>
      <c r="K5022" t="s">
        <v>138</v>
      </c>
      <c r="L5022" t="s">
        <v>14097</v>
      </c>
      <c r="M5022" t="s">
        <v>14098</v>
      </c>
      <c r="N5022">
        <v>8.5000000000000006E-2</v>
      </c>
      <c r="O5022">
        <v>15</v>
      </c>
      <c r="P5022">
        <v>4352</v>
      </c>
      <c r="Q5022">
        <v>14</v>
      </c>
      <c r="R5022">
        <v>118</v>
      </c>
      <c r="S5022">
        <v>45</v>
      </c>
      <c r="T5022">
        <v>472</v>
      </c>
      <c r="U5022">
        <v>5</v>
      </c>
      <c r="V5022">
        <v>1</v>
      </c>
      <c r="W5022">
        <v>0.34207008239249997</v>
      </c>
      <c r="X5022">
        <v>80.761366479878703</v>
      </c>
      <c r="Y5022">
        <v>6.3964918002850224</v>
      </c>
      <c r="Z5022">
        <v>2.3700273619353975</v>
      </c>
      <c r="AA5022">
        <v>12.371153657022269</v>
      </c>
      <c r="AB5022">
        <v>36.456395377887745</v>
      </c>
      <c r="AC5022">
        <v>9.3871114690897421</v>
      </c>
      <c r="AD5022">
        <v>0</v>
      </c>
      <c r="AE5022">
        <v>148.08461622849137</v>
      </c>
    </row>
    <row r="5023" spans="1:31" x14ac:dyDescent="0.3">
      <c r="A5023">
        <v>2720633</v>
      </c>
      <c r="B5023">
        <v>1</v>
      </c>
      <c r="C5023" t="s">
        <v>81</v>
      </c>
      <c r="D5023" t="s">
        <v>124</v>
      </c>
      <c r="E5023" t="s">
        <v>150</v>
      </c>
      <c r="F5023" t="s">
        <v>14099</v>
      </c>
      <c r="G5023" t="s">
        <v>152</v>
      </c>
      <c r="H5023" t="s">
        <v>153</v>
      </c>
      <c r="I5023" t="s">
        <v>136</v>
      </c>
      <c r="J5023" t="s">
        <v>137</v>
      </c>
      <c r="K5023" t="s">
        <v>138</v>
      </c>
      <c r="L5023" t="s">
        <v>14100</v>
      </c>
      <c r="M5023" t="s">
        <v>14101</v>
      </c>
      <c r="N5023">
        <v>0.47777777700000001</v>
      </c>
      <c r="O5023">
        <v>2</v>
      </c>
      <c r="P5023">
        <v>381</v>
      </c>
      <c r="Q5023">
        <v>94</v>
      </c>
      <c r="R5023">
        <v>90</v>
      </c>
      <c r="S5023">
        <v>10</v>
      </c>
      <c r="T5023">
        <v>28</v>
      </c>
      <c r="U5023">
        <v>1</v>
      </c>
      <c r="V5023">
        <v>0</v>
      </c>
      <c r="W5023">
        <v>0.78400489540230012</v>
      </c>
      <c r="X5023">
        <v>22.244787693566646</v>
      </c>
      <c r="Y5023">
        <v>5.3577708233031691</v>
      </c>
      <c r="Z5023">
        <v>9.6496430829506679</v>
      </c>
      <c r="AA5023">
        <v>2.3148629789695336</v>
      </c>
      <c r="AB5023">
        <v>3.4147435614176</v>
      </c>
      <c r="AC5023">
        <v>32.182069590720005</v>
      </c>
      <c r="AD5023">
        <v>0</v>
      </c>
      <c r="AE5023">
        <v>75.947882626329928</v>
      </c>
    </row>
    <row r="5024" spans="1:31" x14ac:dyDescent="0.3">
      <c r="A5024">
        <v>2721392</v>
      </c>
      <c r="B5024">
        <v>1</v>
      </c>
      <c r="C5024" t="s">
        <v>81</v>
      </c>
      <c r="D5024" t="s">
        <v>128</v>
      </c>
      <c r="E5024" t="s">
        <v>156</v>
      </c>
      <c r="F5024" t="s">
        <v>14102</v>
      </c>
      <c r="G5024" t="s">
        <v>185</v>
      </c>
      <c r="H5024" t="s">
        <v>153</v>
      </c>
      <c r="I5024" t="s">
        <v>136</v>
      </c>
      <c r="J5024" t="s">
        <v>137</v>
      </c>
      <c r="K5024" t="s">
        <v>138</v>
      </c>
      <c r="L5024" t="s">
        <v>14103</v>
      </c>
      <c r="M5024" t="s">
        <v>14104</v>
      </c>
      <c r="N5024">
        <v>5.5108333329999999</v>
      </c>
      <c r="O5024">
        <v>0</v>
      </c>
      <c r="P5024">
        <v>136</v>
      </c>
      <c r="Q5024">
        <v>0</v>
      </c>
      <c r="R5024">
        <v>0</v>
      </c>
      <c r="S5024">
        <v>0</v>
      </c>
      <c r="T5024">
        <v>37</v>
      </c>
      <c r="U5024">
        <v>0</v>
      </c>
      <c r="V5024">
        <v>0</v>
      </c>
      <c r="W5024">
        <v>0</v>
      </c>
      <c r="X5024">
        <v>105.81538958534769</v>
      </c>
      <c r="Y5024">
        <v>0</v>
      </c>
      <c r="Z5024">
        <v>0</v>
      </c>
      <c r="AA5024">
        <v>0</v>
      </c>
      <c r="AB5024">
        <v>45.091914952771376</v>
      </c>
      <c r="AC5024">
        <v>0</v>
      </c>
      <c r="AD5024">
        <v>0</v>
      </c>
      <c r="AE5024">
        <v>150.90730453811906</v>
      </c>
    </row>
    <row r="5025" spans="1:31" x14ac:dyDescent="0.3">
      <c r="A5025">
        <v>2720490</v>
      </c>
      <c r="B5025">
        <v>1</v>
      </c>
      <c r="C5025" t="s">
        <v>80</v>
      </c>
      <c r="D5025" t="s">
        <v>88</v>
      </c>
      <c r="E5025" t="s">
        <v>156</v>
      </c>
      <c r="F5025" t="s">
        <v>14105</v>
      </c>
      <c r="G5025" t="s">
        <v>152</v>
      </c>
      <c r="H5025" t="s">
        <v>153</v>
      </c>
      <c r="I5025" t="s">
        <v>136</v>
      </c>
      <c r="J5025" t="s">
        <v>137</v>
      </c>
      <c r="K5025" t="s">
        <v>138</v>
      </c>
      <c r="L5025" t="s">
        <v>14106</v>
      </c>
      <c r="M5025" t="s">
        <v>14107</v>
      </c>
      <c r="N5025">
        <v>1.2102777769999999</v>
      </c>
      <c r="O5025">
        <v>1</v>
      </c>
      <c r="P5025">
        <v>812</v>
      </c>
      <c r="Q5025">
        <v>0</v>
      </c>
      <c r="R5025">
        <v>1</v>
      </c>
      <c r="S5025">
        <v>14</v>
      </c>
      <c r="T5025">
        <v>155</v>
      </c>
      <c r="U5025">
        <v>4</v>
      </c>
      <c r="V5025">
        <v>1</v>
      </c>
      <c r="W5025">
        <v>12.438063014723943</v>
      </c>
      <c r="X5025">
        <v>302.92762337502165</v>
      </c>
      <c r="Y5025">
        <v>0</v>
      </c>
      <c r="Z5025">
        <v>0.65447859427999999</v>
      </c>
      <c r="AA5025">
        <v>169.20964970626784</v>
      </c>
      <c r="AB5025">
        <v>279.45853155845441</v>
      </c>
      <c r="AC5025">
        <v>479.29510638351735</v>
      </c>
      <c r="AD5025">
        <v>14.893030673501974</v>
      </c>
      <c r="AE5025">
        <v>1258.8764833057671</v>
      </c>
    </row>
    <row r="5026" spans="1:31" x14ac:dyDescent="0.3">
      <c r="A5026">
        <v>2721535</v>
      </c>
      <c r="B5026">
        <v>1</v>
      </c>
      <c r="C5026" t="s">
        <v>80</v>
      </c>
      <c r="D5026" t="s">
        <v>105</v>
      </c>
      <c r="E5026" t="s">
        <v>145</v>
      </c>
      <c r="F5026" t="s">
        <v>14108</v>
      </c>
      <c r="G5026" t="s">
        <v>147</v>
      </c>
      <c r="H5026" t="s">
        <v>135</v>
      </c>
      <c r="I5026" t="s">
        <v>136</v>
      </c>
      <c r="J5026" t="s">
        <v>137</v>
      </c>
      <c r="K5026" t="s">
        <v>138</v>
      </c>
      <c r="L5026" t="s">
        <v>14109</v>
      </c>
      <c r="M5026" t="s">
        <v>14110</v>
      </c>
      <c r="N5026">
        <v>6.9277777770000002</v>
      </c>
      <c r="O5026">
        <v>0</v>
      </c>
      <c r="P5026">
        <v>1</v>
      </c>
      <c r="Q5026">
        <v>0</v>
      </c>
      <c r="R5026">
        <v>1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1.8587706467340102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1.8587706467340102</v>
      </c>
    </row>
    <row r="5027" spans="1:31" x14ac:dyDescent="0.3">
      <c r="A5027">
        <v>2720298</v>
      </c>
      <c r="B5027">
        <v>1</v>
      </c>
      <c r="C5027" t="s">
        <v>81</v>
      </c>
      <c r="D5027" t="s">
        <v>127</v>
      </c>
      <c r="E5027" t="s">
        <v>200</v>
      </c>
      <c r="F5027" t="s">
        <v>14111</v>
      </c>
      <c r="G5027" t="s">
        <v>543</v>
      </c>
      <c r="H5027" t="s">
        <v>135</v>
      </c>
      <c r="I5027" t="s">
        <v>136</v>
      </c>
      <c r="J5027" t="s">
        <v>137</v>
      </c>
      <c r="K5027" t="s">
        <v>138</v>
      </c>
      <c r="L5027" t="s">
        <v>14112</v>
      </c>
      <c r="M5027" t="s">
        <v>14113</v>
      </c>
      <c r="N5027">
        <v>2.0919444440000001</v>
      </c>
      <c r="O5027">
        <v>0</v>
      </c>
      <c r="P5027">
        <v>62</v>
      </c>
      <c r="Q5027">
        <v>0</v>
      </c>
      <c r="R5027">
        <v>0</v>
      </c>
      <c r="S5027">
        <v>0</v>
      </c>
      <c r="T5027">
        <v>12</v>
      </c>
      <c r="U5027">
        <v>0</v>
      </c>
      <c r="V5027">
        <v>0</v>
      </c>
      <c r="W5027">
        <v>0</v>
      </c>
      <c r="X5027">
        <v>19.670239466994417</v>
      </c>
      <c r="Y5027">
        <v>0</v>
      </c>
      <c r="Z5027">
        <v>0</v>
      </c>
      <c r="AA5027">
        <v>0</v>
      </c>
      <c r="AB5027">
        <v>9.6621100432638123</v>
      </c>
      <c r="AC5027">
        <v>0</v>
      </c>
      <c r="AD5027">
        <v>0</v>
      </c>
      <c r="AE5027">
        <v>29.332349510258229</v>
      </c>
    </row>
    <row r="5028" spans="1:31" x14ac:dyDescent="0.3">
      <c r="A5028">
        <v>2720321</v>
      </c>
      <c r="B5028">
        <v>1</v>
      </c>
      <c r="C5028" t="s">
        <v>80</v>
      </c>
      <c r="D5028" t="s">
        <v>84</v>
      </c>
      <c r="E5028" t="s">
        <v>132</v>
      </c>
      <c r="F5028" t="s">
        <v>208</v>
      </c>
      <c r="G5028" t="s">
        <v>209</v>
      </c>
      <c r="H5028" t="s">
        <v>135</v>
      </c>
      <c r="I5028" t="s">
        <v>136</v>
      </c>
      <c r="J5028" t="s">
        <v>137</v>
      </c>
      <c r="K5028" t="s">
        <v>210</v>
      </c>
      <c r="L5028" t="s">
        <v>14114</v>
      </c>
      <c r="M5028" t="s">
        <v>14115</v>
      </c>
      <c r="N5028">
        <v>2.6183333329999998</v>
      </c>
      <c r="O5028">
        <v>0</v>
      </c>
      <c r="P5028">
        <v>679</v>
      </c>
      <c r="Q5028">
        <v>0</v>
      </c>
      <c r="R5028">
        <v>0</v>
      </c>
      <c r="S5028">
        <v>0</v>
      </c>
      <c r="T5028">
        <v>101</v>
      </c>
      <c r="U5028">
        <v>0</v>
      </c>
      <c r="V5028">
        <v>0</v>
      </c>
      <c r="W5028">
        <v>0</v>
      </c>
      <c r="X5028">
        <v>319.09730855193732</v>
      </c>
      <c r="Y5028">
        <v>0</v>
      </c>
      <c r="Z5028">
        <v>0</v>
      </c>
      <c r="AA5028">
        <v>0</v>
      </c>
      <c r="AB5028">
        <v>265.76682349282311</v>
      </c>
      <c r="AC5028">
        <v>0</v>
      </c>
      <c r="AD5028">
        <v>0</v>
      </c>
      <c r="AE5028">
        <v>584.86413204476048</v>
      </c>
    </row>
    <row r="5029" spans="1:31" x14ac:dyDescent="0.3">
      <c r="A5029">
        <v>2720284</v>
      </c>
      <c r="B5029">
        <v>1</v>
      </c>
      <c r="C5029" t="s">
        <v>80</v>
      </c>
      <c r="D5029" t="s">
        <v>82</v>
      </c>
      <c r="E5029" t="s">
        <v>200</v>
      </c>
      <c r="F5029" t="s">
        <v>7821</v>
      </c>
      <c r="G5029" t="s">
        <v>393</v>
      </c>
      <c r="H5029" t="s">
        <v>135</v>
      </c>
      <c r="I5029" t="s">
        <v>136</v>
      </c>
      <c r="J5029" t="s">
        <v>137</v>
      </c>
      <c r="K5029" t="s">
        <v>138</v>
      </c>
      <c r="L5029" t="s">
        <v>14116</v>
      </c>
      <c r="M5029" t="s">
        <v>14117</v>
      </c>
      <c r="N5029">
        <v>6.1963888880000004</v>
      </c>
      <c r="O5029">
        <v>0</v>
      </c>
      <c r="P5029">
        <v>96</v>
      </c>
      <c r="Q5029">
        <v>0</v>
      </c>
      <c r="R5029">
        <v>0</v>
      </c>
      <c r="S5029">
        <v>0</v>
      </c>
      <c r="T5029">
        <v>13</v>
      </c>
      <c r="U5029">
        <v>0</v>
      </c>
      <c r="V5029">
        <v>0</v>
      </c>
      <c r="W5029">
        <v>0</v>
      </c>
      <c r="X5029">
        <v>200.34943536193006</v>
      </c>
      <c r="Y5029">
        <v>0</v>
      </c>
      <c r="Z5029">
        <v>0</v>
      </c>
      <c r="AA5029">
        <v>0</v>
      </c>
      <c r="AB5029">
        <v>209.48938089952685</v>
      </c>
      <c r="AC5029">
        <v>0</v>
      </c>
      <c r="AD5029">
        <v>0</v>
      </c>
      <c r="AE5029">
        <v>409.83881626145694</v>
      </c>
    </row>
    <row r="5030" spans="1:31" x14ac:dyDescent="0.3">
      <c r="A5030">
        <v>2721907</v>
      </c>
      <c r="B5030">
        <v>1</v>
      </c>
      <c r="C5030" t="s">
        <v>81</v>
      </c>
      <c r="D5030" t="s">
        <v>121</v>
      </c>
      <c r="E5030" t="s">
        <v>161</v>
      </c>
      <c r="F5030" t="s">
        <v>14118</v>
      </c>
      <c r="G5030" t="s">
        <v>163</v>
      </c>
      <c r="H5030" t="s">
        <v>135</v>
      </c>
      <c r="I5030" t="s">
        <v>136</v>
      </c>
      <c r="J5030" t="s">
        <v>137</v>
      </c>
      <c r="K5030" t="s">
        <v>138</v>
      </c>
      <c r="L5030" t="s">
        <v>14119</v>
      </c>
      <c r="M5030" t="s">
        <v>14120</v>
      </c>
      <c r="N5030">
        <v>4.7416666660000004</v>
      </c>
      <c r="O5030">
        <v>0</v>
      </c>
      <c r="P5030">
        <v>21</v>
      </c>
      <c r="Q5030">
        <v>0</v>
      </c>
      <c r="R5030">
        <v>6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9.6366368752967801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9.6366368752967801</v>
      </c>
    </row>
    <row r="5031" spans="1:31" x14ac:dyDescent="0.3">
      <c r="A5031">
        <v>2721672</v>
      </c>
      <c r="B5031">
        <v>1</v>
      </c>
      <c r="C5031" t="s">
        <v>81</v>
      </c>
      <c r="D5031" t="s">
        <v>118</v>
      </c>
      <c r="E5031" t="s">
        <v>161</v>
      </c>
      <c r="F5031" t="s">
        <v>14121</v>
      </c>
      <c r="G5031" t="s">
        <v>163</v>
      </c>
      <c r="H5031" t="s">
        <v>135</v>
      </c>
      <c r="I5031" t="s">
        <v>136</v>
      </c>
      <c r="J5031" t="s">
        <v>137</v>
      </c>
      <c r="K5031" t="s">
        <v>138</v>
      </c>
      <c r="L5031" t="s">
        <v>14122</v>
      </c>
      <c r="M5031" t="s">
        <v>14123</v>
      </c>
      <c r="N5031">
        <v>1.1669444440000001</v>
      </c>
      <c r="O5031">
        <v>0</v>
      </c>
      <c r="P5031">
        <v>5</v>
      </c>
      <c r="Q5031">
        <v>0</v>
      </c>
      <c r="R5031">
        <v>2</v>
      </c>
      <c r="S5031">
        <v>0</v>
      </c>
      <c r="T5031">
        <v>2</v>
      </c>
      <c r="U5031">
        <v>0</v>
      </c>
      <c r="V5031">
        <v>0</v>
      </c>
      <c r="W5031">
        <v>0</v>
      </c>
      <c r="X5031">
        <v>1.01436090258331</v>
      </c>
      <c r="Y5031">
        <v>0</v>
      </c>
      <c r="Z5031">
        <v>0</v>
      </c>
      <c r="AA5031">
        <v>0</v>
      </c>
      <c r="AB5031">
        <v>0.98168489220307498</v>
      </c>
      <c r="AC5031">
        <v>0</v>
      </c>
      <c r="AD5031">
        <v>0</v>
      </c>
      <c r="AE5031">
        <v>1.996045794786385</v>
      </c>
    </row>
    <row r="5032" spans="1:31" x14ac:dyDescent="0.3">
      <c r="A5032">
        <v>2720590</v>
      </c>
      <c r="B5032">
        <v>1</v>
      </c>
      <c r="C5032" t="s">
        <v>81</v>
      </c>
      <c r="D5032" t="s">
        <v>117</v>
      </c>
      <c r="E5032" t="s">
        <v>156</v>
      </c>
      <c r="F5032" t="s">
        <v>8046</v>
      </c>
      <c r="G5032" t="s">
        <v>185</v>
      </c>
      <c r="H5032" t="s">
        <v>153</v>
      </c>
      <c r="I5032" t="s">
        <v>136</v>
      </c>
      <c r="J5032" t="s">
        <v>137</v>
      </c>
      <c r="K5032" t="s">
        <v>138</v>
      </c>
      <c r="L5032" t="s">
        <v>14124</v>
      </c>
      <c r="M5032" t="s">
        <v>14125</v>
      </c>
      <c r="N5032">
        <v>2.2516666660000002</v>
      </c>
      <c r="O5032">
        <v>1</v>
      </c>
      <c r="P5032">
        <v>47</v>
      </c>
      <c r="Q5032">
        <v>1</v>
      </c>
      <c r="R5032">
        <v>1</v>
      </c>
      <c r="S5032">
        <v>0</v>
      </c>
      <c r="T5032">
        <v>0</v>
      </c>
      <c r="U5032">
        <v>0</v>
      </c>
      <c r="V5032">
        <v>0</v>
      </c>
      <c r="W5032">
        <v>0.43425749177833334</v>
      </c>
      <c r="X5032">
        <v>10.091041615335426</v>
      </c>
      <c r="Y5032">
        <v>1.3314931421206668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11.856792249234427</v>
      </c>
    </row>
    <row r="5033" spans="1:31" x14ac:dyDescent="0.3">
      <c r="A5033">
        <v>2721017</v>
      </c>
      <c r="B5033">
        <v>1</v>
      </c>
      <c r="C5033" t="s">
        <v>80</v>
      </c>
      <c r="D5033" t="s">
        <v>85</v>
      </c>
      <c r="E5033" t="s">
        <v>145</v>
      </c>
      <c r="F5033" t="s">
        <v>14126</v>
      </c>
      <c r="G5033" t="s">
        <v>147</v>
      </c>
      <c r="H5033" t="s">
        <v>135</v>
      </c>
      <c r="I5033" t="s">
        <v>136</v>
      </c>
      <c r="J5033" t="s">
        <v>137</v>
      </c>
      <c r="K5033" t="s">
        <v>138</v>
      </c>
      <c r="L5033" t="s">
        <v>14127</v>
      </c>
      <c r="M5033" t="s">
        <v>14128</v>
      </c>
      <c r="N5033">
        <v>2.582777777</v>
      </c>
      <c r="O5033">
        <v>0</v>
      </c>
      <c r="P5033">
        <v>6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2.7733182218523833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2.7733182218523833</v>
      </c>
    </row>
    <row r="5034" spans="1:31" x14ac:dyDescent="0.3">
      <c r="A5034">
        <v>2720725</v>
      </c>
      <c r="B5034">
        <v>1</v>
      </c>
      <c r="C5034" t="s">
        <v>81</v>
      </c>
      <c r="D5034" t="s">
        <v>117</v>
      </c>
      <c r="E5034" t="s">
        <v>213</v>
      </c>
      <c r="F5034" t="s">
        <v>14129</v>
      </c>
      <c r="G5034" t="s">
        <v>152</v>
      </c>
      <c r="H5034" t="s">
        <v>153</v>
      </c>
      <c r="I5034" t="s">
        <v>490</v>
      </c>
      <c r="J5034" t="s">
        <v>137</v>
      </c>
      <c r="K5034" t="s">
        <v>138</v>
      </c>
      <c r="L5034" t="s">
        <v>14130</v>
      </c>
      <c r="M5034" t="s">
        <v>14131</v>
      </c>
      <c r="N5034">
        <v>1.3888888E-2</v>
      </c>
      <c r="O5034">
        <v>3</v>
      </c>
      <c r="P5034">
        <v>667</v>
      </c>
      <c r="Q5034">
        <v>9</v>
      </c>
      <c r="R5034">
        <v>6</v>
      </c>
      <c r="S5034">
        <v>4</v>
      </c>
      <c r="T5034">
        <v>22</v>
      </c>
      <c r="U5034">
        <v>0</v>
      </c>
      <c r="V5034">
        <v>0</v>
      </c>
      <c r="W5034">
        <v>7.9643814750000007E-3</v>
      </c>
      <c r="X5034">
        <v>0.56414287209341618</v>
      </c>
      <c r="Y5034">
        <v>0.6079414957994167</v>
      </c>
      <c r="Z5034">
        <v>1.2395383333333333E-7</v>
      </c>
      <c r="AA5034">
        <v>0.14504074796272082</v>
      </c>
      <c r="AB5034">
        <v>7.6076338809991692E-2</v>
      </c>
      <c r="AC5034">
        <v>0</v>
      </c>
      <c r="AD5034">
        <v>0</v>
      </c>
      <c r="AE5034">
        <v>1.4011659600943789</v>
      </c>
    </row>
    <row r="5035" spans="1:31" x14ac:dyDescent="0.3">
      <c r="A5035">
        <v>2721864</v>
      </c>
      <c r="B5035">
        <v>1</v>
      </c>
      <c r="C5035" t="s">
        <v>81</v>
      </c>
      <c r="D5035" t="s">
        <v>112</v>
      </c>
      <c r="E5035" t="s">
        <v>132</v>
      </c>
      <c r="F5035" t="s">
        <v>14132</v>
      </c>
      <c r="G5035" t="s">
        <v>134</v>
      </c>
      <c r="H5035" t="s">
        <v>135</v>
      </c>
      <c r="I5035" t="s">
        <v>136</v>
      </c>
      <c r="J5035" t="s">
        <v>137</v>
      </c>
      <c r="K5035" t="s">
        <v>138</v>
      </c>
      <c r="L5035" t="s">
        <v>14133</v>
      </c>
      <c r="M5035" t="s">
        <v>14134</v>
      </c>
      <c r="N5035">
        <v>4.0136111110000003</v>
      </c>
      <c r="O5035">
        <v>0</v>
      </c>
      <c r="P5035">
        <v>13</v>
      </c>
      <c r="Q5035">
        <v>0</v>
      </c>
      <c r="R5035">
        <v>10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0.51569382033071998</v>
      </c>
      <c r="Y5035">
        <v>0</v>
      </c>
      <c r="Z5035">
        <v>1.5338887915224999</v>
      </c>
      <c r="AA5035">
        <v>0</v>
      </c>
      <c r="AB5035">
        <v>0</v>
      </c>
      <c r="AC5035">
        <v>0</v>
      </c>
      <c r="AD5035">
        <v>0</v>
      </c>
      <c r="AE5035">
        <v>2.0495826118532197</v>
      </c>
    </row>
    <row r="5036" spans="1:31" x14ac:dyDescent="0.3">
      <c r="A5036">
        <v>2721515</v>
      </c>
      <c r="B5036">
        <v>1</v>
      </c>
      <c r="C5036" t="s">
        <v>81</v>
      </c>
      <c r="D5036" t="s">
        <v>123</v>
      </c>
      <c r="E5036" t="s">
        <v>150</v>
      </c>
      <c r="F5036" t="s">
        <v>13390</v>
      </c>
      <c r="G5036" t="s">
        <v>152</v>
      </c>
      <c r="H5036" t="s">
        <v>153</v>
      </c>
      <c r="I5036" t="s">
        <v>136</v>
      </c>
      <c r="J5036" t="s">
        <v>137</v>
      </c>
      <c r="K5036" t="s">
        <v>138</v>
      </c>
      <c r="L5036" t="s">
        <v>14135</v>
      </c>
      <c r="M5036" t="s">
        <v>14136</v>
      </c>
      <c r="N5036">
        <v>7.8888888000000004E-2</v>
      </c>
      <c r="O5036">
        <v>0</v>
      </c>
      <c r="P5036">
        <v>2270</v>
      </c>
      <c r="Q5036">
        <v>4</v>
      </c>
      <c r="R5036">
        <v>14</v>
      </c>
      <c r="S5036">
        <v>23</v>
      </c>
      <c r="T5036">
        <v>808</v>
      </c>
      <c r="U5036">
        <v>4</v>
      </c>
      <c r="V5036">
        <v>10</v>
      </c>
      <c r="W5036">
        <v>0</v>
      </c>
      <c r="X5036">
        <v>46.473162097931215</v>
      </c>
      <c r="Y5036">
        <v>1.8017560893154532</v>
      </c>
      <c r="Z5036">
        <v>0.26830812112294999</v>
      </c>
      <c r="AA5036">
        <v>6.8217735566545583</v>
      </c>
      <c r="AB5036">
        <v>38.347515438957082</v>
      </c>
      <c r="AC5036">
        <v>52.240189750741578</v>
      </c>
      <c r="AD5036">
        <v>6.9915393003048241</v>
      </c>
      <c r="AE5036">
        <v>152.94424435502768</v>
      </c>
    </row>
    <row r="5037" spans="1:31" x14ac:dyDescent="0.3">
      <c r="A5037">
        <v>2721174</v>
      </c>
      <c r="B5037">
        <v>1</v>
      </c>
      <c r="C5037" t="s">
        <v>80</v>
      </c>
      <c r="D5037" t="s">
        <v>103</v>
      </c>
      <c r="E5037" t="s">
        <v>161</v>
      </c>
      <c r="F5037" t="s">
        <v>13580</v>
      </c>
      <c r="G5037" t="s">
        <v>163</v>
      </c>
      <c r="H5037" t="s">
        <v>135</v>
      </c>
      <c r="I5037" t="s">
        <v>136</v>
      </c>
      <c r="J5037" t="s">
        <v>137</v>
      </c>
      <c r="K5037" t="s">
        <v>138</v>
      </c>
      <c r="L5037" t="s">
        <v>14137</v>
      </c>
      <c r="M5037" t="s">
        <v>14138</v>
      </c>
      <c r="N5037">
        <v>5.2702777770000004</v>
      </c>
      <c r="O5037">
        <v>0</v>
      </c>
      <c r="P5037">
        <v>165</v>
      </c>
      <c r="Q5037">
        <v>0</v>
      </c>
      <c r="R5037">
        <v>0</v>
      </c>
      <c r="S5037">
        <v>0</v>
      </c>
      <c r="T5037">
        <v>18</v>
      </c>
      <c r="U5037">
        <v>0</v>
      </c>
      <c r="V5037">
        <v>0</v>
      </c>
      <c r="W5037">
        <v>0</v>
      </c>
      <c r="X5037">
        <v>178.76351739241747</v>
      </c>
      <c r="Y5037">
        <v>0</v>
      </c>
      <c r="Z5037">
        <v>0</v>
      </c>
      <c r="AA5037">
        <v>0</v>
      </c>
      <c r="AB5037">
        <v>60.640883676405572</v>
      </c>
      <c r="AC5037">
        <v>0</v>
      </c>
      <c r="AD5037">
        <v>0</v>
      </c>
      <c r="AE5037">
        <v>239.40440106882303</v>
      </c>
    </row>
    <row r="5038" spans="1:31" x14ac:dyDescent="0.3">
      <c r="A5038">
        <v>2720682</v>
      </c>
      <c r="B5038">
        <v>1</v>
      </c>
      <c r="C5038" t="s">
        <v>80</v>
      </c>
      <c r="D5038" t="s">
        <v>97</v>
      </c>
      <c r="E5038" t="s">
        <v>156</v>
      </c>
      <c r="F5038" t="s">
        <v>5999</v>
      </c>
      <c r="G5038" t="s">
        <v>185</v>
      </c>
      <c r="H5038" t="s">
        <v>153</v>
      </c>
      <c r="I5038" t="s">
        <v>136</v>
      </c>
      <c r="J5038" t="s">
        <v>137</v>
      </c>
      <c r="K5038" t="s">
        <v>138</v>
      </c>
      <c r="L5038" t="s">
        <v>14139</v>
      </c>
      <c r="M5038" t="s">
        <v>13619</v>
      </c>
      <c r="N5038">
        <v>6.8988888880000001</v>
      </c>
      <c r="O5038">
        <v>0</v>
      </c>
      <c r="P5038">
        <v>112</v>
      </c>
      <c r="Q5038">
        <v>0</v>
      </c>
      <c r="R5038">
        <v>13</v>
      </c>
      <c r="S5038">
        <v>0</v>
      </c>
      <c r="T5038">
        <v>13</v>
      </c>
      <c r="U5038">
        <v>0</v>
      </c>
      <c r="V5038">
        <v>0</v>
      </c>
      <c r="W5038">
        <v>0</v>
      </c>
      <c r="X5038">
        <v>168.64389444394146</v>
      </c>
      <c r="Y5038">
        <v>0</v>
      </c>
      <c r="Z5038">
        <v>0.61539966366113263</v>
      </c>
      <c r="AA5038">
        <v>0</v>
      </c>
      <c r="AB5038">
        <v>25.716494374639467</v>
      </c>
      <c r="AC5038">
        <v>0</v>
      </c>
      <c r="AD5038">
        <v>0</v>
      </c>
      <c r="AE5038">
        <v>194.97578848224205</v>
      </c>
    </row>
    <row r="5039" spans="1:31" x14ac:dyDescent="0.3">
      <c r="A5039">
        <v>2721764</v>
      </c>
      <c r="B5039">
        <v>1</v>
      </c>
      <c r="C5039" t="s">
        <v>80</v>
      </c>
      <c r="D5039" t="s">
        <v>96</v>
      </c>
      <c r="E5039" t="s">
        <v>161</v>
      </c>
      <c r="F5039" t="s">
        <v>14044</v>
      </c>
      <c r="G5039" t="s">
        <v>163</v>
      </c>
      <c r="H5039" t="s">
        <v>135</v>
      </c>
      <c r="I5039" t="s">
        <v>136</v>
      </c>
      <c r="J5039" t="s">
        <v>137</v>
      </c>
      <c r="K5039" t="s">
        <v>138</v>
      </c>
      <c r="L5039" t="s">
        <v>14140</v>
      </c>
      <c r="M5039" t="s">
        <v>14141</v>
      </c>
      <c r="N5039">
        <v>3.7852777770000001</v>
      </c>
      <c r="O5039">
        <v>0</v>
      </c>
      <c r="P5039">
        <v>8</v>
      </c>
      <c r="Q5039">
        <v>0</v>
      </c>
      <c r="R5039">
        <v>0</v>
      </c>
      <c r="S5039">
        <v>0</v>
      </c>
      <c r="T5039">
        <v>5</v>
      </c>
      <c r="U5039">
        <v>0</v>
      </c>
      <c r="V5039">
        <v>0</v>
      </c>
      <c r="W5039">
        <v>0</v>
      </c>
      <c r="X5039">
        <v>23.037122902628642</v>
      </c>
      <c r="Y5039">
        <v>0</v>
      </c>
      <c r="Z5039">
        <v>0</v>
      </c>
      <c r="AA5039">
        <v>0</v>
      </c>
      <c r="AB5039">
        <v>20.972687308358999</v>
      </c>
      <c r="AC5039">
        <v>0</v>
      </c>
      <c r="AD5039">
        <v>0</v>
      </c>
      <c r="AE5039">
        <v>44.009810210987638</v>
      </c>
    </row>
    <row r="5040" spans="1:31" x14ac:dyDescent="0.3">
      <c r="A5040">
        <v>2720533</v>
      </c>
      <c r="B5040">
        <v>1</v>
      </c>
      <c r="C5040" t="s">
        <v>80</v>
      </c>
      <c r="D5040" t="s">
        <v>100</v>
      </c>
      <c r="E5040" t="s">
        <v>150</v>
      </c>
      <c r="F5040" t="s">
        <v>6997</v>
      </c>
      <c r="G5040" t="s">
        <v>152</v>
      </c>
      <c r="H5040" t="s">
        <v>153</v>
      </c>
      <c r="I5040" t="s">
        <v>136</v>
      </c>
      <c r="J5040" t="s">
        <v>137</v>
      </c>
      <c r="K5040" t="s">
        <v>138</v>
      </c>
      <c r="L5040" t="s">
        <v>14142</v>
      </c>
      <c r="M5040" t="s">
        <v>14143</v>
      </c>
      <c r="N5040">
        <v>0.168333333</v>
      </c>
      <c r="O5040">
        <v>11</v>
      </c>
      <c r="P5040">
        <v>39</v>
      </c>
      <c r="Q5040">
        <v>67</v>
      </c>
      <c r="R5040">
        <v>85</v>
      </c>
      <c r="S5040">
        <v>14</v>
      </c>
      <c r="T5040">
        <v>41</v>
      </c>
      <c r="U5040">
        <v>0</v>
      </c>
      <c r="V5040">
        <v>1</v>
      </c>
      <c r="W5040">
        <v>0.65503447036661011</v>
      </c>
      <c r="X5040">
        <v>1.5724423102298501</v>
      </c>
      <c r="Y5040">
        <v>6.3629480298298615</v>
      </c>
      <c r="Z5040">
        <v>8.7361995981300602</v>
      </c>
      <c r="AA5040">
        <v>11.372949147918078</v>
      </c>
      <c r="AB5040">
        <v>7.3239060508485307</v>
      </c>
      <c r="AC5040">
        <v>0</v>
      </c>
      <c r="AD5040">
        <v>0.96448972813738498</v>
      </c>
      <c r="AE5040">
        <v>36.987969335460377</v>
      </c>
    </row>
    <row r="5041" spans="1:31" x14ac:dyDescent="0.3">
      <c r="A5041">
        <v>2721615</v>
      </c>
      <c r="B5041">
        <v>1</v>
      </c>
      <c r="C5041" t="s">
        <v>80</v>
      </c>
      <c r="D5041" t="s">
        <v>108</v>
      </c>
      <c r="E5041" t="s">
        <v>161</v>
      </c>
      <c r="F5041" t="s">
        <v>13898</v>
      </c>
      <c r="G5041" t="s">
        <v>163</v>
      </c>
      <c r="H5041" t="s">
        <v>135</v>
      </c>
      <c r="I5041" t="s">
        <v>136</v>
      </c>
      <c r="J5041" t="s">
        <v>137</v>
      </c>
      <c r="K5041" t="s">
        <v>138</v>
      </c>
      <c r="L5041" t="s">
        <v>14144</v>
      </c>
      <c r="M5041" t="s">
        <v>14145</v>
      </c>
      <c r="N5041">
        <v>3.6958333329999999</v>
      </c>
      <c r="O5041">
        <v>0</v>
      </c>
      <c r="P5041">
        <v>3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1.195609003682375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1.195609003682375</v>
      </c>
    </row>
    <row r="5042" spans="1:31" x14ac:dyDescent="0.3">
      <c r="A5042">
        <v>2720384</v>
      </c>
      <c r="B5042">
        <v>1</v>
      </c>
      <c r="C5042" t="s">
        <v>80</v>
      </c>
      <c r="D5042" t="s">
        <v>96</v>
      </c>
      <c r="E5042" t="s">
        <v>132</v>
      </c>
      <c r="F5042" t="s">
        <v>14146</v>
      </c>
      <c r="G5042" t="s">
        <v>134</v>
      </c>
      <c r="H5042" t="s">
        <v>135</v>
      </c>
      <c r="I5042" t="s">
        <v>136</v>
      </c>
      <c r="J5042" t="s">
        <v>137</v>
      </c>
      <c r="K5042" t="s">
        <v>138</v>
      </c>
      <c r="L5042" t="s">
        <v>14147</v>
      </c>
      <c r="M5042" t="s">
        <v>14148</v>
      </c>
      <c r="N5042">
        <v>1.5094444440000001</v>
      </c>
      <c r="O5042">
        <v>0</v>
      </c>
      <c r="P5042">
        <v>104</v>
      </c>
      <c r="Q5042">
        <v>0</v>
      </c>
      <c r="R5042">
        <v>0</v>
      </c>
      <c r="S5042">
        <v>0</v>
      </c>
      <c r="T5042">
        <v>7</v>
      </c>
      <c r="U5042">
        <v>0</v>
      </c>
      <c r="V5042">
        <v>0</v>
      </c>
      <c r="W5042">
        <v>0</v>
      </c>
      <c r="X5042">
        <v>14.745651970565058</v>
      </c>
      <c r="Y5042">
        <v>0</v>
      </c>
      <c r="Z5042">
        <v>0</v>
      </c>
      <c r="AA5042">
        <v>0</v>
      </c>
      <c r="AB5042">
        <v>8.5045914469164394</v>
      </c>
      <c r="AC5042">
        <v>0</v>
      </c>
      <c r="AD5042">
        <v>0</v>
      </c>
      <c r="AE5042">
        <v>23.250243417481499</v>
      </c>
    </row>
    <row r="5043" spans="1:31" x14ac:dyDescent="0.3">
      <c r="A5043">
        <v>2721641</v>
      </c>
      <c r="B5043">
        <v>1</v>
      </c>
      <c r="C5043" t="s">
        <v>80</v>
      </c>
      <c r="D5043" t="s">
        <v>101</v>
      </c>
      <c r="E5043" t="s">
        <v>156</v>
      </c>
      <c r="F5043" t="s">
        <v>14149</v>
      </c>
      <c r="G5043" t="s">
        <v>2209</v>
      </c>
      <c r="H5043" t="s">
        <v>153</v>
      </c>
      <c r="I5043" t="s">
        <v>136</v>
      </c>
      <c r="J5043" t="s">
        <v>137</v>
      </c>
      <c r="K5043" t="s">
        <v>138</v>
      </c>
      <c r="L5043" t="s">
        <v>14150</v>
      </c>
      <c r="M5043" t="s">
        <v>14151</v>
      </c>
      <c r="N5043">
        <v>8.6741666659999996</v>
      </c>
      <c r="O5043">
        <v>0</v>
      </c>
      <c r="P5043">
        <v>0</v>
      </c>
      <c r="Q5043">
        <v>0</v>
      </c>
      <c r="R5043">
        <v>0</v>
      </c>
      <c r="S5043">
        <v>1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285.52755789079714</v>
      </c>
      <c r="AB5043">
        <v>0</v>
      </c>
      <c r="AC5043">
        <v>0</v>
      </c>
      <c r="AD5043">
        <v>0</v>
      </c>
      <c r="AE5043">
        <v>285.52755789079714</v>
      </c>
    </row>
    <row r="5044" spans="1:31" x14ac:dyDescent="0.3">
      <c r="A5044">
        <v>2720622</v>
      </c>
      <c r="B5044">
        <v>1</v>
      </c>
      <c r="C5044" t="s">
        <v>81</v>
      </c>
      <c r="D5044" t="s">
        <v>112</v>
      </c>
      <c r="E5044" t="s">
        <v>150</v>
      </c>
      <c r="F5044" t="s">
        <v>14152</v>
      </c>
      <c r="G5044" t="s">
        <v>152</v>
      </c>
      <c r="H5044" t="s">
        <v>153</v>
      </c>
      <c r="I5044" t="s">
        <v>136</v>
      </c>
      <c r="J5044" t="s">
        <v>137</v>
      </c>
      <c r="K5044" t="s">
        <v>138</v>
      </c>
      <c r="L5044" t="s">
        <v>14153</v>
      </c>
      <c r="M5044" t="s">
        <v>14154</v>
      </c>
      <c r="N5044">
        <v>1.436388888</v>
      </c>
      <c r="O5044">
        <v>5</v>
      </c>
      <c r="P5044">
        <v>1647</v>
      </c>
      <c r="Q5044">
        <v>206</v>
      </c>
      <c r="R5044">
        <v>139</v>
      </c>
      <c r="S5044">
        <v>14</v>
      </c>
      <c r="T5044">
        <v>444</v>
      </c>
      <c r="U5044">
        <v>3</v>
      </c>
      <c r="V5044">
        <v>3</v>
      </c>
      <c r="W5044">
        <v>1.3897418001291664</v>
      </c>
      <c r="X5044">
        <v>363.48814793421082</v>
      </c>
      <c r="Y5044">
        <v>142.17437475116412</v>
      </c>
      <c r="Z5044">
        <v>186.58193556229466</v>
      </c>
      <c r="AA5044">
        <v>120.64998090592648</v>
      </c>
      <c r="AB5044">
        <v>253.57288887178643</v>
      </c>
      <c r="AC5044">
        <v>63.671263564445709</v>
      </c>
      <c r="AD5044">
        <v>25.843945343129786</v>
      </c>
      <c r="AE5044">
        <v>1157.3722787330871</v>
      </c>
    </row>
    <row r="5045" spans="1:31" x14ac:dyDescent="0.3">
      <c r="A5045">
        <v>2721403</v>
      </c>
      <c r="B5045">
        <v>1</v>
      </c>
      <c r="C5045" t="s">
        <v>80</v>
      </c>
      <c r="D5045" t="s">
        <v>88</v>
      </c>
      <c r="E5045" t="s">
        <v>132</v>
      </c>
      <c r="F5045" t="s">
        <v>5993</v>
      </c>
      <c r="G5045" t="s">
        <v>170</v>
      </c>
      <c r="H5045" t="s">
        <v>135</v>
      </c>
      <c r="I5045" t="s">
        <v>136</v>
      </c>
      <c r="J5045" t="s">
        <v>137</v>
      </c>
      <c r="K5045" t="s">
        <v>138</v>
      </c>
      <c r="L5045" t="s">
        <v>14155</v>
      </c>
      <c r="M5045" t="s">
        <v>14156</v>
      </c>
      <c r="N5045">
        <v>0.43083333299999999</v>
      </c>
      <c r="O5045">
        <v>0</v>
      </c>
      <c r="P5045">
        <v>594</v>
      </c>
      <c r="Q5045">
        <v>0</v>
      </c>
      <c r="R5045">
        <v>0</v>
      </c>
      <c r="S5045">
        <v>0</v>
      </c>
      <c r="T5045">
        <v>14</v>
      </c>
      <c r="U5045">
        <v>0</v>
      </c>
      <c r="V5045">
        <v>0</v>
      </c>
      <c r="W5045">
        <v>0</v>
      </c>
      <c r="X5045">
        <v>60.536509989371957</v>
      </c>
      <c r="Y5045">
        <v>0</v>
      </c>
      <c r="Z5045">
        <v>0</v>
      </c>
      <c r="AA5045">
        <v>0</v>
      </c>
      <c r="AB5045">
        <v>7.6634040097596587</v>
      </c>
      <c r="AC5045">
        <v>0</v>
      </c>
      <c r="AD5045">
        <v>0</v>
      </c>
      <c r="AE5045">
        <v>68.19991399913161</v>
      </c>
    </row>
    <row r="5046" spans="1:31" x14ac:dyDescent="0.3">
      <c r="A5046">
        <v>2720599</v>
      </c>
      <c r="B5046">
        <v>1</v>
      </c>
      <c r="C5046" t="s">
        <v>81</v>
      </c>
      <c r="D5046" t="s">
        <v>125</v>
      </c>
      <c r="E5046" t="s">
        <v>150</v>
      </c>
      <c r="F5046" t="s">
        <v>13652</v>
      </c>
      <c r="G5046" t="s">
        <v>152</v>
      </c>
      <c r="H5046" t="s">
        <v>153</v>
      </c>
      <c r="I5046" t="s">
        <v>136</v>
      </c>
      <c r="J5046" t="s">
        <v>137</v>
      </c>
      <c r="K5046" t="s">
        <v>138</v>
      </c>
      <c r="L5046" t="s">
        <v>14157</v>
      </c>
      <c r="M5046" t="s">
        <v>14158</v>
      </c>
      <c r="N5046">
        <v>0.56138888799999997</v>
      </c>
      <c r="O5046">
        <v>2</v>
      </c>
      <c r="P5046">
        <v>95</v>
      </c>
      <c r="Q5046">
        <v>36</v>
      </c>
      <c r="R5046">
        <v>150</v>
      </c>
      <c r="S5046">
        <v>1</v>
      </c>
      <c r="T5046">
        <v>12</v>
      </c>
      <c r="U5046">
        <v>1</v>
      </c>
      <c r="V5046">
        <v>0</v>
      </c>
      <c r="W5046">
        <v>0.22236251270833335</v>
      </c>
      <c r="X5046">
        <v>5.619222119887235</v>
      </c>
      <c r="Y5046">
        <v>9.8672817793963823</v>
      </c>
      <c r="Z5046">
        <v>5.4179824580388374</v>
      </c>
      <c r="AA5046">
        <v>4.7367249633985704</v>
      </c>
      <c r="AB5046">
        <v>0.110770944845295</v>
      </c>
      <c r="AC5046">
        <v>62.253294188405832</v>
      </c>
      <c r="AD5046">
        <v>0</v>
      </c>
      <c r="AE5046">
        <v>88.227638966680487</v>
      </c>
    </row>
    <row r="5047" spans="1:31" x14ac:dyDescent="0.3">
      <c r="A5047">
        <v>2720430</v>
      </c>
      <c r="B5047">
        <v>1</v>
      </c>
      <c r="C5047" t="s">
        <v>80</v>
      </c>
      <c r="D5047" t="s">
        <v>90</v>
      </c>
      <c r="E5047" t="s">
        <v>161</v>
      </c>
      <c r="F5047" t="s">
        <v>14159</v>
      </c>
      <c r="G5047" t="s">
        <v>543</v>
      </c>
      <c r="H5047" t="s">
        <v>135</v>
      </c>
      <c r="I5047" t="s">
        <v>136</v>
      </c>
      <c r="J5047" t="s">
        <v>137</v>
      </c>
      <c r="K5047" t="s">
        <v>138</v>
      </c>
      <c r="L5047" t="s">
        <v>14160</v>
      </c>
      <c r="M5047" t="s">
        <v>14161</v>
      </c>
      <c r="N5047">
        <v>6.1180555549999998</v>
      </c>
      <c r="O5047">
        <v>0</v>
      </c>
      <c r="P5047">
        <v>198</v>
      </c>
      <c r="Q5047">
        <v>0</v>
      </c>
      <c r="R5047">
        <v>0</v>
      </c>
      <c r="S5047">
        <v>0</v>
      </c>
      <c r="T5047">
        <v>26</v>
      </c>
      <c r="U5047">
        <v>0</v>
      </c>
      <c r="V5047">
        <v>0</v>
      </c>
      <c r="W5047">
        <v>0</v>
      </c>
      <c r="X5047">
        <v>231.42295004037825</v>
      </c>
      <c r="Y5047">
        <v>0</v>
      </c>
      <c r="Z5047">
        <v>0</v>
      </c>
      <c r="AA5047">
        <v>0</v>
      </c>
      <c r="AB5047">
        <v>97.163354805110771</v>
      </c>
      <c r="AC5047">
        <v>0</v>
      </c>
      <c r="AD5047">
        <v>0</v>
      </c>
      <c r="AE5047">
        <v>328.58630484548905</v>
      </c>
    </row>
    <row r="5048" spans="1:31" x14ac:dyDescent="0.3">
      <c r="A5048">
        <v>2720931</v>
      </c>
      <c r="B5048">
        <v>1</v>
      </c>
      <c r="C5048" t="s">
        <v>80</v>
      </c>
      <c r="D5048" t="s">
        <v>96</v>
      </c>
      <c r="E5048" t="s">
        <v>161</v>
      </c>
      <c r="F5048" t="s">
        <v>14162</v>
      </c>
      <c r="G5048" t="s">
        <v>393</v>
      </c>
      <c r="H5048" t="s">
        <v>135</v>
      </c>
      <c r="I5048" t="s">
        <v>136</v>
      </c>
      <c r="J5048" t="s">
        <v>137</v>
      </c>
      <c r="K5048" t="s">
        <v>138</v>
      </c>
      <c r="L5048" t="s">
        <v>14163</v>
      </c>
      <c r="M5048" t="s">
        <v>14164</v>
      </c>
      <c r="N5048">
        <v>7.074166666</v>
      </c>
      <c r="O5048">
        <v>0</v>
      </c>
      <c r="P5048">
        <v>67</v>
      </c>
      <c r="Q5048">
        <v>0</v>
      </c>
      <c r="R5048">
        <v>0</v>
      </c>
      <c r="S5048">
        <v>0</v>
      </c>
      <c r="T5048">
        <v>15</v>
      </c>
      <c r="U5048">
        <v>0</v>
      </c>
      <c r="V5048">
        <v>0</v>
      </c>
      <c r="W5048">
        <v>0</v>
      </c>
      <c r="X5048">
        <v>95.979348316905842</v>
      </c>
      <c r="Y5048">
        <v>0</v>
      </c>
      <c r="Z5048">
        <v>0</v>
      </c>
      <c r="AA5048">
        <v>0</v>
      </c>
      <c r="AB5048">
        <v>16.946367633824558</v>
      </c>
      <c r="AC5048">
        <v>0</v>
      </c>
      <c r="AD5048">
        <v>0</v>
      </c>
      <c r="AE5048">
        <v>112.92571595073039</v>
      </c>
    </row>
    <row r="5049" spans="1:31" x14ac:dyDescent="0.3">
      <c r="A5049">
        <v>2721595</v>
      </c>
      <c r="B5049">
        <v>1</v>
      </c>
      <c r="C5049" t="s">
        <v>80</v>
      </c>
      <c r="D5049" t="s">
        <v>97</v>
      </c>
      <c r="E5049" t="s">
        <v>156</v>
      </c>
      <c r="F5049" t="s">
        <v>5999</v>
      </c>
      <c r="G5049" t="s">
        <v>348</v>
      </c>
      <c r="H5049" t="s">
        <v>153</v>
      </c>
      <c r="I5049" t="s">
        <v>136</v>
      </c>
      <c r="J5049" t="s">
        <v>137</v>
      </c>
      <c r="K5049" t="s">
        <v>138</v>
      </c>
      <c r="L5049" t="s">
        <v>14165</v>
      </c>
      <c r="M5049" t="s">
        <v>13519</v>
      </c>
      <c r="N5049">
        <v>3.148055555</v>
      </c>
      <c r="O5049">
        <v>0</v>
      </c>
      <c r="P5049">
        <v>112</v>
      </c>
      <c r="Q5049">
        <v>0</v>
      </c>
      <c r="R5049">
        <v>13</v>
      </c>
      <c r="S5049">
        <v>0</v>
      </c>
      <c r="T5049">
        <v>13</v>
      </c>
      <c r="U5049">
        <v>0</v>
      </c>
      <c r="V5049">
        <v>0</v>
      </c>
      <c r="W5049">
        <v>0</v>
      </c>
      <c r="X5049">
        <v>86.181359566521891</v>
      </c>
      <c r="Y5049">
        <v>0</v>
      </c>
      <c r="Z5049">
        <v>0.26045947561856919</v>
      </c>
      <c r="AA5049">
        <v>0</v>
      </c>
      <c r="AB5049">
        <v>10.152971911240424</v>
      </c>
      <c r="AC5049">
        <v>0</v>
      </c>
      <c r="AD5049">
        <v>0</v>
      </c>
      <c r="AE5049">
        <v>96.594790953380894</v>
      </c>
    </row>
    <row r="5050" spans="1:31" x14ac:dyDescent="0.3">
      <c r="A5050">
        <v>2720453</v>
      </c>
      <c r="B5050">
        <v>1</v>
      </c>
      <c r="C5050" t="s">
        <v>81</v>
      </c>
      <c r="D5050" t="s">
        <v>125</v>
      </c>
      <c r="E5050" t="s">
        <v>213</v>
      </c>
      <c r="F5050" t="s">
        <v>13826</v>
      </c>
      <c r="G5050" t="s">
        <v>152</v>
      </c>
      <c r="H5050" t="s">
        <v>153</v>
      </c>
      <c r="I5050" t="s">
        <v>490</v>
      </c>
      <c r="J5050" t="s">
        <v>137</v>
      </c>
      <c r="K5050" t="s">
        <v>138</v>
      </c>
      <c r="L5050" t="s">
        <v>14166</v>
      </c>
      <c r="M5050" t="s">
        <v>14167</v>
      </c>
      <c r="N5050">
        <v>2.5000000000000001E-2</v>
      </c>
      <c r="O5050">
        <v>2</v>
      </c>
      <c r="P5050">
        <v>158</v>
      </c>
      <c r="Q5050">
        <v>29</v>
      </c>
      <c r="R5050">
        <v>176</v>
      </c>
      <c r="S5050">
        <v>2</v>
      </c>
      <c r="T5050">
        <v>8</v>
      </c>
      <c r="U5050">
        <v>0</v>
      </c>
      <c r="V5050">
        <v>0</v>
      </c>
      <c r="W5050">
        <v>5.3296308000000004E-3</v>
      </c>
      <c r="X5050">
        <v>0.45075941980267498</v>
      </c>
      <c r="Y5050">
        <v>2.8852146153900006E-2</v>
      </c>
      <c r="Z5050">
        <v>0.31599374853540002</v>
      </c>
      <c r="AA5050">
        <v>0</v>
      </c>
      <c r="AB5050">
        <v>3.4849977210000008E-2</v>
      </c>
      <c r="AC5050">
        <v>0</v>
      </c>
      <c r="AD5050">
        <v>0</v>
      </c>
      <c r="AE5050">
        <v>0.835784922501975</v>
      </c>
    </row>
    <row r="5051" spans="1:31" x14ac:dyDescent="0.3">
      <c r="A5051">
        <v>2721904</v>
      </c>
      <c r="B5051">
        <v>1</v>
      </c>
      <c r="C5051" t="s">
        <v>80</v>
      </c>
      <c r="D5051" t="s">
        <v>84</v>
      </c>
      <c r="E5051" t="s">
        <v>161</v>
      </c>
      <c r="F5051" t="s">
        <v>14168</v>
      </c>
      <c r="G5051" t="s">
        <v>163</v>
      </c>
      <c r="H5051" t="s">
        <v>135</v>
      </c>
      <c r="I5051" t="s">
        <v>136</v>
      </c>
      <c r="J5051" t="s">
        <v>137</v>
      </c>
      <c r="K5051" t="s">
        <v>138</v>
      </c>
      <c r="L5051" t="s">
        <v>14169</v>
      </c>
      <c r="M5051" t="s">
        <v>14170</v>
      </c>
      <c r="N5051">
        <v>2.7022222220000001</v>
      </c>
      <c r="O5051">
        <v>0</v>
      </c>
      <c r="P5051">
        <v>301</v>
      </c>
      <c r="Q5051">
        <v>0</v>
      </c>
      <c r="R5051">
        <v>0</v>
      </c>
      <c r="S5051">
        <v>0</v>
      </c>
      <c r="T5051">
        <v>10</v>
      </c>
      <c r="U5051">
        <v>0</v>
      </c>
      <c r="V5051">
        <v>0</v>
      </c>
      <c r="W5051">
        <v>0</v>
      </c>
      <c r="X5051">
        <v>125.76720732959234</v>
      </c>
      <c r="Y5051">
        <v>0</v>
      </c>
      <c r="Z5051">
        <v>0</v>
      </c>
      <c r="AA5051">
        <v>0</v>
      </c>
      <c r="AB5051">
        <v>11.960960743363907</v>
      </c>
      <c r="AC5051">
        <v>0</v>
      </c>
      <c r="AD5051">
        <v>0</v>
      </c>
      <c r="AE5051">
        <v>137.72816807295624</v>
      </c>
    </row>
    <row r="5052" spans="1:31" x14ac:dyDescent="0.3">
      <c r="A5052">
        <v>2721449</v>
      </c>
      <c r="B5052">
        <v>1</v>
      </c>
      <c r="C5052" t="s">
        <v>81</v>
      </c>
      <c r="D5052" t="s">
        <v>118</v>
      </c>
      <c r="E5052" t="s">
        <v>161</v>
      </c>
      <c r="F5052" t="s">
        <v>14171</v>
      </c>
      <c r="G5052" t="s">
        <v>163</v>
      </c>
      <c r="H5052" t="s">
        <v>135</v>
      </c>
      <c r="I5052" t="s">
        <v>136</v>
      </c>
      <c r="J5052" t="s">
        <v>137</v>
      </c>
      <c r="K5052" t="s">
        <v>138</v>
      </c>
      <c r="L5052" t="s">
        <v>14172</v>
      </c>
      <c r="M5052" t="s">
        <v>14173</v>
      </c>
      <c r="N5052">
        <v>1.3547222219999999</v>
      </c>
      <c r="O5052">
        <v>0</v>
      </c>
      <c r="P5052">
        <v>44</v>
      </c>
      <c r="Q5052">
        <v>0</v>
      </c>
      <c r="R5052">
        <v>2</v>
      </c>
      <c r="S5052">
        <v>0</v>
      </c>
      <c r="T5052">
        <v>3</v>
      </c>
      <c r="U5052">
        <v>0</v>
      </c>
      <c r="V5052">
        <v>0</v>
      </c>
      <c r="W5052">
        <v>0</v>
      </c>
      <c r="X5052">
        <v>11.675840034548424</v>
      </c>
      <c r="Y5052">
        <v>0</v>
      </c>
      <c r="Z5052">
        <v>0</v>
      </c>
      <c r="AA5052">
        <v>0</v>
      </c>
      <c r="AB5052">
        <v>3.3850334113554172</v>
      </c>
      <c r="AC5052">
        <v>0</v>
      </c>
      <c r="AD5052">
        <v>0</v>
      </c>
      <c r="AE5052">
        <v>15.060873445903841</v>
      </c>
    </row>
    <row r="5053" spans="1:31" x14ac:dyDescent="0.3">
      <c r="A5053">
        <v>2720547</v>
      </c>
      <c r="B5053">
        <v>1</v>
      </c>
      <c r="C5053" t="s">
        <v>80</v>
      </c>
      <c r="D5053" t="s">
        <v>103</v>
      </c>
      <c r="E5053" t="s">
        <v>213</v>
      </c>
      <c r="F5053" t="s">
        <v>14174</v>
      </c>
      <c r="G5053" t="s">
        <v>152</v>
      </c>
      <c r="H5053" t="s">
        <v>153</v>
      </c>
      <c r="I5053" t="s">
        <v>136</v>
      </c>
      <c r="J5053" t="s">
        <v>137</v>
      </c>
      <c r="K5053" t="s">
        <v>138</v>
      </c>
      <c r="L5053" t="s">
        <v>14175</v>
      </c>
      <c r="M5053" t="s">
        <v>14176</v>
      </c>
      <c r="N5053">
        <v>1.081111111</v>
      </c>
      <c r="O5053">
        <v>0</v>
      </c>
      <c r="P5053">
        <v>0</v>
      </c>
      <c r="Q5053">
        <v>3</v>
      </c>
      <c r="R5053">
        <v>0</v>
      </c>
      <c r="S5053">
        <v>4</v>
      </c>
      <c r="T5053">
        <v>0</v>
      </c>
      <c r="U5053">
        <v>7</v>
      </c>
      <c r="V5053">
        <v>0</v>
      </c>
      <c r="W5053">
        <v>0</v>
      </c>
      <c r="X5053">
        <v>0</v>
      </c>
      <c r="Y5053">
        <v>2.3086792929796665</v>
      </c>
      <c r="Z5053">
        <v>0</v>
      </c>
      <c r="AA5053">
        <v>38.894610497680006</v>
      </c>
      <c r="AB5053">
        <v>0</v>
      </c>
      <c r="AC5053">
        <v>424.96449633374976</v>
      </c>
      <c r="AD5053">
        <v>0</v>
      </c>
      <c r="AE5053">
        <v>466.16778612440942</v>
      </c>
    </row>
    <row r="5054" spans="1:31" x14ac:dyDescent="0.3">
      <c r="A5054">
        <v>2720885</v>
      </c>
      <c r="B5054">
        <v>1</v>
      </c>
      <c r="C5054" t="s">
        <v>80</v>
      </c>
      <c r="D5054" t="s">
        <v>82</v>
      </c>
      <c r="E5054" t="s">
        <v>145</v>
      </c>
      <c r="F5054" t="s">
        <v>14177</v>
      </c>
      <c r="G5054" t="s">
        <v>147</v>
      </c>
      <c r="H5054" t="s">
        <v>135</v>
      </c>
      <c r="I5054" t="s">
        <v>136</v>
      </c>
      <c r="J5054" t="s">
        <v>137</v>
      </c>
      <c r="K5054" t="s">
        <v>138</v>
      </c>
      <c r="L5054" t="s">
        <v>14178</v>
      </c>
      <c r="M5054" t="s">
        <v>14179</v>
      </c>
      <c r="N5054">
        <v>4.9966666660000003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1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7.8339987006166627</v>
      </c>
      <c r="AC5054">
        <v>0</v>
      </c>
      <c r="AD5054">
        <v>0</v>
      </c>
      <c r="AE5054">
        <v>7.8339987006166627</v>
      </c>
    </row>
    <row r="5055" spans="1:31" x14ac:dyDescent="0.3">
      <c r="A5055">
        <v>2721257</v>
      </c>
      <c r="B5055">
        <v>1</v>
      </c>
      <c r="C5055" t="s">
        <v>80</v>
      </c>
      <c r="D5055" t="s">
        <v>83</v>
      </c>
      <c r="E5055" t="s">
        <v>132</v>
      </c>
      <c r="F5055" t="s">
        <v>7864</v>
      </c>
      <c r="G5055" t="s">
        <v>170</v>
      </c>
      <c r="H5055" t="s">
        <v>135</v>
      </c>
      <c r="I5055" t="s">
        <v>136</v>
      </c>
      <c r="J5055" t="s">
        <v>137</v>
      </c>
      <c r="K5055" t="s">
        <v>138</v>
      </c>
      <c r="L5055" t="s">
        <v>14180</v>
      </c>
      <c r="M5055" t="s">
        <v>14181</v>
      </c>
      <c r="N5055">
        <v>0.37111111099999999</v>
      </c>
      <c r="O5055">
        <v>0</v>
      </c>
      <c r="P5055">
        <v>1025</v>
      </c>
      <c r="Q5055">
        <v>0</v>
      </c>
      <c r="R5055">
        <v>0</v>
      </c>
      <c r="S5055">
        <v>0</v>
      </c>
      <c r="T5055">
        <v>39</v>
      </c>
      <c r="U5055">
        <v>0</v>
      </c>
      <c r="V5055">
        <v>0</v>
      </c>
      <c r="W5055">
        <v>0</v>
      </c>
      <c r="X5055">
        <v>66.483077980996569</v>
      </c>
      <c r="Y5055">
        <v>0</v>
      </c>
      <c r="Z5055">
        <v>0</v>
      </c>
      <c r="AA5055">
        <v>0</v>
      </c>
      <c r="AB5055">
        <v>12.062794214548735</v>
      </c>
      <c r="AC5055">
        <v>0</v>
      </c>
      <c r="AD5055">
        <v>0</v>
      </c>
      <c r="AE5055">
        <v>78.5458721955453</v>
      </c>
    </row>
    <row r="5056" spans="1:31" x14ac:dyDescent="0.3">
      <c r="A5056">
        <v>2720768</v>
      </c>
      <c r="B5056">
        <v>1</v>
      </c>
      <c r="C5056" t="s">
        <v>80</v>
      </c>
      <c r="D5056" t="s">
        <v>96</v>
      </c>
      <c r="E5056" t="s">
        <v>161</v>
      </c>
      <c r="F5056" t="s">
        <v>14182</v>
      </c>
      <c r="G5056" t="s">
        <v>163</v>
      </c>
      <c r="H5056" t="s">
        <v>135</v>
      </c>
      <c r="I5056" t="s">
        <v>136</v>
      </c>
      <c r="J5056" t="s">
        <v>137</v>
      </c>
      <c r="K5056" t="s">
        <v>138</v>
      </c>
      <c r="L5056" t="s">
        <v>14183</v>
      </c>
      <c r="M5056" t="s">
        <v>14184</v>
      </c>
      <c r="N5056">
        <v>3.3174999999999999</v>
      </c>
      <c r="O5056">
        <v>0</v>
      </c>
      <c r="P5056">
        <v>7</v>
      </c>
      <c r="Q5056">
        <v>0</v>
      </c>
      <c r="R5056">
        <v>0</v>
      </c>
      <c r="S5056">
        <v>0</v>
      </c>
      <c r="T5056">
        <v>1</v>
      </c>
      <c r="U5056">
        <v>0</v>
      </c>
      <c r="V5056">
        <v>0</v>
      </c>
      <c r="W5056">
        <v>0</v>
      </c>
      <c r="X5056">
        <v>6.9655863353772158</v>
      </c>
      <c r="Y5056">
        <v>0</v>
      </c>
      <c r="Z5056">
        <v>0</v>
      </c>
      <c r="AA5056">
        <v>0</v>
      </c>
      <c r="AB5056">
        <v>1.2775784675789226</v>
      </c>
      <c r="AC5056">
        <v>0</v>
      </c>
      <c r="AD5056">
        <v>0</v>
      </c>
      <c r="AE5056">
        <v>8.2431648029561391</v>
      </c>
    </row>
    <row r="5057" spans="1:31" x14ac:dyDescent="0.3">
      <c r="A5057">
        <v>2721477</v>
      </c>
      <c r="B5057">
        <v>2</v>
      </c>
      <c r="C5057" t="s">
        <v>80</v>
      </c>
      <c r="D5057" t="s">
        <v>108</v>
      </c>
      <c r="E5057" t="s">
        <v>132</v>
      </c>
      <c r="F5057" t="s">
        <v>14185</v>
      </c>
      <c r="G5057" t="s">
        <v>409</v>
      </c>
      <c r="H5057" t="s">
        <v>135</v>
      </c>
      <c r="I5057" t="s">
        <v>136</v>
      </c>
      <c r="J5057" t="s">
        <v>137</v>
      </c>
      <c r="K5057" t="s">
        <v>138</v>
      </c>
      <c r="L5057" t="s">
        <v>13587</v>
      </c>
      <c r="M5057" t="s">
        <v>14186</v>
      </c>
      <c r="N5057">
        <v>1.668055555</v>
      </c>
      <c r="O5057">
        <v>0</v>
      </c>
      <c r="P5057">
        <v>15</v>
      </c>
      <c r="Q5057">
        <v>0</v>
      </c>
      <c r="R5057">
        <v>20</v>
      </c>
      <c r="S5057">
        <v>0</v>
      </c>
      <c r="T5057">
        <v>11</v>
      </c>
      <c r="U5057">
        <v>0</v>
      </c>
      <c r="V5057">
        <v>0</v>
      </c>
      <c r="W5057">
        <v>0</v>
      </c>
      <c r="X5057">
        <v>8.6583274620841948</v>
      </c>
      <c r="Y5057">
        <v>0</v>
      </c>
      <c r="Z5057">
        <v>0</v>
      </c>
      <c r="AA5057">
        <v>0</v>
      </c>
      <c r="AB5057">
        <v>3.7891445637264458</v>
      </c>
      <c r="AC5057">
        <v>0</v>
      </c>
      <c r="AD5057">
        <v>0</v>
      </c>
      <c r="AE5057">
        <v>12.44747202581064</v>
      </c>
    </row>
    <row r="5058" spans="1:31" x14ac:dyDescent="0.3">
      <c r="A5058">
        <v>2720994</v>
      </c>
      <c r="B5058">
        <v>1</v>
      </c>
      <c r="C5058" t="s">
        <v>80</v>
      </c>
      <c r="D5058" t="s">
        <v>101</v>
      </c>
      <c r="E5058" t="s">
        <v>213</v>
      </c>
      <c r="F5058" t="s">
        <v>14187</v>
      </c>
      <c r="G5058" t="s">
        <v>152</v>
      </c>
      <c r="H5058" t="s">
        <v>153</v>
      </c>
      <c r="I5058" t="s">
        <v>136</v>
      </c>
      <c r="J5058" t="s">
        <v>137</v>
      </c>
      <c r="K5058" t="s">
        <v>138</v>
      </c>
      <c r="L5058" t="s">
        <v>14188</v>
      </c>
      <c r="M5058" t="s">
        <v>14189</v>
      </c>
      <c r="N5058">
        <v>0.94027777700000004</v>
      </c>
      <c r="O5058">
        <v>7</v>
      </c>
      <c r="P5058">
        <v>2816</v>
      </c>
      <c r="Q5058">
        <v>4</v>
      </c>
      <c r="R5058">
        <v>79</v>
      </c>
      <c r="S5058">
        <v>26</v>
      </c>
      <c r="T5058">
        <v>280</v>
      </c>
      <c r="U5058">
        <v>2</v>
      </c>
      <c r="V5058">
        <v>1</v>
      </c>
      <c r="W5058">
        <v>0.86012646443251006</v>
      </c>
      <c r="X5058">
        <v>581.74934643715528</v>
      </c>
      <c r="Y5058">
        <v>6.4145560806334396</v>
      </c>
      <c r="Z5058">
        <v>21.309819012879377</v>
      </c>
      <c r="AA5058">
        <v>104.09977193201311</v>
      </c>
      <c r="AB5058">
        <v>271.23759083351405</v>
      </c>
      <c r="AC5058">
        <v>11.754773015720726</v>
      </c>
      <c r="AD5058">
        <v>0</v>
      </c>
      <c r="AE5058">
        <v>997.42598377634863</v>
      </c>
    </row>
    <row r="5059" spans="1:31" x14ac:dyDescent="0.3">
      <c r="A5059">
        <v>2721392</v>
      </c>
      <c r="B5059">
        <v>2</v>
      </c>
      <c r="C5059" t="s">
        <v>81</v>
      </c>
      <c r="D5059" t="s">
        <v>128</v>
      </c>
      <c r="E5059" t="s">
        <v>150</v>
      </c>
      <c r="F5059" t="s">
        <v>2886</v>
      </c>
      <c r="G5059" t="s">
        <v>185</v>
      </c>
      <c r="H5059" t="s">
        <v>153</v>
      </c>
      <c r="I5059" t="s">
        <v>136</v>
      </c>
      <c r="J5059" t="s">
        <v>137</v>
      </c>
      <c r="K5059" t="s">
        <v>138</v>
      </c>
      <c r="L5059" t="s">
        <v>14104</v>
      </c>
      <c r="M5059" t="s">
        <v>14190</v>
      </c>
      <c r="N5059">
        <v>0.42972222199999999</v>
      </c>
      <c r="O5059">
        <v>7</v>
      </c>
      <c r="P5059">
        <v>1072</v>
      </c>
      <c r="Q5059">
        <v>14</v>
      </c>
      <c r="R5059">
        <v>15</v>
      </c>
      <c r="S5059">
        <v>14</v>
      </c>
      <c r="T5059">
        <v>130</v>
      </c>
      <c r="U5059">
        <v>0</v>
      </c>
      <c r="V5059">
        <v>0</v>
      </c>
      <c r="W5059">
        <v>0.67176507212500003</v>
      </c>
      <c r="X5059">
        <v>59.157046668222556</v>
      </c>
      <c r="Y5059">
        <v>2.4654856379941656</v>
      </c>
      <c r="Z5059">
        <v>4.0533172165874234</v>
      </c>
      <c r="AA5059">
        <v>74.491527341273624</v>
      </c>
      <c r="AB5059">
        <v>13.284546105481034</v>
      </c>
      <c r="AC5059">
        <v>0</v>
      </c>
      <c r="AD5059">
        <v>0</v>
      </c>
      <c r="AE5059">
        <v>154.12368804168381</v>
      </c>
    </row>
    <row r="5060" spans="1:31" x14ac:dyDescent="0.3">
      <c r="A5060">
        <v>2720802</v>
      </c>
      <c r="B5060">
        <v>1</v>
      </c>
      <c r="C5060" t="s">
        <v>81</v>
      </c>
      <c r="D5060" t="s">
        <v>117</v>
      </c>
      <c r="E5060" t="s">
        <v>213</v>
      </c>
      <c r="F5060" t="s">
        <v>13811</v>
      </c>
      <c r="G5060" t="s">
        <v>152</v>
      </c>
      <c r="H5060" t="s">
        <v>153</v>
      </c>
      <c r="I5060" t="s">
        <v>136</v>
      </c>
      <c r="J5060" t="s">
        <v>137</v>
      </c>
      <c r="K5060" t="s">
        <v>138</v>
      </c>
      <c r="L5060" t="s">
        <v>14191</v>
      </c>
      <c r="M5060" t="s">
        <v>14192</v>
      </c>
      <c r="N5060">
        <v>1.0247222220000001</v>
      </c>
      <c r="O5060">
        <v>6</v>
      </c>
      <c r="P5060">
        <v>807</v>
      </c>
      <c r="Q5060">
        <v>3</v>
      </c>
      <c r="R5060">
        <v>23</v>
      </c>
      <c r="S5060">
        <v>3</v>
      </c>
      <c r="T5060">
        <v>24</v>
      </c>
      <c r="U5060">
        <v>0</v>
      </c>
      <c r="V5060">
        <v>0</v>
      </c>
      <c r="W5060">
        <v>7.8533039957679307</v>
      </c>
      <c r="X5060">
        <v>73.846797420667116</v>
      </c>
      <c r="Y5060">
        <v>1.3506250180774169</v>
      </c>
      <c r="Z5060">
        <v>2.0977114541728801</v>
      </c>
      <c r="AA5060">
        <v>6.1878657456597814</v>
      </c>
      <c r="AB5060">
        <v>12.311596982461852</v>
      </c>
      <c r="AC5060">
        <v>0</v>
      </c>
      <c r="AD5060">
        <v>0</v>
      </c>
      <c r="AE5060">
        <v>103.64790061680698</v>
      </c>
    </row>
    <row r="5061" spans="1:31" x14ac:dyDescent="0.3">
      <c r="A5061">
        <v>2720559</v>
      </c>
      <c r="B5061">
        <v>1</v>
      </c>
      <c r="C5061" t="s">
        <v>80</v>
      </c>
      <c r="D5061" t="s">
        <v>100</v>
      </c>
      <c r="E5061" t="s">
        <v>150</v>
      </c>
      <c r="F5061" t="s">
        <v>14193</v>
      </c>
      <c r="G5061" t="s">
        <v>152</v>
      </c>
      <c r="H5061" t="s">
        <v>153</v>
      </c>
      <c r="I5061" t="s">
        <v>136</v>
      </c>
      <c r="J5061" t="s">
        <v>137</v>
      </c>
      <c r="K5061" t="s">
        <v>138</v>
      </c>
      <c r="L5061" t="s">
        <v>14194</v>
      </c>
      <c r="M5061" t="s">
        <v>14195</v>
      </c>
      <c r="N5061">
        <v>0.398888888</v>
      </c>
      <c r="O5061">
        <v>0</v>
      </c>
      <c r="P5061">
        <v>0</v>
      </c>
      <c r="Q5061">
        <v>0</v>
      </c>
      <c r="R5061">
        <v>0</v>
      </c>
      <c r="S5061">
        <v>1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25.144751379471003</v>
      </c>
      <c r="AB5061">
        <v>0</v>
      </c>
      <c r="AC5061">
        <v>0</v>
      </c>
      <c r="AD5061">
        <v>0</v>
      </c>
      <c r="AE5061">
        <v>25.144751379471003</v>
      </c>
    </row>
    <row r="5062" spans="1:31" x14ac:dyDescent="0.3">
      <c r="A5062">
        <v>2721489</v>
      </c>
      <c r="B5062">
        <v>1</v>
      </c>
      <c r="C5062" t="s">
        <v>80</v>
      </c>
      <c r="D5062" t="s">
        <v>109</v>
      </c>
      <c r="E5062" t="s">
        <v>161</v>
      </c>
      <c r="F5062" t="s">
        <v>14196</v>
      </c>
      <c r="G5062" t="s">
        <v>163</v>
      </c>
      <c r="H5062" t="s">
        <v>135</v>
      </c>
      <c r="I5062" t="s">
        <v>136</v>
      </c>
      <c r="J5062" t="s">
        <v>137</v>
      </c>
      <c r="K5062" t="s">
        <v>138</v>
      </c>
      <c r="L5062" t="s">
        <v>14197</v>
      </c>
      <c r="M5062" t="s">
        <v>14198</v>
      </c>
      <c r="N5062">
        <v>8.51</v>
      </c>
      <c r="O5062">
        <v>0</v>
      </c>
      <c r="P5062">
        <v>0</v>
      </c>
      <c r="Q5062">
        <v>0</v>
      </c>
      <c r="R5062">
        <v>11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</row>
    <row r="5063" spans="1:31" x14ac:dyDescent="0.3">
      <c r="A5063">
        <v>2720756</v>
      </c>
      <c r="B5063">
        <v>1</v>
      </c>
      <c r="C5063" t="s">
        <v>81</v>
      </c>
      <c r="D5063" t="s">
        <v>120</v>
      </c>
      <c r="E5063" t="s">
        <v>213</v>
      </c>
      <c r="F5063" t="s">
        <v>7637</v>
      </c>
      <c r="G5063" t="s">
        <v>152</v>
      </c>
      <c r="H5063" t="s">
        <v>153</v>
      </c>
      <c r="I5063" t="s">
        <v>136</v>
      </c>
      <c r="J5063" t="s">
        <v>137</v>
      </c>
      <c r="K5063" t="s">
        <v>138</v>
      </c>
      <c r="L5063" t="s">
        <v>14199</v>
      </c>
      <c r="M5063" t="s">
        <v>14200</v>
      </c>
      <c r="N5063">
        <v>0.86277777700000002</v>
      </c>
      <c r="O5063">
        <v>4</v>
      </c>
      <c r="P5063">
        <v>496</v>
      </c>
      <c r="Q5063">
        <v>30</v>
      </c>
      <c r="R5063">
        <v>52</v>
      </c>
      <c r="S5063">
        <v>6</v>
      </c>
      <c r="T5063">
        <v>39</v>
      </c>
      <c r="U5063">
        <v>0</v>
      </c>
      <c r="V5063">
        <v>0</v>
      </c>
      <c r="W5063">
        <v>4.9202870852583169</v>
      </c>
      <c r="X5063">
        <v>62.946097399648615</v>
      </c>
      <c r="Y5063">
        <v>1.678823796053905</v>
      </c>
      <c r="Z5063">
        <v>23.015773909732022</v>
      </c>
      <c r="AA5063">
        <v>3.0396638779113889</v>
      </c>
      <c r="AB5063">
        <v>14.226448169778607</v>
      </c>
      <c r="AC5063">
        <v>0</v>
      </c>
      <c r="AD5063">
        <v>0</v>
      </c>
      <c r="AE5063">
        <v>109.82709423838286</v>
      </c>
    </row>
    <row r="5064" spans="1:31" x14ac:dyDescent="0.3">
      <c r="A5064">
        <v>2721787</v>
      </c>
      <c r="B5064">
        <v>1</v>
      </c>
      <c r="C5064" t="s">
        <v>80</v>
      </c>
      <c r="D5064" t="s">
        <v>103</v>
      </c>
      <c r="E5064" t="s">
        <v>161</v>
      </c>
      <c r="F5064" t="s">
        <v>14201</v>
      </c>
      <c r="G5064" t="s">
        <v>163</v>
      </c>
      <c r="H5064" t="s">
        <v>135</v>
      </c>
      <c r="I5064" t="s">
        <v>136</v>
      </c>
      <c r="J5064" t="s">
        <v>137</v>
      </c>
      <c r="K5064" t="s">
        <v>138</v>
      </c>
      <c r="L5064" t="s">
        <v>14202</v>
      </c>
      <c r="M5064" t="s">
        <v>14203</v>
      </c>
      <c r="N5064">
        <v>6.1580555549999998</v>
      </c>
      <c r="O5064">
        <v>0</v>
      </c>
      <c r="P5064">
        <v>9</v>
      </c>
      <c r="Q5064">
        <v>0</v>
      </c>
      <c r="R5064">
        <v>14</v>
      </c>
      <c r="S5064">
        <v>0</v>
      </c>
      <c r="T5064">
        <v>11</v>
      </c>
      <c r="U5064">
        <v>0</v>
      </c>
      <c r="V5064">
        <v>0</v>
      </c>
      <c r="W5064">
        <v>0</v>
      </c>
      <c r="X5064">
        <v>5.7008437388699251</v>
      </c>
      <c r="Y5064">
        <v>0</v>
      </c>
      <c r="Z5064">
        <v>0</v>
      </c>
      <c r="AA5064">
        <v>0</v>
      </c>
      <c r="AB5064">
        <v>10.931766458014001</v>
      </c>
      <c r="AC5064">
        <v>0</v>
      </c>
      <c r="AD5064">
        <v>0</v>
      </c>
      <c r="AE5064">
        <v>16.632610196883928</v>
      </c>
    </row>
    <row r="5065" spans="1:31" x14ac:dyDescent="0.3">
      <c r="A5065">
        <v>2720799</v>
      </c>
      <c r="B5065">
        <v>1</v>
      </c>
      <c r="C5065" t="s">
        <v>80</v>
      </c>
      <c r="D5065" t="s">
        <v>93</v>
      </c>
      <c r="E5065" t="s">
        <v>132</v>
      </c>
      <c r="F5065" t="s">
        <v>14204</v>
      </c>
      <c r="G5065" t="s">
        <v>3062</v>
      </c>
      <c r="H5065" t="s">
        <v>135</v>
      </c>
      <c r="I5065" t="s">
        <v>136</v>
      </c>
      <c r="J5065" t="s">
        <v>3</v>
      </c>
      <c r="K5065" t="s">
        <v>138</v>
      </c>
      <c r="L5065" t="s">
        <v>14205</v>
      </c>
      <c r="M5065" t="s">
        <v>14206</v>
      </c>
      <c r="N5065">
        <v>3.3769444439999998</v>
      </c>
      <c r="O5065">
        <v>0</v>
      </c>
      <c r="P5065">
        <v>22</v>
      </c>
      <c r="Q5065">
        <v>0</v>
      </c>
      <c r="R5065">
        <v>25</v>
      </c>
      <c r="S5065">
        <v>0</v>
      </c>
      <c r="T5065">
        <v>7</v>
      </c>
      <c r="U5065">
        <v>0</v>
      </c>
      <c r="V5065">
        <v>0</v>
      </c>
      <c r="W5065">
        <v>0</v>
      </c>
      <c r="X5065">
        <v>15.500608329052785</v>
      </c>
      <c r="Y5065">
        <v>0</v>
      </c>
      <c r="Z5065">
        <v>85.886508522223238</v>
      </c>
      <c r="AA5065">
        <v>0</v>
      </c>
      <c r="AB5065">
        <v>6.5952965462571873</v>
      </c>
      <c r="AC5065">
        <v>0</v>
      </c>
      <c r="AD5065">
        <v>0</v>
      </c>
      <c r="AE5065">
        <v>107.98241339753321</v>
      </c>
    </row>
    <row r="5066" spans="1:31" x14ac:dyDescent="0.3">
      <c r="A5066">
        <v>2721226</v>
      </c>
      <c r="B5066">
        <v>1</v>
      </c>
      <c r="C5066" t="s">
        <v>80</v>
      </c>
      <c r="D5066" t="s">
        <v>83</v>
      </c>
      <c r="E5066" t="s">
        <v>161</v>
      </c>
      <c r="F5066" t="s">
        <v>14207</v>
      </c>
      <c r="G5066" t="s">
        <v>163</v>
      </c>
      <c r="H5066" t="s">
        <v>135</v>
      </c>
      <c r="I5066" t="s">
        <v>136</v>
      </c>
      <c r="J5066" t="s">
        <v>137</v>
      </c>
      <c r="K5066" t="s">
        <v>138</v>
      </c>
      <c r="L5066" t="s">
        <v>14208</v>
      </c>
      <c r="M5066" t="s">
        <v>14209</v>
      </c>
      <c r="N5066">
        <v>2.1558333329999999</v>
      </c>
      <c r="O5066">
        <v>0</v>
      </c>
      <c r="P5066">
        <v>33</v>
      </c>
      <c r="Q5066">
        <v>0</v>
      </c>
      <c r="R5066">
        <v>0</v>
      </c>
      <c r="S5066">
        <v>0</v>
      </c>
      <c r="T5066">
        <v>4</v>
      </c>
      <c r="U5066">
        <v>0</v>
      </c>
      <c r="V5066">
        <v>0</v>
      </c>
      <c r="W5066">
        <v>0</v>
      </c>
      <c r="X5066">
        <v>24.999662572333751</v>
      </c>
      <c r="Y5066">
        <v>0</v>
      </c>
      <c r="Z5066">
        <v>0</v>
      </c>
      <c r="AA5066">
        <v>0</v>
      </c>
      <c r="AB5066">
        <v>2.8814110705021005</v>
      </c>
      <c r="AC5066">
        <v>0</v>
      </c>
      <c r="AD5066">
        <v>0</v>
      </c>
      <c r="AE5066">
        <v>27.881073642835851</v>
      </c>
    </row>
    <row r="5067" spans="1:31" x14ac:dyDescent="0.3">
      <c r="A5067">
        <v>2721512</v>
      </c>
      <c r="B5067">
        <v>1</v>
      </c>
      <c r="C5067" t="s">
        <v>80</v>
      </c>
      <c r="D5067" t="s">
        <v>103</v>
      </c>
      <c r="E5067" t="s">
        <v>145</v>
      </c>
      <c r="F5067" t="s">
        <v>14210</v>
      </c>
      <c r="G5067" t="s">
        <v>230</v>
      </c>
      <c r="H5067" t="s">
        <v>135</v>
      </c>
      <c r="I5067" t="s">
        <v>136</v>
      </c>
      <c r="J5067" t="s">
        <v>137</v>
      </c>
      <c r="K5067" t="s">
        <v>138</v>
      </c>
      <c r="L5067" t="s">
        <v>14211</v>
      </c>
      <c r="M5067" t="s">
        <v>14212</v>
      </c>
      <c r="N5067">
        <v>6.5411111110000002</v>
      </c>
      <c r="O5067">
        <v>0</v>
      </c>
      <c r="P5067">
        <v>1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1.5848996815272633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1.5848996815272633</v>
      </c>
    </row>
    <row r="5068" spans="1:31" x14ac:dyDescent="0.3">
      <c r="A5068">
        <v>2720493</v>
      </c>
      <c r="B5068">
        <v>1</v>
      </c>
      <c r="C5068" t="s">
        <v>81</v>
      </c>
      <c r="D5068" t="s">
        <v>112</v>
      </c>
      <c r="E5068" t="s">
        <v>150</v>
      </c>
      <c r="F5068" t="s">
        <v>12178</v>
      </c>
      <c r="G5068" t="s">
        <v>152</v>
      </c>
      <c r="H5068" t="s">
        <v>153</v>
      </c>
      <c r="I5068" t="s">
        <v>136</v>
      </c>
      <c r="J5068" t="s">
        <v>137</v>
      </c>
      <c r="K5068" t="s">
        <v>138</v>
      </c>
      <c r="L5068" t="s">
        <v>14213</v>
      </c>
      <c r="M5068" t="s">
        <v>14214</v>
      </c>
      <c r="N5068">
        <v>0.253611111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0</v>
      </c>
      <c r="U5068">
        <v>1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10.409811937563502</v>
      </c>
      <c r="AD5068">
        <v>0</v>
      </c>
      <c r="AE5068">
        <v>10.409811937563502</v>
      </c>
    </row>
    <row r="5069" spans="1:31" x14ac:dyDescent="0.3">
      <c r="A5069">
        <v>2720991</v>
      </c>
      <c r="B5069">
        <v>1</v>
      </c>
      <c r="C5069" t="s">
        <v>81</v>
      </c>
      <c r="D5069" t="s">
        <v>113</v>
      </c>
      <c r="E5069" t="s">
        <v>150</v>
      </c>
      <c r="F5069" t="s">
        <v>8855</v>
      </c>
      <c r="G5069" t="s">
        <v>152</v>
      </c>
      <c r="H5069" t="s">
        <v>153</v>
      </c>
      <c r="I5069" t="s">
        <v>136</v>
      </c>
      <c r="J5069" t="s">
        <v>137</v>
      </c>
      <c r="K5069" t="s">
        <v>138</v>
      </c>
      <c r="L5069" t="s">
        <v>13783</v>
      </c>
      <c r="M5069" t="s">
        <v>14215</v>
      </c>
      <c r="N5069">
        <v>0.54138888799999996</v>
      </c>
      <c r="O5069">
        <v>1</v>
      </c>
      <c r="P5069">
        <v>2668</v>
      </c>
      <c r="Q5069">
        <v>3</v>
      </c>
      <c r="R5069">
        <v>19</v>
      </c>
      <c r="S5069">
        <v>0</v>
      </c>
      <c r="T5069">
        <v>196</v>
      </c>
      <c r="U5069">
        <v>0</v>
      </c>
      <c r="V5069">
        <v>1</v>
      </c>
      <c r="W5069">
        <v>0.10313963449166669</v>
      </c>
      <c r="X5069">
        <v>277.58205826262849</v>
      </c>
      <c r="Y5069">
        <v>0.32460130900546835</v>
      </c>
      <c r="Z5069">
        <v>1.9782963084911169</v>
      </c>
      <c r="AA5069">
        <v>0</v>
      </c>
      <c r="AB5069">
        <v>52.857622391532196</v>
      </c>
      <c r="AC5069">
        <v>0</v>
      </c>
      <c r="AD5069">
        <v>1.1736154614990759</v>
      </c>
      <c r="AE5069">
        <v>334.01933336764796</v>
      </c>
    </row>
    <row r="5070" spans="1:31" x14ac:dyDescent="0.3">
      <c r="A5070">
        <v>2721014</v>
      </c>
      <c r="B5070">
        <v>1</v>
      </c>
      <c r="C5070" t="s">
        <v>81</v>
      </c>
      <c r="D5070" t="s">
        <v>114</v>
      </c>
      <c r="E5070" t="s">
        <v>213</v>
      </c>
      <c r="F5070" t="s">
        <v>14216</v>
      </c>
      <c r="G5070" t="s">
        <v>185</v>
      </c>
      <c r="H5070" t="s">
        <v>153</v>
      </c>
      <c r="I5070" t="s">
        <v>136</v>
      </c>
      <c r="J5070" t="s">
        <v>137</v>
      </c>
      <c r="K5070" t="s">
        <v>138</v>
      </c>
      <c r="L5070" t="s">
        <v>14217</v>
      </c>
      <c r="M5070" t="s">
        <v>14218</v>
      </c>
      <c r="N5070">
        <v>7.8058333329999998</v>
      </c>
      <c r="O5070">
        <v>0</v>
      </c>
      <c r="P5070">
        <v>291</v>
      </c>
      <c r="Q5070">
        <v>0</v>
      </c>
      <c r="R5070">
        <v>0</v>
      </c>
      <c r="S5070">
        <v>9</v>
      </c>
      <c r="T5070">
        <v>19</v>
      </c>
      <c r="U5070">
        <v>0</v>
      </c>
      <c r="V5070">
        <v>0</v>
      </c>
      <c r="W5070">
        <v>0</v>
      </c>
      <c r="X5070">
        <v>178.3626823642571</v>
      </c>
      <c r="Y5070">
        <v>0</v>
      </c>
      <c r="Z5070">
        <v>0</v>
      </c>
      <c r="AA5070">
        <v>327.10419395716195</v>
      </c>
      <c r="AB5070">
        <v>12.73124714671744</v>
      </c>
      <c r="AC5070">
        <v>0</v>
      </c>
      <c r="AD5070">
        <v>0</v>
      </c>
      <c r="AE5070">
        <v>518.19812346813649</v>
      </c>
    </row>
    <row r="5071" spans="1:31" x14ac:dyDescent="0.3">
      <c r="A5071">
        <v>2720324</v>
      </c>
      <c r="B5071">
        <v>1</v>
      </c>
      <c r="C5071" t="s">
        <v>81</v>
      </c>
      <c r="D5071" t="s">
        <v>122</v>
      </c>
      <c r="E5071" t="s">
        <v>161</v>
      </c>
      <c r="F5071" t="s">
        <v>14219</v>
      </c>
      <c r="G5071" t="s">
        <v>163</v>
      </c>
      <c r="H5071" t="s">
        <v>135</v>
      </c>
      <c r="I5071" t="s">
        <v>136</v>
      </c>
      <c r="J5071" t="s">
        <v>137</v>
      </c>
      <c r="K5071" t="s">
        <v>138</v>
      </c>
      <c r="L5071" t="s">
        <v>14220</v>
      </c>
      <c r="M5071" t="s">
        <v>14221</v>
      </c>
      <c r="N5071">
        <v>2.2527777769999999</v>
      </c>
      <c r="O5071">
        <v>0</v>
      </c>
      <c r="P5071">
        <v>73</v>
      </c>
      <c r="Q5071">
        <v>0</v>
      </c>
      <c r="R5071">
        <v>8</v>
      </c>
      <c r="S5071">
        <v>0</v>
      </c>
      <c r="T5071">
        <v>4</v>
      </c>
      <c r="U5071">
        <v>0</v>
      </c>
      <c r="V5071">
        <v>0</v>
      </c>
      <c r="W5071">
        <v>0</v>
      </c>
      <c r="X5071">
        <v>17.850241212514042</v>
      </c>
      <c r="Y5071">
        <v>0</v>
      </c>
      <c r="Z5071">
        <v>3.1702253551926103</v>
      </c>
      <c r="AA5071">
        <v>0</v>
      </c>
      <c r="AB5071">
        <v>0.97637506348183001</v>
      </c>
      <c r="AC5071">
        <v>0</v>
      </c>
      <c r="AD5071">
        <v>0</v>
      </c>
      <c r="AE5071">
        <v>21.996841631188481</v>
      </c>
    </row>
    <row r="5072" spans="1:31" x14ac:dyDescent="0.3">
      <c r="A5072">
        <v>2720473</v>
      </c>
      <c r="B5072">
        <v>1</v>
      </c>
      <c r="C5072" t="s">
        <v>80</v>
      </c>
      <c r="D5072" t="s">
        <v>95</v>
      </c>
      <c r="E5072" t="s">
        <v>173</v>
      </c>
      <c r="F5072" t="s">
        <v>14222</v>
      </c>
      <c r="G5072" t="s">
        <v>152</v>
      </c>
      <c r="H5072" t="s">
        <v>153</v>
      </c>
      <c r="I5072" t="s">
        <v>136</v>
      </c>
      <c r="J5072" t="s">
        <v>137</v>
      </c>
      <c r="K5072" t="s">
        <v>138</v>
      </c>
      <c r="L5072" t="s">
        <v>14223</v>
      </c>
      <c r="M5072" t="s">
        <v>14224</v>
      </c>
      <c r="N5072">
        <v>0.48111111099999998</v>
      </c>
      <c r="O5072">
        <v>27</v>
      </c>
      <c r="P5072">
        <v>185</v>
      </c>
      <c r="Q5072">
        <v>26</v>
      </c>
      <c r="R5072">
        <v>12</v>
      </c>
      <c r="S5072">
        <v>51</v>
      </c>
      <c r="T5072">
        <v>60</v>
      </c>
      <c r="U5072">
        <v>2</v>
      </c>
      <c r="V5072">
        <v>0</v>
      </c>
      <c r="W5072">
        <v>6.9659501074036765</v>
      </c>
      <c r="X5072">
        <v>19.52354230387574</v>
      </c>
      <c r="Y5072">
        <v>37.804096841009454</v>
      </c>
      <c r="Z5072">
        <v>1.5329292209021477</v>
      </c>
      <c r="AA5072">
        <v>1344.272680699896</v>
      </c>
      <c r="AB5072">
        <v>13.421083364007723</v>
      </c>
      <c r="AC5072">
        <v>214.58368109171641</v>
      </c>
      <c r="AD5072">
        <v>0</v>
      </c>
      <c r="AE5072">
        <v>1638.1039636288112</v>
      </c>
    </row>
    <row r="5073" spans="1:31" x14ac:dyDescent="0.3">
      <c r="A5073">
        <v>2721469</v>
      </c>
      <c r="B5073">
        <v>1</v>
      </c>
      <c r="C5073" t="s">
        <v>80</v>
      </c>
      <c r="D5073" t="s">
        <v>111</v>
      </c>
      <c r="E5073" t="s">
        <v>200</v>
      </c>
      <c r="F5073" t="s">
        <v>14225</v>
      </c>
      <c r="G5073" t="s">
        <v>543</v>
      </c>
      <c r="H5073" t="s">
        <v>135</v>
      </c>
      <c r="I5073" t="s">
        <v>136</v>
      </c>
      <c r="J5073" t="s">
        <v>137</v>
      </c>
      <c r="K5073" t="s">
        <v>138</v>
      </c>
      <c r="L5073" t="s">
        <v>14226</v>
      </c>
      <c r="M5073" t="s">
        <v>14227</v>
      </c>
      <c r="N5073">
        <v>7.6830555550000001</v>
      </c>
      <c r="O5073">
        <v>0</v>
      </c>
      <c r="P5073">
        <v>77</v>
      </c>
      <c r="Q5073">
        <v>0</v>
      </c>
      <c r="R5073">
        <v>0</v>
      </c>
      <c r="S5073">
        <v>0</v>
      </c>
      <c r="T5073">
        <v>14</v>
      </c>
      <c r="U5073">
        <v>0</v>
      </c>
      <c r="V5073">
        <v>0</v>
      </c>
      <c r="W5073">
        <v>0</v>
      </c>
      <c r="X5073">
        <v>100.53775343081487</v>
      </c>
      <c r="Y5073">
        <v>0</v>
      </c>
      <c r="Z5073">
        <v>0</v>
      </c>
      <c r="AA5073">
        <v>0</v>
      </c>
      <c r="AB5073">
        <v>44.844988343843845</v>
      </c>
      <c r="AC5073">
        <v>0</v>
      </c>
      <c r="AD5073">
        <v>0</v>
      </c>
      <c r="AE5073">
        <v>145.38274177465871</v>
      </c>
    </row>
    <row r="5074" spans="1:31" x14ac:dyDescent="0.3">
      <c r="A5074">
        <v>2720673</v>
      </c>
      <c r="B5074">
        <v>1</v>
      </c>
      <c r="C5074" t="s">
        <v>80</v>
      </c>
      <c r="D5074" t="s">
        <v>100</v>
      </c>
      <c r="E5074" t="s">
        <v>150</v>
      </c>
      <c r="F5074" t="s">
        <v>3800</v>
      </c>
      <c r="G5074" t="s">
        <v>152</v>
      </c>
      <c r="H5074" t="s">
        <v>153</v>
      </c>
      <c r="I5074" t="s">
        <v>136</v>
      </c>
      <c r="J5074" t="s">
        <v>137</v>
      </c>
      <c r="K5074" t="s">
        <v>138</v>
      </c>
      <c r="L5074" t="s">
        <v>14228</v>
      </c>
      <c r="M5074" t="s">
        <v>14229</v>
      </c>
      <c r="N5074">
        <v>1.7508333330000001</v>
      </c>
      <c r="O5074">
        <v>8</v>
      </c>
      <c r="P5074">
        <v>1098</v>
      </c>
      <c r="Q5074">
        <v>25</v>
      </c>
      <c r="R5074">
        <v>384</v>
      </c>
      <c r="S5074">
        <v>12</v>
      </c>
      <c r="T5074">
        <v>220</v>
      </c>
      <c r="U5074">
        <v>3</v>
      </c>
      <c r="V5074">
        <v>0</v>
      </c>
      <c r="W5074">
        <v>4.9436248462531225</v>
      </c>
      <c r="X5074">
        <v>345.01807170243109</v>
      </c>
      <c r="Y5074">
        <v>14.853066060466704</v>
      </c>
      <c r="Z5074">
        <v>157.2714541975476</v>
      </c>
      <c r="AA5074">
        <v>101.61553317087672</v>
      </c>
      <c r="AB5074">
        <v>204.88416674920131</v>
      </c>
      <c r="AC5074">
        <v>403.79722891923797</v>
      </c>
      <c r="AD5074">
        <v>0</v>
      </c>
      <c r="AE5074">
        <v>1232.3831456460146</v>
      </c>
    </row>
    <row r="5075" spans="1:31" x14ac:dyDescent="0.3">
      <c r="A5075">
        <v>2721755</v>
      </c>
      <c r="B5075">
        <v>1</v>
      </c>
      <c r="C5075" t="s">
        <v>81</v>
      </c>
      <c r="D5075" t="s">
        <v>128</v>
      </c>
      <c r="E5075" t="s">
        <v>213</v>
      </c>
      <c r="F5075" t="s">
        <v>5996</v>
      </c>
      <c r="G5075" t="s">
        <v>152</v>
      </c>
      <c r="H5075" t="s">
        <v>153</v>
      </c>
      <c r="I5075" t="s">
        <v>136</v>
      </c>
      <c r="J5075" t="s">
        <v>137</v>
      </c>
      <c r="K5075" t="s">
        <v>138</v>
      </c>
      <c r="L5075" t="s">
        <v>14230</v>
      </c>
      <c r="M5075" t="s">
        <v>14231</v>
      </c>
      <c r="N5075">
        <v>0.35388888800000001</v>
      </c>
      <c r="O5075">
        <v>6</v>
      </c>
      <c r="P5075">
        <v>620</v>
      </c>
      <c r="Q5075">
        <v>4</v>
      </c>
      <c r="R5075">
        <v>4</v>
      </c>
      <c r="S5075">
        <v>2</v>
      </c>
      <c r="T5075">
        <v>56</v>
      </c>
      <c r="U5075">
        <v>0</v>
      </c>
      <c r="V5075">
        <v>0</v>
      </c>
      <c r="W5075">
        <v>0.4588027004166666</v>
      </c>
      <c r="X5075">
        <v>22.819592698323323</v>
      </c>
      <c r="Y5075">
        <v>0.29639751626333333</v>
      </c>
      <c r="Z5075">
        <v>0.11423461025340001</v>
      </c>
      <c r="AA5075">
        <v>3.1756272349601797</v>
      </c>
      <c r="AB5075">
        <v>6.0274871885000509</v>
      </c>
      <c r="AC5075">
        <v>0</v>
      </c>
      <c r="AD5075">
        <v>0</v>
      </c>
      <c r="AE5075">
        <v>32.892141948716954</v>
      </c>
    </row>
    <row r="5076" spans="1:31" x14ac:dyDescent="0.3">
      <c r="A5076">
        <v>2720344</v>
      </c>
      <c r="B5076">
        <v>1</v>
      </c>
      <c r="C5076" t="s">
        <v>80</v>
      </c>
      <c r="D5076" t="s">
        <v>92</v>
      </c>
      <c r="E5076" t="s">
        <v>213</v>
      </c>
      <c r="F5076" t="s">
        <v>14232</v>
      </c>
      <c r="G5076" t="s">
        <v>300</v>
      </c>
      <c r="H5076" t="s">
        <v>153</v>
      </c>
      <c r="I5076" t="s">
        <v>136</v>
      </c>
      <c r="J5076" t="s">
        <v>137</v>
      </c>
      <c r="K5076" t="s">
        <v>210</v>
      </c>
      <c r="L5076" t="s">
        <v>14233</v>
      </c>
      <c r="M5076" t="s">
        <v>14234</v>
      </c>
      <c r="N5076">
        <v>7.2052777770000001</v>
      </c>
      <c r="O5076">
        <v>1</v>
      </c>
      <c r="P5076">
        <v>3094</v>
      </c>
      <c r="Q5076">
        <v>1</v>
      </c>
      <c r="R5076">
        <v>2</v>
      </c>
      <c r="S5076">
        <v>7</v>
      </c>
      <c r="T5076">
        <v>174</v>
      </c>
      <c r="U5076">
        <v>0</v>
      </c>
      <c r="V5076">
        <v>2</v>
      </c>
      <c r="W5076">
        <v>372.85528453291334</v>
      </c>
      <c r="X5076">
        <v>2487.5181970447561</v>
      </c>
      <c r="Y5076">
        <v>37.636047201776719</v>
      </c>
      <c r="Z5076">
        <v>0</v>
      </c>
      <c r="AA5076">
        <v>117.23273169580163</v>
      </c>
      <c r="AB5076">
        <v>809.86654946747581</v>
      </c>
      <c r="AC5076">
        <v>0</v>
      </c>
      <c r="AD5076">
        <v>0</v>
      </c>
      <c r="AE5076">
        <v>3825.1088099427234</v>
      </c>
    </row>
    <row r="5077" spans="1:31" x14ac:dyDescent="0.3">
      <c r="A5077">
        <v>2720685</v>
      </c>
      <c r="B5077">
        <v>1</v>
      </c>
      <c r="C5077" t="s">
        <v>80</v>
      </c>
      <c r="D5077" t="s">
        <v>82</v>
      </c>
      <c r="E5077" t="s">
        <v>145</v>
      </c>
      <c r="F5077" t="s">
        <v>14235</v>
      </c>
      <c r="G5077" t="s">
        <v>181</v>
      </c>
      <c r="H5077" t="s">
        <v>135</v>
      </c>
      <c r="I5077" t="s">
        <v>136</v>
      </c>
      <c r="J5077" t="s">
        <v>137</v>
      </c>
      <c r="K5077" t="s">
        <v>138</v>
      </c>
      <c r="L5077" t="s">
        <v>14236</v>
      </c>
      <c r="M5077" t="s">
        <v>14237</v>
      </c>
      <c r="N5077">
        <v>4.5988888880000003</v>
      </c>
      <c r="O5077">
        <v>0</v>
      </c>
      <c r="P5077">
        <v>4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5.99317490983589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5.99317490983589</v>
      </c>
    </row>
    <row r="5078" spans="1:31" x14ac:dyDescent="0.3">
      <c r="A5078">
        <v>2720736</v>
      </c>
      <c r="B5078">
        <v>1</v>
      </c>
      <c r="C5078" t="s">
        <v>81</v>
      </c>
      <c r="D5078" t="s">
        <v>119</v>
      </c>
      <c r="E5078" t="s">
        <v>161</v>
      </c>
      <c r="F5078" t="s">
        <v>14238</v>
      </c>
      <c r="G5078" t="s">
        <v>163</v>
      </c>
      <c r="H5078" t="s">
        <v>135</v>
      </c>
      <c r="I5078" t="s">
        <v>136</v>
      </c>
      <c r="J5078" t="s">
        <v>137</v>
      </c>
      <c r="K5078" t="s">
        <v>138</v>
      </c>
      <c r="L5078" t="s">
        <v>14239</v>
      </c>
      <c r="M5078" t="s">
        <v>14240</v>
      </c>
      <c r="N5078">
        <v>3.275555555</v>
      </c>
      <c r="O5078">
        <v>0</v>
      </c>
      <c r="P5078">
        <v>1</v>
      </c>
      <c r="Q5078">
        <v>0</v>
      </c>
      <c r="R5078">
        <v>1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</row>
    <row r="5079" spans="1:31" x14ac:dyDescent="0.3">
      <c r="A5079">
        <v>2720536</v>
      </c>
      <c r="B5079">
        <v>1</v>
      </c>
      <c r="C5079" t="s">
        <v>81</v>
      </c>
      <c r="D5079" t="s">
        <v>120</v>
      </c>
      <c r="E5079" t="s">
        <v>213</v>
      </c>
      <c r="F5079" t="s">
        <v>7023</v>
      </c>
      <c r="G5079" t="s">
        <v>152</v>
      </c>
      <c r="H5079" t="s">
        <v>153</v>
      </c>
      <c r="I5079" t="s">
        <v>136</v>
      </c>
      <c r="J5079" t="s">
        <v>137</v>
      </c>
      <c r="K5079" t="s">
        <v>138</v>
      </c>
      <c r="L5079" t="s">
        <v>14241</v>
      </c>
      <c r="M5079" t="s">
        <v>14242</v>
      </c>
      <c r="N5079">
        <v>0.83944444399999996</v>
      </c>
      <c r="O5079">
        <v>0</v>
      </c>
      <c r="P5079">
        <v>525</v>
      </c>
      <c r="Q5079">
        <v>31</v>
      </c>
      <c r="R5079">
        <v>54</v>
      </c>
      <c r="S5079">
        <v>4</v>
      </c>
      <c r="T5079">
        <v>34</v>
      </c>
      <c r="U5079">
        <v>0</v>
      </c>
      <c r="V5079">
        <v>1</v>
      </c>
      <c r="W5079">
        <v>0</v>
      </c>
      <c r="X5079">
        <v>102.23730771197765</v>
      </c>
      <c r="Y5079">
        <v>60.983101448146748</v>
      </c>
      <c r="Z5079">
        <v>11.956794373826227</v>
      </c>
      <c r="AA5079">
        <v>12.512715662855602</v>
      </c>
      <c r="AB5079">
        <v>16.261348937085447</v>
      </c>
      <c r="AC5079">
        <v>0</v>
      </c>
      <c r="AD5079">
        <v>15.004046654952635</v>
      </c>
      <c r="AE5079">
        <v>218.95531478884433</v>
      </c>
    </row>
    <row r="5080" spans="1:31" x14ac:dyDescent="0.3">
      <c r="A5080">
        <v>2721171</v>
      </c>
      <c r="B5080">
        <v>1</v>
      </c>
      <c r="C5080" t="s">
        <v>81</v>
      </c>
      <c r="D5080" t="s">
        <v>112</v>
      </c>
      <c r="E5080" t="s">
        <v>150</v>
      </c>
      <c r="F5080" t="s">
        <v>14243</v>
      </c>
      <c r="G5080" t="s">
        <v>152</v>
      </c>
      <c r="H5080" t="s">
        <v>153</v>
      </c>
      <c r="I5080" t="s">
        <v>136</v>
      </c>
      <c r="J5080" t="s">
        <v>137</v>
      </c>
      <c r="K5080" t="s">
        <v>138</v>
      </c>
      <c r="L5080" t="s">
        <v>14244</v>
      </c>
      <c r="M5080" t="s">
        <v>14245</v>
      </c>
      <c r="N5080">
        <v>0.80222222200000004</v>
      </c>
      <c r="O5080">
        <v>0</v>
      </c>
      <c r="P5080">
        <v>1460</v>
      </c>
      <c r="Q5080">
        <v>0</v>
      </c>
      <c r="R5080">
        <v>24</v>
      </c>
      <c r="S5080">
        <v>0</v>
      </c>
      <c r="T5080">
        <v>41</v>
      </c>
      <c r="U5080">
        <v>0</v>
      </c>
      <c r="V5080">
        <v>0</v>
      </c>
      <c r="W5080">
        <v>0</v>
      </c>
      <c r="X5080">
        <v>189.095576801406</v>
      </c>
      <c r="Y5080">
        <v>0</v>
      </c>
      <c r="Z5080">
        <v>3.3850527207567893</v>
      </c>
      <c r="AA5080">
        <v>0</v>
      </c>
      <c r="AB5080">
        <v>25.205317815307204</v>
      </c>
      <c r="AC5080">
        <v>0</v>
      </c>
      <c r="AD5080">
        <v>0</v>
      </c>
      <c r="AE5080">
        <v>217.68594733747</v>
      </c>
    </row>
    <row r="5081" spans="1:31" x14ac:dyDescent="0.3">
      <c r="A5081">
        <v>2720779</v>
      </c>
      <c r="B5081">
        <v>1</v>
      </c>
      <c r="C5081" t="s">
        <v>80</v>
      </c>
      <c r="D5081" t="s">
        <v>85</v>
      </c>
      <c r="E5081" t="s">
        <v>161</v>
      </c>
      <c r="F5081" t="s">
        <v>14246</v>
      </c>
      <c r="G5081" t="s">
        <v>163</v>
      </c>
      <c r="H5081" t="s">
        <v>135</v>
      </c>
      <c r="I5081" t="s">
        <v>136</v>
      </c>
      <c r="J5081" t="s">
        <v>137</v>
      </c>
      <c r="K5081" t="s">
        <v>138</v>
      </c>
      <c r="L5081" t="s">
        <v>14247</v>
      </c>
      <c r="M5081" t="s">
        <v>14248</v>
      </c>
      <c r="N5081">
        <v>1.339722222</v>
      </c>
      <c r="O5081">
        <v>0</v>
      </c>
      <c r="P5081">
        <v>145</v>
      </c>
      <c r="Q5081">
        <v>0</v>
      </c>
      <c r="R5081">
        <v>0</v>
      </c>
      <c r="S5081">
        <v>0</v>
      </c>
      <c r="T5081">
        <v>7</v>
      </c>
      <c r="U5081">
        <v>0</v>
      </c>
      <c r="V5081">
        <v>0</v>
      </c>
      <c r="W5081">
        <v>0</v>
      </c>
      <c r="X5081">
        <v>34.341979489512809</v>
      </c>
      <c r="Y5081">
        <v>0</v>
      </c>
      <c r="Z5081">
        <v>0</v>
      </c>
      <c r="AA5081">
        <v>0</v>
      </c>
      <c r="AB5081">
        <v>30.011314456345996</v>
      </c>
      <c r="AC5081">
        <v>0</v>
      </c>
      <c r="AD5081">
        <v>0</v>
      </c>
      <c r="AE5081">
        <v>64.353293945858809</v>
      </c>
    </row>
    <row r="5082" spans="1:31" x14ac:dyDescent="0.3">
      <c r="A5082">
        <v>2720408</v>
      </c>
      <c r="B5082">
        <v>1</v>
      </c>
      <c r="C5082" t="s">
        <v>80</v>
      </c>
      <c r="D5082" t="s">
        <v>97</v>
      </c>
      <c r="E5082" t="s">
        <v>213</v>
      </c>
      <c r="F5082" t="s">
        <v>14249</v>
      </c>
      <c r="G5082" t="s">
        <v>152</v>
      </c>
      <c r="H5082" t="s">
        <v>153</v>
      </c>
      <c r="I5082" t="s">
        <v>136</v>
      </c>
      <c r="J5082" t="s">
        <v>137</v>
      </c>
      <c r="K5082" t="s">
        <v>138</v>
      </c>
      <c r="L5082" t="s">
        <v>13663</v>
      </c>
      <c r="M5082" t="s">
        <v>14250</v>
      </c>
      <c r="N5082">
        <v>2.0447222219999999</v>
      </c>
      <c r="O5082">
        <v>1</v>
      </c>
      <c r="P5082">
        <v>721</v>
      </c>
      <c r="Q5082">
        <v>2</v>
      </c>
      <c r="R5082">
        <v>195</v>
      </c>
      <c r="S5082">
        <v>2</v>
      </c>
      <c r="T5082">
        <v>131</v>
      </c>
      <c r="U5082">
        <v>0</v>
      </c>
      <c r="V5082">
        <v>0</v>
      </c>
      <c r="W5082">
        <v>0.41923445266833337</v>
      </c>
      <c r="X5082">
        <v>437.62268758220142</v>
      </c>
      <c r="Y5082">
        <v>3.5861750572197897</v>
      </c>
      <c r="Z5082">
        <v>68.91890064696905</v>
      </c>
      <c r="AA5082">
        <v>27.234866611043326</v>
      </c>
      <c r="AB5082">
        <v>242.11465437903487</v>
      </c>
      <c r="AC5082">
        <v>0</v>
      </c>
      <c r="AD5082">
        <v>0</v>
      </c>
      <c r="AE5082">
        <v>779.8965187291368</v>
      </c>
    </row>
    <row r="5083" spans="1:31" x14ac:dyDescent="0.3">
      <c r="A5083">
        <v>2720811</v>
      </c>
      <c r="B5083">
        <v>1</v>
      </c>
      <c r="C5083" t="s">
        <v>80</v>
      </c>
      <c r="D5083" t="s">
        <v>93</v>
      </c>
      <c r="E5083" t="s">
        <v>213</v>
      </c>
      <c r="F5083" t="s">
        <v>14251</v>
      </c>
      <c r="G5083" t="s">
        <v>152</v>
      </c>
      <c r="H5083" t="s">
        <v>153</v>
      </c>
      <c r="I5083" t="s">
        <v>136</v>
      </c>
      <c r="J5083" t="s">
        <v>137</v>
      </c>
      <c r="K5083" t="s">
        <v>138</v>
      </c>
      <c r="L5083" t="s">
        <v>13835</v>
      </c>
      <c r="M5083" t="s">
        <v>14252</v>
      </c>
      <c r="N5083">
        <v>2.6380555550000002</v>
      </c>
      <c r="O5083">
        <v>0</v>
      </c>
      <c r="P5083">
        <v>191</v>
      </c>
      <c r="Q5083">
        <v>2</v>
      </c>
      <c r="R5083">
        <v>21</v>
      </c>
      <c r="S5083">
        <v>0</v>
      </c>
      <c r="T5083">
        <v>18</v>
      </c>
      <c r="U5083">
        <v>0</v>
      </c>
      <c r="V5083">
        <v>0</v>
      </c>
      <c r="W5083">
        <v>0</v>
      </c>
      <c r="X5083">
        <v>37.747477869369682</v>
      </c>
      <c r="Y5083">
        <v>0.89565810860818507</v>
      </c>
      <c r="Z5083">
        <v>1.3856469620816667</v>
      </c>
      <c r="AA5083">
        <v>0</v>
      </c>
      <c r="AB5083">
        <v>6.9512785192907671</v>
      </c>
      <c r="AC5083">
        <v>0</v>
      </c>
      <c r="AD5083">
        <v>0</v>
      </c>
      <c r="AE5083">
        <v>46.980061459350303</v>
      </c>
    </row>
    <row r="5084" spans="1:31" x14ac:dyDescent="0.3">
      <c r="A5084">
        <v>2721736</v>
      </c>
      <c r="B5084">
        <v>1</v>
      </c>
      <c r="C5084" t="s">
        <v>81</v>
      </c>
      <c r="D5084" t="s">
        <v>115</v>
      </c>
      <c r="E5084" t="s">
        <v>145</v>
      </c>
      <c r="F5084" t="s">
        <v>14253</v>
      </c>
      <c r="G5084" t="s">
        <v>181</v>
      </c>
      <c r="H5084" t="s">
        <v>135</v>
      </c>
      <c r="I5084" t="s">
        <v>136</v>
      </c>
      <c r="J5084" t="s">
        <v>137</v>
      </c>
      <c r="K5084" t="s">
        <v>138</v>
      </c>
      <c r="L5084" t="s">
        <v>14254</v>
      </c>
      <c r="M5084" t="s">
        <v>14255</v>
      </c>
      <c r="N5084">
        <v>2.9666666660000001</v>
      </c>
      <c r="O5084">
        <v>0</v>
      </c>
      <c r="P5084">
        <v>1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0.62990906083666665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0.62990906083666665</v>
      </c>
    </row>
    <row r="5085" spans="1:31" x14ac:dyDescent="0.3">
      <c r="A5085">
        <v>2720970</v>
      </c>
      <c r="B5085">
        <v>2</v>
      </c>
      <c r="C5085" t="s">
        <v>81</v>
      </c>
      <c r="D5085" t="s">
        <v>127</v>
      </c>
      <c r="E5085" t="s">
        <v>213</v>
      </c>
      <c r="F5085" t="s">
        <v>7835</v>
      </c>
      <c r="G5085" t="s">
        <v>185</v>
      </c>
      <c r="H5085" t="s">
        <v>153</v>
      </c>
      <c r="I5085" t="s">
        <v>136</v>
      </c>
      <c r="J5085" t="s">
        <v>137</v>
      </c>
      <c r="K5085" t="s">
        <v>138</v>
      </c>
      <c r="L5085" t="s">
        <v>13681</v>
      </c>
      <c r="M5085" t="s">
        <v>14256</v>
      </c>
      <c r="N5085">
        <v>1.5149999999999999</v>
      </c>
      <c r="O5085">
        <v>3</v>
      </c>
      <c r="P5085">
        <v>4</v>
      </c>
      <c r="Q5085">
        <v>46</v>
      </c>
      <c r="R5085">
        <v>21</v>
      </c>
      <c r="S5085">
        <v>2</v>
      </c>
      <c r="T5085">
        <v>2</v>
      </c>
      <c r="U5085">
        <v>0</v>
      </c>
      <c r="V5085">
        <v>0</v>
      </c>
      <c r="W5085">
        <v>0</v>
      </c>
      <c r="X5085">
        <v>0</v>
      </c>
      <c r="Y5085">
        <v>5.0332897058815256</v>
      </c>
      <c r="Z5085">
        <v>26.822148639945784</v>
      </c>
      <c r="AA5085">
        <v>0</v>
      </c>
      <c r="AB5085">
        <v>0</v>
      </c>
      <c r="AC5085">
        <v>0</v>
      </c>
      <c r="AD5085">
        <v>0</v>
      </c>
      <c r="AE5085">
        <v>31.855438345827309</v>
      </c>
    </row>
    <row r="5086" spans="1:31" x14ac:dyDescent="0.3">
      <c r="A5086">
        <v>2720665</v>
      </c>
      <c r="B5086">
        <v>1</v>
      </c>
      <c r="C5086" t="s">
        <v>81</v>
      </c>
      <c r="D5086" t="s">
        <v>115</v>
      </c>
      <c r="E5086" t="s">
        <v>150</v>
      </c>
      <c r="F5086" t="s">
        <v>9144</v>
      </c>
      <c r="G5086" t="s">
        <v>152</v>
      </c>
      <c r="H5086" t="s">
        <v>153</v>
      </c>
      <c r="I5086" t="s">
        <v>136</v>
      </c>
      <c r="J5086" t="s">
        <v>137</v>
      </c>
      <c r="K5086" t="s">
        <v>138</v>
      </c>
      <c r="L5086" t="s">
        <v>14257</v>
      </c>
      <c r="M5086" t="s">
        <v>14258</v>
      </c>
      <c r="N5086">
        <v>0.32416666599999999</v>
      </c>
      <c r="O5086">
        <v>8</v>
      </c>
      <c r="P5086">
        <v>4612</v>
      </c>
      <c r="Q5086">
        <v>2</v>
      </c>
      <c r="R5086">
        <v>196</v>
      </c>
      <c r="S5086">
        <v>8</v>
      </c>
      <c r="T5086">
        <v>446</v>
      </c>
      <c r="U5086">
        <v>3</v>
      </c>
      <c r="V5086">
        <v>0</v>
      </c>
      <c r="W5086">
        <v>0.50978817994000003</v>
      </c>
      <c r="X5086">
        <v>110.77326937853222</v>
      </c>
      <c r="Y5086">
        <v>1.659188603352225</v>
      </c>
      <c r="Z5086">
        <v>7.9501796382866612</v>
      </c>
      <c r="AA5086">
        <v>21.114334176102332</v>
      </c>
      <c r="AB5086">
        <v>40.18644226012524</v>
      </c>
      <c r="AC5086">
        <v>23.958225815696011</v>
      </c>
      <c r="AD5086">
        <v>0</v>
      </c>
      <c r="AE5086">
        <v>206.15142805203467</v>
      </c>
    </row>
    <row r="5087" spans="1:31" x14ac:dyDescent="0.3">
      <c r="A5087">
        <v>2721398</v>
      </c>
      <c r="B5087">
        <v>1</v>
      </c>
      <c r="C5087" t="s">
        <v>81</v>
      </c>
      <c r="D5087" t="s">
        <v>122</v>
      </c>
      <c r="E5087" t="s">
        <v>150</v>
      </c>
      <c r="F5087" t="s">
        <v>14259</v>
      </c>
      <c r="G5087" t="s">
        <v>152</v>
      </c>
      <c r="H5087" t="s">
        <v>153</v>
      </c>
      <c r="I5087" t="s">
        <v>136</v>
      </c>
      <c r="J5087" t="s">
        <v>137</v>
      </c>
      <c r="K5087" t="s">
        <v>138</v>
      </c>
      <c r="L5087" t="s">
        <v>14260</v>
      </c>
      <c r="M5087" t="s">
        <v>14261</v>
      </c>
      <c r="N5087">
        <v>1.831111111</v>
      </c>
      <c r="O5087">
        <v>1</v>
      </c>
      <c r="P5087">
        <v>178</v>
      </c>
      <c r="Q5087">
        <v>1</v>
      </c>
      <c r="R5087">
        <v>0</v>
      </c>
      <c r="S5087">
        <v>6</v>
      </c>
      <c r="T5087">
        <v>20</v>
      </c>
      <c r="U5087">
        <v>4</v>
      </c>
      <c r="V5087">
        <v>0</v>
      </c>
      <c r="W5087">
        <v>0.47219349133166666</v>
      </c>
      <c r="X5087">
        <v>36.619482198999144</v>
      </c>
      <c r="Y5087">
        <v>1.0001871274558334</v>
      </c>
      <c r="Z5087">
        <v>0</v>
      </c>
      <c r="AA5087">
        <v>162.46998690876492</v>
      </c>
      <c r="AB5087">
        <v>49.226628833499213</v>
      </c>
      <c r="AC5087">
        <v>210.22810217019162</v>
      </c>
      <c r="AD5087">
        <v>0</v>
      </c>
      <c r="AE5087">
        <v>460.01658073024237</v>
      </c>
    </row>
    <row r="5088" spans="1:31" x14ac:dyDescent="0.3">
      <c r="A5088">
        <v>2721636</v>
      </c>
      <c r="B5088">
        <v>1</v>
      </c>
      <c r="C5088" t="s">
        <v>80</v>
      </c>
      <c r="D5088" t="s">
        <v>89</v>
      </c>
      <c r="E5088" t="s">
        <v>156</v>
      </c>
      <c r="F5088" t="s">
        <v>14262</v>
      </c>
      <c r="G5088" t="s">
        <v>185</v>
      </c>
      <c r="H5088" t="s">
        <v>153</v>
      </c>
      <c r="I5088" t="s">
        <v>136</v>
      </c>
      <c r="J5088" t="s">
        <v>137</v>
      </c>
      <c r="K5088" t="s">
        <v>138</v>
      </c>
      <c r="L5088" t="s">
        <v>14263</v>
      </c>
      <c r="M5088" t="s">
        <v>14264</v>
      </c>
      <c r="N5088">
        <v>2.5702777769999998</v>
      </c>
      <c r="O5088">
        <v>1</v>
      </c>
      <c r="P5088">
        <v>358</v>
      </c>
      <c r="Q5088">
        <v>1</v>
      </c>
      <c r="R5088">
        <v>14</v>
      </c>
      <c r="S5088">
        <v>3</v>
      </c>
      <c r="T5088">
        <v>21</v>
      </c>
      <c r="U5088">
        <v>1</v>
      </c>
      <c r="V5088">
        <v>0</v>
      </c>
      <c r="W5088">
        <v>0.67189634860833336</v>
      </c>
      <c r="X5088">
        <v>585.19979490936453</v>
      </c>
      <c r="Y5088">
        <v>1.3294375470331725</v>
      </c>
      <c r="Z5088">
        <v>8.9617241539518471</v>
      </c>
      <c r="AA5088">
        <v>13.217066634836399</v>
      </c>
      <c r="AB5088">
        <v>72.704003467383089</v>
      </c>
      <c r="AC5088">
        <v>12.245707328355248</v>
      </c>
      <c r="AD5088">
        <v>0</v>
      </c>
      <c r="AE5088">
        <v>694.32963038953278</v>
      </c>
    </row>
    <row r="5089" spans="1:31" x14ac:dyDescent="0.3">
      <c r="A5089">
        <v>2721790</v>
      </c>
      <c r="B5089">
        <v>1</v>
      </c>
      <c r="C5089" t="s">
        <v>80</v>
      </c>
      <c r="D5089" t="s">
        <v>107</v>
      </c>
      <c r="E5089" t="s">
        <v>161</v>
      </c>
      <c r="F5089" t="s">
        <v>14265</v>
      </c>
      <c r="G5089" t="s">
        <v>163</v>
      </c>
      <c r="H5089" t="s">
        <v>135</v>
      </c>
      <c r="I5089" t="s">
        <v>136</v>
      </c>
      <c r="J5089" t="s">
        <v>137</v>
      </c>
      <c r="K5089" t="s">
        <v>138</v>
      </c>
      <c r="L5089" t="s">
        <v>14266</v>
      </c>
      <c r="M5089" t="s">
        <v>14267</v>
      </c>
      <c r="N5089">
        <v>5.1958333330000004</v>
      </c>
      <c r="O5089">
        <v>0</v>
      </c>
      <c r="P5089">
        <v>222</v>
      </c>
      <c r="Q5089">
        <v>0</v>
      </c>
      <c r="R5089">
        <v>0</v>
      </c>
      <c r="S5089">
        <v>0</v>
      </c>
      <c r="T5089">
        <v>7</v>
      </c>
      <c r="U5089">
        <v>0</v>
      </c>
      <c r="V5089">
        <v>0</v>
      </c>
      <c r="W5089">
        <v>0</v>
      </c>
      <c r="X5089">
        <v>131.62441424590835</v>
      </c>
      <c r="Y5089">
        <v>0</v>
      </c>
      <c r="Z5089">
        <v>0</v>
      </c>
      <c r="AA5089">
        <v>0</v>
      </c>
      <c r="AB5089">
        <v>10.26491950248502</v>
      </c>
      <c r="AC5089">
        <v>0</v>
      </c>
      <c r="AD5089">
        <v>0</v>
      </c>
      <c r="AE5089">
        <v>141.88933374839337</v>
      </c>
    </row>
    <row r="5090" spans="1:31" x14ac:dyDescent="0.3">
      <c r="A5090">
        <v>2720757</v>
      </c>
      <c r="B5090">
        <v>1</v>
      </c>
      <c r="C5090" t="s">
        <v>81</v>
      </c>
      <c r="D5090" t="s">
        <v>127</v>
      </c>
      <c r="E5090" t="s">
        <v>200</v>
      </c>
      <c r="F5090" t="s">
        <v>14268</v>
      </c>
      <c r="G5090" t="s">
        <v>543</v>
      </c>
      <c r="H5090" t="s">
        <v>135</v>
      </c>
      <c r="I5090" t="s">
        <v>136</v>
      </c>
      <c r="J5090" t="s">
        <v>137</v>
      </c>
      <c r="K5090" t="s">
        <v>138</v>
      </c>
      <c r="L5090" t="s">
        <v>14269</v>
      </c>
      <c r="M5090" t="s">
        <v>14270</v>
      </c>
      <c r="N5090">
        <v>0.72055555500000001</v>
      </c>
      <c r="O5090">
        <v>0</v>
      </c>
      <c r="P5090">
        <v>5</v>
      </c>
      <c r="Q5090">
        <v>0</v>
      </c>
      <c r="R5090">
        <v>0</v>
      </c>
      <c r="S5090">
        <v>0</v>
      </c>
      <c r="T5090">
        <v>3</v>
      </c>
      <c r="U5090">
        <v>0</v>
      </c>
      <c r="V5090">
        <v>0</v>
      </c>
      <c r="W5090">
        <v>0</v>
      </c>
      <c r="X5090">
        <v>0.82683037731683662</v>
      </c>
      <c r="Y5090">
        <v>0</v>
      </c>
      <c r="Z5090">
        <v>0</v>
      </c>
      <c r="AA5090">
        <v>0</v>
      </c>
      <c r="AB5090">
        <v>1.6542263480294936</v>
      </c>
      <c r="AC5090">
        <v>0</v>
      </c>
      <c r="AD5090">
        <v>0</v>
      </c>
      <c r="AE5090">
        <v>2.4810567253463303</v>
      </c>
    </row>
    <row r="5091" spans="1:31" x14ac:dyDescent="0.3">
      <c r="A5091">
        <v>2720700</v>
      </c>
      <c r="B5091">
        <v>1</v>
      </c>
      <c r="C5091" t="s">
        <v>80</v>
      </c>
      <c r="D5091" t="s">
        <v>93</v>
      </c>
      <c r="E5091" t="s">
        <v>150</v>
      </c>
      <c r="F5091" t="s">
        <v>14271</v>
      </c>
      <c r="G5091" t="s">
        <v>152</v>
      </c>
      <c r="H5091" t="s">
        <v>153</v>
      </c>
      <c r="I5091" t="s">
        <v>136</v>
      </c>
      <c r="J5091" t="s">
        <v>137</v>
      </c>
      <c r="K5091" t="s">
        <v>138</v>
      </c>
      <c r="L5091" t="s">
        <v>14272</v>
      </c>
      <c r="M5091" t="s">
        <v>14273</v>
      </c>
      <c r="N5091">
        <v>0.117777777</v>
      </c>
      <c r="O5091">
        <v>0</v>
      </c>
      <c r="P5091">
        <v>710</v>
      </c>
      <c r="Q5091">
        <v>0</v>
      </c>
      <c r="R5091">
        <v>136</v>
      </c>
      <c r="S5091">
        <v>3</v>
      </c>
      <c r="T5091">
        <v>162</v>
      </c>
      <c r="U5091">
        <v>0</v>
      </c>
      <c r="V5091">
        <v>0</v>
      </c>
      <c r="W5091">
        <v>0</v>
      </c>
      <c r="X5091">
        <v>13.163764273570232</v>
      </c>
      <c r="Y5091">
        <v>0</v>
      </c>
      <c r="Z5091">
        <v>8.4709890901836289</v>
      </c>
      <c r="AA5091">
        <v>0.97666572666459328</v>
      </c>
      <c r="AB5091">
        <v>13.22681884084863</v>
      </c>
      <c r="AC5091">
        <v>0</v>
      </c>
      <c r="AD5091">
        <v>0</v>
      </c>
      <c r="AE5091">
        <v>35.838237931267081</v>
      </c>
    </row>
    <row r="5092" spans="1:31" x14ac:dyDescent="0.3">
      <c r="A5092">
        <v>2721103</v>
      </c>
      <c r="B5092">
        <v>1</v>
      </c>
      <c r="C5092" t="s">
        <v>81</v>
      </c>
      <c r="D5092" t="s">
        <v>123</v>
      </c>
      <c r="E5092" t="s">
        <v>213</v>
      </c>
      <c r="F5092" t="s">
        <v>5029</v>
      </c>
      <c r="G5092" t="s">
        <v>152</v>
      </c>
      <c r="H5092" t="s">
        <v>153</v>
      </c>
      <c r="I5092" t="s">
        <v>136</v>
      </c>
      <c r="J5092" t="s">
        <v>137</v>
      </c>
      <c r="K5092" t="s">
        <v>138</v>
      </c>
      <c r="L5092" t="s">
        <v>14274</v>
      </c>
      <c r="M5092" t="s">
        <v>14275</v>
      </c>
      <c r="N5092">
        <v>1.1030555550000001</v>
      </c>
      <c r="O5092">
        <v>0</v>
      </c>
      <c r="P5092">
        <v>9</v>
      </c>
      <c r="Q5092">
        <v>0</v>
      </c>
      <c r="R5092">
        <v>116</v>
      </c>
      <c r="S5092">
        <v>0</v>
      </c>
      <c r="T5092">
        <v>11</v>
      </c>
      <c r="U5092">
        <v>0</v>
      </c>
      <c r="V5092">
        <v>0</v>
      </c>
      <c r="W5092">
        <v>0</v>
      </c>
      <c r="X5092">
        <v>0.21238031540499996</v>
      </c>
      <c r="Y5092">
        <v>0</v>
      </c>
      <c r="Z5092">
        <v>6.0550816365682003</v>
      </c>
      <c r="AA5092">
        <v>0</v>
      </c>
      <c r="AB5092">
        <v>0</v>
      </c>
      <c r="AC5092">
        <v>0</v>
      </c>
      <c r="AD5092">
        <v>0</v>
      </c>
      <c r="AE5092">
        <v>6.2674619519732007</v>
      </c>
    </row>
    <row r="5093" spans="1:31" x14ac:dyDescent="0.3">
      <c r="A5093">
        <v>2720957</v>
      </c>
      <c r="B5093">
        <v>1</v>
      </c>
      <c r="C5093" t="s">
        <v>80</v>
      </c>
      <c r="D5093" t="s">
        <v>83</v>
      </c>
      <c r="E5093" t="s">
        <v>145</v>
      </c>
      <c r="F5093" t="s">
        <v>13799</v>
      </c>
      <c r="G5093" t="s">
        <v>147</v>
      </c>
      <c r="H5093" t="s">
        <v>135</v>
      </c>
      <c r="I5093" t="s">
        <v>136</v>
      </c>
      <c r="J5093" t="s">
        <v>137</v>
      </c>
      <c r="K5093" t="s">
        <v>138</v>
      </c>
      <c r="L5093" t="s">
        <v>14276</v>
      </c>
      <c r="M5093" t="s">
        <v>14277</v>
      </c>
      <c r="N5093">
        <v>3.1247222219999999</v>
      </c>
      <c r="O5093">
        <v>0</v>
      </c>
      <c r="P5093">
        <v>24</v>
      </c>
      <c r="Q5093">
        <v>0</v>
      </c>
      <c r="R5093">
        <v>0</v>
      </c>
      <c r="S5093">
        <v>0</v>
      </c>
      <c r="T5093">
        <v>1</v>
      </c>
      <c r="U5093">
        <v>0</v>
      </c>
      <c r="V5093">
        <v>0</v>
      </c>
      <c r="W5093">
        <v>0</v>
      </c>
      <c r="X5093">
        <v>16.888254071462004</v>
      </c>
      <c r="Y5093">
        <v>0</v>
      </c>
      <c r="Z5093">
        <v>0</v>
      </c>
      <c r="AA5093">
        <v>0</v>
      </c>
      <c r="AB5093">
        <v>0.7942235943989</v>
      </c>
      <c r="AC5093">
        <v>0</v>
      </c>
      <c r="AD5093">
        <v>0</v>
      </c>
      <c r="AE5093">
        <v>17.682477665860905</v>
      </c>
    </row>
    <row r="5094" spans="1:31" x14ac:dyDescent="0.3">
      <c r="A5094">
        <v>2720711</v>
      </c>
      <c r="B5094">
        <v>1</v>
      </c>
      <c r="C5094" t="s">
        <v>80</v>
      </c>
      <c r="D5094" t="s">
        <v>90</v>
      </c>
      <c r="E5094" t="s">
        <v>161</v>
      </c>
      <c r="F5094" t="s">
        <v>14278</v>
      </c>
      <c r="G5094" t="s">
        <v>163</v>
      </c>
      <c r="H5094" t="s">
        <v>135</v>
      </c>
      <c r="I5094" t="s">
        <v>136</v>
      </c>
      <c r="J5094" t="s">
        <v>137</v>
      </c>
      <c r="K5094" t="s">
        <v>138</v>
      </c>
      <c r="L5094" t="s">
        <v>14279</v>
      </c>
      <c r="M5094" t="s">
        <v>14280</v>
      </c>
      <c r="N5094">
        <v>3.988611111</v>
      </c>
      <c r="O5094">
        <v>0</v>
      </c>
      <c r="P5094">
        <v>2</v>
      </c>
      <c r="Q5094">
        <v>0</v>
      </c>
      <c r="R5094">
        <v>0</v>
      </c>
      <c r="S5094">
        <v>0</v>
      </c>
      <c r="T5094">
        <v>1</v>
      </c>
      <c r="U5094">
        <v>0</v>
      </c>
      <c r="V5094">
        <v>0</v>
      </c>
      <c r="W5094">
        <v>0</v>
      </c>
      <c r="X5094">
        <v>1.8459562946258552</v>
      </c>
      <c r="Y5094">
        <v>0</v>
      </c>
      <c r="Z5094">
        <v>0</v>
      </c>
      <c r="AA5094">
        <v>0</v>
      </c>
      <c r="AB5094">
        <v>5.8524542694506678</v>
      </c>
      <c r="AC5094">
        <v>0</v>
      </c>
      <c r="AD5094">
        <v>0</v>
      </c>
      <c r="AE5094">
        <v>7.6984105640765232</v>
      </c>
    </row>
    <row r="5095" spans="1:31" x14ac:dyDescent="0.3">
      <c r="A5095">
        <v>2721490</v>
      </c>
      <c r="B5095">
        <v>1</v>
      </c>
      <c r="C5095" t="s">
        <v>80</v>
      </c>
      <c r="D5095" t="s">
        <v>93</v>
      </c>
      <c r="E5095" t="s">
        <v>161</v>
      </c>
      <c r="F5095" t="s">
        <v>14281</v>
      </c>
      <c r="G5095" t="s">
        <v>163</v>
      </c>
      <c r="H5095" t="s">
        <v>135</v>
      </c>
      <c r="I5095" t="s">
        <v>136</v>
      </c>
      <c r="J5095" t="s">
        <v>137</v>
      </c>
      <c r="K5095" t="s">
        <v>138</v>
      </c>
      <c r="L5095" t="s">
        <v>14282</v>
      </c>
      <c r="M5095" t="s">
        <v>14283</v>
      </c>
      <c r="N5095">
        <v>2.5986111109999999</v>
      </c>
      <c r="O5095">
        <v>0</v>
      </c>
      <c r="P5095">
        <v>3</v>
      </c>
      <c r="Q5095">
        <v>0</v>
      </c>
      <c r="R5095">
        <v>4</v>
      </c>
      <c r="S5095">
        <v>0</v>
      </c>
      <c r="T5095">
        <v>2</v>
      </c>
      <c r="U5095">
        <v>0</v>
      </c>
      <c r="V5095">
        <v>0</v>
      </c>
      <c r="W5095">
        <v>0</v>
      </c>
      <c r="X5095">
        <v>0.93038431693488166</v>
      </c>
      <c r="Y5095">
        <v>0</v>
      </c>
      <c r="Z5095">
        <v>5.5149139122740198</v>
      </c>
      <c r="AA5095">
        <v>0</v>
      </c>
      <c r="AB5095">
        <v>0.12864897898733335</v>
      </c>
      <c r="AC5095">
        <v>0</v>
      </c>
      <c r="AD5095">
        <v>0</v>
      </c>
      <c r="AE5095">
        <v>6.5739472081962349</v>
      </c>
    </row>
    <row r="5096" spans="1:31" x14ac:dyDescent="0.3">
      <c r="A5096">
        <v>2721241</v>
      </c>
      <c r="B5096">
        <v>1</v>
      </c>
      <c r="C5096" t="s">
        <v>81</v>
      </c>
      <c r="D5096" t="s">
        <v>120</v>
      </c>
      <c r="E5096" t="s">
        <v>213</v>
      </c>
      <c r="F5096" t="s">
        <v>8897</v>
      </c>
      <c r="G5096" t="s">
        <v>152</v>
      </c>
      <c r="H5096" t="s">
        <v>153</v>
      </c>
      <c r="I5096" t="s">
        <v>136</v>
      </c>
      <c r="J5096" t="s">
        <v>137</v>
      </c>
      <c r="K5096" t="s">
        <v>138</v>
      </c>
      <c r="L5096" t="s">
        <v>14284</v>
      </c>
      <c r="M5096" t="s">
        <v>14285</v>
      </c>
      <c r="N5096">
        <v>2.2013888879999999</v>
      </c>
      <c r="O5096">
        <v>2</v>
      </c>
      <c r="P5096">
        <v>0</v>
      </c>
      <c r="Q5096">
        <v>75</v>
      </c>
      <c r="R5096">
        <v>0</v>
      </c>
      <c r="S5096">
        <v>11</v>
      </c>
      <c r="T5096">
        <v>0</v>
      </c>
      <c r="U5096">
        <v>0</v>
      </c>
      <c r="V5096">
        <v>0</v>
      </c>
      <c r="W5096">
        <v>1.1357738300800002</v>
      </c>
      <c r="X5096">
        <v>0</v>
      </c>
      <c r="Y5096">
        <v>70.448123085056878</v>
      </c>
      <c r="Z5096">
        <v>0</v>
      </c>
      <c r="AA5096">
        <v>257.47102290311631</v>
      </c>
      <c r="AB5096">
        <v>0</v>
      </c>
      <c r="AC5096">
        <v>0</v>
      </c>
      <c r="AD5096">
        <v>0</v>
      </c>
      <c r="AE5096">
        <v>329.05491981825321</v>
      </c>
    </row>
    <row r="5097" spans="1:31" x14ac:dyDescent="0.3">
      <c r="A5097">
        <v>2720316</v>
      </c>
      <c r="B5097">
        <v>1</v>
      </c>
      <c r="C5097" t="s">
        <v>81</v>
      </c>
      <c r="D5097" t="s">
        <v>127</v>
      </c>
      <c r="E5097" t="s">
        <v>213</v>
      </c>
      <c r="F5097" t="s">
        <v>1836</v>
      </c>
      <c r="G5097" t="s">
        <v>152</v>
      </c>
      <c r="H5097" t="s">
        <v>153</v>
      </c>
      <c r="I5097" t="s">
        <v>136</v>
      </c>
      <c r="J5097" t="s">
        <v>137</v>
      </c>
      <c r="K5097" t="s">
        <v>138</v>
      </c>
      <c r="L5097" t="s">
        <v>14286</v>
      </c>
      <c r="M5097" t="s">
        <v>14287</v>
      </c>
      <c r="N5097">
        <v>1.3347222219999999</v>
      </c>
      <c r="O5097">
        <v>4</v>
      </c>
      <c r="P5097">
        <v>12</v>
      </c>
      <c r="Q5097">
        <v>39</v>
      </c>
      <c r="R5097">
        <v>49</v>
      </c>
      <c r="S5097">
        <v>3</v>
      </c>
      <c r="T5097">
        <v>2</v>
      </c>
      <c r="U5097">
        <v>0</v>
      </c>
      <c r="V5097">
        <v>0</v>
      </c>
      <c r="W5097">
        <v>3.7386252516705003</v>
      </c>
      <c r="X5097">
        <v>1.6023878483250003</v>
      </c>
      <c r="Y5097">
        <v>1.7195641977869669</v>
      </c>
      <c r="Z5097">
        <v>2.2948033864725002</v>
      </c>
      <c r="AA5097">
        <v>3.4862407930026666</v>
      </c>
      <c r="AB5097">
        <v>0</v>
      </c>
      <c r="AC5097">
        <v>0</v>
      </c>
      <c r="AD5097">
        <v>0</v>
      </c>
      <c r="AE5097">
        <v>12.841621477257634</v>
      </c>
    </row>
    <row r="5098" spans="1:31" x14ac:dyDescent="0.3">
      <c r="A5098">
        <v>2720654</v>
      </c>
      <c r="B5098">
        <v>1</v>
      </c>
      <c r="C5098" t="s">
        <v>81</v>
      </c>
      <c r="D5098" t="s">
        <v>127</v>
      </c>
      <c r="E5098" t="s">
        <v>213</v>
      </c>
      <c r="F5098" t="s">
        <v>14288</v>
      </c>
      <c r="G5098" t="s">
        <v>2209</v>
      </c>
      <c r="H5098" t="s">
        <v>153</v>
      </c>
      <c r="I5098" t="s">
        <v>136</v>
      </c>
      <c r="J5098" t="s">
        <v>137</v>
      </c>
      <c r="K5098" t="s">
        <v>138</v>
      </c>
      <c r="L5098" t="s">
        <v>14289</v>
      </c>
      <c r="M5098" t="s">
        <v>14290</v>
      </c>
      <c r="N5098">
        <v>4.9894444440000001</v>
      </c>
      <c r="O5098">
        <v>0</v>
      </c>
      <c r="P5098">
        <v>643</v>
      </c>
      <c r="Q5098">
        <v>0</v>
      </c>
      <c r="R5098">
        <v>25</v>
      </c>
      <c r="S5098">
        <v>0</v>
      </c>
      <c r="T5098">
        <v>63</v>
      </c>
      <c r="U5098">
        <v>0</v>
      </c>
      <c r="V5098">
        <v>0</v>
      </c>
      <c r="W5098">
        <v>0</v>
      </c>
      <c r="X5098">
        <v>512.29523419489828</v>
      </c>
      <c r="Y5098">
        <v>0</v>
      </c>
      <c r="Z5098">
        <v>53.382599234257214</v>
      </c>
      <c r="AA5098">
        <v>0</v>
      </c>
      <c r="AB5098">
        <v>190.10012140508726</v>
      </c>
      <c r="AC5098">
        <v>0</v>
      </c>
      <c r="AD5098">
        <v>0</v>
      </c>
      <c r="AE5098">
        <v>755.77795483424279</v>
      </c>
    </row>
    <row r="5099" spans="1:31" x14ac:dyDescent="0.3">
      <c r="A5099">
        <v>2720554</v>
      </c>
      <c r="B5099">
        <v>1</v>
      </c>
      <c r="C5099" t="s">
        <v>80</v>
      </c>
      <c r="D5099" t="s">
        <v>103</v>
      </c>
      <c r="E5099" t="s">
        <v>150</v>
      </c>
      <c r="F5099" t="s">
        <v>14291</v>
      </c>
      <c r="G5099" t="s">
        <v>152</v>
      </c>
      <c r="H5099" t="s">
        <v>153</v>
      </c>
      <c r="I5099" t="s">
        <v>136</v>
      </c>
      <c r="J5099" t="s">
        <v>137</v>
      </c>
      <c r="K5099" t="s">
        <v>138</v>
      </c>
      <c r="L5099" t="s">
        <v>14292</v>
      </c>
      <c r="M5099" t="s">
        <v>14293</v>
      </c>
      <c r="N5099">
        <v>2.6213888879999998</v>
      </c>
      <c r="O5099">
        <v>0</v>
      </c>
      <c r="P5099">
        <v>0</v>
      </c>
      <c r="Q5099">
        <v>5</v>
      </c>
      <c r="R5099">
        <v>6</v>
      </c>
      <c r="S5099">
        <v>3</v>
      </c>
      <c r="T5099">
        <v>6</v>
      </c>
      <c r="U5099">
        <v>1</v>
      </c>
      <c r="V5099">
        <v>0</v>
      </c>
      <c r="W5099">
        <v>0</v>
      </c>
      <c r="X5099">
        <v>0</v>
      </c>
      <c r="Y5099">
        <v>82.471827251205156</v>
      </c>
      <c r="Z5099">
        <v>0</v>
      </c>
      <c r="AA5099">
        <v>13.299767396352035</v>
      </c>
      <c r="AB5099">
        <v>23.724940508341849</v>
      </c>
      <c r="AC5099">
        <v>167.59068245612306</v>
      </c>
      <c r="AD5099">
        <v>0</v>
      </c>
      <c r="AE5099">
        <v>287.08721761202207</v>
      </c>
    </row>
    <row r="5100" spans="1:31" x14ac:dyDescent="0.3">
      <c r="A5100">
        <v>2721485</v>
      </c>
      <c r="B5100">
        <v>2</v>
      </c>
      <c r="C5100" t="s">
        <v>81</v>
      </c>
      <c r="D5100" t="s">
        <v>128</v>
      </c>
      <c r="E5100" t="s">
        <v>150</v>
      </c>
      <c r="F5100" t="s">
        <v>7518</v>
      </c>
      <c r="G5100" t="s">
        <v>348</v>
      </c>
      <c r="H5100" t="s">
        <v>153</v>
      </c>
      <c r="I5100" t="s">
        <v>136</v>
      </c>
      <c r="J5100" t="s">
        <v>137</v>
      </c>
      <c r="K5100" t="s">
        <v>138</v>
      </c>
      <c r="L5100" t="s">
        <v>14294</v>
      </c>
      <c r="M5100" t="s">
        <v>14295</v>
      </c>
      <c r="N5100">
        <v>0.71111111100000002</v>
      </c>
      <c r="O5100">
        <v>21</v>
      </c>
      <c r="P5100">
        <v>185</v>
      </c>
      <c r="Q5100">
        <v>314</v>
      </c>
      <c r="R5100">
        <v>103</v>
      </c>
      <c r="S5100">
        <v>10</v>
      </c>
      <c r="T5100">
        <v>10</v>
      </c>
      <c r="U5100">
        <v>0</v>
      </c>
      <c r="V5100">
        <v>0</v>
      </c>
      <c r="W5100">
        <v>0.98958597932020009</v>
      </c>
      <c r="X5100">
        <v>28.178064420096117</v>
      </c>
      <c r="Y5100">
        <v>12.862710520146965</v>
      </c>
      <c r="Z5100">
        <v>9.7747542601122053</v>
      </c>
      <c r="AA5100">
        <v>2.0950316132325</v>
      </c>
      <c r="AB5100">
        <v>2.7622398277884903</v>
      </c>
      <c r="AC5100">
        <v>0</v>
      </c>
      <c r="AD5100">
        <v>0</v>
      </c>
      <c r="AE5100">
        <v>56.662386620696473</v>
      </c>
    </row>
    <row r="5101" spans="1:31" x14ac:dyDescent="0.3">
      <c r="A5101">
        <v>2721341</v>
      </c>
      <c r="B5101">
        <v>1</v>
      </c>
      <c r="C5101" t="s">
        <v>81</v>
      </c>
      <c r="D5101" t="s">
        <v>112</v>
      </c>
      <c r="E5101" t="s">
        <v>156</v>
      </c>
      <c r="F5101" t="s">
        <v>14296</v>
      </c>
      <c r="G5101" t="s">
        <v>185</v>
      </c>
      <c r="H5101" t="s">
        <v>153</v>
      </c>
      <c r="I5101" t="s">
        <v>136</v>
      </c>
      <c r="J5101" t="s">
        <v>137</v>
      </c>
      <c r="K5101" t="s">
        <v>138</v>
      </c>
      <c r="L5101" t="s">
        <v>14297</v>
      </c>
      <c r="M5101" t="s">
        <v>14298</v>
      </c>
      <c r="N5101">
        <v>3.6974999999999998</v>
      </c>
      <c r="O5101">
        <v>0</v>
      </c>
      <c r="P5101">
        <v>101</v>
      </c>
      <c r="Q5101">
        <v>0</v>
      </c>
      <c r="R5101">
        <v>0</v>
      </c>
      <c r="S5101">
        <v>0</v>
      </c>
      <c r="T5101">
        <v>8</v>
      </c>
      <c r="U5101">
        <v>0</v>
      </c>
      <c r="V5101">
        <v>0</v>
      </c>
      <c r="W5101">
        <v>0</v>
      </c>
      <c r="X5101">
        <v>39.177682349158211</v>
      </c>
      <c r="Y5101">
        <v>0</v>
      </c>
      <c r="Z5101">
        <v>0</v>
      </c>
      <c r="AA5101">
        <v>0</v>
      </c>
      <c r="AB5101">
        <v>4.6598720985707835</v>
      </c>
      <c r="AC5101">
        <v>0</v>
      </c>
      <c r="AD5101">
        <v>0</v>
      </c>
      <c r="AE5101">
        <v>43.837554447728991</v>
      </c>
    </row>
    <row r="5102" spans="1:31" x14ac:dyDescent="0.3">
      <c r="A5102">
        <v>2721690</v>
      </c>
      <c r="B5102">
        <v>1</v>
      </c>
      <c r="C5102" t="s">
        <v>80</v>
      </c>
      <c r="D5102" t="s">
        <v>108</v>
      </c>
      <c r="E5102" t="s">
        <v>161</v>
      </c>
      <c r="F5102" t="s">
        <v>14299</v>
      </c>
      <c r="G5102" t="s">
        <v>163</v>
      </c>
      <c r="H5102" t="s">
        <v>135</v>
      </c>
      <c r="I5102" t="s">
        <v>136</v>
      </c>
      <c r="J5102" t="s">
        <v>137</v>
      </c>
      <c r="K5102" t="s">
        <v>138</v>
      </c>
      <c r="L5102" t="s">
        <v>14300</v>
      </c>
      <c r="M5102" t="s">
        <v>14301</v>
      </c>
      <c r="N5102">
        <v>6.0075000000000003</v>
      </c>
      <c r="O5102">
        <v>0</v>
      </c>
      <c r="P5102">
        <v>1</v>
      </c>
      <c r="Q5102">
        <v>0</v>
      </c>
      <c r="R5102">
        <v>9</v>
      </c>
      <c r="S5102">
        <v>0</v>
      </c>
      <c r="T5102">
        <v>1</v>
      </c>
      <c r="U5102">
        <v>0</v>
      </c>
      <c r="V5102">
        <v>0</v>
      </c>
      <c r="W5102">
        <v>0</v>
      </c>
      <c r="X5102">
        <v>0.96213649823144021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0.96213649823144021</v>
      </c>
    </row>
    <row r="5103" spans="1:31" x14ac:dyDescent="0.3">
      <c r="A5103">
        <v>2721590</v>
      </c>
      <c r="B5103">
        <v>1</v>
      </c>
      <c r="C5103" t="s">
        <v>80</v>
      </c>
      <c r="D5103" t="s">
        <v>110</v>
      </c>
      <c r="E5103" t="s">
        <v>145</v>
      </c>
      <c r="F5103" t="s">
        <v>14302</v>
      </c>
      <c r="G5103" t="s">
        <v>230</v>
      </c>
      <c r="H5103" t="s">
        <v>135</v>
      </c>
      <c r="I5103" t="s">
        <v>136</v>
      </c>
      <c r="J5103" t="s">
        <v>137</v>
      </c>
      <c r="K5103" t="s">
        <v>138</v>
      </c>
      <c r="L5103" t="s">
        <v>14303</v>
      </c>
      <c r="M5103" t="s">
        <v>14304</v>
      </c>
      <c r="N5103">
        <v>3.770277777</v>
      </c>
      <c r="O5103">
        <v>0</v>
      </c>
      <c r="P5103">
        <v>1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5.759930032971492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5.759930032971492</v>
      </c>
    </row>
    <row r="5104" spans="1:31" x14ac:dyDescent="0.3">
      <c r="A5104">
        <v>2720562</v>
      </c>
      <c r="B5104">
        <v>1</v>
      </c>
      <c r="C5104" t="s">
        <v>80</v>
      </c>
      <c r="D5104" t="s">
        <v>103</v>
      </c>
      <c r="E5104" t="s">
        <v>213</v>
      </c>
      <c r="F5104" t="s">
        <v>5492</v>
      </c>
      <c r="G5104" t="s">
        <v>152</v>
      </c>
      <c r="H5104" t="s">
        <v>153</v>
      </c>
      <c r="I5104" t="s">
        <v>136</v>
      </c>
      <c r="J5104" t="s">
        <v>137</v>
      </c>
      <c r="K5104" t="s">
        <v>138</v>
      </c>
      <c r="L5104" t="s">
        <v>14305</v>
      </c>
      <c r="M5104" t="s">
        <v>14306</v>
      </c>
      <c r="N5104">
        <v>0.29277777700000002</v>
      </c>
      <c r="O5104">
        <v>24</v>
      </c>
      <c r="P5104">
        <v>2712</v>
      </c>
      <c r="Q5104">
        <v>34</v>
      </c>
      <c r="R5104">
        <v>214</v>
      </c>
      <c r="S5104">
        <v>66</v>
      </c>
      <c r="T5104">
        <v>814</v>
      </c>
      <c r="U5104">
        <v>5</v>
      </c>
      <c r="V5104">
        <v>1</v>
      </c>
      <c r="W5104">
        <v>4.3915616895718719</v>
      </c>
      <c r="X5104">
        <v>118.88788959233867</v>
      </c>
      <c r="Y5104">
        <v>32.972565532184348</v>
      </c>
      <c r="Z5104">
        <v>14.863475217978174</v>
      </c>
      <c r="AA5104">
        <v>96.315317404964802</v>
      </c>
      <c r="AB5104">
        <v>92.216771705184087</v>
      </c>
      <c r="AC5104">
        <v>95.482984639527956</v>
      </c>
      <c r="AD5104">
        <v>8.8691462078478889</v>
      </c>
      <c r="AE5104">
        <v>463.99971198959781</v>
      </c>
    </row>
    <row r="5105" spans="1:31" x14ac:dyDescent="0.3">
      <c r="A5105">
        <v>2720800</v>
      </c>
      <c r="B5105">
        <v>1</v>
      </c>
      <c r="C5105" t="s">
        <v>81</v>
      </c>
      <c r="D5105" t="s">
        <v>114</v>
      </c>
      <c r="E5105" t="s">
        <v>150</v>
      </c>
      <c r="F5105" t="s">
        <v>14307</v>
      </c>
      <c r="G5105" t="s">
        <v>152</v>
      </c>
      <c r="H5105" t="s">
        <v>153</v>
      </c>
      <c r="I5105" t="s">
        <v>136</v>
      </c>
      <c r="J5105" t="s">
        <v>137</v>
      </c>
      <c r="K5105" t="s">
        <v>138</v>
      </c>
      <c r="L5105" t="s">
        <v>14308</v>
      </c>
      <c r="M5105" t="s">
        <v>14309</v>
      </c>
      <c r="N5105">
        <v>0.18111111099999999</v>
      </c>
      <c r="O5105">
        <v>5</v>
      </c>
      <c r="P5105">
        <v>1859</v>
      </c>
      <c r="Q5105">
        <v>0</v>
      </c>
      <c r="R5105">
        <v>48</v>
      </c>
      <c r="S5105">
        <v>4</v>
      </c>
      <c r="T5105">
        <v>166</v>
      </c>
      <c r="U5105">
        <v>0</v>
      </c>
      <c r="V5105">
        <v>0</v>
      </c>
      <c r="W5105">
        <v>0.17098470985</v>
      </c>
      <c r="X5105">
        <v>24.733210949458535</v>
      </c>
      <c r="Y5105">
        <v>0</v>
      </c>
      <c r="Z5105">
        <v>0.15446889969298666</v>
      </c>
      <c r="AA5105">
        <v>0.45254015454167335</v>
      </c>
      <c r="AB5105">
        <v>5.5202716536364518</v>
      </c>
      <c r="AC5105">
        <v>0</v>
      </c>
      <c r="AD5105">
        <v>0</v>
      </c>
      <c r="AE5105">
        <v>31.031476367179646</v>
      </c>
    </row>
    <row r="5106" spans="1:31" x14ac:dyDescent="0.3">
      <c r="A5106">
        <v>2720588</v>
      </c>
      <c r="B5106">
        <v>1</v>
      </c>
      <c r="C5106" t="s">
        <v>81</v>
      </c>
      <c r="D5106" t="s">
        <v>120</v>
      </c>
      <c r="E5106" t="s">
        <v>150</v>
      </c>
      <c r="F5106" t="s">
        <v>13624</v>
      </c>
      <c r="G5106" t="s">
        <v>152</v>
      </c>
      <c r="H5106" t="s">
        <v>153</v>
      </c>
      <c r="I5106" t="s">
        <v>490</v>
      </c>
      <c r="J5106" t="s">
        <v>137</v>
      </c>
      <c r="K5106" t="s">
        <v>138</v>
      </c>
      <c r="L5106" t="s">
        <v>14310</v>
      </c>
      <c r="M5106" t="s">
        <v>14311</v>
      </c>
      <c r="N5106">
        <v>1.666666E-3</v>
      </c>
      <c r="O5106">
        <v>0</v>
      </c>
      <c r="P5106">
        <v>353</v>
      </c>
      <c r="Q5106">
        <v>59</v>
      </c>
      <c r="R5106">
        <v>12</v>
      </c>
      <c r="S5106">
        <v>8</v>
      </c>
      <c r="T5106">
        <v>47</v>
      </c>
      <c r="U5106">
        <v>2</v>
      </c>
      <c r="V5106">
        <v>0</v>
      </c>
      <c r="W5106">
        <v>0</v>
      </c>
      <c r="X5106">
        <v>8.9902271851970098E-2</v>
      </c>
      <c r="Y5106">
        <v>6.7898599683750005E-2</v>
      </c>
      <c r="Z5106">
        <v>1.0123109366039999E-2</v>
      </c>
      <c r="AA5106">
        <v>0.30187707089080001</v>
      </c>
      <c r="AB5106">
        <v>3.3621117331230008E-2</v>
      </c>
      <c r="AC5106">
        <v>0.41440577442140003</v>
      </c>
      <c r="AD5106">
        <v>0</v>
      </c>
      <c r="AE5106">
        <v>0.91782794354519015</v>
      </c>
    </row>
    <row r="5107" spans="1:31" x14ac:dyDescent="0.3">
      <c r="A5107">
        <v>2721793</v>
      </c>
      <c r="B5107">
        <v>1</v>
      </c>
      <c r="C5107" t="s">
        <v>80</v>
      </c>
      <c r="D5107" t="s">
        <v>97</v>
      </c>
      <c r="E5107" t="s">
        <v>145</v>
      </c>
      <c r="F5107" t="s">
        <v>14312</v>
      </c>
      <c r="G5107" t="s">
        <v>181</v>
      </c>
      <c r="H5107" t="s">
        <v>135</v>
      </c>
      <c r="I5107" t="s">
        <v>136</v>
      </c>
      <c r="J5107" t="s">
        <v>137</v>
      </c>
      <c r="K5107" t="s">
        <v>138</v>
      </c>
      <c r="L5107" t="s">
        <v>14313</v>
      </c>
      <c r="M5107" t="s">
        <v>14314</v>
      </c>
      <c r="N5107">
        <v>1.7138888880000001</v>
      </c>
      <c r="O5107">
        <v>0</v>
      </c>
      <c r="P5107">
        <v>0</v>
      </c>
      <c r="Q5107">
        <v>0</v>
      </c>
      <c r="R5107">
        <v>1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0.20508440816339168</v>
      </c>
      <c r="AA5107">
        <v>0</v>
      </c>
      <c r="AB5107">
        <v>0</v>
      </c>
      <c r="AC5107">
        <v>0</v>
      </c>
      <c r="AD5107">
        <v>0</v>
      </c>
      <c r="AE5107">
        <v>0.20508440816339168</v>
      </c>
    </row>
    <row r="5108" spans="1:31" x14ac:dyDescent="0.3">
      <c r="A5108">
        <v>2721656</v>
      </c>
      <c r="B5108">
        <v>1</v>
      </c>
      <c r="C5108" t="s">
        <v>80</v>
      </c>
      <c r="D5108" t="s">
        <v>82</v>
      </c>
      <c r="E5108" t="s">
        <v>200</v>
      </c>
      <c r="F5108" t="s">
        <v>14315</v>
      </c>
      <c r="G5108" t="s">
        <v>543</v>
      </c>
      <c r="H5108" t="s">
        <v>135</v>
      </c>
      <c r="I5108" t="s">
        <v>136</v>
      </c>
      <c r="J5108" t="s">
        <v>137</v>
      </c>
      <c r="K5108" t="s">
        <v>138</v>
      </c>
      <c r="L5108" t="s">
        <v>14316</v>
      </c>
      <c r="M5108" t="s">
        <v>14317</v>
      </c>
      <c r="N5108">
        <v>1.824166666</v>
      </c>
      <c r="O5108">
        <v>0</v>
      </c>
      <c r="P5108">
        <v>1</v>
      </c>
      <c r="Q5108">
        <v>0</v>
      </c>
      <c r="R5108">
        <v>0</v>
      </c>
      <c r="S5108">
        <v>0</v>
      </c>
      <c r="T5108">
        <v>4</v>
      </c>
      <c r="U5108">
        <v>0</v>
      </c>
      <c r="V5108">
        <v>0</v>
      </c>
      <c r="W5108">
        <v>0</v>
      </c>
      <c r="X5108">
        <v>0.28048135253599998</v>
      </c>
      <c r="Y5108">
        <v>0</v>
      </c>
      <c r="Z5108">
        <v>0</v>
      </c>
      <c r="AA5108">
        <v>0</v>
      </c>
      <c r="AB5108">
        <v>7.387599201895501</v>
      </c>
      <c r="AC5108">
        <v>0</v>
      </c>
      <c r="AD5108">
        <v>0</v>
      </c>
      <c r="AE5108">
        <v>7.6680805544315014</v>
      </c>
    </row>
    <row r="5109" spans="1:31" x14ac:dyDescent="0.3">
      <c r="A5109">
        <v>2721893</v>
      </c>
      <c r="B5109">
        <v>1</v>
      </c>
      <c r="C5109" t="s">
        <v>81</v>
      </c>
      <c r="D5109" t="s">
        <v>127</v>
      </c>
      <c r="E5109" t="s">
        <v>156</v>
      </c>
      <c r="F5109" t="s">
        <v>14318</v>
      </c>
      <c r="G5109" t="s">
        <v>152</v>
      </c>
      <c r="H5109" t="s">
        <v>153</v>
      </c>
      <c r="I5109" t="s">
        <v>136</v>
      </c>
      <c r="J5109" t="s">
        <v>137</v>
      </c>
      <c r="K5109" t="s">
        <v>138</v>
      </c>
      <c r="L5109" t="s">
        <v>14319</v>
      </c>
      <c r="M5109" t="s">
        <v>14320</v>
      </c>
      <c r="N5109">
        <v>1.3955555550000001</v>
      </c>
      <c r="O5109">
        <v>1</v>
      </c>
      <c r="P5109">
        <v>497</v>
      </c>
      <c r="Q5109">
        <v>97</v>
      </c>
      <c r="R5109">
        <v>142</v>
      </c>
      <c r="S5109">
        <v>8</v>
      </c>
      <c r="T5109">
        <v>69</v>
      </c>
      <c r="U5109">
        <v>0</v>
      </c>
      <c r="V5109">
        <v>0</v>
      </c>
      <c r="W5109">
        <v>0.60386068293077089</v>
      </c>
      <c r="X5109">
        <v>106.75905273233951</v>
      </c>
      <c r="Y5109">
        <v>132.32472002850267</v>
      </c>
      <c r="Z5109">
        <v>12.667336200720975</v>
      </c>
      <c r="AA5109">
        <v>39.760666345077126</v>
      </c>
      <c r="AB5109">
        <v>15.804735776727242</v>
      </c>
      <c r="AC5109">
        <v>0</v>
      </c>
      <c r="AD5109">
        <v>0</v>
      </c>
      <c r="AE5109">
        <v>307.92037176629827</v>
      </c>
    </row>
    <row r="5110" spans="1:31" x14ac:dyDescent="0.3">
      <c r="A5110">
        <v>2721229</v>
      </c>
      <c r="B5110">
        <v>1</v>
      </c>
      <c r="C5110" t="s">
        <v>80</v>
      </c>
      <c r="D5110" t="s">
        <v>83</v>
      </c>
      <c r="E5110" t="s">
        <v>161</v>
      </c>
      <c r="F5110" t="s">
        <v>14321</v>
      </c>
      <c r="G5110" t="s">
        <v>724</v>
      </c>
      <c r="H5110" t="s">
        <v>135</v>
      </c>
      <c r="I5110" t="s">
        <v>136</v>
      </c>
      <c r="J5110" t="s">
        <v>137</v>
      </c>
      <c r="K5110" t="s">
        <v>138</v>
      </c>
      <c r="L5110" t="s">
        <v>14322</v>
      </c>
      <c r="M5110" t="s">
        <v>14323</v>
      </c>
      <c r="N5110">
        <v>3.7177777769999998</v>
      </c>
      <c r="O5110">
        <v>0</v>
      </c>
      <c r="P5110">
        <v>158</v>
      </c>
      <c r="Q5110">
        <v>0</v>
      </c>
      <c r="R5110">
        <v>0</v>
      </c>
      <c r="S5110">
        <v>0</v>
      </c>
      <c r="T5110">
        <v>4</v>
      </c>
      <c r="U5110">
        <v>0</v>
      </c>
      <c r="V5110">
        <v>0</v>
      </c>
      <c r="W5110">
        <v>0</v>
      </c>
      <c r="X5110">
        <v>115.72874404329499</v>
      </c>
      <c r="Y5110">
        <v>0</v>
      </c>
      <c r="Z5110">
        <v>0</v>
      </c>
      <c r="AA5110">
        <v>0</v>
      </c>
      <c r="AB5110">
        <v>4.826397608707051</v>
      </c>
      <c r="AC5110">
        <v>0</v>
      </c>
      <c r="AD5110">
        <v>0</v>
      </c>
      <c r="AE5110">
        <v>120.55514165200205</v>
      </c>
    </row>
    <row r="5111" spans="1:31" x14ac:dyDescent="0.3">
      <c r="A5111">
        <v>2721564</v>
      </c>
      <c r="B5111">
        <v>1</v>
      </c>
      <c r="C5111" t="s">
        <v>80</v>
      </c>
      <c r="D5111" t="s">
        <v>108</v>
      </c>
      <c r="E5111" t="s">
        <v>161</v>
      </c>
      <c r="F5111" t="s">
        <v>14324</v>
      </c>
      <c r="G5111" t="s">
        <v>163</v>
      </c>
      <c r="H5111" t="s">
        <v>135</v>
      </c>
      <c r="I5111" t="s">
        <v>136</v>
      </c>
      <c r="J5111" t="s">
        <v>137</v>
      </c>
      <c r="K5111" t="s">
        <v>138</v>
      </c>
      <c r="L5111" t="s">
        <v>14325</v>
      </c>
      <c r="M5111" t="s">
        <v>14326</v>
      </c>
      <c r="N5111">
        <v>2.1358333329999999</v>
      </c>
      <c r="O5111">
        <v>0</v>
      </c>
      <c r="P5111">
        <v>27</v>
      </c>
      <c r="Q5111">
        <v>0</v>
      </c>
      <c r="R5111">
        <v>4</v>
      </c>
      <c r="S5111">
        <v>0</v>
      </c>
      <c r="T5111">
        <v>1</v>
      </c>
      <c r="U5111">
        <v>0</v>
      </c>
      <c r="V5111">
        <v>0</v>
      </c>
      <c r="W5111">
        <v>0</v>
      </c>
      <c r="X5111">
        <v>7.3565406807001539</v>
      </c>
      <c r="Y5111">
        <v>0</v>
      </c>
      <c r="Z5111">
        <v>1.3469835344854317</v>
      </c>
      <c r="AA5111">
        <v>0</v>
      </c>
      <c r="AB5111">
        <v>2.5782413577333334</v>
      </c>
      <c r="AC5111">
        <v>0</v>
      </c>
      <c r="AD5111">
        <v>0</v>
      </c>
      <c r="AE5111">
        <v>11.281765572918918</v>
      </c>
    </row>
    <row r="5112" spans="1:31" x14ac:dyDescent="0.3">
      <c r="A5112">
        <v>2720296</v>
      </c>
      <c r="B5112">
        <v>1</v>
      </c>
      <c r="C5112" t="s">
        <v>80</v>
      </c>
      <c r="D5112" t="s">
        <v>91</v>
      </c>
      <c r="E5112" t="s">
        <v>150</v>
      </c>
      <c r="F5112" t="s">
        <v>5707</v>
      </c>
      <c r="G5112" t="s">
        <v>152</v>
      </c>
      <c r="H5112" t="s">
        <v>153</v>
      </c>
      <c r="I5112" t="s">
        <v>136</v>
      </c>
      <c r="J5112" t="s">
        <v>137</v>
      </c>
      <c r="K5112" t="s">
        <v>138</v>
      </c>
      <c r="L5112" t="s">
        <v>14327</v>
      </c>
      <c r="M5112" t="s">
        <v>14328</v>
      </c>
      <c r="N5112">
        <v>0.525277777</v>
      </c>
      <c r="O5112">
        <v>1</v>
      </c>
      <c r="P5112">
        <v>41</v>
      </c>
      <c r="Q5112">
        <v>21</v>
      </c>
      <c r="R5112">
        <v>277</v>
      </c>
      <c r="S5112">
        <v>13</v>
      </c>
      <c r="T5112">
        <v>66</v>
      </c>
      <c r="U5112">
        <v>3</v>
      </c>
      <c r="V5112">
        <v>0</v>
      </c>
      <c r="W5112">
        <v>5.3196549257999999E-2</v>
      </c>
      <c r="X5112">
        <v>8.3530312954957715</v>
      </c>
      <c r="Y5112">
        <v>12.448982391483861</v>
      </c>
      <c r="Z5112">
        <v>29.567567586531663</v>
      </c>
      <c r="AA5112">
        <v>223.1757961755053</v>
      </c>
      <c r="AB5112">
        <v>11.835589198964131</v>
      </c>
      <c r="AC5112">
        <v>72.574665786396025</v>
      </c>
      <c r="AD5112">
        <v>0</v>
      </c>
      <c r="AE5112">
        <v>358.00882898363477</v>
      </c>
    </row>
    <row r="5113" spans="1:31" x14ac:dyDescent="0.3">
      <c r="A5113">
        <v>2720923</v>
      </c>
      <c r="B5113">
        <v>1</v>
      </c>
      <c r="C5113" t="s">
        <v>80</v>
      </c>
      <c r="D5113" t="s">
        <v>98</v>
      </c>
      <c r="E5113" t="s">
        <v>161</v>
      </c>
      <c r="F5113" t="s">
        <v>14329</v>
      </c>
      <c r="G5113" t="s">
        <v>163</v>
      </c>
      <c r="H5113" t="s">
        <v>135</v>
      </c>
      <c r="I5113" t="s">
        <v>136</v>
      </c>
      <c r="J5113" t="s">
        <v>137</v>
      </c>
      <c r="K5113" t="s">
        <v>138</v>
      </c>
      <c r="L5113" t="s">
        <v>14330</v>
      </c>
      <c r="M5113" t="s">
        <v>14331</v>
      </c>
      <c r="N5113">
        <v>5.1572222219999997</v>
      </c>
      <c r="O5113">
        <v>0</v>
      </c>
      <c r="P5113">
        <v>0</v>
      </c>
      <c r="Q5113">
        <v>0</v>
      </c>
      <c r="R5113">
        <v>6</v>
      </c>
      <c r="S5113">
        <v>0</v>
      </c>
      <c r="T5113">
        <v>1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5.6422564225405782</v>
      </c>
      <c r="AA5113">
        <v>0</v>
      </c>
      <c r="AB5113">
        <v>8.4569873314771531</v>
      </c>
      <c r="AC5113">
        <v>0</v>
      </c>
      <c r="AD5113">
        <v>0</v>
      </c>
      <c r="AE5113">
        <v>14.099243754017731</v>
      </c>
    </row>
    <row r="5114" spans="1:31" x14ac:dyDescent="0.3">
      <c r="A5114">
        <v>2720282</v>
      </c>
      <c r="B5114">
        <v>1</v>
      </c>
      <c r="C5114" t="s">
        <v>80</v>
      </c>
      <c r="D5114" t="s">
        <v>97</v>
      </c>
      <c r="E5114" t="s">
        <v>132</v>
      </c>
      <c r="F5114" t="s">
        <v>11945</v>
      </c>
      <c r="G5114" t="s">
        <v>134</v>
      </c>
      <c r="H5114" t="s">
        <v>135</v>
      </c>
      <c r="I5114" t="s">
        <v>136</v>
      </c>
      <c r="J5114" t="s">
        <v>137</v>
      </c>
      <c r="K5114" t="s">
        <v>138</v>
      </c>
      <c r="L5114" t="s">
        <v>14332</v>
      </c>
      <c r="M5114" t="s">
        <v>14333</v>
      </c>
      <c r="N5114">
        <v>2.9286111109999999</v>
      </c>
      <c r="O5114">
        <v>0</v>
      </c>
      <c r="P5114">
        <v>177</v>
      </c>
      <c r="Q5114">
        <v>0</v>
      </c>
      <c r="R5114">
        <v>10</v>
      </c>
      <c r="S5114">
        <v>0</v>
      </c>
      <c r="T5114">
        <v>19</v>
      </c>
      <c r="U5114">
        <v>0</v>
      </c>
      <c r="V5114">
        <v>0</v>
      </c>
      <c r="W5114">
        <v>0</v>
      </c>
      <c r="X5114">
        <v>156.00424974521096</v>
      </c>
      <c r="Y5114">
        <v>0</v>
      </c>
      <c r="Z5114">
        <v>2.8723527082864928</v>
      </c>
      <c r="AA5114">
        <v>0</v>
      </c>
      <c r="AB5114">
        <v>28.655601669570533</v>
      </c>
      <c r="AC5114">
        <v>0</v>
      </c>
      <c r="AD5114">
        <v>0</v>
      </c>
      <c r="AE5114">
        <v>187.53220412306797</v>
      </c>
    </row>
    <row r="5115" spans="1:31" x14ac:dyDescent="0.3">
      <c r="A5115">
        <v>2721364</v>
      </c>
      <c r="B5115">
        <v>1</v>
      </c>
      <c r="C5115" t="s">
        <v>81</v>
      </c>
      <c r="D5115" t="s">
        <v>121</v>
      </c>
      <c r="E5115" t="s">
        <v>213</v>
      </c>
      <c r="F5115" t="s">
        <v>14334</v>
      </c>
      <c r="G5115" t="s">
        <v>152</v>
      </c>
      <c r="H5115" t="s">
        <v>153</v>
      </c>
      <c r="I5115" t="s">
        <v>136</v>
      </c>
      <c r="J5115" t="s">
        <v>137</v>
      </c>
      <c r="K5115" t="s">
        <v>138</v>
      </c>
      <c r="L5115" t="s">
        <v>14335</v>
      </c>
      <c r="M5115" t="s">
        <v>14336</v>
      </c>
      <c r="N5115">
        <v>2.7030555550000002</v>
      </c>
      <c r="O5115">
        <v>4</v>
      </c>
      <c r="P5115">
        <v>729</v>
      </c>
      <c r="Q5115">
        <v>0</v>
      </c>
      <c r="R5115">
        <v>13</v>
      </c>
      <c r="S5115">
        <v>0</v>
      </c>
      <c r="T5115">
        <v>49</v>
      </c>
      <c r="U5115">
        <v>0</v>
      </c>
      <c r="V5115">
        <v>0</v>
      </c>
      <c r="W5115">
        <v>42.816222310305925</v>
      </c>
      <c r="X5115">
        <v>214.11114959056357</v>
      </c>
      <c r="Y5115">
        <v>0</v>
      </c>
      <c r="Z5115">
        <v>1.9346176538678552</v>
      </c>
      <c r="AA5115">
        <v>0</v>
      </c>
      <c r="AB5115">
        <v>31.533858869554873</v>
      </c>
      <c r="AC5115">
        <v>0</v>
      </c>
      <c r="AD5115">
        <v>0</v>
      </c>
      <c r="AE5115">
        <v>290.39584842429224</v>
      </c>
    </row>
    <row r="5116" spans="1:31" x14ac:dyDescent="0.3">
      <c r="A5116">
        <v>2720688</v>
      </c>
      <c r="B5116">
        <v>1</v>
      </c>
      <c r="C5116" t="s">
        <v>80</v>
      </c>
      <c r="D5116" t="s">
        <v>89</v>
      </c>
      <c r="E5116" t="s">
        <v>145</v>
      </c>
      <c r="F5116" t="s">
        <v>9906</v>
      </c>
      <c r="G5116" t="s">
        <v>181</v>
      </c>
      <c r="H5116" t="s">
        <v>135</v>
      </c>
      <c r="I5116" t="s">
        <v>136</v>
      </c>
      <c r="J5116" t="s">
        <v>137</v>
      </c>
      <c r="K5116" t="s">
        <v>138</v>
      </c>
      <c r="L5116" t="s">
        <v>14337</v>
      </c>
      <c r="M5116" t="s">
        <v>14338</v>
      </c>
      <c r="N5116">
        <v>6.0408333330000001</v>
      </c>
      <c r="O5116">
        <v>0</v>
      </c>
      <c r="P5116">
        <v>1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1.2041959349741669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1.2041959349741669</v>
      </c>
    </row>
    <row r="5117" spans="1:31" x14ac:dyDescent="0.3">
      <c r="A5117">
        <v>2721670</v>
      </c>
      <c r="B5117">
        <v>1</v>
      </c>
      <c r="C5117" t="s">
        <v>80</v>
      </c>
      <c r="D5117" t="s">
        <v>93</v>
      </c>
      <c r="E5117" t="s">
        <v>156</v>
      </c>
      <c r="F5117" t="s">
        <v>14339</v>
      </c>
      <c r="G5117" t="s">
        <v>185</v>
      </c>
      <c r="H5117" t="s">
        <v>153</v>
      </c>
      <c r="I5117" t="s">
        <v>136</v>
      </c>
      <c r="J5117" t="s">
        <v>137</v>
      </c>
      <c r="K5117" t="s">
        <v>138</v>
      </c>
      <c r="L5117" t="s">
        <v>14340</v>
      </c>
      <c r="M5117" t="s">
        <v>14341</v>
      </c>
      <c r="N5117">
        <v>1.5491666660000001</v>
      </c>
      <c r="O5117">
        <v>0</v>
      </c>
      <c r="P5117">
        <v>186</v>
      </c>
      <c r="Q5117">
        <v>0</v>
      </c>
      <c r="R5117">
        <v>41</v>
      </c>
      <c r="S5117">
        <v>3</v>
      </c>
      <c r="T5117">
        <v>43</v>
      </c>
      <c r="U5117">
        <v>0</v>
      </c>
      <c r="V5117">
        <v>0</v>
      </c>
      <c r="W5117">
        <v>0</v>
      </c>
      <c r="X5117">
        <v>32.39049882961659</v>
      </c>
      <c r="Y5117">
        <v>0</v>
      </c>
      <c r="Z5117">
        <v>14.088645437242153</v>
      </c>
      <c r="AA5117">
        <v>8.3658684848112994</v>
      </c>
      <c r="AB5117">
        <v>20.242227307112341</v>
      </c>
      <c r="AC5117">
        <v>0</v>
      </c>
      <c r="AD5117">
        <v>0</v>
      </c>
      <c r="AE5117">
        <v>75.087240058782385</v>
      </c>
    </row>
    <row r="5118" spans="1:31" x14ac:dyDescent="0.3">
      <c r="A5118">
        <v>2720731</v>
      </c>
      <c r="B5118">
        <v>1</v>
      </c>
      <c r="C5118" t="s">
        <v>80</v>
      </c>
      <c r="D5118" t="s">
        <v>106</v>
      </c>
      <c r="E5118" t="s">
        <v>150</v>
      </c>
      <c r="F5118" t="s">
        <v>14342</v>
      </c>
      <c r="G5118" t="s">
        <v>152</v>
      </c>
      <c r="H5118" t="s">
        <v>153</v>
      </c>
      <c r="I5118" t="s">
        <v>136</v>
      </c>
      <c r="J5118" t="s">
        <v>137</v>
      </c>
      <c r="K5118" t="s">
        <v>138</v>
      </c>
      <c r="L5118" t="s">
        <v>14343</v>
      </c>
      <c r="M5118" t="s">
        <v>14344</v>
      </c>
      <c r="N5118">
        <v>0.119722222</v>
      </c>
      <c r="O5118">
        <v>0</v>
      </c>
      <c r="P5118">
        <v>4274</v>
      </c>
      <c r="Q5118">
        <v>0</v>
      </c>
      <c r="R5118">
        <v>12</v>
      </c>
      <c r="S5118">
        <v>2</v>
      </c>
      <c r="T5118">
        <v>677</v>
      </c>
      <c r="U5118">
        <v>0</v>
      </c>
      <c r="V5118">
        <v>5</v>
      </c>
      <c r="W5118">
        <v>0</v>
      </c>
      <c r="X5118">
        <v>72.376831145504525</v>
      </c>
      <c r="Y5118">
        <v>0</v>
      </c>
      <c r="Z5118">
        <v>0.12681048065593001</v>
      </c>
      <c r="AA5118">
        <v>1.9538451561333368</v>
      </c>
      <c r="AB5118">
        <v>50.694241456942073</v>
      </c>
      <c r="AC5118">
        <v>0</v>
      </c>
      <c r="AD5118">
        <v>14.62616337057368</v>
      </c>
      <c r="AE5118">
        <v>139.77789160980956</v>
      </c>
    </row>
    <row r="5119" spans="1:31" x14ac:dyDescent="0.3">
      <c r="A5119">
        <v>2720488</v>
      </c>
      <c r="B5119">
        <v>1</v>
      </c>
      <c r="C5119" t="s">
        <v>80</v>
      </c>
      <c r="D5119" t="s">
        <v>105</v>
      </c>
      <c r="E5119" t="s">
        <v>173</v>
      </c>
      <c r="F5119" t="s">
        <v>14345</v>
      </c>
      <c r="G5119" t="s">
        <v>152</v>
      </c>
      <c r="H5119" t="s">
        <v>153</v>
      </c>
      <c r="I5119" t="s">
        <v>136</v>
      </c>
      <c r="J5119" t="s">
        <v>137</v>
      </c>
      <c r="K5119" t="s">
        <v>138</v>
      </c>
      <c r="L5119" t="s">
        <v>14346</v>
      </c>
      <c r="M5119" t="s">
        <v>14347</v>
      </c>
      <c r="N5119">
        <v>0.16861111100000001</v>
      </c>
      <c r="O5119">
        <v>1</v>
      </c>
      <c r="P5119">
        <v>1827</v>
      </c>
      <c r="Q5119">
        <v>8</v>
      </c>
      <c r="R5119">
        <v>12</v>
      </c>
      <c r="S5119">
        <v>33</v>
      </c>
      <c r="T5119">
        <v>233</v>
      </c>
      <c r="U5119">
        <v>10</v>
      </c>
      <c r="V5119">
        <v>11</v>
      </c>
      <c r="W5119">
        <v>0.10660926979589919</v>
      </c>
      <c r="X5119">
        <v>59.816160324260821</v>
      </c>
      <c r="Y5119">
        <v>7.6750662418902911</v>
      </c>
      <c r="Z5119">
        <v>0.38235164131584748</v>
      </c>
      <c r="AA5119">
        <v>65.399778596256184</v>
      </c>
      <c r="AB5119">
        <v>59.478183158106503</v>
      </c>
      <c r="AC5119">
        <v>403.59022653247143</v>
      </c>
      <c r="AD5119">
        <v>36.728566473757219</v>
      </c>
      <c r="AE5119">
        <v>633.17694223785418</v>
      </c>
    </row>
    <row r="5120" spans="1:31" x14ac:dyDescent="0.3">
      <c r="A5120">
        <v>2720980</v>
      </c>
      <c r="B5120">
        <v>1</v>
      </c>
      <c r="C5120" t="s">
        <v>80</v>
      </c>
      <c r="D5120" t="s">
        <v>92</v>
      </c>
      <c r="E5120" t="s">
        <v>156</v>
      </c>
      <c r="F5120" t="s">
        <v>14348</v>
      </c>
      <c r="G5120" t="s">
        <v>152</v>
      </c>
      <c r="H5120" t="s">
        <v>153</v>
      </c>
      <c r="I5120" t="s">
        <v>136</v>
      </c>
      <c r="J5120" t="s">
        <v>137</v>
      </c>
      <c r="K5120" t="s">
        <v>138</v>
      </c>
      <c r="L5120" t="s">
        <v>14349</v>
      </c>
      <c r="M5120" t="s">
        <v>14350</v>
      </c>
      <c r="N5120">
        <v>0.61388888799999997</v>
      </c>
      <c r="O5120">
        <v>0</v>
      </c>
      <c r="P5120">
        <v>940</v>
      </c>
      <c r="Q5120">
        <v>1</v>
      </c>
      <c r="R5120">
        <v>297</v>
      </c>
      <c r="S5120">
        <v>6</v>
      </c>
      <c r="T5120">
        <v>94</v>
      </c>
      <c r="U5120">
        <v>0</v>
      </c>
      <c r="V5120">
        <v>0</v>
      </c>
      <c r="W5120">
        <v>0</v>
      </c>
      <c r="X5120">
        <v>100.75988110369538</v>
      </c>
      <c r="Y5120">
        <v>0.15546498229719169</v>
      </c>
      <c r="Z5120">
        <v>31.098476843516352</v>
      </c>
      <c r="AA5120">
        <v>7.6502859808065162</v>
      </c>
      <c r="AB5120">
        <v>55.927191796692163</v>
      </c>
      <c r="AC5120">
        <v>0</v>
      </c>
      <c r="AD5120">
        <v>0</v>
      </c>
      <c r="AE5120">
        <v>195.59130070700763</v>
      </c>
    </row>
    <row r="5121" spans="1:31" x14ac:dyDescent="0.3">
      <c r="A5121">
        <v>2720880</v>
      </c>
      <c r="B5121">
        <v>1</v>
      </c>
      <c r="C5121" t="s">
        <v>81</v>
      </c>
      <c r="D5121" t="s">
        <v>120</v>
      </c>
      <c r="E5121" t="s">
        <v>213</v>
      </c>
      <c r="F5121" t="s">
        <v>7643</v>
      </c>
      <c r="G5121" t="s">
        <v>152</v>
      </c>
      <c r="H5121" t="s">
        <v>153</v>
      </c>
      <c r="I5121" t="s">
        <v>490</v>
      </c>
      <c r="J5121" t="s">
        <v>137</v>
      </c>
      <c r="K5121" t="s">
        <v>138</v>
      </c>
      <c r="L5121" t="s">
        <v>14351</v>
      </c>
      <c r="M5121" t="s">
        <v>14352</v>
      </c>
      <c r="N5121">
        <v>2.0555555E-2</v>
      </c>
      <c r="O5121">
        <v>6</v>
      </c>
      <c r="P5121">
        <v>784</v>
      </c>
      <c r="Q5121">
        <v>44</v>
      </c>
      <c r="R5121">
        <v>19</v>
      </c>
      <c r="S5121">
        <v>12</v>
      </c>
      <c r="T5121">
        <v>55</v>
      </c>
      <c r="U5121">
        <v>6</v>
      </c>
      <c r="V5121">
        <v>0</v>
      </c>
      <c r="W5121">
        <v>3.3573010228833335E-2</v>
      </c>
      <c r="X5121">
        <v>1.7468568105388165</v>
      </c>
      <c r="Y5121">
        <v>4.0573971470970749</v>
      </c>
      <c r="Z5121">
        <v>7.3379373482765006E-2</v>
      </c>
      <c r="AA5121">
        <v>0.44167050928519175</v>
      </c>
      <c r="AB5121">
        <v>0.37367789743111329</v>
      </c>
      <c r="AC5121">
        <v>10.47726882718654</v>
      </c>
      <c r="AD5121">
        <v>0</v>
      </c>
      <c r="AE5121">
        <v>17.203823575250336</v>
      </c>
    </row>
    <row r="5122" spans="1:31" x14ac:dyDescent="0.3">
      <c r="A5122">
        <v>2721272</v>
      </c>
      <c r="B5122">
        <v>1</v>
      </c>
      <c r="C5122" t="s">
        <v>81</v>
      </c>
      <c r="D5122" t="s">
        <v>113</v>
      </c>
      <c r="E5122" t="s">
        <v>150</v>
      </c>
      <c r="F5122" t="s">
        <v>14353</v>
      </c>
      <c r="G5122" t="s">
        <v>152</v>
      </c>
      <c r="H5122" t="s">
        <v>153</v>
      </c>
      <c r="I5122" t="s">
        <v>136</v>
      </c>
      <c r="J5122" t="s">
        <v>137</v>
      </c>
      <c r="K5122" t="s">
        <v>138</v>
      </c>
      <c r="L5122" t="s">
        <v>14354</v>
      </c>
      <c r="M5122" t="s">
        <v>14355</v>
      </c>
      <c r="N5122">
        <v>4.4608333330000001</v>
      </c>
      <c r="O5122">
        <v>0</v>
      </c>
      <c r="P5122">
        <v>484</v>
      </c>
      <c r="Q5122">
        <v>1</v>
      </c>
      <c r="R5122">
        <v>9</v>
      </c>
      <c r="S5122">
        <v>1</v>
      </c>
      <c r="T5122">
        <v>69</v>
      </c>
      <c r="U5122">
        <v>0</v>
      </c>
      <c r="V5122">
        <v>1</v>
      </c>
      <c r="W5122">
        <v>0</v>
      </c>
      <c r="X5122">
        <v>363.0093866800957</v>
      </c>
      <c r="Y5122">
        <v>0</v>
      </c>
      <c r="Z5122">
        <v>16.692260891870795</v>
      </c>
      <c r="AA5122">
        <v>0</v>
      </c>
      <c r="AB5122">
        <v>96.56045211542822</v>
      </c>
      <c r="AC5122">
        <v>0</v>
      </c>
      <c r="AD5122">
        <v>206.04823500806413</v>
      </c>
      <c r="AE5122">
        <v>682.31033469545878</v>
      </c>
    </row>
    <row r="5123" spans="1:31" x14ac:dyDescent="0.3">
      <c r="A5123">
        <v>2720531</v>
      </c>
      <c r="B5123">
        <v>1</v>
      </c>
      <c r="C5123" t="s">
        <v>80</v>
      </c>
      <c r="D5123" t="s">
        <v>100</v>
      </c>
      <c r="E5123" t="s">
        <v>150</v>
      </c>
      <c r="F5123" t="s">
        <v>14356</v>
      </c>
      <c r="G5123" t="s">
        <v>152</v>
      </c>
      <c r="H5123" t="s">
        <v>153</v>
      </c>
      <c r="I5123" t="s">
        <v>136</v>
      </c>
      <c r="J5123" t="s">
        <v>137</v>
      </c>
      <c r="K5123" t="s">
        <v>138</v>
      </c>
      <c r="L5123" t="s">
        <v>14357</v>
      </c>
      <c r="M5123" t="s">
        <v>14358</v>
      </c>
      <c r="N5123">
        <v>1.869444444</v>
      </c>
      <c r="O5123">
        <v>0</v>
      </c>
      <c r="P5123">
        <v>337</v>
      </c>
      <c r="Q5123">
        <v>0</v>
      </c>
      <c r="R5123">
        <v>126</v>
      </c>
      <c r="S5123">
        <v>0</v>
      </c>
      <c r="T5123">
        <v>86</v>
      </c>
      <c r="U5123">
        <v>0</v>
      </c>
      <c r="V5123">
        <v>0</v>
      </c>
      <c r="W5123">
        <v>0</v>
      </c>
      <c r="X5123">
        <v>120.83605288896494</v>
      </c>
      <c r="Y5123">
        <v>0</v>
      </c>
      <c r="Z5123">
        <v>95.280717860238454</v>
      </c>
      <c r="AA5123">
        <v>0</v>
      </c>
      <c r="AB5123">
        <v>108.0110061878793</v>
      </c>
      <c r="AC5123">
        <v>0</v>
      </c>
      <c r="AD5123">
        <v>0</v>
      </c>
      <c r="AE5123">
        <v>324.12777693708267</v>
      </c>
    </row>
    <row r="5124" spans="1:31" x14ac:dyDescent="0.3">
      <c r="A5124">
        <v>2721862</v>
      </c>
      <c r="B5124">
        <v>1</v>
      </c>
      <c r="C5124" t="s">
        <v>80</v>
      </c>
      <c r="D5124" t="s">
        <v>105</v>
      </c>
      <c r="E5124" t="s">
        <v>132</v>
      </c>
      <c r="F5124" t="s">
        <v>1140</v>
      </c>
      <c r="G5124" t="s">
        <v>170</v>
      </c>
      <c r="H5124" t="s">
        <v>135</v>
      </c>
      <c r="I5124" t="s">
        <v>136</v>
      </c>
      <c r="J5124" t="s">
        <v>137</v>
      </c>
      <c r="K5124" t="s">
        <v>138</v>
      </c>
      <c r="L5124" t="s">
        <v>14359</v>
      </c>
      <c r="M5124" t="s">
        <v>14360</v>
      </c>
      <c r="N5124">
        <v>0.30166666600000003</v>
      </c>
      <c r="O5124">
        <v>0</v>
      </c>
      <c r="P5124">
        <v>3</v>
      </c>
      <c r="Q5124">
        <v>0</v>
      </c>
      <c r="R5124">
        <v>2</v>
      </c>
      <c r="S5124">
        <v>0</v>
      </c>
      <c r="T5124">
        <v>6</v>
      </c>
      <c r="U5124">
        <v>0</v>
      </c>
      <c r="V5124">
        <v>0</v>
      </c>
      <c r="W5124">
        <v>0</v>
      </c>
      <c r="X5124">
        <v>0.29795618383964506</v>
      </c>
      <c r="Y5124">
        <v>0</v>
      </c>
      <c r="Z5124">
        <v>0.10804879671619001</v>
      </c>
      <c r="AA5124">
        <v>0</v>
      </c>
      <c r="AB5124">
        <v>1.0956926373614602</v>
      </c>
      <c r="AC5124">
        <v>0</v>
      </c>
      <c r="AD5124">
        <v>0</v>
      </c>
      <c r="AE5124">
        <v>1.5016976179172952</v>
      </c>
    </row>
    <row r="5125" spans="1:31" x14ac:dyDescent="0.3">
      <c r="A5125">
        <v>2720780</v>
      </c>
      <c r="B5125">
        <v>1</v>
      </c>
      <c r="C5125" t="s">
        <v>80</v>
      </c>
      <c r="D5125" t="s">
        <v>111</v>
      </c>
      <c r="E5125" t="s">
        <v>200</v>
      </c>
      <c r="F5125" t="s">
        <v>1242</v>
      </c>
      <c r="G5125" t="s">
        <v>163</v>
      </c>
      <c r="H5125" t="s">
        <v>135</v>
      </c>
      <c r="I5125" t="s">
        <v>136</v>
      </c>
      <c r="J5125" t="s">
        <v>137</v>
      </c>
      <c r="K5125" t="s">
        <v>138</v>
      </c>
      <c r="L5125" t="s">
        <v>14361</v>
      </c>
      <c r="M5125" t="s">
        <v>14362</v>
      </c>
      <c r="N5125">
        <v>4.2966666660000001</v>
      </c>
      <c r="O5125">
        <v>0</v>
      </c>
      <c r="P5125">
        <v>186</v>
      </c>
      <c r="Q5125">
        <v>0</v>
      </c>
      <c r="R5125">
        <v>0</v>
      </c>
      <c r="S5125">
        <v>0</v>
      </c>
      <c r="T5125">
        <v>18</v>
      </c>
      <c r="U5125">
        <v>0</v>
      </c>
      <c r="V5125">
        <v>0</v>
      </c>
      <c r="W5125">
        <v>0</v>
      </c>
      <c r="X5125">
        <v>169.99107281710874</v>
      </c>
      <c r="Y5125">
        <v>0</v>
      </c>
      <c r="Z5125">
        <v>0</v>
      </c>
      <c r="AA5125">
        <v>0</v>
      </c>
      <c r="AB5125">
        <v>64.030496405658752</v>
      </c>
      <c r="AC5125">
        <v>0</v>
      </c>
      <c r="AD5125">
        <v>0</v>
      </c>
      <c r="AE5125">
        <v>234.02156922276748</v>
      </c>
    </row>
    <row r="5126" spans="1:31" x14ac:dyDescent="0.3">
      <c r="A5126">
        <v>2720680</v>
      </c>
      <c r="B5126">
        <v>1</v>
      </c>
      <c r="C5126" t="s">
        <v>81</v>
      </c>
      <c r="D5126" t="s">
        <v>118</v>
      </c>
      <c r="E5126" t="s">
        <v>213</v>
      </c>
      <c r="F5126" t="s">
        <v>1524</v>
      </c>
      <c r="G5126" t="s">
        <v>152</v>
      </c>
      <c r="H5126" t="s">
        <v>153</v>
      </c>
      <c r="I5126" t="s">
        <v>136</v>
      </c>
      <c r="J5126" t="s">
        <v>137</v>
      </c>
      <c r="K5126" t="s">
        <v>138</v>
      </c>
      <c r="L5126" t="s">
        <v>14363</v>
      </c>
      <c r="M5126" t="s">
        <v>14364</v>
      </c>
      <c r="N5126">
        <v>3.6588888879999999</v>
      </c>
      <c r="O5126">
        <v>17</v>
      </c>
      <c r="P5126">
        <v>287</v>
      </c>
      <c r="Q5126">
        <v>77</v>
      </c>
      <c r="R5126">
        <v>11</v>
      </c>
      <c r="S5126">
        <v>24</v>
      </c>
      <c r="T5126">
        <v>14</v>
      </c>
      <c r="U5126">
        <v>6</v>
      </c>
      <c r="V5126">
        <v>0</v>
      </c>
      <c r="W5126">
        <v>15.330451849803717</v>
      </c>
      <c r="X5126">
        <v>191.50498453900678</v>
      </c>
      <c r="Y5126">
        <v>254.60480447337062</v>
      </c>
      <c r="Z5126">
        <v>0.14271652897926668</v>
      </c>
      <c r="AA5126">
        <v>342.2950471727363</v>
      </c>
      <c r="AB5126">
        <v>57.106724063156882</v>
      </c>
      <c r="AC5126">
        <v>1861.7411721398428</v>
      </c>
      <c r="AD5126">
        <v>0</v>
      </c>
      <c r="AE5126">
        <v>2722.7259007668963</v>
      </c>
    </row>
    <row r="5127" spans="1:31" x14ac:dyDescent="0.3">
      <c r="A5127">
        <v>2721762</v>
      </c>
      <c r="B5127">
        <v>1</v>
      </c>
      <c r="C5127" t="s">
        <v>80</v>
      </c>
      <c r="D5127" t="s">
        <v>103</v>
      </c>
      <c r="E5127" t="s">
        <v>145</v>
      </c>
      <c r="F5127" t="s">
        <v>14365</v>
      </c>
      <c r="G5127" t="s">
        <v>230</v>
      </c>
      <c r="H5127" t="s">
        <v>135</v>
      </c>
      <c r="I5127" t="s">
        <v>136</v>
      </c>
      <c r="J5127" t="s">
        <v>137</v>
      </c>
      <c r="K5127" t="s">
        <v>138</v>
      </c>
      <c r="L5127" t="s">
        <v>14366</v>
      </c>
      <c r="M5127" t="s">
        <v>14367</v>
      </c>
      <c r="N5127">
        <v>8.7847222219999992</v>
      </c>
      <c r="O5127">
        <v>0</v>
      </c>
      <c r="P5127">
        <v>9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14.402452568447636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14.402452568447636</v>
      </c>
    </row>
    <row r="5128" spans="1:31" x14ac:dyDescent="0.3">
      <c r="A5128">
        <v>2721713</v>
      </c>
      <c r="B5128">
        <v>1</v>
      </c>
      <c r="C5128" t="s">
        <v>81</v>
      </c>
      <c r="D5128" t="s">
        <v>119</v>
      </c>
      <c r="E5128" t="s">
        <v>213</v>
      </c>
      <c r="F5128" t="s">
        <v>14368</v>
      </c>
      <c r="G5128" t="s">
        <v>152</v>
      </c>
      <c r="H5128" t="s">
        <v>153</v>
      </c>
      <c r="I5128" t="s">
        <v>136</v>
      </c>
      <c r="J5128" t="s">
        <v>137</v>
      </c>
      <c r="K5128" t="s">
        <v>138</v>
      </c>
      <c r="L5128" t="s">
        <v>14369</v>
      </c>
      <c r="M5128" t="s">
        <v>14370</v>
      </c>
      <c r="N5128">
        <v>0.705555555</v>
      </c>
      <c r="O5128">
        <v>3</v>
      </c>
      <c r="P5128">
        <v>1411</v>
      </c>
      <c r="Q5128">
        <v>126</v>
      </c>
      <c r="R5128">
        <v>265</v>
      </c>
      <c r="S5128">
        <v>2</v>
      </c>
      <c r="T5128">
        <v>96</v>
      </c>
      <c r="U5128">
        <v>0</v>
      </c>
      <c r="V5128">
        <v>0</v>
      </c>
      <c r="W5128">
        <v>0.43730442479249998</v>
      </c>
      <c r="X5128">
        <v>128.1825111518516</v>
      </c>
      <c r="Y5128">
        <v>25.293960858361842</v>
      </c>
      <c r="Z5128">
        <v>19.75720403384074</v>
      </c>
      <c r="AA5128">
        <v>9.5373803469266688E-2</v>
      </c>
      <c r="AB5128">
        <v>21.220707714519499</v>
      </c>
      <c r="AC5128">
        <v>0</v>
      </c>
      <c r="AD5128">
        <v>0</v>
      </c>
      <c r="AE5128">
        <v>194.98706198683547</v>
      </c>
    </row>
    <row r="5129" spans="1:31" x14ac:dyDescent="0.3">
      <c r="A5129">
        <v>2720631</v>
      </c>
      <c r="B5129">
        <v>1</v>
      </c>
      <c r="C5129" t="s">
        <v>80</v>
      </c>
      <c r="D5129" t="s">
        <v>106</v>
      </c>
      <c r="E5129" t="s">
        <v>150</v>
      </c>
      <c r="F5129" t="s">
        <v>6977</v>
      </c>
      <c r="G5129" t="s">
        <v>152</v>
      </c>
      <c r="H5129" t="s">
        <v>153</v>
      </c>
      <c r="I5129" t="s">
        <v>136</v>
      </c>
      <c r="J5129" t="s">
        <v>137</v>
      </c>
      <c r="K5129" t="s">
        <v>138</v>
      </c>
      <c r="L5129" t="s">
        <v>14371</v>
      </c>
      <c r="M5129" t="s">
        <v>14372</v>
      </c>
      <c r="N5129">
        <v>0.95027777700000005</v>
      </c>
      <c r="O5129">
        <v>0</v>
      </c>
      <c r="P5129">
        <v>31</v>
      </c>
      <c r="Q5129">
        <v>14</v>
      </c>
      <c r="R5129">
        <v>48</v>
      </c>
      <c r="S5129">
        <v>12</v>
      </c>
      <c r="T5129">
        <v>23</v>
      </c>
      <c r="U5129">
        <v>3</v>
      </c>
      <c r="V5129">
        <v>0</v>
      </c>
      <c r="W5129">
        <v>0</v>
      </c>
      <c r="X5129">
        <v>10.560939842479295</v>
      </c>
      <c r="Y5129">
        <v>17.645465562156296</v>
      </c>
      <c r="Z5129">
        <v>65.999330067501077</v>
      </c>
      <c r="AA5129">
        <v>82.948136193726839</v>
      </c>
      <c r="AB5129">
        <v>27.947088854002764</v>
      </c>
      <c r="AC5129">
        <v>363.62692542260544</v>
      </c>
      <c r="AD5129">
        <v>0</v>
      </c>
      <c r="AE5129">
        <v>568.72788594247174</v>
      </c>
    </row>
    <row r="5130" spans="1:31" x14ac:dyDescent="0.3">
      <c r="A5130">
        <v>2721172</v>
      </c>
      <c r="B5130">
        <v>1</v>
      </c>
      <c r="C5130" t="s">
        <v>80</v>
      </c>
      <c r="D5130" t="s">
        <v>95</v>
      </c>
      <c r="E5130" t="s">
        <v>161</v>
      </c>
      <c r="F5130" t="s">
        <v>14373</v>
      </c>
      <c r="G5130" t="s">
        <v>163</v>
      </c>
      <c r="H5130" t="s">
        <v>135</v>
      </c>
      <c r="I5130" t="s">
        <v>136</v>
      </c>
      <c r="J5130" t="s">
        <v>137</v>
      </c>
      <c r="K5130" t="s">
        <v>138</v>
      </c>
      <c r="L5130" t="s">
        <v>14374</v>
      </c>
      <c r="M5130" t="s">
        <v>14375</v>
      </c>
      <c r="N5130">
        <v>3.562777777</v>
      </c>
      <c r="O5130">
        <v>0</v>
      </c>
      <c r="P5130">
        <v>1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1.4232154452563899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1.4232154452563899</v>
      </c>
    </row>
    <row r="5131" spans="1:31" x14ac:dyDescent="0.3">
      <c r="A5131">
        <v>2720574</v>
      </c>
      <c r="B5131">
        <v>1</v>
      </c>
      <c r="C5131" t="s">
        <v>81</v>
      </c>
      <c r="D5131" t="s">
        <v>122</v>
      </c>
      <c r="E5131" t="s">
        <v>213</v>
      </c>
      <c r="F5131" t="s">
        <v>489</v>
      </c>
      <c r="G5131" t="s">
        <v>152</v>
      </c>
      <c r="H5131" t="s">
        <v>153</v>
      </c>
      <c r="I5131" t="s">
        <v>490</v>
      </c>
      <c r="J5131" t="s">
        <v>137</v>
      </c>
      <c r="K5131" t="s">
        <v>138</v>
      </c>
      <c r="L5131" t="s">
        <v>14376</v>
      </c>
      <c r="M5131" t="s">
        <v>14377</v>
      </c>
      <c r="N5131">
        <v>2.2777776999999999E-2</v>
      </c>
      <c r="O5131">
        <v>2</v>
      </c>
      <c r="P5131">
        <v>384</v>
      </c>
      <c r="Q5131">
        <v>46</v>
      </c>
      <c r="R5131">
        <v>25</v>
      </c>
      <c r="S5131">
        <v>2</v>
      </c>
      <c r="T5131">
        <v>49</v>
      </c>
      <c r="U5131">
        <v>0</v>
      </c>
      <c r="V5131">
        <v>0</v>
      </c>
      <c r="W5131">
        <v>7.4166449405716674E-3</v>
      </c>
      <c r="X5131">
        <v>1.1739472401158892</v>
      </c>
      <c r="Y5131">
        <v>1.8861325956707493</v>
      </c>
      <c r="Z5131">
        <v>0.15215305184541</v>
      </c>
      <c r="AA5131">
        <v>3.9365451814280007E-2</v>
      </c>
      <c r="AB5131">
        <v>0.76072506419481023</v>
      </c>
      <c r="AC5131">
        <v>0</v>
      </c>
      <c r="AD5131">
        <v>0</v>
      </c>
      <c r="AE5131">
        <v>4.0197400485817099</v>
      </c>
    </row>
    <row r="5132" spans="1:31" x14ac:dyDescent="0.3">
      <c r="A5132">
        <v>2721902</v>
      </c>
      <c r="B5132">
        <v>1</v>
      </c>
      <c r="C5132" t="s">
        <v>81</v>
      </c>
      <c r="D5132" t="s">
        <v>117</v>
      </c>
      <c r="E5132" t="s">
        <v>156</v>
      </c>
      <c r="F5132" t="s">
        <v>14378</v>
      </c>
      <c r="G5132" t="s">
        <v>2209</v>
      </c>
      <c r="H5132" t="s">
        <v>153</v>
      </c>
      <c r="I5132" t="s">
        <v>136</v>
      </c>
      <c r="J5132" t="s">
        <v>137</v>
      </c>
      <c r="K5132" t="s">
        <v>138</v>
      </c>
      <c r="L5132" t="s">
        <v>14379</v>
      </c>
      <c r="M5132" t="s">
        <v>14380</v>
      </c>
      <c r="N5132">
        <v>23.283333333000002</v>
      </c>
      <c r="O5132">
        <v>0</v>
      </c>
      <c r="P5132">
        <v>42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79.469189391802786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79.469189391802786</v>
      </c>
    </row>
    <row r="5133" spans="1:31" x14ac:dyDescent="0.3">
      <c r="A5133">
        <v>2720929</v>
      </c>
      <c r="B5133">
        <v>1</v>
      </c>
      <c r="C5133" t="s">
        <v>81</v>
      </c>
      <c r="D5133" t="s">
        <v>121</v>
      </c>
      <c r="E5133" t="s">
        <v>132</v>
      </c>
      <c r="F5133" t="s">
        <v>14381</v>
      </c>
      <c r="G5133" t="s">
        <v>409</v>
      </c>
      <c r="H5133" t="s">
        <v>135</v>
      </c>
      <c r="I5133" t="s">
        <v>136</v>
      </c>
      <c r="J5133" t="s">
        <v>137</v>
      </c>
      <c r="K5133" t="s">
        <v>138</v>
      </c>
      <c r="L5133" t="s">
        <v>13353</v>
      </c>
      <c r="M5133" t="s">
        <v>14382</v>
      </c>
      <c r="N5133">
        <v>8.5297222220000002</v>
      </c>
      <c r="O5133">
        <v>0</v>
      </c>
      <c r="P5133">
        <v>5</v>
      </c>
      <c r="Q5133">
        <v>0</v>
      </c>
      <c r="R5133">
        <v>3</v>
      </c>
      <c r="S5133">
        <v>0</v>
      </c>
      <c r="T5133">
        <v>98</v>
      </c>
      <c r="U5133">
        <v>0</v>
      </c>
      <c r="V5133">
        <v>0</v>
      </c>
      <c r="W5133">
        <v>0</v>
      </c>
      <c r="X5133">
        <v>22.167298568347064</v>
      </c>
      <c r="Y5133">
        <v>0</v>
      </c>
      <c r="Z5133">
        <v>6.245220749611069</v>
      </c>
      <c r="AA5133">
        <v>0</v>
      </c>
      <c r="AB5133">
        <v>103.14918356723307</v>
      </c>
      <c r="AC5133">
        <v>0</v>
      </c>
      <c r="AD5133">
        <v>0</v>
      </c>
      <c r="AE5133">
        <v>131.56170288519121</v>
      </c>
    </row>
    <row r="5134" spans="1:31" x14ac:dyDescent="0.3">
      <c r="A5134">
        <v>2720597</v>
      </c>
      <c r="B5134">
        <v>1</v>
      </c>
      <c r="C5134" t="s">
        <v>80</v>
      </c>
      <c r="D5134" t="s">
        <v>96</v>
      </c>
      <c r="E5134" t="s">
        <v>145</v>
      </c>
      <c r="F5134" t="s">
        <v>14383</v>
      </c>
      <c r="G5134" t="s">
        <v>147</v>
      </c>
      <c r="H5134" t="s">
        <v>135</v>
      </c>
      <c r="I5134" t="s">
        <v>136</v>
      </c>
      <c r="J5134" t="s">
        <v>137</v>
      </c>
      <c r="K5134" t="s">
        <v>138</v>
      </c>
      <c r="L5134" t="s">
        <v>14384</v>
      </c>
      <c r="M5134" t="s">
        <v>14385</v>
      </c>
      <c r="N5134">
        <v>2.7738888880000001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1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0.29458412624307834</v>
      </c>
      <c r="AC5134">
        <v>0</v>
      </c>
      <c r="AD5134">
        <v>0</v>
      </c>
      <c r="AE5134">
        <v>0.29458412624307834</v>
      </c>
    </row>
    <row r="5135" spans="1:31" x14ac:dyDescent="0.3">
      <c r="A5135">
        <v>2720883</v>
      </c>
      <c r="B5135">
        <v>1</v>
      </c>
      <c r="C5135" t="s">
        <v>80</v>
      </c>
      <c r="D5135" t="s">
        <v>84</v>
      </c>
      <c r="E5135" t="s">
        <v>161</v>
      </c>
      <c r="F5135" t="s">
        <v>14386</v>
      </c>
      <c r="G5135" t="s">
        <v>163</v>
      </c>
      <c r="H5135" t="s">
        <v>135</v>
      </c>
      <c r="I5135" t="s">
        <v>136</v>
      </c>
      <c r="J5135" t="s">
        <v>137</v>
      </c>
      <c r="K5135" t="s">
        <v>138</v>
      </c>
      <c r="L5135" t="s">
        <v>14387</v>
      </c>
      <c r="M5135" t="s">
        <v>14388</v>
      </c>
      <c r="N5135">
        <v>6.7625000000000002</v>
      </c>
      <c r="O5135">
        <v>0</v>
      </c>
      <c r="P5135">
        <v>73</v>
      </c>
      <c r="Q5135">
        <v>0</v>
      </c>
      <c r="R5135">
        <v>0</v>
      </c>
      <c r="S5135">
        <v>0</v>
      </c>
      <c r="T5135">
        <v>13</v>
      </c>
      <c r="U5135">
        <v>0</v>
      </c>
      <c r="V5135">
        <v>0</v>
      </c>
      <c r="W5135">
        <v>0</v>
      </c>
      <c r="X5135">
        <v>103.24126405213073</v>
      </c>
      <c r="Y5135">
        <v>0</v>
      </c>
      <c r="Z5135">
        <v>0</v>
      </c>
      <c r="AA5135">
        <v>0</v>
      </c>
      <c r="AB5135">
        <v>162.56909725615182</v>
      </c>
      <c r="AC5135">
        <v>0</v>
      </c>
      <c r="AD5135">
        <v>0</v>
      </c>
      <c r="AE5135">
        <v>265.81036130828255</v>
      </c>
    </row>
    <row r="5136" spans="1:31" x14ac:dyDescent="0.3">
      <c r="A5136">
        <v>2721879</v>
      </c>
      <c r="B5136">
        <v>1</v>
      </c>
      <c r="C5136" t="s">
        <v>80</v>
      </c>
      <c r="D5136" t="s">
        <v>107</v>
      </c>
      <c r="E5136" t="s">
        <v>145</v>
      </c>
      <c r="F5136" t="s">
        <v>14389</v>
      </c>
      <c r="G5136" t="s">
        <v>147</v>
      </c>
      <c r="H5136" t="s">
        <v>135</v>
      </c>
      <c r="I5136" t="s">
        <v>136</v>
      </c>
      <c r="J5136" t="s">
        <v>137</v>
      </c>
      <c r="K5136" t="s">
        <v>138</v>
      </c>
      <c r="L5136" t="s">
        <v>14390</v>
      </c>
      <c r="M5136" t="s">
        <v>14391</v>
      </c>
      <c r="N5136">
        <v>4.824166666</v>
      </c>
      <c r="O5136">
        <v>0</v>
      </c>
      <c r="P5136">
        <v>1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2.3594990413175467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2.3594990413175467</v>
      </c>
    </row>
    <row r="5137" spans="1:31" x14ac:dyDescent="0.3">
      <c r="A5137">
        <v>2721401</v>
      </c>
      <c r="B5137">
        <v>1</v>
      </c>
      <c r="C5137" t="s">
        <v>81</v>
      </c>
      <c r="D5137" t="s">
        <v>117</v>
      </c>
      <c r="E5137" t="s">
        <v>213</v>
      </c>
      <c r="F5137" t="s">
        <v>14392</v>
      </c>
      <c r="G5137" t="s">
        <v>152</v>
      </c>
      <c r="H5137" t="s">
        <v>153</v>
      </c>
      <c r="I5137" t="s">
        <v>136</v>
      </c>
      <c r="J5137" t="s">
        <v>137</v>
      </c>
      <c r="K5137" t="s">
        <v>138</v>
      </c>
      <c r="L5137" t="s">
        <v>14393</v>
      </c>
      <c r="M5137" t="s">
        <v>14394</v>
      </c>
      <c r="N5137">
        <v>4.7347222220000003</v>
      </c>
      <c r="O5137">
        <v>4</v>
      </c>
      <c r="P5137">
        <v>842</v>
      </c>
      <c r="Q5137">
        <v>14</v>
      </c>
      <c r="R5137">
        <v>82</v>
      </c>
      <c r="S5137">
        <v>1</v>
      </c>
      <c r="T5137">
        <v>46</v>
      </c>
      <c r="U5137">
        <v>0</v>
      </c>
      <c r="V5137">
        <v>0</v>
      </c>
      <c r="W5137">
        <v>4.9403766268833316</v>
      </c>
      <c r="X5137">
        <v>456.65926113644673</v>
      </c>
      <c r="Y5137">
        <v>16.753577719174331</v>
      </c>
      <c r="Z5137">
        <v>81.310864998362334</v>
      </c>
      <c r="AA5137">
        <v>0.45010552390760011</v>
      </c>
      <c r="AB5137">
        <v>80.608244261739458</v>
      </c>
      <c r="AC5137">
        <v>0</v>
      </c>
      <c r="AD5137">
        <v>0</v>
      </c>
      <c r="AE5137">
        <v>640.72243026651381</v>
      </c>
    </row>
    <row r="5138" spans="1:31" x14ac:dyDescent="0.3">
      <c r="A5138">
        <v>2720499</v>
      </c>
      <c r="B5138">
        <v>1</v>
      </c>
      <c r="C5138" t="s">
        <v>80</v>
      </c>
      <c r="D5138" t="s">
        <v>82</v>
      </c>
      <c r="E5138" t="s">
        <v>161</v>
      </c>
      <c r="F5138" t="s">
        <v>9959</v>
      </c>
      <c r="G5138" t="s">
        <v>163</v>
      </c>
      <c r="H5138" t="s">
        <v>135</v>
      </c>
      <c r="I5138" t="s">
        <v>136</v>
      </c>
      <c r="J5138" t="s">
        <v>137</v>
      </c>
      <c r="K5138" t="s">
        <v>138</v>
      </c>
      <c r="L5138" t="s">
        <v>14395</v>
      </c>
      <c r="M5138" t="s">
        <v>14396</v>
      </c>
      <c r="N5138">
        <v>3.1172222220000001</v>
      </c>
      <c r="O5138">
        <v>0</v>
      </c>
      <c r="P5138">
        <v>189</v>
      </c>
      <c r="Q5138">
        <v>0</v>
      </c>
      <c r="R5138">
        <v>0</v>
      </c>
      <c r="S5138">
        <v>0</v>
      </c>
      <c r="T5138">
        <v>16</v>
      </c>
      <c r="U5138">
        <v>0</v>
      </c>
      <c r="V5138">
        <v>0</v>
      </c>
      <c r="W5138">
        <v>0</v>
      </c>
      <c r="X5138">
        <v>103.08654226730518</v>
      </c>
      <c r="Y5138">
        <v>0</v>
      </c>
      <c r="Z5138">
        <v>0</v>
      </c>
      <c r="AA5138">
        <v>0</v>
      </c>
      <c r="AB5138">
        <v>19.225060409953354</v>
      </c>
      <c r="AC5138">
        <v>0</v>
      </c>
      <c r="AD5138">
        <v>0</v>
      </c>
      <c r="AE5138">
        <v>122.31160267725853</v>
      </c>
    </row>
    <row r="5139" spans="1:31" x14ac:dyDescent="0.3">
      <c r="A5139">
        <v>2720691</v>
      </c>
      <c r="B5139">
        <v>1</v>
      </c>
      <c r="C5139" t="s">
        <v>80</v>
      </c>
      <c r="D5139" t="s">
        <v>97</v>
      </c>
      <c r="E5139" t="s">
        <v>150</v>
      </c>
      <c r="F5139" t="s">
        <v>14397</v>
      </c>
      <c r="G5139" t="s">
        <v>152</v>
      </c>
      <c r="H5139" t="s">
        <v>153</v>
      </c>
      <c r="I5139" t="s">
        <v>490</v>
      </c>
      <c r="J5139" t="s">
        <v>137</v>
      </c>
      <c r="K5139" t="s">
        <v>138</v>
      </c>
      <c r="L5139" t="s">
        <v>14398</v>
      </c>
      <c r="M5139" t="s">
        <v>14399</v>
      </c>
      <c r="N5139">
        <v>2.7777769999999999E-3</v>
      </c>
      <c r="O5139">
        <v>1</v>
      </c>
      <c r="P5139">
        <v>3168</v>
      </c>
      <c r="Q5139">
        <v>0</v>
      </c>
      <c r="R5139">
        <v>46</v>
      </c>
      <c r="S5139">
        <v>0</v>
      </c>
      <c r="T5139">
        <v>302</v>
      </c>
      <c r="U5139">
        <v>1</v>
      </c>
      <c r="V5139">
        <v>0</v>
      </c>
      <c r="W5139">
        <v>1.3575692970450002E-2</v>
      </c>
      <c r="X5139">
        <v>1.5349173714337783</v>
      </c>
      <c r="Y5139">
        <v>0</v>
      </c>
      <c r="Z5139">
        <v>4.5747175993466678E-2</v>
      </c>
      <c r="AA5139">
        <v>0</v>
      </c>
      <c r="AB5139">
        <v>0.75206395207098409</v>
      </c>
      <c r="AC5139">
        <v>2.9588007529800002E-2</v>
      </c>
      <c r="AD5139">
        <v>0</v>
      </c>
      <c r="AE5139">
        <v>2.375892199998479</v>
      </c>
    </row>
    <row r="5140" spans="1:31" x14ac:dyDescent="0.3">
      <c r="A5140">
        <v>2721209</v>
      </c>
      <c r="B5140">
        <v>1</v>
      </c>
      <c r="C5140" t="s">
        <v>80</v>
      </c>
      <c r="D5140" t="s">
        <v>97</v>
      </c>
      <c r="E5140" t="s">
        <v>156</v>
      </c>
      <c r="F5140" t="s">
        <v>14400</v>
      </c>
      <c r="G5140" t="s">
        <v>152</v>
      </c>
      <c r="H5140" t="s">
        <v>153</v>
      </c>
      <c r="I5140" t="s">
        <v>136</v>
      </c>
      <c r="J5140" t="s">
        <v>137</v>
      </c>
      <c r="K5140" t="s">
        <v>138</v>
      </c>
      <c r="L5140" t="s">
        <v>14401</v>
      </c>
      <c r="M5140" t="s">
        <v>14402</v>
      </c>
      <c r="N5140">
        <v>1.8986111109999999</v>
      </c>
      <c r="O5140">
        <v>8</v>
      </c>
      <c r="P5140">
        <v>208</v>
      </c>
      <c r="Q5140">
        <v>0</v>
      </c>
      <c r="R5140">
        <v>49</v>
      </c>
      <c r="S5140">
        <v>3</v>
      </c>
      <c r="T5140">
        <v>45</v>
      </c>
      <c r="U5140">
        <v>0</v>
      </c>
      <c r="V5140">
        <v>0</v>
      </c>
      <c r="W5140">
        <v>402.58302238310534</v>
      </c>
      <c r="X5140">
        <v>487.75228722729435</v>
      </c>
      <c r="Y5140">
        <v>0</v>
      </c>
      <c r="Z5140">
        <v>33.561219923661021</v>
      </c>
      <c r="AA5140">
        <v>114.48903839659262</v>
      </c>
      <c r="AB5140">
        <v>87.560004532365852</v>
      </c>
      <c r="AC5140">
        <v>0</v>
      </c>
      <c r="AD5140">
        <v>0</v>
      </c>
      <c r="AE5140">
        <v>1125.9455724630193</v>
      </c>
    </row>
    <row r="5141" spans="1:31" x14ac:dyDescent="0.3">
      <c r="A5141">
        <v>2720545</v>
      </c>
      <c r="B5141">
        <v>1</v>
      </c>
      <c r="C5141" t="s">
        <v>80</v>
      </c>
      <c r="D5141" t="s">
        <v>102</v>
      </c>
      <c r="E5141" t="s">
        <v>150</v>
      </c>
      <c r="F5141" t="s">
        <v>14403</v>
      </c>
      <c r="G5141" t="s">
        <v>170</v>
      </c>
      <c r="H5141" t="s">
        <v>153</v>
      </c>
      <c r="I5141" t="s">
        <v>136</v>
      </c>
      <c r="J5141" t="s">
        <v>137</v>
      </c>
      <c r="K5141" t="s">
        <v>138</v>
      </c>
      <c r="L5141" t="s">
        <v>14404</v>
      </c>
      <c r="M5141" t="s">
        <v>14405</v>
      </c>
      <c r="N5141">
        <v>0.91888888800000001</v>
      </c>
      <c r="O5141">
        <v>0</v>
      </c>
      <c r="P5141">
        <v>1097</v>
      </c>
      <c r="Q5141">
        <v>5</v>
      </c>
      <c r="R5141">
        <v>245</v>
      </c>
      <c r="S5141">
        <v>6</v>
      </c>
      <c r="T5141">
        <v>184</v>
      </c>
      <c r="U5141">
        <v>0</v>
      </c>
      <c r="V5141">
        <v>0</v>
      </c>
      <c r="W5141">
        <v>0</v>
      </c>
      <c r="X5141">
        <v>104.46846768274418</v>
      </c>
      <c r="Y5141">
        <v>6.9643530998155123</v>
      </c>
      <c r="Z5141">
        <v>65.370814506226665</v>
      </c>
      <c r="AA5141">
        <v>14.51584712256464</v>
      </c>
      <c r="AB5141">
        <v>96.492021126761713</v>
      </c>
      <c r="AC5141">
        <v>0</v>
      </c>
      <c r="AD5141">
        <v>0</v>
      </c>
      <c r="AE5141">
        <v>287.81150353811273</v>
      </c>
    </row>
    <row r="5142" spans="1:31" x14ac:dyDescent="0.3">
      <c r="A5142">
        <v>2720319</v>
      </c>
      <c r="B5142">
        <v>1</v>
      </c>
      <c r="C5142" t="s">
        <v>80</v>
      </c>
      <c r="D5142" t="s">
        <v>107</v>
      </c>
      <c r="E5142" t="s">
        <v>213</v>
      </c>
      <c r="F5142" t="s">
        <v>14406</v>
      </c>
      <c r="G5142" t="s">
        <v>152</v>
      </c>
      <c r="H5142" t="s">
        <v>153</v>
      </c>
      <c r="I5142" t="s">
        <v>136</v>
      </c>
      <c r="J5142" t="s">
        <v>137</v>
      </c>
      <c r="K5142" t="s">
        <v>138</v>
      </c>
      <c r="L5142" t="s">
        <v>14407</v>
      </c>
      <c r="M5142" t="s">
        <v>14408</v>
      </c>
      <c r="N5142">
        <v>1.176388888</v>
      </c>
      <c r="O5142">
        <v>0</v>
      </c>
      <c r="P5142">
        <v>499</v>
      </c>
      <c r="Q5142">
        <v>4</v>
      </c>
      <c r="R5142">
        <v>3</v>
      </c>
      <c r="S5142">
        <v>0</v>
      </c>
      <c r="T5142">
        <v>28</v>
      </c>
      <c r="U5142">
        <v>0</v>
      </c>
      <c r="V5142">
        <v>1</v>
      </c>
      <c r="W5142">
        <v>0</v>
      </c>
      <c r="X5142">
        <v>53.722998839380118</v>
      </c>
      <c r="Y5142">
        <v>2.2975313596473086</v>
      </c>
      <c r="Z5142">
        <v>0.62294777017884595</v>
      </c>
      <c r="AA5142">
        <v>0</v>
      </c>
      <c r="AB5142">
        <v>29.672934178684883</v>
      </c>
      <c r="AC5142">
        <v>0</v>
      </c>
      <c r="AD5142">
        <v>1.3297710635874003</v>
      </c>
      <c r="AE5142">
        <v>87.646183211478558</v>
      </c>
    </row>
    <row r="5143" spans="1:31" x14ac:dyDescent="0.3">
      <c r="A5143">
        <v>2721138</v>
      </c>
      <c r="B5143">
        <v>1</v>
      </c>
      <c r="C5143" t="s">
        <v>80</v>
      </c>
      <c r="D5143" t="s">
        <v>82</v>
      </c>
      <c r="E5143" t="s">
        <v>145</v>
      </c>
      <c r="F5143" t="s">
        <v>14409</v>
      </c>
      <c r="G5143" t="s">
        <v>230</v>
      </c>
      <c r="H5143" t="s">
        <v>135</v>
      </c>
      <c r="I5143" t="s">
        <v>136</v>
      </c>
      <c r="J5143" t="s">
        <v>137</v>
      </c>
      <c r="K5143" t="s">
        <v>138</v>
      </c>
      <c r="L5143" t="s">
        <v>14410</v>
      </c>
      <c r="M5143" t="s">
        <v>14411</v>
      </c>
      <c r="N5143">
        <v>8.3711111109999994</v>
      </c>
      <c r="O5143">
        <v>0</v>
      </c>
      <c r="P5143">
        <v>2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0.51647554203268831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0.51647554203268831</v>
      </c>
    </row>
    <row r="5144" spans="1:31" x14ac:dyDescent="0.3">
      <c r="A5144">
        <v>2721447</v>
      </c>
      <c r="B5144">
        <v>1</v>
      </c>
      <c r="C5144" t="s">
        <v>80</v>
      </c>
      <c r="D5144" t="s">
        <v>106</v>
      </c>
      <c r="E5144" t="s">
        <v>213</v>
      </c>
      <c r="F5144" t="s">
        <v>14412</v>
      </c>
      <c r="G5144" t="s">
        <v>152</v>
      </c>
      <c r="H5144" t="s">
        <v>153</v>
      </c>
      <c r="I5144" t="s">
        <v>136</v>
      </c>
      <c r="J5144" t="s">
        <v>137</v>
      </c>
      <c r="K5144" t="s">
        <v>138</v>
      </c>
      <c r="L5144" t="s">
        <v>14413</v>
      </c>
      <c r="M5144" t="s">
        <v>14414</v>
      </c>
      <c r="N5144">
        <v>1.6369444440000001</v>
      </c>
      <c r="O5144">
        <v>0</v>
      </c>
      <c r="P5144">
        <v>681</v>
      </c>
      <c r="Q5144">
        <v>0</v>
      </c>
      <c r="R5144">
        <v>65</v>
      </c>
      <c r="S5144">
        <v>1</v>
      </c>
      <c r="T5144">
        <v>104</v>
      </c>
      <c r="U5144">
        <v>0</v>
      </c>
      <c r="V5144">
        <v>0</v>
      </c>
      <c r="W5144">
        <v>0</v>
      </c>
      <c r="X5144">
        <v>147.45824223579081</v>
      </c>
      <c r="Y5144">
        <v>0</v>
      </c>
      <c r="Z5144">
        <v>51.741103385715746</v>
      </c>
      <c r="AA5144">
        <v>2.1280839688742401</v>
      </c>
      <c r="AB5144">
        <v>73.75714380534599</v>
      </c>
      <c r="AC5144">
        <v>0</v>
      </c>
      <c r="AD5144">
        <v>0</v>
      </c>
      <c r="AE5144">
        <v>275.08457339572681</v>
      </c>
    </row>
    <row r="5145" spans="1:31" x14ac:dyDescent="0.3">
      <c r="A5145">
        <v>2720365</v>
      </c>
      <c r="B5145">
        <v>1</v>
      </c>
      <c r="C5145" t="s">
        <v>80</v>
      </c>
      <c r="D5145" t="s">
        <v>106</v>
      </c>
      <c r="E5145" t="s">
        <v>132</v>
      </c>
      <c r="F5145" t="s">
        <v>997</v>
      </c>
      <c r="G5145" t="s">
        <v>134</v>
      </c>
      <c r="H5145" t="s">
        <v>135</v>
      </c>
      <c r="I5145" t="s">
        <v>136</v>
      </c>
      <c r="J5145" t="s">
        <v>137</v>
      </c>
      <c r="K5145" t="s">
        <v>138</v>
      </c>
      <c r="L5145" t="s">
        <v>14415</v>
      </c>
      <c r="M5145" t="s">
        <v>14416</v>
      </c>
      <c r="N5145">
        <v>1.7541666659999999</v>
      </c>
      <c r="O5145">
        <v>0</v>
      </c>
      <c r="P5145">
        <v>29</v>
      </c>
      <c r="Q5145">
        <v>0</v>
      </c>
      <c r="R5145">
        <v>3</v>
      </c>
      <c r="S5145">
        <v>0</v>
      </c>
      <c r="T5145">
        <v>3</v>
      </c>
      <c r="U5145">
        <v>0</v>
      </c>
      <c r="V5145">
        <v>0</v>
      </c>
      <c r="W5145">
        <v>0</v>
      </c>
      <c r="X5145">
        <v>4.1437059361247988</v>
      </c>
      <c r="Y5145">
        <v>0</v>
      </c>
      <c r="Z5145">
        <v>1.2864642925803649</v>
      </c>
      <c r="AA5145">
        <v>0</v>
      </c>
      <c r="AB5145">
        <v>0.74150977345849833</v>
      </c>
      <c r="AC5145">
        <v>0</v>
      </c>
      <c r="AD5145">
        <v>0</v>
      </c>
      <c r="AE5145">
        <v>6.1716800021636615</v>
      </c>
    </row>
    <row r="5146" spans="1:31" x14ac:dyDescent="0.3">
      <c r="A5146">
        <v>2720451</v>
      </c>
      <c r="B5146">
        <v>1</v>
      </c>
      <c r="C5146" t="s">
        <v>80</v>
      </c>
      <c r="D5146" t="s">
        <v>109</v>
      </c>
      <c r="E5146" t="s">
        <v>132</v>
      </c>
      <c r="F5146" t="s">
        <v>14417</v>
      </c>
      <c r="G5146" t="s">
        <v>134</v>
      </c>
      <c r="H5146" t="s">
        <v>135</v>
      </c>
      <c r="I5146" t="s">
        <v>136</v>
      </c>
      <c r="J5146" t="s">
        <v>137</v>
      </c>
      <c r="K5146" t="s">
        <v>138</v>
      </c>
      <c r="L5146" t="s">
        <v>14418</v>
      </c>
      <c r="M5146" t="s">
        <v>14419</v>
      </c>
      <c r="N5146">
        <v>0.84777777700000001</v>
      </c>
      <c r="O5146">
        <v>0</v>
      </c>
      <c r="P5146">
        <v>1</v>
      </c>
      <c r="Q5146">
        <v>0</v>
      </c>
      <c r="R5146">
        <v>1</v>
      </c>
      <c r="S5146">
        <v>0</v>
      </c>
      <c r="T5146">
        <v>57</v>
      </c>
      <c r="U5146">
        <v>0</v>
      </c>
      <c r="V5146">
        <v>1</v>
      </c>
      <c r="W5146">
        <v>0</v>
      </c>
      <c r="X5146">
        <v>0</v>
      </c>
      <c r="Y5146">
        <v>0</v>
      </c>
      <c r="Z5146">
        <v>6.4454363501137493E-2</v>
      </c>
      <c r="AA5146">
        <v>0</v>
      </c>
      <c r="AB5146">
        <v>23.241812672291655</v>
      </c>
      <c r="AC5146">
        <v>0</v>
      </c>
      <c r="AD5146">
        <v>105.2880152899198</v>
      </c>
      <c r="AE5146">
        <v>128.59428232571258</v>
      </c>
    </row>
    <row r="5147" spans="1:31" x14ac:dyDescent="0.3">
      <c r="A5147">
        <v>2720353</v>
      </c>
      <c r="B5147">
        <v>1</v>
      </c>
      <c r="C5147" t="s">
        <v>80</v>
      </c>
      <c r="D5147" t="s">
        <v>100</v>
      </c>
      <c r="E5147" t="s">
        <v>161</v>
      </c>
      <c r="F5147" t="s">
        <v>14420</v>
      </c>
      <c r="G5147" t="s">
        <v>163</v>
      </c>
      <c r="H5147" t="s">
        <v>135</v>
      </c>
      <c r="I5147" t="s">
        <v>136</v>
      </c>
      <c r="J5147" t="s">
        <v>137</v>
      </c>
      <c r="K5147" t="s">
        <v>138</v>
      </c>
      <c r="L5147" t="s">
        <v>14421</v>
      </c>
      <c r="M5147" t="s">
        <v>14422</v>
      </c>
      <c r="N5147">
        <v>1.723055555</v>
      </c>
      <c r="O5147">
        <v>0</v>
      </c>
      <c r="P5147">
        <v>3</v>
      </c>
      <c r="Q5147">
        <v>0</v>
      </c>
      <c r="R5147">
        <v>3</v>
      </c>
      <c r="S5147">
        <v>0</v>
      </c>
      <c r="T5147">
        <v>2</v>
      </c>
      <c r="U5147">
        <v>0</v>
      </c>
      <c r="V5147">
        <v>0</v>
      </c>
      <c r="W5147">
        <v>0</v>
      </c>
      <c r="X5147">
        <v>3.3008250273570252</v>
      </c>
      <c r="Y5147">
        <v>0</v>
      </c>
      <c r="Z5147">
        <v>2.713337994925058</v>
      </c>
      <c r="AA5147">
        <v>0</v>
      </c>
      <c r="AB5147">
        <v>0</v>
      </c>
      <c r="AC5147">
        <v>0</v>
      </c>
      <c r="AD5147">
        <v>0</v>
      </c>
      <c r="AE5147">
        <v>6.0141630222820837</v>
      </c>
    </row>
    <row r="5148" spans="1:31" x14ac:dyDescent="0.3">
      <c r="A5148">
        <v>2720946</v>
      </c>
      <c r="B5148">
        <v>1</v>
      </c>
      <c r="C5148" t="s">
        <v>80</v>
      </c>
      <c r="D5148" t="s">
        <v>90</v>
      </c>
      <c r="E5148" t="s">
        <v>145</v>
      </c>
      <c r="F5148" t="s">
        <v>14423</v>
      </c>
      <c r="G5148" t="s">
        <v>230</v>
      </c>
      <c r="H5148" t="s">
        <v>135</v>
      </c>
      <c r="I5148" t="s">
        <v>136</v>
      </c>
      <c r="J5148" t="s">
        <v>137</v>
      </c>
      <c r="K5148" t="s">
        <v>138</v>
      </c>
      <c r="L5148" t="s">
        <v>14424</v>
      </c>
      <c r="M5148" t="s">
        <v>14425</v>
      </c>
      <c r="N5148">
        <v>6.9283333330000003</v>
      </c>
      <c r="O5148">
        <v>0</v>
      </c>
      <c r="P5148">
        <v>5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8.342403829930344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8.342403829930344</v>
      </c>
    </row>
    <row r="5149" spans="1:31" x14ac:dyDescent="0.3">
      <c r="A5149">
        <v>2720405</v>
      </c>
      <c r="B5149">
        <v>1</v>
      </c>
      <c r="C5149" t="s">
        <v>80</v>
      </c>
      <c r="D5149" t="s">
        <v>95</v>
      </c>
      <c r="E5149" t="s">
        <v>173</v>
      </c>
      <c r="F5149" t="s">
        <v>9974</v>
      </c>
      <c r="G5149" t="s">
        <v>152</v>
      </c>
      <c r="H5149" t="s">
        <v>153</v>
      </c>
      <c r="I5149" t="s">
        <v>136</v>
      </c>
      <c r="J5149" t="s">
        <v>137</v>
      </c>
      <c r="K5149" t="s">
        <v>138</v>
      </c>
      <c r="L5149" t="s">
        <v>14426</v>
      </c>
      <c r="M5149" t="s">
        <v>14427</v>
      </c>
      <c r="N5149">
        <v>0.74333333300000004</v>
      </c>
      <c r="O5149">
        <v>10</v>
      </c>
      <c r="P5149">
        <v>796</v>
      </c>
      <c r="Q5149">
        <v>0</v>
      </c>
      <c r="R5149">
        <v>16</v>
      </c>
      <c r="S5149">
        <v>12</v>
      </c>
      <c r="T5149">
        <v>89</v>
      </c>
      <c r="U5149">
        <v>1</v>
      </c>
      <c r="V5149">
        <v>0</v>
      </c>
      <c r="W5149">
        <v>12.989905065534884</v>
      </c>
      <c r="X5149">
        <v>76.405083444551323</v>
      </c>
      <c r="Y5149">
        <v>0</v>
      </c>
      <c r="Z5149">
        <v>1.1681082893901</v>
      </c>
      <c r="AA5149">
        <v>67.380256233823133</v>
      </c>
      <c r="AB5149">
        <v>52.376120645798629</v>
      </c>
      <c r="AC5149">
        <v>90.615747217636681</v>
      </c>
      <c r="AD5149">
        <v>0</v>
      </c>
      <c r="AE5149">
        <v>300.93522089673479</v>
      </c>
    </row>
    <row r="5150" spans="1:31" x14ac:dyDescent="0.3">
      <c r="A5150">
        <v>2720511</v>
      </c>
      <c r="B5150">
        <v>1</v>
      </c>
      <c r="C5150" t="s">
        <v>81</v>
      </c>
      <c r="D5150" t="s">
        <v>122</v>
      </c>
      <c r="E5150" t="s">
        <v>150</v>
      </c>
      <c r="F5150" t="s">
        <v>6531</v>
      </c>
      <c r="G5150" t="s">
        <v>152</v>
      </c>
      <c r="H5150" t="s">
        <v>153</v>
      </c>
      <c r="I5150" t="s">
        <v>136</v>
      </c>
      <c r="J5150" t="s">
        <v>137</v>
      </c>
      <c r="K5150" t="s">
        <v>138</v>
      </c>
      <c r="L5150" t="s">
        <v>14428</v>
      </c>
      <c r="M5150" t="s">
        <v>14429</v>
      </c>
      <c r="N5150">
        <v>1.1902777769999999</v>
      </c>
      <c r="O5150">
        <v>3</v>
      </c>
      <c r="P5150">
        <v>114</v>
      </c>
      <c r="Q5150">
        <v>13</v>
      </c>
      <c r="R5150">
        <v>0</v>
      </c>
      <c r="S5150">
        <v>8</v>
      </c>
      <c r="T5150">
        <v>4</v>
      </c>
      <c r="U5150">
        <v>1</v>
      </c>
      <c r="V5150">
        <v>0</v>
      </c>
      <c r="W5150">
        <v>0.42536928983208333</v>
      </c>
      <c r="X5150">
        <v>11.960189808003483</v>
      </c>
      <c r="Y5150">
        <v>10.363283616226273</v>
      </c>
      <c r="Z5150">
        <v>0</v>
      </c>
      <c r="AA5150">
        <v>74.577101690006543</v>
      </c>
      <c r="AB5150">
        <v>0.24734989976399999</v>
      </c>
      <c r="AC5150">
        <v>56.003977760816873</v>
      </c>
      <c r="AD5150">
        <v>0</v>
      </c>
      <c r="AE5150">
        <v>153.57727206464926</v>
      </c>
    </row>
    <row r="5151" spans="1:31" x14ac:dyDescent="0.3">
      <c r="A5151">
        <v>2721052</v>
      </c>
      <c r="B5151">
        <v>1</v>
      </c>
      <c r="C5151" t="s">
        <v>81</v>
      </c>
      <c r="D5151" t="s">
        <v>117</v>
      </c>
      <c r="E5151" t="s">
        <v>132</v>
      </c>
      <c r="F5151" t="s">
        <v>14430</v>
      </c>
      <c r="G5151" t="s">
        <v>134</v>
      </c>
      <c r="H5151" t="s">
        <v>135</v>
      </c>
      <c r="I5151" t="s">
        <v>136</v>
      </c>
      <c r="J5151" t="s">
        <v>137</v>
      </c>
      <c r="K5151" t="s">
        <v>138</v>
      </c>
      <c r="L5151" t="s">
        <v>14431</v>
      </c>
      <c r="M5151" t="s">
        <v>14432</v>
      </c>
      <c r="N5151">
        <v>2.9244444440000001</v>
      </c>
      <c r="O5151">
        <v>0</v>
      </c>
      <c r="P5151">
        <v>0</v>
      </c>
      <c r="Q5151">
        <v>0</v>
      </c>
      <c r="R5151">
        <v>1</v>
      </c>
      <c r="S5151">
        <v>0</v>
      </c>
      <c r="T5151">
        <v>1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0.49518780719373334</v>
      </c>
      <c r="AC5151">
        <v>0</v>
      </c>
      <c r="AD5151">
        <v>0</v>
      </c>
      <c r="AE5151">
        <v>0.49518780719373334</v>
      </c>
    </row>
    <row r="5152" spans="1:31" x14ac:dyDescent="0.3">
      <c r="A5152">
        <v>2721687</v>
      </c>
      <c r="B5152">
        <v>1</v>
      </c>
      <c r="C5152" t="s">
        <v>81</v>
      </c>
      <c r="D5152" t="s">
        <v>118</v>
      </c>
      <c r="E5152" t="s">
        <v>156</v>
      </c>
      <c r="F5152" t="s">
        <v>14433</v>
      </c>
      <c r="G5152" t="s">
        <v>185</v>
      </c>
      <c r="H5152" t="s">
        <v>153</v>
      </c>
      <c r="I5152" t="s">
        <v>136</v>
      </c>
      <c r="J5152" t="s">
        <v>137</v>
      </c>
      <c r="K5152" t="s">
        <v>138</v>
      </c>
      <c r="L5152" t="s">
        <v>14434</v>
      </c>
      <c r="M5152" t="s">
        <v>14435</v>
      </c>
      <c r="N5152">
        <v>2.0183333330000002</v>
      </c>
      <c r="O5152">
        <v>0</v>
      </c>
      <c r="P5152">
        <v>0</v>
      </c>
      <c r="Q5152">
        <v>9</v>
      </c>
      <c r="R5152">
        <v>30</v>
      </c>
      <c r="S5152">
        <v>5</v>
      </c>
      <c r="T5152">
        <v>9</v>
      </c>
      <c r="U5152">
        <v>0</v>
      </c>
      <c r="V5152">
        <v>0</v>
      </c>
      <c r="W5152">
        <v>0</v>
      </c>
      <c r="X5152">
        <v>0</v>
      </c>
      <c r="Y5152">
        <v>5.7322075330603877</v>
      </c>
      <c r="Z5152">
        <v>8.246802498367499E-2</v>
      </c>
      <c r="AA5152">
        <v>430.57612819877357</v>
      </c>
      <c r="AB5152">
        <v>4.4919383772878998</v>
      </c>
      <c r="AC5152">
        <v>0</v>
      </c>
      <c r="AD5152">
        <v>0</v>
      </c>
      <c r="AE5152">
        <v>440.88274213410557</v>
      </c>
    </row>
    <row r="5153" spans="1:31" x14ac:dyDescent="0.3">
      <c r="A5153">
        <v>2721000</v>
      </c>
      <c r="B5153">
        <v>1</v>
      </c>
      <c r="C5153" t="s">
        <v>80</v>
      </c>
      <c r="D5153" t="s">
        <v>91</v>
      </c>
      <c r="E5153" t="s">
        <v>213</v>
      </c>
      <c r="F5153" t="s">
        <v>14436</v>
      </c>
      <c r="G5153" t="s">
        <v>152</v>
      </c>
      <c r="H5153" t="s">
        <v>153</v>
      </c>
      <c r="I5153" t="s">
        <v>490</v>
      </c>
      <c r="J5153" t="s">
        <v>137</v>
      </c>
      <c r="K5153" t="s">
        <v>138</v>
      </c>
      <c r="L5153" t="s">
        <v>14437</v>
      </c>
      <c r="M5153" t="s">
        <v>14438</v>
      </c>
      <c r="N5153">
        <v>4.4444439999999997E-3</v>
      </c>
      <c r="O5153">
        <v>6</v>
      </c>
      <c r="P5153">
        <v>1472</v>
      </c>
      <c r="Q5153">
        <v>10</v>
      </c>
      <c r="R5153">
        <v>44</v>
      </c>
      <c r="S5153">
        <v>4</v>
      </c>
      <c r="T5153">
        <v>77</v>
      </c>
      <c r="U5153">
        <v>0</v>
      </c>
      <c r="V5153">
        <v>1</v>
      </c>
      <c r="W5153">
        <v>5.4016556044000005E-3</v>
      </c>
      <c r="X5153">
        <v>0.4563463418286044</v>
      </c>
      <c r="Y5153">
        <v>3.2218113361813336E-2</v>
      </c>
      <c r="Z5153">
        <v>8.3384604805600004E-2</v>
      </c>
      <c r="AA5153">
        <v>0.15990211263517329</v>
      </c>
      <c r="AB5153">
        <v>0.17185115609358664</v>
      </c>
      <c r="AC5153">
        <v>0</v>
      </c>
      <c r="AD5153">
        <v>0</v>
      </c>
      <c r="AE5153">
        <v>0.90910398432917772</v>
      </c>
    </row>
    <row r="5154" spans="1:31" x14ac:dyDescent="0.3">
      <c r="A5154">
        <v>2720459</v>
      </c>
      <c r="B5154">
        <v>1</v>
      </c>
      <c r="C5154" t="s">
        <v>80</v>
      </c>
      <c r="D5154" t="s">
        <v>103</v>
      </c>
      <c r="E5154" t="s">
        <v>173</v>
      </c>
      <c r="F5154" t="s">
        <v>8031</v>
      </c>
      <c r="G5154" t="s">
        <v>152</v>
      </c>
      <c r="H5154" t="s">
        <v>153</v>
      </c>
      <c r="I5154" t="s">
        <v>136</v>
      </c>
      <c r="J5154" t="s">
        <v>137</v>
      </c>
      <c r="K5154" t="s">
        <v>138</v>
      </c>
      <c r="L5154" t="s">
        <v>14439</v>
      </c>
      <c r="M5154" t="s">
        <v>14440</v>
      </c>
      <c r="N5154">
        <v>0.161111111</v>
      </c>
      <c r="O5154">
        <v>30</v>
      </c>
      <c r="P5154">
        <v>6055</v>
      </c>
      <c r="Q5154">
        <v>71</v>
      </c>
      <c r="R5154">
        <v>684</v>
      </c>
      <c r="S5154">
        <v>136</v>
      </c>
      <c r="T5154">
        <v>1949</v>
      </c>
      <c r="U5154">
        <v>21</v>
      </c>
      <c r="V5154">
        <v>8</v>
      </c>
      <c r="W5154">
        <v>2.6781389741172084</v>
      </c>
      <c r="X5154">
        <v>150.48112484831356</v>
      </c>
      <c r="Y5154">
        <v>49.7906051301795</v>
      </c>
      <c r="Z5154">
        <v>18.322132270028089</v>
      </c>
      <c r="AA5154">
        <v>79.927571908522026</v>
      </c>
      <c r="AB5154">
        <v>125.08493692428576</v>
      </c>
      <c r="AC5154">
        <v>535.30171508483249</v>
      </c>
      <c r="AD5154">
        <v>16.084982378908101</v>
      </c>
      <c r="AE5154">
        <v>977.67120751918674</v>
      </c>
    </row>
    <row r="5155" spans="1:31" x14ac:dyDescent="0.3">
      <c r="A5155">
        <v>2720491</v>
      </c>
      <c r="B5155">
        <v>1</v>
      </c>
      <c r="C5155" t="s">
        <v>80</v>
      </c>
      <c r="D5155" t="s">
        <v>93</v>
      </c>
      <c r="E5155" t="s">
        <v>213</v>
      </c>
      <c r="F5155" t="s">
        <v>14441</v>
      </c>
      <c r="G5155" t="s">
        <v>300</v>
      </c>
      <c r="H5155" t="s">
        <v>153</v>
      </c>
      <c r="I5155" t="s">
        <v>136</v>
      </c>
      <c r="J5155" t="s">
        <v>137</v>
      </c>
      <c r="K5155" t="s">
        <v>210</v>
      </c>
      <c r="L5155" t="s">
        <v>14442</v>
      </c>
      <c r="M5155" t="s">
        <v>14443</v>
      </c>
      <c r="N5155">
        <v>2.6088888880000001</v>
      </c>
      <c r="O5155">
        <v>0</v>
      </c>
      <c r="P5155">
        <v>53</v>
      </c>
      <c r="Q5155">
        <v>4</v>
      </c>
      <c r="R5155">
        <v>123</v>
      </c>
      <c r="S5155">
        <v>3</v>
      </c>
      <c r="T5155">
        <v>55</v>
      </c>
      <c r="U5155">
        <v>0</v>
      </c>
      <c r="V5155">
        <v>0</v>
      </c>
      <c r="W5155">
        <v>0</v>
      </c>
      <c r="X5155">
        <v>31.387004835771261</v>
      </c>
      <c r="Y5155">
        <v>54.141962657915663</v>
      </c>
      <c r="Z5155">
        <v>216.90117113020972</v>
      </c>
      <c r="AA5155">
        <v>18.85235210424343</v>
      </c>
      <c r="AB5155">
        <v>92.750892970241239</v>
      </c>
      <c r="AC5155">
        <v>0</v>
      </c>
      <c r="AD5155">
        <v>0</v>
      </c>
      <c r="AE5155">
        <v>414.03338369838133</v>
      </c>
    </row>
    <row r="5156" spans="1:31" x14ac:dyDescent="0.3">
      <c r="A5156">
        <v>2721796</v>
      </c>
      <c r="B5156">
        <v>1</v>
      </c>
      <c r="C5156" t="s">
        <v>81</v>
      </c>
      <c r="D5156" t="s">
        <v>112</v>
      </c>
      <c r="E5156" t="s">
        <v>156</v>
      </c>
      <c r="F5156" t="s">
        <v>14444</v>
      </c>
      <c r="G5156" t="s">
        <v>185</v>
      </c>
      <c r="H5156" t="s">
        <v>153</v>
      </c>
      <c r="I5156" t="s">
        <v>136</v>
      </c>
      <c r="J5156" t="s">
        <v>137</v>
      </c>
      <c r="K5156" t="s">
        <v>138</v>
      </c>
      <c r="L5156" t="s">
        <v>14445</v>
      </c>
      <c r="M5156" t="s">
        <v>14446</v>
      </c>
      <c r="N5156">
        <v>3.852222222</v>
      </c>
      <c r="O5156">
        <v>0</v>
      </c>
      <c r="P5156">
        <v>3</v>
      </c>
      <c r="Q5156">
        <v>3</v>
      </c>
      <c r="R5156">
        <v>52</v>
      </c>
      <c r="S5156">
        <v>1</v>
      </c>
      <c r="T5156">
        <v>3</v>
      </c>
      <c r="U5156">
        <v>0</v>
      </c>
      <c r="V5156">
        <v>0</v>
      </c>
      <c r="W5156">
        <v>0</v>
      </c>
      <c r="X5156">
        <v>1.6596998772933336</v>
      </c>
      <c r="Y5156">
        <v>11.901755911093019</v>
      </c>
      <c r="Z5156">
        <v>11.410922156112907</v>
      </c>
      <c r="AA5156">
        <v>4.1604982025466661</v>
      </c>
      <c r="AB5156">
        <v>4.5043189043300664</v>
      </c>
      <c r="AC5156">
        <v>0</v>
      </c>
      <c r="AD5156">
        <v>0</v>
      </c>
      <c r="AE5156">
        <v>33.63719505137599</v>
      </c>
    </row>
    <row r="5157" spans="1:31" x14ac:dyDescent="0.3">
      <c r="A5157">
        <v>2720279</v>
      </c>
      <c r="B5157">
        <v>1</v>
      </c>
      <c r="C5157" t="s">
        <v>80</v>
      </c>
      <c r="D5157" t="s">
        <v>83</v>
      </c>
      <c r="E5157" t="s">
        <v>200</v>
      </c>
      <c r="F5157" t="s">
        <v>14447</v>
      </c>
      <c r="G5157" t="s">
        <v>163</v>
      </c>
      <c r="H5157" t="s">
        <v>135</v>
      </c>
      <c r="I5157" t="s">
        <v>136</v>
      </c>
      <c r="J5157" t="s">
        <v>137</v>
      </c>
      <c r="K5157" t="s">
        <v>138</v>
      </c>
      <c r="L5157" t="s">
        <v>14448</v>
      </c>
      <c r="M5157" t="s">
        <v>14449</v>
      </c>
      <c r="N5157">
        <v>2.2850000000000001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4</v>
      </c>
      <c r="U5157">
        <v>0</v>
      </c>
      <c r="V5157">
        <v>2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35.594711942843688</v>
      </c>
      <c r="AC5157">
        <v>0</v>
      </c>
      <c r="AD5157">
        <v>91.545664759851405</v>
      </c>
      <c r="AE5157">
        <v>127.14037670269509</v>
      </c>
    </row>
    <row r="5158" spans="1:31" x14ac:dyDescent="0.3">
      <c r="A5158">
        <v>2720565</v>
      </c>
      <c r="B5158">
        <v>1</v>
      </c>
      <c r="C5158" t="s">
        <v>80</v>
      </c>
      <c r="D5158" t="s">
        <v>92</v>
      </c>
      <c r="E5158" t="s">
        <v>156</v>
      </c>
      <c r="F5158" t="s">
        <v>14450</v>
      </c>
      <c r="G5158" t="s">
        <v>152</v>
      </c>
      <c r="H5158" t="s">
        <v>153</v>
      </c>
      <c r="I5158" t="s">
        <v>136</v>
      </c>
      <c r="J5158" t="s">
        <v>137</v>
      </c>
      <c r="K5158" t="s">
        <v>138</v>
      </c>
      <c r="L5158" t="s">
        <v>13642</v>
      </c>
      <c r="M5158" t="s">
        <v>14451</v>
      </c>
      <c r="N5158">
        <v>0.91805555500000002</v>
      </c>
      <c r="O5158">
        <v>5</v>
      </c>
      <c r="P5158">
        <v>1326</v>
      </c>
      <c r="Q5158">
        <v>1</v>
      </c>
      <c r="R5158">
        <v>0</v>
      </c>
      <c r="S5158">
        <v>4</v>
      </c>
      <c r="T5158">
        <v>11</v>
      </c>
      <c r="U5158">
        <v>0</v>
      </c>
      <c r="V5158">
        <v>0</v>
      </c>
      <c r="W5158">
        <v>7.2198535603060634</v>
      </c>
      <c r="X5158">
        <v>131.19821911444666</v>
      </c>
      <c r="Y5158">
        <v>1.1311758571545418</v>
      </c>
      <c r="Z5158">
        <v>0</v>
      </c>
      <c r="AA5158">
        <v>18.547799083696553</v>
      </c>
      <c r="AB5158">
        <v>6.7069055111577276</v>
      </c>
      <c r="AC5158">
        <v>0</v>
      </c>
      <c r="AD5158">
        <v>0</v>
      </c>
      <c r="AE5158">
        <v>164.80395312676154</v>
      </c>
    </row>
    <row r="5159" spans="1:31" x14ac:dyDescent="0.3">
      <c r="A5159">
        <v>2721063</v>
      </c>
      <c r="B5159">
        <v>1</v>
      </c>
      <c r="C5159" t="s">
        <v>81</v>
      </c>
      <c r="D5159" t="s">
        <v>119</v>
      </c>
      <c r="E5159" t="s">
        <v>132</v>
      </c>
      <c r="F5159" t="s">
        <v>14452</v>
      </c>
      <c r="G5159" t="s">
        <v>1655</v>
      </c>
      <c r="H5159" t="s">
        <v>135</v>
      </c>
      <c r="I5159" t="s">
        <v>136</v>
      </c>
      <c r="J5159" t="s">
        <v>137</v>
      </c>
      <c r="K5159" t="s">
        <v>138</v>
      </c>
      <c r="L5159" t="s">
        <v>14453</v>
      </c>
      <c r="M5159" t="s">
        <v>14454</v>
      </c>
      <c r="N5159">
        <v>3.943333333</v>
      </c>
      <c r="O5159">
        <v>0</v>
      </c>
      <c r="P5159">
        <v>17</v>
      </c>
      <c r="Q5159">
        <v>0</v>
      </c>
      <c r="R5159">
        <v>10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3.0333720488986677</v>
      </c>
      <c r="Y5159">
        <v>0</v>
      </c>
      <c r="Z5159">
        <v>8.375314885119014</v>
      </c>
      <c r="AA5159">
        <v>0</v>
      </c>
      <c r="AB5159">
        <v>0</v>
      </c>
      <c r="AC5159">
        <v>0</v>
      </c>
      <c r="AD5159">
        <v>0</v>
      </c>
      <c r="AE5159">
        <v>11.408686934017682</v>
      </c>
    </row>
    <row r="5160" spans="1:31" x14ac:dyDescent="0.3">
      <c r="A5160">
        <v>2721530</v>
      </c>
      <c r="B5160">
        <v>1</v>
      </c>
      <c r="C5160" t="s">
        <v>80</v>
      </c>
      <c r="D5160" t="s">
        <v>108</v>
      </c>
      <c r="E5160" t="s">
        <v>213</v>
      </c>
      <c r="F5160" t="s">
        <v>383</v>
      </c>
      <c r="G5160" t="s">
        <v>152</v>
      </c>
      <c r="H5160" t="s">
        <v>153</v>
      </c>
      <c r="I5160" t="s">
        <v>136</v>
      </c>
      <c r="J5160" t="s">
        <v>137</v>
      </c>
      <c r="K5160" t="s">
        <v>138</v>
      </c>
      <c r="L5160" t="s">
        <v>14455</v>
      </c>
      <c r="M5160" t="s">
        <v>14456</v>
      </c>
      <c r="N5160">
        <v>0.106388888</v>
      </c>
      <c r="O5160">
        <v>0</v>
      </c>
      <c r="P5160">
        <v>184</v>
      </c>
      <c r="Q5160">
        <v>0</v>
      </c>
      <c r="R5160">
        <v>60</v>
      </c>
      <c r="S5160">
        <v>1</v>
      </c>
      <c r="T5160">
        <v>29</v>
      </c>
      <c r="U5160">
        <v>0</v>
      </c>
      <c r="V5160">
        <v>0</v>
      </c>
      <c r="W5160">
        <v>0</v>
      </c>
      <c r="X5160">
        <v>2.6339919688441755</v>
      </c>
      <c r="Y5160">
        <v>0</v>
      </c>
      <c r="Z5160">
        <v>0.42478718921739755</v>
      </c>
      <c r="AA5160">
        <v>1.2359011935729103</v>
      </c>
      <c r="AB5160">
        <v>2.3297812396220841</v>
      </c>
      <c r="AC5160">
        <v>0</v>
      </c>
      <c r="AD5160">
        <v>0</v>
      </c>
      <c r="AE5160">
        <v>6.6244615912565674</v>
      </c>
    </row>
    <row r="5161" spans="1:31" x14ac:dyDescent="0.3">
      <c r="A5161">
        <v>2720448</v>
      </c>
      <c r="B5161">
        <v>1</v>
      </c>
      <c r="C5161" t="s">
        <v>80</v>
      </c>
      <c r="D5161" t="s">
        <v>97</v>
      </c>
      <c r="E5161" t="s">
        <v>173</v>
      </c>
      <c r="F5161" t="s">
        <v>770</v>
      </c>
      <c r="G5161" t="s">
        <v>152</v>
      </c>
      <c r="H5161" t="s">
        <v>153</v>
      </c>
      <c r="I5161" t="s">
        <v>136</v>
      </c>
      <c r="J5161" t="s">
        <v>137</v>
      </c>
      <c r="K5161" t="s">
        <v>138</v>
      </c>
      <c r="L5161" t="s">
        <v>13822</v>
      </c>
      <c r="M5161" t="s">
        <v>14457</v>
      </c>
      <c r="N5161">
        <v>0.3775</v>
      </c>
      <c r="O5161">
        <v>2</v>
      </c>
      <c r="P5161">
        <v>952</v>
      </c>
      <c r="Q5161">
        <v>5</v>
      </c>
      <c r="R5161">
        <v>0</v>
      </c>
      <c r="S5161">
        <v>16</v>
      </c>
      <c r="T5161">
        <v>18</v>
      </c>
      <c r="U5161">
        <v>1</v>
      </c>
      <c r="V5161">
        <v>0</v>
      </c>
      <c r="W5161">
        <v>10.887219573112958</v>
      </c>
      <c r="X5161">
        <v>38.933696268128422</v>
      </c>
      <c r="Y5161">
        <v>10.44502958676226</v>
      </c>
      <c r="Z5161">
        <v>0</v>
      </c>
      <c r="AA5161">
        <v>36.443360507487782</v>
      </c>
      <c r="AB5161">
        <v>9.3435193691530252</v>
      </c>
      <c r="AC5161">
        <v>2.6069175358401124</v>
      </c>
      <c r="AD5161">
        <v>0</v>
      </c>
      <c r="AE5161">
        <v>108.65974284048455</v>
      </c>
    </row>
    <row r="5162" spans="1:31" x14ac:dyDescent="0.3">
      <c r="A5162">
        <v>2721773</v>
      </c>
      <c r="B5162">
        <v>1</v>
      </c>
      <c r="C5162" t="s">
        <v>80</v>
      </c>
      <c r="D5162" t="s">
        <v>90</v>
      </c>
      <c r="E5162" t="s">
        <v>145</v>
      </c>
      <c r="F5162" t="s">
        <v>14458</v>
      </c>
      <c r="G5162" t="s">
        <v>230</v>
      </c>
      <c r="H5162" t="s">
        <v>135</v>
      </c>
      <c r="I5162" t="s">
        <v>136</v>
      </c>
      <c r="J5162" t="s">
        <v>137</v>
      </c>
      <c r="K5162" t="s">
        <v>138</v>
      </c>
      <c r="L5162" t="s">
        <v>14459</v>
      </c>
      <c r="M5162" t="s">
        <v>14460</v>
      </c>
      <c r="N5162">
        <v>1.801666666</v>
      </c>
      <c r="O5162">
        <v>0</v>
      </c>
      <c r="P5162">
        <v>3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1.6886166777631197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1.6886166777631197</v>
      </c>
    </row>
    <row r="5163" spans="1:31" x14ac:dyDescent="0.3">
      <c r="A5163">
        <v>2720471</v>
      </c>
      <c r="B5163">
        <v>1</v>
      </c>
      <c r="C5163" t="s">
        <v>80</v>
      </c>
      <c r="D5163" t="s">
        <v>95</v>
      </c>
      <c r="E5163" t="s">
        <v>173</v>
      </c>
      <c r="F5163" t="s">
        <v>14461</v>
      </c>
      <c r="G5163" t="s">
        <v>152</v>
      </c>
      <c r="H5163" t="s">
        <v>153</v>
      </c>
      <c r="I5163" t="s">
        <v>136</v>
      </c>
      <c r="J5163" t="s">
        <v>137</v>
      </c>
      <c r="K5163" t="s">
        <v>138</v>
      </c>
      <c r="L5163" t="s">
        <v>14462</v>
      </c>
      <c r="M5163" t="s">
        <v>14463</v>
      </c>
      <c r="N5163">
        <v>0.28583333300000002</v>
      </c>
      <c r="O5163">
        <v>9</v>
      </c>
      <c r="P5163">
        <v>7127</v>
      </c>
      <c r="Q5163">
        <v>18</v>
      </c>
      <c r="R5163">
        <v>59</v>
      </c>
      <c r="S5163">
        <v>84</v>
      </c>
      <c r="T5163">
        <v>659</v>
      </c>
      <c r="U5163">
        <v>15</v>
      </c>
      <c r="V5163">
        <v>0</v>
      </c>
      <c r="W5163">
        <v>1.9234702222337878</v>
      </c>
      <c r="X5163">
        <v>394.25364209326938</v>
      </c>
      <c r="Y5163">
        <v>14.092067321051969</v>
      </c>
      <c r="Z5163">
        <v>6.3779758375911895</v>
      </c>
      <c r="AA5163">
        <v>385.05512083583557</v>
      </c>
      <c r="AB5163">
        <v>209.40321125646827</v>
      </c>
      <c r="AC5163">
        <v>2355.4036347591141</v>
      </c>
      <c r="AD5163">
        <v>0</v>
      </c>
      <c r="AE5163">
        <v>3366.509122325564</v>
      </c>
    </row>
    <row r="5164" spans="1:31" x14ac:dyDescent="0.3">
      <c r="A5164">
        <v>2720734</v>
      </c>
      <c r="B5164">
        <v>1</v>
      </c>
      <c r="C5164" t="s">
        <v>80</v>
      </c>
      <c r="D5164" t="s">
        <v>93</v>
      </c>
      <c r="E5164" t="s">
        <v>150</v>
      </c>
      <c r="F5164" t="s">
        <v>5600</v>
      </c>
      <c r="G5164" t="s">
        <v>152</v>
      </c>
      <c r="H5164" t="s">
        <v>153</v>
      </c>
      <c r="I5164" t="s">
        <v>136</v>
      </c>
      <c r="J5164" t="s">
        <v>137</v>
      </c>
      <c r="K5164" t="s">
        <v>138</v>
      </c>
      <c r="L5164" t="s">
        <v>14464</v>
      </c>
      <c r="M5164" t="s">
        <v>14465</v>
      </c>
      <c r="N5164">
        <v>0.137222222</v>
      </c>
      <c r="O5164">
        <v>1</v>
      </c>
      <c r="P5164">
        <v>15779</v>
      </c>
      <c r="Q5164">
        <v>17</v>
      </c>
      <c r="R5164">
        <v>2096</v>
      </c>
      <c r="S5164">
        <v>63</v>
      </c>
      <c r="T5164">
        <v>3784</v>
      </c>
      <c r="U5164">
        <v>16</v>
      </c>
      <c r="V5164">
        <v>4</v>
      </c>
      <c r="W5164">
        <v>2.5909952964999997E-2</v>
      </c>
      <c r="X5164">
        <v>321.00254216892876</v>
      </c>
      <c r="Y5164">
        <v>5.0075759757916742</v>
      </c>
      <c r="Z5164">
        <v>83.573945394732789</v>
      </c>
      <c r="AA5164">
        <v>87.276142001954256</v>
      </c>
      <c r="AB5164">
        <v>277.20905484550264</v>
      </c>
      <c r="AC5164">
        <v>127.01805808972459</v>
      </c>
      <c r="AD5164">
        <v>14.884086064279641</v>
      </c>
      <c r="AE5164">
        <v>915.99731449387923</v>
      </c>
    </row>
    <row r="5165" spans="1:31" x14ac:dyDescent="0.3">
      <c r="A5165">
        <v>2721232</v>
      </c>
      <c r="B5165">
        <v>1</v>
      </c>
      <c r="C5165" t="s">
        <v>80</v>
      </c>
      <c r="D5165" t="s">
        <v>93</v>
      </c>
      <c r="E5165" t="s">
        <v>161</v>
      </c>
      <c r="F5165" t="s">
        <v>14466</v>
      </c>
      <c r="G5165" t="s">
        <v>163</v>
      </c>
      <c r="H5165" t="s">
        <v>135</v>
      </c>
      <c r="I5165" t="s">
        <v>136</v>
      </c>
      <c r="J5165" t="s">
        <v>137</v>
      </c>
      <c r="K5165" t="s">
        <v>138</v>
      </c>
      <c r="L5165" t="s">
        <v>14467</v>
      </c>
      <c r="M5165" t="s">
        <v>14468</v>
      </c>
      <c r="N5165">
        <v>5.7191666659999996</v>
      </c>
      <c r="O5165">
        <v>0</v>
      </c>
      <c r="P5165">
        <v>0</v>
      </c>
      <c r="Q5165">
        <v>0</v>
      </c>
      <c r="R5165">
        <v>4</v>
      </c>
      <c r="S5165">
        <v>0</v>
      </c>
      <c r="T5165">
        <v>1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</row>
    <row r="5166" spans="1:31" x14ac:dyDescent="0.3">
      <c r="A5166">
        <v>2720628</v>
      </c>
      <c r="B5166">
        <v>1</v>
      </c>
      <c r="C5166" t="s">
        <v>81</v>
      </c>
      <c r="D5166" t="s">
        <v>127</v>
      </c>
      <c r="E5166" t="s">
        <v>156</v>
      </c>
      <c r="F5166" t="s">
        <v>14469</v>
      </c>
      <c r="G5166" t="s">
        <v>152</v>
      </c>
      <c r="H5166" t="s">
        <v>153</v>
      </c>
      <c r="I5166" t="s">
        <v>136</v>
      </c>
      <c r="J5166" t="s">
        <v>137</v>
      </c>
      <c r="K5166" t="s">
        <v>138</v>
      </c>
      <c r="L5166" t="s">
        <v>14470</v>
      </c>
      <c r="M5166" t="s">
        <v>14471</v>
      </c>
      <c r="N5166">
        <v>4.2052777770000001</v>
      </c>
      <c r="O5166">
        <v>0</v>
      </c>
      <c r="P5166">
        <v>812</v>
      </c>
      <c r="Q5166">
        <v>22</v>
      </c>
      <c r="R5166">
        <v>34</v>
      </c>
      <c r="S5166">
        <v>1</v>
      </c>
      <c r="T5166">
        <v>101</v>
      </c>
      <c r="U5166">
        <v>0</v>
      </c>
      <c r="V5166">
        <v>0</v>
      </c>
      <c r="W5166">
        <v>0</v>
      </c>
      <c r="X5166">
        <v>427.61309590965203</v>
      </c>
      <c r="Y5166">
        <v>9.4107848701681913</v>
      </c>
      <c r="Z5166">
        <v>54.1598232231539</v>
      </c>
      <c r="AA5166">
        <v>1.3647169203515876</v>
      </c>
      <c r="AB5166">
        <v>438.18567928481434</v>
      </c>
      <c r="AC5166">
        <v>0</v>
      </c>
      <c r="AD5166">
        <v>0</v>
      </c>
      <c r="AE5166">
        <v>930.73410020814003</v>
      </c>
    </row>
    <row r="5167" spans="1:31" x14ac:dyDescent="0.3">
      <c r="A5167">
        <v>2721032</v>
      </c>
      <c r="B5167">
        <v>1</v>
      </c>
      <c r="C5167" t="s">
        <v>80</v>
      </c>
      <c r="D5167" t="s">
        <v>84</v>
      </c>
      <c r="E5167" t="s">
        <v>156</v>
      </c>
      <c r="F5167" t="s">
        <v>14472</v>
      </c>
      <c r="G5167" t="s">
        <v>152</v>
      </c>
      <c r="H5167" t="s">
        <v>153</v>
      </c>
      <c r="I5167" t="s">
        <v>136</v>
      </c>
      <c r="J5167" t="s">
        <v>137</v>
      </c>
      <c r="K5167" t="s">
        <v>138</v>
      </c>
      <c r="L5167" t="s">
        <v>14473</v>
      </c>
      <c r="M5167" t="s">
        <v>14474</v>
      </c>
      <c r="N5167">
        <v>1.395</v>
      </c>
      <c r="O5167">
        <v>22</v>
      </c>
      <c r="P5167">
        <v>1232</v>
      </c>
      <c r="Q5167">
        <v>23</v>
      </c>
      <c r="R5167">
        <v>269</v>
      </c>
      <c r="S5167">
        <v>18</v>
      </c>
      <c r="T5167">
        <v>269</v>
      </c>
      <c r="U5167">
        <v>0</v>
      </c>
      <c r="V5167">
        <v>0</v>
      </c>
      <c r="W5167">
        <v>15.284161353338078</v>
      </c>
      <c r="X5167">
        <v>331.32283922097571</v>
      </c>
      <c r="Y5167">
        <v>80.025472539000873</v>
      </c>
      <c r="Z5167">
        <v>73.933568114332857</v>
      </c>
      <c r="AA5167">
        <v>57.820112534612839</v>
      </c>
      <c r="AB5167">
        <v>182.17138322793659</v>
      </c>
      <c r="AC5167">
        <v>0</v>
      </c>
      <c r="AD5167">
        <v>0</v>
      </c>
      <c r="AE5167">
        <v>740.55753699019692</v>
      </c>
    </row>
    <row r="5168" spans="1:31" x14ac:dyDescent="0.3">
      <c r="A5168">
        <v>2721361</v>
      </c>
      <c r="B5168">
        <v>1</v>
      </c>
      <c r="C5168" t="s">
        <v>81</v>
      </c>
      <c r="D5168" t="s">
        <v>117</v>
      </c>
      <c r="E5168" t="s">
        <v>156</v>
      </c>
      <c r="F5168" t="s">
        <v>14475</v>
      </c>
      <c r="G5168" t="s">
        <v>185</v>
      </c>
      <c r="H5168" t="s">
        <v>153</v>
      </c>
      <c r="I5168" t="s">
        <v>136</v>
      </c>
      <c r="J5168" t="s">
        <v>137</v>
      </c>
      <c r="K5168" t="s">
        <v>138</v>
      </c>
      <c r="L5168" t="s">
        <v>14476</v>
      </c>
      <c r="M5168" t="s">
        <v>14477</v>
      </c>
      <c r="N5168">
        <v>17.110555555000001</v>
      </c>
      <c r="O5168">
        <v>0</v>
      </c>
      <c r="P5168">
        <v>23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12.40693786243795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12.40693786243795</v>
      </c>
    </row>
    <row r="5169" spans="1:31" x14ac:dyDescent="0.3">
      <c r="A5169">
        <v>2720969</v>
      </c>
      <c r="B5169">
        <v>1</v>
      </c>
      <c r="C5169" t="s">
        <v>81</v>
      </c>
      <c r="D5169" t="s">
        <v>121</v>
      </c>
      <c r="E5169" t="s">
        <v>213</v>
      </c>
      <c r="F5169" t="s">
        <v>14478</v>
      </c>
      <c r="G5169" t="s">
        <v>152</v>
      </c>
      <c r="H5169" t="s">
        <v>153</v>
      </c>
      <c r="I5169" t="s">
        <v>136</v>
      </c>
      <c r="J5169" t="s">
        <v>137</v>
      </c>
      <c r="K5169" t="s">
        <v>138</v>
      </c>
      <c r="L5169" t="s">
        <v>14479</v>
      </c>
      <c r="M5169" t="s">
        <v>14480</v>
      </c>
      <c r="N5169">
        <v>10.797499999999999</v>
      </c>
      <c r="O5169">
        <v>1</v>
      </c>
      <c r="P5169">
        <v>141</v>
      </c>
      <c r="Q5169">
        <v>2</v>
      </c>
      <c r="R5169">
        <v>3</v>
      </c>
      <c r="S5169">
        <v>1</v>
      </c>
      <c r="T5169">
        <v>1</v>
      </c>
      <c r="U5169">
        <v>0</v>
      </c>
      <c r="V5169">
        <v>0</v>
      </c>
      <c r="W5169">
        <v>2.4713641125591668</v>
      </c>
      <c r="X5169">
        <v>157.13047307502384</v>
      </c>
      <c r="Y5169">
        <v>5.3947957799808322</v>
      </c>
      <c r="Z5169">
        <v>0</v>
      </c>
      <c r="AA5169">
        <v>18.994350328909995</v>
      </c>
      <c r="AB5169">
        <v>8.9211285235102551</v>
      </c>
      <c r="AC5169">
        <v>0</v>
      </c>
      <c r="AD5169">
        <v>0</v>
      </c>
      <c r="AE5169">
        <v>192.91211181998409</v>
      </c>
    </row>
    <row r="5170" spans="1:31" x14ac:dyDescent="0.3">
      <c r="A5170">
        <v>2720428</v>
      </c>
      <c r="B5170">
        <v>1</v>
      </c>
      <c r="C5170" t="s">
        <v>81</v>
      </c>
      <c r="D5170" t="s">
        <v>122</v>
      </c>
      <c r="E5170" t="s">
        <v>213</v>
      </c>
      <c r="F5170" t="s">
        <v>14481</v>
      </c>
      <c r="G5170" t="s">
        <v>152</v>
      </c>
      <c r="H5170" t="s">
        <v>153</v>
      </c>
      <c r="I5170" t="s">
        <v>136</v>
      </c>
      <c r="J5170" t="s">
        <v>137</v>
      </c>
      <c r="K5170" t="s">
        <v>138</v>
      </c>
      <c r="L5170" t="s">
        <v>14482</v>
      </c>
      <c r="M5170" t="s">
        <v>14483</v>
      </c>
      <c r="N5170">
        <v>0.38194444399999999</v>
      </c>
      <c r="O5170">
        <v>0</v>
      </c>
      <c r="P5170">
        <v>138</v>
      </c>
      <c r="Q5170">
        <v>0</v>
      </c>
      <c r="R5170">
        <v>0</v>
      </c>
      <c r="S5170">
        <v>14</v>
      </c>
      <c r="T5170">
        <v>12</v>
      </c>
      <c r="U5170">
        <v>1</v>
      </c>
      <c r="V5170">
        <v>0</v>
      </c>
      <c r="W5170">
        <v>0</v>
      </c>
      <c r="X5170">
        <v>5.1445146887864199</v>
      </c>
      <c r="Y5170">
        <v>0</v>
      </c>
      <c r="Z5170">
        <v>0</v>
      </c>
      <c r="AA5170">
        <v>3.22998868004357</v>
      </c>
      <c r="AB5170">
        <v>2.5931336081996799</v>
      </c>
      <c r="AC5170">
        <v>0</v>
      </c>
      <c r="AD5170">
        <v>0</v>
      </c>
      <c r="AE5170">
        <v>10.96763697702967</v>
      </c>
    </row>
    <row r="5171" spans="1:31" x14ac:dyDescent="0.3">
      <c r="A5171">
        <v>2721204</v>
      </c>
      <c r="B5171">
        <v>2</v>
      </c>
      <c r="C5171" t="s">
        <v>81</v>
      </c>
      <c r="D5171" t="s">
        <v>128</v>
      </c>
      <c r="E5171" t="s">
        <v>132</v>
      </c>
      <c r="F5171" t="s">
        <v>14484</v>
      </c>
      <c r="G5171" t="s">
        <v>543</v>
      </c>
      <c r="H5171" t="s">
        <v>135</v>
      </c>
      <c r="I5171" t="s">
        <v>136</v>
      </c>
      <c r="J5171" t="s">
        <v>137</v>
      </c>
      <c r="K5171" t="s">
        <v>138</v>
      </c>
      <c r="L5171" t="s">
        <v>13979</v>
      </c>
      <c r="M5171" t="s">
        <v>14485</v>
      </c>
      <c r="N5171">
        <v>0.57305555500000005</v>
      </c>
      <c r="O5171">
        <v>0</v>
      </c>
      <c r="P5171">
        <v>221</v>
      </c>
      <c r="Q5171">
        <v>0</v>
      </c>
      <c r="R5171">
        <v>0</v>
      </c>
      <c r="S5171">
        <v>0</v>
      </c>
      <c r="T5171">
        <v>39</v>
      </c>
      <c r="U5171">
        <v>0</v>
      </c>
      <c r="V5171">
        <v>0</v>
      </c>
      <c r="W5171">
        <v>0</v>
      </c>
      <c r="X5171">
        <v>27.479462131378074</v>
      </c>
      <c r="Y5171">
        <v>0</v>
      </c>
      <c r="Z5171">
        <v>0</v>
      </c>
      <c r="AA5171">
        <v>0</v>
      </c>
      <c r="AB5171">
        <v>21.842335525201559</v>
      </c>
      <c r="AC5171">
        <v>0</v>
      </c>
      <c r="AD5171">
        <v>0</v>
      </c>
      <c r="AE5171">
        <v>49.321797656579633</v>
      </c>
    </row>
    <row r="5172" spans="1:31" x14ac:dyDescent="0.3">
      <c r="A5172">
        <v>2721075</v>
      </c>
      <c r="B5172">
        <v>1</v>
      </c>
      <c r="C5172" t="s">
        <v>81</v>
      </c>
      <c r="D5172" t="s">
        <v>113</v>
      </c>
      <c r="E5172" t="s">
        <v>156</v>
      </c>
      <c r="F5172" t="s">
        <v>8503</v>
      </c>
      <c r="G5172" t="s">
        <v>152</v>
      </c>
      <c r="H5172" t="s">
        <v>153</v>
      </c>
      <c r="I5172" t="s">
        <v>136</v>
      </c>
      <c r="J5172" t="s">
        <v>137</v>
      </c>
      <c r="K5172" t="s">
        <v>138</v>
      </c>
      <c r="L5172" t="s">
        <v>13783</v>
      </c>
      <c r="M5172" t="s">
        <v>14486</v>
      </c>
      <c r="N5172">
        <v>0.86638888800000002</v>
      </c>
      <c r="O5172">
        <v>0</v>
      </c>
      <c r="P5172">
        <v>1027</v>
      </c>
      <c r="Q5172">
        <v>0</v>
      </c>
      <c r="R5172">
        <v>1</v>
      </c>
      <c r="S5172">
        <v>0</v>
      </c>
      <c r="T5172">
        <v>59</v>
      </c>
      <c r="U5172">
        <v>0</v>
      </c>
      <c r="V5172">
        <v>0</v>
      </c>
      <c r="W5172">
        <v>0</v>
      </c>
      <c r="X5172">
        <v>210.53468484113725</v>
      </c>
      <c r="Y5172">
        <v>0</v>
      </c>
      <c r="Z5172">
        <v>0</v>
      </c>
      <c r="AA5172">
        <v>0</v>
      </c>
      <c r="AB5172">
        <v>31.440365640904968</v>
      </c>
      <c r="AC5172">
        <v>0</v>
      </c>
      <c r="AD5172">
        <v>0</v>
      </c>
      <c r="AE5172">
        <v>241.97505048204221</v>
      </c>
    </row>
    <row r="5173" spans="1:31" x14ac:dyDescent="0.3">
      <c r="A5173">
        <v>2721561</v>
      </c>
      <c r="B5173">
        <v>1</v>
      </c>
      <c r="C5173" t="s">
        <v>80</v>
      </c>
      <c r="D5173" t="s">
        <v>94</v>
      </c>
      <c r="E5173" t="s">
        <v>145</v>
      </c>
      <c r="F5173" t="s">
        <v>14487</v>
      </c>
      <c r="G5173" t="s">
        <v>147</v>
      </c>
      <c r="H5173" t="s">
        <v>135</v>
      </c>
      <c r="I5173" t="s">
        <v>136</v>
      </c>
      <c r="J5173" t="s">
        <v>137</v>
      </c>
      <c r="K5173" t="s">
        <v>138</v>
      </c>
      <c r="L5173" t="s">
        <v>14488</v>
      </c>
      <c r="M5173" t="s">
        <v>14489</v>
      </c>
      <c r="N5173">
        <v>4.9780555550000001</v>
      </c>
      <c r="O5173">
        <v>0</v>
      </c>
      <c r="P5173">
        <v>1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0.47545091042393339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0.47545091042393339</v>
      </c>
    </row>
    <row r="5174" spans="1:31" x14ac:dyDescent="0.3">
      <c r="A5174">
        <v>2721616</v>
      </c>
      <c r="B5174">
        <v>1</v>
      </c>
      <c r="C5174" t="s">
        <v>80</v>
      </c>
      <c r="D5174" t="s">
        <v>93</v>
      </c>
      <c r="E5174" t="s">
        <v>161</v>
      </c>
      <c r="F5174" t="s">
        <v>14490</v>
      </c>
      <c r="G5174" t="s">
        <v>163</v>
      </c>
      <c r="H5174" t="s">
        <v>135</v>
      </c>
      <c r="I5174" t="s">
        <v>136</v>
      </c>
      <c r="J5174" t="s">
        <v>137</v>
      </c>
      <c r="K5174" t="s">
        <v>138</v>
      </c>
      <c r="L5174" t="s">
        <v>14491</v>
      </c>
      <c r="M5174" t="s">
        <v>14492</v>
      </c>
      <c r="N5174">
        <v>3.0302777769999998</v>
      </c>
      <c r="O5174">
        <v>0</v>
      </c>
      <c r="P5174">
        <v>10</v>
      </c>
      <c r="Q5174">
        <v>0</v>
      </c>
      <c r="R5174">
        <v>8</v>
      </c>
      <c r="S5174">
        <v>0</v>
      </c>
      <c r="T5174">
        <v>1</v>
      </c>
      <c r="U5174">
        <v>0</v>
      </c>
      <c r="V5174">
        <v>0</v>
      </c>
      <c r="W5174">
        <v>0</v>
      </c>
      <c r="X5174">
        <v>0.65769757297749998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0.65769757297749998</v>
      </c>
    </row>
    <row r="5175" spans="1:31" x14ac:dyDescent="0.3">
      <c r="A5175">
        <v>2720777</v>
      </c>
      <c r="B5175">
        <v>1</v>
      </c>
      <c r="C5175" t="s">
        <v>81</v>
      </c>
      <c r="D5175" t="s">
        <v>113</v>
      </c>
      <c r="E5175" t="s">
        <v>150</v>
      </c>
      <c r="F5175" t="s">
        <v>14493</v>
      </c>
      <c r="G5175" t="s">
        <v>152</v>
      </c>
      <c r="H5175" t="s">
        <v>153</v>
      </c>
      <c r="I5175" t="s">
        <v>490</v>
      </c>
      <c r="J5175" t="s">
        <v>137</v>
      </c>
      <c r="K5175" t="s">
        <v>138</v>
      </c>
      <c r="L5175" t="s">
        <v>14494</v>
      </c>
      <c r="M5175" t="s">
        <v>14495</v>
      </c>
      <c r="N5175">
        <v>2.7777769999999999E-3</v>
      </c>
      <c r="O5175">
        <v>11</v>
      </c>
      <c r="P5175">
        <v>2566</v>
      </c>
      <c r="Q5175">
        <v>117</v>
      </c>
      <c r="R5175">
        <v>334</v>
      </c>
      <c r="S5175">
        <v>18</v>
      </c>
      <c r="T5175">
        <v>372</v>
      </c>
      <c r="U5175">
        <v>3</v>
      </c>
      <c r="V5175">
        <v>1</v>
      </c>
      <c r="W5175">
        <v>7.9588349534499992E-3</v>
      </c>
      <c r="X5175">
        <v>1.2823602609334517</v>
      </c>
      <c r="Y5175">
        <v>0.16694084227425005</v>
      </c>
      <c r="Z5175">
        <v>0.13023295496013329</v>
      </c>
      <c r="AA5175">
        <v>0.31257094674271668</v>
      </c>
      <c r="AB5175">
        <v>0.49308533272661664</v>
      </c>
      <c r="AC5175">
        <v>0.34529156966497782</v>
      </c>
      <c r="AD5175">
        <v>4.9553511990000005E-4</v>
      </c>
      <c r="AE5175">
        <v>2.7389362773754962</v>
      </c>
    </row>
    <row r="5176" spans="1:31" x14ac:dyDescent="0.3">
      <c r="A5176">
        <v>2720926</v>
      </c>
      <c r="B5176">
        <v>1</v>
      </c>
      <c r="C5176" t="s">
        <v>80</v>
      </c>
      <c r="D5176" t="s">
        <v>108</v>
      </c>
      <c r="E5176" t="s">
        <v>132</v>
      </c>
      <c r="F5176" t="s">
        <v>14496</v>
      </c>
      <c r="G5176" t="s">
        <v>3062</v>
      </c>
      <c r="H5176" t="s">
        <v>135</v>
      </c>
      <c r="I5176" t="s">
        <v>136</v>
      </c>
      <c r="J5176" t="s">
        <v>137</v>
      </c>
      <c r="K5176" t="s">
        <v>138</v>
      </c>
      <c r="L5176" t="s">
        <v>14497</v>
      </c>
      <c r="M5176" t="s">
        <v>14498</v>
      </c>
      <c r="N5176">
        <v>6.290277777</v>
      </c>
      <c r="O5176">
        <v>0</v>
      </c>
      <c r="P5176">
        <v>51</v>
      </c>
      <c r="Q5176">
        <v>0</v>
      </c>
      <c r="R5176">
        <v>23</v>
      </c>
      <c r="S5176">
        <v>0</v>
      </c>
      <c r="T5176">
        <v>13</v>
      </c>
      <c r="U5176">
        <v>0</v>
      </c>
      <c r="V5176">
        <v>0</v>
      </c>
      <c r="W5176">
        <v>0</v>
      </c>
      <c r="X5176">
        <v>78.571397066448569</v>
      </c>
      <c r="Y5176">
        <v>0</v>
      </c>
      <c r="Z5176">
        <v>53.754968322303547</v>
      </c>
      <c r="AA5176">
        <v>0</v>
      </c>
      <c r="AB5176">
        <v>36.811197997040907</v>
      </c>
      <c r="AC5176">
        <v>0</v>
      </c>
      <c r="AD5176">
        <v>0</v>
      </c>
      <c r="AE5176">
        <v>169.13756338579304</v>
      </c>
    </row>
    <row r="5177" spans="1:31" x14ac:dyDescent="0.3">
      <c r="A5177">
        <v>2720740</v>
      </c>
      <c r="B5177">
        <v>1</v>
      </c>
      <c r="C5177" t="s">
        <v>80</v>
      </c>
      <c r="D5177" t="s">
        <v>105</v>
      </c>
      <c r="E5177" t="s">
        <v>173</v>
      </c>
      <c r="F5177" t="s">
        <v>14345</v>
      </c>
      <c r="G5177" t="s">
        <v>263</v>
      </c>
      <c r="H5177" t="s">
        <v>153</v>
      </c>
      <c r="I5177" t="s">
        <v>136</v>
      </c>
      <c r="J5177" t="s">
        <v>137</v>
      </c>
      <c r="K5177" t="s">
        <v>138</v>
      </c>
      <c r="L5177" t="s">
        <v>13562</v>
      </c>
      <c r="M5177" t="s">
        <v>14499</v>
      </c>
      <c r="N5177">
        <v>5.59</v>
      </c>
      <c r="O5177">
        <v>1</v>
      </c>
      <c r="P5177">
        <v>52</v>
      </c>
      <c r="Q5177">
        <v>8</v>
      </c>
      <c r="R5177">
        <v>0</v>
      </c>
      <c r="S5177">
        <v>21</v>
      </c>
      <c r="T5177">
        <v>27</v>
      </c>
      <c r="U5177">
        <v>2</v>
      </c>
      <c r="V5177">
        <v>6</v>
      </c>
      <c r="W5177">
        <v>3.4788239464844581</v>
      </c>
      <c r="X5177">
        <v>64.898462169601601</v>
      </c>
      <c r="Y5177">
        <v>270.66508535822823</v>
      </c>
      <c r="Z5177">
        <v>0</v>
      </c>
      <c r="AA5177">
        <v>1845.6475013787597</v>
      </c>
      <c r="AB5177">
        <v>265.15755267852938</v>
      </c>
      <c r="AC5177">
        <v>798.34156671423955</v>
      </c>
      <c r="AD5177">
        <v>65.289436176669852</v>
      </c>
      <c r="AE5177">
        <v>3313.4784284225129</v>
      </c>
    </row>
    <row r="5178" spans="1:31" x14ac:dyDescent="0.3">
      <c r="A5178">
        <v>2720763</v>
      </c>
      <c r="B5178">
        <v>1</v>
      </c>
      <c r="C5178" t="s">
        <v>80</v>
      </c>
      <c r="D5178" t="s">
        <v>105</v>
      </c>
      <c r="E5178" t="s">
        <v>150</v>
      </c>
      <c r="F5178" t="s">
        <v>14500</v>
      </c>
      <c r="G5178" t="s">
        <v>152</v>
      </c>
      <c r="H5178" t="s">
        <v>153</v>
      </c>
      <c r="I5178" t="s">
        <v>136</v>
      </c>
      <c r="J5178" t="s">
        <v>137</v>
      </c>
      <c r="K5178" t="s">
        <v>138</v>
      </c>
      <c r="L5178" t="s">
        <v>14501</v>
      </c>
      <c r="M5178" t="s">
        <v>14502</v>
      </c>
      <c r="N5178">
        <v>1.6697222220000001</v>
      </c>
      <c r="O5178">
        <v>0</v>
      </c>
      <c r="P5178">
        <v>5</v>
      </c>
      <c r="Q5178">
        <v>0</v>
      </c>
      <c r="R5178">
        <v>5</v>
      </c>
      <c r="S5178">
        <v>4</v>
      </c>
      <c r="T5178">
        <v>10</v>
      </c>
      <c r="U5178">
        <v>1</v>
      </c>
      <c r="V5178">
        <v>0</v>
      </c>
      <c r="W5178">
        <v>0</v>
      </c>
      <c r="X5178">
        <v>3.0982136020867221</v>
      </c>
      <c r="Y5178">
        <v>0</v>
      </c>
      <c r="Z5178">
        <v>6.1936701043503666</v>
      </c>
      <c r="AA5178">
        <v>82.82211605470593</v>
      </c>
      <c r="AB5178">
        <v>30.883983804569155</v>
      </c>
      <c r="AC5178">
        <v>8.397194565498582</v>
      </c>
      <c r="AD5178">
        <v>0</v>
      </c>
      <c r="AE5178">
        <v>131.39517813121077</v>
      </c>
    </row>
    <row r="5179" spans="1:31" x14ac:dyDescent="0.3">
      <c r="A5179">
        <v>2721427</v>
      </c>
      <c r="B5179">
        <v>1</v>
      </c>
      <c r="C5179" t="s">
        <v>80</v>
      </c>
      <c r="D5179" t="s">
        <v>94</v>
      </c>
      <c r="E5179" t="s">
        <v>161</v>
      </c>
      <c r="F5179" t="s">
        <v>14503</v>
      </c>
      <c r="G5179" t="s">
        <v>163</v>
      </c>
      <c r="H5179" t="s">
        <v>135</v>
      </c>
      <c r="I5179" t="s">
        <v>136</v>
      </c>
      <c r="J5179" t="s">
        <v>137</v>
      </c>
      <c r="K5179" t="s">
        <v>138</v>
      </c>
      <c r="L5179" t="s">
        <v>14504</v>
      </c>
      <c r="M5179" t="s">
        <v>14505</v>
      </c>
      <c r="N5179">
        <v>0.95694444400000001</v>
      </c>
      <c r="O5179">
        <v>0</v>
      </c>
      <c r="P5179">
        <v>33</v>
      </c>
      <c r="Q5179">
        <v>0</v>
      </c>
      <c r="R5179">
        <v>0</v>
      </c>
      <c r="S5179">
        <v>0</v>
      </c>
      <c r="T5179">
        <v>3</v>
      </c>
      <c r="U5179">
        <v>0</v>
      </c>
      <c r="V5179">
        <v>0</v>
      </c>
      <c r="W5179">
        <v>0</v>
      </c>
      <c r="X5179">
        <v>2.7209939656718651</v>
      </c>
      <c r="Y5179">
        <v>0</v>
      </c>
      <c r="Z5179">
        <v>0</v>
      </c>
      <c r="AA5179">
        <v>0</v>
      </c>
      <c r="AB5179">
        <v>0.21857658006867586</v>
      </c>
      <c r="AC5179">
        <v>0</v>
      </c>
      <c r="AD5179">
        <v>0</v>
      </c>
      <c r="AE5179">
        <v>2.939570545740541</v>
      </c>
    </row>
    <row r="5180" spans="1:31" x14ac:dyDescent="0.3">
      <c r="A5180">
        <v>2721211</v>
      </c>
      <c r="B5180">
        <v>2</v>
      </c>
      <c r="C5180" t="s">
        <v>80</v>
      </c>
      <c r="D5180" t="s">
        <v>84</v>
      </c>
      <c r="E5180" t="s">
        <v>156</v>
      </c>
      <c r="F5180" t="s">
        <v>14506</v>
      </c>
      <c r="G5180" t="s">
        <v>152</v>
      </c>
      <c r="H5180" t="s">
        <v>153</v>
      </c>
      <c r="I5180" t="s">
        <v>136</v>
      </c>
      <c r="J5180" t="s">
        <v>137</v>
      </c>
      <c r="K5180" t="s">
        <v>138</v>
      </c>
      <c r="L5180" t="s">
        <v>13710</v>
      </c>
      <c r="M5180" t="s">
        <v>14507</v>
      </c>
      <c r="N5180">
        <v>2.5280555549999999</v>
      </c>
      <c r="O5180">
        <v>0</v>
      </c>
      <c r="P5180">
        <v>162</v>
      </c>
      <c r="Q5180">
        <v>0</v>
      </c>
      <c r="R5180">
        <v>0</v>
      </c>
      <c r="S5180">
        <v>0</v>
      </c>
      <c r="T5180">
        <v>20</v>
      </c>
      <c r="U5180">
        <v>0</v>
      </c>
      <c r="V5180">
        <v>0</v>
      </c>
      <c r="W5180">
        <v>0</v>
      </c>
      <c r="X5180">
        <v>77.71021012354889</v>
      </c>
      <c r="Y5180">
        <v>0</v>
      </c>
      <c r="Z5180">
        <v>0</v>
      </c>
      <c r="AA5180">
        <v>0</v>
      </c>
      <c r="AB5180">
        <v>67.399899001199273</v>
      </c>
      <c r="AC5180">
        <v>0</v>
      </c>
      <c r="AD5180">
        <v>0</v>
      </c>
      <c r="AE5180">
        <v>145.11010912474816</v>
      </c>
    </row>
    <row r="5181" spans="1:31" x14ac:dyDescent="0.3">
      <c r="A5181">
        <v>2721189</v>
      </c>
      <c r="B5181">
        <v>1</v>
      </c>
      <c r="C5181" t="s">
        <v>81</v>
      </c>
      <c r="D5181" t="s">
        <v>112</v>
      </c>
      <c r="E5181" t="s">
        <v>213</v>
      </c>
      <c r="F5181" t="s">
        <v>14508</v>
      </c>
      <c r="G5181" t="s">
        <v>152</v>
      </c>
      <c r="H5181" t="s">
        <v>153</v>
      </c>
      <c r="I5181" t="s">
        <v>136</v>
      </c>
      <c r="J5181" t="s">
        <v>137</v>
      </c>
      <c r="K5181" t="s">
        <v>138</v>
      </c>
      <c r="L5181" t="s">
        <v>14509</v>
      </c>
      <c r="M5181" t="s">
        <v>14510</v>
      </c>
      <c r="N5181">
        <v>1.785833333</v>
      </c>
      <c r="O5181">
        <v>5</v>
      </c>
      <c r="P5181">
        <v>1122</v>
      </c>
      <c r="Q5181">
        <v>16</v>
      </c>
      <c r="R5181">
        <v>145</v>
      </c>
      <c r="S5181">
        <v>5</v>
      </c>
      <c r="T5181">
        <v>71</v>
      </c>
      <c r="U5181">
        <v>0</v>
      </c>
      <c r="V5181">
        <v>0</v>
      </c>
      <c r="W5181">
        <v>1.7225941847000006</v>
      </c>
      <c r="X5181">
        <v>198.05910144165244</v>
      </c>
      <c r="Y5181">
        <v>47.158909597434999</v>
      </c>
      <c r="Z5181">
        <v>52.266886760037657</v>
      </c>
      <c r="AA5181">
        <v>53.849758509753578</v>
      </c>
      <c r="AB5181">
        <v>34.702207714114003</v>
      </c>
      <c r="AC5181">
        <v>0</v>
      </c>
      <c r="AD5181">
        <v>0</v>
      </c>
      <c r="AE5181">
        <v>387.75945820769272</v>
      </c>
    </row>
    <row r="5182" spans="1:31" x14ac:dyDescent="0.3">
      <c r="A5182">
        <v>2720502</v>
      </c>
      <c r="B5182">
        <v>1</v>
      </c>
      <c r="C5182" t="s">
        <v>80</v>
      </c>
      <c r="D5182" t="s">
        <v>103</v>
      </c>
      <c r="E5182" t="s">
        <v>156</v>
      </c>
      <c r="F5182" t="s">
        <v>14511</v>
      </c>
      <c r="G5182" t="s">
        <v>152</v>
      </c>
      <c r="H5182" t="s">
        <v>153</v>
      </c>
      <c r="I5182" t="s">
        <v>136</v>
      </c>
      <c r="J5182" t="s">
        <v>137</v>
      </c>
      <c r="K5182" t="s">
        <v>138</v>
      </c>
      <c r="L5182" t="s">
        <v>14512</v>
      </c>
      <c r="M5182" t="s">
        <v>14513</v>
      </c>
      <c r="N5182">
        <v>1.2475000000000001</v>
      </c>
      <c r="O5182">
        <v>0</v>
      </c>
      <c r="P5182">
        <v>7</v>
      </c>
      <c r="Q5182">
        <v>0</v>
      </c>
      <c r="R5182">
        <v>30</v>
      </c>
      <c r="S5182">
        <v>1</v>
      </c>
      <c r="T5182">
        <v>6</v>
      </c>
      <c r="U5182">
        <v>0</v>
      </c>
      <c r="V5182">
        <v>0</v>
      </c>
      <c r="W5182">
        <v>0</v>
      </c>
      <c r="X5182">
        <v>5.4798772294862141</v>
      </c>
      <c r="Y5182">
        <v>0</v>
      </c>
      <c r="Z5182">
        <v>24.238773347098878</v>
      </c>
      <c r="AA5182">
        <v>23.801749099848635</v>
      </c>
      <c r="AB5182">
        <v>0.80600152146433335</v>
      </c>
      <c r="AC5182">
        <v>0</v>
      </c>
      <c r="AD5182">
        <v>0</v>
      </c>
      <c r="AE5182">
        <v>54.326401197898058</v>
      </c>
    </row>
    <row r="5183" spans="1:31" x14ac:dyDescent="0.3">
      <c r="A5183">
        <v>2721573</v>
      </c>
      <c r="B5183">
        <v>1</v>
      </c>
      <c r="C5183" t="s">
        <v>80</v>
      </c>
      <c r="D5183" t="s">
        <v>96</v>
      </c>
      <c r="E5183" t="s">
        <v>132</v>
      </c>
      <c r="F5183" t="s">
        <v>14514</v>
      </c>
      <c r="G5183" t="s">
        <v>202</v>
      </c>
      <c r="H5183" t="s">
        <v>135</v>
      </c>
      <c r="I5183" t="s">
        <v>136</v>
      </c>
      <c r="J5183" t="s">
        <v>137</v>
      </c>
      <c r="K5183" t="s">
        <v>138</v>
      </c>
      <c r="L5183" t="s">
        <v>14515</v>
      </c>
      <c r="M5183" t="s">
        <v>14516</v>
      </c>
      <c r="N5183">
        <v>5.2177777770000002</v>
      </c>
      <c r="O5183">
        <v>0</v>
      </c>
      <c r="P5183">
        <v>79</v>
      </c>
      <c r="Q5183">
        <v>0</v>
      </c>
      <c r="R5183">
        <v>1</v>
      </c>
      <c r="S5183">
        <v>0</v>
      </c>
      <c r="T5183">
        <v>15</v>
      </c>
      <c r="U5183">
        <v>0</v>
      </c>
      <c r="V5183">
        <v>0</v>
      </c>
      <c r="W5183">
        <v>0</v>
      </c>
      <c r="X5183">
        <v>132.79561693082852</v>
      </c>
      <c r="Y5183">
        <v>0</v>
      </c>
      <c r="Z5183">
        <v>2.3082551433151468</v>
      </c>
      <c r="AA5183">
        <v>0</v>
      </c>
      <c r="AB5183">
        <v>90.034528814760165</v>
      </c>
      <c r="AC5183">
        <v>0</v>
      </c>
      <c r="AD5183">
        <v>0</v>
      </c>
      <c r="AE5183">
        <v>225.13840088890382</v>
      </c>
    </row>
    <row r="5184" spans="1:31" x14ac:dyDescent="0.3">
      <c r="A5184">
        <v>2721102</v>
      </c>
      <c r="B5184">
        <v>2</v>
      </c>
      <c r="C5184" t="s">
        <v>80</v>
      </c>
      <c r="D5184" t="s">
        <v>96</v>
      </c>
      <c r="E5184" t="s">
        <v>213</v>
      </c>
      <c r="F5184" t="s">
        <v>9301</v>
      </c>
      <c r="G5184" t="s">
        <v>185</v>
      </c>
      <c r="H5184" t="s">
        <v>153</v>
      </c>
      <c r="I5184" t="s">
        <v>136</v>
      </c>
      <c r="J5184" t="s">
        <v>137</v>
      </c>
      <c r="K5184" t="s">
        <v>138</v>
      </c>
      <c r="L5184" t="s">
        <v>13485</v>
      </c>
      <c r="M5184" t="s">
        <v>14517</v>
      </c>
      <c r="N5184">
        <v>1.1030555550000001</v>
      </c>
      <c r="O5184">
        <v>0</v>
      </c>
      <c r="P5184">
        <v>289</v>
      </c>
      <c r="Q5184">
        <v>11</v>
      </c>
      <c r="R5184">
        <v>34</v>
      </c>
      <c r="S5184">
        <v>12</v>
      </c>
      <c r="T5184">
        <v>65</v>
      </c>
      <c r="U5184">
        <v>3</v>
      </c>
      <c r="V5184">
        <v>0</v>
      </c>
      <c r="W5184">
        <v>0</v>
      </c>
      <c r="X5184">
        <v>96.152574600306366</v>
      </c>
      <c r="Y5184">
        <v>104.90913276172824</v>
      </c>
      <c r="Z5184">
        <v>16.803827608809968</v>
      </c>
      <c r="AA5184">
        <v>35.341650857117855</v>
      </c>
      <c r="AB5184">
        <v>61.404766350314745</v>
      </c>
      <c r="AC5184">
        <v>252.04574722031828</v>
      </c>
      <c r="AD5184">
        <v>0</v>
      </c>
      <c r="AE5184">
        <v>566.65769939859547</v>
      </c>
    </row>
    <row r="5185" spans="1:31" x14ac:dyDescent="0.3">
      <c r="A5185">
        <v>2720648</v>
      </c>
      <c r="B5185">
        <v>1</v>
      </c>
      <c r="C5185" t="s">
        <v>81</v>
      </c>
      <c r="D5185" t="s">
        <v>118</v>
      </c>
      <c r="E5185" t="s">
        <v>156</v>
      </c>
      <c r="F5185" t="s">
        <v>14518</v>
      </c>
      <c r="G5185" t="s">
        <v>152</v>
      </c>
      <c r="H5185" t="s">
        <v>153</v>
      </c>
      <c r="I5185" t="s">
        <v>490</v>
      </c>
      <c r="J5185" t="s">
        <v>137</v>
      </c>
      <c r="K5185" t="s">
        <v>138</v>
      </c>
      <c r="L5185" t="s">
        <v>14519</v>
      </c>
      <c r="M5185" t="s">
        <v>14520</v>
      </c>
      <c r="N5185">
        <v>1.666666E-3</v>
      </c>
      <c r="O5185">
        <v>0</v>
      </c>
      <c r="P5185">
        <v>287</v>
      </c>
      <c r="Q5185">
        <v>4</v>
      </c>
      <c r="R5185">
        <v>29</v>
      </c>
      <c r="S5185">
        <v>0</v>
      </c>
      <c r="T5185">
        <v>15</v>
      </c>
      <c r="U5185">
        <v>0</v>
      </c>
      <c r="V5185">
        <v>0</v>
      </c>
      <c r="W5185">
        <v>0</v>
      </c>
      <c r="X5185">
        <v>8.5945344828740222E-2</v>
      </c>
      <c r="Y5185">
        <v>0</v>
      </c>
      <c r="Z5185">
        <v>8.6003204000000011E-4</v>
      </c>
      <c r="AA5185">
        <v>0</v>
      </c>
      <c r="AB5185">
        <v>7.5308273476799997E-3</v>
      </c>
      <c r="AC5185">
        <v>0</v>
      </c>
      <c r="AD5185">
        <v>0</v>
      </c>
      <c r="AE5185">
        <v>9.4336204216420222E-2</v>
      </c>
    </row>
    <row r="5186" spans="1:31" x14ac:dyDescent="0.3">
      <c r="A5186">
        <v>2720571</v>
      </c>
      <c r="B5186">
        <v>1</v>
      </c>
      <c r="C5186" t="s">
        <v>80</v>
      </c>
      <c r="D5186" t="s">
        <v>90</v>
      </c>
      <c r="E5186" t="s">
        <v>161</v>
      </c>
      <c r="F5186" t="s">
        <v>14521</v>
      </c>
      <c r="G5186" t="s">
        <v>163</v>
      </c>
      <c r="H5186" t="s">
        <v>135</v>
      </c>
      <c r="I5186" t="s">
        <v>136</v>
      </c>
      <c r="J5186" t="s">
        <v>137</v>
      </c>
      <c r="K5186" t="s">
        <v>138</v>
      </c>
      <c r="L5186" t="s">
        <v>14522</v>
      </c>
      <c r="M5186" t="s">
        <v>14523</v>
      </c>
      <c r="N5186">
        <v>1.9838888880000001</v>
      </c>
      <c r="O5186">
        <v>0</v>
      </c>
      <c r="P5186">
        <v>109</v>
      </c>
      <c r="Q5186">
        <v>0</v>
      </c>
      <c r="R5186">
        <v>0</v>
      </c>
      <c r="S5186">
        <v>0</v>
      </c>
      <c r="T5186">
        <v>4</v>
      </c>
      <c r="U5186">
        <v>0</v>
      </c>
      <c r="V5186">
        <v>0</v>
      </c>
      <c r="W5186">
        <v>0</v>
      </c>
      <c r="X5186">
        <v>41.738658936960448</v>
      </c>
      <c r="Y5186">
        <v>0</v>
      </c>
      <c r="Z5186">
        <v>0</v>
      </c>
      <c r="AA5186">
        <v>0</v>
      </c>
      <c r="AB5186">
        <v>0.87357643526470996</v>
      </c>
      <c r="AC5186">
        <v>0</v>
      </c>
      <c r="AD5186">
        <v>0</v>
      </c>
      <c r="AE5186">
        <v>42.612235372225157</v>
      </c>
    </row>
    <row r="5187" spans="1:31" x14ac:dyDescent="0.3">
      <c r="A5187">
        <v>2720671</v>
      </c>
      <c r="B5187">
        <v>1</v>
      </c>
      <c r="C5187" t="s">
        <v>80</v>
      </c>
      <c r="D5187" t="s">
        <v>95</v>
      </c>
      <c r="E5187" t="s">
        <v>156</v>
      </c>
      <c r="F5187" t="s">
        <v>14524</v>
      </c>
      <c r="G5187" t="s">
        <v>185</v>
      </c>
      <c r="H5187" t="s">
        <v>153</v>
      </c>
      <c r="I5187" t="s">
        <v>136</v>
      </c>
      <c r="J5187" t="s">
        <v>137</v>
      </c>
      <c r="K5187" t="s">
        <v>138</v>
      </c>
      <c r="L5187" t="s">
        <v>14525</v>
      </c>
      <c r="M5187" t="s">
        <v>14526</v>
      </c>
      <c r="N5187">
        <v>1.4350000000000001</v>
      </c>
      <c r="O5187">
        <v>4</v>
      </c>
      <c r="P5187">
        <v>180</v>
      </c>
      <c r="Q5187">
        <v>4</v>
      </c>
      <c r="R5187">
        <v>25</v>
      </c>
      <c r="S5187">
        <v>9</v>
      </c>
      <c r="T5187">
        <v>24</v>
      </c>
      <c r="U5187">
        <v>0</v>
      </c>
      <c r="V5187">
        <v>0</v>
      </c>
      <c r="W5187">
        <v>14.098795292114412</v>
      </c>
      <c r="X5187">
        <v>50.176665660080786</v>
      </c>
      <c r="Y5187">
        <v>21.442999742206005</v>
      </c>
      <c r="Z5187">
        <v>9.40883052157454</v>
      </c>
      <c r="AA5187">
        <v>99.135249803314196</v>
      </c>
      <c r="AB5187">
        <v>17.413025538985373</v>
      </c>
      <c r="AC5187">
        <v>0</v>
      </c>
      <c r="AD5187">
        <v>0</v>
      </c>
      <c r="AE5187">
        <v>211.67556655827534</v>
      </c>
    </row>
    <row r="5188" spans="1:31" x14ac:dyDescent="0.3">
      <c r="A5188">
        <v>2720548</v>
      </c>
      <c r="B5188">
        <v>1</v>
      </c>
      <c r="C5188" t="s">
        <v>80</v>
      </c>
      <c r="D5188" t="s">
        <v>103</v>
      </c>
      <c r="E5188" t="s">
        <v>213</v>
      </c>
      <c r="F5188" t="s">
        <v>14527</v>
      </c>
      <c r="G5188" t="s">
        <v>152</v>
      </c>
      <c r="H5188" t="s">
        <v>153</v>
      </c>
      <c r="I5188" t="s">
        <v>136</v>
      </c>
      <c r="J5188" t="s">
        <v>137</v>
      </c>
      <c r="K5188" t="s">
        <v>138</v>
      </c>
      <c r="L5188" t="s">
        <v>14528</v>
      </c>
      <c r="M5188" t="s">
        <v>14529</v>
      </c>
      <c r="N5188">
        <v>0.85555555500000002</v>
      </c>
      <c r="O5188">
        <v>0</v>
      </c>
      <c r="P5188">
        <v>0</v>
      </c>
      <c r="Q5188">
        <v>1</v>
      </c>
      <c r="R5188">
        <v>0</v>
      </c>
      <c r="S5188">
        <v>5</v>
      </c>
      <c r="T5188">
        <v>1</v>
      </c>
      <c r="U5188">
        <v>3</v>
      </c>
      <c r="V5188">
        <v>0</v>
      </c>
      <c r="W5188">
        <v>0</v>
      </c>
      <c r="X5188">
        <v>0</v>
      </c>
      <c r="Y5188">
        <v>0.19965994771599999</v>
      </c>
      <c r="Z5188">
        <v>0</v>
      </c>
      <c r="AA5188">
        <v>54.140391464985932</v>
      </c>
      <c r="AB5188">
        <v>0</v>
      </c>
      <c r="AC5188">
        <v>110.41659250945051</v>
      </c>
      <c r="AD5188">
        <v>0</v>
      </c>
      <c r="AE5188">
        <v>164.75664392215245</v>
      </c>
    </row>
    <row r="5189" spans="1:31" x14ac:dyDescent="0.3">
      <c r="A5189">
        <v>2721876</v>
      </c>
      <c r="B5189">
        <v>1</v>
      </c>
      <c r="C5189" t="s">
        <v>81</v>
      </c>
      <c r="D5189" t="s">
        <v>112</v>
      </c>
      <c r="E5189" t="s">
        <v>161</v>
      </c>
      <c r="F5189" t="s">
        <v>14530</v>
      </c>
      <c r="G5189" t="s">
        <v>163</v>
      </c>
      <c r="H5189" t="s">
        <v>135</v>
      </c>
      <c r="I5189" t="s">
        <v>136</v>
      </c>
      <c r="J5189" t="s">
        <v>137</v>
      </c>
      <c r="K5189" t="s">
        <v>138</v>
      </c>
      <c r="L5189" t="s">
        <v>14531</v>
      </c>
      <c r="M5189" t="s">
        <v>14532</v>
      </c>
      <c r="N5189">
        <v>1.615</v>
      </c>
      <c r="O5189">
        <v>0</v>
      </c>
      <c r="P5189">
        <v>83</v>
      </c>
      <c r="Q5189">
        <v>0</v>
      </c>
      <c r="R5189">
        <v>0</v>
      </c>
      <c r="S5189">
        <v>0</v>
      </c>
      <c r="T5189">
        <v>5</v>
      </c>
      <c r="U5189">
        <v>0</v>
      </c>
      <c r="V5189">
        <v>0</v>
      </c>
      <c r="W5189">
        <v>0</v>
      </c>
      <c r="X5189">
        <v>29.570847786171569</v>
      </c>
      <c r="Y5189">
        <v>0</v>
      </c>
      <c r="Z5189">
        <v>0</v>
      </c>
      <c r="AA5189">
        <v>0</v>
      </c>
      <c r="AB5189">
        <v>1.6620334136607051</v>
      </c>
      <c r="AC5189">
        <v>0</v>
      </c>
      <c r="AD5189">
        <v>0</v>
      </c>
      <c r="AE5189">
        <v>31.232881199832274</v>
      </c>
    </row>
    <row r="5190" spans="1:31" x14ac:dyDescent="0.3">
      <c r="A5190">
        <v>2721550</v>
      </c>
      <c r="B5190">
        <v>1</v>
      </c>
      <c r="C5190" t="s">
        <v>80</v>
      </c>
      <c r="D5190" t="s">
        <v>110</v>
      </c>
      <c r="E5190" t="s">
        <v>145</v>
      </c>
      <c r="F5190" t="s">
        <v>14533</v>
      </c>
      <c r="G5190" t="s">
        <v>230</v>
      </c>
      <c r="H5190" t="s">
        <v>135</v>
      </c>
      <c r="I5190" t="s">
        <v>136</v>
      </c>
      <c r="J5190" t="s">
        <v>137</v>
      </c>
      <c r="K5190" t="s">
        <v>138</v>
      </c>
      <c r="L5190" t="s">
        <v>14534</v>
      </c>
      <c r="M5190" t="s">
        <v>14535</v>
      </c>
      <c r="N5190">
        <v>3.0763888879999999</v>
      </c>
      <c r="O5190">
        <v>0</v>
      </c>
      <c r="P5190">
        <v>4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3.1878314500205001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3.1878314500205001</v>
      </c>
    </row>
    <row r="5191" spans="1:31" x14ac:dyDescent="0.3">
      <c r="A5191">
        <v>2721281</v>
      </c>
      <c r="B5191">
        <v>1</v>
      </c>
      <c r="C5191" t="s">
        <v>80</v>
      </c>
      <c r="D5191" t="s">
        <v>99</v>
      </c>
      <c r="E5191" t="s">
        <v>161</v>
      </c>
      <c r="F5191" t="s">
        <v>14536</v>
      </c>
      <c r="G5191" t="s">
        <v>163</v>
      </c>
      <c r="H5191" t="s">
        <v>135</v>
      </c>
      <c r="I5191" t="s">
        <v>136</v>
      </c>
      <c r="J5191" t="s">
        <v>137</v>
      </c>
      <c r="K5191" t="s">
        <v>138</v>
      </c>
      <c r="L5191" t="s">
        <v>14537</v>
      </c>
      <c r="M5191" t="s">
        <v>14538</v>
      </c>
      <c r="N5191">
        <v>1.311111111</v>
      </c>
      <c r="O5191">
        <v>0</v>
      </c>
      <c r="P5191">
        <v>31</v>
      </c>
      <c r="Q5191">
        <v>0</v>
      </c>
      <c r="R5191">
        <v>0</v>
      </c>
      <c r="S5191">
        <v>0</v>
      </c>
      <c r="T5191">
        <v>2</v>
      </c>
      <c r="U5191">
        <v>0</v>
      </c>
      <c r="V5191">
        <v>0</v>
      </c>
      <c r="W5191">
        <v>0</v>
      </c>
      <c r="X5191">
        <v>6.3473817654761673</v>
      </c>
      <c r="Y5191">
        <v>0</v>
      </c>
      <c r="Z5191">
        <v>0</v>
      </c>
      <c r="AA5191">
        <v>0</v>
      </c>
      <c r="AB5191">
        <v>9.0410032885416672E-2</v>
      </c>
      <c r="AC5191">
        <v>0</v>
      </c>
      <c r="AD5191">
        <v>0</v>
      </c>
      <c r="AE5191">
        <v>6.4377917983615838</v>
      </c>
    </row>
    <row r="5192" spans="1:31" x14ac:dyDescent="0.3">
      <c r="A5192">
        <v>2720617</v>
      </c>
      <c r="B5192">
        <v>1</v>
      </c>
      <c r="C5192" t="s">
        <v>80</v>
      </c>
      <c r="D5192" t="s">
        <v>91</v>
      </c>
      <c r="E5192" t="s">
        <v>150</v>
      </c>
      <c r="F5192" t="s">
        <v>14539</v>
      </c>
      <c r="G5192" t="s">
        <v>152</v>
      </c>
      <c r="H5192" t="s">
        <v>153</v>
      </c>
      <c r="I5192" t="s">
        <v>136</v>
      </c>
      <c r="J5192" t="s">
        <v>137</v>
      </c>
      <c r="K5192" t="s">
        <v>138</v>
      </c>
      <c r="L5192" t="s">
        <v>14540</v>
      </c>
      <c r="M5192" t="s">
        <v>14541</v>
      </c>
      <c r="N5192">
        <v>5.1291666659999997</v>
      </c>
      <c r="O5192">
        <v>29</v>
      </c>
      <c r="P5192">
        <v>1384</v>
      </c>
      <c r="Q5192">
        <v>56</v>
      </c>
      <c r="R5192">
        <v>130</v>
      </c>
      <c r="S5192">
        <v>30</v>
      </c>
      <c r="T5192">
        <v>212</v>
      </c>
      <c r="U5192">
        <v>5</v>
      </c>
      <c r="V5192">
        <v>1</v>
      </c>
      <c r="W5192">
        <v>68.718344019628759</v>
      </c>
      <c r="X5192">
        <v>1368.1961911309431</v>
      </c>
      <c r="Y5192">
        <v>146.92467932375817</v>
      </c>
      <c r="Z5192">
        <v>110.40706520100719</v>
      </c>
      <c r="AA5192">
        <v>644.86366244917474</v>
      </c>
      <c r="AB5192">
        <v>579.80480561704121</v>
      </c>
      <c r="AC5192">
        <v>495.36968739460099</v>
      </c>
      <c r="AD5192">
        <v>246.22572707089975</v>
      </c>
      <c r="AE5192">
        <v>3660.5101622070542</v>
      </c>
    </row>
    <row r="5193" spans="1:31" x14ac:dyDescent="0.3">
      <c r="A5193">
        <v>2721527</v>
      </c>
      <c r="B5193">
        <v>1</v>
      </c>
      <c r="C5193" t="s">
        <v>80</v>
      </c>
      <c r="D5193" t="s">
        <v>108</v>
      </c>
      <c r="E5193" t="s">
        <v>161</v>
      </c>
      <c r="F5193" t="s">
        <v>14542</v>
      </c>
      <c r="G5193" t="s">
        <v>163</v>
      </c>
      <c r="H5193" t="s">
        <v>135</v>
      </c>
      <c r="I5193" t="s">
        <v>136</v>
      </c>
      <c r="J5193" t="s">
        <v>137</v>
      </c>
      <c r="K5193" t="s">
        <v>138</v>
      </c>
      <c r="L5193" t="s">
        <v>14543</v>
      </c>
      <c r="M5193" t="s">
        <v>14544</v>
      </c>
      <c r="N5193">
        <v>2.7691666659999998</v>
      </c>
      <c r="O5193">
        <v>0</v>
      </c>
      <c r="P5193">
        <v>15</v>
      </c>
      <c r="Q5193">
        <v>0</v>
      </c>
      <c r="R5193">
        <v>9</v>
      </c>
      <c r="S5193">
        <v>0</v>
      </c>
      <c r="T5193">
        <v>3</v>
      </c>
      <c r="U5193">
        <v>0</v>
      </c>
      <c r="V5193">
        <v>0</v>
      </c>
      <c r="W5193">
        <v>0</v>
      </c>
      <c r="X5193">
        <v>6.9705265994287977</v>
      </c>
      <c r="Y5193">
        <v>0</v>
      </c>
      <c r="Z5193">
        <v>12.954016763095417</v>
      </c>
      <c r="AA5193">
        <v>0</v>
      </c>
      <c r="AB5193">
        <v>0.81053354143504175</v>
      </c>
      <c r="AC5193">
        <v>0</v>
      </c>
      <c r="AD5193">
        <v>0</v>
      </c>
      <c r="AE5193">
        <v>20.735076903959257</v>
      </c>
    </row>
    <row r="5194" spans="1:31" x14ac:dyDescent="0.3">
      <c r="A5194">
        <v>2720694</v>
      </c>
      <c r="B5194">
        <v>1</v>
      </c>
      <c r="C5194" t="s">
        <v>80</v>
      </c>
      <c r="D5194" t="s">
        <v>90</v>
      </c>
      <c r="E5194" t="s">
        <v>145</v>
      </c>
      <c r="F5194" t="s">
        <v>14545</v>
      </c>
      <c r="G5194" t="s">
        <v>230</v>
      </c>
      <c r="H5194" t="s">
        <v>135</v>
      </c>
      <c r="I5194" t="s">
        <v>136</v>
      </c>
      <c r="J5194" t="s">
        <v>137</v>
      </c>
      <c r="K5194" t="s">
        <v>138</v>
      </c>
      <c r="L5194" t="s">
        <v>14546</v>
      </c>
      <c r="M5194" t="s">
        <v>14547</v>
      </c>
      <c r="N5194">
        <v>1.382777777</v>
      </c>
      <c r="O5194">
        <v>0</v>
      </c>
      <c r="P5194">
        <v>1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0.51625460776683674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0.51625460776683674</v>
      </c>
    </row>
    <row r="5195" spans="1:31" x14ac:dyDescent="0.3">
      <c r="A5195">
        <v>2720594</v>
      </c>
      <c r="B5195">
        <v>1</v>
      </c>
      <c r="C5195" t="s">
        <v>81</v>
      </c>
      <c r="D5195" t="s">
        <v>123</v>
      </c>
      <c r="E5195" t="s">
        <v>150</v>
      </c>
      <c r="F5195" t="s">
        <v>2759</v>
      </c>
      <c r="G5195" t="s">
        <v>152</v>
      </c>
      <c r="H5195" t="s">
        <v>153</v>
      </c>
      <c r="I5195" t="s">
        <v>136</v>
      </c>
      <c r="J5195" t="s">
        <v>137</v>
      </c>
      <c r="K5195" t="s">
        <v>138</v>
      </c>
      <c r="L5195" t="s">
        <v>14548</v>
      </c>
      <c r="M5195" t="s">
        <v>14549</v>
      </c>
      <c r="N5195">
        <v>1.036944444</v>
      </c>
      <c r="O5195">
        <v>0</v>
      </c>
      <c r="P5195">
        <v>2725</v>
      </c>
      <c r="Q5195">
        <v>0</v>
      </c>
      <c r="R5195">
        <v>2</v>
      </c>
      <c r="S5195">
        <v>1</v>
      </c>
      <c r="T5195">
        <v>436</v>
      </c>
      <c r="U5195">
        <v>0</v>
      </c>
      <c r="V5195">
        <v>17</v>
      </c>
      <c r="W5195">
        <v>0</v>
      </c>
      <c r="X5195">
        <v>579.60233219698887</v>
      </c>
      <c r="Y5195">
        <v>0</v>
      </c>
      <c r="Z5195">
        <v>0.30091688827907587</v>
      </c>
      <c r="AA5195">
        <v>14.754894211032303</v>
      </c>
      <c r="AB5195">
        <v>425.56162313707455</v>
      </c>
      <c r="AC5195">
        <v>0</v>
      </c>
      <c r="AD5195">
        <v>287.18596736026853</v>
      </c>
      <c r="AE5195">
        <v>1307.4057337936433</v>
      </c>
    </row>
    <row r="5196" spans="1:31" x14ac:dyDescent="0.3">
      <c r="A5196">
        <v>2721258</v>
      </c>
      <c r="B5196">
        <v>1</v>
      </c>
      <c r="C5196" t="s">
        <v>80</v>
      </c>
      <c r="D5196" t="s">
        <v>103</v>
      </c>
      <c r="E5196" t="s">
        <v>213</v>
      </c>
      <c r="F5196" t="s">
        <v>14550</v>
      </c>
      <c r="G5196" t="s">
        <v>152</v>
      </c>
      <c r="H5196" t="s">
        <v>153</v>
      </c>
      <c r="I5196" t="s">
        <v>136</v>
      </c>
      <c r="J5196" t="s">
        <v>137</v>
      </c>
      <c r="K5196" t="s">
        <v>138</v>
      </c>
      <c r="L5196" t="s">
        <v>14551</v>
      </c>
      <c r="M5196" t="s">
        <v>14552</v>
      </c>
      <c r="N5196">
        <v>0.49972222199999999</v>
      </c>
      <c r="O5196">
        <v>1</v>
      </c>
      <c r="P5196">
        <v>0</v>
      </c>
      <c r="Q5196">
        <v>3</v>
      </c>
      <c r="R5196">
        <v>0</v>
      </c>
      <c r="S5196">
        <v>10</v>
      </c>
      <c r="T5196">
        <v>1</v>
      </c>
      <c r="U5196">
        <v>2</v>
      </c>
      <c r="V5196">
        <v>0</v>
      </c>
      <c r="W5196">
        <v>0.45725201361132251</v>
      </c>
      <c r="X5196">
        <v>0</v>
      </c>
      <c r="Y5196">
        <v>15.179234600867439</v>
      </c>
      <c r="Z5196">
        <v>0</v>
      </c>
      <c r="AA5196">
        <v>28.460858536519066</v>
      </c>
      <c r="AB5196">
        <v>0</v>
      </c>
      <c r="AC5196">
        <v>35.372438134965556</v>
      </c>
      <c r="AD5196">
        <v>0</v>
      </c>
      <c r="AE5196">
        <v>79.469783285963388</v>
      </c>
    </row>
    <row r="5197" spans="1:31" x14ac:dyDescent="0.3">
      <c r="A5197">
        <v>2720840</v>
      </c>
      <c r="B5197">
        <v>1</v>
      </c>
      <c r="C5197" t="s">
        <v>80</v>
      </c>
      <c r="D5197" t="s">
        <v>108</v>
      </c>
      <c r="E5197" t="s">
        <v>213</v>
      </c>
      <c r="F5197" t="s">
        <v>7846</v>
      </c>
      <c r="G5197" t="s">
        <v>152</v>
      </c>
      <c r="H5197" t="s">
        <v>153</v>
      </c>
      <c r="I5197" t="s">
        <v>136</v>
      </c>
      <c r="J5197" t="s">
        <v>137</v>
      </c>
      <c r="K5197" t="s">
        <v>138</v>
      </c>
      <c r="L5197" t="s">
        <v>14553</v>
      </c>
      <c r="M5197" t="s">
        <v>14554</v>
      </c>
      <c r="N5197">
        <v>0.49166666599999997</v>
      </c>
      <c r="O5197">
        <v>0</v>
      </c>
      <c r="P5197">
        <v>1940</v>
      </c>
      <c r="Q5197">
        <v>1</v>
      </c>
      <c r="R5197">
        <v>307</v>
      </c>
      <c r="S5197">
        <v>12</v>
      </c>
      <c r="T5197">
        <v>233</v>
      </c>
      <c r="U5197">
        <v>0</v>
      </c>
      <c r="V5197">
        <v>0</v>
      </c>
      <c r="W5197">
        <v>0</v>
      </c>
      <c r="X5197">
        <v>108.17610573083293</v>
      </c>
      <c r="Y5197">
        <v>14.508291616724117</v>
      </c>
      <c r="Z5197">
        <v>5.8199338788107502</v>
      </c>
      <c r="AA5197">
        <v>35.14436514951732</v>
      </c>
      <c r="AB5197">
        <v>52.650014016345267</v>
      </c>
      <c r="AC5197">
        <v>0</v>
      </c>
      <c r="AD5197">
        <v>0</v>
      </c>
      <c r="AE5197">
        <v>216.29871039223039</v>
      </c>
    </row>
    <row r="5198" spans="1:31" x14ac:dyDescent="0.3">
      <c r="A5198">
        <v>2720402</v>
      </c>
      <c r="B5198">
        <v>1</v>
      </c>
      <c r="C5198" t="s">
        <v>80</v>
      </c>
      <c r="D5198" t="s">
        <v>104</v>
      </c>
      <c r="E5198" t="s">
        <v>156</v>
      </c>
      <c r="F5198" t="s">
        <v>14555</v>
      </c>
      <c r="G5198" t="s">
        <v>152</v>
      </c>
      <c r="H5198" t="s">
        <v>153</v>
      </c>
      <c r="I5198" t="s">
        <v>136</v>
      </c>
      <c r="J5198" t="s">
        <v>137</v>
      </c>
      <c r="K5198" t="s">
        <v>138</v>
      </c>
      <c r="L5198" t="s">
        <v>14556</v>
      </c>
      <c r="M5198" t="s">
        <v>14557</v>
      </c>
      <c r="N5198">
        <v>1.2838888879999999</v>
      </c>
      <c r="O5198">
        <v>0</v>
      </c>
      <c r="P5198">
        <v>497</v>
      </c>
      <c r="Q5198">
        <v>0</v>
      </c>
      <c r="R5198">
        <v>18</v>
      </c>
      <c r="S5198">
        <v>0</v>
      </c>
      <c r="T5198">
        <v>59</v>
      </c>
      <c r="U5198">
        <v>0</v>
      </c>
      <c r="V5198">
        <v>0</v>
      </c>
      <c r="W5198">
        <v>0</v>
      </c>
      <c r="X5198">
        <v>122.22810237418952</v>
      </c>
      <c r="Y5198">
        <v>0</v>
      </c>
      <c r="Z5198">
        <v>0.61682459919618005</v>
      </c>
      <c r="AA5198">
        <v>0</v>
      </c>
      <c r="AB5198">
        <v>67.197104085631992</v>
      </c>
      <c r="AC5198">
        <v>0</v>
      </c>
      <c r="AD5198">
        <v>0</v>
      </c>
      <c r="AE5198">
        <v>190.04203105901769</v>
      </c>
    </row>
    <row r="5199" spans="1:31" x14ac:dyDescent="0.3">
      <c r="A5199">
        <v>2720794</v>
      </c>
      <c r="B5199">
        <v>1</v>
      </c>
      <c r="C5199" t="s">
        <v>80</v>
      </c>
      <c r="D5199" t="s">
        <v>108</v>
      </c>
      <c r="E5199" t="s">
        <v>161</v>
      </c>
      <c r="F5199" t="s">
        <v>14558</v>
      </c>
      <c r="G5199" t="s">
        <v>409</v>
      </c>
      <c r="H5199" t="s">
        <v>135</v>
      </c>
      <c r="I5199" t="s">
        <v>136</v>
      </c>
      <c r="J5199" t="s">
        <v>137</v>
      </c>
      <c r="K5199" t="s">
        <v>138</v>
      </c>
      <c r="L5199" t="s">
        <v>14559</v>
      </c>
      <c r="M5199" t="s">
        <v>14560</v>
      </c>
      <c r="N5199">
        <v>9.1427777769999992</v>
      </c>
      <c r="O5199">
        <v>0</v>
      </c>
      <c r="P5199">
        <v>2</v>
      </c>
      <c r="Q5199">
        <v>0</v>
      </c>
      <c r="R5199">
        <v>1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2.4808571213048913</v>
      </c>
      <c r="Y5199">
        <v>0</v>
      </c>
      <c r="Z5199">
        <v>1.4540270930568497</v>
      </c>
      <c r="AA5199">
        <v>0</v>
      </c>
      <c r="AB5199">
        <v>0</v>
      </c>
      <c r="AC5199">
        <v>0</v>
      </c>
      <c r="AD5199">
        <v>0</v>
      </c>
      <c r="AE5199">
        <v>3.9348842143617411</v>
      </c>
    </row>
    <row r="5200" spans="1:31" x14ac:dyDescent="0.3">
      <c r="A5200">
        <v>2721696</v>
      </c>
      <c r="B5200">
        <v>1</v>
      </c>
      <c r="C5200" t="s">
        <v>80</v>
      </c>
      <c r="D5200" t="s">
        <v>85</v>
      </c>
      <c r="E5200" t="s">
        <v>200</v>
      </c>
      <c r="F5200" t="s">
        <v>14561</v>
      </c>
      <c r="G5200" t="s">
        <v>163</v>
      </c>
      <c r="H5200" t="s">
        <v>135</v>
      </c>
      <c r="I5200" t="s">
        <v>136</v>
      </c>
      <c r="J5200" t="s">
        <v>137</v>
      </c>
      <c r="K5200" t="s">
        <v>138</v>
      </c>
      <c r="L5200" t="s">
        <v>14562</v>
      </c>
      <c r="M5200" t="s">
        <v>14563</v>
      </c>
      <c r="N5200">
        <v>2.8105555550000001</v>
      </c>
      <c r="O5200">
        <v>0</v>
      </c>
      <c r="P5200">
        <v>21</v>
      </c>
      <c r="Q5200">
        <v>0</v>
      </c>
      <c r="R5200">
        <v>0</v>
      </c>
      <c r="S5200">
        <v>0</v>
      </c>
      <c r="T5200">
        <v>59</v>
      </c>
      <c r="U5200">
        <v>0</v>
      </c>
      <c r="V5200">
        <v>0</v>
      </c>
      <c r="W5200">
        <v>0</v>
      </c>
      <c r="X5200">
        <v>10.823689223154195</v>
      </c>
      <c r="Y5200">
        <v>0</v>
      </c>
      <c r="Z5200">
        <v>0</v>
      </c>
      <c r="AA5200">
        <v>0</v>
      </c>
      <c r="AB5200">
        <v>85.686237956673395</v>
      </c>
      <c r="AC5200">
        <v>0</v>
      </c>
      <c r="AD5200">
        <v>0</v>
      </c>
      <c r="AE5200">
        <v>96.509927179827585</v>
      </c>
    </row>
    <row r="5201" spans="1:31" x14ac:dyDescent="0.3">
      <c r="A5201">
        <v>2721055</v>
      </c>
      <c r="B5201">
        <v>1</v>
      </c>
      <c r="C5201" t="s">
        <v>81</v>
      </c>
      <c r="D5201" t="s">
        <v>113</v>
      </c>
      <c r="E5201" t="s">
        <v>161</v>
      </c>
      <c r="F5201" t="s">
        <v>14564</v>
      </c>
      <c r="G5201" t="s">
        <v>3062</v>
      </c>
      <c r="H5201" t="s">
        <v>135</v>
      </c>
      <c r="I5201" t="s">
        <v>136</v>
      </c>
      <c r="J5201" t="s">
        <v>3</v>
      </c>
      <c r="K5201" t="s">
        <v>138</v>
      </c>
      <c r="L5201" t="s">
        <v>14565</v>
      </c>
      <c r="M5201" t="s">
        <v>14566</v>
      </c>
      <c r="N5201">
        <v>3.8761111110000002</v>
      </c>
      <c r="O5201">
        <v>0</v>
      </c>
      <c r="P5201">
        <v>2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0.64096527139172155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0.64096527139172155</v>
      </c>
    </row>
    <row r="5202" spans="1:31" x14ac:dyDescent="0.3">
      <c r="A5202">
        <v>2720897</v>
      </c>
      <c r="B5202">
        <v>1</v>
      </c>
      <c r="C5202" t="s">
        <v>80</v>
      </c>
      <c r="D5202" t="s">
        <v>106</v>
      </c>
      <c r="E5202" t="s">
        <v>213</v>
      </c>
      <c r="F5202" t="s">
        <v>14567</v>
      </c>
      <c r="G5202" t="s">
        <v>152</v>
      </c>
      <c r="H5202" t="s">
        <v>153</v>
      </c>
      <c r="I5202" t="s">
        <v>136</v>
      </c>
      <c r="J5202" t="s">
        <v>137</v>
      </c>
      <c r="K5202" t="s">
        <v>138</v>
      </c>
      <c r="L5202" t="s">
        <v>14568</v>
      </c>
      <c r="M5202" t="s">
        <v>14569</v>
      </c>
      <c r="N5202">
        <v>2.1522222219999998</v>
      </c>
      <c r="O5202">
        <v>1</v>
      </c>
      <c r="P5202">
        <v>97</v>
      </c>
      <c r="Q5202">
        <v>8</v>
      </c>
      <c r="R5202">
        <v>57</v>
      </c>
      <c r="S5202">
        <v>8</v>
      </c>
      <c r="T5202">
        <v>27</v>
      </c>
      <c r="U5202">
        <v>0</v>
      </c>
      <c r="V5202">
        <v>0</v>
      </c>
      <c r="W5202">
        <v>0.29420706208744501</v>
      </c>
      <c r="X5202">
        <v>36.107637919440997</v>
      </c>
      <c r="Y5202">
        <v>66.235593223233849</v>
      </c>
      <c r="Z5202">
        <v>62.065983055342507</v>
      </c>
      <c r="AA5202">
        <v>72.072594807077508</v>
      </c>
      <c r="AB5202">
        <v>17.309913529646202</v>
      </c>
      <c r="AC5202">
        <v>0</v>
      </c>
      <c r="AD5202">
        <v>0</v>
      </c>
      <c r="AE5202">
        <v>254.08592959682849</v>
      </c>
    </row>
    <row r="5203" spans="1:31" x14ac:dyDescent="0.3">
      <c r="A5203">
        <v>2720325</v>
      </c>
      <c r="B5203">
        <v>1</v>
      </c>
      <c r="C5203" t="s">
        <v>80</v>
      </c>
      <c r="D5203" t="s">
        <v>108</v>
      </c>
      <c r="E5203" t="s">
        <v>132</v>
      </c>
      <c r="F5203" t="s">
        <v>7465</v>
      </c>
      <c r="G5203" t="s">
        <v>134</v>
      </c>
      <c r="H5203" t="s">
        <v>135</v>
      </c>
      <c r="I5203" t="s">
        <v>136</v>
      </c>
      <c r="J5203" t="s">
        <v>137</v>
      </c>
      <c r="K5203" t="s">
        <v>138</v>
      </c>
      <c r="L5203" t="s">
        <v>14570</v>
      </c>
      <c r="M5203" t="s">
        <v>14571</v>
      </c>
      <c r="N5203">
        <v>2.0261111110000001</v>
      </c>
      <c r="O5203">
        <v>0</v>
      </c>
      <c r="P5203">
        <v>100</v>
      </c>
      <c r="Q5203">
        <v>0</v>
      </c>
      <c r="R5203">
        <v>11</v>
      </c>
      <c r="S5203">
        <v>0</v>
      </c>
      <c r="T5203">
        <v>37</v>
      </c>
      <c r="U5203">
        <v>0</v>
      </c>
      <c r="V5203">
        <v>0</v>
      </c>
      <c r="W5203">
        <v>0</v>
      </c>
      <c r="X5203">
        <v>33.088348672253694</v>
      </c>
      <c r="Y5203">
        <v>0</v>
      </c>
      <c r="Z5203">
        <v>0</v>
      </c>
      <c r="AA5203">
        <v>0</v>
      </c>
      <c r="AB5203">
        <v>35.719940385750832</v>
      </c>
      <c r="AC5203">
        <v>0</v>
      </c>
      <c r="AD5203">
        <v>0</v>
      </c>
      <c r="AE5203">
        <v>68.808289058004533</v>
      </c>
    </row>
    <row r="5204" spans="1:31" x14ac:dyDescent="0.3">
      <c r="A5204">
        <v>2720302</v>
      </c>
      <c r="B5204">
        <v>1</v>
      </c>
      <c r="C5204" t="s">
        <v>80</v>
      </c>
      <c r="D5204" t="s">
        <v>94</v>
      </c>
      <c r="E5204" t="s">
        <v>213</v>
      </c>
      <c r="F5204" t="s">
        <v>14572</v>
      </c>
      <c r="G5204" t="s">
        <v>152</v>
      </c>
      <c r="H5204" t="s">
        <v>153</v>
      </c>
      <c r="I5204" t="s">
        <v>136</v>
      </c>
      <c r="J5204" t="s">
        <v>137</v>
      </c>
      <c r="K5204" t="s">
        <v>138</v>
      </c>
      <c r="L5204" t="s">
        <v>14573</v>
      </c>
      <c r="M5204" t="s">
        <v>14574</v>
      </c>
      <c r="N5204">
        <v>1.26</v>
      </c>
      <c r="O5204">
        <v>0</v>
      </c>
      <c r="P5204">
        <v>182</v>
      </c>
      <c r="Q5204">
        <v>2</v>
      </c>
      <c r="R5204">
        <v>0</v>
      </c>
      <c r="S5204">
        <v>4</v>
      </c>
      <c r="T5204">
        <v>18</v>
      </c>
      <c r="U5204">
        <v>0</v>
      </c>
      <c r="V5204">
        <v>0</v>
      </c>
      <c r="W5204">
        <v>0</v>
      </c>
      <c r="X5204">
        <v>20.733513830900726</v>
      </c>
      <c r="Y5204">
        <v>3.0138834130878127</v>
      </c>
      <c r="Z5204">
        <v>0</v>
      </c>
      <c r="AA5204">
        <v>6.1627700850051843</v>
      </c>
      <c r="AB5204">
        <v>5.6469099211683202</v>
      </c>
      <c r="AC5204">
        <v>0</v>
      </c>
      <c r="AD5204">
        <v>0</v>
      </c>
      <c r="AE5204">
        <v>35.557077250162045</v>
      </c>
    </row>
    <row r="5205" spans="1:31" x14ac:dyDescent="0.3">
      <c r="A5205">
        <v>2720468</v>
      </c>
      <c r="B5205">
        <v>1</v>
      </c>
      <c r="C5205" t="s">
        <v>80</v>
      </c>
      <c r="D5205" t="s">
        <v>95</v>
      </c>
      <c r="E5205" t="s">
        <v>173</v>
      </c>
      <c r="F5205" t="s">
        <v>14575</v>
      </c>
      <c r="G5205" t="s">
        <v>152</v>
      </c>
      <c r="H5205" t="s">
        <v>153</v>
      </c>
      <c r="I5205" t="s">
        <v>136</v>
      </c>
      <c r="J5205" t="s">
        <v>137</v>
      </c>
      <c r="K5205" t="s">
        <v>138</v>
      </c>
      <c r="L5205" t="s">
        <v>14576</v>
      </c>
      <c r="M5205" t="s">
        <v>14577</v>
      </c>
      <c r="N5205">
        <v>0.44888888799999999</v>
      </c>
      <c r="O5205">
        <v>6</v>
      </c>
      <c r="P5205">
        <v>6414</v>
      </c>
      <c r="Q5205">
        <v>2</v>
      </c>
      <c r="R5205">
        <v>2</v>
      </c>
      <c r="S5205">
        <v>33</v>
      </c>
      <c r="T5205">
        <v>964</v>
      </c>
      <c r="U5205">
        <v>0</v>
      </c>
      <c r="V5205">
        <v>0</v>
      </c>
      <c r="W5205">
        <v>19.260358097377452</v>
      </c>
      <c r="X5205">
        <v>490.70504119002646</v>
      </c>
      <c r="Y5205">
        <v>1.3047619669307999</v>
      </c>
      <c r="Z5205">
        <v>3.7637688218640004E-2</v>
      </c>
      <c r="AA5205">
        <v>233.78178962522216</v>
      </c>
      <c r="AB5205">
        <v>428.03276383492084</v>
      </c>
      <c r="AC5205">
        <v>0</v>
      </c>
      <c r="AD5205">
        <v>0</v>
      </c>
      <c r="AE5205">
        <v>1173.1223524026964</v>
      </c>
    </row>
    <row r="5206" spans="1:31" x14ac:dyDescent="0.3">
      <c r="A5206">
        <v>2720751</v>
      </c>
      <c r="B5206">
        <v>1</v>
      </c>
      <c r="C5206" t="s">
        <v>80</v>
      </c>
      <c r="D5206" t="s">
        <v>90</v>
      </c>
      <c r="E5206" t="s">
        <v>156</v>
      </c>
      <c r="F5206" t="s">
        <v>14578</v>
      </c>
      <c r="G5206" t="s">
        <v>185</v>
      </c>
      <c r="H5206" t="s">
        <v>153</v>
      </c>
      <c r="I5206" t="s">
        <v>136</v>
      </c>
      <c r="J5206" t="s">
        <v>137</v>
      </c>
      <c r="K5206" t="s">
        <v>138</v>
      </c>
      <c r="L5206" t="s">
        <v>14579</v>
      </c>
      <c r="M5206" t="s">
        <v>14580</v>
      </c>
      <c r="N5206">
        <v>7.6475</v>
      </c>
      <c r="O5206">
        <v>0</v>
      </c>
      <c r="P5206">
        <v>52</v>
      </c>
      <c r="Q5206">
        <v>0</v>
      </c>
      <c r="R5206">
        <v>0</v>
      </c>
      <c r="S5206">
        <v>0</v>
      </c>
      <c r="T5206">
        <v>2</v>
      </c>
      <c r="U5206">
        <v>0</v>
      </c>
      <c r="V5206">
        <v>0</v>
      </c>
      <c r="W5206">
        <v>0</v>
      </c>
      <c r="X5206">
        <v>63.140596976704771</v>
      </c>
      <c r="Y5206">
        <v>0</v>
      </c>
      <c r="Z5206">
        <v>0</v>
      </c>
      <c r="AA5206">
        <v>0</v>
      </c>
      <c r="AB5206">
        <v>5.3326100482002596</v>
      </c>
      <c r="AC5206">
        <v>0</v>
      </c>
      <c r="AD5206">
        <v>0</v>
      </c>
      <c r="AE5206">
        <v>68.473207024905037</v>
      </c>
    </row>
    <row r="5207" spans="1:31" x14ac:dyDescent="0.3">
      <c r="A5207">
        <v>2720917</v>
      </c>
      <c r="B5207">
        <v>1</v>
      </c>
      <c r="C5207" t="s">
        <v>80</v>
      </c>
      <c r="D5207" t="s">
        <v>106</v>
      </c>
      <c r="E5207" t="s">
        <v>132</v>
      </c>
      <c r="F5207" t="s">
        <v>1937</v>
      </c>
      <c r="G5207" t="s">
        <v>134</v>
      </c>
      <c r="H5207" t="s">
        <v>135</v>
      </c>
      <c r="I5207" t="s">
        <v>136</v>
      </c>
      <c r="J5207" t="s">
        <v>137</v>
      </c>
      <c r="K5207" t="s">
        <v>138</v>
      </c>
      <c r="L5207" t="s">
        <v>14581</v>
      </c>
      <c r="M5207" t="s">
        <v>14582</v>
      </c>
      <c r="N5207">
        <v>1.421944444</v>
      </c>
      <c r="O5207">
        <v>0</v>
      </c>
      <c r="P5207">
        <v>9</v>
      </c>
      <c r="Q5207">
        <v>0</v>
      </c>
      <c r="R5207">
        <v>27</v>
      </c>
      <c r="S5207">
        <v>0</v>
      </c>
      <c r="T5207">
        <v>3</v>
      </c>
      <c r="U5207">
        <v>0</v>
      </c>
      <c r="V5207">
        <v>0</v>
      </c>
      <c r="W5207">
        <v>0</v>
      </c>
      <c r="X5207">
        <v>3.9084553742704342</v>
      </c>
      <c r="Y5207">
        <v>0</v>
      </c>
      <c r="Z5207">
        <v>31.597162535111593</v>
      </c>
      <c r="AA5207">
        <v>0</v>
      </c>
      <c r="AB5207">
        <v>3.5983998280906868</v>
      </c>
      <c r="AC5207">
        <v>0</v>
      </c>
      <c r="AD5207">
        <v>0</v>
      </c>
      <c r="AE5207">
        <v>39.104017737472709</v>
      </c>
    </row>
    <row r="5208" spans="1:31" x14ac:dyDescent="0.3">
      <c r="A5208">
        <v>2720966</v>
      </c>
      <c r="B5208">
        <v>1</v>
      </c>
      <c r="C5208" t="s">
        <v>81</v>
      </c>
      <c r="D5208" t="s">
        <v>122</v>
      </c>
      <c r="E5208" t="s">
        <v>156</v>
      </c>
      <c r="F5208" t="s">
        <v>14583</v>
      </c>
      <c r="G5208" t="s">
        <v>185</v>
      </c>
      <c r="H5208" t="s">
        <v>153</v>
      </c>
      <c r="I5208" t="s">
        <v>136</v>
      </c>
      <c r="J5208" t="s">
        <v>137</v>
      </c>
      <c r="K5208" t="s">
        <v>138</v>
      </c>
      <c r="L5208" t="s">
        <v>14584</v>
      </c>
      <c r="M5208" t="s">
        <v>14585</v>
      </c>
      <c r="N5208">
        <v>1.6655555550000001</v>
      </c>
      <c r="O5208">
        <v>0</v>
      </c>
      <c r="P5208">
        <v>92</v>
      </c>
      <c r="Q5208">
        <v>0</v>
      </c>
      <c r="R5208">
        <v>0</v>
      </c>
      <c r="S5208">
        <v>0</v>
      </c>
      <c r="T5208">
        <v>9</v>
      </c>
      <c r="U5208">
        <v>0</v>
      </c>
      <c r="V5208">
        <v>0</v>
      </c>
      <c r="W5208">
        <v>0</v>
      </c>
      <c r="X5208">
        <v>10.497820948577933</v>
      </c>
      <c r="Y5208">
        <v>0</v>
      </c>
      <c r="Z5208">
        <v>0</v>
      </c>
      <c r="AA5208">
        <v>0</v>
      </c>
      <c r="AB5208">
        <v>18.782077663317185</v>
      </c>
      <c r="AC5208">
        <v>0</v>
      </c>
      <c r="AD5208">
        <v>0</v>
      </c>
      <c r="AE5208">
        <v>29.279898611895121</v>
      </c>
    </row>
    <row r="5209" spans="1:31" x14ac:dyDescent="0.3">
      <c r="A5209">
        <v>2721178</v>
      </c>
      <c r="B5209">
        <v>1</v>
      </c>
      <c r="C5209" t="s">
        <v>81</v>
      </c>
      <c r="D5209" t="s">
        <v>127</v>
      </c>
      <c r="E5209" t="s">
        <v>156</v>
      </c>
      <c r="F5209" t="s">
        <v>14586</v>
      </c>
      <c r="G5209" t="s">
        <v>348</v>
      </c>
      <c r="H5209" t="s">
        <v>153</v>
      </c>
      <c r="I5209" t="s">
        <v>136</v>
      </c>
      <c r="J5209" t="s">
        <v>137</v>
      </c>
      <c r="K5209" t="s">
        <v>138</v>
      </c>
      <c r="L5209" t="s">
        <v>14587</v>
      </c>
      <c r="M5209" t="s">
        <v>14588</v>
      </c>
      <c r="N5209">
        <v>9.8369444440000002</v>
      </c>
      <c r="O5209">
        <v>0</v>
      </c>
      <c r="P5209">
        <v>98</v>
      </c>
      <c r="Q5209">
        <v>0</v>
      </c>
      <c r="R5209">
        <v>6</v>
      </c>
      <c r="S5209">
        <v>0</v>
      </c>
      <c r="T5209">
        <v>21</v>
      </c>
      <c r="U5209">
        <v>0</v>
      </c>
      <c r="V5209">
        <v>0</v>
      </c>
      <c r="W5209">
        <v>0</v>
      </c>
      <c r="X5209">
        <v>154.96299336517779</v>
      </c>
      <c r="Y5209">
        <v>0</v>
      </c>
      <c r="Z5209">
        <v>6.2288444019972813</v>
      </c>
      <c r="AA5209">
        <v>0</v>
      </c>
      <c r="AB5209">
        <v>60.533676785684221</v>
      </c>
      <c r="AC5209">
        <v>0</v>
      </c>
      <c r="AD5209">
        <v>0</v>
      </c>
      <c r="AE5209">
        <v>221.72551455285929</v>
      </c>
    </row>
    <row r="5210" spans="1:31" x14ac:dyDescent="0.3">
      <c r="A5210">
        <v>2720931</v>
      </c>
      <c r="B5210">
        <v>2</v>
      </c>
      <c r="C5210" t="s">
        <v>80</v>
      </c>
      <c r="D5210" t="s">
        <v>96</v>
      </c>
      <c r="E5210" t="s">
        <v>132</v>
      </c>
      <c r="F5210" t="s">
        <v>14589</v>
      </c>
      <c r="G5210" t="s">
        <v>393</v>
      </c>
      <c r="H5210" t="s">
        <v>135</v>
      </c>
      <c r="I5210" t="s">
        <v>136</v>
      </c>
      <c r="J5210" t="s">
        <v>137</v>
      </c>
      <c r="K5210" t="s">
        <v>138</v>
      </c>
      <c r="L5210" t="s">
        <v>14164</v>
      </c>
      <c r="M5210" t="s">
        <v>14590</v>
      </c>
      <c r="N5210">
        <v>1.024444444</v>
      </c>
      <c r="O5210">
        <v>0</v>
      </c>
      <c r="P5210">
        <v>336</v>
      </c>
      <c r="Q5210">
        <v>0</v>
      </c>
      <c r="R5210">
        <v>0</v>
      </c>
      <c r="S5210">
        <v>0</v>
      </c>
      <c r="T5210">
        <v>40</v>
      </c>
      <c r="U5210">
        <v>0</v>
      </c>
      <c r="V5210">
        <v>0</v>
      </c>
      <c r="W5210">
        <v>0</v>
      </c>
      <c r="X5210">
        <v>36.714103835713722</v>
      </c>
      <c r="Y5210">
        <v>0</v>
      </c>
      <c r="Z5210">
        <v>0</v>
      </c>
      <c r="AA5210">
        <v>0</v>
      </c>
      <c r="AB5210">
        <v>14.348738424200103</v>
      </c>
      <c r="AC5210">
        <v>0</v>
      </c>
      <c r="AD5210">
        <v>0</v>
      </c>
      <c r="AE5210">
        <v>51.062842259913822</v>
      </c>
    </row>
    <row r="5211" spans="1:31" x14ac:dyDescent="0.3">
      <c r="A5211">
        <v>2720986</v>
      </c>
      <c r="B5211">
        <v>1</v>
      </c>
      <c r="C5211" t="s">
        <v>81</v>
      </c>
      <c r="D5211" t="s">
        <v>121</v>
      </c>
      <c r="E5211" t="s">
        <v>161</v>
      </c>
      <c r="F5211" t="s">
        <v>14591</v>
      </c>
      <c r="G5211" t="s">
        <v>163</v>
      </c>
      <c r="H5211" t="s">
        <v>135</v>
      </c>
      <c r="I5211" t="s">
        <v>136</v>
      </c>
      <c r="J5211" t="s">
        <v>137</v>
      </c>
      <c r="K5211" t="s">
        <v>138</v>
      </c>
      <c r="L5211" t="s">
        <v>14592</v>
      </c>
      <c r="M5211" t="s">
        <v>14593</v>
      </c>
      <c r="N5211">
        <v>9.7355555549999995</v>
      </c>
      <c r="O5211">
        <v>0</v>
      </c>
      <c r="P5211">
        <v>12</v>
      </c>
      <c r="Q5211">
        <v>0</v>
      </c>
      <c r="R5211">
        <v>0</v>
      </c>
      <c r="S5211">
        <v>0</v>
      </c>
      <c r="T5211">
        <v>1</v>
      </c>
      <c r="U5211">
        <v>0</v>
      </c>
      <c r="V5211">
        <v>0</v>
      </c>
      <c r="W5211">
        <v>0</v>
      </c>
      <c r="X5211">
        <v>12.573746387524812</v>
      </c>
      <c r="Y5211">
        <v>0</v>
      </c>
      <c r="Z5211">
        <v>0</v>
      </c>
      <c r="AA5211">
        <v>0</v>
      </c>
      <c r="AB5211">
        <v>10.548525815433333</v>
      </c>
      <c r="AC5211">
        <v>0</v>
      </c>
      <c r="AD5211">
        <v>0</v>
      </c>
      <c r="AE5211">
        <v>23.122272202958143</v>
      </c>
    </row>
    <row r="5212" spans="1:31" x14ac:dyDescent="0.3">
      <c r="A5212">
        <v>2720345</v>
      </c>
      <c r="B5212">
        <v>1</v>
      </c>
      <c r="C5212" t="s">
        <v>80</v>
      </c>
      <c r="D5212" t="s">
        <v>104</v>
      </c>
      <c r="E5212" t="s">
        <v>156</v>
      </c>
      <c r="F5212" t="s">
        <v>14594</v>
      </c>
      <c r="G5212" t="s">
        <v>152</v>
      </c>
      <c r="H5212" t="s">
        <v>153</v>
      </c>
      <c r="I5212" t="s">
        <v>136</v>
      </c>
      <c r="J5212" t="s">
        <v>137</v>
      </c>
      <c r="K5212" t="s">
        <v>138</v>
      </c>
      <c r="L5212" t="s">
        <v>14595</v>
      </c>
      <c r="M5212" t="s">
        <v>14596</v>
      </c>
      <c r="N5212">
        <v>0.67666666600000003</v>
      </c>
      <c r="O5212">
        <v>3</v>
      </c>
      <c r="P5212">
        <v>2991</v>
      </c>
      <c r="Q5212">
        <v>16</v>
      </c>
      <c r="R5212">
        <v>234</v>
      </c>
      <c r="S5212">
        <v>4</v>
      </c>
      <c r="T5212">
        <v>276</v>
      </c>
      <c r="U5212">
        <v>3</v>
      </c>
      <c r="V5212">
        <v>0</v>
      </c>
      <c r="W5212">
        <v>16.79556871402681</v>
      </c>
      <c r="X5212">
        <v>370.10430352182976</v>
      </c>
      <c r="Y5212">
        <v>4.7603180003919867</v>
      </c>
      <c r="Z5212">
        <v>7.0938451779127618</v>
      </c>
      <c r="AA5212">
        <v>34.456337763344465</v>
      </c>
      <c r="AB5212">
        <v>158.24274249202327</v>
      </c>
      <c r="AC5212">
        <v>259.53244788017736</v>
      </c>
      <c r="AD5212">
        <v>0</v>
      </c>
      <c r="AE5212">
        <v>850.98556354970628</v>
      </c>
    </row>
    <row r="5213" spans="1:31" x14ac:dyDescent="0.3">
      <c r="A5213">
        <v>2720376</v>
      </c>
      <c r="B5213">
        <v>1</v>
      </c>
      <c r="C5213" t="s">
        <v>80</v>
      </c>
      <c r="D5213" t="s">
        <v>94</v>
      </c>
      <c r="E5213" t="s">
        <v>161</v>
      </c>
      <c r="F5213" t="s">
        <v>14597</v>
      </c>
      <c r="G5213" t="s">
        <v>163</v>
      </c>
      <c r="H5213" t="s">
        <v>135</v>
      </c>
      <c r="I5213" t="s">
        <v>136</v>
      </c>
      <c r="J5213" t="s">
        <v>137</v>
      </c>
      <c r="K5213" t="s">
        <v>138</v>
      </c>
      <c r="L5213" t="s">
        <v>14598</v>
      </c>
      <c r="M5213" t="s">
        <v>14599</v>
      </c>
      <c r="N5213">
        <v>3.045833333</v>
      </c>
      <c r="O5213">
        <v>0</v>
      </c>
      <c r="P5213">
        <v>61</v>
      </c>
      <c r="Q5213">
        <v>0</v>
      </c>
      <c r="R5213">
        <v>0</v>
      </c>
      <c r="S5213">
        <v>0</v>
      </c>
      <c r="T5213">
        <v>6</v>
      </c>
      <c r="U5213">
        <v>0</v>
      </c>
      <c r="V5213">
        <v>0</v>
      </c>
      <c r="W5213">
        <v>0</v>
      </c>
      <c r="X5213">
        <v>23.324233461884479</v>
      </c>
      <c r="Y5213">
        <v>0</v>
      </c>
      <c r="Z5213">
        <v>0</v>
      </c>
      <c r="AA5213">
        <v>0</v>
      </c>
      <c r="AB5213">
        <v>7.1358235160088146</v>
      </c>
      <c r="AC5213">
        <v>0</v>
      </c>
      <c r="AD5213">
        <v>0</v>
      </c>
      <c r="AE5213">
        <v>30.460056977893295</v>
      </c>
    </row>
    <row r="5214" spans="1:31" x14ac:dyDescent="0.3">
      <c r="A5214">
        <v>2721009</v>
      </c>
      <c r="B5214">
        <v>1</v>
      </c>
      <c r="C5214" t="s">
        <v>80</v>
      </c>
      <c r="D5214" t="s">
        <v>106</v>
      </c>
      <c r="E5214" t="s">
        <v>132</v>
      </c>
      <c r="F5214" t="s">
        <v>14600</v>
      </c>
      <c r="G5214" t="s">
        <v>134</v>
      </c>
      <c r="H5214" t="s">
        <v>135</v>
      </c>
      <c r="I5214" t="s">
        <v>136</v>
      </c>
      <c r="J5214" t="s">
        <v>137</v>
      </c>
      <c r="K5214" t="s">
        <v>138</v>
      </c>
      <c r="L5214" t="s">
        <v>14601</v>
      </c>
      <c r="M5214" t="s">
        <v>14602</v>
      </c>
      <c r="N5214">
        <v>8.8986111109999992</v>
      </c>
      <c r="O5214">
        <v>0</v>
      </c>
      <c r="P5214">
        <v>105</v>
      </c>
      <c r="Q5214">
        <v>0</v>
      </c>
      <c r="R5214">
        <v>1</v>
      </c>
      <c r="S5214">
        <v>0</v>
      </c>
      <c r="T5214">
        <v>11</v>
      </c>
      <c r="U5214">
        <v>0</v>
      </c>
      <c r="V5214">
        <v>0</v>
      </c>
      <c r="W5214">
        <v>0</v>
      </c>
      <c r="X5214">
        <v>143.43173461722105</v>
      </c>
      <c r="Y5214">
        <v>0</v>
      </c>
      <c r="Z5214">
        <v>0.13894705053109166</v>
      </c>
      <c r="AA5214">
        <v>0</v>
      </c>
      <c r="AB5214">
        <v>9.2743131240141423</v>
      </c>
      <c r="AC5214">
        <v>0</v>
      </c>
      <c r="AD5214">
        <v>0</v>
      </c>
      <c r="AE5214">
        <v>152.84499479176628</v>
      </c>
    </row>
    <row r="5215" spans="1:31" x14ac:dyDescent="0.3">
      <c r="A5215">
        <v>2720445</v>
      </c>
      <c r="B5215">
        <v>1</v>
      </c>
      <c r="C5215" t="s">
        <v>80</v>
      </c>
      <c r="D5215" t="s">
        <v>96</v>
      </c>
      <c r="E5215" t="s">
        <v>213</v>
      </c>
      <c r="F5215" t="s">
        <v>5864</v>
      </c>
      <c r="G5215" t="s">
        <v>152</v>
      </c>
      <c r="H5215" t="s">
        <v>153</v>
      </c>
      <c r="I5215" t="s">
        <v>136</v>
      </c>
      <c r="J5215" t="s">
        <v>137</v>
      </c>
      <c r="K5215" t="s">
        <v>138</v>
      </c>
      <c r="L5215" t="s">
        <v>14603</v>
      </c>
      <c r="M5215" t="s">
        <v>14604</v>
      </c>
      <c r="N5215">
        <v>0.108055555</v>
      </c>
      <c r="O5215">
        <v>2</v>
      </c>
      <c r="P5215">
        <v>952</v>
      </c>
      <c r="Q5215">
        <v>5</v>
      </c>
      <c r="R5215">
        <v>0</v>
      </c>
      <c r="S5215">
        <v>16</v>
      </c>
      <c r="T5215">
        <v>18</v>
      </c>
      <c r="U5215">
        <v>1</v>
      </c>
      <c r="V5215">
        <v>0</v>
      </c>
      <c r="W5215">
        <v>3.1538213785478404</v>
      </c>
      <c r="X5215">
        <v>11.221211892766082</v>
      </c>
      <c r="Y5215">
        <v>3.0387800879216602</v>
      </c>
      <c r="Z5215">
        <v>0</v>
      </c>
      <c r="AA5215">
        <v>10.668288397115019</v>
      </c>
      <c r="AB5215">
        <v>2.707187191674866</v>
      </c>
      <c r="AC5215">
        <v>0.80999067212643761</v>
      </c>
      <c r="AD5215">
        <v>0</v>
      </c>
      <c r="AE5215">
        <v>31.599279620151908</v>
      </c>
    </row>
    <row r="5216" spans="1:31" x14ac:dyDescent="0.3">
      <c r="A5216">
        <v>2720276</v>
      </c>
      <c r="B5216">
        <v>1</v>
      </c>
      <c r="C5216" t="s">
        <v>80</v>
      </c>
      <c r="D5216" t="s">
        <v>101</v>
      </c>
      <c r="E5216" t="s">
        <v>161</v>
      </c>
      <c r="F5216" t="s">
        <v>7686</v>
      </c>
      <c r="G5216" t="s">
        <v>170</v>
      </c>
      <c r="H5216" t="s">
        <v>135</v>
      </c>
      <c r="I5216" t="s">
        <v>136</v>
      </c>
      <c r="J5216" t="s">
        <v>137</v>
      </c>
      <c r="K5216" t="s">
        <v>138</v>
      </c>
      <c r="L5216" t="s">
        <v>14605</v>
      </c>
      <c r="M5216" t="s">
        <v>14606</v>
      </c>
      <c r="N5216">
        <v>1.1455555550000001</v>
      </c>
      <c r="O5216">
        <v>0</v>
      </c>
      <c r="P5216">
        <v>132</v>
      </c>
      <c r="Q5216">
        <v>0</v>
      </c>
      <c r="R5216">
        <v>0</v>
      </c>
      <c r="S5216">
        <v>0</v>
      </c>
      <c r="T5216">
        <v>5</v>
      </c>
      <c r="U5216">
        <v>0</v>
      </c>
      <c r="V5216">
        <v>0</v>
      </c>
      <c r="W5216">
        <v>0</v>
      </c>
      <c r="X5216">
        <v>20.497289417075539</v>
      </c>
      <c r="Y5216">
        <v>0</v>
      </c>
      <c r="Z5216">
        <v>0</v>
      </c>
      <c r="AA5216">
        <v>0</v>
      </c>
      <c r="AB5216">
        <v>1.7772942925013835</v>
      </c>
      <c r="AC5216">
        <v>0</v>
      </c>
      <c r="AD5216">
        <v>0</v>
      </c>
      <c r="AE5216">
        <v>22.274583709576923</v>
      </c>
    </row>
    <row r="5217" spans="1:31" x14ac:dyDescent="0.3">
      <c r="A5217">
        <v>2721627</v>
      </c>
      <c r="B5217">
        <v>1</v>
      </c>
      <c r="C5217" t="s">
        <v>80</v>
      </c>
      <c r="D5217" t="s">
        <v>95</v>
      </c>
      <c r="E5217" t="s">
        <v>156</v>
      </c>
      <c r="F5217" t="s">
        <v>14524</v>
      </c>
      <c r="G5217" t="s">
        <v>185</v>
      </c>
      <c r="H5217" t="s">
        <v>153</v>
      </c>
      <c r="I5217" t="s">
        <v>136</v>
      </c>
      <c r="J5217" t="s">
        <v>137</v>
      </c>
      <c r="K5217" t="s">
        <v>138</v>
      </c>
      <c r="L5217" t="s">
        <v>14607</v>
      </c>
      <c r="M5217" t="s">
        <v>14608</v>
      </c>
      <c r="N5217">
        <v>2.5480555549999999</v>
      </c>
      <c r="O5217">
        <v>4</v>
      </c>
      <c r="P5217">
        <v>180</v>
      </c>
      <c r="Q5217">
        <v>4</v>
      </c>
      <c r="R5217">
        <v>25</v>
      </c>
      <c r="S5217">
        <v>9</v>
      </c>
      <c r="T5217">
        <v>24</v>
      </c>
      <c r="U5217">
        <v>0</v>
      </c>
      <c r="V5217">
        <v>0</v>
      </c>
      <c r="W5217">
        <v>33.873103751079007</v>
      </c>
      <c r="X5217">
        <v>99.79995390803964</v>
      </c>
      <c r="Y5217">
        <v>35.546983147853638</v>
      </c>
      <c r="Z5217">
        <v>15.828837403592658</v>
      </c>
      <c r="AA5217">
        <v>167.01791660560895</v>
      </c>
      <c r="AB5217">
        <v>25.81865098935512</v>
      </c>
      <c r="AC5217">
        <v>0</v>
      </c>
      <c r="AD5217">
        <v>0</v>
      </c>
      <c r="AE5217">
        <v>377.885445805529</v>
      </c>
    </row>
    <row r="5218" spans="1:31" x14ac:dyDescent="0.3">
      <c r="A5218">
        <v>2721315</v>
      </c>
      <c r="B5218">
        <v>1</v>
      </c>
      <c r="C5218" t="s">
        <v>80</v>
      </c>
      <c r="D5218" t="s">
        <v>98</v>
      </c>
      <c r="E5218" t="s">
        <v>161</v>
      </c>
      <c r="F5218" t="s">
        <v>14609</v>
      </c>
      <c r="G5218" t="s">
        <v>163</v>
      </c>
      <c r="H5218" t="s">
        <v>135</v>
      </c>
      <c r="I5218" t="s">
        <v>136</v>
      </c>
      <c r="J5218" t="s">
        <v>137</v>
      </c>
      <c r="K5218" t="s">
        <v>138</v>
      </c>
      <c r="L5218" t="s">
        <v>14610</v>
      </c>
      <c r="M5218" t="s">
        <v>14611</v>
      </c>
      <c r="N5218">
        <v>4.4966666660000003</v>
      </c>
      <c r="O5218">
        <v>0</v>
      </c>
      <c r="P5218">
        <v>8</v>
      </c>
      <c r="Q5218">
        <v>0</v>
      </c>
      <c r="R5218">
        <v>6</v>
      </c>
      <c r="S5218">
        <v>0</v>
      </c>
      <c r="T5218">
        <v>3</v>
      </c>
      <c r="U5218">
        <v>0</v>
      </c>
      <c r="V5218">
        <v>0</v>
      </c>
      <c r="W5218">
        <v>0</v>
      </c>
      <c r="X5218">
        <v>6.0121699991364697</v>
      </c>
      <c r="Y5218">
        <v>0</v>
      </c>
      <c r="Z5218">
        <v>41.500844431674395</v>
      </c>
      <c r="AA5218">
        <v>0</v>
      </c>
      <c r="AB5218">
        <v>2.652543108866495</v>
      </c>
      <c r="AC5218">
        <v>0</v>
      </c>
      <c r="AD5218">
        <v>0</v>
      </c>
      <c r="AE5218">
        <v>50.165557539677359</v>
      </c>
    </row>
    <row r="5219" spans="1:31" x14ac:dyDescent="0.3">
      <c r="A5219">
        <v>2721919</v>
      </c>
      <c r="B5219">
        <v>1</v>
      </c>
      <c r="C5219" t="s">
        <v>81</v>
      </c>
      <c r="D5219" t="s">
        <v>118</v>
      </c>
      <c r="E5219" t="s">
        <v>156</v>
      </c>
      <c r="F5219" t="s">
        <v>14612</v>
      </c>
      <c r="G5219" t="s">
        <v>185</v>
      </c>
      <c r="H5219" t="s">
        <v>153</v>
      </c>
      <c r="I5219" t="s">
        <v>136</v>
      </c>
      <c r="J5219" t="s">
        <v>137</v>
      </c>
      <c r="K5219" t="s">
        <v>138</v>
      </c>
      <c r="L5219" t="s">
        <v>14613</v>
      </c>
      <c r="M5219" t="s">
        <v>14614</v>
      </c>
      <c r="N5219">
        <v>1.6258333330000001</v>
      </c>
      <c r="O5219">
        <v>0</v>
      </c>
      <c r="P5219">
        <v>0</v>
      </c>
      <c r="Q5219">
        <v>1</v>
      </c>
      <c r="R5219">
        <v>8</v>
      </c>
      <c r="S5219">
        <v>0</v>
      </c>
      <c r="T5219">
        <v>1</v>
      </c>
      <c r="U5219">
        <v>0</v>
      </c>
      <c r="V5219">
        <v>0</v>
      </c>
      <c r="W5219">
        <v>0</v>
      </c>
      <c r="X5219">
        <v>0</v>
      </c>
      <c r="Y5219">
        <v>0.45144374912000007</v>
      </c>
      <c r="Z5219">
        <v>0</v>
      </c>
      <c r="AA5219">
        <v>0</v>
      </c>
      <c r="AB5219">
        <v>1.3074426411950002</v>
      </c>
      <c r="AC5219">
        <v>0</v>
      </c>
      <c r="AD5219">
        <v>0</v>
      </c>
      <c r="AE5219">
        <v>1.7588863903150003</v>
      </c>
    </row>
    <row r="5220" spans="1:31" x14ac:dyDescent="0.3">
      <c r="A5220">
        <v>2721719</v>
      </c>
      <c r="B5220">
        <v>1</v>
      </c>
      <c r="C5220" t="s">
        <v>80</v>
      </c>
      <c r="D5220" t="s">
        <v>106</v>
      </c>
      <c r="E5220" t="s">
        <v>213</v>
      </c>
      <c r="F5220" t="s">
        <v>14615</v>
      </c>
      <c r="G5220" t="s">
        <v>152</v>
      </c>
      <c r="H5220" t="s">
        <v>153</v>
      </c>
      <c r="I5220" t="s">
        <v>136</v>
      </c>
      <c r="J5220" t="s">
        <v>137</v>
      </c>
      <c r="K5220" t="s">
        <v>138</v>
      </c>
      <c r="L5220" t="s">
        <v>14616</v>
      </c>
      <c r="M5220" t="s">
        <v>14617</v>
      </c>
      <c r="N5220">
        <v>2.0294444440000001</v>
      </c>
      <c r="O5220">
        <v>0</v>
      </c>
      <c r="P5220">
        <v>681</v>
      </c>
      <c r="Q5220">
        <v>0</v>
      </c>
      <c r="R5220">
        <v>65</v>
      </c>
      <c r="S5220">
        <v>1</v>
      </c>
      <c r="T5220">
        <v>104</v>
      </c>
      <c r="U5220">
        <v>0</v>
      </c>
      <c r="V5220">
        <v>0</v>
      </c>
      <c r="W5220">
        <v>0</v>
      </c>
      <c r="X5220">
        <v>172.48482985724735</v>
      </c>
      <c r="Y5220">
        <v>0</v>
      </c>
      <c r="Z5220">
        <v>46.990895257888802</v>
      </c>
      <c r="AA5220">
        <v>2.4055889394594532</v>
      </c>
      <c r="AB5220">
        <v>74.100537689360692</v>
      </c>
      <c r="AC5220">
        <v>0</v>
      </c>
      <c r="AD5220">
        <v>0</v>
      </c>
      <c r="AE5220">
        <v>295.98185174395633</v>
      </c>
    </row>
    <row r="5221" spans="1:31" x14ac:dyDescent="0.3">
      <c r="A5221">
        <v>2720637</v>
      </c>
      <c r="B5221">
        <v>1</v>
      </c>
      <c r="C5221" t="s">
        <v>80</v>
      </c>
      <c r="D5221" t="s">
        <v>100</v>
      </c>
      <c r="E5221" t="s">
        <v>150</v>
      </c>
      <c r="F5221" t="s">
        <v>7215</v>
      </c>
      <c r="G5221" t="s">
        <v>152</v>
      </c>
      <c r="H5221" t="s">
        <v>153</v>
      </c>
      <c r="I5221" t="s">
        <v>136</v>
      </c>
      <c r="J5221" t="s">
        <v>137</v>
      </c>
      <c r="K5221" t="s">
        <v>138</v>
      </c>
      <c r="L5221" t="s">
        <v>14618</v>
      </c>
      <c r="M5221" t="s">
        <v>14619</v>
      </c>
      <c r="N5221">
        <v>0.323333333</v>
      </c>
      <c r="O5221">
        <v>0</v>
      </c>
      <c r="P5221">
        <v>694</v>
      </c>
      <c r="Q5221">
        <v>0</v>
      </c>
      <c r="R5221">
        <v>3</v>
      </c>
      <c r="S5221">
        <v>0</v>
      </c>
      <c r="T5221">
        <v>63</v>
      </c>
      <c r="U5221">
        <v>0</v>
      </c>
      <c r="V5221">
        <v>0</v>
      </c>
      <c r="W5221">
        <v>0</v>
      </c>
      <c r="X5221">
        <v>29.676148539748446</v>
      </c>
      <c r="Y5221">
        <v>0</v>
      </c>
      <c r="Z5221">
        <v>1.0987720631981597</v>
      </c>
      <c r="AA5221">
        <v>0</v>
      </c>
      <c r="AB5221">
        <v>11.08184264193504</v>
      </c>
      <c r="AC5221">
        <v>0</v>
      </c>
      <c r="AD5221">
        <v>0</v>
      </c>
      <c r="AE5221">
        <v>41.856763244881648</v>
      </c>
    </row>
    <row r="5222" spans="1:31" x14ac:dyDescent="0.3">
      <c r="A5222">
        <v>2720674</v>
      </c>
      <c r="B5222">
        <v>1</v>
      </c>
      <c r="C5222" t="s">
        <v>80</v>
      </c>
      <c r="D5222" t="s">
        <v>93</v>
      </c>
      <c r="E5222" t="s">
        <v>213</v>
      </c>
      <c r="F5222" t="s">
        <v>14620</v>
      </c>
      <c r="G5222" t="s">
        <v>565</v>
      </c>
      <c r="H5222" t="s">
        <v>153</v>
      </c>
      <c r="I5222" t="s">
        <v>136</v>
      </c>
      <c r="J5222" t="s">
        <v>137</v>
      </c>
      <c r="K5222" t="s">
        <v>138</v>
      </c>
      <c r="L5222" t="s">
        <v>14621</v>
      </c>
      <c r="M5222" t="s">
        <v>14622</v>
      </c>
      <c r="N5222">
        <v>7.3555555549999996</v>
      </c>
      <c r="O5222">
        <v>0</v>
      </c>
      <c r="P5222">
        <v>49</v>
      </c>
      <c r="Q5222">
        <v>18</v>
      </c>
      <c r="R5222">
        <v>69</v>
      </c>
      <c r="S5222">
        <v>1</v>
      </c>
      <c r="T5222">
        <v>24</v>
      </c>
      <c r="U5222">
        <v>0</v>
      </c>
      <c r="V5222">
        <v>0</v>
      </c>
      <c r="W5222">
        <v>0</v>
      </c>
      <c r="X5222">
        <v>111.43836557942187</v>
      </c>
      <c r="Y5222">
        <v>452.23931170215951</v>
      </c>
      <c r="Z5222">
        <v>649.60371661468389</v>
      </c>
      <c r="AA5222">
        <v>12.464653991382038</v>
      </c>
      <c r="AB5222">
        <v>172.23604121307665</v>
      </c>
      <c r="AC5222">
        <v>0</v>
      </c>
      <c r="AD5222">
        <v>0</v>
      </c>
      <c r="AE5222">
        <v>1397.9820891007239</v>
      </c>
    </row>
    <row r="5223" spans="1:31" x14ac:dyDescent="0.3">
      <c r="A5223">
        <v>2720874</v>
      </c>
      <c r="B5223">
        <v>1</v>
      </c>
      <c r="C5223" t="s">
        <v>81</v>
      </c>
      <c r="D5223" t="s">
        <v>121</v>
      </c>
      <c r="E5223" t="s">
        <v>161</v>
      </c>
      <c r="F5223" t="s">
        <v>14623</v>
      </c>
      <c r="G5223" t="s">
        <v>163</v>
      </c>
      <c r="H5223" t="s">
        <v>135</v>
      </c>
      <c r="I5223" t="s">
        <v>136</v>
      </c>
      <c r="J5223" t="s">
        <v>137</v>
      </c>
      <c r="K5223" t="s">
        <v>138</v>
      </c>
      <c r="L5223" t="s">
        <v>14624</v>
      </c>
      <c r="M5223" t="s">
        <v>14625</v>
      </c>
      <c r="N5223">
        <v>1.9780555550000001</v>
      </c>
      <c r="O5223">
        <v>0</v>
      </c>
      <c r="P5223">
        <v>19</v>
      </c>
      <c r="Q5223">
        <v>0</v>
      </c>
      <c r="R5223">
        <v>1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3.014955734571878</v>
      </c>
      <c r="Y5223">
        <v>0</v>
      </c>
      <c r="Z5223">
        <v>6.2134309384821659E-2</v>
      </c>
      <c r="AA5223">
        <v>0</v>
      </c>
      <c r="AB5223">
        <v>0</v>
      </c>
      <c r="AC5223">
        <v>0</v>
      </c>
      <c r="AD5223">
        <v>0</v>
      </c>
      <c r="AE5223">
        <v>3.0770900439566997</v>
      </c>
    </row>
    <row r="5224" spans="1:31" x14ac:dyDescent="0.3">
      <c r="A5224">
        <v>2720582</v>
      </c>
      <c r="B5224">
        <v>1</v>
      </c>
      <c r="C5224" t="s">
        <v>80</v>
      </c>
      <c r="D5224" t="s">
        <v>105</v>
      </c>
      <c r="E5224" t="s">
        <v>213</v>
      </c>
      <c r="F5224" t="s">
        <v>14626</v>
      </c>
      <c r="G5224" t="s">
        <v>152</v>
      </c>
      <c r="H5224" t="s">
        <v>153</v>
      </c>
      <c r="I5224" t="s">
        <v>136</v>
      </c>
      <c r="J5224" t="s">
        <v>137</v>
      </c>
      <c r="K5224" t="s">
        <v>138</v>
      </c>
      <c r="L5224" t="s">
        <v>14627</v>
      </c>
      <c r="M5224" t="s">
        <v>14628</v>
      </c>
      <c r="N5224">
        <v>0.55944444400000004</v>
      </c>
      <c r="O5224">
        <v>2</v>
      </c>
      <c r="P5224">
        <v>1541</v>
      </c>
      <c r="Q5224">
        <v>4</v>
      </c>
      <c r="R5224">
        <v>116</v>
      </c>
      <c r="S5224">
        <v>8</v>
      </c>
      <c r="T5224">
        <v>160</v>
      </c>
      <c r="U5224">
        <v>0</v>
      </c>
      <c r="V5224">
        <v>0</v>
      </c>
      <c r="W5224">
        <v>1.2848114224165486</v>
      </c>
      <c r="X5224">
        <v>141.44881206302034</v>
      </c>
      <c r="Y5224">
        <v>36.669419451297649</v>
      </c>
      <c r="Z5224">
        <v>8.010737861468467</v>
      </c>
      <c r="AA5224">
        <v>35.642284517453525</v>
      </c>
      <c r="AB5224">
        <v>55.165277960510537</v>
      </c>
      <c r="AC5224">
        <v>0</v>
      </c>
      <c r="AD5224">
        <v>0</v>
      </c>
      <c r="AE5224">
        <v>278.22134327616709</v>
      </c>
    </row>
    <row r="5225" spans="1:31" x14ac:dyDescent="0.3">
      <c r="A5225">
        <v>2720528</v>
      </c>
      <c r="B5225">
        <v>1</v>
      </c>
      <c r="C5225" t="s">
        <v>80</v>
      </c>
      <c r="D5225" t="s">
        <v>97</v>
      </c>
      <c r="E5225" t="s">
        <v>150</v>
      </c>
      <c r="F5225" t="s">
        <v>14629</v>
      </c>
      <c r="G5225" t="s">
        <v>300</v>
      </c>
      <c r="H5225" t="s">
        <v>153</v>
      </c>
      <c r="I5225" t="s">
        <v>136</v>
      </c>
      <c r="J5225" t="s">
        <v>137</v>
      </c>
      <c r="K5225" t="s">
        <v>210</v>
      </c>
      <c r="L5225" t="s">
        <v>14630</v>
      </c>
      <c r="M5225" t="s">
        <v>14631</v>
      </c>
      <c r="N5225">
        <v>5.3666666660000004</v>
      </c>
      <c r="O5225">
        <v>0</v>
      </c>
      <c r="P5225">
        <v>243</v>
      </c>
      <c r="Q5225">
        <v>0</v>
      </c>
      <c r="R5225">
        <v>14</v>
      </c>
      <c r="S5225">
        <v>3</v>
      </c>
      <c r="T5225">
        <v>36</v>
      </c>
      <c r="U5225">
        <v>0</v>
      </c>
      <c r="V5225">
        <v>1</v>
      </c>
      <c r="W5225">
        <v>0</v>
      </c>
      <c r="X5225">
        <v>458.06692090812874</v>
      </c>
      <c r="Y5225">
        <v>0</v>
      </c>
      <c r="Z5225">
        <v>31.092150731430909</v>
      </c>
      <c r="AA5225">
        <v>3637.5351468033682</v>
      </c>
      <c r="AB5225">
        <v>253.73541041039928</v>
      </c>
      <c r="AC5225">
        <v>0</v>
      </c>
      <c r="AD5225">
        <v>12.463172698612784</v>
      </c>
      <c r="AE5225">
        <v>4392.8928015519405</v>
      </c>
    </row>
    <row r="5226" spans="1:31" x14ac:dyDescent="0.3">
      <c r="A5226">
        <v>2721524</v>
      </c>
      <c r="B5226">
        <v>1</v>
      </c>
      <c r="C5226" t="s">
        <v>80</v>
      </c>
      <c r="D5226" t="s">
        <v>108</v>
      </c>
      <c r="E5226" t="s">
        <v>161</v>
      </c>
      <c r="F5226" t="s">
        <v>14632</v>
      </c>
      <c r="G5226" t="s">
        <v>163</v>
      </c>
      <c r="H5226" t="s">
        <v>135</v>
      </c>
      <c r="I5226" t="s">
        <v>136</v>
      </c>
      <c r="J5226" t="s">
        <v>137</v>
      </c>
      <c r="K5226" t="s">
        <v>138</v>
      </c>
      <c r="L5226" t="s">
        <v>14633</v>
      </c>
      <c r="M5226" t="s">
        <v>14634</v>
      </c>
      <c r="N5226">
        <v>5.3902777769999997</v>
      </c>
      <c r="O5226">
        <v>0</v>
      </c>
      <c r="P5226">
        <v>12</v>
      </c>
      <c r="Q5226">
        <v>0</v>
      </c>
      <c r="R5226">
        <v>4</v>
      </c>
      <c r="S5226">
        <v>0</v>
      </c>
      <c r="T5226">
        <v>2</v>
      </c>
      <c r="U5226">
        <v>0</v>
      </c>
      <c r="V5226">
        <v>0</v>
      </c>
      <c r="W5226">
        <v>0</v>
      </c>
      <c r="X5226">
        <v>11.056324731332476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11.056324731332476</v>
      </c>
    </row>
    <row r="5227" spans="1:31" x14ac:dyDescent="0.3">
      <c r="A5227">
        <v>2720814</v>
      </c>
      <c r="B5227">
        <v>1</v>
      </c>
      <c r="C5227" t="s">
        <v>80</v>
      </c>
      <c r="D5227" t="s">
        <v>82</v>
      </c>
      <c r="E5227" t="s">
        <v>145</v>
      </c>
      <c r="F5227" t="s">
        <v>14635</v>
      </c>
      <c r="G5227" t="s">
        <v>181</v>
      </c>
      <c r="H5227" t="s">
        <v>135</v>
      </c>
      <c r="I5227" t="s">
        <v>136</v>
      </c>
      <c r="J5227" t="s">
        <v>137</v>
      </c>
      <c r="K5227" t="s">
        <v>138</v>
      </c>
      <c r="L5227" t="s">
        <v>14636</v>
      </c>
      <c r="M5227" t="s">
        <v>14637</v>
      </c>
      <c r="N5227">
        <v>4.0936111110000004</v>
      </c>
      <c r="O5227">
        <v>0</v>
      </c>
      <c r="P5227">
        <v>3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3.5858419901367471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3.5858419901367471</v>
      </c>
    </row>
    <row r="5228" spans="1:31" x14ac:dyDescent="0.3">
      <c r="A5228">
        <v>2720837</v>
      </c>
      <c r="B5228">
        <v>1</v>
      </c>
      <c r="C5228" t="s">
        <v>80</v>
      </c>
      <c r="D5228" t="s">
        <v>110</v>
      </c>
      <c r="E5228" t="s">
        <v>145</v>
      </c>
      <c r="F5228" t="s">
        <v>14638</v>
      </c>
      <c r="G5228" t="s">
        <v>230</v>
      </c>
      <c r="H5228" t="s">
        <v>135</v>
      </c>
      <c r="I5228" t="s">
        <v>136</v>
      </c>
      <c r="J5228" t="s">
        <v>137</v>
      </c>
      <c r="K5228" t="s">
        <v>138</v>
      </c>
      <c r="L5228" t="s">
        <v>14639</v>
      </c>
      <c r="M5228" t="s">
        <v>14640</v>
      </c>
      <c r="N5228">
        <v>5.6397222219999996</v>
      </c>
      <c r="O5228">
        <v>0</v>
      </c>
      <c r="P5228">
        <v>3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3.6920468819161032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3.6920468819161032</v>
      </c>
    </row>
    <row r="5229" spans="1:31" x14ac:dyDescent="0.3">
      <c r="A5229">
        <v>2720791</v>
      </c>
      <c r="B5229">
        <v>1</v>
      </c>
      <c r="C5229" t="s">
        <v>81</v>
      </c>
      <c r="D5229" t="s">
        <v>117</v>
      </c>
      <c r="E5229" t="s">
        <v>213</v>
      </c>
      <c r="F5229" t="s">
        <v>14641</v>
      </c>
      <c r="G5229" t="s">
        <v>152</v>
      </c>
      <c r="H5229" t="s">
        <v>153</v>
      </c>
      <c r="I5229" t="s">
        <v>136</v>
      </c>
      <c r="J5229" t="s">
        <v>137</v>
      </c>
      <c r="K5229" t="s">
        <v>138</v>
      </c>
      <c r="L5229" t="s">
        <v>14642</v>
      </c>
      <c r="M5229" t="s">
        <v>14643</v>
      </c>
      <c r="N5229">
        <v>0.71916666600000001</v>
      </c>
      <c r="O5229">
        <v>7</v>
      </c>
      <c r="P5229">
        <v>571</v>
      </c>
      <c r="Q5229">
        <v>75</v>
      </c>
      <c r="R5229">
        <v>131</v>
      </c>
      <c r="S5229">
        <v>7</v>
      </c>
      <c r="T5229">
        <v>71</v>
      </c>
      <c r="U5229">
        <v>0</v>
      </c>
      <c r="V5229">
        <v>0</v>
      </c>
      <c r="W5229">
        <v>0.87796550553483765</v>
      </c>
      <c r="X5229">
        <v>75.988710526966315</v>
      </c>
      <c r="Y5229">
        <v>2.3147793809933215</v>
      </c>
      <c r="Z5229">
        <v>3.2231135333194851</v>
      </c>
      <c r="AA5229">
        <v>7.4228569755137004</v>
      </c>
      <c r="AB5229">
        <v>48.877736064077979</v>
      </c>
      <c r="AC5229">
        <v>0</v>
      </c>
      <c r="AD5229">
        <v>0</v>
      </c>
      <c r="AE5229">
        <v>138.70516198640564</v>
      </c>
    </row>
    <row r="5230" spans="1:31" x14ac:dyDescent="0.3">
      <c r="A5230">
        <v>2721896</v>
      </c>
      <c r="B5230">
        <v>1</v>
      </c>
      <c r="C5230" t="s">
        <v>81</v>
      </c>
      <c r="D5230" t="s">
        <v>118</v>
      </c>
      <c r="E5230" t="s">
        <v>132</v>
      </c>
      <c r="F5230" t="s">
        <v>14644</v>
      </c>
      <c r="G5230" t="s">
        <v>3062</v>
      </c>
      <c r="H5230" t="s">
        <v>135</v>
      </c>
      <c r="I5230" t="s">
        <v>136</v>
      </c>
      <c r="J5230" t="s">
        <v>3</v>
      </c>
      <c r="K5230" t="s">
        <v>138</v>
      </c>
      <c r="L5230" t="s">
        <v>14645</v>
      </c>
      <c r="M5230" t="s">
        <v>14646</v>
      </c>
      <c r="N5230">
        <v>0.85805555499999997</v>
      </c>
      <c r="O5230">
        <v>0</v>
      </c>
      <c r="P5230">
        <v>47</v>
      </c>
      <c r="Q5230">
        <v>0</v>
      </c>
      <c r="R5230">
        <v>4</v>
      </c>
      <c r="S5230">
        <v>0</v>
      </c>
      <c r="T5230">
        <v>2</v>
      </c>
      <c r="U5230">
        <v>0</v>
      </c>
      <c r="V5230">
        <v>0</v>
      </c>
      <c r="W5230">
        <v>0</v>
      </c>
      <c r="X5230">
        <v>6.6852614318851833</v>
      </c>
      <c r="Y5230">
        <v>0</v>
      </c>
      <c r="Z5230">
        <v>0</v>
      </c>
      <c r="AA5230">
        <v>0</v>
      </c>
      <c r="AB5230">
        <v>1.8922427804761799</v>
      </c>
      <c r="AC5230">
        <v>0</v>
      </c>
      <c r="AD5230">
        <v>0</v>
      </c>
      <c r="AE5230">
        <v>8.5775042123613634</v>
      </c>
    </row>
    <row r="5231" spans="1:31" x14ac:dyDescent="0.3">
      <c r="A5231">
        <v>2720900</v>
      </c>
      <c r="B5231">
        <v>1</v>
      </c>
      <c r="C5231" t="s">
        <v>80</v>
      </c>
      <c r="D5231" t="s">
        <v>110</v>
      </c>
      <c r="E5231" t="s">
        <v>145</v>
      </c>
      <c r="F5231" t="s">
        <v>14647</v>
      </c>
      <c r="G5231" t="s">
        <v>230</v>
      </c>
      <c r="H5231" t="s">
        <v>135</v>
      </c>
      <c r="I5231" t="s">
        <v>136</v>
      </c>
      <c r="J5231" t="s">
        <v>137</v>
      </c>
      <c r="K5231" t="s">
        <v>138</v>
      </c>
      <c r="L5231" t="s">
        <v>14648</v>
      </c>
      <c r="M5231" t="s">
        <v>14649</v>
      </c>
      <c r="N5231">
        <v>2.5552777770000001</v>
      </c>
      <c r="O5231">
        <v>0</v>
      </c>
      <c r="P5231">
        <v>1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1.0774474785282666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1.0774474785282666</v>
      </c>
    </row>
    <row r="5232" spans="1:31" x14ac:dyDescent="0.3">
      <c r="A5232">
        <v>2721587</v>
      </c>
      <c r="B5232">
        <v>1</v>
      </c>
      <c r="C5232" t="s">
        <v>81</v>
      </c>
      <c r="D5232" t="s">
        <v>113</v>
      </c>
      <c r="E5232" t="s">
        <v>161</v>
      </c>
      <c r="F5232" t="s">
        <v>14650</v>
      </c>
      <c r="G5232" t="s">
        <v>163</v>
      </c>
      <c r="H5232" t="s">
        <v>135</v>
      </c>
      <c r="I5232" t="s">
        <v>136</v>
      </c>
      <c r="J5232" t="s">
        <v>137</v>
      </c>
      <c r="K5232" t="s">
        <v>138</v>
      </c>
      <c r="L5232" t="s">
        <v>14651</v>
      </c>
      <c r="M5232" t="s">
        <v>14652</v>
      </c>
      <c r="N5232">
        <v>3.4161111110000002</v>
      </c>
      <c r="O5232">
        <v>0</v>
      </c>
      <c r="P5232">
        <v>16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2.5799484520303904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2.5799484520303904</v>
      </c>
    </row>
    <row r="5233" spans="1:31" x14ac:dyDescent="0.3">
      <c r="A5233">
        <v>2720614</v>
      </c>
      <c r="B5233">
        <v>1</v>
      </c>
      <c r="C5233" t="s">
        <v>80</v>
      </c>
      <c r="D5233" t="s">
        <v>82</v>
      </c>
      <c r="E5233" t="s">
        <v>161</v>
      </c>
      <c r="F5233" t="s">
        <v>14653</v>
      </c>
      <c r="G5233" t="s">
        <v>163</v>
      </c>
      <c r="H5233" t="s">
        <v>135</v>
      </c>
      <c r="I5233" t="s">
        <v>136</v>
      </c>
      <c r="J5233" t="s">
        <v>137</v>
      </c>
      <c r="K5233" t="s">
        <v>138</v>
      </c>
      <c r="L5233" t="s">
        <v>14654</v>
      </c>
      <c r="M5233" t="s">
        <v>14655</v>
      </c>
      <c r="N5233">
        <v>3.2866666659999999</v>
      </c>
      <c r="O5233">
        <v>0</v>
      </c>
      <c r="P5233">
        <v>145</v>
      </c>
      <c r="Q5233">
        <v>0</v>
      </c>
      <c r="R5233">
        <v>0</v>
      </c>
      <c r="S5233">
        <v>0</v>
      </c>
      <c r="T5233">
        <v>8</v>
      </c>
      <c r="U5233">
        <v>0</v>
      </c>
      <c r="V5233">
        <v>0</v>
      </c>
      <c r="W5233">
        <v>0</v>
      </c>
      <c r="X5233">
        <v>84.119986552144525</v>
      </c>
      <c r="Y5233">
        <v>0</v>
      </c>
      <c r="Z5233">
        <v>0</v>
      </c>
      <c r="AA5233">
        <v>0</v>
      </c>
      <c r="AB5233">
        <v>21.325006356863526</v>
      </c>
      <c r="AC5233">
        <v>0</v>
      </c>
      <c r="AD5233">
        <v>0</v>
      </c>
      <c r="AE5233">
        <v>105.44499290900805</v>
      </c>
    </row>
    <row r="5234" spans="1:31" x14ac:dyDescent="0.3">
      <c r="A5234">
        <v>2720697</v>
      </c>
      <c r="B5234">
        <v>1</v>
      </c>
      <c r="C5234" t="s">
        <v>80</v>
      </c>
      <c r="D5234" t="s">
        <v>92</v>
      </c>
      <c r="E5234" t="s">
        <v>161</v>
      </c>
      <c r="F5234" t="s">
        <v>14656</v>
      </c>
      <c r="G5234" t="s">
        <v>409</v>
      </c>
      <c r="H5234" t="s">
        <v>135</v>
      </c>
      <c r="I5234" t="s">
        <v>136</v>
      </c>
      <c r="J5234" t="s">
        <v>137</v>
      </c>
      <c r="K5234" t="s">
        <v>138</v>
      </c>
      <c r="L5234" t="s">
        <v>14657</v>
      </c>
      <c r="M5234" t="s">
        <v>14658</v>
      </c>
      <c r="N5234">
        <v>1.605277777</v>
      </c>
      <c r="O5234">
        <v>0</v>
      </c>
      <c r="P5234">
        <v>110</v>
      </c>
      <c r="Q5234">
        <v>0</v>
      </c>
      <c r="R5234">
        <v>0</v>
      </c>
      <c r="S5234">
        <v>0</v>
      </c>
      <c r="T5234">
        <v>2</v>
      </c>
      <c r="U5234">
        <v>0</v>
      </c>
      <c r="V5234">
        <v>0</v>
      </c>
      <c r="W5234">
        <v>0</v>
      </c>
      <c r="X5234">
        <v>16.928333288086638</v>
      </c>
      <c r="Y5234">
        <v>0</v>
      </c>
      <c r="Z5234">
        <v>0</v>
      </c>
      <c r="AA5234">
        <v>0</v>
      </c>
      <c r="AB5234">
        <v>1.4476501625040002E-2</v>
      </c>
      <c r="AC5234">
        <v>0</v>
      </c>
      <c r="AD5234">
        <v>0</v>
      </c>
      <c r="AE5234">
        <v>16.942809789711678</v>
      </c>
    </row>
    <row r="5235" spans="1:31" x14ac:dyDescent="0.3">
      <c r="A5235">
        <v>2720305</v>
      </c>
      <c r="B5235">
        <v>1</v>
      </c>
      <c r="C5235" t="s">
        <v>80</v>
      </c>
      <c r="D5235" t="s">
        <v>106</v>
      </c>
      <c r="E5235" t="s">
        <v>156</v>
      </c>
      <c r="F5235" t="s">
        <v>14659</v>
      </c>
      <c r="G5235" t="s">
        <v>348</v>
      </c>
      <c r="H5235" t="s">
        <v>153</v>
      </c>
      <c r="I5235" t="s">
        <v>136</v>
      </c>
      <c r="J5235" t="s">
        <v>137</v>
      </c>
      <c r="K5235" t="s">
        <v>138</v>
      </c>
      <c r="L5235" t="s">
        <v>14660</v>
      </c>
      <c r="M5235" t="s">
        <v>14661</v>
      </c>
      <c r="N5235">
        <v>2.0816666659999998</v>
      </c>
      <c r="O5235">
        <v>0</v>
      </c>
      <c r="P5235">
        <v>44</v>
      </c>
      <c r="Q5235">
        <v>0</v>
      </c>
      <c r="R5235">
        <v>4</v>
      </c>
      <c r="S5235">
        <v>0</v>
      </c>
      <c r="T5235">
        <v>5</v>
      </c>
      <c r="U5235">
        <v>0</v>
      </c>
      <c r="V5235">
        <v>0</v>
      </c>
      <c r="W5235">
        <v>0</v>
      </c>
      <c r="X5235">
        <v>7.0293590331341829</v>
      </c>
      <c r="Y5235">
        <v>0</v>
      </c>
      <c r="Z5235">
        <v>1.4967403188687198</v>
      </c>
      <c r="AA5235">
        <v>0</v>
      </c>
      <c r="AB5235">
        <v>7.0844410011881411</v>
      </c>
      <c r="AC5235">
        <v>0</v>
      </c>
      <c r="AD5235">
        <v>0</v>
      </c>
      <c r="AE5235">
        <v>15.610540353191043</v>
      </c>
    </row>
    <row r="5236" spans="1:31" x14ac:dyDescent="0.3">
      <c r="A5236">
        <v>2721006</v>
      </c>
      <c r="B5236">
        <v>1</v>
      </c>
      <c r="C5236" t="s">
        <v>80</v>
      </c>
      <c r="D5236" t="s">
        <v>106</v>
      </c>
      <c r="E5236" t="s">
        <v>213</v>
      </c>
      <c r="F5236" t="s">
        <v>14662</v>
      </c>
      <c r="G5236" t="s">
        <v>979</v>
      </c>
      <c r="H5236" t="s">
        <v>153</v>
      </c>
      <c r="I5236" t="s">
        <v>136</v>
      </c>
      <c r="J5236" t="s">
        <v>3</v>
      </c>
      <c r="K5236" t="s">
        <v>138</v>
      </c>
      <c r="L5236" t="s">
        <v>14663</v>
      </c>
      <c r="M5236" t="s">
        <v>14664</v>
      </c>
      <c r="N5236">
        <v>2.7180555549999998</v>
      </c>
      <c r="O5236">
        <v>0</v>
      </c>
      <c r="P5236">
        <v>170</v>
      </c>
      <c r="Q5236">
        <v>0</v>
      </c>
      <c r="R5236">
        <v>17</v>
      </c>
      <c r="S5236">
        <v>0</v>
      </c>
      <c r="T5236">
        <v>33</v>
      </c>
      <c r="U5236">
        <v>0</v>
      </c>
      <c r="V5236">
        <v>0</v>
      </c>
      <c r="W5236">
        <v>0</v>
      </c>
      <c r="X5236">
        <v>69.221418465411546</v>
      </c>
      <c r="Y5236">
        <v>0</v>
      </c>
      <c r="Z5236">
        <v>13.879168970326155</v>
      </c>
      <c r="AA5236">
        <v>0</v>
      </c>
      <c r="AB5236">
        <v>71.592796654546731</v>
      </c>
      <c r="AC5236">
        <v>0</v>
      </c>
      <c r="AD5236">
        <v>0</v>
      </c>
      <c r="AE5236">
        <v>154.69338409028444</v>
      </c>
    </row>
    <row r="5237" spans="1:31" x14ac:dyDescent="0.3">
      <c r="A5237">
        <v>2720708</v>
      </c>
      <c r="B5237">
        <v>1</v>
      </c>
      <c r="C5237" t="s">
        <v>80</v>
      </c>
      <c r="D5237" t="s">
        <v>104</v>
      </c>
      <c r="E5237" t="s">
        <v>150</v>
      </c>
      <c r="F5237" t="s">
        <v>8951</v>
      </c>
      <c r="G5237" t="s">
        <v>209</v>
      </c>
      <c r="H5237" t="s">
        <v>153</v>
      </c>
      <c r="I5237" t="s">
        <v>136</v>
      </c>
      <c r="J5237" t="s">
        <v>137</v>
      </c>
      <c r="K5237" t="s">
        <v>210</v>
      </c>
      <c r="L5237" t="s">
        <v>14665</v>
      </c>
      <c r="M5237" t="s">
        <v>14666</v>
      </c>
      <c r="N5237">
        <v>8.3266666659999995</v>
      </c>
      <c r="O5237">
        <v>105</v>
      </c>
      <c r="P5237">
        <v>6733</v>
      </c>
      <c r="Q5237">
        <v>106</v>
      </c>
      <c r="R5237">
        <v>188</v>
      </c>
      <c r="S5237">
        <v>37</v>
      </c>
      <c r="T5237">
        <v>941</v>
      </c>
      <c r="U5237">
        <v>7</v>
      </c>
      <c r="V5237">
        <v>1</v>
      </c>
      <c r="W5237">
        <v>234.9440021696515</v>
      </c>
      <c r="X5237">
        <v>10853.915913861136</v>
      </c>
      <c r="Y5237">
        <v>767.74950334450182</v>
      </c>
      <c r="Z5237">
        <v>200.52111292535514</v>
      </c>
      <c r="AA5237">
        <v>422.49984366506601</v>
      </c>
      <c r="AB5237">
        <v>3559.2060511311188</v>
      </c>
      <c r="AC5237">
        <v>5894.6420416070678</v>
      </c>
      <c r="AD5237">
        <v>0</v>
      </c>
      <c r="AE5237">
        <v>21933.478468703895</v>
      </c>
    </row>
    <row r="5238" spans="1:31" x14ac:dyDescent="0.3">
      <c r="A5238">
        <v>2721833</v>
      </c>
      <c r="B5238">
        <v>1</v>
      </c>
      <c r="C5238" t="s">
        <v>80</v>
      </c>
      <c r="D5238" t="s">
        <v>103</v>
      </c>
      <c r="E5238" t="s">
        <v>156</v>
      </c>
      <c r="F5238" t="s">
        <v>14667</v>
      </c>
      <c r="G5238" t="s">
        <v>185</v>
      </c>
      <c r="H5238" t="s">
        <v>153</v>
      </c>
      <c r="I5238" t="s">
        <v>136</v>
      </c>
      <c r="J5238" t="s">
        <v>137</v>
      </c>
      <c r="K5238" t="s">
        <v>138</v>
      </c>
      <c r="L5238" t="s">
        <v>14668</v>
      </c>
      <c r="M5238" t="s">
        <v>14669</v>
      </c>
      <c r="N5238">
        <v>7.8783333329999996</v>
      </c>
      <c r="O5238">
        <v>0</v>
      </c>
      <c r="P5238">
        <v>207</v>
      </c>
      <c r="Q5238">
        <v>0</v>
      </c>
      <c r="R5238">
        <v>4</v>
      </c>
      <c r="S5238">
        <v>0</v>
      </c>
      <c r="T5238">
        <v>2</v>
      </c>
      <c r="U5238">
        <v>0</v>
      </c>
      <c r="V5238">
        <v>0</v>
      </c>
      <c r="W5238">
        <v>0</v>
      </c>
      <c r="X5238">
        <v>396.14061457489385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396.14061457489385</v>
      </c>
    </row>
    <row r="5239" spans="1:31" x14ac:dyDescent="0.3">
      <c r="A5239">
        <v>2720854</v>
      </c>
      <c r="B5239">
        <v>1</v>
      </c>
      <c r="C5239" t="s">
        <v>81</v>
      </c>
      <c r="D5239" t="s">
        <v>117</v>
      </c>
      <c r="E5239" t="s">
        <v>213</v>
      </c>
      <c r="F5239" t="s">
        <v>3035</v>
      </c>
      <c r="G5239" t="s">
        <v>152</v>
      </c>
      <c r="H5239" t="s">
        <v>153</v>
      </c>
      <c r="I5239" t="s">
        <v>136</v>
      </c>
      <c r="J5239" t="s">
        <v>137</v>
      </c>
      <c r="K5239" t="s">
        <v>138</v>
      </c>
      <c r="L5239" t="s">
        <v>14670</v>
      </c>
      <c r="M5239" t="s">
        <v>14671</v>
      </c>
      <c r="N5239">
        <v>2.6666666659999998</v>
      </c>
      <c r="O5239">
        <v>1</v>
      </c>
      <c r="P5239">
        <v>1051</v>
      </c>
      <c r="Q5239">
        <v>9</v>
      </c>
      <c r="R5239">
        <v>54</v>
      </c>
      <c r="S5239">
        <v>7</v>
      </c>
      <c r="T5239">
        <v>125</v>
      </c>
      <c r="U5239">
        <v>0</v>
      </c>
      <c r="V5239">
        <v>0</v>
      </c>
      <c r="W5239">
        <v>0.49928370720000004</v>
      </c>
      <c r="X5239">
        <v>297.71566308268939</v>
      </c>
      <c r="Y5239">
        <v>167.58059604758645</v>
      </c>
      <c r="Z5239">
        <v>20.143027027225802</v>
      </c>
      <c r="AA5239">
        <v>370.3746214359976</v>
      </c>
      <c r="AB5239">
        <v>148.48393471616083</v>
      </c>
      <c r="AC5239">
        <v>0</v>
      </c>
      <c r="AD5239">
        <v>0</v>
      </c>
      <c r="AE5239">
        <v>1004.7971260168601</v>
      </c>
    </row>
    <row r="5240" spans="1:31" x14ac:dyDescent="0.3">
      <c r="A5240">
        <v>2720359</v>
      </c>
      <c r="B5240">
        <v>1</v>
      </c>
      <c r="C5240" t="s">
        <v>80</v>
      </c>
      <c r="D5240" t="s">
        <v>104</v>
      </c>
      <c r="E5240" t="s">
        <v>161</v>
      </c>
      <c r="F5240" t="s">
        <v>14672</v>
      </c>
      <c r="G5240" t="s">
        <v>163</v>
      </c>
      <c r="H5240" t="s">
        <v>135</v>
      </c>
      <c r="I5240" t="s">
        <v>136</v>
      </c>
      <c r="J5240" t="s">
        <v>137</v>
      </c>
      <c r="K5240" t="s">
        <v>138</v>
      </c>
      <c r="L5240" t="s">
        <v>14673</v>
      </c>
      <c r="M5240" t="s">
        <v>14674</v>
      </c>
      <c r="N5240">
        <v>1.214722222</v>
      </c>
      <c r="O5240">
        <v>0</v>
      </c>
      <c r="P5240">
        <v>33</v>
      </c>
      <c r="Q5240">
        <v>0</v>
      </c>
      <c r="R5240">
        <v>0</v>
      </c>
      <c r="S5240">
        <v>0</v>
      </c>
      <c r="T5240">
        <v>2</v>
      </c>
      <c r="U5240">
        <v>0</v>
      </c>
      <c r="V5240">
        <v>0</v>
      </c>
      <c r="W5240">
        <v>0</v>
      </c>
      <c r="X5240">
        <v>7.9000987468241375</v>
      </c>
      <c r="Y5240">
        <v>0</v>
      </c>
      <c r="Z5240">
        <v>0</v>
      </c>
      <c r="AA5240">
        <v>0</v>
      </c>
      <c r="AB5240">
        <v>5.2364556751308328E-2</v>
      </c>
      <c r="AC5240">
        <v>0</v>
      </c>
      <c r="AD5240">
        <v>0</v>
      </c>
      <c r="AE5240">
        <v>7.9524633035754455</v>
      </c>
    </row>
    <row r="5241" spans="1:31" x14ac:dyDescent="0.3">
      <c r="A5241">
        <v>2721155</v>
      </c>
      <c r="B5241">
        <v>1</v>
      </c>
      <c r="C5241" t="s">
        <v>81</v>
      </c>
      <c r="D5241" t="s">
        <v>115</v>
      </c>
      <c r="E5241" t="s">
        <v>161</v>
      </c>
      <c r="F5241" t="s">
        <v>14675</v>
      </c>
      <c r="G5241" t="s">
        <v>163</v>
      </c>
      <c r="H5241" t="s">
        <v>135</v>
      </c>
      <c r="I5241" t="s">
        <v>136</v>
      </c>
      <c r="J5241" t="s">
        <v>137</v>
      </c>
      <c r="K5241" t="s">
        <v>138</v>
      </c>
      <c r="L5241" t="s">
        <v>14676</v>
      </c>
      <c r="M5241" t="s">
        <v>14677</v>
      </c>
      <c r="N5241">
        <v>2.6549999999999998</v>
      </c>
      <c r="O5241">
        <v>0</v>
      </c>
      <c r="P5241">
        <v>124</v>
      </c>
      <c r="Q5241">
        <v>0</v>
      </c>
      <c r="R5241">
        <v>0</v>
      </c>
      <c r="S5241">
        <v>0</v>
      </c>
      <c r="T5241">
        <v>56</v>
      </c>
      <c r="U5241">
        <v>0</v>
      </c>
      <c r="V5241">
        <v>0</v>
      </c>
      <c r="W5241">
        <v>0</v>
      </c>
      <c r="X5241">
        <v>40.042101268942453</v>
      </c>
      <c r="Y5241">
        <v>0</v>
      </c>
      <c r="Z5241">
        <v>0</v>
      </c>
      <c r="AA5241">
        <v>0</v>
      </c>
      <c r="AB5241">
        <v>46.639422476844629</v>
      </c>
      <c r="AC5241">
        <v>0</v>
      </c>
      <c r="AD5241">
        <v>0</v>
      </c>
      <c r="AE5241">
        <v>86.681523745787075</v>
      </c>
    </row>
    <row r="5242" spans="1:31" x14ac:dyDescent="0.3">
      <c r="A5242">
        <v>2720728</v>
      </c>
      <c r="B5242">
        <v>1</v>
      </c>
      <c r="C5242" t="s">
        <v>80</v>
      </c>
      <c r="D5242" t="s">
        <v>108</v>
      </c>
      <c r="E5242" t="s">
        <v>150</v>
      </c>
      <c r="F5242" t="s">
        <v>2208</v>
      </c>
      <c r="G5242" t="s">
        <v>152</v>
      </c>
      <c r="H5242" t="s">
        <v>153</v>
      </c>
      <c r="I5242" t="s">
        <v>136</v>
      </c>
      <c r="J5242" t="s">
        <v>137</v>
      </c>
      <c r="K5242" t="s">
        <v>138</v>
      </c>
      <c r="L5242" t="s">
        <v>14678</v>
      </c>
      <c r="M5242" t="s">
        <v>14679</v>
      </c>
      <c r="N5242">
        <v>0.98861111099999999</v>
      </c>
      <c r="O5242">
        <v>0</v>
      </c>
      <c r="P5242">
        <v>6</v>
      </c>
      <c r="Q5242">
        <v>0</v>
      </c>
      <c r="R5242">
        <v>0</v>
      </c>
      <c r="S5242">
        <v>5</v>
      </c>
      <c r="T5242">
        <v>5</v>
      </c>
      <c r="U5242">
        <v>0</v>
      </c>
      <c r="V5242">
        <v>0</v>
      </c>
      <c r="W5242">
        <v>0</v>
      </c>
      <c r="X5242">
        <v>0.70580960914717505</v>
      </c>
      <c r="Y5242">
        <v>0</v>
      </c>
      <c r="Z5242">
        <v>0</v>
      </c>
      <c r="AA5242">
        <v>5.9973982529859997</v>
      </c>
      <c r="AB5242">
        <v>6.0255497357737999</v>
      </c>
      <c r="AC5242">
        <v>0</v>
      </c>
      <c r="AD5242">
        <v>0</v>
      </c>
      <c r="AE5242">
        <v>12.728757597906974</v>
      </c>
    </row>
    <row r="5243" spans="1:31" x14ac:dyDescent="0.3">
      <c r="A5243">
        <v>2720634</v>
      </c>
      <c r="B5243">
        <v>1</v>
      </c>
      <c r="C5243" t="s">
        <v>80</v>
      </c>
      <c r="D5243" t="s">
        <v>106</v>
      </c>
      <c r="E5243" t="s">
        <v>150</v>
      </c>
      <c r="F5243" t="s">
        <v>12013</v>
      </c>
      <c r="G5243" t="s">
        <v>152</v>
      </c>
      <c r="H5243" t="s">
        <v>153</v>
      </c>
      <c r="I5243" t="s">
        <v>136</v>
      </c>
      <c r="J5243" t="s">
        <v>137</v>
      </c>
      <c r="K5243" t="s">
        <v>138</v>
      </c>
      <c r="L5243" t="s">
        <v>14680</v>
      </c>
      <c r="M5243" t="s">
        <v>14681</v>
      </c>
      <c r="N5243">
        <v>0.120833333</v>
      </c>
      <c r="O5243">
        <v>4</v>
      </c>
      <c r="P5243">
        <v>7292</v>
      </c>
      <c r="Q5243">
        <v>84</v>
      </c>
      <c r="R5243">
        <v>585</v>
      </c>
      <c r="S5243">
        <v>41</v>
      </c>
      <c r="T5243">
        <v>1152</v>
      </c>
      <c r="U5243">
        <v>8</v>
      </c>
      <c r="V5243">
        <v>6</v>
      </c>
      <c r="W5243">
        <v>0.10087386906236251</v>
      </c>
      <c r="X5243">
        <v>130.04672213792128</v>
      </c>
      <c r="Y5243">
        <v>17.97033394138057</v>
      </c>
      <c r="Z5243">
        <v>21.972180192112116</v>
      </c>
      <c r="AA5243">
        <v>15.472508582532729</v>
      </c>
      <c r="AB5243">
        <v>89.119969075396142</v>
      </c>
      <c r="AC5243">
        <v>109.9735010380314</v>
      </c>
      <c r="AD5243">
        <v>15.145433718201236</v>
      </c>
      <c r="AE5243">
        <v>399.80152255463776</v>
      </c>
    </row>
    <row r="5244" spans="1:31" x14ac:dyDescent="0.3">
      <c r="A5244">
        <v>2721249</v>
      </c>
      <c r="B5244">
        <v>1</v>
      </c>
      <c r="C5244" t="s">
        <v>81</v>
      </c>
      <c r="D5244" t="s">
        <v>118</v>
      </c>
      <c r="E5244" t="s">
        <v>213</v>
      </c>
      <c r="F5244" t="s">
        <v>11852</v>
      </c>
      <c r="G5244" t="s">
        <v>152</v>
      </c>
      <c r="H5244" t="s">
        <v>153</v>
      </c>
      <c r="I5244" t="s">
        <v>490</v>
      </c>
      <c r="J5244" t="s">
        <v>137</v>
      </c>
      <c r="K5244" t="s">
        <v>138</v>
      </c>
      <c r="L5244" t="s">
        <v>14682</v>
      </c>
      <c r="M5244" t="s">
        <v>14683</v>
      </c>
      <c r="N5244">
        <v>1.3611111E-2</v>
      </c>
      <c r="O5244">
        <v>0</v>
      </c>
      <c r="P5244">
        <v>78</v>
      </c>
      <c r="Q5244">
        <v>0</v>
      </c>
      <c r="R5244">
        <v>1</v>
      </c>
      <c r="S5244">
        <v>0</v>
      </c>
      <c r="T5244">
        <v>6</v>
      </c>
      <c r="U5244">
        <v>0</v>
      </c>
      <c r="V5244">
        <v>0</v>
      </c>
      <c r="W5244">
        <v>0</v>
      </c>
      <c r="X5244">
        <v>0.12644631825055416</v>
      </c>
      <c r="Y5244">
        <v>0</v>
      </c>
      <c r="Z5244">
        <v>4.7575728086250001E-3</v>
      </c>
      <c r="AA5244">
        <v>0</v>
      </c>
      <c r="AB5244">
        <v>8.022752738933334E-3</v>
      </c>
      <c r="AC5244">
        <v>0</v>
      </c>
      <c r="AD5244">
        <v>0</v>
      </c>
      <c r="AE5244">
        <v>0.13922664379811248</v>
      </c>
    </row>
    <row r="5245" spans="1:31" x14ac:dyDescent="0.3">
      <c r="A5245">
        <v>2721132</v>
      </c>
      <c r="B5245">
        <v>1</v>
      </c>
      <c r="C5245" t="s">
        <v>80</v>
      </c>
      <c r="D5245" t="s">
        <v>110</v>
      </c>
      <c r="E5245" t="s">
        <v>145</v>
      </c>
      <c r="F5245" t="s">
        <v>14684</v>
      </c>
      <c r="G5245" t="s">
        <v>230</v>
      </c>
      <c r="H5245" t="s">
        <v>135</v>
      </c>
      <c r="I5245" t="s">
        <v>136</v>
      </c>
      <c r="J5245" t="s">
        <v>137</v>
      </c>
      <c r="K5245" t="s">
        <v>138</v>
      </c>
      <c r="L5245" t="s">
        <v>14685</v>
      </c>
      <c r="M5245" t="s">
        <v>14686</v>
      </c>
      <c r="N5245">
        <v>1.3686111110000001</v>
      </c>
      <c r="O5245">
        <v>0</v>
      </c>
      <c r="P5245">
        <v>4</v>
      </c>
      <c r="Q5245">
        <v>0</v>
      </c>
      <c r="R5245">
        <v>0</v>
      </c>
      <c r="S5245">
        <v>0</v>
      </c>
      <c r="T5245">
        <v>1</v>
      </c>
      <c r="U5245">
        <v>0</v>
      </c>
      <c r="V5245">
        <v>0</v>
      </c>
      <c r="W5245">
        <v>0</v>
      </c>
      <c r="X5245">
        <v>0.82725428626627162</v>
      </c>
      <c r="Y5245">
        <v>0</v>
      </c>
      <c r="Z5245">
        <v>0</v>
      </c>
      <c r="AA5245">
        <v>0</v>
      </c>
      <c r="AB5245">
        <v>1.7134796566258332</v>
      </c>
      <c r="AC5245">
        <v>0</v>
      </c>
      <c r="AD5245">
        <v>0</v>
      </c>
      <c r="AE5245">
        <v>2.5407339428921047</v>
      </c>
    </row>
    <row r="5246" spans="1:31" x14ac:dyDescent="0.3">
      <c r="A5246">
        <v>2721438</v>
      </c>
      <c r="B5246">
        <v>1</v>
      </c>
      <c r="C5246" t="s">
        <v>81</v>
      </c>
      <c r="D5246" t="s">
        <v>113</v>
      </c>
      <c r="E5246" t="s">
        <v>132</v>
      </c>
      <c r="F5246" t="s">
        <v>14687</v>
      </c>
      <c r="G5246" t="s">
        <v>134</v>
      </c>
      <c r="H5246" t="s">
        <v>135</v>
      </c>
      <c r="I5246" t="s">
        <v>136</v>
      </c>
      <c r="J5246" t="s">
        <v>137</v>
      </c>
      <c r="K5246" t="s">
        <v>138</v>
      </c>
      <c r="L5246" t="s">
        <v>14688</v>
      </c>
      <c r="M5246" t="s">
        <v>14689</v>
      </c>
      <c r="N5246">
        <v>6.6088888880000001</v>
      </c>
      <c r="O5246">
        <v>0</v>
      </c>
      <c r="P5246">
        <v>20</v>
      </c>
      <c r="Q5246">
        <v>0</v>
      </c>
      <c r="R5246">
        <v>8</v>
      </c>
      <c r="S5246">
        <v>0</v>
      </c>
      <c r="T5246">
        <v>1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</row>
    <row r="5247" spans="1:31" x14ac:dyDescent="0.3">
      <c r="A5247">
        <v>2721916</v>
      </c>
      <c r="B5247">
        <v>1</v>
      </c>
      <c r="C5247" t="s">
        <v>80</v>
      </c>
      <c r="D5247" t="s">
        <v>105</v>
      </c>
      <c r="E5247" t="s">
        <v>145</v>
      </c>
      <c r="F5247" t="s">
        <v>14690</v>
      </c>
      <c r="G5247" t="s">
        <v>181</v>
      </c>
      <c r="H5247" t="s">
        <v>135</v>
      </c>
      <c r="I5247" t="s">
        <v>136</v>
      </c>
      <c r="J5247" t="s">
        <v>137</v>
      </c>
      <c r="K5247" t="s">
        <v>138</v>
      </c>
      <c r="L5247" t="s">
        <v>14691</v>
      </c>
      <c r="M5247" t="s">
        <v>14692</v>
      </c>
      <c r="N5247">
        <v>1.0974999999999999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1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3.8339960461912801</v>
      </c>
      <c r="AC5247">
        <v>0</v>
      </c>
      <c r="AD5247">
        <v>0</v>
      </c>
      <c r="AE5247">
        <v>3.8339960461912801</v>
      </c>
    </row>
    <row r="5248" spans="1:31" x14ac:dyDescent="0.3">
      <c r="A5248">
        <v>2720465</v>
      </c>
      <c r="B5248">
        <v>1</v>
      </c>
      <c r="C5248" t="s">
        <v>80</v>
      </c>
      <c r="D5248" t="s">
        <v>82</v>
      </c>
      <c r="E5248" t="s">
        <v>200</v>
      </c>
      <c r="F5248" t="s">
        <v>10301</v>
      </c>
      <c r="G5248" t="s">
        <v>393</v>
      </c>
      <c r="H5248" t="s">
        <v>135</v>
      </c>
      <c r="I5248" t="s">
        <v>136</v>
      </c>
      <c r="J5248" t="s">
        <v>137</v>
      </c>
      <c r="K5248" t="s">
        <v>138</v>
      </c>
      <c r="L5248" t="s">
        <v>14693</v>
      </c>
      <c r="M5248" t="s">
        <v>14694</v>
      </c>
      <c r="N5248">
        <v>5.5852777769999999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17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51.502571469099408</v>
      </c>
      <c r="AC5248">
        <v>0</v>
      </c>
      <c r="AD5248">
        <v>0</v>
      </c>
      <c r="AE5248">
        <v>51.502571469099408</v>
      </c>
    </row>
    <row r="5249" spans="1:31" x14ac:dyDescent="0.3">
      <c r="A5249">
        <v>2720399</v>
      </c>
      <c r="B5249">
        <v>1</v>
      </c>
      <c r="C5249" t="s">
        <v>80</v>
      </c>
      <c r="D5249" t="s">
        <v>93</v>
      </c>
      <c r="E5249" t="s">
        <v>150</v>
      </c>
      <c r="F5249" t="s">
        <v>9826</v>
      </c>
      <c r="G5249" t="s">
        <v>209</v>
      </c>
      <c r="H5249" t="s">
        <v>153</v>
      </c>
      <c r="I5249" t="s">
        <v>136</v>
      </c>
      <c r="J5249" t="s">
        <v>137</v>
      </c>
      <c r="K5249" t="s">
        <v>210</v>
      </c>
      <c r="L5249" t="s">
        <v>14695</v>
      </c>
      <c r="M5249" t="s">
        <v>14696</v>
      </c>
      <c r="N5249">
        <v>2.74</v>
      </c>
      <c r="O5249">
        <v>3</v>
      </c>
      <c r="P5249">
        <v>5</v>
      </c>
      <c r="Q5249">
        <v>39</v>
      </c>
      <c r="R5249">
        <v>2</v>
      </c>
      <c r="S5249">
        <v>10</v>
      </c>
      <c r="T5249">
        <v>12</v>
      </c>
      <c r="U5249">
        <v>1</v>
      </c>
      <c r="V5249">
        <v>0</v>
      </c>
      <c r="W5249">
        <v>8.1985920339677563</v>
      </c>
      <c r="X5249">
        <v>5.1029069508082063</v>
      </c>
      <c r="Y5249">
        <v>356.88852455012255</v>
      </c>
      <c r="Z5249">
        <v>3.0169827751055402</v>
      </c>
      <c r="AA5249">
        <v>64.114065356690787</v>
      </c>
      <c r="AB5249">
        <v>28.412236066247999</v>
      </c>
      <c r="AC5249">
        <v>57.725861005306207</v>
      </c>
      <c r="AD5249">
        <v>0</v>
      </c>
      <c r="AE5249">
        <v>523.45916873824899</v>
      </c>
    </row>
    <row r="5250" spans="1:31" x14ac:dyDescent="0.3">
      <c r="A5250">
        <v>2720940</v>
      </c>
      <c r="B5250">
        <v>1</v>
      </c>
      <c r="C5250" t="s">
        <v>81</v>
      </c>
      <c r="D5250" t="s">
        <v>121</v>
      </c>
      <c r="E5250" t="s">
        <v>145</v>
      </c>
      <c r="F5250" t="s">
        <v>14697</v>
      </c>
      <c r="G5250" t="s">
        <v>147</v>
      </c>
      <c r="H5250" t="s">
        <v>135</v>
      </c>
      <c r="I5250" t="s">
        <v>136</v>
      </c>
      <c r="J5250" t="s">
        <v>137</v>
      </c>
      <c r="K5250" t="s">
        <v>138</v>
      </c>
      <c r="L5250" t="s">
        <v>14698</v>
      </c>
      <c r="M5250" t="s">
        <v>14699</v>
      </c>
      <c r="N5250">
        <v>11.588055555</v>
      </c>
      <c r="O5250">
        <v>0</v>
      </c>
      <c r="P5250">
        <v>1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</row>
    <row r="5251" spans="1:31" x14ac:dyDescent="0.3">
      <c r="A5251">
        <v>2721802</v>
      </c>
      <c r="B5251">
        <v>1</v>
      </c>
      <c r="C5251" t="s">
        <v>81</v>
      </c>
      <c r="D5251" t="s">
        <v>122</v>
      </c>
      <c r="E5251" t="s">
        <v>132</v>
      </c>
      <c r="F5251" t="s">
        <v>1981</v>
      </c>
      <c r="G5251" t="s">
        <v>134</v>
      </c>
      <c r="H5251" t="s">
        <v>135</v>
      </c>
      <c r="I5251" t="s">
        <v>136</v>
      </c>
      <c r="J5251" t="s">
        <v>137</v>
      </c>
      <c r="K5251" t="s">
        <v>138</v>
      </c>
      <c r="L5251" t="s">
        <v>14700</v>
      </c>
      <c r="M5251" t="s">
        <v>14701</v>
      </c>
      <c r="N5251">
        <v>1.0638888879999999</v>
      </c>
      <c r="O5251">
        <v>0</v>
      </c>
      <c r="P5251">
        <v>114</v>
      </c>
      <c r="Q5251">
        <v>0</v>
      </c>
      <c r="R5251">
        <v>0</v>
      </c>
      <c r="S5251">
        <v>0</v>
      </c>
      <c r="T5251">
        <v>4</v>
      </c>
      <c r="U5251">
        <v>0</v>
      </c>
      <c r="V5251">
        <v>0</v>
      </c>
      <c r="W5251">
        <v>0</v>
      </c>
      <c r="X5251">
        <v>11.393812480112036</v>
      </c>
      <c r="Y5251">
        <v>0</v>
      </c>
      <c r="Z5251">
        <v>0</v>
      </c>
      <c r="AA5251">
        <v>0</v>
      </c>
      <c r="AB5251">
        <v>0.15640249594200001</v>
      </c>
      <c r="AC5251">
        <v>0</v>
      </c>
      <c r="AD5251">
        <v>0</v>
      </c>
      <c r="AE5251">
        <v>11.550214976054036</v>
      </c>
    </row>
    <row r="5252" spans="1:31" x14ac:dyDescent="0.3">
      <c r="A5252">
        <v>2720591</v>
      </c>
      <c r="B5252">
        <v>1</v>
      </c>
      <c r="C5252" t="s">
        <v>80</v>
      </c>
      <c r="D5252" t="s">
        <v>106</v>
      </c>
      <c r="E5252" t="s">
        <v>213</v>
      </c>
      <c r="F5252" t="s">
        <v>14702</v>
      </c>
      <c r="G5252" t="s">
        <v>152</v>
      </c>
      <c r="H5252" t="s">
        <v>153</v>
      </c>
      <c r="I5252" t="s">
        <v>136</v>
      </c>
      <c r="J5252" t="s">
        <v>137</v>
      </c>
      <c r="K5252" t="s">
        <v>138</v>
      </c>
      <c r="L5252" t="s">
        <v>14703</v>
      </c>
      <c r="M5252" t="s">
        <v>14704</v>
      </c>
      <c r="N5252">
        <v>1.1158333330000001</v>
      </c>
      <c r="O5252">
        <v>0</v>
      </c>
      <c r="P5252">
        <v>195</v>
      </c>
      <c r="Q5252">
        <v>0</v>
      </c>
      <c r="R5252">
        <v>3</v>
      </c>
      <c r="S5252">
        <v>0</v>
      </c>
      <c r="T5252">
        <v>20</v>
      </c>
      <c r="U5252">
        <v>0</v>
      </c>
      <c r="V5252">
        <v>0</v>
      </c>
      <c r="W5252">
        <v>0</v>
      </c>
      <c r="X5252">
        <v>24.238602968780299</v>
      </c>
      <c r="Y5252">
        <v>0</v>
      </c>
      <c r="Z5252">
        <v>1.1628063320183333</v>
      </c>
      <c r="AA5252">
        <v>0</v>
      </c>
      <c r="AB5252">
        <v>44.343997944573374</v>
      </c>
      <c r="AC5252">
        <v>0</v>
      </c>
      <c r="AD5252">
        <v>0</v>
      </c>
      <c r="AE5252">
        <v>69.745407245372007</v>
      </c>
    </row>
    <row r="5253" spans="1:31" x14ac:dyDescent="0.3">
      <c r="A5253">
        <v>2721610</v>
      </c>
      <c r="B5253">
        <v>1</v>
      </c>
      <c r="C5253" t="s">
        <v>81</v>
      </c>
      <c r="D5253" t="s">
        <v>112</v>
      </c>
      <c r="E5253" t="s">
        <v>156</v>
      </c>
      <c r="F5253" t="s">
        <v>14705</v>
      </c>
      <c r="G5253" t="s">
        <v>185</v>
      </c>
      <c r="H5253" t="s">
        <v>153</v>
      </c>
      <c r="I5253" t="s">
        <v>136</v>
      </c>
      <c r="J5253" t="s">
        <v>137</v>
      </c>
      <c r="K5253" t="s">
        <v>138</v>
      </c>
      <c r="L5253" t="s">
        <v>14706</v>
      </c>
      <c r="M5253" t="s">
        <v>14707</v>
      </c>
      <c r="N5253">
        <v>5.0122222220000001</v>
      </c>
      <c r="O5253">
        <v>3</v>
      </c>
      <c r="P5253">
        <v>217</v>
      </c>
      <c r="Q5253">
        <v>0</v>
      </c>
      <c r="R5253">
        <v>18</v>
      </c>
      <c r="S5253">
        <v>1</v>
      </c>
      <c r="T5253">
        <v>18</v>
      </c>
      <c r="U5253">
        <v>0</v>
      </c>
      <c r="V5253">
        <v>0</v>
      </c>
      <c r="W5253">
        <v>2.4694656238166663</v>
      </c>
      <c r="X5253">
        <v>64.022091212683506</v>
      </c>
      <c r="Y5253">
        <v>0</v>
      </c>
      <c r="Z5253">
        <v>7.3396449334742817</v>
      </c>
      <c r="AA5253">
        <v>0</v>
      </c>
      <c r="AB5253">
        <v>16.33915337646004</v>
      </c>
      <c r="AC5253">
        <v>0</v>
      </c>
      <c r="AD5253">
        <v>0</v>
      </c>
      <c r="AE5253">
        <v>90.170355146434474</v>
      </c>
    </row>
    <row r="5254" spans="1:31" x14ac:dyDescent="0.3">
      <c r="A5254">
        <v>2720771</v>
      </c>
      <c r="B5254">
        <v>1</v>
      </c>
      <c r="C5254" t="s">
        <v>80</v>
      </c>
      <c r="D5254" t="s">
        <v>96</v>
      </c>
      <c r="E5254" t="s">
        <v>156</v>
      </c>
      <c r="F5254" t="s">
        <v>13483</v>
      </c>
      <c r="G5254" t="s">
        <v>185</v>
      </c>
      <c r="H5254" t="s">
        <v>153</v>
      </c>
      <c r="I5254" t="s">
        <v>136</v>
      </c>
      <c r="J5254" t="s">
        <v>137</v>
      </c>
      <c r="K5254" t="s">
        <v>138</v>
      </c>
      <c r="L5254" t="s">
        <v>14708</v>
      </c>
      <c r="M5254" t="s">
        <v>14709</v>
      </c>
      <c r="N5254">
        <v>2.31</v>
      </c>
      <c r="O5254">
        <v>0</v>
      </c>
      <c r="P5254">
        <v>289</v>
      </c>
      <c r="Q5254">
        <v>5</v>
      </c>
      <c r="R5254">
        <v>34</v>
      </c>
      <c r="S5254">
        <v>5</v>
      </c>
      <c r="T5254">
        <v>65</v>
      </c>
      <c r="U5254">
        <v>0</v>
      </c>
      <c r="V5254">
        <v>0</v>
      </c>
      <c r="W5254">
        <v>0</v>
      </c>
      <c r="X5254">
        <v>175.15523921254254</v>
      </c>
      <c r="Y5254">
        <v>3.1006356604461001</v>
      </c>
      <c r="Z5254">
        <v>28.993081627169449</v>
      </c>
      <c r="AA5254">
        <v>44.375306818478194</v>
      </c>
      <c r="AB5254">
        <v>129.78766665479097</v>
      </c>
      <c r="AC5254">
        <v>0</v>
      </c>
      <c r="AD5254">
        <v>0</v>
      </c>
      <c r="AE5254">
        <v>381.41192997342728</v>
      </c>
    </row>
    <row r="5255" spans="1:31" x14ac:dyDescent="0.3">
      <c r="A5255">
        <v>2720293</v>
      </c>
      <c r="B5255">
        <v>1</v>
      </c>
      <c r="C5255" t="s">
        <v>80</v>
      </c>
      <c r="D5255" t="s">
        <v>97</v>
      </c>
      <c r="E5255" t="s">
        <v>161</v>
      </c>
      <c r="F5255" t="s">
        <v>14710</v>
      </c>
      <c r="G5255" t="s">
        <v>1696</v>
      </c>
      <c r="H5255" t="s">
        <v>135</v>
      </c>
      <c r="I5255" t="s">
        <v>136</v>
      </c>
      <c r="J5255" t="s">
        <v>137</v>
      </c>
      <c r="K5255" t="s">
        <v>138</v>
      </c>
      <c r="L5255" t="s">
        <v>14711</v>
      </c>
      <c r="M5255" t="s">
        <v>14712</v>
      </c>
      <c r="N5255">
        <v>9.2777777770000007</v>
      </c>
      <c r="O5255">
        <v>0</v>
      </c>
      <c r="P5255">
        <v>34</v>
      </c>
      <c r="Q5255">
        <v>0</v>
      </c>
      <c r="R5255">
        <v>1</v>
      </c>
      <c r="S5255">
        <v>0</v>
      </c>
      <c r="T5255">
        <v>10</v>
      </c>
      <c r="U5255">
        <v>0</v>
      </c>
      <c r="V5255">
        <v>0</v>
      </c>
      <c r="W5255">
        <v>0</v>
      </c>
      <c r="X5255">
        <v>65.347756886900953</v>
      </c>
      <c r="Y5255">
        <v>0</v>
      </c>
      <c r="Z5255">
        <v>1.8845702502570667</v>
      </c>
      <c r="AA5255">
        <v>0</v>
      </c>
      <c r="AB5255">
        <v>40.934545580788203</v>
      </c>
      <c r="AC5255">
        <v>0</v>
      </c>
      <c r="AD5255">
        <v>0</v>
      </c>
      <c r="AE5255">
        <v>108.16687271794623</v>
      </c>
    </row>
    <row r="5256" spans="1:31" x14ac:dyDescent="0.3">
      <c r="A5256">
        <v>2721324</v>
      </c>
      <c r="B5256">
        <v>1</v>
      </c>
      <c r="C5256" t="s">
        <v>80</v>
      </c>
      <c r="D5256" t="s">
        <v>89</v>
      </c>
      <c r="E5256" t="s">
        <v>132</v>
      </c>
      <c r="F5256" t="s">
        <v>14713</v>
      </c>
      <c r="G5256" t="s">
        <v>134</v>
      </c>
      <c r="H5256" t="s">
        <v>135</v>
      </c>
      <c r="I5256" t="s">
        <v>136</v>
      </c>
      <c r="J5256" t="s">
        <v>137</v>
      </c>
      <c r="K5256" t="s">
        <v>138</v>
      </c>
      <c r="L5256" t="s">
        <v>14714</v>
      </c>
      <c r="M5256" t="s">
        <v>14715</v>
      </c>
      <c r="N5256">
        <v>6.1494444440000002</v>
      </c>
      <c r="O5256">
        <v>0</v>
      </c>
      <c r="P5256">
        <v>135</v>
      </c>
      <c r="Q5256">
        <v>0</v>
      </c>
      <c r="R5256">
        <v>0</v>
      </c>
      <c r="S5256">
        <v>0</v>
      </c>
      <c r="T5256">
        <v>51</v>
      </c>
      <c r="U5256">
        <v>0</v>
      </c>
      <c r="V5256">
        <v>0</v>
      </c>
      <c r="W5256">
        <v>0</v>
      </c>
      <c r="X5256">
        <v>907.63155180770389</v>
      </c>
      <c r="Y5256">
        <v>0</v>
      </c>
      <c r="Z5256">
        <v>0</v>
      </c>
      <c r="AA5256">
        <v>0</v>
      </c>
      <c r="AB5256">
        <v>712.90673105660153</v>
      </c>
      <c r="AC5256">
        <v>0</v>
      </c>
      <c r="AD5256">
        <v>0</v>
      </c>
      <c r="AE5256">
        <v>1620.5382828643055</v>
      </c>
    </row>
    <row r="5257" spans="1:31" x14ac:dyDescent="0.3">
      <c r="A5257">
        <v>2721069</v>
      </c>
      <c r="B5257">
        <v>1</v>
      </c>
      <c r="C5257" t="s">
        <v>81</v>
      </c>
      <c r="D5257" t="s">
        <v>128</v>
      </c>
      <c r="E5257" t="s">
        <v>156</v>
      </c>
      <c r="F5257" t="s">
        <v>14716</v>
      </c>
      <c r="G5257" t="s">
        <v>185</v>
      </c>
      <c r="H5257" t="s">
        <v>153</v>
      </c>
      <c r="I5257" t="s">
        <v>136</v>
      </c>
      <c r="J5257" t="s">
        <v>137</v>
      </c>
      <c r="K5257" t="s">
        <v>138</v>
      </c>
      <c r="L5257" t="s">
        <v>14717</v>
      </c>
      <c r="M5257" t="s">
        <v>13694</v>
      </c>
      <c r="N5257">
        <v>5.8927777770000001</v>
      </c>
      <c r="O5257">
        <v>0</v>
      </c>
      <c r="P5257">
        <v>86</v>
      </c>
      <c r="Q5257">
        <v>0</v>
      </c>
      <c r="R5257">
        <v>2</v>
      </c>
      <c r="S5257">
        <v>0</v>
      </c>
      <c r="T5257">
        <v>7</v>
      </c>
      <c r="U5257">
        <v>0</v>
      </c>
      <c r="V5257">
        <v>0</v>
      </c>
      <c r="W5257">
        <v>0</v>
      </c>
      <c r="X5257">
        <v>65.47850325227941</v>
      </c>
      <c r="Y5257">
        <v>0</v>
      </c>
      <c r="Z5257">
        <v>1.1494171132794</v>
      </c>
      <c r="AA5257">
        <v>0</v>
      </c>
      <c r="AB5257">
        <v>15.758934809084778</v>
      </c>
      <c r="AC5257">
        <v>0</v>
      </c>
      <c r="AD5257">
        <v>0</v>
      </c>
      <c r="AE5257">
        <v>82.386855174643586</v>
      </c>
    </row>
    <row r="5258" spans="1:31" x14ac:dyDescent="0.3">
      <c r="A5258">
        <v>2721567</v>
      </c>
      <c r="B5258">
        <v>1</v>
      </c>
      <c r="C5258" t="s">
        <v>81</v>
      </c>
      <c r="D5258" t="s">
        <v>118</v>
      </c>
      <c r="E5258" t="s">
        <v>161</v>
      </c>
      <c r="F5258" t="s">
        <v>14718</v>
      </c>
      <c r="G5258" t="s">
        <v>163</v>
      </c>
      <c r="H5258" t="s">
        <v>135</v>
      </c>
      <c r="I5258" t="s">
        <v>136</v>
      </c>
      <c r="J5258" t="s">
        <v>137</v>
      </c>
      <c r="K5258" t="s">
        <v>138</v>
      </c>
      <c r="L5258" t="s">
        <v>14719</v>
      </c>
      <c r="M5258" t="s">
        <v>14720</v>
      </c>
      <c r="N5258">
        <v>2.5313888879999999</v>
      </c>
      <c r="O5258">
        <v>0</v>
      </c>
      <c r="P5258">
        <v>79</v>
      </c>
      <c r="Q5258">
        <v>0</v>
      </c>
      <c r="R5258">
        <v>0</v>
      </c>
      <c r="S5258">
        <v>0</v>
      </c>
      <c r="T5258">
        <v>2</v>
      </c>
      <c r="U5258">
        <v>0</v>
      </c>
      <c r="V5258">
        <v>0</v>
      </c>
      <c r="W5258">
        <v>0</v>
      </c>
      <c r="X5258">
        <v>51.958012529883057</v>
      </c>
      <c r="Y5258">
        <v>0</v>
      </c>
      <c r="Z5258">
        <v>0</v>
      </c>
      <c r="AA5258">
        <v>0</v>
      </c>
      <c r="AB5258">
        <v>3.7613158319875239</v>
      </c>
      <c r="AC5258">
        <v>0</v>
      </c>
      <c r="AD5258">
        <v>0</v>
      </c>
      <c r="AE5258">
        <v>55.719328361870581</v>
      </c>
    </row>
    <row r="5259" spans="1:31" x14ac:dyDescent="0.3">
      <c r="A5259">
        <v>2720677</v>
      </c>
      <c r="B5259">
        <v>1</v>
      </c>
      <c r="C5259" t="s">
        <v>80</v>
      </c>
      <c r="D5259" t="s">
        <v>103</v>
      </c>
      <c r="E5259" t="s">
        <v>132</v>
      </c>
      <c r="F5259" t="s">
        <v>14721</v>
      </c>
      <c r="G5259" t="s">
        <v>134</v>
      </c>
      <c r="H5259" t="s">
        <v>135</v>
      </c>
      <c r="I5259" t="s">
        <v>136</v>
      </c>
      <c r="J5259" t="s">
        <v>137</v>
      </c>
      <c r="K5259" t="s">
        <v>138</v>
      </c>
      <c r="L5259" t="s">
        <v>14722</v>
      </c>
      <c r="M5259" t="s">
        <v>14723</v>
      </c>
      <c r="N5259">
        <v>0.9375</v>
      </c>
      <c r="O5259">
        <v>0</v>
      </c>
      <c r="P5259">
        <v>82</v>
      </c>
      <c r="Q5259">
        <v>0</v>
      </c>
      <c r="R5259">
        <v>4</v>
      </c>
      <c r="S5259">
        <v>0</v>
      </c>
      <c r="T5259">
        <v>29</v>
      </c>
      <c r="U5259">
        <v>0</v>
      </c>
      <c r="V5259">
        <v>0</v>
      </c>
      <c r="W5259">
        <v>0</v>
      </c>
      <c r="X5259">
        <v>9.2469509453173355</v>
      </c>
      <c r="Y5259">
        <v>0</v>
      </c>
      <c r="Z5259">
        <v>1.0261299033214668</v>
      </c>
      <c r="AA5259">
        <v>0</v>
      </c>
      <c r="AB5259">
        <v>9.1028611736184466</v>
      </c>
      <c r="AC5259">
        <v>0</v>
      </c>
      <c r="AD5259">
        <v>0</v>
      </c>
      <c r="AE5259">
        <v>19.375942022257249</v>
      </c>
    </row>
    <row r="5260" spans="1:31" x14ac:dyDescent="0.3">
      <c r="A5260">
        <v>2721269</v>
      </c>
      <c r="B5260">
        <v>1</v>
      </c>
      <c r="C5260" t="s">
        <v>81</v>
      </c>
      <c r="D5260" t="s">
        <v>113</v>
      </c>
      <c r="E5260" t="s">
        <v>161</v>
      </c>
      <c r="F5260" t="s">
        <v>2489</v>
      </c>
      <c r="G5260" t="s">
        <v>163</v>
      </c>
      <c r="H5260" t="s">
        <v>135</v>
      </c>
      <c r="I5260" t="s">
        <v>136</v>
      </c>
      <c r="J5260" t="s">
        <v>137</v>
      </c>
      <c r="K5260" t="s">
        <v>138</v>
      </c>
      <c r="L5260" t="s">
        <v>14724</v>
      </c>
      <c r="M5260" t="s">
        <v>14725</v>
      </c>
      <c r="N5260">
        <v>8.0422222219999995</v>
      </c>
      <c r="O5260">
        <v>0</v>
      </c>
      <c r="P5260">
        <v>22</v>
      </c>
      <c r="Q5260">
        <v>0</v>
      </c>
      <c r="R5260">
        <v>8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22.38855739101216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22.38855739101216</v>
      </c>
    </row>
    <row r="5261" spans="1:31" x14ac:dyDescent="0.3">
      <c r="A5261">
        <v>2720285</v>
      </c>
      <c r="B5261">
        <v>1</v>
      </c>
      <c r="C5261" t="s">
        <v>80</v>
      </c>
      <c r="D5261" t="s">
        <v>82</v>
      </c>
      <c r="E5261" t="s">
        <v>200</v>
      </c>
      <c r="F5261" t="s">
        <v>14726</v>
      </c>
      <c r="G5261" t="s">
        <v>163</v>
      </c>
      <c r="H5261" t="s">
        <v>135</v>
      </c>
      <c r="I5261" t="s">
        <v>136</v>
      </c>
      <c r="J5261" t="s">
        <v>137</v>
      </c>
      <c r="K5261" t="s">
        <v>138</v>
      </c>
      <c r="L5261" t="s">
        <v>14727</v>
      </c>
      <c r="M5261" t="s">
        <v>14728</v>
      </c>
      <c r="N5261">
        <v>0.75527777699999998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32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7.8330348869210953</v>
      </c>
      <c r="AC5261">
        <v>0</v>
      </c>
      <c r="AD5261">
        <v>0</v>
      </c>
      <c r="AE5261">
        <v>7.8330348869210953</v>
      </c>
    </row>
    <row r="5262" spans="1:31" x14ac:dyDescent="0.3">
      <c r="A5262">
        <v>2720336</v>
      </c>
      <c r="B5262">
        <v>1</v>
      </c>
      <c r="C5262" t="s">
        <v>81</v>
      </c>
      <c r="D5262" t="s">
        <v>120</v>
      </c>
      <c r="E5262" t="s">
        <v>150</v>
      </c>
      <c r="F5262" t="s">
        <v>5769</v>
      </c>
      <c r="G5262" t="s">
        <v>152</v>
      </c>
      <c r="H5262" t="s">
        <v>153</v>
      </c>
      <c r="I5262" t="s">
        <v>490</v>
      </c>
      <c r="J5262" t="s">
        <v>137</v>
      </c>
      <c r="K5262" t="s">
        <v>138</v>
      </c>
      <c r="L5262" t="s">
        <v>14729</v>
      </c>
      <c r="M5262" t="s">
        <v>14730</v>
      </c>
      <c r="N5262">
        <v>2.6111110999999999E-2</v>
      </c>
      <c r="O5262">
        <v>7</v>
      </c>
      <c r="P5262">
        <v>1225</v>
      </c>
      <c r="Q5262">
        <v>116</v>
      </c>
      <c r="R5262">
        <v>68</v>
      </c>
      <c r="S5262">
        <v>21</v>
      </c>
      <c r="T5262">
        <v>69</v>
      </c>
      <c r="U5262">
        <v>2</v>
      </c>
      <c r="V5262">
        <v>0</v>
      </c>
      <c r="W5262">
        <v>3.5329343653480005E-2</v>
      </c>
      <c r="X5262">
        <v>5.0622869257484693</v>
      </c>
      <c r="Y5262">
        <v>2.213662749955577</v>
      </c>
      <c r="Z5262">
        <v>2.3576831187412051</v>
      </c>
      <c r="AA5262">
        <v>3.9294645435031472</v>
      </c>
      <c r="AB5262">
        <v>0.74977557997601674</v>
      </c>
      <c r="AC5262">
        <v>1.8620775566875167</v>
      </c>
      <c r="AD5262">
        <v>0</v>
      </c>
      <c r="AE5262">
        <v>16.210279818265413</v>
      </c>
    </row>
    <row r="5263" spans="1:31" x14ac:dyDescent="0.3">
      <c r="A5263">
        <v>2721333</v>
      </c>
      <c r="B5263">
        <v>1</v>
      </c>
      <c r="C5263" t="s">
        <v>81</v>
      </c>
      <c r="D5263" t="s">
        <v>118</v>
      </c>
      <c r="E5263" t="s">
        <v>156</v>
      </c>
      <c r="F5263" t="s">
        <v>7936</v>
      </c>
      <c r="G5263" t="s">
        <v>170</v>
      </c>
      <c r="H5263" t="s">
        <v>153</v>
      </c>
      <c r="I5263" t="s">
        <v>136</v>
      </c>
      <c r="J5263" t="s">
        <v>137</v>
      </c>
      <c r="K5263" t="s">
        <v>138</v>
      </c>
      <c r="L5263" t="s">
        <v>13510</v>
      </c>
      <c r="M5263" t="s">
        <v>14731</v>
      </c>
      <c r="N5263">
        <v>0.30499999999999999</v>
      </c>
      <c r="O5263">
        <v>0</v>
      </c>
      <c r="P5263">
        <v>26</v>
      </c>
      <c r="Q5263">
        <v>0</v>
      </c>
      <c r="R5263">
        <v>2</v>
      </c>
      <c r="S5263">
        <v>0</v>
      </c>
      <c r="T5263">
        <v>1</v>
      </c>
      <c r="U5263">
        <v>0</v>
      </c>
      <c r="V5263">
        <v>0</v>
      </c>
      <c r="W5263">
        <v>0</v>
      </c>
      <c r="X5263">
        <v>1.25519775204582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1.25519775204582</v>
      </c>
    </row>
    <row r="5264" spans="1:31" x14ac:dyDescent="0.3">
      <c r="A5264">
        <v>2720431</v>
      </c>
      <c r="B5264">
        <v>1</v>
      </c>
      <c r="C5264" t="s">
        <v>80</v>
      </c>
      <c r="D5264" t="s">
        <v>102</v>
      </c>
      <c r="E5264" t="s">
        <v>150</v>
      </c>
      <c r="F5264" t="s">
        <v>14732</v>
      </c>
      <c r="G5264" t="s">
        <v>152</v>
      </c>
      <c r="H5264" t="s">
        <v>153</v>
      </c>
      <c r="I5264" t="s">
        <v>136</v>
      </c>
      <c r="J5264" t="s">
        <v>137</v>
      </c>
      <c r="K5264" t="s">
        <v>138</v>
      </c>
      <c r="L5264" t="s">
        <v>14733</v>
      </c>
      <c r="M5264" t="s">
        <v>14734</v>
      </c>
      <c r="N5264">
        <v>0.28111111100000002</v>
      </c>
      <c r="O5264">
        <v>0</v>
      </c>
      <c r="P5264">
        <v>1071</v>
      </c>
      <c r="Q5264">
        <v>5</v>
      </c>
      <c r="R5264">
        <v>239</v>
      </c>
      <c r="S5264">
        <v>6</v>
      </c>
      <c r="T5264">
        <v>179</v>
      </c>
      <c r="U5264">
        <v>0</v>
      </c>
      <c r="V5264">
        <v>0</v>
      </c>
      <c r="W5264">
        <v>0</v>
      </c>
      <c r="X5264">
        <v>31.735403493144709</v>
      </c>
      <c r="Y5264">
        <v>2.2199896499372533</v>
      </c>
      <c r="Z5264">
        <v>18.947820241817283</v>
      </c>
      <c r="AA5264">
        <v>4.7013966325770395</v>
      </c>
      <c r="AB5264">
        <v>30.114200751731222</v>
      </c>
      <c r="AC5264">
        <v>0</v>
      </c>
      <c r="AD5264">
        <v>0</v>
      </c>
      <c r="AE5264">
        <v>87.718810769207508</v>
      </c>
    </row>
    <row r="5265" spans="1:31" x14ac:dyDescent="0.3">
      <c r="A5265">
        <v>2721310</v>
      </c>
      <c r="B5265">
        <v>1</v>
      </c>
      <c r="C5265" t="s">
        <v>80</v>
      </c>
      <c r="D5265" t="s">
        <v>94</v>
      </c>
      <c r="E5265" t="s">
        <v>161</v>
      </c>
      <c r="F5265" t="s">
        <v>14735</v>
      </c>
      <c r="G5265" t="s">
        <v>163</v>
      </c>
      <c r="H5265" t="s">
        <v>135</v>
      </c>
      <c r="I5265" t="s">
        <v>136</v>
      </c>
      <c r="J5265" t="s">
        <v>137</v>
      </c>
      <c r="K5265" t="s">
        <v>138</v>
      </c>
      <c r="L5265" t="s">
        <v>14736</v>
      </c>
      <c r="M5265" t="s">
        <v>14737</v>
      </c>
      <c r="N5265">
        <v>5.3202777770000003</v>
      </c>
      <c r="O5265">
        <v>0</v>
      </c>
      <c r="P5265">
        <v>24</v>
      </c>
      <c r="Q5265">
        <v>0</v>
      </c>
      <c r="R5265">
        <v>0</v>
      </c>
      <c r="S5265">
        <v>0</v>
      </c>
      <c r="T5265">
        <v>1</v>
      </c>
      <c r="U5265">
        <v>0</v>
      </c>
      <c r="V5265">
        <v>0</v>
      </c>
      <c r="W5265">
        <v>0</v>
      </c>
      <c r="X5265">
        <v>10.041752123058354</v>
      </c>
      <c r="Y5265">
        <v>0</v>
      </c>
      <c r="Z5265">
        <v>0</v>
      </c>
      <c r="AA5265">
        <v>0</v>
      </c>
      <c r="AB5265">
        <v>0.24720004592134168</v>
      </c>
      <c r="AC5265">
        <v>0</v>
      </c>
      <c r="AD5265">
        <v>0</v>
      </c>
      <c r="AE5265">
        <v>10.288952168979694</v>
      </c>
    </row>
    <row r="5266" spans="1:31" x14ac:dyDescent="0.3">
      <c r="A5266">
        <v>2720454</v>
      </c>
      <c r="B5266">
        <v>1</v>
      </c>
      <c r="C5266" t="s">
        <v>80</v>
      </c>
      <c r="D5266" t="s">
        <v>97</v>
      </c>
      <c r="E5266" t="s">
        <v>150</v>
      </c>
      <c r="F5266" t="s">
        <v>188</v>
      </c>
      <c r="G5266" t="s">
        <v>565</v>
      </c>
      <c r="H5266" t="s">
        <v>153</v>
      </c>
      <c r="I5266" t="s">
        <v>136</v>
      </c>
      <c r="J5266" t="s">
        <v>137</v>
      </c>
      <c r="K5266" t="s">
        <v>138</v>
      </c>
      <c r="L5266" t="s">
        <v>14738</v>
      </c>
      <c r="M5266" t="s">
        <v>14191</v>
      </c>
      <c r="N5266">
        <v>2.7552777769999999</v>
      </c>
      <c r="O5266">
        <v>8</v>
      </c>
      <c r="P5266">
        <v>1188</v>
      </c>
      <c r="Q5266">
        <v>13</v>
      </c>
      <c r="R5266">
        <v>426</v>
      </c>
      <c r="S5266">
        <v>29</v>
      </c>
      <c r="T5266">
        <v>261</v>
      </c>
      <c r="U5266">
        <v>2</v>
      </c>
      <c r="V5266">
        <v>2</v>
      </c>
      <c r="W5266">
        <v>271.48492270967733</v>
      </c>
      <c r="X5266">
        <v>1212.5369963961209</v>
      </c>
      <c r="Y5266">
        <v>114.52098056083125</v>
      </c>
      <c r="Z5266">
        <v>405.24954166693777</v>
      </c>
      <c r="AA5266">
        <v>300.82276749158001</v>
      </c>
      <c r="AB5266">
        <v>665.29932588784857</v>
      </c>
      <c r="AC5266">
        <v>195.23515964450158</v>
      </c>
      <c r="AD5266">
        <v>8.9118217369802259</v>
      </c>
      <c r="AE5266">
        <v>3174.0615160944776</v>
      </c>
    </row>
    <row r="5267" spans="1:31" x14ac:dyDescent="0.3">
      <c r="A5267">
        <v>2721118</v>
      </c>
      <c r="B5267">
        <v>1</v>
      </c>
      <c r="C5267" t="s">
        <v>80</v>
      </c>
      <c r="D5267" t="s">
        <v>106</v>
      </c>
      <c r="E5267" t="s">
        <v>150</v>
      </c>
      <c r="F5267" t="s">
        <v>14739</v>
      </c>
      <c r="G5267" t="s">
        <v>152</v>
      </c>
      <c r="H5267" t="s">
        <v>153</v>
      </c>
      <c r="I5267" t="s">
        <v>136</v>
      </c>
      <c r="J5267" t="s">
        <v>137</v>
      </c>
      <c r="K5267" t="s">
        <v>138</v>
      </c>
      <c r="L5267" t="s">
        <v>14740</v>
      </c>
      <c r="M5267" t="s">
        <v>14741</v>
      </c>
      <c r="N5267">
        <v>0.78444444400000002</v>
      </c>
      <c r="O5267">
        <v>3</v>
      </c>
      <c r="P5267">
        <v>1736</v>
      </c>
      <c r="Q5267">
        <v>48</v>
      </c>
      <c r="R5267">
        <v>330</v>
      </c>
      <c r="S5267">
        <v>17</v>
      </c>
      <c r="T5267">
        <v>275</v>
      </c>
      <c r="U5267">
        <v>5</v>
      </c>
      <c r="V5267">
        <v>1</v>
      </c>
      <c r="W5267">
        <v>0.53680477155296003</v>
      </c>
      <c r="X5267">
        <v>195.07372618671758</v>
      </c>
      <c r="Y5267">
        <v>41.789682337347017</v>
      </c>
      <c r="Z5267">
        <v>41.250070948098099</v>
      </c>
      <c r="AA5267">
        <v>39.965338300489009</v>
      </c>
      <c r="AB5267">
        <v>112.89347573983366</v>
      </c>
      <c r="AC5267">
        <v>555.0078786761386</v>
      </c>
      <c r="AD5267">
        <v>0.12180607541397331</v>
      </c>
      <c r="AE5267">
        <v>986.63878303559079</v>
      </c>
    </row>
    <row r="5268" spans="1:31" x14ac:dyDescent="0.3">
      <c r="A5268">
        <v>2720623</v>
      </c>
      <c r="B5268">
        <v>1</v>
      </c>
      <c r="C5268" t="s">
        <v>81</v>
      </c>
      <c r="D5268" t="s">
        <v>112</v>
      </c>
      <c r="E5268" t="s">
        <v>150</v>
      </c>
      <c r="F5268" t="s">
        <v>14742</v>
      </c>
      <c r="G5268" t="s">
        <v>152</v>
      </c>
      <c r="H5268" t="s">
        <v>153</v>
      </c>
      <c r="I5268" t="s">
        <v>136</v>
      </c>
      <c r="J5268" t="s">
        <v>137</v>
      </c>
      <c r="K5268" t="s">
        <v>138</v>
      </c>
      <c r="L5268" t="s">
        <v>14153</v>
      </c>
      <c r="M5268" t="s">
        <v>14743</v>
      </c>
      <c r="N5268">
        <v>1.582222222</v>
      </c>
      <c r="O5268">
        <v>3</v>
      </c>
      <c r="P5268">
        <v>138</v>
      </c>
      <c r="Q5268">
        <v>57</v>
      </c>
      <c r="R5268">
        <v>41</v>
      </c>
      <c r="S5268">
        <v>5</v>
      </c>
      <c r="T5268">
        <v>26</v>
      </c>
      <c r="U5268">
        <v>0</v>
      </c>
      <c r="V5268">
        <v>0</v>
      </c>
      <c r="W5268">
        <v>0.67643960501691991</v>
      </c>
      <c r="X5268">
        <v>31.820783386365836</v>
      </c>
      <c r="Y5268">
        <v>34.520988903456015</v>
      </c>
      <c r="Z5268">
        <v>9.1285573929613992</v>
      </c>
      <c r="AA5268">
        <v>59.886158940767473</v>
      </c>
      <c r="AB5268">
        <v>14.174469013641826</v>
      </c>
      <c r="AC5268">
        <v>0</v>
      </c>
      <c r="AD5268">
        <v>0</v>
      </c>
      <c r="AE5268">
        <v>150.20739724220948</v>
      </c>
    </row>
    <row r="5269" spans="1:31" x14ac:dyDescent="0.3">
      <c r="A5269">
        <v>2720600</v>
      </c>
      <c r="B5269">
        <v>1</v>
      </c>
      <c r="C5269" t="s">
        <v>80</v>
      </c>
      <c r="D5269" t="s">
        <v>98</v>
      </c>
      <c r="E5269" t="s">
        <v>213</v>
      </c>
      <c r="F5269" t="s">
        <v>14744</v>
      </c>
      <c r="G5269" t="s">
        <v>152</v>
      </c>
      <c r="H5269" t="s">
        <v>153</v>
      </c>
      <c r="I5269" t="s">
        <v>136</v>
      </c>
      <c r="J5269" t="s">
        <v>137</v>
      </c>
      <c r="K5269" t="s">
        <v>138</v>
      </c>
      <c r="L5269" t="s">
        <v>14745</v>
      </c>
      <c r="M5269" t="s">
        <v>14746</v>
      </c>
      <c r="N5269">
        <v>6.5555555000000001E-2</v>
      </c>
      <c r="O5269">
        <v>0</v>
      </c>
      <c r="P5269">
        <v>298</v>
      </c>
      <c r="Q5269">
        <v>1</v>
      </c>
      <c r="R5269">
        <v>93</v>
      </c>
      <c r="S5269">
        <v>1</v>
      </c>
      <c r="T5269">
        <v>72</v>
      </c>
      <c r="U5269">
        <v>0</v>
      </c>
      <c r="V5269">
        <v>0</v>
      </c>
      <c r="W5269">
        <v>0</v>
      </c>
      <c r="X5269">
        <v>3.7462389596677914</v>
      </c>
      <c r="Y5269">
        <v>0</v>
      </c>
      <c r="Z5269">
        <v>3.3520241828538158</v>
      </c>
      <c r="AA5269">
        <v>2.3373621169083335E-2</v>
      </c>
      <c r="AB5269">
        <v>3.4842778122032714</v>
      </c>
      <c r="AC5269">
        <v>0</v>
      </c>
      <c r="AD5269">
        <v>0</v>
      </c>
      <c r="AE5269">
        <v>10.605914575893962</v>
      </c>
    </row>
    <row r="5270" spans="1:31" x14ac:dyDescent="0.3">
      <c r="A5270">
        <v>2721805</v>
      </c>
      <c r="B5270">
        <v>1</v>
      </c>
      <c r="C5270" t="s">
        <v>80</v>
      </c>
      <c r="D5270" t="s">
        <v>92</v>
      </c>
      <c r="E5270" t="s">
        <v>145</v>
      </c>
      <c r="F5270" t="s">
        <v>14747</v>
      </c>
      <c r="G5270" t="s">
        <v>147</v>
      </c>
      <c r="H5270" t="s">
        <v>135</v>
      </c>
      <c r="I5270" t="s">
        <v>136</v>
      </c>
      <c r="J5270" t="s">
        <v>137</v>
      </c>
      <c r="K5270" t="s">
        <v>138</v>
      </c>
      <c r="L5270" t="s">
        <v>14748</v>
      </c>
      <c r="M5270" t="s">
        <v>14749</v>
      </c>
      <c r="N5270">
        <v>1.186111111</v>
      </c>
      <c r="O5270">
        <v>0</v>
      </c>
      <c r="P5270">
        <v>1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0.35018595810055669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0.35018595810055669</v>
      </c>
    </row>
    <row r="5271" spans="1:31" x14ac:dyDescent="0.3">
      <c r="A5271">
        <v>2720477</v>
      </c>
      <c r="B5271">
        <v>1</v>
      </c>
      <c r="C5271" t="s">
        <v>80</v>
      </c>
      <c r="D5271" t="s">
        <v>92</v>
      </c>
      <c r="E5271" t="s">
        <v>145</v>
      </c>
      <c r="F5271" t="s">
        <v>14750</v>
      </c>
      <c r="G5271" t="s">
        <v>181</v>
      </c>
      <c r="H5271" t="s">
        <v>135</v>
      </c>
      <c r="I5271" t="s">
        <v>136</v>
      </c>
      <c r="J5271" t="s">
        <v>137</v>
      </c>
      <c r="K5271" t="s">
        <v>138</v>
      </c>
      <c r="L5271" t="s">
        <v>14751</v>
      </c>
      <c r="M5271" t="s">
        <v>14752</v>
      </c>
      <c r="N5271">
        <v>1.8247222219999999</v>
      </c>
      <c r="O5271">
        <v>0</v>
      </c>
      <c r="P5271">
        <v>1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0.35577090840416664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0.35577090840416664</v>
      </c>
    </row>
    <row r="5272" spans="1:31" x14ac:dyDescent="0.3">
      <c r="A5272">
        <v>2720500</v>
      </c>
      <c r="B5272">
        <v>1</v>
      </c>
      <c r="C5272" t="s">
        <v>80</v>
      </c>
      <c r="D5272" t="s">
        <v>105</v>
      </c>
      <c r="E5272" t="s">
        <v>213</v>
      </c>
      <c r="F5272" t="s">
        <v>14052</v>
      </c>
      <c r="G5272" t="s">
        <v>152</v>
      </c>
      <c r="H5272" t="s">
        <v>153</v>
      </c>
      <c r="I5272" t="s">
        <v>136</v>
      </c>
      <c r="J5272" t="s">
        <v>137</v>
      </c>
      <c r="K5272" t="s">
        <v>138</v>
      </c>
      <c r="L5272" t="s">
        <v>14753</v>
      </c>
      <c r="M5272" t="s">
        <v>14754</v>
      </c>
      <c r="N5272">
        <v>0.23527777699999999</v>
      </c>
      <c r="O5272">
        <v>6</v>
      </c>
      <c r="P5272">
        <v>701</v>
      </c>
      <c r="Q5272">
        <v>13</v>
      </c>
      <c r="R5272">
        <v>92</v>
      </c>
      <c r="S5272">
        <v>16</v>
      </c>
      <c r="T5272">
        <v>78</v>
      </c>
      <c r="U5272">
        <v>0</v>
      </c>
      <c r="V5272">
        <v>0</v>
      </c>
      <c r="W5272">
        <v>0.50351244731345246</v>
      </c>
      <c r="X5272">
        <v>24.899944558623702</v>
      </c>
      <c r="Y5272">
        <v>9.0740416682830656</v>
      </c>
      <c r="Z5272">
        <v>6.5246058238305187</v>
      </c>
      <c r="AA5272">
        <v>3.0834845494252803</v>
      </c>
      <c r="AB5272">
        <v>9.3542987101363781</v>
      </c>
      <c r="AC5272">
        <v>0</v>
      </c>
      <c r="AD5272">
        <v>0</v>
      </c>
      <c r="AE5272">
        <v>53.439887757612389</v>
      </c>
    </row>
    <row r="5273" spans="1:31" x14ac:dyDescent="0.3">
      <c r="A5273">
        <v>2721187</v>
      </c>
      <c r="B5273">
        <v>1</v>
      </c>
      <c r="C5273" t="s">
        <v>80</v>
      </c>
      <c r="D5273" t="s">
        <v>103</v>
      </c>
      <c r="E5273" t="s">
        <v>161</v>
      </c>
      <c r="F5273" t="s">
        <v>14755</v>
      </c>
      <c r="G5273" t="s">
        <v>163</v>
      </c>
      <c r="H5273" t="s">
        <v>135</v>
      </c>
      <c r="I5273" t="s">
        <v>136</v>
      </c>
      <c r="J5273" t="s">
        <v>137</v>
      </c>
      <c r="K5273" t="s">
        <v>138</v>
      </c>
      <c r="L5273" t="s">
        <v>14080</v>
      </c>
      <c r="M5273" t="s">
        <v>14756</v>
      </c>
      <c r="N5273">
        <v>6.4111111110000003</v>
      </c>
      <c r="O5273">
        <v>0</v>
      </c>
      <c r="P5273">
        <v>14</v>
      </c>
      <c r="Q5273">
        <v>0</v>
      </c>
      <c r="R5273">
        <v>3</v>
      </c>
      <c r="S5273">
        <v>0</v>
      </c>
      <c r="T5273">
        <v>10</v>
      </c>
      <c r="U5273">
        <v>0</v>
      </c>
      <c r="V5273">
        <v>0</v>
      </c>
      <c r="W5273">
        <v>0</v>
      </c>
      <c r="X5273">
        <v>63.437726398888437</v>
      </c>
      <c r="Y5273">
        <v>0</v>
      </c>
      <c r="Z5273">
        <v>0</v>
      </c>
      <c r="AA5273">
        <v>0</v>
      </c>
      <c r="AB5273">
        <v>91.33266268566399</v>
      </c>
      <c r="AC5273">
        <v>0</v>
      </c>
      <c r="AD5273">
        <v>0</v>
      </c>
      <c r="AE5273">
        <v>154.77038908455242</v>
      </c>
    </row>
    <row r="5274" spans="1:31" x14ac:dyDescent="0.3">
      <c r="A5274">
        <v>2720523</v>
      </c>
      <c r="B5274">
        <v>1</v>
      </c>
      <c r="C5274" t="s">
        <v>80</v>
      </c>
      <c r="D5274" t="s">
        <v>100</v>
      </c>
      <c r="E5274" t="s">
        <v>132</v>
      </c>
      <c r="F5274" t="s">
        <v>14757</v>
      </c>
      <c r="G5274" t="s">
        <v>134</v>
      </c>
      <c r="H5274" t="s">
        <v>135</v>
      </c>
      <c r="I5274" t="s">
        <v>136</v>
      </c>
      <c r="J5274" t="s">
        <v>137</v>
      </c>
      <c r="K5274" t="s">
        <v>138</v>
      </c>
      <c r="L5274" t="s">
        <v>14758</v>
      </c>
      <c r="M5274" t="s">
        <v>14759</v>
      </c>
      <c r="N5274">
        <v>2.440555555</v>
      </c>
      <c r="O5274">
        <v>0</v>
      </c>
      <c r="P5274">
        <v>148</v>
      </c>
      <c r="Q5274">
        <v>0</v>
      </c>
      <c r="R5274">
        <v>0</v>
      </c>
      <c r="S5274">
        <v>0</v>
      </c>
      <c r="T5274">
        <v>19</v>
      </c>
      <c r="U5274">
        <v>0</v>
      </c>
      <c r="V5274">
        <v>0</v>
      </c>
      <c r="W5274">
        <v>0</v>
      </c>
      <c r="X5274">
        <v>85.830083868928355</v>
      </c>
      <c r="Y5274">
        <v>0</v>
      </c>
      <c r="Z5274">
        <v>0</v>
      </c>
      <c r="AA5274">
        <v>0</v>
      </c>
      <c r="AB5274">
        <v>21.964029438916128</v>
      </c>
      <c r="AC5274">
        <v>0</v>
      </c>
      <c r="AD5274">
        <v>0</v>
      </c>
      <c r="AE5274">
        <v>107.79411330784448</v>
      </c>
    </row>
    <row r="5275" spans="1:31" x14ac:dyDescent="0.3">
      <c r="A5275">
        <v>2720861</v>
      </c>
      <c r="B5275">
        <v>1</v>
      </c>
      <c r="C5275" t="s">
        <v>80</v>
      </c>
      <c r="D5275" t="s">
        <v>82</v>
      </c>
      <c r="E5275" t="s">
        <v>161</v>
      </c>
      <c r="F5275" t="s">
        <v>14760</v>
      </c>
      <c r="G5275" t="s">
        <v>202</v>
      </c>
      <c r="H5275" t="s">
        <v>135</v>
      </c>
      <c r="I5275" t="s">
        <v>136</v>
      </c>
      <c r="J5275" t="s">
        <v>137</v>
      </c>
      <c r="K5275" t="s">
        <v>138</v>
      </c>
      <c r="L5275" t="s">
        <v>14761</v>
      </c>
      <c r="M5275" t="s">
        <v>14762</v>
      </c>
      <c r="N5275">
        <v>4.8852777769999998</v>
      </c>
      <c r="O5275">
        <v>0</v>
      </c>
      <c r="P5275">
        <v>73</v>
      </c>
      <c r="Q5275">
        <v>0</v>
      </c>
      <c r="R5275">
        <v>0</v>
      </c>
      <c r="S5275">
        <v>0</v>
      </c>
      <c r="T5275">
        <v>11</v>
      </c>
      <c r="U5275">
        <v>0</v>
      </c>
      <c r="V5275">
        <v>0</v>
      </c>
      <c r="W5275">
        <v>0</v>
      </c>
      <c r="X5275">
        <v>86.30447523093757</v>
      </c>
      <c r="Y5275">
        <v>0</v>
      </c>
      <c r="Z5275">
        <v>0</v>
      </c>
      <c r="AA5275">
        <v>0</v>
      </c>
      <c r="AB5275">
        <v>34.92524439632178</v>
      </c>
      <c r="AC5275">
        <v>0</v>
      </c>
      <c r="AD5275">
        <v>0</v>
      </c>
      <c r="AE5275">
        <v>121.22971962725936</v>
      </c>
    </row>
    <row r="5276" spans="1:31" x14ac:dyDescent="0.3">
      <c r="A5276">
        <v>2721525</v>
      </c>
      <c r="B5276">
        <v>1</v>
      </c>
      <c r="C5276" t="s">
        <v>80</v>
      </c>
      <c r="D5276" t="s">
        <v>103</v>
      </c>
      <c r="E5276" t="s">
        <v>161</v>
      </c>
      <c r="F5276" t="s">
        <v>14763</v>
      </c>
      <c r="G5276" t="s">
        <v>163</v>
      </c>
      <c r="H5276" t="s">
        <v>135</v>
      </c>
      <c r="I5276" t="s">
        <v>136</v>
      </c>
      <c r="J5276" t="s">
        <v>137</v>
      </c>
      <c r="K5276" t="s">
        <v>138</v>
      </c>
      <c r="L5276" t="s">
        <v>14764</v>
      </c>
      <c r="M5276" t="s">
        <v>14765</v>
      </c>
      <c r="N5276">
        <v>1.4544444439999999</v>
      </c>
      <c r="O5276">
        <v>0</v>
      </c>
      <c r="P5276">
        <v>120</v>
      </c>
      <c r="Q5276">
        <v>0</v>
      </c>
      <c r="R5276">
        <v>20</v>
      </c>
      <c r="S5276">
        <v>0</v>
      </c>
      <c r="T5276">
        <v>59</v>
      </c>
      <c r="U5276">
        <v>0</v>
      </c>
      <c r="V5276">
        <v>0</v>
      </c>
      <c r="W5276">
        <v>0</v>
      </c>
      <c r="X5276">
        <v>25.804499230496621</v>
      </c>
      <c r="Y5276">
        <v>0</v>
      </c>
      <c r="Z5276">
        <v>3.1690558815188132</v>
      </c>
      <c r="AA5276">
        <v>0</v>
      </c>
      <c r="AB5276">
        <v>23.16800062706751</v>
      </c>
      <c r="AC5276">
        <v>0</v>
      </c>
      <c r="AD5276">
        <v>0</v>
      </c>
      <c r="AE5276">
        <v>52.141555739082946</v>
      </c>
    </row>
    <row r="5277" spans="1:31" x14ac:dyDescent="0.3">
      <c r="A5277">
        <v>2720546</v>
      </c>
      <c r="B5277">
        <v>1</v>
      </c>
      <c r="C5277" t="s">
        <v>80</v>
      </c>
      <c r="D5277" t="s">
        <v>90</v>
      </c>
      <c r="E5277" t="s">
        <v>161</v>
      </c>
      <c r="F5277" t="s">
        <v>14766</v>
      </c>
      <c r="G5277" t="s">
        <v>163</v>
      </c>
      <c r="H5277" t="s">
        <v>135</v>
      </c>
      <c r="I5277" t="s">
        <v>136</v>
      </c>
      <c r="J5277" t="s">
        <v>137</v>
      </c>
      <c r="K5277" t="s">
        <v>138</v>
      </c>
      <c r="L5277" t="s">
        <v>14767</v>
      </c>
      <c r="M5277" t="s">
        <v>14768</v>
      </c>
      <c r="N5277">
        <v>3.6372222220000001</v>
      </c>
      <c r="O5277">
        <v>0</v>
      </c>
      <c r="P5277">
        <v>155</v>
      </c>
      <c r="Q5277">
        <v>0</v>
      </c>
      <c r="R5277">
        <v>0</v>
      </c>
      <c r="S5277">
        <v>0</v>
      </c>
      <c r="T5277">
        <v>4</v>
      </c>
      <c r="U5277">
        <v>0</v>
      </c>
      <c r="V5277">
        <v>0</v>
      </c>
      <c r="W5277">
        <v>0</v>
      </c>
      <c r="X5277">
        <v>116.91497747130053</v>
      </c>
      <c r="Y5277">
        <v>0</v>
      </c>
      <c r="Z5277">
        <v>0</v>
      </c>
      <c r="AA5277">
        <v>0</v>
      </c>
      <c r="AB5277">
        <v>8.1771618765523204</v>
      </c>
      <c r="AC5277">
        <v>0</v>
      </c>
      <c r="AD5277">
        <v>0</v>
      </c>
      <c r="AE5277">
        <v>125.09213934785285</v>
      </c>
    </row>
    <row r="5278" spans="1:31" x14ac:dyDescent="0.3">
      <c r="A5278">
        <v>2721456</v>
      </c>
      <c r="B5278">
        <v>1</v>
      </c>
      <c r="C5278" t="s">
        <v>81</v>
      </c>
      <c r="D5278" t="s">
        <v>120</v>
      </c>
      <c r="E5278" t="s">
        <v>156</v>
      </c>
      <c r="F5278" t="s">
        <v>14769</v>
      </c>
      <c r="G5278" t="s">
        <v>185</v>
      </c>
      <c r="H5278" t="s">
        <v>153</v>
      </c>
      <c r="I5278" t="s">
        <v>136</v>
      </c>
      <c r="J5278" t="s">
        <v>137</v>
      </c>
      <c r="K5278" t="s">
        <v>138</v>
      </c>
      <c r="L5278" t="s">
        <v>14770</v>
      </c>
      <c r="M5278" t="s">
        <v>14771</v>
      </c>
      <c r="N5278">
        <v>3.4808333330000001</v>
      </c>
      <c r="O5278">
        <v>0</v>
      </c>
      <c r="P5278">
        <v>0</v>
      </c>
      <c r="Q5278">
        <v>0</v>
      </c>
      <c r="R5278">
        <v>3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</row>
    <row r="5279" spans="1:31" x14ac:dyDescent="0.3">
      <c r="A5279">
        <v>2720569</v>
      </c>
      <c r="B5279">
        <v>1</v>
      </c>
      <c r="C5279" t="s">
        <v>80</v>
      </c>
      <c r="D5279" t="s">
        <v>103</v>
      </c>
      <c r="E5279" t="s">
        <v>173</v>
      </c>
      <c r="F5279" t="s">
        <v>14772</v>
      </c>
      <c r="G5279" t="s">
        <v>152</v>
      </c>
      <c r="H5279" t="s">
        <v>153</v>
      </c>
      <c r="I5279" t="s">
        <v>136</v>
      </c>
      <c r="J5279" t="s">
        <v>137</v>
      </c>
      <c r="K5279" t="s">
        <v>138</v>
      </c>
      <c r="L5279" t="s">
        <v>14773</v>
      </c>
      <c r="M5279" t="s">
        <v>14774</v>
      </c>
      <c r="N5279">
        <v>1.481666666</v>
      </c>
      <c r="O5279">
        <v>1</v>
      </c>
      <c r="P5279">
        <v>334</v>
      </c>
      <c r="Q5279">
        <v>7</v>
      </c>
      <c r="R5279">
        <v>105</v>
      </c>
      <c r="S5279">
        <v>69</v>
      </c>
      <c r="T5279">
        <v>134</v>
      </c>
      <c r="U5279">
        <v>50</v>
      </c>
      <c r="V5279">
        <v>2</v>
      </c>
      <c r="W5279">
        <v>1.0326113292018999</v>
      </c>
      <c r="X5279">
        <v>90.481347926564496</v>
      </c>
      <c r="Y5279">
        <v>47.194923669291533</v>
      </c>
      <c r="Z5279">
        <v>33.61194814715256</v>
      </c>
      <c r="AA5279">
        <v>1486.5689135593923</v>
      </c>
      <c r="AB5279">
        <v>209.1729517283064</v>
      </c>
      <c r="AC5279">
        <v>22038.513890981063</v>
      </c>
      <c r="AD5279">
        <v>8.5405643071546606</v>
      </c>
      <c r="AE5279">
        <v>23915.117151648126</v>
      </c>
    </row>
    <row r="5280" spans="1:31" x14ac:dyDescent="0.3">
      <c r="A5280">
        <v>2720692</v>
      </c>
      <c r="B5280">
        <v>1</v>
      </c>
      <c r="C5280" t="s">
        <v>80</v>
      </c>
      <c r="D5280" t="s">
        <v>105</v>
      </c>
      <c r="E5280" t="s">
        <v>213</v>
      </c>
      <c r="F5280" t="s">
        <v>14052</v>
      </c>
      <c r="G5280" t="s">
        <v>152</v>
      </c>
      <c r="H5280" t="s">
        <v>153</v>
      </c>
      <c r="I5280" t="s">
        <v>136</v>
      </c>
      <c r="J5280" t="s">
        <v>137</v>
      </c>
      <c r="K5280" t="s">
        <v>138</v>
      </c>
      <c r="L5280" t="s">
        <v>14775</v>
      </c>
      <c r="M5280" t="s">
        <v>14776</v>
      </c>
      <c r="N5280">
        <v>0.52611111099999996</v>
      </c>
      <c r="O5280">
        <v>6</v>
      </c>
      <c r="P5280">
        <v>701</v>
      </c>
      <c r="Q5280">
        <v>13</v>
      </c>
      <c r="R5280">
        <v>92</v>
      </c>
      <c r="S5280">
        <v>16</v>
      </c>
      <c r="T5280">
        <v>78</v>
      </c>
      <c r="U5280">
        <v>0</v>
      </c>
      <c r="V5280">
        <v>0</v>
      </c>
      <c r="W5280">
        <v>1.0530953556255451</v>
      </c>
      <c r="X5280">
        <v>55.117661698164355</v>
      </c>
      <c r="Y5280">
        <v>21.091006131589012</v>
      </c>
      <c r="Z5280">
        <v>13.995164105980631</v>
      </c>
      <c r="AA5280">
        <v>6.8196700471972811</v>
      </c>
      <c r="AB5280">
        <v>20.42452528854561</v>
      </c>
      <c r="AC5280">
        <v>0</v>
      </c>
      <c r="AD5280">
        <v>0</v>
      </c>
      <c r="AE5280">
        <v>118.50112262710243</v>
      </c>
    </row>
    <row r="5281" spans="1:31" x14ac:dyDescent="0.3">
      <c r="A5281">
        <v>2720746</v>
      </c>
      <c r="B5281">
        <v>1</v>
      </c>
      <c r="C5281" t="s">
        <v>80</v>
      </c>
      <c r="D5281" t="s">
        <v>108</v>
      </c>
      <c r="E5281" t="s">
        <v>213</v>
      </c>
      <c r="F5281" t="s">
        <v>5594</v>
      </c>
      <c r="G5281" t="s">
        <v>152</v>
      </c>
      <c r="H5281" t="s">
        <v>153</v>
      </c>
      <c r="I5281" t="s">
        <v>136</v>
      </c>
      <c r="J5281" t="s">
        <v>137</v>
      </c>
      <c r="K5281" t="s">
        <v>138</v>
      </c>
      <c r="L5281" t="s">
        <v>14777</v>
      </c>
      <c r="M5281" t="s">
        <v>14778</v>
      </c>
      <c r="N5281">
        <v>0.55861111100000005</v>
      </c>
      <c r="O5281">
        <v>0</v>
      </c>
      <c r="P5281">
        <v>699</v>
      </c>
      <c r="Q5281">
        <v>0</v>
      </c>
      <c r="R5281">
        <v>105</v>
      </c>
      <c r="S5281">
        <v>3</v>
      </c>
      <c r="T5281">
        <v>124</v>
      </c>
      <c r="U5281">
        <v>0</v>
      </c>
      <c r="V5281">
        <v>0</v>
      </c>
      <c r="W5281">
        <v>0</v>
      </c>
      <c r="X5281">
        <v>44.030477228360141</v>
      </c>
      <c r="Y5281">
        <v>0</v>
      </c>
      <c r="Z5281">
        <v>6.2643250125100209</v>
      </c>
      <c r="AA5281">
        <v>4.0860619841109358</v>
      </c>
      <c r="AB5281">
        <v>45.243594347192627</v>
      </c>
      <c r="AC5281">
        <v>0</v>
      </c>
      <c r="AD5281">
        <v>0</v>
      </c>
      <c r="AE5281">
        <v>99.624458572173722</v>
      </c>
    </row>
    <row r="5282" spans="1:31" x14ac:dyDescent="0.3">
      <c r="A5282">
        <v>2720320</v>
      </c>
      <c r="B5282">
        <v>1</v>
      </c>
      <c r="C5282" t="s">
        <v>80</v>
      </c>
      <c r="D5282" t="s">
        <v>103</v>
      </c>
      <c r="E5282" t="s">
        <v>132</v>
      </c>
      <c r="F5282" t="s">
        <v>14779</v>
      </c>
      <c r="G5282" t="s">
        <v>209</v>
      </c>
      <c r="H5282" t="s">
        <v>135</v>
      </c>
      <c r="I5282" t="s">
        <v>136</v>
      </c>
      <c r="J5282" t="s">
        <v>137</v>
      </c>
      <c r="K5282" t="s">
        <v>210</v>
      </c>
      <c r="L5282" t="s">
        <v>14780</v>
      </c>
      <c r="M5282" t="s">
        <v>14781</v>
      </c>
      <c r="N5282">
        <v>2.2316666660000002</v>
      </c>
      <c r="O5282">
        <v>0</v>
      </c>
      <c r="P5282">
        <v>420</v>
      </c>
      <c r="Q5282">
        <v>0</v>
      </c>
      <c r="R5282">
        <v>1</v>
      </c>
      <c r="S5282">
        <v>0</v>
      </c>
      <c r="T5282">
        <v>55</v>
      </c>
      <c r="U5282">
        <v>0</v>
      </c>
      <c r="V5282">
        <v>0</v>
      </c>
      <c r="W5282">
        <v>0</v>
      </c>
      <c r="X5282">
        <v>164.3499633865309</v>
      </c>
      <c r="Y5282">
        <v>0</v>
      </c>
      <c r="Z5282">
        <v>0.40893359895551007</v>
      </c>
      <c r="AA5282">
        <v>0</v>
      </c>
      <c r="AB5282">
        <v>128.74854924136787</v>
      </c>
      <c r="AC5282">
        <v>0</v>
      </c>
      <c r="AD5282">
        <v>0</v>
      </c>
      <c r="AE5282">
        <v>293.50744622685431</v>
      </c>
    </row>
    <row r="5283" spans="1:31" x14ac:dyDescent="0.3">
      <c r="A5283">
        <v>2720308</v>
      </c>
      <c r="B5283">
        <v>1</v>
      </c>
      <c r="C5283" t="s">
        <v>81</v>
      </c>
      <c r="D5283" t="s">
        <v>128</v>
      </c>
      <c r="E5283" t="s">
        <v>145</v>
      </c>
      <c r="F5283" t="s">
        <v>14782</v>
      </c>
      <c r="G5283" t="s">
        <v>181</v>
      </c>
      <c r="H5283" t="s">
        <v>135</v>
      </c>
      <c r="I5283" t="s">
        <v>136</v>
      </c>
      <c r="J5283" t="s">
        <v>137</v>
      </c>
      <c r="K5283" t="s">
        <v>138</v>
      </c>
      <c r="L5283" t="s">
        <v>14783</v>
      </c>
      <c r="M5283" t="s">
        <v>14784</v>
      </c>
      <c r="N5283">
        <v>2.4436111110000001</v>
      </c>
      <c r="O5283">
        <v>0</v>
      </c>
      <c r="P5283">
        <v>1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</row>
    <row r="5284" spans="1:31" x14ac:dyDescent="0.3">
      <c r="A5284">
        <v>2721648</v>
      </c>
      <c r="B5284">
        <v>1</v>
      </c>
      <c r="C5284" t="s">
        <v>80</v>
      </c>
      <c r="D5284" t="s">
        <v>88</v>
      </c>
      <c r="E5284" t="s">
        <v>156</v>
      </c>
      <c r="F5284" t="s">
        <v>14785</v>
      </c>
      <c r="G5284" t="s">
        <v>185</v>
      </c>
      <c r="H5284" t="s">
        <v>153</v>
      </c>
      <c r="I5284" t="s">
        <v>136</v>
      </c>
      <c r="J5284" t="s">
        <v>137</v>
      </c>
      <c r="K5284" t="s">
        <v>138</v>
      </c>
      <c r="L5284" t="s">
        <v>14786</v>
      </c>
      <c r="M5284" t="s">
        <v>14787</v>
      </c>
      <c r="N5284">
        <v>2.025555555</v>
      </c>
      <c r="O5284">
        <v>0</v>
      </c>
      <c r="P5284">
        <v>0</v>
      </c>
      <c r="Q5284">
        <v>0</v>
      </c>
      <c r="R5284">
        <v>0</v>
      </c>
      <c r="S5284">
        <v>1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12.973869668822399</v>
      </c>
      <c r="AB5284">
        <v>0</v>
      </c>
      <c r="AC5284">
        <v>0</v>
      </c>
      <c r="AD5284">
        <v>0</v>
      </c>
      <c r="AE5284">
        <v>12.973869668822399</v>
      </c>
    </row>
    <row r="5285" spans="1:31" x14ac:dyDescent="0.3">
      <c r="A5285">
        <v>2721682</v>
      </c>
      <c r="B5285">
        <v>1</v>
      </c>
      <c r="C5285" t="s">
        <v>80</v>
      </c>
      <c r="D5285" t="s">
        <v>96</v>
      </c>
      <c r="E5285" t="s">
        <v>213</v>
      </c>
      <c r="F5285" t="s">
        <v>14788</v>
      </c>
      <c r="G5285" t="s">
        <v>152</v>
      </c>
      <c r="H5285" t="s">
        <v>153</v>
      </c>
      <c r="I5285" t="s">
        <v>136</v>
      </c>
      <c r="J5285" t="s">
        <v>137</v>
      </c>
      <c r="K5285" t="s">
        <v>138</v>
      </c>
      <c r="L5285" t="s">
        <v>14789</v>
      </c>
      <c r="M5285" t="s">
        <v>14790</v>
      </c>
      <c r="N5285">
        <v>5.5272222219999998</v>
      </c>
      <c r="O5285">
        <v>0</v>
      </c>
      <c r="P5285">
        <v>34</v>
      </c>
      <c r="Q5285">
        <v>0</v>
      </c>
      <c r="R5285">
        <v>0</v>
      </c>
      <c r="S5285">
        <v>9</v>
      </c>
      <c r="T5285">
        <v>32</v>
      </c>
      <c r="U5285">
        <v>1</v>
      </c>
      <c r="V5285">
        <v>0</v>
      </c>
      <c r="W5285">
        <v>0</v>
      </c>
      <c r="X5285">
        <v>50.785216210629464</v>
      </c>
      <c r="Y5285">
        <v>0</v>
      </c>
      <c r="Z5285">
        <v>0</v>
      </c>
      <c r="AA5285">
        <v>1637.608644698355</v>
      </c>
      <c r="AB5285">
        <v>226.50752920358644</v>
      </c>
      <c r="AC5285">
        <v>607.30842387165887</v>
      </c>
      <c r="AD5285">
        <v>0</v>
      </c>
      <c r="AE5285">
        <v>2522.2098139842296</v>
      </c>
    </row>
    <row r="5286" spans="1:31" x14ac:dyDescent="0.3">
      <c r="A5286">
        <v>2721636</v>
      </c>
      <c r="B5286">
        <v>2</v>
      </c>
      <c r="C5286" t="s">
        <v>80</v>
      </c>
      <c r="D5286" t="s">
        <v>89</v>
      </c>
      <c r="E5286" t="s">
        <v>156</v>
      </c>
      <c r="F5286" t="s">
        <v>14791</v>
      </c>
      <c r="G5286" t="s">
        <v>185</v>
      </c>
      <c r="H5286" t="s">
        <v>153</v>
      </c>
      <c r="I5286" t="s">
        <v>136</v>
      </c>
      <c r="J5286" t="s">
        <v>137</v>
      </c>
      <c r="K5286" t="s">
        <v>138</v>
      </c>
      <c r="L5286" t="s">
        <v>14264</v>
      </c>
      <c r="M5286" t="s">
        <v>14792</v>
      </c>
      <c r="N5286">
        <v>0.78361111100000003</v>
      </c>
      <c r="O5286">
        <v>1</v>
      </c>
      <c r="P5286">
        <v>538</v>
      </c>
      <c r="Q5286">
        <v>3</v>
      </c>
      <c r="R5286">
        <v>18</v>
      </c>
      <c r="S5286">
        <v>5</v>
      </c>
      <c r="T5286">
        <v>53</v>
      </c>
      <c r="U5286">
        <v>1</v>
      </c>
      <c r="V5286">
        <v>0</v>
      </c>
      <c r="W5286">
        <v>0.18672636627000003</v>
      </c>
      <c r="X5286">
        <v>226.62746340667758</v>
      </c>
      <c r="Y5286">
        <v>0.37623706823735081</v>
      </c>
      <c r="Z5286">
        <v>2.8222153724979377</v>
      </c>
      <c r="AA5286">
        <v>5.3717055869752652</v>
      </c>
      <c r="AB5286">
        <v>51.61674458995509</v>
      </c>
      <c r="AC5286">
        <v>3.5139415938254559</v>
      </c>
      <c r="AD5286">
        <v>0</v>
      </c>
      <c r="AE5286">
        <v>290.51503398443862</v>
      </c>
    </row>
    <row r="5287" spans="1:31" x14ac:dyDescent="0.3">
      <c r="A5287">
        <v>2721748</v>
      </c>
      <c r="B5287">
        <v>1</v>
      </c>
      <c r="C5287" t="s">
        <v>80</v>
      </c>
      <c r="D5287" t="s">
        <v>93</v>
      </c>
      <c r="E5287" t="s">
        <v>150</v>
      </c>
      <c r="F5287" t="s">
        <v>14049</v>
      </c>
      <c r="G5287" t="s">
        <v>170</v>
      </c>
      <c r="H5287" t="s">
        <v>153</v>
      </c>
      <c r="I5287" t="s">
        <v>136</v>
      </c>
      <c r="J5287" t="s">
        <v>137</v>
      </c>
      <c r="K5287" t="s">
        <v>138</v>
      </c>
      <c r="L5287" t="s">
        <v>14793</v>
      </c>
      <c r="M5287" t="s">
        <v>14794</v>
      </c>
      <c r="N5287">
        <v>1.191944444</v>
      </c>
      <c r="O5287">
        <v>0</v>
      </c>
      <c r="P5287">
        <v>195</v>
      </c>
      <c r="Q5287">
        <v>2</v>
      </c>
      <c r="R5287">
        <v>50</v>
      </c>
      <c r="S5287">
        <v>4</v>
      </c>
      <c r="T5287">
        <v>46</v>
      </c>
      <c r="U5287">
        <v>0</v>
      </c>
      <c r="V5287">
        <v>0</v>
      </c>
      <c r="W5287">
        <v>0</v>
      </c>
      <c r="X5287">
        <v>24.222026683100008</v>
      </c>
      <c r="Y5287">
        <v>7.9157007425109596</v>
      </c>
      <c r="Z5287">
        <v>9.511619089693653</v>
      </c>
      <c r="AA5287">
        <v>15.127200086201388</v>
      </c>
      <c r="AB5287">
        <v>14.154820299760599</v>
      </c>
      <c r="AC5287">
        <v>0</v>
      </c>
      <c r="AD5287">
        <v>0</v>
      </c>
      <c r="AE5287">
        <v>70.931366901266614</v>
      </c>
    </row>
    <row r="5288" spans="1:31" x14ac:dyDescent="0.3">
      <c r="A5288">
        <v>2721582</v>
      </c>
      <c r="B5288">
        <v>1</v>
      </c>
      <c r="C5288" t="s">
        <v>81</v>
      </c>
      <c r="D5288" t="s">
        <v>118</v>
      </c>
      <c r="E5288" t="s">
        <v>161</v>
      </c>
      <c r="F5288" t="s">
        <v>14795</v>
      </c>
      <c r="G5288" t="s">
        <v>163</v>
      </c>
      <c r="H5288" t="s">
        <v>135</v>
      </c>
      <c r="I5288" t="s">
        <v>136</v>
      </c>
      <c r="J5288" t="s">
        <v>137</v>
      </c>
      <c r="K5288" t="s">
        <v>138</v>
      </c>
      <c r="L5288" t="s">
        <v>14796</v>
      </c>
      <c r="M5288" t="s">
        <v>14797</v>
      </c>
      <c r="N5288">
        <v>3.4533333329999998</v>
      </c>
      <c r="O5288">
        <v>0</v>
      </c>
      <c r="P5288">
        <v>2</v>
      </c>
      <c r="Q5288">
        <v>0</v>
      </c>
      <c r="R5288">
        <v>0</v>
      </c>
      <c r="S5288">
        <v>0</v>
      </c>
      <c r="T5288">
        <v>2</v>
      </c>
      <c r="U5288">
        <v>0</v>
      </c>
      <c r="V5288">
        <v>0</v>
      </c>
      <c r="W5288">
        <v>0</v>
      </c>
      <c r="X5288">
        <v>5.6279793227470805</v>
      </c>
      <c r="Y5288">
        <v>0</v>
      </c>
      <c r="Z5288">
        <v>0</v>
      </c>
      <c r="AA5288">
        <v>0</v>
      </c>
      <c r="AB5288">
        <v>1.0943252392272667</v>
      </c>
      <c r="AC5288">
        <v>0</v>
      </c>
      <c r="AD5288">
        <v>0</v>
      </c>
      <c r="AE5288">
        <v>6.7223045619743473</v>
      </c>
    </row>
    <row r="5289" spans="1:31" x14ac:dyDescent="0.3">
      <c r="A5289">
        <v>2721084</v>
      </c>
      <c r="B5289">
        <v>1</v>
      </c>
      <c r="C5289" t="s">
        <v>80</v>
      </c>
      <c r="D5289" t="s">
        <v>93</v>
      </c>
      <c r="E5289" t="s">
        <v>161</v>
      </c>
      <c r="F5289" t="s">
        <v>14798</v>
      </c>
      <c r="G5289" t="s">
        <v>409</v>
      </c>
      <c r="H5289" t="s">
        <v>135</v>
      </c>
      <c r="I5289" t="s">
        <v>136</v>
      </c>
      <c r="J5289" t="s">
        <v>137</v>
      </c>
      <c r="K5289" t="s">
        <v>138</v>
      </c>
      <c r="L5289" t="s">
        <v>14799</v>
      </c>
      <c r="M5289" t="s">
        <v>14077</v>
      </c>
      <c r="N5289">
        <v>3.51</v>
      </c>
      <c r="O5289">
        <v>0</v>
      </c>
      <c r="P5289">
        <v>19</v>
      </c>
      <c r="Q5289">
        <v>0</v>
      </c>
      <c r="R5289">
        <v>1</v>
      </c>
      <c r="S5289">
        <v>0</v>
      </c>
      <c r="T5289">
        <v>4</v>
      </c>
      <c r="U5289">
        <v>0</v>
      </c>
      <c r="V5289">
        <v>0</v>
      </c>
      <c r="W5289">
        <v>0</v>
      </c>
      <c r="X5289">
        <v>10.013205196946192</v>
      </c>
      <c r="Y5289">
        <v>0</v>
      </c>
      <c r="Z5289">
        <v>0</v>
      </c>
      <c r="AA5289">
        <v>0</v>
      </c>
      <c r="AB5289">
        <v>1.9153514895428769</v>
      </c>
      <c r="AC5289">
        <v>0</v>
      </c>
      <c r="AD5289">
        <v>0</v>
      </c>
      <c r="AE5289">
        <v>11.928556686489069</v>
      </c>
    </row>
    <row r="5290" spans="1:31" x14ac:dyDescent="0.3">
      <c r="A5290">
        <v>2720466</v>
      </c>
      <c r="B5290">
        <v>1</v>
      </c>
      <c r="C5290" t="s">
        <v>80</v>
      </c>
      <c r="D5290" t="s">
        <v>97</v>
      </c>
      <c r="E5290" t="s">
        <v>213</v>
      </c>
      <c r="F5290" t="s">
        <v>6415</v>
      </c>
      <c r="G5290" t="s">
        <v>152</v>
      </c>
      <c r="H5290" t="s">
        <v>153</v>
      </c>
      <c r="I5290" t="s">
        <v>136</v>
      </c>
      <c r="J5290" t="s">
        <v>137</v>
      </c>
      <c r="K5290" t="s">
        <v>138</v>
      </c>
      <c r="L5290" t="s">
        <v>14800</v>
      </c>
      <c r="M5290" t="s">
        <v>14801</v>
      </c>
      <c r="N5290">
        <v>0.265833333</v>
      </c>
      <c r="O5290">
        <v>4</v>
      </c>
      <c r="P5290">
        <v>772</v>
      </c>
      <c r="Q5290">
        <v>3</v>
      </c>
      <c r="R5290">
        <v>81</v>
      </c>
      <c r="S5290">
        <v>6</v>
      </c>
      <c r="T5290">
        <v>136</v>
      </c>
      <c r="U5290">
        <v>0</v>
      </c>
      <c r="V5290">
        <v>0</v>
      </c>
      <c r="W5290">
        <v>1.6669338750330751</v>
      </c>
      <c r="X5290">
        <v>58.651601859156521</v>
      </c>
      <c r="Y5290">
        <v>0.63882016212670256</v>
      </c>
      <c r="Z5290">
        <v>4.3196383220763641</v>
      </c>
      <c r="AA5290">
        <v>7.5757001301099995</v>
      </c>
      <c r="AB5290">
        <v>30.890984956962441</v>
      </c>
      <c r="AC5290">
        <v>0</v>
      </c>
      <c r="AD5290">
        <v>0</v>
      </c>
      <c r="AE5290">
        <v>103.74367930546509</v>
      </c>
    </row>
    <row r="5291" spans="1:31" x14ac:dyDescent="0.3">
      <c r="A5291">
        <v>2720915</v>
      </c>
      <c r="B5291">
        <v>1</v>
      </c>
      <c r="C5291" t="s">
        <v>80</v>
      </c>
      <c r="D5291" t="s">
        <v>93</v>
      </c>
      <c r="E5291" t="s">
        <v>150</v>
      </c>
      <c r="F5291" t="s">
        <v>14802</v>
      </c>
      <c r="G5291" t="s">
        <v>152</v>
      </c>
      <c r="H5291" t="s">
        <v>153</v>
      </c>
      <c r="I5291" t="s">
        <v>136</v>
      </c>
      <c r="J5291" t="s">
        <v>137</v>
      </c>
      <c r="K5291" t="s">
        <v>138</v>
      </c>
      <c r="L5291" t="s">
        <v>14803</v>
      </c>
      <c r="M5291" t="s">
        <v>14804</v>
      </c>
      <c r="N5291">
        <v>0.381111111</v>
      </c>
      <c r="O5291">
        <v>3</v>
      </c>
      <c r="P5291">
        <v>5</v>
      </c>
      <c r="Q5291">
        <v>39</v>
      </c>
      <c r="R5291">
        <v>2</v>
      </c>
      <c r="S5291">
        <v>10</v>
      </c>
      <c r="T5291">
        <v>12</v>
      </c>
      <c r="U5291">
        <v>1</v>
      </c>
      <c r="V5291">
        <v>0</v>
      </c>
      <c r="W5291">
        <v>1.0307199431502168</v>
      </c>
      <c r="X5291">
        <v>0.68826002650493678</v>
      </c>
      <c r="Y5291">
        <v>51.877259598677512</v>
      </c>
      <c r="Z5291">
        <v>0.42201177522025668</v>
      </c>
      <c r="AA5291">
        <v>8.5755925081069844</v>
      </c>
      <c r="AB5291">
        <v>3.7858360368640005</v>
      </c>
      <c r="AC5291">
        <v>7.6496632542558674</v>
      </c>
      <c r="AD5291">
        <v>0</v>
      </c>
      <c r="AE5291">
        <v>74.02934314277978</v>
      </c>
    </row>
    <row r="5292" spans="1:31" x14ac:dyDescent="0.3">
      <c r="A5292">
        <v>2720351</v>
      </c>
      <c r="B5292">
        <v>1</v>
      </c>
      <c r="C5292" t="s">
        <v>80</v>
      </c>
      <c r="D5292" t="s">
        <v>96</v>
      </c>
      <c r="E5292" t="s">
        <v>132</v>
      </c>
      <c r="F5292" t="s">
        <v>14805</v>
      </c>
      <c r="G5292" t="s">
        <v>1655</v>
      </c>
      <c r="H5292" t="s">
        <v>135</v>
      </c>
      <c r="I5292" t="s">
        <v>136</v>
      </c>
      <c r="J5292" t="s">
        <v>137</v>
      </c>
      <c r="K5292" t="s">
        <v>138</v>
      </c>
      <c r="L5292" t="s">
        <v>14806</v>
      </c>
      <c r="M5292" t="s">
        <v>13583</v>
      </c>
      <c r="N5292">
        <v>1.2738888880000001</v>
      </c>
      <c r="O5292">
        <v>0</v>
      </c>
      <c r="P5292">
        <v>106</v>
      </c>
      <c r="Q5292">
        <v>0</v>
      </c>
      <c r="R5292">
        <v>1</v>
      </c>
      <c r="S5292">
        <v>0</v>
      </c>
      <c r="T5292">
        <v>5</v>
      </c>
      <c r="U5292">
        <v>0</v>
      </c>
      <c r="V5292">
        <v>0</v>
      </c>
      <c r="W5292">
        <v>0</v>
      </c>
      <c r="X5292">
        <v>3.9567287359948207</v>
      </c>
      <c r="Y5292">
        <v>0</v>
      </c>
      <c r="Z5292">
        <v>0.5092341109178925</v>
      </c>
      <c r="AA5292">
        <v>0</v>
      </c>
      <c r="AB5292">
        <v>0</v>
      </c>
      <c r="AC5292">
        <v>0</v>
      </c>
      <c r="AD5292">
        <v>0</v>
      </c>
      <c r="AE5292">
        <v>4.4659628469127135</v>
      </c>
    </row>
    <row r="5293" spans="1:31" x14ac:dyDescent="0.3">
      <c r="A5293">
        <v>2720566</v>
      </c>
      <c r="B5293">
        <v>1</v>
      </c>
      <c r="C5293" t="s">
        <v>80</v>
      </c>
      <c r="D5293" t="s">
        <v>88</v>
      </c>
      <c r="E5293" t="s">
        <v>213</v>
      </c>
      <c r="F5293" t="s">
        <v>14807</v>
      </c>
      <c r="G5293" t="s">
        <v>152</v>
      </c>
      <c r="H5293" t="s">
        <v>153</v>
      </c>
      <c r="I5293" t="s">
        <v>136</v>
      </c>
      <c r="J5293" t="s">
        <v>137</v>
      </c>
      <c r="K5293" t="s">
        <v>138</v>
      </c>
      <c r="L5293" t="s">
        <v>14808</v>
      </c>
      <c r="M5293" t="s">
        <v>14809</v>
      </c>
      <c r="N5293">
        <v>0.118333333</v>
      </c>
      <c r="O5293">
        <v>0</v>
      </c>
      <c r="P5293">
        <v>0</v>
      </c>
      <c r="Q5293">
        <v>0</v>
      </c>
      <c r="R5293">
        <v>0</v>
      </c>
      <c r="S5293">
        <v>3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3.8156045592633996</v>
      </c>
      <c r="AB5293">
        <v>0</v>
      </c>
      <c r="AC5293">
        <v>0</v>
      </c>
      <c r="AD5293">
        <v>0</v>
      </c>
      <c r="AE5293">
        <v>3.8156045592633996</v>
      </c>
    </row>
    <row r="5294" spans="1:31" x14ac:dyDescent="0.3">
      <c r="A5294">
        <v>2721556</v>
      </c>
      <c r="B5294">
        <v>1</v>
      </c>
      <c r="C5294" t="s">
        <v>80</v>
      </c>
      <c r="D5294" t="s">
        <v>100</v>
      </c>
      <c r="E5294" t="s">
        <v>145</v>
      </c>
      <c r="F5294" t="s">
        <v>14810</v>
      </c>
      <c r="G5294" t="s">
        <v>230</v>
      </c>
      <c r="H5294" t="s">
        <v>135</v>
      </c>
      <c r="I5294" t="s">
        <v>136</v>
      </c>
      <c r="J5294" t="s">
        <v>137</v>
      </c>
      <c r="K5294" t="s">
        <v>138</v>
      </c>
      <c r="L5294" t="s">
        <v>14811</v>
      </c>
      <c r="M5294" t="s">
        <v>14812</v>
      </c>
      <c r="N5294">
        <v>4.2480555549999997</v>
      </c>
      <c r="O5294">
        <v>0</v>
      </c>
      <c r="P5294">
        <v>0</v>
      </c>
      <c r="Q5294">
        <v>0</v>
      </c>
      <c r="R5294">
        <v>2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3.4600615621717452</v>
      </c>
      <c r="AA5294">
        <v>0</v>
      </c>
      <c r="AB5294">
        <v>0</v>
      </c>
      <c r="AC5294">
        <v>0</v>
      </c>
      <c r="AD5294">
        <v>0</v>
      </c>
      <c r="AE5294">
        <v>3.4600615621717452</v>
      </c>
    </row>
    <row r="5295" spans="1:31" x14ac:dyDescent="0.3">
      <c r="A5295">
        <v>2721207</v>
      </c>
      <c r="B5295">
        <v>1</v>
      </c>
      <c r="C5295" t="s">
        <v>80</v>
      </c>
      <c r="D5295" t="s">
        <v>103</v>
      </c>
      <c r="E5295" t="s">
        <v>213</v>
      </c>
      <c r="F5295" t="s">
        <v>14813</v>
      </c>
      <c r="G5295" t="s">
        <v>152</v>
      </c>
      <c r="H5295" t="s">
        <v>153</v>
      </c>
      <c r="I5295" t="s">
        <v>136</v>
      </c>
      <c r="J5295" t="s">
        <v>137</v>
      </c>
      <c r="K5295" t="s">
        <v>138</v>
      </c>
      <c r="L5295" t="s">
        <v>14814</v>
      </c>
      <c r="M5295" t="s">
        <v>14815</v>
      </c>
      <c r="N5295">
        <v>1.6711111110000001</v>
      </c>
      <c r="O5295">
        <v>0</v>
      </c>
      <c r="P5295">
        <v>8</v>
      </c>
      <c r="Q5295">
        <v>0</v>
      </c>
      <c r="R5295">
        <v>11</v>
      </c>
      <c r="S5295">
        <v>0</v>
      </c>
      <c r="T5295">
        <v>17</v>
      </c>
      <c r="U5295">
        <v>0</v>
      </c>
      <c r="V5295">
        <v>0</v>
      </c>
      <c r="W5295">
        <v>0</v>
      </c>
      <c r="X5295">
        <v>2.4150758484456536</v>
      </c>
      <c r="Y5295">
        <v>0</v>
      </c>
      <c r="Z5295">
        <v>1.4935857015646665</v>
      </c>
      <c r="AA5295">
        <v>0</v>
      </c>
      <c r="AB5295">
        <v>82.52947147396489</v>
      </c>
      <c r="AC5295">
        <v>0</v>
      </c>
      <c r="AD5295">
        <v>0</v>
      </c>
      <c r="AE5295">
        <v>86.438133023975212</v>
      </c>
    </row>
    <row r="5296" spans="1:31" x14ac:dyDescent="0.3">
      <c r="A5296">
        <v>2720300</v>
      </c>
      <c r="B5296">
        <v>1</v>
      </c>
      <c r="C5296" t="s">
        <v>80</v>
      </c>
      <c r="D5296" t="s">
        <v>96</v>
      </c>
      <c r="E5296" t="s">
        <v>145</v>
      </c>
      <c r="F5296" t="s">
        <v>14816</v>
      </c>
      <c r="G5296" t="s">
        <v>181</v>
      </c>
      <c r="H5296" t="s">
        <v>135</v>
      </c>
      <c r="I5296" t="s">
        <v>136</v>
      </c>
      <c r="J5296" t="s">
        <v>137</v>
      </c>
      <c r="K5296" t="s">
        <v>138</v>
      </c>
      <c r="L5296" t="s">
        <v>14817</v>
      </c>
      <c r="M5296" t="s">
        <v>14818</v>
      </c>
      <c r="N5296">
        <v>4.1333333330000004</v>
      </c>
      <c r="O5296">
        <v>0</v>
      </c>
      <c r="P5296">
        <v>2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2.0744329231179752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2.0744329231179752</v>
      </c>
    </row>
    <row r="5297" spans="1:31" x14ac:dyDescent="0.3">
      <c r="A5297">
        <v>2721133</v>
      </c>
      <c r="B5297">
        <v>1</v>
      </c>
      <c r="C5297" t="s">
        <v>81</v>
      </c>
      <c r="D5297" t="s">
        <v>128</v>
      </c>
      <c r="E5297" t="s">
        <v>145</v>
      </c>
      <c r="F5297" t="s">
        <v>14819</v>
      </c>
      <c r="G5297" t="s">
        <v>230</v>
      </c>
      <c r="H5297" t="s">
        <v>135</v>
      </c>
      <c r="I5297" t="s">
        <v>136</v>
      </c>
      <c r="J5297" t="s">
        <v>137</v>
      </c>
      <c r="K5297" t="s">
        <v>138</v>
      </c>
      <c r="L5297" t="s">
        <v>14820</v>
      </c>
      <c r="M5297" t="s">
        <v>14821</v>
      </c>
      <c r="N5297">
        <v>0.57722222199999995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1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4.3578447163908667</v>
      </c>
      <c r="AC5297">
        <v>0</v>
      </c>
      <c r="AD5297">
        <v>0</v>
      </c>
      <c r="AE5297">
        <v>4.3578447163908667</v>
      </c>
    </row>
    <row r="5298" spans="1:31" x14ac:dyDescent="0.3">
      <c r="A5298">
        <v>2721848</v>
      </c>
      <c r="B5298">
        <v>1</v>
      </c>
      <c r="C5298" t="s">
        <v>80</v>
      </c>
      <c r="D5298" t="s">
        <v>108</v>
      </c>
      <c r="E5298" t="s">
        <v>161</v>
      </c>
      <c r="F5298" t="s">
        <v>14822</v>
      </c>
      <c r="G5298" t="s">
        <v>163</v>
      </c>
      <c r="H5298" t="s">
        <v>135</v>
      </c>
      <c r="I5298" t="s">
        <v>136</v>
      </c>
      <c r="J5298" t="s">
        <v>137</v>
      </c>
      <c r="K5298" t="s">
        <v>138</v>
      </c>
      <c r="L5298" t="s">
        <v>14823</v>
      </c>
      <c r="M5298" t="s">
        <v>14824</v>
      </c>
      <c r="N5298">
        <v>1.037222222</v>
      </c>
      <c r="O5298">
        <v>0</v>
      </c>
      <c r="P5298">
        <v>14</v>
      </c>
      <c r="Q5298">
        <v>0</v>
      </c>
      <c r="R5298">
        <v>5</v>
      </c>
      <c r="S5298">
        <v>0</v>
      </c>
      <c r="T5298">
        <v>3</v>
      </c>
      <c r="U5298">
        <v>0</v>
      </c>
      <c r="V5298">
        <v>0</v>
      </c>
      <c r="W5298">
        <v>0</v>
      </c>
      <c r="X5298">
        <v>2.4961437985904564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2.4961437985904564</v>
      </c>
    </row>
    <row r="5299" spans="1:31" x14ac:dyDescent="0.3">
      <c r="A5299">
        <v>2720274</v>
      </c>
      <c r="B5299">
        <v>1</v>
      </c>
      <c r="C5299" t="s">
        <v>80</v>
      </c>
      <c r="D5299" t="s">
        <v>82</v>
      </c>
      <c r="E5299" t="s">
        <v>200</v>
      </c>
      <c r="F5299" t="s">
        <v>7821</v>
      </c>
      <c r="G5299" t="s">
        <v>163</v>
      </c>
      <c r="H5299" t="s">
        <v>135</v>
      </c>
      <c r="I5299" t="s">
        <v>136</v>
      </c>
      <c r="J5299" t="s">
        <v>137</v>
      </c>
      <c r="K5299" t="s">
        <v>138</v>
      </c>
      <c r="L5299" t="s">
        <v>14825</v>
      </c>
      <c r="M5299" t="s">
        <v>14826</v>
      </c>
      <c r="N5299">
        <v>1.7044444439999999</v>
      </c>
      <c r="O5299">
        <v>0</v>
      </c>
      <c r="P5299">
        <v>96</v>
      </c>
      <c r="Q5299">
        <v>0</v>
      </c>
      <c r="R5299">
        <v>0</v>
      </c>
      <c r="S5299">
        <v>0</v>
      </c>
      <c r="T5299">
        <v>13</v>
      </c>
      <c r="U5299">
        <v>0</v>
      </c>
      <c r="V5299">
        <v>0</v>
      </c>
      <c r="W5299">
        <v>0</v>
      </c>
      <c r="X5299">
        <v>48.623838462101077</v>
      </c>
      <c r="Y5299">
        <v>0</v>
      </c>
      <c r="Z5299">
        <v>0</v>
      </c>
      <c r="AA5299">
        <v>0</v>
      </c>
      <c r="AB5299">
        <v>47.255328367090904</v>
      </c>
      <c r="AC5299">
        <v>0</v>
      </c>
      <c r="AD5299">
        <v>0</v>
      </c>
      <c r="AE5299">
        <v>95.879166829191973</v>
      </c>
    </row>
    <row r="5300" spans="1:31" x14ac:dyDescent="0.3">
      <c r="A5300">
        <v>2720465</v>
      </c>
      <c r="B5300">
        <v>2</v>
      </c>
      <c r="C5300" t="s">
        <v>80</v>
      </c>
      <c r="D5300" t="s">
        <v>82</v>
      </c>
      <c r="E5300" t="s">
        <v>132</v>
      </c>
      <c r="F5300" t="s">
        <v>5012</v>
      </c>
      <c r="G5300" t="s">
        <v>393</v>
      </c>
      <c r="H5300" t="s">
        <v>135</v>
      </c>
      <c r="I5300" t="s">
        <v>136</v>
      </c>
      <c r="J5300" t="s">
        <v>137</v>
      </c>
      <c r="K5300" t="s">
        <v>138</v>
      </c>
      <c r="L5300" t="s">
        <v>14694</v>
      </c>
      <c r="M5300" t="s">
        <v>14827</v>
      </c>
      <c r="N5300">
        <v>1.554444444</v>
      </c>
      <c r="O5300">
        <v>0</v>
      </c>
      <c r="P5300">
        <v>3</v>
      </c>
      <c r="Q5300">
        <v>0</v>
      </c>
      <c r="R5300">
        <v>0</v>
      </c>
      <c r="S5300">
        <v>0</v>
      </c>
      <c r="T5300">
        <v>358</v>
      </c>
      <c r="U5300">
        <v>0</v>
      </c>
      <c r="V5300">
        <v>0</v>
      </c>
      <c r="W5300">
        <v>0</v>
      </c>
      <c r="X5300">
        <v>1.3654867246861553</v>
      </c>
      <c r="Y5300">
        <v>0</v>
      </c>
      <c r="Z5300">
        <v>0</v>
      </c>
      <c r="AA5300">
        <v>0</v>
      </c>
      <c r="AB5300">
        <v>263.21802350257286</v>
      </c>
      <c r="AC5300">
        <v>0</v>
      </c>
      <c r="AD5300">
        <v>0</v>
      </c>
      <c r="AE5300">
        <v>264.58351022725901</v>
      </c>
    </row>
    <row r="5301" spans="1:31" x14ac:dyDescent="0.3">
      <c r="A5301">
        <v>2720592</v>
      </c>
      <c r="B5301">
        <v>1</v>
      </c>
      <c r="C5301" t="s">
        <v>80</v>
      </c>
      <c r="D5301" t="s">
        <v>109</v>
      </c>
      <c r="E5301" t="s">
        <v>150</v>
      </c>
      <c r="F5301" t="s">
        <v>14828</v>
      </c>
      <c r="G5301" t="s">
        <v>152</v>
      </c>
      <c r="H5301" t="s">
        <v>153</v>
      </c>
      <c r="I5301" t="s">
        <v>136</v>
      </c>
      <c r="J5301" t="s">
        <v>137</v>
      </c>
      <c r="K5301" t="s">
        <v>138</v>
      </c>
      <c r="L5301" t="s">
        <v>14829</v>
      </c>
      <c r="M5301" t="s">
        <v>14830</v>
      </c>
      <c r="N5301">
        <v>0.11083333300000001</v>
      </c>
      <c r="O5301">
        <v>0</v>
      </c>
      <c r="P5301">
        <v>118</v>
      </c>
      <c r="Q5301">
        <v>4</v>
      </c>
      <c r="R5301">
        <v>86</v>
      </c>
      <c r="S5301">
        <v>2</v>
      </c>
      <c r="T5301">
        <v>64</v>
      </c>
      <c r="U5301">
        <v>2</v>
      </c>
      <c r="V5301">
        <v>0</v>
      </c>
      <c r="W5301">
        <v>0</v>
      </c>
      <c r="X5301">
        <v>2.9962785946096648</v>
      </c>
      <c r="Y5301">
        <v>0.3541186377752425</v>
      </c>
      <c r="Z5301">
        <v>1.6736247950543304</v>
      </c>
      <c r="AA5301">
        <v>0.15783146754816252</v>
      </c>
      <c r="AB5301">
        <v>2.1679520987094003</v>
      </c>
      <c r="AC5301">
        <v>16.602982084180244</v>
      </c>
      <c r="AD5301">
        <v>0</v>
      </c>
      <c r="AE5301">
        <v>23.952787677877044</v>
      </c>
    </row>
    <row r="5302" spans="1:31" x14ac:dyDescent="0.3">
      <c r="A5302">
        <v>2720331</v>
      </c>
      <c r="B5302">
        <v>1</v>
      </c>
      <c r="C5302" t="s">
        <v>81</v>
      </c>
      <c r="D5302" t="s">
        <v>127</v>
      </c>
      <c r="E5302" t="s">
        <v>213</v>
      </c>
      <c r="F5302" t="s">
        <v>930</v>
      </c>
      <c r="G5302" t="s">
        <v>152</v>
      </c>
      <c r="H5302" t="s">
        <v>153</v>
      </c>
      <c r="I5302" t="s">
        <v>136</v>
      </c>
      <c r="J5302" t="s">
        <v>137</v>
      </c>
      <c r="K5302" t="s">
        <v>138</v>
      </c>
      <c r="L5302" t="s">
        <v>14831</v>
      </c>
      <c r="M5302" t="s">
        <v>14832</v>
      </c>
      <c r="N5302">
        <v>0.54694444399999997</v>
      </c>
      <c r="O5302">
        <v>9</v>
      </c>
      <c r="P5302">
        <v>3</v>
      </c>
      <c r="Q5302">
        <v>287</v>
      </c>
      <c r="R5302">
        <v>46</v>
      </c>
      <c r="S5302">
        <v>17</v>
      </c>
      <c r="T5302">
        <v>2</v>
      </c>
      <c r="U5302">
        <v>0</v>
      </c>
      <c r="V5302">
        <v>0</v>
      </c>
      <c r="W5302">
        <v>1.0735297614748669</v>
      </c>
      <c r="X5302">
        <v>0</v>
      </c>
      <c r="Y5302">
        <v>33.161305614627885</v>
      </c>
      <c r="Z5302">
        <v>3.3980028857684248</v>
      </c>
      <c r="AA5302">
        <v>15.725012919669901</v>
      </c>
      <c r="AB5302">
        <v>0</v>
      </c>
      <c r="AC5302">
        <v>0</v>
      </c>
      <c r="AD5302">
        <v>0</v>
      </c>
      <c r="AE5302">
        <v>53.357851181541079</v>
      </c>
    </row>
    <row r="5303" spans="1:31" x14ac:dyDescent="0.3">
      <c r="A5303">
        <v>2721313</v>
      </c>
      <c r="B5303">
        <v>1</v>
      </c>
      <c r="C5303" t="s">
        <v>80</v>
      </c>
      <c r="D5303" t="s">
        <v>106</v>
      </c>
      <c r="E5303" t="s">
        <v>150</v>
      </c>
      <c r="F5303" t="s">
        <v>6404</v>
      </c>
      <c r="G5303" t="s">
        <v>152</v>
      </c>
      <c r="H5303" t="s">
        <v>153</v>
      </c>
      <c r="I5303" t="s">
        <v>136</v>
      </c>
      <c r="J5303" t="s">
        <v>137</v>
      </c>
      <c r="K5303" t="s">
        <v>138</v>
      </c>
      <c r="L5303" t="s">
        <v>14833</v>
      </c>
      <c r="M5303" t="s">
        <v>14834</v>
      </c>
      <c r="N5303">
        <v>0.47916666600000002</v>
      </c>
      <c r="O5303">
        <v>1</v>
      </c>
      <c r="P5303">
        <v>0</v>
      </c>
      <c r="Q5303">
        <v>13</v>
      </c>
      <c r="R5303">
        <v>131</v>
      </c>
      <c r="S5303">
        <v>4</v>
      </c>
      <c r="T5303">
        <v>34</v>
      </c>
      <c r="U5303">
        <v>0</v>
      </c>
      <c r="V5303">
        <v>0</v>
      </c>
      <c r="W5303">
        <v>2.0249327994396253</v>
      </c>
      <c r="X5303">
        <v>0</v>
      </c>
      <c r="Y5303">
        <v>6.3246719103589992</v>
      </c>
      <c r="Z5303">
        <v>53.749940586178504</v>
      </c>
      <c r="AA5303">
        <v>52.964175803083997</v>
      </c>
      <c r="AB5303">
        <v>6.5377283071388756</v>
      </c>
      <c r="AC5303">
        <v>0</v>
      </c>
      <c r="AD5303">
        <v>0</v>
      </c>
      <c r="AE5303">
        <v>121.6014494062</v>
      </c>
    </row>
    <row r="5304" spans="1:31" x14ac:dyDescent="0.3">
      <c r="A5304">
        <v>2721499</v>
      </c>
      <c r="B5304">
        <v>1</v>
      </c>
      <c r="C5304" t="s">
        <v>80</v>
      </c>
      <c r="D5304" t="s">
        <v>100</v>
      </c>
      <c r="E5304" t="s">
        <v>132</v>
      </c>
      <c r="F5304" t="s">
        <v>3989</v>
      </c>
      <c r="G5304" t="s">
        <v>134</v>
      </c>
      <c r="H5304" t="s">
        <v>135</v>
      </c>
      <c r="I5304" t="s">
        <v>136</v>
      </c>
      <c r="J5304" t="s">
        <v>137</v>
      </c>
      <c r="K5304" t="s">
        <v>138</v>
      </c>
      <c r="L5304" t="s">
        <v>14835</v>
      </c>
      <c r="M5304" t="s">
        <v>14836</v>
      </c>
      <c r="N5304">
        <v>0.66333333299999997</v>
      </c>
      <c r="O5304">
        <v>0</v>
      </c>
      <c r="P5304">
        <v>8</v>
      </c>
      <c r="Q5304">
        <v>0</v>
      </c>
      <c r="R5304">
        <v>24</v>
      </c>
      <c r="S5304">
        <v>0</v>
      </c>
      <c r="T5304">
        <v>9</v>
      </c>
      <c r="U5304">
        <v>0</v>
      </c>
      <c r="V5304">
        <v>0</v>
      </c>
      <c r="W5304">
        <v>0</v>
      </c>
      <c r="X5304">
        <v>7.9012086517110003E-2</v>
      </c>
      <c r="Y5304">
        <v>0</v>
      </c>
      <c r="Z5304">
        <v>8.1629360212666597</v>
      </c>
      <c r="AA5304">
        <v>0</v>
      </c>
      <c r="AB5304">
        <v>1.1557132596800002</v>
      </c>
      <c r="AC5304">
        <v>0</v>
      </c>
      <c r="AD5304">
        <v>0</v>
      </c>
      <c r="AE5304">
        <v>9.3976613674637708</v>
      </c>
    </row>
    <row r="5305" spans="1:31" x14ac:dyDescent="0.3">
      <c r="A5305">
        <v>2721831</v>
      </c>
      <c r="B5305">
        <v>1</v>
      </c>
      <c r="C5305" t="s">
        <v>81</v>
      </c>
      <c r="D5305" t="s">
        <v>112</v>
      </c>
      <c r="E5305" t="s">
        <v>132</v>
      </c>
      <c r="F5305" t="s">
        <v>14837</v>
      </c>
      <c r="G5305" t="s">
        <v>134</v>
      </c>
      <c r="H5305" t="s">
        <v>135</v>
      </c>
      <c r="I5305" t="s">
        <v>136</v>
      </c>
      <c r="J5305" t="s">
        <v>137</v>
      </c>
      <c r="K5305" t="s">
        <v>138</v>
      </c>
      <c r="L5305" t="s">
        <v>14838</v>
      </c>
      <c r="M5305" t="s">
        <v>14839</v>
      </c>
      <c r="N5305">
        <v>3.0280555549999999</v>
      </c>
      <c r="O5305">
        <v>0</v>
      </c>
      <c r="P5305">
        <v>289</v>
      </c>
      <c r="Q5305">
        <v>0</v>
      </c>
      <c r="R5305">
        <v>0</v>
      </c>
      <c r="S5305">
        <v>0</v>
      </c>
      <c r="T5305">
        <v>22</v>
      </c>
      <c r="U5305">
        <v>0</v>
      </c>
      <c r="V5305">
        <v>0</v>
      </c>
      <c r="W5305">
        <v>0</v>
      </c>
      <c r="X5305">
        <v>216.96971725876637</v>
      </c>
      <c r="Y5305">
        <v>0</v>
      </c>
      <c r="Z5305">
        <v>0</v>
      </c>
      <c r="AA5305">
        <v>0</v>
      </c>
      <c r="AB5305">
        <v>53.124016906106519</v>
      </c>
      <c r="AC5305">
        <v>0</v>
      </c>
      <c r="AD5305">
        <v>0</v>
      </c>
      <c r="AE5305">
        <v>270.0937341648729</v>
      </c>
    </row>
    <row r="5306" spans="1:31" x14ac:dyDescent="0.3">
      <c r="A5306">
        <v>2720480</v>
      </c>
      <c r="B5306">
        <v>1</v>
      </c>
      <c r="C5306" t="s">
        <v>80</v>
      </c>
      <c r="D5306" t="s">
        <v>91</v>
      </c>
      <c r="E5306" t="s">
        <v>213</v>
      </c>
      <c r="F5306" t="s">
        <v>14840</v>
      </c>
      <c r="G5306" t="s">
        <v>152</v>
      </c>
      <c r="H5306" t="s">
        <v>153</v>
      </c>
      <c r="I5306" t="s">
        <v>136</v>
      </c>
      <c r="J5306" t="s">
        <v>137</v>
      </c>
      <c r="K5306" t="s">
        <v>138</v>
      </c>
      <c r="L5306" t="s">
        <v>14841</v>
      </c>
      <c r="M5306" t="s">
        <v>14842</v>
      </c>
      <c r="N5306">
        <v>0.51749999999999996</v>
      </c>
      <c r="O5306">
        <v>3</v>
      </c>
      <c r="P5306">
        <v>16</v>
      </c>
      <c r="Q5306">
        <v>25</v>
      </c>
      <c r="R5306">
        <v>4</v>
      </c>
      <c r="S5306">
        <v>26</v>
      </c>
      <c r="T5306">
        <v>2</v>
      </c>
      <c r="U5306">
        <v>0</v>
      </c>
      <c r="V5306">
        <v>0</v>
      </c>
      <c r="W5306">
        <v>1.6977484842950701</v>
      </c>
      <c r="X5306">
        <v>2.4093426260858171</v>
      </c>
      <c r="Y5306">
        <v>10.894438747083084</v>
      </c>
      <c r="Z5306">
        <v>0.23969964559265999</v>
      </c>
      <c r="AA5306">
        <v>93.199420245201296</v>
      </c>
      <c r="AB5306">
        <v>1.8987424176842551</v>
      </c>
      <c r="AC5306">
        <v>0</v>
      </c>
      <c r="AD5306">
        <v>0</v>
      </c>
      <c r="AE5306">
        <v>110.33939216594219</v>
      </c>
    </row>
    <row r="5307" spans="1:31" x14ac:dyDescent="0.3">
      <c r="A5307">
        <v>2720812</v>
      </c>
      <c r="B5307">
        <v>1</v>
      </c>
      <c r="C5307" t="s">
        <v>80</v>
      </c>
      <c r="D5307" t="s">
        <v>85</v>
      </c>
      <c r="E5307" t="s">
        <v>145</v>
      </c>
      <c r="F5307" t="s">
        <v>14843</v>
      </c>
      <c r="G5307" t="s">
        <v>230</v>
      </c>
      <c r="H5307" t="s">
        <v>135</v>
      </c>
      <c r="I5307" t="s">
        <v>136</v>
      </c>
      <c r="J5307" t="s">
        <v>137</v>
      </c>
      <c r="K5307" t="s">
        <v>138</v>
      </c>
      <c r="L5307" t="s">
        <v>14844</v>
      </c>
      <c r="M5307" t="s">
        <v>14845</v>
      </c>
      <c r="N5307">
        <v>2.9733333329999998</v>
      </c>
      <c r="O5307">
        <v>0</v>
      </c>
      <c r="P5307">
        <v>1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0.70415307013833339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0.70415307013833339</v>
      </c>
    </row>
    <row r="5308" spans="1:31" x14ac:dyDescent="0.3">
      <c r="A5308">
        <v>2721133</v>
      </c>
      <c r="B5308">
        <v>2</v>
      </c>
      <c r="C5308" t="s">
        <v>81</v>
      </c>
      <c r="D5308" t="s">
        <v>128</v>
      </c>
      <c r="E5308" t="s">
        <v>132</v>
      </c>
      <c r="F5308" t="s">
        <v>14846</v>
      </c>
      <c r="G5308" t="s">
        <v>230</v>
      </c>
      <c r="H5308" t="s">
        <v>135</v>
      </c>
      <c r="I5308" t="s">
        <v>136</v>
      </c>
      <c r="J5308" t="s">
        <v>137</v>
      </c>
      <c r="K5308" t="s">
        <v>138</v>
      </c>
      <c r="L5308" t="s">
        <v>14821</v>
      </c>
      <c r="M5308" t="s">
        <v>14847</v>
      </c>
      <c r="N5308">
        <v>0.41944444400000003</v>
      </c>
      <c r="O5308">
        <v>0</v>
      </c>
      <c r="P5308">
        <v>21</v>
      </c>
      <c r="Q5308">
        <v>0</v>
      </c>
      <c r="R5308">
        <v>9</v>
      </c>
      <c r="S5308">
        <v>0</v>
      </c>
      <c r="T5308">
        <v>5</v>
      </c>
      <c r="U5308">
        <v>0</v>
      </c>
      <c r="V5308">
        <v>0</v>
      </c>
      <c r="W5308">
        <v>0</v>
      </c>
      <c r="X5308">
        <v>1.7843494416142998</v>
      </c>
      <c r="Y5308">
        <v>0</v>
      </c>
      <c r="Z5308">
        <v>1.4583107843972247</v>
      </c>
      <c r="AA5308">
        <v>0</v>
      </c>
      <c r="AB5308">
        <v>11.792953051295124</v>
      </c>
      <c r="AC5308">
        <v>0</v>
      </c>
      <c r="AD5308">
        <v>0</v>
      </c>
      <c r="AE5308">
        <v>15.035613277306648</v>
      </c>
    </row>
    <row r="5309" spans="1:31" x14ac:dyDescent="0.3">
      <c r="A5309">
        <v>2720526</v>
      </c>
      <c r="B5309">
        <v>1</v>
      </c>
      <c r="C5309" t="s">
        <v>81</v>
      </c>
      <c r="D5309" t="s">
        <v>115</v>
      </c>
      <c r="E5309" t="s">
        <v>213</v>
      </c>
      <c r="F5309" t="s">
        <v>14848</v>
      </c>
      <c r="G5309" t="s">
        <v>152</v>
      </c>
      <c r="H5309" t="s">
        <v>153</v>
      </c>
      <c r="I5309" t="s">
        <v>136</v>
      </c>
      <c r="J5309" t="s">
        <v>137</v>
      </c>
      <c r="K5309" t="s">
        <v>138</v>
      </c>
      <c r="L5309" t="s">
        <v>14849</v>
      </c>
      <c r="M5309" t="s">
        <v>14850</v>
      </c>
      <c r="N5309">
        <v>0.44777777699999999</v>
      </c>
      <c r="O5309">
        <v>4</v>
      </c>
      <c r="P5309">
        <v>485</v>
      </c>
      <c r="Q5309">
        <v>3</v>
      </c>
      <c r="R5309">
        <v>22</v>
      </c>
      <c r="S5309">
        <v>1</v>
      </c>
      <c r="T5309">
        <v>31</v>
      </c>
      <c r="U5309">
        <v>0</v>
      </c>
      <c r="V5309">
        <v>0</v>
      </c>
      <c r="W5309">
        <v>9.5273765802766199</v>
      </c>
      <c r="X5309">
        <v>14.413342444210716</v>
      </c>
      <c r="Y5309">
        <v>0.59219207216038994</v>
      </c>
      <c r="Z5309">
        <v>1.9120035350559004</v>
      </c>
      <c r="AA5309">
        <v>0.35378333471104001</v>
      </c>
      <c r="AB5309">
        <v>1.5459537905526004</v>
      </c>
      <c r="AC5309">
        <v>0</v>
      </c>
      <c r="AD5309">
        <v>0</v>
      </c>
      <c r="AE5309">
        <v>28.344651756967266</v>
      </c>
    </row>
    <row r="5310" spans="1:31" x14ac:dyDescent="0.3">
      <c r="A5310">
        <v>2720695</v>
      </c>
      <c r="B5310">
        <v>1</v>
      </c>
      <c r="C5310" t="s">
        <v>81</v>
      </c>
      <c r="D5310" t="s">
        <v>126</v>
      </c>
      <c r="E5310" t="s">
        <v>213</v>
      </c>
      <c r="F5310" t="s">
        <v>2021</v>
      </c>
      <c r="G5310" t="s">
        <v>152</v>
      </c>
      <c r="H5310" t="s">
        <v>153</v>
      </c>
      <c r="I5310" t="s">
        <v>136</v>
      </c>
      <c r="J5310" t="s">
        <v>137</v>
      </c>
      <c r="K5310" t="s">
        <v>138</v>
      </c>
      <c r="L5310" t="s">
        <v>14851</v>
      </c>
      <c r="M5310" t="s">
        <v>14852</v>
      </c>
      <c r="N5310">
        <v>0.77333333299999996</v>
      </c>
      <c r="O5310">
        <v>3</v>
      </c>
      <c r="P5310">
        <v>364</v>
      </c>
      <c r="Q5310">
        <v>5</v>
      </c>
      <c r="R5310">
        <v>112</v>
      </c>
      <c r="S5310">
        <v>1</v>
      </c>
      <c r="T5310">
        <v>12</v>
      </c>
      <c r="U5310">
        <v>0</v>
      </c>
      <c r="V5310">
        <v>0</v>
      </c>
      <c r="W5310">
        <v>0.44522709383000003</v>
      </c>
      <c r="X5310">
        <v>17.522929131475763</v>
      </c>
      <c r="Y5310">
        <v>10.327204815836268</v>
      </c>
      <c r="Z5310">
        <v>3.1678495939505802</v>
      </c>
      <c r="AA5310">
        <v>9.3118023491866442</v>
      </c>
      <c r="AB5310">
        <v>2.8335887816665004E-2</v>
      </c>
      <c r="AC5310">
        <v>0</v>
      </c>
      <c r="AD5310">
        <v>0</v>
      </c>
      <c r="AE5310">
        <v>40.803348872095924</v>
      </c>
    </row>
    <row r="5311" spans="1:31" x14ac:dyDescent="0.3">
      <c r="A5311">
        <v>2720789</v>
      </c>
      <c r="B5311">
        <v>1</v>
      </c>
      <c r="C5311" t="s">
        <v>80</v>
      </c>
      <c r="D5311" t="s">
        <v>110</v>
      </c>
      <c r="E5311" t="s">
        <v>161</v>
      </c>
      <c r="F5311" t="s">
        <v>14853</v>
      </c>
      <c r="G5311" t="s">
        <v>163</v>
      </c>
      <c r="H5311" t="s">
        <v>135</v>
      </c>
      <c r="I5311" t="s">
        <v>136</v>
      </c>
      <c r="J5311" t="s">
        <v>137</v>
      </c>
      <c r="K5311" t="s">
        <v>138</v>
      </c>
      <c r="L5311" t="s">
        <v>14854</v>
      </c>
      <c r="M5311" t="s">
        <v>14855</v>
      </c>
      <c r="N5311">
        <v>2.1163888879999999</v>
      </c>
      <c r="O5311">
        <v>0</v>
      </c>
      <c r="P5311">
        <v>13</v>
      </c>
      <c r="Q5311">
        <v>0</v>
      </c>
      <c r="R5311">
        <v>0</v>
      </c>
      <c r="S5311">
        <v>0</v>
      </c>
      <c r="T5311">
        <v>3</v>
      </c>
      <c r="U5311">
        <v>0</v>
      </c>
      <c r="V5311">
        <v>0</v>
      </c>
      <c r="W5311">
        <v>0</v>
      </c>
      <c r="X5311">
        <v>5.8828458641765335</v>
      </c>
      <c r="Y5311">
        <v>0</v>
      </c>
      <c r="Z5311">
        <v>0</v>
      </c>
      <c r="AA5311">
        <v>0</v>
      </c>
      <c r="AB5311">
        <v>1.5804354084567211</v>
      </c>
      <c r="AC5311">
        <v>0</v>
      </c>
      <c r="AD5311">
        <v>0</v>
      </c>
      <c r="AE5311">
        <v>7.4632812726332549</v>
      </c>
    </row>
    <row r="5312" spans="1:31" x14ac:dyDescent="0.3">
      <c r="A5312">
        <v>2720620</v>
      </c>
      <c r="B5312">
        <v>1</v>
      </c>
      <c r="C5312" t="s">
        <v>80</v>
      </c>
      <c r="D5312" t="s">
        <v>105</v>
      </c>
      <c r="E5312" t="s">
        <v>156</v>
      </c>
      <c r="F5312" t="s">
        <v>14856</v>
      </c>
      <c r="G5312" t="s">
        <v>263</v>
      </c>
      <c r="H5312" t="s">
        <v>153</v>
      </c>
      <c r="I5312" t="s">
        <v>136</v>
      </c>
      <c r="J5312" t="s">
        <v>137</v>
      </c>
      <c r="K5312" t="s">
        <v>138</v>
      </c>
      <c r="L5312" t="s">
        <v>14857</v>
      </c>
      <c r="M5312" t="s">
        <v>14017</v>
      </c>
      <c r="N5312">
        <v>0.81694444399999999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0</v>
      </c>
      <c r="U5312">
        <v>1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12.945489541668001</v>
      </c>
      <c r="AD5312">
        <v>0</v>
      </c>
      <c r="AE5312">
        <v>12.945489541668001</v>
      </c>
    </row>
    <row r="5313" spans="1:31" x14ac:dyDescent="0.3">
      <c r="A5313">
        <v>2721307</v>
      </c>
      <c r="B5313">
        <v>1</v>
      </c>
      <c r="C5313" t="s">
        <v>81</v>
      </c>
      <c r="D5313" t="s">
        <v>114</v>
      </c>
      <c r="E5313" t="s">
        <v>132</v>
      </c>
      <c r="F5313" t="s">
        <v>14858</v>
      </c>
      <c r="G5313" t="s">
        <v>134</v>
      </c>
      <c r="H5313" t="s">
        <v>135</v>
      </c>
      <c r="I5313" t="s">
        <v>136</v>
      </c>
      <c r="J5313" t="s">
        <v>137</v>
      </c>
      <c r="K5313" t="s">
        <v>138</v>
      </c>
      <c r="L5313" t="s">
        <v>14859</v>
      </c>
      <c r="M5313" t="s">
        <v>14860</v>
      </c>
      <c r="N5313">
        <v>2.6855555550000001</v>
      </c>
      <c r="O5313">
        <v>0</v>
      </c>
      <c r="P5313">
        <v>20</v>
      </c>
      <c r="Q5313">
        <v>0</v>
      </c>
      <c r="R5313">
        <v>2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5.4084571661857188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5.4084571661857188</v>
      </c>
    </row>
    <row r="5314" spans="1:31" x14ac:dyDescent="0.3">
      <c r="A5314">
        <v>2720643</v>
      </c>
      <c r="B5314">
        <v>1</v>
      </c>
      <c r="C5314" t="s">
        <v>80</v>
      </c>
      <c r="D5314" t="s">
        <v>103</v>
      </c>
      <c r="E5314" t="s">
        <v>150</v>
      </c>
      <c r="F5314" t="s">
        <v>14861</v>
      </c>
      <c r="G5314" t="s">
        <v>152</v>
      </c>
      <c r="H5314" t="s">
        <v>153</v>
      </c>
      <c r="I5314" t="s">
        <v>136</v>
      </c>
      <c r="J5314" t="s">
        <v>137</v>
      </c>
      <c r="K5314" t="s">
        <v>138</v>
      </c>
      <c r="L5314" t="s">
        <v>14862</v>
      </c>
      <c r="M5314" t="s">
        <v>14863</v>
      </c>
      <c r="N5314">
        <v>2.8736111110000002</v>
      </c>
      <c r="O5314">
        <v>0</v>
      </c>
      <c r="P5314">
        <v>411</v>
      </c>
      <c r="Q5314">
        <v>1</v>
      </c>
      <c r="R5314">
        <v>11</v>
      </c>
      <c r="S5314">
        <v>1</v>
      </c>
      <c r="T5314">
        <v>29</v>
      </c>
      <c r="U5314">
        <v>0</v>
      </c>
      <c r="V5314">
        <v>0</v>
      </c>
      <c r="W5314">
        <v>0</v>
      </c>
      <c r="X5314">
        <v>242.59867004765559</v>
      </c>
      <c r="Y5314">
        <v>60.984983974904999</v>
      </c>
      <c r="Z5314">
        <v>4.1110354651045329</v>
      </c>
      <c r="AA5314">
        <v>647.14722342440757</v>
      </c>
      <c r="AB5314">
        <v>177.39517048469588</v>
      </c>
      <c r="AC5314">
        <v>0</v>
      </c>
      <c r="AD5314">
        <v>0</v>
      </c>
      <c r="AE5314">
        <v>1132.2370833967686</v>
      </c>
    </row>
    <row r="5315" spans="1:31" x14ac:dyDescent="0.3">
      <c r="A5315">
        <v>2721090</v>
      </c>
      <c r="B5315">
        <v>1</v>
      </c>
      <c r="C5315" t="s">
        <v>80</v>
      </c>
      <c r="D5315" t="s">
        <v>108</v>
      </c>
      <c r="E5315" t="s">
        <v>213</v>
      </c>
      <c r="F5315" t="s">
        <v>7846</v>
      </c>
      <c r="G5315" t="s">
        <v>152</v>
      </c>
      <c r="H5315" t="s">
        <v>153</v>
      </c>
      <c r="I5315" t="s">
        <v>136</v>
      </c>
      <c r="J5315" t="s">
        <v>137</v>
      </c>
      <c r="K5315" t="s">
        <v>138</v>
      </c>
      <c r="L5315" t="s">
        <v>14864</v>
      </c>
      <c r="M5315" t="s">
        <v>14865</v>
      </c>
      <c r="N5315">
        <v>1.8425</v>
      </c>
      <c r="O5315">
        <v>0</v>
      </c>
      <c r="P5315">
        <v>1915</v>
      </c>
      <c r="Q5315">
        <v>1</v>
      </c>
      <c r="R5315">
        <v>304</v>
      </c>
      <c r="S5315">
        <v>12</v>
      </c>
      <c r="T5315">
        <v>233</v>
      </c>
      <c r="U5315">
        <v>0</v>
      </c>
      <c r="V5315">
        <v>0</v>
      </c>
      <c r="W5315">
        <v>0</v>
      </c>
      <c r="X5315">
        <v>404.6524773477214</v>
      </c>
      <c r="Y5315">
        <v>53.523561066275192</v>
      </c>
      <c r="Z5315">
        <v>23.91638798514543</v>
      </c>
      <c r="AA5315">
        <v>126.65283408997738</v>
      </c>
      <c r="AB5315">
        <v>191.12868251000592</v>
      </c>
      <c r="AC5315">
        <v>0</v>
      </c>
      <c r="AD5315">
        <v>0</v>
      </c>
      <c r="AE5315">
        <v>799.87394299912523</v>
      </c>
    </row>
    <row r="5316" spans="1:31" x14ac:dyDescent="0.3">
      <c r="A5316">
        <v>2720758</v>
      </c>
      <c r="B5316">
        <v>1</v>
      </c>
      <c r="C5316" t="s">
        <v>81</v>
      </c>
      <c r="D5316" t="s">
        <v>121</v>
      </c>
      <c r="E5316" t="s">
        <v>150</v>
      </c>
      <c r="F5316" t="s">
        <v>14866</v>
      </c>
      <c r="G5316" t="s">
        <v>152</v>
      </c>
      <c r="H5316" t="s">
        <v>153</v>
      </c>
      <c r="I5316" t="s">
        <v>136</v>
      </c>
      <c r="J5316" t="s">
        <v>137</v>
      </c>
      <c r="K5316" t="s">
        <v>138</v>
      </c>
      <c r="L5316" t="s">
        <v>14777</v>
      </c>
      <c r="M5316" t="s">
        <v>14867</v>
      </c>
      <c r="N5316">
        <v>1.431944444</v>
      </c>
      <c r="O5316">
        <v>10</v>
      </c>
      <c r="P5316">
        <v>1566</v>
      </c>
      <c r="Q5316">
        <v>4</v>
      </c>
      <c r="R5316">
        <v>65</v>
      </c>
      <c r="S5316">
        <v>6</v>
      </c>
      <c r="T5316">
        <v>86</v>
      </c>
      <c r="U5316">
        <v>0</v>
      </c>
      <c r="V5316">
        <v>0</v>
      </c>
      <c r="W5316">
        <v>31.016095215468624</v>
      </c>
      <c r="X5316">
        <v>241.54352559006307</v>
      </c>
      <c r="Y5316">
        <v>31.948612122873126</v>
      </c>
      <c r="Z5316">
        <v>16.724427334782064</v>
      </c>
      <c r="AA5316">
        <v>43.67671483046793</v>
      </c>
      <c r="AB5316">
        <v>43.05785625530914</v>
      </c>
      <c r="AC5316">
        <v>0</v>
      </c>
      <c r="AD5316">
        <v>0</v>
      </c>
      <c r="AE5316">
        <v>407.96723134896394</v>
      </c>
    </row>
    <row r="5317" spans="1:31" x14ac:dyDescent="0.3">
      <c r="A5317">
        <v>2721777</v>
      </c>
      <c r="B5317">
        <v>1</v>
      </c>
      <c r="C5317" t="s">
        <v>80</v>
      </c>
      <c r="D5317" t="s">
        <v>103</v>
      </c>
      <c r="E5317" t="s">
        <v>132</v>
      </c>
      <c r="F5317" t="s">
        <v>14868</v>
      </c>
      <c r="G5317" t="s">
        <v>134</v>
      </c>
      <c r="H5317" t="s">
        <v>135</v>
      </c>
      <c r="I5317" t="s">
        <v>136</v>
      </c>
      <c r="J5317" t="s">
        <v>137</v>
      </c>
      <c r="K5317" t="s">
        <v>138</v>
      </c>
      <c r="L5317" t="s">
        <v>14869</v>
      </c>
      <c r="M5317" t="s">
        <v>14870</v>
      </c>
      <c r="N5317">
        <v>2.1527777769999998</v>
      </c>
      <c r="O5317">
        <v>0</v>
      </c>
      <c r="P5317">
        <v>38</v>
      </c>
      <c r="Q5317">
        <v>0</v>
      </c>
      <c r="R5317">
        <v>7</v>
      </c>
      <c r="S5317">
        <v>0</v>
      </c>
      <c r="T5317">
        <v>25</v>
      </c>
      <c r="U5317">
        <v>0</v>
      </c>
      <c r="V5317">
        <v>0</v>
      </c>
      <c r="W5317">
        <v>0</v>
      </c>
      <c r="X5317">
        <v>15.224218020632815</v>
      </c>
      <c r="Y5317">
        <v>0</v>
      </c>
      <c r="Z5317">
        <v>8.4862755990625018</v>
      </c>
      <c r="AA5317">
        <v>0</v>
      </c>
      <c r="AB5317">
        <v>52.152871004349755</v>
      </c>
      <c r="AC5317">
        <v>0</v>
      </c>
      <c r="AD5317">
        <v>0</v>
      </c>
      <c r="AE5317">
        <v>75.863364624045076</v>
      </c>
    </row>
    <row r="5318" spans="1:31" x14ac:dyDescent="0.3">
      <c r="A5318">
        <v>2721150</v>
      </c>
      <c r="B5318">
        <v>1</v>
      </c>
      <c r="C5318" t="s">
        <v>81</v>
      </c>
      <c r="D5318" t="s">
        <v>121</v>
      </c>
      <c r="E5318" t="s">
        <v>150</v>
      </c>
      <c r="F5318" t="s">
        <v>14028</v>
      </c>
      <c r="G5318" t="s">
        <v>565</v>
      </c>
      <c r="H5318" t="s">
        <v>153</v>
      </c>
      <c r="I5318" t="s">
        <v>136</v>
      </c>
      <c r="J5318" t="s">
        <v>137</v>
      </c>
      <c r="K5318" t="s">
        <v>138</v>
      </c>
      <c r="L5318" t="s">
        <v>14871</v>
      </c>
      <c r="M5318" t="s">
        <v>14872</v>
      </c>
      <c r="N5318">
        <v>4.875555555</v>
      </c>
      <c r="O5318">
        <v>3</v>
      </c>
      <c r="P5318">
        <v>1256</v>
      </c>
      <c r="Q5318">
        <v>0</v>
      </c>
      <c r="R5318">
        <v>58</v>
      </c>
      <c r="S5318">
        <v>3</v>
      </c>
      <c r="T5318">
        <v>64</v>
      </c>
      <c r="U5318">
        <v>0</v>
      </c>
      <c r="V5318">
        <v>0</v>
      </c>
      <c r="W5318">
        <v>3.5512048688000002</v>
      </c>
      <c r="X5318">
        <v>647.92125190361435</v>
      </c>
      <c r="Y5318">
        <v>0</v>
      </c>
      <c r="Z5318">
        <v>14.169345292094768</v>
      </c>
      <c r="AA5318">
        <v>37.708983674359907</v>
      </c>
      <c r="AB5318">
        <v>75.43610695450495</v>
      </c>
      <c r="AC5318">
        <v>0</v>
      </c>
      <c r="AD5318">
        <v>0</v>
      </c>
      <c r="AE5318">
        <v>778.78689269337406</v>
      </c>
    </row>
    <row r="5319" spans="1:31" x14ac:dyDescent="0.3">
      <c r="A5319">
        <v>2721482</v>
      </c>
      <c r="B5319">
        <v>1</v>
      </c>
      <c r="C5319" t="s">
        <v>80</v>
      </c>
      <c r="D5319" t="s">
        <v>108</v>
      </c>
      <c r="E5319" t="s">
        <v>161</v>
      </c>
      <c r="F5319" t="s">
        <v>14873</v>
      </c>
      <c r="G5319" t="s">
        <v>163</v>
      </c>
      <c r="H5319" t="s">
        <v>135</v>
      </c>
      <c r="I5319" t="s">
        <v>136</v>
      </c>
      <c r="J5319" t="s">
        <v>137</v>
      </c>
      <c r="K5319" t="s">
        <v>138</v>
      </c>
      <c r="L5319" t="s">
        <v>14874</v>
      </c>
      <c r="M5319" t="s">
        <v>14875</v>
      </c>
      <c r="N5319">
        <v>9.136666666</v>
      </c>
      <c r="O5319">
        <v>0</v>
      </c>
      <c r="P5319">
        <v>35</v>
      </c>
      <c r="Q5319">
        <v>0</v>
      </c>
      <c r="R5319">
        <v>6</v>
      </c>
      <c r="S5319">
        <v>0</v>
      </c>
      <c r="T5319">
        <v>5</v>
      </c>
      <c r="U5319">
        <v>0</v>
      </c>
      <c r="V5319">
        <v>0</v>
      </c>
      <c r="W5319">
        <v>0</v>
      </c>
      <c r="X5319">
        <v>43.653325125227916</v>
      </c>
      <c r="Y5319">
        <v>0</v>
      </c>
      <c r="Z5319">
        <v>0.76964412332469745</v>
      </c>
      <c r="AA5319">
        <v>0</v>
      </c>
      <c r="AB5319">
        <v>11.474850096969215</v>
      </c>
      <c r="AC5319">
        <v>0</v>
      </c>
      <c r="AD5319">
        <v>0</v>
      </c>
      <c r="AE5319">
        <v>55.897819345521825</v>
      </c>
    </row>
    <row r="5320" spans="1:31" x14ac:dyDescent="0.3">
      <c r="A5320">
        <v>2720463</v>
      </c>
      <c r="B5320">
        <v>1</v>
      </c>
      <c r="C5320" t="s">
        <v>80</v>
      </c>
      <c r="D5320" t="s">
        <v>103</v>
      </c>
      <c r="E5320" t="s">
        <v>150</v>
      </c>
      <c r="F5320" t="s">
        <v>10084</v>
      </c>
      <c r="G5320" t="s">
        <v>152</v>
      </c>
      <c r="H5320" t="s">
        <v>153</v>
      </c>
      <c r="I5320" t="s">
        <v>136</v>
      </c>
      <c r="J5320" t="s">
        <v>137</v>
      </c>
      <c r="K5320" t="s">
        <v>138</v>
      </c>
      <c r="L5320" t="s">
        <v>13527</v>
      </c>
      <c r="M5320" t="s">
        <v>14876</v>
      </c>
      <c r="N5320">
        <v>0.133611111</v>
      </c>
      <c r="O5320">
        <v>0</v>
      </c>
      <c r="P5320">
        <v>1910</v>
      </c>
      <c r="Q5320">
        <v>2</v>
      </c>
      <c r="R5320">
        <v>22</v>
      </c>
      <c r="S5320">
        <v>12</v>
      </c>
      <c r="T5320">
        <v>209</v>
      </c>
      <c r="U5320">
        <v>15</v>
      </c>
      <c r="V5320">
        <v>3</v>
      </c>
      <c r="W5320">
        <v>0</v>
      </c>
      <c r="X5320">
        <v>47.727715122003815</v>
      </c>
      <c r="Y5320">
        <v>0.13747589160666665</v>
      </c>
      <c r="Z5320">
        <v>1.0657703727107399</v>
      </c>
      <c r="AA5320">
        <v>12.238239037116601</v>
      </c>
      <c r="AB5320">
        <v>21.458253541141705</v>
      </c>
      <c r="AC5320">
        <v>319.48851058684045</v>
      </c>
      <c r="AD5320">
        <v>2.3047696900707835</v>
      </c>
      <c r="AE5320">
        <v>404.42073424149078</v>
      </c>
    </row>
    <row r="5321" spans="1:31" x14ac:dyDescent="0.3">
      <c r="A5321">
        <v>2721044</v>
      </c>
      <c r="B5321">
        <v>1</v>
      </c>
      <c r="C5321" t="s">
        <v>81</v>
      </c>
      <c r="D5321" t="s">
        <v>115</v>
      </c>
      <c r="E5321" t="s">
        <v>161</v>
      </c>
      <c r="F5321" t="s">
        <v>14877</v>
      </c>
      <c r="G5321" t="s">
        <v>163</v>
      </c>
      <c r="H5321" t="s">
        <v>135</v>
      </c>
      <c r="I5321" t="s">
        <v>136</v>
      </c>
      <c r="J5321" t="s">
        <v>137</v>
      </c>
      <c r="K5321" t="s">
        <v>138</v>
      </c>
      <c r="L5321" t="s">
        <v>14878</v>
      </c>
      <c r="M5321" t="s">
        <v>14879</v>
      </c>
      <c r="N5321">
        <v>1.9797222219999999</v>
      </c>
      <c r="O5321">
        <v>0</v>
      </c>
      <c r="P5321">
        <v>6</v>
      </c>
      <c r="Q5321">
        <v>0</v>
      </c>
      <c r="R5321">
        <v>1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</row>
    <row r="5322" spans="1:31" x14ac:dyDescent="0.3">
      <c r="A5322">
        <v>2720749</v>
      </c>
      <c r="B5322">
        <v>1</v>
      </c>
      <c r="C5322" t="s">
        <v>80</v>
      </c>
      <c r="D5322" t="s">
        <v>108</v>
      </c>
      <c r="E5322" t="s">
        <v>213</v>
      </c>
      <c r="F5322" t="s">
        <v>14880</v>
      </c>
      <c r="G5322" t="s">
        <v>152</v>
      </c>
      <c r="H5322" t="s">
        <v>153</v>
      </c>
      <c r="I5322" t="s">
        <v>136</v>
      </c>
      <c r="J5322" t="s">
        <v>137</v>
      </c>
      <c r="K5322" t="s">
        <v>138</v>
      </c>
      <c r="L5322" t="s">
        <v>14881</v>
      </c>
      <c r="M5322" t="s">
        <v>14882</v>
      </c>
      <c r="N5322">
        <v>0.26500000000000001</v>
      </c>
      <c r="O5322">
        <v>1</v>
      </c>
      <c r="P5322">
        <v>3331</v>
      </c>
      <c r="Q5322">
        <v>3</v>
      </c>
      <c r="R5322">
        <v>745</v>
      </c>
      <c r="S5322">
        <v>22</v>
      </c>
      <c r="T5322">
        <v>551</v>
      </c>
      <c r="U5322">
        <v>0</v>
      </c>
      <c r="V5322">
        <v>0</v>
      </c>
      <c r="W5322">
        <v>4.8546177012000001E-2</v>
      </c>
      <c r="X5322">
        <v>111.67477224461557</v>
      </c>
      <c r="Y5322">
        <v>26.433402977392127</v>
      </c>
      <c r="Z5322">
        <v>25.848875870775728</v>
      </c>
      <c r="AA5322">
        <v>26.459419115627618</v>
      </c>
      <c r="AB5322">
        <v>77.532094047140106</v>
      </c>
      <c r="AC5322">
        <v>0</v>
      </c>
      <c r="AD5322">
        <v>0</v>
      </c>
      <c r="AE5322">
        <v>267.99711043256315</v>
      </c>
    </row>
    <row r="5323" spans="1:31" x14ac:dyDescent="0.3">
      <c r="A5323">
        <v>2720660</v>
      </c>
      <c r="B5323">
        <v>1</v>
      </c>
      <c r="C5323" t="s">
        <v>81</v>
      </c>
      <c r="D5323" t="s">
        <v>113</v>
      </c>
      <c r="E5323" t="s">
        <v>132</v>
      </c>
      <c r="F5323" t="s">
        <v>14883</v>
      </c>
      <c r="G5323" t="s">
        <v>1655</v>
      </c>
      <c r="H5323" t="s">
        <v>135</v>
      </c>
      <c r="I5323" t="s">
        <v>136</v>
      </c>
      <c r="J5323" t="s">
        <v>137</v>
      </c>
      <c r="K5323" t="s">
        <v>138</v>
      </c>
      <c r="L5323" t="s">
        <v>14884</v>
      </c>
      <c r="M5323" t="s">
        <v>14331</v>
      </c>
      <c r="N5323">
        <v>7.2708333329999997</v>
      </c>
      <c r="O5323">
        <v>0</v>
      </c>
      <c r="P5323">
        <v>19</v>
      </c>
      <c r="Q5323">
        <v>0</v>
      </c>
      <c r="R5323">
        <v>5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23.144740102904024</v>
      </c>
      <c r="Y5323">
        <v>0</v>
      </c>
      <c r="Z5323">
        <v>8.1685568437299008</v>
      </c>
      <c r="AA5323">
        <v>0</v>
      </c>
      <c r="AB5323">
        <v>0</v>
      </c>
      <c r="AC5323">
        <v>0</v>
      </c>
      <c r="AD5323">
        <v>0</v>
      </c>
      <c r="AE5323">
        <v>31.313296946633926</v>
      </c>
    </row>
    <row r="5324" spans="1:31" x14ac:dyDescent="0.3">
      <c r="A5324">
        <v>2721004</v>
      </c>
      <c r="B5324">
        <v>1</v>
      </c>
      <c r="C5324" t="s">
        <v>80</v>
      </c>
      <c r="D5324" t="s">
        <v>90</v>
      </c>
      <c r="E5324" t="s">
        <v>161</v>
      </c>
      <c r="F5324" t="s">
        <v>14885</v>
      </c>
      <c r="G5324" t="s">
        <v>163</v>
      </c>
      <c r="H5324" t="s">
        <v>135</v>
      </c>
      <c r="I5324" t="s">
        <v>136</v>
      </c>
      <c r="J5324" t="s">
        <v>137</v>
      </c>
      <c r="K5324" t="s">
        <v>138</v>
      </c>
      <c r="L5324" t="s">
        <v>14886</v>
      </c>
      <c r="M5324" t="s">
        <v>14887</v>
      </c>
      <c r="N5324">
        <v>7.2055555550000001</v>
      </c>
      <c r="O5324">
        <v>0</v>
      </c>
      <c r="P5324">
        <v>96</v>
      </c>
      <c r="Q5324">
        <v>0</v>
      </c>
      <c r="R5324">
        <v>0</v>
      </c>
      <c r="S5324">
        <v>0</v>
      </c>
      <c r="T5324">
        <v>1</v>
      </c>
      <c r="U5324">
        <v>0</v>
      </c>
      <c r="V5324">
        <v>0</v>
      </c>
      <c r="W5324">
        <v>0</v>
      </c>
      <c r="X5324">
        <v>154.48956776841123</v>
      </c>
      <c r="Y5324">
        <v>0</v>
      </c>
      <c r="Z5324">
        <v>0</v>
      </c>
      <c r="AA5324">
        <v>0</v>
      </c>
      <c r="AB5324">
        <v>8.364117910578333</v>
      </c>
      <c r="AC5324">
        <v>0</v>
      </c>
      <c r="AD5324">
        <v>0</v>
      </c>
      <c r="AE5324">
        <v>162.85368567898956</v>
      </c>
    </row>
    <row r="5325" spans="1:31" x14ac:dyDescent="0.3">
      <c r="A5325">
        <v>2720898</v>
      </c>
      <c r="B5325">
        <v>1</v>
      </c>
      <c r="C5325" t="s">
        <v>81</v>
      </c>
      <c r="D5325" t="s">
        <v>114</v>
      </c>
      <c r="E5325" t="s">
        <v>132</v>
      </c>
      <c r="F5325" t="s">
        <v>14888</v>
      </c>
      <c r="G5325" t="s">
        <v>134</v>
      </c>
      <c r="H5325" t="s">
        <v>135</v>
      </c>
      <c r="I5325" t="s">
        <v>136</v>
      </c>
      <c r="J5325" t="s">
        <v>137</v>
      </c>
      <c r="K5325" t="s">
        <v>138</v>
      </c>
      <c r="L5325" t="s">
        <v>14889</v>
      </c>
      <c r="M5325" t="s">
        <v>14890</v>
      </c>
      <c r="N5325">
        <v>1.2280555550000001</v>
      </c>
      <c r="O5325">
        <v>0</v>
      </c>
      <c r="P5325">
        <v>2</v>
      </c>
      <c r="Q5325">
        <v>0</v>
      </c>
      <c r="R5325">
        <v>3</v>
      </c>
      <c r="S5325">
        <v>0</v>
      </c>
      <c r="T5325">
        <v>2</v>
      </c>
      <c r="U5325">
        <v>0</v>
      </c>
      <c r="V5325">
        <v>0</v>
      </c>
      <c r="W5325">
        <v>0</v>
      </c>
      <c r="X5325">
        <v>0.11262688041281833</v>
      </c>
      <c r="Y5325">
        <v>0</v>
      </c>
      <c r="Z5325">
        <v>0.17830079511181912</v>
      </c>
      <c r="AA5325">
        <v>0</v>
      </c>
      <c r="AB5325">
        <v>3.08064395124492</v>
      </c>
      <c r="AC5325">
        <v>0</v>
      </c>
      <c r="AD5325">
        <v>0</v>
      </c>
      <c r="AE5325">
        <v>3.3715716267695575</v>
      </c>
    </row>
    <row r="5326" spans="1:31" x14ac:dyDescent="0.3">
      <c r="A5326">
        <v>2720357</v>
      </c>
      <c r="B5326">
        <v>1</v>
      </c>
      <c r="C5326" t="s">
        <v>81</v>
      </c>
      <c r="D5326" t="s">
        <v>113</v>
      </c>
      <c r="E5326" t="s">
        <v>132</v>
      </c>
      <c r="F5326" t="s">
        <v>14891</v>
      </c>
      <c r="G5326" t="s">
        <v>300</v>
      </c>
      <c r="H5326" t="s">
        <v>135</v>
      </c>
      <c r="I5326" t="s">
        <v>136</v>
      </c>
      <c r="J5326" t="s">
        <v>137</v>
      </c>
      <c r="K5326" t="s">
        <v>210</v>
      </c>
      <c r="L5326" t="s">
        <v>14892</v>
      </c>
      <c r="M5326" t="s">
        <v>14893</v>
      </c>
      <c r="N5326">
        <v>6.1305555549999999</v>
      </c>
      <c r="O5326">
        <v>0</v>
      </c>
      <c r="P5326">
        <v>115</v>
      </c>
      <c r="Q5326">
        <v>0</v>
      </c>
      <c r="R5326">
        <v>0</v>
      </c>
      <c r="S5326">
        <v>0</v>
      </c>
      <c r="T5326">
        <v>2</v>
      </c>
      <c r="U5326">
        <v>0</v>
      </c>
      <c r="V5326">
        <v>0</v>
      </c>
      <c r="W5326">
        <v>0</v>
      </c>
      <c r="X5326">
        <v>141.49511352265586</v>
      </c>
      <c r="Y5326">
        <v>0</v>
      </c>
      <c r="Z5326">
        <v>0</v>
      </c>
      <c r="AA5326">
        <v>0</v>
      </c>
      <c r="AB5326">
        <v>0.43954725132024425</v>
      </c>
      <c r="AC5326">
        <v>0</v>
      </c>
      <c r="AD5326">
        <v>0</v>
      </c>
      <c r="AE5326">
        <v>141.93466077397611</v>
      </c>
    </row>
    <row r="5327" spans="1:31" x14ac:dyDescent="0.3">
      <c r="A5327">
        <v>2721691</v>
      </c>
      <c r="B5327">
        <v>1</v>
      </c>
      <c r="C5327" t="s">
        <v>81</v>
      </c>
      <c r="D5327" t="s">
        <v>119</v>
      </c>
      <c r="E5327" t="s">
        <v>161</v>
      </c>
      <c r="F5327" t="s">
        <v>14894</v>
      </c>
      <c r="G5327" t="s">
        <v>163</v>
      </c>
      <c r="H5327" t="s">
        <v>135</v>
      </c>
      <c r="I5327" t="s">
        <v>136</v>
      </c>
      <c r="J5327" t="s">
        <v>137</v>
      </c>
      <c r="K5327" t="s">
        <v>138</v>
      </c>
      <c r="L5327" t="s">
        <v>14895</v>
      </c>
      <c r="M5327" t="s">
        <v>14896</v>
      </c>
      <c r="N5327">
        <v>6.3777777770000004</v>
      </c>
      <c r="O5327">
        <v>0</v>
      </c>
      <c r="P5327">
        <v>9</v>
      </c>
      <c r="Q5327">
        <v>0</v>
      </c>
      <c r="R5327">
        <v>3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3.2139120125594998</v>
      </c>
      <c r="Y5327">
        <v>0</v>
      </c>
      <c r="Z5327">
        <v>4.1987813855821194</v>
      </c>
      <c r="AA5327">
        <v>0</v>
      </c>
      <c r="AB5327">
        <v>0</v>
      </c>
      <c r="AC5327">
        <v>0</v>
      </c>
      <c r="AD5327">
        <v>0</v>
      </c>
      <c r="AE5327">
        <v>7.4126933981416192</v>
      </c>
    </row>
    <row r="5328" spans="1:31" x14ac:dyDescent="0.3">
      <c r="A5328">
        <v>2720706</v>
      </c>
      <c r="B5328">
        <v>1</v>
      </c>
      <c r="C5328" t="s">
        <v>80</v>
      </c>
      <c r="D5328" t="s">
        <v>84</v>
      </c>
      <c r="E5328" t="s">
        <v>132</v>
      </c>
      <c r="F5328" t="s">
        <v>14897</v>
      </c>
      <c r="G5328" t="s">
        <v>170</v>
      </c>
      <c r="H5328" t="s">
        <v>135</v>
      </c>
      <c r="I5328" t="s">
        <v>136</v>
      </c>
      <c r="J5328" t="s">
        <v>137</v>
      </c>
      <c r="K5328" t="s">
        <v>138</v>
      </c>
      <c r="L5328" t="s">
        <v>14898</v>
      </c>
      <c r="M5328" t="s">
        <v>14899</v>
      </c>
      <c r="N5328">
        <v>1.8744444440000001</v>
      </c>
      <c r="O5328">
        <v>0</v>
      </c>
      <c r="P5328">
        <v>455</v>
      </c>
      <c r="Q5328">
        <v>0</v>
      </c>
      <c r="R5328">
        <v>0</v>
      </c>
      <c r="S5328">
        <v>0</v>
      </c>
      <c r="T5328">
        <v>10</v>
      </c>
      <c r="U5328">
        <v>0</v>
      </c>
      <c r="V5328">
        <v>0</v>
      </c>
      <c r="W5328">
        <v>0</v>
      </c>
      <c r="X5328">
        <v>142.729975940391</v>
      </c>
      <c r="Y5328">
        <v>0</v>
      </c>
      <c r="Z5328">
        <v>0</v>
      </c>
      <c r="AA5328">
        <v>0</v>
      </c>
      <c r="AB5328">
        <v>7.1582554363460158</v>
      </c>
      <c r="AC5328">
        <v>0</v>
      </c>
      <c r="AD5328">
        <v>0</v>
      </c>
      <c r="AE5328">
        <v>149.88823137673702</v>
      </c>
    </row>
    <row r="5329" spans="1:31" x14ac:dyDescent="0.3">
      <c r="A5329">
        <v>2721639</v>
      </c>
      <c r="B5329">
        <v>1</v>
      </c>
      <c r="C5329" t="s">
        <v>80</v>
      </c>
      <c r="D5329" t="s">
        <v>82</v>
      </c>
      <c r="E5329" t="s">
        <v>145</v>
      </c>
      <c r="F5329" t="s">
        <v>14900</v>
      </c>
      <c r="G5329" t="s">
        <v>230</v>
      </c>
      <c r="H5329" t="s">
        <v>135</v>
      </c>
      <c r="I5329" t="s">
        <v>136</v>
      </c>
      <c r="J5329" t="s">
        <v>137</v>
      </c>
      <c r="K5329" t="s">
        <v>138</v>
      </c>
      <c r="L5329" t="s">
        <v>14901</v>
      </c>
      <c r="M5329" t="s">
        <v>14902</v>
      </c>
      <c r="N5329">
        <v>2.0191666659999998</v>
      </c>
      <c r="O5329">
        <v>0</v>
      </c>
      <c r="P5329">
        <v>5</v>
      </c>
      <c r="Q5329">
        <v>0</v>
      </c>
      <c r="R5329">
        <v>0</v>
      </c>
      <c r="S5329">
        <v>0</v>
      </c>
      <c r="T5329">
        <v>1</v>
      </c>
      <c r="U5329">
        <v>0</v>
      </c>
      <c r="V5329">
        <v>0</v>
      </c>
      <c r="W5329">
        <v>0</v>
      </c>
      <c r="X5329">
        <v>2.47440298472109</v>
      </c>
      <c r="Y5329">
        <v>0</v>
      </c>
      <c r="Z5329">
        <v>0</v>
      </c>
      <c r="AA5329">
        <v>0</v>
      </c>
      <c r="AB5329">
        <v>2.2722162656775002</v>
      </c>
      <c r="AC5329">
        <v>0</v>
      </c>
      <c r="AD5329">
        <v>0</v>
      </c>
      <c r="AE5329">
        <v>4.7466192503985898</v>
      </c>
    </row>
    <row r="5330" spans="1:31" x14ac:dyDescent="0.3">
      <c r="A5330">
        <v>2720852</v>
      </c>
      <c r="B5330">
        <v>1</v>
      </c>
      <c r="C5330" t="s">
        <v>80</v>
      </c>
      <c r="D5330" t="s">
        <v>104</v>
      </c>
      <c r="E5330" t="s">
        <v>156</v>
      </c>
      <c r="F5330" t="s">
        <v>10446</v>
      </c>
      <c r="G5330" t="s">
        <v>596</v>
      </c>
      <c r="H5330" t="s">
        <v>153</v>
      </c>
      <c r="I5330" t="s">
        <v>136</v>
      </c>
      <c r="J5330" t="s">
        <v>137</v>
      </c>
      <c r="K5330" t="s">
        <v>138</v>
      </c>
      <c r="L5330" t="s">
        <v>14903</v>
      </c>
      <c r="M5330" t="s">
        <v>14904</v>
      </c>
      <c r="N5330">
        <v>7.7327777769999999</v>
      </c>
      <c r="O5330">
        <v>0</v>
      </c>
      <c r="P5330">
        <v>183</v>
      </c>
      <c r="Q5330">
        <v>0</v>
      </c>
      <c r="R5330">
        <v>2</v>
      </c>
      <c r="S5330">
        <v>0</v>
      </c>
      <c r="T5330">
        <v>20</v>
      </c>
      <c r="U5330">
        <v>0</v>
      </c>
      <c r="V5330">
        <v>0</v>
      </c>
      <c r="W5330">
        <v>0</v>
      </c>
      <c r="X5330">
        <v>310.73428548946981</v>
      </c>
      <c r="Y5330">
        <v>0</v>
      </c>
      <c r="Z5330">
        <v>0</v>
      </c>
      <c r="AA5330">
        <v>0</v>
      </c>
      <c r="AB5330">
        <v>133.80639753007875</v>
      </c>
      <c r="AC5330">
        <v>0</v>
      </c>
      <c r="AD5330">
        <v>0</v>
      </c>
      <c r="AE5330">
        <v>444.54068301954857</v>
      </c>
    </row>
    <row r="5331" spans="1:31" x14ac:dyDescent="0.3">
      <c r="A5331">
        <v>2720557</v>
      </c>
      <c r="B5331">
        <v>1</v>
      </c>
      <c r="C5331" t="s">
        <v>80</v>
      </c>
      <c r="D5331" t="s">
        <v>103</v>
      </c>
      <c r="E5331" t="s">
        <v>150</v>
      </c>
      <c r="F5331" t="s">
        <v>14905</v>
      </c>
      <c r="G5331" t="s">
        <v>152</v>
      </c>
      <c r="H5331" t="s">
        <v>153</v>
      </c>
      <c r="I5331" t="s">
        <v>136</v>
      </c>
      <c r="J5331" t="s">
        <v>137</v>
      </c>
      <c r="K5331" t="s">
        <v>138</v>
      </c>
      <c r="L5331" t="s">
        <v>14906</v>
      </c>
      <c r="M5331" t="s">
        <v>14907</v>
      </c>
      <c r="N5331">
        <v>0.38555555499999999</v>
      </c>
      <c r="O5331">
        <v>0</v>
      </c>
      <c r="P5331">
        <v>0</v>
      </c>
      <c r="Q5331">
        <v>0</v>
      </c>
      <c r="R5331">
        <v>0</v>
      </c>
      <c r="S5331">
        <v>5</v>
      </c>
      <c r="T5331">
        <v>0</v>
      </c>
      <c r="U5331">
        <v>6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8.5857557824604012</v>
      </c>
      <c r="AB5331">
        <v>0</v>
      </c>
      <c r="AC5331">
        <v>502.70168983031658</v>
      </c>
      <c r="AD5331">
        <v>0</v>
      </c>
      <c r="AE5331">
        <v>511.28744561277699</v>
      </c>
    </row>
    <row r="5332" spans="1:31" x14ac:dyDescent="0.3">
      <c r="A5332">
        <v>2720918</v>
      </c>
      <c r="B5332">
        <v>1</v>
      </c>
      <c r="C5332" t="s">
        <v>80</v>
      </c>
      <c r="D5332" t="s">
        <v>96</v>
      </c>
      <c r="E5332" t="s">
        <v>150</v>
      </c>
      <c r="F5332" t="s">
        <v>1314</v>
      </c>
      <c r="G5332" t="s">
        <v>152</v>
      </c>
      <c r="H5332" t="s">
        <v>153</v>
      </c>
      <c r="I5332" t="s">
        <v>136</v>
      </c>
      <c r="J5332" t="s">
        <v>137</v>
      </c>
      <c r="K5332" t="s">
        <v>138</v>
      </c>
      <c r="L5332" t="s">
        <v>14908</v>
      </c>
      <c r="M5332" t="s">
        <v>14909</v>
      </c>
      <c r="N5332">
        <v>0.54972222199999998</v>
      </c>
      <c r="O5332">
        <v>3</v>
      </c>
      <c r="P5332">
        <v>142</v>
      </c>
      <c r="Q5332">
        <v>0</v>
      </c>
      <c r="R5332">
        <v>0</v>
      </c>
      <c r="S5332">
        <v>9</v>
      </c>
      <c r="T5332">
        <v>1</v>
      </c>
      <c r="U5332">
        <v>0</v>
      </c>
      <c r="V5332">
        <v>0</v>
      </c>
      <c r="W5332">
        <v>4.7697960505246586</v>
      </c>
      <c r="X5332">
        <v>7.5017986132965264</v>
      </c>
      <c r="Y5332">
        <v>0</v>
      </c>
      <c r="Z5332">
        <v>0</v>
      </c>
      <c r="AA5332">
        <v>8.7361005093635349</v>
      </c>
      <c r="AB5332">
        <v>0</v>
      </c>
      <c r="AC5332">
        <v>0</v>
      </c>
      <c r="AD5332">
        <v>0</v>
      </c>
      <c r="AE5332">
        <v>21.007695173184722</v>
      </c>
    </row>
    <row r="5333" spans="1:31" x14ac:dyDescent="0.3">
      <c r="A5333">
        <v>2721416</v>
      </c>
      <c r="B5333">
        <v>1</v>
      </c>
      <c r="C5333" t="s">
        <v>81</v>
      </c>
      <c r="D5333" t="s">
        <v>114</v>
      </c>
      <c r="E5333" t="s">
        <v>156</v>
      </c>
      <c r="F5333" t="s">
        <v>14910</v>
      </c>
      <c r="G5333" t="s">
        <v>152</v>
      </c>
      <c r="H5333" t="s">
        <v>153</v>
      </c>
      <c r="I5333" t="s">
        <v>136</v>
      </c>
      <c r="J5333" t="s">
        <v>137</v>
      </c>
      <c r="K5333" t="s">
        <v>138</v>
      </c>
      <c r="L5333" t="s">
        <v>14911</v>
      </c>
      <c r="M5333" t="s">
        <v>14912</v>
      </c>
      <c r="N5333">
        <v>1.3688888880000001</v>
      </c>
      <c r="O5333">
        <v>0</v>
      </c>
      <c r="P5333">
        <v>21</v>
      </c>
      <c r="Q5333">
        <v>0</v>
      </c>
      <c r="R5333">
        <v>1</v>
      </c>
      <c r="S5333">
        <v>0</v>
      </c>
      <c r="T5333">
        <v>15</v>
      </c>
      <c r="U5333">
        <v>0</v>
      </c>
      <c r="V5333">
        <v>3</v>
      </c>
      <c r="W5333">
        <v>0</v>
      </c>
      <c r="X5333">
        <v>4.8547596616354785</v>
      </c>
      <c r="Y5333">
        <v>0</v>
      </c>
      <c r="Z5333">
        <v>0</v>
      </c>
      <c r="AA5333">
        <v>0</v>
      </c>
      <c r="AB5333">
        <v>8.6675581413642373</v>
      </c>
      <c r="AC5333">
        <v>0</v>
      </c>
      <c r="AD5333">
        <v>25.897414587903572</v>
      </c>
      <c r="AE5333">
        <v>39.419732390903292</v>
      </c>
    </row>
    <row r="5334" spans="1:31" x14ac:dyDescent="0.3">
      <c r="A5334">
        <v>2721914</v>
      </c>
      <c r="B5334">
        <v>1</v>
      </c>
      <c r="C5334" t="s">
        <v>80</v>
      </c>
      <c r="D5334" t="s">
        <v>108</v>
      </c>
      <c r="E5334" t="s">
        <v>161</v>
      </c>
      <c r="F5334" t="s">
        <v>14913</v>
      </c>
      <c r="G5334" t="s">
        <v>163</v>
      </c>
      <c r="H5334" t="s">
        <v>135</v>
      </c>
      <c r="I5334" t="s">
        <v>136</v>
      </c>
      <c r="J5334" t="s">
        <v>137</v>
      </c>
      <c r="K5334" t="s">
        <v>138</v>
      </c>
      <c r="L5334" t="s">
        <v>14914</v>
      </c>
      <c r="M5334" t="s">
        <v>14915</v>
      </c>
      <c r="N5334">
        <v>5.0727777769999998</v>
      </c>
      <c r="O5334">
        <v>0</v>
      </c>
      <c r="P5334">
        <v>3</v>
      </c>
      <c r="Q5334">
        <v>0</v>
      </c>
      <c r="R5334">
        <v>2</v>
      </c>
      <c r="S5334">
        <v>0</v>
      </c>
      <c r="T5334">
        <v>1</v>
      </c>
      <c r="U5334">
        <v>0</v>
      </c>
      <c r="V5334">
        <v>0</v>
      </c>
      <c r="W5334">
        <v>0</v>
      </c>
      <c r="X5334">
        <v>1.0631243444161185</v>
      </c>
      <c r="Y5334">
        <v>0</v>
      </c>
      <c r="Z5334">
        <v>0</v>
      </c>
      <c r="AA5334">
        <v>0</v>
      </c>
      <c r="AB5334">
        <v>0.79941315766112009</v>
      </c>
      <c r="AC5334">
        <v>0</v>
      </c>
      <c r="AD5334">
        <v>0</v>
      </c>
      <c r="AE5334">
        <v>1.8625375020772386</v>
      </c>
    </row>
    <row r="5335" spans="1:31" x14ac:dyDescent="0.3">
      <c r="A5335">
        <v>2721204</v>
      </c>
      <c r="B5335">
        <v>1</v>
      </c>
      <c r="C5335" t="s">
        <v>81</v>
      </c>
      <c r="D5335" t="s">
        <v>128</v>
      </c>
      <c r="E5335" t="s">
        <v>200</v>
      </c>
      <c r="F5335" t="s">
        <v>14916</v>
      </c>
      <c r="G5335" t="s">
        <v>1141</v>
      </c>
      <c r="H5335" t="s">
        <v>135</v>
      </c>
      <c r="I5335" t="s">
        <v>136</v>
      </c>
      <c r="J5335" t="s">
        <v>137</v>
      </c>
      <c r="K5335" t="s">
        <v>138</v>
      </c>
      <c r="L5335" t="s">
        <v>14471</v>
      </c>
      <c r="M5335" t="s">
        <v>13979</v>
      </c>
      <c r="N5335">
        <v>1.478611111</v>
      </c>
      <c r="O5335">
        <v>0</v>
      </c>
      <c r="P5335">
        <v>60</v>
      </c>
      <c r="Q5335">
        <v>0</v>
      </c>
      <c r="R5335">
        <v>0</v>
      </c>
      <c r="S5335">
        <v>0</v>
      </c>
      <c r="T5335">
        <v>7</v>
      </c>
      <c r="U5335">
        <v>0</v>
      </c>
      <c r="V5335">
        <v>0</v>
      </c>
      <c r="W5335">
        <v>0</v>
      </c>
      <c r="X5335">
        <v>23.747823040532264</v>
      </c>
      <c r="Y5335">
        <v>0</v>
      </c>
      <c r="Z5335">
        <v>0</v>
      </c>
      <c r="AA5335">
        <v>0</v>
      </c>
      <c r="AB5335">
        <v>17.787781237467481</v>
      </c>
      <c r="AC5335">
        <v>0</v>
      </c>
      <c r="AD5335">
        <v>0</v>
      </c>
      <c r="AE5335">
        <v>41.535604277999745</v>
      </c>
    </row>
    <row r="5336" spans="1:31" x14ac:dyDescent="0.3">
      <c r="A5336">
        <v>2720612</v>
      </c>
      <c r="B5336">
        <v>1</v>
      </c>
      <c r="C5336" t="s">
        <v>81</v>
      </c>
      <c r="D5336" t="s">
        <v>113</v>
      </c>
      <c r="E5336" t="s">
        <v>132</v>
      </c>
      <c r="F5336" t="s">
        <v>1692</v>
      </c>
      <c r="G5336" t="s">
        <v>134</v>
      </c>
      <c r="H5336" t="s">
        <v>135</v>
      </c>
      <c r="I5336" t="s">
        <v>136</v>
      </c>
      <c r="J5336" t="s">
        <v>137</v>
      </c>
      <c r="K5336" t="s">
        <v>138</v>
      </c>
      <c r="L5336" t="s">
        <v>14917</v>
      </c>
      <c r="M5336" t="s">
        <v>14918</v>
      </c>
      <c r="N5336">
        <v>1.403333333</v>
      </c>
      <c r="O5336">
        <v>0</v>
      </c>
      <c r="P5336">
        <v>61</v>
      </c>
      <c r="Q5336">
        <v>0</v>
      </c>
      <c r="R5336">
        <v>1</v>
      </c>
      <c r="S5336">
        <v>0</v>
      </c>
      <c r="T5336">
        <v>1</v>
      </c>
      <c r="U5336">
        <v>0</v>
      </c>
      <c r="V5336">
        <v>0</v>
      </c>
      <c r="W5336">
        <v>0</v>
      </c>
      <c r="X5336">
        <v>7.4683487448436212</v>
      </c>
      <c r="Y5336">
        <v>0</v>
      </c>
      <c r="Z5336">
        <v>0</v>
      </c>
      <c r="AA5336">
        <v>0</v>
      </c>
      <c r="AB5336">
        <v>0.33607882931627503</v>
      </c>
      <c r="AC5336">
        <v>0</v>
      </c>
      <c r="AD5336">
        <v>0</v>
      </c>
      <c r="AE5336">
        <v>7.8044275741598961</v>
      </c>
    </row>
    <row r="5337" spans="1:31" x14ac:dyDescent="0.3">
      <c r="A5337">
        <v>2720895</v>
      </c>
      <c r="B5337">
        <v>1</v>
      </c>
      <c r="C5337" t="s">
        <v>81</v>
      </c>
      <c r="D5337" t="s">
        <v>114</v>
      </c>
      <c r="E5337" t="s">
        <v>132</v>
      </c>
      <c r="F5337" t="s">
        <v>14919</v>
      </c>
      <c r="G5337" t="s">
        <v>134</v>
      </c>
      <c r="H5337" t="s">
        <v>135</v>
      </c>
      <c r="I5337" t="s">
        <v>136</v>
      </c>
      <c r="J5337" t="s">
        <v>137</v>
      </c>
      <c r="K5337" t="s">
        <v>138</v>
      </c>
      <c r="L5337" t="s">
        <v>14920</v>
      </c>
      <c r="M5337" t="s">
        <v>14921</v>
      </c>
      <c r="N5337">
        <v>3.9327777770000001</v>
      </c>
      <c r="O5337">
        <v>0</v>
      </c>
      <c r="P5337">
        <v>60</v>
      </c>
      <c r="Q5337">
        <v>0</v>
      </c>
      <c r="R5337">
        <v>0</v>
      </c>
      <c r="S5337">
        <v>0</v>
      </c>
      <c r="T5337">
        <v>5</v>
      </c>
      <c r="U5337">
        <v>0</v>
      </c>
      <c r="V5337">
        <v>0</v>
      </c>
      <c r="W5337">
        <v>0</v>
      </c>
      <c r="X5337">
        <v>10.848072687653412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10.848072687653412</v>
      </c>
    </row>
    <row r="5338" spans="1:31" x14ac:dyDescent="0.3">
      <c r="A5338">
        <v>2720589</v>
      </c>
      <c r="B5338">
        <v>1</v>
      </c>
      <c r="C5338" t="s">
        <v>80</v>
      </c>
      <c r="D5338" t="s">
        <v>96</v>
      </c>
      <c r="E5338" t="s">
        <v>156</v>
      </c>
      <c r="F5338" t="s">
        <v>14922</v>
      </c>
      <c r="G5338" t="s">
        <v>185</v>
      </c>
      <c r="H5338" t="s">
        <v>153</v>
      </c>
      <c r="I5338" t="s">
        <v>136</v>
      </c>
      <c r="J5338" t="s">
        <v>137</v>
      </c>
      <c r="K5338" t="s">
        <v>138</v>
      </c>
      <c r="L5338" t="s">
        <v>14923</v>
      </c>
      <c r="M5338" t="s">
        <v>14924</v>
      </c>
      <c r="N5338">
        <v>4.0813888880000002</v>
      </c>
      <c r="O5338">
        <v>2</v>
      </c>
      <c r="P5338">
        <v>88</v>
      </c>
      <c r="Q5338">
        <v>0</v>
      </c>
      <c r="R5338">
        <v>0</v>
      </c>
      <c r="S5338">
        <v>3</v>
      </c>
      <c r="T5338">
        <v>0</v>
      </c>
      <c r="U5338">
        <v>0</v>
      </c>
      <c r="V5338">
        <v>0</v>
      </c>
      <c r="W5338">
        <v>36.688972559633946</v>
      </c>
      <c r="X5338">
        <v>55.934656983646335</v>
      </c>
      <c r="Y5338">
        <v>0</v>
      </c>
      <c r="Z5338">
        <v>0</v>
      </c>
      <c r="AA5338">
        <v>51.450031956835119</v>
      </c>
      <c r="AB5338">
        <v>0</v>
      </c>
      <c r="AC5338">
        <v>0</v>
      </c>
      <c r="AD5338">
        <v>0</v>
      </c>
      <c r="AE5338">
        <v>144.07366150011541</v>
      </c>
    </row>
    <row r="5339" spans="1:31" x14ac:dyDescent="0.3">
      <c r="A5339">
        <v>2721894</v>
      </c>
      <c r="B5339">
        <v>1</v>
      </c>
      <c r="C5339" t="s">
        <v>80</v>
      </c>
      <c r="D5339" t="s">
        <v>86</v>
      </c>
      <c r="E5339" t="s">
        <v>145</v>
      </c>
      <c r="F5339" t="s">
        <v>14925</v>
      </c>
      <c r="G5339" t="s">
        <v>181</v>
      </c>
      <c r="H5339" t="s">
        <v>135</v>
      </c>
      <c r="I5339" t="s">
        <v>136</v>
      </c>
      <c r="J5339" t="s">
        <v>137</v>
      </c>
      <c r="K5339" t="s">
        <v>138</v>
      </c>
      <c r="L5339" t="s">
        <v>14926</v>
      </c>
      <c r="M5339" t="s">
        <v>14927</v>
      </c>
      <c r="N5339">
        <v>1.3986111109999999</v>
      </c>
      <c r="O5339">
        <v>0</v>
      </c>
      <c r="P5339">
        <v>1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0.65408163522002571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0.65408163522002571</v>
      </c>
    </row>
    <row r="5340" spans="1:31" x14ac:dyDescent="0.3">
      <c r="A5340">
        <v>2721702</v>
      </c>
      <c r="B5340">
        <v>1</v>
      </c>
      <c r="C5340" t="s">
        <v>80</v>
      </c>
      <c r="D5340" t="s">
        <v>103</v>
      </c>
      <c r="E5340" t="s">
        <v>213</v>
      </c>
      <c r="F5340" t="s">
        <v>14550</v>
      </c>
      <c r="G5340" t="s">
        <v>152</v>
      </c>
      <c r="H5340" t="s">
        <v>153</v>
      </c>
      <c r="I5340" t="s">
        <v>136</v>
      </c>
      <c r="J5340" t="s">
        <v>137</v>
      </c>
      <c r="K5340" t="s">
        <v>138</v>
      </c>
      <c r="L5340" t="s">
        <v>14928</v>
      </c>
      <c r="M5340" t="s">
        <v>14929</v>
      </c>
      <c r="N5340">
        <v>1.9350000000000001</v>
      </c>
      <c r="O5340">
        <v>1</v>
      </c>
      <c r="P5340">
        <v>0</v>
      </c>
      <c r="Q5340">
        <v>3</v>
      </c>
      <c r="R5340">
        <v>0</v>
      </c>
      <c r="S5340">
        <v>10</v>
      </c>
      <c r="T5340">
        <v>1</v>
      </c>
      <c r="U5340">
        <v>2</v>
      </c>
      <c r="V5340">
        <v>0</v>
      </c>
      <c r="W5340">
        <v>2.1284395671041669</v>
      </c>
      <c r="X5340">
        <v>0</v>
      </c>
      <c r="Y5340">
        <v>54.556200666091634</v>
      </c>
      <c r="Z5340">
        <v>0</v>
      </c>
      <c r="AA5340">
        <v>109.12654202844112</v>
      </c>
      <c r="AB5340">
        <v>0</v>
      </c>
      <c r="AC5340">
        <v>114.12211262747167</v>
      </c>
      <c r="AD5340">
        <v>0</v>
      </c>
      <c r="AE5340">
        <v>279.93329488910859</v>
      </c>
    </row>
    <row r="5341" spans="1:31" x14ac:dyDescent="0.3">
      <c r="A5341">
        <v>2720795</v>
      </c>
      <c r="B5341">
        <v>2</v>
      </c>
      <c r="C5341" t="s">
        <v>81</v>
      </c>
      <c r="D5341" t="s">
        <v>128</v>
      </c>
      <c r="E5341" t="s">
        <v>213</v>
      </c>
      <c r="F5341" t="s">
        <v>984</v>
      </c>
      <c r="G5341" t="s">
        <v>185</v>
      </c>
      <c r="H5341" t="s">
        <v>153</v>
      </c>
      <c r="I5341" t="s">
        <v>136</v>
      </c>
      <c r="J5341" t="s">
        <v>137</v>
      </c>
      <c r="K5341" t="s">
        <v>138</v>
      </c>
      <c r="L5341" t="s">
        <v>14930</v>
      </c>
      <c r="M5341" t="s">
        <v>14931</v>
      </c>
      <c r="N5341">
        <v>0.70166666600000005</v>
      </c>
      <c r="O5341">
        <v>7</v>
      </c>
      <c r="P5341">
        <v>391</v>
      </c>
      <c r="Q5341">
        <v>2</v>
      </c>
      <c r="R5341">
        <v>16</v>
      </c>
      <c r="S5341">
        <v>13</v>
      </c>
      <c r="T5341">
        <v>15</v>
      </c>
      <c r="U5341">
        <v>0</v>
      </c>
      <c r="V5341">
        <v>0</v>
      </c>
      <c r="W5341">
        <v>0.86483900556258331</v>
      </c>
      <c r="X5341">
        <v>48.510612052557825</v>
      </c>
      <c r="Y5341">
        <v>0.16737802201283417</v>
      </c>
      <c r="Z5341">
        <v>1.0944979675342426</v>
      </c>
      <c r="AA5341">
        <v>45.062118967663352</v>
      </c>
      <c r="AB5341">
        <v>3.0458149124147496</v>
      </c>
      <c r="AC5341">
        <v>0</v>
      </c>
      <c r="AD5341">
        <v>0</v>
      </c>
      <c r="AE5341">
        <v>98.745260927745591</v>
      </c>
    </row>
    <row r="5342" spans="1:31" x14ac:dyDescent="0.3">
      <c r="A5342">
        <v>2720938</v>
      </c>
      <c r="B5342">
        <v>1</v>
      </c>
      <c r="C5342" t="s">
        <v>80</v>
      </c>
      <c r="D5342" t="s">
        <v>103</v>
      </c>
      <c r="E5342" t="s">
        <v>213</v>
      </c>
      <c r="F5342" t="s">
        <v>14932</v>
      </c>
      <c r="G5342" t="s">
        <v>152</v>
      </c>
      <c r="H5342" t="s">
        <v>153</v>
      </c>
      <c r="I5342" t="s">
        <v>136</v>
      </c>
      <c r="J5342" t="s">
        <v>137</v>
      </c>
      <c r="K5342" t="s">
        <v>138</v>
      </c>
      <c r="L5342" t="s">
        <v>14933</v>
      </c>
      <c r="M5342" t="s">
        <v>14934</v>
      </c>
      <c r="N5342">
        <v>1.805833333</v>
      </c>
      <c r="O5342">
        <v>0</v>
      </c>
      <c r="P5342">
        <v>2</v>
      </c>
      <c r="Q5342">
        <v>0</v>
      </c>
      <c r="R5342">
        <v>4</v>
      </c>
      <c r="S5342">
        <v>16</v>
      </c>
      <c r="T5342">
        <v>4</v>
      </c>
      <c r="U5342">
        <v>16</v>
      </c>
      <c r="V5342">
        <v>0</v>
      </c>
      <c r="W5342">
        <v>0</v>
      </c>
      <c r="X5342">
        <v>1.0093192319431352</v>
      </c>
      <c r="Y5342">
        <v>0</v>
      </c>
      <c r="Z5342">
        <v>2.2967435676378734</v>
      </c>
      <c r="AA5342">
        <v>211.91472392533174</v>
      </c>
      <c r="AB5342">
        <v>51.25858430646975</v>
      </c>
      <c r="AC5342">
        <v>3576.1068569972649</v>
      </c>
      <c r="AD5342">
        <v>0</v>
      </c>
      <c r="AE5342">
        <v>3842.5862280286474</v>
      </c>
    </row>
    <row r="5343" spans="1:31" x14ac:dyDescent="0.3">
      <c r="A5343">
        <v>2720675</v>
      </c>
      <c r="B5343">
        <v>1</v>
      </c>
      <c r="C5343" t="s">
        <v>80</v>
      </c>
      <c r="D5343" t="s">
        <v>90</v>
      </c>
      <c r="E5343" t="s">
        <v>161</v>
      </c>
      <c r="F5343" t="s">
        <v>14935</v>
      </c>
      <c r="G5343" t="s">
        <v>163</v>
      </c>
      <c r="H5343" t="s">
        <v>135</v>
      </c>
      <c r="I5343" t="s">
        <v>136</v>
      </c>
      <c r="J5343" t="s">
        <v>137</v>
      </c>
      <c r="K5343" t="s">
        <v>138</v>
      </c>
      <c r="L5343" t="s">
        <v>14936</v>
      </c>
      <c r="M5343" t="s">
        <v>13867</v>
      </c>
      <c r="N5343">
        <v>1.2649999999999999</v>
      </c>
      <c r="O5343">
        <v>0</v>
      </c>
      <c r="P5343">
        <v>115</v>
      </c>
      <c r="Q5343">
        <v>0</v>
      </c>
      <c r="R5343">
        <v>0</v>
      </c>
      <c r="S5343">
        <v>0</v>
      </c>
      <c r="T5343">
        <v>5</v>
      </c>
      <c r="U5343">
        <v>0</v>
      </c>
      <c r="V5343">
        <v>0</v>
      </c>
      <c r="W5343">
        <v>0</v>
      </c>
      <c r="X5343">
        <v>27.389456314505733</v>
      </c>
      <c r="Y5343">
        <v>0</v>
      </c>
      <c r="Z5343">
        <v>0</v>
      </c>
      <c r="AA5343">
        <v>0</v>
      </c>
      <c r="AB5343">
        <v>0.96621966288274175</v>
      </c>
      <c r="AC5343">
        <v>0</v>
      </c>
      <c r="AD5343">
        <v>0</v>
      </c>
      <c r="AE5343">
        <v>28.355675977388476</v>
      </c>
    </row>
    <row r="5344" spans="1:31" x14ac:dyDescent="0.3">
      <c r="A5344">
        <v>2721671</v>
      </c>
      <c r="B5344">
        <v>1</v>
      </c>
      <c r="C5344" t="s">
        <v>80</v>
      </c>
      <c r="D5344" t="s">
        <v>86</v>
      </c>
      <c r="E5344" t="s">
        <v>200</v>
      </c>
      <c r="F5344" t="s">
        <v>14937</v>
      </c>
      <c r="G5344" t="s">
        <v>393</v>
      </c>
      <c r="H5344" t="s">
        <v>135</v>
      </c>
      <c r="I5344" t="s">
        <v>136</v>
      </c>
      <c r="J5344" t="s">
        <v>137</v>
      </c>
      <c r="K5344" t="s">
        <v>138</v>
      </c>
      <c r="L5344" t="s">
        <v>14938</v>
      </c>
      <c r="M5344" t="s">
        <v>14939</v>
      </c>
      <c r="N5344">
        <v>1.081111111</v>
      </c>
      <c r="O5344">
        <v>0</v>
      </c>
      <c r="P5344">
        <v>11</v>
      </c>
      <c r="Q5344">
        <v>0</v>
      </c>
      <c r="R5344">
        <v>0</v>
      </c>
      <c r="S5344">
        <v>0</v>
      </c>
      <c r="T5344">
        <v>6</v>
      </c>
      <c r="U5344">
        <v>0</v>
      </c>
      <c r="V5344">
        <v>0</v>
      </c>
      <c r="W5344">
        <v>0</v>
      </c>
      <c r="X5344">
        <v>4.0036785302362494</v>
      </c>
      <c r="Y5344">
        <v>0</v>
      </c>
      <c r="Z5344">
        <v>0</v>
      </c>
      <c r="AA5344">
        <v>0</v>
      </c>
      <c r="AB5344">
        <v>7.1817708442840846</v>
      </c>
      <c r="AC5344">
        <v>0</v>
      </c>
      <c r="AD5344">
        <v>0</v>
      </c>
      <c r="AE5344">
        <v>11.185449374520335</v>
      </c>
    </row>
    <row r="5345" spans="1:31" x14ac:dyDescent="0.3">
      <c r="A5345">
        <v>2721173</v>
      </c>
      <c r="B5345">
        <v>1</v>
      </c>
      <c r="C5345" t="s">
        <v>80</v>
      </c>
      <c r="D5345" t="s">
        <v>96</v>
      </c>
      <c r="E5345" t="s">
        <v>145</v>
      </c>
      <c r="F5345" t="s">
        <v>14940</v>
      </c>
      <c r="G5345" t="s">
        <v>181</v>
      </c>
      <c r="H5345" t="s">
        <v>135</v>
      </c>
      <c r="I5345" t="s">
        <v>136</v>
      </c>
      <c r="J5345" t="s">
        <v>137</v>
      </c>
      <c r="K5345" t="s">
        <v>138</v>
      </c>
      <c r="L5345" t="s">
        <v>14941</v>
      </c>
      <c r="M5345" t="s">
        <v>14942</v>
      </c>
      <c r="N5345">
        <v>1.6525000000000001</v>
      </c>
      <c r="O5345">
        <v>0</v>
      </c>
      <c r="P5345">
        <v>2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0.23143566050994668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0.23143566050994668</v>
      </c>
    </row>
    <row r="5346" spans="1:31" x14ac:dyDescent="0.3">
      <c r="A5346">
        <v>2720640</v>
      </c>
      <c r="B5346">
        <v>1</v>
      </c>
      <c r="C5346" t="s">
        <v>80</v>
      </c>
      <c r="D5346" t="s">
        <v>97</v>
      </c>
      <c r="E5346" t="s">
        <v>150</v>
      </c>
      <c r="F5346" t="s">
        <v>13952</v>
      </c>
      <c r="G5346" t="s">
        <v>152</v>
      </c>
      <c r="H5346" t="s">
        <v>153</v>
      </c>
      <c r="I5346" t="s">
        <v>136</v>
      </c>
      <c r="J5346" t="s">
        <v>137</v>
      </c>
      <c r="K5346" t="s">
        <v>138</v>
      </c>
      <c r="L5346" t="s">
        <v>14398</v>
      </c>
      <c r="M5346" t="s">
        <v>14943</v>
      </c>
      <c r="N5346">
        <v>0.16166666599999999</v>
      </c>
      <c r="O5346">
        <v>0</v>
      </c>
      <c r="P5346">
        <v>1634</v>
      </c>
      <c r="Q5346">
        <v>1</v>
      </c>
      <c r="R5346">
        <v>108</v>
      </c>
      <c r="S5346">
        <v>7</v>
      </c>
      <c r="T5346">
        <v>183</v>
      </c>
      <c r="U5346">
        <v>1</v>
      </c>
      <c r="V5346">
        <v>0</v>
      </c>
      <c r="W5346">
        <v>0</v>
      </c>
      <c r="X5346">
        <v>35.932170147592387</v>
      </c>
      <c r="Y5346">
        <v>8.2304764325000002E-2</v>
      </c>
      <c r="Z5346">
        <v>1.5925302069420897</v>
      </c>
      <c r="AA5346">
        <v>11.294950705168695</v>
      </c>
      <c r="AB5346">
        <v>18.027259986065612</v>
      </c>
      <c r="AC5346">
        <v>5.3925068439907191</v>
      </c>
      <c r="AD5346">
        <v>0</v>
      </c>
      <c r="AE5346">
        <v>72.321722654084496</v>
      </c>
    </row>
    <row r="5347" spans="1:31" x14ac:dyDescent="0.3">
      <c r="A5347">
        <v>2720377</v>
      </c>
      <c r="B5347">
        <v>1</v>
      </c>
      <c r="C5347" t="s">
        <v>81</v>
      </c>
      <c r="D5347" t="s">
        <v>122</v>
      </c>
      <c r="E5347" t="s">
        <v>132</v>
      </c>
      <c r="F5347" t="s">
        <v>1902</v>
      </c>
      <c r="G5347" t="s">
        <v>134</v>
      </c>
      <c r="H5347" t="s">
        <v>135</v>
      </c>
      <c r="I5347" t="s">
        <v>136</v>
      </c>
      <c r="J5347" t="s">
        <v>137</v>
      </c>
      <c r="K5347" t="s">
        <v>138</v>
      </c>
      <c r="L5347" t="s">
        <v>14944</v>
      </c>
      <c r="M5347" t="s">
        <v>14945</v>
      </c>
      <c r="N5347">
        <v>0.66361111100000003</v>
      </c>
      <c r="O5347">
        <v>0</v>
      </c>
      <c r="P5347">
        <v>149</v>
      </c>
      <c r="Q5347">
        <v>0</v>
      </c>
      <c r="R5347">
        <v>0</v>
      </c>
      <c r="S5347">
        <v>0</v>
      </c>
      <c r="T5347">
        <v>15</v>
      </c>
      <c r="U5347">
        <v>0</v>
      </c>
      <c r="V5347">
        <v>0</v>
      </c>
      <c r="W5347">
        <v>0</v>
      </c>
      <c r="X5347">
        <v>11.548977322352957</v>
      </c>
      <c r="Y5347">
        <v>0</v>
      </c>
      <c r="Z5347">
        <v>0</v>
      </c>
      <c r="AA5347">
        <v>0</v>
      </c>
      <c r="AB5347">
        <v>2.3696054277660501</v>
      </c>
      <c r="AC5347">
        <v>0</v>
      </c>
      <c r="AD5347">
        <v>0</v>
      </c>
      <c r="AE5347">
        <v>13.918582750119008</v>
      </c>
    </row>
    <row r="5348" spans="1:31" x14ac:dyDescent="0.3">
      <c r="A5348">
        <v>2720440</v>
      </c>
      <c r="B5348">
        <v>1</v>
      </c>
      <c r="C5348" t="s">
        <v>80</v>
      </c>
      <c r="D5348" t="s">
        <v>108</v>
      </c>
      <c r="E5348" t="s">
        <v>132</v>
      </c>
      <c r="F5348" t="s">
        <v>14946</v>
      </c>
      <c r="G5348" t="s">
        <v>134</v>
      </c>
      <c r="H5348" t="s">
        <v>135</v>
      </c>
      <c r="I5348" t="s">
        <v>136</v>
      </c>
      <c r="J5348" t="s">
        <v>137</v>
      </c>
      <c r="K5348" t="s">
        <v>138</v>
      </c>
      <c r="L5348" t="s">
        <v>13953</v>
      </c>
      <c r="M5348" t="s">
        <v>14947</v>
      </c>
      <c r="N5348">
        <v>1.7763888880000001</v>
      </c>
      <c r="O5348">
        <v>0</v>
      </c>
      <c r="P5348">
        <v>5</v>
      </c>
      <c r="Q5348">
        <v>0</v>
      </c>
      <c r="R5348">
        <v>1</v>
      </c>
      <c r="S5348">
        <v>0</v>
      </c>
      <c r="T5348">
        <v>1</v>
      </c>
      <c r="U5348">
        <v>0</v>
      </c>
      <c r="V5348">
        <v>0</v>
      </c>
      <c r="W5348">
        <v>0</v>
      </c>
      <c r="X5348">
        <v>1.4388475561161977</v>
      </c>
      <c r="Y5348">
        <v>0</v>
      </c>
      <c r="Z5348">
        <v>0</v>
      </c>
      <c r="AA5348">
        <v>0</v>
      </c>
      <c r="AB5348">
        <v>0.46834700723041012</v>
      </c>
      <c r="AC5348">
        <v>0</v>
      </c>
      <c r="AD5348">
        <v>0</v>
      </c>
      <c r="AE5348">
        <v>1.9071945633466079</v>
      </c>
    </row>
    <row r="5349" spans="1:31" x14ac:dyDescent="0.3">
      <c r="A5349">
        <v>2720577</v>
      </c>
      <c r="B5349">
        <v>1</v>
      </c>
      <c r="C5349" t="s">
        <v>81</v>
      </c>
      <c r="D5349" t="s">
        <v>125</v>
      </c>
      <c r="E5349" t="s">
        <v>213</v>
      </c>
      <c r="F5349" t="s">
        <v>14948</v>
      </c>
      <c r="G5349" t="s">
        <v>152</v>
      </c>
      <c r="H5349" t="s">
        <v>153</v>
      </c>
      <c r="I5349" t="s">
        <v>490</v>
      </c>
      <c r="J5349" t="s">
        <v>137</v>
      </c>
      <c r="K5349" t="s">
        <v>138</v>
      </c>
      <c r="L5349" t="s">
        <v>14949</v>
      </c>
      <c r="M5349" t="s">
        <v>14950</v>
      </c>
      <c r="N5349">
        <v>2.5000000000000001E-2</v>
      </c>
      <c r="O5349">
        <v>0</v>
      </c>
      <c r="P5349">
        <v>78</v>
      </c>
      <c r="Q5349">
        <v>0</v>
      </c>
      <c r="R5349">
        <v>2</v>
      </c>
      <c r="S5349">
        <v>0</v>
      </c>
      <c r="T5349">
        <v>7</v>
      </c>
      <c r="U5349">
        <v>0</v>
      </c>
      <c r="V5349">
        <v>0</v>
      </c>
      <c r="W5349">
        <v>0</v>
      </c>
      <c r="X5349">
        <v>0.22961289132112506</v>
      </c>
      <c r="Y5349">
        <v>0</v>
      </c>
      <c r="Z5349">
        <v>1.3671555975000001E-2</v>
      </c>
      <c r="AA5349">
        <v>0</v>
      </c>
      <c r="AB5349">
        <v>2.5517703053700005E-2</v>
      </c>
      <c r="AC5349">
        <v>0</v>
      </c>
      <c r="AD5349">
        <v>0</v>
      </c>
      <c r="AE5349">
        <v>0.26880215034982508</v>
      </c>
    </row>
    <row r="5350" spans="1:31" x14ac:dyDescent="0.3">
      <c r="A5350">
        <v>2721757</v>
      </c>
      <c r="B5350">
        <v>1</v>
      </c>
      <c r="C5350" t="s">
        <v>80</v>
      </c>
      <c r="D5350" t="s">
        <v>109</v>
      </c>
      <c r="E5350" t="s">
        <v>132</v>
      </c>
      <c r="F5350" t="s">
        <v>14951</v>
      </c>
      <c r="G5350" t="s">
        <v>134</v>
      </c>
      <c r="H5350" t="s">
        <v>135</v>
      </c>
      <c r="I5350" t="s">
        <v>136</v>
      </c>
      <c r="J5350" t="s">
        <v>137</v>
      </c>
      <c r="K5350" t="s">
        <v>138</v>
      </c>
      <c r="L5350" t="s">
        <v>14952</v>
      </c>
      <c r="M5350" t="s">
        <v>14953</v>
      </c>
      <c r="N5350">
        <v>8.3849999999999998</v>
      </c>
      <c r="O5350">
        <v>0</v>
      </c>
      <c r="P5350">
        <v>36</v>
      </c>
      <c r="Q5350">
        <v>0</v>
      </c>
      <c r="R5350">
        <v>1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21.314082094361279</v>
      </c>
      <c r="Y5350">
        <v>0</v>
      </c>
      <c r="Z5350">
        <v>1.6174747665969202</v>
      </c>
      <c r="AA5350">
        <v>0</v>
      </c>
      <c r="AB5350">
        <v>0</v>
      </c>
      <c r="AC5350">
        <v>0</v>
      </c>
      <c r="AD5350">
        <v>0</v>
      </c>
      <c r="AE5350">
        <v>22.931556860958199</v>
      </c>
    </row>
    <row r="5351" spans="1:31" x14ac:dyDescent="0.3">
      <c r="A5351">
        <v>2720726</v>
      </c>
      <c r="B5351">
        <v>1</v>
      </c>
      <c r="C5351" t="s">
        <v>81</v>
      </c>
      <c r="D5351" t="s">
        <v>126</v>
      </c>
      <c r="E5351" t="s">
        <v>213</v>
      </c>
      <c r="F5351" t="s">
        <v>14954</v>
      </c>
      <c r="G5351" t="s">
        <v>152</v>
      </c>
      <c r="H5351" t="s">
        <v>153</v>
      </c>
      <c r="I5351" t="s">
        <v>136</v>
      </c>
      <c r="J5351" t="s">
        <v>137</v>
      </c>
      <c r="K5351" t="s">
        <v>138</v>
      </c>
      <c r="L5351" t="s">
        <v>14955</v>
      </c>
      <c r="M5351" t="s">
        <v>14956</v>
      </c>
      <c r="N5351">
        <v>0.86805555499999998</v>
      </c>
      <c r="O5351">
        <v>6</v>
      </c>
      <c r="P5351">
        <v>700</v>
      </c>
      <c r="Q5351">
        <v>12</v>
      </c>
      <c r="R5351">
        <v>97</v>
      </c>
      <c r="S5351">
        <v>14</v>
      </c>
      <c r="T5351">
        <v>50</v>
      </c>
      <c r="U5351">
        <v>0</v>
      </c>
      <c r="V5351">
        <v>0</v>
      </c>
      <c r="W5351">
        <v>1.7612885604296875</v>
      </c>
      <c r="X5351">
        <v>53.172034865979093</v>
      </c>
      <c r="Y5351">
        <v>6.8274672523177093</v>
      </c>
      <c r="Z5351">
        <v>31.350096992499999</v>
      </c>
      <c r="AA5351">
        <v>37.957109305536463</v>
      </c>
      <c r="AB5351">
        <v>24.978660986916672</v>
      </c>
      <c r="AC5351">
        <v>0</v>
      </c>
      <c r="AD5351">
        <v>0</v>
      </c>
      <c r="AE5351">
        <v>156.04665796367965</v>
      </c>
    </row>
    <row r="5352" spans="1:31" x14ac:dyDescent="0.3">
      <c r="A5352">
        <v>2720483</v>
      </c>
      <c r="B5352">
        <v>1</v>
      </c>
      <c r="C5352" t="s">
        <v>80</v>
      </c>
      <c r="D5352" t="s">
        <v>105</v>
      </c>
      <c r="E5352" t="s">
        <v>150</v>
      </c>
      <c r="F5352" t="s">
        <v>8602</v>
      </c>
      <c r="G5352" t="s">
        <v>152</v>
      </c>
      <c r="H5352" t="s">
        <v>153</v>
      </c>
      <c r="I5352" t="s">
        <v>136</v>
      </c>
      <c r="J5352" t="s">
        <v>137</v>
      </c>
      <c r="K5352" t="s">
        <v>138</v>
      </c>
      <c r="L5352" t="s">
        <v>14957</v>
      </c>
      <c r="M5352" t="s">
        <v>14958</v>
      </c>
      <c r="N5352">
        <v>0.159722222</v>
      </c>
      <c r="O5352">
        <v>1</v>
      </c>
      <c r="P5352">
        <v>1829</v>
      </c>
      <c r="Q5352">
        <v>8</v>
      </c>
      <c r="R5352">
        <v>12</v>
      </c>
      <c r="S5352">
        <v>32</v>
      </c>
      <c r="T5352">
        <v>232</v>
      </c>
      <c r="U5352">
        <v>10</v>
      </c>
      <c r="V5352">
        <v>11</v>
      </c>
      <c r="W5352">
        <v>0.10098901175064583</v>
      </c>
      <c r="X5352">
        <v>56.702931059828067</v>
      </c>
      <c r="Y5352">
        <v>7.2704498996489573</v>
      </c>
      <c r="Z5352">
        <v>0.36219471788568747</v>
      </c>
      <c r="AA5352">
        <v>61.241190728008817</v>
      </c>
      <c r="AB5352">
        <v>55.701466828239319</v>
      </c>
      <c r="AC5352">
        <v>382.31364127870023</v>
      </c>
      <c r="AD5352">
        <v>34.792299377941355</v>
      </c>
      <c r="AE5352">
        <v>598.48516290200314</v>
      </c>
    </row>
    <row r="5353" spans="1:31" x14ac:dyDescent="0.3">
      <c r="A5353">
        <v>2721565</v>
      </c>
      <c r="B5353">
        <v>1</v>
      </c>
      <c r="C5353" t="s">
        <v>80</v>
      </c>
      <c r="D5353" t="s">
        <v>107</v>
      </c>
      <c r="E5353" t="s">
        <v>145</v>
      </c>
      <c r="F5353" t="s">
        <v>14959</v>
      </c>
      <c r="G5353" t="s">
        <v>181</v>
      </c>
      <c r="H5353" t="s">
        <v>135</v>
      </c>
      <c r="I5353" t="s">
        <v>136</v>
      </c>
      <c r="J5353" t="s">
        <v>137</v>
      </c>
      <c r="K5353" t="s">
        <v>138</v>
      </c>
      <c r="L5353" t="s">
        <v>14960</v>
      </c>
      <c r="M5353" t="s">
        <v>14961</v>
      </c>
      <c r="N5353">
        <v>3.4952777770000001</v>
      </c>
      <c r="O5353">
        <v>0</v>
      </c>
      <c r="P5353">
        <v>1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0.43941791798846996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0.43941791798846996</v>
      </c>
    </row>
    <row r="5354" spans="1:31" x14ac:dyDescent="0.3">
      <c r="A5354">
        <v>2721665</v>
      </c>
      <c r="B5354">
        <v>1</v>
      </c>
      <c r="C5354" t="s">
        <v>80</v>
      </c>
      <c r="D5354" t="s">
        <v>90</v>
      </c>
      <c r="E5354" t="s">
        <v>145</v>
      </c>
      <c r="F5354" t="s">
        <v>14962</v>
      </c>
      <c r="G5354" t="s">
        <v>230</v>
      </c>
      <c r="H5354" t="s">
        <v>135</v>
      </c>
      <c r="I5354" t="s">
        <v>136</v>
      </c>
      <c r="J5354" t="s">
        <v>137</v>
      </c>
      <c r="K5354" t="s">
        <v>138</v>
      </c>
      <c r="L5354" t="s">
        <v>14963</v>
      </c>
      <c r="M5354" t="s">
        <v>14964</v>
      </c>
      <c r="N5354">
        <v>5.8611111109999996</v>
      </c>
      <c r="O5354">
        <v>0</v>
      </c>
      <c r="P5354">
        <v>3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5.9760167245792006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5.9760167245792006</v>
      </c>
    </row>
    <row r="5355" spans="1:31" x14ac:dyDescent="0.3">
      <c r="A5355">
        <v>2720314</v>
      </c>
      <c r="B5355">
        <v>1</v>
      </c>
      <c r="C5355" t="s">
        <v>80</v>
      </c>
      <c r="D5355" t="s">
        <v>104</v>
      </c>
      <c r="E5355" t="s">
        <v>150</v>
      </c>
      <c r="F5355" t="s">
        <v>13999</v>
      </c>
      <c r="G5355" t="s">
        <v>152</v>
      </c>
      <c r="H5355" t="s">
        <v>153</v>
      </c>
      <c r="I5355" t="s">
        <v>136</v>
      </c>
      <c r="J5355" t="s">
        <v>137</v>
      </c>
      <c r="K5355" t="s">
        <v>138</v>
      </c>
      <c r="L5355" t="s">
        <v>14965</v>
      </c>
      <c r="M5355" t="s">
        <v>14966</v>
      </c>
      <c r="N5355">
        <v>1.170833333</v>
      </c>
      <c r="O5355">
        <v>10</v>
      </c>
      <c r="P5355">
        <v>0</v>
      </c>
      <c r="Q5355">
        <v>75</v>
      </c>
      <c r="R5355">
        <v>0</v>
      </c>
      <c r="S5355">
        <v>24</v>
      </c>
      <c r="T5355">
        <v>2</v>
      </c>
      <c r="U5355">
        <v>0</v>
      </c>
      <c r="V5355">
        <v>0</v>
      </c>
      <c r="W5355">
        <v>7.396876874821376</v>
      </c>
      <c r="X5355">
        <v>0</v>
      </c>
      <c r="Y5355">
        <v>255.63959902919802</v>
      </c>
      <c r="Z5355">
        <v>0</v>
      </c>
      <c r="AA5355">
        <v>134.91074146225472</v>
      </c>
      <c r="AB5355">
        <v>12.300537623628159</v>
      </c>
      <c r="AC5355">
        <v>0</v>
      </c>
      <c r="AD5355">
        <v>0</v>
      </c>
      <c r="AE5355">
        <v>410.24775498990226</v>
      </c>
    </row>
    <row r="5356" spans="1:31" x14ac:dyDescent="0.3">
      <c r="A5356">
        <v>2721642</v>
      </c>
      <c r="B5356">
        <v>1</v>
      </c>
      <c r="C5356" t="s">
        <v>80</v>
      </c>
      <c r="D5356" t="s">
        <v>82</v>
      </c>
      <c r="E5356" t="s">
        <v>145</v>
      </c>
      <c r="F5356" t="s">
        <v>14967</v>
      </c>
      <c r="G5356" t="s">
        <v>2533</v>
      </c>
      <c r="H5356" t="s">
        <v>135</v>
      </c>
      <c r="I5356" t="s">
        <v>136</v>
      </c>
      <c r="J5356" t="s">
        <v>137</v>
      </c>
      <c r="K5356" t="s">
        <v>138</v>
      </c>
      <c r="L5356" t="s">
        <v>14968</v>
      </c>
      <c r="M5356" t="s">
        <v>14969</v>
      </c>
      <c r="N5356">
        <v>1.519722222</v>
      </c>
      <c r="O5356">
        <v>0</v>
      </c>
      <c r="P5356">
        <v>3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1.2260549934700198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1.2260549934700198</v>
      </c>
    </row>
    <row r="5357" spans="1:31" x14ac:dyDescent="0.3">
      <c r="A5357">
        <v>2721216</v>
      </c>
      <c r="B5357">
        <v>1</v>
      </c>
      <c r="C5357" t="s">
        <v>81</v>
      </c>
      <c r="D5357" t="s">
        <v>117</v>
      </c>
      <c r="E5357" t="s">
        <v>150</v>
      </c>
      <c r="F5357" t="s">
        <v>14970</v>
      </c>
      <c r="G5357" t="s">
        <v>152</v>
      </c>
      <c r="H5357" t="s">
        <v>153</v>
      </c>
      <c r="I5357" t="s">
        <v>136</v>
      </c>
      <c r="J5357" t="s">
        <v>137</v>
      </c>
      <c r="K5357" t="s">
        <v>138</v>
      </c>
      <c r="L5357" t="s">
        <v>13945</v>
      </c>
      <c r="M5357" t="s">
        <v>14971</v>
      </c>
      <c r="N5357">
        <v>0.86333333300000004</v>
      </c>
      <c r="O5357">
        <v>10</v>
      </c>
      <c r="P5357">
        <v>581</v>
      </c>
      <c r="Q5357">
        <v>11</v>
      </c>
      <c r="R5357">
        <v>51</v>
      </c>
      <c r="S5357">
        <v>5</v>
      </c>
      <c r="T5357">
        <v>21</v>
      </c>
      <c r="U5357">
        <v>0</v>
      </c>
      <c r="V5357">
        <v>0</v>
      </c>
      <c r="W5357">
        <v>2.5987468494398938</v>
      </c>
      <c r="X5357">
        <v>58.515722211063938</v>
      </c>
      <c r="Y5357">
        <v>2.8408190597877003</v>
      </c>
      <c r="Z5357">
        <v>2.30506671921624</v>
      </c>
      <c r="AA5357">
        <v>2.8981632666227455</v>
      </c>
      <c r="AB5357">
        <v>2.2439641685841898</v>
      </c>
      <c r="AC5357">
        <v>0</v>
      </c>
      <c r="AD5357">
        <v>0</v>
      </c>
      <c r="AE5357">
        <v>71.4024822747147</v>
      </c>
    </row>
    <row r="5358" spans="1:31" x14ac:dyDescent="0.3">
      <c r="A5358">
        <v>2720786</v>
      </c>
      <c r="B5358">
        <v>1</v>
      </c>
      <c r="C5358" t="s">
        <v>81</v>
      </c>
      <c r="D5358" t="s">
        <v>113</v>
      </c>
      <c r="E5358" t="s">
        <v>161</v>
      </c>
      <c r="F5358" t="s">
        <v>14972</v>
      </c>
      <c r="G5358" t="s">
        <v>2849</v>
      </c>
      <c r="H5358" t="s">
        <v>135</v>
      </c>
      <c r="I5358" t="s">
        <v>136</v>
      </c>
      <c r="J5358" t="s">
        <v>137</v>
      </c>
      <c r="K5358" t="s">
        <v>138</v>
      </c>
      <c r="L5358" t="s">
        <v>14973</v>
      </c>
      <c r="M5358" t="s">
        <v>14974</v>
      </c>
      <c r="N5358">
        <v>7.1088888880000001</v>
      </c>
      <c r="O5358">
        <v>0</v>
      </c>
      <c r="P5358">
        <v>10</v>
      </c>
      <c r="Q5358">
        <v>0</v>
      </c>
      <c r="R5358">
        <v>3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12.226609930883846</v>
      </c>
      <c r="Y5358">
        <v>0</v>
      </c>
      <c r="Z5358">
        <v>1.8899557613454319</v>
      </c>
      <c r="AA5358">
        <v>0</v>
      </c>
      <c r="AB5358">
        <v>0</v>
      </c>
      <c r="AC5358">
        <v>0</v>
      </c>
      <c r="AD5358">
        <v>0</v>
      </c>
      <c r="AE5358">
        <v>14.116565692229278</v>
      </c>
    </row>
    <row r="5359" spans="1:31" x14ac:dyDescent="0.3">
      <c r="A5359">
        <v>2720932</v>
      </c>
      <c r="B5359">
        <v>1</v>
      </c>
      <c r="C5359" t="s">
        <v>80</v>
      </c>
      <c r="D5359" t="s">
        <v>100</v>
      </c>
      <c r="E5359" t="s">
        <v>161</v>
      </c>
      <c r="F5359" t="s">
        <v>14975</v>
      </c>
      <c r="G5359" t="s">
        <v>724</v>
      </c>
      <c r="H5359" t="s">
        <v>135</v>
      </c>
      <c r="I5359" t="s">
        <v>136</v>
      </c>
      <c r="J5359" t="s">
        <v>137</v>
      </c>
      <c r="K5359" t="s">
        <v>138</v>
      </c>
      <c r="L5359" t="s">
        <v>14976</v>
      </c>
      <c r="M5359" t="s">
        <v>14977</v>
      </c>
      <c r="N5359">
        <v>2.5761111109999999</v>
      </c>
      <c r="O5359">
        <v>0</v>
      </c>
      <c r="P5359">
        <v>84</v>
      </c>
      <c r="Q5359">
        <v>0</v>
      </c>
      <c r="R5359">
        <v>1</v>
      </c>
      <c r="S5359">
        <v>0</v>
      </c>
      <c r="T5359">
        <v>6</v>
      </c>
      <c r="U5359">
        <v>0</v>
      </c>
      <c r="V5359">
        <v>0</v>
      </c>
      <c r="W5359">
        <v>0</v>
      </c>
      <c r="X5359">
        <v>28.472968733175929</v>
      </c>
      <c r="Y5359">
        <v>0</v>
      </c>
      <c r="Z5359">
        <v>0.46961114566426509</v>
      </c>
      <c r="AA5359">
        <v>0</v>
      </c>
      <c r="AB5359">
        <v>2.4930600973714929</v>
      </c>
      <c r="AC5359">
        <v>0</v>
      </c>
      <c r="AD5359">
        <v>0</v>
      </c>
      <c r="AE5359">
        <v>31.435639976211686</v>
      </c>
    </row>
    <row r="5360" spans="1:31" x14ac:dyDescent="0.3">
      <c r="A5360">
        <v>2720663</v>
      </c>
      <c r="B5360">
        <v>1</v>
      </c>
      <c r="C5360" t="s">
        <v>80</v>
      </c>
      <c r="D5360" t="s">
        <v>93</v>
      </c>
      <c r="E5360" t="s">
        <v>150</v>
      </c>
      <c r="F5360" t="s">
        <v>14978</v>
      </c>
      <c r="G5360" t="s">
        <v>2306</v>
      </c>
      <c r="H5360" t="s">
        <v>153</v>
      </c>
      <c r="I5360" t="s">
        <v>136</v>
      </c>
      <c r="J5360" t="s">
        <v>3</v>
      </c>
      <c r="K5360" t="s">
        <v>138</v>
      </c>
      <c r="L5360" t="s">
        <v>14979</v>
      </c>
      <c r="M5360" t="s">
        <v>14064</v>
      </c>
      <c r="N5360">
        <v>3.9441666660000001</v>
      </c>
      <c r="O5360">
        <v>0</v>
      </c>
      <c r="P5360">
        <v>162</v>
      </c>
      <c r="Q5360">
        <v>7</v>
      </c>
      <c r="R5360">
        <v>80</v>
      </c>
      <c r="S5360">
        <v>5</v>
      </c>
      <c r="T5360">
        <v>38</v>
      </c>
      <c r="U5360">
        <v>0</v>
      </c>
      <c r="V5360">
        <v>0</v>
      </c>
      <c r="W5360">
        <v>0</v>
      </c>
      <c r="X5360">
        <v>85.833360105608108</v>
      </c>
      <c r="Y5360">
        <v>8.2251847531210025</v>
      </c>
      <c r="Z5360">
        <v>165.22793304856432</v>
      </c>
      <c r="AA5360">
        <v>347.55624248004301</v>
      </c>
      <c r="AB5360">
        <v>71.913379428451179</v>
      </c>
      <c r="AC5360">
        <v>0</v>
      </c>
      <c r="AD5360">
        <v>0</v>
      </c>
      <c r="AE5360">
        <v>678.75609981578759</v>
      </c>
    </row>
    <row r="5361" spans="1:31" x14ac:dyDescent="0.3">
      <c r="A5361">
        <v>2721101</v>
      </c>
      <c r="B5361">
        <v>1</v>
      </c>
      <c r="C5361" t="s">
        <v>81</v>
      </c>
      <c r="D5361" t="s">
        <v>122</v>
      </c>
      <c r="E5361" t="s">
        <v>132</v>
      </c>
      <c r="F5361" t="s">
        <v>1902</v>
      </c>
      <c r="G5361" t="s">
        <v>134</v>
      </c>
      <c r="H5361" t="s">
        <v>135</v>
      </c>
      <c r="I5361" t="s">
        <v>136</v>
      </c>
      <c r="J5361" t="s">
        <v>137</v>
      </c>
      <c r="K5361" t="s">
        <v>138</v>
      </c>
      <c r="L5361" t="s">
        <v>14980</v>
      </c>
      <c r="M5361" t="s">
        <v>14981</v>
      </c>
      <c r="N5361">
        <v>3.9819444439999998</v>
      </c>
      <c r="O5361">
        <v>0</v>
      </c>
      <c r="P5361">
        <v>149</v>
      </c>
      <c r="Q5361">
        <v>0</v>
      </c>
      <c r="R5361">
        <v>0</v>
      </c>
      <c r="S5361">
        <v>0</v>
      </c>
      <c r="T5361">
        <v>15</v>
      </c>
      <c r="U5361">
        <v>0</v>
      </c>
      <c r="V5361">
        <v>0</v>
      </c>
      <c r="W5361">
        <v>0</v>
      </c>
      <c r="X5361">
        <v>74.666691461690888</v>
      </c>
      <c r="Y5361">
        <v>0</v>
      </c>
      <c r="Z5361">
        <v>0</v>
      </c>
      <c r="AA5361">
        <v>0</v>
      </c>
      <c r="AB5361">
        <v>12.763136299990112</v>
      </c>
      <c r="AC5361">
        <v>0</v>
      </c>
      <c r="AD5361">
        <v>0</v>
      </c>
      <c r="AE5361">
        <v>87.429827761680997</v>
      </c>
    </row>
    <row r="5362" spans="1:31" x14ac:dyDescent="0.3">
      <c r="A5362">
        <v>2720755</v>
      </c>
      <c r="B5362">
        <v>1</v>
      </c>
      <c r="C5362" t="s">
        <v>81</v>
      </c>
      <c r="D5362" t="s">
        <v>120</v>
      </c>
      <c r="E5362" t="s">
        <v>213</v>
      </c>
      <c r="F5362" t="s">
        <v>7643</v>
      </c>
      <c r="G5362" t="s">
        <v>152</v>
      </c>
      <c r="H5362" t="s">
        <v>153</v>
      </c>
      <c r="I5362" t="s">
        <v>490</v>
      </c>
      <c r="J5362" t="s">
        <v>137</v>
      </c>
      <c r="K5362" t="s">
        <v>138</v>
      </c>
      <c r="L5362" t="s">
        <v>14982</v>
      </c>
      <c r="M5362" t="s">
        <v>14983</v>
      </c>
      <c r="N5362">
        <v>7.2222220000000004E-3</v>
      </c>
      <c r="O5362">
        <v>6</v>
      </c>
      <c r="P5362">
        <v>784</v>
      </c>
      <c r="Q5362">
        <v>44</v>
      </c>
      <c r="R5362">
        <v>19</v>
      </c>
      <c r="S5362">
        <v>12</v>
      </c>
      <c r="T5362">
        <v>55</v>
      </c>
      <c r="U5362">
        <v>6</v>
      </c>
      <c r="V5362">
        <v>0</v>
      </c>
      <c r="W5362">
        <v>1.2155336724699999E-2</v>
      </c>
      <c r="X5362">
        <v>0.6255624090904347</v>
      </c>
      <c r="Y5362">
        <v>1.4245655046420413</v>
      </c>
      <c r="Z5362">
        <v>2.654853653807333E-2</v>
      </c>
      <c r="AA5362">
        <v>0.15810398078882332</v>
      </c>
      <c r="AB5362">
        <v>0.13345971449811003</v>
      </c>
      <c r="AC5362">
        <v>3.9502654182777066</v>
      </c>
      <c r="AD5362">
        <v>0</v>
      </c>
      <c r="AE5362">
        <v>6.3306609005598897</v>
      </c>
    </row>
    <row r="5363" spans="1:31" x14ac:dyDescent="0.3">
      <c r="A5363">
        <v>2721834</v>
      </c>
      <c r="B5363">
        <v>1</v>
      </c>
      <c r="C5363" t="s">
        <v>81</v>
      </c>
      <c r="D5363" t="s">
        <v>119</v>
      </c>
      <c r="E5363" t="s">
        <v>156</v>
      </c>
      <c r="F5363" t="s">
        <v>14984</v>
      </c>
      <c r="G5363" t="s">
        <v>185</v>
      </c>
      <c r="H5363" t="s">
        <v>153</v>
      </c>
      <c r="I5363" t="s">
        <v>136</v>
      </c>
      <c r="J5363" t="s">
        <v>137</v>
      </c>
      <c r="K5363" t="s">
        <v>138</v>
      </c>
      <c r="L5363" t="s">
        <v>14985</v>
      </c>
      <c r="M5363" t="s">
        <v>14986</v>
      </c>
      <c r="N5363">
        <v>2.4566666659999998</v>
      </c>
      <c r="O5363">
        <v>0</v>
      </c>
      <c r="P5363">
        <v>12</v>
      </c>
      <c r="Q5363">
        <v>0</v>
      </c>
      <c r="R5363">
        <v>12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0.39955844344643998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0.39955844344643998</v>
      </c>
    </row>
    <row r="5364" spans="1:31" x14ac:dyDescent="0.3">
      <c r="A5364">
        <v>2721496</v>
      </c>
      <c r="B5364">
        <v>1</v>
      </c>
      <c r="C5364" t="s">
        <v>80</v>
      </c>
      <c r="D5364" t="s">
        <v>93</v>
      </c>
      <c r="E5364" t="s">
        <v>161</v>
      </c>
      <c r="F5364" t="s">
        <v>14987</v>
      </c>
      <c r="G5364" t="s">
        <v>163</v>
      </c>
      <c r="H5364" t="s">
        <v>135</v>
      </c>
      <c r="I5364" t="s">
        <v>136</v>
      </c>
      <c r="J5364" t="s">
        <v>137</v>
      </c>
      <c r="K5364" t="s">
        <v>138</v>
      </c>
      <c r="L5364" t="s">
        <v>14988</v>
      </c>
      <c r="M5364" t="s">
        <v>14989</v>
      </c>
      <c r="N5364">
        <v>4.7052777770000001</v>
      </c>
      <c r="O5364">
        <v>0</v>
      </c>
      <c r="P5364">
        <v>5</v>
      </c>
      <c r="Q5364">
        <v>0</v>
      </c>
      <c r="R5364">
        <v>2</v>
      </c>
      <c r="S5364">
        <v>0</v>
      </c>
      <c r="T5364">
        <v>2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</row>
    <row r="5365" spans="1:31" x14ac:dyDescent="0.3">
      <c r="A5365">
        <v>2720560</v>
      </c>
      <c r="B5365">
        <v>1</v>
      </c>
      <c r="C5365" t="s">
        <v>81</v>
      </c>
      <c r="D5365" t="s">
        <v>122</v>
      </c>
      <c r="E5365" t="s">
        <v>150</v>
      </c>
      <c r="F5365" t="s">
        <v>14990</v>
      </c>
      <c r="G5365" t="s">
        <v>743</v>
      </c>
      <c r="H5365" t="s">
        <v>153</v>
      </c>
      <c r="I5365" t="s">
        <v>136</v>
      </c>
      <c r="J5365" t="s">
        <v>137</v>
      </c>
      <c r="K5365" t="s">
        <v>138</v>
      </c>
      <c r="L5365" t="s">
        <v>14991</v>
      </c>
      <c r="M5365" t="s">
        <v>14992</v>
      </c>
      <c r="N5365">
        <v>4.2275</v>
      </c>
      <c r="O5365">
        <v>1</v>
      </c>
      <c r="P5365">
        <v>3212</v>
      </c>
      <c r="Q5365">
        <v>0</v>
      </c>
      <c r="R5365">
        <v>0</v>
      </c>
      <c r="S5365">
        <v>1</v>
      </c>
      <c r="T5365">
        <v>191</v>
      </c>
      <c r="U5365">
        <v>0</v>
      </c>
      <c r="V5365">
        <v>0</v>
      </c>
      <c r="W5365">
        <v>0.81600763373249996</v>
      </c>
      <c r="X5365">
        <v>2618.0437491657704</v>
      </c>
      <c r="Y5365">
        <v>0</v>
      </c>
      <c r="Z5365">
        <v>0</v>
      </c>
      <c r="AA5365">
        <v>41.069039199035998</v>
      </c>
      <c r="AB5365">
        <v>421.19807049144731</v>
      </c>
      <c r="AC5365">
        <v>0</v>
      </c>
      <c r="AD5365">
        <v>0</v>
      </c>
      <c r="AE5365">
        <v>3081.1268664899862</v>
      </c>
    </row>
    <row r="5366" spans="1:31" x14ac:dyDescent="0.3">
      <c r="A5366">
        <v>2720855</v>
      </c>
      <c r="B5366">
        <v>1</v>
      </c>
      <c r="C5366" t="s">
        <v>81</v>
      </c>
      <c r="D5366" t="s">
        <v>124</v>
      </c>
      <c r="E5366" t="s">
        <v>132</v>
      </c>
      <c r="F5366" t="s">
        <v>14993</v>
      </c>
      <c r="G5366" t="s">
        <v>134</v>
      </c>
      <c r="H5366" t="s">
        <v>135</v>
      </c>
      <c r="I5366" t="s">
        <v>136</v>
      </c>
      <c r="J5366" t="s">
        <v>137</v>
      </c>
      <c r="K5366" t="s">
        <v>138</v>
      </c>
      <c r="L5366" t="s">
        <v>14994</v>
      </c>
      <c r="M5366" t="s">
        <v>14995</v>
      </c>
      <c r="N5366">
        <v>4.0147222219999996</v>
      </c>
      <c r="O5366">
        <v>0</v>
      </c>
      <c r="P5366">
        <v>2</v>
      </c>
      <c r="Q5366">
        <v>0</v>
      </c>
      <c r="R5366">
        <v>2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</row>
    <row r="5367" spans="1:31" x14ac:dyDescent="0.3">
      <c r="A5367">
        <v>2721193</v>
      </c>
      <c r="B5367">
        <v>1</v>
      </c>
      <c r="C5367" t="s">
        <v>80</v>
      </c>
      <c r="D5367" t="s">
        <v>107</v>
      </c>
      <c r="E5367" t="s">
        <v>145</v>
      </c>
      <c r="F5367" t="s">
        <v>14996</v>
      </c>
      <c r="G5367" t="s">
        <v>147</v>
      </c>
      <c r="H5367" t="s">
        <v>135</v>
      </c>
      <c r="I5367" t="s">
        <v>136</v>
      </c>
      <c r="J5367" t="s">
        <v>137</v>
      </c>
      <c r="K5367" t="s">
        <v>138</v>
      </c>
      <c r="L5367" t="s">
        <v>14997</v>
      </c>
      <c r="M5367" t="s">
        <v>14998</v>
      </c>
      <c r="N5367">
        <v>2.9144444439999999</v>
      </c>
      <c r="O5367">
        <v>0</v>
      </c>
      <c r="P5367">
        <v>1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0.59059900749822003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0.59059900749822003</v>
      </c>
    </row>
    <row r="5368" spans="1:31" x14ac:dyDescent="0.3">
      <c r="A5368">
        <v>2720460</v>
      </c>
      <c r="B5368">
        <v>1</v>
      </c>
      <c r="C5368" t="s">
        <v>80</v>
      </c>
      <c r="D5368" t="s">
        <v>103</v>
      </c>
      <c r="E5368" t="s">
        <v>173</v>
      </c>
      <c r="F5368" t="s">
        <v>14999</v>
      </c>
      <c r="G5368" t="s">
        <v>152</v>
      </c>
      <c r="H5368" t="s">
        <v>153</v>
      </c>
      <c r="I5368" t="s">
        <v>136</v>
      </c>
      <c r="J5368" t="s">
        <v>137</v>
      </c>
      <c r="K5368" t="s">
        <v>138</v>
      </c>
      <c r="L5368" t="s">
        <v>15000</v>
      </c>
      <c r="M5368" t="s">
        <v>15001</v>
      </c>
      <c r="N5368">
        <v>0.37138888799999997</v>
      </c>
      <c r="O5368">
        <v>0</v>
      </c>
      <c r="P5368">
        <v>0</v>
      </c>
      <c r="Q5368">
        <v>2</v>
      </c>
      <c r="R5368">
        <v>0</v>
      </c>
      <c r="S5368">
        <v>79</v>
      </c>
      <c r="T5368">
        <v>8</v>
      </c>
      <c r="U5368">
        <v>84</v>
      </c>
      <c r="V5368">
        <v>0</v>
      </c>
      <c r="W5368">
        <v>0</v>
      </c>
      <c r="X5368">
        <v>0</v>
      </c>
      <c r="Y5368">
        <v>0.15908231158197</v>
      </c>
      <c r="Z5368">
        <v>0</v>
      </c>
      <c r="AA5368">
        <v>166.9889683995597</v>
      </c>
      <c r="AB5368">
        <v>11.886462362208237</v>
      </c>
      <c r="AC5368">
        <v>3395.6722070939736</v>
      </c>
      <c r="AD5368">
        <v>0</v>
      </c>
      <c r="AE5368">
        <v>3574.7067201673235</v>
      </c>
    </row>
    <row r="5369" spans="1:31" x14ac:dyDescent="0.3">
      <c r="A5369">
        <v>2720901</v>
      </c>
      <c r="B5369">
        <v>1</v>
      </c>
      <c r="C5369" t="s">
        <v>80</v>
      </c>
      <c r="D5369" t="s">
        <v>101</v>
      </c>
      <c r="E5369" t="s">
        <v>156</v>
      </c>
      <c r="F5369" t="s">
        <v>15002</v>
      </c>
      <c r="G5369" t="s">
        <v>185</v>
      </c>
      <c r="H5369" t="s">
        <v>153</v>
      </c>
      <c r="I5369" t="s">
        <v>136</v>
      </c>
      <c r="J5369" t="s">
        <v>137</v>
      </c>
      <c r="K5369" t="s">
        <v>138</v>
      </c>
      <c r="L5369" t="s">
        <v>15003</v>
      </c>
      <c r="M5369" t="s">
        <v>14003</v>
      </c>
      <c r="N5369">
        <v>3.8458333329999999</v>
      </c>
      <c r="O5369">
        <v>3</v>
      </c>
      <c r="P5369">
        <v>5</v>
      </c>
      <c r="Q5369">
        <v>3</v>
      </c>
      <c r="R5369">
        <v>5</v>
      </c>
      <c r="S5369">
        <v>4</v>
      </c>
      <c r="T5369">
        <v>3</v>
      </c>
      <c r="U5369">
        <v>0</v>
      </c>
      <c r="V5369">
        <v>0</v>
      </c>
      <c r="W5369">
        <v>5.5266777464745376</v>
      </c>
      <c r="X5369">
        <v>5.6356744984626497</v>
      </c>
      <c r="Y5369">
        <v>288.72660279789136</v>
      </c>
      <c r="Z5369">
        <v>6.5186604627067721</v>
      </c>
      <c r="AA5369">
        <v>20.699516571484281</v>
      </c>
      <c r="AB5369">
        <v>14.624536009281639</v>
      </c>
      <c r="AC5369">
        <v>0</v>
      </c>
      <c r="AD5369">
        <v>0</v>
      </c>
      <c r="AE5369">
        <v>341.73166808630128</v>
      </c>
    </row>
    <row r="5370" spans="1:31" x14ac:dyDescent="0.3">
      <c r="A5370">
        <v>2721147</v>
      </c>
      <c r="B5370">
        <v>1</v>
      </c>
      <c r="C5370" t="s">
        <v>81</v>
      </c>
      <c r="D5370" t="s">
        <v>128</v>
      </c>
      <c r="E5370" t="s">
        <v>132</v>
      </c>
      <c r="F5370" t="s">
        <v>15004</v>
      </c>
      <c r="G5370" t="s">
        <v>134</v>
      </c>
      <c r="H5370" t="s">
        <v>135</v>
      </c>
      <c r="I5370" t="s">
        <v>136</v>
      </c>
      <c r="J5370" t="s">
        <v>137</v>
      </c>
      <c r="K5370" t="s">
        <v>138</v>
      </c>
      <c r="L5370" t="s">
        <v>15005</v>
      </c>
      <c r="M5370" t="s">
        <v>15006</v>
      </c>
      <c r="N5370">
        <v>2.2777777769999998</v>
      </c>
      <c r="O5370">
        <v>0</v>
      </c>
      <c r="P5370">
        <v>278</v>
      </c>
      <c r="Q5370">
        <v>0</v>
      </c>
      <c r="R5370">
        <v>0</v>
      </c>
      <c r="S5370">
        <v>0</v>
      </c>
      <c r="T5370">
        <v>21</v>
      </c>
      <c r="U5370">
        <v>0</v>
      </c>
      <c r="V5370">
        <v>0</v>
      </c>
      <c r="W5370">
        <v>0</v>
      </c>
      <c r="X5370">
        <v>123.35037490828334</v>
      </c>
      <c r="Y5370">
        <v>0</v>
      </c>
      <c r="Z5370">
        <v>0</v>
      </c>
      <c r="AA5370">
        <v>0</v>
      </c>
      <c r="AB5370">
        <v>24.333151870324624</v>
      </c>
      <c r="AC5370">
        <v>0</v>
      </c>
      <c r="AD5370">
        <v>0</v>
      </c>
      <c r="AE5370">
        <v>147.68352677860796</v>
      </c>
    </row>
    <row r="5371" spans="1:31" x14ac:dyDescent="0.3">
      <c r="A5371">
        <v>2721442</v>
      </c>
      <c r="B5371">
        <v>1</v>
      </c>
      <c r="C5371" t="s">
        <v>81</v>
      </c>
      <c r="D5371" t="s">
        <v>128</v>
      </c>
      <c r="E5371" t="s">
        <v>145</v>
      </c>
      <c r="F5371" t="s">
        <v>15007</v>
      </c>
      <c r="G5371" t="s">
        <v>181</v>
      </c>
      <c r="H5371" t="s">
        <v>135</v>
      </c>
      <c r="I5371" t="s">
        <v>136</v>
      </c>
      <c r="J5371" t="s">
        <v>137</v>
      </c>
      <c r="K5371" t="s">
        <v>138</v>
      </c>
      <c r="L5371" t="s">
        <v>15008</v>
      </c>
      <c r="M5371" t="s">
        <v>15009</v>
      </c>
      <c r="N5371">
        <v>2.7925</v>
      </c>
      <c r="O5371">
        <v>0</v>
      </c>
      <c r="P5371">
        <v>6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2.6305377006731701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2.6305377006731701</v>
      </c>
    </row>
    <row r="5372" spans="1:31" x14ac:dyDescent="0.3">
      <c r="A5372">
        <v>2720586</v>
      </c>
      <c r="B5372">
        <v>1</v>
      </c>
      <c r="C5372" t="s">
        <v>81</v>
      </c>
      <c r="D5372" t="s">
        <v>120</v>
      </c>
      <c r="E5372" t="s">
        <v>213</v>
      </c>
      <c r="F5372" t="s">
        <v>1796</v>
      </c>
      <c r="G5372" t="s">
        <v>152</v>
      </c>
      <c r="H5372" t="s">
        <v>153</v>
      </c>
      <c r="I5372" t="s">
        <v>136</v>
      </c>
      <c r="J5372" t="s">
        <v>137</v>
      </c>
      <c r="K5372" t="s">
        <v>138</v>
      </c>
      <c r="L5372" t="s">
        <v>15010</v>
      </c>
      <c r="M5372" t="s">
        <v>15011</v>
      </c>
      <c r="N5372">
        <v>0.63249999999999995</v>
      </c>
      <c r="O5372">
        <v>0</v>
      </c>
      <c r="P5372">
        <v>0</v>
      </c>
      <c r="Q5372">
        <v>56</v>
      </c>
      <c r="R5372">
        <v>36</v>
      </c>
      <c r="S5372">
        <v>2</v>
      </c>
      <c r="T5372">
        <v>2</v>
      </c>
      <c r="U5372">
        <v>1</v>
      </c>
      <c r="V5372">
        <v>0</v>
      </c>
      <c r="W5372">
        <v>0</v>
      </c>
      <c r="X5372">
        <v>0</v>
      </c>
      <c r="Y5372">
        <v>6.1379750406906606</v>
      </c>
      <c r="Z5372">
        <v>0.84955839542578004</v>
      </c>
      <c r="AA5372">
        <v>5.4105576182904729</v>
      </c>
      <c r="AB5372">
        <v>1.9654653135000002E-4</v>
      </c>
      <c r="AC5372">
        <v>3.1756093280653506</v>
      </c>
      <c r="AD5372">
        <v>0</v>
      </c>
      <c r="AE5372">
        <v>15.573896929003615</v>
      </c>
    </row>
    <row r="5373" spans="1:31" x14ac:dyDescent="0.3">
      <c r="A5373">
        <v>2721439</v>
      </c>
      <c r="B5373">
        <v>1</v>
      </c>
      <c r="C5373" t="s">
        <v>80</v>
      </c>
      <c r="D5373" t="s">
        <v>100</v>
      </c>
      <c r="E5373" t="s">
        <v>200</v>
      </c>
      <c r="F5373" t="s">
        <v>15012</v>
      </c>
      <c r="G5373" t="s">
        <v>543</v>
      </c>
      <c r="H5373" t="s">
        <v>135</v>
      </c>
      <c r="I5373" t="s">
        <v>136</v>
      </c>
      <c r="J5373" t="s">
        <v>137</v>
      </c>
      <c r="K5373" t="s">
        <v>138</v>
      </c>
      <c r="L5373" t="s">
        <v>15013</v>
      </c>
      <c r="M5373" t="s">
        <v>15014</v>
      </c>
      <c r="N5373">
        <v>1.7738888880000001</v>
      </c>
      <c r="O5373">
        <v>0</v>
      </c>
      <c r="P5373">
        <v>31</v>
      </c>
      <c r="Q5373">
        <v>0</v>
      </c>
      <c r="R5373">
        <v>0</v>
      </c>
      <c r="S5373">
        <v>0</v>
      </c>
      <c r="T5373">
        <v>1</v>
      </c>
      <c r="U5373">
        <v>0</v>
      </c>
      <c r="V5373">
        <v>0</v>
      </c>
      <c r="W5373">
        <v>0</v>
      </c>
      <c r="X5373">
        <v>9.735550766036507</v>
      </c>
      <c r="Y5373">
        <v>0</v>
      </c>
      <c r="Z5373">
        <v>0</v>
      </c>
      <c r="AA5373">
        <v>0</v>
      </c>
      <c r="AB5373">
        <v>0.56319932061010336</v>
      </c>
      <c r="AC5373">
        <v>0</v>
      </c>
      <c r="AD5373">
        <v>0</v>
      </c>
      <c r="AE5373">
        <v>10.29875008664661</v>
      </c>
    </row>
    <row r="5374" spans="1:31" x14ac:dyDescent="0.3">
      <c r="A5374">
        <v>2720537</v>
      </c>
      <c r="B5374">
        <v>1</v>
      </c>
      <c r="C5374" t="s">
        <v>80</v>
      </c>
      <c r="D5374" t="s">
        <v>90</v>
      </c>
      <c r="E5374" t="s">
        <v>132</v>
      </c>
      <c r="F5374" t="s">
        <v>15015</v>
      </c>
      <c r="G5374" t="s">
        <v>158</v>
      </c>
      <c r="H5374" t="s">
        <v>135</v>
      </c>
      <c r="I5374" t="s">
        <v>136</v>
      </c>
      <c r="J5374" t="s">
        <v>3</v>
      </c>
      <c r="K5374" t="s">
        <v>138</v>
      </c>
      <c r="L5374" t="s">
        <v>15016</v>
      </c>
      <c r="M5374" t="s">
        <v>15017</v>
      </c>
      <c r="N5374">
        <v>8.9513888880000003</v>
      </c>
      <c r="O5374">
        <v>0</v>
      </c>
      <c r="P5374">
        <v>413</v>
      </c>
      <c r="Q5374">
        <v>0</v>
      </c>
      <c r="R5374">
        <v>0</v>
      </c>
      <c r="S5374">
        <v>0</v>
      </c>
      <c r="T5374">
        <v>73</v>
      </c>
      <c r="U5374">
        <v>0</v>
      </c>
      <c r="V5374">
        <v>0</v>
      </c>
      <c r="W5374">
        <v>0</v>
      </c>
      <c r="X5374">
        <v>811.46299151982157</v>
      </c>
      <c r="Y5374">
        <v>0</v>
      </c>
      <c r="Z5374">
        <v>0</v>
      </c>
      <c r="AA5374">
        <v>0</v>
      </c>
      <c r="AB5374">
        <v>353.37380905648138</v>
      </c>
      <c r="AC5374">
        <v>0</v>
      </c>
      <c r="AD5374">
        <v>0</v>
      </c>
      <c r="AE5374">
        <v>1164.8368005763029</v>
      </c>
    </row>
    <row r="5375" spans="1:31" x14ac:dyDescent="0.3">
      <c r="A5375">
        <v>2721868</v>
      </c>
      <c r="B5375">
        <v>1</v>
      </c>
      <c r="C5375" t="s">
        <v>80</v>
      </c>
      <c r="D5375" t="s">
        <v>108</v>
      </c>
      <c r="E5375" t="s">
        <v>161</v>
      </c>
      <c r="F5375" t="s">
        <v>15018</v>
      </c>
      <c r="G5375" t="s">
        <v>163</v>
      </c>
      <c r="H5375" t="s">
        <v>135</v>
      </c>
      <c r="I5375" t="s">
        <v>136</v>
      </c>
      <c r="J5375" t="s">
        <v>137</v>
      </c>
      <c r="K5375" t="s">
        <v>138</v>
      </c>
      <c r="L5375" t="s">
        <v>15019</v>
      </c>
      <c r="M5375" t="s">
        <v>15020</v>
      </c>
      <c r="N5375">
        <v>0.35138888800000001</v>
      </c>
      <c r="O5375">
        <v>0</v>
      </c>
      <c r="P5375">
        <v>7</v>
      </c>
      <c r="Q5375">
        <v>0</v>
      </c>
      <c r="R5375">
        <v>2</v>
      </c>
      <c r="S5375">
        <v>0</v>
      </c>
      <c r="T5375">
        <v>1</v>
      </c>
      <c r="U5375">
        <v>0</v>
      </c>
      <c r="V5375">
        <v>0</v>
      </c>
      <c r="W5375">
        <v>0</v>
      </c>
      <c r="X5375">
        <v>0.29752489352052502</v>
      </c>
      <c r="Y5375">
        <v>0</v>
      </c>
      <c r="Z5375">
        <v>6.9304925655120836E-2</v>
      </c>
      <c r="AA5375">
        <v>0</v>
      </c>
      <c r="AB5375">
        <v>0</v>
      </c>
      <c r="AC5375">
        <v>0</v>
      </c>
      <c r="AD5375">
        <v>0</v>
      </c>
      <c r="AE5375">
        <v>0.36682981917564583</v>
      </c>
    </row>
    <row r="5376" spans="1:31" x14ac:dyDescent="0.3">
      <c r="A5376">
        <v>2721462</v>
      </c>
      <c r="B5376">
        <v>1</v>
      </c>
      <c r="C5376" t="s">
        <v>81</v>
      </c>
      <c r="D5376" t="s">
        <v>123</v>
      </c>
      <c r="E5376" t="s">
        <v>150</v>
      </c>
      <c r="F5376" t="s">
        <v>12602</v>
      </c>
      <c r="G5376" t="s">
        <v>152</v>
      </c>
      <c r="H5376" t="s">
        <v>153</v>
      </c>
      <c r="I5376" t="s">
        <v>136</v>
      </c>
      <c r="J5376" t="s">
        <v>137</v>
      </c>
      <c r="K5376" t="s">
        <v>138</v>
      </c>
      <c r="L5376" t="s">
        <v>15021</v>
      </c>
      <c r="M5376" t="s">
        <v>15022</v>
      </c>
      <c r="N5376">
        <v>0.20499999999999999</v>
      </c>
      <c r="O5376">
        <v>4</v>
      </c>
      <c r="P5376">
        <v>10</v>
      </c>
      <c r="Q5376">
        <v>82</v>
      </c>
      <c r="R5376">
        <v>93</v>
      </c>
      <c r="S5376">
        <v>12</v>
      </c>
      <c r="T5376">
        <v>12</v>
      </c>
      <c r="U5376">
        <v>0</v>
      </c>
      <c r="V5376">
        <v>0</v>
      </c>
      <c r="W5376">
        <v>0</v>
      </c>
      <c r="X5376">
        <v>0.13837288165500003</v>
      </c>
      <c r="Y5376">
        <v>3.0886607296344599</v>
      </c>
      <c r="Z5376">
        <v>4.5829002130257752</v>
      </c>
      <c r="AA5376">
        <v>2.9490546507296012</v>
      </c>
      <c r="AB5376">
        <v>0</v>
      </c>
      <c r="AC5376">
        <v>0</v>
      </c>
      <c r="AD5376">
        <v>0</v>
      </c>
      <c r="AE5376">
        <v>10.758988475044838</v>
      </c>
    </row>
    <row r="5377" spans="1:31" x14ac:dyDescent="0.3">
      <c r="A5377">
        <v>2721891</v>
      </c>
      <c r="B5377">
        <v>1</v>
      </c>
      <c r="C5377" t="s">
        <v>81</v>
      </c>
      <c r="D5377" t="s">
        <v>118</v>
      </c>
      <c r="E5377" t="s">
        <v>145</v>
      </c>
      <c r="F5377" t="s">
        <v>15023</v>
      </c>
      <c r="G5377" t="s">
        <v>230</v>
      </c>
      <c r="H5377" t="s">
        <v>135</v>
      </c>
      <c r="I5377" t="s">
        <v>136</v>
      </c>
      <c r="J5377" t="s">
        <v>137</v>
      </c>
      <c r="K5377" t="s">
        <v>138</v>
      </c>
      <c r="L5377" t="s">
        <v>15024</v>
      </c>
      <c r="M5377" t="s">
        <v>15025</v>
      </c>
      <c r="N5377">
        <v>1.6811111110000001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1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4.2974367744653331E-2</v>
      </c>
      <c r="AC5377">
        <v>0</v>
      </c>
      <c r="AD5377">
        <v>0</v>
      </c>
      <c r="AE5377">
        <v>4.2974367744653331E-2</v>
      </c>
    </row>
    <row r="5378" spans="1:31" x14ac:dyDescent="0.3">
      <c r="A5378">
        <v>2720494</v>
      </c>
      <c r="B5378">
        <v>1</v>
      </c>
      <c r="C5378" t="s">
        <v>80</v>
      </c>
      <c r="D5378" t="s">
        <v>90</v>
      </c>
      <c r="E5378" t="s">
        <v>145</v>
      </c>
      <c r="F5378" t="s">
        <v>15026</v>
      </c>
      <c r="G5378" t="s">
        <v>147</v>
      </c>
      <c r="H5378" t="s">
        <v>135</v>
      </c>
      <c r="I5378" t="s">
        <v>136</v>
      </c>
      <c r="J5378" t="s">
        <v>137</v>
      </c>
      <c r="K5378" t="s">
        <v>138</v>
      </c>
      <c r="L5378" t="s">
        <v>15027</v>
      </c>
      <c r="M5378" t="s">
        <v>15028</v>
      </c>
      <c r="N5378">
        <v>1.693333333</v>
      </c>
      <c r="O5378">
        <v>0</v>
      </c>
      <c r="P5378">
        <v>3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0.81742942964208742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0.81742942964208742</v>
      </c>
    </row>
    <row r="5379" spans="1:31" x14ac:dyDescent="0.3">
      <c r="A5379">
        <v>2720394</v>
      </c>
      <c r="B5379">
        <v>1</v>
      </c>
      <c r="C5379" t="s">
        <v>80</v>
      </c>
      <c r="D5379" t="s">
        <v>94</v>
      </c>
      <c r="E5379" t="s">
        <v>156</v>
      </c>
      <c r="F5379" t="s">
        <v>15029</v>
      </c>
      <c r="G5379" t="s">
        <v>152</v>
      </c>
      <c r="H5379" t="s">
        <v>153</v>
      </c>
      <c r="I5379" t="s">
        <v>136</v>
      </c>
      <c r="J5379" t="s">
        <v>137</v>
      </c>
      <c r="K5379" t="s">
        <v>138</v>
      </c>
      <c r="L5379" t="s">
        <v>15030</v>
      </c>
      <c r="M5379" t="s">
        <v>15031</v>
      </c>
      <c r="N5379">
        <v>0.89583333300000001</v>
      </c>
      <c r="O5379">
        <v>0</v>
      </c>
      <c r="P5379">
        <v>126</v>
      </c>
      <c r="Q5379">
        <v>0</v>
      </c>
      <c r="R5379">
        <v>1</v>
      </c>
      <c r="S5379">
        <v>1</v>
      </c>
      <c r="T5379">
        <v>13</v>
      </c>
      <c r="U5379">
        <v>0</v>
      </c>
      <c r="V5379">
        <v>0</v>
      </c>
      <c r="W5379">
        <v>0</v>
      </c>
      <c r="X5379">
        <v>11.147100593317576</v>
      </c>
      <c r="Y5379">
        <v>0</v>
      </c>
      <c r="Z5379">
        <v>0</v>
      </c>
      <c r="AA5379">
        <v>4.4225374461618099</v>
      </c>
      <c r="AB5379">
        <v>3.992056818069281</v>
      </c>
      <c r="AC5379">
        <v>0</v>
      </c>
      <c r="AD5379">
        <v>0</v>
      </c>
      <c r="AE5379">
        <v>19.561694857548666</v>
      </c>
    </row>
    <row r="5380" spans="1:31" x14ac:dyDescent="0.3">
      <c r="A5380">
        <v>2720829</v>
      </c>
      <c r="B5380">
        <v>1</v>
      </c>
      <c r="C5380" t="s">
        <v>80</v>
      </c>
      <c r="D5380" t="s">
        <v>103</v>
      </c>
      <c r="E5380" t="s">
        <v>213</v>
      </c>
      <c r="F5380" t="s">
        <v>6847</v>
      </c>
      <c r="G5380" t="s">
        <v>152</v>
      </c>
      <c r="H5380" t="s">
        <v>153</v>
      </c>
      <c r="I5380" t="s">
        <v>136</v>
      </c>
      <c r="J5380" t="s">
        <v>137</v>
      </c>
      <c r="K5380" t="s">
        <v>138</v>
      </c>
      <c r="L5380" t="s">
        <v>15032</v>
      </c>
      <c r="M5380" t="s">
        <v>15033</v>
      </c>
      <c r="N5380">
        <v>0.72111111100000003</v>
      </c>
      <c r="O5380">
        <v>0</v>
      </c>
      <c r="P5380">
        <v>0</v>
      </c>
      <c r="Q5380">
        <v>7</v>
      </c>
      <c r="R5380">
        <v>21</v>
      </c>
      <c r="S5380">
        <v>12</v>
      </c>
      <c r="T5380">
        <v>4</v>
      </c>
      <c r="U5380">
        <v>5</v>
      </c>
      <c r="V5380">
        <v>1</v>
      </c>
      <c r="W5380">
        <v>0</v>
      </c>
      <c r="X5380">
        <v>0</v>
      </c>
      <c r="Y5380">
        <v>3.9652617878011869</v>
      </c>
      <c r="Z5380">
        <v>2.3853389418450801</v>
      </c>
      <c r="AA5380">
        <v>44.822425126482038</v>
      </c>
      <c r="AB5380">
        <v>13.916914269691921</v>
      </c>
      <c r="AC5380">
        <v>59.182310386883849</v>
      </c>
      <c r="AD5380">
        <v>2.5914124609209335</v>
      </c>
      <c r="AE5380">
        <v>126.863662973625</v>
      </c>
    </row>
    <row r="5381" spans="1:31" x14ac:dyDescent="0.3">
      <c r="A5381">
        <v>2720935</v>
      </c>
      <c r="B5381">
        <v>1</v>
      </c>
      <c r="C5381" t="s">
        <v>80</v>
      </c>
      <c r="D5381" t="s">
        <v>96</v>
      </c>
      <c r="E5381" t="s">
        <v>213</v>
      </c>
      <c r="F5381" t="s">
        <v>15034</v>
      </c>
      <c r="G5381" t="s">
        <v>152</v>
      </c>
      <c r="H5381" t="s">
        <v>153</v>
      </c>
      <c r="I5381" t="s">
        <v>136</v>
      </c>
      <c r="J5381" t="s">
        <v>137</v>
      </c>
      <c r="K5381" t="s">
        <v>138</v>
      </c>
      <c r="L5381" t="s">
        <v>15035</v>
      </c>
      <c r="M5381" t="s">
        <v>15036</v>
      </c>
      <c r="N5381">
        <v>2.6358333329999999</v>
      </c>
      <c r="O5381">
        <v>0</v>
      </c>
      <c r="P5381">
        <v>34</v>
      </c>
      <c r="Q5381">
        <v>0</v>
      </c>
      <c r="R5381">
        <v>0</v>
      </c>
      <c r="S5381">
        <v>7</v>
      </c>
      <c r="T5381">
        <v>32</v>
      </c>
      <c r="U5381">
        <v>1</v>
      </c>
      <c r="V5381">
        <v>0</v>
      </c>
      <c r="W5381">
        <v>0</v>
      </c>
      <c r="X5381">
        <v>23.307258052762279</v>
      </c>
      <c r="Y5381">
        <v>0</v>
      </c>
      <c r="Z5381">
        <v>0</v>
      </c>
      <c r="AA5381">
        <v>409.65402336206546</v>
      </c>
      <c r="AB5381">
        <v>146.36437575189333</v>
      </c>
      <c r="AC5381">
        <v>497.86563997004646</v>
      </c>
      <c r="AD5381">
        <v>0</v>
      </c>
      <c r="AE5381">
        <v>1077.1912971367674</v>
      </c>
    </row>
    <row r="5382" spans="1:31" x14ac:dyDescent="0.3">
      <c r="A5382">
        <v>2720380</v>
      </c>
      <c r="B5382">
        <v>1</v>
      </c>
      <c r="C5382" t="s">
        <v>80</v>
      </c>
      <c r="D5382" t="s">
        <v>85</v>
      </c>
      <c r="E5382" t="s">
        <v>145</v>
      </c>
      <c r="F5382" t="s">
        <v>15037</v>
      </c>
      <c r="G5382" t="s">
        <v>147</v>
      </c>
      <c r="H5382" t="s">
        <v>135</v>
      </c>
      <c r="I5382" t="s">
        <v>136</v>
      </c>
      <c r="J5382" t="s">
        <v>137</v>
      </c>
      <c r="K5382" t="s">
        <v>138</v>
      </c>
      <c r="L5382" t="s">
        <v>15038</v>
      </c>
      <c r="M5382" t="s">
        <v>15039</v>
      </c>
      <c r="N5382">
        <v>0.86499999999999999</v>
      </c>
      <c r="O5382">
        <v>0</v>
      </c>
      <c r="P5382">
        <v>5</v>
      </c>
      <c r="Q5382">
        <v>0</v>
      </c>
      <c r="R5382">
        <v>0</v>
      </c>
      <c r="S5382">
        <v>0</v>
      </c>
      <c r="T5382">
        <v>1</v>
      </c>
      <c r="U5382">
        <v>0</v>
      </c>
      <c r="V5382">
        <v>0</v>
      </c>
      <c r="W5382">
        <v>0</v>
      </c>
      <c r="X5382">
        <v>0.92589656248408514</v>
      </c>
      <c r="Y5382">
        <v>0</v>
      </c>
      <c r="Z5382">
        <v>0</v>
      </c>
      <c r="AA5382">
        <v>0</v>
      </c>
      <c r="AB5382">
        <v>1.1970971377166668</v>
      </c>
      <c r="AC5382">
        <v>0</v>
      </c>
      <c r="AD5382">
        <v>0</v>
      </c>
      <c r="AE5382">
        <v>2.1229937002007517</v>
      </c>
    </row>
    <row r="5383" spans="1:31" x14ac:dyDescent="0.3">
      <c r="A5383">
        <v>2721362</v>
      </c>
      <c r="B5383">
        <v>1</v>
      </c>
      <c r="C5383" t="s">
        <v>80</v>
      </c>
      <c r="D5383" t="s">
        <v>103</v>
      </c>
      <c r="E5383" t="s">
        <v>161</v>
      </c>
      <c r="F5383" t="s">
        <v>15040</v>
      </c>
      <c r="G5383" t="s">
        <v>163</v>
      </c>
      <c r="H5383" t="s">
        <v>135</v>
      </c>
      <c r="I5383" t="s">
        <v>136</v>
      </c>
      <c r="J5383" t="s">
        <v>137</v>
      </c>
      <c r="K5383" t="s">
        <v>138</v>
      </c>
      <c r="L5383" t="s">
        <v>15041</v>
      </c>
      <c r="M5383" t="s">
        <v>15042</v>
      </c>
      <c r="N5383">
        <v>4.8425000000000002</v>
      </c>
      <c r="O5383">
        <v>0</v>
      </c>
      <c r="P5383">
        <v>3</v>
      </c>
      <c r="Q5383">
        <v>0</v>
      </c>
      <c r="R5383">
        <v>11</v>
      </c>
      <c r="S5383">
        <v>0</v>
      </c>
      <c r="T5383">
        <v>7</v>
      </c>
      <c r="U5383">
        <v>0</v>
      </c>
      <c r="V5383">
        <v>0</v>
      </c>
      <c r="W5383">
        <v>0</v>
      </c>
      <c r="X5383">
        <v>2.0738990299725506</v>
      </c>
      <c r="Y5383">
        <v>0</v>
      </c>
      <c r="Z5383">
        <v>5.5580048121088756</v>
      </c>
      <c r="AA5383">
        <v>0</v>
      </c>
      <c r="AB5383">
        <v>14.94664718521415</v>
      </c>
      <c r="AC5383">
        <v>0</v>
      </c>
      <c r="AD5383">
        <v>0</v>
      </c>
      <c r="AE5383">
        <v>22.578551027295575</v>
      </c>
    </row>
    <row r="5384" spans="1:31" x14ac:dyDescent="0.3">
      <c r="A5384">
        <v>2720686</v>
      </c>
      <c r="B5384">
        <v>1</v>
      </c>
      <c r="C5384" t="s">
        <v>80</v>
      </c>
      <c r="D5384" t="s">
        <v>97</v>
      </c>
      <c r="E5384" t="s">
        <v>132</v>
      </c>
      <c r="F5384" t="s">
        <v>15043</v>
      </c>
      <c r="G5384" t="s">
        <v>134</v>
      </c>
      <c r="H5384" t="s">
        <v>135</v>
      </c>
      <c r="I5384" t="s">
        <v>136</v>
      </c>
      <c r="J5384" t="s">
        <v>137</v>
      </c>
      <c r="K5384" t="s">
        <v>138</v>
      </c>
      <c r="L5384" t="s">
        <v>15044</v>
      </c>
      <c r="M5384" t="s">
        <v>15045</v>
      </c>
      <c r="N5384">
        <v>3.082777777</v>
      </c>
      <c r="O5384">
        <v>0</v>
      </c>
      <c r="P5384">
        <v>128</v>
      </c>
      <c r="Q5384">
        <v>0</v>
      </c>
      <c r="R5384">
        <v>6</v>
      </c>
      <c r="S5384">
        <v>0</v>
      </c>
      <c r="T5384">
        <v>19</v>
      </c>
      <c r="U5384">
        <v>0</v>
      </c>
      <c r="V5384">
        <v>0</v>
      </c>
      <c r="W5384">
        <v>0</v>
      </c>
      <c r="X5384">
        <v>79.86463312048042</v>
      </c>
      <c r="Y5384">
        <v>0</v>
      </c>
      <c r="Z5384">
        <v>2.5109720028052216</v>
      </c>
      <c r="AA5384">
        <v>0</v>
      </c>
      <c r="AB5384">
        <v>4.9649425910245997</v>
      </c>
      <c r="AC5384">
        <v>0</v>
      </c>
      <c r="AD5384">
        <v>0</v>
      </c>
      <c r="AE5384">
        <v>87.340547714310233</v>
      </c>
    </row>
    <row r="5385" spans="1:31" x14ac:dyDescent="0.3">
      <c r="A5385">
        <v>2720921</v>
      </c>
      <c r="B5385">
        <v>1</v>
      </c>
      <c r="C5385" t="s">
        <v>80</v>
      </c>
      <c r="D5385" t="s">
        <v>106</v>
      </c>
      <c r="E5385" t="s">
        <v>150</v>
      </c>
      <c r="F5385" t="s">
        <v>6242</v>
      </c>
      <c r="G5385" t="s">
        <v>152</v>
      </c>
      <c r="H5385" t="s">
        <v>153</v>
      </c>
      <c r="I5385" t="s">
        <v>136</v>
      </c>
      <c r="J5385" t="s">
        <v>137</v>
      </c>
      <c r="K5385" t="s">
        <v>138</v>
      </c>
      <c r="L5385" t="s">
        <v>15046</v>
      </c>
      <c r="M5385" t="s">
        <v>15047</v>
      </c>
      <c r="N5385">
        <v>0.43694444399999999</v>
      </c>
      <c r="O5385">
        <v>1</v>
      </c>
      <c r="P5385">
        <v>4</v>
      </c>
      <c r="Q5385">
        <v>68</v>
      </c>
      <c r="R5385">
        <v>337</v>
      </c>
      <c r="S5385">
        <v>28</v>
      </c>
      <c r="T5385">
        <v>61</v>
      </c>
      <c r="U5385">
        <v>0</v>
      </c>
      <c r="V5385">
        <v>0</v>
      </c>
      <c r="W5385">
        <v>0.17140282392060002</v>
      </c>
      <c r="X5385">
        <v>0.61210752140394997</v>
      </c>
      <c r="Y5385">
        <v>166.30255843415989</v>
      </c>
      <c r="Z5385">
        <v>105.43605539205248</v>
      </c>
      <c r="AA5385">
        <v>24.927297508215432</v>
      </c>
      <c r="AB5385">
        <v>27.664355963627468</v>
      </c>
      <c r="AC5385">
        <v>0</v>
      </c>
      <c r="AD5385">
        <v>0</v>
      </c>
      <c r="AE5385">
        <v>325.11377764337982</v>
      </c>
    </row>
    <row r="5386" spans="1:31" x14ac:dyDescent="0.3">
      <c r="A5386">
        <v>2721419</v>
      </c>
      <c r="B5386">
        <v>1</v>
      </c>
      <c r="C5386" t="s">
        <v>80</v>
      </c>
      <c r="D5386" t="s">
        <v>83</v>
      </c>
      <c r="E5386" t="s">
        <v>145</v>
      </c>
      <c r="F5386" t="s">
        <v>15048</v>
      </c>
      <c r="G5386" t="s">
        <v>230</v>
      </c>
      <c r="H5386" t="s">
        <v>135</v>
      </c>
      <c r="I5386" t="s">
        <v>136</v>
      </c>
      <c r="J5386" t="s">
        <v>137</v>
      </c>
      <c r="K5386" t="s">
        <v>138</v>
      </c>
      <c r="L5386" t="s">
        <v>15049</v>
      </c>
      <c r="M5386" t="s">
        <v>15050</v>
      </c>
      <c r="N5386">
        <v>4.494722222</v>
      </c>
      <c r="O5386">
        <v>0</v>
      </c>
      <c r="P5386">
        <v>10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9.8266429327916534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9.8266429327916534</v>
      </c>
    </row>
    <row r="5387" spans="1:31" x14ac:dyDescent="0.3">
      <c r="A5387">
        <v>2721170</v>
      </c>
      <c r="B5387">
        <v>1</v>
      </c>
      <c r="C5387" t="s">
        <v>81</v>
      </c>
      <c r="D5387" t="s">
        <v>112</v>
      </c>
      <c r="E5387" t="s">
        <v>132</v>
      </c>
      <c r="F5387" t="s">
        <v>15051</v>
      </c>
      <c r="G5387" t="s">
        <v>134</v>
      </c>
      <c r="H5387" t="s">
        <v>135</v>
      </c>
      <c r="I5387" t="s">
        <v>136</v>
      </c>
      <c r="J5387" t="s">
        <v>137</v>
      </c>
      <c r="K5387" t="s">
        <v>138</v>
      </c>
      <c r="L5387" t="s">
        <v>15052</v>
      </c>
      <c r="M5387" t="s">
        <v>15053</v>
      </c>
      <c r="N5387">
        <v>2.3655555549999998</v>
      </c>
      <c r="O5387">
        <v>0</v>
      </c>
      <c r="P5387">
        <v>131</v>
      </c>
      <c r="Q5387">
        <v>0</v>
      </c>
      <c r="R5387">
        <v>14</v>
      </c>
      <c r="S5387">
        <v>0</v>
      </c>
      <c r="T5387">
        <v>38</v>
      </c>
      <c r="U5387">
        <v>0</v>
      </c>
      <c r="V5387">
        <v>0</v>
      </c>
      <c r="W5387">
        <v>0</v>
      </c>
      <c r="X5387">
        <v>56.313796062978817</v>
      </c>
      <c r="Y5387">
        <v>0</v>
      </c>
      <c r="Z5387">
        <v>5.7965784956212376</v>
      </c>
      <c r="AA5387">
        <v>0</v>
      </c>
      <c r="AB5387">
        <v>22.281922670684729</v>
      </c>
      <c r="AC5387">
        <v>0</v>
      </c>
      <c r="AD5387">
        <v>0</v>
      </c>
      <c r="AE5387">
        <v>84.392297229284793</v>
      </c>
    </row>
    <row r="5388" spans="1:31" x14ac:dyDescent="0.3">
      <c r="A5388">
        <v>2720529</v>
      </c>
      <c r="B5388">
        <v>1</v>
      </c>
      <c r="C5388" t="s">
        <v>81</v>
      </c>
      <c r="D5388" t="s">
        <v>127</v>
      </c>
      <c r="E5388" t="s">
        <v>213</v>
      </c>
      <c r="F5388" t="s">
        <v>15054</v>
      </c>
      <c r="G5388" t="s">
        <v>152</v>
      </c>
      <c r="H5388" t="s">
        <v>153</v>
      </c>
      <c r="I5388" t="s">
        <v>136</v>
      </c>
      <c r="J5388" t="s">
        <v>137</v>
      </c>
      <c r="K5388" t="s">
        <v>138</v>
      </c>
      <c r="L5388" t="s">
        <v>15055</v>
      </c>
      <c r="M5388" t="s">
        <v>15056</v>
      </c>
      <c r="N5388">
        <v>2.9391666660000002</v>
      </c>
      <c r="O5388">
        <v>5</v>
      </c>
      <c r="P5388">
        <v>532</v>
      </c>
      <c r="Q5388">
        <v>10</v>
      </c>
      <c r="R5388">
        <v>8</v>
      </c>
      <c r="S5388">
        <v>2</v>
      </c>
      <c r="T5388">
        <v>26</v>
      </c>
      <c r="U5388">
        <v>1</v>
      </c>
      <c r="V5388">
        <v>0</v>
      </c>
      <c r="W5388">
        <v>2.9833035240647914</v>
      </c>
      <c r="X5388">
        <v>172.99086920408644</v>
      </c>
      <c r="Y5388">
        <v>1.9426400091769453</v>
      </c>
      <c r="Z5388">
        <v>14.727819527356614</v>
      </c>
      <c r="AA5388">
        <v>35.172424053447003</v>
      </c>
      <c r="AB5388">
        <v>20.854133624959506</v>
      </c>
      <c r="AC5388">
        <v>128.98103505302791</v>
      </c>
      <c r="AD5388">
        <v>0</v>
      </c>
      <c r="AE5388">
        <v>377.65222499611923</v>
      </c>
    </row>
    <row r="5389" spans="1:31" x14ac:dyDescent="0.3">
      <c r="A5389">
        <v>2721070</v>
      </c>
      <c r="B5389">
        <v>1</v>
      </c>
      <c r="C5389" t="s">
        <v>80</v>
      </c>
      <c r="D5389" t="s">
        <v>82</v>
      </c>
      <c r="E5389" t="s">
        <v>200</v>
      </c>
      <c r="F5389" t="s">
        <v>11838</v>
      </c>
      <c r="G5389" t="s">
        <v>163</v>
      </c>
      <c r="H5389" t="s">
        <v>135</v>
      </c>
      <c r="I5389" t="s">
        <v>136</v>
      </c>
      <c r="J5389" t="s">
        <v>137</v>
      </c>
      <c r="K5389" t="s">
        <v>138</v>
      </c>
      <c r="L5389" t="s">
        <v>15057</v>
      </c>
      <c r="M5389" t="s">
        <v>15058</v>
      </c>
      <c r="N5389">
        <v>2.0705555549999999</v>
      </c>
      <c r="O5389">
        <v>0</v>
      </c>
      <c r="P5389">
        <v>5</v>
      </c>
      <c r="Q5389">
        <v>0</v>
      </c>
      <c r="R5389">
        <v>0</v>
      </c>
      <c r="S5389">
        <v>0</v>
      </c>
      <c r="T5389">
        <v>90</v>
      </c>
      <c r="U5389">
        <v>0</v>
      </c>
      <c r="V5389">
        <v>0</v>
      </c>
      <c r="W5389">
        <v>0</v>
      </c>
      <c r="X5389">
        <v>6.5849560382771677E-2</v>
      </c>
      <c r="Y5389">
        <v>0</v>
      </c>
      <c r="Z5389">
        <v>0</v>
      </c>
      <c r="AA5389">
        <v>0</v>
      </c>
      <c r="AB5389">
        <v>72.941961293817357</v>
      </c>
      <c r="AC5389">
        <v>0</v>
      </c>
      <c r="AD5389">
        <v>0</v>
      </c>
      <c r="AE5389">
        <v>73.00781085420013</v>
      </c>
    </row>
    <row r="5390" spans="1:31" x14ac:dyDescent="0.3">
      <c r="A5390">
        <v>2721370</v>
      </c>
      <c r="B5390">
        <v>1</v>
      </c>
      <c r="C5390" t="s">
        <v>81</v>
      </c>
      <c r="D5390" t="s">
        <v>118</v>
      </c>
      <c r="E5390" t="s">
        <v>161</v>
      </c>
      <c r="F5390" t="s">
        <v>15059</v>
      </c>
      <c r="G5390" t="s">
        <v>163</v>
      </c>
      <c r="H5390" t="s">
        <v>135</v>
      </c>
      <c r="I5390" t="s">
        <v>136</v>
      </c>
      <c r="J5390" t="s">
        <v>137</v>
      </c>
      <c r="K5390" t="s">
        <v>138</v>
      </c>
      <c r="L5390" t="s">
        <v>15060</v>
      </c>
      <c r="M5390" t="s">
        <v>15061</v>
      </c>
      <c r="N5390">
        <v>2.6297222219999998</v>
      </c>
      <c r="O5390">
        <v>0</v>
      </c>
      <c r="P5390">
        <v>241</v>
      </c>
      <c r="Q5390">
        <v>0</v>
      </c>
      <c r="R5390">
        <v>0</v>
      </c>
      <c r="S5390">
        <v>0</v>
      </c>
      <c r="T5390">
        <v>10</v>
      </c>
      <c r="U5390">
        <v>0</v>
      </c>
      <c r="V5390">
        <v>0</v>
      </c>
      <c r="W5390">
        <v>0</v>
      </c>
      <c r="X5390">
        <v>152.61451918224546</v>
      </c>
      <c r="Y5390">
        <v>0</v>
      </c>
      <c r="Z5390">
        <v>0</v>
      </c>
      <c r="AA5390">
        <v>0</v>
      </c>
      <c r="AB5390">
        <v>11.042775637102373</v>
      </c>
      <c r="AC5390">
        <v>0</v>
      </c>
      <c r="AD5390">
        <v>0</v>
      </c>
      <c r="AE5390">
        <v>163.65729481934784</v>
      </c>
    </row>
    <row r="5391" spans="1:31" x14ac:dyDescent="0.3">
      <c r="A5391">
        <v>2720288</v>
      </c>
      <c r="B5391">
        <v>1</v>
      </c>
      <c r="C5391" t="s">
        <v>80</v>
      </c>
      <c r="D5391" t="s">
        <v>101</v>
      </c>
      <c r="E5391" t="s">
        <v>213</v>
      </c>
      <c r="F5391" t="s">
        <v>15062</v>
      </c>
      <c r="G5391" t="s">
        <v>152</v>
      </c>
      <c r="H5391" t="s">
        <v>153</v>
      </c>
      <c r="I5391" t="s">
        <v>136</v>
      </c>
      <c r="J5391" t="s">
        <v>137</v>
      </c>
      <c r="K5391" t="s">
        <v>138</v>
      </c>
      <c r="L5391" t="s">
        <v>15063</v>
      </c>
      <c r="M5391" t="s">
        <v>15064</v>
      </c>
      <c r="N5391">
        <v>1.3644444440000001</v>
      </c>
      <c r="O5391">
        <v>15</v>
      </c>
      <c r="P5391">
        <v>4352</v>
      </c>
      <c r="Q5391">
        <v>14</v>
      </c>
      <c r="R5391">
        <v>118</v>
      </c>
      <c r="S5391">
        <v>45</v>
      </c>
      <c r="T5391">
        <v>472</v>
      </c>
      <c r="U5391">
        <v>5</v>
      </c>
      <c r="V5391">
        <v>1</v>
      </c>
      <c r="W5391">
        <v>5.7994130490963327</v>
      </c>
      <c r="X5391">
        <v>1313.8580490137706</v>
      </c>
      <c r="Y5391">
        <v>112.68819680533272</v>
      </c>
      <c r="Z5391">
        <v>37.982688981475107</v>
      </c>
      <c r="AA5391">
        <v>209.82386331256063</v>
      </c>
      <c r="AB5391">
        <v>579.0562676052258</v>
      </c>
      <c r="AC5391">
        <v>183.21254234155657</v>
      </c>
      <c r="AD5391">
        <v>0</v>
      </c>
      <c r="AE5391">
        <v>2442.4210211090176</v>
      </c>
    </row>
    <row r="5392" spans="1:31" x14ac:dyDescent="0.3">
      <c r="A5392">
        <v>2720729</v>
      </c>
      <c r="B5392">
        <v>1</v>
      </c>
      <c r="C5392" t="s">
        <v>80</v>
      </c>
      <c r="D5392" t="s">
        <v>106</v>
      </c>
      <c r="E5392" t="s">
        <v>150</v>
      </c>
      <c r="F5392" t="s">
        <v>14739</v>
      </c>
      <c r="G5392" t="s">
        <v>152</v>
      </c>
      <c r="H5392" t="s">
        <v>153</v>
      </c>
      <c r="I5392" t="s">
        <v>136</v>
      </c>
      <c r="J5392" t="s">
        <v>137</v>
      </c>
      <c r="K5392" t="s">
        <v>138</v>
      </c>
      <c r="L5392" t="s">
        <v>15065</v>
      </c>
      <c r="M5392" t="s">
        <v>15066</v>
      </c>
      <c r="N5392">
        <v>0.14444444400000001</v>
      </c>
      <c r="O5392">
        <v>4</v>
      </c>
      <c r="P5392">
        <v>1833</v>
      </c>
      <c r="Q5392">
        <v>56</v>
      </c>
      <c r="R5392">
        <v>387</v>
      </c>
      <c r="S5392">
        <v>25</v>
      </c>
      <c r="T5392">
        <v>302</v>
      </c>
      <c r="U5392">
        <v>5</v>
      </c>
      <c r="V5392">
        <v>1</v>
      </c>
      <c r="W5392">
        <v>0.1158253236699</v>
      </c>
      <c r="X5392">
        <v>38.629863527083408</v>
      </c>
      <c r="Y5392">
        <v>12.317872964230158</v>
      </c>
      <c r="Z5392">
        <v>11.320851305068928</v>
      </c>
      <c r="AA5392">
        <v>12.738517055421733</v>
      </c>
      <c r="AB5392">
        <v>22.83435262764328</v>
      </c>
      <c r="AC5392">
        <v>126.79410667307629</v>
      </c>
      <c r="AD5392">
        <v>3.0120170329599995E-2</v>
      </c>
      <c r="AE5392">
        <v>224.78150964652332</v>
      </c>
    </row>
    <row r="5393" spans="1:31" x14ac:dyDescent="0.3">
      <c r="A5393">
        <v>2721811</v>
      </c>
      <c r="B5393">
        <v>1</v>
      </c>
      <c r="C5393" t="s">
        <v>80</v>
      </c>
      <c r="D5393" t="s">
        <v>106</v>
      </c>
      <c r="E5393" t="s">
        <v>161</v>
      </c>
      <c r="F5393" t="s">
        <v>15067</v>
      </c>
      <c r="G5393" t="s">
        <v>163</v>
      </c>
      <c r="H5393" t="s">
        <v>135</v>
      </c>
      <c r="I5393" t="s">
        <v>136</v>
      </c>
      <c r="J5393" t="s">
        <v>137</v>
      </c>
      <c r="K5393" t="s">
        <v>138</v>
      </c>
      <c r="L5393" t="s">
        <v>15068</v>
      </c>
      <c r="M5393" t="s">
        <v>15069</v>
      </c>
      <c r="N5393">
        <v>2.2566666660000001</v>
      </c>
      <c r="O5393">
        <v>0</v>
      </c>
      <c r="P5393">
        <v>41</v>
      </c>
      <c r="Q5393">
        <v>0</v>
      </c>
      <c r="R5393">
        <v>0</v>
      </c>
      <c r="S5393">
        <v>0</v>
      </c>
      <c r="T5393">
        <v>1</v>
      </c>
      <c r="U5393">
        <v>0</v>
      </c>
      <c r="V5393">
        <v>0</v>
      </c>
      <c r="W5393">
        <v>0</v>
      </c>
      <c r="X5393">
        <v>8.3348656976856788</v>
      </c>
      <c r="Y5393">
        <v>0</v>
      </c>
      <c r="Z5393">
        <v>0</v>
      </c>
      <c r="AA5393">
        <v>0</v>
      </c>
      <c r="AB5393">
        <v>0.25194418497269999</v>
      </c>
      <c r="AC5393">
        <v>0</v>
      </c>
      <c r="AD5393">
        <v>0</v>
      </c>
      <c r="AE5393">
        <v>8.586809882658379</v>
      </c>
    </row>
    <row r="5394" spans="1:31" x14ac:dyDescent="0.3">
      <c r="A5394">
        <v>2721319</v>
      </c>
      <c r="B5394">
        <v>1</v>
      </c>
      <c r="C5394" t="s">
        <v>80</v>
      </c>
      <c r="D5394" t="s">
        <v>99</v>
      </c>
      <c r="E5394" t="s">
        <v>145</v>
      </c>
      <c r="F5394" t="s">
        <v>15070</v>
      </c>
      <c r="G5394" t="s">
        <v>181</v>
      </c>
      <c r="H5394" t="s">
        <v>135</v>
      </c>
      <c r="I5394" t="s">
        <v>136</v>
      </c>
      <c r="J5394" t="s">
        <v>137</v>
      </c>
      <c r="K5394" t="s">
        <v>138</v>
      </c>
      <c r="L5394" t="s">
        <v>15071</v>
      </c>
      <c r="M5394" t="s">
        <v>15072</v>
      </c>
      <c r="N5394">
        <v>4.5502777769999998</v>
      </c>
      <c r="O5394">
        <v>0</v>
      </c>
      <c r="P5394">
        <v>2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2.7686439089976003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2.7686439089976003</v>
      </c>
    </row>
    <row r="5395" spans="1:31" x14ac:dyDescent="0.3">
      <c r="A5395">
        <v>2720778</v>
      </c>
      <c r="B5395">
        <v>1</v>
      </c>
      <c r="C5395" t="s">
        <v>80</v>
      </c>
      <c r="D5395" t="s">
        <v>96</v>
      </c>
      <c r="E5395" t="s">
        <v>145</v>
      </c>
      <c r="F5395" t="s">
        <v>15073</v>
      </c>
      <c r="G5395" t="s">
        <v>181</v>
      </c>
      <c r="H5395" t="s">
        <v>135</v>
      </c>
      <c r="I5395" t="s">
        <v>136</v>
      </c>
      <c r="J5395" t="s">
        <v>137</v>
      </c>
      <c r="K5395" t="s">
        <v>138</v>
      </c>
      <c r="L5395" t="s">
        <v>15074</v>
      </c>
      <c r="M5395" t="s">
        <v>15075</v>
      </c>
      <c r="N5395">
        <v>2.5125000000000002</v>
      </c>
      <c r="O5395">
        <v>0</v>
      </c>
      <c r="P5395">
        <v>1</v>
      </c>
      <c r="Q5395">
        <v>0</v>
      </c>
      <c r="R5395">
        <v>0</v>
      </c>
      <c r="S5395">
        <v>0</v>
      </c>
      <c r="T5395">
        <v>1</v>
      </c>
      <c r="U5395">
        <v>0</v>
      </c>
      <c r="V5395">
        <v>0</v>
      </c>
      <c r="W5395">
        <v>0</v>
      </c>
      <c r="X5395">
        <v>0.23324641409347499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0.23324641409347499</v>
      </c>
    </row>
    <row r="5396" spans="1:31" x14ac:dyDescent="0.3">
      <c r="A5396">
        <v>2721860</v>
      </c>
      <c r="B5396">
        <v>1</v>
      </c>
      <c r="C5396" t="s">
        <v>80</v>
      </c>
      <c r="D5396" t="s">
        <v>85</v>
      </c>
      <c r="E5396" t="s">
        <v>145</v>
      </c>
      <c r="F5396" t="s">
        <v>15076</v>
      </c>
      <c r="G5396" t="s">
        <v>181</v>
      </c>
      <c r="H5396" t="s">
        <v>135</v>
      </c>
      <c r="I5396" t="s">
        <v>136</v>
      </c>
      <c r="J5396" t="s">
        <v>137</v>
      </c>
      <c r="K5396" t="s">
        <v>138</v>
      </c>
      <c r="L5396" t="s">
        <v>15077</v>
      </c>
      <c r="M5396" t="s">
        <v>15078</v>
      </c>
      <c r="N5396">
        <v>5.0824999999999996</v>
      </c>
      <c r="O5396">
        <v>0</v>
      </c>
      <c r="P5396">
        <v>5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8.8721470314069588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8.8721470314069588</v>
      </c>
    </row>
    <row r="5397" spans="1:31" x14ac:dyDescent="0.3">
      <c r="A5397">
        <v>2721167</v>
      </c>
      <c r="B5397">
        <v>1</v>
      </c>
      <c r="C5397" t="s">
        <v>80</v>
      </c>
      <c r="D5397" t="s">
        <v>103</v>
      </c>
      <c r="E5397" t="s">
        <v>161</v>
      </c>
      <c r="F5397" t="s">
        <v>15079</v>
      </c>
      <c r="G5397" t="s">
        <v>163</v>
      </c>
      <c r="H5397" t="s">
        <v>135</v>
      </c>
      <c r="I5397" t="s">
        <v>136</v>
      </c>
      <c r="J5397" t="s">
        <v>137</v>
      </c>
      <c r="K5397" t="s">
        <v>138</v>
      </c>
      <c r="L5397" t="s">
        <v>15080</v>
      </c>
      <c r="M5397" t="s">
        <v>15081</v>
      </c>
      <c r="N5397">
        <v>4.0977777770000001</v>
      </c>
      <c r="O5397">
        <v>0</v>
      </c>
      <c r="P5397">
        <v>64</v>
      </c>
      <c r="Q5397">
        <v>0</v>
      </c>
      <c r="R5397">
        <v>3</v>
      </c>
      <c r="S5397">
        <v>0</v>
      </c>
      <c r="T5397">
        <v>7</v>
      </c>
      <c r="U5397">
        <v>0</v>
      </c>
      <c r="V5397">
        <v>0</v>
      </c>
      <c r="W5397">
        <v>0</v>
      </c>
      <c r="X5397">
        <v>34.559219830277861</v>
      </c>
      <c r="Y5397">
        <v>0</v>
      </c>
      <c r="Z5397">
        <v>1.4376173148485067</v>
      </c>
      <c r="AA5397">
        <v>0</v>
      </c>
      <c r="AB5397">
        <v>9.9451760824576034</v>
      </c>
      <c r="AC5397">
        <v>0</v>
      </c>
      <c r="AD5397">
        <v>0</v>
      </c>
      <c r="AE5397">
        <v>45.942013227583971</v>
      </c>
    </row>
    <row r="5398" spans="1:31" x14ac:dyDescent="0.3">
      <c r="A5398">
        <v>2720881</v>
      </c>
      <c r="B5398">
        <v>1</v>
      </c>
      <c r="C5398" t="s">
        <v>81</v>
      </c>
      <c r="D5398" t="s">
        <v>120</v>
      </c>
      <c r="E5398" t="s">
        <v>132</v>
      </c>
      <c r="F5398" t="s">
        <v>15082</v>
      </c>
      <c r="G5398" t="s">
        <v>134</v>
      </c>
      <c r="H5398" t="s">
        <v>135</v>
      </c>
      <c r="I5398" t="s">
        <v>136</v>
      </c>
      <c r="J5398" t="s">
        <v>137</v>
      </c>
      <c r="K5398" t="s">
        <v>138</v>
      </c>
      <c r="L5398" t="s">
        <v>15083</v>
      </c>
      <c r="M5398" t="s">
        <v>15084</v>
      </c>
      <c r="N5398">
        <v>5.2438888879999999</v>
      </c>
      <c r="O5398">
        <v>0</v>
      </c>
      <c r="P5398">
        <v>142</v>
      </c>
      <c r="Q5398">
        <v>0</v>
      </c>
      <c r="R5398">
        <v>1</v>
      </c>
      <c r="S5398">
        <v>0</v>
      </c>
      <c r="T5398">
        <v>14</v>
      </c>
      <c r="U5398">
        <v>0</v>
      </c>
      <c r="V5398">
        <v>0</v>
      </c>
      <c r="W5398">
        <v>0</v>
      </c>
      <c r="X5398">
        <v>106.86712724055015</v>
      </c>
      <c r="Y5398">
        <v>0</v>
      </c>
      <c r="Z5398">
        <v>0.20532141792685255</v>
      </c>
      <c r="AA5398">
        <v>0</v>
      </c>
      <c r="AB5398">
        <v>25.958411323187654</v>
      </c>
      <c r="AC5398">
        <v>0</v>
      </c>
      <c r="AD5398">
        <v>0</v>
      </c>
      <c r="AE5398">
        <v>133.03085998166466</v>
      </c>
    </row>
    <row r="5399" spans="1:31" x14ac:dyDescent="0.3">
      <c r="A5399">
        <v>2721877</v>
      </c>
      <c r="B5399">
        <v>1</v>
      </c>
      <c r="C5399" t="s">
        <v>80</v>
      </c>
      <c r="D5399" t="s">
        <v>88</v>
      </c>
      <c r="E5399" t="s">
        <v>200</v>
      </c>
      <c r="F5399" t="s">
        <v>15085</v>
      </c>
      <c r="G5399" t="s">
        <v>543</v>
      </c>
      <c r="H5399" t="s">
        <v>135</v>
      </c>
      <c r="I5399" t="s">
        <v>136</v>
      </c>
      <c r="J5399" t="s">
        <v>137</v>
      </c>
      <c r="K5399" t="s">
        <v>138</v>
      </c>
      <c r="L5399" t="s">
        <v>15086</v>
      </c>
      <c r="M5399" t="s">
        <v>15087</v>
      </c>
      <c r="N5399">
        <v>2.1516666660000001</v>
      </c>
      <c r="O5399">
        <v>0</v>
      </c>
      <c r="P5399">
        <v>29</v>
      </c>
      <c r="Q5399">
        <v>0</v>
      </c>
      <c r="R5399">
        <v>0</v>
      </c>
      <c r="S5399">
        <v>0</v>
      </c>
      <c r="T5399">
        <v>9</v>
      </c>
      <c r="U5399">
        <v>0</v>
      </c>
      <c r="V5399">
        <v>0</v>
      </c>
      <c r="W5399">
        <v>0</v>
      </c>
      <c r="X5399">
        <v>11.253875146307633</v>
      </c>
      <c r="Y5399">
        <v>0</v>
      </c>
      <c r="Z5399">
        <v>0</v>
      </c>
      <c r="AA5399">
        <v>0</v>
      </c>
      <c r="AB5399">
        <v>18.902421296354991</v>
      </c>
      <c r="AC5399">
        <v>0</v>
      </c>
      <c r="AD5399">
        <v>0</v>
      </c>
      <c r="AE5399">
        <v>30.156296442662622</v>
      </c>
    </row>
    <row r="5400" spans="1:31" x14ac:dyDescent="0.3">
      <c r="A5400">
        <v>2720666</v>
      </c>
      <c r="B5400">
        <v>1</v>
      </c>
      <c r="C5400" t="s">
        <v>80</v>
      </c>
      <c r="D5400" t="s">
        <v>89</v>
      </c>
      <c r="E5400" t="s">
        <v>156</v>
      </c>
      <c r="F5400" t="s">
        <v>15088</v>
      </c>
      <c r="G5400" t="s">
        <v>2209</v>
      </c>
      <c r="H5400" t="s">
        <v>153</v>
      </c>
      <c r="I5400" t="s">
        <v>136</v>
      </c>
      <c r="J5400" t="s">
        <v>137</v>
      </c>
      <c r="K5400" t="s">
        <v>138</v>
      </c>
      <c r="L5400" t="s">
        <v>15089</v>
      </c>
      <c r="M5400" t="s">
        <v>15090</v>
      </c>
      <c r="N5400">
        <v>3.4258333329999999</v>
      </c>
      <c r="O5400">
        <v>1</v>
      </c>
      <c r="P5400">
        <v>524</v>
      </c>
      <c r="Q5400">
        <v>1</v>
      </c>
      <c r="R5400">
        <v>7</v>
      </c>
      <c r="S5400">
        <v>6</v>
      </c>
      <c r="T5400">
        <v>51</v>
      </c>
      <c r="U5400">
        <v>3</v>
      </c>
      <c r="V5400">
        <v>1</v>
      </c>
      <c r="W5400">
        <v>118.35177595050772</v>
      </c>
      <c r="X5400">
        <v>547.74577487953263</v>
      </c>
      <c r="Y5400">
        <v>3.1187065863495498</v>
      </c>
      <c r="Z5400">
        <v>4.8413812434249603</v>
      </c>
      <c r="AA5400">
        <v>206.84250237502127</v>
      </c>
      <c r="AB5400">
        <v>353.37079390334327</v>
      </c>
      <c r="AC5400">
        <v>739.57376398357587</v>
      </c>
      <c r="AD5400">
        <v>319.00224835057634</v>
      </c>
      <c r="AE5400">
        <v>2292.8469472723318</v>
      </c>
    </row>
    <row r="5401" spans="1:31" x14ac:dyDescent="0.3">
      <c r="A5401">
        <v>2720743</v>
      </c>
      <c r="B5401">
        <v>1</v>
      </c>
      <c r="C5401" t="s">
        <v>81</v>
      </c>
      <c r="D5401" t="s">
        <v>125</v>
      </c>
      <c r="E5401" t="s">
        <v>213</v>
      </c>
      <c r="F5401" t="s">
        <v>14948</v>
      </c>
      <c r="G5401" t="s">
        <v>152</v>
      </c>
      <c r="H5401" t="s">
        <v>153</v>
      </c>
      <c r="I5401" t="s">
        <v>490</v>
      </c>
      <c r="J5401" t="s">
        <v>137</v>
      </c>
      <c r="K5401" t="s">
        <v>138</v>
      </c>
      <c r="L5401" t="s">
        <v>15091</v>
      </c>
      <c r="M5401" t="s">
        <v>15092</v>
      </c>
      <c r="N5401">
        <v>2.6111110999999999E-2</v>
      </c>
      <c r="O5401">
        <v>0</v>
      </c>
      <c r="P5401">
        <v>78</v>
      </c>
      <c r="Q5401">
        <v>0</v>
      </c>
      <c r="R5401">
        <v>2</v>
      </c>
      <c r="S5401">
        <v>0</v>
      </c>
      <c r="T5401">
        <v>7</v>
      </c>
      <c r="U5401">
        <v>0</v>
      </c>
      <c r="V5401">
        <v>0</v>
      </c>
      <c r="W5401">
        <v>0</v>
      </c>
      <c r="X5401">
        <v>0.23679668883086674</v>
      </c>
      <c r="Y5401">
        <v>0</v>
      </c>
      <c r="Z5401">
        <v>1.4033321726666667E-2</v>
      </c>
      <c r="AA5401">
        <v>0</v>
      </c>
      <c r="AB5401">
        <v>2.5852653362126669E-2</v>
      </c>
      <c r="AC5401">
        <v>0</v>
      </c>
      <c r="AD5401">
        <v>0</v>
      </c>
      <c r="AE5401">
        <v>0.27668266391966007</v>
      </c>
    </row>
    <row r="5402" spans="1:31" x14ac:dyDescent="0.3">
      <c r="A5402">
        <v>2720689</v>
      </c>
      <c r="B5402">
        <v>1</v>
      </c>
      <c r="C5402" t="s">
        <v>80</v>
      </c>
      <c r="D5402" t="s">
        <v>89</v>
      </c>
      <c r="E5402" t="s">
        <v>200</v>
      </c>
      <c r="F5402" t="s">
        <v>15093</v>
      </c>
      <c r="G5402" t="s">
        <v>163</v>
      </c>
      <c r="H5402" t="s">
        <v>135</v>
      </c>
      <c r="I5402" t="s">
        <v>136</v>
      </c>
      <c r="J5402" t="s">
        <v>137</v>
      </c>
      <c r="K5402" t="s">
        <v>138</v>
      </c>
      <c r="L5402" t="s">
        <v>15094</v>
      </c>
      <c r="M5402" t="s">
        <v>15095</v>
      </c>
      <c r="N5402">
        <v>4.4647222219999998</v>
      </c>
      <c r="O5402">
        <v>0</v>
      </c>
      <c r="P5402">
        <v>20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30.476804375831243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30.476804375831243</v>
      </c>
    </row>
    <row r="5403" spans="1:31" x14ac:dyDescent="0.3">
      <c r="A5403">
        <v>2721430</v>
      </c>
      <c r="B5403">
        <v>1</v>
      </c>
      <c r="C5403" t="s">
        <v>81</v>
      </c>
      <c r="D5403" t="s">
        <v>118</v>
      </c>
      <c r="E5403" t="s">
        <v>161</v>
      </c>
      <c r="F5403" t="s">
        <v>15096</v>
      </c>
      <c r="G5403" t="s">
        <v>163</v>
      </c>
      <c r="H5403" t="s">
        <v>135</v>
      </c>
      <c r="I5403" t="s">
        <v>136</v>
      </c>
      <c r="J5403" t="s">
        <v>137</v>
      </c>
      <c r="K5403" t="s">
        <v>138</v>
      </c>
      <c r="L5403" t="s">
        <v>15097</v>
      </c>
      <c r="M5403" t="s">
        <v>15098</v>
      </c>
      <c r="N5403">
        <v>1.2424999999999999</v>
      </c>
      <c r="O5403">
        <v>0</v>
      </c>
      <c r="P5403">
        <v>30</v>
      </c>
      <c r="Q5403">
        <v>0</v>
      </c>
      <c r="R5403">
        <v>0</v>
      </c>
      <c r="S5403">
        <v>0</v>
      </c>
      <c r="T5403">
        <v>2</v>
      </c>
      <c r="U5403">
        <v>0</v>
      </c>
      <c r="V5403">
        <v>0</v>
      </c>
      <c r="W5403">
        <v>0</v>
      </c>
      <c r="X5403">
        <v>9.0778058144198326</v>
      </c>
      <c r="Y5403">
        <v>0</v>
      </c>
      <c r="Z5403">
        <v>0</v>
      </c>
      <c r="AA5403">
        <v>0</v>
      </c>
      <c r="AB5403">
        <v>2.1420293266207828</v>
      </c>
      <c r="AC5403">
        <v>0</v>
      </c>
      <c r="AD5403">
        <v>0</v>
      </c>
      <c r="AE5403">
        <v>11.219835141040615</v>
      </c>
    </row>
    <row r="5404" spans="1:31" x14ac:dyDescent="0.3">
      <c r="A5404">
        <v>2721493</v>
      </c>
      <c r="B5404">
        <v>1</v>
      </c>
      <c r="C5404" t="s">
        <v>80</v>
      </c>
      <c r="D5404" t="s">
        <v>85</v>
      </c>
      <c r="E5404" t="s">
        <v>145</v>
      </c>
      <c r="F5404" t="s">
        <v>15099</v>
      </c>
      <c r="G5404" t="s">
        <v>147</v>
      </c>
      <c r="H5404" t="s">
        <v>135</v>
      </c>
      <c r="I5404" t="s">
        <v>136</v>
      </c>
      <c r="J5404" t="s">
        <v>137</v>
      </c>
      <c r="K5404" t="s">
        <v>138</v>
      </c>
      <c r="L5404" t="s">
        <v>15100</v>
      </c>
      <c r="M5404" t="s">
        <v>15101</v>
      </c>
      <c r="N5404">
        <v>5.983055555</v>
      </c>
      <c r="O5404">
        <v>0</v>
      </c>
      <c r="P5404">
        <v>9</v>
      </c>
      <c r="Q5404">
        <v>0</v>
      </c>
      <c r="R5404">
        <v>0</v>
      </c>
      <c r="S5404">
        <v>0</v>
      </c>
      <c r="T5404">
        <v>1</v>
      </c>
      <c r="U5404">
        <v>0</v>
      </c>
      <c r="V5404">
        <v>0</v>
      </c>
      <c r="W5404">
        <v>0</v>
      </c>
      <c r="X5404">
        <v>11.205253866345494</v>
      </c>
      <c r="Y5404">
        <v>0</v>
      </c>
      <c r="Z5404">
        <v>0</v>
      </c>
      <c r="AA5404">
        <v>0</v>
      </c>
      <c r="AB5404">
        <v>0.71093469445349089</v>
      </c>
      <c r="AC5404">
        <v>0</v>
      </c>
      <c r="AD5404">
        <v>0</v>
      </c>
      <c r="AE5404">
        <v>11.916188560798984</v>
      </c>
    </row>
    <row r="5405" spans="1:31" x14ac:dyDescent="0.3">
      <c r="A5405">
        <v>2720497</v>
      </c>
      <c r="B5405">
        <v>1</v>
      </c>
      <c r="C5405" t="s">
        <v>81</v>
      </c>
      <c r="D5405" t="s">
        <v>120</v>
      </c>
      <c r="E5405" t="s">
        <v>213</v>
      </c>
      <c r="F5405" t="s">
        <v>7643</v>
      </c>
      <c r="G5405" t="s">
        <v>152</v>
      </c>
      <c r="H5405" t="s">
        <v>153</v>
      </c>
      <c r="I5405" t="s">
        <v>490</v>
      </c>
      <c r="J5405" t="s">
        <v>137</v>
      </c>
      <c r="K5405" t="s">
        <v>138</v>
      </c>
      <c r="L5405" t="s">
        <v>15102</v>
      </c>
      <c r="M5405" t="s">
        <v>15103</v>
      </c>
      <c r="N5405">
        <v>6.9444440000000001E-3</v>
      </c>
      <c r="O5405">
        <v>6</v>
      </c>
      <c r="P5405">
        <v>784</v>
      </c>
      <c r="Q5405">
        <v>44</v>
      </c>
      <c r="R5405">
        <v>19</v>
      </c>
      <c r="S5405">
        <v>12</v>
      </c>
      <c r="T5405">
        <v>55</v>
      </c>
      <c r="U5405">
        <v>6</v>
      </c>
      <c r="V5405">
        <v>0</v>
      </c>
      <c r="W5405">
        <v>1.2804578167083334E-2</v>
      </c>
      <c r="X5405">
        <v>0.60917670738006924</v>
      </c>
      <c r="Y5405">
        <v>1.2843194848907293</v>
      </c>
      <c r="Z5405">
        <v>2.5679697106520835E-2</v>
      </c>
      <c r="AA5405">
        <v>0.15418378757183335</v>
      </c>
      <c r="AB5405">
        <v>0.1322935445638333</v>
      </c>
      <c r="AC5405">
        <v>3.4791400981249376</v>
      </c>
      <c r="AD5405">
        <v>0</v>
      </c>
      <c r="AE5405">
        <v>5.6975978978050072</v>
      </c>
    </row>
    <row r="5406" spans="1:31" x14ac:dyDescent="0.3">
      <c r="A5406">
        <v>2720841</v>
      </c>
      <c r="B5406">
        <v>1</v>
      </c>
      <c r="C5406" t="s">
        <v>80</v>
      </c>
      <c r="D5406" t="s">
        <v>88</v>
      </c>
      <c r="E5406" t="s">
        <v>145</v>
      </c>
      <c r="F5406" t="s">
        <v>15104</v>
      </c>
      <c r="G5406" t="s">
        <v>230</v>
      </c>
      <c r="H5406" t="s">
        <v>135</v>
      </c>
      <c r="I5406" t="s">
        <v>136</v>
      </c>
      <c r="J5406" t="s">
        <v>137</v>
      </c>
      <c r="K5406" t="s">
        <v>138</v>
      </c>
      <c r="L5406" t="s">
        <v>15105</v>
      </c>
      <c r="M5406" t="s">
        <v>15106</v>
      </c>
      <c r="N5406">
        <v>2.9516666659999999</v>
      </c>
      <c r="O5406">
        <v>0</v>
      </c>
      <c r="P5406">
        <v>18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10.444919841288133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10.444919841288133</v>
      </c>
    </row>
    <row r="5407" spans="1:31" x14ac:dyDescent="0.3">
      <c r="A5407">
        <v>2720795</v>
      </c>
      <c r="B5407">
        <v>1</v>
      </c>
      <c r="C5407" t="s">
        <v>81</v>
      </c>
      <c r="D5407" t="s">
        <v>128</v>
      </c>
      <c r="E5407" t="s">
        <v>156</v>
      </c>
      <c r="F5407" t="s">
        <v>15107</v>
      </c>
      <c r="G5407" t="s">
        <v>185</v>
      </c>
      <c r="H5407" t="s">
        <v>153</v>
      </c>
      <c r="I5407" t="s">
        <v>136</v>
      </c>
      <c r="J5407" t="s">
        <v>137</v>
      </c>
      <c r="K5407" t="s">
        <v>138</v>
      </c>
      <c r="L5407" t="s">
        <v>15108</v>
      </c>
      <c r="M5407" t="s">
        <v>14930</v>
      </c>
      <c r="N5407">
        <v>9.8541666659999994</v>
      </c>
      <c r="O5407">
        <v>7</v>
      </c>
      <c r="P5407">
        <v>187</v>
      </c>
      <c r="Q5407">
        <v>2</v>
      </c>
      <c r="R5407">
        <v>15</v>
      </c>
      <c r="S5407">
        <v>13</v>
      </c>
      <c r="T5407">
        <v>8</v>
      </c>
      <c r="U5407">
        <v>0</v>
      </c>
      <c r="V5407">
        <v>0</v>
      </c>
      <c r="W5407">
        <v>12.44638131326864</v>
      </c>
      <c r="X5407">
        <v>221.84022143759123</v>
      </c>
      <c r="Y5407">
        <v>2.7275586708658213</v>
      </c>
      <c r="Z5407">
        <v>8.9728201355420243</v>
      </c>
      <c r="AA5407">
        <v>708.88364033521077</v>
      </c>
      <c r="AB5407">
        <v>30.902183309431056</v>
      </c>
      <c r="AC5407">
        <v>0</v>
      </c>
      <c r="AD5407">
        <v>0</v>
      </c>
      <c r="AE5407">
        <v>985.77280520190959</v>
      </c>
    </row>
    <row r="5408" spans="1:31" x14ac:dyDescent="0.3">
      <c r="A5408">
        <v>2720712</v>
      </c>
      <c r="B5408">
        <v>1</v>
      </c>
      <c r="C5408" t="s">
        <v>80</v>
      </c>
      <c r="D5408" t="s">
        <v>88</v>
      </c>
      <c r="E5408" t="s">
        <v>145</v>
      </c>
      <c r="F5408" t="s">
        <v>15109</v>
      </c>
      <c r="G5408" t="s">
        <v>181</v>
      </c>
      <c r="H5408" t="s">
        <v>135</v>
      </c>
      <c r="I5408" t="s">
        <v>136</v>
      </c>
      <c r="J5408" t="s">
        <v>137</v>
      </c>
      <c r="K5408" t="s">
        <v>138</v>
      </c>
      <c r="L5408" t="s">
        <v>15110</v>
      </c>
      <c r="M5408" t="s">
        <v>15111</v>
      </c>
      <c r="N5408">
        <v>6.6869444439999999</v>
      </c>
      <c r="O5408">
        <v>0</v>
      </c>
      <c r="P5408">
        <v>5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7.962987500594533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7.962987500594533</v>
      </c>
    </row>
    <row r="5409" spans="1:31" x14ac:dyDescent="0.3">
      <c r="A5409">
        <v>2720403</v>
      </c>
      <c r="B5409">
        <v>1</v>
      </c>
      <c r="C5409" t="s">
        <v>80</v>
      </c>
      <c r="D5409" t="s">
        <v>101</v>
      </c>
      <c r="E5409" t="s">
        <v>150</v>
      </c>
      <c r="F5409" t="s">
        <v>15112</v>
      </c>
      <c r="G5409" t="s">
        <v>152</v>
      </c>
      <c r="H5409" t="s">
        <v>153</v>
      </c>
      <c r="I5409" t="s">
        <v>136</v>
      </c>
      <c r="J5409" t="s">
        <v>137</v>
      </c>
      <c r="K5409" t="s">
        <v>138</v>
      </c>
      <c r="L5409" t="s">
        <v>15113</v>
      </c>
      <c r="M5409" t="s">
        <v>15114</v>
      </c>
      <c r="N5409">
        <v>0.23972222200000001</v>
      </c>
      <c r="O5409">
        <v>1</v>
      </c>
      <c r="P5409">
        <v>11923</v>
      </c>
      <c r="Q5409">
        <v>2</v>
      </c>
      <c r="R5409">
        <v>48</v>
      </c>
      <c r="S5409">
        <v>5</v>
      </c>
      <c r="T5409">
        <v>785</v>
      </c>
      <c r="U5409">
        <v>1</v>
      </c>
      <c r="V5409">
        <v>1</v>
      </c>
      <c r="W5409">
        <v>5.1105237560000003E-2</v>
      </c>
      <c r="X5409">
        <v>379.33590073409226</v>
      </c>
      <c r="Y5409">
        <v>0.24899161508666665</v>
      </c>
      <c r="Z5409">
        <v>1.6233022600781837</v>
      </c>
      <c r="AA5409">
        <v>8.4099153116244363</v>
      </c>
      <c r="AB5409">
        <v>205.84852532194512</v>
      </c>
      <c r="AC5409">
        <v>34.358551402989946</v>
      </c>
      <c r="AD5409">
        <v>0</v>
      </c>
      <c r="AE5409">
        <v>629.87629188337667</v>
      </c>
    </row>
    <row r="5410" spans="1:31" x14ac:dyDescent="0.3">
      <c r="A5410">
        <v>2721399</v>
      </c>
      <c r="B5410">
        <v>1</v>
      </c>
      <c r="C5410" t="s">
        <v>80</v>
      </c>
      <c r="D5410" t="s">
        <v>87</v>
      </c>
      <c r="E5410" t="s">
        <v>145</v>
      </c>
      <c r="F5410" t="s">
        <v>15115</v>
      </c>
      <c r="G5410" t="s">
        <v>147</v>
      </c>
      <c r="H5410" t="s">
        <v>135</v>
      </c>
      <c r="I5410" t="s">
        <v>136</v>
      </c>
      <c r="J5410" t="s">
        <v>137</v>
      </c>
      <c r="K5410" t="s">
        <v>138</v>
      </c>
      <c r="L5410" t="s">
        <v>15116</v>
      </c>
      <c r="M5410" t="s">
        <v>15117</v>
      </c>
      <c r="N5410">
        <v>1.7441666659999999</v>
      </c>
      <c r="O5410">
        <v>0</v>
      </c>
      <c r="P5410">
        <v>2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1.5977545189696802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1.5977545189696802</v>
      </c>
    </row>
    <row r="5411" spans="1:31" x14ac:dyDescent="0.3">
      <c r="A5411">
        <v>2721731</v>
      </c>
      <c r="B5411">
        <v>1</v>
      </c>
      <c r="C5411" t="s">
        <v>80</v>
      </c>
      <c r="D5411" t="s">
        <v>106</v>
      </c>
      <c r="E5411" t="s">
        <v>132</v>
      </c>
      <c r="F5411" t="s">
        <v>13563</v>
      </c>
      <c r="G5411" t="s">
        <v>170</v>
      </c>
      <c r="H5411" t="s">
        <v>135</v>
      </c>
      <c r="I5411" t="s">
        <v>136</v>
      </c>
      <c r="J5411" t="s">
        <v>137</v>
      </c>
      <c r="K5411" t="s">
        <v>138</v>
      </c>
      <c r="L5411" t="s">
        <v>15118</v>
      </c>
      <c r="M5411" t="s">
        <v>15119</v>
      </c>
      <c r="N5411">
        <v>2.0555555550000002</v>
      </c>
      <c r="O5411">
        <v>0</v>
      </c>
      <c r="P5411">
        <v>65</v>
      </c>
      <c r="Q5411">
        <v>0</v>
      </c>
      <c r="R5411">
        <v>0</v>
      </c>
      <c r="S5411">
        <v>0</v>
      </c>
      <c r="T5411">
        <v>6</v>
      </c>
      <c r="U5411">
        <v>0</v>
      </c>
      <c r="V5411">
        <v>0</v>
      </c>
      <c r="W5411">
        <v>0</v>
      </c>
      <c r="X5411">
        <v>25.605229360014757</v>
      </c>
      <c r="Y5411">
        <v>0</v>
      </c>
      <c r="Z5411">
        <v>0</v>
      </c>
      <c r="AA5411">
        <v>0</v>
      </c>
      <c r="AB5411">
        <v>14.206202051343391</v>
      </c>
      <c r="AC5411">
        <v>0</v>
      </c>
      <c r="AD5411">
        <v>0</v>
      </c>
      <c r="AE5411">
        <v>39.81143141135815</v>
      </c>
    </row>
    <row r="5412" spans="1:31" x14ac:dyDescent="0.3">
      <c r="A5412">
        <v>2720998</v>
      </c>
      <c r="B5412">
        <v>1</v>
      </c>
      <c r="C5412" t="s">
        <v>81</v>
      </c>
      <c r="D5412" t="s">
        <v>127</v>
      </c>
      <c r="E5412" t="s">
        <v>213</v>
      </c>
      <c r="F5412" t="s">
        <v>7534</v>
      </c>
      <c r="G5412" t="s">
        <v>152</v>
      </c>
      <c r="H5412" t="s">
        <v>153</v>
      </c>
      <c r="I5412" t="s">
        <v>136</v>
      </c>
      <c r="J5412" t="s">
        <v>137</v>
      </c>
      <c r="K5412" t="s">
        <v>138</v>
      </c>
      <c r="L5412" t="s">
        <v>15120</v>
      </c>
      <c r="M5412" t="s">
        <v>15121</v>
      </c>
      <c r="N5412">
        <v>4.568888888</v>
      </c>
      <c r="O5412">
        <v>1</v>
      </c>
      <c r="P5412">
        <v>0</v>
      </c>
      <c r="Q5412">
        <v>137</v>
      </c>
      <c r="R5412">
        <v>14</v>
      </c>
      <c r="S5412">
        <v>5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68.028111645399107</v>
      </c>
      <c r="Z5412">
        <v>2.7325480017499997</v>
      </c>
      <c r="AA5412">
        <v>0</v>
      </c>
      <c r="AB5412">
        <v>0</v>
      </c>
      <c r="AC5412">
        <v>0</v>
      </c>
      <c r="AD5412">
        <v>0</v>
      </c>
      <c r="AE5412">
        <v>70.760659647149112</v>
      </c>
    </row>
    <row r="5413" spans="1:31" x14ac:dyDescent="0.3">
      <c r="A5413">
        <v>2721347</v>
      </c>
      <c r="B5413">
        <v>1</v>
      </c>
      <c r="C5413" t="s">
        <v>81</v>
      </c>
      <c r="D5413" t="s">
        <v>114</v>
      </c>
      <c r="E5413" t="s">
        <v>132</v>
      </c>
      <c r="F5413" t="s">
        <v>15122</v>
      </c>
      <c r="G5413" t="s">
        <v>543</v>
      </c>
      <c r="H5413" t="s">
        <v>135</v>
      </c>
      <c r="I5413" t="s">
        <v>136</v>
      </c>
      <c r="J5413" t="s">
        <v>137</v>
      </c>
      <c r="K5413" t="s">
        <v>138</v>
      </c>
      <c r="L5413" t="s">
        <v>15123</v>
      </c>
      <c r="M5413" t="s">
        <v>15124</v>
      </c>
      <c r="N5413">
        <v>2.8686111109999999</v>
      </c>
      <c r="O5413">
        <v>0</v>
      </c>
      <c r="P5413">
        <v>8</v>
      </c>
      <c r="Q5413">
        <v>0</v>
      </c>
      <c r="R5413">
        <v>1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1.4653052802214166</v>
      </c>
      <c r="Y5413">
        <v>0</v>
      </c>
      <c r="Z5413">
        <v>1.6927596766674999</v>
      </c>
      <c r="AA5413">
        <v>0</v>
      </c>
      <c r="AB5413">
        <v>0</v>
      </c>
      <c r="AC5413">
        <v>0</v>
      </c>
      <c r="AD5413">
        <v>0</v>
      </c>
      <c r="AE5413">
        <v>3.1580649568889165</v>
      </c>
    </row>
    <row r="5414" spans="1:31" x14ac:dyDescent="0.3">
      <c r="A5414">
        <v>2720904</v>
      </c>
      <c r="B5414">
        <v>1</v>
      </c>
      <c r="C5414" t="s">
        <v>80</v>
      </c>
      <c r="D5414" t="s">
        <v>109</v>
      </c>
      <c r="E5414" t="s">
        <v>132</v>
      </c>
      <c r="F5414" t="s">
        <v>14417</v>
      </c>
      <c r="G5414" t="s">
        <v>134</v>
      </c>
      <c r="H5414" t="s">
        <v>135</v>
      </c>
      <c r="I5414" t="s">
        <v>136</v>
      </c>
      <c r="J5414" t="s">
        <v>137</v>
      </c>
      <c r="K5414" t="s">
        <v>138</v>
      </c>
      <c r="L5414" t="s">
        <v>15125</v>
      </c>
      <c r="M5414" t="s">
        <v>15126</v>
      </c>
      <c r="N5414">
        <v>4.2513888880000001</v>
      </c>
      <c r="O5414">
        <v>0</v>
      </c>
      <c r="P5414">
        <v>1</v>
      </c>
      <c r="Q5414">
        <v>0</v>
      </c>
      <c r="R5414">
        <v>1</v>
      </c>
      <c r="S5414">
        <v>0</v>
      </c>
      <c r="T5414">
        <v>56</v>
      </c>
      <c r="U5414">
        <v>0</v>
      </c>
      <c r="V5414">
        <v>1</v>
      </c>
      <c r="W5414">
        <v>0</v>
      </c>
      <c r="X5414">
        <v>0</v>
      </c>
      <c r="Y5414">
        <v>0</v>
      </c>
      <c r="Z5414">
        <v>0.31775672404470334</v>
      </c>
      <c r="AA5414">
        <v>0</v>
      </c>
      <c r="AB5414">
        <v>109.69415769332159</v>
      </c>
      <c r="AC5414">
        <v>0</v>
      </c>
      <c r="AD5414">
        <v>393.89514730095306</v>
      </c>
      <c r="AE5414">
        <v>503.90706171831937</v>
      </c>
    </row>
    <row r="5415" spans="1:31" x14ac:dyDescent="0.3">
      <c r="A5415">
        <v>2720363</v>
      </c>
      <c r="B5415">
        <v>1</v>
      </c>
      <c r="C5415" t="s">
        <v>80</v>
      </c>
      <c r="D5415" t="s">
        <v>93</v>
      </c>
      <c r="E5415" t="s">
        <v>161</v>
      </c>
      <c r="F5415" t="s">
        <v>15127</v>
      </c>
      <c r="G5415" t="s">
        <v>163</v>
      </c>
      <c r="H5415" t="s">
        <v>135</v>
      </c>
      <c r="I5415" t="s">
        <v>136</v>
      </c>
      <c r="J5415" t="s">
        <v>137</v>
      </c>
      <c r="K5415" t="s">
        <v>138</v>
      </c>
      <c r="L5415" t="s">
        <v>15128</v>
      </c>
      <c r="M5415" t="s">
        <v>15129</v>
      </c>
      <c r="N5415">
        <v>3.715833333</v>
      </c>
      <c r="O5415">
        <v>0</v>
      </c>
      <c r="P5415">
        <v>17</v>
      </c>
      <c r="Q5415">
        <v>0</v>
      </c>
      <c r="R5415">
        <v>14</v>
      </c>
      <c r="S5415">
        <v>0</v>
      </c>
      <c r="T5415">
        <v>6</v>
      </c>
      <c r="U5415">
        <v>0</v>
      </c>
      <c r="V5415">
        <v>0</v>
      </c>
      <c r="W5415">
        <v>0</v>
      </c>
      <c r="X5415">
        <v>0.72805228826166668</v>
      </c>
      <c r="Y5415">
        <v>0</v>
      </c>
      <c r="Z5415">
        <v>1.9930959424016668</v>
      </c>
      <c r="AA5415">
        <v>0</v>
      </c>
      <c r="AB5415">
        <v>0</v>
      </c>
      <c r="AC5415">
        <v>0</v>
      </c>
      <c r="AD5415">
        <v>0</v>
      </c>
      <c r="AE5415">
        <v>2.7211482306633332</v>
      </c>
    </row>
    <row r="5416" spans="1:31" x14ac:dyDescent="0.3">
      <c r="A5416">
        <v>2721273</v>
      </c>
      <c r="B5416">
        <v>1</v>
      </c>
      <c r="C5416" t="s">
        <v>80</v>
      </c>
      <c r="D5416" t="s">
        <v>111</v>
      </c>
      <c r="E5416" t="s">
        <v>145</v>
      </c>
      <c r="F5416" t="s">
        <v>15130</v>
      </c>
      <c r="G5416" t="s">
        <v>147</v>
      </c>
      <c r="H5416" t="s">
        <v>135</v>
      </c>
      <c r="I5416" t="s">
        <v>136</v>
      </c>
      <c r="J5416" t="s">
        <v>137</v>
      </c>
      <c r="K5416" t="s">
        <v>138</v>
      </c>
      <c r="L5416" t="s">
        <v>15131</v>
      </c>
      <c r="M5416" t="s">
        <v>15132</v>
      </c>
      <c r="N5416">
        <v>8.5213888880000006</v>
      </c>
      <c r="O5416">
        <v>0</v>
      </c>
      <c r="P5416">
        <v>5</v>
      </c>
      <c r="Q5416">
        <v>0</v>
      </c>
      <c r="R5416">
        <v>0</v>
      </c>
      <c r="S5416">
        <v>0</v>
      </c>
      <c r="T5416">
        <v>1</v>
      </c>
      <c r="U5416">
        <v>0</v>
      </c>
      <c r="V5416">
        <v>0</v>
      </c>
      <c r="W5416">
        <v>0</v>
      </c>
      <c r="X5416">
        <v>5.1634434792948518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5.1634434792948518</v>
      </c>
    </row>
    <row r="5417" spans="1:31" x14ac:dyDescent="0.3">
      <c r="A5417">
        <v>2720277</v>
      </c>
      <c r="B5417">
        <v>1</v>
      </c>
      <c r="C5417" t="s">
        <v>80</v>
      </c>
      <c r="D5417" t="s">
        <v>85</v>
      </c>
      <c r="E5417" t="s">
        <v>200</v>
      </c>
      <c r="F5417" t="s">
        <v>15133</v>
      </c>
      <c r="G5417" t="s">
        <v>170</v>
      </c>
      <c r="H5417" t="s">
        <v>135</v>
      </c>
      <c r="I5417" t="s">
        <v>136</v>
      </c>
      <c r="J5417" t="s">
        <v>137</v>
      </c>
      <c r="K5417" t="s">
        <v>138</v>
      </c>
      <c r="L5417" t="s">
        <v>15134</v>
      </c>
      <c r="M5417" t="s">
        <v>15135</v>
      </c>
      <c r="N5417">
        <v>0.328333333</v>
      </c>
      <c r="O5417">
        <v>0</v>
      </c>
      <c r="P5417">
        <v>51</v>
      </c>
      <c r="Q5417">
        <v>0</v>
      </c>
      <c r="R5417">
        <v>0</v>
      </c>
      <c r="S5417">
        <v>0</v>
      </c>
      <c r="T5417">
        <v>12</v>
      </c>
      <c r="U5417">
        <v>0</v>
      </c>
      <c r="V5417">
        <v>1</v>
      </c>
      <c r="W5417">
        <v>0</v>
      </c>
      <c r="X5417">
        <v>2.3921008696971549</v>
      </c>
      <c r="Y5417">
        <v>0</v>
      </c>
      <c r="Z5417">
        <v>0</v>
      </c>
      <c r="AA5417">
        <v>0</v>
      </c>
      <c r="AB5417">
        <v>3.3630610993879255</v>
      </c>
      <c r="AC5417">
        <v>0</v>
      </c>
      <c r="AD5417">
        <v>0.67417539452846997</v>
      </c>
      <c r="AE5417">
        <v>6.4293373636135502</v>
      </c>
    </row>
    <row r="5418" spans="1:31" x14ac:dyDescent="0.3">
      <c r="A5418">
        <v>2720673</v>
      </c>
      <c r="B5418">
        <v>2</v>
      </c>
      <c r="C5418" t="s">
        <v>80</v>
      </c>
      <c r="D5418" t="s">
        <v>100</v>
      </c>
      <c r="E5418" t="s">
        <v>213</v>
      </c>
      <c r="F5418" t="s">
        <v>15136</v>
      </c>
      <c r="G5418" t="s">
        <v>152</v>
      </c>
      <c r="H5418" t="s">
        <v>153</v>
      </c>
      <c r="I5418" t="s">
        <v>136</v>
      </c>
      <c r="J5418" t="s">
        <v>137</v>
      </c>
      <c r="K5418" t="s">
        <v>138</v>
      </c>
      <c r="L5418" t="s">
        <v>14229</v>
      </c>
      <c r="M5418" t="s">
        <v>15137</v>
      </c>
      <c r="N5418">
        <v>0.70972222200000001</v>
      </c>
      <c r="O5418">
        <v>4</v>
      </c>
      <c r="P5418">
        <v>516</v>
      </c>
      <c r="Q5418">
        <v>8</v>
      </c>
      <c r="R5418">
        <v>99</v>
      </c>
      <c r="S5418">
        <v>3</v>
      </c>
      <c r="T5418">
        <v>78</v>
      </c>
      <c r="U5418">
        <v>1</v>
      </c>
      <c r="V5418">
        <v>0</v>
      </c>
      <c r="W5418">
        <v>0.69747302374531261</v>
      </c>
      <c r="X5418">
        <v>64.171309969728227</v>
      </c>
      <c r="Y5418">
        <v>1.3534759976813251</v>
      </c>
      <c r="Z5418">
        <v>13.052799167603764</v>
      </c>
      <c r="AA5418">
        <v>3.4659095035757508</v>
      </c>
      <c r="AB5418">
        <v>25.256340602154662</v>
      </c>
      <c r="AC5418">
        <v>125.42357531112151</v>
      </c>
      <c r="AD5418">
        <v>0</v>
      </c>
      <c r="AE5418">
        <v>233.42088357561056</v>
      </c>
    </row>
    <row r="5419" spans="1:31" x14ac:dyDescent="0.3">
      <c r="A5419">
        <v>2720540</v>
      </c>
      <c r="B5419">
        <v>1</v>
      </c>
      <c r="C5419" t="s">
        <v>80</v>
      </c>
      <c r="D5419" t="s">
        <v>100</v>
      </c>
      <c r="E5419" t="s">
        <v>150</v>
      </c>
      <c r="F5419" t="s">
        <v>15138</v>
      </c>
      <c r="G5419" t="s">
        <v>152</v>
      </c>
      <c r="H5419" t="s">
        <v>153</v>
      </c>
      <c r="I5419" t="s">
        <v>136</v>
      </c>
      <c r="J5419" t="s">
        <v>137</v>
      </c>
      <c r="K5419" t="s">
        <v>138</v>
      </c>
      <c r="L5419" t="s">
        <v>15139</v>
      </c>
      <c r="M5419" t="s">
        <v>15140</v>
      </c>
      <c r="N5419">
        <v>0.52194444399999995</v>
      </c>
      <c r="O5419">
        <v>3</v>
      </c>
      <c r="P5419">
        <v>9034</v>
      </c>
      <c r="Q5419">
        <v>3</v>
      </c>
      <c r="R5419">
        <v>84</v>
      </c>
      <c r="S5419">
        <v>10</v>
      </c>
      <c r="T5419">
        <v>671</v>
      </c>
      <c r="U5419">
        <v>0</v>
      </c>
      <c r="V5419">
        <v>0</v>
      </c>
      <c r="W5419">
        <v>11.059981144076733</v>
      </c>
      <c r="X5419">
        <v>508.25069054486022</v>
      </c>
      <c r="Y5419">
        <v>3.6475045797807799</v>
      </c>
      <c r="Z5419">
        <v>13.8973038375462</v>
      </c>
      <c r="AA5419">
        <v>69.00993413152959</v>
      </c>
      <c r="AB5419">
        <v>251.32722055998167</v>
      </c>
      <c r="AC5419">
        <v>0</v>
      </c>
      <c r="AD5419">
        <v>0</v>
      </c>
      <c r="AE5419">
        <v>857.19263479777521</v>
      </c>
    </row>
    <row r="5420" spans="1:31" x14ac:dyDescent="0.3">
      <c r="A5420">
        <v>2721485</v>
      </c>
      <c r="B5420">
        <v>1</v>
      </c>
      <c r="C5420" t="s">
        <v>81</v>
      </c>
      <c r="D5420" t="s">
        <v>128</v>
      </c>
      <c r="E5420" t="s">
        <v>156</v>
      </c>
      <c r="F5420" t="s">
        <v>15141</v>
      </c>
      <c r="G5420" t="s">
        <v>348</v>
      </c>
      <c r="H5420" t="s">
        <v>153</v>
      </c>
      <c r="I5420" t="s">
        <v>136</v>
      </c>
      <c r="J5420" t="s">
        <v>137</v>
      </c>
      <c r="K5420" t="s">
        <v>138</v>
      </c>
      <c r="L5420" t="s">
        <v>15142</v>
      </c>
      <c r="M5420" t="s">
        <v>14294</v>
      </c>
      <c r="N5420">
        <v>4.7036111109999998</v>
      </c>
      <c r="O5420">
        <v>3</v>
      </c>
      <c r="P5420">
        <v>1</v>
      </c>
      <c r="Q5420">
        <v>51</v>
      </c>
      <c r="R5420">
        <v>28</v>
      </c>
      <c r="S5420">
        <v>3</v>
      </c>
      <c r="T5420">
        <v>0</v>
      </c>
      <c r="U5420">
        <v>0</v>
      </c>
      <c r="V5420">
        <v>0</v>
      </c>
      <c r="W5420">
        <v>5.483061823908252</v>
      </c>
      <c r="X5420">
        <v>0</v>
      </c>
      <c r="Y5420">
        <v>28.644734655409763</v>
      </c>
      <c r="Z5420">
        <v>17.684178488761525</v>
      </c>
      <c r="AA5420">
        <v>5.1338252495508332</v>
      </c>
      <c r="AB5420">
        <v>0</v>
      </c>
      <c r="AC5420">
        <v>0</v>
      </c>
      <c r="AD5420">
        <v>0</v>
      </c>
      <c r="AE5420">
        <v>56.945800217630371</v>
      </c>
    </row>
    <row r="5421" spans="1:31" x14ac:dyDescent="0.3">
      <c r="A5421">
        <v>2720563</v>
      </c>
      <c r="B5421">
        <v>1</v>
      </c>
      <c r="C5421" t="s">
        <v>81</v>
      </c>
      <c r="D5421" t="s">
        <v>123</v>
      </c>
      <c r="E5421" t="s">
        <v>156</v>
      </c>
      <c r="F5421" t="s">
        <v>15143</v>
      </c>
      <c r="G5421" t="s">
        <v>170</v>
      </c>
      <c r="H5421" t="s">
        <v>153</v>
      </c>
      <c r="I5421" t="s">
        <v>136</v>
      </c>
      <c r="J5421" t="s">
        <v>137</v>
      </c>
      <c r="K5421" t="s">
        <v>138</v>
      </c>
      <c r="L5421" t="s">
        <v>15144</v>
      </c>
      <c r="M5421" t="s">
        <v>15145</v>
      </c>
      <c r="N5421">
        <v>1.0605555550000001</v>
      </c>
      <c r="O5421">
        <v>0</v>
      </c>
      <c r="P5421">
        <v>2759</v>
      </c>
      <c r="Q5421">
        <v>0</v>
      </c>
      <c r="R5421">
        <v>0</v>
      </c>
      <c r="S5421">
        <v>0</v>
      </c>
      <c r="T5421">
        <v>324</v>
      </c>
      <c r="U5421">
        <v>0</v>
      </c>
      <c r="V5421">
        <v>0</v>
      </c>
      <c r="W5421">
        <v>0</v>
      </c>
      <c r="X5421">
        <v>445.04744462464146</v>
      </c>
      <c r="Y5421">
        <v>0</v>
      </c>
      <c r="Z5421">
        <v>0</v>
      </c>
      <c r="AA5421">
        <v>0</v>
      </c>
      <c r="AB5421">
        <v>163.47339052081247</v>
      </c>
      <c r="AC5421">
        <v>0</v>
      </c>
      <c r="AD5421">
        <v>0</v>
      </c>
      <c r="AE5421">
        <v>608.52083514545393</v>
      </c>
    </row>
    <row r="5422" spans="1:31" x14ac:dyDescent="0.3">
      <c r="A5422">
        <v>2720328</v>
      </c>
      <c r="B5422">
        <v>1</v>
      </c>
      <c r="C5422" t="s">
        <v>81</v>
      </c>
      <c r="D5422" t="s">
        <v>122</v>
      </c>
      <c r="E5422" t="s">
        <v>161</v>
      </c>
      <c r="F5422" t="s">
        <v>15146</v>
      </c>
      <c r="G5422" t="s">
        <v>209</v>
      </c>
      <c r="H5422" t="s">
        <v>135</v>
      </c>
      <c r="I5422" t="s">
        <v>136</v>
      </c>
      <c r="J5422" t="s">
        <v>137</v>
      </c>
      <c r="K5422" t="s">
        <v>210</v>
      </c>
      <c r="L5422" t="s">
        <v>15147</v>
      </c>
      <c r="M5422" t="s">
        <v>15148</v>
      </c>
      <c r="N5422">
        <v>4.2374999999999998</v>
      </c>
      <c r="O5422">
        <v>0</v>
      </c>
      <c r="P5422">
        <v>138</v>
      </c>
      <c r="Q5422">
        <v>0</v>
      </c>
      <c r="R5422">
        <v>1</v>
      </c>
      <c r="S5422">
        <v>0</v>
      </c>
      <c r="T5422">
        <v>9</v>
      </c>
      <c r="U5422">
        <v>0</v>
      </c>
      <c r="V5422">
        <v>0</v>
      </c>
      <c r="W5422">
        <v>0</v>
      </c>
      <c r="X5422">
        <v>93.809146397203179</v>
      </c>
      <c r="Y5422">
        <v>0</v>
      </c>
      <c r="Z5422">
        <v>4.2629430432908997</v>
      </c>
      <c r="AA5422">
        <v>0</v>
      </c>
      <c r="AB5422">
        <v>23.978617062694425</v>
      </c>
      <c r="AC5422">
        <v>0</v>
      </c>
      <c r="AD5422">
        <v>0</v>
      </c>
      <c r="AE5422">
        <v>122.05070650318851</v>
      </c>
    </row>
    <row r="5423" spans="1:31" x14ac:dyDescent="0.3">
      <c r="A5423">
        <v>2720371</v>
      </c>
      <c r="B5423">
        <v>1</v>
      </c>
      <c r="C5423" t="s">
        <v>81</v>
      </c>
      <c r="D5423" t="s">
        <v>120</v>
      </c>
      <c r="E5423" t="s">
        <v>213</v>
      </c>
      <c r="F5423" t="s">
        <v>2002</v>
      </c>
      <c r="G5423" t="s">
        <v>152</v>
      </c>
      <c r="H5423" t="s">
        <v>153</v>
      </c>
      <c r="I5423" t="s">
        <v>136</v>
      </c>
      <c r="J5423" t="s">
        <v>137</v>
      </c>
      <c r="K5423" t="s">
        <v>138</v>
      </c>
      <c r="L5423" t="s">
        <v>15149</v>
      </c>
      <c r="M5423" t="s">
        <v>15150</v>
      </c>
      <c r="N5423">
        <v>0.62222222199999999</v>
      </c>
      <c r="O5423">
        <v>2</v>
      </c>
      <c r="P5423">
        <v>1</v>
      </c>
      <c r="Q5423">
        <v>66</v>
      </c>
      <c r="R5423">
        <v>29</v>
      </c>
      <c r="S5423">
        <v>6</v>
      </c>
      <c r="T5423">
        <v>2</v>
      </c>
      <c r="U5423">
        <v>1</v>
      </c>
      <c r="V5423">
        <v>0</v>
      </c>
      <c r="W5423">
        <v>0.26529717759999999</v>
      </c>
      <c r="X5423">
        <v>0</v>
      </c>
      <c r="Y5423">
        <v>2.5851273130666672</v>
      </c>
      <c r="Z5423">
        <v>0.67729697280000001</v>
      </c>
      <c r="AA5423">
        <v>69.265817893365323</v>
      </c>
      <c r="AB5423">
        <v>0</v>
      </c>
      <c r="AC5423">
        <v>102.60025633032001</v>
      </c>
      <c r="AD5423">
        <v>0</v>
      </c>
      <c r="AE5423">
        <v>175.39379568715199</v>
      </c>
    </row>
    <row r="5424" spans="1:31" x14ac:dyDescent="0.3">
      <c r="A5424">
        <v>2721061</v>
      </c>
      <c r="B5424">
        <v>1</v>
      </c>
      <c r="C5424" t="s">
        <v>81</v>
      </c>
      <c r="D5424" t="s">
        <v>127</v>
      </c>
      <c r="E5424" t="s">
        <v>213</v>
      </c>
      <c r="F5424" t="s">
        <v>8124</v>
      </c>
      <c r="G5424" t="s">
        <v>152</v>
      </c>
      <c r="H5424" t="s">
        <v>153</v>
      </c>
      <c r="I5424" t="s">
        <v>136</v>
      </c>
      <c r="J5424" t="s">
        <v>137</v>
      </c>
      <c r="K5424" t="s">
        <v>138</v>
      </c>
      <c r="L5424" t="s">
        <v>15151</v>
      </c>
      <c r="M5424" t="s">
        <v>15152</v>
      </c>
      <c r="N5424">
        <v>7.6155555550000003</v>
      </c>
      <c r="O5424">
        <v>2</v>
      </c>
      <c r="P5424">
        <v>3</v>
      </c>
      <c r="Q5424">
        <v>59</v>
      </c>
      <c r="R5424">
        <v>37</v>
      </c>
      <c r="S5424">
        <v>6</v>
      </c>
      <c r="T5424">
        <v>0</v>
      </c>
      <c r="U5424">
        <v>0</v>
      </c>
      <c r="V5424">
        <v>0</v>
      </c>
      <c r="W5424">
        <v>9.4010299249200013</v>
      </c>
      <c r="X5424">
        <v>0</v>
      </c>
      <c r="Y5424">
        <v>54.14579222108965</v>
      </c>
      <c r="Z5424">
        <v>38.018685235919328</v>
      </c>
      <c r="AA5424">
        <v>5.6402269960677005</v>
      </c>
      <c r="AB5424">
        <v>0</v>
      </c>
      <c r="AC5424">
        <v>0</v>
      </c>
      <c r="AD5424">
        <v>0</v>
      </c>
      <c r="AE5424">
        <v>107.20573437799668</v>
      </c>
    </row>
    <row r="5425" spans="1:31" x14ac:dyDescent="0.3">
      <c r="A5425">
        <v>2720446</v>
      </c>
      <c r="B5425">
        <v>1</v>
      </c>
      <c r="C5425" t="s">
        <v>80</v>
      </c>
      <c r="D5425" t="s">
        <v>95</v>
      </c>
      <c r="E5425" t="s">
        <v>150</v>
      </c>
      <c r="F5425" t="s">
        <v>13574</v>
      </c>
      <c r="G5425" t="s">
        <v>152</v>
      </c>
      <c r="H5425" t="s">
        <v>153</v>
      </c>
      <c r="I5425" t="s">
        <v>136</v>
      </c>
      <c r="J5425" t="s">
        <v>137</v>
      </c>
      <c r="K5425" t="s">
        <v>138</v>
      </c>
      <c r="L5425" t="s">
        <v>15153</v>
      </c>
      <c r="M5425" t="s">
        <v>15154</v>
      </c>
      <c r="N5425">
        <v>1.371388888</v>
      </c>
      <c r="O5425">
        <v>0</v>
      </c>
      <c r="P5425">
        <v>2123</v>
      </c>
      <c r="Q5425">
        <v>0</v>
      </c>
      <c r="R5425">
        <v>2</v>
      </c>
      <c r="S5425">
        <v>1</v>
      </c>
      <c r="T5425">
        <v>168</v>
      </c>
      <c r="U5425">
        <v>0</v>
      </c>
      <c r="V5425">
        <v>3</v>
      </c>
      <c r="W5425">
        <v>0</v>
      </c>
      <c r="X5425">
        <v>564.12032049487482</v>
      </c>
      <c r="Y5425">
        <v>0</v>
      </c>
      <c r="Z5425">
        <v>0</v>
      </c>
      <c r="AA5425">
        <v>1.16923404081936</v>
      </c>
      <c r="AB5425">
        <v>209.13455407341144</v>
      </c>
      <c r="AC5425">
        <v>0</v>
      </c>
      <c r="AD5425">
        <v>169.91498402842913</v>
      </c>
      <c r="AE5425">
        <v>944.33909263753469</v>
      </c>
    </row>
    <row r="5426" spans="1:31" x14ac:dyDescent="0.3">
      <c r="A5426">
        <v>2720520</v>
      </c>
      <c r="B5426">
        <v>1</v>
      </c>
      <c r="C5426" t="s">
        <v>80</v>
      </c>
      <c r="D5426" t="s">
        <v>84</v>
      </c>
      <c r="E5426" t="s">
        <v>132</v>
      </c>
      <c r="F5426" t="s">
        <v>15155</v>
      </c>
      <c r="G5426" t="s">
        <v>409</v>
      </c>
      <c r="H5426" t="s">
        <v>135</v>
      </c>
      <c r="I5426" t="s">
        <v>136</v>
      </c>
      <c r="J5426" t="s">
        <v>137</v>
      </c>
      <c r="K5426" t="s">
        <v>138</v>
      </c>
      <c r="L5426" t="s">
        <v>15156</v>
      </c>
      <c r="M5426" t="s">
        <v>15157</v>
      </c>
      <c r="N5426">
        <v>2.7080555550000001</v>
      </c>
      <c r="O5426">
        <v>0</v>
      </c>
      <c r="P5426">
        <v>531</v>
      </c>
      <c r="Q5426">
        <v>0</v>
      </c>
      <c r="R5426">
        <v>0</v>
      </c>
      <c r="S5426">
        <v>0</v>
      </c>
      <c r="T5426">
        <v>23</v>
      </c>
      <c r="U5426">
        <v>0</v>
      </c>
      <c r="V5426">
        <v>0</v>
      </c>
      <c r="W5426">
        <v>0</v>
      </c>
      <c r="X5426">
        <v>241.41007997424867</v>
      </c>
      <c r="Y5426">
        <v>0</v>
      </c>
      <c r="Z5426">
        <v>0</v>
      </c>
      <c r="AA5426">
        <v>0</v>
      </c>
      <c r="AB5426">
        <v>18.016263273065544</v>
      </c>
      <c r="AC5426">
        <v>0</v>
      </c>
      <c r="AD5426">
        <v>0</v>
      </c>
      <c r="AE5426">
        <v>259.42634324731421</v>
      </c>
    </row>
    <row r="5427" spans="1:31" x14ac:dyDescent="0.3">
      <c r="A5427">
        <v>2720924</v>
      </c>
      <c r="B5427">
        <v>1</v>
      </c>
      <c r="C5427" t="s">
        <v>80</v>
      </c>
      <c r="D5427" t="s">
        <v>94</v>
      </c>
      <c r="E5427" t="s">
        <v>150</v>
      </c>
      <c r="F5427" t="s">
        <v>15158</v>
      </c>
      <c r="G5427" t="s">
        <v>152</v>
      </c>
      <c r="H5427" t="s">
        <v>153</v>
      </c>
      <c r="I5427" t="s">
        <v>136</v>
      </c>
      <c r="J5427" t="s">
        <v>137</v>
      </c>
      <c r="K5427" t="s">
        <v>138</v>
      </c>
      <c r="L5427" t="s">
        <v>15159</v>
      </c>
      <c r="M5427" t="s">
        <v>15160</v>
      </c>
      <c r="N5427">
        <v>1.8272222220000001</v>
      </c>
      <c r="O5427">
        <v>0</v>
      </c>
      <c r="P5427">
        <v>402</v>
      </c>
      <c r="Q5427">
        <v>0</v>
      </c>
      <c r="R5427">
        <v>1</v>
      </c>
      <c r="S5427">
        <v>2</v>
      </c>
      <c r="T5427">
        <v>24</v>
      </c>
      <c r="U5427">
        <v>0</v>
      </c>
      <c r="V5427">
        <v>0</v>
      </c>
      <c r="W5427">
        <v>0</v>
      </c>
      <c r="X5427">
        <v>51.237446733386911</v>
      </c>
      <c r="Y5427">
        <v>0</v>
      </c>
      <c r="Z5427">
        <v>0</v>
      </c>
      <c r="AA5427">
        <v>13.289960130432535</v>
      </c>
      <c r="AB5427">
        <v>18.228304919866623</v>
      </c>
      <c r="AC5427">
        <v>0</v>
      </c>
      <c r="AD5427">
        <v>0</v>
      </c>
      <c r="AE5427">
        <v>82.755711783686081</v>
      </c>
    </row>
    <row r="5428" spans="1:31" x14ac:dyDescent="0.3">
      <c r="A5428">
        <v>2720818</v>
      </c>
      <c r="B5428">
        <v>1</v>
      </c>
      <c r="C5428" t="s">
        <v>80</v>
      </c>
      <c r="D5428" t="s">
        <v>82</v>
      </c>
      <c r="E5428" t="s">
        <v>132</v>
      </c>
      <c r="F5428" t="s">
        <v>15161</v>
      </c>
      <c r="G5428" t="s">
        <v>134</v>
      </c>
      <c r="H5428" t="s">
        <v>135</v>
      </c>
      <c r="I5428" t="s">
        <v>136</v>
      </c>
      <c r="J5428" t="s">
        <v>137</v>
      </c>
      <c r="K5428" t="s">
        <v>138</v>
      </c>
      <c r="L5428" t="s">
        <v>15162</v>
      </c>
      <c r="M5428" t="s">
        <v>15163</v>
      </c>
      <c r="N5428">
        <v>2.6377777770000002</v>
      </c>
      <c r="O5428">
        <v>0</v>
      </c>
      <c r="P5428">
        <v>82</v>
      </c>
      <c r="Q5428">
        <v>0</v>
      </c>
      <c r="R5428">
        <v>0</v>
      </c>
      <c r="S5428">
        <v>0</v>
      </c>
      <c r="T5428">
        <v>13</v>
      </c>
      <c r="U5428">
        <v>0</v>
      </c>
      <c r="V5428">
        <v>0</v>
      </c>
      <c r="W5428">
        <v>0</v>
      </c>
      <c r="X5428">
        <v>53.374751698306127</v>
      </c>
      <c r="Y5428">
        <v>0</v>
      </c>
      <c r="Z5428">
        <v>0</v>
      </c>
      <c r="AA5428">
        <v>0</v>
      </c>
      <c r="AB5428">
        <v>19.018099858091087</v>
      </c>
      <c r="AC5428">
        <v>0</v>
      </c>
      <c r="AD5428">
        <v>0</v>
      </c>
      <c r="AE5428">
        <v>72.392851556397218</v>
      </c>
    </row>
    <row r="5429" spans="1:31" x14ac:dyDescent="0.3">
      <c r="A5429">
        <v>2720626</v>
      </c>
      <c r="B5429">
        <v>1</v>
      </c>
      <c r="C5429" t="s">
        <v>80</v>
      </c>
      <c r="D5429" t="s">
        <v>98</v>
      </c>
      <c r="E5429" t="s">
        <v>150</v>
      </c>
      <c r="F5429" t="s">
        <v>15164</v>
      </c>
      <c r="G5429" t="s">
        <v>152</v>
      </c>
      <c r="H5429" t="s">
        <v>153</v>
      </c>
      <c r="I5429" t="s">
        <v>490</v>
      </c>
      <c r="J5429" t="s">
        <v>137</v>
      </c>
      <c r="K5429" t="s">
        <v>138</v>
      </c>
      <c r="L5429" t="s">
        <v>13405</v>
      </c>
      <c r="M5429" t="s">
        <v>15165</v>
      </c>
      <c r="N5429">
        <v>3.6111111000000001E-2</v>
      </c>
      <c r="O5429">
        <v>2</v>
      </c>
      <c r="P5429">
        <v>2527</v>
      </c>
      <c r="Q5429">
        <v>116</v>
      </c>
      <c r="R5429">
        <v>496</v>
      </c>
      <c r="S5429">
        <v>47</v>
      </c>
      <c r="T5429">
        <v>640</v>
      </c>
      <c r="U5429">
        <v>3</v>
      </c>
      <c r="V5429">
        <v>0</v>
      </c>
      <c r="W5429">
        <v>3.8238911726058332E-2</v>
      </c>
      <c r="X5429">
        <v>18.157383386477829</v>
      </c>
      <c r="Y5429">
        <v>10.056419108792873</v>
      </c>
      <c r="Z5429">
        <v>11.171339274953427</v>
      </c>
      <c r="AA5429">
        <v>10.8958956428361</v>
      </c>
      <c r="AB5429">
        <v>15.886406487790909</v>
      </c>
      <c r="AC5429">
        <v>5.0016633253469998</v>
      </c>
      <c r="AD5429">
        <v>0</v>
      </c>
      <c r="AE5429">
        <v>71.207346137924191</v>
      </c>
    </row>
    <row r="5430" spans="1:31" x14ac:dyDescent="0.3">
      <c r="A5430">
        <v>2721708</v>
      </c>
      <c r="B5430">
        <v>1</v>
      </c>
      <c r="C5430" t="s">
        <v>80</v>
      </c>
      <c r="D5430" t="s">
        <v>108</v>
      </c>
      <c r="E5430" t="s">
        <v>161</v>
      </c>
      <c r="F5430" t="s">
        <v>15166</v>
      </c>
      <c r="G5430" t="s">
        <v>163</v>
      </c>
      <c r="H5430" t="s">
        <v>135</v>
      </c>
      <c r="I5430" t="s">
        <v>136</v>
      </c>
      <c r="J5430" t="s">
        <v>137</v>
      </c>
      <c r="K5430" t="s">
        <v>138</v>
      </c>
      <c r="L5430" t="s">
        <v>15167</v>
      </c>
      <c r="M5430" t="s">
        <v>15168</v>
      </c>
      <c r="N5430">
        <v>4.5622222219999999</v>
      </c>
      <c r="O5430">
        <v>0</v>
      </c>
      <c r="P5430">
        <v>18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9.2731878618325414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9.2731878618325414</v>
      </c>
    </row>
    <row r="5431" spans="1:31" x14ac:dyDescent="0.3">
      <c r="A5431">
        <v>2721018</v>
      </c>
      <c r="B5431">
        <v>1</v>
      </c>
      <c r="C5431" t="s">
        <v>80</v>
      </c>
      <c r="D5431" t="s">
        <v>95</v>
      </c>
      <c r="E5431" t="s">
        <v>173</v>
      </c>
      <c r="F5431" t="s">
        <v>13749</v>
      </c>
      <c r="G5431" t="s">
        <v>170</v>
      </c>
      <c r="H5431" t="s">
        <v>153</v>
      </c>
      <c r="I5431" t="s">
        <v>136</v>
      </c>
      <c r="J5431" t="s">
        <v>137</v>
      </c>
      <c r="K5431" t="s">
        <v>138</v>
      </c>
      <c r="L5431" t="s">
        <v>15169</v>
      </c>
      <c r="M5431" t="s">
        <v>15170</v>
      </c>
      <c r="N5431">
        <v>1.646111111</v>
      </c>
      <c r="O5431">
        <v>3</v>
      </c>
      <c r="P5431">
        <v>1660</v>
      </c>
      <c r="Q5431">
        <v>1</v>
      </c>
      <c r="R5431">
        <v>100</v>
      </c>
      <c r="S5431">
        <v>23</v>
      </c>
      <c r="T5431">
        <v>185</v>
      </c>
      <c r="U5431">
        <v>4</v>
      </c>
      <c r="V5431">
        <v>0</v>
      </c>
      <c r="W5431">
        <v>0.46359806272690002</v>
      </c>
      <c r="X5431">
        <v>516.9573407881885</v>
      </c>
      <c r="Y5431">
        <v>0.86181096247166666</v>
      </c>
      <c r="Z5431">
        <v>40.560812129830992</v>
      </c>
      <c r="AA5431">
        <v>1845.3076891271699</v>
      </c>
      <c r="AB5431">
        <v>304.65093020759406</v>
      </c>
      <c r="AC5431">
        <v>1444.7184370646632</v>
      </c>
      <c r="AD5431">
        <v>0</v>
      </c>
      <c r="AE5431">
        <v>4153.5206183426453</v>
      </c>
    </row>
    <row r="5432" spans="1:31" x14ac:dyDescent="0.3">
      <c r="A5432">
        <v>2720340</v>
      </c>
      <c r="B5432">
        <v>1</v>
      </c>
      <c r="C5432" t="s">
        <v>80</v>
      </c>
      <c r="D5432" t="s">
        <v>99</v>
      </c>
      <c r="E5432" t="s">
        <v>132</v>
      </c>
      <c r="F5432" t="s">
        <v>10211</v>
      </c>
      <c r="G5432" t="s">
        <v>209</v>
      </c>
      <c r="H5432" t="s">
        <v>135</v>
      </c>
      <c r="I5432" t="s">
        <v>136</v>
      </c>
      <c r="J5432" t="s">
        <v>137</v>
      </c>
      <c r="K5432" t="s">
        <v>210</v>
      </c>
      <c r="L5432" t="s">
        <v>15171</v>
      </c>
      <c r="M5432" t="s">
        <v>15172</v>
      </c>
      <c r="N5432">
        <v>7.6402777769999997</v>
      </c>
      <c r="O5432">
        <v>0</v>
      </c>
      <c r="P5432">
        <v>82</v>
      </c>
      <c r="Q5432">
        <v>0</v>
      </c>
      <c r="R5432">
        <v>17</v>
      </c>
      <c r="S5432">
        <v>0</v>
      </c>
      <c r="T5432">
        <v>16</v>
      </c>
      <c r="U5432">
        <v>0</v>
      </c>
      <c r="V5432">
        <v>0</v>
      </c>
      <c r="W5432">
        <v>0</v>
      </c>
      <c r="X5432">
        <v>26.172890090758159</v>
      </c>
      <c r="Y5432">
        <v>0</v>
      </c>
      <c r="Z5432">
        <v>4.8732427380151666</v>
      </c>
      <c r="AA5432">
        <v>0</v>
      </c>
      <c r="AB5432">
        <v>17.415855732035315</v>
      </c>
      <c r="AC5432">
        <v>0</v>
      </c>
      <c r="AD5432">
        <v>0</v>
      </c>
      <c r="AE5432">
        <v>48.461988560808635</v>
      </c>
    </row>
    <row r="5433" spans="1:31" x14ac:dyDescent="0.3">
      <c r="A5433">
        <v>2720583</v>
      </c>
      <c r="B5433">
        <v>1</v>
      </c>
      <c r="C5433" t="s">
        <v>81</v>
      </c>
      <c r="D5433" t="s">
        <v>122</v>
      </c>
      <c r="E5433" t="s">
        <v>213</v>
      </c>
      <c r="F5433" t="s">
        <v>14481</v>
      </c>
      <c r="G5433" t="s">
        <v>152</v>
      </c>
      <c r="H5433" t="s">
        <v>153</v>
      </c>
      <c r="I5433" t="s">
        <v>136</v>
      </c>
      <c r="J5433" t="s">
        <v>137</v>
      </c>
      <c r="K5433" t="s">
        <v>138</v>
      </c>
      <c r="L5433" t="s">
        <v>15173</v>
      </c>
      <c r="M5433" t="s">
        <v>15174</v>
      </c>
      <c r="N5433">
        <v>0.50111111100000005</v>
      </c>
      <c r="O5433">
        <v>0</v>
      </c>
      <c r="P5433">
        <v>138</v>
      </c>
      <c r="Q5433">
        <v>0</v>
      </c>
      <c r="R5433">
        <v>0</v>
      </c>
      <c r="S5433">
        <v>14</v>
      </c>
      <c r="T5433">
        <v>12</v>
      </c>
      <c r="U5433">
        <v>1</v>
      </c>
      <c r="V5433">
        <v>0</v>
      </c>
      <c r="W5433">
        <v>0</v>
      </c>
      <c r="X5433">
        <v>6.6221422744292768</v>
      </c>
      <c r="Y5433">
        <v>0</v>
      </c>
      <c r="Z5433">
        <v>0</v>
      </c>
      <c r="AA5433">
        <v>4.013323594684068</v>
      </c>
      <c r="AB5433">
        <v>3.2822301472956799</v>
      </c>
      <c r="AC5433">
        <v>0</v>
      </c>
      <c r="AD5433">
        <v>0</v>
      </c>
      <c r="AE5433">
        <v>13.917696016409025</v>
      </c>
    </row>
    <row r="5434" spans="1:31" x14ac:dyDescent="0.3">
      <c r="A5434">
        <v>2721857</v>
      </c>
      <c r="B5434">
        <v>1</v>
      </c>
      <c r="C5434" t="s">
        <v>81</v>
      </c>
      <c r="D5434" t="s">
        <v>113</v>
      </c>
      <c r="E5434" t="s">
        <v>156</v>
      </c>
      <c r="F5434" t="s">
        <v>15175</v>
      </c>
      <c r="G5434" t="s">
        <v>185</v>
      </c>
      <c r="H5434" t="s">
        <v>153</v>
      </c>
      <c r="I5434" t="s">
        <v>136</v>
      </c>
      <c r="J5434" t="s">
        <v>137</v>
      </c>
      <c r="K5434" t="s">
        <v>138</v>
      </c>
      <c r="L5434" t="s">
        <v>15176</v>
      </c>
      <c r="M5434" t="s">
        <v>15177</v>
      </c>
      <c r="N5434">
        <v>1.196111111</v>
      </c>
      <c r="O5434">
        <v>0</v>
      </c>
      <c r="P5434">
        <v>95</v>
      </c>
      <c r="Q5434">
        <v>1</v>
      </c>
      <c r="R5434">
        <v>6</v>
      </c>
      <c r="S5434">
        <v>0</v>
      </c>
      <c r="T5434">
        <v>1</v>
      </c>
      <c r="U5434">
        <v>0</v>
      </c>
      <c r="V5434">
        <v>0</v>
      </c>
      <c r="W5434">
        <v>0</v>
      </c>
      <c r="X5434">
        <v>14.866908764540595</v>
      </c>
      <c r="Y5434">
        <v>1.4625922904720308</v>
      </c>
      <c r="Z5434">
        <v>0</v>
      </c>
      <c r="AA5434">
        <v>0</v>
      </c>
      <c r="AB5434">
        <v>1.0896674952825001</v>
      </c>
      <c r="AC5434">
        <v>0</v>
      </c>
      <c r="AD5434">
        <v>0</v>
      </c>
      <c r="AE5434">
        <v>17.419168550295126</v>
      </c>
    </row>
    <row r="5435" spans="1:31" x14ac:dyDescent="0.3">
      <c r="A5435">
        <v>2720975</v>
      </c>
      <c r="B5435">
        <v>1</v>
      </c>
      <c r="C5435" t="s">
        <v>80</v>
      </c>
      <c r="D5435" t="s">
        <v>90</v>
      </c>
      <c r="E5435" t="s">
        <v>200</v>
      </c>
      <c r="F5435" t="s">
        <v>15178</v>
      </c>
      <c r="G5435" t="s">
        <v>543</v>
      </c>
      <c r="H5435" t="s">
        <v>135</v>
      </c>
      <c r="I5435" t="s">
        <v>136</v>
      </c>
      <c r="J5435" t="s">
        <v>137</v>
      </c>
      <c r="K5435" t="s">
        <v>138</v>
      </c>
      <c r="L5435" t="s">
        <v>15179</v>
      </c>
      <c r="M5435" t="s">
        <v>15180</v>
      </c>
      <c r="N5435">
        <v>2.5338888879999999</v>
      </c>
      <c r="O5435">
        <v>0</v>
      </c>
      <c r="P5435">
        <v>100</v>
      </c>
      <c r="Q5435">
        <v>0</v>
      </c>
      <c r="R5435">
        <v>0</v>
      </c>
      <c r="S5435">
        <v>0</v>
      </c>
      <c r="T5435">
        <v>8</v>
      </c>
      <c r="U5435">
        <v>0</v>
      </c>
      <c r="V5435">
        <v>0</v>
      </c>
      <c r="W5435">
        <v>0</v>
      </c>
      <c r="X5435">
        <v>44.656019819328733</v>
      </c>
      <c r="Y5435">
        <v>0</v>
      </c>
      <c r="Z5435">
        <v>0</v>
      </c>
      <c r="AA5435">
        <v>0</v>
      </c>
      <c r="AB5435">
        <v>27.748377430653452</v>
      </c>
      <c r="AC5435">
        <v>0</v>
      </c>
      <c r="AD5435">
        <v>0</v>
      </c>
      <c r="AE5435">
        <v>72.404397249982182</v>
      </c>
    </row>
    <row r="5436" spans="1:31" x14ac:dyDescent="0.3">
      <c r="A5436">
        <v>2720434</v>
      </c>
      <c r="B5436">
        <v>1</v>
      </c>
      <c r="C5436" t="s">
        <v>80</v>
      </c>
      <c r="D5436" t="s">
        <v>103</v>
      </c>
      <c r="E5436" t="s">
        <v>145</v>
      </c>
      <c r="F5436" t="s">
        <v>15181</v>
      </c>
      <c r="G5436" t="s">
        <v>230</v>
      </c>
      <c r="H5436" t="s">
        <v>135</v>
      </c>
      <c r="I5436" t="s">
        <v>136</v>
      </c>
      <c r="J5436" t="s">
        <v>137</v>
      </c>
      <c r="K5436" t="s">
        <v>138</v>
      </c>
      <c r="L5436" t="s">
        <v>15182</v>
      </c>
      <c r="M5436" t="s">
        <v>15183</v>
      </c>
      <c r="N5436">
        <v>8.4522222219999996</v>
      </c>
      <c r="O5436">
        <v>0</v>
      </c>
      <c r="P5436">
        <v>1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4.3527554044520009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4.3527554044520009</v>
      </c>
    </row>
    <row r="5437" spans="1:31" x14ac:dyDescent="0.3">
      <c r="A5437">
        <v>2721949</v>
      </c>
      <c r="B5437">
        <v>1</v>
      </c>
      <c r="C5437" t="s">
        <v>81</v>
      </c>
      <c r="D5437" t="s">
        <v>127</v>
      </c>
      <c r="E5437" t="s">
        <v>132</v>
      </c>
      <c r="F5437" t="s">
        <v>15184</v>
      </c>
      <c r="G5437" t="s">
        <v>134</v>
      </c>
      <c r="H5437" t="s">
        <v>135</v>
      </c>
      <c r="I5437" t="s">
        <v>136</v>
      </c>
      <c r="J5437" t="s">
        <v>137</v>
      </c>
      <c r="K5437" t="s">
        <v>138</v>
      </c>
      <c r="L5437" t="s">
        <v>15185</v>
      </c>
      <c r="M5437" t="s">
        <v>15186</v>
      </c>
      <c r="N5437">
        <v>5.3288888879999998</v>
      </c>
      <c r="O5437">
        <v>0</v>
      </c>
      <c r="P5437">
        <v>75</v>
      </c>
      <c r="Q5437">
        <v>0</v>
      </c>
      <c r="R5437">
        <v>20</v>
      </c>
      <c r="S5437">
        <v>0</v>
      </c>
      <c r="T5437">
        <v>18</v>
      </c>
      <c r="U5437">
        <v>0</v>
      </c>
      <c r="V5437">
        <v>0</v>
      </c>
      <c r="W5437">
        <v>0</v>
      </c>
      <c r="X5437">
        <v>63.812739566326123</v>
      </c>
      <c r="Y5437">
        <v>0</v>
      </c>
      <c r="Z5437">
        <v>7.4309585234791147</v>
      </c>
      <c r="AA5437">
        <v>0</v>
      </c>
      <c r="AB5437">
        <v>18.5806021257658</v>
      </c>
      <c r="AC5437">
        <v>0</v>
      </c>
      <c r="AD5437">
        <v>0</v>
      </c>
      <c r="AE5437">
        <v>89.824300215571043</v>
      </c>
    </row>
    <row r="5438" spans="1:31" x14ac:dyDescent="0.3">
      <c r="A5438">
        <v>2722281</v>
      </c>
      <c r="B5438">
        <v>1</v>
      </c>
      <c r="C5438" t="s">
        <v>80</v>
      </c>
      <c r="D5438" t="s">
        <v>110</v>
      </c>
      <c r="E5438" t="s">
        <v>200</v>
      </c>
      <c r="F5438" t="s">
        <v>15187</v>
      </c>
      <c r="G5438" t="s">
        <v>543</v>
      </c>
      <c r="H5438" t="s">
        <v>135</v>
      </c>
      <c r="I5438" t="s">
        <v>136</v>
      </c>
      <c r="J5438" t="s">
        <v>137</v>
      </c>
      <c r="K5438" t="s">
        <v>138</v>
      </c>
      <c r="L5438" t="s">
        <v>15188</v>
      </c>
      <c r="M5438" t="s">
        <v>15189</v>
      </c>
      <c r="N5438">
        <v>1.5988888880000001</v>
      </c>
      <c r="O5438">
        <v>0</v>
      </c>
      <c r="P5438">
        <v>39</v>
      </c>
      <c r="Q5438">
        <v>0</v>
      </c>
      <c r="R5438">
        <v>0</v>
      </c>
      <c r="S5438">
        <v>0</v>
      </c>
      <c r="T5438">
        <v>10</v>
      </c>
      <c r="U5438">
        <v>0</v>
      </c>
      <c r="V5438">
        <v>0</v>
      </c>
      <c r="W5438">
        <v>0</v>
      </c>
      <c r="X5438">
        <v>11.394401822369833</v>
      </c>
      <c r="Y5438">
        <v>0</v>
      </c>
      <c r="Z5438">
        <v>0</v>
      </c>
      <c r="AA5438">
        <v>0</v>
      </c>
      <c r="AB5438">
        <v>3.5634253967827334</v>
      </c>
      <c r="AC5438">
        <v>0</v>
      </c>
      <c r="AD5438">
        <v>0</v>
      </c>
      <c r="AE5438">
        <v>14.957827219152566</v>
      </c>
    </row>
    <row r="5439" spans="1:31" x14ac:dyDescent="0.3">
      <c r="A5439">
        <v>2722945</v>
      </c>
      <c r="B5439">
        <v>1</v>
      </c>
      <c r="C5439" t="s">
        <v>80</v>
      </c>
      <c r="D5439" t="s">
        <v>96</v>
      </c>
      <c r="E5439" t="s">
        <v>145</v>
      </c>
      <c r="F5439" t="s">
        <v>15190</v>
      </c>
      <c r="G5439" t="s">
        <v>181</v>
      </c>
      <c r="H5439" t="s">
        <v>135</v>
      </c>
      <c r="I5439" t="s">
        <v>136</v>
      </c>
      <c r="J5439" t="s">
        <v>137</v>
      </c>
      <c r="K5439" t="s">
        <v>138</v>
      </c>
      <c r="L5439" t="s">
        <v>15191</v>
      </c>
      <c r="M5439" t="s">
        <v>15192</v>
      </c>
      <c r="N5439">
        <v>2.159444444</v>
      </c>
      <c r="O5439">
        <v>0</v>
      </c>
      <c r="P5439">
        <v>2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1.5835778136785752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1.5835778136785752</v>
      </c>
    </row>
    <row r="5440" spans="1:31" x14ac:dyDescent="0.3">
      <c r="A5440">
        <v>2722258</v>
      </c>
      <c r="B5440">
        <v>1</v>
      </c>
      <c r="C5440" t="s">
        <v>81</v>
      </c>
      <c r="D5440" t="s">
        <v>117</v>
      </c>
      <c r="E5440" t="s">
        <v>161</v>
      </c>
      <c r="F5440" t="s">
        <v>15193</v>
      </c>
      <c r="G5440" t="s">
        <v>163</v>
      </c>
      <c r="H5440" t="s">
        <v>135</v>
      </c>
      <c r="I5440" t="s">
        <v>136</v>
      </c>
      <c r="J5440" t="s">
        <v>137</v>
      </c>
      <c r="K5440" t="s">
        <v>138</v>
      </c>
      <c r="L5440" t="s">
        <v>15194</v>
      </c>
      <c r="M5440" t="s">
        <v>15195</v>
      </c>
      <c r="N5440">
        <v>4.7055555550000001</v>
      </c>
      <c r="O5440">
        <v>0</v>
      </c>
      <c r="P5440">
        <v>34</v>
      </c>
      <c r="Q5440">
        <v>0</v>
      </c>
      <c r="R5440">
        <v>1</v>
      </c>
      <c r="S5440">
        <v>0</v>
      </c>
      <c r="T5440">
        <v>1</v>
      </c>
      <c r="U5440">
        <v>0</v>
      </c>
      <c r="V5440">
        <v>0</v>
      </c>
      <c r="W5440">
        <v>0</v>
      </c>
      <c r="X5440">
        <v>23.848828989311169</v>
      </c>
      <c r="Y5440">
        <v>0</v>
      </c>
      <c r="Z5440">
        <v>0</v>
      </c>
      <c r="AA5440">
        <v>0</v>
      </c>
      <c r="AB5440">
        <v>0.18397665356381671</v>
      </c>
      <c r="AC5440">
        <v>0</v>
      </c>
      <c r="AD5440">
        <v>0</v>
      </c>
      <c r="AE5440">
        <v>24.032805642874987</v>
      </c>
    </row>
    <row r="5441" spans="1:31" x14ac:dyDescent="0.3">
      <c r="A5441">
        <v>2724179</v>
      </c>
      <c r="B5441">
        <v>1</v>
      </c>
      <c r="C5441" t="s">
        <v>81</v>
      </c>
      <c r="D5441" t="s">
        <v>122</v>
      </c>
      <c r="E5441" t="s">
        <v>156</v>
      </c>
      <c r="F5441" t="s">
        <v>6005</v>
      </c>
      <c r="G5441" t="s">
        <v>185</v>
      </c>
      <c r="H5441" t="s">
        <v>153</v>
      </c>
      <c r="I5441" t="s">
        <v>136</v>
      </c>
      <c r="J5441" t="s">
        <v>137</v>
      </c>
      <c r="K5441" t="s">
        <v>138</v>
      </c>
      <c r="L5441" t="s">
        <v>15196</v>
      </c>
      <c r="M5441" t="s">
        <v>15197</v>
      </c>
      <c r="N5441">
        <v>2.7202777770000002</v>
      </c>
      <c r="O5441">
        <v>0</v>
      </c>
      <c r="P5441">
        <v>84</v>
      </c>
      <c r="Q5441">
        <v>0</v>
      </c>
      <c r="R5441">
        <v>9</v>
      </c>
      <c r="S5441">
        <v>0</v>
      </c>
      <c r="T5441">
        <v>2</v>
      </c>
      <c r="U5441">
        <v>0</v>
      </c>
      <c r="V5441">
        <v>0</v>
      </c>
      <c r="W5441">
        <v>0</v>
      </c>
      <c r="X5441">
        <v>41.233307271616788</v>
      </c>
      <c r="Y5441">
        <v>0</v>
      </c>
      <c r="Z5441">
        <v>11.881126296777882</v>
      </c>
      <c r="AA5441">
        <v>0</v>
      </c>
      <c r="AB5441">
        <v>5.9467450609320009E-2</v>
      </c>
      <c r="AC5441">
        <v>0</v>
      </c>
      <c r="AD5441">
        <v>0</v>
      </c>
      <c r="AE5441">
        <v>53.173901019003992</v>
      </c>
    </row>
    <row r="5442" spans="1:31" x14ac:dyDescent="0.3">
      <c r="A5442">
        <v>2722118</v>
      </c>
      <c r="B5442">
        <v>1</v>
      </c>
      <c r="C5442" t="s">
        <v>80</v>
      </c>
      <c r="D5442" t="s">
        <v>82</v>
      </c>
      <c r="E5442" t="s">
        <v>200</v>
      </c>
      <c r="F5442" t="s">
        <v>7821</v>
      </c>
      <c r="G5442" t="s">
        <v>393</v>
      </c>
      <c r="H5442" t="s">
        <v>135</v>
      </c>
      <c r="I5442" t="s">
        <v>136</v>
      </c>
      <c r="J5442" t="s">
        <v>137</v>
      </c>
      <c r="K5442" t="s">
        <v>138</v>
      </c>
      <c r="L5442" t="s">
        <v>15198</v>
      </c>
      <c r="M5442" t="s">
        <v>15199</v>
      </c>
      <c r="N5442">
        <v>3.7083333330000001</v>
      </c>
      <c r="O5442">
        <v>0</v>
      </c>
      <c r="P5442">
        <v>96</v>
      </c>
      <c r="Q5442">
        <v>0</v>
      </c>
      <c r="R5442">
        <v>0</v>
      </c>
      <c r="S5442">
        <v>0</v>
      </c>
      <c r="T5442">
        <v>13</v>
      </c>
      <c r="U5442">
        <v>0</v>
      </c>
      <c r="V5442">
        <v>0</v>
      </c>
      <c r="W5442">
        <v>0</v>
      </c>
      <c r="X5442">
        <v>113.66132618412888</v>
      </c>
      <c r="Y5442">
        <v>0</v>
      </c>
      <c r="Z5442">
        <v>0</v>
      </c>
      <c r="AA5442">
        <v>0</v>
      </c>
      <c r="AB5442">
        <v>112.45587052213205</v>
      </c>
      <c r="AC5442">
        <v>0</v>
      </c>
      <c r="AD5442">
        <v>0</v>
      </c>
      <c r="AE5442">
        <v>226.11719670626093</v>
      </c>
    </row>
    <row r="5443" spans="1:31" x14ac:dyDescent="0.3">
      <c r="A5443">
        <v>2722072</v>
      </c>
      <c r="B5443">
        <v>1</v>
      </c>
      <c r="C5443" t="s">
        <v>80</v>
      </c>
      <c r="D5443" t="s">
        <v>83</v>
      </c>
      <c r="E5443" t="s">
        <v>156</v>
      </c>
      <c r="F5443" t="s">
        <v>15200</v>
      </c>
      <c r="G5443" t="s">
        <v>209</v>
      </c>
      <c r="H5443" t="s">
        <v>153</v>
      </c>
      <c r="I5443" t="s">
        <v>136</v>
      </c>
      <c r="J5443" t="s">
        <v>137</v>
      </c>
      <c r="K5443" t="s">
        <v>210</v>
      </c>
      <c r="L5443" t="s">
        <v>15201</v>
      </c>
      <c r="M5443" t="s">
        <v>15202</v>
      </c>
      <c r="N5443">
        <v>2.2422222220000001</v>
      </c>
      <c r="O5443">
        <v>0</v>
      </c>
      <c r="P5443">
        <v>0</v>
      </c>
      <c r="Q5443">
        <v>2</v>
      </c>
      <c r="R5443">
        <v>0</v>
      </c>
      <c r="S5443">
        <v>7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3.4267515139575124</v>
      </c>
      <c r="Z5443">
        <v>0</v>
      </c>
      <c r="AA5443">
        <v>42.476717192127133</v>
      </c>
      <c r="AB5443">
        <v>0</v>
      </c>
      <c r="AC5443">
        <v>0</v>
      </c>
      <c r="AD5443">
        <v>0</v>
      </c>
      <c r="AE5443">
        <v>45.903468706084645</v>
      </c>
    </row>
    <row r="5444" spans="1:31" x14ac:dyDescent="0.3">
      <c r="A5444">
        <v>2721972</v>
      </c>
      <c r="B5444">
        <v>1</v>
      </c>
      <c r="C5444" t="s">
        <v>80</v>
      </c>
      <c r="D5444" t="s">
        <v>84</v>
      </c>
      <c r="E5444" t="s">
        <v>150</v>
      </c>
      <c r="F5444" t="s">
        <v>15203</v>
      </c>
      <c r="G5444" t="s">
        <v>1613</v>
      </c>
      <c r="H5444" t="s">
        <v>153</v>
      </c>
      <c r="I5444" t="s">
        <v>136</v>
      </c>
      <c r="J5444" t="s">
        <v>137</v>
      </c>
      <c r="K5444" t="s">
        <v>210</v>
      </c>
      <c r="L5444" t="s">
        <v>15204</v>
      </c>
      <c r="M5444" t="s">
        <v>15205</v>
      </c>
      <c r="N5444">
        <v>0.06</v>
      </c>
      <c r="O5444">
        <v>0</v>
      </c>
      <c r="P5444">
        <v>1584</v>
      </c>
      <c r="Q5444">
        <v>0</v>
      </c>
      <c r="R5444">
        <v>0</v>
      </c>
      <c r="S5444">
        <v>2</v>
      </c>
      <c r="T5444">
        <v>94</v>
      </c>
      <c r="U5444">
        <v>0</v>
      </c>
      <c r="V5444">
        <v>0</v>
      </c>
      <c r="W5444">
        <v>0</v>
      </c>
      <c r="X5444">
        <v>15.980034070502688</v>
      </c>
      <c r="Y5444">
        <v>0</v>
      </c>
      <c r="Z5444">
        <v>0</v>
      </c>
      <c r="AA5444">
        <v>7.3212950515320001</v>
      </c>
      <c r="AB5444">
        <v>2.8704306889051194</v>
      </c>
      <c r="AC5444">
        <v>0</v>
      </c>
      <c r="AD5444">
        <v>0</v>
      </c>
      <c r="AE5444">
        <v>26.171759810939808</v>
      </c>
    </row>
    <row r="5445" spans="1:31" x14ac:dyDescent="0.3">
      <c r="A5445">
        <v>2722095</v>
      </c>
      <c r="B5445">
        <v>1</v>
      </c>
      <c r="C5445" t="s">
        <v>80</v>
      </c>
      <c r="D5445" t="s">
        <v>103</v>
      </c>
      <c r="E5445" t="s">
        <v>161</v>
      </c>
      <c r="F5445" t="s">
        <v>14201</v>
      </c>
      <c r="G5445" t="s">
        <v>163</v>
      </c>
      <c r="H5445" t="s">
        <v>135</v>
      </c>
      <c r="I5445" t="s">
        <v>136</v>
      </c>
      <c r="J5445" t="s">
        <v>137</v>
      </c>
      <c r="K5445" t="s">
        <v>138</v>
      </c>
      <c r="L5445" t="s">
        <v>15206</v>
      </c>
      <c r="M5445" t="s">
        <v>15207</v>
      </c>
      <c r="N5445">
        <v>1.7675000000000001</v>
      </c>
      <c r="O5445">
        <v>0</v>
      </c>
      <c r="P5445">
        <v>9</v>
      </c>
      <c r="Q5445">
        <v>0</v>
      </c>
      <c r="R5445">
        <v>14</v>
      </c>
      <c r="S5445">
        <v>0</v>
      </c>
      <c r="T5445">
        <v>11</v>
      </c>
      <c r="U5445">
        <v>0</v>
      </c>
      <c r="V5445">
        <v>0</v>
      </c>
      <c r="W5445">
        <v>0</v>
      </c>
      <c r="X5445">
        <v>1.5343968138179667</v>
      </c>
      <c r="Y5445">
        <v>0</v>
      </c>
      <c r="Z5445">
        <v>0</v>
      </c>
      <c r="AA5445">
        <v>0</v>
      </c>
      <c r="AB5445">
        <v>4.0459021368994161</v>
      </c>
      <c r="AC5445">
        <v>0</v>
      </c>
      <c r="AD5445">
        <v>0</v>
      </c>
      <c r="AE5445">
        <v>5.580298950717383</v>
      </c>
    </row>
    <row r="5446" spans="1:31" x14ac:dyDescent="0.3">
      <c r="A5446">
        <v>2721970</v>
      </c>
      <c r="B5446">
        <v>2</v>
      </c>
      <c r="C5446" t="s">
        <v>80</v>
      </c>
      <c r="D5446" t="s">
        <v>103</v>
      </c>
      <c r="E5446" t="s">
        <v>132</v>
      </c>
      <c r="F5446" t="s">
        <v>15208</v>
      </c>
      <c r="G5446" t="s">
        <v>1696</v>
      </c>
      <c r="H5446" t="s">
        <v>135</v>
      </c>
      <c r="I5446" t="s">
        <v>136</v>
      </c>
      <c r="J5446" t="s">
        <v>137</v>
      </c>
      <c r="K5446" t="s">
        <v>138</v>
      </c>
      <c r="L5446" t="s">
        <v>15209</v>
      </c>
      <c r="M5446" t="s">
        <v>15210</v>
      </c>
      <c r="N5446">
        <v>1.5408333329999999</v>
      </c>
      <c r="O5446">
        <v>0</v>
      </c>
      <c r="P5446">
        <v>617</v>
      </c>
      <c r="Q5446">
        <v>0</v>
      </c>
      <c r="R5446">
        <v>5</v>
      </c>
      <c r="S5446">
        <v>0</v>
      </c>
      <c r="T5446">
        <v>74</v>
      </c>
      <c r="U5446">
        <v>0</v>
      </c>
      <c r="V5446">
        <v>0</v>
      </c>
      <c r="W5446">
        <v>0</v>
      </c>
      <c r="X5446">
        <v>164.27455200608077</v>
      </c>
      <c r="Y5446">
        <v>0</v>
      </c>
      <c r="Z5446">
        <v>0</v>
      </c>
      <c r="AA5446">
        <v>0</v>
      </c>
      <c r="AB5446">
        <v>74.620830174515916</v>
      </c>
      <c r="AC5446">
        <v>0</v>
      </c>
      <c r="AD5446">
        <v>0</v>
      </c>
      <c r="AE5446">
        <v>238.8953821805967</v>
      </c>
    </row>
    <row r="5447" spans="1:31" x14ac:dyDescent="0.3">
      <c r="A5447">
        <v>2722676</v>
      </c>
      <c r="B5447">
        <v>1</v>
      </c>
      <c r="C5447" t="s">
        <v>81</v>
      </c>
      <c r="D5447" t="s">
        <v>127</v>
      </c>
      <c r="E5447" t="s">
        <v>213</v>
      </c>
      <c r="F5447" t="s">
        <v>7534</v>
      </c>
      <c r="G5447" t="s">
        <v>152</v>
      </c>
      <c r="H5447" t="s">
        <v>153</v>
      </c>
      <c r="I5447" t="s">
        <v>136</v>
      </c>
      <c r="J5447" t="s">
        <v>137</v>
      </c>
      <c r="K5447" t="s">
        <v>138</v>
      </c>
      <c r="L5447" t="s">
        <v>15211</v>
      </c>
      <c r="M5447" t="s">
        <v>15212</v>
      </c>
      <c r="N5447">
        <v>5.9030555549999999</v>
      </c>
      <c r="O5447">
        <v>1</v>
      </c>
      <c r="P5447">
        <v>0</v>
      </c>
      <c r="Q5447">
        <v>137</v>
      </c>
      <c r="R5447">
        <v>15</v>
      </c>
      <c r="S5447">
        <v>5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79.702572330927339</v>
      </c>
      <c r="Z5447">
        <v>6.0256770626966683</v>
      </c>
      <c r="AA5447">
        <v>0</v>
      </c>
      <c r="AB5447">
        <v>0</v>
      </c>
      <c r="AC5447">
        <v>0</v>
      </c>
      <c r="AD5447">
        <v>0</v>
      </c>
      <c r="AE5447">
        <v>85.728249393624012</v>
      </c>
    </row>
    <row r="5448" spans="1:31" x14ac:dyDescent="0.3">
      <c r="A5448">
        <v>2722181</v>
      </c>
      <c r="B5448">
        <v>1</v>
      </c>
      <c r="C5448" t="s">
        <v>80</v>
      </c>
      <c r="D5448" t="s">
        <v>100</v>
      </c>
      <c r="E5448" t="s">
        <v>150</v>
      </c>
      <c r="F5448" t="s">
        <v>15213</v>
      </c>
      <c r="G5448" t="s">
        <v>300</v>
      </c>
      <c r="H5448" t="s">
        <v>153</v>
      </c>
      <c r="I5448" t="s">
        <v>136</v>
      </c>
      <c r="J5448" t="s">
        <v>137</v>
      </c>
      <c r="K5448" t="s">
        <v>210</v>
      </c>
      <c r="L5448" t="s">
        <v>15214</v>
      </c>
      <c r="M5448" t="s">
        <v>15215</v>
      </c>
      <c r="N5448">
        <v>6.2983333330000004</v>
      </c>
      <c r="O5448">
        <v>0</v>
      </c>
      <c r="P5448">
        <v>32</v>
      </c>
      <c r="Q5448">
        <v>1</v>
      </c>
      <c r="R5448">
        <v>13</v>
      </c>
      <c r="S5448">
        <v>15</v>
      </c>
      <c r="T5448">
        <v>658</v>
      </c>
      <c r="U5448">
        <v>13</v>
      </c>
      <c r="V5448">
        <v>134</v>
      </c>
      <c r="W5448">
        <v>0</v>
      </c>
      <c r="X5448">
        <v>42.557645955782036</v>
      </c>
      <c r="Y5448">
        <v>7.2411045743308797</v>
      </c>
      <c r="Z5448">
        <v>93.115383072149598</v>
      </c>
      <c r="AA5448">
        <v>336.13314352746471</v>
      </c>
      <c r="AB5448">
        <v>6253.0120806642371</v>
      </c>
      <c r="AC5448">
        <v>1719.6659163190218</v>
      </c>
      <c r="AD5448">
        <v>5478.7663135990761</v>
      </c>
      <c r="AE5448">
        <v>13930.491587712062</v>
      </c>
    </row>
    <row r="5449" spans="1:31" x14ac:dyDescent="0.3">
      <c r="A5449">
        <v>2722427</v>
      </c>
      <c r="B5449">
        <v>1</v>
      </c>
      <c r="C5449" t="s">
        <v>81</v>
      </c>
      <c r="D5449" t="s">
        <v>118</v>
      </c>
      <c r="E5449" t="s">
        <v>145</v>
      </c>
      <c r="F5449" t="s">
        <v>15216</v>
      </c>
      <c r="G5449" t="s">
        <v>230</v>
      </c>
      <c r="H5449" t="s">
        <v>135</v>
      </c>
      <c r="I5449" t="s">
        <v>136</v>
      </c>
      <c r="J5449" t="s">
        <v>137</v>
      </c>
      <c r="K5449" t="s">
        <v>138</v>
      </c>
      <c r="L5449" t="s">
        <v>15217</v>
      </c>
      <c r="M5449" t="s">
        <v>15218</v>
      </c>
      <c r="N5449">
        <v>2.318888888</v>
      </c>
      <c r="O5449">
        <v>0</v>
      </c>
      <c r="P5449">
        <v>1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0.34269944330919999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0.34269944330919999</v>
      </c>
    </row>
    <row r="5450" spans="1:31" x14ac:dyDescent="0.3">
      <c r="A5450">
        <v>2722862</v>
      </c>
      <c r="B5450">
        <v>1</v>
      </c>
      <c r="C5450" t="s">
        <v>80</v>
      </c>
      <c r="D5450" t="s">
        <v>106</v>
      </c>
      <c r="E5450" t="s">
        <v>132</v>
      </c>
      <c r="F5450" t="s">
        <v>14600</v>
      </c>
      <c r="G5450" t="s">
        <v>134</v>
      </c>
      <c r="H5450" t="s">
        <v>135</v>
      </c>
      <c r="I5450" t="s">
        <v>136</v>
      </c>
      <c r="J5450" t="s">
        <v>137</v>
      </c>
      <c r="K5450" t="s">
        <v>138</v>
      </c>
      <c r="L5450" t="s">
        <v>15219</v>
      </c>
      <c r="M5450" t="s">
        <v>15220</v>
      </c>
      <c r="N5450">
        <v>8.3216666660000005</v>
      </c>
      <c r="O5450">
        <v>0</v>
      </c>
      <c r="P5450">
        <v>105</v>
      </c>
      <c r="Q5450">
        <v>0</v>
      </c>
      <c r="R5450">
        <v>1</v>
      </c>
      <c r="S5450">
        <v>0</v>
      </c>
      <c r="T5450">
        <v>11</v>
      </c>
      <c r="U5450">
        <v>0</v>
      </c>
      <c r="V5450">
        <v>0</v>
      </c>
      <c r="W5450">
        <v>0</v>
      </c>
      <c r="X5450">
        <v>123.26945134386477</v>
      </c>
      <c r="Y5450">
        <v>0</v>
      </c>
      <c r="Z5450">
        <v>9.8413580223025002E-2</v>
      </c>
      <c r="AA5450">
        <v>0</v>
      </c>
      <c r="AB5450">
        <v>6.4583954141894253</v>
      </c>
      <c r="AC5450">
        <v>0</v>
      </c>
      <c r="AD5450">
        <v>0</v>
      </c>
      <c r="AE5450">
        <v>129.82626033827722</v>
      </c>
    </row>
    <row r="5451" spans="1:31" x14ac:dyDescent="0.3">
      <c r="A5451">
        <v>2722221</v>
      </c>
      <c r="B5451">
        <v>1</v>
      </c>
      <c r="C5451" t="s">
        <v>81</v>
      </c>
      <c r="D5451" t="s">
        <v>118</v>
      </c>
      <c r="E5451" t="s">
        <v>156</v>
      </c>
      <c r="F5451" t="s">
        <v>5652</v>
      </c>
      <c r="G5451" t="s">
        <v>185</v>
      </c>
      <c r="H5451" t="s">
        <v>153</v>
      </c>
      <c r="I5451" t="s">
        <v>136</v>
      </c>
      <c r="J5451" t="s">
        <v>137</v>
      </c>
      <c r="K5451" t="s">
        <v>138</v>
      </c>
      <c r="L5451" t="s">
        <v>15221</v>
      </c>
      <c r="M5451" t="s">
        <v>15222</v>
      </c>
      <c r="N5451">
        <v>2.6927777769999999</v>
      </c>
      <c r="O5451">
        <v>0</v>
      </c>
      <c r="P5451">
        <v>256</v>
      </c>
      <c r="Q5451">
        <v>0</v>
      </c>
      <c r="R5451">
        <v>8</v>
      </c>
      <c r="S5451">
        <v>0</v>
      </c>
      <c r="T5451">
        <v>36</v>
      </c>
      <c r="U5451">
        <v>0</v>
      </c>
      <c r="V5451">
        <v>0</v>
      </c>
      <c r="W5451">
        <v>0</v>
      </c>
      <c r="X5451">
        <v>83.385122626720062</v>
      </c>
      <c r="Y5451">
        <v>0</v>
      </c>
      <c r="Z5451">
        <v>2.8415843288933331</v>
      </c>
      <c r="AA5451">
        <v>0</v>
      </c>
      <c r="AB5451">
        <v>32.152200547726451</v>
      </c>
      <c r="AC5451">
        <v>0</v>
      </c>
      <c r="AD5451">
        <v>0</v>
      </c>
      <c r="AE5451">
        <v>118.37890750333985</v>
      </c>
    </row>
    <row r="5452" spans="1:31" x14ac:dyDescent="0.3">
      <c r="A5452">
        <v>2722785</v>
      </c>
      <c r="B5452">
        <v>1</v>
      </c>
      <c r="C5452" t="s">
        <v>80</v>
      </c>
      <c r="D5452" t="s">
        <v>85</v>
      </c>
      <c r="E5452" t="s">
        <v>145</v>
      </c>
      <c r="F5452" t="s">
        <v>15223</v>
      </c>
      <c r="G5452" t="s">
        <v>230</v>
      </c>
      <c r="H5452" t="s">
        <v>135</v>
      </c>
      <c r="I5452" t="s">
        <v>136</v>
      </c>
      <c r="J5452" t="s">
        <v>137</v>
      </c>
      <c r="K5452" t="s">
        <v>138</v>
      </c>
      <c r="L5452" t="s">
        <v>15224</v>
      </c>
      <c r="M5452" t="s">
        <v>15225</v>
      </c>
      <c r="N5452">
        <v>2.6063888880000001</v>
      </c>
      <c r="O5452">
        <v>0</v>
      </c>
      <c r="P5452">
        <v>11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5.4846161423577948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5.4846161423577948</v>
      </c>
    </row>
    <row r="5453" spans="1:31" x14ac:dyDescent="0.3">
      <c r="A5453">
        <v>2722264</v>
      </c>
      <c r="B5453">
        <v>1</v>
      </c>
      <c r="C5453" t="s">
        <v>81</v>
      </c>
      <c r="D5453" t="s">
        <v>127</v>
      </c>
      <c r="E5453" t="s">
        <v>132</v>
      </c>
      <c r="F5453" t="s">
        <v>5893</v>
      </c>
      <c r="G5453" t="s">
        <v>409</v>
      </c>
      <c r="H5453" t="s">
        <v>135</v>
      </c>
      <c r="I5453" t="s">
        <v>136</v>
      </c>
      <c r="J5453" t="s">
        <v>137</v>
      </c>
      <c r="K5453" t="s">
        <v>138</v>
      </c>
      <c r="L5453" t="s">
        <v>15226</v>
      </c>
      <c r="M5453" t="s">
        <v>15227</v>
      </c>
      <c r="N5453">
        <v>1.5477777770000001</v>
      </c>
      <c r="O5453">
        <v>0</v>
      </c>
      <c r="P5453">
        <v>2</v>
      </c>
      <c r="Q5453">
        <v>0</v>
      </c>
      <c r="R5453">
        <v>29</v>
      </c>
      <c r="S5453">
        <v>0</v>
      </c>
      <c r="T5453">
        <v>2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0.81229088120833326</v>
      </c>
      <c r="AA5453">
        <v>0</v>
      </c>
      <c r="AB5453">
        <v>0</v>
      </c>
      <c r="AC5453">
        <v>0</v>
      </c>
      <c r="AD5453">
        <v>0</v>
      </c>
      <c r="AE5453">
        <v>0.81229088120833326</v>
      </c>
    </row>
    <row r="5454" spans="1:31" x14ac:dyDescent="0.3">
      <c r="A5454">
        <v>2722656</v>
      </c>
      <c r="B5454">
        <v>1</v>
      </c>
      <c r="C5454" t="s">
        <v>80</v>
      </c>
      <c r="D5454" t="s">
        <v>108</v>
      </c>
      <c r="E5454" t="s">
        <v>161</v>
      </c>
      <c r="F5454" t="s">
        <v>8348</v>
      </c>
      <c r="G5454" t="s">
        <v>163</v>
      </c>
      <c r="H5454" t="s">
        <v>135</v>
      </c>
      <c r="I5454" t="s">
        <v>136</v>
      </c>
      <c r="J5454" t="s">
        <v>137</v>
      </c>
      <c r="K5454" t="s">
        <v>138</v>
      </c>
      <c r="L5454" t="s">
        <v>15228</v>
      </c>
      <c r="M5454" t="s">
        <v>15229</v>
      </c>
      <c r="N5454">
        <v>7.1902777770000004</v>
      </c>
      <c r="O5454">
        <v>0</v>
      </c>
      <c r="P5454">
        <v>9</v>
      </c>
      <c r="Q5454">
        <v>0</v>
      </c>
      <c r="R5454">
        <v>3</v>
      </c>
      <c r="S5454">
        <v>0</v>
      </c>
      <c r="T5454">
        <v>1</v>
      </c>
      <c r="U5454">
        <v>0</v>
      </c>
      <c r="V5454">
        <v>0</v>
      </c>
      <c r="W5454">
        <v>0</v>
      </c>
      <c r="X5454">
        <v>7.4228734445813229</v>
      </c>
      <c r="Y5454">
        <v>0</v>
      </c>
      <c r="Z5454">
        <v>3.5777306193125002</v>
      </c>
      <c r="AA5454">
        <v>0</v>
      </c>
      <c r="AB5454">
        <v>0</v>
      </c>
      <c r="AC5454">
        <v>0</v>
      </c>
      <c r="AD5454">
        <v>0</v>
      </c>
      <c r="AE5454">
        <v>11.000604063893823</v>
      </c>
    </row>
    <row r="5455" spans="1:31" x14ac:dyDescent="0.3">
      <c r="A5455">
        <v>2722052</v>
      </c>
      <c r="B5455">
        <v>1</v>
      </c>
      <c r="C5455" t="s">
        <v>80</v>
      </c>
      <c r="D5455" t="s">
        <v>93</v>
      </c>
      <c r="E5455" t="s">
        <v>161</v>
      </c>
      <c r="F5455" t="s">
        <v>15230</v>
      </c>
      <c r="G5455" t="s">
        <v>163</v>
      </c>
      <c r="H5455" t="s">
        <v>135</v>
      </c>
      <c r="I5455" t="s">
        <v>136</v>
      </c>
      <c r="J5455" t="s">
        <v>137</v>
      </c>
      <c r="K5455" t="s">
        <v>138</v>
      </c>
      <c r="L5455" t="s">
        <v>15231</v>
      </c>
      <c r="M5455" t="s">
        <v>15232</v>
      </c>
      <c r="N5455">
        <v>6.4786111110000002</v>
      </c>
      <c r="O5455">
        <v>0</v>
      </c>
      <c r="P5455">
        <v>26</v>
      </c>
      <c r="Q5455">
        <v>0</v>
      </c>
      <c r="R5455">
        <v>6</v>
      </c>
      <c r="S5455">
        <v>0</v>
      </c>
      <c r="T5455">
        <v>3</v>
      </c>
      <c r="U5455">
        <v>0</v>
      </c>
      <c r="V5455">
        <v>0</v>
      </c>
      <c r="W5455">
        <v>0</v>
      </c>
      <c r="X5455">
        <v>21.540870020458478</v>
      </c>
      <c r="Y5455">
        <v>0</v>
      </c>
      <c r="Z5455">
        <v>3.3846743450450001</v>
      </c>
      <c r="AA5455">
        <v>0</v>
      </c>
      <c r="AB5455">
        <v>2.3909925155003107</v>
      </c>
      <c r="AC5455">
        <v>0</v>
      </c>
      <c r="AD5455">
        <v>0</v>
      </c>
      <c r="AE5455">
        <v>27.316536881003788</v>
      </c>
    </row>
    <row r="5456" spans="1:31" x14ac:dyDescent="0.3">
      <c r="A5456">
        <v>2721966</v>
      </c>
      <c r="B5456">
        <v>1</v>
      </c>
      <c r="C5456" t="s">
        <v>80</v>
      </c>
      <c r="D5456" t="s">
        <v>106</v>
      </c>
      <c r="E5456" t="s">
        <v>213</v>
      </c>
      <c r="F5456" t="s">
        <v>451</v>
      </c>
      <c r="G5456" t="s">
        <v>1613</v>
      </c>
      <c r="H5456" t="s">
        <v>153</v>
      </c>
      <c r="I5456" t="s">
        <v>136</v>
      </c>
      <c r="J5456" t="s">
        <v>137</v>
      </c>
      <c r="K5456" t="s">
        <v>138</v>
      </c>
      <c r="L5456" t="s">
        <v>15233</v>
      </c>
      <c r="M5456" t="s">
        <v>15234</v>
      </c>
      <c r="N5456">
        <v>0.233333333</v>
      </c>
      <c r="O5456">
        <v>0</v>
      </c>
      <c r="P5456">
        <v>592</v>
      </c>
      <c r="Q5456">
        <v>0</v>
      </c>
      <c r="R5456">
        <v>15</v>
      </c>
      <c r="S5456">
        <v>3</v>
      </c>
      <c r="T5456">
        <v>73</v>
      </c>
      <c r="U5456">
        <v>0</v>
      </c>
      <c r="V5456">
        <v>0</v>
      </c>
      <c r="W5456">
        <v>0</v>
      </c>
      <c r="X5456">
        <v>12.166801676670202</v>
      </c>
      <c r="Y5456">
        <v>0</v>
      </c>
      <c r="Z5456">
        <v>0.31341136823850002</v>
      </c>
      <c r="AA5456">
        <v>3.7333363530288</v>
      </c>
      <c r="AB5456">
        <v>3.6909627522767998</v>
      </c>
      <c r="AC5456">
        <v>0</v>
      </c>
      <c r="AD5456">
        <v>0</v>
      </c>
      <c r="AE5456">
        <v>19.904512150214302</v>
      </c>
    </row>
    <row r="5457" spans="1:31" x14ac:dyDescent="0.3">
      <c r="A5457">
        <v>2722450</v>
      </c>
      <c r="B5457">
        <v>1</v>
      </c>
      <c r="C5457" t="s">
        <v>80</v>
      </c>
      <c r="D5457" t="s">
        <v>90</v>
      </c>
      <c r="E5457" t="s">
        <v>161</v>
      </c>
      <c r="F5457" t="s">
        <v>15235</v>
      </c>
      <c r="G5457" t="s">
        <v>1479</v>
      </c>
      <c r="H5457" t="s">
        <v>135</v>
      </c>
      <c r="I5457" t="s">
        <v>136</v>
      </c>
      <c r="J5457" t="s">
        <v>137</v>
      </c>
      <c r="K5457" t="s">
        <v>138</v>
      </c>
      <c r="L5457" t="s">
        <v>15236</v>
      </c>
      <c r="M5457" t="s">
        <v>15237</v>
      </c>
      <c r="N5457">
        <v>5.2986111109999996</v>
      </c>
      <c r="O5457">
        <v>0</v>
      </c>
      <c r="P5457">
        <v>193</v>
      </c>
      <c r="Q5457">
        <v>0</v>
      </c>
      <c r="R5457">
        <v>0</v>
      </c>
      <c r="S5457">
        <v>0</v>
      </c>
      <c r="T5457">
        <v>14</v>
      </c>
      <c r="U5457">
        <v>0</v>
      </c>
      <c r="V5457">
        <v>0</v>
      </c>
      <c r="W5457">
        <v>0</v>
      </c>
      <c r="X5457">
        <v>199.78394599270229</v>
      </c>
      <c r="Y5457">
        <v>0</v>
      </c>
      <c r="Z5457">
        <v>0</v>
      </c>
      <c r="AA5457">
        <v>0</v>
      </c>
      <c r="AB5457">
        <v>40.955744046091326</v>
      </c>
      <c r="AC5457">
        <v>0</v>
      </c>
      <c r="AD5457">
        <v>0</v>
      </c>
      <c r="AE5457">
        <v>240.73969003879361</v>
      </c>
    </row>
    <row r="5458" spans="1:31" x14ac:dyDescent="0.3">
      <c r="A5458">
        <v>2722699</v>
      </c>
      <c r="B5458">
        <v>1</v>
      </c>
      <c r="C5458" t="s">
        <v>80</v>
      </c>
      <c r="D5458" t="s">
        <v>94</v>
      </c>
      <c r="E5458" t="s">
        <v>200</v>
      </c>
      <c r="F5458" t="s">
        <v>15238</v>
      </c>
      <c r="G5458" t="s">
        <v>158</v>
      </c>
      <c r="H5458" t="s">
        <v>135</v>
      </c>
      <c r="I5458" t="s">
        <v>136</v>
      </c>
      <c r="J5458" t="s">
        <v>3</v>
      </c>
      <c r="K5458" t="s">
        <v>138</v>
      </c>
      <c r="L5458" t="s">
        <v>15239</v>
      </c>
      <c r="M5458" t="s">
        <v>15240</v>
      </c>
      <c r="N5458">
        <v>2.8452777770000002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16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31.782329370293798</v>
      </c>
      <c r="AC5458">
        <v>0</v>
      </c>
      <c r="AD5458">
        <v>0</v>
      </c>
      <c r="AE5458">
        <v>31.782329370293798</v>
      </c>
    </row>
    <row r="5459" spans="1:31" x14ac:dyDescent="0.3">
      <c r="A5459">
        <v>2722842</v>
      </c>
      <c r="B5459">
        <v>1</v>
      </c>
      <c r="C5459" t="s">
        <v>80</v>
      </c>
      <c r="D5459" t="s">
        <v>96</v>
      </c>
      <c r="E5459" t="s">
        <v>150</v>
      </c>
      <c r="F5459" t="s">
        <v>9933</v>
      </c>
      <c r="G5459" t="s">
        <v>152</v>
      </c>
      <c r="H5459" t="s">
        <v>153</v>
      </c>
      <c r="I5459" t="s">
        <v>136</v>
      </c>
      <c r="J5459" t="s">
        <v>137</v>
      </c>
      <c r="K5459" t="s">
        <v>138</v>
      </c>
      <c r="L5459" t="s">
        <v>15241</v>
      </c>
      <c r="M5459" t="s">
        <v>15242</v>
      </c>
      <c r="N5459">
        <v>1.5877777769999999</v>
      </c>
      <c r="O5459">
        <v>0</v>
      </c>
      <c r="P5459">
        <v>1887</v>
      </c>
      <c r="Q5459">
        <v>2</v>
      </c>
      <c r="R5459">
        <v>65</v>
      </c>
      <c r="S5459">
        <v>3</v>
      </c>
      <c r="T5459">
        <v>308</v>
      </c>
      <c r="U5459">
        <v>0</v>
      </c>
      <c r="V5459">
        <v>0</v>
      </c>
      <c r="W5459">
        <v>0</v>
      </c>
      <c r="X5459">
        <v>902.42085861767634</v>
      </c>
      <c r="Y5459">
        <v>37.455131010345156</v>
      </c>
      <c r="Z5459">
        <v>25.023896924733933</v>
      </c>
      <c r="AA5459">
        <v>55.804293400263603</v>
      </c>
      <c r="AB5459">
        <v>496.7285487273694</v>
      </c>
      <c r="AC5459">
        <v>0</v>
      </c>
      <c r="AD5459">
        <v>0</v>
      </c>
      <c r="AE5459">
        <v>1517.4327286803884</v>
      </c>
    </row>
    <row r="5460" spans="1:31" x14ac:dyDescent="0.3">
      <c r="A5460">
        <v>2722158</v>
      </c>
      <c r="B5460">
        <v>1</v>
      </c>
      <c r="C5460" t="s">
        <v>80</v>
      </c>
      <c r="D5460" t="s">
        <v>96</v>
      </c>
      <c r="E5460" t="s">
        <v>161</v>
      </c>
      <c r="F5460" t="s">
        <v>15243</v>
      </c>
      <c r="G5460" t="s">
        <v>163</v>
      </c>
      <c r="H5460" t="s">
        <v>135</v>
      </c>
      <c r="I5460" t="s">
        <v>136</v>
      </c>
      <c r="J5460" t="s">
        <v>137</v>
      </c>
      <c r="K5460" t="s">
        <v>138</v>
      </c>
      <c r="L5460" t="s">
        <v>15244</v>
      </c>
      <c r="M5460" t="s">
        <v>15245</v>
      </c>
      <c r="N5460">
        <v>6.784166666</v>
      </c>
      <c r="O5460">
        <v>0</v>
      </c>
      <c r="P5460">
        <v>92</v>
      </c>
      <c r="Q5460">
        <v>0</v>
      </c>
      <c r="R5460">
        <v>0</v>
      </c>
      <c r="S5460">
        <v>0</v>
      </c>
      <c r="T5460">
        <v>2</v>
      </c>
      <c r="U5460">
        <v>0</v>
      </c>
      <c r="V5460">
        <v>0</v>
      </c>
      <c r="W5460">
        <v>0</v>
      </c>
      <c r="X5460">
        <v>27.066829189308301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27.066829189308301</v>
      </c>
    </row>
    <row r="5461" spans="1:31" x14ac:dyDescent="0.3">
      <c r="A5461">
        <v>2722009</v>
      </c>
      <c r="B5461">
        <v>1</v>
      </c>
      <c r="C5461" t="s">
        <v>81</v>
      </c>
      <c r="D5461" t="s">
        <v>118</v>
      </c>
      <c r="E5461" t="s">
        <v>156</v>
      </c>
      <c r="F5461" t="s">
        <v>15246</v>
      </c>
      <c r="G5461" t="s">
        <v>185</v>
      </c>
      <c r="H5461" t="s">
        <v>153</v>
      </c>
      <c r="I5461" t="s">
        <v>136</v>
      </c>
      <c r="J5461" t="s">
        <v>137</v>
      </c>
      <c r="K5461" t="s">
        <v>138</v>
      </c>
      <c r="L5461" t="s">
        <v>15247</v>
      </c>
      <c r="M5461" t="s">
        <v>15248</v>
      </c>
      <c r="N5461">
        <v>4.9933333329999998</v>
      </c>
      <c r="O5461">
        <v>0</v>
      </c>
      <c r="P5461">
        <v>0</v>
      </c>
      <c r="Q5461">
        <v>0</v>
      </c>
      <c r="R5461">
        <v>0</v>
      </c>
      <c r="S5461">
        <v>1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31.542416769004419</v>
      </c>
      <c r="AB5461">
        <v>0</v>
      </c>
      <c r="AC5461">
        <v>0</v>
      </c>
      <c r="AD5461">
        <v>0</v>
      </c>
      <c r="AE5461">
        <v>31.542416769004419</v>
      </c>
    </row>
    <row r="5462" spans="1:31" x14ac:dyDescent="0.3">
      <c r="A5462">
        <v>2722042</v>
      </c>
      <c r="B5462">
        <v>2</v>
      </c>
      <c r="C5462" t="s">
        <v>80</v>
      </c>
      <c r="D5462" t="s">
        <v>82</v>
      </c>
      <c r="E5462" t="s">
        <v>132</v>
      </c>
      <c r="F5462" t="s">
        <v>15249</v>
      </c>
      <c r="G5462" t="s">
        <v>393</v>
      </c>
      <c r="H5462" t="s">
        <v>135</v>
      </c>
      <c r="I5462" t="s">
        <v>136</v>
      </c>
      <c r="J5462" t="s">
        <v>137</v>
      </c>
      <c r="K5462" t="s">
        <v>138</v>
      </c>
      <c r="L5462" t="s">
        <v>15250</v>
      </c>
      <c r="M5462" t="s">
        <v>15251</v>
      </c>
      <c r="N5462">
        <v>4.0777777769999997</v>
      </c>
      <c r="O5462">
        <v>0</v>
      </c>
      <c r="P5462">
        <v>284</v>
      </c>
      <c r="Q5462">
        <v>0</v>
      </c>
      <c r="R5462">
        <v>0</v>
      </c>
      <c r="S5462">
        <v>0</v>
      </c>
      <c r="T5462">
        <v>27</v>
      </c>
      <c r="U5462">
        <v>0</v>
      </c>
      <c r="V5462">
        <v>1</v>
      </c>
      <c r="W5462">
        <v>0</v>
      </c>
      <c r="X5462">
        <v>97.29184959115527</v>
      </c>
      <c r="Y5462">
        <v>0</v>
      </c>
      <c r="Z5462">
        <v>0</v>
      </c>
      <c r="AA5462">
        <v>0</v>
      </c>
      <c r="AB5462">
        <v>12.385012088641558</v>
      </c>
      <c r="AC5462">
        <v>0</v>
      </c>
      <c r="AD5462">
        <v>8.74250112251395</v>
      </c>
      <c r="AE5462">
        <v>118.41936280231079</v>
      </c>
    </row>
    <row r="5463" spans="1:31" x14ac:dyDescent="0.3">
      <c r="A5463">
        <v>2722493</v>
      </c>
      <c r="B5463">
        <v>1</v>
      </c>
      <c r="C5463" t="s">
        <v>80</v>
      </c>
      <c r="D5463" t="s">
        <v>93</v>
      </c>
      <c r="E5463" t="s">
        <v>161</v>
      </c>
      <c r="F5463" t="s">
        <v>15252</v>
      </c>
      <c r="G5463" t="s">
        <v>163</v>
      </c>
      <c r="H5463" t="s">
        <v>135</v>
      </c>
      <c r="I5463" t="s">
        <v>136</v>
      </c>
      <c r="J5463" t="s">
        <v>137</v>
      </c>
      <c r="K5463" t="s">
        <v>138</v>
      </c>
      <c r="L5463" t="s">
        <v>15253</v>
      </c>
      <c r="M5463" t="s">
        <v>15254</v>
      </c>
      <c r="N5463">
        <v>3.778333333</v>
      </c>
      <c r="O5463">
        <v>0</v>
      </c>
      <c r="P5463">
        <v>44</v>
      </c>
      <c r="Q5463">
        <v>0</v>
      </c>
      <c r="R5463">
        <v>4</v>
      </c>
      <c r="S5463">
        <v>0</v>
      </c>
      <c r="T5463">
        <v>8</v>
      </c>
      <c r="U5463">
        <v>0</v>
      </c>
      <c r="V5463">
        <v>0</v>
      </c>
      <c r="W5463">
        <v>0</v>
      </c>
      <c r="X5463">
        <v>0.72194946911750002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0.72194946911750002</v>
      </c>
    </row>
    <row r="5464" spans="1:31" x14ac:dyDescent="0.3">
      <c r="A5464">
        <v>2721952</v>
      </c>
      <c r="B5464">
        <v>1</v>
      </c>
      <c r="C5464" t="s">
        <v>80</v>
      </c>
      <c r="D5464" t="s">
        <v>108</v>
      </c>
      <c r="E5464" t="s">
        <v>132</v>
      </c>
      <c r="F5464" t="s">
        <v>12463</v>
      </c>
      <c r="G5464" t="s">
        <v>170</v>
      </c>
      <c r="H5464" t="s">
        <v>135</v>
      </c>
      <c r="I5464" t="s">
        <v>136</v>
      </c>
      <c r="J5464" t="s">
        <v>137</v>
      </c>
      <c r="K5464" t="s">
        <v>138</v>
      </c>
      <c r="L5464" t="s">
        <v>15255</v>
      </c>
      <c r="M5464" t="s">
        <v>15256</v>
      </c>
      <c r="N5464">
        <v>1.1888888879999999</v>
      </c>
      <c r="O5464">
        <v>0</v>
      </c>
      <c r="P5464">
        <v>15</v>
      </c>
      <c r="Q5464">
        <v>0</v>
      </c>
      <c r="R5464">
        <v>6</v>
      </c>
      <c r="S5464">
        <v>0</v>
      </c>
      <c r="T5464">
        <v>3</v>
      </c>
      <c r="U5464">
        <v>0</v>
      </c>
      <c r="V5464">
        <v>0</v>
      </c>
      <c r="W5464">
        <v>0</v>
      </c>
      <c r="X5464">
        <v>2.5727661147058734</v>
      </c>
      <c r="Y5464">
        <v>0</v>
      </c>
      <c r="Z5464">
        <v>0.53863973544223498</v>
      </c>
      <c r="AA5464">
        <v>0</v>
      </c>
      <c r="AB5464">
        <v>0</v>
      </c>
      <c r="AC5464">
        <v>0</v>
      </c>
      <c r="AD5464">
        <v>0</v>
      </c>
      <c r="AE5464">
        <v>3.1114058501481083</v>
      </c>
    </row>
    <row r="5465" spans="1:31" x14ac:dyDescent="0.3">
      <c r="A5465">
        <v>2721969</v>
      </c>
      <c r="B5465">
        <v>1</v>
      </c>
      <c r="C5465" t="s">
        <v>80</v>
      </c>
      <c r="D5465" t="s">
        <v>82</v>
      </c>
      <c r="E5465" t="s">
        <v>161</v>
      </c>
      <c r="F5465" t="s">
        <v>10343</v>
      </c>
      <c r="G5465" t="s">
        <v>163</v>
      </c>
      <c r="H5465" t="s">
        <v>135</v>
      </c>
      <c r="I5465" t="s">
        <v>136</v>
      </c>
      <c r="J5465" t="s">
        <v>137</v>
      </c>
      <c r="K5465" t="s">
        <v>138</v>
      </c>
      <c r="L5465" t="s">
        <v>15257</v>
      </c>
      <c r="M5465" t="s">
        <v>15258</v>
      </c>
      <c r="N5465">
        <v>4.3983333330000001</v>
      </c>
      <c r="O5465">
        <v>0</v>
      </c>
      <c r="P5465">
        <v>46</v>
      </c>
      <c r="Q5465">
        <v>0</v>
      </c>
      <c r="R5465">
        <v>0</v>
      </c>
      <c r="S5465">
        <v>0</v>
      </c>
      <c r="T5465">
        <v>9</v>
      </c>
      <c r="U5465">
        <v>0</v>
      </c>
      <c r="V5465">
        <v>0</v>
      </c>
      <c r="W5465">
        <v>0</v>
      </c>
      <c r="X5465">
        <v>15.878124655394553</v>
      </c>
      <c r="Y5465">
        <v>0</v>
      </c>
      <c r="Z5465">
        <v>0</v>
      </c>
      <c r="AA5465">
        <v>0</v>
      </c>
      <c r="AB5465">
        <v>2.6141368331534469</v>
      </c>
      <c r="AC5465">
        <v>0</v>
      </c>
      <c r="AD5465">
        <v>0</v>
      </c>
      <c r="AE5465">
        <v>18.492261488547999</v>
      </c>
    </row>
    <row r="5466" spans="1:31" x14ac:dyDescent="0.3">
      <c r="A5466">
        <v>2722430</v>
      </c>
      <c r="B5466">
        <v>1</v>
      </c>
      <c r="C5466" t="s">
        <v>81</v>
      </c>
      <c r="D5466" t="s">
        <v>123</v>
      </c>
      <c r="E5466" t="s">
        <v>150</v>
      </c>
      <c r="F5466" t="s">
        <v>4870</v>
      </c>
      <c r="G5466" t="s">
        <v>152</v>
      </c>
      <c r="H5466" t="s">
        <v>153</v>
      </c>
      <c r="I5466" t="s">
        <v>136</v>
      </c>
      <c r="J5466" t="s">
        <v>137</v>
      </c>
      <c r="K5466" t="s">
        <v>138</v>
      </c>
      <c r="L5466" t="s">
        <v>15259</v>
      </c>
      <c r="M5466" t="s">
        <v>15260</v>
      </c>
      <c r="N5466">
        <v>0.78611111099999997</v>
      </c>
      <c r="O5466">
        <v>6</v>
      </c>
      <c r="P5466">
        <v>405</v>
      </c>
      <c r="Q5466">
        <v>295</v>
      </c>
      <c r="R5466">
        <v>462</v>
      </c>
      <c r="S5466">
        <v>29</v>
      </c>
      <c r="T5466">
        <v>69</v>
      </c>
      <c r="U5466">
        <v>1</v>
      </c>
      <c r="V5466">
        <v>0</v>
      </c>
      <c r="W5466">
        <v>0.61445432610000006</v>
      </c>
      <c r="X5466">
        <v>32.495921528021938</v>
      </c>
      <c r="Y5466">
        <v>58.614668021754234</v>
      </c>
      <c r="Z5466">
        <v>24.451621255664421</v>
      </c>
      <c r="AA5466">
        <v>3.7872332608550003</v>
      </c>
      <c r="AB5466">
        <v>10.313707497597084</v>
      </c>
      <c r="AC5466">
        <v>168.08618058752802</v>
      </c>
      <c r="AD5466">
        <v>0</v>
      </c>
      <c r="AE5466">
        <v>298.3637864775207</v>
      </c>
    </row>
    <row r="5467" spans="1:31" x14ac:dyDescent="0.3">
      <c r="A5467">
        <v>2722238</v>
      </c>
      <c r="B5467">
        <v>1</v>
      </c>
      <c r="C5467" t="s">
        <v>80</v>
      </c>
      <c r="D5467" t="s">
        <v>98</v>
      </c>
      <c r="E5467" t="s">
        <v>145</v>
      </c>
      <c r="F5467" t="s">
        <v>15261</v>
      </c>
      <c r="G5467" t="s">
        <v>181</v>
      </c>
      <c r="H5467" t="s">
        <v>135</v>
      </c>
      <c r="I5467" t="s">
        <v>136</v>
      </c>
      <c r="J5467" t="s">
        <v>137</v>
      </c>
      <c r="K5467" t="s">
        <v>138</v>
      </c>
      <c r="L5467" t="s">
        <v>15262</v>
      </c>
      <c r="M5467" t="s">
        <v>15263</v>
      </c>
      <c r="N5467">
        <v>2.0024999999999999</v>
      </c>
      <c r="O5467">
        <v>0</v>
      </c>
      <c r="P5467">
        <v>0</v>
      </c>
      <c r="Q5467">
        <v>0</v>
      </c>
      <c r="R5467">
        <v>1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0.70942499978876994</v>
      </c>
      <c r="AA5467">
        <v>0</v>
      </c>
      <c r="AB5467">
        <v>0</v>
      </c>
      <c r="AC5467">
        <v>0</v>
      </c>
      <c r="AD5467">
        <v>0</v>
      </c>
      <c r="AE5467">
        <v>0.70942499978876994</v>
      </c>
    </row>
    <row r="5468" spans="1:31" x14ac:dyDescent="0.3">
      <c r="A5468">
        <v>2722517</v>
      </c>
      <c r="B5468">
        <v>2</v>
      </c>
      <c r="C5468" t="s">
        <v>80</v>
      </c>
      <c r="D5468" t="s">
        <v>106</v>
      </c>
      <c r="E5468" t="s">
        <v>132</v>
      </c>
      <c r="F5468" t="s">
        <v>15264</v>
      </c>
      <c r="G5468" t="s">
        <v>163</v>
      </c>
      <c r="H5468" t="s">
        <v>135</v>
      </c>
      <c r="I5468" t="s">
        <v>136</v>
      </c>
      <c r="J5468" t="s">
        <v>137</v>
      </c>
      <c r="K5468" t="s">
        <v>138</v>
      </c>
      <c r="L5468" t="s">
        <v>15265</v>
      </c>
      <c r="M5468" t="s">
        <v>15266</v>
      </c>
      <c r="N5468">
        <v>0.11694444399999999</v>
      </c>
      <c r="O5468">
        <v>0</v>
      </c>
      <c r="P5468">
        <v>273</v>
      </c>
      <c r="Q5468">
        <v>0</v>
      </c>
      <c r="R5468">
        <v>0</v>
      </c>
      <c r="S5468">
        <v>0</v>
      </c>
      <c r="T5468">
        <v>50</v>
      </c>
      <c r="U5468">
        <v>0</v>
      </c>
      <c r="V5468">
        <v>0</v>
      </c>
      <c r="W5468">
        <v>0</v>
      </c>
      <c r="X5468">
        <v>4.5699154439345993</v>
      </c>
      <c r="Y5468">
        <v>0</v>
      </c>
      <c r="Z5468">
        <v>0</v>
      </c>
      <c r="AA5468">
        <v>0</v>
      </c>
      <c r="AB5468">
        <v>2.0741514718393166</v>
      </c>
      <c r="AC5468">
        <v>0</v>
      </c>
      <c r="AD5468">
        <v>0</v>
      </c>
      <c r="AE5468">
        <v>6.6440669157739158</v>
      </c>
    </row>
    <row r="5469" spans="1:31" x14ac:dyDescent="0.3">
      <c r="A5469">
        <v>2722716</v>
      </c>
      <c r="B5469">
        <v>1</v>
      </c>
      <c r="C5469" t="s">
        <v>81</v>
      </c>
      <c r="D5469" t="s">
        <v>113</v>
      </c>
      <c r="E5469" t="s">
        <v>156</v>
      </c>
      <c r="F5469" t="s">
        <v>11715</v>
      </c>
      <c r="G5469" t="s">
        <v>185</v>
      </c>
      <c r="H5469" t="s">
        <v>153</v>
      </c>
      <c r="I5469" t="s">
        <v>136</v>
      </c>
      <c r="J5469" t="s">
        <v>137</v>
      </c>
      <c r="K5469" t="s">
        <v>138</v>
      </c>
      <c r="L5469" t="s">
        <v>15267</v>
      </c>
      <c r="M5469" t="s">
        <v>15268</v>
      </c>
      <c r="N5469">
        <v>6.8138888880000001</v>
      </c>
      <c r="O5469">
        <v>0</v>
      </c>
      <c r="P5469">
        <v>93</v>
      </c>
      <c r="Q5469">
        <v>0</v>
      </c>
      <c r="R5469">
        <v>53</v>
      </c>
      <c r="S5469">
        <v>0</v>
      </c>
      <c r="T5469">
        <v>2</v>
      </c>
      <c r="U5469">
        <v>0</v>
      </c>
      <c r="V5469">
        <v>0</v>
      </c>
      <c r="W5469">
        <v>0</v>
      </c>
      <c r="X5469">
        <v>79.000228615180916</v>
      </c>
      <c r="Y5469">
        <v>0</v>
      </c>
      <c r="Z5469">
        <v>48.595230325211112</v>
      </c>
      <c r="AA5469">
        <v>0</v>
      </c>
      <c r="AB5469">
        <v>10.968026749411521</v>
      </c>
      <c r="AC5469">
        <v>0</v>
      </c>
      <c r="AD5469">
        <v>0</v>
      </c>
      <c r="AE5469">
        <v>138.56348568980354</v>
      </c>
    </row>
    <row r="5470" spans="1:31" x14ac:dyDescent="0.3">
      <c r="A5470">
        <v>2722679</v>
      </c>
      <c r="B5470">
        <v>1</v>
      </c>
      <c r="C5470" t="s">
        <v>80</v>
      </c>
      <c r="D5470" t="s">
        <v>90</v>
      </c>
      <c r="E5470" t="s">
        <v>145</v>
      </c>
      <c r="F5470" t="s">
        <v>15269</v>
      </c>
      <c r="G5470" t="s">
        <v>230</v>
      </c>
      <c r="H5470" t="s">
        <v>135</v>
      </c>
      <c r="I5470" t="s">
        <v>136</v>
      </c>
      <c r="J5470" t="s">
        <v>137</v>
      </c>
      <c r="K5470" t="s">
        <v>138</v>
      </c>
      <c r="L5470" t="s">
        <v>15270</v>
      </c>
      <c r="M5470" t="s">
        <v>15271</v>
      </c>
      <c r="N5470">
        <v>3.5422222219999999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1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4.1495687225000006</v>
      </c>
      <c r="AC5470">
        <v>0</v>
      </c>
      <c r="AD5470">
        <v>0</v>
      </c>
      <c r="AE5470">
        <v>4.1495687225000006</v>
      </c>
    </row>
    <row r="5471" spans="1:31" x14ac:dyDescent="0.3">
      <c r="A5471">
        <v>2724179</v>
      </c>
      <c r="B5471">
        <v>2</v>
      </c>
      <c r="C5471" t="s">
        <v>81</v>
      </c>
      <c r="D5471" t="s">
        <v>122</v>
      </c>
      <c r="E5471" t="s">
        <v>150</v>
      </c>
      <c r="F5471" t="s">
        <v>6102</v>
      </c>
      <c r="G5471" t="s">
        <v>185</v>
      </c>
      <c r="H5471" t="s">
        <v>153</v>
      </c>
      <c r="I5471" t="s">
        <v>136</v>
      </c>
      <c r="J5471" t="s">
        <v>137</v>
      </c>
      <c r="K5471" t="s">
        <v>138</v>
      </c>
      <c r="L5471" t="s">
        <v>15197</v>
      </c>
      <c r="M5471" t="s">
        <v>15272</v>
      </c>
      <c r="N5471">
        <v>0.5</v>
      </c>
      <c r="O5471">
        <v>17</v>
      </c>
      <c r="P5471">
        <v>875</v>
      </c>
      <c r="Q5471">
        <v>72</v>
      </c>
      <c r="R5471">
        <v>40</v>
      </c>
      <c r="S5471">
        <v>16</v>
      </c>
      <c r="T5471">
        <v>43</v>
      </c>
      <c r="U5471">
        <v>0</v>
      </c>
      <c r="V5471">
        <v>1</v>
      </c>
      <c r="W5471">
        <v>2.4832674971369997</v>
      </c>
      <c r="X5471">
        <v>57.324980877388391</v>
      </c>
      <c r="Y5471">
        <v>36.081411321811515</v>
      </c>
      <c r="Z5471">
        <v>5.1391861783020003</v>
      </c>
      <c r="AA5471">
        <v>51.044872708115996</v>
      </c>
      <c r="AB5471">
        <v>7.9452541070235014</v>
      </c>
      <c r="AC5471">
        <v>0</v>
      </c>
      <c r="AD5471">
        <v>9.7935690089999999E-2</v>
      </c>
      <c r="AE5471">
        <v>160.11690837986842</v>
      </c>
    </row>
    <row r="5472" spans="1:31" x14ac:dyDescent="0.3">
      <c r="A5472">
        <v>2722278</v>
      </c>
      <c r="B5472">
        <v>1</v>
      </c>
      <c r="C5472" t="s">
        <v>81</v>
      </c>
      <c r="D5472" t="s">
        <v>119</v>
      </c>
      <c r="E5472" t="s">
        <v>132</v>
      </c>
      <c r="F5472" t="s">
        <v>15273</v>
      </c>
      <c r="G5472" t="s">
        <v>134</v>
      </c>
      <c r="H5472" t="s">
        <v>135</v>
      </c>
      <c r="I5472" t="s">
        <v>136</v>
      </c>
      <c r="J5472" t="s">
        <v>137</v>
      </c>
      <c r="K5472" t="s">
        <v>138</v>
      </c>
      <c r="L5472" t="s">
        <v>15274</v>
      </c>
      <c r="M5472" t="s">
        <v>15275</v>
      </c>
      <c r="N5472">
        <v>2.0358333329999998</v>
      </c>
      <c r="O5472">
        <v>0</v>
      </c>
      <c r="P5472">
        <v>8</v>
      </c>
      <c r="Q5472">
        <v>0</v>
      </c>
      <c r="R5472">
        <v>21</v>
      </c>
      <c r="S5472">
        <v>0</v>
      </c>
      <c r="T5472">
        <v>1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4.4048714377420417</v>
      </c>
      <c r="AA5472">
        <v>0</v>
      </c>
      <c r="AB5472">
        <v>4.4969572437975006E-3</v>
      </c>
      <c r="AC5472">
        <v>0</v>
      </c>
      <c r="AD5472">
        <v>0</v>
      </c>
      <c r="AE5472">
        <v>4.4093683949858393</v>
      </c>
    </row>
    <row r="5473" spans="1:31" x14ac:dyDescent="0.3">
      <c r="A5473">
        <v>2722865</v>
      </c>
      <c r="B5473">
        <v>1</v>
      </c>
      <c r="C5473" t="s">
        <v>81</v>
      </c>
      <c r="D5473" t="s">
        <v>119</v>
      </c>
      <c r="E5473" t="s">
        <v>132</v>
      </c>
      <c r="F5473" t="s">
        <v>15276</v>
      </c>
      <c r="G5473" t="s">
        <v>134</v>
      </c>
      <c r="H5473" t="s">
        <v>135</v>
      </c>
      <c r="I5473" t="s">
        <v>136</v>
      </c>
      <c r="J5473" t="s">
        <v>137</v>
      </c>
      <c r="K5473" t="s">
        <v>138</v>
      </c>
      <c r="L5473" t="s">
        <v>15277</v>
      </c>
      <c r="M5473" t="s">
        <v>15278</v>
      </c>
      <c r="N5473">
        <v>1.430555555</v>
      </c>
      <c r="O5473">
        <v>0</v>
      </c>
      <c r="P5473">
        <v>577</v>
      </c>
      <c r="Q5473">
        <v>0</v>
      </c>
      <c r="R5473">
        <v>3</v>
      </c>
      <c r="S5473">
        <v>0</v>
      </c>
      <c r="T5473">
        <v>25</v>
      </c>
      <c r="U5473">
        <v>0</v>
      </c>
      <c r="V5473">
        <v>0</v>
      </c>
      <c r="W5473">
        <v>0</v>
      </c>
      <c r="X5473">
        <v>229.53595305588846</v>
      </c>
      <c r="Y5473">
        <v>0</v>
      </c>
      <c r="Z5473">
        <v>0.14716919637210005</v>
      </c>
      <c r="AA5473">
        <v>0</v>
      </c>
      <c r="AB5473">
        <v>13.844657975515485</v>
      </c>
      <c r="AC5473">
        <v>0</v>
      </c>
      <c r="AD5473">
        <v>0</v>
      </c>
      <c r="AE5473">
        <v>243.52778022777602</v>
      </c>
    </row>
    <row r="5474" spans="1:31" x14ac:dyDescent="0.3">
      <c r="A5474">
        <v>2722284</v>
      </c>
      <c r="B5474">
        <v>1</v>
      </c>
      <c r="C5474" t="s">
        <v>80</v>
      </c>
      <c r="D5474" t="s">
        <v>96</v>
      </c>
      <c r="E5474" t="s">
        <v>145</v>
      </c>
      <c r="F5474" t="s">
        <v>15279</v>
      </c>
      <c r="G5474" t="s">
        <v>181</v>
      </c>
      <c r="H5474" t="s">
        <v>135</v>
      </c>
      <c r="I5474" t="s">
        <v>136</v>
      </c>
      <c r="J5474" t="s">
        <v>137</v>
      </c>
      <c r="K5474" t="s">
        <v>138</v>
      </c>
      <c r="L5474" t="s">
        <v>15280</v>
      </c>
      <c r="M5474" t="s">
        <v>15281</v>
      </c>
      <c r="N5474">
        <v>1.287222222</v>
      </c>
      <c r="O5474">
        <v>0</v>
      </c>
      <c r="P5474">
        <v>1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0.3550567891584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0.3550567891584</v>
      </c>
    </row>
    <row r="5475" spans="1:31" x14ac:dyDescent="0.3">
      <c r="A5475">
        <v>2722819</v>
      </c>
      <c r="B5475">
        <v>1</v>
      </c>
      <c r="C5475" t="s">
        <v>80</v>
      </c>
      <c r="D5475" t="s">
        <v>98</v>
      </c>
      <c r="E5475" t="s">
        <v>145</v>
      </c>
      <c r="F5475" t="s">
        <v>15282</v>
      </c>
      <c r="G5475" t="s">
        <v>181</v>
      </c>
      <c r="H5475" t="s">
        <v>135</v>
      </c>
      <c r="I5475" t="s">
        <v>136</v>
      </c>
      <c r="J5475" t="s">
        <v>137</v>
      </c>
      <c r="K5475" t="s">
        <v>138</v>
      </c>
      <c r="L5475" t="s">
        <v>15283</v>
      </c>
      <c r="M5475" t="s">
        <v>15284</v>
      </c>
      <c r="N5475">
        <v>4.2197222219999997</v>
      </c>
      <c r="O5475">
        <v>0</v>
      </c>
      <c r="P5475">
        <v>1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0.14499511535786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0.14499511535786</v>
      </c>
    </row>
    <row r="5476" spans="1:31" x14ac:dyDescent="0.3">
      <c r="A5476">
        <v>2722032</v>
      </c>
      <c r="B5476">
        <v>1</v>
      </c>
      <c r="C5476" t="s">
        <v>80</v>
      </c>
      <c r="D5476" t="s">
        <v>86</v>
      </c>
      <c r="E5476" t="s">
        <v>132</v>
      </c>
      <c r="F5476" t="s">
        <v>15285</v>
      </c>
      <c r="G5476" t="s">
        <v>134</v>
      </c>
      <c r="H5476" t="s">
        <v>135</v>
      </c>
      <c r="I5476" t="s">
        <v>136</v>
      </c>
      <c r="J5476" t="s">
        <v>137</v>
      </c>
      <c r="K5476" t="s">
        <v>138</v>
      </c>
      <c r="L5476" t="s">
        <v>15286</v>
      </c>
      <c r="M5476" t="s">
        <v>15287</v>
      </c>
      <c r="N5476">
        <v>2.2797222220000002</v>
      </c>
      <c r="O5476">
        <v>0</v>
      </c>
      <c r="P5476">
        <v>19</v>
      </c>
      <c r="Q5476">
        <v>0</v>
      </c>
      <c r="R5476">
        <v>5</v>
      </c>
      <c r="S5476">
        <v>0</v>
      </c>
      <c r="T5476">
        <v>10</v>
      </c>
      <c r="U5476">
        <v>0</v>
      </c>
      <c r="V5476">
        <v>0</v>
      </c>
      <c r="W5476">
        <v>0</v>
      </c>
      <c r="X5476">
        <v>60.473344485251516</v>
      </c>
      <c r="Y5476">
        <v>0</v>
      </c>
      <c r="Z5476">
        <v>1.5854500287867004</v>
      </c>
      <c r="AA5476">
        <v>0</v>
      </c>
      <c r="AB5476">
        <v>87.217392718014594</v>
      </c>
      <c r="AC5476">
        <v>0</v>
      </c>
      <c r="AD5476">
        <v>0</v>
      </c>
      <c r="AE5476">
        <v>149.27618723205282</v>
      </c>
    </row>
    <row r="5477" spans="1:31" x14ac:dyDescent="0.3">
      <c r="A5477">
        <v>2722198</v>
      </c>
      <c r="B5477">
        <v>1</v>
      </c>
      <c r="C5477" t="s">
        <v>81</v>
      </c>
      <c r="D5477" t="s">
        <v>127</v>
      </c>
      <c r="E5477" t="s">
        <v>156</v>
      </c>
      <c r="F5477" t="s">
        <v>15288</v>
      </c>
      <c r="G5477" t="s">
        <v>152</v>
      </c>
      <c r="H5477" t="s">
        <v>153</v>
      </c>
      <c r="I5477" t="s">
        <v>136</v>
      </c>
      <c r="J5477" t="s">
        <v>137</v>
      </c>
      <c r="K5477" t="s">
        <v>138</v>
      </c>
      <c r="L5477" t="s">
        <v>15289</v>
      </c>
      <c r="M5477" t="s">
        <v>15290</v>
      </c>
      <c r="N5477">
        <v>7.6369444440000001</v>
      </c>
      <c r="O5477">
        <v>0</v>
      </c>
      <c r="P5477">
        <v>188</v>
      </c>
      <c r="Q5477">
        <v>11</v>
      </c>
      <c r="R5477">
        <v>11</v>
      </c>
      <c r="S5477">
        <v>2</v>
      </c>
      <c r="T5477">
        <v>19</v>
      </c>
      <c r="U5477">
        <v>0</v>
      </c>
      <c r="V5477">
        <v>0</v>
      </c>
      <c r="W5477">
        <v>0</v>
      </c>
      <c r="X5477">
        <v>294.9610786996638</v>
      </c>
      <c r="Y5477">
        <v>0</v>
      </c>
      <c r="Z5477">
        <v>5.7245149933709207</v>
      </c>
      <c r="AA5477">
        <v>76.354453743294528</v>
      </c>
      <c r="AB5477">
        <v>43.020536969939847</v>
      </c>
      <c r="AC5477">
        <v>0</v>
      </c>
      <c r="AD5477">
        <v>0</v>
      </c>
      <c r="AE5477">
        <v>420.06058440626907</v>
      </c>
    </row>
    <row r="5478" spans="1:31" x14ac:dyDescent="0.3">
      <c r="A5478">
        <v>2722696</v>
      </c>
      <c r="B5478">
        <v>1</v>
      </c>
      <c r="C5478" t="s">
        <v>80</v>
      </c>
      <c r="D5478" t="s">
        <v>104</v>
      </c>
      <c r="E5478" t="s">
        <v>200</v>
      </c>
      <c r="F5478" t="s">
        <v>15291</v>
      </c>
      <c r="G5478" t="s">
        <v>543</v>
      </c>
      <c r="H5478" t="s">
        <v>135</v>
      </c>
      <c r="I5478" t="s">
        <v>136</v>
      </c>
      <c r="J5478" t="s">
        <v>137</v>
      </c>
      <c r="K5478" t="s">
        <v>138</v>
      </c>
      <c r="L5478" t="s">
        <v>15292</v>
      </c>
      <c r="M5478" t="s">
        <v>15293</v>
      </c>
      <c r="N5478">
        <v>3.8438888879999999</v>
      </c>
      <c r="O5478">
        <v>0</v>
      </c>
      <c r="P5478">
        <v>22</v>
      </c>
      <c r="Q5478">
        <v>0</v>
      </c>
      <c r="R5478">
        <v>0</v>
      </c>
      <c r="S5478">
        <v>0</v>
      </c>
      <c r="T5478">
        <v>2</v>
      </c>
      <c r="U5478">
        <v>0</v>
      </c>
      <c r="V5478">
        <v>0</v>
      </c>
      <c r="W5478">
        <v>0</v>
      </c>
      <c r="X5478">
        <v>18.215386432356887</v>
      </c>
      <c r="Y5478">
        <v>0</v>
      </c>
      <c r="Z5478">
        <v>0</v>
      </c>
      <c r="AA5478">
        <v>0</v>
      </c>
      <c r="AB5478">
        <v>2.0461615689857369</v>
      </c>
      <c r="AC5478">
        <v>0</v>
      </c>
      <c r="AD5478">
        <v>0</v>
      </c>
      <c r="AE5478">
        <v>20.261548001342625</v>
      </c>
    </row>
    <row r="5479" spans="1:31" x14ac:dyDescent="0.3">
      <c r="A5479">
        <v>2722055</v>
      </c>
      <c r="B5479">
        <v>1</v>
      </c>
      <c r="C5479" t="s">
        <v>81</v>
      </c>
      <c r="D5479" t="s">
        <v>126</v>
      </c>
      <c r="E5479" t="s">
        <v>213</v>
      </c>
      <c r="F5479" t="s">
        <v>15294</v>
      </c>
      <c r="G5479" t="s">
        <v>152</v>
      </c>
      <c r="H5479" t="s">
        <v>153</v>
      </c>
      <c r="I5479" t="s">
        <v>136</v>
      </c>
      <c r="J5479" t="s">
        <v>137</v>
      </c>
      <c r="K5479" t="s">
        <v>138</v>
      </c>
      <c r="L5479" t="s">
        <v>15295</v>
      </c>
      <c r="M5479" t="s">
        <v>15296</v>
      </c>
      <c r="N5479">
        <v>0.41583333300000003</v>
      </c>
      <c r="O5479">
        <v>15</v>
      </c>
      <c r="P5479">
        <v>1658</v>
      </c>
      <c r="Q5479">
        <v>71</v>
      </c>
      <c r="R5479">
        <v>549</v>
      </c>
      <c r="S5479">
        <v>18</v>
      </c>
      <c r="T5479">
        <v>93</v>
      </c>
      <c r="U5479">
        <v>1</v>
      </c>
      <c r="V5479">
        <v>0</v>
      </c>
      <c r="W5479">
        <v>1.3299529655261404</v>
      </c>
      <c r="X5479">
        <v>53.720342147601002</v>
      </c>
      <c r="Y5479">
        <v>114.18560202478315</v>
      </c>
      <c r="Z5479">
        <v>75.317920162393662</v>
      </c>
      <c r="AA5479">
        <v>34.126245599217107</v>
      </c>
      <c r="AB5479">
        <v>12.09306378966712</v>
      </c>
      <c r="AC5479">
        <v>23.141610835548335</v>
      </c>
      <c r="AD5479">
        <v>0</v>
      </c>
      <c r="AE5479">
        <v>313.91473752473644</v>
      </c>
    </row>
    <row r="5480" spans="1:31" x14ac:dyDescent="0.3">
      <c r="A5480">
        <v>2722553</v>
      </c>
      <c r="B5480">
        <v>1</v>
      </c>
      <c r="C5480" t="s">
        <v>80</v>
      </c>
      <c r="D5480" t="s">
        <v>106</v>
      </c>
      <c r="E5480" t="s">
        <v>145</v>
      </c>
      <c r="F5480" t="s">
        <v>15297</v>
      </c>
      <c r="G5480" t="s">
        <v>181</v>
      </c>
      <c r="H5480" t="s">
        <v>135</v>
      </c>
      <c r="I5480" t="s">
        <v>136</v>
      </c>
      <c r="J5480" t="s">
        <v>137</v>
      </c>
      <c r="K5480" t="s">
        <v>138</v>
      </c>
      <c r="L5480" t="s">
        <v>15298</v>
      </c>
      <c r="M5480" t="s">
        <v>15299</v>
      </c>
      <c r="N5480">
        <v>4.0466666660000001</v>
      </c>
      <c r="O5480">
        <v>0</v>
      </c>
      <c r="P5480">
        <v>2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2.9388360322071287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2.9388360322071287</v>
      </c>
    </row>
    <row r="5481" spans="1:31" x14ac:dyDescent="0.3">
      <c r="A5481">
        <v>2722175</v>
      </c>
      <c r="B5481">
        <v>1</v>
      </c>
      <c r="C5481" t="s">
        <v>80</v>
      </c>
      <c r="D5481" t="s">
        <v>105</v>
      </c>
      <c r="E5481" t="s">
        <v>132</v>
      </c>
      <c r="F5481" t="s">
        <v>15300</v>
      </c>
      <c r="G5481" t="s">
        <v>163</v>
      </c>
      <c r="H5481" t="s">
        <v>135</v>
      </c>
      <c r="I5481" t="s">
        <v>136</v>
      </c>
      <c r="J5481" t="s">
        <v>137</v>
      </c>
      <c r="K5481" t="s">
        <v>138</v>
      </c>
      <c r="L5481" t="s">
        <v>15301</v>
      </c>
      <c r="M5481" t="s">
        <v>15302</v>
      </c>
      <c r="N5481">
        <v>7.5202777770000004</v>
      </c>
      <c r="O5481">
        <v>0</v>
      </c>
      <c r="P5481">
        <v>167</v>
      </c>
      <c r="Q5481">
        <v>0</v>
      </c>
      <c r="R5481">
        <v>0</v>
      </c>
      <c r="S5481">
        <v>0</v>
      </c>
      <c r="T5481">
        <v>4</v>
      </c>
      <c r="U5481">
        <v>0</v>
      </c>
      <c r="V5481">
        <v>0</v>
      </c>
      <c r="W5481">
        <v>0</v>
      </c>
      <c r="X5481">
        <v>275.95331763215648</v>
      </c>
      <c r="Y5481">
        <v>0</v>
      </c>
      <c r="Z5481">
        <v>0</v>
      </c>
      <c r="AA5481">
        <v>0</v>
      </c>
      <c r="AB5481">
        <v>35.246970649646663</v>
      </c>
      <c r="AC5481">
        <v>0</v>
      </c>
      <c r="AD5481">
        <v>0</v>
      </c>
      <c r="AE5481">
        <v>311.20028828180313</v>
      </c>
    </row>
    <row r="5482" spans="1:31" x14ac:dyDescent="0.3">
      <c r="A5482">
        <v>2722533</v>
      </c>
      <c r="B5482">
        <v>1</v>
      </c>
      <c r="C5482" t="s">
        <v>80</v>
      </c>
      <c r="D5482" t="s">
        <v>106</v>
      </c>
      <c r="E5482" t="s">
        <v>213</v>
      </c>
      <c r="F5482" t="s">
        <v>15303</v>
      </c>
      <c r="G5482" t="s">
        <v>152</v>
      </c>
      <c r="H5482" t="s">
        <v>153</v>
      </c>
      <c r="I5482" t="s">
        <v>136</v>
      </c>
      <c r="J5482" t="s">
        <v>137</v>
      </c>
      <c r="K5482" t="s">
        <v>138</v>
      </c>
      <c r="L5482" t="s">
        <v>15304</v>
      </c>
      <c r="M5482" t="s">
        <v>15305</v>
      </c>
      <c r="N5482">
        <v>0.49277777699999997</v>
      </c>
      <c r="O5482">
        <v>0</v>
      </c>
      <c r="P5482">
        <v>694</v>
      </c>
      <c r="Q5482">
        <v>2</v>
      </c>
      <c r="R5482">
        <v>36</v>
      </c>
      <c r="S5482">
        <v>3</v>
      </c>
      <c r="T5482">
        <v>92</v>
      </c>
      <c r="U5482">
        <v>0</v>
      </c>
      <c r="V5482">
        <v>0</v>
      </c>
      <c r="W5482">
        <v>0</v>
      </c>
      <c r="X5482">
        <v>38.837783336575221</v>
      </c>
      <c r="Y5482">
        <v>0.25681243591981168</v>
      </c>
      <c r="Z5482">
        <v>3.2418410307251251</v>
      </c>
      <c r="AA5482">
        <v>3.3491642791897416</v>
      </c>
      <c r="AB5482">
        <v>35.090656624123632</v>
      </c>
      <c r="AC5482">
        <v>0</v>
      </c>
      <c r="AD5482">
        <v>0</v>
      </c>
      <c r="AE5482">
        <v>80.776257706533528</v>
      </c>
    </row>
    <row r="5483" spans="1:31" x14ac:dyDescent="0.3">
      <c r="A5483">
        <v>2722367</v>
      </c>
      <c r="B5483">
        <v>1</v>
      </c>
      <c r="C5483" t="s">
        <v>80</v>
      </c>
      <c r="D5483" t="s">
        <v>97</v>
      </c>
      <c r="E5483" t="s">
        <v>145</v>
      </c>
      <c r="F5483" t="s">
        <v>15306</v>
      </c>
      <c r="G5483" t="s">
        <v>181</v>
      </c>
      <c r="H5483" t="s">
        <v>135</v>
      </c>
      <c r="I5483" t="s">
        <v>136</v>
      </c>
      <c r="J5483" t="s">
        <v>137</v>
      </c>
      <c r="K5483" t="s">
        <v>138</v>
      </c>
      <c r="L5483" t="s">
        <v>15307</v>
      </c>
      <c r="M5483" t="s">
        <v>15308</v>
      </c>
      <c r="N5483">
        <v>7.96</v>
      </c>
      <c r="O5483">
        <v>0</v>
      </c>
      <c r="P5483">
        <v>1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2.3753246387781433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2.3753246387781433</v>
      </c>
    </row>
    <row r="5484" spans="1:31" x14ac:dyDescent="0.3">
      <c r="A5484">
        <v>2722510</v>
      </c>
      <c r="B5484">
        <v>1</v>
      </c>
      <c r="C5484" t="s">
        <v>81</v>
      </c>
      <c r="D5484" t="s">
        <v>121</v>
      </c>
      <c r="E5484" t="s">
        <v>213</v>
      </c>
      <c r="F5484" t="s">
        <v>8622</v>
      </c>
      <c r="G5484" t="s">
        <v>152</v>
      </c>
      <c r="H5484" t="s">
        <v>153</v>
      </c>
      <c r="I5484" t="s">
        <v>136</v>
      </c>
      <c r="J5484" t="s">
        <v>137</v>
      </c>
      <c r="K5484" t="s">
        <v>138</v>
      </c>
      <c r="L5484" t="s">
        <v>15309</v>
      </c>
      <c r="M5484" t="s">
        <v>15310</v>
      </c>
      <c r="N5484">
        <v>0.91805555500000002</v>
      </c>
      <c r="O5484">
        <v>4</v>
      </c>
      <c r="P5484">
        <v>729</v>
      </c>
      <c r="Q5484">
        <v>0</v>
      </c>
      <c r="R5484">
        <v>13</v>
      </c>
      <c r="S5484">
        <v>0</v>
      </c>
      <c r="T5484">
        <v>49</v>
      </c>
      <c r="U5484">
        <v>0</v>
      </c>
      <c r="V5484">
        <v>0</v>
      </c>
      <c r="W5484">
        <v>10.297507177084045</v>
      </c>
      <c r="X5484">
        <v>58.93955702723779</v>
      </c>
      <c r="Y5484">
        <v>0</v>
      </c>
      <c r="Z5484">
        <v>0.542809763375385</v>
      </c>
      <c r="AA5484">
        <v>0</v>
      </c>
      <c r="AB5484">
        <v>10.154035686966489</v>
      </c>
      <c r="AC5484">
        <v>0</v>
      </c>
      <c r="AD5484">
        <v>0</v>
      </c>
      <c r="AE5484">
        <v>79.933909654663722</v>
      </c>
    </row>
    <row r="5485" spans="1:31" x14ac:dyDescent="0.3">
      <c r="A5485">
        <v>2722241</v>
      </c>
      <c r="B5485">
        <v>1</v>
      </c>
      <c r="C5485" t="s">
        <v>80</v>
      </c>
      <c r="D5485" t="s">
        <v>83</v>
      </c>
      <c r="E5485" t="s">
        <v>213</v>
      </c>
      <c r="F5485" t="s">
        <v>7773</v>
      </c>
      <c r="G5485" t="s">
        <v>170</v>
      </c>
      <c r="H5485" t="s">
        <v>153</v>
      </c>
      <c r="I5485" t="s">
        <v>136</v>
      </c>
      <c r="J5485" t="s">
        <v>137</v>
      </c>
      <c r="K5485" t="s">
        <v>138</v>
      </c>
      <c r="L5485" t="s">
        <v>15311</v>
      </c>
      <c r="M5485" t="s">
        <v>15312</v>
      </c>
      <c r="N5485">
        <v>1.677777777</v>
      </c>
      <c r="O5485">
        <v>3</v>
      </c>
      <c r="P5485">
        <v>235</v>
      </c>
      <c r="Q5485">
        <v>5</v>
      </c>
      <c r="R5485">
        <v>18</v>
      </c>
      <c r="S5485">
        <v>10</v>
      </c>
      <c r="T5485">
        <v>28</v>
      </c>
      <c r="U5485">
        <v>1</v>
      </c>
      <c r="V5485">
        <v>0</v>
      </c>
      <c r="W5485">
        <v>4.1225290819597005</v>
      </c>
      <c r="X5485">
        <v>76.687298411935018</v>
      </c>
      <c r="Y5485">
        <v>3.9631950972288759</v>
      </c>
      <c r="Z5485">
        <v>4.5001109117315234</v>
      </c>
      <c r="AA5485">
        <v>28.108506220312705</v>
      </c>
      <c r="AB5485">
        <v>24.467062789411948</v>
      </c>
      <c r="AC5485">
        <v>16.237159745134718</v>
      </c>
      <c r="AD5485">
        <v>0</v>
      </c>
      <c r="AE5485">
        <v>158.0858622577145</v>
      </c>
    </row>
    <row r="5486" spans="1:31" x14ac:dyDescent="0.3">
      <c r="A5486">
        <v>2722908</v>
      </c>
      <c r="B5486">
        <v>1</v>
      </c>
      <c r="C5486" t="s">
        <v>80</v>
      </c>
      <c r="D5486" t="s">
        <v>97</v>
      </c>
      <c r="E5486" t="s">
        <v>132</v>
      </c>
      <c r="F5486" t="s">
        <v>15313</v>
      </c>
      <c r="G5486" t="s">
        <v>134</v>
      </c>
      <c r="H5486" t="s">
        <v>135</v>
      </c>
      <c r="I5486" t="s">
        <v>136</v>
      </c>
      <c r="J5486" t="s">
        <v>137</v>
      </c>
      <c r="K5486" t="s">
        <v>138</v>
      </c>
      <c r="L5486" t="s">
        <v>15314</v>
      </c>
      <c r="M5486" t="s">
        <v>15315</v>
      </c>
      <c r="N5486">
        <v>1.959166666</v>
      </c>
      <c r="O5486">
        <v>0</v>
      </c>
      <c r="P5486">
        <v>332</v>
      </c>
      <c r="Q5486">
        <v>0</v>
      </c>
      <c r="R5486">
        <v>2</v>
      </c>
      <c r="S5486">
        <v>0</v>
      </c>
      <c r="T5486">
        <v>42</v>
      </c>
      <c r="U5486">
        <v>0</v>
      </c>
      <c r="V5486">
        <v>0</v>
      </c>
      <c r="W5486">
        <v>0</v>
      </c>
      <c r="X5486">
        <v>164.14193441974464</v>
      </c>
      <c r="Y5486">
        <v>0</v>
      </c>
      <c r="Z5486">
        <v>0.24873252774003668</v>
      </c>
      <c r="AA5486">
        <v>0</v>
      </c>
      <c r="AB5486">
        <v>44.005230129331331</v>
      </c>
      <c r="AC5486">
        <v>0</v>
      </c>
      <c r="AD5486">
        <v>0</v>
      </c>
      <c r="AE5486">
        <v>208.395897076816</v>
      </c>
    </row>
    <row r="5487" spans="1:31" x14ac:dyDescent="0.3">
      <c r="A5487">
        <v>2722341</v>
      </c>
      <c r="B5487">
        <v>1</v>
      </c>
      <c r="C5487" t="s">
        <v>81</v>
      </c>
      <c r="D5487" t="s">
        <v>112</v>
      </c>
      <c r="E5487" t="s">
        <v>161</v>
      </c>
      <c r="F5487" t="s">
        <v>14530</v>
      </c>
      <c r="G5487" t="s">
        <v>163</v>
      </c>
      <c r="H5487" t="s">
        <v>135</v>
      </c>
      <c r="I5487" t="s">
        <v>136</v>
      </c>
      <c r="J5487" t="s">
        <v>137</v>
      </c>
      <c r="K5487" t="s">
        <v>138</v>
      </c>
      <c r="L5487" t="s">
        <v>15316</v>
      </c>
      <c r="M5487" t="s">
        <v>15317</v>
      </c>
      <c r="N5487">
        <v>1.209166666</v>
      </c>
      <c r="O5487">
        <v>0</v>
      </c>
      <c r="P5487">
        <v>83</v>
      </c>
      <c r="Q5487">
        <v>0</v>
      </c>
      <c r="R5487">
        <v>0</v>
      </c>
      <c r="S5487">
        <v>0</v>
      </c>
      <c r="T5487">
        <v>5</v>
      </c>
      <c r="U5487">
        <v>0</v>
      </c>
      <c r="V5487">
        <v>0</v>
      </c>
      <c r="W5487">
        <v>0</v>
      </c>
      <c r="X5487">
        <v>20.704685827588548</v>
      </c>
      <c r="Y5487">
        <v>0</v>
      </c>
      <c r="Z5487">
        <v>0</v>
      </c>
      <c r="AA5487">
        <v>0</v>
      </c>
      <c r="AB5487">
        <v>1.7265824025182044</v>
      </c>
      <c r="AC5487">
        <v>0</v>
      </c>
      <c r="AD5487">
        <v>0</v>
      </c>
      <c r="AE5487">
        <v>22.431268230106753</v>
      </c>
    </row>
    <row r="5488" spans="1:31" x14ac:dyDescent="0.3">
      <c r="A5488">
        <v>2722098</v>
      </c>
      <c r="B5488">
        <v>1</v>
      </c>
      <c r="C5488" t="s">
        <v>80</v>
      </c>
      <c r="D5488" t="s">
        <v>97</v>
      </c>
      <c r="E5488" t="s">
        <v>161</v>
      </c>
      <c r="F5488" t="s">
        <v>15318</v>
      </c>
      <c r="G5488" t="s">
        <v>163</v>
      </c>
      <c r="H5488" t="s">
        <v>135</v>
      </c>
      <c r="I5488" t="s">
        <v>136</v>
      </c>
      <c r="J5488" t="s">
        <v>137</v>
      </c>
      <c r="K5488" t="s">
        <v>138</v>
      </c>
      <c r="L5488" t="s">
        <v>15319</v>
      </c>
      <c r="M5488" t="s">
        <v>15320</v>
      </c>
      <c r="N5488">
        <v>3.9316666659999999</v>
      </c>
      <c r="O5488">
        <v>0</v>
      </c>
      <c r="P5488">
        <v>128</v>
      </c>
      <c r="Q5488">
        <v>0</v>
      </c>
      <c r="R5488">
        <v>0</v>
      </c>
      <c r="S5488">
        <v>0</v>
      </c>
      <c r="T5488">
        <v>9</v>
      </c>
      <c r="U5488">
        <v>0</v>
      </c>
      <c r="V5488">
        <v>0</v>
      </c>
      <c r="W5488">
        <v>0</v>
      </c>
      <c r="X5488">
        <v>138.04929190254691</v>
      </c>
      <c r="Y5488">
        <v>0</v>
      </c>
      <c r="Z5488">
        <v>0</v>
      </c>
      <c r="AA5488">
        <v>0</v>
      </c>
      <c r="AB5488">
        <v>42.166681953840865</v>
      </c>
      <c r="AC5488">
        <v>0</v>
      </c>
      <c r="AD5488">
        <v>0</v>
      </c>
      <c r="AE5488">
        <v>180.21597385638779</v>
      </c>
    </row>
    <row r="5489" spans="1:31" x14ac:dyDescent="0.3">
      <c r="A5489">
        <v>2722049</v>
      </c>
      <c r="B5489">
        <v>1</v>
      </c>
      <c r="C5489" t="s">
        <v>80</v>
      </c>
      <c r="D5489" t="s">
        <v>105</v>
      </c>
      <c r="E5489" t="s">
        <v>161</v>
      </c>
      <c r="F5489" t="s">
        <v>15321</v>
      </c>
      <c r="G5489" t="s">
        <v>163</v>
      </c>
      <c r="H5489" t="s">
        <v>135</v>
      </c>
      <c r="I5489" t="s">
        <v>136</v>
      </c>
      <c r="J5489" t="s">
        <v>137</v>
      </c>
      <c r="K5489" t="s">
        <v>138</v>
      </c>
      <c r="L5489" t="s">
        <v>15322</v>
      </c>
      <c r="M5489" t="s">
        <v>15323</v>
      </c>
      <c r="N5489">
        <v>2.4780555550000001</v>
      </c>
      <c r="O5489">
        <v>0</v>
      </c>
      <c r="P5489">
        <v>14</v>
      </c>
      <c r="Q5489">
        <v>0</v>
      </c>
      <c r="R5489">
        <v>0</v>
      </c>
      <c r="S5489">
        <v>0</v>
      </c>
      <c r="T5489">
        <v>6</v>
      </c>
      <c r="U5489">
        <v>0</v>
      </c>
      <c r="V5489">
        <v>0</v>
      </c>
      <c r="W5489">
        <v>0</v>
      </c>
      <c r="X5489">
        <v>6.8705972568403739</v>
      </c>
      <c r="Y5489">
        <v>0</v>
      </c>
      <c r="Z5489">
        <v>0</v>
      </c>
      <c r="AA5489">
        <v>0</v>
      </c>
      <c r="AB5489">
        <v>5.1971380280916302</v>
      </c>
      <c r="AC5489">
        <v>0</v>
      </c>
      <c r="AD5489">
        <v>0</v>
      </c>
      <c r="AE5489">
        <v>12.067735284932004</v>
      </c>
    </row>
    <row r="5490" spans="1:31" x14ac:dyDescent="0.3">
      <c r="A5490">
        <v>2722261</v>
      </c>
      <c r="B5490">
        <v>1</v>
      </c>
      <c r="C5490" t="s">
        <v>80</v>
      </c>
      <c r="D5490" t="s">
        <v>96</v>
      </c>
      <c r="E5490" t="s">
        <v>145</v>
      </c>
      <c r="F5490" t="s">
        <v>15324</v>
      </c>
      <c r="G5490" t="s">
        <v>230</v>
      </c>
      <c r="H5490" t="s">
        <v>135</v>
      </c>
      <c r="I5490" t="s">
        <v>136</v>
      </c>
      <c r="J5490" t="s">
        <v>137</v>
      </c>
      <c r="K5490" t="s">
        <v>138</v>
      </c>
      <c r="L5490" t="s">
        <v>15325</v>
      </c>
      <c r="M5490" t="s">
        <v>15326</v>
      </c>
      <c r="N5490">
        <v>7.1547222220000002</v>
      </c>
      <c r="O5490">
        <v>0</v>
      </c>
      <c r="P5490">
        <v>9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6.5972241961046683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6.5972241961046683</v>
      </c>
    </row>
    <row r="5491" spans="1:31" x14ac:dyDescent="0.3">
      <c r="A5491">
        <v>2722112</v>
      </c>
      <c r="B5491">
        <v>1</v>
      </c>
      <c r="C5491" t="s">
        <v>80</v>
      </c>
      <c r="D5491" t="s">
        <v>96</v>
      </c>
      <c r="E5491" t="s">
        <v>161</v>
      </c>
      <c r="F5491" t="s">
        <v>14044</v>
      </c>
      <c r="G5491" t="s">
        <v>163</v>
      </c>
      <c r="H5491" t="s">
        <v>135</v>
      </c>
      <c r="I5491" t="s">
        <v>136</v>
      </c>
      <c r="J5491" t="s">
        <v>137</v>
      </c>
      <c r="K5491" t="s">
        <v>138</v>
      </c>
      <c r="L5491" t="s">
        <v>15327</v>
      </c>
      <c r="M5491" t="s">
        <v>15328</v>
      </c>
      <c r="N5491">
        <v>2.071388888</v>
      </c>
      <c r="O5491">
        <v>0</v>
      </c>
      <c r="P5491">
        <v>8</v>
      </c>
      <c r="Q5491">
        <v>0</v>
      </c>
      <c r="R5491">
        <v>0</v>
      </c>
      <c r="S5491">
        <v>0</v>
      </c>
      <c r="T5491">
        <v>5</v>
      </c>
      <c r="U5491">
        <v>0</v>
      </c>
      <c r="V5491">
        <v>0</v>
      </c>
      <c r="W5491">
        <v>0</v>
      </c>
      <c r="X5491">
        <v>11.659839010393339</v>
      </c>
      <c r="Y5491">
        <v>0</v>
      </c>
      <c r="Z5491">
        <v>0</v>
      </c>
      <c r="AA5491">
        <v>0</v>
      </c>
      <c r="AB5491">
        <v>14.845382378243443</v>
      </c>
      <c r="AC5491">
        <v>0</v>
      </c>
      <c r="AD5491">
        <v>0</v>
      </c>
      <c r="AE5491">
        <v>26.505221388636784</v>
      </c>
    </row>
    <row r="5492" spans="1:31" x14ac:dyDescent="0.3">
      <c r="A5492">
        <v>2722542</v>
      </c>
      <c r="B5492">
        <v>1</v>
      </c>
      <c r="C5492" t="s">
        <v>81</v>
      </c>
      <c r="D5492" t="s">
        <v>123</v>
      </c>
      <c r="E5492" t="s">
        <v>161</v>
      </c>
      <c r="F5492" t="s">
        <v>15329</v>
      </c>
      <c r="G5492" t="s">
        <v>163</v>
      </c>
      <c r="H5492" t="s">
        <v>135</v>
      </c>
      <c r="I5492" t="s">
        <v>136</v>
      </c>
      <c r="J5492" t="s">
        <v>137</v>
      </c>
      <c r="K5492" t="s">
        <v>138</v>
      </c>
      <c r="L5492" t="s">
        <v>15330</v>
      </c>
      <c r="M5492" t="s">
        <v>15331</v>
      </c>
      <c r="N5492">
        <v>4.005833333</v>
      </c>
      <c r="O5492">
        <v>0</v>
      </c>
      <c r="P5492">
        <v>104</v>
      </c>
      <c r="Q5492">
        <v>0</v>
      </c>
      <c r="R5492">
        <v>0</v>
      </c>
      <c r="S5492">
        <v>0</v>
      </c>
      <c r="T5492">
        <v>27</v>
      </c>
      <c r="U5492">
        <v>0</v>
      </c>
      <c r="V5492">
        <v>0</v>
      </c>
      <c r="W5492">
        <v>0</v>
      </c>
      <c r="X5492">
        <v>61.358482097477626</v>
      </c>
      <c r="Y5492">
        <v>0</v>
      </c>
      <c r="Z5492">
        <v>0</v>
      </c>
      <c r="AA5492">
        <v>0</v>
      </c>
      <c r="AB5492">
        <v>28.088948632859953</v>
      </c>
      <c r="AC5492">
        <v>0</v>
      </c>
      <c r="AD5492">
        <v>0</v>
      </c>
      <c r="AE5492">
        <v>89.447430730337572</v>
      </c>
    </row>
    <row r="5493" spans="1:31" x14ac:dyDescent="0.3">
      <c r="A5493">
        <v>2722164</v>
      </c>
      <c r="B5493">
        <v>1</v>
      </c>
      <c r="C5493" t="s">
        <v>80</v>
      </c>
      <c r="D5493" t="s">
        <v>93</v>
      </c>
      <c r="E5493" t="s">
        <v>150</v>
      </c>
      <c r="F5493" t="s">
        <v>8376</v>
      </c>
      <c r="G5493" t="s">
        <v>300</v>
      </c>
      <c r="H5493" t="s">
        <v>153</v>
      </c>
      <c r="I5493" t="s">
        <v>136</v>
      </c>
      <c r="J5493" t="s">
        <v>137</v>
      </c>
      <c r="K5493" t="s">
        <v>210</v>
      </c>
      <c r="L5493" t="s">
        <v>15332</v>
      </c>
      <c r="M5493" t="s">
        <v>15333</v>
      </c>
      <c r="N5493">
        <v>6.7411111110000004</v>
      </c>
      <c r="O5493">
        <v>0</v>
      </c>
      <c r="P5493">
        <v>586</v>
      </c>
      <c r="Q5493">
        <v>2</v>
      </c>
      <c r="R5493">
        <v>130</v>
      </c>
      <c r="S5493">
        <v>7</v>
      </c>
      <c r="T5493">
        <v>113</v>
      </c>
      <c r="U5493">
        <v>0</v>
      </c>
      <c r="V5493">
        <v>0</v>
      </c>
      <c r="W5493">
        <v>0</v>
      </c>
      <c r="X5493">
        <v>513.05886332630575</v>
      </c>
      <c r="Y5493">
        <v>78.519440321063954</v>
      </c>
      <c r="Z5493">
        <v>433.29762132406159</v>
      </c>
      <c r="AA5493">
        <v>123.06847628326132</v>
      </c>
      <c r="AB5493">
        <v>449.70413988244752</v>
      </c>
      <c r="AC5493">
        <v>0</v>
      </c>
      <c r="AD5493">
        <v>0</v>
      </c>
      <c r="AE5493">
        <v>1597.64854113714</v>
      </c>
    </row>
    <row r="5494" spans="1:31" x14ac:dyDescent="0.3">
      <c r="A5494">
        <v>2722828</v>
      </c>
      <c r="B5494">
        <v>1</v>
      </c>
      <c r="C5494" t="s">
        <v>81</v>
      </c>
      <c r="D5494" t="s">
        <v>118</v>
      </c>
      <c r="E5494" t="s">
        <v>161</v>
      </c>
      <c r="F5494" t="s">
        <v>15334</v>
      </c>
      <c r="G5494" t="s">
        <v>163</v>
      </c>
      <c r="H5494" t="s">
        <v>135</v>
      </c>
      <c r="I5494" t="s">
        <v>136</v>
      </c>
      <c r="J5494" t="s">
        <v>137</v>
      </c>
      <c r="K5494" t="s">
        <v>138</v>
      </c>
      <c r="L5494" t="s">
        <v>15335</v>
      </c>
      <c r="M5494" t="s">
        <v>15336</v>
      </c>
      <c r="N5494">
        <v>1.2836111109999999</v>
      </c>
      <c r="O5494">
        <v>0</v>
      </c>
      <c r="P5494">
        <v>12</v>
      </c>
      <c r="Q5494">
        <v>0</v>
      </c>
      <c r="R5494">
        <v>0</v>
      </c>
      <c r="S5494">
        <v>0</v>
      </c>
      <c r="T5494">
        <v>4</v>
      </c>
      <c r="U5494">
        <v>0</v>
      </c>
      <c r="V5494">
        <v>0</v>
      </c>
      <c r="W5494">
        <v>0</v>
      </c>
      <c r="X5494">
        <v>1.4353367770638448</v>
      </c>
      <c r="Y5494">
        <v>0</v>
      </c>
      <c r="Z5494">
        <v>0</v>
      </c>
      <c r="AA5494">
        <v>0</v>
      </c>
      <c r="AB5494">
        <v>0.52243536803032753</v>
      </c>
      <c r="AC5494">
        <v>0</v>
      </c>
      <c r="AD5494">
        <v>0</v>
      </c>
      <c r="AE5494">
        <v>1.9577721450941723</v>
      </c>
    </row>
    <row r="5495" spans="1:31" x14ac:dyDescent="0.3">
      <c r="A5495">
        <v>2722141</v>
      </c>
      <c r="B5495">
        <v>1</v>
      </c>
      <c r="C5495" t="s">
        <v>81</v>
      </c>
      <c r="D5495" t="s">
        <v>126</v>
      </c>
      <c r="E5495" t="s">
        <v>213</v>
      </c>
      <c r="F5495" t="s">
        <v>15337</v>
      </c>
      <c r="G5495" t="s">
        <v>209</v>
      </c>
      <c r="H5495" t="s">
        <v>153</v>
      </c>
      <c r="I5495" t="s">
        <v>136</v>
      </c>
      <c r="J5495" t="s">
        <v>137</v>
      </c>
      <c r="K5495" t="s">
        <v>210</v>
      </c>
      <c r="L5495" t="s">
        <v>15338</v>
      </c>
      <c r="M5495" t="s">
        <v>15339</v>
      </c>
      <c r="N5495">
        <v>2.3483333329999998</v>
      </c>
      <c r="O5495">
        <v>0</v>
      </c>
      <c r="P5495">
        <v>210</v>
      </c>
      <c r="Q5495">
        <v>0</v>
      </c>
      <c r="R5495">
        <v>27</v>
      </c>
      <c r="S5495">
        <v>0</v>
      </c>
      <c r="T5495">
        <v>8</v>
      </c>
      <c r="U5495">
        <v>0</v>
      </c>
      <c r="V5495">
        <v>0</v>
      </c>
      <c r="W5495">
        <v>0</v>
      </c>
      <c r="X5495">
        <v>58.35220748167778</v>
      </c>
      <c r="Y5495">
        <v>0</v>
      </c>
      <c r="Z5495">
        <v>13.193505561077002</v>
      </c>
      <c r="AA5495">
        <v>0</v>
      </c>
      <c r="AB5495">
        <v>4.6032511186323717</v>
      </c>
      <c r="AC5495">
        <v>0</v>
      </c>
      <c r="AD5495">
        <v>0</v>
      </c>
      <c r="AE5495">
        <v>76.148964161387156</v>
      </c>
    </row>
    <row r="5496" spans="1:31" x14ac:dyDescent="0.3">
      <c r="A5496">
        <v>2722018</v>
      </c>
      <c r="B5496">
        <v>1</v>
      </c>
      <c r="C5496" t="s">
        <v>81</v>
      </c>
      <c r="D5496" t="s">
        <v>112</v>
      </c>
      <c r="E5496" t="s">
        <v>150</v>
      </c>
      <c r="F5496" t="s">
        <v>8180</v>
      </c>
      <c r="G5496" t="s">
        <v>170</v>
      </c>
      <c r="H5496" t="s">
        <v>153</v>
      </c>
      <c r="I5496" t="s">
        <v>136</v>
      </c>
      <c r="J5496" t="s">
        <v>137</v>
      </c>
      <c r="K5496" t="s">
        <v>138</v>
      </c>
      <c r="L5496" t="s">
        <v>15340</v>
      </c>
      <c r="M5496" t="s">
        <v>15341</v>
      </c>
      <c r="N5496">
        <v>2.1444444439999999</v>
      </c>
      <c r="O5496">
        <v>5</v>
      </c>
      <c r="P5496">
        <v>1001</v>
      </c>
      <c r="Q5496">
        <v>107</v>
      </c>
      <c r="R5496">
        <v>329</v>
      </c>
      <c r="S5496">
        <v>15</v>
      </c>
      <c r="T5496">
        <v>111</v>
      </c>
      <c r="U5496">
        <v>1</v>
      </c>
      <c r="V5496">
        <v>0</v>
      </c>
      <c r="W5496">
        <v>1.0657932319718157</v>
      </c>
      <c r="X5496">
        <v>258.5227911693126</v>
      </c>
      <c r="Y5496">
        <v>179.80914271162908</v>
      </c>
      <c r="Z5496">
        <v>92.569255169227617</v>
      </c>
      <c r="AA5496">
        <v>78.712970390608135</v>
      </c>
      <c r="AB5496">
        <v>52.445302270501145</v>
      </c>
      <c r="AC5496">
        <v>24.820563033478081</v>
      </c>
      <c r="AD5496">
        <v>0</v>
      </c>
      <c r="AE5496">
        <v>687.94581797672845</v>
      </c>
    </row>
    <row r="5497" spans="1:31" x14ac:dyDescent="0.3">
      <c r="A5497">
        <v>2722536</v>
      </c>
      <c r="B5497">
        <v>1</v>
      </c>
      <c r="C5497" t="s">
        <v>81</v>
      </c>
      <c r="D5497" t="s">
        <v>123</v>
      </c>
      <c r="E5497" t="s">
        <v>161</v>
      </c>
      <c r="F5497" t="s">
        <v>15342</v>
      </c>
      <c r="G5497" t="s">
        <v>163</v>
      </c>
      <c r="H5497" t="s">
        <v>135</v>
      </c>
      <c r="I5497" t="s">
        <v>136</v>
      </c>
      <c r="J5497" t="s">
        <v>137</v>
      </c>
      <c r="K5497" t="s">
        <v>138</v>
      </c>
      <c r="L5497" t="s">
        <v>15343</v>
      </c>
      <c r="M5497" t="s">
        <v>15344</v>
      </c>
      <c r="N5497">
        <v>4.0555555549999998</v>
      </c>
      <c r="O5497">
        <v>0</v>
      </c>
      <c r="P5497">
        <v>77</v>
      </c>
      <c r="Q5497">
        <v>0</v>
      </c>
      <c r="R5497">
        <v>0</v>
      </c>
      <c r="S5497">
        <v>0</v>
      </c>
      <c r="T5497">
        <v>6</v>
      </c>
      <c r="U5497">
        <v>0</v>
      </c>
      <c r="V5497">
        <v>0</v>
      </c>
      <c r="W5497">
        <v>0</v>
      </c>
      <c r="X5497">
        <v>48.995543192893983</v>
      </c>
      <c r="Y5497">
        <v>0</v>
      </c>
      <c r="Z5497">
        <v>0</v>
      </c>
      <c r="AA5497">
        <v>0</v>
      </c>
      <c r="AB5497">
        <v>0.69019621497731343</v>
      </c>
      <c r="AC5497">
        <v>0</v>
      </c>
      <c r="AD5497">
        <v>0</v>
      </c>
      <c r="AE5497">
        <v>49.685739407871296</v>
      </c>
    </row>
    <row r="5498" spans="1:31" x14ac:dyDescent="0.3">
      <c r="A5498">
        <v>2722287</v>
      </c>
      <c r="B5498">
        <v>1</v>
      </c>
      <c r="C5498" t="s">
        <v>80</v>
      </c>
      <c r="D5498" t="s">
        <v>97</v>
      </c>
      <c r="E5498" t="s">
        <v>145</v>
      </c>
      <c r="F5498" t="s">
        <v>15345</v>
      </c>
      <c r="G5498" t="s">
        <v>181</v>
      </c>
      <c r="H5498" t="s">
        <v>135</v>
      </c>
      <c r="I5498" t="s">
        <v>136</v>
      </c>
      <c r="J5498" t="s">
        <v>137</v>
      </c>
      <c r="K5498" t="s">
        <v>138</v>
      </c>
      <c r="L5498" t="s">
        <v>15346</v>
      </c>
      <c r="M5498" t="s">
        <v>15347</v>
      </c>
      <c r="N5498">
        <v>2.2488888880000002</v>
      </c>
      <c r="O5498">
        <v>0</v>
      </c>
      <c r="P5498">
        <v>5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2.8404893036780869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2.8404893036780869</v>
      </c>
    </row>
    <row r="5499" spans="1:31" x14ac:dyDescent="0.3">
      <c r="A5499">
        <v>2722227</v>
      </c>
      <c r="B5499">
        <v>1</v>
      </c>
      <c r="C5499" t="s">
        <v>80</v>
      </c>
      <c r="D5499" t="s">
        <v>103</v>
      </c>
      <c r="E5499" t="s">
        <v>132</v>
      </c>
      <c r="F5499" t="s">
        <v>15348</v>
      </c>
      <c r="G5499" t="s">
        <v>409</v>
      </c>
      <c r="H5499" t="s">
        <v>135</v>
      </c>
      <c r="I5499" t="s">
        <v>136</v>
      </c>
      <c r="J5499" t="s">
        <v>137</v>
      </c>
      <c r="K5499" t="s">
        <v>138</v>
      </c>
      <c r="L5499" t="s">
        <v>15349</v>
      </c>
      <c r="M5499" t="s">
        <v>15350</v>
      </c>
      <c r="N5499">
        <v>5.8047222219999997</v>
      </c>
      <c r="O5499">
        <v>0</v>
      </c>
      <c r="P5499">
        <v>35</v>
      </c>
      <c r="Q5499">
        <v>0</v>
      </c>
      <c r="R5499">
        <v>16</v>
      </c>
      <c r="S5499">
        <v>0</v>
      </c>
      <c r="T5499">
        <v>56</v>
      </c>
      <c r="U5499">
        <v>0</v>
      </c>
      <c r="V5499">
        <v>0</v>
      </c>
      <c r="W5499">
        <v>0</v>
      </c>
      <c r="X5499">
        <v>35.143739756623923</v>
      </c>
      <c r="Y5499">
        <v>0</v>
      </c>
      <c r="Z5499">
        <v>2.1385584357155198</v>
      </c>
      <c r="AA5499">
        <v>0</v>
      </c>
      <c r="AB5499">
        <v>41.876760549775113</v>
      </c>
      <c r="AC5499">
        <v>0</v>
      </c>
      <c r="AD5499">
        <v>0</v>
      </c>
      <c r="AE5499">
        <v>79.159058742114553</v>
      </c>
    </row>
    <row r="5500" spans="1:31" x14ac:dyDescent="0.3">
      <c r="A5500">
        <v>2722333</v>
      </c>
      <c r="B5500">
        <v>1</v>
      </c>
      <c r="C5500" t="s">
        <v>81</v>
      </c>
      <c r="D5500" t="s">
        <v>113</v>
      </c>
      <c r="E5500" t="s">
        <v>156</v>
      </c>
      <c r="F5500" t="s">
        <v>15351</v>
      </c>
      <c r="G5500" t="s">
        <v>185</v>
      </c>
      <c r="H5500" t="s">
        <v>153</v>
      </c>
      <c r="I5500" t="s">
        <v>136</v>
      </c>
      <c r="J5500" t="s">
        <v>137</v>
      </c>
      <c r="K5500" t="s">
        <v>138</v>
      </c>
      <c r="L5500" t="s">
        <v>15352</v>
      </c>
      <c r="M5500" t="s">
        <v>15353</v>
      </c>
      <c r="N5500">
        <v>1.7269444439999999</v>
      </c>
      <c r="O5500">
        <v>1</v>
      </c>
      <c r="P5500">
        <v>29</v>
      </c>
      <c r="Q5500">
        <v>1</v>
      </c>
      <c r="R5500">
        <v>0</v>
      </c>
      <c r="S5500">
        <v>2</v>
      </c>
      <c r="T5500">
        <v>1</v>
      </c>
      <c r="U5500">
        <v>2</v>
      </c>
      <c r="V5500">
        <v>0</v>
      </c>
      <c r="W5500">
        <v>0.36026244342916669</v>
      </c>
      <c r="X5500">
        <v>0.31760562459916669</v>
      </c>
      <c r="Y5500">
        <v>0.43669681957193496</v>
      </c>
      <c r="Z5500">
        <v>0</v>
      </c>
      <c r="AA5500">
        <v>2.5814124546668502</v>
      </c>
      <c r="AB5500">
        <v>0</v>
      </c>
      <c r="AC5500">
        <v>91.067634085901972</v>
      </c>
      <c r="AD5500">
        <v>0</v>
      </c>
      <c r="AE5500">
        <v>94.763611428169085</v>
      </c>
    </row>
    <row r="5501" spans="1:31" x14ac:dyDescent="0.3">
      <c r="A5501">
        <v>2722974</v>
      </c>
      <c r="B5501">
        <v>1</v>
      </c>
      <c r="C5501" t="s">
        <v>80</v>
      </c>
      <c r="D5501" t="s">
        <v>103</v>
      </c>
      <c r="E5501" t="s">
        <v>161</v>
      </c>
      <c r="F5501" t="s">
        <v>15354</v>
      </c>
      <c r="G5501" t="s">
        <v>163</v>
      </c>
      <c r="H5501" t="s">
        <v>135</v>
      </c>
      <c r="I5501" t="s">
        <v>136</v>
      </c>
      <c r="J5501" t="s">
        <v>137</v>
      </c>
      <c r="K5501" t="s">
        <v>138</v>
      </c>
      <c r="L5501" t="s">
        <v>15355</v>
      </c>
      <c r="M5501" t="s">
        <v>15356</v>
      </c>
      <c r="N5501">
        <v>1.601388888</v>
      </c>
      <c r="O5501">
        <v>0</v>
      </c>
      <c r="P5501">
        <v>83</v>
      </c>
      <c r="Q5501">
        <v>0</v>
      </c>
      <c r="R5501">
        <v>0</v>
      </c>
      <c r="S5501">
        <v>0</v>
      </c>
      <c r="T5501">
        <v>6</v>
      </c>
      <c r="U5501">
        <v>0</v>
      </c>
      <c r="V5501">
        <v>0</v>
      </c>
      <c r="W5501">
        <v>0</v>
      </c>
      <c r="X5501">
        <v>24.993464781511225</v>
      </c>
      <c r="Y5501">
        <v>0</v>
      </c>
      <c r="Z5501">
        <v>0</v>
      </c>
      <c r="AA5501">
        <v>0</v>
      </c>
      <c r="AB5501">
        <v>4.2012159022218505</v>
      </c>
      <c r="AC5501">
        <v>0</v>
      </c>
      <c r="AD5501">
        <v>0</v>
      </c>
      <c r="AE5501">
        <v>29.194680683733075</v>
      </c>
    </row>
    <row r="5502" spans="1:31" x14ac:dyDescent="0.3">
      <c r="A5502">
        <v>2722728</v>
      </c>
      <c r="B5502">
        <v>1</v>
      </c>
      <c r="C5502" t="s">
        <v>80</v>
      </c>
      <c r="D5502" t="s">
        <v>97</v>
      </c>
      <c r="E5502" t="s">
        <v>213</v>
      </c>
      <c r="F5502" t="s">
        <v>14249</v>
      </c>
      <c r="G5502" t="s">
        <v>185</v>
      </c>
      <c r="H5502" t="s">
        <v>153</v>
      </c>
      <c r="I5502" t="s">
        <v>136</v>
      </c>
      <c r="J5502" t="s">
        <v>137</v>
      </c>
      <c r="K5502" t="s">
        <v>138</v>
      </c>
      <c r="L5502" t="s">
        <v>15357</v>
      </c>
      <c r="M5502" t="s">
        <v>15358</v>
      </c>
      <c r="N5502">
        <v>2.122222222</v>
      </c>
      <c r="O5502">
        <v>1</v>
      </c>
      <c r="P5502">
        <v>721</v>
      </c>
      <c r="Q5502">
        <v>2</v>
      </c>
      <c r="R5502">
        <v>195</v>
      </c>
      <c r="S5502">
        <v>2</v>
      </c>
      <c r="T5502">
        <v>131</v>
      </c>
      <c r="U5502">
        <v>0</v>
      </c>
      <c r="V5502">
        <v>0</v>
      </c>
      <c r="W5502">
        <v>0.58982391817250002</v>
      </c>
      <c r="X5502">
        <v>507.08551753719109</v>
      </c>
      <c r="Y5502">
        <v>3.7661950855513249</v>
      </c>
      <c r="Z5502">
        <v>76.774963580747496</v>
      </c>
      <c r="AA5502">
        <v>26.645674562523425</v>
      </c>
      <c r="AB5502">
        <v>220.41240159789373</v>
      </c>
      <c r="AC5502">
        <v>0</v>
      </c>
      <c r="AD5502">
        <v>0</v>
      </c>
      <c r="AE5502">
        <v>835.27457628207958</v>
      </c>
    </row>
    <row r="5503" spans="1:31" x14ac:dyDescent="0.3">
      <c r="A5503">
        <v>2722373</v>
      </c>
      <c r="B5503">
        <v>1</v>
      </c>
      <c r="C5503" t="s">
        <v>80</v>
      </c>
      <c r="D5503" t="s">
        <v>83</v>
      </c>
      <c r="E5503" t="s">
        <v>145</v>
      </c>
      <c r="F5503" t="s">
        <v>15359</v>
      </c>
      <c r="G5503" t="s">
        <v>181</v>
      </c>
      <c r="H5503" t="s">
        <v>135</v>
      </c>
      <c r="I5503" t="s">
        <v>136</v>
      </c>
      <c r="J5503" t="s">
        <v>137</v>
      </c>
      <c r="K5503" t="s">
        <v>138</v>
      </c>
      <c r="L5503" t="s">
        <v>15360</v>
      </c>
      <c r="M5503" t="s">
        <v>15361</v>
      </c>
      <c r="N5503">
        <v>4.6333333330000004</v>
      </c>
      <c r="O5503">
        <v>0</v>
      </c>
      <c r="P5503">
        <v>3</v>
      </c>
      <c r="Q5503">
        <v>0</v>
      </c>
      <c r="R5503">
        <v>0</v>
      </c>
      <c r="S5503">
        <v>0</v>
      </c>
      <c r="T5503">
        <v>2</v>
      </c>
      <c r="U5503">
        <v>0</v>
      </c>
      <c r="V5503">
        <v>0</v>
      </c>
      <c r="W5503">
        <v>0</v>
      </c>
      <c r="X5503">
        <v>2.7357097448647925</v>
      </c>
      <c r="Y5503">
        <v>0</v>
      </c>
      <c r="Z5503">
        <v>0</v>
      </c>
      <c r="AA5503">
        <v>0</v>
      </c>
      <c r="AB5503">
        <v>0.66270362177879993</v>
      </c>
      <c r="AC5503">
        <v>0</v>
      </c>
      <c r="AD5503">
        <v>0</v>
      </c>
      <c r="AE5503">
        <v>3.3984133666435925</v>
      </c>
    </row>
    <row r="5504" spans="1:31" x14ac:dyDescent="0.3">
      <c r="A5504">
        <v>2722081</v>
      </c>
      <c r="B5504">
        <v>1</v>
      </c>
      <c r="C5504" t="s">
        <v>81</v>
      </c>
      <c r="D5504" t="s">
        <v>128</v>
      </c>
      <c r="E5504" t="s">
        <v>145</v>
      </c>
      <c r="F5504" t="s">
        <v>15362</v>
      </c>
      <c r="G5504" t="s">
        <v>181</v>
      </c>
      <c r="H5504" t="s">
        <v>135</v>
      </c>
      <c r="I5504" t="s">
        <v>136</v>
      </c>
      <c r="J5504" t="s">
        <v>137</v>
      </c>
      <c r="K5504" t="s">
        <v>138</v>
      </c>
      <c r="L5504" t="s">
        <v>15363</v>
      </c>
      <c r="M5504" t="s">
        <v>15364</v>
      </c>
      <c r="N5504">
        <v>2.0738888879999999</v>
      </c>
      <c r="O5504">
        <v>0</v>
      </c>
      <c r="P5504">
        <v>20</v>
      </c>
      <c r="Q5504">
        <v>0</v>
      </c>
      <c r="R5504">
        <v>0</v>
      </c>
      <c r="S5504">
        <v>0</v>
      </c>
      <c r="T5504">
        <v>1</v>
      </c>
      <c r="U5504">
        <v>0</v>
      </c>
      <c r="V5504">
        <v>0</v>
      </c>
      <c r="W5504">
        <v>0</v>
      </c>
      <c r="X5504">
        <v>7.9171825299747569</v>
      </c>
      <c r="Y5504">
        <v>0</v>
      </c>
      <c r="Z5504">
        <v>0</v>
      </c>
      <c r="AA5504">
        <v>0</v>
      </c>
      <c r="AB5504">
        <v>3.5097248116302469</v>
      </c>
      <c r="AC5504">
        <v>0</v>
      </c>
      <c r="AD5504">
        <v>0</v>
      </c>
      <c r="AE5504">
        <v>11.426907341605004</v>
      </c>
    </row>
    <row r="5505" spans="1:31" x14ac:dyDescent="0.3">
      <c r="A5505">
        <v>2722270</v>
      </c>
      <c r="B5505">
        <v>1</v>
      </c>
      <c r="C5505" t="s">
        <v>81</v>
      </c>
      <c r="D5505" t="s">
        <v>123</v>
      </c>
      <c r="E5505" t="s">
        <v>150</v>
      </c>
      <c r="F5505" t="s">
        <v>9321</v>
      </c>
      <c r="G5505" t="s">
        <v>152</v>
      </c>
      <c r="H5505" t="s">
        <v>153</v>
      </c>
      <c r="I5505" t="s">
        <v>136</v>
      </c>
      <c r="J5505" t="s">
        <v>137</v>
      </c>
      <c r="K5505" t="s">
        <v>138</v>
      </c>
      <c r="L5505" t="s">
        <v>15365</v>
      </c>
      <c r="M5505" t="s">
        <v>15366</v>
      </c>
      <c r="N5505">
        <v>0.20888888799999999</v>
      </c>
      <c r="O5505">
        <v>6</v>
      </c>
      <c r="P5505">
        <v>65</v>
      </c>
      <c r="Q5505">
        <v>190</v>
      </c>
      <c r="R5505">
        <v>335</v>
      </c>
      <c r="S5505">
        <v>25</v>
      </c>
      <c r="T5505">
        <v>77</v>
      </c>
      <c r="U5505">
        <v>0</v>
      </c>
      <c r="V5505">
        <v>0</v>
      </c>
      <c r="W5505">
        <v>4.4257079373333334E-2</v>
      </c>
      <c r="X5505">
        <v>0.71126673409662655</v>
      </c>
      <c r="Y5505">
        <v>3.4277102046630663</v>
      </c>
      <c r="Z5505">
        <v>5.4384760142527959</v>
      </c>
      <c r="AA5505">
        <v>0.50384267827620011</v>
      </c>
      <c r="AB5505">
        <v>2.2510980968410133</v>
      </c>
      <c r="AC5505">
        <v>0</v>
      </c>
      <c r="AD5505">
        <v>0</v>
      </c>
      <c r="AE5505">
        <v>12.376650807503037</v>
      </c>
    </row>
    <row r="5506" spans="1:31" x14ac:dyDescent="0.3">
      <c r="A5506">
        <v>2722078</v>
      </c>
      <c r="B5506">
        <v>1</v>
      </c>
      <c r="C5506" t="s">
        <v>80</v>
      </c>
      <c r="D5506" t="s">
        <v>99</v>
      </c>
      <c r="E5506" t="s">
        <v>132</v>
      </c>
      <c r="F5506" t="s">
        <v>15367</v>
      </c>
      <c r="G5506" t="s">
        <v>1141</v>
      </c>
      <c r="H5506" t="s">
        <v>135</v>
      </c>
      <c r="I5506" t="s">
        <v>136</v>
      </c>
      <c r="J5506" t="s">
        <v>137</v>
      </c>
      <c r="K5506" t="s">
        <v>138</v>
      </c>
      <c r="L5506" t="s">
        <v>15368</v>
      </c>
      <c r="M5506" t="s">
        <v>15369</v>
      </c>
      <c r="N5506">
        <v>3.8938888880000002</v>
      </c>
      <c r="O5506">
        <v>0</v>
      </c>
      <c r="P5506">
        <v>232</v>
      </c>
      <c r="Q5506">
        <v>0</v>
      </c>
      <c r="R5506">
        <v>0</v>
      </c>
      <c r="S5506">
        <v>0</v>
      </c>
      <c r="T5506">
        <v>21</v>
      </c>
      <c r="U5506">
        <v>0</v>
      </c>
      <c r="V5506">
        <v>0</v>
      </c>
      <c r="W5506">
        <v>0</v>
      </c>
      <c r="X5506">
        <v>105.01274134835114</v>
      </c>
      <c r="Y5506">
        <v>0</v>
      </c>
      <c r="Z5506">
        <v>0</v>
      </c>
      <c r="AA5506">
        <v>0</v>
      </c>
      <c r="AB5506">
        <v>42.181552734095838</v>
      </c>
      <c r="AC5506">
        <v>0</v>
      </c>
      <c r="AD5506">
        <v>0</v>
      </c>
      <c r="AE5506">
        <v>147.19429408244699</v>
      </c>
    </row>
    <row r="5507" spans="1:31" x14ac:dyDescent="0.3">
      <c r="A5507">
        <v>2722977</v>
      </c>
      <c r="B5507">
        <v>1</v>
      </c>
      <c r="C5507" t="s">
        <v>81</v>
      </c>
      <c r="D5507" t="s">
        <v>127</v>
      </c>
      <c r="E5507" t="s">
        <v>213</v>
      </c>
      <c r="F5507" t="s">
        <v>930</v>
      </c>
      <c r="G5507" t="s">
        <v>152</v>
      </c>
      <c r="H5507" t="s">
        <v>153</v>
      </c>
      <c r="I5507" t="s">
        <v>136</v>
      </c>
      <c r="J5507" t="s">
        <v>137</v>
      </c>
      <c r="K5507" t="s">
        <v>138</v>
      </c>
      <c r="L5507" t="s">
        <v>15370</v>
      </c>
      <c r="M5507" t="s">
        <v>15371</v>
      </c>
      <c r="N5507">
        <v>1.1274999999999999</v>
      </c>
      <c r="O5507">
        <v>9</v>
      </c>
      <c r="P5507">
        <v>3</v>
      </c>
      <c r="Q5507">
        <v>287</v>
      </c>
      <c r="R5507">
        <v>46</v>
      </c>
      <c r="S5507">
        <v>17</v>
      </c>
      <c r="T5507">
        <v>2</v>
      </c>
      <c r="U5507">
        <v>0</v>
      </c>
      <c r="V5507">
        <v>0</v>
      </c>
      <c r="W5507">
        <v>1.9052631143763088</v>
      </c>
      <c r="X5507">
        <v>0</v>
      </c>
      <c r="Y5507">
        <v>54.534437406412309</v>
      </c>
      <c r="Z5507">
        <v>4.8921211124923509</v>
      </c>
      <c r="AA5507">
        <v>24.815717596236151</v>
      </c>
      <c r="AB5507">
        <v>0</v>
      </c>
      <c r="AC5507">
        <v>0</v>
      </c>
      <c r="AD5507">
        <v>0</v>
      </c>
      <c r="AE5507">
        <v>86.147539229517122</v>
      </c>
    </row>
    <row r="5508" spans="1:31" x14ac:dyDescent="0.3">
      <c r="A5508">
        <v>2722413</v>
      </c>
      <c r="B5508">
        <v>1</v>
      </c>
      <c r="C5508" t="s">
        <v>80</v>
      </c>
      <c r="D5508" t="s">
        <v>104</v>
      </c>
      <c r="E5508" t="s">
        <v>132</v>
      </c>
      <c r="F5508" t="s">
        <v>15372</v>
      </c>
      <c r="G5508" t="s">
        <v>134</v>
      </c>
      <c r="H5508" t="s">
        <v>135</v>
      </c>
      <c r="I5508" t="s">
        <v>136</v>
      </c>
      <c r="J5508" t="s">
        <v>137</v>
      </c>
      <c r="K5508" t="s">
        <v>138</v>
      </c>
      <c r="L5508" t="s">
        <v>15373</v>
      </c>
      <c r="M5508" t="s">
        <v>15374</v>
      </c>
      <c r="N5508">
        <v>1.9313888880000001</v>
      </c>
      <c r="O5508">
        <v>0</v>
      </c>
      <c r="P5508">
        <v>13</v>
      </c>
      <c r="Q5508">
        <v>0</v>
      </c>
      <c r="R5508">
        <v>9</v>
      </c>
      <c r="S5508">
        <v>0</v>
      </c>
      <c r="T5508">
        <v>4</v>
      </c>
      <c r="U5508">
        <v>0</v>
      </c>
      <c r="V5508">
        <v>0</v>
      </c>
      <c r="W5508">
        <v>0</v>
      </c>
      <c r="X5508">
        <v>12.45670478222738</v>
      </c>
      <c r="Y5508">
        <v>0</v>
      </c>
      <c r="Z5508">
        <v>0</v>
      </c>
      <c r="AA5508">
        <v>0</v>
      </c>
      <c r="AB5508">
        <v>2.4166617825333323</v>
      </c>
      <c r="AC5508">
        <v>0</v>
      </c>
      <c r="AD5508">
        <v>0</v>
      </c>
      <c r="AE5508">
        <v>14.873366564760712</v>
      </c>
    </row>
    <row r="5509" spans="1:31" x14ac:dyDescent="0.3">
      <c r="A5509">
        <v>2722891</v>
      </c>
      <c r="B5509">
        <v>1</v>
      </c>
      <c r="C5509" t="s">
        <v>81</v>
      </c>
      <c r="D5509" t="s">
        <v>128</v>
      </c>
      <c r="E5509" t="s">
        <v>200</v>
      </c>
      <c r="F5509" t="s">
        <v>15375</v>
      </c>
      <c r="G5509" t="s">
        <v>1655</v>
      </c>
      <c r="H5509" t="s">
        <v>135</v>
      </c>
      <c r="I5509" t="s">
        <v>136</v>
      </c>
      <c r="J5509" t="s">
        <v>137</v>
      </c>
      <c r="K5509" t="s">
        <v>138</v>
      </c>
      <c r="L5509" t="s">
        <v>15376</v>
      </c>
      <c r="M5509" t="s">
        <v>15377</v>
      </c>
      <c r="N5509">
        <v>2.9797222219999999</v>
      </c>
      <c r="O5509">
        <v>0</v>
      </c>
      <c r="P5509">
        <v>113</v>
      </c>
      <c r="Q5509">
        <v>0</v>
      </c>
      <c r="R5509">
        <v>0</v>
      </c>
      <c r="S5509">
        <v>0</v>
      </c>
      <c r="T5509">
        <v>5</v>
      </c>
      <c r="U5509">
        <v>0</v>
      </c>
      <c r="V5509">
        <v>0</v>
      </c>
      <c r="W5509">
        <v>0</v>
      </c>
      <c r="X5509">
        <v>68.264053364234641</v>
      </c>
      <c r="Y5509">
        <v>0</v>
      </c>
      <c r="Z5509">
        <v>0</v>
      </c>
      <c r="AA5509">
        <v>0</v>
      </c>
      <c r="AB5509">
        <v>11.200220316006579</v>
      </c>
      <c r="AC5509">
        <v>0</v>
      </c>
      <c r="AD5509">
        <v>0</v>
      </c>
      <c r="AE5509">
        <v>79.46427368024122</v>
      </c>
    </row>
    <row r="5510" spans="1:31" x14ac:dyDescent="0.3">
      <c r="A5510">
        <v>2722393</v>
      </c>
      <c r="B5510">
        <v>1</v>
      </c>
      <c r="C5510" t="s">
        <v>81</v>
      </c>
      <c r="D5510" t="s">
        <v>121</v>
      </c>
      <c r="E5510" t="s">
        <v>213</v>
      </c>
      <c r="F5510" t="s">
        <v>14334</v>
      </c>
      <c r="G5510" t="s">
        <v>152</v>
      </c>
      <c r="H5510" t="s">
        <v>153</v>
      </c>
      <c r="I5510" t="s">
        <v>136</v>
      </c>
      <c r="J5510" t="s">
        <v>137</v>
      </c>
      <c r="K5510" t="s">
        <v>138</v>
      </c>
      <c r="L5510" t="s">
        <v>15378</v>
      </c>
      <c r="M5510" t="s">
        <v>15379</v>
      </c>
      <c r="N5510">
        <v>0.3</v>
      </c>
      <c r="O5510">
        <v>4</v>
      </c>
      <c r="P5510">
        <v>596</v>
      </c>
      <c r="Q5510">
        <v>0</v>
      </c>
      <c r="R5510">
        <v>12</v>
      </c>
      <c r="S5510">
        <v>0</v>
      </c>
      <c r="T5510">
        <v>37</v>
      </c>
      <c r="U5510">
        <v>0</v>
      </c>
      <c r="V5510">
        <v>0</v>
      </c>
      <c r="W5510">
        <v>3.5894909948147999</v>
      </c>
      <c r="X5510">
        <v>15.563197561061685</v>
      </c>
      <c r="Y5510">
        <v>0</v>
      </c>
      <c r="Z5510">
        <v>0.18690437680199998</v>
      </c>
      <c r="AA5510">
        <v>0</v>
      </c>
      <c r="AB5510">
        <v>1.4324913030933002</v>
      </c>
      <c r="AC5510">
        <v>0</v>
      </c>
      <c r="AD5510">
        <v>0</v>
      </c>
      <c r="AE5510">
        <v>20.772084235771786</v>
      </c>
    </row>
    <row r="5511" spans="1:31" x14ac:dyDescent="0.3">
      <c r="A5511">
        <v>2722103</v>
      </c>
      <c r="B5511">
        <v>2</v>
      </c>
      <c r="C5511" t="s">
        <v>81</v>
      </c>
      <c r="D5511" t="s">
        <v>127</v>
      </c>
      <c r="E5511" t="s">
        <v>213</v>
      </c>
      <c r="F5511" t="s">
        <v>15380</v>
      </c>
      <c r="G5511" t="s">
        <v>185</v>
      </c>
      <c r="H5511" t="s">
        <v>153</v>
      </c>
      <c r="I5511" t="s">
        <v>136</v>
      </c>
      <c r="J5511" t="s">
        <v>137</v>
      </c>
      <c r="K5511" t="s">
        <v>138</v>
      </c>
      <c r="L5511" t="s">
        <v>15381</v>
      </c>
      <c r="M5511" t="s">
        <v>15382</v>
      </c>
      <c r="N5511">
        <v>0.98472222200000004</v>
      </c>
      <c r="O5511">
        <v>3</v>
      </c>
      <c r="P5511">
        <v>122</v>
      </c>
      <c r="Q5511">
        <v>89</v>
      </c>
      <c r="R5511">
        <v>159</v>
      </c>
      <c r="S5511">
        <v>14</v>
      </c>
      <c r="T5511">
        <v>19</v>
      </c>
      <c r="U5511">
        <v>0</v>
      </c>
      <c r="V5511">
        <v>1</v>
      </c>
      <c r="W5511">
        <v>0</v>
      </c>
      <c r="X5511">
        <v>14.905095125658825</v>
      </c>
      <c r="Y5511">
        <v>6.0548520718462919</v>
      </c>
      <c r="Z5511">
        <v>11.391598440046563</v>
      </c>
      <c r="AA5511">
        <v>32.881365984518453</v>
      </c>
      <c r="AB5511">
        <v>6.1918725497011122</v>
      </c>
      <c r="AC5511">
        <v>0</v>
      </c>
      <c r="AD5511">
        <v>39.039124596159724</v>
      </c>
      <c r="AE5511">
        <v>110.46390876793097</v>
      </c>
    </row>
    <row r="5512" spans="1:31" x14ac:dyDescent="0.3">
      <c r="A5512">
        <v>2722001</v>
      </c>
      <c r="B5512">
        <v>1</v>
      </c>
      <c r="C5512" t="s">
        <v>80</v>
      </c>
      <c r="D5512" t="s">
        <v>96</v>
      </c>
      <c r="E5512" t="s">
        <v>150</v>
      </c>
      <c r="F5512" t="s">
        <v>12025</v>
      </c>
      <c r="G5512" t="s">
        <v>152</v>
      </c>
      <c r="H5512" t="s">
        <v>153</v>
      </c>
      <c r="I5512" t="s">
        <v>136</v>
      </c>
      <c r="J5512" t="s">
        <v>137</v>
      </c>
      <c r="K5512" t="s">
        <v>138</v>
      </c>
      <c r="L5512" t="s">
        <v>15383</v>
      </c>
      <c r="M5512" t="s">
        <v>15384</v>
      </c>
      <c r="N5512">
        <v>9.0277777000000003E-2</v>
      </c>
      <c r="O5512">
        <v>0</v>
      </c>
      <c r="P5512">
        <v>90</v>
      </c>
      <c r="Q5512">
        <v>0</v>
      </c>
      <c r="R5512">
        <v>3</v>
      </c>
      <c r="S5512">
        <v>1</v>
      </c>
      <c r="T5512">
        <v>8</v>
      </c>
      <c r="U5512">
        <v>0</v>
      </c>
      <c r="V5512">
        <v>0</v>
      </c>
      <c r="W5512">
        <v>0</v>
      </c>
      <c r="X5512">
        <v>0.54712584040508327</v>
      </c>
      <c r="Y5512">
        <v>0</v>
      </c>
      <c r="Z5512">
        <v>7.2374100617000003E-2</v>
      </c>
      <c r="AA5512">
        <v>0.97102143476893743</v>
      </c>
      <c r="AB5512">
        <v>5.7347712873749993E-3</v>
      </c>
      <c r="AC5512">
        <v>0</v>
      </c>
      <c r="AD5512">
        <v>0</v>
      </c>
      <c r="AE5512">
        <v>1.5962561470783958</v>
      </c>
    </row>
    <row r="5513" spans="1:31" x14ac:dyDescent="0.3">
      <c r="A5513">
        <v>2722158</v>
      </c>
      <c r="B5513">
        <v>2</v>
      </c>
      <c r="C5513" t="s">
        <v>80</v>
      </c>
      <c r="D5513" t="s">
        <v>96</v>
      </c>
      <c r="E5513" t="s">
        <v>132</v>
      </c>
      <c r="F5513" t="s">
        <v>14589</v>
      </c>
      <c r="G5513" t="s">
        <v>163</v>
      </c>
      <c r="H5513" t="s">
        <v>135</v>
      </c>
      <c r="I5513" t="s">
        <v>136</v>
      </c>
      <c r="J5513" t="s">
        <v>137</v>
      </c>
      <c r="K5513" t="s">
        <v>138</v>
      </c>
      <c r="L5513" t="s">
        <v>15245</v>
      </c>
      <c r="M5513" t="s">
        <v>15385</v>
      </c>
      <c r="N5513">
        <v>0.59166666599999995</v>
      </c>
      <c r="O5513">
        <v>0</v>
      </c>
      <c r="P5513">
        <v>336</v>
      </c>
      <c r="Q5513">
        <v>0</v>
      </c>
      <c r="R5513">
        <v>0</v>
      </c>
      <c r="S5513">
        <v>0</v>
      </c>
      <c r="T5513">
        <v>40</v>
      </c>
      <c r="U5513">
        <v>0</v>
      </c>
      <c r="V5513">
        <v>0</v>
      </c>
      <c r="W5513">
        <v>0</v>
      </c>
      <c r="X5513">
        <v>19.584814221044272</v>
      </c>
      <c r="Y5513">
        <v>0</v>
      </c>
      <c r="Z5513">
        <v>0</v>
      </c>
      <c r="AA5513">
        <v>0</v>
      </c>
      <c r="AB5513">
        <v>10.507474299187201</v>
      </c>
      <c r="AC5513">
        <v>0</v>
      </c>
      <c r="AD5513">
        <v>0</v>
      </c>
      <c r="AE5513">
        <v>30.092288520231474</v>
      </c>
    </row>
    <row r="5514" spans="1:31" x14ac:dyDescent="0.3">
      <c r="A5514">
        <v>2721958</v>
      </c>
      <c r="B5514">
        <v>1</v>
      </c>
      <c r="C5514" t="s">
        <v>81</v>
      </c>
      <c r="D5514" t="s">
        <v>115</v>
      </c>
      <c r="E5514" t="s">
        <v>161</v>
      </c>
      <c r="F5514" t="s">
        <v>15386</v>
      </c>
      <c r="G5514" t="s">
        <v>163</v>
      </c>
      <c r="H5514" t="s">
        <v>135</v>
      </c>
      <c r="I5514" t="s">
        <v>136</v>
      </c>
      <c r="J5514" t="s">
        <v>137</v>
      </c>
      <c r="K5514" t="s">
        <v>138</v>
      </c>
      <c r="L5514" t="s">
        <v>15387</v>
      </c>
      <c r="M5514" t="s">
        <v>15388</v>
      </c>
      <c r="N5514">
        <v>0.75777777700000004</v>
      </c>
      <c r="O5514">
        <v>0</v>
      </c>
      <c r="P5514">
        <v>3</v>
      </c>
      <c r="Q5514">
        <v>0</v>
      </c>
      <c r="R5514">
        <v>0</v>
      </c>
      <c r="S5514">
        <v>0</v>
      </c>
      <c r="T5514">
        <v>1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</row>
    <row r="5515" spans="1:31" x14ac:dyDescent="0.3">
      <c r="A5515">
        <v>2722456</v>
      </c>
      <c r="B5515">
        <v>1</v>
      </c>
      <c r="C5515" t="s">
        <v>81</v>
      </c>
      <c r="D5515" t="s">
        <v>118</v>
      </c>
      <c r="E5515" t="s">
        <v>213</v>
      </c>
      <c r="F5515" t="s">
        <v>15389</v>
      </c>
      <c r="G5515" t="s">
        <v>152</v>
      </c>
      <c r="H5515" t="s">
        <v>153</v>
      </c>
      <c r="I5515" t="s">
        <v>490</v>
      </c>
      <c r="J5515" t="s">
        <v>137</v>
      </c>
      <c r="K5515" t="s">
        <v>138</v>
      </c>
      <c r="L5515" t="s">
        <v>15390</v>
      </c>
      <c r="M5515" t="s">
        <v>15391</v>
      </c>
      <c r="N5515">
        <v>1.666666E-3</v>
      </c>
      <c r="O5515">
        <v>4</v>
      </c>
      <c r="P5515">
        <v>981</v>
      </c>
      <c r="Q5515">
        <v>53</v>
      </c>
      <c r="R5515">
        <v>152</v>
      </c>
      <c r="S5515">
        <v>7</v>
      </c>
      <c r="T5515">
        <v>80</v>
      </c>
      <c r="U5515">
        <v>0</v>
      </c>
      <c r="V5515">
        <v>0</v>
      </c>
      <c r="W5515">
        <v>2.0733260091975E-2</v>
      </c>
      <c r="X5515">
        <v>0.15508725222798517</v>
      </c>
      <c r="Y5515">
        <v>1.6198797841170003E-2</v>
      </c>
      <c r="Z5515">
        <v>2.0679154794490003E-2</v>
      </c>
      <c r="AA5515">
        <v>7.6614080821200015E-3</v>
      </c>
      <c r="AB5515">
        <v>4.2183843049000025E-2</v>
      </c>
      <c r="AC5515">
        <v>0</v>
      </c>
      <c r="AD5515">
        <v>0</v>
      </c>
      <c r="AE5515">
        <v>0.26254371608674021</v>
      </c>
    </row>
    <row r="5516" spans="1:31" x14ac:dyDescent="0.3">
      <c r="A5516">
        <v>2722207</v>
      </c>
      <c r="B5516">
        <v>1</v>
      </c>
      <c r="C5516" t="s">
        <v>80</v>
      </c>
      <c r="D5516" t="s">
        <v>83</v>
      </c>
      <c r="E5516" t="s">
        <v>145</v>
      </c>
      <c r="F5516" t="s">
        <v>15392</v>
      </c>
      <c r="G5516" t="s">
        <v>181</v>
      </c>
      <c r="H5516" t="s">
        <v>135</v>
      </c>
      <c r="I5516" t="s">
        <v>136</v>
      </c>
      <c r="J5516" t="s">
        <v>137</v>
      </c>
      <c r="K5516" t="s">
        <v>138</v>
      </c>
      <c r="L5516" t="s">
        <v>15393</v>
      </c>
      <c r="M5516" t="s">
        <v>15394</v>
      </c>
      <c r="N5516">
        <v>3.4808333330000001</v>
      </c>
      <c r="O5516">
        <v>0</v>
      </c>
      <c r="P5516">
        <v>3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3.3397894237555188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3.3397894237555188</v>
      </c>
    </row>
    <row r="5517" spans="1:31" x14ac:dyDescent="0.3">
      <c r="A5517">
        <v>2722307</v>
      </c>
      <c r="B5517">
        <v>1</v>
      </c>
      <c r="C5517" t="s">
        <v>80</v>
      </c>
      <c r="D5517" t="s">
        <v>110</v>
      </c>
      <c r="E5517" t="s">
        <v>145</v>
      </c>
      <c r="F5517" t="s">
        <v>15395</v>
      </c>
      <c r="G5517" t="s">
        <v>181</v>
      </c>
      <c r="H5517" t="s">
        <v>135</v>
      </c>
      <c r="I5517" t="s">
        <v>136</v>
      </c>
      <c r="J5517" t="s">
        <v>137</v>
      </c>
      <c r="K5517" t="s">
        <v>138</v>
      </c>
      <c r="L5517" t="s">
        <v>15396</v>
      </c>
      <c r="M5517" t="s">
        <v>15397</v>
      </c>
      <c r="N5517">
        <v>0.97222222199999997</v>
      </c>
      <c r="O5517">
        <v>0</v>
      </c>
      <c r="P5517">
        <v>5</v>
      </c>
      <c r="Q5517">
        <v>0</v>
      </c>
      <c r="R5517">
        <v>0</v>
      </c>
      <c r="S5517">
        <v>0</v>
      </c>
      <c r="T5517">
        <v>1</v>
      </c>
      <c r="U5517">
        <v>0</v>
      </c>
      <c r="V5517">
        <v>0</v>
      </c>
      <c r="W5517">
        <v>0</v>
      </c>
      <c r="X5517">
        <v>1.4827675431395069</v>
      </c>
      <c r="Y5517">
        <v>0</v>
      </c>
      <c r="Z5517">
        <v>0</v>
      </c>
      <c r="AA5517">
        <v>0</v>
      </c>
      <c r="AB5517">
        <v>0.54528858233831667</v>
      </c>
      <c r="AC5517">
        <v>0</v>
      </c>
      <c r="AD5517">
        <v>0</v>
      </c>
      <c r="AE5517">
        <v>2.0280561254778235</v>
      </c>
    </row>
    <row r="5518" spans="1:31" x14ac:dyDescent="0.3">
      <c r="A5518">
        <v>2722748</v>
      </c>
      <c r="B5518">
        <v>1</v>
      </c>
      <c r="C5518" t="s">
        <v>80</v>
      </c>
      <c r="D5518" t="s">
        <v>106</v>
      </c>
      <c r="E5518" t="s">
        <v>132</v>
      </c>
      <c r="F5518" t="s">
        <v>15398</v>
      </c>
      <c r="G5518" t="s">
        <v>134</v>
      </c>
      <c r="H5518" t="s">
        <v>135</v>
      </c>
      <c r="I5518" t="s">
        <v>136</v>
      </c>
      <c r="J5518" t="s">
        <v>137</v>
      </c>
      <c r="K5518" t="s">
        <v>138</v>
      </c>
      <c r="L5518" t="s">
        <v>15399</v>
      </c>
      <c r="M5518" t="s">
        <v>15400</v>
      </c>
      <c r="N5518">
        <v>1.3625</v>
      </c>
      <c r="O5518">
        <v>0</v>
      </c>
      <c r="P5518">
        <v>0</v>
      </c>
      <c r="Q5518">
        <v>0</v>
      </c>
      <c r="R5518">
        <v>12</v>
      </c>
      <c r="S5518">
        <v>0</v>
      </c>
      <c r="T5518">
        <v>4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</row>
    <row r="5519" spans="1:31" x14ac:dyDescent="0.3">
      <c r="A5519">
        <v>2722058</v>
      </c>
      <c r="B5519">
        <v>1</v>
      </c>
      <c r="C5519" t="s">
        <v>80</v>
      </c>
      <c r="D5519" t="s">
        <v>95</v>
      </c>
      <c r="E5519" t="s">
        <v>145</v>
      </c>
      <c r="F5519" t="s">
        <v>15401</v>
      </c>
      <c r="G5519" t="s">
        <v>181</v>
      </c>
      <c r="H5519" t="s">
        <v>135</v>
      </c>
      <c r="I5519" t="s">
        <v>136</v>
      </c>
      <c r="J5519" t="s">
        <v>137</v>
      </c>
      <c r="K5519" t="s">
        <v>138</v>
      </c>
      <c r="L5519" t="s">
        <v>15402</v>
      </c>
      <c r="M5519" t="s">
        <v>15403</v>
      </c>
      <c r="N5519">
        <v>1.860833333</v>
      </c>
      <c r="O5519">
        <v>0</v>
      </c>
      <c r="P5519">
        <v>1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0.34175764334000003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0.34175764334000003</v>
      </c>
    </row>
    <row r="5520" spans="1:31" x14ac:dyDescent="0.3">
      <c r="A5520">
        <v>2722376</v>
      </c>
      <c r="B5520">
        <v>1</v>
      </c>
      <c r="C5520" t="s">
        <v>80</v>
      </c>
      <c r="D5520" t="s">
        <v>90</v>
      </c>
      <c r="E5520" t="s">
        <v>145</v>
      </c>
      <c r="F5520" t="s">
        <v>15404</v>
      </c>
      <c r="G5520" t="s">
        <v>230</v>
      </c>
      <c r="H5520" t="s">
        <v>135</v>
      </c>
      <c r="I5520" t="s">
        <v>136</v>
      </c>
      <c r="J5520" t="s">
        <v>137</v>
      </c>
      <c r="K5520" t="s">
        <v>138</v>
      </c>
      <c r="L5520" t="s">
        <v>15405</v>
      </c>
      <c r="M5520" t="s">
        <v>15406</v>
      </c>
      <c r="N5520">
        <v>0.91749999999999998</v>
      </c>
      <c r="O5520">
        <v>0</v>
      </c>
      <c r="P5520">
        <v>1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0.27215520139760835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0.27215520139760835</v>
      </c>
    </row>
    <row r="5521" spans="1:31" x14ac:dyDescent="0.3">
      <c r="A5521">
        <v>2722539</v>
      </c>
      <c r="B5521">
        <v>1</v>
      </c>
      <c r="C5521" t="s">
        <v>80</v>
      </c>
      <c r="D5521" t="s">
        <v>104</v>
      </c>
      <c r="E5521" t="s">
        <v>161</v>
      </c>
      <c r="F5521" t="s">
        <v>15407</v>
      </c>
      <c r="G5521" t="s">
        <v>158</v>
      </c>
      <c r="H5521" t="s">
        <v>135</v>
      </c>
      <c r="I5521" t="s">
        <v>136</v>
      </c>
      <c r="J5521" t="s">
        <v>137</v>
      </c>
      <c r="K5521" t="s">
        <v>138</v>
      </c>
      <c r="L5521" t="s">
        <v>15408</v>
      </c>
      <c r="M5521" t="s">
        <v>15409</v>
      </c>
      <c r="N5521">
        <v>3.8036111109999999</v>
      </c>
      <c r="O5521">
        <v>0</v>
      </c>
      <c r="P5521">
        <v>25</v>
      </c>
      <c r="Q5521">
        <v>0</v>
      </c>
      <c r="R5521">
        <v>0</v>
      </c>
      <c r="S5521">
        <v>0</v>
      </c>
      <c r="T5521">
        <v>1</v>
      </c>
      <c r="U5521">
        <v>0</v>
      </c>
      <c r="V5521">
        <v>0</v>
      </c>
      <c r="W5521">
        <v>0</v>
      </c>
      <c r="X5521">
        <v>19.196265751791625</v>
      </c>
      <c r="Y5521">
        <v>0</v>
      </c>
      <c r="Z5521">
        <v>0</v>
      </c>
      <c r="AA5521">
        <v>0</v>
      </c>
      <c r="AB5521">
        <v>0.45961431904346001</v>
      </c>
      <c r="AC5521">
        <v>0</v>
      </c>
      <c r="AD5521">
        <v>0</v>
      </c>
      <c r="AE5521">
        <v>19.655880070835085</v>
      </c>
    </row>
    <row r="5522" spans="1:31" x14ac:dyDescent="0.3">
      <c r="A5522">
        <v>2721975</v>
      </c>
      <c r="B5522">
        <v>1</v>
      </c>
      <c r="C5522" t="s">
        <v>81</v>
      </c>
      <c r="D5522" t="s">
        <v>128</v>
      </c>
      <c r="E5522" t="s">
        <v>213</v>
      </c>
      <c r="F5522" t="s">
        <v>15410</v>
      </c>
      <c r="G5522" t="s">
        <v>152</v>
      </c>
      <c r="H5522" t="s">
        <v>153</v>
      </c>
      <c r="I5522" t="s">
        <v>136</v>
      </c>
      <c r="J5522" t="s">
        <v>137</v>
      </c>
      <c r="K5522" t="s">
        <v>138</v>
      </c>
      <c r="L5522" t="s">
        <v>15411</v>
      </c>
      <c r="M5522" t="s">
        <v>15412</v>
      </c>
      <c r="N5522">
        <v>1.636111111</v>
      </c>
      <c r="O5522">
        <v>0</v>
      </c>
      <c r="P5522">
        <v>0</v>
      </c>
      <c r="Q5522">
        <v>0</v>
      </c>
      <c r="R5522">
        <v>1</v>
      </c>
      <c r="S5522">
        <v>9</v>
      </c>
      <c r="T5522">
        <v>43</v>
      </c>
      <c r="U5522">
        <v>11</v>
      </c>
      <c r="V5522">
        <v>46</v>
      </c>
      <c r="W5522">
        <v>0</v>
      </c>
      <c r="X5522">
        <v>0</v>
      </c>
      <c r="Y5522">
        <v>0</v>
      </c>
      <c r="Z5522">
        <v>0</v>
      </c>
      <c r="AA5522">
        <v>190.34207430251891</v>
      </c>
      <c r="AB5522">
        <v>380.05923036431392</v>
      </c>
      <c r="AC5522">
        <v>1258.9984869017644</v>
      </c>
      <c r="AD5522">
        <v>949.20987577406618</v>
      </c>
      <c r="AE5522">
        <v>2778.6096673426637</v>
      </c>
    </row>
    <row r="5523" spans="1:31" x14ac:dyDescent="0.3">
      <c r="A5523">
        <v>2721998</v>
      </c>
      <c r="B5523">
        <v>1</v>
      </c>
      <c r="C5523" t="s">
        <v>80</v>
      </c>
      <c r="D5523" t="s">
        <v>106</v>
      </c>
      <c r="E5523" t="s">
        <v>213</v>
      </c>
      <c r="F5523" t="s">
        <v>15303</v>
      </c>
      <c r="G5523" t="s">
        <v>152</v>
      </c>
      <c r="H5523" t="s">
        <v>153</v>
      </c>
      <c r="I5523" t="s">
        <v>136</v>
      </c>
      <c r="J5523" t="s">
        <v>137</v>
      </c>
      <c r="K5523" t="s">
        <v>138</v>
      </c>
      <c r="L5523" t="s">
        <v>15413</v>
      </c>
      <c r="M5523" t="s">
        <v>15414</v>
      </c>
      <c r="N5523">
        <v>0.51111111099999995</v>
      </c>
      <c r="O5523">
        <v>0</v>
      </c>
      <c r="P5523">
        <v>694</v>
      </c>
      <c r="Q5523">
        <v>2</v>
      </c>
      <c r="R5523">
        <v>36</v>
      </c>
      <c r="S5523">
        <v>3</v>
      </c>
      <c r="T5523">
        <v>92</v>
      </c>
      <c r="U5523">
        <v>0</v>
      </c>
      <c r="V5523">
        <v>0</v>
      </c>
      <c r="W5523">
        <v>0</v>
      </c>
      <c r="X5523">
        <v>39.009657181568286</v>
      </c>
      <c r="Y5523">
        <v>0.22236040279080005</v>
      </c>
      <c r="Z5523">
        <v>2.6246092133247996</v>
      </c>
      <c r="AA5523">
        <v>2.9943498124722003</v>
      </c>
      <c r="AB5523">
        <v>24.499266288872256</v>
      </c>
      <c r="AC5523">
        <v>0</v>
      </c>
      <c r="AD5523">
        <v>0</v>
      </c>
      <c r="AE5523">
        <v>69.350242899028345</v>
      </c>
    </row>
    <row r="5524" spans="1:31" x14ac:dyDescent="0.3">
      <c r="A5524">
        <v>2722021</v>
      </c>
      <c r="B5524">
        <v>1</v>
      </c>
      <c r="C5524" t="s">
        <v>80</v>
      </c>
      <c r="D5524" t="s">
        <v>103</v>
      </c>
      <c r="E5524" t="s">
        <v>161</v>
      </c>
      <c r="F5524" t="s">
        <v>15415</v>
      </c>
      <c r="G5524" t="s">
        <v>163</v>
      </c>
      <c r="H5524" t="s">
        <v>135</v>
      </c>
      <c r="I5524" t="s">
        <v>136</v>
      </c>
      <c r="J5524" t="s">
        <v>137</v>
      </c>
      <c r="K5524" t="s">
        <v>138</v>
      </c>
      <c r="L5524" t="s">
        <v>15416</v>
      </c>
      <c r="M5524" t="s">
        <v>15417</v>
      </c>
      <c r="N5524">
        <v>0.91861111100000004</v>
      </c>
      <c r="O5524">
        <v>0</v>
      </c>
      <c r="P5524">
        <v>167</v>
      </c>
      <c r="Q5524">
        <v>0</v>
      </c>
      <c r="R5524">
        <v>1</v>
      </c>
      <c r="S5524">
        <v>0</v>
      </c>
      <c r="T5524">
        <v>18</v>
      </c>
      <c r="U5524">
        <v>0</v>
      </c>
      <c r="V5524">
        <v>0</v>
      </c>
      <c r="W5524">
        <v>0</v>
      </c>
      <c r="X5524">
        <v>26.743692160940146</v>
      </c>
      <c r="Y5524">
        <v>0</v>
      </c>
      <c r="Z5524">
        <v>0</v>
      </c>
      <c r="AA5524">
        <v>0</v>
      </c>
      <c r="AB5524">
        <v>7.0654253551740576</v>
      </c>
      <c r="AC5524">
        <v>0</v>
      </c>
      <c r="AD5524">
        <v>0</v>
      </c>
      <c r="AE5524">
        <v>33.809117516114206</v>
      </c>
    </row>
    <row r="5525" spans="1:31" x14ac:dyDescent="0.3">
      <c r="A5525">
        <v>2722562</v>
      </c>
      <c r="B5525">
        <v>1</v>
      </c>
      <c r="C5525" t="s">
        <v>80</v>
      </c>
      <c r="D5525" t="s">
        <v>90</v>
      </c>
      <c r="E5525" t="s">
        <v>145</v>
      </c>
      <c r="F5525" t="s">
        <v>15418</v>
      </c>
      <c r="G5525" t="s">
        <v>230</v>
      </c>
      <c r="H5525" t="s">
        <v>135</v>
      </c>
      <c r="I5525" t="s">
        <v>136</v>
      </c>
      <c r="J5525" t="s">
        <v>137</v>
      </c>
      <c r="K5525" t="s">
        <v>138</v>
      </c>
      <c r="L5525" t="s">
        <v>15419</v>
      </c>
      <c r="M5525" t="s">
        <v>15420</v>
      </c>
      <c r="N5525">
        <v>3.341388888</v>
      </c>
      <c r="O5525">
        <v>0</v>
      </c>
      <c r="P5525">
        <v>3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0.61435205605270005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0.61435205605270005</v>
      </c>
    </row>
    <row r="5526" spans="1:31" x14ac:dyDescent="0.3">
      <c r="A5526">
        <v>2722121</v>
      </c>
      <c r="B5526">
        <v>1</v>
      </c>
      <c r="C5526" t="s">
        <v>80</v>
      </c>
      <c r="D5526" t="s">
        <v>108</v>
      </c>
      <c r="E5526" t="s">
        <v>161</v>
      </c>
      <c r="F5526" t="s">
        <v>15421</v>
      </c>
      <c r="G5526" t="s">
        <v>1479</v>
      </c>
      <c r="H5526" t="s">
        <v>135</v>
      </c>
      <c r="I5526" t="s">
        <v>136</v>
      </c>
      <c r="J5526" t="s">
        <v>137</v>
      </c>
      <c r="K5526" t="s">
        <v>138</v>
      </c>
      <c r="L5526" t="s">
        <v>15422</v>
      </c>
      <c r="M5526" t="s">
        <v>15423</v>
      </c>
      <c r="N5526">
        <v>7.4733333330000002</v>
      </c>
      <c r="O5526">
        <v>0</v>
      </c>
      <c r="P5526">
        <v>16</v>
      </c>
      <c r="Q5526">
        <v>0</v>
      </c>
      <c r="R5526">
        <v>4</v>
      </c>
      <c r="S5526">
        <v>0</v>
      </c>
      <c r="T5526">
        <v>4</v>
      </c>
      <c r="U5526">
        <v>0</v>
      </c>
      <c r="V5526">
        <v>0</v>
      </c>
      <c r="W5526">
        <v>0</v>
      </c>
      <c r="X5526">
        <v>15.693268607735106</v>
      </c>
      <c r="Y5526">
        <v>0</v>
      </c>
      <c r="Z5526">
        <v>0.31493783888413501</v>
      </c>
      <c r="AA5526">
        <v>0</v>
      </c>
      <c r="AB5526">
        <v>1.4435704691837496</v>
      </c>
      <c r="AC5526">
        <v>0</v>
      </c>
      <c r="AD5526">
        <v>0</v>
      </c>
      <c r="AE5526">
        <v>17.451776915802991</v>
      </c>
    </row>
    <row r="5527" spans="1:31" x14ac:dyDescent="0.3">
      <c r="A5527">
        <v>2722370</v>
      </c>
      <c r="B5527">
        <v>1</v>
      </c>
      <c r="C5527" t="s">
        <v>81</v>
      </c>
      <c r="D5527" t="s">
        <v>113</v>
      </c>
      <c r="E5527" t="s">
        <v>161</v>
      </c>
      <c r="F5527" t="s">
        <v>15424</v>
      </c>
      <c r="G5527" t="s">
        <v>1696</v>
      </c>
      <c r="H5527" t="s">
        <v>135</v>
      </c>
      <c r="I5527" t="s">
        <v>136</v>
      </c>
      <c r="J5527" t="s">
        <v>137</v>
      </c>
      <c r="K5527" t="s">
        <v>138</v>
      </c>
      <c r="L5527" t="s">
        <v>15425</v>
      </c>
      <c r="M5527" t="s">
        <v>15426</v>
      </c>
      <c r="N5527">
        <v>7.8644444440000001</v>
      </c>
      <c r="O5527">
        <v>0</v>
      </c>
      <c r="P5527">
        <v>28</v>
      </c>
      <c r="Q5527">
        <v>0</v>
      </c>
      <c r="R5527">
        <v>19</v>
      </c>
      <c r="S5527">
        <v>0</v>
      </c>
      <c r="T5527">
        <v>6</v>
      </c>
      <c r="U5527">
        <v>0</v>
      </c>
      <c r="V5527">
        <v>0</v>
      </c>
      <c r="W5527">
        <v>0</v>
      </c>
      <c r="X5527">
        <v>30.833953456966469</v>
      </c>
      <c r="Y5527">
        <v>0</v>
      </c>
      <c r="Z5527">
        <v>0</v>
      </c>
      <c r="AA5527">
        <v>0</v>
      </c>
      <c r="AB5527">
        <v>96.84650882356101</v>
      </c>
      <c r="AC5527">
        <v>0</v>
      </c>
      <c r="AD5527">
        <v>0</v>
      </c>
      <c r="AE5527">
        <v>127.68046228052748</v>
      </c>
    </row>
    <row r="5528" spans="1:31" x14ac:dyDescent="0.3">
      <c r="A5528">
        <v>2722038</v>
      </c>
      <c r="B5528">
        <v>1</v>
      </c>
      <c r="C5528" t="s">
        <v>80</v>
      </c>
      <c r="D5528" t="s">
        <v>82</v>
      </c>
      <c r="E5528" t="s">
        <v>145</v>
      </c>
      <c r="F5528" t="s">
        <v>15427</v>
      </c>
      <c r="G5528" t="s">
        <v>181</v>
      </c>
      <c r="H5528" t="s">
        <v>135</v>
      </c>
      <c r="I5528" t="s">
        <v>136</v>
      </c>
      <c r="J5528" t="s">
        <v>137</v>
      </c>
      <c r="K5528" t="s">
        <v>138</v>
      </c>
      <c r="L5528" t="s">
        <v>15428</v>
      </c>
      <c r="M5528" t="s">
        <v>15429</v>
      </c>
      <c r="N5528">
        <v>1.686666666</v>
      </c>
      <c r="O5528">
        <v>0</v>
      </c>
      <c r="P5528">
        <v>13</v>
      </c>
      <c r="Q5528">
        <v>0</v>
      </c>
      <c r="R5528">
        <v>0</v>
      </c>
      <c r="S5528">
        <v>0</v>
      </c>
      <c r="T5528">
        <v>5</v>
      </c>
      <c r="U5528">
        <v>0</v>
      </c>
      <c r="V5528">
        <v>0</v>
      </c>
      <c r="W5528">
        <v>0</v>
      </c>
      <c r="X5528">
        <v>8.9239825033691762</v>
      </c>
      <c r="Y5528">
        <v>0</v>
      </c>
      <c r="Z5528">
        <v>0</v>
      </c>
      <c r="AA5528">
        <v>0</v>
      </c>
      <c r="AB5528">
        <v>2.6700937244290399</v>
      </c>
      <c r="AC5528">
        <v>0</v>
      </c>
      <c r="AD5528">
        <v>0</v>
      </c>
      <c r="AE5528">
        <v>11.594076227798215</v>
      </c>
    </row>
    <row r="5529" spans="1:31" x14ac:dyDescent="0.3">
      <c r="A5529">
        <v>2721981</v>
      </c>
      <c r="B5529">
        <v>1</v>
      </c>
      <c r="C5529" t="s">
        <v>81</v>
      </c>
      <c r="D5529" t="s">
        <v>118</v>
      </c>
      <c r="E5529" t="s">
        <v>213</v>
      </c>
      <c r="F5529" t="s">
        <v>11852</v>
      </c>
      <c r="G5529" t="s">
        <v>152</v>
      </c>
      <c r="H5529" t="s">
        <v>153</v>
      </c>
      <c r="I5529" t="s">
        <v>136</v>
      </c>
      <c r="J5529" t="s">
        <v>137</v>
      </c>
      <c r="K5529" t="s">
        <v>138</v>
      </c>
      <c r="L5529" t="s">
        <v>15430</v>
      </c>
      <c r="M5529" t="s">
        <v>15431</v>
      </c>
      <c r="N5529">
        <v>3.2194444440000001</v>
      </c>
      <c r="O5529">
        <v>4</v>
      </c>
      <c r="P5529">
        <v>768</v>
      </c>
      <c r="Q5529">
        <v>42</v>
      </c>
      <c r="R5529">
        <v>65</v>
      </c>
      <c r="S5529">
        <v>2</v>
      </c>
      <c r="T5529">
        <v>48</v>
      </c>
      <c r="U5529">
        <v>0</v>
      </c>
      <c r="V5529">
        <v>0</v>
      </c>
      <c r="W5529">
        <v>31.870532999359213</v>
      </c>
      <c r="X5529">
        <v>250.43917001934358</v>
      </c>
      <c r="Y5529">
        <v>20.235369286750277</v>
      </c>
      <c r="Z5529">
        <v>26.182459981534432</v>
      </c>
      <c r="AA5529">
        <v>0.84057205010516678</v>
      </c>
      <c r="AB5529">
        <v>21.910282750876753</v>
      </c>
      <c r="AC5529">
        <v>0</v>
      </c>
      <c r="AD5529">
        <v>0</v>
      </c>
      <c r="AE5529">
        <v>351.47838708796939</v>
      </c>
    </row>
    <row r="5530" spans="1:31" x14ac:dyDescent="0.3">
      <c r="A5530">
        <v>2722084</v>
      </c>
      <c r="B5530">
        <v>1</v>
      </c>
      <c r="C5530" t="s">
        <v>80</v>
      </c>
      <c r="D5530" t="s">
        <v>103</v>
      </c>
      <c r="E5530" t="s">
        <v>132</v>
      </c>
      <c r="F5530" t="s">
        <v>14868</v>
      </c>
      <c r="G5530" t="s">
        <v>134</v>
      </c>
      <c r="H5530" t="s">
        <v>135</v>
      </c>
      <c r="I5530" t="s">
        <v>136</v>
      </c>
      <c r="J5530" t="s">
        <v>137</v>
      </c>
      <c r="K5530" t="s">
        <v>138</v>
      </c>
      <c r="L5530" t="s">
        <v>15432</v>
      </c>
      <c r="M5530" t="s">
        <v>15433</v>
      </c>
      <c r="N5530">
        <v>2.02</v>
      </c>
      <c r="O5530">
        <v>0</v>
      </c>
      <c r="P5530">
        <v>38</v>
      </c>
      <c r="Q5530">
        <v>0</v>
      </c>
      <c r="R5530">
        <v>7</v>
      </c>
      <c r="S5530">
        <v>0</v>
      </c>
      <c r="T5530">
        <v>24</v>
      </c>
      <c r="U5530">
        <v>0</v>
      </c>
      <c r="V5530">
        <v>0</v>
      </c>
      <c r="W5530">
        <v>0</v>
      </c>
      <c r="X5530">
        <v>12.160489656301507</v>
      </c>
      <c r="Y5530">
        <v>0</v>
      </c>
      <c r="Z5530">
        <v>9.5059870589250011</v>
      </c>
      <c r="AA5530">
        <v>0</v>
      </c>
      <c r="AB5530">
        <v>53.419231934148058</v>
      </c>
      <c r="AC5530">
        <v>0</v>
      </c>
      <c r="AD5530">
        <v>0</v>
      </c>
      <c r="AE5530">
        <v>75.085708649374567</v>
      </c>
    </row>
    <row r="5531" spans="1:31" x14ac:dyDescent="0.3">
      <c r="A5531">
        <v>2722330</v>
      </c>
      <c r="B5531">
        <v>1</v>
      </c>
      <c r="C5531" t="s">
        <v>80</v>
      </c>
      <c r="D5531" t="s">
        <v>96</v>
      </c>
      <c r="E5531" t="s">
        <v>150</v>
      </c>
      <c r="F5531" t="s">
        <v>15434</v>
      </c>
      <c r="G5531" t="s">
        <v>170</v>
      </c>
      <c r="H5531" t="s">
        <v>153</v>
      </c>
      <c r="I5531" t="s">
        <v>136</v>
      </c>
      <c r="J5531" t="s">
        <v>137</v>
      </c>
      <c r="K5531" t="s">
        <v>138</v>
      </c>
      <c r="L5531" t="s">
        <v>15435</v>
      </c>
      <c r="M5531" t="s">
        <v>15436</v>
      </c>
      <c r="N5531">
        <v>1.503055555</v>
      </c>
      <c r="O5531">
        <v>2</v>
      </c>
      <c r="P5531">
        <v>0</v>
      </c>
      <c r="Q5531">
        <v>1</v>
      </c>
      <c r="R5531">
        <v>0</v>
      </c>
      <c r="S5531">
        <v>2</v>
      </c>
      <c r="T5531">
        <v>0</v>
      </c>
      <c r="U5531">
        <v>0</v>
      </c>
      <c r="V5531">
        <v>0</v>
      </c>
      <c r="W5531">
        <v>13.674489170384488</v>
      </c>
      <c r="X5531">
        <v>0</v>
      </c>
      <c r="Y5531">
        <v>0.27804157501400001</v>
      </c>
      <c r="Z5531">
        <v>0</v>
      </c>
      <c r="AA5531">
        <v>12.267759664677692</v>
      </c>
      <c r="AB5531">
        <v>0</v>
      </c>
      <c r="AC5531">
        <v>0</v>
      </c>
      <c r="AD5531">
        <v>0</v>
      </c>
      <c r="AE5531">
        <v>26.220290410076181</v>
      </c>
    </row>
    <row r="5532" spans="1:31" x14ac:dyDescent="0.3">
      <c r="A5532">
        <v>2722230</v>
      </c>
      <c r="B5532">
        <v>1</v>
      </c>
      <c r="C5532" t="s">
        <v>80</v>
      </c>
      <c r="D5532" t="s">
        <v>111</v>
      </c>
      <c r="E5532" t="s">
        <v>145</v>
      </c>
      <c r="F5532" t="s">
        <v>15437</v>
      </c>
      <c r="G5532" t="s">
        <v>147</v>
      </c>
      <c r="H5532" t="s">
        <v>135</v>
      </c>
      <c r="I5532" t="s">
        <v>136</v>
      </c>
      <c r="J5532" t="s">
        <v>137</v>
      </c>
      <c r="K5532" t="s">
        <v>138</v>
      </c>
      <c r="L5532" t="s">
        <v>15438</v>
      </c>
      <c r="M5532" t="s">
        <v>15439</v>
      </c>
      <c r="N5532">
        <v>1.010555555</v>
      </c>
      <c r="O5532">
        <v>0</v>
      </c>
      <c r="P5532">
        <v>4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0.94585156561395511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0.94585156561395511</v>
      </c>
    </row>
    <row r="5533" spans="1:31" x14ac:dyDescent="0.3">
      <c r="A5533">
        <v>2722957</v>
      </c>
      <c r="B5533">
        <v>1</v>
      </c>
      <c r="C5533" t="s">
        <v>80</v>
      </c>
      <c r="D5533" t="s">
        <v>96</v>
      </c>
      <c r="E5533" t="s">
        <v>145</v>
      </c>
      <c r="F5533" t="s">
        <v>15440</v>
      </c>
      <c r="G5533" t="s">
        <v>147</v>
      </c>
      <c r="H5533" t="s">
        <v>135</v>
      </c>
      <c r="I5533" t="s">
        <v>136</v>
      </c>
      <c r="J5533" t="s">
        <v>137</v>
      </c>
      <c r="K5533" t="s">
        <v>138</v>
      </c>
      <c r="L5533" t="s">
        <v>15441</v>
      </c>
      <c r="M5533" t="s">
        <v>15442</v>
      </c>
      <c r="N5533">
        <v>1.1333333329999999</v>
      </c>
      <c r="O5533">
        <v>0</v>
      </c>
      <c r="P5533">
        <v>1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0.4664108500417059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0.4664108500417059</v>
      </c>
    </row>
    <row r="5534" spans="1:31" x14ac:dyDescent="0.3">
      <c r="A5534">
        <v>2722104</v>
      </c>
      <c r="B5534">
        <v>1</v>
      </c>
      <c r="C5534" t="s">
        <v>81</v>
      </c>
      <c r="D5534" t="s">
        <v>112</v>
      </c>
      <c r="E5534" t="s">
        <v>150</v>
      </c>
      <c r="F5534" t="s">
        <v>12137</v>
      </c>
      <c r="G5534" t="s">
        <v>152</v>
      </c>
      <c r="H5534" t="s">
        <v>153</v>
      </c>
      <c r="I5534" t="s">
        <v>136</v>
      </c>
      <c r="J5534" t="s">
        <v>137</v>
      </c>
      <c r="K5534" t="s">
        <v>138</v>
      </c>
      <c r="L5534" t="s">
        <v>15443</v>
      </c>
      <c r="M5534" t="s">
        <v>15444</v>
      </c>
      <c r="N5534">
        <v>0.35027777700000001</v>
      </c>
      <c r="O5534">
        <v>1</v>
      </c>
      <c r="P5534">
        <v>3</v>
      </c>
      <c r="Q5534">
        <v>12</v>
      </c>
      <c r="R5534">
        <v>72</v>
      </c>
      <c r="S5534">
        <v>3</v>
      </c>
      <c r="T5534">
        <v>6</v>
      </c>
      <c r="U5534">
        <v>1</v>
      </c>
      <c r="V5534">
        <v>0</v>
      </c>
      <c r="W5534">
        <v>7.3495315757499999E-2</v>
      </c>
      <c r="X5534">
        <v>0.95646646414800007</v>
      </c>
      <c r="Y5534">
        <v>133.0855923908139</v>
      </c>
      <c r="Z5534">
        <v>15.183630880159409</v>
      </c>
      <c r="AA5534">
        <v>0.62887533777131999</v>
      </c>
      <c r="AB5534">
        <v>2.9168613041435822</v>
      </c>
      <c r="AC5534">
        <v>0.25053924403459998</v>
      </c>
      <c r="AD5534">
        <v>0</v>
      </c>
      <c r="AE5534">
        <v>153.09546093682832</v>
      </c>
    </row>
    <row r="5535" spans="1:31" x14ac:dyDescent="0.3">
      <c r="A5535">
        <v>2722247</v>
      </c>
      <c r="B5535">
        <v>1</v>
      </c>
      <c r="C5535" t="s">
        <v>81</v>
      </c>
      <c r="D5535" t="s">
        <v>118</v>
      </c>
      <c r="E5535" t="s">
        <v>213</v>
      </c>
      <c r="F5535" t="s">
        <v>15445</v>
      </c>
      <c r="G5535" t="s">
        <v>152</v>
      </c>
      <c r="H5535" t="s">
        <v>153</v>
      </c>
      <c r="I5535" t="s">
        <v>490</v>
      </c>
      <c r="J5535" t="s">
        <v>137</v>
      </c>
      <c r="K5535" t="s">
        <v>138</v>
      </c>
      <c r="L5535" t="s">
        <v>15446</v>
      </c>
      <c r="M5535" t="s">
        <v>15381</v>
      </c>
      <c r="N5535">
        <v>1.1111109999999999E-3</v>
      </c>
      <c r="O5535">
        <v>6</v>
      </c>
      <c r="P5535">
        <v>413</v>
      </c>
      <c r="Q5535">
        <v>50</v>
      </c>
      <c r="R5535">
        <v>42</v>
      </c>
      <c r="S5535">
        <v>10</v>
      </c>
      <c r="T5535">
        <v>33</v>
      </c>
      <c r="U5535">
        <v>0</v>
      </c>
      <c r="V5535">
        <v>0</v>
      </c>
      <c r="W5535">
        <v>2.1123254541200003E-3</v>
      </c>
      <c r="X5535">
        <v>5.1471916794879932E-2</v>
      </c>
      <c r="Y5535">
        <v>0.21046618568357345</v>
      </c>
      <c r="Z5535">
        <v>3.183667791388E-2</v>
      </c>
      <c r="AA5535">
        <v>2.9655031667573332E-2</v>
      </c>
      <c r="AB5535">
        <v>6.3407886005000004E-3</v>
      </c>
      <c r="AC5535">
        <v>0</v>
      </c>
      <c r="AD5535">
        <v>0</v>
      </c>
      <c r="AE5535">
        <v>0.33188292611452674</v>
      </c>
    </row>
    <row r="5536" spans="1:31" x14ac:dyDescent="0.3">
      <c r="A5536">
        <v>2722765</v>
      </c>
      <c r="B5536">
        <v>1</v>
      </c>
      <c r="C5536" t="s">
        <v>80</v>
      </c>
      <c r="D5536" t="s">
        <v>105</v>
      </c>
      <c r="E5536" t="s">
        <v>200</v>
      </c>
      <c r="F5536" t="s">
        <v>15447</v>
      </c>
      <c r="G5536" t="s">
        <v>543</v>
      </c>
      <c r="H5536" t="s">
        <v>135</v>
      </c>
      <c r="I5536" t="s">
        <v>136</v>
      </c>
      <c r="J5536" t="s">
        <v>137</v>
      </c>
      <c r="K5536" t="s">
        <v>138</v>
      </c>
      <c r="L5536" t="s">
        <v>15448</v>
      </c>
      <c r="M5536" t="s">
        <v>15449</v>
      </c>
      <c r="N5536">
        <v>3.2069444439999999</v>
      </c>
      <c r="O5536">
        <v>0</v>
      </c>
      <c r="P5536">
        <v>150</v>
      </c>
      <c r="Q5536">
        <v>0</v>
      </c>
      <c r="R5536">
        <v>0</v>
      </c>
      <c r="S5536">
        <v>0</v>
      </c>
      <c r="T5536">
        <v>9</v>
      </c>
      <c r="U5536">
        <v>0</v>
      </c>
      <c r="V5536">
        <v>0</v>
      </c>
      <c r="W5536">
        <v>0</v>
      </c>
      <c r="X5536">
        <v>120.25669293305997</v>
      </c>
      <c r="Y5536">
        <v>0</v>
      </c>
      <c r="Z5536">
        <v>0</v>
      </c>
      <c r="AA5536">
        <v>0</v>
      </c>
      <c r="AB5536">
        <v>6.9855107395514597</v>
      </c>
      <c r="AC5536">
        <v>0</v>
      </c>
      <c r="AD5536">
        <v>0</v>
      </c>
      <c r="AE5536">
        <v>127.24220367261142</v>
      </c>
    </row>
    <row r="5537" spans="1:31" x14ac:dyDescent="0.3">
      <c r="A5537">
        <v>2722224</v>
      </c>
      <c r="B5537">
        <v>1</v>
      </c>
      <c r="C5537" t="s">
        <v>80</v>
      </c>
      <c r="D5537" t="s">
        <v>107</v>
      </c>
      <c r="E5537" t="s">
        <v>161</v>
      </c>
      <c r="F5537" t="s">
        <v>15450</v>
      </c>
      <c r="G5537" t="s">
        <v>300</v>
      </c>
      <c r="H5537" t="s">
        <v>135</v>
      </c>
      <c r="I5537" t="s">
        <v>136</v>
      </c>
      <c r="J5537" t="s">
        <v>137</v>
      </c>
      <c r="K5537" t="s">
        <v>210</v>
      </c>
      <c r="L5537" t="s">
        <v>15451</v>
      </c>
      <c r="M5537" t="s">
        <v>15452</v>
      </c>
      <c r="N5537">
        <v>2.4733333329999998</v>
      </c>
      <c r="O5537">
        <v>0</v>
      </c>
      <c r="P5537">
        <v>137</v>
      </c>
      <c r="Q5537">
        <v>0</v>
      </c>
      <c r="R5537">
        <v>0</v>
      </c>
      <c r="S5537">
        <v>0</v>
      </c>
      <c r="T5537">
        <v>5</v>
      </c>
      <c r="U5537">
        <v>0</v>
      </c>
      <c r="V5537">
        <v>0</v>
      </c>
      <c r="W5537">
        <v>0</v>
      </c>
      <c r="X5537">
        <v>16.613033272787025</v>
      </c>
      <c r="Y5537">
        <v>0</v>
      </c>
      <c r="Z5537">
        <v>0</v>
      </c>
      <c r="AA5537">
        <v>0</v>
      </c>
      <c r="AB5537">
        <v>5.2225892675063097</v>
      </c>
      <c r="AC5537">
        <v>0</v>
      </c>
      <c r="AD5537">
        <v>0</v>
      </c>
      <c r="AE5537">
        <v>21.835622540293336</v>
      </c>
    </row>
    <row r="5538" spans="1:31" x14ac:dyDescent="0.3">
      <c r="A5538">
        <v>2722416</v>
      </c>
      <c r="B5538">
        <v>1</v>
      </c>
      <c r="C5538" t="s">
        <v>81</v>
      </c>
      <c r="D5538" t="s">
        <v>115</v>
      </c>
      <c r="E5538" t="s">
        <v>161</v>
      </c>
      <c r="F5538" t="s">
        <v>15453</v>
      </c>
      <c r="G5538" t="s">
        <v>163</v>
      </c>
      <c r="H5538" t="s">
        <v>135</v>
      </c>
      <c r="I5538" t="s">
        <v>136</v>
      </c>
      <c r="J5538" t="s">
        <v>137</v>
      </c>
      <c r="K5538" t="s">
        <v>138</v>
      </c>
      <c r="L5538" t="s">
        <v>15454</v>
      </c>
      <c r="M5538" t="s">
        <v>15455</v>
      </c>
      <c r="N5538">
        <v>1.489166666</v>
      </c>
      <c r="O5538">
        <v>0</v>
      </c>
      <c r="P5538">
        <v>19</v>
      </c>
      <c r="Q5538">
        <v>0</v>
      </c>
      <c r="R5538">
        <v>2</v>
      </c>
      <c r="S5538">
        <v>0</v>
      </c>
      <c r="T5538">
        <v>2</v>
      </c>
      <c r="U5538">
        <v>0</v>
      </c>
      <c r="V5538">
        <v>0</v>
      </c>
      <c r="W5538">
        <v>0</v>
      </c>
      <c r="X5538">
        <v>0.27197018582166665</v>
      </c>
      <c r="Y5538">
        <v>0</v>
      </c>
      <c r="Z5538">
        <v>7.5457753121050006E-2</v>
      </c>
      <c r="AA5538">
        <v>0</v>
      </c>
      <c r="AB5538">
        <v>0</v>
      </c>
      <c r="AC5538">
        <v>0</v>
      </c>
      <c r="AD5538">
        <v>0</v>
      </c>
      <c r="AE5538">
        <v>0.34742793894271667</v>
      </c>
    </row>
    <row r="5539" spans="1:31" x14ac:dyDescent="0.3">
      <c r="A5539">
        <v>2722931</v>
      </c>
      <c r="B5539">
        <v>1</v>
      </c>
      <c r="C5539" t="s">
        <v>81</v>
      </c>
      <c r="D5539" t="s">
        <v>113</v>
      </c>
      <c r="E5539" t="s">
        <v>161</v>
      </c>
      <c r="F5539" t="s">
        <v>15456</v>
      </c>
      <c r="G5539" t="s">
        <v>163</v>
      </c>
      <c r="H5539" t="s">
        <v>135</v>
      </c>
      <c r="I5539" t="s">
        <v>136</v>
      </c>
      <c r="J5539" t="s">
        <v>137</v>
      </c>
      <c r="K5539" t="s">
        <v>138</v>
      </c>
      <c r="L5539" t="s">
        <v>15457</v>
      </c>
      <c r="M5539" t="s">
        <v>15458</v>
      </c>
      <c r="N5539">
        <v>1.8533333329999999</v>
      </c>
      <c r="O5539">
        <v>0</v>
      </c>
      <c r="P5539">
        <v>52</v>
      </c>
      <c r="Q5539">
        <v>0</v>
      </c>
      <c r="R5539">
        <v>0</v>
      </c>
      <c r="S5539">
        <v>0</v>
      </c>
      <c r="T5539">
        <v>7</v>
      </c>
      <c r="U5539">
        <v>0</v>
      </c>
      <c r="V5539">
        <v>0</v>
      </c>
      <c r="W5539">
        <v>0</v>
      </c>
      <c r="X5539">
        <v>18.928013748370073</v>
      </c>
      <c r="Y5539">
        <v>0</v>
      </c>
      <c r="Z5539">
        <v>0</v>
      </c>
      <c r="AA5539">
        <v>0</v>
      </c>
      <c r="AB5539">
        <v>2.2269098144917625</v>
      </c>
      <c r="AC5539">
        <v>0</v>
      </c>
      <c r="AD5539">
        <v>0</v>
      </c>
      <c r="AE5539">
        <v>21.154923562861836</v>
      </c>
    </row>
    <row r="5540" spans="1:31" x14ac:dyDescent="0.3">
      <c r="A5540">
        <v>2722390</v>
      </c>
      <c r="B5540">
        <v>1</v>
      </c>
      <c r="C5540" t="s">
        <v>80</v>
      </c>
      <c r="D5540" t="s">
        <v>108</v>
      </c>
      <c r="E5540" t="s">
        <v>161</v>
      </c>
      <c r="F5540" t="s">
        <v>15459</v>
      </c>
      <c r="G5540" t="s">
        <v>163</v>
      </c>
      <c r="H5540" t="s">
        <v>135</v>
      </c>
      <c r="I5540" t="s">
        <v>136</v>
      </c>
      <c r="J5540" t="s">
        <v>137</v>
      </c>
      <c r="K5540" t="s">
        <v>138</v>
      </c>
      <c r="L5540" t="s">
        <v>15460</v>
      </c>
      <c r="M5540" t="s">
        <v>15461</v>
      </c>
      <c r="N5540">
        <v>9.4716666660000008</v>
      </c>
      <c r="O5540">
        <v>0</v>
      </c>
      <c r="P5540">
        <v>13</v>
      </c>
      <c r="Q5540">
        <v>0</v>
      </c>
      <c r="R5540">
        <v>11</v>
      </c>
      <c r="S5540">
        <v>0</v>
      </c>
      <c r="T5540">
        <v>8</v>
      </c>
      <c r="U5540">
        <v>0</v>
      </c>
      <c r="V5540">
        <v>0</v>
      </c>
      <c r="W5540">
        <v>0</v>
      </c>
      <c r="X5540">
        <v>24.115344343553474</v>
      </c>
      <c r="Y5540">
        <v>0</v>
      </c>
      <c r="Z5540">
        <v>0</v>
      </c>
      <c r="AA5540">
        <v>0</v>
      </c>
      <c r="AB5540">
        <v>28.653517725098236</v>
      </c>
      <c r="AC5540">
        <v>0</v>
      </c>
      <c r="AD5540">
        <v>0</v>
      </c>
      <c r="AE5540">
        <v>52.768862068651714</v>
      </c>
    </row>
    <row r="5541" spans="1:31" x14ac:dyDescent="0.3">
      <c r="A5541">
        <v>2722702</v>
      </c>
      <c r="B5541">
        <v>1</v>
      </c>
      <c r="C5541" t="s">
        <v>80</v>
      </c>
      <c r="D5541" t="s">
        <v>94</v>
      </c>
      <c r="E5541" t="s">
        <v>161</v>
      </c>
      <c r="F5541" t="s">
        <v>15462</v>
      </c>
      <c r="G5541" t="s">
        <v>163</v>
      </c>
      <c r="H5541" t="s">
        <v>135</v>
      </c>
      <c r="I5541" t="s">
        <v>136</v>
      </c>
      <c r="J5541" t="s">
        <v>137</v>
      </c>
      <c r="K5541" t="s">
        <v>138</v>
      </c>
      <c r="L5541" t="s">
        <v>15463</v>
      </c>
      <c r="M5541" t="s">
        <v>15464</v>
      </c>
      <c r="N5541">
        <v>3.6930555549999999</v>
      </c>
      <c r="O5541">
        <v>0</v>
      </c>
      <c r="P5541">
        <v>44</v>
      </c>
      <c r="Q5541">
        <v>0</v>
      </c>
      <c r="R5541">
        <v>1</v>
      </c>
      <c r="S5541">
        <v>0</v>
      </c>
      <c r="T5541">
        <v>6</v>
      </c>
      <c r="U5541">
        <v>0</v>
      </c>
      <c r="V5541">
        <v>0</v>
      </c>
      <c r="W5541">
        <v>0</v>
      </c>
      <c r="X5541">
        <v>34.143194094741361</v>
      </c>
      <c r="Y5541">
        <v>0</v>
      </c>
      <c r="Z5541">
        <v>0</v>
      </c>
      <c r="AA5541">
        <v>0</v>
      </c>
      <c r="AB5541">
        <v>6.709837622073386</v>
      </c>
      <c r="AC5541">
        <v>0</v>
      </c>
      <c r="AD5541">
        <v>0</v>
      </c>
      <c r="AE5541">
        <v>40.853031716814748</v>
      </c>
    </row>
    <row r="5542" spans="1:31" x14ac:dyDescent="0.3">
      <c r="A5542">
        <v>2722061</v>
      </c>
      <c r="B5542">
        <v>1</v>
      </c>
      <c r="C5542" t="s">
        <v>80</v>
      </c>
      <c r="D5542" t="s">
        <v>92</v>
      </c>
      <c r="E5542" t="s">
        <v>161</v>
      </c>
      <c r="F5542" t="s">
        <v>15465</v>
      </c>
      <c r="G5542" t="s">
        <v>163</v>
      </c>
      <c r="H5542" t="s">
        <v>135</v>
      </c>
      <c r="I5542" t="s">
        <v>136</v>
      </c>
      <c r="J5542" t="s">
        <v>137</v>
      </c>
      <c r="K5542" t="s">
        <v>138</v>
      </c>
      <c r="L5542" t="s">
        <v>15466</v>
      </c>
      <c r="M5542" t="s">
        <v>15467</v>
      </c>
      <c r="N5542">
        <v>1.750277777</v>
      </c>
      <c r="O5542">
        <v>0</v>
      </c>
      <c r="P5542">
        <v>4</v>
      </c>
      <c r="Q5542">
        <v>0</v>
      </c>
      <c r="R5542">
        <v>1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0.88537623698160006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0.88537623698160006</v>
      </c>
    </row>
    <row r="5543" spans="1:31" x14ac:dyDescent="0.3">
      <c r="A5543">
        <v>2722310</v>
      </c>
      <c r="B5543">
        <v>1</v>
      </c>
      <c r="C5543" t="s">
        <v>80</v>
      </c>
      <c r="D5543" t="s">
        <v>97</v>
      </c>
      <c r="E5543" t="s">
        <v>145</v>
      </c>
      <c r="F5543" t="s">
        <v>15468</v>
      </c>
      <c r="G5543" t="s">
        <v>181</v>
      </c>
      <c r="H5543" t="s">
        <v>135</v>
      </c>
      <c r="I5543" t="s">
        <v>136</v>
      </c>
      <c r="J5543" t="s">
        <v>137</v>
      </c>
      <c r="K5543" t="s">
        <v>138</v>
      </c>
      <c r="L5543" t="s">
        <v>15469</v>
      </c>
      <c r="M5543" t="s">
        <v>15470</v>
      </c>
      <c r="N5543">
        <v>4.2769444439999997</v>
      </c>
      <c r="O5543">
        <v>0</v>
      </c>
      <c r="P5543">
        <v>2</v>
      </c>
      <c r="Q5543">
        <v>0</v>
      </c>
      <c r="R5543">
        <v>0</v>
      </c>
      <c r="S5543">
        <v>0</v>
      </c>
      <c r="T5543">
        <v>1</v>
      </c>
      <c r="U5543">
        <v>0</v>
      </c>
      <c r="V5543">
        <v>0</v>
      </c>
      <c r="W5543">
        <v>0</v>
      </c>
      <c r="X5543">
        <v>2.2279660902390801</v>
      </c>
      <c r="Y5543">
        <v>0</v>
      </c>
      <c r="Z5543">
        <v>0</v>
      </c>
      <c r="AA5543">
        <v>0</v>
      </c>
      <c r="AB5543">
        <v>0.44823083024510996</v>
      </c>
      <c r="AC5543">
        <v>0</v>
      </c>
      <c r="AD5543">
        <v>0</v>
      </c>
      <c r="AE5543">
        <v>2.6761969204841902</v>
      </c>
    </row>
    <row r="5544" spans="1:31" x14ac:dyDescent="0.3">
      <c r="A5544">
        <v>2722745</v>
      </c>
      <c r="B5544">
        <v>1</v>
      </c>
      <c r="C5544" t="s">
        <v>80</v>
      </c>
      <c r="D5544" t="s">
        <v>109</v>
      </c>
      <c r="E5544" t="s">
        <v>161</v>
      </c>
      <c r="F5544" t="s">
        <v>15471</v>
      </c>
      <c r="G5544" t="s">
        <v>163</v>
      </c>
      <c r="H5544" t="s">
        <v>135</v>
      </c>
      <c r="I5544" t="s">
        <v>136</v>
      </c>
      <c r="J5544" t="s">
        <v>137</v>
      </c>
      <c r="K5544" t="s">
        <v>138</v>
      </c>
      <c r="L5544" t="s">
        <v>15472</v>
      </c>
      <c r="M5544" t="s">
        <v>15473</v>
      </c>
      <c r="N5544">
        <v>2.849444444</v>
      </c>
      <c r="O5544">
        <v>0</v>
      </c>
      <c r="P5544">
        <v>18</v>
      </c>
      <c r="Q5544">
        <v>0</v>
      </c>
      <c r="R5544">
        <v>17</v>
      </c>
      <c r="S5544">
        <v>0</v>
      </c>
      <c r="T5544">
        <v>3</v>
      </c>
      <c r="U5544">
        <v>0</v>
      </c>
      <c r="V5544">
        <v>0</v>
      </c>
      <c r="W5544">
        <v>0</v>
      </c>
      <c r="X5544">
        <v>0.76393183854444446</v>
      </c>
      <c r="Y5544">
        <v>0</v>
      </c>
      <c r="Z5544">
        <v>1.5189853919741667</v>
      </c>
      <c r="AA5544">
        <v>0</v>
      </c>
      <c r="AB5544">
        <v>0</v>
      </c>
      <c r="AC5544">
        <v>0</v>
      </c>
      <c r="AD5544">
        <v>0</v>
      </c>
      <c r="AE5544">
        <v>2.2829172305186112</v>
      </c>
    </row>
    <row r="5545" spans="1:31" x14ac:dyDescent="0.3">
      <c r="A5545">
        <v>2722047</v>
      </c>
      <c r="B5545">
        <v>1</v>
      </c>
      <c r="C5545" t="s">
        <v>80</v>
      </c>
      <c r="D5545" t="s">
        <v>96</v>
      </c>
      <c r="E5545" t="s">
        <v>161</v>
      </c>
      <c r="F5545" t="s">
        <v>15474</v>
      </c>
      <c r="G5545" t="s">
        <v>163</v>
      </c>
      <c r="H5545" t="s">
        <v>135</v>
      </c>
      <c r="I5545" t="s">
        <v>136</v>
      </c>
      <c r="J5545" t="s">
        <v>137</v>
      </c>
      <c r="K5545" t="s">
        <v>138</v>
      </c>
      <c r="L5545" t="s">
        <v>15475</v>
      </c>
      <c r="M5545" t="s">
        <v>15476</v>
      </c>
      <c r="N5545">
        <v>2.5519444440000001</v>
      </c>
      <c r="O5545">
        <v>0</v>
      </c>
      <c r="P5545">
        <v>59</v>
      </c>
      <c r="Q5545">
        <v>0</v>
      </c>
      <c r="R5545">
        <v>0</v>
      </c>
      <c r="S5545">
        <v>0</v>
      </c>
      <c r="T5545">
        <v>2</v>
      </c>
      <c r="U5545">
        <v>0</v>
      </c>
      <c r="V5545">
        <v>0</v>
      </c>
      <c r="W5545">
        <v>0</v>
      </c>
      <c r="X5545">
        <v>21.111078281594096</v>
      </c>
      <c r="Y5545">
        <v>0</v>
      </c>
      <c r="Z5545">
        <v>0</v>
      </c>
      <c r="AA5545">
        <v>0</v>
      </c>
      <c r="AB5545">
        <v>0.51988918495083258</v>
      </c>
      <c r="AC5545">
        <v>0</v>
      </c>
      <c r="AD5545">
        <v>0</v>
      </c>
      <c r="AE5545">
        <v>21.630967466544931</v>
      </c>
    </row>
    <row r="5546" spans="1:31" x14ac:dyDescent="0.3">
      <c r="A5546">
        <v>2722024</v>
      </c>
      <c r="B5546">
        <v>1</v>
      </c>
      <c r="C5546" t="s">
        <v>80</v>
      </c>
      <c r="D5546" t="s">
        <v>106</v>
      </c>
      <c r="E5546" t="s">
        <v>150</v>
      </c>
      <c r="F5546" t="s">
        <v>15477</v>
      </c>
      <c r="G5546" t="s">
        <v>152</v>
      </c>
      <c r="H5546" t="s">
        <v>153</v>
      </c>
      <c r="I5546" t="s">
        <v>136</v>
      </c>
      <c r="J5546" t="s">
        <v>137</v>
      </c>
      <c r="K5546" t="s">
        <v>138</v>
      </c>
      <c r="L5546" t="s">
        <v>15478</v>
      </c>
      <c r="M5546" t="s">
        <v>15479</v>
      </c>
      <c r="N5546">
        <v>0.123611111</v>
      </c>
      <c r="O5546">
        <v>1</v>
      </c>
      <c r="P5546">
        <v>1336</v>
      </c>
      <c r="Q5546">
        <v>87</v>
      </c>
      <c r="R5546">
        <v>141</v>
      </c>
      <c r="S5546">
        <v>22</v>
      </c>
      <c r="T5546">
        <v>192</v>
      </c>
      <c r="U5546">
        <v>2</v>
      </c>
      <c r="V5546">
        <v>0</v>
      </c>
      <c r="W5546">
        <v>1.4688819323008334E-2</v>
      </c>
      <c r="X5546">
        <v>28.109186056900064</v>
      </c>
      <c r="Y5546">
        <v>51.223778952595843</v>
      </c>
      <c r="Z5546">
        <v>15.248123945392013</v>
      </c>
      <c r="AA5546">
        <v>5.6970081525173759</v>
      </c>
      <c r="AB5546">
        <v>9.5749427529508502</v>
      </c>
      <c r="AC5546">
        <v>7.4817890752714336</v>
      </c>
      <c r="AD5546">
        <v>0</v>
      </c>
      <c r="AE5546">
        <v>117.34951775495058</v>
      </c>
    </row>
    <row r="5547" spans="1:31" x14ac:dyDescent="0.3">
      <c r="A5547">
        <v>2721947</v>
      </c>
      <c r="B5547">
        <v>1</v>
      </c>
      <c r="C5547" t="s">
        <v>80</v>
      </c>
      <c r="D5547" t="s">
        <v>108</v>
      </c>
      <c r="E5547" t="s">
        <v>161</v>
      </c>
      <c r="F5547" t="s">
        <v>15480</v>
      </c>
      <c r="G5547" t="s">
        <v>724</v>
      </c>
      <c r="H5547" t="s">
        <v>135</v>
      </c>
      <c r="I5547" t="s">
        <v>136</v>
      </c>
      <c r="J5547" t="s">
        <v>137</v>
      </c>
      <c r="K5547" t="s">
        <v>138</v>
      </c>
      <c r="L5547" t="s">
        <v>15481</v>
      </c>
      <c r="M5547" t="s">
        <v>15482</v>
      </c>
      <c r="N5547">
        <v>10.043611111000001</v>
      </c>
      <c r="O5547">
        <v>0</v>
      </c>
      <c r="P5547">
        <v>6</v>
      </c>
      <c r="Q5547">
        <v>0</v>
      </c>
      <c r="R5547">
        <v>7</v>
      </c>
      <c r="S5547">
        <v>0</v>
      </c>
      <c r="T5547">
        <v>1</v>
      </c>
      <c r="U5547">
        <v>0</v>
      </c>
      <c r="V5547">
        <v>0</v>
      </c>
      <c r="W5547">
        <v>0</v>
      </c>
      <c r="X5547">
        <v>11.827215818440006</v>
      </c>
      <c r="Y5547">
        <v>0</v>
      </c>
      <c r="Z5547">
        <v>13.244109694313954</v>
      </c>
      <c r="AA5547">
        <v>0</v>
      </c>
      <c r="AB5547">
        <v>6.0153443616491877</v>
      </c>
      <c r="AC5547">
        <v>0</v>
      </c>
      <c r="AD5547">
        <v>0</v>
      </c>
      <c r="AE5547">
        <v>31.086669874403146</v>
      </c>
    </row>
    <row r="5548" spans="1:31" x14ac:dyDescent="0.3">
      <c r="A5548">
        <v>2722419</v>
      </c>
      <c r="B5548">
        <v>1</v>
      </c>
      <c r="C5548" t="s">
        <v>80</v>
      </c>
      <c r="D5548" t="s">
        <v>101</v>
      </c>
      <c r="E5548" t="s">
        <v>132</v>
      </c>
      <c r="F5548" t="s">
        <v>15483</v>
      </c>
      <c r="G5548" t="s">
        <v>170</v>
      </c>
      <c r="H5548" t="s">
        <v>135</v>
      </c>
      <c r="I5548" t="s">
        <v>136</v>
      </c>
      <c r="J5548" t="s">
        <v>137</v>
      </c>
      <c r="K5548" t="s">
        <v>138</v>
      </c>
      <c r="L5548" t="s">
        <v>15484</v>
      </c>
      <c r="M5548" t="s">
        <v>15485</v>
      </c>
      <c r="N5548">
        <v>0.42138888800000002</v>
      </c>
      <c r="O5548">
        <v>0</v>
      </c>
      <c r="P5548">
        <v>63</v>
      </c>
      <c r="Q5548">
        <v>0</v>
      </c>
      <c r="R5548">
        <v>10</v>
      </c>
      <c r="S5548">
        <v>0</v>
      </c>
      <c r="T5548">
        <v>11</v>
      </c>
      <c r="U5548">
        <v>0</v>
      </c>
      <c r="V5548">
        <v>0</v>
      </c>
      <c r="W5548">
        <v>0</v>
      </c>
      <c r="X5548">
        <v>5.0088124030464654</v>
      </c>
      <c r="Y5548">
        <v>0</v>
      </c>
      <c r="Z5548">
        <v>1.8523939362525998</v>
      </c>
      <c r="AA5548">
        <v>0</v>
      </c>
      <c r="AB5548">
        <v>1.4790876018719641</v>
      </c>
      <c r="AC5548">
        <v>0</v>
      </c>
      <c r="AD5548">
        <v>0</v>
      </c>
      <c r="AE5548">
        <v>8.34029394117103</v>
      </c>
    </row>
    <row r="5549" spans="1:31" x14ac:dyDescent="0.3">
      <c r="A5549">
        <v>2722087</v>
      </c>
      <c r="B5549">
        <v>1</v>
      </c>
      <c r="C5549" t="s">
        <v>80</v>
      </c>
      <c r="D5549" t="s">
        <v>93</v>
      </c>
      <c r="E5549" t="s">
        <v>213</v>
      </c>
      <c r="F5549" t="s">
        <v>3290</v>
      </c>
      <c r="G5549" t="s">
        <v>2306</v>
      </c>
      <c r="H5549" t="s">
        <v>153</v>
      </c>
      <c r="I5549" t="s">
        <v>136</v>
      </c>
      <c r="J5549" t="s">
        <v>137</v>
      </c>
      <c r="K5549" t="s">
        <v>138</v>
      </c>
      <c r="L5549" t="s">
        <v>15486</v>
      </c>
      <c r="M5549" t="s">
        <v>15487</v>
      </c>
      <c r="N5549">
        <v>11.108888887999999</v>
      </c>
      <c r="O5549">
        <v>0</v>
      </c>
      <c r="P5549">
        <v>213</v>
      </c>
      <c r="Q5549">
        <v>11</v>
      </c>
      <c r="R5549">
        <v>87</v>
      </c>
      <c r="S5549">
        <v>5</v>
      </c>
      <c r="T5549">
        <v>32</v>
      </c>
      <c r="U5549">
        <v>0</v>
      </c>
      <c r="V5549">
        <v>0</v>
      </c>
      <c r="W5549">
        <v>0</v>
      </c>
      <c r="X5549">
        <v>150.64444674692263</v>
      </c>
      <c r="Y5549">
        <v>28.707436231373201</v>
      </c>
      <c r="Z5549">
        <v>25.677560223629797</v>
      </c>
      <c r="AA5549">
        <v>45.440884539297592</v>
      </c>
      <c r="AB5549">
        <v>153.64855739909171</v>
      </c>
      <c r="AC5549">
        <v>0</v>
      </c>
      <c r="AD5549">
        <v>0</v>
      </c>
      <c r="AE5549">
        <v>404.11888514031494</v>
      </c>
    </row>
    <row r="5550" spans="1:31" x14ac:dyDescent="0.3">
      <c r="A5550">
        <v>2721941</v>
      </c>
      <c r="B5550">
        <v>1</v>
      </c>
      <c r="C5550" t="s">
        <v>80</v>
      </c>
      <c r="D5550" t="s">
        <v>92</v>
      </c>
      <c r="E5550" t="s">
        <v>145</v>
      </c>
      <c r="F5550" t="s">
        <v>15488</v>
      </c>
      <c r="G5550" t="s">
        <v>181</v>
      </c>
      <c r="H5550" t="s">
        <v>135</v>
      </c>
      <c r="I5550" t="s">
        <v>136</v>
      </c>
      <c r="J5550" t="s">
        <v>137</v>
      </c>
      <c r="K5550" t="s">
        <v>138</v>
      </c>
      <c r="L5550" t="s">
        <v>15489</v>
      </c>
      <c r="M5550" t="s">
        <v>15490</v>
      </c>
      <c r="N5550">
        <v>4.2699999999999996</v>
      </c>
      <c r="O5550">
        <v>0</v>
      </c>
      <c r="P5550">
        <v>0</v>
      </c>
      <c r="Q5550">
        <v>0</v>
      </c>
      <c r="R5550">
        <v>1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</row>
    <row r="5551" spans="1:31" x14ac:dyDescent="0.3">
      <c r="A5551">
        <v>2722628</v>
      </c>
      <c r="B5551">
        <v>1</v>
      </c>
      <c r="C5551" t="s">
        <v>80</v>
      </c>
      <c r="D5551" t="s">
        <v>108</v>
      </c>
      <c r="E5551" t="s">
        <v>161</v>
      </c>
      <c r="F5551" t="s">
        <v>14632</v>
      </c>
      <c r="G5551" t="s">
        <v>163</v>
      </c>
      <c r="H5551" t="s">
        <v>135</v>
      </c>
      <c r="I5551" t="s">
        <v>136</v>
      </c>
      <c r="J5551" t="s">
        <v>137</v>
      </c>
      <c r="K5551" t="s">
        <v>138</v>
      </c>
      <c r="L5551" t="s">
        <v>15491</v>
      </c>
      <c r="M5551" t="s">
        <v>15492</v>
      </c>
      <c r="N5551">
        <v>5.0655555550000004</v>
      </c>
      <c r="O5551">
        <v>0</v>
      </c>
      <c r="P5551">
        <v>12</v>
      </c>
      <c r="Q5551">
        <v>0</v>
      </c>
      <c r="R5551">
        <v>4</v>
      </c>
      <c r="S5551">
        <v>0</v>
      </c>
      <c r="T5551">
        <v>2</v>
      </c>
      <c r="U5551">
        <v>0</v>
      </c>
      <c r="V5551">
        <v>0</v>
      </c>
      <c r="W5551">
        <v>0</v>
      </c>
      <c r="X5551">
        <v>10.597388107437951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10.597388107437951</v>
      </c>
    </row>
    <row r="5552" spans="1:31" x14ac:dyDescent="0.3">
      <c r="A5552">
        <v>2722379</v>
      </c>
      <c r="B5552">
        <v>1</v>
      </c>
      <c r="C5552" t="s">
        <v>80</v>
      </c>
      <c r="D5552" t="s">
        <v>83</v>
      </c>
      <c r="E5552" t="s">
        <v>132</v>
      </c>
      <c r="F5552" t="s">
        <v>15493</v>
      </c>
      <c r="G5552" t="s">
        <v>300</v>
      </c>
      <c r="H5552" t="s">
        <v>135</v>
      </c>
      <c r="I5552" t="s">
        <v>136</v>
      </c>
      <c r="J5552" t="s">
        <v>137</v>
      </c>
      <c r="K5552" t="s">
        <v>210</v>
      </c>
      <c r="L5552" t="s">
        <v>15494</v>
      </c>
      <c r="M5552" t="s">
        <v>15495</v>
      </c>
      <c r="N5552">
        <v>0.54666666600000002</v>
      </c>
      <c r="O5552">
        <v>0</v>
      </c>
      <c r="P5552">
        <v>0</v>
      </c>
      <c r="Q5552">
        <v>0</v>
      </c>
      <c r="R5552">
        <v>4</v>
      </c>
      <c r="S5552">
        <v>0</v>
      </c>
      <c r="T5552">
        <v>36</v>
      </c>
      <c r="U5552">
        <v>0</v>
      </c>
      <c r="V5552">
        <v>3</v>
      </c>
      <c r="W5552">
        <v>0</v>
      </c>
      <c r="X5552">
        <v>0</v>
      </c>
      <c r="Y5552">
        <v>0</v>
      </c>
      <c r="Z5552">
        <v>3.6088703166706666</v>
      </c>
      <c r="AA5552">
        <v>0</v>
      </c>
      <c r="AB5552">
        <v>29.490113295978723</v>
      </c>
      <c r="AC5552">
        <v>0</v>
      </c>
      <c r="AD5552">
        <v>15.7979046972488</v>
      </c>
      <c r="AE5552">
        <v>48.896888309898188</v>
      </c>
    </row>
    <row r="5553" spans="1:31" x14ac:dyDescent="0.3">
      <c r="A5553">
        <v>2721987</v>
      </c>
      <c r="B5553">
        <v>1</v>
      </c>
      <c r="C5553" t="s">
        <v>81</v>
      </c>
      <c r="D5553" t="s">
        <v>117</v>
      </c>
      <c r="E5553" t="s">
        <v>132</v>
      </c>
      <c r="F5553" t="s">
        <v>15496</v>
      </c>
      <c r="G5553" t="s">
        <v>170</v>
      </c>
      <c r="H5553" t="s">
        <v>135</v>
      </c>
      <c r="I5553" t="s">
        <v>136</v>
      </c>
      <c r="J5553" t="s">
        <v>137</v>
      </c>
      <c r="K5553" t="s">
        <v>138</v>
      </c>
      <c r="L5553" t="s">
        <v>15497</v>
      </c>
      <c r="M5553" t="s">
        <v>15498</v>
      </c>
      <c r="N5553">
        <v>0.191111111</v>
      </c>
      <c r="O5553">
        <v>0</v>
      </c>
      <c r="P5553">
        <v>28</v>
      </c>
      <c r="Q5553">
        <v>0</v>
      </c>
      <c r="R5553">
        <v>7</v>
      </c>
      <c r="S5553">
        <v>0</v>
      </c>
      <c r="T5553">
        <v>3</v>
      </c>
      <c r="U5553">
        <v>0</v>
      </c>
      <c r="V5553">
        <v>0</v>
      </c>
      <c r="W5553">
        <v>0</v>
      </c>
      <c r="X5553">
        <v>0.41436915972216498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0.41436915972216498</v>
      </c>
    </row>
    <row r="5554" spans="1:31" x14ac:dyDescent="0.3">
      <c r="A5554">
        <v>2722674</v>
      </c>
      <c r="B5554">
        <v>1</v>
      </c>
      <c r="C5554" t="s">
        <v>80</v>
      </c>
      <c r="D5554" t="s">
        <v>95</v>
      </c>
      <c r="E5554" t="s">
        <v>213</v>
      </c>
      <c r="F5554" t="s">
        <v>15499</v>
      </c>
      <c r="G5554" t="s">
        <v>170</v>
      </c>
      <c r="H5554" t="s">
        <v>153</v>
      </c>
      <c r="I5554" t="s">
        <v>136</v>
      </c>
      <c r="J5554" t="s">
        <v>137</v>
      </c>
      <c r="K5554" t="s">
        <v>138</v>
      </c>
      <c r="L5554" t="s">
        <v>15500</v>
      </c>
      <c r="M5554" t="s">
        <v>15501</v>
      </c>
      <c r="N5554">
        <v>2.3705555550000001</v>
      </c>
      <c r="O5554">
        <v>0</v>
      </c>
      <c r="P5554">
        <v>0</v>
      </c>
      <c r="Q5554">
        <v>0</v>
      </c>
      <c r="R5554">
        <v>0</v>
      </c>
      <c r="S5554">
        <v>2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42.612864831129428</v>
      </c>
      <c r="AB5554">
        <v>0</v>
      </c>
      <c r="AC5554">
        <v>0</v>
      </c>
      <c r="AD5554">
        <v>0</v>
      </c>
      <c r="AE5554">
        <v>42.612864831129428</v>
      </c>
    </row>
    <row r="5555" spans="1:31" x14ac:dyDescent="0.3">
      <c r="A5555">
        <v>2721984</v>
      </c>
      <c r="B5555">
        <v>1</v>
      </c>
      <c r="C5555" t="s">
        <v>80</v>
      </c>
      <c r="D5555" t="s">
        <v>83</v>
      </c>
      <c r="E5555" t="s">
        <v>156</v>
      </c>
      <c r="F5555" t="s">
        <v>15502</v>
      </c>
      <c r="G5555" t="s">
        <v>1613</v>
      </c>
      <c r="H5555" t="s">
        <v>153</v>
      </c>
      <c r="I5555" t="s">
        <v>136</v>
      </c>
      <c r="J5555" t="s">
        <v>137</v>
      </c>
      <c r="K5555" t="s">
        <v>138</v>
      </c>
      <c r="L5555" t="s">
        <v>15503</v>
      </c>
      <c r="M5555" t="s">
        <v>15504</v>
      </c>
      <c r="N5555">
        <v>7.1388887999999998E-2</v>
      </c>
      <c r="O5555">
        <v>0</v>
      </c>
      <c r="P5555">
        <v>1087</v>
      </c>
      <c r="Q5555">
        <v>0</v>
      </c>
      <c r="R5555">
        <v>0</v>
      </c>
      <c r="S5555">
        <v>17</v>
      </c>
      <c r="T5555">
        <v>317</v>
      </c>
      <c r="U5555">
        <v>8</v>
      </c>
      <c r="V5555">
        <v>16</v>
      </c>
      <c r="W5555">
        <v>0</v>
      </c>
      <c r="X5555">
        <v>13.608294112950677</v>
      </c>
      <c r="Y5555">
        <v>0</v>
      </c>
      <c r="Z5555">
        <v>0</v>
      </c>
      <c r="AA5555">
        <v>9.6225210267843533</v>
      </c>
      <c r="AB5555">
        <v>16.110286370398718</v>
      </c>
      <c r="AC5555">
        <v>40.747038382234074</v>
      </c>
      <c r="AD5555">
        <v>7.8882495780136326</v>
      </c>
      <c r="AE5555">
        <v>87.976389470381449</v>
      </c>
    </row>
    <row r="5556" spans="1:31" x14ac:dyDescent="0.3">
      <c r="A5556">
        <v>2722820</v>
      </c>
      <c r="B5556">
        <v>1</v>
      </c>
      <c r="C5556" t="s">
        <v>80</v>
      </c>
      <c r="D5556" t="s">
        <v>84</v>
      </c>
      <c r="E5556" t="s">
        <v>161</v>
      </c>
      <c r="F5556" t="s">
        <v>15505</v>
      </c>
      <c r="G5556" t="s">
        <v>163</v>
      </c>
      <c r="H5556" t="s">
        <v>135</v>
      </c>
      <c r="I5556" t="s">
        <v>136</v>
      </c>
      <c r="J5556" t="s">
        <v>137</v>
      </c>
      <c r="K5556" t="s">
        <v>138</v>
      </c>
      <c r="L5556" t="s">
        <v>15506</v>
      </c>
      <c r="M5556" t="s">
        <v>15507</v>
      </c>
      <c r="N5556">
        <v>0.98666666599999997</v>
      </c>
      <c r="O5556">
        <v>0</v>
      </c>
      <c r="P5556">
        <v>230</v>
      </c>
      <c r="Q5556">
        <v>0</v>
      </c>
      <c r="R5556">
        <v>0</v>
      </c>
      <c r="S5556">
        <v>0</v>
      </c>
      <c r="T5556">
        <v>2</v>
      </c>
      <c r="U5556">
        <v>0</v>
      </c>
      <c r="V5556">
        <v>0</v>
      </c>
      <c r="W5556">
        <v>0</v>
      </c>
      <c r="X5556">
        <v>41.457194766291444</v>
      </c>
      <c r="Y5556">
        <v>0</v>
      </c>
      <c r="Z5556">
        <v>0</v>
      </c>
      <c r="AA5556">
        <v>0</v>
      </c>
      <c r="AB5556">
        <v>9.7438682710861251</v>
      </c>
      <c r="AC5556">
        <v>0</v>
      </c>
      <c r="AD5556">
        <v>0</v>
      </c>
      <c r="AE5556">
        <v>51.201063037377565</v>
      </c>
    </row>
    <row r="5557" spans="1:31" x14ac:dyDescent="0.3">
      <c r="A5557">
        <v>2722525</v>
      </c>
      <c r="B5557">
        <v>1</v>
      </c>
      <c r="C5557" t="s">
        <v>80</v>
      </c>
      <c r="D5557" t="s">
        <v>100</v>
      </c>
      <c r="E5557" t="s">
        <v>145</v>
      </c>
      <c r="F5557" t="s">
        <v>15508</v>
      </c>
      <c r="G5557" t="s">
        <v>181</v>
      </c>
      <c r="H5557" t="s">
        <v>135</v>
      </c>
      <c r="I5557" t="s">
        <v>136</v>
      </c>
      <c r="J5557" t="s">
        <v>137</v>
      </c>
      <c r="K5557" t="s">
        <v>138</v>
      </c>
      <c r="L5557" t="s">
        <v>15509</v>
      </c>
      <c r="M5557" t="s">
        <v>15510</v>
      </c>
      <c r="N5557">
        <v>1.665</v>
      </c>
      <c r="O5557">
        <v>0</v>
      </c>
      <c r="P5557">
        <v>1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</row>
    <row r="5558" spans="1:31" x14ac:dyDescent="0.3">
      <c r="A5558">
        <v>2722127</v>
      </c>
      <c r="B5558">
        <v>1</v>
      </c>
      <c r="C5558" t="s">
        <v>81</v>
      </c>
      <c r="D5558" t="s">
        <v>126</v>
      </c>
      <c r="E5558" t="s">
        <v>213</v>
      </c>
      <c r="F5558" t="s">
        <v>8709</v>
      </c>
      <c r="G5558" t="s">
        <v>152</v>
      </c>
      <c r="H5558" t="s">
        <v>153</v>
      </c>
      <c r="I5558" t="s">
        <v>136</v>
      </c>
      <c r="J5558" t="s">
        <v>137</v>
      </c>
      <c r="K5558" t="s">
        <v>138</v>
      </c>
      <c r="L5558" t="s">
        <v>15511</v>
      </c>
      <c r="M5558" t="s">
        <v>15512</v>
      </c>
      <c r="N5558">
        <v>0.91500000000000004</v>
      </c>
      <c r="O5558">
        <v>3</v>
      </c>
      <c r="P5558">
        <v>654</v>
      </c>
      <c r="Q5558">
        <v>23</v>
      </c>
      <c r="R5558">
        <v>201</v>
      </c>
      <c r="S5558">
        <v>8</v>
      </c>
      <c r="T5558">
        <v>47</v>
      </c>
      <c r="U5558">
        <v>0</v>
      </c>
      <c r="V5558">
        <v>0</v>
      </c>
      <c r="W5558">
        <v>0.59898977498250006</v>
      </c>
      <c r="X5558">
        <v>46.703717418843468</v>
      </c>
      <c r="Y5558">
        <v>49.035503678021392</v>
      </c>
      <c r="Z5558">
        <v>26.644758847943159</v>
      </c>
      <c r="AA5558">
        <v>26.402688312594002</v>
      </c>
      <c r="AB5558">
        <v>16.214804399726852</v>
      </c>
      <c r="AC5558">
        <v>0</v>
      </c>
      <c r="AD5558">
        <v>0</v>
      </c>
      <c r="AE5558">
        <v>165.60046243211139</v>
      </c>
    </row>
    <row r="5559" spans="1:31" x14ac:dyDescent="0.3">
      <c r="A5559">
        <v>2722176</v>
      </c>
      <c r="B5559">
        <v>1</v>
      </c>
      <c r="C5559" t="s">
        <v>81</v>
      </c>
      <c r="D5559" t="s">
        <v>121</v>
      </c>
      <c r="E5559" t="s">
        <v>161</v>
      </c>
      <c r="F5559" t="s">
        <v>15513</v>
      </c>
      <c r="G5559" t="s">
        <v>163</v>
      </c>
      <c r="H5559" t="s">
        <v>135</v>
      </c>
      <c r="I5559" t="s">
        <v>136</v>
      </c>
      <c r="J5559" t="s">
        <v>137</v>
      </c>
      <c r="K5559" t="s">
        <v>138</v>
      </c>
      <c r="L5559" t="s">
        <v>15514</v>
      </c>
      <c r="M5559" t="s">
        <v>15515</v>
      </c>
      <c r="N5559">
        <v>4.0611111109999998</v>
      </c>
      <c r="O5559">
        <v>0</v>
      </c>
      <c r="P5559">
        <v>8</v>
      </c>
      <c r="Q5559">
        <v>0</v>
      </c>
      <c r="R5559">
        <v>3</v>
      </c>
      <c r="S5559">
        <v>0</v>
      </c>
      <c r="T5559">
        <v>1</v>
      </c>
      <c r="U5559">
        <v>0</v>
      </c>
      <c r="V5559">
        <v>0</v>
      </c>
      <c r="W5559">
        <v>0</v>
      </c>
      <c r="X5559">
        <v>4.1839803327325793</v>
      </c>
      <c r="Y5559">
        <v>0</v>
      </c>
      <c r="Z5559">
        <v>0</v>
      </c>
      <c r="AA5559">
        <v>0</v>
      </c>
      <c r="AB5559">
        <v>0.30282610363420998</v>
      </c>
      <c r="AC5559">
        <v>0</v>
      </c>
      <c r="AD5559">
        <v>0</v>
      </c>
      <c r="AE5559">
        <v>4.4868064363667894</v>
      </c>
    </row>
    <row r="5560" spans="1:31" x14ac:dyDescent="0.3">
      <c r="A5560">
        <v>2722462</v>
      </c>
      <c r="B5560">
        <v>1</v>
      </c>
      <c r="C5560" t="s">
        <v>80</v>
      </c>
      <c r="D5560" t="s">
        <v>96</v>
      </c>
      <c r="E5560" t="s">
        <v>150</v>
      </c>
      <c r="F5560" t="s">
        <v>15516</v>
      </c>
      <c r="G5560" t="s">
        <v>152</v>
      </c>
      <c r="H5560" t="s">
        <v>153</v>
      </c>
      <c r="I5560" t="s">
        <v>136</v>
      </c>
      <c r="J5560" t="s">
        <v>137</v>
      </c>
      <c r="K5560" t="s">
        <v>138</v>
      </c>
      <c r="L5560" t="s">
        <v>15517</v>
      </c>
      <c r="M5560" t="s">
        <v>15518</v>
      </c>
      <c r="N5560">
        <v>9.1666665999999994E-2</v>
      </c>
      <c r="O5560">
        <v>4</v>
      </c>
      <c r="P5560">
        <v>575</v>
      </c>
      <c r="Q5560">
        <v>9</v>
      </c>
      <c r="R5560">
        <v>30</v>
      </c>
      <c r="S5560">
        <v>26</v>
      </c>
      <c r="T5560">
        <v>181</v>
      </c>
      <c r="U5560">
        <v>2</v>
      </c>
      <c r="V5560">
        <v>0</v>
      </c>
      <c r="W5560">
        <v>8.5857080262525004E-2</v>
      </c>
      <c r="X5560">
        <v>16.568426155169071</v>
      </c>
      <c r="Y5560">
        <v>15.254414785263501</v>
      </c>
      <c r="Z5560">
        <v>0.51860059036500006</v>
      </c>
      <c r="AA5560">
        <v>37.817859917805002</v>
      </c>
      <c r="AB5560">
        <v>25.130344023076876</v>
      </c>
      <c r="AC5560">
        <v>20.0226427322856</v>
      </c>
      <c r="AD5560">
        <v>0</v>
      </c>
      <c r="AE5560">
        <v>115.39814528422757</v>
      </c>
    </row>
    <row r="5561" spans="1:31" x14ac:dyDescent="0.3">
      <c r="A5561">
        <v>2722883</v>
      </c>
      <c r="B5561">
        <v>1</v>
      </c>
      <c r="C5561" t="s">
        <v>80</v>
      </c>
      <c r="D5561" t="s">
        <v>88</v>
      </c>
      <c r="E5561" t="s">
        <v>173</v>
      </c>
      <c r="F5561" t="s">
        <v>15519</v>
      </c>
      <c r="G5561" t="s">
        <v>348</v>
      </c>
      <c r="H5561" t="s">
        <v>153</v>
      </c>
      <c r="I5561" t="s">
        <v>136</v>
      </c>
      <c r="J5561" t="s">
        <v>137</v>
      </c>
      <c r="K5561" t="s">
        <v>138</v>
      </c>
      <c r="L5561" t="s">
        <v>15520</v>
      </c>
      <c r="M5561" t="s">
        <v>15521</v>
      </c>
      <c r="N5561">
        <v>0.89416666600000005</v>
      </c>
      <c r="O5561">
        <v>0</v>
      </c>
      <c r="P5561">
        <v>0</v>
      </c>
      <c r="Q5561">
        <v>0</v>
      </c>
      <c r="R5561">
        <v>0</v>
      </c>
      <c r="S5561">
        <v>2</v>
      </c>
      <c r="T5561">
        <v>0</v>
      </c>
      <c r="U5561">
        <v>1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2.8592771209897503</v>
      </c>
      <c r="AB5561">
        <v>0</v>
      </c>
      <c r="AC5561">
        <v>510.3301229975275</v>
      </c>
      <c r="AD5561">
        <v>0</v>
      </c>
      <c r="AE5561">
        <v>513.18940011851726</v>
      </c>
    </row>
    <row r="5562" spans="1:31" x14ac:dyDescent="0.3">
      <c r="A5562">
        <v>2722960</v>
      </c>
      <c r="B5562">
        <v>1</v>
      </c>
      <c r="C5562" t="s">
        <v>80</v>
      </c>
      <c r="D5562" t="s">
        <v>83</v>
      </c>
      <c r="E5562" t="s">
        <v>145</v>
      </c>
      <c r="F5562" t="s">
        <v>15522</v>
      </c>
      <c r="G5562" t="s">
        <v>181</v>
      </c>
      <c r="H5562" t="s">
        <v>135</v>
      </c>
      <c r="I5562" t="s">
        <v>136</v>
      </c>
      <c r="J5562" t="s">
        <v>137</v>
      </c>
      <c r="K5562" t="s">
        <v>138</v>
      </c>
      <c r="L5562" t="s">
        <v>15523</v>
      </c>
      <c r="M5562" t="s">
        <v>15524</v>
      </c>
      <c r="N5562">
        <v>4.3563888879999997</v>
      </c>
      <c r="O5562">
        <v>0</v>
      </c>
      <c r="P5562">
        <v>9</v>
      </c>
      <c r="Q5562">
        <v>0</v>
      </c>
      <c r="R5562">
        <v>0</v>
      </c>
      <c r="S5562">
        <v>0</v>
      </c>
      <c r="T5562">
        <v>1</v>
      </c>
      <c r="U5562">
        <v>0</v>
      </c>
      <c r="V5562">
        <v>0</v>
      </c>
      <c r="W5562">
        <v>0</v>
      </c>
      <c r="X5562">
        <v>5.4746776523186993</v>
      </c>
      <c r="Y5562">
        <v>0</v>
      </c>
      <c r="Z5562">
        <v>0</v>
      </c>
      <c r="AA5562">
        <v>0</v>
      </c>
      <c r="AB5562">
        <v>1.1364535425557918</v>
      </c>
      <c r="AC5562">
        <v>0</v>
      </c>
      <c r="AD5562">
        <v>0</v>
      </c>
      <c r="AE5562">
        <v>6.6111311948744911</v>
      </c>
    </row>
    <row r="5563" spans="1:31" x14ac:dyDescent="0.3">
      <c r="A5563">
        <v>2722860</v>
      </c>
      <c r="B5563">
        <v>1</v>
      </c>
      <c r="C5563" t="s">
        <v>80</v>
      </c>
      <c r="D5563" t="s">
        <v>92</v>
      </c>
      <c r="E5563" t="s">
        <v>161</v>
      </c>
      <c r="F5563" t="s">
        <v>15525</v>
      </c>
      <c r="G5563" t="s">
        <v>163</v>
      </c>
      <c r="H5563" t="s">
        <v>135</v>
      </c>
      <c r="I5563" t="s">
        <v>136</v>
      </c>
      <c r="J5563" t="s">
        <v>137</v>
      </c>
      <c r="K5563" t="s">
        <v>138</v>
      </c>
      <c r="L5563" t="s">
        <v>15526</v>
      </c>
      <c r="M5563" t="s">
        <v>15527</v>
      </c>
      <c r="N5563">
        <v>0.63416666600000005</v>
      </c>
      <c r="O5563">
        <v>0</v>
      </c>
      <c r="P5563">
        <v>116</v>
      </c>
      <c r="Q5563">
        <v>0</v>
      </c>
      <c r="R5563">
        <v>6</v>
      </c>
      <c r="S5563">
        <v>0</v>
      </c>
      <c r="T5563">
        <v>11</v>
      </c>
      <c r="U5563">
        <v>0</v>
      </c>
      <c r="V5563">
        <v>0</v>
      </c>
      <c r="W5563">
        <v>0</v>
      </c>
      <c r="X5563">
        <v>16.762075616247508</v>
      </c>
      <c r="Y5563">
        <v>0</v>
      </c>
      <c r="Z5563">
        <v>1.6553644840654878</v>
      </c>
      <c r="AA5563">
        <v>0</v>
      </c>
      <c r="AB5563">
        <v>1.4582292452132528</v>
      </c>
      <c r="AC5563">
        <v>0</v>
      </c>
      <c r="AD5563">
        <v>0</v>
      </c>
      <c r="AE5563">
        <v>19.875669345526248</v>
      </c>
    </row>
    <row r="5564" spans="1:31" x14ac:dyDescent="0.3">
      <c r="A5564">
        <v>2722485</v>
      </c>
      <c r="B5564">
        <v>1</v>
      </c>
      <c r="C5564" t="s">
        <v>80</v>
      </c>
      <c r="D5564" t="s">
        <v>90</v>
      </c>
      <c r="E5564" t="s">
        <v>145</v>
      </c>
      <c r="F5564" t="s">
        <v>15528</v>
      </c>
      <c r="G5564" t="s">
        <v>230</v>
      </c>
      <c r="H5564" t="s">
        <v>135</v>
      </c>
      <c r="I5564" t="s">
        <v>136</v>
      </c>
      <c r="J5564" t="s">
        <v>137</v>
      </c>
      <c r="K5564" t="s">
        <v>138</v>
      </c>
      <c r="L5564" t="s">
        <v>15529</v>
      </c>
      <c r="M5564" t="s">
        <v>15530</v>
      </c>
      <c r="N5564">
        <v>4.6613888880000003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1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1.3265812920239433</v>
      </c>
      <c r="AC5564">
        <v>0</v>
      </c>
      <c r="AD5564">
        <v>0</v>
      </c>
      <c r="AE5564">
        <v>1.3265812920239433</v>
      </c>
    </row>
    <row r="5565" spans="1:31" x14ac:dyDescent="0.3">
      <c r="A5565">
        <v>2722193</v>
      </c>
      <c r="B5565">
        <v>1</v>
      </c>
      <c r="C5565" t="s">
        <v>80</v>
      </c>
      <c r="D5565" t="s">
        <v>90</v>
      </c>
      <c r="E5565" t="s">
        <v>145</v>
      </c>
      <c r="F5565" t="s">
        <v>15531</v>
      </c>
      <c r="G5565" t="s">
        <v>230</v>
      </c>
      <c r="H5565" t="s">
        <v>135</v>
      </c>
      <c r="I5565" t="s">
        <v>136</v>
      </c>
      <c r="J5565" t="s">
        <v>137</v>
      </c>
      <c r="K5565" t="s">
        <v>138</v>
      </c>
      <c r="L5565" t="s">
        <v>15532</v>
      </c>
      <c r="M5565" t="s">
        <v>15533</v>
      </c>
      <c r="N5565">
        <v>1.704722222</v>
      </c>
      <c r="O5565">
        <v>0</v>
      </c>
      <c r="P5565">
        <v>1</v>
      </c>
      <c r="Q5565">
        <v>0</v>
      </c>
      <c r="R5565">
        <v>0</v>
      </c>
      <c r="S5565">
        <v>0</v>
      </c>
      <c r="T5565">
        <v>1</v>
      </c>
      <c r="U5565">
        <v>0</v>
      </c>
      <c r="V5565">
        <v>0</v>
      </c>
      <c r="W5565">
        <v>0</v>
      </c>
      <c r="X5565">
        <v>0.12039240705187584</v>
      </c>
      <c r="Y5565">
        <v>0</v>
      </c>
      <c r="Z5565">
        <v>0</v>
      </c>
      <c r="AA5565">
        <v>0</v>
      </c>
      <c r="AB5565">
        <v>0.5576832478089091</v>
      </c>
      <c r="AC5565">
        <v>0</v>
      </c>
      <c r="AD5565">
        <v>0</v>
      </c>
      <c r="AE5565">
        <v>0.67807565486078492</v>
      </c>
    </row>
    <row r="5566" spans="1:31" x14ac:dyDescent="0.3">
      <c r="A5566">
        <v>2722797</v>
      </c>
      <c r="B5566">
        <v>1</v>
      </c>
      <c r="C5566" t="s">
        <v>81</v>
      </c>
      <c r="D5566" t="s">
        <v>113</v>
      </c>
      <c r="E5566" t="s">
        <v>161</v>
      </c>
      <c r="F5566" t="s">
        <v>15534</v>
      </c>
      <c r="G5566" t="s">
        <v>163</v>
      </c>
      <c r="H5566" t="s">
        <v>135</v>
      </c>
      <c r="I5566" t="s">
        <v>136</v>
      </c>
      <c r="J5566" t="s">
        <v>137</v>
      </c>
      <c r="K5566" t="s">
        <v>138</v>
      </c>
      <c r="L5566" t="s">
        <v>15535</v>
      </c>
      <c r="M5566" t="s">
        <v>15536</v>
      </c>
      <c r="N5566">
        <v>1.6219444439999999</v>
      </c>
      <c r="O5566">
        <v>0</v>
      </c>
      <c r="P5566">
        <v>7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1.4703879942526952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1.4703879942526952</v>
      </c>
    </row>
    <row r="5567" spans="1:31" x14ac:dyDescent="0.3">
      <c r="A5567">
        <v>2722442</v>
      </c>
      <c r="B5567">
        <v>1</v>
      </c>
      <c r="C5567" t="s">
        <v>80</v>
      </c>
      <c r="D5567" t="s">
        <v>98</v>
      </c>
      <c r="E5567" t="s">
        <v>150</v>
      </c>
      <c r="F5567" t="s">
        <v>15537</v>
      </c>
      <c r="G5567" t="s">
        <v>152</v>
      </c>
      <c r="H5567" t="s">
        <v>153</v>
      </c>
      <c r="I5567" t="s">
        <v>136</v>
      </c>
      <c r="J5567" t="s">
        <v>137</v>
      </c>
      <c r="K5567" t="s">
        <v>138</v>
      </c>
      <c r="L5567" t="s">
        <v>15538</v>
      </c>
      <c r="M5567" t="s">
        <v>15539</v>
      </c>
      <c r="N5567">
        <v>0.56999999999999995</v>
      </c>
      <c r="O5567">
        <v>0</v>
      </c>
      <c r="P5567">
        <v>22</v>
      </c>
      <c r="Q5567">
        <v>30</v>
      </c>
      <c r="R5567">
        <v>194</v>
      </c>
      <c r="S5567">
        <v>8</v>
      </c>
      <c r="T5567">
        <v>62</v>
      </c>
      <c r="U5567">
        <v>2</v>
      </c>
      <c r="V5567">
        <v>0</v>
      </c>
      <c r="W5567">
        <v>0</v>
      </c>
      <c r="X5567">
        <v>4.7664643468423504</v>
      </c>
      <c r="Y5567">
        <v>42.320163477446826</v>
      </c>
      <c r="Z5567">
        <v>81.540765855689386</v>
      </c>
      <c r="AA5567">
        <v>22.732180605586439</v>
      </c>
      <c r="AB5567">
        <v>27.670048439541752</v>
      </c>
      <c r="AC5567">
        <v>21.646905762095997</v>
      </c>
      <c r="AD5567">
        <v>0</v>
      </c>
      <c r="AE5567">
        <v>200.67652848720275</v>
      </c>
    </row>
    <row r="5568" spans="1:31" x14ac:dyDescent="0.3">
      <c r="A5568">
        <v>2722405</v>
      </c>
      <c r="B5568">
        <v>1</v>
      </c>
      <c r="C5568" t="s">
        <v>80</v>
      </c>
      <c r="D5568" t="s">
        <v>103</v>
      </c>
      <c r="E5568" t="s">
        <v>156</v>
      </c>
      <c r="F5568" t="s">
        <v>15540</v>
      </c>
      <c r="G5568" t="s">
        <v>185</v>
      </c>
      <c r="H5568" t="s">
        <v>153</v>
      </c>
      <c r="I5568" t="s">
        <v>136</v>
      </c>
      <c r="J5568" t="s">
        <v>137</v>
      </c>
      <c r="K5568" t="s">
        <v>138</v>
      </c>
      <c r="L5568" t="s">
        <v>15541</v>
      </c>
      <c r="M5568" t="s">
        <v>15542</v>
      </c>
      <c r="N5568">
        <v>4.6077777769999999</v>
      </c>
      <c r="O5568">
        <v>0</v>
      </c>
      <c r="P5568">
        <v>459</v>
      </c>
      <c r="Q5568">
        <v>0</v>
      </c>
      <c r="R5568">
        <v>0</v>
      </c>
      <c r="S5568">
        <v>0</v>
      </c>
      <c r="T5568">
        <v>16</v>
      </c>
      <c r="U5568">
        <v>0</v>
      </c>
      <c r="V5568">
        <v>0</v>
      </c>
      <c r="W5568">
        <v>0</v>
      </c>
      <c r="X5568">
        <v>451.02134555002743</v>
      </c>
      <c r="Y5568">
        <v>0</v>
      </c>
      <c r="Z5568">
        <v>0</v>
      </c>
      <c r="AA5568">
        <v>0</v>
      </c>
      <c r="AB5568">
        <v>95.892969697866818</v>
      </c>
      <c r="AC5568">
        <v>0</v>
      </c>
      <c r="AD5568">
        <v>0</v>
      </c>
      <c r="AE5568">
        <v>546.91431524789425</v>
      </c>
    </row>
    <row r="5569" spans="1:31" x14ac:dyDescent="0.3">
      <c r="A5569">
        <v>2722940</v>
      </c>
      <c r="B5569">
        <v>1</v>
      </c>
      <c r="C5569" t="s">
        <v>80</v>
      </c>
      <c r="D5569" t="s">
        <v>82</v>
      </c>
      <c r="E5569" t="s">
        <v>145</v>
      </c>
      <c r="F5569" t="s">
        <v>15543</v>
      </c>
      <c r="G5569" t="s">
        <v>181</v>
      </c>
      <c r="H5569" t="s">
        <v>135</v>
      </c>
      <c r="I5569" t="s">
        <v>136</v>
      </c>
      <c r="J5569" t="s">
        <v>137</v>
      </c>
      <c r="K5569" t="s">
        <v>138</v>
      </c>
      <c r="L5569" t="s">
        <v>15544</v>
      </c>
      <c r="M5569" t="s">
        <v>15545</v>
      </c>
      <c r="N5569">
        <v>5.1836111110000003</v>
      </c>
      <c r="O5569">
        <v>0</v>
      </c>
      <c r="P5569">
        <v>2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1.9377171505870299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1.9377171505870299</v>
      </c>
    </row>
    <row r="5570" spans="1:31" x14ac:dyDescent="0.3">
      <c r="A5570">
        <v>2722903</v>
      </c>
      <c r="B5570">
        <v>1</v>
      </c>
      <c r="C5570" t="s">
        <v>80</v>
      </c>
      <c r="D5570" t="s">
        <v>96</v>
      </c>
      <c r="E5570" t="s">
        <v>145</v>
      </c>
      <c r="F5570" t="s">
        <v>15546</v>
      </c>
      <c r="G5570" t="s">
        <v>230</v>
      </c>
      <c r="H5570" t="s">
        <v>135</v>
      </c>
      <c r="I5570" t="s">
        <v>136</v>
      </c>
      <c r="J5570" t="s">
        <v>137</v>
      </c>
      <c r="K5570" t="s">
        <v>138</v>
      </c>
      <c r="L5570" t="s">
        <v>15547</v>
      </c>
      <c r="M5570" t="s">
        <v>15548</v>
      </c>
      <c r="N5570">
        <v>1.672222222</v>
      </c>
      <c r="O5570">
        <v>0</v>
      </c>
      <c r="P5570">
        <v>2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0.48212129576532997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0.48212129576532997</v>
      </c>
    </row>
    <row r="5571" spans="1:31" x14ac:dyDescent="0.3">
      <c r="A5571">
        <v>2722577</v>
      </c>
      <c r="B5571">
        <v>2</v>
      </c>
      <c r="C5571" t="s">
        <v>81</v>
      </c>
      <c r="D5571" t="s">
        <v>121</v>
      </c>
      <c r="E5571" t="s">
        <v>132</v>
      </c>
      <c r="F5571" t="s">
        <v>15549</v>
      </c>
      <c r="G5571" t="s">
        <v>230</v>
      </c>
      <c r="H5571" t="s">
        <v>135</v>
      </c>
      <c r="I5571" t="s">
        <v>136</v>
      </c>
      <c r="J5571" t="s">
        <v>137</v>
      </c>
      <c r="K5571" t="s">
        <v>138</v>
      </c>
      <c r="L5571" t="s">
        <v>15550</v>
      </c>
      <c r="M5571" t="s">
        <v>15551</v>
      </c>
      <c r="N5571">
        <v>1.1344444440000001</v>
      </c>
      <c r="O5571">
        <v>0</v>
      </c>
      <c r="P5571">
        <v>9</v>
      </c>
      <c r="Q5571">
        <v>0</v>
      </c>
      <c r="R5571">
        <v>12</v>
      </c>
      <c r="S5571">
        <v>0</v>
      </c>
      <c r="T5571">
        <v>1</v>
      </c>
      <c r="U5571">
        <v>0</v>
      </c>
      <c r="V5571">
        <v>0</v>
      </c>
      <c r="W5571">
        <v>0</v>
      </c>
      <c r="X5571">
        <v>2.3901837267382948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2.3901837267382948</v>
      </c>
    </row>
    <row r="5572" spans="1:31" x14ac:dyDescent="0.3">
      <c r="A5572">
        <v>2722007</v>
      </c>
      <c r="B5572">
        <v>1</v>
      </c>
      <c r="C5572" t="s">
        <v>80</v>
      </c>
      <c r="D5572" t="s">
        <v>96</v>
      </c>
      <c r="E5572" t="s">
        <v>150</v>
      </c>
      <c r="F5572" t="s">
        <v>12025</v>
      </c>
      <c r="G5572" t="s">
        <v>152</v>
      </c>
      <c r="H5572" t="s">
        <v>153</v>
      </c>
      <c r="I5572" t="s">
        <v>136</v>
      </c>
      <c r="J5572" t="s">
        <v>137</v>
      </c>
      <c r="K5572" t="s">
        <v>138</v>
      </c>
      <c r="L5572" t="s">
        <v>15552</v>
      </c>
      <c r="M5572" t="s">
        <v>15553</v>
      </c>
      <c r="N5572">
        <v>1.1044444440000001</v>
      </c>
      <c r="O5572">
        <v>0</v>
      </c>
      <c r="P5572">
        <v>90</v>
      </c>
      <c r="Q5572">
        <v>0</v>
      </c>
      <c r="R5572">
        <v>3</v>
      </c>
      <c r="S5572">
        <v>1</v>
      </c>
      <c r="T5572">
        <v>8</v>
      </c>
      <c r="U5572">
        <v>0</v>
      </c>
      <c r="V5572">
        <v>0</v>
      </c>
      <c r="W5572">
        <v>0</v>
      </c>
      <c r="X5572">
        <v>6.7752257991898723</v>
      </c>
      <c r="Y5572">
        <v>0</v>
      </c>
      <c r="Z5572">
        <v>0.95282835285136003</v>
      </c>
      <c r="AA5572">
        <v>11.97042721140004</v>
      </c>
      <c r="AB5572">
        <v>7.0665074878439982E-2</v>
      </c>
      <c r="AC5572">
        <v>0</v>
      </c>
      <c r="AD5572">
        <v>0</v>
      </c>
      <c r="AE5572">
        <v>19.769146438319712</v>
      </c>
    </row>
    <row r="5573" spans="1:31" x14ac:dyDescent="0.3">
      <c r="A5573">
        <v>2722044</v>
      </c>
      <c r="B5573">
        <v>1</v>
      </c>
      <c r="C5573" t="s">
        <v>80</v>
      </c>
      <c r="D5573" t="s">
        <v>93</v>
      </c>
      <c r="E5573" t="s">
        <v>213</v>
      </c>
      <c r="F5573" t="s">
        <v>14251</v>
      </c>
      <c r="G5573" t="s">
        <v>152</v>
      </c>
      <c r="H5573" t="s">
        <v>153</v>
      </c>
      <c r="I5573" t="s">
        <v>136</v>
      </c>
      <c r="J5573" t="s">
        <v>137</v>
      </c>
      <c r="K5573" t="s">
        <v>138</v>
      </c>
      <c r="L5573" t="s">
        <v>15554</v>
      </c>
      <c r="M5573" t="s">
        <v>15555</v>
      </c>
      <c r="N5573">
        <v>1.0238888880000001</v>
      </c>
      <c r="O5573">
        <v>0</v>
      </c>
      <c r="P5573">
        <v>191</v>
      </c>
      <c r="Q5573">
        <v>2</v>
      </c>
      <c r="R5573">
        <v>21</v>
      </c>
      <c r="S5573">
        <v>0</v>
      </c>
      <c r="T5573">
        <v>18</v>
      </c>
      <c r="U5573">
        <v>0</v>
      </c>
      <c r="V5573">
        <v>0</v>
      </c>
      <c r="W5573">
        <v>0</v>
      </c>
      <c r="X5573">
        <v>13.576487843862139</v>
      </c>
      <c r="Y5573">
        <v>0.36710281460309169</v>
      </c>
      <c r="Z5573">
        <v>0.51863483894249995</v>
      </c>
      <c r="AA5573">
        <v>0</v>
      </c>
      <c r="AB5573">
        <v>2.1015197136781913</v>
      </c>
      <c r="AC5573">
        <v>0</v>
      </c>
      <c r="AD5573">
        <v>0</v>
      </c>
      <c r="AE5573">
        <v>16.563745211085923</v>
      </c>
    </row>
    <row r="5574" spans="1:31" x14ac:dyDescent="0.3">
      <c r="A5574">
        <v>2722399</v>
      </c>
      <c r="B5574">
        <v>1</v>
      </c>
      <c r="C5574" t="s">
        <v>80</v>
      </c>
      <c r="D5574" t="s">
        <v>92</v>
      </c>
      <c r="E5574" t="s">
        <v>150</v>
      </c>
      <c r="F5574" t="s">
        <v>15556</v>
      </c>
      <c r="G5574" t="s">
        <v>152</v>
      </c>
      <c r="H5574" t="s">
        <v>153</v>
      </c>
      <c r="I5574" t="s">
        <v>136</v>
      </c>
      <c r="J5574" t="s">
        <v>137</v>
      </c>
      <c r="K5574" t="s">
        <v>138</v>
      </c>
      <c r="L5574" t="s">
        <v>15557</v>
      </c>
      <c r="M5574" t="s">
        <v>15558</v>
      </c>
      <c r="N5574">
        <v>0.22666666599999999</v>
      </c>
      <c r="O5574">
        <v>11</v>
      </c>
      <c r="P5574">
        <v>3413</v>
      </c>
      <c r="Q5574">
        <v>17</v>
      </c>
      <c r="R5574">
        <v>462</v>
      </c>
      <c r="S5574">
        <v>32</v>
      </c>
      <c r="T5574">
        <v>454</v>
      </c>
      <c r="U5574">
        <v>1</v>
      </c>
      <c r="V5574">
        <v>0</v>
      </c>
      <c r="W5574">
        <v>27.765569714477323</v>
      </c>
      <c r="X5574">
        <v>195.3675974740616</v>
      </c>
      <c r="Y5574">
        <v>8.5454790600256807</v>
      </c>
      <c r="Z5574">
        <v>38.599832973527839</v>
      </c>
      <c r="AA5574">
        <v>45.270740388529674</v>
      </c>
      <c r="AB5574">
        <v>85.467321920718689</v>
      </c>
      <c r="AC5574">
        <v>8.3454266422384791</v>
      </c>
      <c r="AD5574">
        <v>0</v>
      </c>
      <c r="AE5574">
        <v>409.36196817357927</v>
      </c>
    </row>
    <row r="5575" spans="1:31" x14ac:dyDescent="0.3">
      <c r="A5575">
        <v>2722067</v>
      </c>
      <c r="B5575">
        <v>1</v>
      </c>
      <c r="C5575" t="s">
        <v>80</v>
      </c>
      <c r="D5575" t="s">
        <v>96</v>
      </c>
      <c r="E5575" t="s">
        <v>213</v>
      </c>
      <c r="F5575" t="s">
        <v>15559</v>
      </c>
      <c r="G5575" t="s">
        <v>152</v>
      </c>
      <c r="H5575" t="s">
        <v>153</v>
      </c>
      <c r="I5575" t="s">
        <v>136</v>
      </c>
      <c r="J5575" t="s">
        <v>137</v>
      </c>
      <c r="K5575" t="s">
        <v>138</v>
      </c>
      <c r="L5575" t="s">
        <v>15560</v>
      </c>
      <c r="M5575" t="s">
        <v>15561</v>
      </c>
      <c r="N5575">
        <v>4.0674999999999999</v>
      </c>
      <c r="O5575">
        <v>0</v>
      </c>
      <c r="P5575">
        <v>489</v>
      </c>
      <c r="Q5575">
        <v>5</v>
      </c>
      <c r="R5575">
        <v>0</v>
      </c>
      <c r="S5575">
        <v>1</v>
      </c>
      <c r="T5575">
        <v>12</v>
      </c>
      <c r="U5575">
        <v>0</v>
      </c>
      <c r="V5575">
        <v>0</v>
      </c>
      <c r="W5575">
        <v>0</v>
      </c>
      <c r="X5575">
        <v>147.36155109251362</v>
      </c>
      <c r="Y5575">
        <v>2369.4514564931351</v>
      </c>
      <c r="Z5575">
        <v>0</v>
      </c>
      <c r="AA5575">
        <v>0.40012299564520498</v>
      </c>
      <c r="AB5575">
        <v>31.431278135759666</v>
      </c>
      <c r="AC5575">
        <v>0</v>
      </c>
      <c r="AD5575">
        <v>0</v>
      </c>
      <c r="AE5575">
        <v>2548.6444087170539</v>
      </c>
    </row>
    <row r="5576" spans="1:31" x14ac:dyDescent="0.3">
      <c r="A5576">
        <v>2722923</v>
      </c>
      <c r="B5576">
        <v>1</v>
      </c>
      <c r="C5576" t="s">
        <v>80</v>
      </c>
      <c r="D5576" t="s">
        <v>103</v>
      </c>
      <c r="E5576" t="s">
        <v>161</v>
      </c>
      <c r="F5576" t="s">
        <v>15562</v>
      </c>
      <c r="G5576" t="s">
        <v>163</v>
      </c>
      <c r="H5576" t="s">
        <v>135</v>
      </c>
      <c r="I5576" t="s">
        <v>136</v>
      </c>
      <c r="J5576" t="s">
        <v>137</v>
      </c>
      <c r="K5576" t="s">
        <v>138</v>
      </c>
      <c r="L5576" t="s">
        <v>15563</v>
      </c>
      <c r="M5576" t="s">
        <v>15564</v>
      </c>
      <c r="N5576">
        <v>1.0375000000000001</v>
      </c>
      <c r="O5576">
        <v>0</v>
      </c>
      <c r="P5576">
        <v>43</v>
      </c>
      <c r="Q5576">
        <v>0</v>
      </c>
      <c r="R5576">
        <v>5</v>
      </c>
      <c r="S5576">
        <v>0</v>
      </c>
      <c r="T5576">
        <v>6</v>
      </c>
      <c r="U5576">
        <v>0</v>
      </c>
      <c r="V5576">
        <v>0</v>
      </c>
      <c r="W5576">
        <v>0</v>
      </c>
      <c r="X5576">
        <v>14.233115753939314</v>
      </c>
      <c r="Y5576">
        <v>0</v>
      </c>
      <c r="Z5576">
        <v>0.43926156505160419</v>
      </c>
      <c r="AA5576">
        <v>0</v>
      </c>
      <c r="AB5576">
        <v>0.33888402410656665</v>
      </c>
      <c r="AC5576">
        <v>0</v>
      </c>
      <c r="AD5576">
        <v>0</v>
      </c>
      <c r="AE5576">
        <v>15.011261343097484</v>
      </c>
    </row>
    <row r="5577" spans="1:31" x14ac:dyDescent="0.3">
      <c r="A5577">
        <v>2722090</v>
      </c>
      <c r="B5577">
        <v>1</v>
      </c>
      <c r="C5577" t="s">
        <v>80</v>
      </c>
      <c r="D5577" t="s">
        <v>82</v>
      </c>
      <c r="E5577" t="s">
        <v>145</v>
      </c>
      <c r="F5577" t="s">
        <v>15565</v>
      </c>
      <c r="G5577" t="s">
        <v>147</v>
      </c>
      <c r="H5577" t="s">
        <v>135</v>
      </c>
      <c r="I5577" t="s">
        <v>136</v>
      </c>
      <c r="J5577" t="s">
        <v>137</v>
      </c>
      <c r="K5577" t="s">
        <v>138</v>
      </c>
      <c r="L5577" t="s">
        <v>15566</v>
      </c>
      <c r="M5577" t="s">
        <v>15567</v>
      </c>
      <c r="N5577">
        <v>1.050277777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1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48.098326419377443</v>
      </c>
      <c r="AC5577">
        <v>0</v>
      </c>
      <c r="AD5577">
        <v>0</v>
      </c>
      <c r="AE5577">
        <v>48.098326419377443</v>
      </c>
    </row>
    <row r="5578" spans="1:31" x14ac:dyDescent="0.3">
      <c r="A5578">
        <v>2722422</v>
      </c>
      <c r="B5578">
        <v>1</v>
      </c>
      <c r="C5578" t="s">
        <v>81</v>
      </c>
      <c r="D5578" t="s">
        <v>118</v>
      </c>
      <c r="E5578" t="s">
        <v>213</v>
      </c>
      <c r="F5578" t="s">
        <v>15445</v>
      </c>
      <c r="G5578" t="s">
        <v>152</v>
      </c>
      <c r="H5578" t="s">
        <v>153</v>
      </c>
      <c r="I5578" t="s">
        <v>490</v>
      </c>
      <c r="J5578" t="s">
        <v>137</v>
      </c>
      <c r="K5578" t="s">
        <v>138</v>
      </c>
      <c r="L5578" t="s">
        <v>15568</v>
      </c>
      <c r="M5578" t="s">
        <v>15569</v>
      </c>
      <c r="N5578">
        <v>2.7777769999999999E-3</v>
      </c>
      <c r="O5578">
        <v>6</v>
      </c>
      <c r="P5578">
        <v>413</v>
      </c>
      <c r="Q5578">
        <v>50</v>
      </c>
      <c r="R5578">
        <v>42</v>
      </c>
      <c r="S5578">
        <v>10</v>
      </c>
      <c r="T5578">
        <v>33</v>
      </c>
      <c r="U5578">
        <v>0</v>
      </c>
      <c r="V5578">
        <v>0</v>
      </c>
      <c r="W5578">
        <v>4.7222923812749997E-3</v>
      </c>
      <c r="X5578">
        <v>0.12539178831609452</v>
      </c>
      <c r="Y5578">
        <v>0.53719947610286667</v>
      </c>
      <c r="Z5578">
        <v>7.6574690178366669E-2</v>
      </c>
      <c r="AA5578">
        <v>7.2780876437066669E-2</v>
      </c>
      <c r="AB5578">
        <v>1.5563335635416667E-2</v>
      </c>
      <c r="AC5578">
        <v>0</v>
      </c>
      <c r="AD5578">
        <v>0</v>
      </c>
      <c r="AE5578">
        <v>0.83223245905108623</v>
      </c>
    </row>
    <row r="5579" spans="1:31" x14ac:dyDescent="0.3">
      <c r="A5579">
        <v>2722259</v>
      </c>
      <c r="B5579">
        <v>1</v>
      </c>
      <c r="C5579" t="s">
        <v>80</v>
      </c>
      <c r="D5579" t="s">
        <v>106</v>
      </c>
      <c r="E5579" t="s">
        <v>161</v>
      </c>
      <c r="F5579" t="s">
        <v>15570</v>
      </c>
      <c r="G5579" t="s">
        <v>163</v>
      </c>
      <c r="H5579" t="s">
        <v>135</v>
      </c>
      <c r="I5579" t="s">
        <v>136</v>
      </c>
      <c r="J5579" t="s">
        <v>137</v>
      </c>
      <c r="K5579" t="s">
        <v>138</v>
      </c>
      <c r="L5579" t="s">
        <v>15571</v>
      </c>
      <c r="M5579" t="s">
        <v>15572</v>
      </c>
      <c r="N5579">
        <v>3.6955555549999999</v>
      </c>
      <c r="O5579">
        <v>0</v>
      </c>
      <c r="P5579">
        <v>0</v>
      </c>
      <c r="Q5579">
        <v>0</v>
      </c>
      <c r="R5579">
        <v>5</v>
      </c>
      <c r="S5579">
        <v>0</v>
      </c>
      <c r="T5579">
        <v>1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12.349713216337568</v>
      </c>
      <c r="AA5579">
        <v>0</v>
      </c>
      <c r="AB5579">
        <v>4.3142197714900501</v>
      </c>
      <c r="AC5579">
        <v>0</v>
      </c>
      <c r="AD5579">
        <v>0</v>
      </c>
      <c r="AE5579">
        <v>16.663932987827618</v>
      </c>
    </row>
    <row r="5580" spans="1:31" x14ac:dyDescent="0.3">
      <c r="A5580">
        <v>2722777</v>
      </c>
      <c r="B5580">
        <v>1</v>
      </c>
      <c r="C5580" t="s">
        <v>80</v>
      </c>
      <c r="D5580" t="s">
        <v>96</v>
      </c>
      <c r="E5580" t="s">
        <v>150</v>
      </c>
      <c r="F5580" t="s">
        <v>15573</v>
      </c>
      <c r="G5580" t="s">
        <v>152</v>
      </c>
      <c r="H5580" t="s">
        <v>153</v>
      </c>
      <c r="I5580" t="s">
        <v>136</v>
      </c>
      <c r="J5580" t="s">
        <v>137</v>
      </c>
      <c r="K5580" t="s">
        <v>138</v>
      </c>
      <c r="L5580" t="s">
        <v>15574</v>
      </c>
      <c r="M5580" t="s">
        <v>15575</v>
      </c>
      <c r="N5580">
        <v>0.73138888800000001</v>
      </c>
      <c r="O5580">
        <v>4</v>
      </c>
      <c r="P5580">
        <v>4433</v>
      </c>
      <c r="Q5580">
        <v>9</v>
      </c>
      <c r="R5580">
        <v>34</v>
      </c>
      <c r="S5580">
        <v>27</v>
      </c>
      <c r="T5580">
        <v>947</v>
      </c>
      <c r="U5580">
        <v>3</v>
      </c>
      <c r="V5580">
        <v>0</v>
      </c>
      <c r="W5580">
        <v>0.99439022839241575</v>
      </c>
      <c r="X5580">
        <v>982.14185706311366</v>
      </c>
      <c r="Y5580">
        <v>127.30143892771009</v>
      </c>
      <c r="Z5580">
        <v>5.290062412755729</v>
      </c>
      <c r="AA5580">
        <v>344.05992329841615</v>
      </c>
      <c r="AB5580">
        <v>793.58729525455203</v>
      </c>
      <c r="AC5580">
        <v>140.90497107561242</v>
      </c>
      <c r="AD5580">
        <v>0</v>
      </c>
      <c r="AE5580">
        <v>2394.2799382605526</v>
      </c>
    </row>
    <row r="5581" spans="1:31" x14ac:dyDescent="0.3">
      <c r="A5581">
        <v>2722236</v>
      </c>
      <c r="B5581">
        <v>1</v>
      </c>
      <c r="C5581" t="s">
        <v>81</v>
      </c>
      <c r="D5581" t="s">
        <v>113</v>
      </c>
      <c r="E5581" t="s">
        <v>161</v>
      </c>
      <c r="F5581" t="s">
        <v>15576</v>
      </c>
      <c r="G5581" t="s">
        <v>163</v>
      </c>
      <c r="H5581" t="s">
        <v>135</v>
      </c>
      <c r="I5581" t="s">
        <v>136</v>
      </c>
      <c r="J5581" t="s">
        <v>137</v>
      </c>
      <c r="K5581" t="s">
        <v>138</v>
      </c>
      <c r="L5581" t="s">
        <v>15577</v>
      </c>
      <c r="M5581" t="s">
        <v>15578</v>
      </c>
      <c r="N5581">
        <v>7.5011111110000002</v>
      </c>
      <c r="O5581">
        <v>0</v>
      </c>
      <c r="P5581">
        <v>9</v>
      </c>
      <c r="Q5581">
        <v>0</v>
      </c>
      <c r="R5581">
        <v>1</v>
      </c>
      <c r="S5581">
        <v>0</v>
      </c>
      <c r="T5581">
        <v>1</v>
      </c>
      <c r="U5581">
        <v>0</v>
      </c>
      <c r="V5581">
        <v>0</v>
      </c>
      <c r="W5581">
        <v>0</v>
      </c>
      <c r="X5581">
        <v>1.4268269033399998</v>
      </c>
      <c r="Y5581">
        <v>0</v>
      </c>
      <c r="Z5581">
        <v>5.8407977239836368</v>
      </c>
      <c r="AA5581">
        <v>0</v>
      </c>
      <c r="AB5581">
        <v>0</v>
      </c>
      <c r="AC5581">
        <v>0</v>
      </c>
      <c r="AD5581">
        <v>0</v>
      </c>
      <c r="AE5581">
        <v>7.2676246273236362</v>
      </c>
    </row>
    <row r="5582" spans="1:31" x14ac:dyDescent="0.3">
      <c r="A5582">
        <v>2722445</v>
      </c>
      <c r="B5582">
        <v>1</v>
      </c>
      <c r="C5582" t="s">
        <v>80</v>
      </c>
      <c r="D5582" t="s">
        <v>108</v>
      </c>
      <c r="E5582" t="s">
        <v>161</v>
      </c>
      <c r="F5582" t="s">
        <v>15579</v>
      </c>
      <c r="G5582" t="s">
        <v>163</v>
      </c>
      <c r="H5582" t="s">
        <v>135</v>
      </c>
      <c r="I5582" t="s">
        <v>136</v>
      </c>
      <c r="J5582" t="s">
        <v>137</v>
      </c>
      <c r="K5582" t="s">
        <v>138</v>
      </c>
      <c r="L5582" t="s">
        <v>15580</v>
      </c>
      <c r="M5582" t="s">
        <v>15581</v>
      </c>
      <c r="N5582">
        <v>7.2922222220000004</v>
      </c>
      <c r="O5582">
        <v>0</v>
      </c>
      <c r="P5582">
        <v>3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2.1823676727522821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2.1823676727522821</v>
      </c>
    </row>
    <row r="5583" spans="1:31" x14ac:dyDescent="0.3">
      <c r="A5583">
        <v>2722113</v>
      </c>
      <c r="B5583">
        <v>1</v>
      </c>
      <c r="C5583" t="s">
        <v>80</v>
      </c>
      <c r="D5583" t="s">
        <v>98</v>
      </c>
      <c r="E5583" t="s">
        <v>200</v>
      </c>
      <c r="F5583" t="s">
        <v>15582</v>
      </c>
      <c r="G5583" t="s">
        <v>147</v>
      </c>
      <c r="H5583" t="s">
        <v>135</v>
      </c>
      <c r="I5583" t="s">
        <v>136</v>
      </c>
      <c r="J5583" t="s">
        <v>137</v>
      </c>
      <c r="K5583" t="s">
        <v>138</v>
      </c>
      <c r="L5583" t="s">
        <v>15583</v>
      </c>
      <c r="M5583" t="s">
        <v>15584</v>
      </c>
      <c r="N5583">
        <v>0.882222222</v>
      </c>
      <c r="O5583">
        <v>0</v>
      </c>
      <c r="P5583">
        <v>49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6.1202146548331191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6.1202146548331191</v>
      </c>
    </row>
    <row r="5584" spans="1:31" x14ac:dyDescent="0.3">
      <c r="A5584">
        <v>2722877</v>
      </c>
      <c r="B5584">
        <v>1</v>
      </c>
      <c r="C5584" t="s">
        <v>80</v>
      </c>
      <c r="D5584" t="s">
        <v>83</v>
      </c>
      <c r="E5584" t="s">
        <v>132</v>
      </c>
      <c r="F5584" t="s">
        <v>15585</v>
      </c>
      <c r="G5584" t="s">
        <v>134</v>
      </c>
      <c r="H5584" t="s">
        <v>135</v>
      </c>
      <c r="I5584" t="s">
        <v>136</v>
      </c>
      <c r="J5584" t="s">
        <v>137</v>
      </c>
      <c r="K5584" t="s">
        <v>138</v>
      </c>
      <c r="L5584" t="s">
        <v>15586</v>
      </c>
      <c r="M5584" t="s">
        <v>15587</v>
      </c>
      <c r="N5584">
        <v>0.97499999999999998</v>
      </c>
      <c r="O5584">
        <v>0</v>
      </c>
      <c r="P5584">
        <v>371</v>
      </c>
      <c r="Q5584">
        <v>0</v>
      </c>
      <c r="R5584">
        <v>0</v>
      </c>
      <c r="S5584">
        <v>0</v>
      </c>
      <c r="T5584">
        <v>19</v>
      </c>
      <c r="U5584">
        <v>0</v>
      </c>
      <c r="V5584">
        <v>0</v>
      </c>
      <c r="W5584">
        <v>0</v>
      </c>
      <c r="X5584">
        <v>84.072063563980734</v>
      </c>
      <c r="Y5584">
        <v>0</v>
      </c>
      <c r="Z5584">
        <v>0</v>
      </c>
      <c r="AA5584">
        <v>0</v>
      </c>
      <c r="AB5584">
        <v>6.9128487546197315</v>
      </c>
      <c r="AC5584">
        <v>0</v>
      </c>
      <c r="AD5584">
        <v>0</v>
      </c>
      <c r="AE5584">
        <v>90.984912318600465</v>
      </c>
    </row>
    <row r="5585" spans="1:31" x14ac:dyDescent="0.3">
      <c r="A5585">
        <v>2722190</v>
      </c>
      <c r="B5585">
        <v>1</v>
      </c>
      <c r="C5585" t="s">
        <v>81</v>
      </c>
      <c r="D5585" t="s">
        <v>117</v>
      </c>
      <c r="E5585" t="s">
        <v>213</v>
      </c>
      <c r="F5585" t="s">
        <v>14392</v>
      </c>
      <c r="G5585" t="s">
        <v>152</v>
      </c>
      <c r="H5585" t="s">
        <v>153</v>
      </c>
      <c r="I5585" t="s">
        <v>136</v>
      </c>
      <c r="J5585" t="s">
        <v>137</v>
      </c>
      <c r="K5585" t="s">
        <v>138</v>
      </c>
      <c r="L5585" t="s">
        <v>15588</v>
      </c>
      <c r="M5585" t="s">
        <v>15589</v>
      </c>
      <c r="N5585">
        <v>0.66944444400000003</v>
      </c>
      <c r="O5585">
        <v>4</v>
      </c>
      <c r="P5585">
        <v>842</v>
      </c>
      <c r="Q5585">
        <v>14</v>
      </c>
      <c r="R5585">
        <v>82</v>
      </c>
      <c r="S5585">
        <v>1</v>
      </c>
      <c r="T5585">
        <v>46</v>
      </c>
      <c r="U5585">
        <v>0</v>
      </c>
      <c r="V5585">
        <v>0</v>
      </c>
      <c r="W5585">
        <v>0.5851493897833332</v>
      </c>
      <c r="X5585">
        <v>55.438572092507833</v>
      </c>
      <c r="Y5585">
        <v>2.3051689769565336</v>
      </c>
      <c r="Z5585">
        <v>12.100975155863646</v>
      </c>
      <c r="AA5585">
        <v>5.8858521027099993E-2</v>
      </c>
      <c r="AB5585">
        <v>12.131000514377494</v>
      </c>
      <c r="AC5585">
        <v>0</v>
      </c>
      <c r="AD5585">
        <v>0</v>
      </c>
      <c r="AE5585">
        <v>82.619724650515948</v>
      </c>
    </row>
    <row r="5586" spans="1:31" x14ac:dyDescent="0.3">
      <c r="A5586">
        <v>2722382</v>
      </c>
      <c r="B5586">
        <v>1</v>
      </c>
      <c r="C5586" t="s">
        <v>80</v>
      </c>
      <c r="D5586" t="s">
        <v>93</v>
      </c>
      <c r="E5586" t="s">
        <v>161</v>
      </c>
      <c r="F5586" t="s">
        <v>15590</v>
      </c>
      <c r="G5586" t="s">
        <v>393</v>
      </c>
      <c r="H5586" t="s">
        <v>135</v>
      </c>
      <c r="I5586" t="s">
        <v>136</v>
      </c>
      <c r="J5586" t="s">
        <v>137</v>
      </c>
      <c r="K5586" t="s">
        <v>138</v>
      </c>
      <c r="L5586" t="s">
        <v>15591</v>
      </c>
      <c r="M5586" t="s">
        <v>15592</v>
      </c>
      <c r="N5586">
        <v>5.8191666660000001</v>
      </c>
      <c r="O5586">
        <v>0</v>
      </c>
      <c r="P5586">
        <v>6</v>
      </c>
      <c r="Q5586">
        <v>0</v>
      </c>
      <c r="R5586">
        <v>2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14.190447027707865</v>
      </c>
      <c r="Y5586">
        <v>0</v>
      </c>
      <c r="Z5586">
        <v>4.9401195475164403</v>
      </c>
      <c r="AA5586">
        <v>0</v>
      </c>
      <c r="AB5586">
        <v>0</v>
      </c>
      <c r="AC5586">
        <v>0</v>
      </c>
      <c r="AD5586">
        <v>0</v>
      </c>
      <c r="AE5586">
        <v>19.130566575224307</v>
      </c>
    </row>
    <row r="5587" spans="1:31" x14ac:dyDescent="0.3">
      <c r="A5587">
        <v>2722276</v>
      </c>
      <c r="B5587">
        <v>1</v>
      </c>
      <c r="C5587" t="s">
        <v>80</v>
      </c>
      <c r="D5587" t="s">
        <v>106</v>
      </c>
      <c r="E5587" t="s">
        <v>161</v>
      </c>
      <c r="F5587" t="s">
        <v>15593</v>
      </c>
      <c r="G5587" t="s">
        <v>163</v>
      </c>
      <c r="H5587" t="s">
        <v>135</v>
      </c>
      <c r="I5587" t="s">
        <v>136</v>
      </c>
      <c r="J5587" t="s">
        <v>137</v>
      </c>
      <c r="K5587" t="s">
        <v>138</v>
      </c>
      <c r="L5587" t="s">
        <v>15594</v>
      </c>
      <c r="M5587" t="s">
        <v>15595</v>
      </c>
      <c r="N5587">
        <v>1.1116666660000001</v>
      </c>
      <c r="O5587">
        <v>0</v>
      </c>
      <c r="P5587">
        <v>6</v>
      </c>
      <c r="Q5587">
        <v>0</v>
      </c>
      <c r="R5587">
        <v>3</v>
      </c>
      <c r="S5587">
        <v>0</v>
      </c>
      <c r="T5587">
        <v>4</v>
      </c>
      <c r="U5587">
        <v>0</v>
      </c>
      <c r="V5587">
        <v>0</v>
      </c>
      <c r="W5587">
        <v>0</v>
      </c>
      <c r="X5587">
        <v>2.4779094813135001</v>
      </c>
      <c r="Y5587">
        <v>0</v>
      </c>
      <c r="Z5587">
        <v>0.58717797034166663</v>
      </c>
      <c r="AA5587">
        <v>0</v>
      </c>
      <c r="AB5587">
        <v>1.3146988260883332</v>
      </c>
      <c r="AC5587">
        <v>0</v>
      </c>
      <c r="AD5587">
        <v>0</v>
      </c>
      <c r="AE5587">
        <v>4.3797862777435004</v>
      </c>
    </row>
    <row r="5588" spans="1:31" x14ac:dyDescent="0.3">
      <c r="A5588">
        <v>2721961</v>
      </c>
      <c r="B5588">
        <v>1</v>
      </c>
      <c r="C5588" t="s">
        <v>80</v>
      </c>
      <c r="D5588" t="s">
        <v>83</v>
      </c>
      <c r="E5588" t="s">
        <v>145</v>
      </c>
      <c r="F5588" t="s">
        <v>13799</v>
      </c>
      <c r="G5588" t="s">
        <v>147</v>
      </c>
      <c r="H5588" t="s">
        <v>135</v>
      </c>
      <c r="I5588" t="s">
        <v>136</v>
      </c>
      <c r="J5588" t="s">
        <v>137</v>
      </c>
      <c r="K5588" t="s">
        <v>138</v>
      </c>
      <c r="L5588" t="s">
        <v>15596</v>
      </c>
      <c r="M5588" t="s">
        <v>15597</v>
      </c>
      <c r="N5588">
        <v>2.1191666659999999</v>
      </c>
      <c r="O5588">
        <v>0</v>
      </c>
      <c r="P5588">
        <v>24</v>
      </c>
      <c r="Q5588">
        <v>0</v>
      </c>
      <c r="R5588">
        <v>0</v>
      </c>
      <c r="S5588">
        <v>0</v>
      </c>
      <c r="T5588">
        <v>1</v>
      </c>
      <c r="U5588">
        <v>0</v>
      </c>
      <c r="V5588">
        <v>0</v>
      </c>
      <c r="W5588">
        <v>0</v>
      </c>
      <c r="X5588">
        <v>10.135204522779999</v>
      </c>
      <c r="Y5588">
        <v>0</v>
      </c>
      <c r="Z5588">
        <v>0</v>
      </c>
      <c r="AA5588">
        <v>0</v>
      </c>
      <c r="AB5588">
        <v>0.33208582239564999</v>
      </c>
      <c r="AC5588">
        <v>0</v>
      </c>
      <c r="AD5588">
        <v>0</v>
      </c>
      <c r="AE5588">
        <v>10.467290345175648</v>
      </c>
    </row>
    <row r="5589" spans="1:31" x14ac:dyDescent="0.3">
      <c r="A5589">
        <v>2722482</v>
      </c>
      <c r="B5589">
        <v>1</v>
      </c>
      <c r="C5589" t="s">
        <v>81</v>
      </c>
      <c r="D5589" t="s">
        <v>128</v>
      </c>
      <c r="E5589" t="s">
        <v>213</v>
      </c>
      <c r="F5589" t="s">
        <v>5996</v>
      </c>
      <c r="G5589" t="s">
        <v>152</v>
      </c>
      <c r="H5589" t="s">
        <v>153</v>
      </c>
      <c r="I5589" t="s">
        <v>136</v>
      </c>
      <c r="J5589" t="s">
        <v>137</v>
      </c>
      <c r="K5589" t="s">
        <v>138</v>
      </c>
      <c r="L5589" t="s">
        <v>15598</v>
      </c>
      <c r="M5589" t="s">
        <v>15599</v>
      </c>
      <c r="N5589">
        <v>0.39583333300000001</v>
      </c>
      <c r="O5589">
        <v>6</v>
      </c>
      <c r="P5589">
        <v>620</v>
      </c>
      <c r="Q5589">
        <v>4</v>
      </c>
      <c r="R5589">
        <v>4</v>
      </c>
      <c r="S5589">
        <v>2</v>
      </c>
      <c r="T5589">
        <v>56</v>
      </c>
      <c r="U5589">
        <v>0</v>
      </c>
      <c r="V5589">
        <v>0</v>
      </c>
      <c r="W5589">
        <v>0.37945996394583337</v>
      </c>
      <c r="X5589">
        <v>21.274563249673701</v>
      </c>
      <c r="Y5589">
        <v>0.34753240607166669</v>
      </c>
      <c r="Z5589">
        <v>0.13092922293299999</v>
      </c>
      <c r="AA5589">
        <v>3.2743724215283452</v>
      </c>
      <c r="AB5589">
        <v>7.2359388170749055</v>
      </c>
      <c r="AC5589">
        <v>0</v>
      </c>
      <c r="AD5589">
        <v>0</v>
      </c>
      <c r="AE5589">
        <v>32.642796081227452</v>
      </c>
    </row>
    <row r="5590" spans="1:31" x14ac:dyDescent="0.3">
      <c r="A5590">
        <v>2722296</v>
      </c>
      <c r="B5590">
        <v>1</v>
      </c>
      <c r="C5590" t="s">
        <v>80</v>
      </c>
      <c r="D5590" t="s">
        <v>96</v>
      </c>
      <c r="E5590" t="s">
        <v>156</v>
      </c>
      <c r="F5590" t="s">
        <v>15600</v>
      </c>
      <c r="G5590" t="s">
        <v>263</v>
      </c>
      <c r="H5590" t="s">
        <v>153</v>
      </c>
      <c r="I5590" t="s">
        <v>136</v>
      </c>
      <c r="J5590" t="s">
        <v>137</v>
      </c>
      <c r="K5590" t="s">
        <v>138</v>
      </c>
      <c r="L5590" t="s">
        <v>15601</v>
      </c>
      <c r="M5590" t="s">
        <v>15602</v>
      </c>
      <c r="N5590">
        <v>2.207222222</v>
      </c>
      <c r="O5590">
        <v>0</v>
      </c>
      <c r="P5590">
        <v>1043</v>
      </c>
      <c r="Q5590">
        <v>2</v>
      </c>
      <c r="R5590">
        <v>52</v>
      </c>
      <c r="S5590">
        <v>3</v>
      </c>
      <c r="T5590">
        <v>247</v>
      </c>
      <c r="U5590">
        <v>0</v>
      </c>
      <c r="V5590">
        <v>0</v>
      </c>
      <c r="W5590">
        <v>0</v>
      </c>
      <c r="X5590">
        <v>660.78921689401773</v>
      </c>
      <c r="Y5590">
        <v>51.996672117902087</v>
      </c>
      <c r="Z5590">
        <v>28.502407961394695</v>
      </c>
      <c r="AA5590">
        <v>72.301075235090408</v>
      </c>
      <c r="AB5590">
        <v>615.2774282379346</v>
      </c>
      <c r="AC5590">
        <v>0</v>
      </c>
      <c r="AD5590">
        <v>0</v>
      </c>
      <c r="AE5590">
        <v>1428.8668004463395</v>
      </c>
    </row>
    <row r="5591" spans="1:31" x14ac:dyDescent="0.3">
      <c r="A5591">
        <v>2722196</v>
      </c>
      <c r="B5591">
        <v>1</v>
      </c>
      <c r="C5591" t="s">
        <v>81</v>
      </c>
      <c r="D5591" t="s">
        <v>116</v>
      </c>
      <c r="E5591" t="s">
        <v>156</v>
      </c>
      <c r="F5591" t="s">
        <v>15603</v>
      </c>
      <c r="G5591" t="s">
        <v>348</v>
      </c>
      <c r="H5591" t="s">
        <v>153</v>
      </c>
      <c r="I5591" t="s">
        <v>136</v>
      </c>
      <c r="J5591" t="s">
        <v>137</v>
      </c>
      <c r="K5591" t="s">
        <v>138</v>
      </c>
      <c r="L5591" t="s">
        <v>15604</v>
      </c>
      <c r="M5591" t="s">
        <v>15605</v>
      </c>
      <c r="N5591">
        <v>1.071388888</v>
      </c>
      <c r="O5591">
        <v>1</v>
      </c>
      <c r="P5591">
        <v>290</v>
      </c>
      <c r="Q5591">
        <v>0</v>
      </c>
      <c r="R5591">
        <v>11</v>
      </c>
      <c r="S5591">
        <v>0</v>
      </c>
      <c r="T5591">
        <v>28</v>
      </c>
      <c r="U5591">
        <v>0</v>
      </c>
      <c r="V5591">
        <v>0</v>
      </c>
      <c r="W5591">
        <v>0.23408023330416669</v>
      </c>
      <c r="X5591">
        <v>40.022263306019035</v>
      </c>
      <c r="Y5591">
        <v>0</v>
      </c>
      <c r="Z5591">
        <v>2.4851169255662979</v>
      </c>
      <c r="AA5591">
        <v>0</v>
      </c>
      <c r="AB5591">
        <v>7.479883109481861</v>
      </c>
      <c r="AC5591">
        <v>0</v>
      </c>
      <c r="AD5591">
        <v>0</v>
      </c>
      <c r="AE5591">
        <v>50.22134357437136</v>
      </c>
    </row>
    <row r="5592" spans="1:31" x14ac:dyDescent="0.3">
      <c r="A5592">
        <v>2722488</v>
      </c>
      <c r="B5592">
        <v>1</v>
      </c>
      <c r="C5592" t="s">
        <v>81</v>
      </c>
      <c r="D5592" t="s">
        <v>119</v>
      </c>
      <c r="E5592" t="s">
        <v>161</v>
      </c>
      <c r="F5592" t="s">
        <v>15606</v>
      </c>
      <c r="G5592" t="s">
        <v>163</v>
      </c>
      <c r="H5592" t="s">
        <v>135</v>
      </c>
      <c r="I5592" t="s">
        <v>136</v>
      </c>
      <c r="J5592" t="s">
        <v>137</v>
      </c>
      <c r="K5592" t="s">
        <v>138</v>
      </c>
      <c r="L5592" t="s">
        <v>15607</v>
      </c>
      <c r="M5592" t="s">
        <v>15608</v>
      </c>
      <c r="N5592">
        <v>0.98</v>
      </c>
      <c r="O5592">
        <v>0</v>
      </c>
      <c r="P5592">
        <v>28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1.6924739794543802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1.6924739794543802</v>
      </c>
    </row>
    <row r="5593" spans="1:31" x14ac:dyDescent="0.3">
      <c r="A5593">
        <v>2721967</v>
      </c>
      <c r="B5593">
        <v>1</v>
      </c>
      <c r="C5593" t="s">
        <v>80</v>
      </c>
      <c r="D5593" t="s">
        <v>84</v>
      </c>
      <c r="E5593" t="s">
        <v>150</v>
      </c>
      <c r="F5593" t="s">
        <v>15609</v>
      </c>
      <c r="G5593" t="s">
        <v>1613</v>
      </c>
      <c r="H5593" t="s">
        <v>153</v>
      </c>
      <c r="I5593" t="s">
        <v>490</v>
      </c>
      <c r="J5593" t="s">
        <v>137</v>
      </c>
      <c r="K5593" t="s">
        <v>210</v>
      </c>
      <c r="L5593" t="s">
        <v>15610</v>
      </c>
      <c r="M5593" t="s">
        <v>15611</v>
      </c>
      <c r="N5593">
        <v>1.2777777000000001E-2</v>
      </c>
      <c r="O5593">
        <v>0</v>
      </c>
      <c r="P5593">
        <v>2171</v>
      </c>
      <c r="Q5593">
        <v>0</v>
      </c>
      <c r="R5593">
        <v>0</v>
      </c>
      <c r="S5593">
        <v>0</v>
      </c>
      <c r="T5593">
        <v>108</v>
      </c>
      <c r="U5593">
        <v>0</v>
      </c>
      <c r="V5593">
        <v>0</v>
      </c>
      <c r="W5593">
        <v>0</v>
      </c>
      <c r="X5593">
        <v>5.2095159203871839</v>
      </c>
      <c r="Y5593">
        <v>0</v>
      </c>
      <c r="Z5593">
        <v>0</v>
      </c>
      <c r="AA5593">
        <v>0</v>
      </c>
      <c r="AB5593">
        <v>0.37652761145941338</v>
      </c>
      <c r="AC5593">
        <v>0</v>
      </c>
      <c r="AD5593">
        <v>0</v>
      </c>
      <c r="AE5593">
        <v>5.5860435318465971</v>
      </c>
    </row>
    <row r="5594" spans="1:31" x14ac:dyDescent="0.3">
      <c r="A5594">
        <v>2722608</v>
      </c>
      <c r="B5594">
        <v>1</v>
      </c>
      <c r="C5594" t="s">
        <v>80</v>
      </c>
      <c r="D5594" t="s">
        <v>110</v>
      </c>
      <c r="E5594" t="s">
        <v>200</v>
      </c>
      <c r="F5594" t="s">
        <v>15187</v>
      </c>
      <c r="G5594" t="s">
        <v>393</v>
      </c>
      <c r="H5594" t="s">
        <v>135</v>
      </c>
      <c r="I5594" t="s">
        <v>136</v>
      </c>
      <c r="J5594" t="s">
        <v>137</v>
      </c>
      <c r="K5594" t="s">
        <v>138</v>
      </c>
      <c r="L5594" t="s">
        <v>15612</v>
      </c>
      <c r="M5594" t="s">
        <v>15613</v>
      </c>
      <c r="N5594">
        <v>3.9358333330000002</v>
      </c>
      <c r="O5594">
        <v>0</v>
      </c>
      <c r="P5594">
        <v>39</v>
      </c>
      <c r="Q5594">
        <v>0</v>
      </c>
      <c r="R5594">
        <v>0</v>
      </c>
      <c r="S5594">
        <v>0</v>
      </c>
      <c r="T5594">
        <v>10</v>
      </c>
      <c r="U5594">
        <v>0</v>
      </c>
      <c r="V5594">
        <v>0</v>
      </c>
      <c r="W5594">
        <v>0</v>
      </c>
      <c r="X5594">
        <v>33.051550253354563</v>
      </c>
      <c r="Y5594">
        <v>0</v>
      </c>
      <c r="Z5594">
        <v>0</v>
      </c>
      <c r="AA5594">
        <v>0</v>
      </c>
      <c r="AB5594">
        <v>8.7583905286578627</v>
      </c>
      <c r="AC5594">
        <v>0</v>
      </c>
      <c r="AD5594">
        <v>0</v>
      </c>
      <c r="AE5594">
        <v>41.809940782012426</v>
      </c>
    </row>
    <row r="5595" spans="1:31" x14ac:dyDescent="0.3">
      <c r="A5595">
        <v>2722110</v>
      </c>
      <c r="B5595">
        <v>1</v>
      </c>
      <c r="C5595" t="s">
        <v>81</v>
      </c>
      <c r="D5595" t="s">
        <v>121</v>
      </c>
      <c r="E5595" t="s">
        <v>156</v>
      </c>
      <c r="F5595" t="s">
        <v>15614</v>
      </c>
      <c r="G5595" t="s">
        <v>152</v>
      </c>
      <c r="H5595" t="s">
        <v>153</v>
      </c>
      <c r="I5595" t="s">
        <v>136</v>
      </c>
      <c r="J5595" t="s">
        <v>137</v>
      </c>
      <c r="K5595" t="s">
        <v>138</v>
      </c>
      <c r="L5595" t="s">
        <v>15615</v>
      </c>
      <c r="M5595" t="s">
        <v>15616</v>
      </c>
      <c r="N5595">
        <v>0.39250000000000002</v>
      </c>
      <c r="O5595">
        <v>1</v>
      </c>
      <c r="P5595">
        <v>466</v>
      </c>
      <c r="Q5595">
        <v>0</v>
      </c>
      <c r="R5595">
        <v>118</v>
      </c>
      <c r="S5595">
        <v>0</v>
      </c>
      <c r="T5595">
        <v>74</v>
      </c>
      <c r="U5595">
        <v>0</v>
      </c>
      <c r="V5595">
        <v>0</v>
      </c>
      <c r="W5595">
        <v>8.3489709991666661E-2</v>
      </c>
      <c r="X5595">
        <v>28.282969372451944</v>
      </c>
      <c r="Y5595">
        <v>0</v>
      </c>
      <c r="Z5595">
        <v>0.96470477155924916</v>
      </c>
      <c r="AA5595">
        <v>0</v>
      </c>
      <c r="AB5595">
        <v>10.985969729706694</v>
      </c>
      <c r="AC5595">
        <v>0</v>
      </c>
      <c r="AD5595">
        <v>0</v>
      </c>
      <c r="AE5595">
        <v>40.317133583709555</v>
      </c>
    </row>
    <row r="5596" spans="1:31" x14ac:dyDescent="0.3">
      <c r="A5596">
        <v>2722153</v>
      </c>
      <c r="B5596">
        <v>1</v>
      </c>
      <c r="C5596" t="s">
        <v>80</v>
      </c>
      <c r="D5596" t="s">
        <v>96</v>
      </c>
      <c r="E5596" t="s">
        <v>145</v>
      </c>
      <c r="F5596" t="s">
        <v>15617</v>
      </c>
      <c r="G5596" t="s">
        <v>230</v>
      </c>
      <c r="H5596" t="s">
        <v>135</v>
      </c>
      <c r="I5596" t="s">
        <v>136</v>
      </c>
      <c r="J5596" t="s">
        <v>137</v>
      </c>
      <c r="K5596" t="s">
        <v>138</v>
      </c>
      <c r="L5596" t="s">
        <v>15618</v>
      </c>
      <c r="M5596" t="s">
        <v>15619</v>
      </c>
      <c r="N5596">
        <v>6.4413888879999996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1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</row>
    <row r="5597" spans="1:31" x14ac:dyDescent="0.3">
      <c r="A5597">
        <v>2722694</v>
      </c>
      <c r="B5597">
        <v>1</v>
      </c>
      <c r="C5597" t="s">
        <v>81</v>
      </c>
      <c r="D5597" t="s">
        <v>118</v>
      </c>
      <c r="E5597" t="s">
        <v>161</v>
      </c>
      <c r="F5597" t="s">
        <v>15620</v>
      </c>
      <c r="G5597" t="s">
        <v>163</v>
      </c>
      <c r="H5597" t="s">
        <v>135</v>
      </c>
      <c r="I5597" t="s">
        <v>136</v>
      </c>
      <c r="J5597" t="s">
        <v>137</v>
      </c>
      <c r="K5597" t="s">
        <v>138</v>
      </c>
      <c r="L5597" t="s">
        <v>15621</v>
      </c>
      <c r="M5597" t="s">
        <v>15622</v>
      </c>
      <c r="N5597">
        <v>1.1427777770000001</v>
      </c>
      <c r="O5597">
        <v>0</v>
      </c>
      <c r="P5597">
        <v>17</v>
      </c>
      <c r="Q5597">
        <v>0</v>
      </c>
      <c r="R5597">
        <v>2</v>
      </c>
      <c r="S5597">
        <v>0</v>
      </c>
      <c r="T5597">
        <v>1</v>
      </c>
      <c r="U5597">
        <v>0</v>
      </c>
      <c r="V5597">
        <v>0</v>
      </c>
      <c r="W5597">
        <v>0</v>
      </c>
      <c r="X5597">
        <v>2.7356769407045043</v>
      </c>
      <c r="Y5597">
        <v>0</v>
      </c>
      <c r="Z5597">
        <v>0</v>
      </c>
      <c r="AA5597">
        <v>0</v>
      </c>
      <c r="AB5597">
        <v>4.6920164684160007E-2</v>
      </c>
      <c r="AC5597">
        <v>0</v>
      </c>
      <c r="AD5597">
        <v>0</v>
      </c>
      <c r="AE5597">
        <v>2.7825971053886644</v>
      </c>
    </row>
    <row r="5598" spans="1:31" x14ac:dyDescent="0.3">
      <c r="A5598">
        <v>2722402</v>
      </c>
      <c r="B5598">
        <v>1</v>
      </c>
      <c r="C5598" t="s">
        <v>81</v>
      </c>
      <c r="D5598" t="s">
        <v>128</v>
      </c>
      <c r="E5598" t="s">
        <v>145</v>
      </c>
      <c r="F5598" t="s">
        <v>15623</v>
      </c>
      <c r="G5598" t="s">
        <v>181</v>
      </c>
      <c r="H5598" t="s">
        <v>135</v>
      </c>
      <c r="I5598" t="s">
        <v>136</v>
      </c>
      <c r="J5598" t="s">
        <v>137</v>
      </c>
      <c r="K5598" t="s">
        <v>138</v>
      </c>
      <c r="L5598" t="s">
        <v>15624</v>
      </c>
      <c r="M5598" t="s">
        <v>15625</v>
      </c>
      <c r="N5598">
        <v>1.443333333</v>
      </c>
      <c r="O5598">
        <v>0</v>
      </c>
      <c r="P5598">
        <v>10</v>
      </c>
      <c r="Q5598">
        <v>0</v>
      </c>
      <c r="R5598">
        <v>0</v>
      </c>
      <c r="S5598">
        <v>0</v>
      </c>
      <c r="T5598">
        <v>1</v>
      </c>
      <c r="U5598">
        <v>0</v>
      </c>
      <c r="V5598">
        <v>0</v>
      </c>
      <c r="W5598">
        <v>0</v>
      </c>
      <c r="X5598">
        <v>2.2869785500066655</v>
      </c>
      <c r="Y5598">
        <v>0</v>
      </c>
      <c r="Z5598">
        <v>0</v>
      </c>
      <c r="AA5598">
        <v>0</v>
      </c>
      <c r="AB5598">
        <v>1.6933195589999999</v>
      </c>
      <c r="AC5598">
        <v>0</v>
      </c>
      <c r="AD5598">
        <v>0</v>
      </c>
      <c r="AE5598">
        <v>3.9802981090066654</v>
      </c>
    </row>
    <row r="5599" spans="1:31" x14ac:dyDescent="0.3">
      <c r="A5599">
        <v>2722271</v>
      </c>
      <c r="B5599">
        <v>2</v>
      </c>
      <c r="C5599" t="s">
        <v>81</v>
      </c>
      <c r="D5599" t="s">
        <v>119</v>
      </c>
      <c r="E5599" t="s">
        <v>156</v>
      </c>
      <c r="F5599" t="s">
        <v>15626</v>
      </c>
      <c r="G5599" t="s">
        <v>596</v>
      </c>
      <c r="H5599" t="s">
        <v>153</v>
      </c>
      <c r="I5599" t="s">
        <v>136</v>
      </c>
      <c r="J5599" t="s">
        <v>137</v>
      </c>
      <c r="K5599" t="s">
        <v>138</v>
      </c>
      <c r="L5599" t="s">
        <v>15627</v>
      </c>
      <c r="M5599" t="s">
        <v>15628</v>
      </c>
      <c r="N5599">
        <v>4.5505555549999999</v>
      </c>
      <c r="O5599">
        <v>0</v>
      </c>
      <c r="P5599">
        <v>39</v>
      </c>
      <c r="Q5599">
        <v>11</v>
      </c>
      <c r="R5599">
        <v>41</v>
      </c>
      <c r="S5599">
        <v>0</v>
      </c>
      <c r="T5599">
        <v>3</v>
      </c>
      <c r="U5599">
        <v>0</v>
      </c>
      <c r="V5599">
        <v>0</v>
      </c>
      <c r="W5599">
        <v>0</v>
      </c>
      <c r="X5599">
        <v>1.58032017793832</v>
      </c>
      <c r="Y5599">
        <v>5.2919810199633082</v>
      </c>
      <c r="Z5599">
        <v>1.5735463465579069</v>
      </c>
      <c r="AA5599">
        <v>0</v>
      </c>
      <c r="AB5599">
        <v>8.2450676179531666</v>
      </c>
      <c r="AC5599">
        <v>0</v>
      </c>
      <c r="AD5599">
        <v>0</v>
      </c>
      <c r="AE5599">
        <v>16.690915162412701</v>
      </c>
    </row>
    <row r="5600" spans="1:31" x14ac:dyDescent="0.3">
      <c r="A5600">
        <v>2722517</v>
      </c>
      <c r="B5600">
        <v>1</v>
      </c>
      <c r="C5600" t="s">
        <v>80</v>
      </c>
      <c r="D5600" t="s">
        <v>106</v>
      </c>
      <c r="E5600" t="s">
        <v>161</v>
      </c>
      <c r="F5600" t="s">
        <v>15629</v>
      </c>
      <c r="G5600" t="s">
        <v>163</v>
      </c>
      <c r="H5600" t="s">
        <v>135</v>
      </c>
      <c r="I5600" t="s">
        <v>136</v>
      </c>
      <c r="J5600" t="s">
        <v>137</v>
      </c>
      <c r="K5600" t="s">
        <v>138</v>
      </c>
      <c r="L5600" t="s">
        <v>15630</v>
      </c>
      <c r="M5600" t="s">
        <v>15265</v>
      </c>
      <c r="N5600">
        <v>0.80527777700000003</v>
      </c>
      <c r="O5600">
        <v>0</v>
      </c>
      <c r="P5600">
        <v>34</v>
      </c>
      <c r="Q5600">
        <v>0</v>
      </c>
      <c r="R5600">
        <v>0</v>
      </c>
      <c r="S5600">
        <v>0</v>
      </c>
      <c r="T5600">
        <v>15</v>
      </c>
      <c r="U5600">
        <v>0</v>
      </c>
      <c r="V5600">
        <v>0</v>
      </c>
      <c r="W5600">
        <v>0</v>
      </c>
      <c r="X5600">
        <v>4.3002434193697496</v>
      </c>
      <c r="Y5600">
        <v>0</v>
      </c>
      <c r="Z5600">
        <v>0</v>
      </c>
      <c r="AA5600">
        <v>0</v>
      </c>
      <c r="AB5600">
        <v>6.4431024042067833</v>
      </c>
      <c r="AC5600">
        <v>0</v>
      </c>
      <c r="AD5600">
        <v>0</v>
      </c>
      <c r="AE5600">
        <v>10.743345823576533</v>
      </c>
    </row>
    <row r="5601" spans="1:31" x14ac:dyDescent="0.3">
      <c r="A5601">
        <v>2722849</v>
      </c>
      <c r="B5601">
        <v>1</v>
      </c>
      <c r="C5601" t="s">
        <v>80</v>
      </c>
      <c r="D5601" t="s">
        <v>83</v>
      </c>
      <c r="E5601" t="s">
        <v>161</v>
      </c>
      <c r="F5601" t="s">
        <v>15631</v>
      </c>
      <c r="G5601" t="s">
        <v>163</v>
      </c>
      <c r="H5601" t="s">
        <v>135</v>
      </c>
      <c r="I5601" t="s">
        <v>136</v>
      </c>
      <c r="J5601" t="s">
        <v>137</v>
      </c>
      <c r="K5601" t="s">
        <v>138</v>
      </c>
      <c r="L5601" t="s">
        <v>15632</v>
      </c>
      <c r="M5601" t="s">
        <v>15633</v>
      </c>
      <c r="N5601">
        <v>3.034166666</v>
      </c>
      <c r="O5601">
        <v>0</v>
      </c>
      <c r="P5601">
        <v>21</v>
      </c>
      <c r="Q5601">
        <v>0</v>
      </c>
      <c r="R5601">
        <v>0</v>
      </c>
      <c r="S5601">
        <v>0</v>
      </c>
      <c r="T5601">
        <v>1</v>
      </c>
      <c r="U5601">
        <v>0</v>
      </c>
      <c r="V5601">
        <v>0</v>
      </c>
      <c r="W5601">
        <v>0</v>
      </c>
      <c r="X5601">
        <v>14.644026350055158</v>
      </c>
      <c r="Y5601">
        <v>0</v>
      </c>
      <c r="Z5601">
        <v>0</v>
      </c>
      <c r="AA5601">
        <v>0</v>
      </c>
      <c r="AB5601">
        <v>11.440462427436202</v>
      </c>
      <c r="AC5601">
        <v>0</v>
      </c>
      <c r="AD5601">
        <v>0</v>
      </c>
      <c r="AE5601">
        <v>26.084488777491359</v>
      </c>
    </row>
    <row r="5602" spans="1:31" x14ac:dyDescent="0.3">
      <c r="A5602">
        <v>2722494</v>
      </c>
      <c r="B5602">
        <v>1</v>
      </c>
      <c r="C5602" t="s">
        <v>81</v>
      </c>
      <c r="D5602" t="s">
        <v>113</v>
      </c>
      <c r="E5602" t="s">
        <v>156</v>
      </c>
      <c r="F5602" t="s">
        <v>15634</v>
      </c>
      <c r="G5602" t="s">
        <v>152</v>
      </c>
      <c r="H5602" t="s">
        <v>153</v>
      </c>
      <c r="I5602" t="s">
        <v>136</v>
      </c>
      <c r="J5602" t="s">
        <v>137</v>
      </c>
      <c r="K5602" t="s">
        <v>138</v>
      </c>
      <c r="L5602" t="s">
        <v>15635</v>
      </c>
      <c r="M5602" t="s">
        <v>15636</v>
      </c>
      <c r="N5602">
        <v>2.690555555</v>
      </c>
      <c r="O5602">
        <v>0</v>
      </c>
      <c r="P5602">
        <v>9142</v>
      </c>
      <c r="Q5602">
        <v>1</v>
      </c>
      <c r="R5602">
        <v>111</v>
      </c>
      <c r="S5602">
        <v>9</v>
      </c>
      <c r="T5602">
        <v>960</v>
      </c>
      <c r="U5602">
        <v>2</v>
      </c>
      <c r="V5602">
        <v>5</v>
      </c>
      <c r="W5602">
        <v>0</v>
      </c>
      <c r="X5602">
        <v>6224.7631623165498</v>
      </c>
      <c r="Y5602">
        <v>13.20629774738547</v>
      </c>
      <c r="Z5602">
        <v>15.469775236857499</v>
      </c>
      <c r="AA5602">
        <v>910.71633349195338</v>
      </c>
      <c r="AB5602">
        <v>2445.090579138151</v>
      </c>
      <c r="AC5602">
        <v>169.7802668896833</v>
      </c>
      <c r="AD5602">
        <v>30.75663180876667</v>
      </c>
      <c r="AE5602">
        <v>9809.7830466293472</v>
      </c>
    </row>
    <row r="5603" spans="1:31" x14ac:dyDescent="0.3">
      <c r="A5603">
        <v>2721970</v>
      </c>
      <c r="B5603">
        <v>1</v>
      </c>
      <c r="C5603" t="s">
        <v>80</v>
      </c>
      <c r="D5603" t="s">
        <v>103</v>
      </c>
      <c r="E5603" t="s">
        <v>161</v>
      </c>
      <c r="F5603" t="s">
        <v>15415</v>
      </c>
      <c r="G5603" t="s">
        <v>1696</v>
      </c>
      <c r="H5603" t="s">
        <v>135</v>
      </c>
      <c r="I5603" t="s">
        <v>136</v>
      </c>
      <c r="J5603" t="s">
        <v>137</v>
      </c>
      <c r="K5603" t="s">
        <v>138</v>
      </c>
      <c r="L5603" t="s">
        <v>15637</v>
      </c>
      <c r="M5603" t="s">
        <v>15209</v>
      </c>
      <c r="N5603">
        <v>1.2011111109999999</v>
      </c>
      <c r="O5603">
        <v>0</v>
      </c>
      <c r="P5603">
        <v>167</v>
      </c>
      <c r="Q5603">
        <v>0</v>
      </c>
      <c r="R5603">
        <v>1</v>
      </c>
      <c r="S5603">
        <v>0</v>
      </c>
      <c r="T5603">
        <v>18</v>
      </c>
      <c r="U5603">
        <v>0</v>
      </c>
      <c r="V5603">
        <v>0</v>
      </c>
      <c r="W5603">
        <v>0</v>
      </c>
      <c r="X5603">
        <v>35.048126970967019</v>
      </c>
      <c r="Y5603">
        <v>0</v>
      </c>
      <c r="Z5603">
        <v>0</v>
      </c>
      <c r="AA5603">
        <v>0</v>
      </c>
      <c r="AB5603">
        <v>8.6803940844341412</v>
      </c>
      <c r="AC5603">
        <v>0</v>
      </c>
      <c r="AD5603">
        <v>0</v>
      </c>
      <c r="AE5603">
        <v>43.72852105540116</v>
      </c>
    </row>
    <row r="5604" spans="1:31" x14ac:dyDescent="0.3">
      <c r="A5604">
        <v>2721482</v>
      </c>
      <c r="B5604">
        <v>2</v>
      </c>
      <c r="C5604" t="s">
        <v>80</v>
      </c>
      <c r="D5604" t="s">
        <v>108</v>
      </c>
      <c r="E5604" t="s">
        <v>132</v>
      </c>
      <c r="F5604" t="s">
        <v>15638</v>
      </c>
      <c r="G5604" t="s">
        <v>163</v>
      </c>
      <c r="H5604" t="s">
        <v>135</v>
      </c>
      <c r="I5604" t="s">
        <v>136</v>
      </c>
      <c r="J5604" t="s">
        <v>137</v>
      </c>
      <c r="K5604" t="s">
        <v>138</v>
      </c>
      <c r="L5604" t="s">
        <v>14875</v>
      </c>
      <c r="M5604" t="s">
        <v>15639</v>
      </c>
      <c r="N5604">
        <v>0.66166666600000001</v>
      </c>
      <c r="O5604">
        <v>0</v>
      </c>
      <c r="P5604">
        <v>72</v>
      </c>
      <c r="Q5604">
        <v>0</v>
      </c>
      <c r="R5604">
        <v>12</v>
      </c>
      <c r="S5604">
        <v>0</v>
      </c>
      <c r="T5604">
        <v>10</v>
      </c>
      <c r="U5604">
        <v>0</v>
      </c>
      <c r="V5604">
        <v>0</v>
      </c>
      <c r="W5604">
        <v>0</v>
      </c>
      <c r="X5604">
        <v>6.6628431626046467</v>
      </c>
      <c r="Y5604">
        <v>0</v>
      </c>
      <c r="Z5604">
        <v>6.9611335135679991E-2</v>
      </c>
      <c r="AA5604">
        <v>0</v>
      </c>
      <c r="AB5604">
        <v>1.2847933791070298</v>
      </c>
      <c r="AC5604">
        <v>0</v>
      </c>
      <c r="AD5604">
        <v>0</v>
      </c>
      <c r="AE5604">
        <v>8.0172478768473567</v>
      </c>
    </row>
    <row r="5605" spans="1:31" x14ac:dyDescent="0.3">
      <c r="A5605">
        <v>2722657</v>
      </c>
      <c r="B5605">
        <v>1</v>
      </c>
      <c r="C5605" t="s">
        <v>81</v>
      </c>
      <c r="D5605" t="s">
        <v>127</v>
      </c>
      <c r="E5605" t="s">
        <v>156</v>
      </c>
      <c r="F5605" t="s">
        <v>15640</v>
      </c>
      <c r="G5605" t="s">
        <v>348</v>
      </c>
      <c r="H5605" t="s">
        <v>153</v>
      </c>
      <c r="I5605" t="s">
        <v>136</v>
      </c>
      <c r="J5605" t="s">
        <v>137</v>
      </c>
      <c r="K5605" t="s">
        <v>138</v>
      </c>
      <c r="L5605" t="s">
        <v>15641</v>
      </c>
      <c r="M5605" t="s">
        <v>15642</v>
      </c>
      <c r="N5605">
        <v>3.4130555550000001</v>
      </c>
      <c r="O5605">
        <v>0</v>
      </c>
      <c r="P5605">
        <v>0</v>
      </c>
      <c r="Q5605">
        <v>1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7.2121815640138252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7.2121815640138252</v>
      </c>
    </row>
    <row r="5606" spans="1:31" x14ac:dyDescent="0.3">
      <c r="A5606">
        <v>2722076</v>
      </c>
      <c r="B5606">
        <v>1</v>
      </c>
      <c r="C5606" t="s">
        <v>81</v>
      </c>
      <c r="D5606" t="s">
        <v>114</v>
      </c>
      <c r="E5606" t="s">
        <v>150</v>
      </c>
      <c r="F5606" t="s">
        <v>15643</v>
      </c>
      <c r="G5606" t="s">
        <v>209</v>
      </c>
      <c r="H5606" t="s">
        <v>153</v>
      </c>
      <c r="I5606" t="s">
        <v>136</v>
      </c>
      <c r="J5606" t="s">
        <v>137</v>
      </c>
      <c r="K5606" t="s">
        <v>210</v>
      </c>
      <c r="L5606" t="s">
        <v>15644</v>
      </c>
      <c r="M5606" t="s">
        <v>15645</v>
      </c>
      <c r="N5606">
        <v>2.409444444</v>
      </c>
      <c r="O5606">
        <v>0</v>
      </c>
      <c r="P5606">
        <v>2248</v>
      </c>
      <c r="Q5606">
        <v>0</v>
      </c>
      <c r="R5606">
        <v>46</v>
      </c>
      <c r="S5606">
        <v>1</v>
      </c>
      <c r="T5606">
        <v>185</v>
      </c>
      <c r="U5606">
        <v>0</v>
      </c>
      <c r="V5606">
        <v>5</v>
      </c>
      <c r="W5606">
        <v>0</v>
      </c>
      <c r="X5606">
        <v>771.9882257693032</v>
      </c>
      <c r="Y5606">
        <v>0</v>
      </c>
      <c r="Z5606">
        <v>9.0779328746169075</v>
      </c>
      <c r="AA5606">
        <v>59.757781652668122</v>
      </c>
      <c r="AB5606">
        <v>505.1077867340835</v>
      </c>
      <c r="AC5606">
        <v>0</v>
      </c>
      <c r="AD5606">
        <v>179.10180436247538</v>
      </c>
      <c r="AE5606">
        <v>1525.0335313931471</v>
      </c>
    </row>
    <row r="5607" spans="1:31" x14ac:dyDescent="0.3">
      <c r="A5607">
        <v>2722056</v>
      </c>
      <c r="B5607">
        <v>1</v>
      </c>
      <c r="C5607" t="s">
        <v>80</v>
      </c>
      <c r="D5607" t="s">
        <v>93</v>
      </c>
      <c r="E5607" t="s">
        <v>161</v>
      </c>
      <c r="F5607" t="s">
        <v>15646</v>
      </c>
      <c r="G5607" t="s">
        <v>163</v>
      </c>
      <c r="H5607" t="s">
        <v>135</v>
      </c>
      <c r="I5607" t="s">
        <v>136</v>
      </c>
      <c r="J5607" t="s">
        <v>137</v>
      </c>
      <c r="K5607" t="s">
        <v>138</v>
      </c>
      <c r="L5607" t="s">
        <v>15647</v>
      </c>
      <c r="M5607" t="s">
        <v>15648</v>
      </c>
      <c r="N5607">
        <v>3.71</v>
      </c>
      <c r="O5607">
        <v>0</v>
      </c>
      <c r="P5607">
        <v>23</v>
      </c>
      <c r="Q5607">
        <v>0</v>
      </c>
      <c r="R5607">
        <v>4</v>
      </c>
      <c r="S5607">
        <v>0</v>
      </c>
      <c r="T5607">
        <v>11</v>
      </c>
      <c r="U5607">
        <v>0</v>
      </c>
      <c r="V5607">
        <v>0</v>
      </c>
      <c r="W5607">
        <v>0</v>
      </c>
      <c r="X5607">
        <v>12.616852277686574</v>
      </c>
      <c r="Y5607">
        <v>0</v>
      </c>
      <c r="Z5607">
        <v>19.543824238921804</v>
      </c>
      <c r="AA5607">
        <v>0</v>
      </c>
      <c r="AB5607">
        <v>19.219154743913251</v>
      </c>
      <c r="AC5607">
        <v>0</v>
      </c>
      <c r="AD5607">
        <v>0</v>
      </c>
      <c r="AE5607">
        <v>51.379831260521627</v>
      </c>
    </row>
    <row r="5608" spans="1:31" x14ac:dyDescent="0.3">
      <c r="A5608">
        <v>2722577</v>
      </c>
      <c r="B5608">
        <v>1</v>
      </c>
      <c r="C5608" t="s">
        <v>81</v>
      </c>
      <c r="D5608" t="s">
        <v>121</v>
      </c>
      <c r="E5608" t="s">
        <v>145</v>
      </c>
      <c r="F5608" t="s">
        <v>15649</v>
      </c>
      <c r="G5608" t="s">
        <v>230</v>
      </c>
      <c r="H5608" t="s">
        <v>135</v>
      </c>
      <c r="I5608" t="s">
        <v>136</v>
      </c>
      <c r="J5608" t="s">
        <v>137</v>
      </c>
      <c r="K5608" t="s">
        <v>138</v>
      </c>
      <c r="L5608" t="s">
        <v>15650</v>
      </c>
      <c r="M5608" t="s">
        <v>15550</v>
      </c>
      <c r="N5608">
        <v>1.853888888</v>
      </c>
      <c r="O5608">
        <v>0</v>
      </c>
      <c r="P5608">
        <v>2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0.81069887395790841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0.81069887395790841</v>
      </c>
    </row>
    <row r="5609" spans="1:31" x14ac:dyDescent="0.3">
      <c r="A5609">
        <v>2722411</v>
      </c>
      <c r="B5609">
        <v>1</v>
      </c>
      <c r="C5609" t="s">
        <v>80</v>
      </c>
      <c r="D5609" t="s">
        <v>103</v>
      </c>
      <c r="E5609" t="s">
        <v>145</v>
      </c>
      <c r="F5609" t="s">
        <v>15651</v>
      </c>
      <c r="G5609" t="s">
        <v>230</v>
      </c>
      <c r="H5609" t="s">
        <v>135</v>
      </c>
      <c r="I5609" t="s">
        <v>136</v>
      </c>
      <c r="J5609" t="s">
        <v>137</v>
      </c>
      <c r="K5609" t="s">
        <v>138</v>
      </c>
      <c r="L5609" t="s">
        <v>15652</v>
      </c>
      <c r="M5609" t="s">
        <v>15653</v>
      </c>
      <c r="N5609">
        <v>6.3558333329999996</v>
      </c>
      <c r="O5609">
        <v>0</v>
      </c>
      <c r="P5609">
        <v>2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4.1628885855828299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4.1628885855828299</v>
      </c>
    </row>
    <row r="5610" spans="1:31" x14ac:dyDescent="0.3">
      <c r="A5610">
        <v>2722766</v>
      </c>
      <c r="B5610">
        <v>1</v>
      </c>
      <c r="C5610" t="s">
        <v>81</v>
      </c>
      <c r="D5610" t="s">
        <v>114</v>
      </c>
      <c r="E5610" t="s">
        <v>132</v>
      </c>
      <c r="F5610" t="s">
        <v>15654</v>
      </c>
      <c r="G5610" t="s">
        <v>134</v>
      </c>
      <c r="H5610" t="s">
        <v>135</v>
      </c>
      <c r="I5610" t="s">
        <v>136</v>
      </c>
      <c r="J5610" t="s">
        <v>137</v>
      </c>
      <c r="K5610" t="s">
        <v>138</v>
      </c>
      <c r="L5610" t="s">
        <v>15655</v>
      </c>
      <c r="M5610" t="s">
        <v>15656</v>
      </c>
      <c r="N5610">
        <v>2.395</v>
      </c>
      <c r="O5610">
        <v>0</v>
      </c>
      <c r="P5610">
        <v>42</v>
      </c>
      <c r="Q5610">
        <v>0</v>
      </c>
      <c r="R5610">
        <v>0</v>
      </c>
      <c r="S5610">
        <v>0</v>
      </c>
      <c r="T5610">
        <v>1</v>
      </c>
      <c r="U5610">
        <v>0</v>
      </c>
      <c r="V5610">
        <v>0</v>
      </c>
      <c r="W5610">
        <v>0</v>
      </c>
      <c r="X5610">
        <v>6.8981116987376252</v>
      </c>
      <c r="Y5610">
        <v>0</v>
      </c>
      <c r="Z5610">
        <v>0</v>
      </c>
      <c r="AA5610">
        <v>0</v>
      </c>
      <c r="AB5610">
        <v>2.7135607650191664</v>
      </c>
      <c r="AC5610">
        <v>0</v>
      </c>
      <c r="AD5610">
        <v>0</v>
      </c>
      <c r="AE5610">
        <v>9.6116724637567916</v>
      </c>
    </row>
    <row r="5611" spans="1:31" x14ac:dyDescent="0.3">
      <c r="A5611">
        <v>2722391</v>
      </c>
      <c r="B5611">
        <v>1</v>
      </c>
      <c r="C5611" t="s">
        <v>80</v>
      </c>
      <c r="D5611" t="s">
        <v>104</v>
      </c>
      <c r="E5611" t="s">
        <v>150</v>
      </c>
      <c r="F5611" t="s">
        <v>11422</v>
      </c>
      <c r="G5611" t="s">
        <v>152</v>
      </c>
      <c r="H5611" t="s">
        <v>153</v>
      </c>
      <c r="I5611" t="s">
        <v>490</v>
      </c>
      <c r="J5611" t="s">
        <v>137</v>
      </c>
      <c r="K5611" t="s">
        <v>138</v>
      </c>
      <c r="L5611" t="s">
        <v>15657</v>
      </c>
      <c r="M5611" t="s">
        <v>15658</v>
      </c>
      <c r="N5611">
        <v>4.7222222000000001E-2</v>
      </c>
      <c r="O5611">
        <v>1</v>
      </c>
      <c r="P5611">
        <v>10</v>
      </c>
      <c r="Q5611">
        <v>25</v>
      </c>
      <c r="R5611">
        <v>54</v>
      </c>
      <c r="S5611">
        <v>17</v>
      </c>
      <c r="T5611">
        <v>11</v>
      </c>
      <c r="U5611">
        <v>18</v>
      </c>
      <c r="V5611">
        <v>0</v>
      </c>
      <c r="W5611">
        <v>2.1941929052999999E-2</v>
      </c>
      <c r="X5611">
        <v>4.6241444600358339E-2</v>
      </c>
      <c r="Y5611">
        <v>4.2173688887032998</v>
      </c>
      <c r="Z5611">
        <v>4.8377010499999998E-2</v>
      </c>
      <c r="AA5611">
        <v>12.371628890994735</v>
      </c>
      <c r="AB5611">
        <v>0.19343609884504165</v>
      </c>
      <c r="AC5611">
        <v>133.87916064176335</v>
      </c>
      <c r="AD5611">
        <v>0</v>
      </c>
      <c r="AE5611">
        <v>150.77815490445977</v>
      </c>
    </row>
    <row r="5612" spans="1:31" x14ac:dyDescent="0.3">
      <c r="A5612">
        <v>2722534</v>
      </c>
      <c r="B5612">
        <v>1</v>
      </c>
      <c r="C5612" t="s">
        <v>80</v>
      </c>
      <c r="D5612" t="s">
        <v>88</v>
      </c>
      <c r="E5612" t="s">
        <v>156</v>
      </c>
      <c r="F5612" t="s">
        <v>15659</v>
      </c>
      <c r="G5612" t="s">
        <v>152</v>
      </c>
      <c r="H5612" t="s">
        <v>153</v>
      </c>
      <c r="I5612" t="s">
        <v>136</v>
      </c>
      <c r="J5612" t="s">
        <v>137</v>
      </c>
      <c r="K5612" t="s">
        <v>138</v>
      </c>
      <c r="L5612" t="s">
        <v>15660</v>
      </c>
      <c r="M5612" t="s">
        <v>15661</v>
      </c>
      <c r="N5612">
        <v>0.234444444</v>
      </c>
      <c r="O5612">
        <v>2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14.629098317657689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14.629098317657689</v>
      </c>
    </row>
    <row r="5613" spans="1:31" x14ac:dyDescent="0.3">
      <c r="A5613">
        <v>2722100</v>
      </c>
      <c r="B5613">
        <v>2</v>
      </c>
      <c r="C5613" t="s">
        <v>80</v>
      </c>
      <c r="D5613" t="s">
        <v>109</v>
      </c>
      <c r="E5613" t="s">
        <v>150</v>
      </c>
      <c r="F5613" t="s">
        <v>15662</v>
      </c>
      <c r="G5613" t="s">
        <v>348</v>
      </c>
      <c r="H5613" t="s">
        <v>153</v>
      </c>
      <c r="I5613" t="s">
        <v>136</v>
      </c>
      <c r="J5613" t="s">
        <v>137</v>
      </c>
      <c r="K5613" t="s">
        <v>138</v>
      </c>
      <c r="L5613" t="s">
        <v>15663</v>
      </c>
      <c r="M5613" t="s">
        <v>15664</v>
      </c>
      <c r="N5613">
        <v>1.158055555</v>
      </c>
      <c r="O5613">
        <v>0</v>
      </c>
      <c r="P5613">
        <v>118</v>
      </c>
      <c r="Q5613">
        <v>4</v>
      </c>
      <c r="R5613">
        <v>86</v>
      </c>
      <c r="S5613">
        <v>2</v>
      </c>
      <c r="T5613">
        <v>64</v>
      </c>
      <c r="U5613">
        <v>2</v>
      </c>
      <c r="V5613">
        <v>0</v>
      </c>
      <c r="W5613">
        <v>0</v>
      </c>
      <c r="X5613">
        <v>29.220298386180964</v>
      </c>
      <c r="Y5613">
        <v>3.5875808084161656</v>
      </c>
      <c r="Z5613">
        <v>16.731341898710721</v>
      </c>
      <c r="AA5613">
        <v>1.4166544434305084</v>
      </c>
      <c r="AB5613">
        <v>19.839603871944085</v>
      </c>
      <c r="AC5613">
        <v>87.162662977698275</v>
      </c>
      <c r="AD5613">
        <v>0</v>
      </c>
      <c r="AE5613">
        <v>157.9581423863807</v>
      </c>
    </row>
    <row r="5614" spans="1:31" x14ac:dyDescent="0.3">
      <c r="A5614">
        <v>2722932</v>
      </c>
      <c r="B5614">
        <v>1</v>
      </c>
      <c r="C5614" t="s">
        <v>80</v>
      </c>
      <c r="D5614" t="s">
        <v>82</v>
      </c>
      <c r="E5614" t="s">
        <v>161</v>
      </c>
      <c r="F5614" t="s">
        <v>15665</v>
      </c>
      <c r="G5614" t="s">
        <v>163</v>
      </c>
      <c r="H5614" t="s">
        <v>135</v>
      </c>
      <c r="I5614" t="s">
        <v>136</v>
      </c>
      <c r="J5614" t="s">
        <v>137</v>
      </c>
      <c r="K5614" t="s">
        <v>138</v>
      </c>
      <c r="L5614" t="s">
        <v>15666</v>
      </c>
      <c r="M5614" t="s">
        <v>15667</v>
      </c>
      <c r="N5614">
        <v>1.3147222220000001</v>
      </c>
      <c r="O5614">
        <v>0</v>
      </c>
      <c r="P5614">
        <v>147</v>
      </c>
      <c r="Q5614">
        <v>0</v>
      </c>
      <c r="R5614">
        <v>0</v>
      </c>
      <c r="S5614">
        <v>0</v>
      </c>
      <c r="T5614">
        <v>4</v>
      </c>
      <c r="U5614">
        <v>0</v>
      </c>
      <c r="V5614">
        <v>0</v>
      </c>
      <c r="W5614">
        <v>0</v>
      </c>
      <c r="X5614">
        <v>62.634552741653216</v>
      </c>
      <c r="Y5614">
        <v>0</v>
      </c>
      <c r="Z5614">
        <v>0</v>
      </c>
      <c r="AA5614">
        <v>0</v>
      </c>
      <c r="AB5614">
        <v>1.1108701237910852</v>
      </c>
      <c r="AC5614">
        <v>0</v>
      </c>
      <c r="AD5614">
        <v>0</v>
      </c>
      <c r="AE5614">
        <v>63.745422865444304</v>
      </c>
    </row>
    <row r="5615" spans="1:31" x14ac:dyDescent="0.3">
      <c r="A5615">
        <v>2722013</v>
      </c>
      <c r="B5615">
        <v>1</v>
      </c>
      <c r="C5615" t="s">
        <v>80</v>
      </c>
      <c r="D5615" t="s">
        <v>102</v>
      </c>
      <c r="E5615" t="s">
        <v>213</v>
      </c>
      <c r="F5615" t="s">
        <v>15668</v>
      </c>
      <c r="G5615" t="s">
        <v>152</v>
      </c>
      <c r="H5615" t="s">
        <v>153</v>
      </c>
      <c r="I5615" t="s">
        <v>136</v>
      </c>
      <c r="J5615" t="s">
        <v>137</v>
      </c>
      <c r="K5615" t="s">
        <v>138</v>
      </c>
      <c r="L5615" t="s">
        <v>15669</v>
      </c>
      <c r="M5615" t="s">
        <v>15670</v>
      </c>
      <c r="N5615">
        <v>2.0133333329999998</v>
      </c>
      <c r="O5615">
        <v>0</v>
      </c>
      <c r="P5615">
        <v>38</v>
      </c>
      <c r="Q5615">
        <v>37</v>
      </c>
      <c r="R5615">
        <v>452</v>
      </c>
      <c r="S5615">
        <v>3</v>
      </c>
      <c r="T5615">
        <v>106</v>
      </c>
      <c r="U5615">
        <v>1</v>
      </c>
      <c r="V5615">
        <v>0</v>
      </c>
      <c r="W5615">
        <v>0</v>
      </c>
      <c r="X5615">
        <v>7.4879333504730647</v>
      </c>
      <c r="Y5615">
        <v>16.305583760544462</v>
      </c>
      <c r="Z5615">
        <v>132.31221456194299</v>
      </c>
      <c r="AA5615">
        <v>0.38828838635247331</v>
      </c>
      <c r="AB5615">
        <v>51.265465295697126</v>
      </c>
      <c r="AC5615">
        <v>29.818662550159999</v>
      </c>
      <c r="AD5615">
        <v>0</v>
      </c>
      <c r="AE5615">
        <v>237.57814790517017</v>
      </c>
    </row>
    <row r="5616" spans="1:31" x14ac:dyDescent="0.3">
      <c r="A5616">
        <v>2722262</v>
      </c>
      <c r="B5616">
        <v>1</v>
      </c>
      <c r="C5616" t="s">
        <v>80</v>
      </c>
      <c r="D5616" t="s">
        <v>105</v>
      </c>
      <c r="E5616" t="s">
        <v>145</v>
      </c>
      <c r="F5616" t="s">
        <v>15671</v>
      </c>
      <c r="G5616" t="s">
        <v>147</v>
      </c>
      <c r="H5616" t="s">
        <v>135</v>
      </c>
      <c r="I5616" t="s">
        <v>136</v>
      </c>
      <c r="J5616" t="s">
        <v>137</v>
      </c>
      <c r="K5616" t="s">
        <v>138</v>
      </c>
      <c r="L5616" t="s">
        <v>15672</v>
      </c>
      <c r="M5616" t="s">
        <v>15673</v>
      </c>
      <c r="N5616">
        <v>7.0108333329999999</v>
      </c>
      <c r="O5616">
        <v>0</v>
      </c>
      <c r="P5616">
        <v>27</v>
      </c>
      <c r="Q5616">
        <v>0</v>
      </c>
      <c r="R5616">
        <v>0</v>
      </c>
      <c r="S5616">
        <v>0</v>
      </c>
      <c r="T5616">
        <v>1</v>
      </c>
      <c r="U5616">
        <v>0</v>
      </c>
      <c r="V5616">
        <v>0</v>
      </c>
      <c r="W5616">
        <v>0</v>
      </c>
      <c r="X5616">
        <v>37.50083964822462</v>
      </c>
      <c r="Y5616">
        <v>0</v>
      </c>
      <c r="Z5616">
        <v>0</v>
      </c>
      <c r="AA5616">
        <v>0</v>
      </c>
      <c r="AB5616">
        <v>1.2035717158774117</v>
      </c>
      <c r="AC5616">
        <v>0</v>
      </c>
      <c r="AD5616">
        <v>0</v>
      </c>
      <c r="AE5616">
        <v>38.704411364102029</v>
      </c>
    </row>
    <row r="5617" spans="1:31" x14ac:dyDescent="0.3">
      <c r="A5617">
        <v>2722846</v>
      </c>
      <c r="B5617">
        <v>1</v>
      </c>
      <c r="C5617" t="s">
        <v>80</v>
      </c>
      <c r="D5617" t="s">
        <v>83</v>
      </c>
      <c r="E5617" t="s">
        <v>145</v>
      </c>
      <c r="F5617" t="s">
        <v>15674</v>
      </c>
      <c r="G5617" t="s">
        <v>230</v>
      </c>
      <c r="H5617" t="s">
        <v>135</v>
      </c>
      <c r="I5617" t="s">
        <v>136</v>
      </c>
      <c r="J5617" t="s">
        <v>137</v>
      </c>
      <c r="K5617" t="s">
        <v>138</v>
      </c>
      <c r="L5617" t="s">
        <v>15675</v>
      </c>
      <c r="M5617" t="s">
        <v>15676</v>
      </c>
      <c r="N5617">
        <v>0.99361111099999999</v>
      </c>
      <c r="O5617">
        <v>0</v>
      </c>
      <c r="P5617">
        <v>2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0.65330656630803996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0.65330656630803996</v>
      </c>
    </row>
    <row r="5618" spans="1:31" x14ac:dyDescent="0.3">
      <c r="A5618">
        <v>2722305</v>
      </c>
      <c r="B5618">
        <v>1</v>
      </c>
      <c r="C5618" t="s">
        <v>80</v>
      </c>
      <c r="D5618" t="s">
        <v>106</v>
      </c>
      <c r="E5618" t="s">
        <v>161</v>
      </c>
      <c r="F5618" t="s">
        <v>15677</v>
      </c>
      <c r="G5618" t="s">
        <v>163</v>
      </c>
      <c r="H5618" t="s">
        <v>135</v>
      </c>
      <c r="I5618" t="s">
        <v>136</v>
      </c>
      <c r="J5618" t="s">
        <v>137</v>
      </c>
      <c r="K5618" t="s">
        <v>138</v>
      </c>
      <c r="L5618" t="s">
        <v>15678</v>
      </c>
      <c r="M5618" t="s">
        <v>15679</v>
      </c>
      <c r="N5618">
        <v>1.2013888880000001</v>
      </c>
      <c r="O5618">
        <v>0</v>
      </c>
      <c r="P5618">
        <v>7</v>
      </c>
      <c r="Q5618">
        <v>0</v>
      </c>
      <c r="R5618">
        <v>1</v>
      </c>
      <c r="S5618">
        <v>0</v>
      </c>
      <c r="T5618">
        <v>7</v>
      </c>
      <c r="U5618">
        <v>0</v>
      </c>
      <c r="V5618">
        <v>0</v>
      </c>
      <c r="W5618">
        <v>0</v>
      </c>
      <c r="X5618">
        <v>0.8429963914593126</v>
      </c>
      <c r="Y5618">
        <v>0</v>
      </c>
      <c r="Z5618">
        <v>1.5118223832990001</v>
      </c>
      <c r="AA5618">
        <v>0</v>
      </c>
      <c r="AB5618">
        <v>3.4397442333577706</v>
      </c>
      <c r="AC5618">
        <v>0</v>
      </c>
      <c r="AD5618">
        <v>0</v>
      </c>
      <c r="AE5618">
        <v>5.794563008116083</v>
      </c>
    </row>
    <row r="5619" spans="1:31" x14ac:dyDescent="0.3">
      <c r="A5619">
        <v>2721973</v>
      </c>
      <c r="B5619">
        <v>1</v>
      </c>
      <c r="C5619" t="s">
        <v>80</v>
      </c>
      <c r="D5619" t="s">
        <v>84</v>
      </c>
      <c r="E5619" t="s">
        <v>150</v>
      </c>
      <c r="F5619" t="s">
        <v>15680</v>
      </c>
      <c r="G5619" t="s">
        <v>1613</v>
      </c>
      <c r="H5619" t="s">
        <v>153</v>
      </c>
      <c r="I5619" t="s">
        <v>136</v>
      </c>
      <c r="J5619" t="s">
        <v>137</v>
      </c>
      <c r="K5619" t="s">
        <v>210</v>
      </c>
      <c r="L5619" t="s">
        <v>15681</v>
      </c>
      <c r="M5619" t="s">
        <v>15682</v>
      </c>
      <c r="N5619">
        <v>0.30444444399999998</v>
      </c>
      <c r="O5619">
        <v>0</v>
      </c>
      <c r="P5619">
        <v>1584</v>
      </c>
      <c r="Q5619">
        <v>0</v>
      </c>
      <c r="R5619">
        <v>0</v>
      </c>
      <c r="S5619">
        <v>1</v>
      </c>
      <c r="T5619">
        <v>94</v>
      </c>
      <c r="U5619">
        <v>0</v>
      </c>
      <c r="V5619">
        <v>0</v>
      </c>
      <c r="W5619">
        <v>0</v>
      </c>
      <c r="X5619">
        <v>80.289067577698077</v>
      </c>
      <c r="Y5619">
        <v>0</v>
      </c>
      <c r="Z5619">
        <v>0</v>
      </c>
      <c r="AA5619">
        <v>15.071770379283336</v>
      </c>
      <c r="AB5619">
        <v>14.547506584379375</v>
      </c>
      <c r="AC5619">
        <v>0</v>
      </c>
      <c r="AD5619">
        <v>0</v>
      </c>
      <c r="AE5619">
        <v>109.90834454136079</v>
      </c>
    </row>
    <row r="5620" spans="1:31" x14ac:dyDescent="0.3">
      <c r="A5620">
        <v>2722614</v>
      </c>
      <c r="B5620">
        <v>1</v>
      </c>
      <c r="C5620" t="s">
        <v>81</v>
      </c>
      <c r="D5620" t="s">
        <v>121</v>
      </c>
      <c r="E5620" t="s">
        <v>161</v>
      </c>
      <c r="F5620" t="s">
        <v>15683</v>
      </c>
      <c r="G5620" t="s">
        <v>163</v>
      </c>
      <c r="H5620" t="s">
        <v>135</v>
      </c>
      <c r="I5620" t="s">
        <v>136</v>
      </c>
      <c r="J5620" t="s">
        <v>137</v>
      </c>
      <c r="K5620" t="s">
        <v>138</v>
      </c>
      <c r="L5620" t="s">
        <v>15470</v>
      </c>
      <c r="M5620" t="s">
        <v>15684</v>
      </c>
      <c r="N5620">
        <v>4.5750000000000002</v>
      </c>
      <c r="O5620">
        <v>0</v>
      </c>
      <c r="P5620">
        <v>13</v>
      </c>
      <c r="Q5620">
        <v>0</v>
      </c>
      <c r="R5620">
        <v>4</v>
      </c>
      <c r="S5620">
        <v>0</v>
      </c>
      <c r="T5620">
        <v>1</v>
      </c>
      <c r="U5620">
        <v>0</v>
      </c>
      <c r="V5620">
        <v>0</v>
      </c>
      <c r="W5620">
        <v>0</v>
      </c>
      <c r="X5620">
        <v>9.6966514354197226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9.6966514354197226</v>
      </c>
    </row>
    <row r="5621" spans="1:31" x14ac:dyDescent="0.3">
      <c r="A5621">
        <v>2722491</v>
      </c>
      <c r="B5621">
        <v>1</v>
      </c>
      <c r="C5621" t="s">
        <v>81</v>
      </c>
      <c r="D5621" t="s">
        <v>120</v>
      </c>
      <c r="E5621" t="s">
        <v>213</v>
      </c>
      <c r="F5621" t="s">
        <v>1796</v>
      </c>
      <c r="G5621" t="s">
        <v>152</v>
      </c>
      <c r="H5621" t="s">
        <v>153</v>
      </c>
      <c r="I5621" t="s">
        <v>136</v>
      </c>
      <c r="J5621" t="s">
        <v>137</v>
      </c>
      <c r="K5621" t="s">
        <v>138</v>
      </c>
      <c r="L5621" t="s">
        <v>15685</v>
      </c>
      <c r="M5621" t="s">
        <v>15686</v>
      </c>
      <c r="N5621">
        <v>0.53444444400000002</v>
      </c>
      <c r="O5621">
        <v>0</v>
      </c>
      <c r="P5621">
        <v>0</v>
      </c>
      <c r="Q5621">
        <v>56</v>
      </c>
      <c r="R5621">
        <v>36</v>
      </c>
      <c r="S5621">
        <v>2</v>
      </c>
      <c r="T5621">
        <v>2</v>
      </c>
      <c r="U5621">
        <v>1</v>
      </c>
      <c r="V5621">
        <v>0</v>
      </c>
      <c r="W5621">
        <v>0</v>
      </c>
      <c r="X5621">
        <v>0</v>
      </c>
      <c r="Y5621">
        <v>5.094533237403307</v>
      </c>
      <c r="Z5621">
        <v>0.66225987153776666</v>
      </c>
      <c r="AA5621">
        <v>3.9536543076099773</v>
      </c>
      <c r="AB5621">
        <v>1.4561652906666669E-4</v>
      </c>
      <c r="AC5621">
        <v>1.3035593038468003</v>
      </c>
      <c r="AD5621">
        <v>0</v>
      </c>
      <c r="AE5621">
        <v>11.014152336926918</v>
      </c>
    </row>
    <row r="5622" spans="1:31" x14ac:dyDescent="0.3">
      <c r="A5622">
        <v>2722096</v>
      </c>
      <c r="B5622">
        <v>1</v>
      </c>
      <c r="C5622" t="s">
        <v>80</v>
      </c>
      <c r="D5622" t="s">
        <v>108</v>
      </c>
      <c r="E5622" t="s">
        <v>161</v>
      </c>
      <c r="F5622" t="s">
        <v>15687</v>
      </c>
      <c r="G5622" t="s">
        <v>163</v>
      </c>
      <c r="H5622" t="s">
        <v>135</v>
      </c>
      <c r="I5622" t="s">
        <v>136</v>
      </c>
      <c r="J5622" t="s">
        <v>137</v>
      </c>
      <c r="K5622" t="s">
        <v>138</v>
      </c>
      <c r="L5622" t="s">
        <v>15688</v>
      </c>
      <c r="M5622" t="s">
        <v>15689</v>
      </c>
      <c r="N5622">
        <v>4.0041666659999997</v>
      </c>
      <c r="O5622">
        <v>0</v>
      </c>
      <c r="P5622">
        <v>7</v>
      </c>
      <c r="Q5622">
        <v>0</v>
      </c>
      <c r="R5622">
        <v>0</v>
      </c>
      <c r="S5622">
        <v>0</v>
      </c>
      <c r="T5622">
        <v>1</v>
      </c>
      <c r="U5622">
        <v>0</v>
      </c>
      <c r="V5622">
        <v>0</v>
      </c>
      <c r="W5622">
        <v>0</v>
      </c>
      <c r="X5622">
        <v>2.7164151560579102</v>
      </c>
      <c r="Y5622">
        <v>0</v>
      </c>
      <c r="Z5622">
        <v>0</v>
      </c>
      <c r="AA5622">
        <v>0</v>
      </c>
      <c r="AB5622">
        <v>23.781309629630329</v>
      </c>
      <c r="AC5622">
        <v>0</v>
      </c>
      <c r="AD5622">
        <v>0</v>
      </c>
      <c r="AE5622">
        <v>26.497724785688238</v>
      </c>
    </row>
    <row r="5623" spans="1:31" x14ac:dyDescent="0.3">
      <c r="A5623">
        <v>2722760</v>
      </c>
      <c r="B5623">
        <v>1</v>
      </c>
      <c r="C5623" t="s">
        <v>80</v>
      </c>
      <c r="D5623" t="s">
        <v>106</v>
      </c>
      <c r="E5623" t="s">
        <v>132</v>
      </c>
      <c r="F5623" t="s">
        <v>15690</v>
      </c>
      <c r="G5623" t="s">
        <v>170</v>
      </c>
      <c r="H5623" t="s">
        <v>135</v>
      </c>
      <c r="I5623" t="s">
        <v>136</v>
      </c>
      <c r="J5623" t="s">
        <v>137</v>
      </c>
      <c r="K5623" t="s">
        <v>138</v>
      </c>
      <c r="L5623" t="s">
        <v>15691</v>
      </c>
      <c r="M5623" t="s">
        <v>15692</v>
      </c>
      <c r="N5623">
        <v>0.65694444399999996</v>
      </c>
      <c r="O5623">
        <v>0</v>
      </c>
      <c r="P5623">
        <v>111</v>
      </c>
      <c r="Q5623">
        <v>0</v>
      </c>
      <c r="R5623">
        <v>3</v>
      </c>
      <c r="S5623">
        <v>0</v>
      </c>
      <c r="T5623">
        <v>14</v>
      </c>
      <c r="U5623">
        <v>0</v>
      </c>
      <c r="V5623">
        <v>0</v>
      </c>
      <c r="W5623">
        <v>0</v>
      </c>
      <c r="X5623">
        <v>8.0516000176469014</v>
      </c>
      <c r="Y5623">
        <v>0</v>
      </c>
      <c r="Z5623">
        <v>1.7692451824344</v>
      </c>
      <c r="AA5623">
        <v>0</v>
      </c>
      <c r="AB5623">
        <v>8.6631799140583112</v>
      </c>
      <c r="AC5623">
        <v>0</v>
      </c>
      <c r="AD5623">
        <v>0</v>
      </c>
      <c r="AE5623">
        <v>18.484025114139612</v>
      </c>
    </row>
    <row r="5624" spans="1:31" x14ac:dyDescent="0.3">
      <c r="A5624">
        <v>2722660</v>
      </c>
      <c r="B5624">
        <v>1</v>
      </c>
      <c r="C5624" t="s">
        <v>80</v>
      </c>
      <c r="D5624" t="s">
        <v>106</v>
      </c>
      <c r="E5624" t="s">
        <v>213</v>
      </c>
      <c r="F5624" t="s">
        <v>15303</v>
      </c>
      <c r="G5624" t="s">
        <v>152</v>
      </c>
      <c r="H5624" t="s">
        <v>153</v>
      </c>
      <c r="I5624" t="s">
        <v>136</v>
      </c>
      <c r="J5624" t="s">
        <v>137</v>
      </c>
      <c r="K5624" t="s">
        <v>138</v>
      </c>
      <c r="L5624" t="s">
        <v>15693</v>
      </c>
      <c r="M5624" t="s">
        <v>15694</v>
      </c>
      <c r="N5624">
        <v>1.9072222219999999</v>
      </c>
      <c r="O5624">
        <v>0</v>
      </c>
      <c r="P5624">
        <v>679</v>
      </c>
      <c r="Q5624">
        <v>2</v>
      </c>
      <c r="R5624">
        <v>36</v>
      </c>
      <c r="S5624">
        <v>3</v>
      </c>
      <c r="T5624">
        <v>91</v>
      </c>
      <c r="U5624">
        <v>0</v>
      </c>
      <c r="V5624">
        <v>0</v>
      </c>
      <c r="W5624">
        <v>0</v>
      </c>
      <c r="X5624">
        <v>175.92164278760484</v>
      </c>
      <c r="Y5624">
        <v>1.0199733345322035</v>
      </c>
      <c r="Z5624">
        <v>15.156895145866644</v>
      </c>
      <c r="AA5624">
        <v>14.028977486478517</v>
      </c>
      <c r="AB5624">
        <v>106.63398559458167</v>
      </c>
      <c r="AC5624">
        <v>0</v>
      </c>
      <c r="AD5624">
        <v>0</v>
      </c>
      <c r="AE5624">
        <v>312.76147434906386</v>
      </c>
    </row>
    <row r="5625" spans="1:31" x14ac:dyDescent="0.3">
      <c r="A5625">
        <v>2722537</v>
      </c>
      <c r="B5625">
        <v>1</v>
      </c>
      <c r="C5625" t="s">
        <v>80</v>
      </c>
      <c r="D5625" t="s">
        <v>108</v>
      </c>
      <c r="E5625" t="s">
        <v>156</v>
      </c>
      <c r="F5625" t="s">
        <v>15695</v>
      </c>
      <c r="G5625" t="s">
        <v>2306</v>
      </c>
      <c r="H5625" t="s">
        <v>153</v>
      </c>
      <c r="I5625" t="s">
        <v>136</v>
      </c>
      <c r="J5625" t="s">
        <v>137</v>
      </c>
      <c r="K5625" t="s">
        <v>138</v>
      </c>
      <c r="L5625" t="s">
        <v>15696</v>
      </c>
      <c r="M5625" t="s">
        <v>15697</v>
      </c>
      <c r="N5625">
        <v>14.123055555000001</v>
      </c>
      <c r="O5625">
        <v>0</v>
      </c>
      <c r="P5625">
        <v>39</v>
      </c>
      <c r="Q5625">
        <v>0</v>
      </c>
      <c r="R5625">
        <v>5</v>
      </c>
      <c r="S5625">
        <v>0</v>
      </c>
      <c r="T5625">
        <v>9</v>
      </c>
      <c r="U5625">
        <v>0</v>
      </c>
      <c r="V5625">
        <v>0</v>
      </c>
      <c r="W5625">
        <v>0</v>
      </c>
      <c r="X5625">
        <v>62.323787140781242</v>
      </c>
      <c r="Y5625">
        <v>0</v>
      </c>
      <c r="Z5625">
        <v>0</v>
      </c>
      <c r="AA5625">
        <v>0</v>
      </c>
      <c r="AB5625">
        <v>17.945639234155159</v>
      </c>
      <c r="AC5625">
        <v>0</v>
      </c>
      <c r="AD5625">
        <v>0</v>
      </c>
      <c r="AE5625">
        <v>80.269426374936401</v>
      </c>
    </row>
    <row r="5626" spans="1:31" x14ac:dyDescent="0.3">
      <c r="A5626">
        <v>2722620</v>
      </c>
      <c r="B5626">
        <v>1</v>
      </c>
      <c r="C5626" t="s">
        <v>80</v>
      </c>
      <c r="D5626" t="s">
        <v>89</v>
      </c>
      <c r="E5626" t="s">
        <v>200</v>
      </c>
      <c r="F5626" t="s">
        <v>15093</v>
      </c>
      <c r="G5626" t="s">
        <v>2849</v>
      </c>
      <c r="H5626" t="s">
        <v>135</v>
      </c>
      <c r="I5626" t="s">
        <v>136</v>
      </c>
      <c r="J5626" t="s">
        <v>137</v>
      </c>
      <c r="K5626" t="s">
        <v>138</v>
      </c>
      <c r="L5626" t="s">
        <v>15698</v>
      </c>
      <c r="M5626" t="s">
        <v>15699</v>
      </c>
      <c r="N5626">
        <v>6.9247222219999998</v>
      </c>
      <c r="O5626">
        <v>0</v>
      </c>
      <c r="P5626">
        <v>20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53.765358212056213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53.765358212056213</v>
      </c>
    </row>
    <row r="5627" spans="1:31" x14ac:dyDescent="0.3">
      <c r="A5627">
        <v>2722136</v>
      </c>
      <c r="B5627">
        <v>1</v>
      </c>
      <c r="C5627" t="s">
        <v>80</v>
      </c>
      <c r="D5627" t="s">
        <v>100</v>
      </c>
      <c r="E5627" t="s">
        <v>150</v>
      </c>
      <c r="F5627" t="s">
        <v>12338</v>
      </c>
      <c r="G5627" t="s">
        <v>300</v>
      </c>
      <c r="H5627" t="s">
        <v>153</v>
      </c>
      <c r="I5627" t="s">
        <v>136</v>
      </c>
      <c r="J5627" t="s">
        <v>137</v>
      </c>
      <c r="K5627" t="s">
        <v>210</v>
      </c>
      <c r="L5627" t="s">
        <v>15700</v>
      </c>
      <c r="M5627" t="s">
        <v>15701</v>
      </c>
      <c r="N5627">
        <v>6.2302777770000004</v>
      </c>
      <c r="O5627">
        <v>0</v>
      </c>
      <c r="P5627">
        <v>319</v>
      </c>
      <c r="Q5627">
        <v>1</v>
      </c>
      <c r="R5627">
        <v>36</v>
      </c>
      <c r="S5627">
        <v>27</v>
      </c>
      <c r="T5627">
        <v>902</v>
      </c>
      <c r="U5627">
        <v>17</v>
      </c>
      <c r="V5627">
        <v>158</v>
      </c>
      <c r="W5627">
        <v>0</v>
      </c>
      <c r="X5627">
        <v>401.68999386552059</v>
      </c>
      <c r="Y5627">
        <v>7.1452851964608</v>
      </c>
      <c r="Z5627">
        <v>283.51069420247865</v>
      </c>
      <c r="AA5627">
        <v>963.88257671135466</v>
      </c>
      <c r="AB5627">
        <v>7954.761794743089</v>
      </c>
      <c r="AC5627">
        <v>2125.4934286365533</v>
      </c>
      <c r="AD5627">
        <v>6381.6737172372814</v>
      </c>
      <c r="AE5627">
        <v>18118.157490592741</v>
      </c>
    </row>
    <row r="5628" spans="1:31" x14ac:dyDescent="0.3">
      <c r="A5628">
        <v>2722723</v>
      </c>
      <c r="B5628">
        <v>1</v>
      </c>
      <c r="C5628" t="s">
        <v>80</v>
      </c>
      <c r="D5628" t="s">
        <v>108</v>
      </c>
      <c r="E5628" t="s">
        <v>161</v>
      </c>
      <c r="F5628" t="s">
        <v>15702</v>
      </c>
      <c r="G5628" t="s">
        <v>163</v>
      </c>
      <c r="H5628" t="s">
        <v>135</v>
      </c>
      <c r="I5628" t="s">
        <v>136</v>
      </c>
      <c r="J5628" t="s">
        <v>137</v>
      </c>
      <c r="K5628" t="s">
        <v>138</v>
      </c>
      <c r="L5628" t="s">
        <v>15703</v>
      </c>
      <c r="M5628" t="s">
        <v>15704</v>
      </c>
      <c r="N5628">
        <v>8.7355555549999995</v>
      </c>
      <c r="O5628">
        <v>0</v>
      </c>
      <c r="P5628">
        <v>1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</row>
    <row r="5629" spans="1:31" x14ac:dyDescent="0.3">
      <c r="A5629">
        <v>2722823</v>
      </c>
      <c r="B5629">
        <v>1</v>
      </c>
      <c r="C5629" t="s">
        <v>80</v>
      </c>
      <c r="D5629" t="s">
        <v>94</v>
      </c>
      <c r="E5629" t="s">
        <v>145</v>
      </c>
      <c r="F5629" t="s">
        <v>15705</v>
      </c>
      <c r="G5629" t="s">
        <v>181</v>
      </c>
      <c r="H5629" t="s">
        <v>135</v>
      </c>
      <c r="I5629" t="s">
        <v>136</v>
      </c>
      <c r="J5629" t="s">
        <v>137</v>
      </c>
      <c r="K5629" t="s">
        <v>138</v>
      </c>
      <c r="L5629" t="s">
        <v>15706</v>
      </c>
      <c r="M5629" t="s">
        <v>15707</v>
      </c>
      <c r="N5629">
        <v>2.38</v>
      </c>
      <c r="O5629">
        <v>0</v>
      </c>
      <c r="P5629">
        <v>2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0.46961160220515002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0.46961160220515002</v>
      </c>
    </row>
    <row r="5630" spans="1:31" x14ac:dyDescent="0.3">
      <c r="A5630">
        <v>2722428</v>
      </c>
      <c r="B5630">
        <v>1</v>
      </c>
      <c r="C5630" t="s">
        <v>81</v>
      </c>
      <c r="D5630" t="s">
        <v>121</v>
      </c>
      <c r="E5630" t="s">
        <v>161</v>
      </c>
      <c r="F5630" t="s">
        <v>15708</v>
      </c>
      <c r="G5630" t="s">
        <v>163</v>
      </c>
      <c r="H5630" t="s">
        <v>135</v>
      </c>
      <c r="I5630" t="s">
        <v>136</v>
      </c>
      <c r="J5630" t="s">
        <v>137</v>
      </c>
      <c r="K5630" t="s">
        <v>138</v>
      </c>
      <c r="L5630" t="s">
        <v>15709</v>
      </c>
      <c r="M5630" t="s">
        <v>15710</v>
      </c>
      <c r="N5630">
        <v>7.0425000000000004</v>
      </c>
      <c r="O5630">
        <v>0</v>
      </c>
      <c r="P5630">
        <v>6</v>
      </c>
      <c r="Q5630">
        <v>0</v>
      </c>
      <c r="R5630">
        <v>0</v>
      </c>
      <c r="S5630">
        <v>0</v>
      </c>
      <c r="T5630">
        <v>15</v>
      </c>
      <c r="U5630">
        <v>0</v>
      </c>
      <c r="V5630">
        <v>0</v>
      </c>
      <c r="W5630">
        <v>0</v>
      </c>
      <c r="X5630">
        <v>2.1926568833422579</v>
      </c>
      <c r="Y5630">
        <v>0</v>
      </c>
      <c r="Z5630">
        <v>0</v>
      </c>
      <c r="AA5630">
        <v>0</v>
      </c>
      <c r="AB5630">
        <v>28.366743787712341</v>
      </c>
      <c r="AC5630">
        <v>0</v>
      </c>
      <c r="AD5630">
        <v>0</v>
      </c>
      <c r="AE5630">
        <v>30.5594006710546</v>
      </c>
    </row>
    <row r="5631" spans="1:31" x14ac:dyDescent="0.3">
      <c r="A5631">
        <v>2722182</v>
      </c>
      <c r="B5631">
        <v>1</v>
      </c>
      <c r="C5631" t="s">
        <v>80</v>
      </c>
      <c r="D5631" t="s">
        <v>96</v>
      </c>
      <c r="E5631" t="s">
        <v>145</v>
      </c>
      <c r="F5631" t="s">
        <v>15190</v>
      </c>
      <c r="G5631" t="s">
        <v>147</v>
      </c>
      <c r="H5631" t="s">
        <v>135</v>
      </c>
      <c r="I5631" t="s">
        <v>136</v>
      </c>
      <c r="J5631" t="s">
        <v>137</v>
      </c>
      <c r="K5631" t="s">
        <v>138</v>
      </c>
      <c r="L5631" t="s">
        <v>15711</v>
      </c>
      <c r="M5631" t="s">
        <v>15712</v>
      </c>
      <c r="N5631">
        <v>3.7083333330000001</v>
      </c>
      <c r="O5631">
        <v>0</v>
      </c>
      <c r="P5631">
        <v>2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2.4807432278312085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2.4807432278312085</v>
      </c>
    </row>
    <row r="5632" spans="1:31" x14ac:dyDescent="0.3">
      <c r="A5632">
        <v>2722328</v>
      </c>
      <c r="B5632">
        <v>1</v>
      </c>
      <c r="C5632" t="s">
        <v>80</v>
      </c>
      <c r="D5632" t="s">
        <v>96</v>
      </c>
      <c r="E5632" t="s">
        <v>132</v>
      </c>
      <c r="F5632" t="s">
        <v>15713</v>
      </c>
      <c r="G5632" t="s">
        <v>134</v>
      </c>
      <c r="H5632" t="s">
        <v>135</v>
      </c>
      <c r="I5632" t="s">
        <v>136</v>
      </c>
      <c r="J5632" t="s">
        <v>137</v>
      </c>
      <c r="K5632" t="s">
        <v>138</v>
      </c>
      <c r="L5632" t="s">
        <v>15714</v>
      </c>
      <c r="M5632" t="s">
        <v>15715</v>
      </c>
      <c r="N5632">
        <v>7.1147222220000002</v>
      </c>
      <c r="O5632">
        <v>0</v>
      </c>
      <c r="P5632">
        <v>123</v>
      </c>
      <c r="Q5632">
        <v>0</v>
      </c>
      <c r="R5632">
        <v>0</v>
      </c>
      <c r="S5632">
        <v>0</v>
      </c>
      <c r="T5632">
        <v>96</v>
      </c>
      <c r="U5632">
        <v>0</v>
      </c>
      <c r="V5632">
        <v>0</v>
      </c>
      <c r="W5632">
        <v>0</v>
      </c>
      <c r="X5632">
        <v>174.52478413092237</v>
      </c>
      <c r="Y5632">
        <v>0</v>
      </c>
      <c r="Z5632">
        <v>0</v>
      </c>
      <c r="AA5632">
        <v>0</v>
      </c>
      <c r="AB5632">
        <v>681.45326706625929</v>
      </c>
      <c r="AC5632">
        <v>0</v>
      </c>
      <c r="AD5632">
        <v>0</v>
      </c>
      <c r="AE5632">
        <v>855.97805119718168</v>
      </c>
    </row>
    <row r="5633" spans="1:31" x14ac:dyDescent="0.3">
      <c r="A5633">
        <v>2722720</v>
      </c>
      <c r="B5633">
        <v>1</v>
      </c>
      <c r="C5633" t="s">
        <v>80</v>
      </c>
      <c r="D5633" t="s">
        <v>106</v>
      </c>
      <c r="E5633" t="s">
        <v>145</v>
      </c>
      <c r="F5633" t="s">
        <v>15716</v>
      </c>
      <c r="G5633" t="s">
        <v>181</v>
      </c>
      <c r="H5633" t="s">
        <v>135</v>
      </c>
      <c r="I5633" t="s">
        <v>136</v>
      </c>
      <c r="J5633" t="s">
        <v>137</v>
      </c>
      <c r="K5633" t="s">
        <v>138</v>
      </c>
      <c r="L5633" t="s">
        <v>15717</v>
      </c>
      <c r="M5633" t="s">
        <v>15718</v>
      </c>
      <c r="N5633">
        <v>2.3794444440000002</v>
      </c>
      <c r="O5633">
        <v>0</v>
      </c>
      <c r="P5633">
        <v>0</v>
      </c>
      <c r="Q5633">
        <v>0</v>
      </c>
      <c r="R5633">
        <v>1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6.0334911427412807</v>
      </c>
      <c r="AA5633">
        <v>0</v>
      </c>
      <c r="AB5633">
        <v>0</v>
      </c>
      <c r="AC5633">
        <v>0</v>
      </c>
      <c r="AD5633">
        <v>0</v>
      </c>
      <c r="AE5633">
        <v>6.0334911427412807</v>
      </c>
    </row>
    <row r="5634" spans="1:31" x14ac:dyDescent="0.3">
      <c r="A5634">
        <v>2722886</v>
      </c>
      <c r="B5634">
        <v>1</v>
      </c>
      <c r="C5634" t="s">
        <v>81</v>
      </c>
      <c r="D5634" t="s">
        <v>118</v>
      </c>
      <c r="E5634" t="s">
        <v>145</v>
      </c>
      <c r="F5634" t="s">
        <v>15719</v>
      </c>
      <c r="G5634" t="s">
        <v>230</v>
      </c>
      <c r="H5634" t="s">
        <v>135</v>
      </c>
      <c r="I5634" t="s">
        <v>136</v>
      </c>
      <c r="J5634" t="s">
        <v>137</v>
      </c>
      <c r="K5634" t="s">
        <v>138</v>
      </c>
      <c r="L5634" t="s">
        <v>15720</v>
      </c>
      <c r="M5634" t="s">
        <v>15721</v>
      </c>
      <c r="N5634">
        <v>1.6205555549999999</v>
      </c>
      <c r="O5634">
        <v>0</v>
      </c>
      <c r="P5634">
        <v>1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0.22657326163868505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0.22657326163868505</v>
      </c>
    </row>
    <row r="5635" spans="1:31" x14ac:dyDescent="0.3">
      <c r="A5635">
        <v>2722222</v>
      </c>
      <c r="B5635">
        <v>1</v>
      </c>
      <c r="C5635" t="s">
        <v>81</v>
      </c>
      <c r="D5635" t="s">
        <v>113</v>
      </c>
      <c r="E5635" t="s">
        <v>156</v>
      </c>
      <c r="F5635" t="s">
        <v>15722</v>
      </c>
      <c r="G5635" t="s">
        <v>185</v>
      </c>
      <c r="H5635" t="s">
        <v>153</v>
      </c>
      <c r="I5635" t="s">
        <v>136</v>
      </c>
      <c r="J5635" t="s">
        <v>137</v>
      </c>
      <c r="K5635" t="s">
        <v>138</v>
      </c>
      <c r="L5635" t="s">
        <v>15723</v>
      </c>
      <c r="M5635" t="s">
        <v>15724</v>
      </c>
      <c r="N5635">
        <v>5.613611111</v>
      </c>
      <c r="O5635">
        <v>0</v>
      </c>
      <c r="P5635">
        <v>13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15.657785326187772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15.657785326187772</v>
      </c>
    </row>
    <row r="5636" spans="1:31" x14ac:dyDescent="0.3">
      <c r="A5636">
        <v>2722245</v>
      </c>
      <c r="B5636">
        <v>1</v>
      </c>
      <c r="C5636" t="s">
        <v>81</v>
      </c>
      <c r="D5636" t="s">
        <v>113</v>
      </c>
      <c r="E5636" t="s">
        <v>213</v>
      </c>
      <c r="F5636" t="s">
        <v>15725</v>
      </c>
      <c r="G5636" t="s">
        <v>152</v>
      </c>
      <c r="H5636" t="s">
        <v>153</v>
      </c>
      <c r="I5636" t="s">
        <v>490</v>
      </c>
      <c r="J5636" t="s">
        <v>137</v>
      </c>
      <c r="K5636" t="s">
        <v>138</v>
      </c>
      <c r="L5636" t="s">
        <v>15726</v>
      </c>
      <c r="M5636" t="s">
        <v>15727</v>
      </c>
      <c r="N5636">
        <v>2.7777769999999999E-3</v>
      </c>
      <c r="O5636">
        <v>4</v>
      </c>
      <c r="P5636">
        <v>744</v>
      </c>
      <c r="Q5636">
        <v>34</v>
      </c>
      <c r="R5636">
        <v>26</v>
      </c>
      <c r="S5636">
        <v>8</v>
      </c>
      <c r="T5636">
        <v>28</v>
      </c>
      <c r="U5636">
        <v>2</v>
      </c>
      <c r="V5636">
        <v>0</v>
      </c>
      <c r="W5636">
        <v>2.4280137333333334E-3</v>
      </c>
      <c r="X5636">
        <v>0.31499911422541682</v>
      </c>
      <c r="Y5636">
        <v>8.4343395576000055E-2</v>
      </c>
      <c r="Z5636">
        <v>4.7387818260000002E-3</v>
      </c>
      <c r="AA5636">
        <v>2.9939795990433334E-2</v>
      </c>
      <c r="AB5636">
        <v>3.1929720205825005E-2</v>
      </c>
      <c r="AC5636">
        <v>0.16000953669822224</v>
      </c>
      <c r="AD5636">
        <v>0</v>
      </c>
      <c r="AE5636">
        <v>0.62838835825523087</v>
      </c>
    </row>
    <row r="5637" spans="1:31" x14ac:dyDescent="0.3">
      <c r="A5637">
        <v>2722079</v>
      </c>
      <c r="B5637">
        <v>1</v>
      </c>
      <c r="C5637" t="s">
        <v>80</v>
      </c>
      <c r="D5637" t="s">
        <v>96</v>
      </c>
      <c r="E5637" t="s">
        <v>161</v>
      </c>
      <c r="F5637" t="s">
        <v>15728</v>
      </c>
      <c r="G5637" t="s">
        <v>163</v>
      </c>
      <c r="H5637" t="s">
        <v>135</v>
      </c>
      <c r="I5637" t="s">
        <v>136</v>
      </c>
      <c r="J5637" t="s">
        <v>137</v>
      </c>
      <c r="K5637" t="s">
        <v>138</v>
      </c>
      <c r="L5637" t="s">
        <v>15729</v>
      </c>
      <c r="M5637" t="s">
        <v>15730</v>
      </c>
      <c r="N5637">
        <v>4.2877777769999996</v>
      </c>
      <c r="O5637">
        <v>0</v>
      </c>
      <c r="P5637">
        <v>61</v>
      </c>
      <c r="Q5637">
        <v>0</v>
      </c>
      <c r="R5637">
        <v>0</v>
      </c>
      <c r="S5637">
        <v>0</v>
      </c>
      <c r="T5637">
        <v>13</v>
      </c>
      <c r="U5637">
        <v>0</v>
      </c>
      <c r="V5637">
        <v>0</v>
      </c>
      <c r="W5637">
        <v>0</v>
      </c>
      <c r="X5637">
        <v>88.683314343315772</v>
      </c>
      <c r="Y5637">
        <v>0</v>
      </c>
      <c r="Z5637">
        <v>0</v>
      </c>
      <c r="AA5637">
        <v>0</v>
      </c>
      <c r="AB5637">
        <v>35.511331592347609</v>
      </c>
      <c r="AC5637">
        <v>0</v>
      </c>
      <c r="AD5637">
        <v>0</v>
      </c>
      <c r="AE5637">
        <v>124.19464593566337</v>
      </c>
    </row>
    <row r="5638" spans="1:31" x14ac:dyDescent="0.3">
      <c r="A5638">
        <v>2722531</v>
      </c>
      <c r="B5638">
        <v>1</v>
      </c>
      <c r="C5638" t="s">
        <v>80</v>
      </c>
      <c r="D5638" t="s">
        <v>111</v>
      </c>
      <c r="E5638" t="s">
        <v>145</v>
      </c>
      <c r="F5638" t="s">
        <v>15130</v>
      </c>
      <c r="G5638" t="s">
        <v>147</v>
      </c>
      <c r="H5638" t="s">
        <v>135</v>
      </c>
      <c r="I5638" t="s">
        <v>136</v>
      </c>
      <c r="J5638" t="s">
        <v>137</v>
      </c>
      <c r="K5638" t="s">
        <v>138</v>
      </c>
      <c r="L5638" t="s">
        <v>15731</v>
      </c>
      <c r="M5638" t="s">
        <v>15732</v>
      </c>
      <c r="N5638">
        <v>4.84</v>
      </c>
      <c r="O5638">
        <v>0</v>
      </c>
      <c r="P5638">
        <v>5</v>
      </c>
      <c r="Q5638">
        <v>0</v>
      </c>
      <c r="R5638">
        <v>0</v>
      </c>
      <c r="S5638">
        <v>0</v>
      </c>
      <c r="T5638">
        <v>1</v>
      </c>
      <c r="U5638">
        <v>0</v>
      </c>
      <c r="V5638">
        <v>0</v>
      </c>
      <c r="W5638">
        <v>0</v>
      </c>
      <c r="X5638">
        <v>2.9162543131483774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2.9162543131483774</v>
      </c>
    </row>
    <row r="5639" spans="1:31" x14ac:dyDescent="0.3">
      <c r="A5639">
        <v>2722912</v>
      </c>
      <c r="B5639">
        <v>1</v>
      </c>
      <c r="C5639" t="s">
        <v>81</v>
      </c>
      <c r="D5639" t="s">
        <v>112</v>
      </c>
      <c r="E5639" t="s">
        <v>161</v>
      </c>
      <c r="F5639" t="s">
        <v>15733</v>
      </c>
      <c r="G5639" t="s">
        <v>163</v>
      </c>
      <c r="H5639" t="s">
        <v>135</v>
      </c>
      <c r="I5639" t="s">
        <v>136</v>
      </c>
      <c r="J5639" t="s">
        <v>137</v>
      </c>
      <c r="K5639" t="s">
        <v>138</v>
      </c>
      <c r="L5639" t="s">
        <v>15684</v>
      </c>
      <c r="M5639" t="s">
        <v>15734</v>
      </c>
      <c r="N5639">
        <v>1.3425</v>
      </c>
      <c r="O5639">
        <v>0</v>
      </c>
      <c r="P5639">
        <v>6</v>
      </c>
      <c r="Q5639">
        <v>0</v>
      </c>
      <c r="R5639">
        <v>45</v>
      </c>
      <c r="S5639">
        <v>0</v>
      </c>
      <c r="T5639">
        <v>2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0.65910749218469178</v>
      </c>
      <c r="AA5639">
        <v>0</v>
      </c>
      <c r="AB5639">
        <v>1.3105403381966667</v>
      </c>
      <c r="AC5639">
        <v>0</v>
      </c>
      <c r="AD5639">
        <v>0</v>
      </c>
      <c r="AE5639">
        <v>1.9696478303813585</v>
      </c>
    </row>
    <row r="5640" spans="1:31" x14ac:dyDescent="0.3">
      <c r="A5640">
        <v>2722365</v>
      </c>
      <c r="B5640">
        <v>1</v>
      </c>
      <c r="C5640" t="s">
        <v>81</v>
      </c>
      <c r="D5640" t="s">
        <v>120</v>
      </c>
      <c r="E5640" t="s">
        <v>200</v>
      </c>
      <c r="F5640" t="s">
        <v>15735</v>
      </c>
      <c r="G5640" t="s">
        <v>163</v>
      </c>
      <c r="H5640" t="s">
        <v>135</v>
      </c>
      <c r="I5640" t="s">
        <v>136</v>
      </c>
      <c r="J5640" t="s">
        <v>137</v>
      </c>
      <c r="K5640" t="s">
        <v>138</v>
      </c>
      <c r="L5640" t="s">
        <v>15736</v>
      </c>
      <c r="M5640" t="s">
        <v>15737</v>
      </c>
      <c r="N5640">
        <v>2.9561111109999998</v>
      </c>
      <c r="O5640">
        <v>0</v>
      </c>
      <c r="P5640">
        <v>260</v>
      </c>
      <c r="Q5640">
        <v>0</v>
      </c>
      <c r="R5640">
        <v>1</v>
      </c>
      <c r="S5640">
        <v>0</v>
      </c>
      <c r="T5640">
        <v>27</v>
      </c>
      <c r="U5640">
        <v>0</v>
      </c>
      <c r="V5640">
        <v>0</v>
      </c>
      <c r="W5640">
        <v>0</v>
      </c>
      <c r="X5640">
        <v>194.80060896250345</v>
      </c>
      <c r="Y5640">
        <v>0</v>
      </c>
      <c r="Z5640">
        <v>0</v>
      </c>
      <c r="AA5640">
        <v>0</v>
      </c>
      <c r="AB5640">
        <v>128.82944144273358</v>
      </c>
      <c r="AC5640">
        <v>0</v>
      </c>
      <c r="AD5640">
        <v>0</v>
      </c>
      <c r="AE5640">
        <v>323.63005040523706</v>
      </c>
    </row>
    <row r="5641" spans="1:31" x14ac:dyDescent="0.3">
      <c r="A5641">
        <v>2721833</v>
      </c>
      <c r="B5641">
        <v>2</v>
      </c>
      <c r="C5641" t="s">
        <v>80</v>
      </c>
      <c r="D5641" t="s">
        <v>103</v>
      </c>
      <c r="E5641" t="s">
        <v>150</v>
      </c>
      <c r="F5641" t="s">
        <v>15738</v>
      </c>
      <c r="G5641" t="s">
        <v>185</v>
      </c>
      <c r="H5641" t="s">
        <v>153</v>
      </c>
      <c r="I5641" t="s">
        <v>136</v>
      </c>
      <c r="J5641" t="s">
        <v>137</v>
      </c>
      <c r="K5641" t="s">
        <v>138</v>
      </c>
      <c r="L5641" t="s">
        <v>14669</v>
      </c>
      <c r="M5641" t="s">
        <v>15739</v>
      </c>
      <c r="N5641">
        <v>0.401388888</v>
      </c>
      <c r="O5641">
        <v>0</v>
      </c>
      <c r="P5641">
        <v>656</v>
      </c>
      <c r="Q5641">
        <v>11</v>
      </c>
      <c r="R5641">
        <v>33</v>
      </c>
      <c r="S5641">
        <v>9</v>
      </c>
      <c r="T5641">
        <v>78</v>
      </c>
      <c r="U5641">
        <v>4</v>
      </c>
      <c r="V5641">
        <v>0</v>
      </c>
      <c r="W5641">
        <v>0</v>
      </c>
      <c r="X5641">
        <v>58.50963516217864</v>
      </c>
      <c r="Y5641">
        <v>20.751612595874999</v>
      </c>
      <c r="Z5641">
        <v>4.3071259380257674</v>
      </c>
      <c r="AA5641">
        <v>12.874622033082376</v>
      </c>
      <c r="AB5641">
        <v>19.773518705499434</v>
      </c>
      <c r="AC5641">
        <v>107.09252601354893</v>
      </c>
      <c r="AD5641">
        <v>0</v>
      </c>
      <c r="AE5641">
        <v>223.30904044821014</v>
      </c>
    </row>
    <row r="5642" spans="1:31" x14ac:dyDescent="0.3">
      <c r="A5642">
        <v>2722594</v>
      </c>
      <c r="B5642">
        <v>1</v>
      </c>
      <c r="C5642" t="s">
        <v>80</v>
      </c>
      <c r="D5642" t="s">
        <v>93</v>
      </c>
      <c r="E5642" t="s">
        <v>150</v>
      </c>
      <c r="F5642" t="s">
        <v>3182</v>
      </c>
      <c r="G5642" t="s">
        <v>152</v>
      </c>
      <c r="H5642" t="s">
        <v>153</v>
      </c>
      <c r="I5642" t="s">
        <v>136</v>
      </c>
      <c r="J5642" t="s">
        <v>137</v>
      </c>
      <c r="K5642" t="s">
        <v>138</v>
      </c>
      <c r="L5642" t="s">
        <v>15740</v>
      </c>
      <c r="M5642" t="s">
        <v>15741</v>
      </c>
      <c r="N5642">
        <v>0.43583333299999999</v>
      </c>
      <c r="O5642">
        <v>3</v>
      </c>
      <c r="P5642">
        <v>14</v>
      </c>
      <c r="Q5642">
        <v>41</v>
      </c>
      <c r="R5642">
        <v>198</v>
      </c>
      <c r="S5642">
        <v>11</v>
      </c>
      <c r="T5642">
        <v>49</v>
      </c>
      <c r="U5642">
        <v>0</v>
      </c>
      <c r="V5642">
        <v>0</v>
      </c>
      <c r="W5642">
        <v>3.1162029978006203</v>
      </c>
      <c r="X5642">
        <v>2.4829605296554798</v>
      </c>
      <c r="Y5642">
        <v>30.653252993543699</v>
      </c>
      <c r="Z5642">
        <v>54.743257125423789</v>
      </c>
      <c r="AA5642">
        <v>9.388747471552799</v>
      </c>
      <c r="AB5642">
        <v>12.545413522812247</v>
      </c>
      <c r="AC5642">
        <v>0</v>
      </c>
      <c r="AD5642">
        <v>0</v>
      </c>
      <c r="AE5642">
        <v>112.92983464078864</v>
      </c>
    </row>
    <row r="5643" spans="1:31" x14ac:dyDescent="0.3">
      <c r="A5643">
        <v>2722949</v>
      </c>
      <c r="B5643">
        <v>1</v>
      </c>
      <c r="C5643" t="s">
        <v>80</v>
      </c>
      <c r="D5643" t="s">
        <v>97</v>
      </c>
      <c r="E5643" t="s">
        <v>132</v>
      </c>
      <c r="F5643" t="s">
        <v>15742</v>
      </c>
      <c r="G5643" t="s">
        <v>134</v>
      </c>
      <c r="H5643" t="s">
        <v>135</v>
      </c>
      <c r="I5643" t="s">
        <v>136</v>
      </c>
      <c r="J5643" t="s">
        <v>137</v>
      </c>
      <c r="K5643" t="s">
        <v>138</v>
      </c>
      <c r="L5643" t="s">
        <v>15743</v>
      </c>
      <c r="M5643" t="s">
        <v>15744</v>
      </c>
      <c r="N5643">
        <v>0.97638888800000001</v>
      </c>
      <c r="O5643">
        <v>0</v>
      </c>
      <c r="P5643">
        <v>156</v>
      </c>
      <c r="Q5643">
        <v>0</v>
      </c>
      <c r="R5643">
        <v>33</v>
      </c>
      <c r="S5643">
        <v>0</v>
      </c>
      <c r="T5643">
        <v>37</v>
      </c>
      <c r="U5643">
        <v>0</v>
      </c>
      <c r="V5643">
        <v>0</v>
      </c>
      <c r="W5643">
        <v>0</v>
      </c>
      <c r="X5643">
        <v>55.39559276298268</v>
      </c>
      <c r="Y5643">
        <v>0</v>
      </c>
      <c r="Z5643">
        <v>7.0654851328725128</v>
      </c>
      <c r="AA5643">
        <v>0</v>
      </c>
      <c r="AB5643">
        <v>23.165477981998325</v>
      </c>
      <c r="AC5643">
        <v>0</v>
      </c>
      <c r="AD5643">
        <v>0</v>
      </c>
      <c r="AE5643">
        <v>85.626555877853519</v>
      </c>
    </row>
    <row r="5644" spans="1:31" x14ac:dyDescent="0.3">
      <c r="A5644">
        <v>2722302</v>
      </c>
      <c r="B5644">
        <v>1</v>
      </c>
      <c r="C5644" t="s">
        <v>80</v>
      </c>
      <c r="D5644" t="s">
        <v>103</v>
      </c>
      <c r="E5644" t="s">
        <v>145</v>
      </c>
      <c r="F5644" t="s">
        <v>15745</v>
      </c>
      <c r="G5644" t="s">
        <v>181</v>
      </c>
      <c r="H5644" t="s">
        <v>135</v>
      </c>
      <c r="I5644" t="s">
        <v>136</v>
      </c>
      <c r="J5644" t="s">
        <v>137</v>
      </c>
      <c r="K5644" t="s">
        <v>138</v>
      </c>
      <c r="L5644" t="s">
        <v>15746</v>
      </c>
      <c r="M5644" t="s">
        <v>15747</v>
      </c>
      <c r="N5644">
        <v>5.3574999999999999</v>
      </c>
      <c r="O5644">
        <v>0</v>
      </c>
      <c r="P5644">
        <v>3</v>
      </c>
      <c r="Q5644">
        <v>0</v>
      </c>
      <c r="R5644">
        <v>0</v>
      </c>
      <c r="S5644">
        <v>0</v>
      </c>
      <c r="T5644">
        <v>1</v>
      </c>
      <c r="U5644">
        <v>0</v>
      </c>
      <c r="V5644">
        <v>0</v>
      </c>
      <c r="W5644">
        <v>0</v>
      </c>
      <c r="X5644">
        <v>2.4386363785362795</v>
      </c>
      <c r="Y5644">
        <v>0</v>
      </c>
      <c r="Z5644">
        <v>0</v>
      </c>
      <c r="AA5644">
        <v>0</v>
      </c>
      <c r="AB5644">
        <v>1.0515134027729274</v>
      </c>
      <c r="AC5644">
        <v>0</v>
      </c>
      <c r="AD5644">
        <v>0</v>
      </c>
      <c r="AE5644">
        <v>3.4901497813092068</v>
      </c>
    </row>
    <row r="5645" spans="1:31" x14ac:dyDescent="0.3">
      <c r="A5645">
        <v>2722053</v>
      </c>
      <c r="B5645">
        <v>1</v>
      </c>
      <c r="C5645" t="s">
        <v>81</v>
      </c>
      <c r="D5645" t="s">
        <v>119</v>
      </c>
      <c r="E5645" t="s">
        <v>213</v>
      </c>
      <c r="F5645" t="s">
        <v>14368</v>
      </c>
      <c r="G5645" t="s">
        <v>152</v>
      </c>
      <c r="H5645" t="s">
        <v>153</v>
      </c>
      <c r="I5645" t="s">
        <v>136</v>
      </c>
      <c r="J5645" t="s">
        <v>137</v>
      </c>
      <c r="K5645" t="s">
        <v>138</v>
      </c>
      <c r="L5645" t="s">
        <v>15748</v>
      </c>
      <c r="M5645" t="s">
        <v>15749</v>
      </c>
      <c r="N5645">
        <v>1.254444444</v>
      </c>
      <c r="O5645">
        <v>3</v>
      </c>
      <c r="P5645">
        <v>1411</v>
      </c>
      <c r="Q5645">
        <v>126</v>
      </c>
      <c r="R5645">
        <v>265</v>
      </c>
      <c r="S5645">
        <v>2</v>
      </c>
      <c r="T5645">
        <v>96</v>
      </c>
      <c r="U5645">
        <v>0</v>
      </c>
      <c r="V5645">
        <v>0</v>
      </c>
      <c r="W5645">
        <v>0.60590025738814512</v>
      </c>
      <c r="X5645">
        <v>190.59505127807839</v>
      </c>
      <c r="Y5645">
        <v>49.988165954519147</v>
      </c>
      <c r="Z5645">
        <v>37.370369260012239</v>
      </c>
      <c r="AA5645">
        <v>0.15184582188586249</v>
      </c>
      <c r="AB5645">
        <v>37.465525592854263</v>
      </c>
      <c r="AC5645">
        <v>0</v>
      </c>
      <c r="AD5645">
        <v>0</v>
      </c>
      <c r="AE5645">
        <v>316.17685816473801</v>
      </c>
    </row>
    <row r="5646" spans="1:31" x14ac:dyDescent="0.3">
      <c r="A5646">
        <v>2722159</v>
      </c>
      <c r="B5646">
        <v>1</v>
      </c>
      <c r="C5646" t="s">
        <v>80</v>
      </c>
      <c r="D5646" t="s">
        <v>103</v>
      </c>
      <c r="E5646" t="s">
        <v>145</v>
      </c>
      <c r="F5646" t="s">
        <v>15750</v>
      </c>
      <c r="G5646" t="s">
        <v>181</v>
      </c>
      <c r="H5646" t="s">
        <v>135</v>
      </c>
      <c r="I5646" t="s">
        <v>136</v>
      </c>
      <c r="J5646" t="s">
        <v>137</v>
      </c>
      <c r="K5646" t="s">
        <v>138</v>
      </c>
      <c r="L5646" t="s">
        <v>15751</v>
      </c>
      <c r="M5646" t="s">
        <v>15752</v>
      </c>
      <c r="N5646">
        <v>6.2472222220000004</v>
      </c>
      <c r="O5646">
        <v>0</v>
      </c>
      <c r="P5646">
        <v>4</v>
      </c>
      <c r="Q5646">
        <v>0</v>
      </c>
      <c r="R5646">
        <v>0</v>
      </c>
      <c r="S5646">
        <v>0</v>
      </c>
      <c r="T5646">
        <v>1</v>
      </c>
      <c r="U5646">
        <v>0</v>
      </c>
      <c r="V5646">
        <v>0</v>
      </c>
      <c r="W5646">
        <v>0</v>
      </c>
      <c r="X5646">
        <v>3.5996284294698011</v>
      </c>
      <c r="Y5646">
        <v>0</v>
      </c>
      <c r="Z5646">
        <v>0</v>
      </c>
      <c r="AA5646">
        <v>0</v>
      </c>
      <c r="AB5646">
        <v>0.97240678840231243</v>
      </c>
      <c r="AC5646">
        <v>0</v>
      </c>
      <c r="AD5646">
        <v>0</v>
      </c>
      <c r="AE5646">
        <v>4.5720352178721138</v>
      </c>
    </row>
    <row r="5647" spans="1:31" x14ac:dyDescent="0.3">
      <c r="A5647">
        <v>2722700</v>
      </c>
      <c r="B5647">
        <v>1</v>
      </c>
      <c r="C5647" t="s">
        <v>80</v>
      </c>
      <c r="D5647" t="s">
        <v>97</v>
      </c>
      <c r="E5647" t="s">
        <v>145</v>
      </c>
      <c r="F5647" t="s">
        <v>15753</v>
      </c>
      <c r="G5647" t="s">
        <v>230</v>
      </c>
      <c r="H5647" t="s">
        <v>135</v>
      </c>
      <c r="I5647" t="s">
        <v>136</v>
      </c>
      <c r="J5647" t="s">
        <v>137</v>
      </c>
      <c r="K5647" t="s">
        <v>138</v>
      </c>
      <c r="L5647" t="s">
        <v>15754</v>
      </c>
      <c r="M5647" t="s">
        <v>15755</v>
      </c>
      <c r="N5647">
        <v>1.1972222219999999</v>
      </c>
      <c r="O5647">
        <v>0</v>
      </c>
      <c r="P5647">
        <v>1</v>
      </c>
      <c r="Q5647">
        <v>0</v>
      </c>
      <c r="R5647">
        <v>1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0.56262879387669495</v>
      </c>
      <c r="Y5647">
        <v>0</v>
      </c>
      <c r="Z5647">
        <v>8.76745767004775E-2</v>
      </c>
      <c r="AA5647">
        <v>0</v>
      </c>
      <c r="AB5647">
        <v>0</v>
      </c>
      <c r="AC5647">
        <v>0</v>
      </c>
      <c r="AD5647">
        <v>0</v>
      </c>
      <c r="AE5647">
        <v>0.65030337057717247</v>
      </c>
    </row>
    <row r="5648" spans="1:31" x14ac:dyDescent="0.3">
      <c r="A5648">
        <v>2722600</v>
      </c>
      <c r="B5648">
        <v>1</v>
      </c>
      <c r="C5648" t="s">
        <v>80</v>
      </c>
      <c r="D5648" t="s">
        <v>108</v>
      </c>
      <c r="E5648" t="s">
        <v>161</v>
      </c>
      <c r="F5648" t="s">
        <v>15756</v>
      </c>
      <c r="G5648" t="s">
        <v>163</v>
      </c>
      <c r="H5648" t="s">
        <v>135</v>
      </c>
      <c r="I5648" t="s">
        <v>136</v>
      </c>
      <c r="J5648" t="s">
        <v>137</v>
      </c>
      <c r="K5648" t="s">
        <v>138</v>
      </c>
      <c r="L5648" t="s">
        <v>15757</v>
      </c>
      <c r="M5648" t="s">
        <v>15758</v>
      </c>
      <c r="N5648">
        <v>5.8802777769999999</v>
      </c>
      <c r="O5648">
        <v>0</v>
      </c>
      <c r="P5648">
        <v>10</v>
      </c>
      <c r="Q5648">
        <v>0</v>
      </c>
      <c r="R5648">
        <v>3</v>
      </c>
      <c r="S5648">
        <v>0</v>
      </c>
      <c r="T5648">
        <v>3</v>
      </c>
      <c r="U5648">
        <v>0</v>
      </c>
      <c r="V5648">
        <v>0</v>
      </c>
      <c r="W5648">
        <v>0</v>
      </c>
      <c r="X5648">
        <v>7.8372940403610984</v>
      </c>
      <c r="Y5648">
        <v>0</v>
      </c>
      <c r="Z5648">
        <v>0</v>
      </c>
      <c r="AA5648">
        <v>0</v>
      </c>
      <c r="AB5648">
        <v>0.25360590702709584</v>
      </c>
      <c r="AC5648">
        <v>0</v>
      </c>
      <c r="AD5648">
        <v>0</v>
      </c>
      <c r="AE5648">
        <v>8.0908999473881948</v>
      </c>
    </row>
    <row r="5649" spans="1:31" x14ac:dyDescent="0.3">
      <c r="A5649">
        <v>2722010</v>
      </c>
      <c r="B5649">
        <v>1</v>
      </c>
      <c r="C5649" t="s">
        <v>80</v>
      </c>
      <c r="D5649" t="s">
        <v>86</v>
      </c>
      <c r="E5649" t="s">
        <v>145</v>
      </c>
      <c r="F5649" t="s">
        <v>15759</v>
      </c>
      <c r="G5649" t="s">
        <v>181</v>
      </c>
      <c r="H5649" t="s">
        <v>135</v>
      </c>
      <c r="I5649" t="s">
        <v>136</v>
      </c>
      <c r="J5649" t="s">
        <v>137</v>
      </c>
      <c r="K5649" t="s">
        <v>138</v>
      </c>
      <c r="L5649" t="s">
        <v>15760</v>
      </c>
      <c r="M5649" t="s">
        <v>15761</v>
      </c>
      <c r="N5649">
        <v>5.0949999999999998</v>
      </c>
      <c r="O5649">
        <v>0</v>
      </c>
      <c r="P5649">
        <v>1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1.13106095722815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1.13106095722815</v>
      </c>
    </row>
    <row r="5650" spans="1:31" x14ac:dyDescent="0.3">
      <c r="A5650">
        <v>2722451</v>
      </c>
      <c r="B5650">
        <v>1</v>
      </c>
      <c r="C5650" t="s">
        <v>80</v>
      </c>
      <c r="D5650" t="s">
        <v>98</v>
      </c>
      <c r="E5650" t="s">
        <v>145</v>
      </c>
      <c r="F5650" t="s">
        <v>15762</v>
      </c>
      <c r="G5650" t="s">
        <v>230</v>
      </c>
      <c r="H5650" t="s">
        <v>135</v>
      </c>
      <c r="I5650" t="s">
        <v>136</v>
      </c>
      <c r="J5650" t="s">
        <v>137</v>
      </c>
      <c r="K5650" t="s">
        <v>138</v>
      </c>
      <c r="L5650" t="s">
        <v>15763</v>
      </c>
      <c r="M5650" t="s">
        <v>15764</v>
      </c>
      <c r="N5650">
        <v>3.91</v>
      </c>
      <c r="O5650">
        <v>0</v>
      </c>
      <c r="P5650">
        <v>1</v>
      </c>
      <c r="Q5650">
        <v>0</v>
      </c>
      <c r="R5650">
        <v>1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0.89023498098039999</v>
      </c>
      <c r="Y5650">
        <v>0</v>
      </c>
      <c r="Z5650">
        <v>1.8584574938214367</v>
      </c>
      <c r="AA5650">
        <v>0</v>
      </c>
      <c r="AB5650">
        <v>0</v>
      </c>
      <c r="AC5650">
        <v>0</v>
      </c>
      <c r="AD5650">
        <v>0</v>
      </c>
      <c r="AE5650">
        <v>2.7486924748018366</v>
      </c>
    </row>
    <row r="5651" spans="1:31" x14ac:dyDescent="0.3">
      <c r="A5651">
        <v>2722400</v>
      </c>
      <c r="B5651">
        <v>1</v>
      </c>
      <c r="C5651" t="s">
        <v>80</v>
      </c>
      <c r="D5651" t="s">
        <v>107</v>
      </c>
      <c r="E5651" t="s">
        <v>161</v>
      </c>
      <c r="F5651" t="s">
        <v>15765</v>
      </c>
      <c r="G5651" t="s">
        <v>409</v>
      </c>
      <c r="H5651" t="s">
        <v>135</v>
      </c>
      <c r="I5651" t="s">
        <v>136</v>
      </c>
      <c r="J5651" t="s">
        <v>137</v>
      </c>
      <c r="K5651" t="s">
        <v>138</v>
      </c>
      <c r="L5651" t="s">
        <v>15766</v>
      </c>
      <c r="M5651" t="s">
        <v>15767</v>
      </c>
      <c r="N5651">
        <v>7.1419444439999999</v>
      </c>
      <c r="O5651">
        <v>0</v>
      </c>
      <c r="P5651">
        <v>50</v>
      </c>
      <c r="Q5651">
        <v>0</v>
      </c>
      <c r="R5651">
        <v>2</v>
      </c>
      <c r="S5651">
        <v>0</v>
      </c>
      <c r="T5651">
        <v>15</v>
      </c>
      <c r="U5651">
        <v>0</v>
      </c>
      <c r="V5651">
        <v>0</v>
      </c>
      <c r="W5651">
        <v>0</v>
      </c>
      <c r="X5651">
        <v>53.222804182580226</v>
      </c>
      <c r="Y5651">
        <v>0</v>
      </c>
      <c r="Z5651">
        <v>0.97967666398018016</v>
      </c>
      <c r="AA5651">
        <v>0</v>
      </c>
      <c r="AB5651">
        <v>65.166751305522865</v>
      </c>
      <c r="AC5651">
        <v>0</v>
      </c>
      <c r="AD5651">
        <v>0</v>
      </c>
      <c r="AE5651">
        <v>119.36923215208327</v>
      </c>
    </row>
    <row r="5652" spans="1:31" x14ac:dyDescent="0.3">
      <c r="A5652">
        <v>2722663</v>
      </c>
      <c r="B5652">
        <v>1</v>
      </c>
      <c r="C5652" t="s">
        <v>81</v>
      </c>
      <c r="D5652" t="s">
        <v>125</v>
      </c>
      <c r="E5652" t="s">
        <v>156</v>
      </c>
      <c r="F5652" t="s">
        <v>15768</v>
      </c>
      <c r="G5652" t="s">
        <v>185</v>
      </c>
      <c r="H5652" t="s">
        <v>153</v>
      </c>
      <c r="I5652" t="s">
        <v>136</v>
      </c>
      <c r="J5652" t="s">
        <v>137</v>
      </c>
      <c r="K5652" t="s">
        <v>138</v>
      </c>
      <c r="L5652" t="s">
        <v>15769</v>
      </c>
      <c r="M5652" t="s">
        <v>15770</v>
      </c>
      <c r="N5652">
        <v>1.9269444440000001</v>
      </c>
      <c r="O5652">
        <v>1</v>
      </c>
      <c r="P5652">
        <v>54</v>
      </c>
      <c r="Q5652">
        <v>4</v>
      </c>
      <c r="R5652">
        <v>88</v>
      </c>
      <c r="S5652">
        <v>0</v>
      </c>
      <c r="T5652">
        <v>5</v>
      </c>
      <c r="U5652">
        <v>0</v>
      </c>
      <c r="V5652">
        <v>0</v>
      </c>
      <c r="W5652">
        <v>0.48913482263416669</v>
      </c>
      <c r="X5652">
        <v>14.466801143383414</v>
      </c>
      <c r="Y5652">
        <v>0.99066357044666675</v>
      </c>
      <c r="Z5652">
        <v>13.399450823392334</v>
      </c>
      <c r="AA5652">
        <v>0</v>
      </c>
      <c r="AB5652">
        <v>0.32855063645528004</v>
      </c>
      <c r="AC5652">
        <v>0</v>
      </c>
      <c r="AD5652">
        <v>0</v>
      </c>
      <c r="AE5652">
        <v>29.674600996311863</v>
      </c>
    </row>
    <row r="5653" spans="1:31" x14ac:dyDescent="0.3">
      <c r="A5653">
        <v>2722878</v>
      </c>
      <c r="B5653">
        <v>1</v>
      </c>
      <c r="C5653" t="s">
        <v>80</v>
      </c>
      <c r="D5653" t="s">
        <v>97</v>
      </c>
      <c r="E5653" t="s">
        <v>132</v>
      </c>
      <c r="F5653" t="s">
        <v>15742</v>
      </c>
      <c r="G5653" t="s">
        <v>134</v>
      </c>
      <c r="H5653" t="s">
        <v>135</v>
      </c>
      <c r="I5653" t="s">
        <v>136</v>
      </c>
      <c r="J5653" t="s">
        <v>137</v>
      </c>
      <c r="K5653" t="s">
        <v>138</v>
      </c>
      <c r="L5653" t="s">
        <v>15771</v>
      </c>
      <c r="M5653" t="s">
        <v>15772</v>
      </c>
      <c r="N5653">
        <v>0.94305555500000005</v>
      </c>
      <c r="O5653">
        <v>0</v>
      </c>
      <c r="P5653">
        <v>156</v>
      </c>
      <c r="Q5653">
        <v>0</v>
      </c>
      <c r="R5653">
        <v>33</v>
      </c>
      <c r="S5653">
        <v>0</v>
      </c>
      <c r="T5653">
        <v>37</v>
      </c>
      <c r="U5653">
        <v>0</v>
      </c>
      <c r="V5653">
        <v>0</v>
      </c>
      <c r="W5653">
        <v>0</v>
      </c>
      <c r="X5653">
        <v>57.360125406672402</v>
      </c>
      <c r="Y5653">
        <v>0</v>
      </c>
      <c r="Z5653">
        <v>7.8899564792008112</v>
      </c>
      <c r="AA5653">
        <v>0</v>
      </c>
      <c r="AB5653">
        <v>26.311455424770298</v>
      </c>
      <c r="AC5653">
        <v>0</v>
      </c>
      <c r="AD5653">
        <v>0</v>
      </c>
      <c r="AE5653">
        <v>91.561537310643516</v>
      </c>
    </row>
    <row r="5654" spans="1:31" x14ac:dyDescent="0.3">
      <c r="A5654">
        <v>2722022</v>
      </c>
      <c r="B5654">
        <v>1</v>
      </c>
      <c r="C5654" t="s">
        <v>80</v>
      </c>
      <c r="D5654" t="s">
        <v>97</v>
      </c>
      <c r="E5654" t="s">
        <v>145</v>
      </c>
      <c r="F5654" t="s">
        <v>15773</v>
      </c>
      <c r="G5654" t="s">
        <v>230</v>
      </c>
      <c r="H5654" t="s">
        <v>135</v>
      </c>
      <c r="I5654" t="s">
        <v>136</v>
      </c>
      <c r="J5654" t="s">
        <v>137</v>
      </c>
      <c r="K5654" t="s">
        <v>138</v>
      </c>
      <c r="L5654" t="s">
        <v>15774</v>
      </c>
      <c r="M5654" t="s">
        <v>15775</v>
      </c>
      <c r="N5654">
        <v>4.2608333329999999</v>
      </c>
      <c r="O5654">
        <v>0</v>
      </c>
      <c r="P5654">
        <v>1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0.82339518607587669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0.82339518607587669</v>
      </c>
    </row>
    <row r="5655" spans="1:31" x14ac:dyDescent="0.3">
      <c r="A5655">
        <v>2722709</v>
      </c>
      <c r="B5655">
        <v>1</v>
      </c>
      <c r="C5655" t="s">
        <v>81</v>
      </c>
      <c r="D5655" t="s">
        <v>115</v>
      </c>
      <c r="E5655" t="s">
        <v>132</v>
      </c>
      <c r="F5655" t="s">
        <v>15776</v>
      </c>
      <c r="G5655" t="s">
        <v>409</v>
      </c>
      <c r="H5655" t="s">
        <v>135</v>
      </c>
      <c r="I5655" t="s">
        <v>136</v>
      </c>
      <c r="J5655" t="s">
        <v>137</v>
      </c>
      <c r="K5655" t="s">
        <v>138</v>
      </c>
      <c r="L5655" t="s">
        <v>15777</v>
      </c>
      <c r="M5655" t="s">
        <v>15778</v>
      </c>
      <c r="N5655">
        <v>2.0083333329999999</v>
      </c>
      <c r="O5655">
        <v>0</v>
      </c>
      <c r="P5655">
        <v>16</v>
      </c>
      <c r="Q5655">
        <v>0</v>
      </c>
      <c r="R5655">
        <v>3</v>
      </c>
      <c r="S5655">
        <v>0</v>
      </c>
      <c r="T5655">
        <v>1</v>
      </c>
      <c r="U5655">
        <v>0</v>
      </c>
      <c r="V5655">
        <v>0</v>
      </c>
      <c r="W5655">
        <v>0</v>
      </c>
      <c r="X5655">
        <v>1.0353038593855826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1.0353038593855826</v>
      </c>
    </row>
    <row r="5656" spans="1:31" x14ac:dyDescent="0.3">
      <c r="A5656">
        <v>2722726</v>
      </c>
      <c r="B5656">
        <v>1</v>
      </c>
      <c r="C5656" t="s">
        <v>80</v>
      </c>
      <c r="D5656" t="s">
        <v>82</v>
      </c>
      <c r="E5656" t="s">
        <v>145</v>
      </c>
      <c r="F5656" t="s">
        <v>15779</v>
      </c>
      <c r="G5656" t="s">
        <v>230</v>
      </c>
      <c r="H5656" t="s">
        <v>135</v>
      </c>
      <c r="I5656" t="s">
        <v>136</v>
      </c>
      <c r="J5656" t="s">
        <v>137</v>
      </c>
      <c r="K5656" t="s">
        <v>138</v>
      </c>
      <c r="L5656" t="s">
        <v>15780</v>
      </c>
      <c r="M5656" t="s">
        <v>15781</v>
      </c>
      <c r="N5656">
        <v>1.894722222</v>
      </c>
      <c r="O5656">
        <v>0</v>
      </c>
      <c r="P5656">
        <v>5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3.5130645131263534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3.5130645131263534</v>
      </c>
    </row>
    <row r="5657" spans="1:31" x14ac:dyDescent="0.3">
      <c r="A5657">
        <v>2722122</v>
      </c>
      <c r="B5657">
        <v>1</v>
      </c>
      <c r="C5657" t="s">
        <v>80</v>
      </c>
      <c r="D5657" t="s">
        <v>82</v>
      </c>
      <c r="E5657" t="s">
        <v>150</v>
      </c>
      <c r="F5657" t="s">
        <v>15782</v>
      </c>
      <c r="G5657" t="s">
        <v>300</v>
      </c>
      <c r="H5657" t="s">
        <v>153</v>
      </c>
      <c r="I5657" t="s">
        <v>136</v>
      </c>
      <c r="J5657" t="s">
        <v>137</v>
      </c>
      <c r="K5657" t="s">
        <v>210</v>
      </c>
      <c r="L5657" t="s">
        <v>15783</v>
      </c>
      <c r="M5657" t="s">
        <v>15784</v>
      </c>
      <c r="N5657">
        <v>3.5274999999999999</v>
      </c>
      <c r="O5657">
        <v>0</v>
      </c>
      <c r="P5657">
        <v>949</v>
      </c>
      <c r="Q5657">
        <v>0</v>
      </c>
      <c r="R5657">
        <v>0</v>
      </c>
      <c r="S5657">
        <v>1</v>
      </c>
      <c r="T5657">
        <v>1744</v>
      </c>
      <c r="U5657">
        <v>1</v>
      </c>
      <c r="V5657">
        <v>33</v>
      </c>
      <c r="W5657">
        <v>0</v>
      </c>
      <c r="X5657">
        <v>676.51210952413055</v>
      </c>
      <c r="Y5657">
        <v>0</v>
      </c>
      <c r="Z5657">
        <v>0</v>
      </c>
      <c r="AA5657">
        <v>0</v>
      </c>
      <c r="AB5657">
        <v>4854.7106373097604</v>
      </c>
      <c r="AC5657">
        <v>60.197400804580013</v>
      </c>
      <c r="AD5657">
        <v>510.56054308542554</v>
      </c>
      <c r="AE5657">
        <v>6101.9806907238963</v>
      </c>
    </row>
    <row r="5658" spans="1:31" x14ac:dyDescent="0.3">
      <c r="A5658">
        <v>2721982</v>
      </c>
      <c r="B5658">
        <v>1</v>
      </c>
      <c r="C5658" t="s">
        <v>80</v>
      </c>
      <c r="D5658" t="s">
        <v>83</v>
      </c>
      <c r="E5658" t="s">
        <v>156</v>
      </c>
      <c r="F5658" t="s">
        <v>15785</v>
      </c>
      <c r="G5658" t="s">
        <v>1613</v>
      </c>
      <c r="H5658" t="s">
        <v>153</v>
      </c>
      <c r="I5658" t="s">
        <v>136</v>
      </c>
      <c r="J5658" t="s">
        <v>137</v>
      </c>
      <c r="K5658" t="s">
        <v>138</v>
      </c>
      <c r="L5658" t="s">
        <v>15786</v>
      </c>
      <c r="M5658" t="s">
        <v>15787</v>
      </c>
      <c r="N5658">
        <v>0.11388888799999999</v>
      </c>
      <c r="O5658">
        <v>0</v>
      </c>
      <c r="P5658">
        <v>2362</v>
      </c>
      <c r="Q5658">
        <v>0</v>
      </c>
      <c r="R5658">
        <v>0</v>
      </c>
      <c r="S5658">
        <v>17</v>
      </c>
      <c r="T5658">
        <v>392</v>
      </c>
      <c r="U5658">
        <v>8</v>
      </c>
      <c r="V5658">
        <v>16</v>
      </c>
      <c r="W5658">
        <v>0</v>
      </c>
      <c r="X5658">
        <v>46.485572048778508</v>
      </c>
      <c r="Y5658">
        <v>0</v>
      </c>
      <c r="Z5658">
        <v>0</v>
      </c>
      <c r="AA5658">
        <v>15.351103583585935</v>
      </c>
      <c r="AB5658">
        <v>28.756794810352229</v>
      </c>
      <c r="AC5658">
        <v>65.005002866599099</v>
      </c>
      <c r="AD5658">
        <v>12.584367031072333</v>
      </c>
      <c r="AE5658">
        <v>168.18284034038811</v>
      </c>
    </row>
    <row r="5659" spans="1:31" x14ac:dyDescent="0.3">
      <c r="A5659">
        <v>2722231</v>
      </c>
      <c r="B5659">
        <v>1</v>
      </c>
      <c r="C5659" t="s">
        <v>81</v>
      </c>
      <c r="D5659" t="s">
        <v>123</v>
      </c>
      <c r="E5659" t="s">
        <v>132</v>
      </c>
      <c r="F5659" t="s">
        <v>15788</v>
      </c>
      <c r="G5659" t="s">
        <v>209</v>
      </c>
      <c r="H5659" t="s">
        <v>135</v>
      </c>
      <c r="I5659" t="s">
        <v>136</v>
      </c>
      <c r="J5659" t="s">
        <v>137</v>
      </c>
      <c r="K5659" t="s">
        <v>210</v>
      </c>
      <c r="L5659" t="s">
        <v>15789</v>
      </c>
      <c r="M5659" t="s">
        <v>15790</v>
      </c>
      <c r="N5659">
        <v>8.0850000000000009</v>
      </c>
      <c r="O5659">
        <v>0</v>
      </c>
      <c r="P5659">
        <v>101</v>
      </c>
      <c r="Q5659">
        <v>0</v>
      </c>
      <c r="R5659">
        <v>0</v>
      </c>
      <c r="S5659">
        <v>0</v>
      </c>
      <c r="T5659">
        <v>18</v>
      </c>
      <c r="U5659">
        <v>0</v>
      </c>
      <c r="V5659">
        <v>0</v>
      </c>
      <c r="W5659">
        <v>0</v>
      </c>
      <c r="X5659">
        <v>140.99148467457212</v>
      </c>
      <c r="Y5659">
        <v>0</v>
      </c>
      <c r="Z5659">
        <v>0</v>
      </c>
      <c r="AA5659">
        <v>0</v>
      </c>
      <c r="AB5659">
        <v>36.945501374778125</v>
      </c>
      <c r="AC5659">
        <v>0</v>
      </c>
      <c r="AD5659">
        <v>0</v>
      </c>
      <c r="AE5659">
        <v>177.93698604935025</v>
      </c>
    </row>
    <row r="5660" spans="1:31" x14ac:dyDescent="0.3">
      <c r="A5660">
        <v>2721936</v>
      </c>
      <c r="B5660">
        <v>1</v>
      </c>
      <c r="C5660" t="s">
        <v>81</v>
      </c>
      <c r="D5660" t="s">
        <v>112</v>
      </c>
      <c r="E5660" t="s">
        <v>161</v>
      </c>
      <c r="F5660" t="s">
        <v>15791</v>
      </c>
      <c r="G5660" t="s">
        <v>163</v>
      </c>
      <c r="H5660" t="s">
        <v>135</v>
      </c>
      <c r="I5660" t="s">
        <v>136</v>
      </c>
      <c r="J5660" t="s">
        <v>137</v>
      </c>
      <c r="K5660" t="s">
        <v>138</v>
      </c>
      <c r="L5660" t="s">
        <v>15792</v>
      </c>
      <c r="M5660" t="s">
        <v>15793</v>
      </c>
      <c r="N5660">
        <v>2.3569444439999998</v>
      </c>
      <c r="O5660">
        <v>0</v>
      </c>
      <c r="P5660">
        <v>97</v>
      </c>
      <c r="Q5660">
        <v>0</v>
      </c>
      <c r="R5660">
        <v>0</v>
      </c>
      <c r="S5660">
        <v>0</v>
      </c>
      <c r="T5660">
        <v>7</v>
      </c>
      <c r="U5660">
        <v>0</v>
      </c>
      <c r="V5660">
        <v>0</v>
      </c>
      <c r="W5660">
        <v>0</v>
      </c>
      <c r="X5660">
        <v>49.527882664654605</v>
      </c>
      <c r="Y5660">
        <v>0</v>
      </c>
      <c r="Z5660">
        <v>0</v>
      </c>
      <c r="AA5660">
        <v>0</v>
      </c>
      <c r="AB5660">
        <v>2.4792422252858923</v>
      </c>
      <c r="AC5660">
        <v>0</v>
      </c>
      <c r="AD5660">
        <v>0</v>
      </c>
      <c r="AE5660">
        <v>52.007124889940499</v>
      </c>
    </row>
    <row r="5661" spans="1:31" x14ac:dyDescent="0.3">
      <c r="A5661">
        <v>2722704</v>
      </c>
      <c r="B5661">
        <v>2</v>
      </c>
      <c r="C5661" t="s">
        <v>81</v>
      </c>
      <c r="D5661" t="s">
        <v>128</v>
      </c>
      <c r="E5661" t="s">
        <v>150</v>
      </c>
      <c r="F5661" t="s">
        <v>15794</v>
      </c>
      <c r="G5661" t="s">
        <v>185</v>
      </c>
      <c r="H5661" t="s">
        <v>153</v>
      </c>
      <c r="I5661" t="s">
        <v>136</v>
      </c>
      <c r="J5661" t="s">
        <v>137</v>
      </c>
      <c r="K5661" t="s">
        <v>138</v>
      </c>
      <c r="L5661" t="s">
        <v>15795</v>
      </c>
      <c r="M5661" t="s">
        <v>15796</v>
      </c>
      <c r="N5661">
        <v>0.385833333</v>
      </c>
      <c r="O5661">
        <v>0</v>
      </c>
      <c r="P5661">
        <v>570</v>
      </c>
      <c r="Q5661">
        <v>1</v>
      </c>
      <c r="R5661">
        <v>69</v>
      </c>
      <c r="S5661">
        <v>3</v>
      </c>
      <c r="T5661">
        <v>127</v>
      </c>
      <c r="U5661">
        <v>1</v>
      </c>
      <c r="V5661">
        <v>0</v>
      </c>
      <c r="W5661">
        <v>0</v>
      </c>
      <c r="X5661">
        <v>39.846420963389065</v>
      </c>
      <c r="Y5661">
        <v>3.8348444322630004</v>
      </c>
      <c r="Z5661">
        <v>5.0284012278220009</v>
      </c>
      <c r="AA5661">
        <v>2.40012100790877</v>
      </c>
      <c r="AB5661">
        <v>16.064295843816289</v>
      </c>
      <c r="AC5661">
        <v>2.6433998696111174</v>
      </c>
      <c r="AD5661">
        <v>0</v>
      </c>
      <c r="AE5661">
        <v>69.817483344810242</v>
      </c>
    </row>
    <row r="5662" spans="1:31" x14ac:dyDescent="0.3">
      <c r="A5662">
        <v>2722623</v>
      </c>
      <c r="B5662">
        <v>1</v>
      </c>
      <c r="C5662" t="s">
        <v>80</v>
      </c>
      <c r="D5662" t="s">
        <v>83</v>
      </c>
      <c r="E5662" t="s">
        <v>145</v>
      </c>
      <c r="F5662" t="s">
        <v>15797</v>
      </c>
      <c r="G5662" t="s">
        <v>181</v>
      </c>
      <c r="H5662" t="s">
        <v>135</v>
      </c>
      <c r="I5662" t="s">
        <v>136</v>
      </c>
      <c r="J5662" t="s">
        <v>137</v>
      </c>
      <c r="K5662" t="s">
        <v>138</v>
      </c>
      <c r="L5662" t="s">
        <v>15798</v>
      </c>
      <c r="M5662" t="s">
        <v>15799</v>
      </c>
      <c r="N5662">
        <v>4.4069444439999996</v>
      </c>
      <c r="O5662">
        <v>0</v>
      </c>
      <c r="P5662">
        <v>1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1.075141394893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1.075141394893</v>
      </c>
    </row>
    <row r="5663" spans="1:31" x14ac:dyDescent="0.3">
      <c r="A5663">
        <v>2722958</v>
      </c>
      <c r="B5663">
        <v>1</v>
      </c>
      <c r="C5663" t="s">
        <v>80</v>
      </c>
      <c r="D5663" t="s">
        <v>97</v>
      </c>
      <c r="E5663" t="s">
        <v>200</v>
      </c>
      <c r="F5663" t="s">
        <v>15800</v>
      </c>
      <c r="G5663" t="s">
        <v>543</v>
      </c>
      <c r="H5663" t="s">
        <v>135</v>
      </c>
      <c r="I5663" t="s">
        <v>136</v>
      </c>
      <c r="J5663" t="s">
        <v>137</v>
      </c>
      <c r="K5663" t="s">
        <v>138</v>
      </c>
      <c r="L5663" t="s">
        <v>15801</v>
      </c>
      <c r="M5663" t="s">
        <v>15802</v>
      </c>
      <c r="N5663">
        <v>1.8205555550000001</v>
      </c>
      <c r="O5663">
        <v>0</v>
      </c>
      <c r="P5663">
        <v>5</v>
      </c>
      <c r="Q5663">
        <v>0</v>
      </c>
      <c r="R5663">
        <v>0</v>
      </c>
      <c r="S5663">
        <v>0</v>
      </c>
      <c r="T5663">
        <v>1</v>
      </c>
      <c r="U5663">
        <v>0</v>
      </c>
      <c r="V5663">
        <v>0</v>
      </c>
      <c r="W5663">
        <v>0</v>
      </c>
      <c r="X5663">
        <v>0.6096357215446051</v>
      </c>
      <c r="Y5663">
        <v>0</v>
      </c>
      <c r="Z5663">
        <v>0</v>
      </c>
      <c r="AA5663">
        <v>0</v>
      </c>
      <c r="AB5663">
        <v>6.066063150186668E-2</v>
      </c>
      <c r="AC5663">
        <v>0</v>
      </c>
      <c r="AD5663">
        <v>0</v>
      </c>
      <c r="AE5663">
        <v>0.67029635304647184</v>
      </c>
    </row>
    <row r="5664" spans="1:31" x14ac:dyDescent="0.3">
      <c r="A5664">
        <v>2722626</v>
      </c>
      <c r="B5664">
        <v>1</v>
      </c>
      <c r="C5664" t="s">
        <v>80</v>
      </c>
      <c r="D5664" t="s">
        <v>105</v>
      </c>
      <c r="E5664" t="s">
        <v>145</v>
      </c>
      <c r="F5664" t="s">
        <v>15803</v>
      </c>
      <c r="G5664" t="s">
        <v>147</v>
      </c>
      <c r="H5664" t="s">
        <v>135</v>
      </c>
      <c r="I5664" t="s">
        <v>136</v>
      </c>
      <c r="J5664" t="s">
        <v>137</v>
      </c>
      <c r="K5664" t="s">
        <v>138</v>
      </c>
      <c r="L5664" t="s">
        <v>15804</v>
      </c>
      <c r="M5664" t="s">
        <v>15805</v>
      </c>
      <c r="N5664">
        <v>3.5647222219999999</v>
      </c>
      <c r="O5664">
        <v>0</v>
      </c>
      <c r="P5664">
        <v>13</v>
      </c>
      <c r="Q5664">
        <v>0</v>
      </c>
      <c r="R5664">
        <v>0</v>
      </c>
      <c r="S5664">
        <v>0</v>
      </c>
      <c r="T5664">
        <v>4</v>
      </c>
      <c r="U5664">
        <v>0</v>
      </c>
      <c r="V5664">
        <v>0</v>
      </c>
      <c r="W5664">
        <v>0</v>
      </c>
      <c r="X5664">
        <v>8.0591602673353595</v>
      </c>
      <c r="Y5664">
        <v>0</v>
      </c>
      <c r="Z5664">
        <v>0</v>
      </c>
      <c r="AA5664">
        <v>0</v>
      </c>
      <c r="AB5664">
        <v>51.316957261518745</v>
      </c>
      <c r="AC5664">
        <v>0</v>
      </c>
      <c r="AD5664">
        <v>0</v>
      </c>
      <c r="AE5664">
        <v>59.376117528854103</v>
      </c>
    </row>
    <row r="5665" spans="1:31" x14ac:dyDescent="0.3">
      <c r="A5665">
        <v>2722434</v>
      </c>
      <c r="B5665">
        <v>1</v>
      </c>
      <c r="C5665" t="s">
        <v>80</v>
      </c>
      <c r="D5665" t="s">
        <v>94</v>
      </c>
      <c r="E5665" t="s">
        <v>156</v>
      </c>
      <c r="F5665" t="s">
        <v>15806</v>
      </c>
      <c r="G5665" t="s">
        <v>185</v>
      </c>
      <c r="H5665" t="s">
        <v>153</v>
      </c>
      <c r="I5665" t="s">
        <v>136</v>
      </c>
      <c r="J5665" t="s">
        <v>137</v>
      </c>
      <c r="K5665" t="s">
        <v>138</v>
      </c>
      <c r="L5665" t="s">
        <v>15807</v>
      </c>
      <c r="M5665" t="s">
        <v>15808</v>
      </c>
      <c r="N5665">
        <v>4.2969444440000002</v>
      </c>
      <c r="O5665">
        <v>0</v>
      </c>
      <c r="P5665">
        <v>220</v>
      </c>
      <c r="Q5665">
        <v>0</v>
      </c>
      <c r="R5665">
        <v>0</v>
      </c>
      <c r="S5665">
        <v>1</v>
      </c>
      <c r="T5665">
        <v>6</v>
      </c>
      <c r="U5665">
        <v>0</v>
      </c>
      <c r="V5665">
        <v>0</v>
      </c>
      <c r="W5665">
        <v>0</v>
      </c>
      <c r="X5665">
        <v>55.223136982225327</v>
      </c>
      <c r="Y5665">
        <v>0</v>
      </c>
      <c r="Z5665">
        <v>0</v>
      </c>
      <c r="AA5665">
        <v>10.829991009269587</v>
      </c>
      <c r="AB5665">
        <v>15.258781465832335</v>
      </c>
      <c r="AC5665">
        <v>0</v>
      </c>
      <c r="AD5665">
        <v>0</v>
      </c>
      <c r="AE5665">
        <v>81.31190945732726</v>
      </c>
    </row>
    <row r="5666" spans="1:31" x14ac:dyDescent="0.3">
      <c r="A5666">
        <v>2722009</v>
      </c>
      <c r="B5666">
        <v>2</v>
      </c>
      <c r="C5666" t="s">
        <v>81</v>
      </c>
      <c r="D5666" t="s">
        <v>118</v>
      </c>
      <c r="E5666" t="s">
        <v>150</v>
      </c>
      <c r="F5666" t="s">
        <v>2796</v>
      </c>
      <c r="G5666" t="s">
        <v>185</v>
      </c>
      <c r="H5666" t="s">
        <v>153</v>
      </c>
      <c r="I5666" t="s">
        <v>136</v>
      </c>
      <c r="J5666" t="s">
        <v>137</v>
      </c>
      <c r="K5666" t="s">
        <v>138</v>
      </c>
      <c r="L5666" t="s">
        <v>15248</v>
      </c>
      <c r="M5666" t="s">
        <v>15809</v>
      </c>
      <c r="N5666">
        <v>0.97055555500000001</v>
      </c>
      <c r="O5666">
        <v>0</v>
      </c>
      <c r="P5666">
        <v>1</v>
      </c>
      <c r="Q5666">
        <v>44</v>
      </c>
      <c r="R5666">
        <v>13</v>
      </c>
      <c r="S5666">
        <v>11</v>
      </c>
      <c r="T5666">
        <v>3</v>
      </c>
      <c r="U5666">
        <v>1</v>
      </c>
      <c r="V5666">
        <v>0</v>
      </c>
      <c r="W5666">
        <v>0</v>
      </c>
      <c r="X5666">
        <v>0</v>
      </c>
      <c r="Y5666">
        <v>20.758772230306455</v>
      </c>
      <c r="Z5666">
        <v>6.9993608949847177</v>
      </c>
      <c r="AA5666">
        <v>120.6714094722327</v>
      </c>
      <c r="AB5666">
        <v>3.1965676358458728</v>
      </c>
      <c r="AC5666">
        <v>93.633941798390182</v>
      </c>
      <c r="AD5666">
        <v>0</v>
      </c>
      <c r="AE5666">
        <v>245.26005203175993</v>
      </c>
    </row>
    <row r="5667" spans="1:31" x14ac:dyDescent="0.3">
      <c r="A5667">
        <v>2722062</v>
      </c>
      <c r="B5667">
        <v>1</v>
      </c>
      <c r="C5667" t="s">
        <v>80</v>
      </c>
      <c r="D5667" t="s">
        <v>96</v>
      </c>
      <c r="E5667" t="s">
        <v>156</v>
      </c>
      <c r="F5667" t="s">
        <v>15810</v>
      </c>
      <c r="G5667" t="s">
        <v>565</v>
      </c>
      <c r="H5667" t="s">
        <v>153</v>
      </c>
      <c r="I5667" t="s">
        <v>136</v>
      </c>
      <c r="J5667" t="s">
        <v>137</v>
      </c>
      <c r="K5667" t="s">
        <v>138</v>
      </c>
      <c r="L5667" t="s">
        <v>15811</v>
      </c>
      <c r="M5667" t="s">
        <v>15812</v>
      </c>
      <c r="N5667">
        <v>3.9363888880000002</v>
      </c>
      <c r="O5667">
        <v>0</v>
      </c>
      <c r="P5667">
        <v>102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23.115810056896208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23.115810056896208</v>
      </c>
    </row>
    <row r="5668" spans="1:31" x14ac:dyDescent="0.3">
      <c r="A5668">
        <v>2721956</v>
      </c>
      <c r="B5668">
        <v>1</v>
      </c>
      <c r="C5668" t="s">
        <v>80</v>
      </c>
      <c r="D5668" t="s">
        <v>96</v>
      </c>
      <c r="E5668" t="s">
        <v>213</v>
      </c>
      <c r="F5668" t="s">
        <v>9492</v>
      </c>
      <c r="G5668" t="s">
        <v>152</v>
      </c>
      <c r="H5668" t="s">
        <v>153</v>
      </c>
      <c r="I5668" t="s">
        <v>136</v>
      </c>
      <c r="J5668" t="s">
        <v>137</v>
      </c>
      <c r="K5668" t="s">
        <v>138</v>
      </c>
      <c r="L5668" t="s">
        <v>15813</v>
      </c>
      <c r="M5668" t="s">
        <v>15814</v>
      </c>
      <c r="N5668">
        <v>0.2225</v>
      </c>
      <c r="O5668">
        <v>2</v>
      </c>
      <c r="P5668">
        <v>952</v>
      </c>
      <c r="Q5668">
        <v>5</v>
      </c>
      <c r="R5668">
        <v>0</v>
      </c>
      <c r="S5668">
        <v>16</v>
      </c>
      <c r="T5668">
        <v>18</v>
      </c>
      <c r="U5668">
        <v>1</v>
      </c>
      <c r="V5668">
        <v>0</v>
      </c>
      <c r="W5668">
        <v>5.0276143300244387</v>
      </c>
      <c r="X5668">
        <v>20.894059475205982</v>
      </c>
      <c r="Y5668">
        <v>5.077605149423551</v>
      </c>
      <c r="Z5668">
        <v>0</v>
      </c>
      <c r="AA5668">
        <v>16.187039626791915</v>
      </c>
      <c r="AB5668">
        <v>3.1259227942641603</v>
      </c>
      <c r="AC5668">
        <v>0.57777403629048751</v>
      </c>
      <c r="AD5668">
        <v>0</v>
      </c>
      <c r="AE5668">
        <v>50.890015412000537</v>
      </c>
    </row>
    <row r="5669" spans="1:31" x14ac:dyDescent="0.3">
      <c r="A5669">
        <v>2722861</v>
      </c>
      <c r="B5669">
        <v>2</v>
      </c>
      <c r="C5669" t="s">
        <v>80</v>
      </c>
      <c r="D5669" t="s">
        <v>90</v>
      </c>
      <c r="E5669" t="s">
        <v>132</v>
      </c>
      <c r="F5669" t="s">
        <v>15815</v>
      </c>
      <c r="G5669" t="s">
        <v>202</v>
      </c>
      <c r="H5669" t="s">
        <v>135</v>
      </c>
      <c r="I5669" t="s">
        <v>136</v>
      </c>
      <c r="J5669" t="s">
        <v>137</v>
      </c>
      <c r="K5669" t="s">
        <v>138</v>
      </c>
      <c r="L5669" t="s">
        <v>15816</v>
      </c>
      <c r="M5669" t="s">
        <v>15817</v>
      </c>
      <c r="N5669">
        <v>0.69722222199999995</v>
      </c>
      <c r="O5669">
        <v>0</v>
      </c>
      <c r="P5669">
        <v>991</v>
      </c>
      <c r="Q5669">
        <v>0</v>
      </c>
      <c r="R5669">
        <v>0</v>
      </c>
      <c r="S5669">
        <v>0</v>
      </c>
      <c r="T5669">
        <v>36</v>
      </c>
      <c r="U5669">
        <v>0</v>
      </c>
      <c r="V5669">
        <v>0</v>
      </c>
      <c r="W5669">
        <v>0</v>
      </c>
      <c r="X5669">
        <v>150.09958076908509</v>
      </c>
      <c r="Y5669">
        <v>0</v>
      </c>
      <c r="Z5669">
        <v>0</v>
      </c>
      <c r="AA5669">
        <v>0</v>
      </c>
      <c r="AB5669">
        <v>7.6249774025455226</v>
      </c>
      <c r="AC5669">
        <v>0</v>
      </c>
      <c r="AD5669">
        <v>0</v>
      </c>
      <c r="AE5669">
        <v>157.7245581716306</v>
      </c>
    </row>
    <row r="5670" spans="1:31" x14ac:dyDescent="0.3">
      <c r="A5670">
        <v>2722503</v>
      </c>
      <c r="B5670">
        <v>1</v>
      </c>
      <c r="C5670" t="s">
        <v>81</v>
      </c>
      <c r="D5670" t="s">
        <v>114</v>
      </c>
      <c r="E5670" t="s">
        <v>150</v>
      </c>
      <c r="F5670" t="s">
        <v>15818</v>
      </c>
      <c r="G5670" t="s">
        <v>300</v>
      </c>
      <c r="H5670" t="s">
        <v>153</v>
      </c>
      <c r="I5670" t="s">
        <v>136</v>
      </c>
      <c r="J5670" t="s">
        <v>137</v>
      </c>
      <c r="K5670" t="s">
        <v>210</v>
      </c>
      <c r="L5670" t="s">
        <v>15819</v>
      </c>
      <c r="M5670" t="s">
        <v>15820</v>
      </c>
      <c r="N5670">
        <v>2.0933333329999999</v>
      </c>
      <c r="O5670">
        <v>0</v>
      </c>
      <c r="P5670">
        <v>3959</v>
      </c>
      <c r="Q5670">
        <v>0</v>
      </c>
      <c r="R5670">
        <v>31</v>
      </c>
      <c r="S5670">
        <v>5</v>
      </c>
      <c r="T5670">
        <v>580</v>
      </c>
      <c r="U5670">
        <v>1</v>
      </c>
      <c r="V5670">
        <v>8</v>
      </c>
      <c r="W5670">
        <v>0</v>
      </c>
      <c r="X5670">
        <v>1046.5509435341344</v>
      </c>
      <c r="Y5670">
        <v>0</v>
      </c>
      <c r="Z5670">
        <v>8.3204378669922487</v>
      </c>
      <c r="AA5670">
        <v>257.23540162514257</v>
      </c>
      <c r="AB5670">
        <v>497.13883656936264</v>
      </c>
      <c r="AC5670">
        <v>107.6771553679189</v>
      </c>
      <c r="AD5670">
        <v>213.64934905689142</v>
      </c>
      <c r="AE5670">
        <v>2130.5721240204421</v>
      </c>
    </row>
    <row r="5671" spans="1:31" x14ac:dyDescent="0.3">
      <c r="A5671">
        <v>2722497</v>
      </c>
      <c r="B5671">
        <v>1</v>
      </c>
      <c r="C5671" t="s">
        <v>80</v>
      </c>
      <c r="D5671" t="s">
        <v>96</v>
      </c>
      <c r="E5671" t="s">
        <v>150</v>
      </c>
      <c r="F5671" t="s">
        <v>15821</v>
      </c>
      <c r="G5671" t="s">
        <v>152</v>
      </c>
      <c r="H5671" t="s">
        <v>153</v>
      </c>
      <c r="I5671" t="s">
        <v>136</v>
      </c>
      <c r="J5671" t="s">
        <v>137</v>
      </c>
      <c r="K5671" t="s">
        <v>138</v>
      </c>
      <c r="L5671" t="s">
        <v>15822</v>
      </c>
      <c r="M5671" t="s">
        <v>15823</v>
      </c>
      <c r="N5671">
        <v>0.130833333</v>
      </c>
      <c r="O5671">
        <v>0</v>
      </c>
      <c r="P5671">
        <v>0</v>
      </c>
      <c r="Q5671">
        <v>0</v>
      </c>
      <c r="R5671">
        <v>0</v>
      </c>
      <c r="S5671">
        <v>1</v>
      </c>
      <c r="T5671">
        <v>0</v>
      </c>
      <c r="U5671">
        <v>1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1.2176438845134026</v>
      </c>
      <c r="AB5671">
        <v>0</v>
      </c>
      <c r="AC5671">
        <v>3.2816630240852396</v>
      </c>
      <c r="AD5671">
        <v>0</v>
      </c>
      <c r="AE5671">
        <v>4.4993069085986424</v>
      </c>
    </row>
    <row r="5672" spans="1:31" x14ac:dyDescent="0.3">
      <c r="A5672">
        <v>2722566</v>
      </c>
      <c r="B5672">
        <v>1</v>
      </c>
      <c r="C5672" t="s">
        <v>81</v>
      </c>
      <c r="D5672" t="s">
        <v>116</v>
      </c>
      <c r="E5672" t="s">
        <v>145</v>
      </c>
      <c r="F5672" t="s">
        <v>15824</v>
      </c>
      <c r="G5672" t="s">
        <v>230</v>
      </c>
      <c r="H5672" t="s">
        <v>135</v>
      </c>
      <c r="I5672" t="s">
        <v>136</v>
      </c>
      <c r="J5672" t="s">
        <v>137</v>
      </c>
      <c r="K5672" t="s">
        <v>138</v>
      </c>
      <c r="L5672" t="s">
        <v>15825</v>
      </c>
      <c r="M5672" t="s">
        <v>15826</v>
      </c>
      <c r="N5672">
        <v>1.9711111109999999</v>
      </c>
      <c r="O5672">
        <v>0</v>
      </c>
      <c r="P5672">
        <v>1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0.58719620218803747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0.58719620218803747</v>
      </c>
    </row>
    <row r="5673" spans="1:31" x14ac:dyDescent="0.3">
      <c r="A5673">
        <v>2722520</v>
      </c>
      <c r="B5673">
        <v>1</v>
      </c>
      <c r="C5673" t="s">
        <v>81</v>
      </c>
      <c r="D5673" t="s">
        <v>128</v>
      </c>
      <c r="E5673" t="s">
        <v>150</v>
      </c>
      <c r="F5673" t="s">
        <v>7518</v>
      </c>
      <c r="G5673" t="s">
        <v>152</v>
      </c>
      <c r="H5673" t="s">
        <v>153</v>
      </c>
      <c r="I5673" t="s">
        <v>136</v>
      </c>
      <c r="J5673" t="s">
        <v>137</v>
      </c>
      <c r="K5673" t="s">
        <v>138</v>
      </c>
      <c r="L5673" t="s">
        <v>15827</v>
      </c>
      <c r="M5673" t="s">
        <v>15828</v>
      </c>
      <c r="N5673">
        <v>1.8825000000000001</v>
      </c>
      <c r="O5673">
        <v>21</v>
      </c>
      <c r="P5673">
        <v>185</v>
      </c>
      <c r="Q5673">
        <v>314</v>
      </c>
      <c r="R5673">
        <v>103</v>
      </c>
      <c r="S5673">
        <v>10</v>
      </c>
      <c r="T5673">
        <v>10</v>
      </c>
      <c r="U5673">
        <v>0</v>
      </c>
      <c r="V5673">
        <v>0</v>
      </c>
      <c r="W5673">
        <v>2.3655117082643504</v>
      </c>
      <c r="X5673">
        <v>70.273542195132535</v>
      </c>
      <c r="Y5673">
        <v>38.433584432217408</v>
      </c>
      <c r="Z5673">
        <v>34.035639229794604</v>
      </c>
      <c r="AA5673">
        <v>5.6381326785075006</v>
      </c>
      <c r="AB5673">
        <v>9.8519206447877625</v>
      </c>
      <c r="AC5673">
        <v>0</v>
      </c>
      <c r="AD5673">
        <v>0</v>
      </c>
      <c r="AE5673">
        <v>160.59833088870417</v>
      </c>
    </row>
    <row r="5674" spans="1:31" x14ac:dyDescent="0.3">
      <c r="A5674">
        <v>2722188</v>
      </c>
      <c r="B5674">
        <v>1</v>
      </c>
      <c r="C5674" t="s">
        <v>80</v>
      </c>
      <c r="D5674" t="s">
        <v>108</v>
      </c>
      <c r="E5674" t="s">
        <v>161</v>
      </c>
      <c r="F5674" t="s">
        <v>15829</v>
      </c>
      <c r="G5674" t="s">
        <v>163</v>
      </c>
      <c r="H5674" t="s">
        <v>135</v>
      </c>
      <c r="I5674" t="s">
        <v>136</v>
      </c>
      <c r="J5674" t="s">
        <v>137</v>
      </c>
      <c r="K5674" t="s">
        <v>138</v>
      </c>
      <c r="L5674" t="s">
        <v>15830</v>
      </c>
      <c r="M5674" t="s">
        <v>15831</v>
      </c>
      <c r="N5674">
        <v>4.545555555</v>
      </c>
      <c r="O5674">
        <v>0</v>
      </c>
      <c r="P5674">
        <v>1</v>
      </c>
      <c r="Q5674">
        <v>0</v>
      </c>
      <c r="R5674">
        <v>0</v>
      </c>
      <c r="S5674">
        <v>0</v>
      </c>
      <c r="T5674">
        <v>1</v>
      </c>
      <c r="U5674">
        <v>0</v>
      </c>
      <c r="V5674">
        <v>0</v>
      </c>
      <c r="W5674">
        <v>0</v>
      </c>
      <c r="X5674">
        <v>1.1743514513882851</v>
      </c>
      <c r="Y5674">
        <v>0</v>
      </c>
      <c r="Z5674">
        <v>0</v>
      </c>
      <c r="AA5674">
        <v>0</v>
      </c>
      <c r="AB5674">
        <v>0.67779223298566493</v>
      </c>
      <c r="AC5674">
        <v>0</v>
      </c>
      <c r="AD5674">
        <v>0</v>
      </c>
      <c r="AE5674">
        <v>1.85214368437395</v>
      </c>
    </row>
    <row r="5675" spans="1:31" x14ac:dyDescent="0.3">
      <c r="A5675">
        <v>2722875</v>
      </c>
      <c r="B5675">
        <v>1</v>
      </c>
      <c r="C5675" t="s">
        <v>81</v>
      </c>
      <c r="D5675" t="s">
        <v>119</v>
      </c>
      <c r="E5675" t="s">
        <v>161</v>
      </c>
      <c r="F5675" t="s">
        <v>15832</v>
      </c>
      <c r="G5675" t="s">
        <v>163</v>
      </c>
      <c r="H5675" t="s">
        <v>135</v>
      </c>
      <c r="I5675" t="s">
        <v>136</v>
      </c>
      <c r="J5675" t="s">
        <v>137</v>
      </c>
      <c r="K5675" t="s">
        <v>138</v>
      </c>
      <c r="L5675" t="s">
        <v>15833</v>
      </c>
      <c r="M5675" t="s">
        <v>15834</v>
      </c>
      <c r="N5675">
        <v>7.8155555550000004</v>
      </c>
      <c r="O5675">
        <v>0</v>
      </c>
      <c r="P5675">
        <v>19</v>
      </c>
      <c r="Q5675">
        <v>0</v>
      </c>
      <c r="R5675">
        <v>1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1.7239512874920748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1.7239512874920748</v>
      </c>
    </row>
    <row r="5676" spans="1:31" x14ac:dyDescent="0.3">
      <c r="A5676">
        <v>2722543</v>
      </c>
      <c r="B5676">
        <v>1</v>
      </c>
      <c r="C5676" t="s">
        <v>80</v>
      </c>
      <c r="D5676" t="s">
        <v>82</v>
      </c>
      <c r="E5676" t="s">
        <v>145</v>
      </c>
      <c r="F5676" t="s">
        <v>15835</v>
      </c>
      <c r="G5676" t="s">
        <v>230</v>
      </c>
      <c r="H5676" t="s">
        <v>135</v>
      </c>
      <c r="I5676" t="s">
        <v>136</v>
      </c>
      <c r="J5676" t="s">
        <v>137</v>
      </c>
      <c r="K5676" t="s">
        <v>138</v>
      </c>
      <c r="L5676" t="s">
        <v>15836</v>
      </c>
      <c r="M5676" t="s">
        <v>15837</v>
      </c>
      <c r="N5676">
        <v>2.469166666</v>
      </c>
      <c r="O5676">
        <v>0</v>
      </c>
      <c r="P5676">
        <v>1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0.64035853520774333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0.64035853520774333</v>
      </c>
    </row>
    <row r="5677" spans="1:31" x14ac:dyDescent="0.3">
      <c r="A5677">
        <v>2722165</v>
      </c>
      <c r="B5677">
        <v>1</v>
      </c>
      <c r="C5677" t="s">
        <v>80</v>
      </c>
      <c r="D5677" t="s">
        <v>93</v>
      </c>
      <c r="E5677" t="s">
        <v>132</v>
      </c>
      <c r="F5677" t="s">
        <v>15838</v>
      </c>
      <c r="G5677" t="s">
        <v>134</v>
      </c>
      <c r="H5677" t="s">
        <v>135</v>
      </c>
      <c r="I5677" t="s">
        <v>136</v>
      </c>
      <c r="J5677" t="s">
        <v>137</v>
      </c>
      <c r="K5677" t="s">
        <v>138</v>
      </c>
      <c r="L5677" t="s">
        <v>15839</v>
      </c>
      <c r="M5677" t="s">
        <v>15840</v>
      </c>
      <c r="N5677">
        <v>3.5447222219999999</v>
      </c>
      <c r="O5677">
        <v>0</v>
      </c>
      <c r="P5677">
        <v>16</v>
      </c>
      <c r="Q5677">
        <v>0</v>
      </c>
      <c r="R5677">
        <v>23</v>
      </c>
      <c r="S5677">
        <v>0</v>
      </c>
      <c r="T5677">
        <v>10</v>
      </c>
      <c r="U5677">
        <v>0</v>
      </c>
      <c r="V5677">
        <v>0</v>
      </c>
      <c r="W5677">
        <v>0</v>
      </c>
      <c r="X5677">
        <v>3.8099511742916929</v>
      </c>
      <c r="Y5677">
        <v>0</v>
      </c>
      <c r="Z5677">
        <v>10.317031535247226</v>
      </c>
      <c r="AA5677">
        <v>0</v>
      </c>
      <c r="AB5677">
        <v>24.30968636700311</v>
      </c>
      <c r="AC5677">
        <v>0</v>
      </c>
      <c r="AD5677">
        <v>0</v>
      </c>
      <c r="AE5677">
        <v>38.436669076542032</v>
      </c>
    </row>
    <row r="5678" spans="1:31" x14ac:dyDescent="0.3">
      <c r="A5678">
        <v>2722042</v>
      </c>
      <c r="B5678">
        <v>1</v>
      </c>
      <c r="C5678" t="s">
        <v>80</v>
      </c>
      <c r="D5678" t="s">
        <v>82</v>
      </c>
      <c r="E5678" t="s">
        <v>161</v>
      </c>
      <c r="F5678" t="s">
        <v>10343</v>
      </c>
      <c r="G5678" t="s">
        <v>393</v>
      </c>
      <c r="H5678" t="s">
        <v>135</v>
      </c>
      <c r="I5678" t="s">
        <v>136</v>
      </c>
      <c r="J5678" t="s">
        <v>137</v>
      </c>
      <c r="K5678" t="s">
        <v>138</v>
      </c>
      <c r="L5678" t="s">
        <v>15841</v>
      </c>
      <c r="M5678" t="s">
        <v>15250</v>
      </c>
      <c r="N5678">
        <v>2.858333333</v>
      </c>
      <c r="O5678">
        <v>0</v>
      </c>
      <c r="P5678">
        <v>46</v>
      </c>
      <c r="Q5678">
        <v>0</v>
      </c>
      <c r="R5678">
        <v>0</v>
      </c>
      <c r="S5678">
        <v>0</v>
      </c>
      <c r="T5678">
        <v>9</v>
      </c>
      <c r="U5678">
        <v>0</v>
      </c>
      <c r="V5678">
        <v>0</v>
      </c>
      <c r="W5678">
        <v>0</v>
      </c>
      <c r="X5678">
        <v>10.613482357690989</v>
      </c>
      <c r="Y5678">
        <v>0</v>
      </c>
      <c r="Z5678">
        <v>0</v>
      </c>
      <c r="AA5678">
        <v>0</v>
      </c>
      <c r="AB5678">
        <v>2.3452227524998368</v>
      </c>
      <c r="AC5678">
        <v>0</v>
      </c>
      <c r="AD5678">
        <v>0</v>
      </c>
      <c r="AE5678">
        <v>12.958705110190825</v>
      </c>
    </row>
    <row r="5679" spans="1:31" x14ac:dyDescent="0.3">
      <c r="A5679">
        <v>2721787</v>
      </c>
      <c r="B5679">
        <v>2</v>
      </c>
      <c r="C5679" t="s">
        <v>80</v>
      </c>
      <c r="D5679" t="s">
        <v>103</v>
      </c>
      <c r="E5679" t="s">
        <v>132</v>
      </c>
      <c r="F5679" t="s">
        <v>15842</v>
      </c>
      <c r="G5679" t="s">
        <v>163</v>
      </c>
      <c r="H5679" t="s">
        <v>135</v>
      </c>
      <c r="I5679" t="s">
        <v>136</v>
      </c>
      <c r="J5679" t="s">
        <v>137</v>
      </c>
      <c r="K5679" t="s">
        <v>138</v>
      </c>
      <c r="L5679" t="s">
        <v>14203</v>
      </c>
      <c r="M5679" t="s">
        <v>15843</v>
      </c>
      <c r="N5679">
        <v>0.125</v>
      </c>
      <c r="O5679">
        <v>0</v>
      </c>
      <c r="P5679">
        <v>24</v>
      </c>
      <c r="Q5679">
        <v>0</v>
      </c>
      <c r="R5679">
        <v>38</v>
      </c>
      <c r="S5679">
        <v>0</v>
      </c>
      <c r="T5679">
        <v>25</v>
      </c>
      <c r="U5679">
        <v>0</v>
      </c>
      <c r="V5679">
        <v>0</v>
      </c>
      <c r="W5679">
        <v>0</v>
      </c>
      <c r="X5679">
        <v>0.42343829748749995</v>
      </c>
      <c r="Y5679">
        <v>0</v>
      </c>
      <c r="Z5679">
        <v>0.11184188761200001</v>
      </c>
      <c r="AA5679">
        <v>0</v>
      </c>
      <c r="AB5679">
        <v>0.61853869126912508</v>
      </c>
      <c r="AC5679">
        <v>0</v>
      </c>
      <c r="AD5679">
        <v>0</v>
      </c>
      <c r="AE5679">
        <v>1.153818876368625</v>
      </c>
    </row>
    <row r="5680" spans="1:31" x14ac:dyDescent="0.3">
      <c r="A5680">
        <v>2722583</v>
      </c>
      <c r="B5680">
        <v>1</v>
      </c>
      <c r="C5680" t="s">
        <v>80</v>
      </c>
      <c r="D5680" t="s">
        <v>90</v>
      </c>
      <c r="E5680" t="s">
        <v>173</v>
      </c>
      <c r="F5680" t="s">
        <v>15844</v>
      </c>
      <c r="G5680" t="s">
        <v>300</v>
      </c>
      <c r="H5680" t="s">
        <v>153</v>
      </c>
      <c r="I5680" t="s">
        <v>136</v>
      </c>
      <c r="J5680" t="s">
        <v>137</v>
      </c>
      <c r="K5680" t="s">
        <v>210</v>
      </c>
      <c r="L5680" t="s">
        <v>15845</v>
      </c>
      <c r="M5680" t="s">
        <v>15846</v>
      </c>
      <c r="N5680">
        <v>1.6913888880000001</v>
      </c>
      <c r="O5680">
        <v>0</v>
      </c>
      <c r="P5680">
        <v>377</v>
      </c>
      <c r="Q5680">
        <v>0</v>
      </c>
      <c r="R5680">
        <v>0</v>
      </c>
      <c r="S5680">
        <v>0</v>
      </c>
      <c r="T5680">
        <v>640</v>
      </c>
      <c r="U5680">
        <v>0</v>
      </c>
      <c r="V5680">
        <v>5</v>
      </c>
      <c r="W5680">
        <v>0</v>
      </c>
      <c r="X5680">
        <v>113.78157238522539</v>
      </c>
      <c r="Y5680">
        <v>0</v>
      </c>
      <c r="Z5680">
        <v>0</v>
      </c>
      <c r="AA5680">
        <v>0</v>
      </c>
      <c r="AB5680">
        <v>989.31124575632066</v>
      </c>
      <c r="AC5680">
        <v>0</v>
      </c>
      <c r="AD5680">
        <v>9.5760499489209181</v>
      </c>
      <c r="AE5680">
        <v>1112.668868090467</v>
      </c>
    </row>
    <row r="5681" spans="1:31" x14ac:dyDescent="0.3">
      <c r="A5681">
        <v>2722334</v>
      </c>
      <c r="B5681">
        <v>1</v>
      </c>
      <c r="C5681" t="s">
        <v>81</v>
      </c>
      <c r="D5681" t="s">
        <v>128</v>
      </c>
      <c r="E5681" t="s">
        <v>156</v>
      </c>
      <c r="F5681" t="s">
        <v>15847</v>
      </c>
      <c r="G5681" t="s">
        <v>185</v>
      </c>
      <c r="H5681" t="s">
        <v>153</v>
      </c>
      <c r="I5681" t="s">
        <v>136</v>
      </c>
      <c r="J5681" t="s">
        <v>137</v>
      </c>
      <c r="K5681" t="s">
        <v>138</v>
      </c>
      <c r="L5681" t="s">
        <v>15848</v>
      </c>
      <c r="M5681" t="s">
        <v>15849</v>
      </c>
      <c r="N5681">
        <v>3.3230555549999998</v>
      </c>
      <c r="O5681">
        <v>0</v>
      </c>
      <c r="P5681">
        <v>125</v>
      </c>
      <c r="Q5681">
        <v>0</v>
      </c>
      <c r="R5681">
        <v>4</v>
      </c>
      <c r="S5681">
        <v>0</v>
      </c>
      <c r="T5681">
        <v>10</v>
      </c>
      <c r="U5681">
        <v>0</v>
      </c>
      <c r="V5681">
        <v>0</v>
      </c>
      <c r="W5681">
        <v>0</v>
      </c>
      <c r="X5681">
        <v>42.598990803211329</v>
      </c>
      <c r="Y5681">
        <v>0</v>
      </c>
      <c r="Z5681">
        <v>14.606984041616808</v>
      </c>
      <c r="AA5681">
        <v>0</v>
      </c>
      <c r="AB5681">
        <v>8.1144379165404388</v>
      </c>
      <c r="AC5681">
        <v>0</v>
      </c>
      <c r="AD5681">
        <v>0</v>
      </c>
      <c r="AE5681">
        <v>65.320412761368573</v>
      </c>
    </row>
    <row r="5682" spans="1:31" x14ac:dyDescent="0.3">
      <c r="A5682">
        <v>2722128</v>
      </c>
      <c r="B5682">
        <v>1</v>
      </c>
      <c r="C5682" t="s">
        <v>80</v>
      </c>
      <c r="D5682" t="s">
        <v>84</v>
      </c>
      <c r="E5682" t="s">
        <v>145</v>
      </c>
      <c r="F5682" t="s">
        <v>15850</v>
      </c>
      <c r="G5682" t="s">
        <v>230</v>
      </c>
      <c r="H5682" t="s">
        <v>135</v>
      </c>
      <c r="I5682" t="s">
        <v>136</v>
      </c>
      <c r="J5682" t="s">
        <v>137</v>
      </c>
      <c r="K5682" t="s">
        <v>138</v>
      </c>
      <c r="L5682" t="s">
        <v>15851</v>
      </c>
      <c r="M5682" t="s">
        <v>15852</v>
      </c>
      <c r="N5682">
        <v>3.4544444439999999</v>
      </c>
      <c r="O5682">
        <v>0</v>
      </c>
      <c r="P5682">
        <v>9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4.7714771179721618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4.7714771179721618</v>
      </c>
    </row>
    <row r="5683" spans="1:31" x14ac:dyDescent="0.3">
      <c r="A5683">
        <v>2722271</v>
      </c>
      <c r="B5683">
        <v>1</v>
      </c>
      <c r="C5683" t="s">
        <v>81</v>
      </c>
      <c r="D5683" t="s">
        <v>119</v>
      </c>
      <c r="E5683" t="s">
        <v>156</v>
      </c>
      <c r="F5683" t="s">
        <v>15853</v>
      </c>
      <c r="G5683" t="s">
        <v>596</v>
      </c>
      <c r="H5683" t="s">
        <v>153</v>
      </c>
      <c r="I5683" t="s">
        <v>136</v>
      </c>
      <c r="J5683" t="s">
        <v>137</v>
      </c>
      <c r="K5683" t="s">
        <v>138</v>
      </c>
      <c r="L5683" t="s">
        <v>15854</v>
      </c>
      <c r="M5683" t="s">
        <v>15627</v>
      </c>
      <c r="N5683">
        <v>7.2477777769999996</v>
      </c>
      <c r="O5683">
        <v>0</v>
      </c>
      <c r="P5683">
        <v>21</v>
      </c>
      <c r="Q5683">
        <v>0</v>
      </c>
      <c r="R5683">
        <v>17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2.2271646831380805</v>
      </c>
      <c r="Y5683">
        <v>0</v>
      </c>
      <c r="Z5683">
        <v>2.8304059516658135</v>
      </c>
      <c r="AA5683">
        <v>0</v>
      </c>
      <c r="AB5683">
        <v>0</v>
      </c>
      <c r="AC5683">
        <v>0</v>
      </c>
      <c r="AD5683">
        <v>0</v>
      </c>
      <c r="AE5683">
        <v>5.057570634803894</v>
      </c>
    </row>
    <row r="5684" spans="1:31" x14ac:dyDescent="0.3">
      <c r="A5684">
        <v>2722457</v>
      </c>
      <c r="B5684">
        <v>1</v>
      </c>
      <c r="C5684" t="s">
        <v>80</v>
      </c>
      <c r="D5684" t="s">
        <v>90</v>
      </c>
      <c r="E5684" t="s">
        <v>156</v>
      </c>
      <c r="F5684" t="s">
        <v>15855</v>
      </c>
      <c r="G5684" t="s">
        <v>300</v>
      </c>
      <c r="H5684" t="s">
        <v>153</v>
      </c>
      <c r="I5684" t="s">
        <v>136</v>
      </c>
      <c r="J5684" t="s">
        <v>137</v>
      </c>
      <c r="K5684" t="s">
        <v>210</v>
      </c>
      <c r="L5684" t="s">
        <v>15856</v>
      </c>
      <c r="M5684" t="s">
        <v>15857</v>
      </c>
      <c r="N5684">
        <v>1.5580555549999999</v>
      </c>
      <c r="O5684">
        <v>0</v>
      </c>
      <c r="P5684">
        <v>783</v>
      </c>
      <c r="Q5684">
        <v>0</v>
      </c>
      <c r="R5684">
        <v>0</v>
      </c>
      <c r="S5684">
        <v>0</v>
      </c>
      <c r="T5684">
        <v>544</v>
      </c>
      <c r="U5684">
        <v>1</v>
      </c>
      <c r="V5684">
        <v>7</v>
      </c>
      <c r="W5684">
        <v>0</v>
      </c>
      <c r="X5684">
        <v>229.84275741519491</v>
      </c>
      <c r="Y5684">
        <v>0</v>
      </c>
      <c r="Z5684">
        <v>0</v>
      </c>
      <c r="AA5684">
        <v>0</v>
      </c>
      <c r="AB5684">
        <v>606.35778389645736</v>
      </c>
      <c r="AC5684">
        <v>42.412695777364</v>
      </c>
      <c r="AD5684">
        <v>117.44898969041739</v>
      </c>
      <c r="AE5684">
        <v>996.06222677943367</v>
      </c>
    </row>
    <row r="5685" spans="1:31" x14ac:dyDescent="0.3">
      <c r="A5685">
        <v>2722978</v>
      </c>
      <c r="B5685">
        <v>1</v>
      </c>
      <c r="C5685" t="s">
        <v>81</v>
      </c>
      <c r="D5685" t="s">
        <v>113</v>
      </c>
      <c r="E5685" t="s">
        <v>132</v>
      </c>
      <c r="F5685" t="s">
        <v>15858</v>
      </c>
      <c r="G5685" t="s">
        <v>134</v>
      </c>
      <c r="H5685" t="s">
        <v>135</v>
      </c>
      <c r="I5685" t="s">
        <v>136</v>
      </c>
      <c r="J5685" t="s">
        <v>137</v>
      </c>
      <c r="K5685" t="s">
        <v>138</v>
      </c>
      <c r="L5685" t="s">
        <v>15859</v>
      </c>
      <c r="M5685" t="s">
        <v>15860</v>
      </c>
      <c r="N5685">
        <v>1.8138888879999999</v>
      </c>
      <c r="O5685">
        <v>0</v>
      </c>
      <c r="P5685">
        <v>31</v>
      </c>
      <c r="Q5685">
        <v>0</v>
      </c>
      <c r="R5685">
        <v>21</v>
      </c>
      <c r="S5685">
        <v>0</v>
      </c>
      <c r="T5685">
        <v>9</v>
      </c>
      <c r="U5685">
        <v>0</v>
      </c>
      <c r="V5685">
        <v>0</v>
      </c>
      <c r="W5685">
        <v>0</v>
      </c>
      <c r="X5685">
        <v>7.0123393074129332</v>
      </c>
      <c r="Y5685">
        <v>0</v>
      </c>
      <c r="Z5685">
        <v>0</v>
      </c>
      <c r="AA5685">
        <v>0</v>
      </c>
      <c r="AB5685">
        <v>19.261984189384556</v>
      </c>
      <c r="AC5685">
        <v>0</v>
      </c>
      <c r="AD5685">
        <v>0</v>
      </c>
      <c r="AE5685">
        <v>26.274323496797489</v>
      </c>
    </row>
    <row r="5686" spans="1:31" x14ac:dyDescent="0.3">
      <c r="A5686">
        <v>2722171</v>
      </c>
      <c r="B5686">
        <v>1</v>
      </c>
      <c r="C5686" t="s">
        <v>80</v>
      </c>
      <c r="D5686" t="s">
        <v>93</v>
      </c>
      <c r="E5686" t="s">
        <v>161</v>
      </c>
      <c r="F5686" t="s">
        <v>15861</v>
      </c>
      <c r="G5686" t="s">
        <v>163</v>
      </c>
      <c r="H5686" t="s">
        <v>135</v>
      </c>
      <c r="I5686" t="s">
        <v>136</v>
      </c>
      <c r="J5686" t="s">
        <v>137</v>
      </c>
      <c r="K5686" t="s">
        <v>138</v>
      </c>
      <c r="L5686" t="s">
        <v>15862</v>
      </c>
      <c r="M5686" t="s">
        <v>15863</v>
      </c>
      <c r="N5686">
        <v>5.4986111109999998</v>
      </c>
      <c r="O5686">
        <v>0</v>
      </c>
      <c r="P5686">
        <v>1</v>
      </c>
      <c r="Q5686">
        <v>0</v>
      </c>
      <c r="R5686">
        <v>1</v>
      </c>
      <c r="S5686">
        <v>0</v>
      </c>
      <c r="T5686">
        <v>1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6.3880453746593755</v>
      </c>
      <c r="AA5686">
        <v>0</v>
      </c>
      <c r="AB5686">
        <v>2.6704151594280678</v>
      </c>
      <c r="AC5686">
        <v>0</v>
      </c>
      <c r="AD5686">
        <v>0</v>
      </c>
      <c r="AE5686">
        <v>9.0584605340874429</v>
      </c>
    </row>
    <row r="5687" spans="1:31" x14ac:dyDescent="0.3">
      <c r="A5687">
        <v>2722437</v>
      </c>
      <c r="B5687">
        <v>1</v>
      </c>
      <c r="C5687" t="s">
        <v>80</v>
      </c>
      <c r="D5687" t="s">
        <v>82</v>
      </c>
      <c r="E5687" t="s">
        <v>161</v>
      </c>
      <c r="F5687" t="s">
        <v>3026</v>
      </c>
      <c r="G5687" t="s">
        <v>409</v>
      </c>
      <c r="H5687" t="s">
        <v>135</v>
      </c>
      <c r="I5687" t="s">
        <v>136</v>
      </c>
      <c r="J5687" t="s">
        <v>137</v>
      </c>
      <c r="K5687" t="s">
        <v>138</v>
      </c>
      <c r="L5687" t="s">
        <v>15864</v>
      </c>
      <c r="M5687" t="s">
        <v>15865</v>
      </c>
      <c r="N5687">
        <v>3.275555555</v>
      </c>
      <c r="O5687">
        <v>0</v>
      </c>
      <c r="P5687">
        <v>89</v>
      </c>
      <c r="Q5687">
        <v>0</v>
      </c>
      <c r="R5687">
        <v>0</v>
      </c>
      <c r="S5687">
        <v>0</v>
      </c>
      <c r="T5687">
        <v>1</v>
      </c>
      <c r="U5687">
        <v>0</v>
      </c>
      <c r="V5687">
        <v>0</v>
      </c>
      <c r="W5687">
        <v>0</v>
      </c>
      <c r="X5687">
        <v>21.163604032690014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21.163604032690014</v>
      </c>
    </row>
    <row r="5688" spans="1:31" x14ac:dyDescent="0.3">
      <c r="A5688">
        <v>2722414</v>
      </c>
      <c r="B5688">
        <v>1</v>
      </c>
      <c r="C5688" t="s">
        <v>81</v>
      </c>
      <c r="D5688" t="s">
        <v>120</v>
      </c>
      <c r="E5688" t="s">
        <v>161</v>
      </c>
      <c r="F5688" t="s">
        <v>15866</v>
      </c>
      <c r="G5688" t="s">
        <v>163</v>
      </c>
      <c r="H5688" t="s">
        <v>135</v>
      </c>
      <c r="I5688" t="s">
        <v>136</v>
      </c>
      <c r="J5688" t="s">
        <v>137</v>
      </c>
      <c r="K5688" t="s">
        <v>138</v>
      </c>
      <c r="L5688" t="s">
        <v>15867</v>
      </c>
      <c r="M5688" t="s">
        <v>15868</v>
      </c>
      <c r="N5688">
        <v>1.332222222</v>
      </c>
      <c r="O5688">
        <v>0</v>
      </c>
      <c r="P5688">
        <v>47</v>
      </c>
      <c r="Q5688">
        <v>0</v>
      </c>
      <c r="R5688">
        <v>0</v>
      </c>
      <c r="S5688">
        <v>0</v>
      </c>
      <c r="T5688">
        <v>4</v>
      </c>
      <c r="U5688">
        <v>0</v>
      </c>
      <c r="V5688">
        <v>0</v>
      </c>
      <c r="W5688">
        <v>0</v>
      </c>
      <c r="X5688">
        <v>12.794377888535278</v>
      </c>
      <c r="Y5688">
        <v>0</v>
      </c>
      <c r="Z5688">
        <v>0</v>
      </c>
      <c r="AA5688">
        <v>0</v>
      </c>
      <c r="AB5688">
        <v>0.36695064296986335</v>
      </c>
      <c r="AC5688">
        <v>0</v>
      </c>
      <c r="AD5688">
        <v>0</v>
      </c>
      <c r="AE5688">
        <v>13.161328531505141</v>
      </c>
    </row>
    <row r="5689" spans="1:31" x14ac:dyDescent="0.3">
      <c r="A5689">
        <v>2722775</v>
      </c>
      <c r="B5689">
        <v>2</v>
      </c>
      <c r="C5689" t="s">
        <v>80</v>
      </c>
      <c r="D5689" t="s">
        <v>82</v>
      </c>
      <c r="E5689" t="s">
        <v>132</v>
      </c>
      <c r="F5689" t="s">
        <v>15869</v>
      </c>
      <c r="G5689" t="s">
        <v>1479</v>
      </c>
      <c r="H5689" t="s">
        <v>135</v>
      </c>
      <c r="I5689" t="s">
        <v>136</v>
      </c>
      <c r="J5689" t="s">
        <v>137</v>
      </c>
      <c r="K5689" t="s">
        <v>138</v>
      </c>
      <c r="L5689" t="s">
        <v>15870</v>
      </c>
      <c r="M5689" t="s">
        <v>15871</v>
      </c>
      <c r="N5689">
        <v>0.44277777699999998</v>
      </c>
      <c r="O5689">
        <v>0</v>
      </c>
      <c r="P5689">
        <v>424</v>
      </c>
      <c r="Q5689">
        <v>0</v>
      </c>
      <c r="R5689">
        <v>0</v>
      </c>
      <c r="S5689">
        <v>0</v>
      </c>
      <c r="T5689">
        <v>10</v>
      </c>
      <c r="U5689">
        <v>0</v>
      </c>
      <c r="V5689">
        <v>0</v>
      </c>
      <c r="W5689">
        <v>0</v>
      </c>
      <c r="X5689">
        <v>45.350230720887183</v>
      </c>
      <c r="Y5689">
        <v>0</v>
      </c>
      <c r="Z5689">
        <v>0</v>
      </c>
      <c r="AA5689">
        <v>0</v>
      </c>
      <c r="AB5689">
        <v>1.4453954429040934</v>
      </c>
      <c r="AC5689">
        <v>0</v>
      </c>
      <c r="AD5689">
        <v>0</v>
      </c>
      <c r="AE5689">
        <v>46.795626163791276</v>
      </c>
    </row>
    <row r="5690" spans="1:31" x14ac:dyDescent="0.3">
      <c r="A5690">
        <v>2722145</v>
      </c>
      <c r="B5690">
        <v>1</v>
      </c>
      <c r="C5690" t="s">
        <v>80</v>
      </c>
      <c r="D5690" t="s">
        <v>111</v>
      </c>
      <c r="E5690" t="s">
        <v>145</v>
      </c>
      <c r="F5690" t="s">
        <v>15130</v>
      </c>
      <c r="G5690" t="s">
        <v>181</v>
      </c>
      <c r="H5690" t="s">
        <v>135</v>
      </c>
      <c r="I5690" t="s">
        <v>136</v>
      </c>
      <c r="J5690" t="s">
        <v>137</v>
      </c>
      <c r="K5690" t="s">
        <v>138</v>
      </c>
      <c r="L5690" t="s">
        <v>15872</v>
      </c>
      <c r="M5690" t="s">
        <v>15873</v>
      </c>
      <c r="N5690">
        <v>1.9569444439999999</v>
      </c>
      <c r="O5690">
        <v>0</v>
      </c>
      <c r="P5690">
        <v>5</v>
      </c>
      <c r="Q5690">
        <v>0</v>
      </c>
      <c r="R5690">
        <v>0</v>
      </c>
      <c r="S5690">
        <v>0</v>
      </c>
      <c r="T5690">
        <v>1</v>
      </c>
      <c r="U5690">
        <v>0</v>
      </c>
      <c r="V5690">
        <v>0</v>
      </c>
      <c r="W5690">
        <v>0</v>
      </c>
      <c r="X5690">
        <v>1.0624695160255735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1.0624695160255735</v>
      </c>
    </row>
    <row r="5691" spans="1:31" x14ac:dyDescent="0.3">
      <c r="A5691">
        <v>2722606</v>
      </c>
      <c r="B5691">
        <v>1</v>
      </c>
      <c r="C5691" t="s">
        <v>81</v>
      </c>
      <c r="D5691" t="s">
        <v>125</v>
      </c>
      <c r="E5691" t="s">
        <v>132</v>
      </c>
      <c r="F5691" t="s">
        <v>6633</v>
      </c>
      <c r="G5691" t="s">
        <v>170</v>
      </c>
      <c r="H5691" t="s">
        <v>135</v>
      </c>
      <c r="I5691" t="s">
        <v>136</v>
      </c>
      <c r="J5691" t="s">
        <v>137</v>
      </c>
      <c r="K5691" t="s">
        <v>138</v>
      </c>
      <c r="L5691" t="s">
        <v>15874</v>
      </c>
      <c r="M5691" t="s">
        <v>15875</v>
      </c>
      <c r="N5691">
        <v>0.248611111</v>
      </c>
      <c r="O5691">
        <v>0</v>
      </c>
      <c r="P5691">
        <v>54</v>
      </c>
      <c r="Q5691">
        <v>0</v>
      </c>
      <c r="R5691">
        <v>0</v>
      </c>
      <c r="S5691">
        <v>0</v>
      </c>
      <c r="T5691">
        <v>2</v>
      </c>
      <c r="U5691">
        <v>0</v>
      </c>
      <c r="V5691">
        <v>0</v>
      </c>
      <c r="W5691">
        <v>0</v>
      </c>
      <c r="X5691">
        <v>1.584544566735625</v>
      </c>
      <c r="Y5691">
        <v>0</v>
      </c>
      <c r="Z5691">
        <v>0</v>
      </c>
      <c r="AA5691">
        <v>0</v>
      </c>
      <c r="AB5691">
        <v>4.096050661563333E-2</v>
      </c>
      <c r="AC5691">
        <v>0</v>
      </c>
      <c r="AD5691">
        <v>0</v>
      </c>
      <c r="AE5691">
        <v>1.6255050733512584</v>
      </c>
    </row>
    <row r="5692" spans="1:31" x14ac:dyDescent="0.3">
      <c r="A5692">
        <v>2722002</v>
      </c>
      <c r="B5692">
        <v>1</v>
      </c>
      <c r="C5692" t="s">
        <v>80</v>
      </c>
      <c r="D5692" t="s">
        <v>95</v>
      </c>
      <c r="E5692" t="s">
        <v>200</v>
      </c>
      <c r="F5692" t="s">
        <v>15876</v>
      </c>
      <c r="G5692" t="s">
        <v>163</v>
      </c>
      <c r="H5692" t="s">
        <v>135</v>
      </c>
      <c r="I5692" t="s">
        <v>136</v>
      </c>
      <c r="J5692" t="s">
        <v>137</v>
      </c>
      <c r="K5692" t="s">
        <v>138</v>
      </c>
      <c r="L5692" t="s">
        <v>15877</v>
      </c>
      <c r="M5692" t="s">
        <v>15878</v>
      </c>
      <c r="N5692">
        <v>4.7691666660000003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31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36.902133698848523</v>
      </c>
      <c r="AC5692">
        <v>0</v>
      </c>
      <c r="AD5692">
        <v>0</v>
      </c>
      <c r="AE5692">
        <v>36.902133698848523</v>
      </c>
    </row>
    <row r="5693" spans="1:31" x14ac:dyDescent="0.3">
      <c r="A5693">
        <v>2722351</v>
      </c>
      <c r="B5693">
        <v>1</v>
      </c>
      <c r="C5693" t="s">
        <v>80</v>
      </c>
      <c r="D5693" t="s">
        <v>94</v>
      </c>
      <c r="E5693" t="s">
        <v>156</v>
      </c>
      <c r="F5693" t="s">
        <v>15879</v>
      </c>
      <c r="G5693" t="s">
        <v>158</v>
      </c>
      <c r="H5693" t="s">
        <v>153</v>
      </c>
      <c r="I5693" t="s">
        <v>136</v>
      </c>
      <c r="J5693" t="s">
        <v>137</v>
      </c>
      <c r="K5693" t="s">
        <v>138</v>
      </c>
      <c r="L5693" t="s">
        <v>15880</v>
      </c>
      <c r="M5693" t="s">
        <v>15881</v>
      </c>
      <c r="N5693">
        <v>4.0586111110000003</v>
      </c>
      <c r="O5693">
        <v>0</v>
      </c>
      <c r="P5693">
        <v>81</v>
      </c>
      <c r="Q5693">
        <v>0</v>
      </c>
      <c r="R5693">
        <v>0</v>
      </c>
      <c r="S5693">
        <v>0</v>
      </c>
      <c r="T5693">
        <v>14</v>
      </c>
      <c r="U5693">
        <v>0</v>
      </c>
      <c r="V5693">
        <v>0</v>
      </c>
      <c r="W5693">
        <v>0</v>
      </c>
      <c r="X5693">
        <v>38.74465835612596</v>
      </c>
      <c r="Y5693">
        <v>0</v>
      </c>
      <c r="Z5693">
        <v>0</v>
      </c>
      <c r="AA5693">
        <v>0</v>
      </c>
      <c r="AB5693">
        <v>2.6822523632834039</v>
      </c>
      <c r="AC5693">
        <v>0</v>
      </c>
      <c r="AD5693">
        <v>0</v>
      </c>
      <c r="AE5693">
        <v>41.426910719409364</v>
      </c>
    </row>
    <row r="5694" spans="1:31" x14ac:dyDescent="0.3">
      <c r="A5694">
        <v>2722500</v>
      </c>
      <c r="B5694">
        <v>1</v>
      </c>
      <c r="C5694" t="s">
        <v>80</v>
      </c>
      <c r="D5694" t="s">
        <v>108</v>
      </c>
      <c r="E5694" t="s">
        <v>161</v>
      </c>
      <c r="F5694" t="s">
        <v>15882</v>
      </c>
      <c r="G5694" t="s">
        <v>163</v>
      </c>
      <c r="H5694" t="s">
        <v>135</v>
      </c>
      <c r="I5694" t="s">
        <v>136</v>
      </c>
      <c r="J5694" t="s">
        <v>137</v>
      </c>
      <c r="K5694" t="s">
        <v>138</v>
      </c>
      <c r="L5694" t="s">
        <v>15883</v>
      </c>
      <c r="M5694" t="s">
        <v>15884</v>
      </c>
      <c r="N5694">
        <v>4.0052777769999999</v>
      </c>
      <c r="O5694">
        <v>0</v>
      </c>
      <c r="P5694">
        <v>13</v>
      </c>
      <c r="Q5694">
        <v>0</v>
      </c>
      <c r="R5694">
        <v>3</v>
      </c>
      <c r="S5694">
        <v>0</v>
      </c>
      <c r="T5694">
        <v>6</v>
      </c>
      <c r="U5694">
        <v>0</v>
      </c>
      <c r="V5694">
        <v>0</v>
      </c>
      <c r="W5694">
        <v>0</v>
      </c>
      <c r="X5694">
        <v>8.8505028794819527</v>
      </c>
      <c r="Y5694">
        <v>0</v>
      </c>
      <c r="Z5694">
        <v>3.5279850710256748</v>
      </c>
      <c r="AA5694">
        <v>0</v>
      </c>
      <c r="AB5694">
        <v>5.0930957061022024</v>
      </c>
      <c r="AC5694">
        <v>0</v>
      </c>
      <c r="AD5694">
        <v>0</v>
      </c>
      <c r="AE5694">
        <v>17.47158365660983</v>
      </c>
    </row>
    <row r="5695" spans="1:31" x14ac:dyDescent="0.3">
      <c r="A5695">
        <v>2721959</v>
      </c>
      <c r="B5695">
        <v>1</v>
      </c>
      <c r="C5695" t="s">
        <v>80</v>
      </c>
      <c r="D5695" t="s">
        <v>84</v>
      </c>
      <c r="E5695" t="s">
        <v>150</v>
      </c>
      <c r="F5695" t="s">
        <v>15885</v>
      </c>
      <c r="G5695" t="s">
        <v>1613</v>
      </c>
      <c r="H5695" t="s">
        <v>153</v>
      </c>
      <c r="I5695" t="s">
        <v>490</v>
      </c>
      <c r="J5695" t="s">
        <v>137</v>
      </c>
      <c r="K5695" t="s">
        <v>210</v>
      </c>
      <c r="L5695" t="s">
        <v>15886</v>
      </c>
      <c r="M5695" t="s">
        <v>15887</v>
      </c>
      <c r="N5695">
        <v>3.8055554999999998E-2</v>
      </c>
      <c r="O5695">
        <v>0</v>
      </c>
      <c r="P5695">
        <v>6883</v>
      </c>
      <c r="Q5695">
        <v>0</v>
      </c>
      <c r="R5695">
        <v>0</v>
      </c>
      <c r="S5695">
        <v>0</v>
      </c>
      <c r="T5695">
        <v>730</v>
      </c>
      <c r="U5695">
        <v>0</v>
      </c>
      <c r="V5695">
        <v>0</v>
      </c>
      <c r="W5695">
        <v>0</v>
      </c>
      <c r="X5695">
        <v>40.877030724510476</v>
      </c>
      <c r="Y5695">
        <v>0</v>
      </c>
      <c r="Z5695">
        <v>0</v>
      </c>
      <c r="AA5695">
        <v>0</v>
      </c>
      <c r="AB5695">
        <v>12.024820246635944</v>
      </c>
      <c r="AC5695">
        <v>0</v>
      </c>
      <c r="AD5695">
        <v>0</v>
      </c>
      <c r="AE5695">
        <v>52.901850971146416</v>
      </c>
    </row>
    <row r="5696" spans="1:31" x14ac:dyDescent="0.3">
      <c r="A5696">
        <v>2722068</v>
      </c>
      <c r="B5696">
        <v>1</v>
      </c>
      <c r="C5696" t="s">
        <v>80</v>
      </c>
      <c r="D5696" t="s">
        <v>93</v>
      </c>
      <c r="E5696" t="s">
        <v>132</v>
      </c>
      <c r="F5696" t="s">
        <v>15888</v>
      </c>
      <c r="G5696" t="s">
        <v>134</v>
      </c>
      <c r="H5696" t="s">
        <v>135</v>
      </c>
      <c r="I5696" t="s">
        <v>136</v>
      </c>
      <c r="J5696" t="s">
        <v>137</v>
      </c>
      <c r="K5696" t="s">
        <v>138</v>
      </c>
      <c r="L5696" t="s">
        <v>15889</v>
      </c>
      <c r="M5696" t="s">
        <v>15890</v>
      </c>
      <c r="N5696">
        <v>4.1166666660000004</v>
      </c>
      <c r="O5696">
        <v>0</v>
      </c>
      <c r="P5696">
        <v>9</v>
      </c>
      <c r="Q5696">
        <v>0</v>
      </c>
      <c r="R5696">
        <v>9</v>
      </c>
      <c r="S5696">
        <v>0</v>
      </c>
      <c r="T5696">
        <v>3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</row>
    <row r="5697" spans="1:31" x14ac:dyDescent="0.3">
      <c r="A5697">
        <v>2722755</v>
      </c>
      <c r="B5697">
        <v>1</v>
      </c>
      <c r="C5697" t="s">
        <v>80</v>
      </c>
      <c r="D5697" t="s">
        <v>90</v>
      </c>
      <c r="E5697" t="s">
        <v>161</v>
      </c>
      <c r="F5697" t="s">
        <v>15891</v>
      </c>
      <c r="G5697" t="s">
        <v>163</v>
      </c>
      <c r="H5697" t="s">
        <v>135</v>
      </c>
      <c r="I5697" t="s">
        <v>136</v>
      </c>
      <c r="J5697" t="s">
        <v>137</v>
      </c>
      <c r="K5697" t="s">
        <v>138</v>
      </c>
      <c r="L5697" t="s">
        <v>15892</v>
      </c>
      <c r="M5697" t="s">
        <v>15893</v>
      </c>
      <c r="N5697">
        <v>0.84333333300000002</v>
      </c>
      <c r="O5697">
        <v>0</v>
      </c>
      <c r="P5697">
        <v>206</v>
      </c>
      <c r="Q5697">
        <v>0</v>
      </c>
      <c r="R5697">
        <v>0</v>
      </c>
      <c r="S5697">
        <v>0</v>
      </c>
      <c r="T5697">
        <v>1</v>
      </c>
      <c r="U5697">
        <v>0</v>
      </c>
      <c r="V5697">
        <v>0</v>
      </c>
      <c r="W5697">
        <v>0</v>
      </c>
      <c r="X5697">
        <v>37.629987156219059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37.629987156219059</v>
      </c>
    </row>
    <row r="5698" spans="1:31" x14ac:dyDescent="0.3">
      <c r="A5698">
        <v>2722114</v>
      </c>
      <c r="B5698">
        <v>1</v>
      </c>
      <c r="C5698" t="s">
        <v>81</v>
      </c>
      <c r="D5698" t="s">
        <v>127</v>
      </c>
      <c r="E5698" t="s">
        <v>156</v>
      </c>
      <c r="F5698" t="s">
        <v>483</v>
      </c>
      <c r="G5698" t="s">
        <v>185</v>
      </c>
      <c r="H5698" t="s">
        <v>153</v>
      </c>
      <c r="I5698" t="s">
        <v>136</v>
      </c>
      <c r="J5698" t="s">
        <v>137</v>
      </c>
      <c r="K5698" t="s">
        <v>138</v>
      </c>
      <c r="L5698" t="s">
        <v>15894</v>
      </c>
      <c r="M5698" t="s">
        <v>15895</v>
      </c>
      <c r="N5698">
        <v>1.6158333330000001</v>
      </c>
      <c r="O5698">
        <v>0</v>
      </c>
      <c r="P5698">
        <v>5</v>
      </c>
      <c r="Q5698">
        <v>7</v>
      </c>
      <c r="R5698">
        <v>49</v>
      </c>
      <c r="S5698">
        <v>0</v>
      </c>
      <c r="T5698">
        <v>2</v>
      </c>
      <c r="U5698">
        <v>0</v>
      </c>
      <c r="V5698">
        <v>0</v>
      </c>
      <c r="W5698">
        <v>0</v>
      </c>
      <c r="X5698">
        <v>0.89774829437999981</v>
      </c>
      <c r="Y5698">
        <v>1.5742050035249997</v>
      </c>
      <c r="Z5698">
        <v>2.5732965328874999</v>
      </c>
      <c r="AA5698">
        <v>0</v>
      </c>
      <c r="AB5698">
        <v>1.8753710225</v>
      </c>
      <c r="AC5698">
        <v>0</v>
      </c>
      <c r="AD5698">
        <v>0</v>
      </c>
      <c r="AE5698">
        <v>6.9206208532924993</v>
      </c>
    </row>
    <row r="5699" spans="1:31" x14ac:dyDescent="0.3">
      <c r="A5699">
        <v>2722137</v>
      </c>
      <c r="B5699">
        <v>1</v>
      </c>
      <c r="C5699" t="s">
        <v>80</v>
      </c>
      <c r="D5699" t="s">
        <v>90</v>
      </c>
      <c r="E5699" t="s">
        <v>132</v>
      </c>
      <c r="F5699" t="s">
        <v>15896</v>
      </c>
      <c r="G5699" t="s">
        <v>170</v>
      </c>
      <c r="H5699" t="s">
        <v>135</v>
      </c>
      <c r="I5699" t="s">
        <v>136</v>
      </c>
      <c r="J5699" t="s">
        <v>137</v>
      </c>
      <c r="K5699" t="s">
        <v>138</v>
      </c>
      <c r="L5699" t="s">
        <v>15897</v>
      </c>
      <c r="M5699" t="s">
        <v>15898</v>
      </c>
      <c r="N5699">
        <v>0.93027777700000003</v>
      </c>
      <c r="O5699">
        <v>0</v>
      </c>
      <c r="P5699">
        <v>603</v>
      </c>
      <c r="Q5699">
        <v>0</v>
      </c>
      <c r="R5699">
        <v>0</v>
      </c>
      <c r="S5699">
        <v>0</v>
      </c>
      <c r="T5699">
        <v>81</v>
      </c>
      <c r="U5699">
        <v>0</v>
      </c>
      <c r="V5699">
        <v>0</v>
      </c>
      <c r="W5699">
        <v>0</v>
      </c>
      <c r="X5699">
        <v>138.17124559112659</v>
      </c>
      <c r="Y5699">
        <v>0</v>
      </c>
      <c r="Z5699">
        <v>0</v>
      </c>
      <c r="AA5699">
        <v>0</v>
      </c>
      <c r="AB5699">
        <v>38.066377206087651</v>
      </c>
      <c r="AC5699">
        <v>0</v>
      </c>
      <c r="AD5699">
        <v>0</v>
      </c>
      <c r="AE5699">
        <v>176.23762279721424</v>
      </c>
    </row>
    <row r="5700" spans="1:31" x14ac:dyDescent="0.3">
      <c r="A5700">
        <v>2722260</v>
      </c>
      <c r="B5700">
        <v>1</v>
      </c>
      <c r="C5700" t="s">
        <v>80</v>
      </c>
      <c r="D5700" t="s">
        <v>103</v>
      </c>
      <c r="E5700" t="s">
        <v>161</v>
      </c>
      <c r="F5700" t="s">
        <v>15899</v>
      </c>
      <c r="G5700" t="s">
        <v>1696</v>
      </c>
      <c r="H5700" t="s">
        <v>135</v>
      </c>
      <c r="I5700" t="s">
        <v>136</v>
      </c>
      <c r="J5700" t="s">
        <v>137</v>
      </c>
      <c r="K5700" t="s">
        <v>138</v>
      </c>
      <c r="L5700" t="s">
        <v>15900</v>
      </c>
      <c r="M5700" t="s">
        <v>15901</v>
      </c>
      <c r="N5700">
        <v>0.68583333300000004</v>
      </c>
      <c r="O5700">
        <v>0</v>
      </c>
      <c r="P5700">
        <v>21</v>
      </c>
      <c r="Q5700">
        <v>0</v>
      </c>
      <c r="R5700">
        <v>3</v>
      </c>
      <c r="S5700">
        <v>0</v>
      </c>
      <c r="T5700">
        <v>10</v>
      </c>
      <c r="U5700">
        <v>0</v>
      </c>
      <c r="V5700">
        <v>0</v>
      </c>
      <c r="W5700">
        <v>0</v>
      </c>
      <c r="X5700">
        <v>1.6617991628933075</v>
      </c>
      <c r="Y5700">
        <v>0</v>
      </c>
      <c r="Z5700">
        <v>0</v>
      </c>
      <c r="AA5700">
        <v>0</v>
      </c>
      <c r="AB5700">
        <v>7.7387964209420801</v>
      </c>
      <c r="AC5700">
        <v>0</v>
      </c>
      <c r="AD5700">
        <v>0</v>
      </c>
      <c r="AE5700">
        <v>9.4005955838353881</v>
      </c>
    </row>
    <row r="5701" spans="1:31" x14ac:dyDescent="0.3">
      <c r="A5701">
        <v>2722801</v>
      </c>
      <c r="B5701">
        <v>1</v>
      </c>
      <c r="C5701" t="s">
        <v>80</v>
      </c>
      <c r="D5701" t="s">
        <v>93</v>
      </c>
      <c r="E5701" t="s">
        <v>150</v>
      </c>
      <c r="F5701" t="s">
        <v>3182</v>
      </c>
      <c r="G5701" t="s">
        <v>152</v>
      </c>
      <c r="H5701" t="s">
        <v>153</v>
      </c>
      <c r="I5701" t="s">
        <v>136</v>
      </c>
      <c r="J5701" t="s">
        <v>137</v>
      </c>
      <c r="K5701" t="s">
        <v>138</v>
      </c>
      <c r="L5701" t="s">
        <v>15902</v>
      </c>
      <c r="M5701" t="s">
        <v>15903</v>
      </c>
      <c r="N5701">
        <v>0.28888888800000001</v>
      </c>
      <c r="O5701">
        <v>3</v>
      </c>
      <c r="P5701">
        <v>14</v>
      </c>
      <c r="Q5701">
        <v>41</v>
      </c>
      <c r="R5701">
        <v>198</v>
      </c>
      <c r="S5701">
        <v>11</v>
      </c>
      <c r="T5701">
        <v>49</v>
      </c>
      <c r="U5701">
        <v>0</v>
      </c>
      <c r="V5701">
        <v>0</v>
      </c>
      <c r="W5701">
        <v>2.9894823336261331</v>
      </c>
      <c r="X5701">
        <v>2.0275019246910748</v>
      </c>
      <c r="Y5701">
        <v>21.050317112592516</v>
      </c>
      <c r="Z5701">
        <v>40.288937265196132</v>
      </c>
      <c r="AA5701">
        <v>6.9613027580199995</v>
      </c>
      <c r="AB5701">
        <v>8.5484791174874939</v>
      </c>
      <c r="AC5701">
        <v>0</v>
      </c>
      <c r="AD5701">
        <v>0</v>
      </c>
      <c r="AE5701">
        <v>81.866020511613343</v>
      </c>
    </row>
    <row r="5702" spans="1:31" x14ac:dyDescent="0.3">
      <c r="A5702">
        <v>2722214</v>
      </c>
      <c r="B5702">
        <v>1</v>
      </c>
      <c r="C5702" t="s">
        <v>81</v>
      </c>
      <c r="D5702" t="s">
        <v>121</v>
      </c>
      <c r="E5702" t="s">
        <v>156</v>
      </c>
      <c r="F5702" t="s">
        <v>15904</v>
      </c>
      <c r="G5702" t="s">
        <v>185</v>
      </c>
      <c r="H5702" t="s">
        <v>153</v>
      </c>
      <c r="I5702" t="s">
        <v>136</v>
      </c>
      <c r="J5702" t="s">
        <v>137</v>
      </c>
      <c r="K5702" t="s">
        <v>138</v>
      </c>
      <c r="L5702" t="s">
        <v>15905</v>
      </c>
      <c r="M5702" t="s">
        <v>15906</v>
      </c>
      <c r="N5702">
        <v>9.1180555549999998</v>
      </c>
      <c r="O5702">
        <v>1</v>
      </c>
      <c r="P5702">
        <v>122</v>
      </c>
      <c r="Q5702">
        <v>0</v>
      </c>
      <c r="R5702">
        <v>1</v>
      </c>
      <c r="S5702">
        <v>0</v>
      </c>
      <c r="T5702">
        <v>10</v>
      </c>
      <c r="U5702">
        <v>0</v>
      </c>
      <c r="V5702">
        <v>0</v>
      </c>
      <c r="W5702">
        <v>1.9993466758641669</v>
      </c>
      <c r="X5702">
        <v>100.83899001907714</v>
      </c>
      <c r="Y5702">
        <v>0</v>
      </c>
      <c r="Z5702">
        <v>0</v>
      </c>
      <c r="AA5702">
        <v>0</v>
      </c>
      <c r="AB5702">
        <v>28.479143871895328</v>
      </c>
      <c r="AC5702">
        <v>0</v>
      </c>
      <c r="AD5702">
        <v>0</v>
      </c>
      <c r="AE5702">
        <v>131.31748056683662</v>
      </c>
    </row>
    <row r="5703" spans="1:31" x14ac:dyDescent="0.3">
      <c r="A5703">
        <v>2722609</v>
      </c>
      <c r="B5703">
        <v>1</v>
      </c>
      <c r="C5703" t="s">
        <v>81</v>
      </c>
      <c r="D5703" t="s">
        <v>118</v>
      </c>
      <c r="E5703" t="s">
        <v>161</v>
      </c>
      <c r="F5703" t="s">
        <v>8590</v>
      </c>
      <c r="G5703" t="s">
        <v>163</v>
      </c>
      <c r="H5703" t="s">
        <v>135</v>
      </c>
      <c r="I5703" t="s">
        <v>136</v>
      </c>
      <c r="J5703" t="s">
        <v>137</v>
      </c>
      <c r="K5703" t="s">
        <v>138</v>
      </c>
      <c r="L5703" t="s">
        <v>15907</v>
      </c>
      <c r="M5703" t="s">
        <v>15908</v>
      </c>
      <c r="N5703">
        <v>1.4536111110000001</v>
      </c>
      <c r="O5703">
        <v>0</v>
      </c>
      <c r="P5703">
        <v>78</v>
      </c>
      <c r="Q5703">
        <v>0</v>
      </c>
      <c r="R5703">
        <v>0</v>
      </c>
      <c r="S5703">
        <v>0</v>
      </c>
      <c r="T5703">
        <v>9</v>
      </c>
      <c r="U5703">
        <v>0</v>
      </c>
      <c r="V5703">
        <v>1</v>
      </c>
      <c r="W5703">
        <v>0</v>
      </c>
      <c r="X5703">
        <v>25.175296415517412</v>
      </c>
      <c r="Y5703">
        <v>0</v>
      </c>
      <c r="Z5703">
        <v>0</v>
      </c>
      <c r="AA5703">
        <v>0</v>
      </c>
      <c r="AB5703">
        <v>5.3136646490668742</v>
      </c>
      <c r="AC5703">
        <v>0</v>
      </c>
      <c r="AD5703">
        <v>0.89105339418655838</v>
      </c>
      <c r="AE5703">
        <v>31.380014458770844</v>
      </c>
    </row>
    <row r="5704" spans="1:31" x14ac:dyDescent="0.3">
      <c r="A5704">
        <v>2721945</v>
      </c>
      <c r="B5704">
        <v>1</v>
      </c>
      <c r="C5704" t="s">
        <v>80</v>
      </c>
      <c r="D5704" t="s">
        <v>106</v>
      </c>
      <c r="E5704" t="s">
        <v>132</v>
      </c>
      <c r="F5704" t="s">
        <v>15909</v>
      </c>
      <c r="G5704" t="s">
        <v>134</v>
      </c>
      <c r="H5704" t="s">
        <v>135</v>
      </c>
      <c r="I5704" t="s">
        <v>136</v>
      </c>
      <c r="J5704" t="s">
        <v>137</v>
      </c>
      <c r="K5704" t="s">
        <v>138</v>
      </c>
      <c r="L5704" t="s">
        <v>15910</v>
      </c>
      <c r="M5704" t="s">
        <v>15911</v>
      </c>
      <c r="N5704">
        <v>2.400833333</v>
      </c>
      <c r="O5704">
        <v>0</v>
      </c>
      <c r="P5704">
        <v>97</v>
      </c>
      <c r="Q5704">
        <v>0</v>
      </c>
      <c r="R5704">
        <v>4</v>
      </c>
      <c r="S5704">
        <v>0</v>
      </c>
      <c r="T5704">
        <v>19</v>
      </c>
      <c r="U5704">
        <v>0</v>
      </c>
      <c r="V5704">
        <v>0</v>
      </c>
      <c r="W5704">
        <v>0</v>
      </c>
      <c r="X5704">
        <v>26.708604536378346</v>
      </c>
      <c r="Y5704">
        <v>0</v>
      </c>
      <c r="Z5704">
        <v>4.823681915047489</v>
      </c>
      <c r="AA5704">
        <v>0</v>
      </c>
      <c r="AB5704">
        <v>17.441531283655404</v>
      </c>
      <c r="AC5704">
        <v>0</v>
      </c>
      <c r="AD5704">
        <v>0</v>
      </c>
      <c r="AE5704">
        <v>48.973817735081241</v>
      </c>
    </row>
    <row r="5705" spans="1:31" x14ac:dyDescent="0.3">
      <c r="A5705">
        <v>2721991</v>
      </c>
      <c r="B5705">
        <v>1</v>
      </c>
      <c r="C5705" t="s">
        <v>81</v>
      </c>
      <c r="D5705" t="s">
        <v>112</v>
      </c>
      <c r="E5705" t="s">
        <v>156</v>
      </c>
      <c r="F5705" t="s">
        <v>15912</v>
      </c>
      <c r="G5705" t="s">
        <v>348</v>
      </c>
      <c r="H5705" t="s">
        <v>153</v>
      </c>
      <c r="I5705" t="s">
        <v>136</v>
      </c>
      <c r="J5705" t="s">
        <v>137</v>
      </c>
      <c r="K5705" t="s">
        <v>138</v>
      </c>
      <c r="L5705" t="s">
        <v>15913</v>
      </c>
      <c r="M5705" t="s">
        <v>15914</v>
      </c>
      <c r="N5705">
        <v>3.6033333330000001</v>
      </c>
      <c r="O5705">
        <v>0</v>
      </c>
      <c r="P5705">
        <v>54</v>
      </c>
      <c r="Q5705">
        <v>0</v>
      </c>
      <c r="R5705">
        <v>28</v>
      </c>
      <c r="S5705">
        <v>0</v>
      </c>
      <c r="T5705">
        <v>1</v>
      </c>
      <c r="U5705">
        <v>0</v>
      </c>
      <c r="V5705">
        <v>0</v>
      </c>
      <c r="W5705">
        <v>0</v>
      </c>
      <c r="X5705">
        <v>30.797524550538544</v>
      </c>
      <c r="Y5705">
        <v>0</v>
      </c>
      <c r="Z5705">
        <v>36.529778263641816</v>
      </c>
      <c r="AA5705">
        <v>0</v>
      </c>
      <c r="AB5705">
        <v>0</v>
      </c>
      <c r="AC5705">
        <v>0</v>
      </c>
      <c r="AD5705">
        <v>0</v>
      </c>
      <c r="AE5705">
        <v>67.327302814180356</v>
      </c>
    </row>
    <row r="5706" spans="1:31" x14ac:dyDescent="0.3">
      <c r="A5706">
        <v>2722074</v>
      </c>
      <c r="B5706">
        <v>1</v>
      </c>
      <c r="C5706" t="s">
        <v>80</v>
      </c>
      <c r="D5706" t="s">
        <v>97</v>
      </c>
      <c r="E5706" t="s">
        <v>161</v>
      </c>
      <c r="F5706" t="s">
        <v>15915</v>
      </c>
      <c r="G5706" t="s">
        <v>6360</v>
      </c>
      <c r="H5706" t="s">
        <v>135</v>
      </c>
      <c r="I5706" t="s">
        <v>136</v>
      </c>
      <c r="J5706" t="s">
        <v>137</v>
      </c>
      <c r="K5706" t="s">
        <v>138</v>
      </c>
      <c r="L5706" t="s">
        <v>15916</v>
      </c>
      <c r="M5706" t="s">
        <v>15917</v>
      </c>
      <c r="N5706">
        <v>3.2297222219999999</v>
      </c>
      <c r="O5706">
        <v>0</v>
      </c>
      <c r="P5706">
        <v>16</v>
      </c>
      <c r="Q5706">
        <v>0</v>
      </c>
      <c r="R5706">
        <v>0</v>
      </c>
      <c r="S5706">
        <v>0</v>
      </c>
      <c r="T5706">
        <v>2</v>
      </c>
      <c r="U5706">
        <v>0</v>
      </c>
      <c r="V5706">
        <v>0</v>
      </c>
      <c r="W5706">
        <v>0</v>
      </c>
      <c r="X5706">
        <v>34.36016879147958</v>
      </c>
      <c r="Y5706">
        <v>0</v>
      </c>
      <c r="Z5706">
        <v>0</v>
      </c>
      <c r="AA5706">
        <v>0</v>
      </c>
      <c r="AB5706">
        <v>3.873755161007713</v>
      </c>
      <c r="AC5706">
        <v>0</v>
      </c>
      <c r="AD5706">
        <v>0</v>
      </c>
      <c r="AE5706">
        <v>38.233923952487295</v>
      </c>
    </row>
    <row r="5707" spans="1:31" x14ac:dyDescent="0.3">
      <c r="A5707">
        <v>2722678</v>
      </c>
      <c r="B5707">
        <v>1</v>
      </c>
      <c r="C5707" t="s">
        <v>81</v>
      </c>
      <c r="D5707" t="s">
        <v>123</v>
      </c>
      <c r="E5707" t="s">
        <v>145</v>
      </c>
      <c r="F5707" t="s">
        <v>15918</v>
      </c>
      <c r="G5707" t="s">
        <v>181</v>
      </c>
      <c r="H5707" t="s">
        <v>135</v>
      </c>
      <c r="I5707" t="s">
        <v>136</v>
      </c>
      <c r="J5707" t="s">
        <v>137</v>
      </c>
      <c r="K5707" t="s">
        <v>138</v>
      </c>
      <c r="L5707" t="s">
        <v>15919</v>
      </c>
      <c r="M5707" t="s">
        <v>15920</v>
      </c>
      <c r="N5707">
        <v>6.2027777769999997</v>
      </c>
      <c r="O5707">
        <v>0</v>
      </c>
      <c r="P5707">
        <v>1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0.4744525150523583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0.4744525150523583</v>
      </c>
    </row>
    <row r="5708" spans="1:31" x14ac:dyDescent="0.3">
      <c r="A5708">
        <v>2722434</v>
      </c>
      <c r="B5708">
        <v>2</v>
      </c>
      <c r="C5708" t="s">
        <v>80</v>
      </c>
      <c r="D5708" t="s">
        <v>94</v>
      </c>
      <c r="E5708" t="s">
        <v>150</v>
      </c>
      <c r="F5708" t="s">
        <v>15158</v>
      </c>
      <c r="G5708" t="s">
        <v>185</v>
      </c>
      <c r="H5708" t="s">
        <v>153</v>
      </c>
      <c r="I5708" t="s">
        <v>136</v>
      </c>
      <c r="J5708" t="s">
        <v>137</v>
      </c>
      <c r="K5708" t="s">
        <v>138</v>
      </c>
      <c r="L5708" t="s">
        <v>15808</v>
      </c>
      <c r="M5708" t="s">
        <v>15921</v>
      </c>
      <c r="N5708">
        <v>1.115277777</v>
      </c>
      <c r="O5708">
        <v>0</v>
      </c>
      <c r="P5708">
        <v>402</v>
      </c>
      <c r="Q5708">
        <v>0</v>
      </c>
      <c r="R5708">
        <v>1</v>
      </c>
      <c r="S5708">
        <v>2</v>
      </c>
      <c r="T5708">
        <v>24</v>
      </c>
      <c r="U5708">
        <v>0</v>
      </c>
      <c r="V5708">
        <v>0</v>
      </c>
      <c r="W5708">
        <v>0</v>
      </c>
      <c r="X5708">
        <v>36.679388687544531</v>
      </c>
      <c r="Y5708">
        <v>0</v>
      </c>
      <c r="Z5708">
        <v>0</v>
      </c>
      <c r="AA5708">
        <v>8.1908668618672333</v>
      </c>
      <c r="AB5708">
        <v>10.607409819713423</v>
      </c>
      <c r="AC5708">
        <v>0</v>
      </c>
      <c r="AD5708">
        <v>0</v>
      </c>
      <c r="AE5708">
        <v>55.477665369125191</v>
      </c>
    </row>
    <row r="5709" spans="1:31" x14ac:dyDescent="0.3">
      <c r="A5709">
        <v>2722818</v>
      </c>
      <c r="B5709">
        <v>1</v>
      </c>
      <c r="C5709" t="s">
        <v>80</v>
      </c>
      <c r="D5709" t="s">
        <v>88</v>
      </c>
      <c r="E5709" t="s">
        <v>145</v>
      </c>
      <c r="F5709" t="s">
        <v>15922</v>
      </c>
      <c r="G5709" t="s">
        <v>230</v>
      </c>
      <c r="H5709" t="s">
        <v>135</v>
      </c>
      <c r="I5709" t="s">
        <v>136</v>
      </c>
      <c r="J5709" t="s">
        <v>137</v>
      </c>
      <c r="K5709" t="s">
        <v>138</v>
      </c>
      <c r="L5709" t="s">
        <v>15923</v>
      </c>
      <c r="M5709" t="s">
        <v>15924</v>
      </c>
      <c r="N5709">
        <v>1.8174999999999999</v>
      </c>
      <c r="O5709">
        <v>0</v>
      </c>
      <c r="P5709">
        <v>2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0.81090557234999994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0.81090557234999994</v>
      </c>
    </row>
    <row r="5710" spans="1:31" x14ac:dyDescent="0.3">
      <c r="A5710">
        <v>2722277</v>
      </c>
      <c r="B5710">
        <v>1</v>
      </c>
      <c r="C5710" t="s">
        <v>81</v>
      </c>
      <c r="D5710" t="s">
        <v>112</v>
      </c>
      <c r="E5710" t="s">
        <v>132</v>
      </c>
      <c r="F5710" t="s">
        <v>15925</v>
      </c>
      <c r="G5710" t="s">
        <v>134</v>
      </c>
      <c r="H5710" t="s">
        <v>135</v>
      </c>
      <c r="I5710" t="s">
        <v>136</v>
      </c>
      <c r="J5710" t="s">
        <v>137</v>
      </c>
      <c r="K5710" t="s">
        <v>138</v>
      </c>
      <c r="L5710" t="s">
        <v>15926</v>
      </c>
      <c r="M5710" t="s">
        <v>15927</v>
      </c>
      <c r="N5710">
        <v>2.3394444440000002</v>
      </c>
      <c r="O5710">
        <v>0</v>
      </c>
      <c r="P5710">
        <v>29</v>
      </c>
      <c r="Q5710">
        <v>0</v>
      </c>
      <c r="R5710">
        <v>0</v>
      </c>
      <c r="S5710">
        <v>0</v>
      </c>
      <c r="T5710">
        <v>1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</row>
    <row r="5711" spans="1:31" x14ac:dyDescent="0.3">
      <c r="A5711">
        <v>2722131</v>
      </c>
      <c r="B5711">
        <v>1</v>
      </c>
      <c r="C5711" t="s">
        <v>80</v>
      </c>
      <c r="D5711" t="s">
        <v>108</v>
      </c>
      <c r="E5711" t="s">
        <v>132</v>
      </c>
      <c r="F5711" t="s">
        <v>15928</v>
      </c>
      <c r="G5711" t="s">
        <v>134</v>
      </c>
      <c r="H5711" t="s">
        <v>135</v>
      </c>
      <c r="I5711" t="s">
        <v>136</v>
      </c>
      <c r="J5711" t="s">
        <v>137</v>
      </c>
      <c r="K5711" t="s">
        <v>138</v>
      </c>
      <c r="L5711" t="s">
        <v>15929</v>
      </c>
      <c r="M5711" t="s">
        <v>15930</v>
      </c>
      <c r="N5711">
        <v>6.0497222219999998</v>
      </c>
      <c r="O5711">
        <v>0</v>
      </c>
      <c r="P5711">
        <v>33</v>
      </c>
      <c r="Q5711">
        <v>0</v>
      </c>
      <c r="R5711">
        <v>7</v>
      </c>
      <c r="S5711">
        <v>0</v>
      </c>
      <c r="T5711">
        <v>4</v>
      </c>
      <c r="U5711">
        <v>0</v>
      </c>
      <c r="V5711">
        <v>0</v>
      </c>
      <c r="W5711">
        <v>0</v>
      </c>
      <c r="X5711">
        <v>19.607599466047869</v>
      </c>
      <c r="Y5711">
        <v>0</v>
      </c>
      <c r="Z5711">
        <v>3.2707166818218751</v>
      </c>
      <c r="AA5711">
        <v>0</v>
      </c>
      <c r="AB5711">
        <v>0.27120376394752671</v>
      </c>
      <c r="AC5711">
        <v>0</v>
      </c>
      <c r="AD5711">
        <v>0</v>
      </c>
      <c r="AE5711">
        <v>23.149519911817269</v>
      </c>
    </row>
    <row r="5712" spans="1:31" x14ac:dyDescent="0.3">
      <c r="A5712">
        <v>2721985</v>
      </c>
      <c r="B5712">
        <v>1</v>
      </c>
      <c r="C5712" t="s">
        <v>80</v>
      </c>
      <c r="D5712" t="s">
        <v>86</v>
      </c>
      <c r="E5712" t="s">
        <v>173</v>
      </c>
      <c r="F5712" t="s">
        <v>15931</v>
      </c>
      <c r="G5712" t="s">
        <v>152</v>
      </c>
      <c r="H5712" t="s">
        <v>153</v>
      </c>
      <c r="I5712" t="s">
        <v>136</v>
      </c>
      <c r="J5712" t="s">
        <v>137</v>
      </c>
      <c r="K5712" t="s">
        <v>138</v>
      </c>
      <c r="L5712" t="s">
        <v>15932</v>
      </c>
      <c r="M5712" t="s">
        <v>15933</v>
      </c>
      <c r="N5712">
        <v>0.241388888</v>
      </c>
      <c r="O5712">
        <v>2</v>
      </c>
      <c r="P5712">
        <v>1202</v>
      </c>
      <c r="Q5712">
        <v>0</v>
      </c>
      <c r="R5712">
        <v>127</v>
      </c>
      <c r="S5712">
        <v>0</v>
      </c>
      <c r="T5712">
        <v>188</v>
      </c>
      <c r="U5712">
        <v>0</v>
      </c>
      <c r="V5712">
        <v>0</v>
      </c>
      <c r="W5712">
        <v>2.2501502410727081</v>
      </c>
      <c r="X5712">
        <v>124.33737435225451</v>
      </c>
      <c r="Y5712">
        <v>0</v>
      </c>
      <c r="Z5712">
        <v>7.5086873166985022</v>
      </c>
      <c r="AA5712">
        <v>0</v>
      </c>
      <c r="AB5712">
        <v>37.123138658642041</v>
      </c>
      <c r="AC5712">
        <v>0</v>
      </c>
      <c r="AD5712">
        <v>0</v>
      </c>
      <c r="AE5712">
        <v>171.21935056866775</v>
      </c>
    </row>
    <row r="5713" spans="1:31" x14ac:dyDescent="0.3">
      <c r="A5713">
        <v>2722317</v>
      </c>
      <c r="B5713">
        <v>1</v>
      </c>
      <c r="C5713" t="s">
        <v>80</v>
      </c>
      <c r="D5713" t="s">
        <v>96</v>
      </c>
      <c r="E5713" t="s">
        <v>150</v>
      </c>
      <c r="F5713" t="s">
        <v>15934</v>
      </c>
      <c r="G5713" t="s">
        <v>152</v>
      </c>
      <c r="H5713" t="s">
        <v>153</v>
      </c>
      <c r="I5713" t="s">
        <v>136</v>
      </c>
      <c r="J5713" t="s">
        <v>137</v>
      </c>
      <c r="K5713" t="s">
        <v>138</v>
      </c>
      <c r="L5713" t="s">
        <v>15935</v>
      </c>
      <c r="M5713" t="s">
        <v>15936</v>
      </c>
      <c r="N5713">
        <v>0.20499999999999999</v>
      </c>
      <c r="O5713">
        <v>2</v>
      </c>
      <c r="P5713">
        <v>105</v>
      </c>
      <c r="Q5713">
        <v>3</v>
      </c>
      <c r="R5713">
        <v>0</v>
      </c>
      <c r="S5713">
        <v>7</v>
      </c>
      <c r="T5713">
        <v>0</v>
      </c>
      <c r="U5713">
        <v>0</v>
      </c>
      <c r="V5713">
        <v>0</v>
      </c>
      <c r="W5713">
        <v>0.19161779193206999</v>
      </c>
      <c r="X5713">
        <v>1.5350556586527595</v>
      </c>
      <c r="Y5713">
        <v>9.8133252803415005E-2</v>
      </c>
      <c r="Z5713">
        <v>0</v>
      </c>
      <c r="AA5713">
        <v>18.902723615518081</v>
      </c>
      <c r="AB5713">
        <v>0</v>
      </c>
      <c r="AC5713">
        <v>0</v>
      </c>
      <c r="AD5713">
        <v>0</v>
      </c>
      <c r="AE5713">
        <v>20.727530318906325</v>
      </c>
    </row>
    <row r="5714" spans="1:31" x14ac:dyDescent="0.3">
      <c r="A5714">
        <v>2722197</v>
      </c>
      <c r="B5714">
        <v>1</v>
      </c>
      <c r="C5714" t="s">
        <v>81</v>
      </c>
      <c r="D5714" t="s">
        <v>117</v>
      </c>
      <c r="E5714" t="s">
        <v>161</v>
      </c>
      <c r="F5714" t="s">
        <v>15937</v>
      </c>
      <c r="G5714" t="s">
        <v>163</v>
      </c>
      <c r="H5714" t="s">
        <v>135</v>
      </c>
      <c r="I5714" t="s">
        <v>136</v>
      </c>
      <c r="J5714" t="s">
        <v>137</v>
      </c>
      <c r="K5714" t="s">
        <v>138</v>
      </c>
      <c r="L5714" t="s">
        <v>15938</v>
      </c>
      <c r="M5714" t="s">
        <v>15939</v>
      </c>
      <c r="N5714">
        <v>2.2599999999999998</v>
      </c>
      <c r="O5714">
        <v>0</v>
      </c>
      <c r="P5714">
        <v>9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2.8483920452211211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2.8483920452211211</v>
      </c>
    </row>
    <row r="5715" spans="1:31" x14ac:dyDescent="0.3">
      <c r="A5715">
        <v>2722864</v>
      </c>
      <c r="B5715">
        <v>1</v>
      </c>
      <c r="C5715" t="s">
        <v>80</v>
      </c>
      <c r="D5715" t="s">
        <v>95</v>
      </c>
      <c r="E5715" t="s">
        <v>213</v>
      </c>
      <c r="F5715" t="s">
        <v>15940</v>
      </c>
      <c r="G5715" t="s">
        <v>152</v>
      </c>
      <c r="H5715" t="s">
        <v>153</v>
      </c>
      <c r="I5715" t="s">
        <v>136</v>
      </c>
      <c r="J5715" t="s">
        <v>137</v>
      </c>
      <c r="K5715" t="s">
        <v>138</v>
      </c>
      <c r="L5715" t="s">
        <v>15941</v>
      </c>
      <c r="M5715" t="s">
        <v>15942</v>
      </c>
      <c r="N5715">
        <v>0.65444444400000001</v>
      </c>
      <c r="O5715">
        <v>1</v>
      </c>
      <c r="P5715">
        <v>660</v>
      </c>
      <c r="Q5715">
        <v>3</v>
      </c>
      <c r="R5715">
        <v>22</v>
      </c>
      <c r="S5715">
        <v>6</v>
      </c>
      <c r="T5715">
        <v>35</v>
      </c>
      <c r="U5715">
        <v>0</v>
      </c>
      <c r="V5715">
        <v>0</v>
      </c>
      <c r="W5715">
        <v>0.17914745995583334</v>
      </c>
      <c r="X5715">
        <v>72.654833473508006</v>
      </c>
      <c r="Y5715">
        <v>1.9720033663501801</v>
      </c>
      <c r="Z5715">
        <v>3.9981085798496414</v>
      </c>
      <c r="AA5715">
        <v>55.718395292277435</v>
      </c>
      <c r="AB5715">
        <v>8.8543871353723489</v>
      </c>
      <c r="AC5715">
        <v>0</v>
      </c>
      <c r="AD5715">
        <v>0</v>
      </c>
      <c r="AE5715">
        <v>143.37687530731344</v>
      </c>
    </row>
    <row r="5716" spans="1:31" x14ac:dyDescent="0.3">
      <c r="A5716">
        <v>2722174</v>
      </c>
      <c r="B5716">
        <v>1</v>
      </c>
      <c r="C5716" t="s">
        <v>81</v>
      </c>
      <c r="D5716" t="s">
        <v>113</v>
      </c>
      <c r="E5716" t="s">
        <v>145</v>
      </c>
      <c r="F5716" t="s">
        <v>15943</v>
      </c>
      <c r="G5716" t="s">
        <v>230</v>
      </c>
      <c r="H5716" t="s">
        <v>135</v>
      </c>
      <c r="I5716" t="s">
        <v>136</v>
      </c>
      <c r="J5716" t="s">
        <v>137</v>
      </c>
      <c r="K5716" t="s">
        <v>138</v>
      </c>
      <c r="L5716" t="s">
        <v>15944</v>
      </c>
      <c r="M5716" t="s">
        <v>15945</v>
      </c>
      <c r="N5716">
        <v>7.1483333330000001</v>
      </c>
      <c r="O5716">
        <v>0</v>
      </c>
      <c r="P5716">
        <v>1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1.3644673053276999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1.3644673053276999</v>
      </c>
    </row>
    <row r="5717" spans="1:31" x14ac:dyDescent="0.3">
      <c r="A5717">
        <v>2722838</v>
      </c>
      <c r="B5717">
        <v>1</v>
      </c>
      <c r="C5717" t="s">
        <v>80</v>
      </c>
      <c r="D5717" t="s">
        <v>106</v>
      </c>
      <c r="E5717" t="s">
        <v>145</v>
      </c>
      <c r="F5717" t="s">
        <v>15946</v>
      </c>
      <c r="G5717" t="s">
        <v>230</v>
      </c>
      <c r="H5717" t="s">
        <v>135</v>
      </c>
      <c r="I5717" t="s">
        <v>136</v>
      </c>
      <c r="J5717" t="s">
        <v>137</v>
      </c>
      <c r="K5717" t="s">
        <v>138</v>
      </c>
      <c r="L5717" t="s">
        <v>15947</v>
      </c>
      <c r="M5717" t="s">
        <v>15948</v>
      </c>
      <c r="N5717">
        <v>0.90666666600000001</v>
      </c>
      <c r="O5717">
        <v>0</v>
      </c>
      <c r="P5717">
        <v>1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0.100054494228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0.100054494228</v>
      </c>
    </row>
    <row r="5718" spans="1:31" x14ac:dyDescent="0.3">
      <c r="A5718">
        <v>2722509</v>
      </c>
      <c r="B5718">
        <v>1</v>
      </c>
      <c r="C5718" t="s">
        <v>80</v>
      </c>
      <c r="D5718" t="s">
        <v>110</v>
      </c>
      <c r="E5718" t="s">
        <v>145</v>
      </c>
      <c r="F5718" t="s">
        <v>15949</v>
      </c>
      <c r="G5718" t="s">
        <v>181</v>
      </c>
      <c r="H5718" t="s">
        <v>135</v>
      </c>
      <c r="I5718" t="s">
        <v>136</v>
      </c>
      <c r="J5718" t="s">
        <v>137</v>
      </c>
      <c r="K5718" t="s">
        <v>138</v>
      </c>
      <c r="L5718" t="s">
        <v>15950</v>
      </c>
      <c r="M5718" t="s">
        <v>15951</v>
      </c>
      <c r="N5718">
        <v>0.82722222199999995</v>
      </c>
      <c r="O5718">
        <v>0</v>
      </c>
      <c r="P5718">
        <v>10</v>
      </c>
      <c r="Q5718">
        <v>0</v>
      </c>
      <c r="R5718">
        <v>0</v>
      </c>
      <c r="S5718">
        <v>0</v>
      </c>
      <c r="T5718">
        <v>4</v>
      </c>
      <c r="U5718">
        <v>0</v>
      </c>
      <c r="V5718">
        <v>0</v>
      </c>
      <c r="W5718">
        <v>0</v>
      </c>
      <c r="X5718">
        <v>1.7024863577755516</v>
      </c>
      <c r="Y5718">
        <v>0</v>
      </c>
      <c r="Z5718">
        <v>0</v>
      </c>
      <c r="AA5718">
        <v>0</v>
      </c>
      <c r="AB5718">
        <v>2.0823843346345123</v>
      </c>
      <c r="AC5718">
        <v>0</v>
      </c>
      <c r="AD5718">
        <v>0</v>
      </c>
      <c r="AE5718">
        <v>3.7848706924100641</v>
      </c>
    </row>
    <row r="5719" spans="1:31" x14ac:dyDescent="0.3">
      <c r="A5719">
        <v>2722360</v>
      </c>
      <c r="B5719">
        <v>1</v>
      </c>
      <c r="C5719" t="s">
        <v>80</v>
      </c>
      <c r="D5719" t="s">
        <v>104</v>
      </c>
      <c r="E5719" t="s">
        <v>161</v>
      </c>
      <c r="F5719" t="s">
        <v>15952</v>
      </c>
      <c r="G5719" t="s">
        <v>202</v>
      </c>
      <c r="H5719" t="s">
        <v>135</v>
      </c>
      <c r="I5719" t="s">
        <v>136</v>
      </c>
      <c r="J5719" t="s">
        <v>137</v>
      </c>
      <c r="K5719" t="s">
        <v>138</v>
      </c>
      <c r="L5719" t="s">
        <v>15953</v>
      </c>
      <c r="M5719" t="s">
        <v>15954</v>
      </c>
      <c r="N5719">
        <v>3.349444444</v>
      </c>
      <c r="O5719">
        <v>0</v>
      </c>
      <c r="P5719">
        <v>101</v>
      </c>
      <c r="Q5719">
        <v>0</v>
      </c>
      <c r="R5719">
        <v>0</v>
      </c>
      <c r="S5719">
        <v>0</v>
      </c>
      <c r="T5719">
        <v>14</v>
      </c>
      <c r="U5719">
        <v>0</v>
      </c>
      <c r="V5719">
        <v>0</v>
      </c>
      <c r="W5719">
        <v>0</v>
      </c>
      <c r="X5719">
        <v>67.705874835427451</v>
      </c>
      <c r="Y5719">
        <v>0</v>
      </c>
      <c r="Z5719">
        <v>0</v>
      </c>
      <c r="AA5719">
        <v>0</v>
      </c>
      <c r="AB5719">
        <v>20.947280233854254</v>
      </c>
      <c r="AC5719">
        <v>0</v>
      </c>
      <c r="AD5719">
        <v>0</v>
      </c>
      <c r="AE5719">
        <v>88.653155069281709</v>
      </c>
    </row>
    <row r="5720" spans="1:31" x14ac:dyDescent="0.3">
      <c r="A5720">
        <v>2722111</v>
      </c>
      <c r="B5720">
        <v>1</v>
      </c>
      <c r="C5720" t="s">
        <v>80</v>
      </c>
      <c r="D5720" t="s">
        <v>107</v>
      </c>
      <c r="E5720" t="s">
        <v>145</v>
      </c>
      <c r="F5720" t="s">
        <v>15955</v>
      </c>
      <c r="G5720" t="s">
        <v>147</v>
      </c>
      <c r="H5720" t="s">
        <v>135</v>
      </c>
      <c r="I5720" t="s">
        <v>136</v>
      </c>
      <c r="J5720" t="s">
        <v>137</v>
      </c>
      <c r="K5720" t="s">
        <v>138</v>
      </c>
      <c r="L5720" t="s">
        <v>15956</v>
      </c>
      <c r="M5720" t="s">
        <v>15957</v>
      </c>
      <c r="N5720">
        <v>1.0241666659999999</v>
      </c>
      <c r="O5720">
        <v>0</v>
      </c>
      <c r="P5720">
        <v>1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</row>
    <row r="5721" spans="1:31" x14ac:dyDescent="0.3">
      <c r="A5721">
        <v>2722154</v>
      </c>
      <c r="B5721">
        <v>1</v>
      </c>
      <c r="C5721" t="s">
        <v>81</v>
      </c>
      <c r="D5721" t="s">
        <v>112</v>
      </c>
      <c r="E5721" t="s">
        <v>132</v>
      </c>
      <c r="F5721" t="s">
        <v>15958</v>
      </c>
      <c r="G5721" t="s">
        <v>134</v>
      </c>
      <c r="H5721" t="s">
        <v>135</v>
      </c>
      <c r="I5721" t="s">
        <v>136</v>
      </c>
      <c r="J5721" t="s">
        <v>137</v>
      </c>
      <c r="K5721" t="s">
        <v>138</v>
      </c>
      <c r="L5721" t="s">
        <v>15959</v>
      </c>
      <c r="M5721" t="s">
        <v>15960</v>
      </c>
      <c r="N5721">
        <v>1.1263888879999999</v>
      </c>
      <c r="O5721">
        <v>0</v>
      </c>
      <c r="P5721">
        <v>26</v>
      </c>
      <c r="Q5721">
        <v>0</v>
      </c>
      <c r="R5721">
        <v>13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0.94311477510380015</v>
      </c>
      <c r="Y5721">
        <v>0</v>
      </c>
      <c r="Z5721">
        <v>1.2069746905416667</v>
      </c>
      <c r="AA5721">
        <v>0</v>
      </c>
      <c r="AB5721">
        <v>0</v>
      </c>
      <c r="AC5721">
        <v>0</v>
      </c>
      <c r="AD5721">
        <v>0</v>
      </c>
      <c r="AE5721">
        <v>2.150089465645467</v>
      </c>
    </row>
    <row r="5722" spans="1:31" x14ac:dyDescent="0.3">
      <c r="A5722">
        <v>2722005</v>
      </c>
      <c r="B5722">
        <v>1</v>
      </c>
      <c r="C5722" t="s">
        <v>81</v>
      </c>
      <c r="D5722" t="s">
        <v>121</v>
      </c>
      <c r="E5722" t="s">
        <v>156</v>
      </c>
      <c r="F5722" t="s">
        <v>15961</v>
      </c>
      <c r="G5722" t="s">
        <v>185</v>
      </c>
      <c r="H5722" t="s">
        <v>153</v>
      </c>
      <c r="I5722" t="s">
        <v>136</v>
      </c>
      <c r="J5722" t="s">
        <v>137</v>
      </c>
      <c r="K5722" t="s">
        <v>138</v>
      </c>
      <c r="L5722" t="s">
        <v>15962</v>
      </c>
      <c r="M5722" t="s">
        <v>15963</v>
      </c>
      <c r="N5722">
        <v>6.5977777770000001</v>
      </c>
      <c r="O5722">
        <v>0</v>
      </c>
      <c r="P5722">
        <v>48</v>
      </c>
      <c r="Q5722">
        <v>0</v>
      </c>
      <c r="R5722">
        <v>4</v>
      </c>
      <c r="S5722">
        <v>0</v>
      </c>
      <c r="T5722">
        <v>2</v>
      </c>
      <c r="U5722">
        <v>0</v>
      </c>
      <c r="V5722">
        <v>0</v>
      </c>
      <c r="W5722">
        <v>0</v>
      </c>
      <c r="X5722">
        <v>27.216935331451023</v>
      </c>
      <c r="Y5722">
        <v>0</v>
      </c>
      <c r="Z5722">
        <v>0.18102588458643001</v>
      </c>
      <c r="AA5722">
        <v>0</v>
      </c>
      <c r="AB5722">
        <v>2.8329706581073255</v>
      </c>
      <c r="AC5722">
        <v>0</v>
      </c>
      <c r="AD5722">
        <v>0</v>
      </c>
      <c r="AE5722">
        <v>30.230931874144776</v>
      </c>
    </row>
    <row r="5723" spans="1:31" x14ac:dyDescent="0.3">
      <c r="A5723">
        <v>2722844</v>
      </c>
      <c r="B5723">
        <v>1</v>
      </c>
      <c r="C5723" t="s">
        <v>80</v>
      </c>
      <c r="D5723" t="s">
        <v>96</v>
      </c>
      <c r="E5723" t="s">
        <v>150</v>
      </c>
      <c r="F5723" t="s">
        <v>15573</v>
      </c>
      <c r="G5723" t="s">
        <v>152</v>
      </c>
      <c r="H5723" t="s">
        <v>153</v>
      </c>
      <c r="I5723" t="s">
        <v>136</v>
      </c>
      <c r="J5723" t="s">
        <v>137</v>
      </c>
      <c r="K5723" t="s">
        <v>138</v>
      </c>
      <c r="L5723" t="s">
        <v>15964</v>
      </c>
      <c r="M5723" t="s">
        <v>15965</v>
      </c>
      <c r="N5723">
        <v>1.59</v>
      </c>
      <c r="O5723">
        <v>4</v>
      </c>
      <c r="P5723">
        <v>4433</v>
      </c>
      <c r="Q5723">
        <v>9</v>
      </c>
      <c r="R5723">
        <v>34</v>
      </c>
      <c r="S5723">
        <v>27</v>
      </c>
      <c r="T5723">
        <v>947</v>
      </c>
      <c r="U5723">
        <v>3</v>
      </c>
      <c r="V5723">
        <v>0</v>
      </c>
      <c r="W5723">
        <v>2.0708479557007125</v>
      </c>
      <c r="X5723">
        <v>2100.05556647205</v>
      </c>
      <c r="Y5723">
        <v>258.1629892670868</v>
      </c>
      <c r="Z5723">
        <v>10.125716120549642</v>
      </c>
      <c r="AA5723">
        <v>718.0930026522035</v>
      </c>
      <c r="AB5723">
        <v>1587.8868678158369</v>
      </c>
      <c r="AC5723">
        <v>304.00111851253314</v>
      </c>
      <c r="AD5723">
        <v>0</v>
      </c>
      <c r="AE5723">
        <v>4980.3961087959606</v>
      </c>
    </row>
    <row r="5724" spans="1:31" x14ac:dyDescent="0.3">
      <c r="A5724">
        <v>2722921</v>
      </c>
      <c r="B5724">
        <v>1</v>
      </c>
      <c r="C5724" t="s">
        <v>81</v>
      </c>
      <c r="D5724" t="s">
        <v>122</v>
      </c>
      <c r="E5724" t="s">
        <v>161</v>
      </c>
      <c r="F5724" t="s">
        <v>15966</v>
      </c>
      <c r="G5724" t="s">
        <v>163</v>
      </c>
      <c r="H5724" t="s">
        <v>135</v>
      </c>
      <c r="I5724" t="s">
        <v>136</v>
      </c>
      <c r="J5724" t="s">
        <v>137</v>
      </c>
      <c r="K5724" t="s">
        <v>138</v>
      </c>
      <c r="L5724" t="s">
        <v>15967</v>
      </c>
      <c r="M5724" t="s">
        <v>15968</v>
      </c>
      <c r="N5724">
        <v>1.439444444</v>
      </c>
      <c r="O5724">
        <v>0</v>
      </c>
      <c r="P5724">
        <v>134</v>
      </c>
      <c r="Q5724">
        <v>0</v>
      </c>
      <c r="R5724">
        <v>0</v>
      </c>
      <c r="S5724">
        <v>0</v>
      </c>
      <c r="T5724">
        <v>6</v>
      </c>
      <c r="U5724">
        <v>0</v>
      </c>
      <c r="V5724">
        <v>0</v>
      </c>
      <c r="W5724">
        <v>0</v>
      </c>
      <c r="X5724">
        <v>41.501210338445432</v>
      </c>
      <c r="Y5724">
        <v>0</v>
      </c>
      <c r="Z5724">
        <v>0</v>
      </c>
      <c r="AA5724">
        <v>0</v>
      </c>
      <c r="AB5724">
        <v>2.4307010496645369</v>
      </c>
      <c r="AC5724">
        <v>0</v>
      </c>
      <c r="AD5724">
        <v>0</v>
      </c>
      <c r="AE5724">
        <v>43.931911388109967</v>
      </c>
    </row>
    <row r="5725" spans="1:31" x14ac:dyDescent="0.3">
      <c r="A5725">
        <v>2722048</v>
      </c>
      <c r="B5725">
        <v>1</v>
      </c>
      <c r="C5725" t="s">
        <v>80</v>
      </c>
      <c r="D5725" t="s">
        <v>108</v>
      </c>
      <c r="E5725" t="s">
        <v>161</v>
      </c>
      <c r="F5725" t="s">
        <v>15969</v>
      </c>
      <c r="G5725" t="s">
        <v>163</v>
      </c>
      <c r="H5725" t="s">
        <v>135</v>
      </c>
      <c r="I5725" t="s">
        <v>136</v>
      </c>
      <c r="J5725" t="s">
        <v>137</v>
      </c>
      <c r="K5725" t="s">
        <v>138</v>
      </c>
      <c r="L5725" t="s">
        <v>15970</v>
      </c>
      <c r="M5725" t="s">
        <v>15971</v>
      </c>
      <c r="N5725">
        <v>5.6127777769999998</v>
      </c>
      <c r="O5725">
        <v>0</v>
      </c>
      <c r="P5725">
        <v>17</v>
      </c>
      <c r="Q5725">
        <v>0</v>
      </c>
      <c r="R5725">
        <v>0</v>
      </c>
      <c r="S5725">
        <v>0</v>
      </c>
      <c r="T5725">
        <v>4</v>
      </c>
      <c r="U5725">
        <v>0</v>
      </c>
      <c r="V5725">
        <v>0</v>
      </c>
      <c r="W5725">
        <v>0</v>
      </c>
      <c r="X5725">
        <v>12.463710322017993</v>
      </c>
      <c r="Y5725">
        <v>0</v>
      </c>
      <c r="Z5725">
        <v>0</v>
      </c>
      <c r="AA5725">
        <v>0</v>
      </c>
      <c r="AB5725">
        <v>7.6642324537141526</v>
      </c>
      <c r="AC5725">
        <v>0</v>
      </c>
      <c r="AD5725">
        <v>0</v>
      </c>
      <c r="AE5725">
        <v>20.127942775732144</v>
      </c>
    </row>
    <row r="5726" spans="1:31" x14ac:dyDescent="0.3">
      <c r="A5726">
        <v>2722612</v>
      </c>
      <c r="B5726">
        <v>1</v>
      </c>
      <c r="C5726" t="s">
        <v>81</v>
      </c>
      <c r="D5726" t="s">
        <v>123</v>
      </c>
      <c r="E5726" t="s">
        <v>150</v>
      </c>
      <c r="F5726" t="s">
        <v>15972</v>
      </c>
      <c r="G5726" t="s">
        <v>209</v>
      </c>
      <c r="H5726" t="s">
        <v>153</v>
      </c>
      <c r="I5726" t="s">
        <v>136</v>
      </c>
      <c r="J5726" t="s">
        <v>137</v>
      </c>
      <c r="K5726" t="s">
        <v>210</v>
      </c>
      <c r="L5726" t="s">
        <v>15973</v>
      </c>
      <c r="M5726" t="s">
        <v>15974</v>
      </c>
      <c r="N5726">
        <v>4.4302777769999997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1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1970.8338635087591</v>
      </c>
      <c r="AD5726">
        <v>0</v>
      </c>
      <c r="AE5726">
        <v>1970.8338635087591</v>
      </c>
    </row>
    <row r="5727" spans="1:31" x14ac:dyDescent="0.3">
      <c r="A5727">
        <v>2722094</v>
      </c>
      <c r="B5727">
        <v>1</v>
      </c>
      <c r="C5727" t="s">
        <v>80</v>
      </c>
      <c r="D5727" t="s">
        <v>85</v>
      </c>
      <c r="E5727" t="s">
        <v>145</v>
      </c>
      <c r="F5727" t="s">
        <v>10092</v>
      </c>
      <c r="G5727" t="s">
        <v>147</v>
      </c>
      <c r="H5727" t="s">
        <v>135</v>
      </c>
      <c r="I5727" t="s">
        <v>136</v>
      </c>
      <c r="J5727" t="s">
        <v>137</v>
      </c>
      <c r="K5727" t="s">
        <v>138</v>
      </c>
      <c r="L5727" t="s">
        <v>15975</v>
      </c>
      <c r="M5727" t="s">
        <v>15976</v>
      </c>
      <c r="N5727">
        <v>1.686111111</v>
      </c>
      <c r="O5727">
        <v>0</v>
      </c>
      <c r="P5727">
        <v>10</v>
      </c>
      <c r="Q5727">
        <v>0</v>
      </c>
      <c r="R5727">
        <v>0</v>
      </c>
      <c r="S5727">
        <v>0</v>
      </c>
      <c r="T5727">
        <v>2</v>
      </c>
      <c r="U5727">
        <v>0</v>
      </c>
      <c r="V5727">
        <v>0</v>
      </c>
      <c r="W5727">
        <v>0</v>
      </c>
      <c r="X5727">
        <v>4.2045660685555806</v>
      </c>
      <c r="Y5727">
        <v>0</v>
      </c>
      <c r="Z5727">
        <v>0</v>
      </c>
      <c r="AA5727">
        <v>0</v>
      </c>
      <c r="AB5727">
        <v>0.28901911191313423</v>
      </c>
      <c r="AC5727">
        <v>0</v>
      </c>
      <c r="AD5727">
        <v>0</v>
      </c>
      <c r="AE5727">
        <v>4.493585180468715</v>
      </c>
    </row>
    <row r="5728" spans="1:31" x14ac:dyDescent="0.3">
      <c r="A5728">
        <v>2722334</v>
      </c>
      <c r="B5728">
        <v>2</v>
      </c>
      <c r="C5728" t="s">
        <v>81</v>
      </c>
      <c r="D5728" t="s">
        <v>128</v>
      </c>
      <c r="E5728" t="s">
        <v>213</v>
      </c>
      <c r="F5728" t="s">
        <v>5996</v>
      </c>
      <c r="G5728" t="s">
        <v>185</v>
      </c>
      <c r="H5728" t="s">
        <v>153</v>
      </c>
      <c r="I5728" t="s">
        <v>136</v>
      </c>
      <c r="J5728" t="s">
        <v>137</v>
      </c>
      <c r="K5728" t="s">
        <v>138</v>
      </c>
      <c r="L5728" t="s">
        <v>15849</v>
      </c>
      <c r="M5728" t="s">
        <v>15977</v>
      </c>
      <c r="N5728">
        <v>0.105277777</v>
      </c>
      <c r="O5728">
        <v>6</v>
      </c>
      <c r="P5728">
        <v>620</v>
      </c>
      <c r="Q5728">
        <v>4</v>
      </c>
      <c r="R5728">
        <v>4</v>
      </c>
      <c r="S5728">
        <v>2</v>
      </c>
      <c r="T5728">
        <v>56</v>
      </c>
      <c r="U5728">
        <v>0</v>
      </c>
      <c r="V5728">
        <v>0</v>
      </c>
      <c r="W5728">
        <v>0.10138306060416666</v>
      </c>
      <c r="X5728">
        <v>5.6353180639319804</v>
      </c>
      <c r="Y5728">
        <v>9.3178646607833343E-2</v>
      </c>
      <c r="Z5728">
        <v>3.5261596408050003E-2</v>
      </c>
      <c r="AA5728">
        <v>0.86774485232379761</v>
      </c>
      <c r="AB5728">
        <v>1.9126647827622885</v>
      </c>
      <c r="AC5728">
        <v>0</v>
      </c>
      <c r="AD5728">
        <v>0</v>
      </c>
      <c r="AE5728">
        <v>8.6455510026381166</v>
      </c>
    </row>
    <row r="5729" spans="1:31" x14ac:dyDescent="0.3">
      <c r="A5729">
        <v>2722134</v>
      </c>
      <c r="B5729">
        <v>1</v>
      </c>
      <c r="C5729" t="s">
        <v>81</v>
      </c>
      <c r="D5729" t="s">
        <v>113</v>
      </c>
      <c r="E5729" t="s">
        <v>213</v>
      </c>
      <c r="F5729" t="s">
        <v>15978</v>
      </c>
      <c r="G5729" t="s">
        <v>152</v>
      </c>
      <c r="H5729" t="s">
        <v>153</v>
      </c>
      <c r="I5729" t="s">
        <v>136</v>
      </c>
      <c r="J5729" t="s">
        <v>137</v>
      </c>
      <c r="K5729" t="s">
        <v>138</v>
      </c>
      <c r="L5729" t="s">
        <v>15979</v>
      </c>
      <c r="M5729" t="s">
        <v>15980</v>
      </c>
      <c r="N5729">
        <v>1.546944444</v>
      </c>
      <c r="O5729">
        <v>2</v>
      </c>
      <c r="P5729">
        <v>441</v>
      </c>
      <c r="Q5729">
        <v>2</v>
      </c>
      <c r="R5729">
        <v>31</v>
      </c>
      <c r="S5729">
        <v>3</v>
      </c>
      <c r="T5729">
        <v>12</v>
      </c>
      <c r="U5729">
        <v>0</v>
      </c>
      <c r="V5729">
        <v>0</v>
      </c>
      <c r="W5729">
        <v>0.67550655099166668</v>
      </c>
      <c r="X5729">
        <v>63.187949643566171</v>
      </c>
      <c r="Y5729">
        <v>10.546843343643626</v>
      </c>
      <c r="Z5729">
        <v>1.1004039556431051</v>
      </c>
      <c r="AA5729">
        <v>8.3361080898887998</v>
      </c>
      <c r="AB5729">
        <v>6.852380656366801</v>
      </c>
      <c r="AC5729">
        <v>0</v>
      </c>
      <c r="AD5729">
        <v>0</v>
      </c>
      <c r="AE5729">
        <v>90.69919224010016</v>
      </c>
    </row>
    <row r="5730" spans="1:31" x14ac:dyDescent="0.3">
      <c r="A5730">
        <v>2722775</v>
      </c>
      <c r="B5730">
        <v>1</v>
      </c>
      <c r="C5730" t="s">
        <v>80</v>
      </c>
      <c r="D5730" t="s">
        <v>82</v>
      </c>
      <c r="E5730" t="s">
        <v>145</v>
      </c>
      <c r="F5730" t="s">
        <v>15981</v>
      </c>
      <c r="G5730" t="s">
        <v>1479</v>
      </c>
      <c r="H5730" t="s">
        <v>135</v>
      </c>
      <c r="I5730" t="s">
        <v>136</v>
      </c>
      <c r="J5730" t="s">
        <v>137</v>
      </c>
      <c r="K5730" t="s">
        <v>138</v>
      </c>
      <c r="L5730" t="s">
        <v>15982</v>
      </c>
      <c r="M5730" t="s">
        <v>15870</v>
      </c>
      <c r="N5730">
        <v>1.7636111109999999</v>
      </c>
      <c r="O5730">
        <v>0</v>
      </c>
      <c r="P5730">
        <v>32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11.732132069280114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11.732132069280114</v>
      </c>
    </row>
    <row r="5731" spans="1:31" x14ac:dyDescent="0.3">
      <c r="A5731">
        <v>2722088</v>
      </c>
      <c r="B5731">
        <v>1</v>
      </c>
      <c r="C5731" t="s">
        <v>80</v>
      </c>
      <c r="D5731" t="s">
        <v>88</v>
      </c>
      <c r="E5731" t="s">
        <v>145</v>
      </c>
      <c r="F5731" t="s">
        <v>3574</v>
      </c>
      <c r="G5731" t="s">
        <v>147</v>
      </c>
      <c r="H5731" t="s">
        <v>135</v>
      </c>
      <c r="I5731" t="s">
        <v>136</v>
      </c>
      <c r="J5731" t="s">
        <v>137</v>
      </c>
      <c r="K5731" t="s">
        <v>138</v>
      </c>
      <c r="L5731" t="s">
        <v>15983</v>
      </c>
      <c r="M5731" t="s">
        <v>15984</v>
      </c>
      <c r="N5731">
        <v>2.0980555550000002</v>
      </c>
      <c r="O5731">
        <v>0</v>
      </c>
      <c r="P5731">
        <v>5</v>
      </c>
      <c r="Q5731">
        <v>0</v>
      </c>
      <c r="R5731">
        <v>0</v>
      </c>
      <c r="S5731">
        <v>0</v>
      </c>
      <c r="T5731">
        <v>2</v>
      </c>
      <c r="U5731">
        <v>0</v>
      </c>
      <c r="V5731">
        <v>0</v>
      </c>
      <c r="W5731">
        <v>0</v>
      </c>
      <c r="X5731">
        <v>2.6825448353503005</v>
      </c>
      <c r="Y5731">
        <v>0</v>
      </c>
      <c r="Z5731">
        <v>0</v>
      </c>
      <c r="AA5731">
        <v>0</v>
      </c>
      <c r="AB5731">
        <v>2.6155045106713604</v>
      </c>
      <c r="AC5731">
        <v>0</v>
      </c>
      <c r="AD5731">
        <v>0</v>
      </c>
      <c r="AE5731">
        <v>5.2980493460216609</v>
      </c>
    </row>
    <row r="5732" spans="1:31" x14ac:dyDescent="0.3">
      <c r="A5732">
        <v>2721988</v>
      </c>
      <c r="B5732">
        <v>1</v>
      </c>
      <c r="C5732" t="s">
        <v>80</v>
      </c>
      <c r="D5732" t="s">
        <v>93</v>
      </c>
      <c r="E5732" t="s">
        <v>150</v>
      </c>
      <c r="F5732" t="s">
        <v>14049</v>
      </c>
      <c r="G5732" t="s">
        <v>152</v>
      </c>
      <c r="H5732" t="s">
        <v>153</v>
      </c>
      <c r="I5732" t="s">
        <v>136</v>
      </c>
      <c r="J5732" t="s">
        <v>137</v>
      </c>
      <c r="K5732" t="s">
        <v>138</v>
      </c>
      <c r="L5732" t="s">
        <v>15985</v>
      </c>
      <c r="M5732" t="s">
        <v>15986</v>
      </c>
      <c r="N5732">
        <v>9.8888887999999994E-2</v>
      </c>
      <c r="O5732">
        <v>0</v>
      </c>
      <c r="P5732">
        <v>195</v>
      </c>
      <c r="Q5732">
        <v>2</v>
      </c>
      <c r="R5732">
        <v>50</v>
      </c>
      <c r="S5732">
        <v>4</v>
      </c>
      <c r="T5732">
        <v>46</v>
      </c>
      <c r="U5732">
        <v>0</v>
      </c>
      <c r="V5732">
        <v>0</v>
      </c>
      <c r="W5732">
        <v>0</v>
      </c>
      <c r="X5732">
        <v>1.6741352084773804</v>
      </c>
      <c r="Y5732">
        <v>0.59285848798106999</v>
      </c>
      <c r="Z5732">
        <v>0.63620237476015995</v>
      </c>
      <c r="AA5732">
        <v>1.0648194245780933</v>
      </c>
      <c r="AB5732">
        <v>0.90006553000712342</v>
      </c>
      <c r="AC5732">
        <v>0</v>
      </c>
      <c r="AD5732">
        <v>0</v>
      </c>
      <c r="AE5732">
        <v>4.8680810258038267</v>
      </c>
    </row>
    <row r="5733" spans="1:31" x14ac:dyDescent="0.3">
      <c r="A5733">
        <v>2722031</v>
      </c>
      <c r="B5733">
        <v>1</v>
      </c>
      <c r="C5733" t="s">
        <v>80</v>
      </c>
      <c r="D5733" t="s">
        <v>108</v>
      </c>
      <c r="E5733" t="s">
        <v>161</v>
      </c>
      <c r="F5733" t="s">
        <v>15987</v>
      </c>
      <c r="G5733" t="s">
        <v>163</v>
      </c>
      <c r="H5733" t="s">
        <v>135</v>
      </c>
      <c r="I5733" t="s">
        <v>136</v>
      </c>
      <c r="J5733" t="s">
        <v>137</v>
      </c>
      <c r="K5733" t="s">
        <v>138</v>
      </c>
      <c r="L5733" t="s">
        <v>15988</v>
      </c>
      <c r="M5733" t="s">
        <v>15989</v>
      </c>
      <c r="N5733">
        <v>0.89805555500000001</v>
      </c>
      <c r="O5733">
        <v>0</v>
      </c>
      <c r="P5733">
        <v>6</v>
      </c>
      <c r="Q5733">
        <v>0</v>
      </c>
      <c r="R5733">
        <v>4</v>
      </c>
      <c r="S5733">
        <v>0</v>
      </c>
      <c r="T5733">
        <v>3</v>
      </c>
      <c r="U5733">
        <v>0</v>
      </c>
      <c r="V5733">
        <v>0</v>
      </c>
      <c r="W5733">
        <v>0</v>
      </c>
      <c r="X5733">
        <v>0.98525063287639825</v>
      </c>
      <c r="Y5733">
        <v>0</v>
      </c>
      <c r="Z5733">
        <v>0.9579493788195117</v>
      </c>
      <c r="AA5733">
        <v>0</v>
      </c>
      <c r="AB5733">
        <v>0.39960686669043999</v>
      </c>
      <c r="AC5733">
        <v>0</v>
      </c>
      <c r="AD5733">
        <v>0</v>
      </c>
      <c r="AE5733">
        <v>2.3428068783863498</v>
      </c>
    </row>
    <row r="5734" spans="1:31" x14ac:dyDescent="0.3">
      <c r="A5734">
        <v>2722280</v>
      </c>
      <c r="B5734">
        <v>1</v>
      </c>
      <c r="C5734" t="s">
        <v>80</v>
      </c>
      <c r="D5734" t="s">
        <v>108</v>
      </c>
      <c r="E5734" t="s">
        <v>200</v>
      </c>
      <c r="F5734" t="s">
        <v>15990</v>
      </c>
      <c r="G5734" t="s">
        <v>543</v>
      </c>
      <c r="H5734" t="s">
        <v>135</v>
      </c>
      <c r="I5734" t="s">
        <v>136</v>
      </c>
      <c r="J5734" t="s">
        <v>137</v>
      </c>
      <c r="K5734" t="s">
        <v>138</v>
      </c>
      <c r="L5734" t="s">
        <v>15991</v>
      </c>
      <c r="M5734" t="s">
        <v>15992</v>
      </c>
      <c r="N5734">
        <v>6.2347222220000003</v>
      </c>
      <c r="O5734">
        <v>0</v>
      </c>
      <c r="P5734">
        <v>68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57.41497112271302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57.41497112271302</v>
      </c>
    </row>
    <row r="5735" spans="1:31" x14ac:dyDescent="0.3">
      <c r="A5735">
        <v>2722672</v>
      </c>
      <c r="B5735">
        <v>1</v>
      </c>
      <c r="C5735" t="s">
        <v>80</v>
      </c>
      <c r="D5735" t="s">
        <v>94</v>
      </c>
      <c r="E5735" t="s">
        <v>132</v>
      </c>
      <c r="F5735" t="s">
        <v>4940</v>
      </c>
      <c r="G5735" t="s">
        <v>134</v>
      </c>
      <c r="H5735" t="s">
        <v>135</v>
      </c>
      <c r="I5735" t="s">
        <v>136</v>
      </c>
      <c r="J5735" t="s">
        <v>137</v>
      </c>
      <c r="K5735" t="s">
        <v>138</v>
      </c>
      <c r="L5735" t="s">
        <v>15993</v>
      </c>
      <c r="M5735" t="s">
        <v>15994</v>
      </c>
      <c r="N5735">
        <v>0.80777777699999997</v>
      </c>
      <c r="O5735">
        <v>0</v>
      </c>
      <c r="P5735">
        <v>187</v>
      </c>
      <c r="Q5735">
        <v>0</v>
      </c>
      <c r="R5735">
        <v>0</v>
      </c>
      <c r="S5735">
        <v>0</v>
      </c>
      <c r="T5735">
        <v>5</v>
      </c>
      <c r="U5735">
        <v>0</v>
      </c>
      <c r="V5735">
        <v>0</v>
      </c>
      <c r="W5735">
        <v>0</v>
      </c>
      <c r="X5735">
        <v>31.723038440714092</v>
      </c>
      <c r="Y5735">
        <v>0</v>
      </c>
      <c r="Z5735">
        <v>0</v>
      </c>
      <c r="AA5735">
        <v>0</v>
      </c>
      <c r="AB5735">
        <v>1.1901648808398764</v>
      </c>
      <c r="AC5735">
        <v>0</v>
      </c>
      <c r="AD5735">
        <v>0</v>
      </c>
      <c r="AE5735">
        <v>32.913203321553965</v>
      </c>
    </row>
    <row r="5736" spans="1:31" x14ac:dyDescent="0.3">
      <c r="A5736">
        <v>2722861</v>
      </c>
      <c r="B5736">
        <v>1</v>
      </c>
      <c r="C5736" t="s">
        <v>80</v>
      </c>
      <c r="D5736" t="s">
        <v>90</v>
      </c>
      <c r="E5736" t="s">
        <v>161</v>
      </c>
      <c r="F5736" t="s">
        <v>15995</v>
      </c>
      <c r="G5736" t="s">
        <v>202</v>
      </c>
      <c r="H5736" t="s">
        <v>135</v>
      </c>
      <c r="I5736" t="s">
        <v>136</v>
      </c>
      <c r="J5736" t="s">
        <v>137</v>
      </c>
      <c r="K5736" t="s">
        <v>138</v>
      </c>
      <c r="L5736" t="s">
        <v>15996</v>
      </c>
      <c r="M5736" t="s">
        <v>15816</v>
      </c>
      <c r="N5736">
        <v>1.5725</v>
      </c>
      <c r="O5736">
        <v>0</v>
      </c>
      <c r="P5736">
        <v>206</v>
      </c>
      <c r="Q5736">
        <v>0</v>
      </c>
      <c r="R5736">
        <v>0</v>
      </c>
      <c r="S5736">
        <v>0</v>
      </c>
      <c r="T5736">
        <v>3</v>
      </c>
      <c r="U5736">
        <v>0</v>
      </c>
      <c r="V5736">
        <v>0</v>
      </c>
      <c r="W5736">
        <v>0</v>
      </c>
      <c r="X5736">
        <v>81.560279805690669</v>
      </c>
      <c r="Y5736">
        <v>0</v>
      </c>
      <c r="Z5736">
        <v>0</v>
      </c>
      <c r="AA5736">
        <v>0</v>
      </c>
      <c r="AB5736">
        <v>1.47040832346452</v>
      </c>
      <c r="AC5736">
        <v>0</v>
      </c>
      <c r="AD5736">
        <v>0</v>
      </c>
      <c r="AE5736">
        <v>83.030688129155195</v>
      </c>
    </row>
    <row r="5737" spans="1:31" x14ac:dyDescent="0.3">
      <c r="A5737">
        <v>2722194</v>
      </c>
      <c r="B5737">
        <v>1</v>
      </c>
      <c r="C5737" t="s">
        <v>80</v>
      </c>
      <c r="D5737" t="s">
        <v>83</v>
      </c>
      <c r="E5737" t="s">
        <v>156</v>
      </c>
      <c r="F5737" t="s">
        <v>15997</v>
      </c>
      <c r="G5737" t="s">
        <v>152</v>
      </c>
      <c r="H5737" t="s">
        <v>153</v>
      </c>
      <c r="I5737" t="s">
        <v>136</v>
      </c>
      <c r="J5737" t="s">
        <v>137</v>
      </c>
      <c r="K5737" t="s">
        <v>138</v>
      </c>
      <c r="L5737" t="s">
        <v>15998</v>
      </c>
      <c r="M5737" t="s">
        <v>15999</v>
      </c>
      <c r="N5737">
        <v>1.0055555549999999</v>
      </c>
      <c r="O5737">
        <v>0</v>
      </c>
      <c r="P5737">
        <v>2362</v>
      </c>
      <c r="Q5737">
        <v>0</v>
      </c>
      <c r="R5737">
        <v>0</v>
      </c>
      <c r="S5737">
        <v>17</v>
      </c>
      <c r="T5737">
        <v>392</v>
      </c>
      <c r="U5737">
        <v>8</v>
      </c>
      <c r="V5737">
        <v>16</v>
      </c>
      <c r="W5737">
        <v>0</v>
      </c>
      <c r="X5737">
        <v>440.63073681034348</v>
      </c>
      <c r="Y5737">
        <v>0</v>
      </c>
      <c r="Z5737">
        <v>0</v>
      </c>
      <c r="AA5737">
        <v>153.56596305575127</v>
      </c>
      <c r="AB5737">
        <v>389.57014493588866</v>
      </c>
      <c r="AC5737">
        <v>692.77457175642814</v>
      </c>
      <c r="AD5737">
        <v>132.67099927888992</v>
      </c>
      <c r="AE5737">
        <v>1809.2124158373015</v>
      </c>
    </row>
    <row r="5738" spans="1:31" x14ac:dyDescent="0.3">
      <c r="A5738">
        <v>2722463</v>
      </c>
      <c r="B5738">
        <v>1</v>
      </c>
      <c r="C5738" t="s">
        <v>80</v>
      </c>
      <c r="D5738" t="s">
        <v>96</v>
      </c>
      <c r="E5738" t="s">
        <v>150</v>
      </c>
      <c r="F5738" t="s">
        <v>16000</v>
      </c>
      <c r="G5738" t="s">
        <v>152</v>
      </c>
      <c r="H5738" t="s">
        <v>153</v>
      </c>
      <c r="I5738" t="s">
        <v>136</v>
      </c>
      <c r="J5738" t="s">
        <v>137</v>
      </c>
      <c r="K5738" t="s">
        <v>138</v>
      </c>
      <c r="L5738" t="s">
        <v>16001</v>
      </c>
      <c r="M5738" t="s">
        <v>16002</v>
      </c>
      <c r="N5738">
        <v>1.0011111109999999</v>
      </c>
      <c r="O5738">
        <v>4</v>
      </c>
      <c r="P5738">
        <v>8543</v>
      </c>
      <c r="Q5738">
        <v>2</v>
      </c>
      <c r="R5738">
        <v>105</v>
      </c>
      <c r="S5738">
        <v>11</v>
      </c>
      <c r="T5738">
        <v>1349</v>
      </c>
      <c r="U5738">
        <v>0</v>
      </c>
      <c r="V5738">
        <v>3</v>
      </c>
      <c r="W5738">
        <v>34.058722228004989</v>
      </c>
      <c r="X5738">
        <v>1871.9432078746602</v>
      </c>
      <c r="Y5738">
        <v>24.379601039311744</v>
      </c>
      <c r="Z5738">
        <v>17.058408349174215</v>
      </c>
      <c r="AA5738">
        <v>117.68507787333274</v>
      </c>
      <c r="AB5738">
        <v>1423.107102172728</v>
      </c>
      <c r="AC5738">
        <v>0</v>
      </c>
      <c r="AD5738">
        <v>10.429631478164124</v>
      </c>
      <c r="AE5738">
        <v>3498.661751015376</v>
      </c>
    </row>
    <row r="5739" spans="1:31" x14ac:dyDescent="0.3">
      <c r="A5739">
        <v>2722655</v>
      </c>
      <c r="B5739">
        <v>1</v>
      </c>
      <c r="C5739" t="s">
        <v>80</v>
      </c>
      <c r="D5739" t="s">
        <v>108</v>
      </c>
      <c r="E5739" t="s">
        <v>161</v>
      </c>
      <c r="F5739" t="s">
        <v>16003</v>
      </c>
      <c r="G5739" t="s">
        <v>163</v>
      </c>
      <c r="H5739" t="s">
        <v>135</v>
      </c>
      <c r="I5739" t="s">
        <v>136</v>
      </c>
      <c r="J5739" t="s">
        <v>137</v>
      </c>
      <c r="K5739" t="s">
        <v>138</v>
      </c>
      <c r="L5739" t="s">
        <v>16004</v>
      </c>
      <c r="M5739" t="s">
        <v>16005</v>
      </c>
      <c r="N5739">
        <v>6.5013888880000001</v>
      </c>
      <c r="O5739">
        <v>0</v>
      </c>
      <c r="P5739">
        <v>4</v>
      </c>
      <c r="Q5739">
        <v>0</v>
      </c>
      <c r="R5739">
        <v>1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4.726530832698999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4.726530832698999</v>
      </c>
    </row>
    <row r="5740" spans="1:31" x14ac:dyDescent="0.3">
      <c r="A5740">
        <v>2722406</v>
      </c>
      <c r="B5740">
        <v>1</v>
      </c>
      <c r="C5740" t="s">
        <v>80</v>
      </c>
      <c r="D5740" t="s">
        <v>85</v>
      </c>
      <c r="E5740" t="s">
        <v>145</v>
      </c>
      <c r="F5740" t="s">
        <v>15037</v>
      </c>
      <c r="G5740" t="s">
        <v>147</v>
      </c>
      <c r="H5740" t="s">
        <v>135</v>
      </c>
      <c r="I5740" t="s">
        <v>136</v>
      </c>
      <c r="J5740" t="s">
        <v>137</v>
      </c>
      <c r="K5740" t="s">
        <v>138</v>
      </c>
      <c r="L5740" t="s">
        <v>16006</v>
      </c>
      <c r="M5740" t="s">
        <v>16007</v>
      </c>
      <c r="N5740">
        <v>0.88611111099999995</v>
      </c>
      <c r="O5740">
        <v>0</v>
      </c>
      <c r="P5740">
        <v>5</v>
      </c>
      <c r="Q5740">
        <v>0</v>
      </c>
      <c r="R5740">
        <v>0</v>
      </c>
      <c r="S5740">
        <v>0</v>
      </c>
      <c r="T5740">
        <v>1</v>
      </c>
      <c r="U5740">
        <v>0</v>
      </c>
      <c r="V5740">
        <v>0</v>
      </c>
      <c r="W5740">
        <v>0</v>
      </c>
      <c r="X5740">
        <v>0.87200306544844008</v>
      </c>
      <c r="Y5740">
        <v>0</v>
      </c>
      <c r="Z5740">
        <v>0</v>
      </c>
      <c r="AA5740">
        <v>0</v>
      </c>
      <c r="AB5740">
        <v>1.0381007521650001</v>
      </c>
      <c r="AC5740">
        <v>0</v>
      </c>
      <c r="AD5740">
        <v>0</v>
      </c>
      <c r="AE5740">
        <v>1.9101038176134402</v>
      </c>
    </row>
    <row r="5741" spans="1:31" x14ac:dyDescent="0.3">
      <c r="A5741">
        <v>2722614</v>
      </c>
      <c r="B5741">
        <v>2</v>
      </c>
      <c r="C5741" t="s">
        <v>81</v>
      </c>
      <c r="D5741" t="s">
        <v>121</v>
      </c>
      <c r="E5741" t="s">
        <v>132</v>
      </c>
      <c r="F5741" t="s">
        <v>16008</v>
      </c>
      <c r="G5741" t="s">
        <v>163</v>
      </c>
      <c r="H5741" t="s">
        <v>135</v>
      </c>
      <c r="I5741" t="s">
        <v>136</v>
      </c>
      <c r="J5741" t="s">
        <v>137</v>
      </c>
      <c r="K5741" t="s">
        <v>138</v>
      </c>
      <c r="L5741" t="s">
        <v>15684</v>
      </c>
      <c r="M5741" t="s">
        <v>16009</v>
      </c>
      <c r="N5741">
        <v>0.753611111</v>
      </c>
      <c r="O5741">
        <v>0</v>
      </c>
      <c r="P5741">
        <v>54</v>
      </c>
      <c r="Q5741">
        <v>0</v>
      </c>
      <c r="R5741">
        <v>26</v>
      </c>
      <c r="S5741">
        <v>0</v>
      </c>
      <c r="T5741">
        <v>6</v>
      </c>
      <c r="U5741">
        <v>0</v>
      </c>
      <c r="V5741">
        <v>0</v>
      </c>
      <c r="W5741">
        <v>0</v>
      </c>
      <c r="X5741">
        <v>5.3023781315470373</v>
      </c>
      <c r="Y5741">
        <v>0</v>
      </c>
      <c r="Z5741">
        <v>1.0294037299875001</v>
      </c>
      <c r="AA5741">
        <v>0</v>
      </c>
      <c r="AB5741">
        <v>1.2519124461541733</v>
      </c>
      <c r="AC5741">
        <v>0</v>
      </c>
      <c r="AD5741">
        <v>0</v>
      </c>
      <c r="AE5741">
        <v>7.5836943076887104</v>
      </c>
    </row>
    <row r="5742" spans="1:31" x14ac:dyDescent="0.3">
      <c r="A5742">
        <v>2722300</v>
      </c>
      <c r="B5742">
        <v>1</v>
      </c>
      <c r="C5742" t="s">
        <v>80</v>
      </c>
      <c r="D5742" t="s">
        <v>111</v>
      </c>
      <c r="E5742" t="s">
        <v>145</v>
      </c>
      <c r="F5742" t="s">
        <v>16010</v>
      </c>
      <c r="G5742" t="s">
        <v>181</v>
      </c>
      <c r="H5742" t="s">
        <v>135</v>
      </c>
      <c r="I5742" t="s">
        <v>136</v>
      </c>
      <c r="J5742" t="s">
        <v>137</v>
      </c>
      <c r="K5742" t="s">
        <v>138</v>
      </c>
      <c r="L5742" t="s">
        <v>16011</v>
      </c>
      <c r="M5742" t="s">
        <v>16012</v>
      </c>
      <c r="N5742">
        <v>3.3563888880000001</v>
      </c>
      <c r="O5742">
        <v>0</v>
      </c>
      <c r="P5742">
        <v>4</v>
      </c>
      <c r="Q5742">
        <v>0</v>
      </c>
      <c r="R5742">
        <v>0</v>
      </c>
      <c r="S5742">
        <v>0</v>
      </c>
      <c r="T5742">
        <v>1</v>
      </c>
      <c r="U5742">
        <v>0</v>
      </c>
      <c r="V5742">
        <v>0</v>
      </c>
      <c r="W5742">
        <v>0</v>
      </c>
      <c r="X5742">
        <v>2.417916839902706</v>
      </c>
      <c r="Y5742">
        <v>0</v>
      </c>
      <c r="Z5742">
        <v>0</v>
      </c>
      <c r="AA5742">
        <v>0</v>
      </c>
      <c r="AB5742">
        <v>1.9234924737501204</v>
      </c>
      <c r="AC5742">
        <v>0</v>
      </c>
      <c r="AD5742">
        <v>0</v>
      </c>
      <c r="AE5742">
        <v>4.3414093136528269</v>
      </c>
    </row>
    <row r="5743" spans="1:31" x14ac:dyDescent="0.3">
      <c r="A5743">
        <v>2722798</v>
      </c>
      <c r="B5743">
        <v>1</v>
      </c>
      <c r="C5743" t="s">
        <v>80</v>
      </c>
      <c r="D5743" t="s">
        <v>108</v>
      </c>
      <c r="E5743" t="s">
        <v>161</v>
      </c>
      <c r="F5743" t="s">
        <v>16013</v>
      </c>
      <c r="G5743" t="s">
        <v>163</v>
      </c>
      <c r="H5743" t="s">
        <v>135</v>
      </c>
      <c r="I5743" t="s">
        <v>136</v>
      </c>
      <c r="J5743" t="s">
        <v>137</v>
      </c>
      <c r="K5743" t="s">
        <v>138</v>
      </c>
      <c r="L5743" t="s">
        <v>16014</v>
      </c>
      <c r="M5743" t="s">
        <v>16015</v>
      </c>
      <c r="N5743">
        <v>0.67527777700000002</v>
      </c>
      <c r="O5743">
        <v>0</v>
      </c>
      <c r="P5743">
        <v>16</v>
      </c>
      <c r="Q5743">
        <v>0</v>
      </c>
      <c r="R5743">
        <v>3</v>
      </c>
      <c r="S5743">
        <v>0</v>
      </c>
      <c r="T5743">
        <v>2</v>
      </c>
      <c r="U5743">
        <v>0</v>
      </c>
      <c r="V5743">
        <v>0</v>
      </c>
      <c r="W5743">
        <v>0</v>
      </c>
      <c r="X5743">
        <v>1.1859168870517152</v>
      </c>
      <c r="Y5743">
        <v>0</v>
      </c>
      <c r="Z5743">
        <v>0</v>
      </c>
      <c r="AA5743">
        <v>0</v>
      </c>
      <c r="AB5743">
        <v>6.3029114227202504E-2</v>
      </c>
      <c r="AC5743">
        <v>0</v>
      </c>
      <c r="AD5743">
        <v>0</v>
      </c>
      <c r="AE5743">
        <v>1.2489460012789178</v>
      </c>
    </row>
    <row r="5744" spans="1:31" x14ac:dyDescent="0.3">
      <c r="A5744">
        <v>2722692</v>
      </c>
      <c r="B5744">
        <v>1</v>
      </c>
      <c r="C5744" t="s">
        <v>80</v>
      </c>
      <c r="D5744" t="s">
        <v>106</v>
      </c>
      <c r="E5744" t="s">
        <v>132</v>
      </c>
      <c r="F5744" t="s">
        <v>13930</v>
      </c>
      <c r="G5744" t="s">
        <v>134</v>
      </c>
      <c r="H5744" t="s">
        <v>135</v>
      </c>
      <c r="I5744" t="s">
        <v>136</v>
      </c>
      <c r="J5744" t="s">
        <v>137</v>
      </c>
      <c r="K5744" t="s">
        <v>138</v>
      </c>
      <c r="L5744" t="s">
        <v>16016</v>
      </c>
      <c r="M5744" t="s">
        <v>16017</v>
      </c>
      <c r="N5744">
        <v>3.1752777769999998</v>
      </c>
      <c r="O5744">
        <v>0</v>
      </c>
      <c r="P5744">
        <v>13</v>
      </c>
      <c r="Q5744">
        <v>0</v>
      </c>
      <c r="R5744">
        <v>11</v>
      </c>
      <c r="S5744">
        <v>0</v>
      </c>
      <c r="T5744">
        <v>7</v>
      </c>
      <c r="U5744">
        <v>0</v>
      </c>
      <c r="V5744">
        <v>0</v>
      </c>
      <c r="W5744">
        <v>0</v>
      </c>
      <c r="X5744">
        <v>21.876060447156934</v>
      </c>
      <c r="Y5744">
        <v>0</v>
      </c>
      <c r="Z5744">
        <v>41.355965681038995</v>
      </c>
      <c r="AA5744">
        <v>0</v>
      </c>
      <c r="AB5744">
        <v>24.205767346549724</v>
      </c>
      <c r="AC5744">
        <v>0</v>
      </c>
      <c r="AD5744">
        <v>0</v>
      </c>
      <c r="AE5744">
        <v>87.437793474745646</v>
      </c>
    </row>
    <row r="5745" spans="1:31" x14ac:dyDescent="0.3">
      <c r="A5745">
        <v>2722051</v>
      </c>
      <c r="B5745">
        <v>1</v>
      </c>
      <c r="C5745" t="s">
        <v>80</v>
      </c>
      <c r="D5745" t="s">
        <v>96</v>
      </c>
      <c r="E5745" t="s">
        <v>132</v>
      </c>
      <c r="F5745" t="s">
        <v>15713</v>
      </c>
      <c r="G5745" t="s">
        <v>134</v>
      </c>
      <c r="H5745" t="s">
        <v>135</v>
      </c>
      <c r="I5745" t="s">
        <v>136</v>
      </c>
      <c r="J5745" t="s">
        <v>137</v>
      </c>
      <c r="K5745" t="s">
        <v>138</v>
      </c>
      <c r="L5745" t="s">
        <v>16018</v>
      </c>
      <c r="M5745" t="s">
        <v>16019</v>
      </c>
      <c r="N5745">
        <v>3.48</v>
      </c>
      <c r="O5745">
        <v>0</v>
      </c>
      <c r="P5745">
        <v>123</v>
      </c>
      <c r="Q5745">
        <v>0</v>
      </c>
      <c r="R5745">
        <v>0</v>
      </c>
      <c r="S5745">
        <v>0</v>
      </c>
      <c r="T5745">
        <v>96</v>
      </c>
      <c r="U5745">
        <v>0</v>
      </c>
      <c r="V5745">
        <v>0</v>
      </c>
      <c r="W5745">
        <v>0</v>
      </c>
      <c r="X5745">
        <v>81.699241649587051</v>
      </c>
      <c r="Y5745">
        <v>0</v>
      </c>
      <c r="Z5745">
        <v>0</v>
      </c>
      <c r="AA5745">
        <v>0</v>
      </c>
      <c r="AB5745">
        <v>318.58097275239402</v>
      </c>
      <c r="AC5745">
        <v>0</v>
      </c>
      <c r="AD5745">
        <v>0</v>
      </c>
      <c r="AE5745">
        <v>400.28021440198108</v>
      </c>
    </row>
    <row r="5746" spans="1:31" x14ac:dyDescent="0.3">
      <c r="A5746">
        <v>2721965</v>
      </c>
      <c r="B5746">
        <v>1</v>
      </c>
      <c r="C5746" t="s">
        <v>80</v>
      </c>
      <c r="D5746" t="s">
        <v>82</v>
      </c>
      <c r="E5746" t="s">
        <v>150</v>
      </c>
      <c r="F5746" t="s">
        <v>16020</v>
      </c>
      <c r="G5746" t="s">
        <v>1613</v>
      </c>
      <c r="H5746" t="s">
        <v>153</v>
      </c>
      <c r="I5746" t="s">
        <v>490</v>
      </c>
      <c r="J5746" t="s">
        <v>137</v>
      </c>
      <c r="K5746" t="s">
        <v>210</v>
      </c>
      <c r="L5746" t="s">
        <v>16021</v>
      </c>
      <c r="M5746" t="s">
        <v>16022</v>
      </c>
      <c r="N5746">
        <v>3.1666666000000003E-2</v>
      </c>
      <c r="O5746">
        <v>0</v>
      </c>
      <c r="P5746">
        <v>4994</v>
      </c>
      <c r="Q5746">
        <v>0</v>
      </c>
      <c r="R5746">
        <v>0</v>
      </c>
      <c r="S5746">
        <v>0</v>
      </c>
      <c r="T5746">
        <v>386</v>
      </c>
      <c r="U5746">
        <v>1</v>
      </c>
      <c r="V5746">
        <v>0</v>
      </c>
      <c r="W5746">
        <v>0</v>
      </c>
      <c r="X5746">
        <v>28.76356097749958</v>
      </c>
      <c r="Y5746">
        <v>0</v>
      </c>
      <c r="Z5746">
        <v>0</v>
      </c>
      <c r="AA5746">
        <v>0</v>
      </c>
      <c r="AB5746">
        <v>3.5582011410532397</v>
      </c>
      <c r="AC5746">
        <v>1.2877959476340002</v>
      </c>
      <c r="AD5746">
        <v>0</v>
      </c>
      <c r="AE5746">
        <v>33.609558066186821</v>
      </c>
    </row>
    <row r="5747" spans="1:31" x14ac:dyDescent="0.3">
      <c r="A5747">
        <v>2722008</v>
      </c>
      <c r="B5747">
        <v>1</v>
      </c>
      <c r="C5747" t="s">
        <v>80</v>
      </c>
      <c r="D5747" t="s">
        <v>108</v>
      </c>
      <c r="E5747" t="s">
        <v>132</v>
      </c>
      <c r="F5747" t="s">
        <v>16023</v>
      </c>
      <c r="G5747" t="s">
        <v>170</v>
      </c>
      <c r="H5747" t="s">
        <v>135</v>
      </c>
      <c r="I5747" t="s">
        <v>136</v>
      </c>
      <c r="J5747" t="s">
        <v>137</v>
      </c>
      <c r="K5747" t="s">
        <v>138</v>
      </c>
      <c r="L5747" t="s">
        <v>16024</v>
      </c>
      <c r="M5747" t="s">
        <v>16025</v>
      </c>
      <c r="N5747">
        <v>0.16888888799999999</v>
      </c>
      <c r="O5747">
        <v>0</v>
      </c>
      <c r="P5747">
        <v>36</v>
      </c>
      <c r="Q5747">
        <v>0</v>
      </c>
      <c r="R5747">
        <v>16</v>
      </c>
      <c r="S5747">
        <v>0</v>
      </c>
      <c r="T5747">
        <v>6</v>
      </c>
      <c r="U5747">
        <v>0</v>
      </c>
      <c r="V5747">
        <v>0</v>
      </c>
      <c r="W5747">
        <v>0</v>
      </c>
      <c r="X5747">
        <v>0.60265468242298681</v>
      </c>
      <c r="Y5747">
        <v>0</v>
      </c>
      <c r="Z5747">
        <v>9.1949346581439995E-2</v>
      </c>
      <c r="AA5747">
        <v>0</v>
      </c>
      <c r="AB5747">
        <v>1.2435995134223998</v>
      </c>
      <c r="AC5747">
        <v>0</v>
      </c>
      <c r="AD5747">
        <v>0</v>
      </c>
      <c r="AE5747">
        <v>1.9382035424268267</v>
      </c>
    </row>
    <row r="5748" spans="1:31" x14ac:dyDescent="0.3">
      <c r="A5748">
        <v>2722661</v>
      </c>
      <c r="B5748">
        <v>1</v>
      </c>
      <c r="C5748" t="s">
        <v>80</v>
      </c>
      <c r="D5748" t="s">
        <v>92</v>
      </c>
      <c r="E5748" t="s">
        <v>145</v>
      </c>
      <c r="F5748" t="s">
        <v>16026</v>
      </c>
      <c r="G5748" t="s">
        <v>181</v>
      </c>
      <c r="H5748" t="s">
        <v>135</v>
      </c>
      <c r="I5748" t="s">
        <v>136</v>
      </c>
      <c r="J5748" t="s">
        <v>137</v>
      </c>
      <c r="K5748" t="s">
        <v>138</v>
      </c>
      <c r="L5748" t="s">
        <v>16027</v>
      </c>
      <c r="M5748" t="s">
        <v>16028</v>
      </c>
      <c r="N5748">
        <v>0.81555555499999999</v>
      </c>
      <c r="O5748">
        <v>0</v>
      </c>
      <c r="P5748">
        <v>1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</row>
    <row r="5749" spans="1:31" x14ac:dyDescent="0.3">
      <c r="A5749">
        <v>2721997</v>
      </c>
      <c r="B5749">
        <v>1</v>
      </c>
      <c r="C5749" t="s">
        <v>80</v>
      </c>
      <c r="D5749" t="s">
        <v>106</v>
      </c>
      <c r="E5749" t="s">
        <v>156</v>
      </c>
      <c r="F5749" t="s">
        <v>7360</v>
      </c>
      <c r="G5749" t="s">
        <v>152</v>
      </c>
      <c r="H5749" t="s">
        <v>153</v>
      </c>
      <c r="I5749" t="s">
        <v>136</v>
      </c>
      <c r="J5749" t="s">
        <v>137</v>
      </c>
      <c r="K5749" t="s">
        <v>138</v>
      </c>
      <c r="L5749" t="s">
        <v>16029</v>
      </c>
      <c r="M5749" t="s">
        <v>16030</v>
      </c>
      <c r="N5749">
        <v>0.50833333300000005</v>
      </c>
      <c r="O5749">
        <v>2</v>
      </c>
      <c r="P5749">
        <v>788</v>
      </c>
      <c r="Q5749">
        <v>1</v>
      </c>
      <c r="R5749">
        <v>99</v>
      </c>
      <c r="S5749">
        <v>6</v>
      </c>
      <c r="T5749">
        <v>117</v>
      </c>
      <c r="U5749">
        <v>0</v>
      </c>
      <c r="V5749">
        <v>1</v>
      </c>
      <c r="W5749">
        <v>7.628496276E-3</v>
      </c>
      <c r="X5749">
        <v>49.364729185429823</v>
      </c>
      <c r="Y5749">
        <v>8.2123489737000011E-2</v>
      </c>
      <c r="Z5749">
        <v>2.7205540231165997</v>
      </c>
      <c r="AA5749">
        <v>4.9537566570433009</v>
      </c>
      <c r="AB5749">
        <v>13.557381482343251</v>
      </c>
      <c r="AC5749">
        <v>0</v>
      </c>
      <c r="AD5749">
        <v>3.8272313731199992E-2</v>
      </c>
      <c r="AE5749">
        <v>70.724445647677172</v>
      </c>
    </row>
    <row r="5750" spans="1:31" x14ac:dyDescent="0.3">
      <c r="A5750">
        <v>2722306</v>
      </c>
      <c r="B5750">
        <v>1</v>
      </c>
      <c r="C5750" t="s">
        <v>81</v>
      </c>
      <c r="D5750" t="s">
        <v>120</v>
      </c>
      <c r="E5750" t="s">
        <v>132</v>
      </c>
      <c r="F5750" t="s">
        <v>16031</v>
      </c>
      <c r="G5750" t="s">
        <v>134</v>
      </c>
      <c r="H5750" t="s">
        <v>135</v>
      </c>
      <c r="I5750" t="s">
        <v>136</v>
      </c>
      <c r="J5750" t="s">
        <v>137</v>
      </c>
      <c r="K5750" t="s">
        <v>138</v>
      </c>
      <c r="L5750" t="s">
        <v>16032</v>
      </c>
      <c r="M5750" t="s">
        <v>16033</v>
      </c>
      <c r="N5750">
        <v>3.227777777</v>
      </c>
      <c r="O5750">
        <v>0</v>
      </c>
      <c r="P5750">
        <v>0</v>
      </c>
      <c r="Q5750">
        <v>5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</row>
    <row r="5751" spans="1:31" x14ac:dyDescent="0.3">
      <c r="A5751">
        <v>2722970</v>
      </c>
      <c r="B5751">
        <v>1</v>
      </c>
      <c r="C5751" t="s">
        <v>80</v>
      </c>
      <c r="D5751" t="s">
        <v>86</v>
      </c>
      <c r="E5751" t="s">
        <v>145</v>
      </c>
      <c r="F5751" t="s">
        <v>16034</v>
      </c>
      <c r="G5751" t="s">
        <v>181</v>
      </c>
      <c r="H5751" t="s">
        <v>135</v>
      </c>
      <c r="I5751" t="s">
        <v>136</v>
      </c>
      <c r="J5751" t="s">
        <v>137</v>
      </c>
      <c r="K5751" t="s">
        <v>138</v>
      </c>
      <c r="L5751" t="s">
        <v>16035</v>
      </c>
      <c r="M5751" t="s">
        <v>16036</v>
      </c>
      <c r="N5751">
        <v>2.7508333330000001</v>
      </c>
      <c r="O5751">
        <v>0</v>
      </c>
      <c r="P5751">
        <v>1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18.599337057537134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18.599337057537134</v>
      </c>
    </row>
    <row r="5752" spans="1:31" x14ac:dyDescent="0.3">
      <c r="A5752">
        <v>2722638</v>
      </c>
      <c r="B5752">
        <v>1</v>
      </c>
      <c r="C5752" t="s">
        <v>80</v>
      </c>
      <c r="D5752" t="s">
        <v>88</v>
      </c>
      <c r="E5752" t="s">
        <v>156</v>
      </c>
      <c r="F5752" t="s">
        <v>16037</v>
      </c>
      <c r="G5752" t="s">
        <v>185</v>
      </c>
      <c r="H5752" t="s">
        <v>153</v>
      </c>
      <c r="I5752" t="s">
        <v>136</v>
      </c>
      <c r="J5752" t="s">
        <v>137</v>
      </c>
      <c r="K5752" t="s">
        <v>138</v>
      </c>
      <c r="L5752" t="s">
        <v>16038</v>
      </c>
      <c r="M5752" t="s">
        <v>16039</v>
      </c>
      <c r="N5752">
        <v>3.31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1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149.07570948424001</v>
      </c>
      <c r="AD5752">
        <v>0</v>
      </c>
      <c r="AE5752">
        <v>149.07570948424001</v>
      </c>
    </row>
    <row r="5753" spans="1:31" x14ac:dyDescent="0.3">
      <c r="A5753">
        <v>2722830</v>
      </c>
      <c r="B5753">
        <v>1</v>
      </c>
      <c r="C5753" t="s">
        <v>80</v>
      </c>
      <c r="D5753" t="s">
        <v>103</v>
      </c>
      <c r="E5753" t="s">
        <v>145</v>
      </c>
      <c r="F5753" t="s">
        <v>16040</v>
      </c>
      <c r="G5753" t="s">
        <v>181</v>
      </c>
      <c r="H5753" t="s">
        <v>135</v>
      </c>
      <c r="I5753" t="s">
        <v>136</v>
      </c>
      <c r="J5753" t="s">
        <v>137</v>
      </c>
      <c r="K5753" t="s">
        <v>138</v>
      </c>
      <c r="L5753" t="s">
        <v>16041</v>
      </c>
      <c r="M5753" t="s">
        <v>16042</v>
      </c>
      <c r="N5753">
        <v>7.3477777770000001</v>
      </c>
      <c r="O5753">
        <v>0</v>
      </c>
      <c r="P5753">
        <v>1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</row>
    <row r="5754" spans="1:31" x14ac:dyDescent="0.3">
      <c r="A5754">
        <v>2722515</v>
      </c>
      <c r="B5754">
        <v>1</v>
      </c>
      <c r="C5754" t="s">
        <v>80</v>
      </c>
      <c r="D5754" t="s">
        <v>107</v>
      </c>
      <c r="E5754" t="s">
        <v>132</v>
      </c>
      <c r="F5754" t="s">
        <v>16043</v>
      </c>
      <c r="G5754" t="s">
        <v>170</v>
      </c>
      <c r="H5754" t="s">
        <v>135</v>
      </c>
      <c r="I5754" t="s">
        <v>136</v>
      </c>
      <c r="J5754" t="s">
        <v>137</v>
      </c>
      <c r="K5754" t="s">
        <v>138</v>
      </c>
      <c r="L5754" t="s">
        <v>16044</v>
      </c>
      <c r="M5754" t="s">
        <v>16045</v>
      </c>
      <c r="N5754">
        <v>1.2069444439999999</v>
      </c>
      <c r="O5754">
        <v>0</v>
      </c>
      <c r="P5754">
        <v>147</v>
      </c>
      <c r="Q5754">
        <v>0</v>
      </c>
      <c r="R5754">
        <v>0</v>
      </c>
      <c r="S5754">
        <v>0</v>
      </c>
      <c r="T5754">
        <v>6</v>
      </c>
      <c r="U5754">
        <v>0</v>
      </c>
      <c r="V5754">
        <v>0</v>
      </c>
      <c r="W5754">
        <v>0</v>
      </c>
      <c r="X5754">
        <v>25.741940278980671</v>
      </c>
      <c r="Y5754">
        <v>0</v>
      </c>
      <c r="Z5754">
        <v>0</v>
      </c>
      <c r="AA5754">
        <v>0</v>
      </c>
      <c r="AB5754">
        <v>4.5457905851275866</v>
      </c>
      <c r="AC5754">
        <v>0</v>
      </c>
      <c r="AD5754">
        <v>0</v>
      </c>
      <c r="AE5754">
        <v>30.287730864108259</v>
      </c>
    </row>
    <row r="5755" spans="1:31" x14ac:dyDescent="0.3">
      <c r="A5755">
        <v>2722382</v>
      </c>
      <c r="B5755">
        <v>2</v>
      </c>
      <c r="C5755" t="s">
        <v>80</v>
      </c>
      <c r="D5755" t="s">
        <v>93</v>
      </c>
      <c r="E5755" t="s">
        <v>132</v>
      </c>
      <c r="F5755" t="s">
        <v>16046</v>
      </c>
      <c r="G5755" t="s">
        <v>393</v>
      </c>
      <c r="H5755" t="s">
        <v>135</v>
      </c>
      <c r="I5755" t="s">
        <v>136</v>
      </c>
      <c r="J5755" t="s">
        <v>137</v>
      </c>
      <c r="K5755" t="s">
        <v>138</v>
      </c>
      <c r="L5755" t="s">
        <v>15592</v>
      </c>
      <c r="M5755" t="s">
        <v>16047</v>
      </c>
      <c r="N5755">
        <v>0.65</v>
      </c>
      <c r="O5755">
        <v>0</v>
      </c>
      <c r="P5755">
        <v>22</v>
      </c>
      <c r="Q5755">
        <v>0</v>
      </c>
      <c r="R5755">
        <v>19</v>
      </c>
      <c r="S5755">
        <v>0</v>
      </c>
      <c r="T5755">
        <v>10</v>
      </c>
      <c r="U5755">
        <v>0</v>
      </c>
      <c r="V5755">
        <v>0</v>
      </c>
      <c r="W5755">
        <v>0</v>
      </c>
      <c r="X5755">
        <v>5.4973855791971999</v>
      </c>
      <c r="Y5755">
        <v>0</v>
      </c>
      <c r="Z5755">
        <v>4.4858248113432007</v>
      </c>
      <c r="AA5755">
        <v>0</v>
      </c>
      <c r="AB5755">
        <v>2.5089285173764502</v>
      </c>
      <c r="AC5755">
        <v>0</v>
      </c>
      <c r="AD5755">
        <v>0</v>
      </c>
      <c r="AE5755">
        <v>12.49213890791685</v>
      </c>
    </row>
    <row r="5756" spans="1:31" x14ac:dyDescent="0.3">
      <c r="A5756">
        <v>2722429</v>
      </c>
      <c r="B5756">
        <v>1</v>
      </c>
      <c r="C5756" t="s">
        <v>81</v>
      </c>
      <c r="D5756" t="s">
        <v>113</v>
      </c>
      <c r="E5756" t="s">
        <v>132</v>
      </c>
      <c r="F5756" t="s">
        <v>14883</v>
      </c>
      <c r="G5756" t="s">
        <v>134</v>
      </c>
      <c r="H5756" t="s">
        <v>135</v>
      </c>
      <c r="I5756" t="s">
        <v>136</v>
      </c>
      <c r="J5756" t="s">
        <v>137</v>
      </c>
      <c r="K5756" t="s">
        <v>138</v>
      </c>
      <c r="L5756" t="s">
        <v>16048</v>
      </c>
      <c r="M5756" t="s">
        <v>16049</v>
      </c>
      <c r="N5756">
        <v>5.9502777770000002</v>
      </c>
      <c r="O5756">
        <v>0</v>
      </c>
      <c r="P5756">
        <v>19</v>
      </c>
      <c r="Q5756">
        <v>0</v>
      </c>
      <c r="R5756">
        <v>5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18.378102481080681</v>
      </c>
      <c r="Y5756">
        <v>0</v>
      </c>
      <c r="Z5756">
        <v>6.3640963575255967</v>
      </c>
      <c r="AA5756">
        <v>0</v>
      </c>
      <c r="AB5756">
        <v>0</v>
      </c>
      <c r="AC5756">
        <v>0</v>
      </c>
      <c r="AD5756">
        <v>0</v>
      </c>
      <c r="AE5756">
        <v>24.742198838606278</v>
      </c>
    </row>
    <row r="5757" spans="1:31" x14ac:dyDescent="0.3">
      <c r="A5757">
        <v>2722724</v>
      </c>
      <c r="B5757">
        <v>1</v>
      </c>
      <c r="C5757" t="s">
        <v>80</v>
      </c>
      <c r="D5757" t="s">
        <v>96</v>
      </c>
      <c r="E5757" t="s">
        <v>145</v>
      </c>
      <c r="F5757" t="s">
        <v>16050</v>
      </c>
      <c r="G5757" t="s">
        <v>181</v>
      </c>
      <c r="H5757" t="s">
        <v>135</v>
      </c>
      <c r="I5757" t="s">
        <v>136</v>
      </c>
      <c r="J5757" t="s">
        <v>137</v>
      </c>
      <c r="K5757" t="s">
        <v>138</v>
      </c>
      <c r="L5757" t="s">
        <v>16051</v>
      </c>
      <c r="M5757" t="s">
        <v>16052</v>
      </c>
      <c r="N5757">
        <v>1.9444444439999999</v>
      </c>
      <c r="O5757">
        <v>0</v>
      </c>
      <c r="P5757">
        <v>1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1.9374210697480203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1.9374210697480203</v>
      </c>
    </row>
    <row r="5758" spans="1:31" x14ac:dyDescent="0.3">
      <c r="A5758">
        <v>2722183</v>
      </c>
      <c r="B5758">
        <v>1</v>
      </c>
      <c r="C5758" t="s">
        <v>80</v>
      </c>
      <c r="D5758" t="s">
        <v>108</v>
      </c>
      <c r="E5758" t="s">
        <v>156</v>
      </c>
      <c r="F5758" t="s">
        <v>5561</v>
      </c>
      <c r="G5758" t="s">
        <v>209</v>
      </c>
      <c r="H5758" t="s">
        <v>153</v>
      </c>
      <c r="I5758" t="s">
        <v>136</v>
      </c>
      <c r="J5758" t="s">
        <v>137</v>
      </c>
      <c r="K5758" t="s">
        <v>210</v>
      </c>
      <c r="L5758" t="s">
        <v>16053</v>
      </c>
      <c r="M5758" t="s">
        <v>16054</v>
      </c>
      <c r="N5758">
        <v>7.2613888879999999</v>
      </c>
      <c r="O5758">
        <v>0</v>
      </c>
      <c r="P5758">
        <v>161</v>
      </c>
      <c r="Q5758">
        <v>0</v>
      </c>
      <c r="R5758">
        <v>17</v>
      </c>
      <c r="S5758">
        <v>0</v>
      </c>
      <c r="T5758">
        <v>20</v>
      </c>
      <c r="U5758">
        <v>0</v>
      </c>
      <c r="V5758">
        <v>0</v>
      </c>
      <c r="W5758">
        <v>0</v>
      </c>
      <c r="X5758">
        <v>187.07397873907911</v>
      </c>
      <c r="Y5758">
        <v>0</v>
      </c>
      <c r="Z5758">
        <v>38.156350105336031</v>
      </c>
      <c r="AA5758">
        <v>0</v>
      </c>
      <c r="AB5758">
        <v>153.48954193436799</v>
      </c>
      <c r="AC5758">
        <v>0</v>
      </c>
      <c r="AD5758">
        <v>0</v>
      </c>
      <c r="AE5758">
        <v>378.71987077878316</v>
      </c>
    </row>
    <row r="5759" spans="1:31" x14ac:dyDescent="0.3">
      <c r="A5759">
        <v>2722870</v>
      </c>
      <c r="B5759">
        <v>1</v>
      </c>
      <c r="C5759" t="s">
        <v>80</v>
      </c>
      <c r="D5759" t="s">
        <v>82</v>
      </c>
      <c r="E5759" t="s">
        <v>161</v>
      </c>
      <c r="F5759" t="s">
        <v>16055</v>
      </c>
      <c r="G5759" t="s">
        <v>724</v>
      </c>
      <c r="H5759" t="s">
        <v>135</v>
      </c>
      <c r="I5759" t="s">
        <v>136</v>
      </c>
      <c r="J5759" t="s">
        <v>137</v>
      </c>
      <c r="K5759" t="s">
        <v>138</v>
      </c>
      <c r="L5759" t="s">
        <v>16056</v>
      </c>
      <c r="M5759" t="s">
        <v>16057</v>
      </c>
      <c r="N5759">
        <v>2.2516666660000002</v>
      </c>
      <c r="O5759">
        <v>0</v>
      </c>
      <c r="P5759">
        <v>154</v>
      </c>
      <c r="Q5759">
        <v>0</v>
      </c>
      <c r="R5759">
        <v>0</v>
      </c>
      <c r="S5759">
        <v>0</v>
      </c>
      <c r="T5759">
        <v>2</v>
      </c>
      <c r="U5759">
        <v>0</v>
      </c>
      <c r="V5759">
        <v>0</v>
      </c>
      <c r="W5759">
        <v>0</v>
      </c>
      <c r="X5759">
        <v>105.77492444316505</v>
      </c>
      <c r="Y5759">
        <v>0</v>
      </c>
      <c r="Z5759">
        <v>0</v>
      </c>
      <c r="AA5759">
        <v>0</v>
      </c>
      <c r="AB5759">
        <v>1.15175946930102</v>
      </c>
      <c r="AC5759">
        <v>0</v>
      </c>
      <c r="AD5759">
        <v>0</v>
      </c>
      <c r="AE5759">
        <v>106.92668391246607</v>
      </c>
    </row>
    <row r="5760" spans="1:31" x14ac:dyDescent="0.3">
      <c r="A5760">
        <v>2722475</v>
      </c>
      <c r="B5760">
        <v>1</v>
      </c>
      <c r="C5760" t="s">
        <v>80</v>
      </c>
      <c r="D5760" t="s">
        <v>103</v>
      </c>
      <c r="E5760" t="s">
        <v>145</v>
      </c>
      <c r="F5760" t="s">
        <v>16058</v>
      </c>
      <c r="G5760" t="s">
        <v>230</v>
      </c>
      <c r="H5760" t="s">
        <v>135</v>
      </c>
      <c r="I5760" t="s">
        <v>136</v>
      </c>
      <c r="J5760" t="s">
        <v>137</v>
      </c>
      <c r="K5760" t="s">
        <v>138</v>
      </c>
      <c r="L5760" t="s">
        <v>16059</v>
      </c>
      <c r="M5760" t="s">
        <v>16060</v>
      </c>
      <c r="N5760">
        <v>8.3869444439999992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2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1.2784036325317341</v>
      </c>
      <c r="AC5760">
        <v>0</v>
      </c>
      <c r="AD5760">
        <v>0</v>
      </c>
      <c r="AE5760">
        <v>1.2784036325317341</v>
      </c>
    </row>
    <row r="5761" spans="1:31" x14ac:dyDescent="0.3">
      <c r="A5761">
        <v>2722246</v>
      </c>
      <c r="B5761">
        <v>1</v>
      </c>
      <c r="C5761" t="s">
        <v>81</v>
      </c>
      <c r="D5761" t="s">
        <v>114</v>
      </c>
      <c r="E5761" t="s">
        <v>150</v>
      </c>
      <c r="F5761" t="s">
        <v>16061</v>
      </c>
      <c r="G5761" t="s">
        <v>209</v>
      </c>
      <c r="H5761" t="s">
        <v>153</v>
      </c>
      <c r="I5761" t="s">
        <v>136</v>
      </c>
      <c r="J5761" t="s">
        <v>137</v>
      </c>
      <c r="K5761" t="s">
        <v>210</v>
      </c>
      <c r="L5761" t="s">
        <v>16062</v>
      </c>
      <c r="M5761" t="s">
        <v>16063</v>
      </c>
      <c r="N5761">
        <v>1.231666666</v>
      </c>
      <c r="O5761">
        <v>0</v>
      </c>
      <c r="P5761">
        <v>2649</v>
      </c>
      <c r="Q5761">
        <v>0</v>
      </c>
      <c r="R5761">
        <v>25</v>
      </c>
      <c r="S5761">
        <v>0</v>
      </c>
      <c r="T5761">
        <v>945</v>
      </c>
      <c r="U5761">
        <v>0</v>
      </c>
      <c r="V5761">
        <v>1</v>
      </c>
      <c r="W5761">
        <v>0</v>
      </c>
      <c r="X5761">
        <v>436.49558159879126</v>
      </c>
      <c r="Y5761">
        <v>0</v>
      </c>
      <c r="Z5761">
        <v>2.3152825314978536</v>
      </c>
      <c r="AA5761">
        <v>0</v>
      </c>
      <c r="AB5761">
        <v>513.0848416141672</v>
      </c>
      <c r="AC5761">
        <v>0</v>
      </c>
      <c r="AD5761">
        <v>0.80063836338804006</v>
      </c>
      <c r="AE5761">
        <v>952.69634410784442</v>
      </c>
    </row>
    <row r="5762" spans="1:31" x14ac:dyDescent="0.3">
      <c r="A5762">
        <v>2722103</v>
      </c>
      <c r="B5762">
        <v>1</v>
      </c>
      <c r="C5762" t="s">
        <v>81</v>
      </c>
      <c r="D5762" t="s">
        <v>127</v>
      </c>
      <c r="E5762" t="s">
        <v>156</v>
      </c>
      <c r="F5762" t="s">
        <v>16064</v>
      </c>
      <c r="G5762" t="s">
        <v>185</v>
      </c>
      <c r="H5762" t="s">
        <v>153</v>
      </c>
      <c r="I5762" t="s">
        <v>136</v>
      </c>
      <c r="J5762" t="s">
        <v>137</v>
      </c>
      <c r="K5762" t="s">
        <v>138</v>
      </c>
      <c r="L5762" t="s">
        <v>16065</v>
      </c>
      <c r="M5762" t="s">
        <v>15381</v>
      </c>
      <c r="N5762">
        <v>2.1786111109999999</v>
      </c>
      <c r="O5762">
        <v>1</v>
      </c>
      <c r="P5762">
        <v>8</v>
      </c>
      <c r="Q5762">
        <v>35</v>
      </c>
      <c r="R5762">
        <v>28</v>
      </c>
      <c r="S5762">
        <v>3</v>
      </c>
      <c r="T5762">
        <v>0</v>
      </c>
      <c r="U5762">
        <v>0</v>
      </c>
      <c r="V5762">
        <v>0</v>
      </c>
      <c r="W5762">
        <v>0</v>
      </c>
      <c r="X5762">
        <v>0.80879719637333336</v>
      </c>
      <c r="Y5762">
        <v>2.1663349489201749</v>
      </c>
      <c r="Z5762">
        <v>3.5075799998456247</v>
      </c>
      <c r="AA5762">
        <v>0.12956650566677166</v>
      </c>
      <c r="AB5762">
        <v>0</v>
      </c>
      <c r="AC5762">
        <v>0</v>
      </c>
      <c r="AD5762">
        <v>0</v>
      </c>
      <c r="AE5762">
        <v>6.612278650805905</v>
      </c>
    </row>
    <row r="5763" spans="1:31" x14ac:dyDescent="0.3">
      <c r="A5763">
        <v>2722956</v>
      </c>
      <c r="B5763">
        <v>1</v>
      </c>
      <c r="C5763" t="s">
        <v>81</v>
      </c>
      <c r="D5763" t="s">
        <v>128</v>
      </c>
      <c r="E5763" t="s">
        <v>132</v>
      </c>
      <c r="F5763" t="s">
        <v>16066</v>
      </c>
      <c r="G5763" t="s">
        <v>134</v>
      </c>
      <c r="H5763" t="s">
        <v>135</v>
      </c>
      <c r="I5763" t="s">
        <v>136</v>
      </c>
      <c r="J5763" t="s">
        <v>137</v>
      </c>
      <c r="K5763" t="s">
        <v>138</v>
      </c>
      <c r="L5763" t="s">
        <v>16067</v>
      </c>
      <c r="M5763" t="s">
        <v>16068</v>
      </c>
      <c r="N5763">
        <v>4.3324999999999996</v>
      </c>
      <c r="O5763">
        <v>0</v>
      </c>
      <c r="P5763">
        <v>88</v>
      </c>
      <c r="Q5763">
        <v>0</v>
      </c>
      <c r="R5763">
        <v>0</v>
      </c>
      <c r="S5763">
        <v>0</v>
      </c>
      <c r="T5763">
        <v>12</v>
      </c>
      <c r="U5763">
        <v>0</v>
      </c>
      <c r="V5763">
        <v>0</v>
      </c>
      <c r="W5763">
        <v>0</v>
      </c>
      <c r="X5763">
        <v>43.568721550450327</v>
      </c>
      <c r="Y5763">
        <v>0</v>
      </c>
      <c r="Z5763">
        <v>0</v>
      </c>
      <c r="AA5763">
        <v>0</v>
      </c>
      <c r="AB5763">
        <v>0.4984283752512717</v>
      </c>
      <c r="AC5763">
        <v>0</v>
      </c>
      <c r="AD5763">
        <v>0</v>
      </c>
      <c r="AE5763">
        <v>44.067149925701599</v>
      </c>
    </row>
    <row r="5764" spans="1:31" x14ac:dyDescent="0.3">
      <c r="A5764">
        <v>2722930</v>
      </c>
      <c r="B5764">
        <v>1</v>
      </c>
      <c r="C5764" t="s">
        <v>80</v>
      </c>
      <c r="D5764" t="s">
        <v>108</v>
      </c>
      <c r="E5764" t="s">
        <v>161</v>
      </c>
      <c r="F5764" t="s">
        <v>16069</v>
      </c>
      <c r="G5764" t="s">
        <v>163</v>
      </c>
      <c r="H5764" t="s">
        <v>135</v>
      </c>
      <c r="I5764" t="s">
        <v>136</v>
      </c>
      <c r="J5764" t="s">
        <v>137</v>
      </c>
      <c r="K5764" t="s">
        <v>138</v>
      </c>
      <c r="L5764" t="s">
        <v>16070</v>
      </c>
      <c r="M5764" t="s">
        <v>16071</v>
      </c>
      <c r="N5764">
        <v>2.3149999999999999</v>
      </c>
      <c r="O5764">
        <v>0</v>
      </c>
      <c r="P5764">
        <v>24</v>
      </c>
      <c r="Q5764">
        <v>0</v>
      </c>
      <c r="R5764">
        <v>1</v>
      </c>
      <c r="S5764">
        <v>0</v>
      </c>
      <c r="T5764">
        <v>6</v>
      </c>
      <c r="U5764">
        <v>0</v>
      </c>
      <c r="V5764">
        <v>0</v>
      </c>
      <c r="W5764">
        <v>0</v>
      </c>
      <c r="X5764">
        <v>7.2066660473857098</v>
      </c>
      <c r="Y5764">
        <v>0</v>
      </c>
      <c r="Z5764">
        <v>0</v>
      </c>
      <c r="AA5764">
        <v>0</v>
      </c>
      <c r="AB5764">
        <v>3.8479382264778006</v>
      </c>
      <c r="AC5764">
        <v>0</v>
      </c>
      <c r="AD5764">
        <v>0</v>
      </c>
      <c r="AE5764">
        <v>11.054604273863511</v>
      </c>
    </row>
    <row r="5765" spans="1:31" x14ac:dyDescent="0.3">
      <c r="A5765">
        <v>2722097</v>
      </c>
      <c r="B5765">
        <v>1</v>
      </c>
      <c r="C5765" t="s">
        <v>80</v>
      </c>
      <c r="D5765" t="s">
        <v>108</v>
      </c>
      <c r="E5765" t="s">
        <v>161</v>
      </c>
      <c r="F5765" t="s">
        <v>16072</v>
      </c>
      <c r="G5765" t="s">
        <v>409</v>
      </c>
      <c r="H5765" t="s">
        <v>135</v>
      </c>
      <c r="I5765" t="s">
        <v>136</v>
      </c>
      <c r="J5765" t="s">
        <v>137</v>
      </c>
      <c r="K5765" t="s">
        <v>138</v>
      </c>
      <c r="L5765" t="s">
        <v>16073</v>
      </c>
      <c r="M5765" t="s">
        <v>16074</v>
      </c>
      <c r="N5765">
        <v>10.171666666</v>
      </c>
      <c r="O5765">
        <v>0</v>
      </c>
      <c r="P5765">
        <v>20</v>
      </c>
      <c r="Q5765">
        <v>0</v>
      </c>
      <c r="R5765">
        <v>2</v>
      </c>
      <c r="S5765">
        <v>0</v>
      </c>
      <c r="T5765">
        <v>5</v>
      </c>
      <c r="U5765">
        <v>0</v>
      </c>
      <c r="V5765">
        <v>0</v>
      </c>
      <c r="W5765">
        <v>0</v>
      </c>
      <c r="X5765">
        <v>16.364531011288395</v>
      </c>
      <c r="Y5765">
        <v>0</v>
      </c>
      <c r="Z5765">
        <v>0</v>
      </c>
      <c r="AA5765">
        <v>0</v>
      </c>
      <c r="AB5765">
        <v>19.414614907862017</v>
      </c>
      <c r="AC5765">
        <v>0</v>
      </c>
      <c r="AD5765">
        <v>0</v>
      </c>
      <c r="AE5765">
        <v>35.779145919150409</v>
      </c>
    </row>
    <row r="5766" spans="1:31" x14ac:dyDescent="0.3">
      <c r="A5766">
        <v>2722644</v>
      </c>
      <c r="B5766">
        <v>1</v>
      </c>
      <c r="C5766" t="s">
        <v>81</v>
      </c>
      <c r="D5766" t="s">
        <v>113</v>
      </c>
      <c r="E5766" t="s">
        <v>156</v>
      </c>
      <c r="F5766" t="s">
        <v>16075</v>
      </c>
      <c r="G5766" t="s">
        <v>596</v>
      </c>
      <c r="H5766" t="s">
        <v>153</v>
      </c>
      <c r="I5766" t="s">
        <v>136</v>
      </c>
      <c r="J5766" t="s">
        <v>137</v>
      </c>
      <c r="K5766" t="s">
        <v>138</v>
      </c>
      <c r="L5766" t="s">
        <v>16076</v>
      </c>
      <c r="M5766" t="s">
        <v>16077</v>
      </c>
      <c r="N5766">
        <v>7.1994444440000001</v>
      </c>
      <c r="O5766">
        <v>0</v>
      </c>
      <c r="P5766">
        <v>21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15.103892366965542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15.103892366965542</v>
      </c>
    </row>
    <row r="5767" spans="1:31" x14ac:dyDescent="0.3">
      <c r="A5767">
        <v>2722701</v>
      </c>
      <c r="B5767">
        <v>1</v>
      </c>
      <c r="C5767" t="s">
        <v>81</v>
      </c>
      <c r="D5767" t="s">
        <v>121</v>
      </c>
      <c r="E5767" t="s">
        <v>161</v>
      </c>
      <c r="F5767" t="s">
        <v>16078</v>
      </c>
      <c r="G5767" t="s">
        <v>170</v>
      </c>
      <c r="H5767" t="s">
        <v>135</v>
      </c>
      <c r="I5767" t="s">
        <v>136</v>
      </c>
      <c r="J5767" t="s">
        <v>137</v>
      </c>
      <c r="K5767" t="s">
        <v>138</v>
      </c>
      <c r="L5767" t="s">
        <v>16079</v>
      </c>
      <c r="M5767" t="s">
        <v>16080</v>
      </c>
      <c r="N5767">
        <v>1.5280555549999999</v>
      </c>
      <c r="O5767">
        <v>0</v>
      </c>
      <c r="P5767">
        <v>2</v>
      </c>
      <c r="Q5767">
        <v>0</v>
      </c>
      <c r="R5767">
        <v>1</v>
      </c>
      <c r="S5767">
        <v>0</v>
      </c>
      <c r="T5767">
        <v>1</v>
      </c>
      <c r="U5767">
        <v>0</v>
      </c>
      <c r="V5767">
        <v>0</v>
      </c>
      <c r="W5767">
        <v>0</v>
      </c>
      <c r="X5767">
        <v>0.29568632929216332</v>
      </c>
      <c r="Y5767">
        <v>0</v>
      </c>
      <c r="Z5767">
        <v>0</v>
      </c>
      <c r="AA5767">
        <v>0</v>
      </c>
      <c r="AB5767">
        <v>1.3453313116361518</v>
      </c>
      <c r="AC5767">
        <v>0</v>
      </c>
      <c r="AD5767">
        <v>0</v>
      </c>
      <c r="AE5767">
        <v>1.641017640928315</v>
      </c>
    </row>
    <row r="5768" spans="1:31" x14ac:dyDescent="0.3">
      <c r="A5768">
        <v>2722950</v>
      </c>
      <c r="B5768">
        <v>1</v>
      </c>
      <c r="C5768" t="s">
        <v>80</v>
      </c>
      <c r="D5768" t="s">
        <v>96</v>
      </c>
      <c r="E5768" t="s">
        <v>161</v>
      </c>
      <c r="F5768" t="s">
        <v>15728</v>
      </c>
      <c r="G5768" t="s">
        <v>163</v>
      </c>
      <c r="H5768" t="s">
        <v>135</v>
      </c>
      <c r="I5768" t="s">
        <v>136</v>
      </c>
      <c r="J5768" t="s">
        <v>137</v>
      </c>
      <c r="K5768" t="s">
        <v>138</v>
      </c>
      <c r="L5768" t="s">
        <v>16081</v>
      </c>
      <c r="M5768" t="s">
        <v>16082</v>
      </c>
      <c r="N5768">
        <v>1.1944444439999999</v>
      </c>
      <c r="O5768">
        <v>0</v>
      </c>
      <c r="P5768">
        <v>61</v>
      </c>
      <c r="Q5768">
        <v>0</v>
      </c>
      <c r="R5768">
        <v>0</v>
      </c>
      <c r="S5768">
        <v>0</v>
      </c>
      <c r="T5768">
        <v>13</v>
      </c>
      <c r="U5768">
        <v>0</v>
      </c>
      <c r="V5768">
        <v>0</v>
      </c>
      <c r="W5768">
        <v>0</v>
      </c>
      <c r="X5768">
        <v>27.304431938202729</v>
      </c>
      <c r="Y5768">
        <v>0</v>
      </c>
      <c r="Z5768">
        <v>0</v>
      </c>
      <c r="AA5768">
        <v>0</v>
      </c>
      <c r="AB5768">
        <v>7.6087841605142037</v>
      </c>
      <c r="AC5768">
        <v>0</v>
      </c>
      <c r="AD5768">
        <v>0</v>
      </c>
      <c r="AE5768">
        <v>34.91321609871693</v>
      </c>
    </row>
    <row r="5769" spans="1:31" x14ac:dyDescent="0.3">
      <c r="A5769">
        <v>2722346</v>
      </c>
      <c r="B5769">
        <v>1</v>
      </c>
      <c r="C5769" t="s">
        <v>80</v>
      </c>
      <c r="D5769" t="s">
        <v>105</v>
      </c>
      <c r="E5769" t="s">
        <v>132</v>
      </c>
      <c r="F5769" t="s">
        <v>16083</v>
      </c>
      <c r="G5769" t="s">
        <v>170</v>
      </c>
      <c r="H5769" t="s">
        <v>135</v>
      </c>
      <c r="I5769" t="s">
        <v>136</v>
      </c>
      <c r="J5769" t="s">
        <v>137</v>
      </c>
      <c r="K5769" t="s">
        <v>138</v>
      </c>
      <c r="L5769" t="s">
        <v>16084</v>
      </c>
      <c r="M5769" t="s">
        <v>16085</v>
      </c>
      <c r="N5769">
        <v>4.1994444440000001</v>
      </c>
      <c r="O5769">
        <v>0</v>
      </c>
      <c r="P5769">
        <v>168</v>
      </c>
      <c r="Q5769">
        <v>0</v>
      </c>
      <c r="R5769">
        <v>0</v>
      </c>
      <c r="S5769">
        <v>0</v>
      </c>
      <c r="T5769">
        <v>24</v>
      </c>
      <c r="U5769">
        <v>0</v>
      </c>
      <c r="V5769">
        <v>0</v>
      </c>
      <c r="W5769">
        <v>0</v>
      </c>
      <c r="X5769">
        <v>123.332657051059</v>
      </c>
      <c r="Y5769">
        <v>0</v>
      </c>
      <c r="Z5769">
        <v>0</v>
      </c>
      <c r="AA5769">
        <v>0</v>
      </c>
      <c r="AB5769">
        <v>120.0389564196367</v>
      </c>
      <c r="AC5769">
        <v>0</v>
      </c>
      <c r="AD5769">
        <v>0</v>
      </c>
      <c r="AE5769">
        <v>243.37161347069571</v>
      </c>
    </row>
    <row r="5770" spans="1:31" x14ac:dyDescent="0.3">
      <c r="A5770">
        <v>2722060</v>
      </c>
      <c r="B5770">
        <v>1</v>
      </c>
      <c r="C5770" t="s">
        <v>80</v>
      </c>
      <c r="D5770" t="s">
        <v>108</v>
      </c>
      <c r="E5770" t="s">
        <v>161</v>
      </c>
      <c r="F5770" t="s">
        <v>16086</v>
      </c>
      <c r="G5770" t="s">
        <v>163</v>
      </c>
      <c r="H5770" t="s">
        <v>135</v>
      </c>
      <c r="I5770" t="s">
        <v>136</v>
      </c>
      <c r="J5770" t="s">
        <v>137</v>
      </c>
      <c r="K5770" t="s">
        <v>138</v>
      </c>
      <c r="L5770" t="s">
        <v>16087</v>
      </c>
      <c r="M5770" t="s">
        <v>16088</v>
      </c>
      <c r="N5770">
        <v>9.2908333330000001</v>
      </c>
      <c r="O5770">
        <v>0</v>
      </c>
      <c r="P5770">
        <v>33</v>
      </c>
      <c r="Q5770">
        <v>0</v>
      </c>
      <c r="R5770">
        <v>0</v>
      </c>
      <c r="S5770">
        <v>0</v>
      </c>
      <c r="T5770">
        <v>8</v>
      </c>
      <c r="U5770">
        <v>0</v>
      </c>
      <c r="V5770">
        <v>0</v>
      </c>
      <c r="W5770">
        <v>0</v>
      </c>
      <c r="X5770">
        <v>39.317018987849607</v>
      </c>
      <c r="Y5770">
        <v>0</v>
      </c>
      <c r="Z5770">
        <v>0</v>
      </c>
      <c r="AA5770">
        <v>0</v>
      </c>
      <c r="AB5770">
        <v>117.23531207061444</v>
      </c>
      <c r="AC5770">
        <v>0</v>
      </c>
      <c r="AD5770">
        <v>0</v>
      </c>
      <c r="AE5770">
        <v>156.55233105846406</v>
      </c>
    </row>
    <row r="5771" spans="1:31" x14ac:dyDescent="0.3">
      <c r="A5771">
        <v>2722203</v>
      </c>
      <c r="B5771">
        <v>1</v>
      </c>
      <c r="C5771" t="s">
        <v>80</v>
      </c>
      <c r="D5771" t="s">
        <v>88</v>
      </c>
      <c r="E5771" t="s">
        <v>200</v>
      </c>
      <c r="F5771" t="s">
        <v>16089</v>
      </c>
      <c r="G5771" t="s">
        <v>393</v>
      </c>
      <c r="H5771" t="s">
        <v>135</v>
      </c>
      <c r="I5771" t="s">
        <v>136</v>
      </c>
      <c r="J5771" t="s">
        <v>137</v>
      </c>
      <c r="K5771" t="s">
        <v>138</v>
      </c>
      <c r="L5771" t="s">
        <v>16090</v>
      </c>
      <c r="M5771" t="s">
        <v>16091</v>
      </c>
      <c r="N5771">
        <v>3.1858333330000002</v>
      </c>
      <c r="O5771">
        <v>0</v>
      </c>
      <c r="P5771">
        <v>278</v>
      </c>
      <c r="Q5771">
        <v>0</v>
      </c>
      <c r="R5771">
        <v>0</v>
      </c>
      <c r="S5771">
        <v>0</v>
      </c>
      <c r="T5771">
        <v>16</v>
      </c>
      <c r="U5771">
        <v>0</v>
      </c>
      <c r="V5771">
        <v>0</v>
      </c>
      <c r="W5771">
        <v>0</v>
      </c>
      <c r="X5771">
        <v>161.10012761515395</v>
      </c>
      <c r="Y5771">
        <v>0</v>
      </c>
      <c r="Z5771">
        <v>0</v>
      </c>
      <c r="AA5771">
        <v>0</v>
      </c>
      <c r="AB5771">
        <v>25.012411773719013</v>
      </c>
      <c r="AC5771">
        <v>0</v>
      </c>
      <c r="AD5771">
        <v>0</v>
      </c>
      <c r="AE5771">
        <v>186.11253938887296</v>
      </c>
    </row>
    <row r="5772" spans="1:31" x14ac:dyDescent="0.3">
      <c r="A5772">
        <v>2722352</v>
      </c>
      <c r="B5772">
        <v>1</v>
      </c>
      <c r="C5772" t="s">
        <v>80</v>
      </c>
      <c r="D5772" t="s">
        <v>111</v>
      </c>
      <c r="E5772" t="s">
        <v>145</v>
      </c>
      <c r="F5772" t="s">
        <v>16092</v>
      </c>
      <c r="G5772" t="s">
        <v>147</v>
      </c>
      <c r="H5772" t="s">
        <v>135</v>
      </c>
      <c r="I5772" t="s">
        <v>136</v>
      </c>
      <c r="J5772" t="s">
        <v>137</v>
      </c>
      <c r="K5772" t="s">
        <v>138</v>
      </c>
      <c r="L5772" t="s">
        <v>16093</v>
      </c>
      <c r="M5772" t="s">
        <v>16094</v>
      </c>
      <c r="N5772">
        <v>4.216388888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1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10.06236540151472</v>
      </c>
      <c r="AC5772">
        <v>0</v>
      </c>
      <c r="AD5772">
        <v>0</v>
      </c>
      <c r="AE5772">
        <v>10.06236540151472</v>
      </c>
    </row>
    <row r="5773" spans="1:31" x14ac:dyDescent="0.3">
      <c r="A5773">
        <v>2722804</v>
      </c>
      <c r="B5773">
        <v>1</v>
      </c>
      <c r="C5773" t="s">
        <v>80</v>
      </c>
      <c r="D5773" t="s">
        <v>82</v>
      </c>
      <c r="E5773" t="s">
        <v>200</v>
      </c>
      <c r="F5773" t="s">
        <v>16095</v>
      </c>
      <c r="G5773" t="s">
        <v>163</v>
      </c>
      <c r="H5773" t="s">
        <v>135</v>
      </c>
      <c r="I5773" t="s">
        <v>136</v>
      </c>
      <c r="J5773" t="s">
        <v>137</v>
      </c>
      <c r="K5773" t="s">
        <v>138</v>
      </c>
      <c r="L5773" t="s">
        <v>16096</v>
      </c>
      <c r="M5773" t="s">
        <v>16097</v>
      </c>
      <c r="N5773">
        <v>3.8533333330000001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10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9.4444560761960084</v>
      </c>
      <c r="AC5773">
        <v>0</v>
      </c>
      <c r="AD5773">
        <v>0</v>
      </c>
      <c r="AE5773">
        <v>9.4444560761960084</v>
      </c>
    </row>
    <row r="5774" spans="1:31" x14ac:dyDescent="0.3">
      <c r="A5774">
        <v>2722873</v>
      </c>
      <c r="B5774">
        <v>1</v>
      </c>
      <c r="C5774" t="s">
        <v>81</v>
      </c>
      <c r="D5774" t="s">
        <v>113</v>
      </c>
      <c r="E5774" t="s">
        <v>213</v>
      </c>
      <c r="F5774" t="s">
        <v>16098</v>
      </c>
      <c r="G5774" t="s">
        <v>152</v>
      </c>
      <c r="H5774" t="s">
        <v>153</v>
      </c>
      <c r="I5774" t="s">
        <v>136</v>
      </c>
      <c r="J5774" t="s">
        <v>137</v>
      </c>
      <c r="K5774" t="s">
        <v>138</v>
      </c>
      <c r="L5774" t="s">
        <v>16099</v>
      </c>
      <c r="M5774" t="s">
        <v>16100</v>
      </c>
      <c r="N5774">
        <v>2.6147222220000002</v>
      </c>
      <c r="O5774">
        <v>0</v>
      </c>
      <c r="P5774">
        <v>129</v>
      </c>
      <c r="Q5774">
        <v>0</v>
      </c>
      <c r="R5774">
        <v>11</v>
      </c>
      <c r="S5774">
        <v>0</v>
      </c>
      <c r="T5774">
        <v>9</v>
      </c>
      <c r="U5774">
        <v>0</v>
      </c>
      <c r="V5774">
        <v>0</v>
      </c>
      <c r="W5774">
        <v>0</v>
      </c>
      <c r="X5774">
        <v>58.786309901043431</v>
      </c>
      <c r="Y5774">
        <v>0</v>
      </c>
      <c r="Z5774">
        <v>1.1567506414741668</v>
      </c>
      <c r="AA5774">
        <v>0</v>
      </c>
      <c r="AB5774">
        <v>6.0137593900605459</v>
      </c>
      <c r="AC5774">
        <v>0</v>
      </c>
      <c r="AD5774">
        <v>0</v>
      </c>
      <c r="AE5774">
        <v>65.956819932578142</v>
      </c>
    </row>
    <row r="5775" spans="1:31" x14ac:dyDescent="0.3">
      <c r="A5775">
        <v>2722850</v>
      </c>
      <c r="B5775">
        <v>1</v>
      </c>
      <c r="C5775" t="s">
        <v>81</v>
      </c>
      <c r="D5775" t="s">
        <v>128</v>
      </c>
      <c r="E5775" t="s">
        <v>145</v>
      </c>
      <c r="F5775" t="s">
        <v>16101</v>
      </c>
      <c r="G5775" t="s">
        <v>147</v>
      </c>
      <c r="H5775" t="s">
        <v>135</v>
      </c>
      <c r="I5775" t="s">
        <v>136</v>
      </c>
      <c r="J5775" t="s">
        <v>137</v>
      </c>
      <c r="K5775" t="s">
        <v>138</v>
      </c>
      <c r="L5775" t="s">
        <v>16102</v>
      </c>
      <c r="M5775" t="s">
        <v>16103</v>
      </c>
      <c r="N5775">
        <v>0.86027777699999997</v>
      </c>
      <c r="O5775">
        <v>0</v>
      </c>
      <c r="P5775">
        <v>2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1.098191300746735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1.098191300746735</v>
      </c>
    </row>
    <row r="5776" spans="1:31" x14ac:dyDescent="0.3">
      <c r="A5776">
        <v>2722664</v>
      </c>
      <c r="B5776">
        <v>1</v>
      </c>
      <c r="C5776" t="s">
        <v>81</v>
      </c>
      <c r="D5776" t="s">
        <v>113</v>
      </c>
      <c r="E5776" t="s">
        <v>132</v>
      </c>
      <c r="F5776" t="s">
        <v>16104</v>
      </c>
      <c r="G5776" t="s">
        <v>134</v>
      </c>
      <c r="H5776" t="s">
        <v>135</v>
      </c>
      <c r="I5776" t="s">
        <v>136</v>
      </c>
      <c r="J5776" t="s">
        <v>137</v>
      </c>
      <c r="K5776" t="s">
        <v>138</v>
      </c>
      <c r="L5776" t="s">
        <v>16105</v>
      </c>
      <c r="M5776" t="s">
        <v>16106</v>
      </c>
      <c r="N5776">
        <v>5.3438888880000004</v>
      </c>
      <c r="O5776">
        <v>0</v>
      </c>
      <c r="P5776">
        <v>61</v>
      </c>
      <c r="Q5776">
        <v>0</v>
      </c>
      <c r="R5776">
        <v>27</v>
      </c>
      <c r="S5776">
        <v>0</v>
      </c>
      <c r="T5776">
        <v>4</v>
      </c>
      <c r="U5776">
        <v>0</v>
      </c>
      <c r="V5776">
        <v>0</v>
      </c>
      <c r="W5776">
        <v>0</v>
      </c>
      <c r="X5776">
        <v>49.811853245002162</v>
      </c>
      <c r="Y5776">
        <v>0</v>
      </c>
      <c r="Z5776">
        <v>6.991645990958034</v>
      </c>
      <c r="AA5776">
        <v>0</v>
      </c>
      <c r="AB5776">
        <v>5.9277355961150002</v>
      </c>
      <c r="AC5776">
        <v>0</v>
      </c>
      <c r="AD5776">
        <v>0</v>
      </c>
      <c r="AE5776">
        <v>62.731234832075195</v>
      </c>
    </row>
    <row r="5777" spans="1:31" x14ac:dyDescent="0.3">
      <c r="A5777">
        <v>2722681</v>
      </c>
      <c r="B5777">
        <v>1</v>
      </c>
      <c r="C5777" t="s">
        <v>81</v>
      </c>
      <c r="D5777" t="s">
        <v>114</v>
      </c>
      <c r="E5777" t="s">
        <v>156</v>
      </c>
      <c r="F5777" t="s">
        <v>16107</v>
      </c>
      <c r="G5777" t="s">
        <v>185</v>
      </c>
      <c r="H5777" t="s">
        <v>153</v>
      </c>
      <c r="I5777" t="s">
        <v>136</v>
      </c>
      <c r="J5777" t="s">
        <v>137</v>
      </c>
      <c r="K5777" t="s">
        <v>138</v>
      </c>
      <c r="L5777" t="s">
        <v>16108</v>
      </c>
      <c r="M5777" t="s">
        <v>16109</v>
      </c>
      <c r="N5777">
        <v>6.0469444440000002</v>
      </c>
      <c r="O5777">
        <v>0</v>
      </c>
      <c r="P5777">
        <v>0</v>
      </c>
      <c r="Q5777">
        <v>0</v>
      </c>
      <c r="R5777">
        <v>0</v>
      </c>
      <c r="S5777">
        <v>3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17.499044721180695</v>
      </c>
      <c r="AB5777">
        <v>0</v>
      </c>
      <c r="AC5777">
        <v>0</v>
      </c>
      <c r="AD5777">
        <v>0</v>
      </c>
      <c r="AE5777">
        <v>17.499044721180695</v>
      </c>
    </row>
    <row r="5778" spans="1:31" x14ac:dyDescent="0.3">
      <c r="A5778">
        <v>2722286</v>
      </c>
      <c r="B5778">
        <v>1</v>
      </c>
      <c r="C5778" t="s">
        <v>80</v>
      </c>
      <c r="D5778" t="s">
        <v>105</v>
      </c>
      <c r="E5778" t="s">
        <v>213</v>
      </c>
      <c r="F5778" t="s">
        <v>13381</v>
      </c>
      <c r="G5778" t="s">
        <v>152</v>
      </c>
      <c r="H5778" t="s">
        <v>153</v>
      </c>
      <c r="I5778" t="s">
        <v>136</v>
      </c>
      <c r="J5778" t="s">
        <v>137</v>
      </c>
      <c r="K5778" t="s">
        <v>138</v>
      </c>
      <c r="L5778" t="s">
        <v>16110</v>
      </c>
      <c r="M5778" t="s">
        <v>16111</v>
      </c>
      <c r="N5778">
        <v>3.1238888880000002</v>
      </c>
      <c r="O5778">
        <v>0</v>
      </c>
      <c r="P5778">
        <v>0</v>
      </c>
      <c r="Q5778">
        <v>1</v>
      </c>
      <c r="R5778">
        <v>0</v>
      </c>
      <c r="S5778">
        <v>2</v>
      </c>
      <c r="T5778">
        <v>0</v>
      </c>
      <c r="U5778">
        <v>1</v>
      </c>
      <c r="V5778">
        <v>0</v>
      </c>
      <c r="W5778">
        <v>0</v>
      </c>
      <c r="X5778">
        <v>0</v>
      </c>
      <c r="Y5778">
        <v>1.1534668659039999</v>
      </c>
      <c r="Z5778">
        <v>0</v>
      </c>
      <c r="AA5778">
        <v>17.048899274008903</v>
      </c>
      <c r="AB5778">
        <v>0</v>
      </c>
      <c r="AC5778">
        <v>49.131598899359737</v>
      </c>
      <c r="AD5778">
        <v>0</v>
      </c>
      <c r="AE5778">
        <v>67.333965039272641</v>
      </c>
    </row>
    <row r="5779" spans="1:31" x14ac:dyDescent="0.3">
      <c r="A5779">
        <v>2722432</v>
      </c>
      <c r="B5779">
        <v>1</v>
      </c>
      <c r="C5779" t="s">
        <v>80</v>
      </c>
      <c r="D5779" t="s">
        <v>82</v>
      </c>
      <c r="E5779" t="s">
        <v>132</v>
      </c>
      <c r="F5779" t="s">
        <v>16112</v>
      </c>
      <c r="G5779" t="s">
        <v>170</v>
      </c>
      <c r="H5779" t="s">
        <v>135</v>
      </c>
      <c r="I5779" t="s">
        <v>136</v>
      </c>
      <c r="J5779" t="s">
        <v>137</v>
      </c>
      <c r="K5779" t="s">
        <v>138</v>
      </c>
      <c r="L5779" t="s">
        <v>16113</v>
      </c>
      <c r="M5779" t="s">
        <v>16114</v>
      </c>
      <c r="N5779">
        <v>1.3358333330000001</v>
      </c>
      <c r="O5779">
        <v>0</v>
      </c>
      <c r="P5779">
        <v>88</v>
      </c>
      <c r="Q5779">
        <v>0</v>
      </c>
      <c r="R5779">
        <v>0</v>
      </c>
      <c r="S5779">
        <v>0</v>
      </c>
      <c r="T5779">
        <v>8</v>
      </c>
      <c r="U5779">
        <v>0</v>
      </c>
      <c r="V5779">
        <v>0</v>
      </c>
      <c r="W5779">
        <v>0</v>
      </c>
      <c r="X5779">
        <v>8.4594480720169223</v>
      </c>
      <c r="Y5779">
        <v>0</v>
      </c>
      <c r="Z5779">
        <v>0</v>
      </c>
      <c r="AA5779">
        <v>0</v>
      </c>
      <c r="AB5779">
        <v>17.380551522924133</v>
      </c>
      <c r="AC5779">
        <v>0</v>
      </c>
      <c r="AD5779">
        <v>0</v>
      </c>
      <c r="AE5779">
        <v>25.839999594941055</v>
      </c>
    </row>
    <row r="5780" spans="1:31" x14ac:dyDescent="0.3">
      <c r="A5780">
        <v>2722727</v>
      </c>
      <c r="B5780">
        <v>1</v>
      </c>
      <c r="C5780" t="s">
        <v>80</v>
      </c>
      <c r="D5780" t="s">
        <v>100</v>
      </c>
      <c r="E5780" t="s">
        <v>145</v>
      </c>
      <c r="F5780" t="s">
        <v>16115</v>
      </c>
      <c r="G5780" t="s">
        <v>181</v>
      </c>
      <c r="H5780" t="s">
        <v>135</v>
      </c>
      <c r="I5780" t="s">
        <v>136</v>
      </c>
      <c r="J5780" t="s">
        <v>137</v>
      </c>
      <c r="K5780" t="s">
        <v>138</v>
      </c>
      <c r="L5780" t="s">
        <v>16116</v>
      </c>
      <c r="M5780" t="s">
        <v>16117</v>
      </c>
      <c r="N5780">
        <v>1.532777777</v>
      </c>
      <c r="O5780">
        <v>0</v>
      </c>
      <c r="P5780">
        <v>1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0.10816504088188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0.10816504088188</v>
      </c>
    </row>
    <row r="5781" spans="1:31" x14ac:dyDescent="0.3">
      <c r="A5781">
        <v>2722226</v>
      </c>
      <c r="B5781">
        <v>1</v>
      </c>
      <c r="C5781" t="s">
        <v>80</v>
      </c>
      <c r="D5781" t="s">
        <v>82</v>
      </c>
      <c r="E5781" t="s">
        <v>161</v>
      </c>
      <c r="F5781" t="s">
        <v>4662</v>
      </c>
      <c r="G5781" t="s">
        <v>163</v>
      </c>
      <c r="H5781" t="s">
        <v>135</v>
      </c>
      <c r="I5781" t="s">
        <v>136</v>
      </c>
      <c r="J5781" t="s">
        <v>137</v>
      </c>
      <c r="K5781" t="s">
        <v>138</v>
      </c>
      <c r="L5781" t="s">
        <v>15451</v>
      </c>
      <c r="M5781" t="s">
        <v>16118</v>
      </c>
      <c r="N5781">
        <v>1.664722222</v>
      </c>
      <c r="O5781">
        <v>0</v>
      </c>
      <c r="P5781">
        <v>139</v>
      </c>
      <c r="Q5781">
        <v>0</v>
      </c>
      <c r="R5781">
        <v>0</v>
      </c>
      <c r="S5781">
        <v>0</v>
      </c>
      <c r="T5781">
        <v>6</v>
      </c>
      <c r="U5781">
        <v>0</v>
      </c>
      <c r="V5781">
        <v>0</v>
      </c>
      <c r="W5781">
        <v>0</v>
      </c>
      <c r="X5781">
        <v>49.722004480195146</v>
      </c>
      <c r="Y5781">
        <v>0</v>
      </c>
      <c r="Z5781">
        <v>0</v>
      </c>
      <c r="AA5781">
        <v>0</v>
      </c>
      <c r="AB5781">
        <v>1.748020225509423</v>
      </c>
      <c r="AC5781">
        <v>0</v>
      </c>
      <c r="AD5781">
        <v>0</v>
      </c>
      <c r="AE5781">
        <v>51.470024705704567</v>
      </c>
    </row>
    <row r="5782" spans="1:31" x14ac:dyDescent="0.3">
      <c r="A5782">
        <v>2722657</v>
      </c>
      <c r="B5782">
        <v>2</v>
      </c>
      <c r="C5782" t="s">
        <v>81</v>
      </c>
      <c r="D5782" t="s">
        <v>127</v>
      </c>
      <c r="E5782" t="s">
        <v>213</v>
      </c>
      <c r="F5782" t="s">
        <v>6305</v>
      </c>
      <c r="G5782" t="s">
        <v>348</v>
      </c>
      <c r="H5782" t="s">
        <v>153</v>
      </c>
      <c r="I5782" t="s">
        <v>136</v>
      </c>
      <c r="J5782" t="s">
        <v>137</v>
      </c>
      <c r="K5782" t="s">
        <v>138</v>
      </c>
      <c r="L5782" t="s">
        <v>15642</v>
      </c>
      <c r="M5782" t="s">
        <v>16119</v>
      </c>
      <c r="N5782">
        <v>0.83027777700000005</v>
      </c>
      <c r="O5782">
        <v>6</v>
      </c>
      <c r="P5782">
        <v>12</v>
      </c>
      <c r="Q5782">
        <v>194</v>
      </c>
      <c r="R5782">
        <v>121</v>
      </c>
      <c r="S5782">
        <v>15</v>
      </c>
      <c r="T5782">
        <v>8</v>
      </c>
      <c r="U5782">
        <v>0</v>
      </c>
      <c r="V5782">
        <v>0</v>
      </c>
      <c r="W5782">
        <v>2.435290147906239</v>
      </c>
      <c r="X5782">
        <v>0</v>
      </c>
      <c r="Y5782">
        <v>35.410850258034046</v>
      </c>
      <c r="Z5782">
        <v>5.4592408357747439</v>
      </c>
      <c r="AA5782">
        <v>36.460995042667122</v>
      </c>
      <c r="AB5782">
        <v>0.61359065327739837</v>
      </c>
      <c r="AC5782">
        <v>0</v>
      </c>
      <c r="AD5782">
        <v>0</v>
      </c>
      <c r="AE5782">
        <v>80.379966937659546</v>
      </c>
    </row>
    <row r="5783" spans="1:31" x14ac:dyDescent="0.3">
      <c r="A5783">
        <v>2722180</v>
      </c>
      <c r="B5783">
        <v>1</v>
      </c>
      <c r="C5783" t="s">
        <v>80</v>
      </c>
      <c r="D5783" t="s">
        <v>93</v>
      </c>
      <c r="E5783" t="s">
        <v>150</v>
      </c>
      <c r="F5783" t="s">
        <v>16120</v>
      </c>
      <c r="G5783" t="s">
        <v>152</v>
      </c>
      <c r="H5783" t="s">
        <v>153</v>
      </c>
      <c r="I5783" t="s">
        <v>136</v>
      </c>
      <c r="J5783" t="s">
        <v>137</v>
      </c>
      <c r="K5783" t="s">
        <v>138</v>
      </c>
      <c r="L5783" t="s">
        <v>16121</v>
      </c>
      <c r="M5783" t="s">
        <v>16122</v>
      </c>
      <c r="N5783">
        <v>1.221944444</v>
      </c>
      <c r="O5783">
        <v>0</v>
      </c>
      <c r="P5783">
        <v>159</v>
      </c>
      <c r="Q5783">
        <v>12</v>
      </c>
      <c r="R5783">
        <v>15</v>
      </c>
      <c r="S5783">
        <v>6</v>
      </c>
      <c r="T5783">
        <v>24</v>
      </c>
      <c r="U5783">
        <v>0</v>
      </c>
      <c r="V5783">
        <v>0</v>
      </c>
      <c r="W5783">
        <v>0</v>
      </c>
      <c r="X5783">
        <v>22.338348984745807</v>
      </c>
      <c r="Y5783">
        <v>62.467508722841316</v>
      </c>
      <c r="Z5783">
        <v>34.150171683080387</v>
      </c>
      <c r="AA5783">
        <v>18.149744140303039</v>
      </c>
      <c r="AB5783">
        <v>15.433644209696418</v>
      </c>
      <c r="AC5783">
        <v>0</v>
      </c>
      <c r="AD5783">
        <v>0</v>
      </c>
      <c r="AE5783">
        <v>152.53941774066695</v>
      </c>
    </row>
    <row r="5784" spans="1:31" x14ac:dyDescent="0.3">
      <c r="A5784">
        <v>2722910</v>
      </c>
      <c r="B5784">
        <v>1</v>
      </c>
      <c r="C5784" t="s">
        <v>80</v>
      </c>
      <c r="D5784" t="s">
        <v>85</v>
      </c>
      <c r="E5784" t="s">
        <v>145</v>
      </c>
      <c r="F5784" t="s">
        <v>16123</v>
      </c>
      <c r="G5784" t="s">
        <v>181</v>
      </c>
      <c r="H5784" t="s">
        <v>135</v>
      </c>
      <c r="I5784" t="s">
        <v>136</v>
      </c>
      <c r="J5784" t="s">
        <v>137</v>
      </c>
      <c r="K5784" t="s">
        <v>138</v>
      </c>
      <c r="L5784" t="s">
        <v>16124</v>
      </c>
      <c r="M5784" t="s">
        <v>16125</v>
      </c>
      <c r="N5784">
        <v>3.591111111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2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33.723311751947136</v>
      </c>
      <c r="AC5784">
        <v>0</v>
      </c>
      <c r="AD5784">
        <v>0</v>
      </c>
      <c r="AE5784">
        <v>33.723311751947136</v>
      </c>
    </row>
    <row r="5785" spans="1:31" x14ac:dyDescent="0.3">
      <c r="A5785">
        <v>2722269</v>
      </c>
      <c r="B5785">
        <v>1</v>
      </c>
      <c r="C5785" t="s">
        <v>80</v>
      </c>
      <c r="D5785" t="s">
        <v>100</v>
      </c>
      <c r="E5785" t="s">
        <v>145</v>
      </c>
      <c r="F5785" t="s">
        <v>16126</v>
      </c>
      <c r="G5785" t="s">
        <v>230</v>
      </c>
      <c r="H5785" t="s">
        <v>135</v>
      </c>
      <c r="I5785" t="s">
        <v>136</v>
      </c>
      <c r="J5785" t="s">
        <v>137</v>
      </c>
      <c r="K5785" t="s">
        <v>138</v>
      </c>
      <c r="L5785" t="s">
        <v>16127</v>
      </c>
      <c r="M5785" t="s">
        <v>16128</v>
      </c>
      <c r="N5785">
        <v>0.76944444400000001</v>
      </c>
      <c r="O5785">
        <v>0</v>
      </c>
      <c r="P5785">
        <v>1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2.8188618226516669E-2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2.8188618226516669E-2</v>
      </c>
    </row>
    <row r="5786" spans="1:31" x14ac:dyDescent="0.3">
      <c r="A5786">
        <v>2722200</v>
      </c>
      <c r="B5786">
        <v>1</v>
      </c>
      <c r="C5786" t="s">
        <v>81</v>
      </c>
      <c r="D5786" t="s">
        <v>127</v>
      </c>
      <c r="E5786" t="s">
        <v>213</v>
      </c>
      <c r="F5786" t="s">
        <v>1329</v>
      </c>
      <c r="G5786" t="s">
        <v>170</v>
      </c>
      <c r="H5786" t="s">
        <v>153</v>
      </c>
      <c r="I5786" t="s">
        <v>136</v>
      </c>
      <c r="J5786" t="s">
        <v>137</v>
      </c>
      <c r="K5786" t="s">
        <v>138</v>
      </c>
      <c r="L5786" t="s">
        <v>16129</v>
      </c>
      <c r="M5786" t="s">
        <v>16130</v>
      </c>
      <c r="N5786">
        <v>2.3422222220000002</v>
      </c>
      <c r="O5786">
        <v>4</v>
      </c>
      <c r="P5786">
        <v>87</v>
      </c>
      <c r="Q5786">
        <v>96</v>
      </c>
      <c r="R5786">
        <v>99</v>
      </c>
      <c r="S5786">
        <v>2</v>
      </c>
      <c r="T5786">
        <v>9</v>
      </c>
      <c r="U5786">
        <v>0</v>
      </c>
      <c r="V5786">
        <v>0</v>
      </c>
      <c r="W5786">
        <v>0.49811793846999997</v>
      </c>
      <c r="X5786">
        <v>22.015943732699753</v>
      </c>
      <c r="Y5786">
        <v>3.8575488571400998</v>
      </c>
      <c r="Z5786">
        <v>11.439285328493424</v>
      </c>
      <c r="AA5786">
        <v>17.398158834402427</v>
      </c>
      <c r="AB5786">
        <v>5.2510742072375329</v>
      </c>
      <c r="AC5786">
        <v>0</v>
      </c>
      <c r="AD5786">
        <v>0</v>
      </c>
      <c r="AE5786">
        <v>60.460128898443244</v>
      </c>
    </row>
    <row r="5787" spans="1:31" x14ac:dyDescent="0.3">
      <c r="A5787">
        <v>2722555</v>
      </c>
      <c r="B5787">
        <v>1</v>
      </c>
      <c r="C5787" t="s">
        <v>80</v>
      </c>
      <c r="D5787" t="s">
        <v>90</v>
      </c>
      <c r="E5787" t="s">
        <v>132</v>
      </c>
      <c r="F5787" t="s">
        <v>4539</v>
      </c>
      <c r="G5787" t="s">
        <v>409</v>
      </c>
      <c r="H5787" t="s">
        <v>135</v>
      </c>
      <c r="I5787" t="s">
        <v>136</v>
      </c>
      <c r="J5787" t="s">
        <v>137</v>
      </c>
      <c r="K5787" t="s">
        <v>138</v>
      </c>
      <c r="L5787" t="s">
        <v>16131</v>
      </c>
      <c r="M5787" t="s">
        <v>16132</v>
      </c>
      <c r="N5787">
        <v>3.2269444439999999</v>
      </c>
      <c r="O5787">
        <v>0</v>
      </c>
      <c r="P5787">
        <v>52</v>
      </c>
      <c r="Q5787">
        <v>0</v>
      </c>
      <c r="R5787">
        <v>0</v>
      </c>
      <c r="S5787">
        <v>0</v>
      </c>
      <c r="T5787">
        <v>2</v>
      </c>
      <c r="U5787">
        <v>0</v>
      </c>
      <c r="V5787">
        <v>0</v>
      </c>
      <c r="W5787">
        <v>0</v>
      </c>
      <c r="X5787">
        <v>25.879630893678083</v>
      </c>
      <c r="Y5787">
        <v>0</v>
      </c>
      <c r="Z5787">
        <v>0</v>
      </c>
      <c r="AA5787">
        <v>0</v>
      </c>
      <c r="AB5787">
        <v>2.1377551573795897</v>
      </c>
      <c r="AC5787">
        <v>0</v>
      </c>
      <c r="AD5787">
        <v>0</v>
      </c>
      <c r="AE5787">
        <v>28.017386051057674</v>
      </c>
    </row>
    <row r="5788" spans="1:31" x14ac:dyDescent="0.3">
      <c r="A5788">
        <v>2722196</v>
      </c>
      <c r="B5788">
        <v>2</v>
      </c>
      <c r="C5788" t="s">
        <v>81</v>
      </c>
      <c r="D5788" t="s">
        <v>116</v>
      </c>
      <c r="E5788" t="s">
        <v>150</v>
      </c>
      <c r="F5788" t="s">
        <v>16133</v>
      </c>
      <c r="G5788" t="s">
        <v>348</v>
      </c>
      <c r="H5788" t="s">
        <v>153</v>
      </c>
      <c r="I5788" t="s">
        <v>136</v>
      </c>
      <c r="J5788" t="s">
        <v>137</v>
      </c>
      <c r="K5788" t="s">
        <v>138</v>
      </c>
      <c r="L5788" t="s">
        <v>15605</v>
      </c>
      <c r="M5788" t="s">
        <v>16134</v>
      </c>
      <c r="N5788">
        <v>0.56666666600000004</v>
      </c>
      <c r="O5788">
        <v>3</v>
      </c>
      <c r="P5788">
        <v>697</v>
      </c>
      <c r="Q5788">
        <v>53</v>
      </c>
      <c r="R5788">
        <v>81</v>
      </c>
      <c r="S5788">
        <v>6</v>
      </c>
      <c r="T5788">
        <v>55</v>
      </c>
      <c r="U5788">
        <v>2</v>
      </c>
      <c r="V5788">
        <v>0</v>
      </c>
      <c r="W5788">
        <v>0.36111969542500005</v>
      </c>
      <c r="X5788">
        <v>50.307078348438978</v>
      </c>
      <c r="Y5788">
        <v>29.479236367020462</v>
      </c>
      <c r="Z5788">
        <v>7.9667652216632687</v>
      </c>
      <c r="AA5788">
        <v>43.436464779849921</v>
      </c>
      <c r="AB5788">
        <v>6.6649214111389652</v>
      </c>
      <c r="AC5788">
        <v>15.932788365066301</v>
      </c>
      <c r="AD5788">
        <v>0</v>
      </c>
      <c r="AE5788">
        <v>154.1483741886029</v>
      </c>
    </row>
    <row r="5789" spans="1:31" x14ac:dyDescent="0.3">
      <c r="A5789">
        <v>2722535</v>
      </c>
      <c r="B5789">
        <v>1</v>
      </c>
      <c r="C5789" t="s">
        <v>80</v>
      </c>
      <c r="D5789" t="s">
        <v>108</v>
      </c>
      <c r="E5789" t="s">
        <v>161</v>
      </c>
      <c r="F5789" t="s">
        <v>14632</v>
      </c>
      <c r="G5789" t="s">
        <v>163</v>
      </c>
      <c r="H5789" t="s">
        <v>135</v>
      </c>
      <c r="I5789" t="s">
        <v>136</v>
      </c>
      <c r="J5789" t="s">
        <v>137</v>
      </c>
      <c r="K5789" t="s">
        <v>138</v>
      </c>
      <c r="L5789" t="s">
        <v>16135</v>
      </c>
      <c r="M5789" t="s">
        <v>16136</v>
      </c>
      <c r="N5789">
        <v>0.78833333299999997</v>
      </c>
      <c r="O5789">
        <v>0</v>
      </c>
      <c r="P5789">
        <v>12</v>
      </c>
      <c r="Q5789">
        <v>0</v>
      </c>
      <c r="R5789">
        <v>4</v>
      </c>
      <c r="S5789">
        <v>0</v>
      </c>
      <c r="T5789">
        <v>2</v>
      </c>
      <c r="U5789">
        <v>0</v>
      </c>
      <c r="V5789">
        <v>0</v>
      </c>
      <c r="W5789">
        <v>0</v>
      </c>
      <c r="X5789">
        <v>1.3834451563477566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1.3834451563477566</v>
      </c>
    </row>
    <row r="5790" spans="1:31" x14ac:dyDescent="0.3">
      <c r="A5790">
        <v>2722704</v>
      </c>
      <c r="B5790">
        <v>1</v>
      </c>
      <c r="C5790" t="s">
        <v>81</v>
      </c>
      <c r="D5790" t="s">
        <v>128</v>
      </c>
      <c r="E5790" t="s">
        <v>156</v>
      </c>
      <c r="F5790" t="s">
        <v>16137</v>
      </c>
      <c r="G5790" t="s">
        <v>185</v>
      </c>
      <c r="H5790" t="s">
        <v>153</v>
      </c>
      <c r="I5790" t="s">
        <v>136</v>
      </c>
      <c r="J5790" t="s">
        <v>137</v>
      </c>
      <c r="K5790" t="s">
        <v>138</v>
      </c>
      <c r="L5790" t="s">
        <v>16138</v>
      </c>
      <c r="M5790" t="s">
        <v>15795</v>
      </c>
      <c r="N5790">
        <v>3.466111111</v>
      </c>
      <c r="O5790">
        <v>1</v>
      </c>
      <c r="P5790">
        <v>0</v>
      </c>
      <c r="Q5790">
        <v>6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1.7398732381858331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1.7398732381858331</v>
      </c>
    </row>
    <row r="5791" spans="1:31" x14ac:dyDescent="0.3">
      <c r="A5791">
        <v>2722100</v>
      </c>
      <c r="B5791">
        <v>1</v>
      </c>
      <c r="C5791" t="s">
        <v>80</v>
      </c>
      <c r="D5791" t="s">
        <v>109</v>
      </c>
      <c r="E5791" t="s">
        <v>156</v>
      </c>
      <c r="F5791" t="s">
        <v>16139</v>
      </c>
      <c r="G5791" t="s">
        <v>348</v>
      </c>
      <c r="H5791" t="s">
        <v>153</v>
      </c>
      <c r="I5791" t="s">
        <v>136</v>
      </c>
      <c r="J5791" t="s">
        <v>137</v>
      </c>
      <c r="K5791" t="s">
        <v>138</v>
      </c>
      <c r="L5791" t="s">
        <v>16140</v>
      </c>
      <c r="M5791" t="s">
        <v>15663</v>
      </c>
      <c r="N5791">
        <v>3.645277777</v>
      </c>
      <c r="O5791">
        <v>0</v>
      </c>
      <c r="P5791">
        <v>0</v>
      </c>
      <c r="Q5791">
        <v>0</v>
      </c>
      <c r="R5791">
        <v>13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</row>
    <row r="5792" spans="1:31" x14ac:dyDescent="0.3">
      <c r="A5792">
        <v>2722249</v>
      </c>
      <c r="B5792">
        <v>1</v>
      </c>
      <c r="C5792" t="s">
        <v>80</v>
      </c>
      <c r="D5792" t="s">
        <v>108</v>
      </c>
      <c r="E5792" t="s">
        <v>161</v>
      </c>
      <c r="F5792" t="s">
        <v>7369</v>
      </c>
      <c r="G5792" t="s">
        <v>163</v>
      </c>
      <c r="H5792" t="s">
        <v>135</v>
      </c>
      <c r="I5792" t="s">
        <v>136</v>
      </c>
      <c r="J5792" t="s">
        <v>137</v>
      </c>
      <c r="K5792" t="s">
        <v>138</v>
      </c>
      <c r="L5792" t="s">
        <v>16141</v>
      </c>
      <c r="M5792" t="s">
        <v>16142</v>
      </c>
      <c r="N5792">
        <v>3.2941666660000002</v>
      </c>
      <c r="O5792">
        <v>0</v>
      </c>
      <c r="P5792">
        <v>8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2.4388596233845599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2.4388596233845599</v>
      </c>
    </row>
    <row r="5793" spans="1:31" x14ac:dyDescent="0.3">
      <c r="A5793">
        <v>2722498</v>
      </c>
      <c r="B5793">
        <v>1</v>
      </c>
      <c r="C5793" t="s">
        <v>80</v>
      </c>
      <c r="D5793" t="s">
        <v>93</v>
      </c>
      <c r="E5793" t="s">
        <v>161</v>
      </c>
      <c r="F5793" t="s">
        <v>16143</v>
      </c>
      <c r="G5793" t="s">
        <v>163</v>
      </c>
      <c r="H5793" t="s">
        <v>135</v>
      </c>
      <c r="I5793" t="s">
        <v>136</v>
      </c>
      <c r="J5793" t="s">
        <v>137</v>
      </c>
      <c r="K5793" t="s">
        <v>138</v>
      </c>
      <c r="L5793" t="s">
        <v>16144</v>
      </c>
      <c r="M5793" t="s">
        <v>16145</v>
      </c>
      <c r="N5793">
        <v>4.8991666660000002</v>
      </c>
      <c r="O5793">
        <v>0</v>
      </c>
      <c r="P5793">
        <v>3</v>
      </c>
      <c r="Q5793">
        <v>0</v>
      </c>
      <c r="R5793">
        <v>7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8.1371258322688398</v>
      </c>
      <c r="Y5793">
        <v>0</v>
      </c>
      <c r="Z5793">
        <v>37.033518449541425</v>
      </c>
      <c r="AA5793">
        <v>0</v>
      </c>
      <c r="AB5793">
        <v>0</v>
      </c>
      <c r="AC5793">
        <v>0</v>
      </c>
      <c r="AD5793">
        <v>0</v>
      </c>
      <c r="AE5793">
        <v>45.170644281810269</v>
      </c>
    </row>
    <row r="5794" spans="1:31" x14ac:dyDescent="0.3">
      <c r="A5794">
        <v>2721957</v>
      </c>
      <c r="B5794">
        <v>1</v>
      </c>
      <c r="C5794" t="s">
        <v>80</v>
      </c>
      <c r="D5794" t="s">
        <v>110</v>
      </c>
      <c r="E5794" t="s">
        <v>145</v>
      </c>
      <c r="F5794" t="s">
        <v>16146</v>
      </c>
      <c r="G5794" t="s">
        <v>230</v>
      </c>
      <c r="H5794" t="s">
        <v>135</v>
      </c>
      <c r="I5794" t="s">
        <v>136</v>
      </c>
      <c r="J5794" t="s">
        <v>137</v>
      </c>
      <c r="K5794" t="s">
        <v>138</v>
      </c>
      <c r="L5794" t="s">
        <v>16147</v>
      </c>
      <c r="M5794" t="s">
        <v>16148</v>
      </c>
      <c r="N5794">
        <v>1.2549999999999999</v>
      </c>
      <c r="O5794">
        <v>0</v>
      </c>
      <c r="P5794">
        <v>1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0.11570675289075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0.11570675289075</v>
      </c>
    </row>
    <row r="5795" spans="1:31" x14ac:dyDescent="0.3">
      <c r="A5795">
        <v>2722057</v>
      </c>
      <c r="B5795">
        <v>1</v>
      </c>
      <c r="C5795" t="s">
        <v>80</v>
      </c>
      <c r="D5795" t="s">
        <v>109</v>
      </c>
      <c r="E5795" t="s">
        <v>161</v>
      </c>
      <c r="F5795" t="s">
        <v>16149</v>
      </c>
      <c r="G5795" t="s">
        <v>163</v>
      </c>
      <c r="H5795" t="s">
        <v>135</v>
      </c>
      <c r="I5795" t="s">
        <v>136</v>
      </c>
      <c r="J5795" t="s">
        <v>137</v>
      </c>
      <c r="K5795" t="s">
        <v>138</v>
      </c>
      <c r="L5795" t="s">
        <v>16150</v>
      </c>
      <c r="M5795" t="s">
        <v>16151</v>
      </c>
      <c r="N5795">
        <v>1.9483333329999999</v>
      </c>
      <c r="O5795">
        <v>0</v>
      </c>
      <c r="P5795">
        <v>18</v>
      </c>
      <c r="Q5795">
        <v>0</v>
      </c>
      <c r="R5795">
        <v>3</v>
      </c>
      <c r="S5795">
        <v>0</v>
      </c>
      <c r="T5795">
        <v>7</v>
      </c>
      <c r="U5795">
        <v>0</v>
      </c>
      <c r="V5795">
        <v>0</v>
      </c>
      <c r="W5795">
        <v>0</v>
      </c>
      <c r="X5795">
        <v>5.2562528314764263</v>
      </c>
      <c r="Y5795">
        <v>0</v>
      </c>
      <c r="Z5795">
        <v>0</v>
      </c>
      <c r="AA5795">
        <v>0</v>
      </c>
      <c r="AB5795">
        <v>4.7945476168613137</v>
      </c>
      <c r="AC5795">
        <v>0</v>
      </c>
      <c r="AD5795">
        <v>0</v>
      </c>
      <c r="AE5795">
        <v>10.050800448337739</v>
      </c>
    </row>
    <row r="5796" spans="1:31" x14ac:dyDescent="0.3">
      <c r="A5796">
        <v>2722212</v>
      </c>
      <c r="B5796">
        <v>1</v>
      </c>
      <c r="C5796" t="s">
        <v>81</v>
      </c>
      <c r="D5796" t="s">
        <v>118</v>
      </c>
      <c r="E5796" t="s">
        <v>161</v>
      </c>
      <c r="F5796" t="s">
        <v>16152</v>
      </c>
      <c r="G5796" t="s">
        <v>163</v>
      </c>
      <c r="H5796" t="s">
        <v>135</v>
      </c>
      <c r="I5796" t="s">
        <v>136</v>
      </c>
      <c r="J5796" t="s">
        <v>137</v>
      </c>
      <c r="K5796" t="s">
        <v>138</v>
      </c>
      <c r="L5796" t="s">
        <v>16153</v>
      </c>
      <c r="M5796" t="s">
        <v>16154</v>
      </c>
      <c r="N5796">
        <v>5.4955555550000001</v>
      </c>
      <c r="O5796">
        <v>0</v>
      </c>
      <c r="P5796">
        <v>3</v>
      </c>
      <c r="Q5796">
        <v>0</v>
      </c>
      <c r="R5796">
        <v>2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1.0212011241204</v>
      </c>
      <c r="Y5796">
        <v>0</v>
      </c>
      <c r="Z5796">
        <v>4.2543108521751254</v>
      </c>
      <c r="AA5796">
        <v>0</v>
      </c>
      <c r="AB5796">
        <v>0</v>
      </c>
      <c r="AC5796">
        <v>0</v>
      </c>
      <c r="AD5796">
        <v>0</v>
      </c>
      <c r="AE5796">
        <v>5.2755119762955252</v>
      </c>
    </row>
    <row r="5797" spans="1:31" x14ac:dyDescent="0.3">
      <c r="A5797">
        <v>2722370</v>
      </c>
      <c r="B5797">
        <v>2</v>
      </c>
      <c r="C5797" t="s">
        <v>81</v>
      </c>
      <c r="D5797" t="s">
        <v>113</v>
      </c>
      <c r="E5797" t="s">
        <v>132</v>
      </c>
      <c r="F5797" t="s">
        <v>15858</v>
      </c>
      <c r="G5797" t="s">
        <v>1696</v>
      </c>
      <c r="H5797" t="s">
        <v>135</v>
      </c>
      <c r="I5797" t="s">
        <v>136</v>
      </c>
      <c r="J5797" t="s">
        <v>137</v>
      </c>
      <c r="K5797" t="s">
        <v>138</v>
      </c>
      <c r="L5797" t="s">
        <v>15426</v>
      </c>
      <c r="M5797" t="s">
        <v>16155</v>
      </c>
      <c r="N5797">
        <v>2.1008333330000002</v>
      </c>
      <c r="O5797">
        <v>0</v>
      </c>
      <c r="P5797">
        <v>31</v>
      </c>
      <c r="Q5797">
        <v>0</v>
      </c>
      <c r="R5797">
        <v>21</v>
      </c>
      <c r="S5797">
        <v>0</v>
      </c>
      <c r="T5797">
        <v>9</v>
      </c>
      <c r="U5797">
        <v>0</v>
      </c>
      <c r="V5797">
        <v>0</v>
      </c>
      <c r="W5797">
        <v>0</v>
      </c>
      <c r="X5797">
        <v>9.5718762576328729</v>
      </c>
      <c r="Y5797">
        <v>0</v>
      </c>
      <c r="Z5797">
        <v>0</v>
      </c>
      <c r="AA5797">
        <v>0</v>
      </c>
      <c r="AB5797">
        <v>27.5224368251992</v>
      </c>
      <c r="AC5797">
        <v>0</v>
      </c>
      <c r="AD5797">
        <v>0</v>
      </c>
      <c r="AE5797">
        <v>37.094313082832073</v>
      </c>
    </row>
    <row r="5798" spans="1:31" x14ac:dyDescent="0.3">
      <c r="A5798">
        <v>2722089</v>
      </c>
      <c r="B5798">
        <v>1</v>
      </c>
      <c r="C5798" t="s">
        <v>80</v>
      </c>
      <c r="D5798" t="s">
        <v>109</v>
      </c>
      <c r="E5798" t="s">
        <v>161</v>
      </c>
      <c r="F5798" t="s">
        <v>16156</v>
      </c>
      <c r="G5798" t="s">
        <v>163</v>
      </c>
      <c r="H5798" t="s">
        <v>135</v>
      </c>
      <c r="I5798" t="s">
        <v>136</v>
      </c>
      <c r="J5798" t="s">
        <v>137</v>
      </c>
      <c r="K5798" t="s">
        <v>138</v>
      </c>
      <c r="L5798" t="s">
        <v>16157</v>
      </c>
      <c r="M5798" t="s">
        <v>16158</v>
      </c>
      <c r="N5798">
        <v>7.7149999999999999</v>
      </c>
      <c r="O5798">
        <v>0</v>
      </c>
      <c r="P5798">
        <v>9</v>
      </c>
      <c r="Q5798">
        <v>0</v>
      </c>
      <c r="R5798">
        <v>9</v>
      </c>
      <c r="S5798">
        <v>0</v>
      </c>
      <c r="T5798">
        <v>2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3.9908101939825</v>
      </c>
      <c r="AA5798">
        <v>0</v>
      </c>
      <c r="AB5798">
        <v>0</v>
      </c>
      <c r="AC5798">
        <v>0</v>
      </c>
      <c r="AD5798">
        <v>0</v>
      </c>
      <c r="AE5798">
        <v>3.9908101939825</v>
      </c>
    </row>
    <row r="5799" spans="1:31" x14ac:dyDescent="0.3">
      <c r="A5799">
        <v>2722405</v>
      </c>
      <c r="B5799">
        <v>2</v>
      </c>
      <c r="C5799" t="s">
        <v>80</v>
      </c>
      <c r="D5799" t="s">
        <v>103</v>
      </c>
      <c r="E5799" t="s">
        <v>213</v>
      </c>
      <c r="F5799" t="s">
        <v>16159</v>
      </c>
      <c r="G5799" t="s">
        <v>185</v>
      </c>
      <c r="H5799" t="s">
        <v>153</v>
      </c>
      <c r="I5799" t="s">
        <v>136</v>
      </c>
      <c r="J5799" t="s">
        <v>137</v>
      </c>
      <c r="K5799" t="s">
        <v>138</v>
      </c>
      <c r="L5799" t="s">
        <v>15542</v>
      </c>
      <c r="M5799" t="s">
        <v>16160</v>
      </c>
      <c r="N5799">
        <v>0.84694444400000002</v>
      </c>
      <c r="O5799">
        <v>0</v>
      </c>
      <c r="P5799">
        <v>0</v>
      </c>
      <c r="Q5799">
        <v>0</v>
      </c>
      <c r="R5799">
        <v>0</v>
      </c>
      <c r="S5799">
        <v>6</v>
      </c>
      <c r="T5799">
        <v>2</v>
      </c>
      <c r="U5799">
        <v>19</v>
      </c>
      <c r="V5799">
        <v>2</v>
      </c>
      <c r="W5799">
        <v>0</v>
      </c>
      <c r="X5799">
        <v>0</v>
      </c>
      <c r="Y5799">
        <v>0</v>
      </c>
      <c r="Z5799">
        <v>0</v>
      </c>
      <c r="AA5799">
        <v>28.016393257140962</v>
      </c>
      <c r="AB5799">
        <v>2.4284984908269953</v>
      </c>
      <c r="AC5799">
        <v>799.80350736198704</v>
      </c>
      <c r="AD5799">
        <v>19.072670648828463</v>
      </c>
      <c r="AE5799">
        <v>849.32106975878344</v>
      </c>
    </row>
    <row r="5800" spans="1:31" x14ac:dyDescent="0.3">
      <c r="A5800">
        <v>2721980</v>
      </c>
      <c r="B5800">
        <v>1</v>
      </c>
      <c r="C5800" t="s">
        <v>81</v>
      </c>
      <c r="D5800" t="s">
        <v>118</v>
      </c>
      <c r="E5800" t="s">
        <v>213</v>
      </c>
      <c r="F5800" t="s">
        <v>8171</v>
      </c>
      <c r="G5800" t="s">
        <v>152</v>
      </c>
      <c r="H5800" t="s">
        <v>153</v>
      </c>
      <c r="I5800" t="s">
        <v>136</v>
      </c>
      <c r="J5800" t="s">
        <v>137</v>
      </c>
      <c r="K5800" t="s">
        <v>138</v>
      </c>
      <c r="L5800" t="s">
        <v>16161</v>
      </c>
      <c r="M5800" t="s">
        <v>16162</v>
      </c>
      <c r="N5800">
        <v>0.51138888800000004</v>
      </c>
      <c r="O5800">
        <v>7</v>
      </c>
      <c r="P5800">
        <v>693</v>
      </c>
      <c r="Q5800">
        <v>94</v>
      </c>
      <c r="R5800">
        <v>255</v>
      </c>
      <c r="S5800">
        <v>29</v>
      </c>
      <c r="T5800">
        <v>82</v>
      </c>
      <c r="U5800">
        <v>4</v>
      </c>
      <c r="V5800">
        <v>0</v>
      </c>
      <c r="W5800">
        <v>0.96090113870552096</v>
      </c>
      <c r="X5800">
        <v>44.737325166320865</v>
      </c>
      <c r="Y5800">
        <v>49.29834031354401</v>
      </c>
      <c r="Z5800">
        <v>25.120090925035676</v>
      </c>
      <c r="AA5800">
        <v>28.62071697413062</v>
      </c>
      <c r="AB5800">
        <v>7.708175556818146</v>
      </c>
      <c r="AC5800">
        <v>39.062758052863465</v>
      </c>
      <c r="AD5800">
        <v>0</v>
      </c>
      <c r="AE5800">
        <v>195.5083081274183</v>
      </c>
    </row>
    <row r="5801" spans="1:31" x14ac:dyDescent="0.3">
      <c r="A5801">
        <v>2722381</v>
      </c>
      <c r="B5801">
        <v>1</v>
      </c>
      <c r="C5801" t="s">
        <v>81</v>
      </c>
      <c r="D5801" t="s">
        <v>123</v>
      </c>
      <c r="E5801" t="s">
        <v>150</v>
      </c>
      <c r="F5801" t="s">
        <v>4870</v>
      </c>
      <c r="G5801" t="s">
        <v>152</v>
      </c>
      <c r="H5801" t="s">
        <v>153</v>
      </c>
      <c r="I5801" t="s">
        <v>136</v>
      </c>
      <c r="J5801" t="s">
        <v>137</v>
      </c>
      <c r="K5801" t="s">
        <v>138</v>
      </c>
      <c r="L5801" t="s">
        <v>16163</v>
      </c>
      <c r="M5801" t="s">
        <v>16164</v>
      </c>
      <c r="N5801">
        <v>0.23027777699999999</v>
      </c>
      <c r="O5801">
        <v>6</v>
      </c>
      <c r="P5801">
        <v>405</v>
      </c>
      <c r="Q5801">
        <v>295</v>
      </c>
      <c r="R5801">
        <v>462</v>
      </c>
      <c r="S5801">
        <v>29</v>
      </c>
      <c r="T5801">
        <v>69</v>
      </c>
      <c r="U5801">
        <v>1</v>
      </c>
      <c r="V5801">
        <v>0</v>
      </c>
      <c r="W5801">
        <v>0.18813920945666668</v>
      </c>
      <c r="X5801">
        <v>9.4550021098381674</v>
      </c>
      <c r="Y5801">
        <v>16.720271379333834</v>
      </c>
      <c r="Z5801">
        <v>7.0003131746824305</v>
      </c>
      <c r="AA5801">
        <v>1.10638224209425</v>
      </c>
      <c r="AB5801">
        <v>3.0402857342755114</v>
      </c>
      <c r="AC5801">
        <v>46.698249429498802</v>
      </c>
      <c r="AD5801">
        <v>0</v>
      </c>
      <c r="AE5801">
        <v>84.208643279179654</v>
      </c>
    </row>
    <row r="5802" spans="1:31" x14ac:dyDescent="0.3">
      <c r="A5802">
        <v>2722630</v>
      </c>
      <c r="B5802">
        <v>1</v>
      </c>
      <c r="C5802" t="s">
        <v>80</v>
      </c>
      <c r="D5802" t="s">
        <v>101</v>
      </c>
      <c r="E5802" t="s">
        <v>161</v>
      </c>
      <c r="F5802" t="s">
        <v>16165</v>
      </c>
      <c r="G5802" t="s">
        <v>170</v>
      </c>
      <c r="H5802" t="s">
        <v>135</v>
      </c>
      <c r="I5802" t="s">
        <v>136</v>
      </c>
      <c r="J5802" t="s">
        <v>137</v>
      </c>
      <c r="K5802" t="s">
        <v>138</v>
      </c>
      <c r="L5802" t="s">
        <v>16166</v>
      </c>
      <c r="M5802" t="s">
        <v>16167</v>
      </c>
      <c r="N5802">
        <v>0.97722222199999997</v>
      </c>
      <c r="O5802">
        <v>0</v>
      </c>
      <c r="P5802">
        <v>73</v>
      </c>
      <c r="Q5802">
        <v>0</v>
      </c>
      <c r="R5802">
        <v>0</v>
      </c>
      <c r="S5802">
        <v>0</v>
      </c>
      <c r="T5802">
        <v>2</v>
      </c>
      <c r="U5802">
        <v>0</v>
      </c>
      <c r="V5802">
        <v>0</v>
      </c>
      <c r="W5802">
        <v>0</v>
      </c>
      <c r="X5802">
        <v>13.791574832649216</v>
      </c>
      <c r="Y5802">
        <v>0</v>
      </c>
      <c r="Z5802">
        <v>0</v>
      </c>
      <c r="AA5802">
        <v>0</v>
      </c>
      <c r="AB5802">
        <v>1.5120703070011061</v>
      </c>
      <c r="AC5802">
        <v>0</v>
      </c>
      <c r="AD5802">
        <v>0</v>
      </c>
      <c r="AE5802">
        <v>15.303645139650323</v>
      </c>
    </row>
    <row r="5803" spans="1:31" x14ac:dyDescent="0.3">
      <c r="A5803">
        <v>2722776</v>
      </c>
      <c r="B5803">
        <v>1</v>
      </c>
      <c r="C5803" t="s">
        <v>80</v>
      </c>
      <c r="D5803" t="s">
        <v>96</v>
      </c>
      <c r="E5803" t="s">
        <v>156</v>
      </c>
      <c r="F5803" t="s">
        <v>16168</v>
      </c>
      <c r="G5803" t="s">
        <v>152</v>
      </c>
      <c r="H5803" t="s">
        <v>153</v>
      </c>
      <c r="I5803" t="s">
        <v>136</v>
      </c>
      <c r="J5803" t="s">
        <v>137</v>
      </c>
      <c r="K5803" t="s">
        <v>138</v>
      </c>
      <c r="L5803" t="s">
        <v>16169</v>
      </c>
      <c r="M5803" t="s">
        <v>16170</v>
      </c>
      <c r="N5803">
        <v>0.70277777699999999</v>
      </c>
      <c r="O5803">
        <v>0</v>
      </c>
      <c r="P5803">
        <v>888</v>
      </c>
      <c r="Q5803">
        <v>2</v>
      </c>
      <c r="R5803">
        <v>52</v>
      </c>
      <c r="S5803">
        <v>3</v>
      </c>
      <c r="T5803">
        <v>239</v>
      </c>
      <c r="U5803">
        <v>0</v>
      </c>
      <c r="V5803">
        <v>0</v>
      </c>
      <c r="W5803">
        <v>0</v>
      </c>
      <c r="X5803">
        <v>229.74820565656083</v>
      </c>
      <c r="Y5803">
        <v>17.760017558083209</v>
      </c>
      <c r="Z5803">
        <v>10.013742668296318</v>
      </c>
      <c r="AA5803">
        <v>25.718173558104063</v>
      </c>
      <c r="AB5803">
        <v>172.48888177705018</v>
      </c>
      <c r="AC5803">
        <v>0</v>
      </c>
      <c r="AD5803">
        <v>0</v>
      </c>
      <c r="AE5803">
        <v>455.72902121809466</v>
      </c>
    </row>
    <row r="5804" spans="1:31" x14ac:dyDescent="0.3">
      <c r="A5804">
        <v>2722527</v>
      </c>
      <c r="B5804">
        <v>1</v>
      </c>
      <c r="C5804" t="s">
        <v>81</v>
      </c>
      <c r="D5804" t="s">
        <v>114</v>
      </c>
      <c r="E5804" t="s">
        <v>150</v>
      </c>
      <c r="F5804" t="s">
        <v>6640</v>
      </c>
      <c r="G5804" t="s">
        <v>152</v>
      </c>
      <c r="H5804" t="s">
        <v>153</v>
      </c>
      <c r="I5804" t="s">
        <v>136</v>
      </c>
      <c r="J5804" t="s">
        <v>137</v>
      </c>
      <c r="K5804" t="s">
        <v>138</v>
      </c>
      <c r="L5804" t="s">
        <v>16171</v>
      </c>
      <c r="M5804" t="s">
        <v>16172</v>
      </c>
      <c r="N5804">
        <v>0.31222222199999999</v>
      </c>
      <c r="O5804">
        <v>0</v>
      </c>
      <c r="P5804">
        <v>4897</v>
      </c>
      <c r="Q5804">
        <v>0</v>
      </c>
      <c r="R5804">
        <v>71</v>
      </c>
      <c r="S5804">
        <v>1</v>
      </c>
      <c r="T5804">
        <v>1130</v>
      </c>
      <c r="U5804">
        <v>0</v>
      </c>
      <c r="V5804">
        <v>6</v>
      </c>
      <c r="W5804">
        <v>0</v>
      </c>
      <c r="X5804">
        <v>207.06397055126675</v>
      </c>
      <c r="Y5804">
        <v>0</v>
      </c>
      <c r="Z5804">
        <v>1.6254895691090336</v>
      </c>
      <c r="AA5804">
        <v>7.7428620246691153</v>
      </c>
      <c r="AB5804">
        <v>193.40515693355246</v>
      </c>
      <c r="AC5804">
        <v>0</v>
      </c>
      <c r="AD5804">
        <v>19.202546836929688</v>
      </c>
      <c r="AE5804">
        <v>429.040025915527</v>
      </c>
    </row>
    <row r="5805" spans="1:31" x14ac:dyDescent="0.3">
      <c r="A5805">
        <v>2722521</v>
      </c>
      <c r="B5805">
        <v>1</v>
      </c>
      <c r="C5805" t="s">
        <v>80</v>
      </c>
      <c r="D5805" t="s">
        <v>83</v>
      </c>
      <c r="E5805" t="s">
        <v>161</v>
      </c>
      <c r="F5805" t="s">
        <v>3347</v>
      </c>
      <c r="G5805" t="s">
        <v>1479</v>
      </c>
      <c r="H5805" t="s">
        <v>135</v>
      </c>
      <c r="I5805" t="s">
        <v>136</v>
      </c>
      <c r="J5805" t="s">
        <v>137</v>
      </c>
      <c r="K5805" t="s">
        <v>138</v>
      </c>
      <c r="L5805" t="s">
        <v>16173</v>
      </c>
      <c r="M5805" t="s">
        <v>16174</v>
      </c>
      <c r="N5805">
        <v>3.0977777770000001</v>
      </c>
      <c r="O5805">
        <v>0</v>
      </c>
      <c r="P5805">
        <v>9</v>
      </c>
      <c r="Q5805">
        <v>0</v>
      </c>
      <c r="R5805">
        <v>0</v>
      </c>
      <c r="S5805">
        <v>0</v>
      </c>
      <c r="T5805">
        <v>10</v>
      </c>
      <c r="U5805">
        <v>0</v>
      </c>
      <c r="V5805">
        <v>0</v>
      </c>
      <c r="W5805">
        <v>0</v>
      </c>
      <c r="X5805">
        <v>7.9002015446662206</v>
      </c>
      <c r="Y5805">
        <v>0</v>
      </c>
      <c r="Z5805">
        <v>0</v>
      </c>
      <c r="AA5805">
        <v>0</v>
      </c>
      <c r="AB5805">
        <v>38.941892808882976</v>
      </c>
      <c r="AC5805">
        <v>0</v>
      </c>
      <c r="AD5805">
        <v>0</v>
      </c>
      <c r="AE5805">
        <v>46.8420943535492</v>
      </c>
    </row>
    <row r="5806" spans="1:31" x14ac:dyDescent="0.3">
      <c r="A5806">
        <v>2722129</v>
      </c>
      <c r="B5806">
        <v>1</v>
      </c>
      <c r="C5806" t="s">
        <v>81</v>
      </c>
      <c r="D5806" t="s">
        <v>118</v>
      </c>
      <c r="E5806" t="s">
        <v>156</v>
      </c>
      <c r="F5806" t="s">
        <v>16175</v>
      </c>
      <c r="G5806" t="s">
        <v>185</v>
      </c>
      <c r="H5806" t="s">
        <v>153</v>
      </c>
      <c r="I5806" t="s">
        <v>136</v>
      </c>
      <c r="J5806" t="s">
        <v>137</v>
      </c>
      <c r="K5806" t="s">
        <v>138</v>
      </c>
      <c r="L5806" t="s">
        <v>16176</v>
      </c>
      <c r="M5806" t="s">
        <v>16177</v>
      </c>
      <c r="N5806">
        <v>2.440833333</v>
      </c>
      <c r="O5806">
        <v>0</v>
      </c>
      <c r="P5806">
        <v>152</v>
      </c>
      <c r="Q5806">
        <v>1</v>
      </c>
      <c r="R5806">
        <v>4</v>
      </c>
      <c r="S5806">
        <v>0</v>
      </c>
      <c r="T5806">
        <v>6</v>
      </c>
      <c r="U5806">
        <v>0</v>
      </c>
      <c r="V5806">
        <v>0</v>
      </c>
      <c r="W5806">
        <v>0</v>
      </c>
      <c r="X5806">
        <v>40.311296139876454</v>
      </c>
      <c r="Y5806">
        <v>13.470314987681887</v>
      </c>
      <c r="Z5806">
        <v>1.4696918659041751</v>
      </c>
      <c r="AA5806">
        <v>0</v>
      </c>
      <c r="AB5806">
        <v>5.3932350973994669</v>
      </c>
      <c r="AC5806">
        <v>0</v>
      </c>
      <c r="AD5806">
        <v>0</v>
      </c>
      <c r="AE5806">
        <v>60.644538090861985</v>
      </c>
    </row>
    <row r="5807" spans="1:31" x14ac:dyDescent="0.3">
      <c r="A5807">
        <v>2722673</v>
      </c>
      <c r="B5807">
        <v>1</v>
      </c>
      <c r="C5807" t="s">
        <v>80</v>
      </c>
      <c r="D5807" t="s">
        <v>90</v>
      </c>
      <c r="E5807" t="s">
        <v>200</v>
      </c>
      <c r="F5807" t="s">
        <v>16178</v>
      </c>
      <c r="G5807" t="s">
        <v>543</v>
      </c>
      <c r="H5807" t="s">
        <v>135</v>
      </c>
      <c r="I5807" t="s">
        <v>136</v>
      </c>
      <c r="J5807" t="s">
        <v>137</v>
      </c>
      <c r="K5807" t="s">
        <v>138</v>
      </c>
      <c r="L5807" t="s">
        <v>16179</v>
      </c>
      <c r="M5807" t="s">
        <v>16180</v>
      </c>
      <c r="N5807">
        <v>4.5844444439999998</v>
      </c>
      <c r="O5807">
        <v>0</v>
      </c>
      <c r="P5807">
        <v>53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42.713177267589707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42.713177267589707</v>
      </c>
    </row>
    <row r="5808" spans="1:31" x14ac:dyDescent="0.3">
      <c r="A5808">
        <v>2722152</v>
      </c>
      <c r="B5808">
        <v>1</v>
      </c>
      <c r="C5808" t="s">
        <v>81</v>
      </c>
      <c r="D5808" t="s">
        <v>126</v>
      </c>
      <c r="E5808" t="s">
        <v>213</v>
      </c>
      <c r="F5808" t="s">
        <v>16181</v>
      </c>
      <c r="G5808" t="s">
        <v>209</v>
      </c>
      <c r="H5808" t="s">
        <v>153</v>
      </c>
      <c r="I5808" t="s">
        <v>136</v>
      </c>
      <c r="J5808" t="s">
        <v>137</v>
      </c>
      <c r="K5808" t="s">
        <v>210</v>
      </c>
      <c r="L5808" t="s">
        <v>16182</v>
      </c>
      <c r="M5808" t="s">
        <v>16183</v>
      </c>
      <c r="N5808">
        <v>2.34</v>
      </c>
      <c r="O5808">
        <v>0</v>
      </c>
      <c r="P5808">
        <v>289</v>
      </c>
      <c r="Q5808">
        <v>0</v>
      </c>
      <c r="R5808">
        <v>13</v>
      </c>
      <c r="S5808">
        <v>1</v>
      </c>
      <c r="T5808">
        <v>122</v>
      </c>
      <c r="U5808">
        <v>0</v>
      </c>
      <c r="V5808">
        <v>0</v>
      </c>
      <c r="W5808">
        <v>0</v>
      </c>
      <c r="X5808">
        <v>91.208571856516329</v>
      </c>
      <c r="Y5808">
        <v>0</v>
      </c>
      <c r="Z5808">
        <v>24.326262327574192</v>
      </c>
      <c r="AA5808">
        <v>43.999791157104113</v>
      </c>
      <c r="AB5808">
        <v>96.581662772358143</v>
      </c>
      <c r="AC5808">
        <v>0</v>
      </c>
      <c r="AD5808">
        <v>0</v>
      </c>
      <c r="AE5808">
        <v>256.1162881135528</v>
      </c>
    </row>
    <row r="5809" spans="1:31" x14ac:dyDescent="0.3">
      <c r="A5809">
        <v>2722272</v>
      </c>
      <c r="B5809">
        <v>1</v>
      </c>
      <c r="C5809" t="s">
        <v>80</v>
      </c>
      <c r="D5809" t="s">
        <v>104</v>
      </c>
      <c r="E5809" t="s">
        <v>213</v>
      </c>
      <c r="F5809" t="s">
        <v>5262</v>
      </c>
      <c r="G5809" t="s">
        <v>152</v>
      </c>
      <c r="H5809" t="s">
        <v>153</v>
      </c>
      <c r="I5809" t="s">
        <v>136</v>
      </c>
      <c r="J5809" t="s">
        <v>137</v>
      </c>
      <c r="K5809" t="s">
        <v>138</v>
      </c>
      <c r="L5809" t="s">
        <v>16184</v>
      </c>
      <c r="M5809" t="s">
        <v>16185</v>
      </c>
      <c r="N5809">
        <v>0.7</v>
      </c>
      <c r="O5809">
        <v>0</v>
      </c>
      <c r="P5809">
        <v>380</v>
      </c>
      <c r="Q5809">
        <v>7</v>
      </c>
      <c r="R5809">
        <v>1</v>
      </c>
      <c r="S5809">
        <v>15</v>
      </c>
      <c r="T5809">
        <v>36</v>
      </c>
      <c r="U5809">
        <v>6</v>
      </c>
      <c r="V5809">
        <v>0</v>
      </c>
      <c r="W5809">
        <v>0</v>
      </c>
      <c r="X5809">
        <v>54.274736533892728</v>
      </c>
      <c r="Y5809">
        <v>55.965120187000494</v>
      </c>
      <c r="Z5809">
        <v>0</v>
      </c>
      <c r="AA5809">
        <v>171.99169510597829</v>
      </c>
      <c r="AB5809">
        <v>7.8151679427548988</v>
      </c>
      <c r="AC5809">
        <v>138.33450464963849</v>
      </c>
      <c r="AD5809">
        <v>0</v>
      </c>
      <c r="AE5809">
        <v>428.38122441926487</v>
      </c>
    </row>
    <row r="5810" spans="1:31" x14ac:dyDescent="0.3">
      <c r="A5810">
        <v>2722936</v>
      </c>
      <c r="B5810">
        <v>1</v>
      </c>
      <c r="C5810" t="s">
        <v>81</v>
      </c>
      <c r="D5810" t="s">
        <v>119</v>
      </c>
      <c r="E5810" t="s">
        <v>132</v>
      </c>
      <c r="F5810" t="s">
        <v>15276</v>
      </c>
      <c r="G5810" t="s">
        <v>134</v>
      </c>
      <c r="H5810" t="s">
        <v>135</v>
      </c>
      <c r="I5810" t="s">
        <v>136</v>
      </c>
      <c r="J5810" t="s">
        <v>137</v>
      </c>
      <c r="K5810" t="s">
        <v>138</v>
      </c>
      <c r="L5810" t="s">
        <v>16186</v>
      </c>
      <c r="M5810" t="s">
        <v>16187</v>
      </c>
      <c r="N5810">
        <v>0.70388888800000005</v>
      </c>
      <c r="O5810">
        <v>0</v>
      </c>
      <c r="P5810">
        <v>577</v>
      </c>
      <c r="Q5810">
        <v>0</v>
      </c>
      <c r="R5810">
        <v>3</v>
      </c>
      <c r="S5810">
        <v>0</v>
      </c>
      <c r="T5810">
        <v>25</v>
      </c>
      <c r="U5810">
        <v>0</v>
      </c>
      <c r="V5810">
        <v>0</v>
      </c>
      <c r="W5810">
        <v>0</v>
      </c>
      <c r="X5810">
        <v>106.09556389102492</v>
      </c>
      <c r="Y5810">
        <v>0</v>
      </c>
      <c r="Z5810">
        <v>6.112648488543334E-2</v>
      </c>
      <c r="AA5810">
        <v>0</v>
      </c>
      <c r="AB5810">
        <v>5.8139157728705166</v>
      </c>
      <c r="AC5810">
        <v>0</v>
      </c>
      <c r="AD5810">
        <v>0</v>
      </c>
      <c r="AE5810">
        <v>111.97060614878087</v>
      </c>
    </row>
    <row r="5811" spans="1:31" x14ac:dyDescent="0.3">
      <c r="A5811">
        <v>2721940</v>
      </c>
      <c r="B5811">
        <v>1</v>
      </c>
      <c r="C5811" t="s">
        <v>80</v>
      </c>
      <c r="D5811" t="s">
        <v>92</v>
      </c>
      <c r="E5811" t="s">
        <v>145</v>
      </c>
      <c r="F5811" t="s">
        <v>16188</v>
      </c>
      <c r="G5811" t="s">
        <v>147</v>
      </c>
      <c r="H5811" t="s">
        <v>135</v>
      </c>
      <c r="I5811" t="s">
        <v>136</v>
      </c>
      <c r="J5811" t="s">
        <v>137</v>
      </c>
      <c r="K5811" t="s">
        <v>138</v>
      </c>
      <c r="L5811" t="s">
        <v>16189</v>
      </c>
      <c r="M5811" t="s">
        <v>16190</v>
      </c>
      <c r="N5811">
        <v>0.961388888</v>
      </c>
      <c r="O5811">
        <v>0</v>
      </c>
      <c r="P5811">
        <v>2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0.22714997144373333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0.22714997144373333</v>
      </c>
    </row>
    <row r="5812" spans="1:31" x14ac:dyDescent="0.3">
      <c r="A5812">
        <v>2722481</v>
      </c>
      <c r="B5812">
        <v>1</v>
      </c>
      <c r="C5812" t="s">
        <v>80</v>
      </c>
      <c r="D5812" t="s">
        <v>94</v>
      </c>
      <c r="E5812" t="s">
        <v>156</v>
      </c>
      <c r="F5812" t="s">
        <v>16191</v>
      </c>
      <c r="G5812" t="s">
        <v>185</v>
      </c>
      <c r="H5812" t="s">
        <v>153</v>
      </c>
      <c r="I5812" t="s">
        <v>136</v>
      </c>
      <c r="J5812" t="s">
        <v>137</v>
      </c>
      <c r="K5812" t="s">
        <v>138</v>
      </c>
      <c r="L5812" t="s">
        <v>16192</v>
      </c>
      <c r="M5812" t="s">
        <v>16193</v>
      </c>
      <c r="N5812">
        <v>1.4708333330000001</v>
      </c>
      <c r="O5812">
        <v>0</v>
      </c>
      <c r="P5812">
        <v>114</v>
      </c>
      <c r="Q5812">
        <v>0</v>
      </c>
      <c r="R5812">
        <v>18</v>
      </c>
      <c r="S5812">
        <v>0</v>
      </c>
      <c r="T5812">
        <v>31</v>
      </c>
      <c r="U5812">
        <v>0</v>
      </c>
      <c r="V5812">
        <v>0</v>
      </c>
      <c r="W5812">
        <v>0</v>
      </c>
      <c r="X5812">
        <v>21.350711796798837</v>
      </c>
      <c r="Y5812">
        <v>0</v>
      </c>
      <c r="Z5812">
        <v>6.622382498370424</v>
      </c>
      <c r="AA5812">
        <v>0</v>
      </c>
      <c r="AB5812">
        <v>29.159057611552498</v>
      </c>
      <c r="AC5812">
        <v>0</v>
      </c>
      <c r="AD5812">
        <v>0</v>
      </c>
      <c r="AE5812">
        <v>57.132151906721759</v>
      </c>
    </row>
    <row r="5813" spans="1:31" x14ac:dyDescent="0.3">
      <c r="A5813">
        <v>2722836</v>
      </c>
      <c r="B5813">
        <v>1</v>
      </c>
      <c r="C5813" t="s">
        <v>81</v>
      </c>
      <c r="D5813" t="s">
        <v>123</v>
      </c>
      <c r="E5813" t="s">
        <v>161</v>
      </c>
      <c r="F5813" t="s">
        <v>16194</v>
      </c>
      <c r="G5813" t="s">
        <v>163</v>
      </c>
      <c r="H5813" t="s">
        <v>135</v>
      </c>
      <c r="I5813" t="s">
        <v>136</v>
      </c>
      <c r="J5813" t="s">
        <v>137</v>
      </c>
      <c r="K5813" t="s">
        <v>138</v>
      </c>
      <c r="L5813" t="s">
        <v>16195</v>
      </c>
      <c r="M5813" t="s">
        <v>16196</v>
      </c>
      <c r="N5813">
        <v>0.49583333299999999</v>
      </c>
      <c r="O5813">
        <v>0</v>
      </c>
      <c r="P5813">
        <v>349</v>
      </c>
      <c r="Q5813">
        <v>0</v>
      </c>
      <c r="R5813">
        <v>0</v>
      </c>
      <c r="S5813">
        <v>0</v>
      </c>
      <c r="T5813">
        <v>20</v>
      </c>
      <c r="U5813">
        <v>0</v>
      </c>
      <c r="V5813">
        <v>0</v>
      </c>
      <c r="W5813">
        <v>0</v>
      </c>
      <c r="X5813">
        <v>30.801554982879708</v>
      </c>
      <c r="Y5813">
        <v>0</v>
      </c>
      <c r="Z5813">
        <v>0</v>
      </c>
      <c r="AA5813">
        <v>0</v>
      </c>
      <c r="AB5813">
        <v>4.9420578054511992</v>
      </c>
      <c r="AC5813">
        <v>0</v>
      </c>
      <c r="AD5813">
        <v>0</v>
      </c>
      <c r="AE5813">
        <v>35.743612788330907</v>
      </c>
    </row>
    <row r="5814" spans="1:31" x14ac:dyDescent="0.3">
      <c r="A5814">
        <v>2722464</v>
      </c>
      <c r="B5814">
        <v>1</v>
      </c>
      <c r="C5814" t="s">
        <v>80</v>
      </c>
      <c r="D5814" t="s">
        <v>96</v>
      </c>
      <c r="E5814" t="s">
        <v>156</v>
      </c>
      <c r="F5814" t="s">
        <v>16197</v>
      </c>
      <c r="G5814" t="s">
        <v>152</v>
      </c>
      <c r="H5814" t="s">
        <v>153</v>
      </c>
      <c r="I5814" t="s">
        <v>136</v>
      </c>
      <c r="J5814" t="s">
        <v>137</v>
      </c>
      <c r="K5814" t="s">
        <v>138</v>
      </c>
      <c r="L5814" t="s">
        <v>16001</v>
      </c>
      <c r="M5814" t="s">
        <v>16198</v>
      </c>
      <c r="N5814">
        <v>1.351111111</v>
      </c>
      <c r="O5814">
        <v>0</v>
      </c>
      <c r="P5814">
        <v>998</v>
      </c>
      <c r="Q5814">
        <v>0</v>
      </c>
      <c r="R5814">
        <v>3</v>
      </c>
      <c r="S5814">
        <v>0</v>
      </c>
      <c r="T5814">
        <v>550</v>
      </c>
      <c r="U5814">
        <v>0</v>
      </c>
      <c r="V5814">
        <v>0</v>
      </c>
      <c r="W5814">
        <v>0</v>
      </c>
      <c r="X5814">
        <v>483.727142783158</v>
      </c>
      <c r="Y5814">
        <v>0</v>
      </c>
      <c r="Z5814">
        <v>0.14319123845684167</v>
      </c>
      <c r="AA5814">
        <v>0</v>
      </c>
      <c r="AB5814">
        <v>899.58470569434314</v>
      </c>
      <c r="AC5814">
        <v>0</v>
      </c>
      <c r="AD5814">
        <v>0</v>
      </c>
      <c r="AE5814">
        <v>1383.455039715958</v>
      </c>
    </row>
    <row r="5815" spans="1:31" x14ac:dyDescent="0.3">
      <c r="A5815">
        <v>2722438</v>
      </c>
      <c r="B5815">
        <v>1</v>
      </c>
      <c r="C5815" t="s">
        <v>80</v>
      </c>
      <c r="D5815" t="s">
        <v>104</v>
      </c>
      <c r="E5815" t="s">
        <v>150</v>
      </c>
      <c r="F5815" t="s">
        <v>10321</v>
      </c>
      <c r="G5815" t="s">
        <v>152</v>
      </c>
      <c r="H5815" t="s">
        <v>153</v>
      </c>
      <c r="I5815" t="s">
        <v>136</v>
      </c>
      <c r="J5815" t="s">
        <v>137</v>
      </c>
      <c r="K5815" t="s">
        <v>138</v>
      </c>
      <c r="L5815" t="s">
        <v>16199</v>
      </c>
      <c r="M5815" t="s">
        <v>16200</v>
      </c>
      <c r="N5815">
        <v>1.8338888879999999</v>
      </c>
      <c r="O5815">
        <v>10</v>
      </c>
      <c r="P5815">
        <v>0</v>
      </c>
      <c r="Q5815">
        <v>75</v>
      </c>
      <c r="R5815">
        <v>0</v>
      </c>
      <c r="S5815">
        <v>24</v>
      </c>
      <c r="T5815">
        <v>2</v>
      </c>
      <c r="U5815">
        <v>0</v>
      </c>
      <c r="V5815">
        <v>0</v>
      </c>
      <c r="W5815">
        <v>10.39816996173575</v>
      </c>
      <c r="X5815">
        <v>0</v>
      </c>
      <c r="Y5815">
        <v>366.65637171237876</v>
      </c>
      <c r="Z5815">
        <v>0</v>
      </c>
      <c r="AA5815">
        <v>173.56540269102993</v>
      </c>
      <c r="AB5815">
        <v>16.482620592903682</v>
      </c>
      <c r="AC5815">
        <v>0</v>
      </c>
      <c r="AD5815">
        <v>0</v>
      </c>
      <c r="AE5815">
        <v>567.10256495804811</v>
      </c>
    </row>
    <row r="5816" spans="1:31" x14ac:dyDescent="0.3">
      <c r="A5816">
        <v>2722501</v>
      </c>
      <c r="B5816">
        <v>1</v>
      </c>
      <c r="C5816" t="s">
        <v>80</v>
      </c>
      <c r="D5816" t="s">
        <v>83</v>
      </c>
      <c r="E5816" t="s">
        <v>145</v>
      </c>
      <c r="F5816" t="s">
        <v>16201</v>
      </c>
      <c r="G5816" t="s">
        <v>181</v>
      </c>
      <c r="H5816" t="s">
        <v>135</v>
      </c>
      <c r="I5816" t="s">
        <v>136</v>
      </c>
      <c r="J5816" t="s">
        <v>137</v>
      </c>
      <c r="K5816" t="s">
        <v>138</v>
      </c>
      <c r="L5816" t="s">
        <v>16202</v>
      </c>
      <c r="M5816" t="s">
        <v>16203</v>
      </c>
      <c r="N5816">
        <v>3.0775000000000001</v>
      </c>
      <c r="O5816">
        <v>0</v>
      </c>
      <c r="P5816">
        <v>5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2.7382503679401475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2.7382503679401475</v>
      </c>
    </row>
    <row r="5817" spans="1:31" x14ac:dyDescent="0.3">
      <c r="A5817">
        <v>2722003</v>
      </c>
      <c r="B5817">
        <v>1</v>
      </c>
      <c r="C5817" t="s">
        <v>80</v>
      </c>
      <c r="D5817" t="s">
        <v>85</v>
      </c>
      <c r="E5817" t="s">
        <v>145</v>
      </c>
      <c r="F5817" t="s">
        <v>15076</v>
      </c>
      <c r="G5817" t="s">
        <v>181</v>
      </c>
      <c r="H5817" t="s">
        <v>135</v>
      </c>
      <c r="I5817" t="s">
        <v>136</v>
      </c>
      <c r="J5817" t="s">
        <v>137</v>
      </c>
      <c r="K5817" t="s">
        <v>138</v>
      </c>
      <c r="L5817" t="s">
        <v>16204</v>
      </c>
      <c r="M5817" t="s">
        <v>16205</v>
      </c>
      <c r="N5817">
        <v>1.072777777</v>
      </c>
      <c r="O5817">
        <v>0</v>
      </c>
      <c r="P5817">
        <v>5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1.51658345937696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1.51658345937696</v>
      </c>
    </row>
    <row r="5818" spans="1:31" x14ac:dyDescent="0.3">
      <c r="A5818">
        <v>2722252</v>
      </c>
      <c r="B5818">
        <v>1</v>
      </c>
      <c r="C5818" t="s">
        <v>81</v>
      </c>
      <c r="D5818" t="s">
        <v>121</v>
      </c>
      <c r="E5818" t="s">
        <v>161</v>
      </c>
      <c r="F5818" t="s">
        <v>16206</v>
      </c>
      <c r="G5818" t="s">
        <v>163</v>
      </c>
      <c r="H5818" t="s">
        <v>135</v>
      </c>
      <c r="I5818" t="s">
        <v>136</v>
      </c>
      <c r="J5818" t="s">
        <v>137</v>
      </c>
      <c r="K5818" t="s">
        <v>138</v>
      </c>
      <c r="L5818" t="s">
        <v>16207</v>
      </c>
      <c r="M5818" t="s">
        <v>16208</v>
      </c>
      <c r="N5818">
        <v>5.3255555550000002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3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3.7518640152544194</v>
      </c>
      <c r="AC5818">
        <v>0</v>
      </c>
      <c r="AD5818">
        <v>0</v>
      </c>
      <c r="AE5818">
        <v>3.7518640152544194</v>
      </c>
    </row>
    <row r="5819" spans="1:31" x14ac:dyDescent="0.3">
      <c r="A5819">
        <v>2722109</v>
      </c>
      <c r="B5819">
        <v>1</v>
      </c>
      <c r="C5819" t="s">
        <v>81</v>
      </c>
      <c r="D5819" t="s">
        <v>123</v>
      </c>
      <c r="E5819" t="s">
        <v>173</v>
      </c>
      <c r="F5819" t="s">
        <v>16209</v>
      </c>
      <c r="G5819" t="s">
        <v>152</v>
      </c>
      <c r="H5819" t="s">
        <v>153</v>
      </c>
      <c r="I5819" t="s">
        <v>136</v>
      </c>
      <c r="J5819" t="s">
        <v>137</v>
      </c>
      <c r="K5819" t="s">
        <v>138</v>
      </c>
      <c r="L5819" t="s">
        <v>16210</v>
      </c>
      <c r="M5819" t="s">
        <v>16211</v>
      </c>
      <c r="N5819">
        <v>1.7150000000000001</v>
      </c>
      <c r="O5819">
        <v>0</v>
      </c>
      <c r="P5819">
        <v>2555</v>
      </c>
      <c r="Q5819">
        <v>1</v>
      </c>
      <c r="R5819">
        <v>3</v>
      </c>
      <c r="S5819">
        <v>12</v>
      </c>
      <c r="T5819">
        <v>295</v>
      </c>
      <c r="U5819">
        <v>8</v>
      </c>
      <c r="V5819">
        <v>2</v>
      </c>
      <c r="W5819">
        <v>0</v>
      </c>
      <c r="X5819">
        <v>753.69670843510426</v>
      </c>
      <c r="Y5819">
        <v>9.8068228437903517</v>
      </c>
      <c r="Z5819">
        <v>0</v>
      </c>
      <c r="AA5819">
        <v>797.33416031816864</v>
      </c>
      <c r="AB5819">
        <v>400.66944725345235</v>
      </c>
      <c r="AC5819">
        <v>1495.7753689020749</v>
      </c>
      <c r="AD5819">
        <v>5.842057636222914</v>
      </c>
      <c r="AE5819">
        <v>3463.1245653888132</v>
      </c>
    </row>
    <row r="5820" spans="1:31" x14ac:dyDescent="0.3">
      <c r="A5820">
        <v>2722444</v>
      </c>
      <c r="B5820">
        <v>1</v>
      </c>
      <c r="C5820" t="s">
        <v>81</v>
      </c>
      <c r="D5820" t="s">
        <v>127</v>
      </c>
      <c r="E5820" t="s">
        <v>156</v>
      </c>
      <c r="F5820" t="s">
        <v>4595</v>
      </c>
      <c r="G5820" t="s">
        <v>152</v>
      </c>
      <c r="H5820" t="s">
        <v>153</v>
      </c>
      <c r="I5820" t="s">
        <v>136</v>
      </c>
      <c r="J5820" t="s">
        <v>137</v>
      </c>
      <c r="K5820" t="s">
        <v>138</v>
      </c>
      <c r="L5820" t="s">
        <v>16212</v>
      </c>
      <c r="M5820" t="s">
        <v>16213</v>
      </c>
      <c r="N5820">
        <v>1.0830555550000001</v>
      </c>
      <c r="O5820">
        <v>1</v>
      </c>
      <c r="P5820">
        <v>497</v>
      </c>
      <c r="Q5820">
        <v>97</v>
      </c>
      <c r="R5820">
        <v>142</v>
      </c>
      <c r="S5820">
        <v>8</v>
      </c>
      <c r="T5820">
        <v>69</v>
      </c>
      <c r="U5820">
        <v>0</v>
      </c>
      <c r="V5820">
        <v>0</v>
      </c>
      <c r="W5820">
        <v>0.45407626037807591</v>
      </c>
      <c r="X5820">
        <v>79.459613507279997</v>
      </c>
      <c r="Y5820">
        <v>116.16091159460072</v>
      </c>
      <c r="Z5820">
        <v>13.10925101245542</v>
      </c>
      <c r="AA5820">
        <v>32.248976463440293</v>
      </c>
      <c r="AB5820">
        <v>17.289755585228018</v>
      </c>
      <c r="AC5820">
        <v>0</v>
      </c>
      <c r="AD5820">
        <v>0</v>
      </c>
      <c r="AE5820">
        <v>258.7225844233825</v>
      </c>
    </row>
    <row r="5821" spans="1:31" x14ac:dyDescent="0.3">
      <c r="A5821">
        <v>2722358</v>
      </c>
      <c r="B5821">
        <v>1</v>
      </c>
      <c r="C5821" t="s">
        <v>80</v>
      </c>
      <c r="D5821" t="s">
        <v>101</v>
      </c>
      <c r="E5821" t="s">
        <v>161</v>
      </c>
      <c r="F5821" t="s">
        <v>16214</v>
      </c>
      <c r="G5821" t="s">
        <v>409</v>
      </c>
      <c r="H5821" t="s">
        <v>135</v>
      </c>
      <c r="I5821" t="s">
        <v>136</v>
      </c>
      <c r="J5821" t="s">
        <v>137</v>
      </c>
      <c r="K5821" t="s">
        <v>138</v>
      </c>
      <c r="L5821" t="s">
        <v>16215</v>
      </c>
      <c r="M5821" t="s">
        <v>16216</v>
      </c>
      <c r="N5821">
        <v>3.1838888879999998</v>
      </c>
      <c r="O5821">
        <v>0</v>
      </c>
      <c r="P5821">
        <v>96</v>
      </c>
      <c r="Q5821">
        <v>0</v>
      </c>
      <c r="R5821">
        <v>0</v>
      </c>
      <c r="S5821">
        <v>0</v>
      </c>
      <c r="T5821">
        <v>2</v>
      </c>
      <c r="U5821">
        <v>0</v>
      </c>
      <c r="V5821">
        <v>0</v>
      </c>
      <c r="W5821">
        <v>0</v>
      </c>
      <c r="X5821">
        <v>25.817609899405735</v>
      </c>
      <c r="Y5821">
        <v>0</v>
      </c>
      <c r="Z5821">
        <v>0</v>
      </c>
      <c r="AA5821">
        <v>0</v>
      </c>
      <c r="AB5821">
        <v>0.28588325097939338</v>
      </c>
      <c r="AC5821">
        <v>0</v>
      </c>
      <c r="AD5821">
        <v>0</v>
      </c>
      <c r="AE5821">
        <v>26.103493150385127</v>
      </c>
    </row>
    <row r="5822" spans="1:31" x14ac:dyDescent="0.3">
      <c r="A5822">
        <v>2722401</v>
      </c>
      <c r="B5822">
        <v>1</v>
      </c>
      <c r="C5822" t="s">
        <v>80</v>
      </c>
      <c r="D5822" t="s">
        <v>95</v>
      </c>
      <c r="E5822" t="s">
        <v>145</v>
      </c>
      <c r="F5822" t="s">
        <v>9582</v>
      </c>
      <c r="G5822" t="s">
        <v>181</v>
      </c>
      <c r="H5822" t="s">
        <v>135</v>
      </c>
      <c r="I5822" t="s">
        <v>136</v>
      </c>
      <c r="J5822" t="s">
        <v>137</v>
      </c>
      <c r="K5822" t="s">
        <v>138</v>
      </c>
      <c r="L5822" t="s">
        <v>16217</v>
      </c>
      <c r="M5822" t="s">
        <v>16218</v>
      </c>
      <c r="N5822">
        <v>7.8872222220000001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9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11.507017196601081</v>
      </c>
      <c r="AC5822">
        <v>0</v>
      </c>
      <c r="AD5822">
        <v>0</v>
      </c>
      <c r="AE5822">
        <v>11.507017196601081</v>
      </c>
    </row>
    <row r="5823" spans="1:31" x14ac:dyDescent="0.3">
      <c r="A5823">
        <v>2722587</v>
      </c>
      <c r="B5823">
        <v>1</v>
      </c>
      <c r="C5823" t="s">
        <v>80</v>
      </c>
      <c r="D5823" t="s">
        <v>82</v>
      </c>
      <c r="E5823" t="s">
        <v>145</v>
      </c>
      <c r="F5823" t="s">
        <v>16219</v>
      </c>
      <c r="G5823" t="s">
        <v>181</v>
      </c>
      <c r="H5823" t="s">
        <v>135</v>
      </c>
      <c r="I5823" t="s">
        <v>136</v>
      </c>
      <c r="J5823" t="s">
        <v>137</v>
      </c>
      <c r="K5823" t="s">
        <v>138</v>
      </c>
      <c r="L5823" t="s">
        <v>16220</v>
      </c>
      <c r="M5823" t="s">
        <v>16221</v>
      </c>
      <c r="N5823">
        <v>5.9844444440000002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3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4.9312739407109794</v>
      </c>
      <c r="AC5823">
        <v>0</v>
      </c>
      <c r="AD5823">
        <v>0</v>
      </c>
      <c r="AE5823">
        <v>4.9312739407109794</v>
      </c>
    </row>
    <row r="5824" spans="1:31" x14ac:dyDescent="0.3">
      <c r="A5824">
        <v>2722797</v>
      </c>
      <c r="B5824">
        <v>2</v>
      </c>
      <c r="C5824" t="s">
        <v>81</v>
      </c>
      <c r="D5824" t="s">
        <v>113</v>
      </c>
      <c r="E5824" t="s">
        <v>132</v>
      </c>
      <c r="F5824" t="s">
        <v>16222</v>
      </c>
      <c r="G5824" t="s">
        <v>163</v>
      </c>
      <c r="H5824" t="s">
        <v>135</v>
      </c>
      <c r="I5824" t="s">
        <v>136</v>
      </c>
      <c r="J5824" t="s">
        <v>137</v>
      </c>
      <c r="K5824" t="s">
        <v>138</v>
      </c>
      <c r="L5824" t="s">
        <v>15536</v>
      </c>
      <c r="M5824" t="s">
        <v>16223</v>
      </c>
      <c r="N5824">
        <v>1.1163888879999999</v>
      </c>
      <c r="O5824">
        <v>0</v>
      </c>
      <c r="P5824">
        <v>102</v>
      </c>
      <c r="Q5824">
        <v>0</v>
      </c>
      <c r="R5824">
        <v>1</v>
      </c>
      <c r="S5824">
        <v>0</v>
      </c>
      <c r="T5824">
        <v>10</v>
      </c>
      <c r="U5824">
        <v>0</v>
      </c>
      <c r="V5824">
        <v>0</v>
      </c>
      <c r="W5824">
        <v>0</v>
      </c>
      <c r="X5824">
        <v>21.516105409947603</v>
      </c>
      <c r="Y5824">
        <v>0</v>
      </c>
      <c r="Z5824">
        <v>0</v>
      </c>
      <c r="AA5824">
        <v>0</v>
      </c>
      <c r="AB5824">
        <v>2.9685120968641603</v>
      </c>
      <c r="AC5824">
        <v>0</v>
      </c>
      <c r="AD5824">
        <v>0</v>
      </c>
      <c r="AE5824">
        <v>24.484617506811762</v>
      </c>
    </row>
    <row r="5825" spans="1:31" x14ac:dyDescent="0.3">
      <c r="A5825">
        <v>2722023</v>
      </c>
      <c r="B5825">
        <v>1</v>
      </c>
      <c r="C5825" t="s">
        <v>80</v>
      </c>
      <c r="D5825" t="s">
        <v>108</v>
      </c>
      <c r="E5825" t="s">
        <v>161</v>
      </c>
      <c r="F5825" t="s">
        <v>14632</v>
      </c>
      <c r="G5825" t="s">
        <v>163</v>
      </c>
      <c r="H5825" t="s">
        <v>135</v>
      </c>
      <c r="I5825" t="s">
        <v>136</v>
      </c>
      <c r="J5825" t="s">
        <v>137</v>
      </c>
      <c r="K5825" t="s">
        <v>138</v>
      </c>
      <c r="L5825" t="s">
        <v>16224</v>
      </c>
      <c r="M5825" t="s">
        <v>16225</v>
      </c>
      <c r="N5825">
        <v>6.1447222220000004</v>
      </c>
      <c r="O5825">
        <v>0</v>
      </c>
      <c r="P5825">
        <v>12</v>
      </c>
      <c r="Q5825">
        <v>0</v>
      </c>
      <c r="R5825">
        <v>4</v>
      </c>
      <c r="S5825">
        <v>0</v>
      </c>
      <c r="T5825">
        <v>2</v>
      </c>
      <c r="U5825">
        <v>0</v>
      </c>
      <c r="V5825">
        <v>0</v>
      </c>
      <c r="W5825">
        <v>0</v>
      </c>
      <c r="X5825">
        <v>10.779944587466838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10.779944587466838</v>
      </c>
    </row>
    <row r="5826" spans="1:31" x14ac:dyDescent="0.3">
      <c r="A5826">
        <v>2722687</v>
      </c>
      <c r="B5826">
        <v>1</v>
      </c>
      <c r="C5826" t="s">
        <v>81</v>
      </c>
      <c r="D5826" t="s">
        <v>119</v>
      </c>
      <c r="E5826" t="s">
        <v>161</v>
      </c>
      <c r="F5826" t="s">
        <v>16226</v>
      </c>
      <c r="G5826" t="s">
        <v>163</v>
      </c>
      <c r="H5826" t="s">
        <v>135</v>
      </c>
      <c r="I5826" t="s">
        <v>136</v>
      </c>
      <c r="J5826" t="s">
        <v>137</v>
      </c>
      <c r="K5826" t="s">
        <v>138</v>
      </c>
      <c r="L5826" t="s">
        <v>16227</v>
      </c>
      <c r="M5826" t="s">
        <v>16228</v>
      </c>
      <c r="N5826">
        <v>6.9630555550000004</v>
      </c>
      <c r="O5826">
        <v>0</v>
      </c>
      <c r="P5826">
        <v>95</v>
      </c>
      <c r="Q5826">
        <v>0</v>
      </c>
      <c r="R5826">
        <v>1</v>
      </c>
      <c r="S5826">
        <v>0</v>
      </c>
      <c r="T5826">
        <v>1</v>
      </c>
      <c r="U5826">
        <v>0</v>
      </c>
      <c r="V5826">
        <v>0</v>
      </c>
      <c r="W5826">
        <v>0</v>
      </c>
      <c r="X5826">
        <v>145.96464299328858</v>
      </c>
      <c r="Y5826">
        <v>0</v>
      </c>
      <c r="Z5826">
        <v>0</v>
      </c>
      <c r="AA5826">
        <v>0</v>
      </c>
      <c r="AB5826">
        <v>1.08979707358522</v>
      </c>
      <c r="AC5826">
        <v>0</v>
      </c>
      <c r="AD5826">
        <v>0</v>
      </c>
      <c r="AE5826">
        <v>147.05444006687381</v>
      </c>
    </row>
    <row r="5827" spans="1:31" x14ac:dyDescent="0.3">
      <c r="A5827">
        <v>2722215</v>
      </c>
      <c r="B5827">
        <v>1</v>
      </c>
      <c r="C5827" t="s">
        <v>80</v>
      </c>
      <c r="D5827" t="s">
        <v>99</v>
      </c>
      <c r="E5827" t="s">
        <v>161</v>
      </c>
      <c r="F5827" t="s">
        <v>16229</v>
      </c>
      <c r="G5827" t="s">
        <v>163</v>
      </c>
      <c r="H5827" t="s">
        <v>135</v>
      </c>
      <c r="I5827" t="s">
        <v>136</v>
      </c>
      <c r="J5827" t="s">
        <v>137</v>
      </c>
      <c r="K5827" t="s">
        <v>138</v>
      </c>
      <c r="L5827" t="s">
        <v>16230</v>
      </c>
      <c r="M5827" t="s">
        <v>16231</v>
      </c>
      <c r="N5827">
        <v>1.5125</v>
      </c>
      <c r="O5827">
        <v>0</v>
      </c>
      <c r="P5827">
        <v>36</v>
      </c>
      <c r="Q5827">
        <v>0</v>
      </c>
      <c r="R5827">
        <v>1</v>
      </c>
      <c r="S5827">
        <v>0</v>
      </c>
      <c r="T5827">
        <v>4</v>
      </c>
      <c r="U5827">
        <v>0</v>
      </c>
      <c r="V5827">
        <v>0</v>
      </c>
      <c r="W5827">
        <v>0</v>
      </c>
      <c r="X5827">
        <v>2.638646000769409</v>
      </c>
      <c r="Y5827">
        <v>0</v>
      </c>
      <c r="Z5827">
        <v>0</v>
      </c>
      <c r="AA5827">
        <v>0</v>
      </c>
      <c r="AB5827">
        <v>0.15763191711197919</v>
      </c>
      <c r="AC5827">
        <v>0</v>
      </c>
      <c r="AD5827">
        <v>0</v>
      </c>
      <c r="AE5827">
        <v>2.7962779178813881</v>
      </c>
    </row>
    <row r="5828" spans="1:31" x14ac:dyDescent="0.3">
      <c r="A5828">
        <v>2722733</v>
      </c>
      <c r="B5828">
        <v>1</v>
      </c>
      <c r="C5828" t="s">
        <v>81</v>
      </c>
      <c r="D5828" t="s">
        <v>123</v>
      </c>
      <c r="E5828" t="s">
        <v>161</v>
      </c>
      <c r="F5828" t="s">
        <v>16232</v>
      </c>
      <c r="G5828" t="s">
        <v>163</v>
      </c>
      <c r="H5828" t="s">
        <v>135</v>
      </c>
      <c r="I5828" t="s">
        <v>136</v>
      </c>
      <c r="J5828" t="s">
        <v>137</v>
      </c>
      <c r="K5828" t="s">
        <v>138</v>
      </c>
      <c r="L5828" t="s">
        <v>16233</v>
      </c>
      <c r="M5828" t="s">
        <v>16234</v>
      </c>
      <c r="N5828">
        <v>5.5033333329999996</v>
      </c>
      <c r="O5828">
        <v>0</v>
      </c>
      <c r="P5828">
        <v>5</v>
      </c>
      <c r="Q5828">
        <v>0</v>
      </c>
      <c r="R5828">
        <v>11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</row>
    <row r="5829" spans="1:31" x14ac:dyDescent="0.3">
      <c r="A5829">
        <v>2722069</v>
      </c>
      <c r="B5829">
        <v>1</v>
      </c>
      <c r="C5829" t="s">
        <v>80</v>
      </c>
      <c r="D5829" t="s">
        <v>103</v>
      </c>
      <c r="E5829" t="s">
        <v>145</v>
      </c>
      <c r="F5829" t="s">
        <v>16235</v>
      </c>
      <c r="G5829" t="s">
        <v>181</v>
      </c>
      <c r="H5829" t="s">
        <v>135</v>
      </c>
      <c r="I5829" t="s">
        <v>136</v>
      </c>
      <c r="J5829" t="s">
        <v>137</v>
      </c>
      <c r="K5829" t="s">
        <v>138</v>
      </c>
      <c r="L5829" t="s">
        <v>16236</v>
      </c>
      <c r="M5829" t="s">
        <v>16237</v>
      </c>
      <c r="N5829">
        <v>9.7594444439999997</v>
      </c>
      <c r="O5829">
        <v>0</v>
      </c>
      <c r="P5829">
        <v>1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3.9621595725387131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3.9621595725387131</v>
      </c>
    </row>
    <row r="5830" spans="1:31" x14ac:dyDescent="0.3">
      <c r="A5830">
        <v>2722086</v>
      </c>
      <c r="B5830">
        <v>1</v>
      </c>
      <c r="C5830" t="s">
        <v>81</v>
      </c>
      <c r="D5830" t="s">
        <v>124</v>
      </c>
      <c r="E5830" t="s">
        <v>161</v>
      </c>
      <c r="F5830" t="s">
        <v>16238</v>
      </c>
      <c r="G5830" t="s">
        <v>163</v>
      </c>
      <c r="H5830" t="s">
        <v>135</v>
      </c>
      <c r="I5830" t="s">
        <v>136</v>
      </c>
      <c r="J5830" t="s">
        <v>137</v>
      </c>
      <c r="K5830" t="s">
        <v>138</v>
      </c>
      <c r="L5830" t="s">
        <v>16239</v>
      </c>
      <c r="M5830" t="s">
        <v>16240</v>
      </c>
      <c r="N5830">
        <v>1.503055555</v>
      </c>
      <c r="O5830">
        <v>0</v>
      </c>
      <c r="P5830">
        <v>6</v>
      </c>
      <c r="Q5830">
        <v>0</v>
      </c>
      <c r="R5830">
        <v>1</v>
      </c>
      <c r="S5830">
        <v>0</v>
      </c>
      <c r="T5830">
        <v>2</v>
      </c>
      <c r="U5830">
        <v>0</v>
      </c>
      <c r="V5830">
        <v>0</v>
      </c>
      <c r="W5830">
        <v>0</v>
      </c>
      <c r="X5830">
        <v>1.3818616119057598</v>
      </c>
      <c r="Y5830">
        <v>0</v>
      </c>
      <c r="Z5830">
        <v>4.7461311282971028</v>
      </c>
      <c r="AA5830">
        <v>0</v>
      </c>
      <c r="AB5830">
        <v>1.7798194699608585</v>
      </c>
      <c r="AC5830">
        <v>0</v>
      </c>
      <c r="AD5830">
        <v>0</v>
      </c>
      <c r="AE5830">
        <v>7.9078122101637209</v>
      </c>
    </row>
    <row r="5831" spans="1:31" x14ac:dyDescent="0.3">
      <c r="A5831">
        <v>2722169</v>
      </c>
      <c r="B5831">
        <v>1</v>
      </c>
      <c r="C5831" t="s">
        <v>80</v>
      </c>
      <c r="D5831" t="s">
        <v>82</v>
      </c>
      <c r="E5831" t="s">
        <v>132</v>
      </c>
      <c r="F5831" t="s">
        <v>16112</v>
      </c>
      <c r="G5831" t="s">
        <v>170</v>
      </c>
      <c r="H5831" t="s">
        <v>135</v>
      </c>
      <c r="I5831" t="s">
        <v>136</v>
      </c>
      <c r="J5831" t="s">
        <v>137</v>
      </c>
      <c r="K5831" t="s">
        <v>138</v>
      </c>
      <c r="L5831" t="s">
        <v>16241</v>
      </c>
      <c r="M5831" t="s">
        <v>16242</v>
      </c>
      <c r="N5831">
        <v>0.30055555499999997</v>
      </c>
      <c r="O5831">
        <v>0</v>
      </c>
      <c r="P5831">
        <v>88</v>
      </c>
      <c r="Q5831">
        <v>0</v>
      </c>
      <c r="R5831">
        <v>0</v>
      </c>
      <c r="S5831">
        <v>0</v>
      </c>
      <c r="T5831">
        <v>8</v>
      </c>
      <c r="U5831">
        <v>0</v>
      </c>
      <c r="V5831">
        <v>0</v>
      </c>
      <c r="W5831">
        <v>0</v>
      </c>
      <c r="X5831">
        <v>1.9173233596633599</v>
      </c>
      <c r="Y5831">
        <v>0</v>
      </c>
      <c r="Z5831">
        <v>0</v>
      </c>
      <c r="AA5831">
        <v>0</v>
      </c>
      <c r="AB5831">
        <v>3.8530323342919806</v>
      </c>
      <c r="AC5831">
        <v>0</v>
      </c>
      <c r="AD5831">
        <v>0</v>
      </c>
      <c r="AE5831">
        <v>5.7703556939553406</v>
      </c>
    </row>
    <row r="5832" spans="1:31" x14ac:dyDescent="0.3">
      <c r="A5832">
        <v>2722773</v>
      </c>
      <c r="B5832">
        <v>1</v>
      </c>
      <c r="C5832" t="s">
        <v>80</v>
      </c>
      <c r="D5832" t="s">
        <v>96</v>
      </c>
      <c r="E5832" t="s">
        <v>150</v>
      </c>
      <c r="F5832" t="s">
        <v>16243</v>
      </c>
      <c r="G5832" t="s">
        <v>152</v>
      </c>
      <c r="H5832" t="s">
        <v>153</v>
      </c>
      <c r="I5832" t="s">
        <v>136</v>
      </c>
      <c r="J5832" t="s">
        <v>137</v>
      </c>
      <c r="K5832" t="s">
        <v>138</v>
      </c>
      <c r="L5832" t="s">
        <v>16244</v>
      </c>
      <c r="M5832" t="s">
        <v>16245</v>
      </c>
      <c r="N5832">
        <v>0.3075</v>
      </c>
      <c r="O5832">
        <v>0</v>
      </c>
      <c r="P5832">
        <v>866</v>
      </c>
      <c r="Q5832">
        <v>0</v>
      </c>
      <c r="R5832">
        <v>0</v>
      </c>
      <c r="S5832">
        <v>0</v>
      </c>
      <c r="T5832">
        <v>41</v>
      </c>
      <c r="U5832">
        <v>0</v>
      </c>
      <c r="V5832">
        <v>0</v>
      </c>
      <c r="W5832">
        <v>0</v>
      </c>
      <c r="X5832">
        <v>61.75900338594262</v>
      </c>
      <c r="Y5832">
        <v>0</v>
      </c>
      <c r="Z5832">
        <v>0</v>
      </c>
      <c r="AA5832">
        <v>0</v>
      </c>
      <c r="AB5832">
        <v>3.1454702624007216</v>
      </c>
      <c r="AC5832">
        <v>0</v>
      </c>
      <c r="AD5832">
        <v>0</v>
      </c>
      <c r="AE5832">
        <v>64.904473648343341</v>
      </c>
    </row>
    <row r="5833" spans="1:31" x14ac:dyDescent="0.3">
      <c r="A5833">
        <v>2722919</v>
      </c>
      <c r="B5833">
        <v>1</v>
      </c>
      <c r="C5833" t="s">
        <v>81</v>
      </c>
      <c r="D5833" t="s">
        <v>112</v>
      </c>
      <c r="E5833" t="s">
        <v>145</v>
      </c>
      <c r="F5833" t="s">
        <v>16246</v>
      </c>
      <c r="G5833" t="s">
        <v>181</v>
      </c>
      <c r="H5833" t="s">
        <v>135</v>
      </c>
      <c r="I5833" t="s">
        <v>136</v>
      </c>
      <c r="J5833" t="s">
        <v>137</v>
      </c>
      <c r="K5833" t="s">
        <v>138</v>
      </c>
      <c r="L5833" t="s">
        <v>16247</v>
      </c>
      <c r="M5833" t="s">
        <v>16248</v>
      </c>
      <c r="N5833">
        <v>1.8963888879999999</v>
      </c>
      <c r="O5833">
        <v>0</v>
      </c>
      <c r="P5833">
        <v>4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0.87057589600886676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0.87057589600886676</v>
      </c>
    </row>
    <row r="5834" spans="1:31" x14ac:dyDescent="0.3">
      <c r="A5834">
        <v>2722624</v>
      </c>
      <c r="B5834">
        <v>1</v>
      </c>
      <c r="C5834" t="s">
        <v>81</v>
      </c>
      <c r="D5834" t="s">
        <v>119</v>
      </c>
      <c r="E5834" t="s">
        <v>161</v>
      </c>
      <c r="F5834" t="s">
        <v>16249</v>
      </c>
      <c r="G5834" t="s">
        <v>163</v>
      </c>
      <c r="H5834" t="s">
        <v>135</v>
      </c>
      <c r="I5834" t="s">
        <v>136</v>
      </c>
      <c r="J5834" t="s">
        <v>137</v>
      </c>
      <c r="K5834" t="s">
        <v>138</v>
      </c>
      <c r="L5834" t="s">
        <v>16250</v>
      </c>
      <c r="M5834" t="s">
        <v>16251</v>
      </c>
      <c r="N5834">
        <v>10.106388888</v>
      </c>
      <c r="O5834">
        <v>0</v>
      </c>
      <c r="P5834">
        <v>16</v>
      </c>
      <c r="Q5834">
        <v>0</v>
      </c>
      <c r="R5834">
        <v>2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13.3991228840134</v>
      </c>
      <c r="Y5834">
        <v>0</v>
      </c>
      <c r="Z5834">
        <v>6.1926406617197607</v>
      </c>
      <c r="AA5834">
        <v>0</v>
      </c>
      <c r="AB5834">
        <v>0</v>
      </c>
      <c r="AC5834">
        <v>0</v>
      </c>
      <c r="AD5834">
        <v>0</v>
      </c>
      <c r="AE5834">
        <v>19.591763545733158</v>
      </c>
    </row>
    <row r="5835" spans="1:31" x14ac:dyDescent="0.3">
      <c r="A5835">
        <v>2722132</v>
      </c>
      <c r="B5835">
        <v>1</v>
      </c>
      <c r="C5835" t="s">
        <v>81</v>
      </c>
      <c r="D5835" t="s">
        <v>115</v>
      </c>
      <c r="E5835" t="s">
        <v>161</v>
      </c>
      <c r="F5835" t="s">
        <v>16252</v>
      </c>
      <c r="G5835" t="s">
        <v>163</v>
      </c>
      <c r="H5835" t="s">
        <v>135</v>
      </c>
      <c r="I5835" t="s">
        <v>136</v>
      </c>
      <c r="J5835" t="s">
        <v>137</v>
      </c>
      <c r="K5835" t="s">
        <v>138</v>
      </c>
      <c r="L5835" t="s">
        <v>16253</v>
      </c>
      <c r="M5835" t="s">
        <v>16254</v>
      </c>
      <c r="N5835">
        <v>1.7075</v>
      </c>
      <c r="O5835">
        <v>0</v>
      </c>
      <c r="P5835">
        <v>2</v>
      </c>
      <c r="Q5835">
        <v>0</v>
      </c>
      <c r="R5835">
        <v>0</v>
      </c>
      <c r="S5835">
        <v>0</v>
      </c>
      <c r="T5835">
        <v>1</v>
      </c>
      <c r="U5835">
        <v>0</v>
      </c>
      <c r="V5835">
        <v>0</v>
      </c>
      <c r="W5835">
        <v>0</v>
      </c>
      <c r="X5835">
        <v>0.18134732024860004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0.18134732024860004</v>
      </c>
    </row>
    <row r="5836" spans="1:31" x14ac:dyDescent="0.3">
      <c r="A5836">
        <v>2722816</v>
      </c>
      <c r="B5836">
        <v>1</v>
      </c>
      <c r="C5836" t="s">
        <v>80</v>
      </c>
      <c r="D5836" t="s">
        <v>83</v>
      </c>
      <c r="E5836" t="s">
        <v>145</v>
      </c>
      <c r="F5836" t="s">
        <v>16255</v>
      </c>
      <c r="G5836" t="s">
        <v>230</v>
      </c>
      <c r="H5836" t="s">
        <v>135</v>
      </c>
      <c r="I5836" t="s">
        <v>136</v>
      </c>
      <c r="J5836" t="s">
        <v>137</v>
      </c>
      <c r="K5836" t="s">
        <v>138</v>
      </c>
      <c r="L5836" t="s">
        <v>16256</v>
      </c>
      <c r="M5836" t="s">
        <v>16257</v>
      </c>
      <c r="N5836">
        <v>4.1716666660000001</v>
      </c>
      <c r="O5836">
        <v>0</v>
      </c>
      <c r="P5836">
        <v>4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4.0250992603495055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4.0250992603495055</v>
      </c>
    </row>
    <row r="5837" spans="1:31" x14ac:dyDescent="0.3">
      <c r="A5837">
        <v>2722627</v>
      </c>
      <c r="B5837">
        <v>1</v>
      </c>
      <c r="C5837" t="s">
        <v>81</v>
      </c>
      <c r="D5837" t="s">
        <v>121</v>
      </c>
      <c r="E5837" t="s">
        <v>213</v>
      </c>
      <c r="F5837" t="s">
        <v>16258</v>
      </c>
      <c r="G5837" t="s">
        <v>152</v>
      </c>
      <c r="H5837" t="s">
        <v>153</v>
      </c>
      <c r="I5837" t="s">
        <v>490</v>
      </c>
      <c r="J5837" t="s">
        <v>137</v>
      </c>
      <c r="K5837" t="s">
        <v>138</v>
      </c>
      <c r="L5837" t="s">
        <v>16259</v>
      </c>
      <c r="M5837" t="s">
        <v>16260</v>
      </c>
      <c r="N5837">
        <v>2.1944444E-2</v>
      </c>
      <c r="O5837">
        <v>1</v>
      </c>
      <c r="P5837">
        <v>139</v>
      </c>
      <c r="Q5837">
        <v>2</v>
      </c>
      <c r="R5837">
        <v>2</v>
      </c>
      <c r="S5837">
        <v>1</v>
      </c>
      <c r="T5837">
        <v>0</v>
      </c>
      <c r="U5837">
        <v>0</v>
      </c>
      <c r="V5837">
        <v>0</v>
      </c>
      <c r="W5837">
        <v>4.4664883725000007E-3</v>
      </c>
      <c r="X5837">
        <v>0.29018792927796411</v>
      </c>
      <c r="Y5837">
        <v>1.0775050160000001E-2</v>
      </c>
      <c r="Z5837">
        <v>0</v>
      </c>
      <c r="AA5837">
        <v>3.5637794280000003E-2</v>
      </c>
      <c r="AB5837">
        <v>0</v>
      </c>
      <c r="AC5837">
        <v>0</v>
      </c>
      <c r="AD5837">
        <v>0</v>
      </c>
      <c r="AE5837">
        <v>0.34106726209046417</v>
      </c>
    </row>
    <row r="5838" spans="1:31" x14ac:dyDescent="0.3">
      <c r="A5838">
        <v>2721963</v>
      </c>
      <c r="B5838">
        <v>1</v>
      </c>
      <c r="C5838" t="s">
        <v>81</v>
      </c>
      <c r="D5838" t="s">
        <v>117</v>
      </c>
      <c r="E5838" t="s">
        <v>156</v>
      </c>
      <c r="F5838" t="s">
        <v>8335</v>
      </c>
      <c r="G5838" t="s">
        <v>152</v>
      </c>
      <c r="H5838" t="s">
        <v>153</v>
      </c>
      <c r="I5838" t="s">
        <v>490</v>
      </c>
      <c r="J5838" t="s">
        <v>137</v>
      </c>
      <c r="K5838" t="s">
        <v>138</v>
      </c>
      <c r="L5838" t="s">
        <v>16261</v>
      </c>
      <c r="M5838" t="s">
        <v>16262</v>
      </c>
      <c r="N5838">
        <v>2.7777769999999999E-3</v>
      </c>
      <c r="O5838">
        <v>1</v>
      </c>
      <c r="P5838">
        <v>304</v>
      </c>
      <c r="Q5838">
        <v>6</v>
      </c>
      <c r="R5838">
        <v>5</v>
      </c>
      <c r="S5838">
        <v>1</v>
      </c>
      <c r="T5838">
        <v>10</v>
      </c>
      <c r="U5838">
        <v>0</v>
      </c>
      <c r="V5838">
        <v>0</v>
      </c>
      <c r="W5838">
        <v>4.584548416666666E-4</v>
      </c>
      <c r="X5838">
        <v>5.5723343414783348E-2</v>
      </c>
      <c r="Y5838">
        <v>8.7586486586500006E-2</v>
      </c>
      <c r="Z5838">
        <v>0</v>
      </c>
      <c r="AA5838">
        <v>0</v>
      </c>
      <c r="AB5838">
        <v>1.019265786E-3</v>
      </c>
      <c r="AC5838">
        <v>0</v>
      </c>
      <c r="AD5838">
        <v>0</v>
      </c>
      <c r="AE5838">
        <v>0.14478755062895002</v>
      </c>
    </row>
    <row r="5839" spans="1:31" x14ac:dyDescent="0.3">
      <c r="A5839">
        <v>2722149</v>
      </c>
      <c r="B5839">
        <v>1</v>
      </c>
      <c r="C5839" t="s">
        <v>81</v>
      </c>
      <c r="D5839" t="s">
        <v>126</v>
      </c>
      <c r="E5839" t="s">
        <v>213</v>
      </c>
      <c r="F5839" t="s">
        <v>16263</v>
      </c>
      <c r="G5839" t="s">
        <v>209</v>
      </c>
      <c r="H5839" t="s">
        <v>153</v>
      </c>
      <c r="I5839" t="s">
        <v>136</v>
      </c>
      <c r="J5839" t="s">
        <v>137</v>
      </c>
      <c r="K5839" t="s">
        <v>210</v>
      </c>
      <c r="L5839" t="s">
        <v>16264</v>
      </c>
      <c r="M5839" t="s">
        <v>16265</v>
      </c>
      <c r="N5839">
        <v>6.2641666660000004</v>
      </c>
      <c r="O5839">
        <v>0</v>
      </c>
      <c r="P5839">
        <v>514</v>
      </c>
      <c r="Q5839">
        <v>0</v>
      </c>
      <c r="R5839">
        <v>32</v>
      </c>
      <c r="S5839">
        <v>2</v>
      </c>
      <c r="T5839">
        <v>84</v>
      </c>
      <c r="U5839">
        <v>0</v>
      </c>
      <c r="V5839">
        <v>0</v>
      </c>
      <c r="W5839">
        <v>0</v>
      </c>
      <c r="X5839">
        <v>365.50863424698605</v>
      </c>
      <c r="Y5839">
        <v>0</v>
      </c>
      <c r="Z5839">
        <v>29.439622055911606</v>
      </c>
      <c r="AA5839">
        <v>16.8679377744085</v>
      </c>
      <c r="AB5839">
        <v>71.577972832137874</v>
      </c>
      <c r="AC5839">
        <v>0</v>
      </c>
      <c r="AD5839">
        <v>0</v>
      </c>
      <c r="AE5839">
        <v>483.39416690944404</v>
      </c>
    </row>
    <row r="5840" spans="1:31" x14ac:dyDescent="0.3">
      <c r="A5840">
        <v>2722361</v>
      </c>
      <c r="B5840">
        <v>1</v>
      </c>
      <c r="C5840" t="s">
        <v>80</v>
      </c>
      <c r="D5840" t="s">
        <v>101</v>
      </c>
      <c r="E5840" t="s">
        <v>161</v>
      </c>
      <c r="F5840" t="s">
        <v>16266</v>
      </c>
      <c r="G5840" t="s">
        <v>163</v>
      </c>
      <c r="H5840" t="s">
        <v>135</v>
      </c>
      <c r="I5840" t="s">
        <v>136</v>
      </c>
      <c r="J5840" t="s">
        <v>137</v>
      </c>
      <c r="K5840" t="s">
        <v>138</v>
      </c>
      <c r="L5840" t="s">
        <v>16267</v>
      </c>
      <c r="M5840" t="s">
        <v>16268</v>
      </c>
      <c r="N5840">
        <v>0.891666666</v>
      </c>
      <c r="O5840">
        <v>0</v>
      </c>
      <c r="P5840">
        <v>43</v>
      </c>
      <c r="Q5840">
        <v>0</v>
      </c>
      <c r="R5840">
        <v>7</v>
      </c>
      <c r="S5840">
        <v>0</v>
      </c>
      <c r="T5840">
        <v>7</v>
      </c>
      <c r="U5840">
        <v>0</v>
      </c>
      <c r="V5840">
        <v>0</v>
      </c>
      <c r="W5840">
        <v>0</v>
      </c>
      <c r="X5840">
        <v>7.1299356375561764</v>
      </c>
      <c r="Y5840">
        <v>0</v>
      </c>
      <c r="Z5840">
        <v>0.73473068945249997</v>
      </c>
      <c r="AA5840">
        <v>0</v>
      </c>
      <c r="AB5840">
        <v>2.284282614937875</v>
      </c>
      <c r="AC5840">
        <v>0</v>
      </c>
      <c r="AD5840">
        <v>0</v>
      </c>
      <c r="AE5840">
        <v>10.148948941946552</v>
      </c>
    </row>
    <row r="5841" spans="1:31" x14ac:dyDescent="0.3">
      <c r="A5841">
        <v>2722292</v>
      </c>
      <c r="B5841">
        <v>1</v>
      </c>
      <c r="C5841" t="s">
        <v>81</v>
      </c>
      <c r="D5841" t="s">
        <v>113</v>
      </c>
      <c r="E5841" t="s">
        <v>132</v>
      </c>
      <c r="F5841" t="s">
        <v>16269</v>
      </c>
      <c r="G5841" t="s">
        <v>409</v>
      </c>
      <c r="H5841" t="s">
        <v>135</v>
      </c>
      <c r="I5841" t="s">
        <v>136</v>
      </c>
      <c r="J5841" t="s">
        <v>137</v>
      </c>
      <c r="K5841" t="s">
        <v>138</v>
      </c>
      <c r="L5841" t="s">
        <v>16270</v>
      </c>
      <c r="M5841" t="s">
        <v>16271</v>
      </c>
      <c r="N5841">
        <v>4.2458333330000002</v>
      </c>
      <c r="O5841">
        <v>0</v>
      </c>
      <c r="P5841">
        <v>26</v>
      </c>
      <c r="Q5841">
        <v>0</v>
      </c>
      <c r="R5841">
        <v>19</v>
      </c>
      <c r="S5841">
        <v>0</v>
      </c>
      <c r="T5841">
        <v>50</v>
      </c>
      <c r="U5841">
        <v>0</v>
      </c>
      <c r="V5841">
        <v>0</v>
      </c>
      <c r="W5841">
        <v>0</v>
      </c>
      <c r="X5841">
        <v>3.9773134576055678</v>
      </c>
      <c r="Y5841">
        <v>0</v>
      </c>
      <c r="Z5841">
        <v>0</v>
      </c>
      <c r="AA5841">
        <v>0</v>
      </c>
      <c r="AB5841">
        <v>287.36332631652357</v>
      </c>
      <c r="AC5841">
        <v>0</v>
      </c>
      <c r="AD5841">
        <v>0</v>
      </c>
      <c r="AE5841">
        <v>291.34063977412916</v>
      </c>
    </row>
    <row r="5842" spans="1:31" x14ac:dyDescent="0.3">
      <c r="A5842">
        <v>2722255</v>
      </c>
      <c r="B5842">
        <v>1</v>
      </c>
      <c r="C5842" t="s">
        <v>80</v>
      </c>
      <c r="D5842" t="s">
        <v>83</v>
      </c>
      <c r="E5842" t="s">
        <v>145</v>
      </c>
      <c r="F5842" t="s">
        <v>16201</v>
      </c>
      <c r="G5842" t="s">
        <v>147</v>
      </c>
      <c r="H5842" t="s">
        <v>135</v>
      </c>
      <c r="I5842" t="s">
        <v>136</v>
      </c>
      <c r="J5842" t="s">
        <v>137</v>
      </c>
      <c r="K5842" t="s">
        <v>138</v>
      </c>
      <c r="L5842" t="s">
        <v>16272</v>
      </c>
      <c r="M5842" t="s">
        <v>16273</v>
      </c>
      <c r="N5842">
        <v>1.4611111109999999</v>
      </c>
      <c r="O5842">
        <v>0</v>
      </c>
      <c r="P5842">
        <v>5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1.2930998359857599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1.2930998359857599</v>
      </c>
    </row>
    <row r="5843" spans="1:31" x14ac:dyDescent="0.3">
      <c r="A5843">
        <v>2722398</v>
      </c>
      <c r="B5843">
        <v>1</v>
      </c>
      <c r="C5843" t="s">
        <v>81</v>
      </c>
      <c r="D5843" t="s">
        <v>118</v>
      </c>
      <c r="E5843" t="s">
        <v>161</v>
      </c>
      <c r="F5843" t="s">
        <v>16274</v>
      </c>
      <c r="G5843" t="s">
        <v>163</v>
      </c>
      <c r="H5843" t="s">
        <v>135</v>
      </c>
      <c r="I5843" t="s">
        <v>136</v>
      </c>
      <c r="J5843" t="s">
        <v>137</v>
      </c>
      <c r="K5843" t="s">
        <v>138</v>
      </c>
      <c r="L5843" t="s">
        <v>16275</v>
      </c>
      <c r="M5843" t="s">
        <v>16276</v>
      </c>
      <c r="N5843">
        <v>1.569722222</v>
      </c>
      <c r="O5843">
        <v>0</v>
      </c>
      <c r="P5843">
        <v>128</v>
      </c>
      <c r="Q5843">
        <v>0</v>
      </c>
      <c r="R5843">
        <v>1</v>
      </c>
      <c r="S5843">
        <v>0</v>
      </c>
      <c r="T5843">
        <v>3</v>
      </c>
      <c r="U5843">
        <v>0</v>
      </c>
      <c r="V5843">
        <v>0</v>
      </c>
      <c r="W5843">
        <v>0</v>
      </c>
      <c r="X5843">
        <v>47.329088050501682</v>
      </c>
      <c r="Y5843">
        <v>0</v>
      </c>
      <c r="Z5843">
        <v>0</v>
      </c>
      <c r="AA5843">
        <v>0</v>
      </c>
      <c r="AB5843">
        <v>0.10295204598553999</v>
      </c>
      <c r="AC5843">
        <v>0</v>
      </c>
      <c r="AD5843">
        <v>0</v>
      </c>
      <c r="AE5843">
        <v>47.432040096487221</v>
      </c>
    </row>
    <row r="5844" spans="1:31" x14ac:dyDescent="0.3">
      <c r="A5844">
        <v>2723492</v>
      </c>
      <c r="B5844">
        <v>1</v>
      </c>
      <c r="C5844" t="s">
        <v>80</v>
      </c>
      <c r="D5844" t="s">
        <v>94</v>
      </c>
      <c r="E5844" t="s">
        <v>132</v>
      </c>
      <c r="F5844" t="s">
        <v>16277</v>
      </c>
      <c r="G5844" t="s">
        <v>170</v>
      </c>
      <c r="H5844" t="s">
        <v>135</v>
      </c>
      <c r="I5844" t="s">
        <v>136</v>
      </c>
      <c r="J5844" t="s">
        <v>137</v>
      </c>
      <c r="K5844" t="s">
        <v>138</v>
      </c>
      <c r="L5844" t="s">
        <v>16278</v>
      </c>
      <c r="M5844" t="s">
        <v>16279</v>
      </c>
      <c r="N5844">
        <v>0.74805555499999998</v>
      </c>
      <c r="O5844">
        <v>0</v>
      </c>
      <c r="P5844">
        <v>49</v>
      </c>
      <c r="Q5844">
        <v>0</v>
      </c>
      <c r="R5844">
        <v>4</v>
      </c>
      <c r="S5844">
        <v>0</v>
      </c>
      <c r="T5844">
        <v>9</v>
      </c>
      <c r="U5844">
        <v>0</v>
      </c>
      <c r="V5844">
        <v>0</v>
      </c>
      <c r="W5844">
        <v>0</v>
      </c>
      <c r="X5844">
        <v>6.9432274656150463</v>
      </c>
      <c r="Y5844">
        <v>0</v>
      </c>
      <c r="Z5844">
        <v>0</v>
      </c>
      <c r="AA5844">
        <v>0</v>
      </c>
      <c r="AB5844">
        <v>7.4088417777905384</v>
      </c>
      <c r="AC5844">
        <v>0</v>
      </c>
      <c r="AD5844">
        <v>0</v>
      </c>
      <c r="AE5844">
        <v>14.352069243405584</v>
      </c>
    </row>
    <row r="5845" spans="1:31" x14ac:dyDescent="0.3">
      <c r="A5845">
        <v>2723824</v>
      </c>
      <c r="B5845">
        <v>1</v>
      </c>
      <c r="C5845" t="s">
        <v>80</v>
      </c>
      <c r="D5845" t="s">
        <v>90</v>
      </c>
      <c r="E5845" t="s">
        <v>145</v>
      </c>
      <c r="F5845" t="s">
        <v>16280</v>
      </c>
      <c r="G5845" t="s">
        <v>230</v>
      </c>
      <c r="H5845" t="s">
        <v>135</v>
      </c>
      <c r="I5845" t="s">
        <v>136</v>
      </c>
      <c r="J5845" t="s">
        <v>137</v>
      </c>
      <c r="K5845" t="s">
        <v>138</v>
      </c>
      <c r="L5845" t="s">
        <v>16281</v>
      </c>
      <c r="M5845" t="s">
        <v>16282</v>
      </c>
      <c r="N5845">
        <v>1.773055555</v>
      </c>
      <c r="O5845">
        <v>0</v>
      </c>
      <c r="P5845">
        <v>6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3.6078114411187396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3.6078114411187396</v>
      </c>
    </row>
    <row r="5846" spans="1:31" x14ac:dyDescent="0.3">
      <c r="A5846">
        <v>2723818</v>
      </c>
      <c r="B5846">
        <v>1</v>
      </c>
      <c r="C5846" t="s">
        <v>80</v>
      </c>
      <c r="D5846" t="s">
        <v>86</v>
      </c>
      <c r="E5846" t="s">
        <v>145</v>
      </c>
      <c r="F5846" t="s">
        <v>16283</v>
      </c>
      <c r="G5846" t="s">
        <v>147</v>
      </c>
      <c r="H5846" t="s">
        <v>135</v>
      </c>
      <c r="I5846" t="s">
        <v>136</v>
      </c>
      <c r="J5846" t="s">
        <v>137</v>
      </c>
      <c r="K5846" t="s">
        <v>138</v>
      </c>
      <c r="L5846" t="s">
        <v>16284</v>
      </c>
      <c r="M5846" t="s">
        <v>16285</v>
      </c>
      <c r="N5846">
        <v>4.341388888</v>
      </c>
      <c r="O5846">
        <v>0</v>
      </c>
      <c r="P5846">
        <v>1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1.6124191537744608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1.6124191537744608</v>
      </c>
    </row>
    <row r="5847" spans="1:31" x14ac:dyDescent="0.3">
      <c r="A5847">
        <v>2723841</v>
      </c>
      <c r="B5847">
        <v>1</v>
      </c>
      <c r="C5847" t="s">
        <v>80</v>
      </c>
      <c r="D5847" t="s">
        <v>83</v>
      </c>
      <c r="E5847" t="s">
        <v>161</v>
      </c>
      <c r="F5847" t="s">
        <v>16286</v>
      </c>
      <c r="G5847" t="s">
        <v>163</v>
      </c>
      <c r="H5847" t="s">
        <v>135</v>
      </c>
      <c r="I5847" t="s">
        <v>136</v>
      </c>
      <c r="J5847" t="s">
        <v>137</v>
      </c>
      <c r="K5847" t="s">
        <v>138</v>
      </c>
      <c r="L5847" t="s">
        <v>16287</v>
      </c>
      <c r="M5847" t="s">
        <v>16288</v>
      </c>
      <c r="N5847">
        <v>1.0447222220000001</v>
      </c>
      <c r="O5847">
        <v>0</v>
      </c>
      <c r="P5847">
        <v>114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27.274974313534283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27.274974313534283</v>
      </c>
    </row>
    <row r="5848" spans="1:31" x14ac:dyDescent="0.3">
      <c r="A5848">
        <v>2723177</v>
      </c>
      <c r="B5848">
        <v>1</v>
      </c>
      <c r="C5848" t="s">
        <v>80</v>
      </c>
      <c r="D5848" t="s">
        <v>86</v>
      </c>
      <c r="E5848" t="s">
        <v>145</v>
      </c>
      <c r="F5848" t="s">
        <v>16289</v>
      </c>
      <c r="G5848" t="s">
        <v>181</v>
      </c>
      <c r="H5848" t="s">
        <v>135</v>
      </c>
      <c r="I5848" t="s">
        <v>136</v>
      </c>
      <c r="J5848" t="s">
        <v>137</v>
      </c>
      <c r="K5848" t="s">
        <v>138</v>
      </c>
      <c r="L5848" t="s">
        <v>16290</v>
      </c>
      <c r="M5848" t="s">
        <v>16291</v>
      </c>
      <c r="N5848">
        <v>2.5750000000000002</v>
      </c>
      <c r="O5848">
        <v>0</v>
      </c>
      <c r="P5848">
        <v>1</v>
      </c>
      <c r="Q5848">
        <v>0</v>
      </c>
      <c r="R5848">
        <v>0</v>
      </c>
      <c r="S5848">
        <v>0</v>
      </c>
      <c r="T5848">
        <v>1</v>
      </c>
      <c r="U5848">
        <v>0</v>
      </c>
      <c r="V5848">
        <v>0</v>
      </c>
      <c r="W5848">
        <v>0</v>
      </c>
      <c r="X5848">
        <v>1.2195275657008768</v>
      </c>
      <c r="Y5848">
        <v>0</v>
      </c>
      <c r="Z5848">
        <v>0</v>
      </c>
      <c r="AA5848">
        <v>0</v>
      </c>
      <c r="AB5848">
        <v>0.95508228049833499</v>
      </c>
      <c r="AC5848">
        <v>0</v>
      </c>
      <c r="AD5848">
        <v>0</v>
      </c>
      <c r="AE5848">
        <v>2.1746098461992118</v>
      </c>
    </row>
    <row r="5849" spans="1:31" x14ac:dyDescent="0.3">
      <c r="A5849">
        <v>2723615</v>
      </c>
      <c r="B5849">
        <v>1</v>
      </c>
      <c r="C5849" t="s">
        <v>81</v>
      </c>
      <c r="D5849" t="s">
        <v>118</v>
      </c>
      <c r="E5849" t="s">
        <v>156</v>
      </c>
      <c r="F5849" t="s">
        <v>6450</v>
      </c>
      <c r="G5849" t="s">
        <v>152</v>
      </c>
      <c r="H5849" t="s">
        <v>153</v>
      </c>
      <c r="I5849" t="s">
        <v>136</v>
      </c>
      <c r="J5849" t="s">
        <v>137</v>
      </c>
      <c r="K5849" t="s">
        <v>138</v>
      </c>
      <c r="L5849" t="s">
        <v>16292</v>
      </c>
      <c r="M5849" t="s">
        <v>16293</v>
      </c>
      <c r="N5849">
        <v>0.55500000000000005</v>
      </c>
      <c r="O5849">
        <v>2</v>
      </c>
      <c r="P5849">
        <v>2869</v>
      </c>
      <c r="Q5849">
        <v>15</v>
      </c>
      <c r="R5849">
        <v>79</v>
      </c>
      <c r="S5849">
        <v>22</v>
      </c>
      <c r="T5849">
        <v>335</v>
      </c>
      <c r="U5849">
        <v>4</v>
      </c>
      <c r="V5849">
        <v>1</v>
      </c>
      <c r="W5849">
        <v>0.47389902366960013</v>
      </c>
      <c r="X5849">
        <v>277.53476855068288</v>
      </c>
      <c r="Y5849">
        <v>3.2733564498687149</v>
      </c>
      <c r="Z5849">
        <v>13.631177173214793</v>
      </c>
      <c r="AA5849">
        <v>132.63791822748027</v>
      </c>
      <c r="AB5849">
        <v>121.99703360071828</v>
      </c>
      <c r="AC5849">
        <v>607.19971481042398</v>
      </c>
      <c r="AD5849">
        <v>4.9699468034082015</v>
      </c>
      <c r="AE5849">
        <v>1161.7178146394667</v>
      </c>
    </row>
    <row r="5850" spans="1:31" x14ac:dyDescent="0.3">
      <c r="A5850">
        <v>2723864</v>
      </c>
      <c r="B5850">
        <v>1</v>
      </c>
      <c r="C5850" t="s">
        <v>81</v>
      </c>
      <c r="D5850" t="s">
        <v>126</v>
      </c>
      <c r="E5850" t="s">
        <v>161</v>
      </c>
      <c r="F5850" t="s">
        <v>16294</v>
      </c>
      <c r="G5850" t="s">
        <v>170</v>
      </c>
      <c r="H5850" t="s">
        <v>135</v>
      </c>
      <c r="I5850" t="s">
        <v>136</v>
      </c>
      <c r="J5850" t="s">
        <v>137</v>
      </c>
      <c r="K5850" t="s">
        <v>138</v>
      </c>
      <c r="L5850" t="s">
        <v>16295</v>
      </c>
      <c r="M5850" t="s">
        <v>16296</v>
      </c>
      <c r="N5850">
        <v>0.30944444399999999</v>
      </c>
      <c r="O5850">
        <v>0</v>
      </c>
      <c r="P5850">
        <v>9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0.34329994203347503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0.34329994203347503</v>
      </c>
    </row>
    <row r="5851" spans="1:31" x14ac:dyDescent="0.3">
      <c r="A5851">
        <v>2723555</v>
      </c>
      <c r="B5851">
        <v>1</v>
      </c>
      <c r="C5851" t="s">
        <v>80</v>
      </c>
      <c r="D5851" t="s">
        <v>110</v>
      </c>
      <c r="E5851" t="s">
        <v>145</v>
      </c>
      <c r="F5851" t="s">
        <v>16297</v>
      </c>
      <c r="G5851" t="s">
        <v>230</v>
      </c>
      <c r="H5851" t="s">
        <v>135</v>
      </c>
      <c r="I5851" t="s">
        <v>136</v>
      </c>
      <c r="J5851" t="s">
        <v>137</v>
      </c>
      <c r="K5851" t="s">
        <v>138</v>
      </c>
      <c r="L5851" t="s">
        <v>16298</v>
      </c>
      <c r="M5851" t="s">
        <v>16299</v>
      </c>
      <c r="N5851">
        <v>3.588055555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1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0.12010730684407667</v>
      </c>
      <c r="AC5851">
        <v>0</v>
      </c>
      <c r="AD5851">
        <v>0</v>
      </c>
      <c r="AE5851">
        <v>0.12010730684407667</v>
      </c>
    </row>
    <row r="5852" spans="1:31" x14ac:dyDescent="0.3">
      <c r="A5852">
        <v>2723114</v>
      </c>
      <c r="B5852">
        <v>1</v>
      </c>
      <c r="C5852" t="s">
        <v>81</v>
      </c>
      <c r="D5852" t="s">
        <v>127</v>
      </c>
      <c r="E5852" t="s">
        <v>213</v>
      </c>
      <c r="F5852" t="s">
        <v>8124</v>
      </c>
      <c r="G5852" t="s">
        <v>565</v>
      </c>
      <c r="H5852" t="s">
        <v>153</v>
      </c>
      <c r="I5852" t="s">
        <v>136</v>
      </c>
      <c r="J5852" t="s">
        <v>137</v>
      </c>
      <c r="K5852" t="s">
        <v>138</v>
      </c>
      <c r="L5852" t="s">
        <v>16300</v>
      </c>
      <c r="M5852" t="s">
        <v>16301</v>
      </c>
      <c r="N5852">
        <v>5.966388888</v>
      </c>
      <c r="O5852">
        <v>2</v>
      </c>
      <c r="P5852">
        <v>3</v>
      </c>
      <c r="Q5852">
        <v>59</v>
      </c>
      <c r="R5852">
        <v>37</v>
      </c>
      <c r="S5852">
        <v>6</v>
      </c>
      <c r="T5852">
        <v>0</v>
      </c>
      <c r="U5852">
        <v>0</v>
      </c>
      <c r="V5852">
        <v>0</v>
      </c>
      <c r="W5852">
        <v>5.390710245931154</v>
      </c>
      <c r="X5852">
        <v>0</v>
      </c>
      <c r="Y5852">
        <v>45.115884531437224</v>
      </c>
      <c r="Z5852">
        <v>29.0746565914793</v>
      </c>
      <c r="AA5852">
        <v>5.7784334751789412</v>
      </c>
      <c r="AB5852">
        <v>0</v>
      </c>
      <c r="AC5852">
        <v>0</v>
      </c>
      <c r="AD5852">
        <v>0</v>
      </c>
      <c r="AE5852">
        <v>85.359684844026617</v>
      </c>
    </row>
    <row r="5853" spans="1:31" x14ac:dyDescent="0.3">
      <c r="A5853">
        <v>2723363</v>
      </c>
      <c r="B5853">
        <v>1</v>
      </c>
      <c r="C5853" t="s">
        <v>81</v>
      </c>
      <c r="D5853" t="s">
        <v>118</v>
      </c>
      <c r="E5853" t="s">
        <v>213</v>
      </c>
      <c r="F5853" t="s">
        <v>13016</v>
      </c>
      <c r="G5853" t="s">
        <v>209</v>
      </c>
      <c r="H5853" t="s">
        <v>153</v>
      </c>
      <c r="I5853" t="s">
        <v>136</v>
      </c>
      <c r="J5853" t="s">
        <v>137</v>
      </c>
      <c r="K5853" t="s">
        <v>210</v>
      </c>
      <c r="L5853" t="s">
        <v>16302</v>
      </c>
      <c r="M5853" t="s">
        <v>16303</v>
      </c>
      <c r="N5853">
        <v>1.165</v>
      </c>
      <c r="O5853">
        <v>4</v>
      </c>
      <c r="P5853">
        <v>268</v>
      </c>
      <c r="Q5853">
        <v>87</v>
      </c>
      <c r="R5853">
        <v>112</v>
      </c>
      <c r="S5853">
        <v>5</v>
      </c>
      <c r="T5853">
        <v>17</v>
      </c>
      <c r="U5853">
        <v>2</v>
      </c>
      <c r="V5853">
        <v>0</v>
      </c>
      <c r="W5853">
        <v>0.54255830062244992</v>
      </c>
      <c r="X5853">
        <v>43.062521384190013</v>
      </c>
      <c r="Y5853">
        <v>89.900550668613079</v>
      </c>
      <c r="Z5853">
        <v>50.096579923091056</v>
      </c>
      <c r="AA5853">
        <v>13.971069993881466</v>
      </c>
      <c r="AB5853">
        <v>4.4245403008093334</v>
      </c>
      <c r="AC5853">
        <v>205.05121924774764</v>
      </c>
      <c r="AD5853">
        <v>0</v>
      </c>
      <c r="AE5853">
        <v>407.04903981895501</v>
      </c>
    </row>
    <row r="5854" spans="1:31" x14ac:dyDescent="0.3">
      <c r="A5854">
        <v>2723028</v>
      </c>
      <c r="B5854">
        <v>1</v>
      </c>
      <c r="C5854" t="s">
        <v>80</v>
      </c>
      <c r="D5854" t="s">
        <v>96</v>
      </c>
      <c r="E5854" t="s">
        <v>161</v>
      </c>
      <c r="F5854" t="s">
        <v>16304</v>
      </c>
      <c r="G5854" t="s">
        <v>163</v>
      </c>
      <c r="H5854" t="s">
        <v>135</v>
      </c>
      <c r="I5854" t="s">
        <v>136</v>
      </c>
      <c r="J5854" t="s">
        <v>137</v>
      </c>
      <c r="K5854" t="s">
        <v>138</v>
      </c>
      <c r="L5854" t="s">
        <v>16305</v>
      </c>
      <c r="M5854" t="s">
        <v>16306</v>
      </c>
      <c r="N5854">
        <v>3.9522222220000001</v>
      </c>
      <c r="O5854">
        <v>0</v>
      </c>
      <c r="P5854">
        <v>21</v>
      </c>
      <c r="Q5854">
        <v>0</v>
      </c>
      <c r="R5854">
        <v>0</v>
      </c>
      <c r="S5854">
        <v>0</v>
      </c>
      <c r="T5854">
        <v>4</v>
      </c>
      <c r="U5854">
        <v>0</v>
      </c>
      <c r="V5854">
        <v>0</v>
      </c>
      <c r="W5854">
        <v>0</v>
      </c>
      <c r="X5854">
        <v>17.782132385420685</v>
      </c>
      <c r="Y5854">
        <v>0</v>
      </c>
      <c r="Z5854">
        <v>0</v>
      </c>
      <c r="AA5854">
        <v>0</v>
      </c>
      <c r="AB5854">
        <v>31.012816654891999</v>
      </c>
      <c r="AC5854">
        <v>0</v>
      </c>
      <c r="AD5854">
        <v>0</v>
      </c>
      <c r="AE5854">
        <v>48.794949040312687</v>
      </c>
    </row>
    <row r="5855" spans="1:31" x14ac:dyDescent="0.3">
      <c r="A5855">
        <v>2723097</v>
      </c>
      <c r="B5855">
        <v>1</v>
      </c>
      <c r="C5855" t="s">
        <v>81</v>
      </c>
      <c r="D5855" t="s">
        <v>118</v>
      </c>
      <c r="E5855" t="s">
        <v>156</v>
      </c>
      <c r="F5855" t="s">
        <v>16307</v>
      </c>
      <c r="G5855" t="s">
        <v>209</v>
      </c>
      <c r="H5855" t="s">
        <v>153</v>
      </c>
      <c r="I5855" t="s">
        <v>136</v>
      </c>
      <c r="J5855" t="s">
        <v>137</v>
      </c>
      <c r="K5855" t="s">
        <v>210</v>
      </c>
      <c r="L5855" t="s">
        <v>16308</v>
      </c>
      <c r="M5855" t="s">
        <v>16309</v>
      </c>
      <c r="N5855">
        <v>7.0008333330000001</v>
      </c>
      <c r="O5855">
        <v>1</v>
      </c>
      <c r="P5855">
        <v>376</v>
      </c>
      <c r="Q5855">
        <v>3</v>
      </c>
      <c r="R5855">
        <v>20</v>
      </c>
      <c r="S5855">
        <v>1</v>
      </c>
      <c r="T5855">
        <v>34</v>
      </c>
      <c r="U5855">
        <v>0</v>
      </c>
      <c r="V5855">
        <v>0</v>
      </c>
      <c r="W5855">
        <v>1.2554377353033332</v>
      </c>
      <c r="X5855">
        <v>463.83474931315152</v>
      </c>
      <c r="Y5855">
        <v>1.9714454088668469</v>
      </c>
      <c r="Z5855">
        <v>2.4890718595766828</v>
      </c>
      <c r="AA5855">
        <v>0</v>
      </c>
      <c r="AB5855">
        <v>67.724088624241844</v>
      </c>
      <c r="AC5855">
        <v>0</v>
      </c>
      <c r="AD5855">
        <v>0</v>
      </c>
      <c r="AE5855">
        <v>537.27479294114028</v>
      </c>
    </row>
    <row r="5856" spans="1:31" x14ac:dyDescent="0.3">
      <c r="A5856">
        <v>2723220</v>
      </c>
      <c r="B5856">
        <v>1</v>
      </c>
      <c r="C5856" t="s">
        <v>80</v>
      </c>
      <c r="D5856" t="s">
        <v>93</v>
      </c>
      <c r="E5856" t="s">
        <v>161</v>
      </c>
      <c r="F5856" t="s">
        <v>16310</v>
      </c>
      <c r="G5856" t="s">
        <v>163</v>
      </c>
      <c r="H5856" t="s">
        <v>135</v>
      </c>
      <c r="I5856" t="s">
        <v>136</v>
      </c>
      <c r="J5856" t="s">
        <v>137</v>
      </c>
      <c r="K5856" t="s">
        <v>138</v>
      </c>
      <c r="L5856" t="s">
        <v>16311</v>
      </c>
      <c r="M5856" t="s">
        <v>16312</v>
      </c>
      <c r="N5856">
        <v>2.79</v>
      </c>
      <c r="O5856">
        <v>0</v>
      </c>
      <c r="P5856">
        <v>23</v>
      </c>
      <c r="Q5856">
        <v>0</v>
      </c>
      <c r="R5856">
        <v>0</v>
      </c>
      <c r="S5856">
        <v>0</v>
      </c>
      <c r="T5856">
        <v>1</v>
      </c>
      <c r="U5856">
        <v>0</v>
      </c>
      <c r="V5856">
        <v>0</v>
      </c>
      <c r="W5856">
        <v>0</v>
      </c>
      <c r="X5856">
        <v>12.224591146295969</v>
      </c>
      <c r="Y5856">
        <v>0</v>
      </c>
      <c r="Z5856">
        <v>0</v>
      </c>
      <c r="AA5856">
        <v>0</v>
      </c>
      <c r="AB5856">
        <v>0.86084546812087503</v>
      </c>
      <c r="AC5856">
        <v>0</v>
      </c>
      <c r="AD5856">
        <v>0</v>
      </c>
      <c r="AE5856">
        <v>13.085436614416844</v>
      </c>
    </row>
    <row r="5857" spans="1:31" x14ac:dyDescent="0.3">
      <c r="A5857">
        <v>2723552</v>
      </c>
      <c r="B5857">
        <v>1</v>
      </c>
      <c r="C5857" t="s">
        <v>81</v>
      </c>
      <c r="D5857" t="s">
        <v>118</v>
      </c>
      <c r="E5857" t="s">
        <v>145</v>
      </c>
      <c r="F5857" t="s">
        <v>16313</v>
      </c>
      <c r="G5857" t="s">
        <v>230</v>
      </c>
      <c r="H5857" t="s">
        <v>135</v>
      </c>
      <c r="I5857" t="s">
        <v>136</v>
      </c>
      <c r="J5857" t="s">
        <v>137</v>
      </c>
      <c r="K5857" t="s">
        <v>138</v>
      </c>
      <c r="L5857" t="s">
        <v>16314</v>
      </c>
      <c r="M5857" t="s">
        <v>16315</v>
      </c>
      <c r="N5857">
        <v>2.310277777</v>
      </c>
      <c r="O5857">
        <v>0</v>
      </c>
      <c r="P5857">
        <v>1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0.36725413950478497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0.36725413950478497</v>
      </c>
    </row>
    <row r="5858" spans="1:31" x14ac:dyDescent="0.3">
      <c r="A5858">
        <v>2723569</v>
      </c>
      <c r="B5858">
        <v>1</v>
      </c>
      <c r="C5858" t="s">
        <v>81</v>
      </c>
      <c r="D5858" t="s">
        <v>128</v>
      </c>
      <c r="E5858" t="s">
        <v>150</v>
      </c>
      <c r="F5858" t="s">
        <v>7518</v>
      </c>
      <c r="G5858" t="s">
        <v>152</v>
      </c>
      <c r="H5858" t="s">
        <v>153</v>
      </c>
      <c r="I5858" t="s">
        <v>136</v>
      </c>
      <c r="J5858" t="s">
        <v>137</v>
      </c>
      <c r="K5858" t="s">
        <v>138</v>
      </c>
      <c r="L5858" t="s">
        <v>16316</v>
      </c>
      <c r="M5858" t="s">
        <v>16317</v>
      </c>
      <c r="N5858">
        <v>0.31083333299999999</v>
      </c>
      <c r="O5858">
        <v>21</v>
      </c>
      <c r="P5858">
        <v>185</v>
      </c>
      <c r="Q5858">
        <v>315</v>
      </c>
      <c r="R5858">
        <v>103</v>
      </c>
      <c r="S5858">
        <v>10</v>
      </c>
      <c r="T5858">
        <v>10</v>
      </c>
      <c r="U5858">
        <v>0</v>
      </c>
      <c r="V5858">
        <v>0</v>
      </c>
      <c r="W5858">
        <v>0.35290020093931751</v>
      </c>
      <c r="X5858">
        <v>11.909199686206952</v>
      </c>
      <c r="Y5858">
        <v>6.994956572050393</v>
      </c>
      <c r="Z5858">
        <v>5.4872011645415997</v>
      </c>
      <c r="AA5858">
        <v>1.2715294436925002</v>
      </c>
      <c r="AB5858">
        <v>2.0194204805192251</v>
      </c>
      <c r="AC5858">
        <v>0</v>
      </c>
      <c r="AD5858">
        <v>0</v>
      </c>
      <c r="AE5858">
        <v>28.035207547949987</v>
      </c>
    </row>
    <row r="5859" spans="1:31" x14ac:dyDescent="0.3">
      <c r="A5859">
        <v>2723054</v>
      </c>
      <c r="B5859">
        <v>1</v>
      </c>
      <c r="C5859" t="s">
        <v>80</v>
      </c>
      <c r="D5859" t="s">
        <v>88</v>
      </c>
      <c r="E5859" t="s">
        <v>145</v>
      </c>
      <c r="F5859" t="s">
        <v>16318</v>
      </c>
      <c r="G5859" t="s">
        <v>230</v>
      </c>
      <c r="H5859" t="s">
        <v>135</v>
      </c>
      <c r="I5859" t="s">
        <v>136</v>
      </c>
      <c r="J5859" t="s">
        <v>137</v>
      </c>
      <c r="K5859" t="s">
        <v>138</v>
      </c>
      <c r="L5859" t="s">
        <v>16319</v>
      </c>
      <c r="M5859" t="s">
        <v>16320</v>
      </c>
      <c r="N5859">
        <v>1.903611111</v>
      </c>
      <c r="O5859">
        <v>0</v>
      </c>
      <c r="P5859">
        <v>3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1.3813289406008868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1.3813289406008868</v>
      </c>
    </row>
    <row r="5860" spans="1:31" x14ac:dyDescent="0.3">
      <c r="A5860">
        <v>2723034</v>
      </c>
      <c r="B5860">
        <v>1</v>
      </c>
      <c r="C5860" t="s">
        <v>80</v>
      </c>
      <c r="D5860" t="s">
        <v>95</v>
      </c>
      <c r="E5860" t="s">
        <v>145</v>
      </c>
      <c r="F5860" t="s">
        <v>16321</v>
      </c>
      <c r="G5860" t="s">
        <v>181</v>
      </c>
      <c r="H5860" t="s">
        <v>135</v>
      </c>
      <c r="I5860" t="s">
        <v>136</v>
      </c>
      <c r="J5860" t="s">
        <v>137</v>
      </c>
      <c r="K5860" t="s">
        <v>138</v>
      </c>
      <c r="L5860" t="s">
        <v>16322</v>
      </c>
      <c r="M5860" t="s">
        <v>16323</v>
      </c>
      <c r="N5860">
        <v>4.6363888879999999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11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45.750316544729714</v>
      </c>
      <c r="AC5860">
        <v>0</v>
      </c>
      <c r="AD5860">
        <v>0</v>
      </c>
      <c r="AE5860">
        <v>45.750316544729714</v>
      </c>
    </row>
    <row r="5861" spans="1:31" x14ac:dyDescent="0.3">
      <c r="A5861">
        <v>2723781</v>
      </c>
      <c r="B5861">
        <v>1</v>
      </c>
      <c r="C5861" t="s">
        <v>81</v>
      </c>
      <c r="D5861" t="s">
        <v>113</v>
      </c>
      <c r="E5861" t="s">
        <v>132</v>
      </c>
      <c r="F5861" t="s">
        <v>16222</v>
      </c>
      <c r="G5861" t="s">
        <v>393</v>
      </c>
      <c r="H5861" t="s">
        <v>135</v>
      </c>
      <c r="I5861" t="s">
        <v>136</v>
      </c>
      <c r="J5861" t="s">
        <v>137</v>
      </c>
      <c r="K5861" t="s">
        <v>138</v>
      </c>
      <c r="L5861" t="s">
        <v>16324</v>
      </c>
      <c r="M5861" t="s">
        <v>16325</v>
      </c>
      <c r="N5861">
        <v>3.9275000000000002</v>
      </c>
      <c r="O5861">
        <v>0</v>
      </c>
      <c r="P5861">
        <v>103</v>
      </c>
      <c r="Q5861">
        <v>0</v>
      </c>
      <c r="R5861">
        <v>1</v>
      </c>
      <c r="S5861">
        <v>0</v>
      </c>
      <c r="T5861">
        <v>10</v>
      </c>
      <c r="U5861">
        <v>0</v>
      </c>
      <c r="V5861">
        <v>0</v>
      </c>
      <c r="W5861">
        <v>0</v>
      </c>
      <c r="X5861">
        <v>73.717009489099752</v>
      </c>
      <c r="Y5861">
        <v>0</v>
      </c>
      <c r="Z5861">
        <v>0</v>
      </c>
      <c r="AA5861">
        <v>0</v>
      </c>
      <c r="AB5861">
        <v>10.455343010518561</v>
      </c>
      <c r="AC5861">
        <v>0</v>
      </c>
      <c r="AD5861">
        <v>0</v>
      </c>
      <c r="AE5861">
        <v>84.172352499618313</v>
      </c>
    </row>
    <row r="5862" spans="1:31" x14ac:dyDescent="0.3">
      <c r="A5862">
        <v>2723675</v>
      </c>
      <c r="B5862">
        <v>1</v>
      </c>
      <c r="C5862" t="s">
        <v>81</v>
      </c>
      <c r="D5862" t="s">
        <v>121</v>
      </c>
      <c r="E5862" t="s">
        <v>145</v>
      </c>
      <c r="F5862" t="s">
        <v>16326</v>
      </c>
      <c r="G5862" t="s">
        <v>230</v>
      </c>
      <c r="H5862" t="s">
        <v>135</v>
      </c>
      <c r="I5862" t="s">
        <v>136</v>
      </c>
      <c r="J5862" t="s">
        <v>137</v>
      </c>
      <c r="K5862" t="s">
        <v>138</v>
      </c>
      <c r="L5862" t="s">
        <v>16327</v>
      </c>
      <c r="M5862" t="s">
        <v>16328</v>
      </c>
      <c r="N5862">
        <v>4.1869444439999999</v>
      </c>
      <c r="O5862">
        <v>0</v>
      </c>
      <c r="P5862">
        <v>0</v>
      </c>
      <c r="Q5862">
        <v>0</v>
      </c>
      <c r="R5862">
        <v>1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</row>
    <row r="5863" spans="1:31" x14ac:dyDescent="0.3">
      <c r="A5863">
        <v>2723048</v>
      </c>
      <c r="B5863">
        <v>1</v>
      </c>
      <c r="C5863" t="s">
        <v>80</v>
      </c>
      <c r="D5863" t="s">
        <v>85</v>
      </c>
      <c r="E5863" t="s">
        <v>145</v>
      </c>
      <c r="F5863" t="s">
        <v>16329</v>
      </c>
      <c r="G5863" t="s">
        <v>147</v>
      </c>
      <c r="H5863" t="s">
        <v>135</v>
      </c>
      <c r="I5863" t="s">
        <v>136</v>
      </c>
      <c r="J5863" t="s">
        <v>137</v>
      </c>
      <c r="K5863" t="s">
        <v>138</v>
      </c>
      <c r="L5863" t="s">
        <v>16330</v>
      </c>
      <c r="M5863" t="s">
        <v>16331</v>
      </c>
      <c r="N5863">
        <v>4.1455555549999996</v>
      </c>
      <c r="O5863">
        <v>0</v>
      </c>
      <c r="P5863">
        <v>5</v>
      </c>
      <c r="Q5863">
        <v>0</v>
      </c>
      <c r="R5863">
        <v>0</v>
      </c>
      <c r="S5863">
        <v>0</v>
      </c>
      <c r="T5863">
        <v>3</v>
      </c>
      <c r="U5863">
        <v>0</v>
      </c>
      <c r="V5863">
        <v>0</v>
      </c>
      <c r="W5863">
        <v>0</v>
      </c>
      <c r="X5863">
        <v>3.3694781980745834</v>
      </c>
      <c r="Y5863">
        <v>0</v>
      </c>
      <c r="Z5863">
        <v>0</v>
      </c>
      <c r="AA5863">
        <v>0</v>
      </c>
      <c r="AB5863">
        <v>11.899712070502469</v>
      </c>
      <c r="AC5863">
        <v>0</v>
      </c>
      <c r="AD5863">
        <v>0</v>
      </c>
      <c r="AE5863">
        <v>15.269190268577052</v>
      </c>
    </row>
    <row r="5864" spans="1:31" x14ac:dyDescent="0.3">
      <c r="A5864">
        <v>2723180</v>
      </c>
      <c r="B5864">
        <v>1</v>
      </c>
      <c r="C5864" t="s">
        <v>80</v>
      </c>
      <c r="D5864" t="s">
        <v>84</v>
      </c>
      <c r="E5864" t="s">
        <v>156</v>
      </c>
      <c r="F5864" t="s">
        <v>16332</v>
      </c>
      <c r="G5864" t="s">
        <v>209</v>
      </c>
      <c r="H5864" t="s">
        <v>153</v>
      </c>
      <c r="I5864" t="s">
        <v>136</v>
      </c>
      <c r="J5864" t="s">
        <v>137</v>
      </c>
      <c r="K5864" t="s">
        <v>210</v>
      </c>
      <c r="L5864" t="s">
        <v>16333</v>
      </c>
      <c r="M5864" t="s">
        <v>16334</v>
      </c>
      <c r="N5864">
        <v>1.973333333</v>
      </c>
      <c r="O5864">
        <v>0</v>
      </c>
      <c r="P5864">
        <v>413</v>
      </c>
      <c r="Q5864">
        <v>0</v>
      </c>
      <c r="R5864">
        <v>0</v>
      </c>
      <c r="S5864">
        <v>0</v>
      </c>
      <c r="T5864">
        <v>6</v>
      </c>
      <c r="U5864">
        <v>0</v>
      </c>
      <c r="V5864">
        <v>0</v>
      </c>
      <c r="W5864">
        <v>0</v>
      </c>
      <c r="X5864">
        <v>140.92733144256775</v>
      </c>
      <c r="Y5864">
        <v>0</v>
      </c>
      <c r="Z5864">
        <v>0</v>
      </c>
      <c r="AA5864">
        <v>0</v>
      </c>
      <c r="AB5864">
        <v>30.230458965205397</v>
      </c>
      <c r="AC5864">
        <v>0</v>
      </c>
      <c r="AD5864">
        <v>0</v>
      </c>
      <c r="AE5864">
        <v>171.15779040777315</v>
      </c>
    </row>
    <row r="5865" spans="1:31" x14ac:dyDescent="0.3">
      <c r="A5865">
        <v>2723117</v>
      </c>
      <c r="B5865">
        <v>1</v>
      </c>
      <c r="C5865" t="s">
        <v>80</v>
      </c>
      <c r="D5865" t="s">
        <v>93</v>
      </c>
      <c r="E5865" t="s">
        <v>213</v>
      </c>
      <c r="F5865" t="s">
        <v>14441</v>
      </c>
      <c r="G5865" t="s">
        <v>300</v>
      </c>
      <c r="H5865" t="s">
        <v>153</v>
      </c>
      <c r="I5865" t="s">
        <v>136</v>
      </c>
      <c r="J5865" t="s">
        <v>137</v>
      </c>
      <c r="K5865" t="s">
        <v>210</v>
      </c>
      <c r="L5865" t="s">
        <v>16335</v>
      </c>
      <c r="M5865" t="s">
        <v>16336</v>
      </c>
      <c r="N5865">
        <v>8.3149999999999995</v>
      </c>
      <c r="O5865">
        <v>0</v>
      </c>
      <c r="P5865">
        <v>53</v>
      </c>
      <c r="Q5865">
        <v>4</v>
      </c>
      <c r="R5865">
        <v>123</v>
      </c>
      <c r="S5865">
        <v>3</v>
      </c>
      <c r="T5865">
        <v>55</v>
      </c>
      <c r="U5865">
        <v>0</v>
      </c>
      <c r="V5865">
        <v>0</v>
      </c>
      <c r="W5865">
        <v>0</v>
      </c>
      <c r="X5865">
        <v>99.681363333842143</v>
      </c>
      <c r="Y5865">
        <v>179.12897886724352</v>
      </c>
      <c r="Z5865">
        <v>683.72176497880798</v>
      </c>
      <c r="AA5865">
        <v>72.083843453071225</v>
      </c>
      <c r="AB5865">
        <v>328.60685342918191</v>
      </c>
      <c r="AC5865">
        <v>0</v>
      </c>
      <c r="AD5865">
        <v>0</v>
      </c>
      <c r="AE5865">
        <v>1363.2228040621467</v>
      </c>
    </row>
    <row r="5866" spans="1:31" x14ac:dyDescent="0.3">
      <c r="A5866">
        <v>2723698</v>
      </c>
      <c r="B5866">
        <v>1</v>
      </c>
      <c r="C5866" t="s">
        <v>80</v>
      </c>
      <c r="D5866" t="s">
        <v>89</v>
      </c>
      <c r="E5866" t="s">
        <v>161</v>
      </c>
      <c r="F5866" t="s">
        <v>16337</v>
      </c>
      <c r="G5866" t="s">
        <v>724</v>
      </c>
      <c r="H5866" t="s">
        <v>135</v>
      </c>
      <c r="I5866" t="s">
        <v>136</v>
      </c>
      <c r="J5866" t="s">
        <v>137</v>
      </c>
      <c r="K5866" t="s">
        <v>138</v>
      </c>
      <c r="L5866" t="s">
        <v>16338</v>
      </c>
      <c r="M5866" t="s">
        <v>16339</v>
      </c>
      <c r="N5866">
        <v>2.0472222219999998</v>
      </c>
      <c r="O5866">
        <v>0</v>
      </c>
      <c r="P5866">
        <v>92</v>
      </c>
      <c r="Q5866">
        <v>0</v>
      </c>
      <c r="R5866">
        <v>1</v>
      </c>
      <c r="S5866">
        <v>0</v>
      </c>
      <c r="T5866">
        <v>2</v>
      </c>
      <c r="U5866">
        <v>0</v>
      </c>
      <c r="V5866">
        <v>0</v>
      </c>
      <c r="W5866">
        <v>0</v>
      </c>
      <c r="X5866">
        <v>40.421943572519965</v>
      </c>
      <c r="Y5866">
        <v>0</v>
      </c>
      <c r="Z5866">
        <v>0.21358987967787754</v>
      </c>
      <c r="AA5866">
        <v>0</v>
      </c>
      <c r="AB5866">
        <v>0.44553967353221674</v>
      </c>
      <c r="AC5866">
        <v>0</v>
      </c>
      <c r="AD5866">
        <v>0</v>
      </c>
      <c r="AE5866">
        <v>41.081073125730057</v>
      </c>
    </row>
    <row r="5867" spans="1:31" x14ac:dyDescent="0.3">
      <c r="A5867">
        <v>2723449</v>
      </c>
      <c r="B5867">
        <v>1</v>
      </c>
      <c r="C5867" t="s">
        <v>80</v>
      </c>
      <c r="D5867" t="s">
        <v>82</v>
      </c>
      <c r="E5867" t="s">
        <v>200</v>
      </c>
      <c r="F5867" t="s">
        <v>16340</v>
      </c>
      <c r="G5867" t="s">
        <v>393</v>
      </c>
      <c r="H5867" t="s">
        <v>135</v>
      </c>
      <c r="I5867" t="s">
        <v>136</v>
      </c>
      <c r="J5867" t="s">
        <v>137</v>
      </c>
      <c r="K5867" t="s">
        <v>138</v>
      </c>
      <c r="L5867" t="s">
        <v>16341</v>
      </c>
      <c r="M5867" t="s">
        <v>16342</v>
      </c>
      <c r="N5867">
        <v>4.9894444440000001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2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21.844947412510678</v>
      </c>
      <c r="AC5867">
        <v>0</v>
      </c>
      <c r="AD5867">
        <v>0</v>
      </c>
      <c r="AE5867">
        <v>21.844947412510678</v>
      </c>
    </row>
    <row r="5868" spans="1:31" x14ac:dyDescent="0.3">
      <c r="A5868">
        <v>2723320</v>
      </c>
      <c r="B5868">
        <v>1</v>
      </c>
      <c r="C5868" t="s">
        <v>80</v>
      </c>
      <c r="D5868" t="s">
        <v>104</v>
      </c>
      <c r="E5868" t="s">
        <v>161</v>
      </c>
      <c r="F5868" t="s">
        <v>16343</v>
      </c>
      <c r="G5868" t="s">
        <v>409</v>
      </c>
      <c r="H5868" t="s">
        <v>135</v>
      </c>
      <c r="I5868" t="s">
        <v>136</v>
      </c>
      <c r="J5868" t="s">
        <v>137</v>
      </c>
      <c r="K5868" t="s">
        <v>138</v>
      </c>
      <c r="L5868" t="s">
        <v>16344</v>
      </c>
      <c r="M5868" t="s">
        <v>16345</v>
      </c>
      <c r="N5868">
        <v>2.9497222220000001</v>
      </c>
      <c r="O5868">
        <v>0</v>
      </c>
      <c r="P5868">
        <v>32</v>
      </c>
      <c r="Q5868">
        <v>0</v>
      </c>
      <c r="R5868">
        <v>0</v>
      </c>
      <c r="S5868">
        <v>0</v>
      </c>
      <c r="T5868">
        <v>18</v>
      </c>
      <c r="U5868">
        <v>0</v>
      </c>
      <c r="V5868">
        <v>0</v>
      </c>
      <c r="W5868">
        <v>0</v>
      </c>
      <c r="X5868">
        <v>13.269865194580627</v>
      </c>
      <c r="Y5868">
        <v>0</v>
      </c>
      <c r="Z5868">
        <v>0</v>
      </c>
      <c r="AA5868">
        <v>0</v>
      </c>
      <c r="AB5868">
        <v>39.415849504241642</v>
      </c>
      <c r="AC5868">
        <v>0</v>
      </c>
      <c r="AD5868">
        <v>0</v>
      </c>
      <c r="AE5868">
        <v>52.685714698822267</v>
      </c>
    </row>
    <row r="5869" spans="1:31" x14ac:dyDescent="0.3">
      <c r="A5869">
        <v>2723403</v>
      </c>
      <c r="B5869">
        <v>1</v>
      </c>
      <c r="C5869" t="s">
        <v>80</v>
      </c>
      <c r="D5869" t="s">
        <v>82</v>
      </c>
      <c r="E5869" t="s">
        <v>145</v>
      </c>
      <c r="F5869" t="s">
        <v>16346</v>
      </c>
      <c r="G5869" t="s">
        <v>230</v>
      </c>
      <c r="H5869" t="s">
        <v>135</v>
      </c>
      <c r="I5869" t="s">
        <v>136</v>
      </c>
      <c r="J5869" t="s">
        <v>137</v>
      </c>
      <c r="K5869" t="s">
        <v>138</v>
      </c>
      <c r="L5869" t="s">
        <v>16347</v>
      </c>
      <c r="M5869" t="s">
        <v>16348</v>
      </c>
      <c r="N5869">
        <v>1.539722222</v>
      </c>
      <c r="O5869">
        <v>0</v>
      </c>
      <c r="P5869">
        <v>7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3.1493356237441383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3.1493356237441383</v>
      </c>
    </row>
    <row r="5870" spans="1:31" x14ac:dyDescent="0.3">
      <c r="A5870">
        <v>2723257</v>
      </c>
      <c r="B5870">
        <v>1</v>
      </c>
      <c r="C5870" t="s">
        <v>80</v>
      </c>
      <c r="D5870" t="s">
        <v>103</v>
      </c>
      <c r="E5870" t="s">
        <v>145</v>
      </c>
      <c r="F5870" t="s">
        <v>16349</v>
      </c>
      <c r="G5870" t="s">
        <v>230</v>
      </c>
      <c r="H5870" t="s">
        <v>135</v>
      </c>
      <c r="I5870" t="s">
        <v>136</v>
      </c>
      <c r="J5870" t="s">
        <v>137</v>
      </c>
      <c r="K5870" t="s">
        <v>138</v>
      </c>
      <c r="L5870" t="s">
        <v>16350</v>
      </c>
      <c r="M5870" t="s">
        <v>16351</v>
      </c>
      <c r="N5870">
        <v>2.3883333329999998</v>
      </c>
      <c r="O5870">
        <v>0</v>
      </c>
      <c r="P5870">
        <v>1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</row>
    <row r="5871" spans="1:31" x14ac:dyDescent="0.3">
      <c r="A5871">
        <v>2723804</v>
      </c>
      <c r="B5871">
        <v>1</v>
      </c>
      <c r="C5871" t="s">
        <v>80</v>
      </c>
      <c r="D5871" t="s">
        <v>101</v>
      </c>
      <c r="E5871" t="s">
        <v>161</v>
      </c>
      <c r="F5871" t="s">
        <v>16352</v>
      </c>
      <c r="G5871" t="s">
        <v>163</v>
      </c>
      <c r="H5871" t="s">
        <v>135</v>
      </c>
      <c r="I5871" t="s">
        <v>136</v>
      </c>
      <c r="J5871" t="s">
        <v>137</v>
      </c>
      <c r="K5871" t="s">
        <v>138</v>
      </c>
      <c r="L5871" t="s">
        <v>16353</v>
      </c>
      <c r="M5871" t="s">
        <v>16354</v>
      </c>
      <c r="N5871">
        <v>1.777222222</v>
      </c>
      <c r="O5871">
        <v>0</v>
      </c>
      <c r="P5871">
        <v>16</v>
      </c>
      <c r="Q5871">
        <v>0</v>
      </c>
      <c r="R5871">
        <v>2</v>
      </c>
      <c r="S5871">
        <v>0</v>
      </c>
      <c r="T5871">
        <v>1</v>
      </c>
      <c r="U5871">
        <v>0</v>
      </c>
      <c r="V5871">
        <v>0</v>
      </c>
      <c r="W5871">
        <v>0</v>
      </c>
      <c r="X5871">
        <v>12.768389334856781</v>
      </c>
      <c r="Y5871">
        <v>0</v>
      </c>
      <c r="Z5871">
        <v>0.16235952521833333</v>
      </c>
      <c r="AA5871">
        <v>0</v>
      </c>
      <c r="AB5871">
        <v>0.14936267433143499</v>
      </c>
      <c r="AC5871">
        <v>0</v>
      </c>
      <c r="AD5871">
        <v>0</v>
      </c>
      <c r="AE5871">
        <v>13.08011153440655</v>
      </c>
    </row>
    <row r="5872" spans="1:31" x14ac:dyDescent="0.3">
      <c r="A5872">
        <v>2723263</v>
      </c>
      <c r="B5872">
        <v>1</v>
      </c>
      <c r="C5872" t="s">
        <v>81</v>
      </c>
      <c r="D5872" t="s">
        <v>112</v>
      </c>
      <c r="E5872" t="s">
        <v>145</v>
      </c>
      <c r="F5872" t="s">
        <v>16355</v>
      </c>
      <c r="G5872" t="s">
        <v>230</v>
      </c>
      <c r="H5872" t="s">
        <v>135</v>
      </c>
      <c r="I5872" t="s">
        <v>136</v>
      </c>
      <c r="J5872" t="s">
        <v>137</v>
      </c>
      <c r="K5872" t="s">
        <v>138</v>
      </c>
      <c r="L5872" t="s">
        <v>16356</v>
      </c>
      <c r="M5872" t="s">
        <v>16357</v>
      </c>
      <c r="N5872">
        <v>3.1749999999999998</v>
      </c>
      <c r="O5872">
        <v>0</v>
      </c>
      <c r="P5872">
        <v>1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0.33303081963059999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0.33303081963059999</v>
      </c>
    </row>
    <row r="5873" spans="1:31" x14ac:dyDescent="0.3">
      <c r="A5873">
        <v>2723074</v>
      </c>
      <c r="B5873">
        <v>1</v>
      </c>
      <c r="C5873" t="s">
        <v>80</v>
      </c>
      <c r="D5873" t="s">
        <v>88</v>
      </c>
      <c r="E5873" t="s">
        <v>213</v>
      </c>
      <c r="F5873" t="s">
        <v>14807</v>
      </c>
      <c r="G5873" t="s">
        <v>152</v>
      </c>
      <c r="H5873" t="s">
        <v>153</v>
      </c>
      <c r="I5873" t="s">
        <v>136</v>
      </c>
      <c r="J5873" t="s">
        <v>137</v>
      </c>
      <c r="K5873" t="s">
        <v>138</v>
      </c>
      <c r="L5873" t="s">
        <v>16358</v>
      </c>
      <c r="M5873" t="s">
        <v>16359</v>
      </c>
      <c r="N5873">
        <v>2.0074999999999998</v>
      </c>
      <c r="O5873">
        <v>0</v>
      </c>
      <c r="P5873">
        <v>0</v>
      </c>
      <c r="Q5873">
        <v>0</v>
      </c>
      <c r="R5873">
        <v>0</v>
      </c>
      <c r="S5873">
        <v>3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84.11809640845398</v>
      </c>
      <c r="AB5873">
        <v>0</v>
      </c>
      <c r="AC5873">
        <v>0</v>
      </c>
      <c r="AD5873">
        <v>0</v>
      </c>
      <c r="AE5873">
        <v>84.11809640845398</v>
      </c>
    </row>
    <row r="5874" spans="1:31" x14ac:dyDescent="0.3">
      <c r="A5874">
        <v>2723406</v>
      </c>
      <c r="B5874">
        <v>1</v>
      </c>
      <c r="C5874" t="s">
        <v>80</v>
      </c>
      <c r="D5874" t="s">
        <v>90</v>
      </c>
      <c r="E5874" t="s">
        <v>145</v>
      </c>
      <c r="F5874" t="s">
        <v>16360</v>
      </c>
      <c r="G5874" t="s">
        <v>230</v>
      </c>
      <c r="H5874" t="s">
        <v>135</v>
      </c>
      <c r="I5874" t="s">
        <v>136</v>
      </c>
      <c r="J5874" t="s">
        <v>137</v>
      </c>
      <c r="K5874" t="s">
        <v>138</v>
      </c>
      <c r="L5874" t="s">
        <v>16361</v>
      </c>
      <c r="M5874" t="s">
        <v>16362</v>
      </c>
      <c r="N5874">
        <v>1.2980555549999999</v>
      </c>
      <c r="O5874">
        <v>0</v>
      </c>
      <c r="P5874">
        <v>1</v>
      </c>
      <c r="Q5874">
        <v>0</v>
      </c>
      <c r="R5874">
        <v>0</v>
      </c>
      <c r="S5874">
        <v>0</v>
      </c>
      <c r="T5874">
        <v>1</v>
      </c>
      <c r="U5874">
        <v>0</v>
      </c>
      <c r="V5874">
        <v>0</v>
      </c>
      <c r="W5874">
        <v>0</v>
      </c>
      <c r="X5874">
        <v>0.41782719047443506</v>
      </c>
      <c r="Y5874">
        <v>0</v>
      </c>
      <c r="Z5874">
        <v>0</v>
      </c>
      <c r="AA5874">
        <v>0</v>
      </c>
      <c r="AB5874">
        <v>4.505526388844E-2</v>
      </c>
      <c r="AC5874">
        <v>0</v>
      </c>
      <c r="AD5874">
        <v>0</v>
      </c>
      <c r="AE5874">
        <v>0.46288245436287506</v>
      </c>
    </row>
    <row r="5875" spans="1:31" x14ac:dyDescent="0.3">
      <c r="A5875">
        <v>2723008</v>
      </c>
      <c r="B5875">
        <v>1</v>
      </c>
      <c r="C5875" t="s">
        <v>80</v>
      </c>
      <c r="D5875" t="s">
        <v>110</v>
      </c>
      <c r="E5875" t="s">
        <v>132</v>
      </c>
      <c r="F5875" t="s">
        <v>16363</v>
      </c>
      <c r="G5875" t="s">
        <v>134</v>
      </c>
      <c r="H5875" t="s">
        <v>135</v>
      </c>
      <c r="I5875" t="s">
        <v>136</v>
      </c>
      <c r="J5875" t="s">
        <v>137</v>
      </c>
      <c r="K5875" t="s">
        <v>138</v>
      </c>
      <c r="L5875" t="s">
        <v>16364</v>
      </c>
      <c r="M5875" t="s">
        <v>16365</v>
      </c>
      <c r="N5875">
        <v>1.113888888</v>
      </c>
      <c r="O5875">
        <v>0</v>
      </c>
      <c r="P5875">
        <v>46</v>
      </c>
      <c r="Q5875">
        <v>0</v>
      </c>
      <c r="R5875">
        <v>0</v>
      </c>
      <c r="S5875">
        <v>0</v>
      </c>
      <c r="T5875">
        <v>1</v>
      </c>
      <c r="U5875">
        <v>0</v>
      </c>
      <c r="V5875">
        <v>0</v>
      </c>
      <c r="W5875">
        <v>0</v>
      </c>
      <c r="X5875">
        <v>14.567381882990347</v>
      </c>
      <c r="Y5875">
        <v>0</v>
      </c>
      <c r="Z5875">
        <v>0</v>
      </c>
      <c r="AA5875">
        <v>0</v>
      </c>
      <c r="AB5875">
        <v>1.0989371469689067</v>
      </c>
      <c r="AC5875">
        <v>0</v>
      </c>
      <c r="AD5875">
        <v>0</v>
      </c>
      <c r="AE5875">
        <v>15.666319029959254</v>
      </c>
    </row>
    <row r="5876" spans="1:31" x14ac:dyDescent="0.3">
      <c r="A5876">
        <v>2723529</v>
      </c>
      <c r="B5876">
        <v>1</v>
      </c>
      <c r="C5876" t="s">
        <v>80</v>
      </c>
      <c r="D5876" t="s">
        <v>96</v>
      </c>
      <c r="E5876" t="s">
        <v>150</v>
      </c>
      <c r="F5876" t="s">
        <v>16366</v>
      </c>
      <c r="G5876" t="s">
        <v>158</v>
      </c>
      <c r="H5876" t="s">
        <v>153</v>
      </c>
      <c r="I5876" t="s">
        <v>136</v>
      </c>
      <c r="J5876" t="s">
        <v>3</v>
      </c>
      <c r="K5876" t="s">
        <v>138</v>
      </c>
      <c r="L5876" t="s">
        <v>16367</v>
      </c>
      <c r="M5876" t="s">
        <v>16368</v>
      </c>
      <c r="N5876">
        <v>0.92194444399999997</v>
      </c>
      <c r="O5876">
        <v>3</v>
      </c>
      <c r="P5876">
        <v>3171</v>
      </c>
      <c r="Q5876">
        <v>2</v>
      </c>
      <c r="R5876">
        <v>12</v>
      </c>
      <c r="S5876">
        <v>28</v>
      </c>
      <c r="T5876">
        <v>245</v>
      </c>
      <c r="U5876">
        <v>0</v>
      </c>
      <c r="V5876">
        <v>1</v>
      </c>
      <c r="W5876">
        <v>6.3304875780881993</v>
      </c>
      <c r="X5876">
        <v>394.9746785467014</v>
      </c>
      <c r="Y5876">
        <v>6.3455796788975167</v>
      </c>
      <c r="Z5876">
        <v>0.4617971401633334</v>
      </c>
      <c r="AA5876">
        <v>230.31140544497643</v>
      </c>
      <c r="AB5876">
        <v>313.06235425923387</v>
      </c>
      <c r="AC5876">
        <v>0</v>
      </c>
      <c r="AD5876">
        <v>0</v>
      </c>
      <c r="AE5876">
        <v>951.48630264806081</v>
      </c>
    </row>
    <row r="5877" spans="1:31" x14ac:dyDescent="0.3">
      <c r="A5877">
        <v>2723778</v>
      </c>
      <c r="B5877">
        <v>1</v>
      </c>
      <c r="C5877" t="s">
        <v>81</v>
      </c>
      <c r="D5877" t="s">
        <v>127</v>
      </c>
      <c r="E5877" t="s">
        <v>200</v>
      </c>
      <c r="F5877" t="s">
        <v>16369</v>
      </c>
      <c r="G5877" t="s">
        <v>543</v>
      </c>
      <c r="H5877" t="s">
        <v>135</v>
      </c>
      <c r="I5877" t="s">
        <v>136</v>
      </c>
      <c r="J5877" t="s">
        <v>137</v>
      </c>
      <c r="K5877" t="s">
        <v>138</v>
      </c>
      <c r="L5877" t="s">
        <v>16370</v>
      </c>
      <c r="M5877" t="s">
        <v>16371</v>
      </c>
      <c r="N5877">
        <v>1.4025000000000001</v>
      </c>
      <c r="O5877">
        <v>0</v>
      </c>
      <c r="P5877">
        <v>33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10.028169070804795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10.028169070804795</v>
      </c>
    </row>
    <row r="5878" spans="1:31" x14ac:dyDescent="0.3">
      <c r="A5878">
        <v>2723137</v>
      </c>
      <c r="B5878">
        <v>1</v>
      </c>
      <c r="C5878" t="s">
        <v>80</v>
      </c>
      <c r="D5878" t="s">
        <v>93</v>
      </c>
      <c r="E5878" t="s">
        <v>161</v>
      </c>
      <c r="F5878" t="s">
        <v>16372</v>
      </c>
      <c r="G5878" t="s">
        <v>163</v>
      </c>
      <c r="H5878" t="s">
        <v>135</v>
      </c>
      <c r="I5878" t="s">
        <v>136</v>
      </c>
      <c r="J5878" t="s">
        <v>137</v>
      </c>
      <c r="K5878" t="s">
        <v>138</v>
      </c>
      <c r="L5878" t="s">
        <v>16373</v>
      </c>
      <c r="M5878" t="s">
        <v>16374</v>
      </c>
      <c r="N5878">
        <v>8.477222222</v>
      </c>
      <c r="O5878">
        <v>0</v>
      </c>
      <c r="P5878">
        <v>8</v>
      </c>
      <c r="Q5878">
        <v>0</v>
      </c>
      <c r="R5878">
        <v>3</v>
      </c>
      <c r="S5878">
        <v>0</v>
      </c>
      <c r="T5878">
        <v>2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12.465891057293334</v>
      </c>
      <c r="AC5878">
        <v>0</v>
      </c>
      <c r="AD5878">
        <v>0</v>
      </c>
      <c r="AE5878">
        <v>12.465891057293334</v>
      </c>
    </row>
    <row r="5879" spans="1:31" x14ac:dyDescent="0.3">
      <c r="A5879">
        <v>2723678</v>
      </c>
      <c r="B5879">
        <v>1</v>
      </c>
      <c r="C5879" t="s">
        <v>80</v>
      </c>
      <c r="D5879" t="s">
        <v>94</v>
      </c>
      <c r="E5879" t="s">
        <v>150</v>
      </c>
      <c r="F5879" t="s">
        <v>11905</v>
      </c>
      <c r="G5879" t="s">
        <v>152</v>
      </c>
      <c r="H5879" t="s">
        <v>153</v>
      </c>
      <c r="I5879" t="s">
        <v>136</v>
      </c>
      <c r="J5879" t="s">
        <v>137</v>
      </c>
      <c r="K5879" t="s">
        <v>138</v>
      </c>
      <c r="L5879" t="s">
        <v>16375</v>
      </c>
      <c r="M5879" t="s">
        <v>16376</v>
      </c>
      <c r="N5879">
        <v>0.46555555500000001</v>
      </c>
      <c r="O5879">
        <v>1</v>
      </c>
      <c r="P5879">
        <v>0</v>
      </c>
      <c r="Q5879">
        <v>0</v>
      </c>
      <c r="R5879">
        <v>0</v>
      </c>
      <c r="S5879">
        <v>3</v>
      </c>
      <c r="T5879">
        <v>0</v>
      </c>
      <c r="U5879">
        <v>0</v>
      </c>
      <c r="V5879">
        <v>0</v>
      </c>
      <c r="W5879">
        <v>0.17781684073948667</v>
      </c>
      <c r="X5879">
        <v>0</v>
      </c>
      <c r="Y5879">
        <v>0</v>
      </c>
      <c r="Z5879">
        <v>0</v>
      </c>
      <c r="AA5879">
        <v>34.520020886154704</v>
      </c>
      <c r="AB5879">
        <v>0</v>
      </c>
      <c r="AC5879">
        <v>0</v>
      </c>
      <c r="AD5879">
        <v>0</v>
      </c>
      <c r="AE5879">
        <v>34.697837726894193</v>
      </c>
    </row>
    <row r="5880" spans="1:31" x14ac:dyDescent="0.3">
      <c r="A5880">
        <v>2724313</v>
      </c>
      <c r="B5880">
        <v>2</v>
      </c>
      <c r="C5880" t="s">
        <v>80</v>
      </c>
      <c r="D5880" t="s">
        <v>90</v>
      </c>
      <c r="E5880" t="s">
        <v>150</v>
      </c>
      <c r="F5880" t="s">
        <v>12389</v>
      </c>
      <c r="G5880" t="s">
        <v>152</v>
      </c>
      <c r="H5880" t="s">
        <v>153</v>
      </c>
      <c r="I5880" t="s">
        <v>136</v>
      </c>
      <c r="J5880" t="s">
        <v>137</v>
      </c>
      <c r="K5880" t="s">
        <v>138</v>
      </c>
      <c r="L5880" t="s">
        <v>16377</v>
      </c>
      <c r="M5880" t="s">
        <v>16378</v>
      </c>
      <c r="N5880">
        <v>0.66722222200000003</v>
      </c>
      <c r="O5880">
        <v>0</v>
      </c>
      <c r="P5880">
        <v>997</v>
      </c>
      <c r="Q5880">
        <v>0</v>
      </c>
      <c r="R5880">
        <v>0</v>
      </c>
      <c r="S5880">
        <v>0</v>
      </c>
      <c r="T5880">
        <v>20</v>
      </c>
      <c r="U5880">
        <v>0</v>
      </c>
      <c r="V5880">
        <v>0</v>
      </c>
      <c r="W5880">
        <v>0</v>
      </c>
      <c r="X5880">
        <v>188.31154627040942</v>
      </c>
      <c r="Y5880">
        <v>0</v>
      </c>
      <c r="Z5880">
        <v>0</v>
      </c>
      <c r="AA5880">
        <v>0</v>
      </c>
      <c r="AB5880">
        <v>15.272686421473326</v>
      </c>
      <c r="AC5880">
        <v>0</v>
      </c>
      <c r="AD5880">
        <v>0</v>
      </c>
      <c r="AE5880">
        <v>203.58423269188276</v>
      </c>
    </row>
    <row r="5881" spans="1:31" x14ac:dyDescent="0.3">
      <c r="A5881">
        <v>2723183</v>
      </c>
      <c r="B5881">
        <v>1</v>
      </c>
      <c r="C5881" t="s">
        <v>80</v>
      </c>
      <c r="D5881" t="s">
        <v>99</v>
      </c>
      <c r="E5881" t="s">
        <v>145</v>
      </c>
      <c r="F5881" t="s">
        <v>16379</v>
      </c>
      <c r="G5881" t="s">
        <v>181</v>
      </c>
      <c r="H5881" t="s">
        <v>135</v>
      </c>
      <c r="I5881" t="s">
        <v>136</v>
      </c>
      <c r="J5881" t="s">
        <v>137</v>
      </c>
      <c r="K5881" t="s">
        <v>138</v>
      </c>
      <c r="L5881" t="s">
        <v>16380</v>
      </c>
      <c r="M5881" t="s">
        <v>16381</v>
      </c>
      <c r="N5881">
        <v>2.6405555550000002</v>
      </c>
      <c r="O5881">
        <v>0</v>
      </c>
      <c r="P5881">
        <v>2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1.1346650659166402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1.1346650659166402</v>
      </c>
    </row>
    <row r="5882" spans="1:31" x14ac:dyDescent="0.3">
      <c r="A5882">
        <v>2723375</v>
      </c>
      <c r="B5882">
        <v>1</v>
      </c>
      <c r="C5882" t="s">
        <v>80</v>
      </c>
      <c r="D5882" t="s">
        <v>103</v>
      </c>
      <c r="E5882" t="s">
        <v>200</v>
      </c>
      <c r="F5882" t="s">
        <v>16382</v>
      </c>
      <c r="G5882" t="s">
        <v>170</v>
      </c>
      <c r="H5882" t="s">
        <v>135</v>
      </c>
      <c r="I5882" t="s">
        <v>136</v>
      </c>
      <c r="J5882" t="s">
        <v>137</v>
      </c>
      <c r="K5882" t="s">
        <v>138</v>
      </c>
      <c r="L5882" t="s">
        <v>16383</v>
      </c>
      <c r="M5882" t="s">
        <v>16384</v>
      </c>
      <c r="N5882">
        <v>3.457777777</v>
      </c>
      <c r="O5882">
        <v>0</v>
      </c>
      <c r="P5882">
        <v>188</v>
      </c>
      <c r="Q5882">
        <v>0</v>
      </c>
      <c r="R5882">
        <v>0</v>
      </c>
      <c r="S5882">
        <v>0</v>
      </c>
      <c r="T5882">
        <v>13</v>
      </c>
      <c r="U5882">
        <v>0</v>
      </c>
      <c r="V5882">
        <v>0</v>
      </c>
      <c r="W5882">
        <v>0</v>
      </c>
      <c r="X5882">
        <v>109.96405943217468</v>
      </c>
      <c r="Y5882">
        <v>0</v>
      </c>
      <c r="Z5882">
        <v>0</v>
      </c>
      <c r="AA5882">
        <v>0</v>
      </c>
      <c r="AB5882">
        <v>22.586293263794396</v>
      </c>
      <c r="AC5882">
        <v>0</v>
      </c>
      <c r="AD5882">
        <v>0</v>
      </c>
      <c r="AE5882">
        <v>132.55035269596908</v>
      </c>
    </row>
    <row r="5883" spans="1:31" x14ac:dyDescent="0.3">
      <c r="A5883">
        <v>2723960</v>
      </c>
      <c r="B5883">
        <v>3</v>
      </c>
      <c r="C5883" t="s">
        <v>80</v>
      </c>
      <c r="D5883" t="s">
        <v>87</v>
      </c>
      <c r="E5883" t="s">
        <v>156</v>
      </c>
      <c r="F5883" t="s">
        <v>16385</v>
      </c>
      <c r="G5883" t="s">
        <v>743</v>
      </c>
      <c r="H5883" t="s">
        <v>153</v>
      </c>
      <c r="I5883" t="s">
        <v>136</v>
      </c>
      <c r="J5883" t="s">
        <v>137</v>
      </c>
      <c r="K5883" t="s">
        <v>138</v>
      </c>
      <c r="L5883" t="s">
        <v>16386</v>
      </c>
      <c r="M5883" t="s">
        <v>16387</v>
      </c>
      <c r="N5883">
        <v>0.568333333</v>
      </c>
      <c r="O5883">
        <v>0</v>
      </c>
      <c r="P5883">
        <v>31</v>
      </c>
      <c r="Q5883">
        <v>0</v>
      </c>
      <c r="R5883">
        <v>0</v>
      </c>
      <c r="S5883">
        <v>0</v>
      </c>
      <c r="T5883">
        <v>1</v>
      </c>
      <c r="U5883">
        <v>0</v>
      </c>
      <c r="V5883">
        <v>0</v>
      </c>
      <c r="W5883">
        <v>0</v>
      </c>
      <c r="X5883">
        <v>5.8035928930349714</v>
      </c>
      <c r="Y5883">
        <v>0</v>
      </c>
      <c r="Z5883">
        <v>0</v>
      </c>
      <c r="AA5883">
        <v>0</v>
      </c>
      <c r="AB5883">
        <v>6.0527493410175007E-2</v>
      </c>
      <c r="AC5883">
        <v>0</v>
      </c>
      <c r="AD5883">
        <v>0</v>
      </c>
      <c r="AE5883">
        <v>5.8641203864451468</v>
      </c>
    </row>
    <row r="5884" spans="1:31" x14ac:dyDescent="0.3">
      <c r="A5884">
        <v>2723352</v>
      </c>
      <c r="B5884">
        <v>1</v>
      </c>
      <c r="C5884" t="s">
        <v>81</v>
      </c>
      <c r="D5884" t="s">
        <v>117</v>
      </c>
      <c r="E5884" t="s">
        <v>156</v>
      </c>
      <c r="F5884" t="s">
        <v>16388</v>
      </c>
      <c r="G5884" t="s">
        <v>263</v>
      </c>
      <c r="H5884" t="s">
        <v>153</v>
      </c>
      <c r="I5884" t="s">
        <v>136</v>
      </c>
      <c r="J5884" t="s">
        <v>137</v>
      </c>
      <c r="K5884" t="s">
        <v>138</v>
      </c>
      <c r="L5884" t="s">
        <v>16389</v>
      </c>
      <c r="M5884" t="s">
        <v>16390</v>
      </c>
      <c r="N5884">
        <v>0.81777777699999998</v>
      </c>
      <c r="O5884">
        <v>0</v>
      </c>
      <c r="P5884">
        <v>75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5.1526174421317217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5.1526174421317217</v>
      </c>
    </row>
    <row r="5885" spans="1:31" x14ac:dyDescent="0.3">
      <c r="A5885">
        <v>2723060</v>
      </c>
      <c r="B5885">
        <v>1</v>
      </c>
      <c r="C5885" t="s">
        <v>81</v>
      </c>
      <c r="D5885" t="s">
        <v>123</v>
      </c>
      <c r="E5885" t="s">
        <v>150</v>
      </c>
      <c r="F5885" t="s">
        <v>4870</v>
      </c>
      <c r="G5885" t="s">
        <v>152</v>
      </c>
      <c r="H5885" t="s">
        <v>153</v>
      </c>
      <c r="I5885" t="s">
        <v>136</v>
      </c>
      <c r="J5885" t="s">
        <v>137</v>
      </c>
      <c r="K5885" t="s">
        <v>138</v>
      </c>
      <c r="L5885" t="s">
        <v>16391</v>
      </c>
      <c r="M5885" t="s">
        <v>16392</v>
      </c>
      <c r="N5885">
        <v>0.261944444</v>
      </c>
      <c r="O5885">
        <v>9</v>
      </c>
      <c r="P5885">
        <v>405</v>
      </c>
      <c r="Q5885">
        <v>407</v>
      </c>
      <c r="R5885">
        <v>509</v>
      </c>
      <c r="S5885">
        <v>37</v>
      </c>
      <c r="T5885">
        <v>74</v>
      </c>
      <c r="U5885">
        <v>1</v>
      </c>
      <c r="V5885">
        <v>0</v>
      </c>
      <c r="W5885">
        <v>0.25556356552916665</v>
      </c>
      <c r="X5885">
        <v>11.666642581371709</v>
      </c>
      <c r="Y5885">
        <v>24.208070120451538</v>
      </c>
      <c r="Z5885">
        <v>9.4345935595500006</v>
      </c>
      <c r="AA5885">
        <v>1.8979762683254999</v>
      </c>
      <c r="AB5885">
        <v>4.473999547149786</v>
      </c>
      <c r="AC5885">
        <v>165.02541793175337</v>
      </c>
      <c r="AD5885">
        <v>0</v>
      </c>
      <c r="AE5885">
        <v>216.96226357413107</v>
      </c>
    </row>
    <row r="5886" spans="1:31" x14ac:dyDescent="0.3">
      <c r="A5886">
        <v>2723306</v>
      </c>
      <c r="B5886">
        <v>1</v>
      </c>
      <c r="C5886" t="s">
        <v>80</v>
      </c>
      <c r="D5886" t="s">
        <v>93</v>
      </c>
      <c r="E5886" t="s">
        <v>150</v>
      </c>
      <c r="F5886" t="s">
        <v>7221</v>
      </c>
      <c r="G5886" t="s">
        <v>300</v>
      </c>
      <c r="H5886" t="s">
        <v>153</v>
      </c>
      <c r="I5886" t="s">
        <v>136</v>
      </c>
      <c r="J5886" t="s">
        <v>137</v>
      </c>
      <c r="K5886" t="s">
        <v>210</v>
      </c>
      <c r="L5886" t="s">
        <v>16393</v>
      </c>
      <c r="M5886" t="s">
        <v>16394</v>
      </c>
      <c r="N5886">
        <v>6.4502777770000002</v>
      </c>
      <c r="O5886">
        <v>0</v>
      </c>
      <c r="P5886">
        <v>2278</v>
      </c>
      <c r="Q5886">
        <v>0</v>
      </c>
      <c r="R5886">
        <v>74</v>
      </c>
      <c r="S5886">
        <v>5</v>
      </c>
      <c r="T5886">
        <v>209</v>
      </c>
      <c r="U5886">
        <v>0</v>
      </c>
      <c r="V5886">
        <v>3</v>
      </c>
      <c r="W5886">
        <v>0</v>
      </c>
      <c r="X5886">
        <v>2474.6890038039846</v>
      </c>
      <c r="Y5886">
        <v>0</v>
      </c>
      <c r="Z5886">
        <v>487.40488566215407</v>
      </c>
      <c r="AA5886">
        <v>42.488958947974112</v>
      </c>
      <c r="AB5886">
        <v>870.11883589142428</v>
      </c>
      <c r="AC5886">
        <v>0</v>
      </c>
      <c r="AD5886">
        <v>295.61175205962758</v>
      </c>
      <c r="AE5886">
        <v>4170.3134363651643</v>
      </c>
    </row>
    <row r="5887" spans="1:31" x14ac:dyDescent="0.3">
      <c r="A5887">
        <v>2723701</v>
      </c>
      <c r="B5887">
        <v>1</v>
      </c>
      <c r="C5887" t="s">
        <v>80</v>
      </c>
      <c r="D5887" t="s">
        <v>105</v>
      </c>
      <c r="E5887" t="s">
        <v>200</v>
      </c>
      <c r="F5887" t="s">
        <v>16395</v>
      </c>
      <c r="G5887" t="s">
        <v>543</v>
      </c>
      <c r="H5887" t="s">
        <v>135</v>
      </c>
      <c r="I5887" t="s">
        <v>136</v>
      </c>
      <c r="J5887" t="s">
        <v>137</v>
      </c>
      <c r="K5887" t="s">
        <v>138</v>
      </c>
      <c r="L5887" t="s">
        <v>16396</v>
      </c>
      <c r="M5887" t="s">
        <v>16397</v>
      </c>
      <c r="N5887">
        <v>5.7213888879999999</v>
      </c>
      <c r="O5887">
        <v>0</v>
      </c>
      <c r="P5887">
        <v>170</v>
      </c>
      <c r="Q5887">
        <v>0</v>
      </c>
      <c r="R5887">
        <v>0</v>
      </c>
      <c r="S5887">
        <v>0</v>
      </c>
      <c r="T5887">
        <v>24</v>
      </c>
      <c r="U5887">
        <v>0</v>
      </c>
      <c r="V5887">
        <v>0</v>
      </c>
      <c r="W5887">
        <v>0</v>
      </c>
      <c r="X5887">
        <v>154.64894382682198</v>
      </c>
      <c r="Y5887">
        <v>0</v>
      </c>
      <c r="Z5887">
        <v>0</v>
      </c>
      <c r="AA5887">
        <v>0</v>
      </c>
      <c r="AB5887">
        <v>265.08577830624392</v>
      </c>
      <c r="AC5887">
        <v>0</v>
      </c>
      <c r="AD5887">
        <v>0</v>
      </c>
      <c r="AE5887">
        <v>419.73472213306593</v>
      </c>
    </row>
    <row r="5888" spans="1:31" x14ac:dyDescent="0.3">
      <c r="A5888">
        <v>2723014</v>
      </c>
      <c r="B5888">
        <v>1</v>
      </c>
      <c r="C5888" t="s">
        <v>80</v>
      </c>
      <c r="D5888" t="s">
        <v>100</v>
      </c>
      <c r="E5888" t="s">
        <v>156</v>
      </c>
      <c r="F5888" t="s">
        <v>16398</v>
      </c>
      <c r="G5888" t="s">
        <v>348</v>
      </c>
      <c r="H5888" t="s">
        <v>153</v>
      </c>
      <c r="I5888" t="s">
        <v>136</v>
      </c>
      <c r="J5888" t="s">
        <v>137</v>
      </c>
      <c r="K5888" t="s">
        <v>138</v>
      </c>
      <c r="L5888" t="s">
        <v>16399</v>
      </c>
      <c r="M5888" t="s">
        <v>16400</v>
      </c>
      <c r="N5888">
        <v>1.753333333</v>
      </c>
      <c r="O5888">
        <v>0</v>
      </c>
      <c r="P5888">
        <v>391</v>
      </c>
      <c r="Q5888">
        <v>0</v>
      </c>
      <c r="R5888">
        <v>0</v>
      </c>
      <c r="S5888">
        <v>0</v>
      </c>
      <c r="T5888">
        <v>29</v>
      </c>
      <c r="U5888">
        <v>0</v>
      </c>
      <c r="V5888">
        <v>0</v>
      </c>
      <c r="W5888">
        <v>0</v>
      </c>
      <c r="X5888">
        <v>136.45788147734015</v>
      </c>
      <c r="Y5888">
        <v>0</v>
      </c>
      <c r="Z5888">
        <v>0</v>
      </c>
      <c r="AA5888">
        <v>0</v>
      </c>
      <c r="AB5888">
        <v>48.435624620767157</v>
      </c>
      <c r="AC5888">
        <v>0</v>
      </c>
      <c r="AD5888">
        <v>0</v>
      </c>
      <c r="AE5888">
        <v>184.89350609810731</v>
      </c>
    </row>
    <row r="5889" spans="1:31" x14ac:dyDescent="0.3">
      <c r="A5889">
        <v>2723312</v>
      </c>
      <c r="B5889">
        <v>1</v>
      </c>
      <c r="C5889" t="s">
        <v>80</v>
      </c>
      <c r="D5889" t="s">
        <v>105</v>
      </c>
      <c r="E5889" t="s">
        <v>213</v>
      </c>
      <c r="F5889" t="s">
        <v>2297</v>
      </c>
      <c r="G5889" t="s">
        <v>209</v>
      </c>
      <c r="H5889" t="s">
        <v>153</v>
      </c>
      <c r="I5889" t="s">
        <v>136</v>
      </c>
      <c r="J5889" t="s">
        <v>137</v>
      </c>
      <c r="K5889" t="s">
        <v>210</v>
      </c>
      <c r="L5889" t="s">
        <v>16401</v>
      </c>
      <c r="M5889" t="s">
        <v>16402</v>
      </c>
      <c r="N5889">
        <v>3.5394444439999999</v>
      </c>
      <c r="O5889">
        <v>1</v>
      </c>
      <c r="P5889">
        <v>316</v>
      </c>
      <c r="Q5889">
        <v>2</v>
      </c>
      <c r="R5889">
        <v>4</v>
      </c>
      <c r="S5889">
        <v>5</v>
      </c>
      <c r="T5889">
        <v>30</v>
      </c>
      <c r="U5889">
        <v>0</v>
      </c>
      <c r="V5889">
        <v>0</v>
      </c>
      <c r="W5889">
        <v>1.9657280446186665</v>
      </c>
      <c r="X5889">
        <v>173.43413351457764</v>
      </c>
      <c r="Y5889">
        <v>1.3690708760352501</v>
      </c>
      <c r="Z5889">
        <v>6.9373763801900346</v>
      </c>
      <c r="AA5889">
        <v>97.343324836084975</v>
      </c>
      <c r="AB5889">
        <v>47.839803319924258</v>
      </c>
      <c r="AC5889">
        <v>0</v>
      </c>
      <c r="AD5889">
        <v>0</v>
      </c>
      <c r="AE5889">
        <v>328.88943697143083</v>
      </c>
    </row>
    <row r="5890" spans="1:31" x14ac:dyDescent="0.3">
      <c r="A5890">
        <v>2723103</v>
      </c>
      <c r="B5890">
        <v>1</v>
      </c>
      <c r="C5890" t="s">
        <v>80</v>
      </c>
      <c r="D5890" t="s">
        <v>84</v>
      </c>
      <c r="E5890" t="s">
        <v>145</v>
      </c>
      <c r="F5890" t="s">
        <v>16403</v>
      </c>
      <c r="G5890" t="s">
        <v>147</v>
      </c>
      <c r="H5890" t="s">
        <v>135</v>
      </c>
      <c r="I5890" t="s">
        <v>136</v>
      </c>
      <c r="J5890" t="s">
        <v>137</v>
      </c>
      <c r="K5890" t="s">
        <v>138</v>
      </c>
      <c r="L5890" t="s">
        <v>16404</v>
      </c>
      <c r="M5890" t="s">
        <v>16405</v>
      </c>
      <c r="N5890">
        <v>2.3475000000000001</v>
      </c>
      <c r="O5890">
        <v>0</v>
      </c>
      <c r="P5890">
        <v>11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4.2914791036386788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4.2914791036386788</v>
      </c>
    </row>
    <row r="5891" spans="1:31" x14ac:dyDescent="0.3">
      <c r="A5891">
        <v>2723389</v>
      </c>
      <c r="B5891">
        <v>1</v>
      </c>
      <c r="C5891" t="s">
        <v>80</v>
      </c>
      <c r="D5891" t="s">
        <v>88</v>
      </c>
      <c r="E5891" t="s">
        <v>156</v>
      </c>
      <c r="F5891" t="s">
        <v>16406</v>
      </c>
      <c r="G5891" t="s">
        <v>152</v>
      </c>
      <c r="H5891" t="s">
        <v>153</v>
      </c>
      <c r="I5891" t="s">
        <v>136</v>
      </c>
      <c r="J5891" t="s">
        <v>137</v>
      </c>
      <c r="K5891" t="s">
        <v>138</v>
      </c>
      <c r="L5891" t="s">
        <v>16407</v>
      </c>
      <c r="M5891" t="s">
        <v>16408</v>
      </c>
      <c r="N5891">
        <v>5.2499999999999998E-2</v>
      </c>
      <c r="O5891">
        <v>0</v>
      </c>
      <c r="P5891">
        <v>433</v>
      </c>
      <c r="Q5891">
        <v>0</v>
      </c>
      <c r="R5891">
        <v>0</v>
      </c>
      <c r="S5891">
        <v>0</v>
      </c>
      <c r="T5891">
        <v>22</v>
      </c>
      <c r="U5891">
        <v>0</v>
      </c>
      <c r="V5891">
        <v>0</v>
      </c>
      <c r="W5891">
        <v>0</v>
      </c>
      <c r="X5891">
        <v>14.788850001649456</v>
      </c>
      <c r="Y5891">
        <v>0</v>
      </c>
      <c r="Z5891">
        <v>0</v>
      </c>
      <c r="AA5891">
        <v>0</v>
      </c>
      <c r="AB5891">
        <v>1.871013597713505</v>
      </c>
      <c r="AC5891">
        <v>0</v>
      </c>
      <c r="AD5891">
        <v>0</v>
      </c>
      <c r="AE5891">
        <v>16.659863599362961</v>
      </c>
    </row>
    <row r="5892" spans="1:31" x14ac:dyDescent="0.3">
      <c r="A5892">
        <v>2723724</v>
      </c>
      <c r="B5892">
        <v>1</v>
      </c>
      <c r="C5892" t="s">
        <v>80</v>
      </c>
      <c r="D5892" t="s">
        <v>85</v>
      </c>
      <c r="E5892" t="s">
        <v>145</v>
      </c>
      <c r="F5892" t="s">
        <v>16409</v>
      </c>
      <c r="G5892" t="s">
        <v>181</v>
      </c>
      <c r="H5892" t="s">
        <v>135</v>
      </c>
      <c r="I5892" t="s">
        <v>136</v>
      </c>
      <c r="J5892" t="s">
        <v>137</v>
      </c>
      <c r="K5892" t="s">
        <v>138</v>
      </c>
      <c r="L5892" t="s">
        <v>16410</v>
      </c>
      <c r="M5892" t="s">
        <v>16411</v>
      </c>
      <c r="N5892">
        <v>2.406111111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1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2.328962622623945</v>
      </c>
      <c r="AC5892">
        <v>0</v>
      </c>
      <c r="AD5892">
        <v>0</v>
      </c>
      <c r="AE5892">
        <v>2.328962622623945</v>
      </c>
    </row>
    <row r="5893" spans="1:31" x14ac:dyDescent="0.3">
      <c r="A5893">
        <v>2723778</v>
      </c>
      <c r="B5893">
        <v>2</v>
      </c>
      <c r="C5893" t="s">
        <v>81</v>
      </c>
      <c r="D5893" t="s">
        <v>127</v>
      </c>
      <c r="E5893" t="s">
        <v>132</v>
      </c>
      <c r="F5893" t="s">
        <v>16412</v>
      </c>
      <c r="G5893" t="s">
        <v>543</v>
      </c>
      <c r="H5893" t="s">
        <v>135</v>
      </c>
      <c r="I5893" t="s">
        <v>136</v>
      </c>
      <c r="J5893" t="s">
        <v>137</v>
      </c>
      <c r="K5893" t="s">
        <v>138</v>
      </c>
      <c r="L5893" t="s">
        <v>16371</v>
      </c>
      <c r="M5893" t="s">
        <v>16413</v>
      </c>
      <c r="N5893">
        <v>0.97611111100000003</v>
      </c>
      <c r="O5893">
        <v>0</v>
      </c>
      <c r="P5893">
        <v>832</v>
      </c>
      <c r="Q5893">
        <v>0</v>
      </c>
      <c r="R5893">
        <v>0</v>
      </c>
      <c r="S5893">
        <v>0</v>
      </c>
      <c r="T5893">
        <v>47</v>
      </c>
      <c r="U5893">
        <v>0</v>
      </c>
      <c r="V5893">
        <v>0</v>
      </c>
      <c r="W5893">
        <v>0</v>
      </c>
      <c r="X5893">
        <v>136.18499618622016</v>
      </c>
      <c r="Y5893">
        <v>0</v>
      </c>
      <c r="Z5893">
        <v>0</v>
      </c>
      <c r="AA5893">
        <v>0</v>
      </c>
      <c r="AB5893">
        <v>22.786003026142065</v>
      </c>
      <c r="AC5893">
        <v>0</v>
      </c>
      <c r="AD5893">
        <v>0</v>
      </c>
      <c r="AE5893">
        <v>158.97099921236222</v>
      </c>
    </row>
    <row r="5894" spans="1:31" x14ac:dyDescent="0.3">
      <c r="A5894">
        <v>2723140</v>
      </c>
      <c r="B5894">
        <v>1</v>
      </c>
      <c r="C5894" t="s">
        <v>80</v>
      </c>
      <c r="D5894" t="s">
        <v>93</v>
      </c>
      <c r="E5894" t="s">
        <v>132</v>
      </c>
      <c r="F5894" t="s">
        <v>9508</v>
      </c>
      <c r="G5894" t="s">
        <v>300</v>
      </c>
      <c r="H5894" t="s">
        <v>135</v>
      </c>
      <c r="I5894" t="s">
        <v>136</v>
      </c>
      <c r="J5894" t="s">
        <v>137</v>
      </c>
      <c r="K5894" t="s">
        <v>210</v>
      </c>
      <c r="L5894" t="s">
        <v>16414</v>
      </c>
      <c r="M5894" t="s">
        <v>16415</v>
      </c>
      <c r="N5894">
        <v>7.3916666659999999</v>
      </c>
      <c r="O5894">
        <v>0</v>
      </c>
      <c r="P5894">
        <v>77</v>
      </c>
      <c r="Q5894">
        <v>0</v>
      </c>
      <c r="R5894">
        <v>2</v>
      </c>
      <c r="S5894">
        <v>0</v>
      </c>
      <c r="T5894">
        <v>6</v>
      </c>
      <c r="U5894">
        <v>0</v>
      </c>
      <c r="V5894">
        <v>0</v>
      </c>
      <c r="W5894">
        <v>0</v>
      </c>
      <c r="X5894">
        <v>79.792528511096208</v>
      </c>
      <c r="Y5894">
        <v>0</v>
      </c>
      <c r="Z5894">
        <v>9.9365791885109083</v>
      </c>
      <c r="AA5894">
        <v>0</v>
      </c>
      <c r="AB5894">
        <v>18.487368960580799</v>
      </c>
      <c r="AC5894">
        <v>0</v>
      </c>
      <c r="AD5894">
        <v>0</v>
      </c>
      <c r="AE5894">
        <v>108.21647666018791</v>
      </c>
    </row>
    <row r="5895" spans="1:31" x14ac:dyDescent="0.3">
      <c r="A5895">
        <v>2723681</v>
      </c>
      <c r="B5895">
        <v>1</v>
      </c>
      <c r="C5895" t="s">
        <v>81</v>
      </c>
      <c r="D5895" t="s">
        <v>117</v>
      </c>
      <c r="E5895" t="s">
        <v>156</v>
      </c>
      <c r="F5895" t="s">
        <v>12860</v>
      </c>
      <c r="G5895" t="s">
        <v>185</v>
      </c>
      <c r="H5895" t="s">
        <v>153</v>
      </c>
      <c r="I5895" t="s">
        <v>136</v>
      </c>
      <c r="J5895" t="s">
        <v>137</v>
      </c>
      <c r="K5895" t="s">
        <v>138</v>
      </c>
      <c r="L5895" t="s">
        <v>16416</v>
      </c>
      <c r="M5895" t="s">
        <v>16417</v>
      </c>
      <c r="N5895">
        <v>1.635555555</v>
      </c>
      <c r="O5895">
        <v>0</v>
      </c>
      <c r="P5895">
        <v>194</v>
      </c>
      <c r="Q5895">
        <v>16</v>
      </c>
      <c r="R5895">
        <v>105</v>
      </c>
      <c r="S5895">
        <v>0</v>
      </c>
      <c r="T5895">
        <v>8</v>
      </c>
      <c r="U5895">
        <v>0</v>
      </c>
      <c r="V5895">
        <v>0</v>
      </c>
      <c r="W5895">
        <v>0</v>
      </c>
      <c r="X5895">
        <v>49.876496600541024</v>
      </c>
      <c r="Y5895">
        <v>2.6705960658958765</v>
      </c>
      <c r="Z5895">
        <v>7.0923743457656112</v>
      </c>
      <c r="AA5895">
        <v>0</v>
      </c>
      <c r="AB5895">
        <v>5.8756339153106172</v>
      </c>
      <c r="AC5895">
        <v>0</v>
      </c>
      <c r="AD5895">
        <v>0</v>
      </c>
      <c r="AE5895">
        <v>65.515100927513132</v>
      </c>
    </row>
    <row r="5896" spans="1:31" x14ac:dyDescent="0.3">
      <c r="A5896">
        <v>2723040</v>
      </c>
      <c r="B5896">
        <v>1</v>
      </c>
      <c r="C5896" t="s">
        <v>80</v>
      </c>
      <c r="D5896" t="s">
        <v>103</v>
      </c>
      <c r="E5896" t="s">
        <v>173</v>
      </c>
      <c r="F5896" t="s">
        <v>8031</v>
      </c>
      <c r="G5896" t="s">
        <v>152</v>
      </c>
      <c r="H5896" t="s">
        <v>153</v>
      </c>
      <c r="I5896" t="s">
        <v>490</v>
      </c>
      <c r="J5896" t="s">
        <v>137</v>
      </c>
      <c r="K5896" t="s">
        <v>138</v>
      </c>
      <c r="L5896" t="s">
        <v>16418</v>
      </c>
      <c r="M5896" t="s">
        <v>16419</v>
      </c>
      <c r="N5896">
        <v>3.6111111000000001E-2</v>
      </c>
      <c r="O5896">
        <v>30</v>
      </c>
      <c r="P5896">
        <v>6077</v>
      </c>
      <c r="Q5896">
        <v>71</v>
      </c>
      <c r="R5896">
        <v>689</v>
      </c>
      <c r="S5896">
        <v>136</v>
      </c>
      <c r="T5896">
        <v>1997</v>
      </c>
      <c r="U5896">
        <v>21</v>
      </c>
      <c r="V5896">
        <v>8</v>
      </c>
      <c r="W5896">
        <v>0.55373490136065839</v>
      </c>
      <c r="X5896">
        <v>33.654571355043167</v>
      </c>
      <c r="Y5896">
        <v>12.502172741509529</v>
      </c>
      <c r="Z5896">
        <v>3.9804247330589422</v>
      </c>
      <c r="AA5896">
        <v>22.180306110708205</v>
      </c>
      <c r="AB5896">
        <v>32.077260269690555</v>
      </c>
      <c r="AC5896">
        <v>155.93411846025552</v>
      </c>
      <c r="AD5896">
        <v>4.7145596563472338</v>
      </c>
      <c r="AE5896">
        <v>265.59714822797378</v>
      </c>
    </row>
    <row r="5897" spans="1:31" x14ac:dyDescent="0.3">
      <c r="A5897">
        <v>2723372</v>
      </c>
      <c r="B5897">
        <v>1</v>
      </c>
      <c r="C5897" t="s">
        <v>80</v>
      </c>
      <c r="D5897" t="s">
        <v>105</v>
      </c>
      <c r="E5897" t="s">
        <v>145</v>
      </c>
      <c r="F5897" t="s">
        <v>16420</v>
      </c>
      <c r="G5897" t="s">
        <v>147</v>
      </c>
      <c r="H5897" t="s">
        <v>135</v>
      </c>
      <c r="I5897" t="s">
        <v>136</v>
      </c>
      <c r="J5897" t="s">
        <v>137</v>
      </c>
      <c r="K5897" t="s">
        <v>138</v>
      </c>
      <c r="L5897" t="s">
        <v>16421</v>
      </c>
      <c r="M5897" t="s">
        <v>16422</v>
      </c>
      <c r="N5897">
        <v>5.3266666660000004</v>
      </c>
      <c r="O5897">
        <v>0</v>
      </c>
      <c r="P5897">
        <v>2</v>
      </c>
      <c r="Q5897">
        <v>0</v>
      </c>
      <c r="R5897">
        <v>0</v>
      </c>
      <c r="S5897">
        <v>0</v>
      </c>
      <c r="T5897">
        <v>1</v>
      </c>
      <c r="U5897">
        <v>0</v>
      </c>
      <c r="V5897">
        <v>0</v>
      </c>
      <c r="W5897">
        <v>0</v>
      </c>
      <c r="X5897">
        <v>2.3957434490402845</v>
      </c>
      <c r="Y5897">
        <v>0</v>
      </c>
      <c r="Z5897">
        <v>0</v>
      </c>
      <c r="AA5897">
        <v>0</v>
      </c>
      <c r="AB5897">
        <v>4.3168625651760009E-2</v>
      </c>
      <c r="AC5897">
        <v>0</v>
      </c>
      <c r="AD5897">
        <v>0</v>
      </c>
      <c r="AE5897">
        <v>2.4389120746920443</v>
      </c>
    </row>
    <row r="5898" spans="1:31" x14ac:dyDescent="0.3">
      <c r="A5898">
        <v>2723704</v>
      </c>
      <c r="B5898">
        <v>1</v>
      </c>
      <c r="C5898" t="s">
        <v>80</v>
      </c>
      <c r="D5898" t="s">
        <v>84</v>
      </c>
      <c r="E5898" t="s">
        <v>161</v>
      </c>
      <c r="F5898" t="s">
        <v>16423</v>
      </c>
      <c r="G5898" t="s">
        <v>409</v>
      </c>
      <c r="H5898" t="s">
        <v>135</v>
      </c>
      <c r="I5898" t="s">
        <v>136</v>
      </c>
      <c r="J5898" t="s">
        <v>137</v>
      </c>
      <c r="K5898" t="s">
        <v>138</v>
      </c>
      <c r="L5898" t="s">
        <v>16424</v>
      </c>
      <c r="M5898" t="s">
        <v>16425</v>
      </c>
      <c r="N5898">
        <v>1.368333333</v>
      </c>
      <c r="O5898">
        <v>0</v>
      </c>
      <c r="P5898">
        <v>15</v>
      </c>
      <c r="Q5898">
        <v>0</v>
      </c>
      <c r="R5898">
        <v>0</v>
      </c>
      <c r="S5898">
        <v>0</v>
      </c>
      <c r="T5898">
        <v>32</v>
      </c>
      <c r="U5898">
        <v>0</v>
      </c>
      <c r="V5898">
        <v>0</v>
      </c>
      <c r="W5898">
        <v>0</v>
      </c>
      <c r="X5898">
        <v>11.700204840180231</v>
      </c>
      <c r="Y5898">
        <v>0</v>
      </c>
      <c r="Z5898">
        <v>0</v>
      </c>
      <c r="AA5898">
        <v>0</v>
      </c>
      <c r="AB5898">
        <v>64.668540757433448</v>
      </c>
      <c r="AC5898">
        <v>0</v>
      </c>
      <c r="AD5898">
        <v>0</v>
      </c>
      <c r="AE5898">
        <v>76.368745597613682</v>
      </c>
    </row>
    <row r="5899" spans="1:31" x14ac:dyDescent="0.3">
      <c r="A5899">
        <v>2723727</v>
      </c>
      <c r="B5899">
        <v>1</v>
      </c>
      <c r="C5899" t="s">
        <v>80</v>
      </c>
      <c r="D5899" t="s">
        <v>102</v>
      </c>
      <c r="E5899" t="s">
        <v>161</v>
      </c>
      <c r="F5899" t="s">
        <v>13093</v>
      </c>
      <c r="G5899" t="s">
        <v>163</v>
      </c>
      <c r="H5899" t="s">
        <v>135</v>
      </c>
      <c r="I5899" t="s">
        <v>136</v>
      </c>
      <c r="J5899" t="s">
        <v>137</v>
      </c>
      <c r="K5899" t="s">
        <v>138</v>
      </c>
      <c r="L5899" t="s">
        <v>16426</v>
      </c>
      <c r="M5899" t="s">
        <v>16427</v>
      </c>
      <c r="N5899">
        <v>1.586944444</v>
      </c>
      <c r="O5899">
        <v>0</v>
      </c>
      <c r="P5899">
        <v>80</v>
      </c>
      <c r="Q5899">
        <v>0</v>
      </c>
      <c r="R5899">
        <v>0</v>
      </c>
      <c r="S5899">
        <v>0</v>
      </c>
      <c r="T5899">
        <v>2</v>
      </c>
      <c r="U5899">
        <v>0</v>
      </c>
      <c r="V5899">
        <v>0</v>
      </c>
      <c r="W5899">
        <v>0</v>
      </c>
      <c r="X5899">
        <v>33.800799230516127</v>
      </c>
      <c r="Y5899">
        <v>0</v>
      </c>
      <c r="Z5899">
        <v>0</v>
      </c>
      <c r="AA5899">
        <v>0</v>
      </c>
      <c r="AB5899">
        <v>0.53778507177729673</v>
      </c>
      <c r="AC5899">
        <v>0</v>
      </c>
      <c r="AD5899">
        <v>0</v>
      </c>
      <c r="AE5899">
        <v>34.338584302293427</v>
      </c>
    </row>
    <row r="5900" spans="1:31" x14ac:dyDescent="0.3">
      <c r="A5900">
        <v>2723750</v>
      </c>
      <c r="B5900">
        <v>1</v>
      </c>
      <c r="C5900" t="s">
        <v>80</v>
      </c>
      <c r="D5900" t="s">
        <v>85</v>
      </c>
      <c r="E5900" t="s">
        <v>145</v>
      </c>
      <c r="F5900" t="s">
        <v>16428</v>
      </c>
      <c r="G5900" t="s">
        <v>230</v>
      </c>
      <c r="H5900" t="s">
        <v>135</v>
      </c>
      <c r="I5900" t="s">
        <v>136</v>
      </c>
      <c r="J5900" t="s">
        <v>137</v>
      </c>
      <c r="K5900" t="s">
        <v>138</v>
      </c>
      <c r="L5900" t="s">
        <v>16429</v>
      </c>
      <c r="M5900" t="s">
        <v>16430</v>
      </c>
      <c r="N5900">
        <v>2.5150000000000001</v>
      </c>
      <c r="O5900">
        <v>0</v>
      </c>
      <c r="P5900">
        <v>3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0.9616628997976151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0.9616628997976151</v>
      </c>
    </row>
    <row r="5901" spans="1:31" x14ac:dyDescent="0.3">
      <c r="A5901">
        <v>2723495</v>
      </c>
      <c r="B5901">
        <v>1</v>
      </c>
      <c r="C5901" t="s">
        <v>80</v>
      </c>
      <c r="D5901" t="s">
        <v>83</v>
      </c>
      <c r="E5901" t="s">
        <v>161</v>
      </c>
      <c r="F5901" t="s">
        <v>16431</v>
      </c>
      <c r="G5901" t="s">
        <v>163</v>
      </c>
      <c r="H5901" t="s">
        <v>135</v>
      </c>
      <c r="I5901" t="s">
        <v>136</v>
      </c>
      <c r="J5901" t="s">
        <v>137</v>
      </c>
      <c r="K5901" t="s">
        <v>138</v>
      </c>
      <c r="L5901" t="s">
        <v>16432</v>
      </c>
      <c r="M5901" t="s">
        <v>16433</v>
      </c>
      <c r="N5901">
        <v>2.844166666</v>
      </c>
      <c r="O5901">
        <v>0</v>
      </c>
      <c r="P5901">
        <v>119</v>
      </c>
      <c r="Q5901">
        <v>0</v>
      </c>
      <c r="R5901">
        <v>0</v>
      </c>
      <c r="S5901">
        <v>0</v>
      </c>
      <c r="T5901">
        <v>6</v>
      </c>
      <c r="U5901">
        <v>0</v>
      </c>
      <c r="V5901">
        <v>0</v>
      </c>
      <c r="W5901">
        <v>0</v>
      </c>
      <c r="X5901">
        <v>61.595360296456214</v>
      </c>
      <c r="Y5901">
        <v>0</v>
      </c>
      <c r="Z5901">
        <v>0</v>
      </c>
      <c r="AA5901">
        <v>0</v>
      </c>
      <c r="AB5901">
        <v>42.141940559803928</v>
      </c>
      <c r="AC5901">
        <v>0</v>
      </c>
      <c r="AD5901">
        <v>0</v>
      </c>
      <c r="AE5901">
        <v>103.73730085626013</v>
      </c>
    </row>
    <row r="5902" spans="1:31" x14ac:dyDescent="0.3">
      <c r="A5902">
        <v>2723057</v>
      </c>
      <c r="B5902">
        <v>1</v>
      </c>
      <c r="C5902" t="s">
        <v>80</v>
      </c>
      <c r="D5902" t="s">
        <v>99</v>
      </c>
      <c r="E5902" t="s">
        <v>145</v>
      </c>
      <c r="F5902" t="s">
        <v>16434</v>
      </c>
      <c r="G5902" t="s">
        <v>181</v>
      </c>
      <c r="H5902" t="s">
        <v>135</v>
      </c>
      <c r="I5902" t="s">
        <v>136</v>
      </c>
      <c r="J5902" t="s">
        <v>137</v>
      </c>
      <c r="K5902" t="s">
        <v>138</v>
      </c>
      <c r="L5902" t="s">
        <v>16435</v>
      </c>
      <c r="M5902" t="s">
        <v>16436</v>
      </c>
      <c r="N5902">
        <v>2.6269444439999998</v>
      </c>
      <c r="O5902">
        <v>0</v>
      </c>
      <c r="P5902">
        <v>3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2.6488911508213002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2.6488911508213002</v>
      </c>
    </row>
    <row r="5903" spans="1:31" x14ac:dyDescent="0.3">
      <c r="A5903">
        <v>2723458</v>
      </c>
      <c r="B5903">
        <v>1</v>
      </c>
      <c r="C5903" t="s">
        <v>80</v>
      </c>
      <c r="D5903" t="s">
        <v>83</v>
      </c>
      <c r="E5903" t="s">
        <v>161</v>
      </c>
      <c r="F5903" t="s">
        <v>16437</v>
      </c>
      <c r="G5903" t="s">
        <v>163</v>
      </c>
      <c r="H5903" t="s">
        <v>135</v>
      </c>
      <c r="I5903" t="s">
        <v>136</v>
      </c>
      <c r="J5903" t="s">
        <v>137</v>
      </c>
      <c r="K5903" t="s">
        <v>138</v>
      </c>
      <c r="L5903" t="s">
        <v>16438</v>
      </c>
      <c r="M5903" t="s">
        <v>16439</v>
      </c>
      <c r="N5903">
        <v>4.6936111110000001</v>
      </c>
      <c r="O5903">
        <v>0</v>
      </c>
      <c r="P5903">
        <v>39</v>
      </c>
      <c r="Q5903">
        <v>0</v>
      </c>
      <c r="R5903">
        <v>0</v>
      </c>
      <c r="S5903">
        <v>0</v>
      </c>
      <c r="T5903">
        <v>1</v>
      </c>
      <c r="U5903">
        <v>0</v>
      </c>
      <c r="V5903">
        <v>0</v>
      </c>
      <c r="W5903">
        <v>0</v>
      </c>
      <c r="X5903">
        <v>30.312914276813121</v>
      </c>
      <c r="Y5903">
        <v>0</v>
      </c>
      <c r="Z5903">
        <v>0</v>
      </c>
      <c r="AA5903">
        <v>0</v>
      </c>
      <c r="AB5903">
        <v>6.5470643409491664</v>
      </c>
      <c r="AC5903">
        <v>0</v>
      </c>
      <c r="AD5903">
        <v>0</v>
      </c>
      <c r="AE5903">
        <v>36.859978617762287</v>
      </c>
    </row>
    <row r="5904" spans="1:31" x14ac:dyDescent="0.3">
      <c r="A5904">
        <v>2723412</v>
      </c>
      <c r="B5904">
        <v>1</v>
      </c>
      <c r="C5904" t="s">
        <v>80</v>
      </c>
      <c r="D5904" t="s">
        <v>84</v>
      </c>
      <c r="E5904" t="s">
        <v>145</v>
      </c>
      <c r="F5904" t="s">
        <v>16440</v>
      </c>
      <c r="G5904" t="s">
        <v>230</v>
      </c>
      <c r="H5904" t="s">
        <v>135</v>
      </c>
      <c r="I5904" t="s">
        <v>136</v>
      </c>
      <c r="J5904" t="s">
        <v>137</v>
      </c>
      <c r="K5904" t="s">
        <v>138</v>
      </c>
      <c r="L5904" t="s">
        <v>16441</v>
      </c>
      <c r="M5904" t="s">
        <v>16442</v>
      </c>
      <c r="N5904">
        <v>5.6733333330000004</v>
      </c>
      <c r="O5904">
        <v>0</v>
      </c>
      <c r="P5904">
        <v>2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3.1411975892587654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3.1411975892587654</v>
      </c>
    </row>
    <row r="5905" spans="1:31" x14ac:dyDescent="0.3">
      <c r="A5905">
        <v>2723017</v>
      </c>
      <c r="B5905">
        <v>1</v>
      </c>
      <c r="C5905" t="s">
        <v>80</v>
      </c>
      <c r="D5905" t="s">
        <v>106</v>
      </c>
      <c r="E5905" t="s">
        <v>213</v>
      </c>
      <c r="F5905" t="s">
        <v>14615</v>
      </c>
      <c r="G5905" t="s">
        <v>152</v>
      </c>
      <c r="H5905" t="s">
        <v>153</v>
      </c>
      <c r="I5905" t="s">
        <v>136</v>
      </c>
      <c r="J5905" t="s">
        <v>137</v>
      </c>
      <c r="K5905" t="s">
        <v>138</v>
      </c>
      <c r="L5905" t="s">
        <v>16443</v>
      </c>
      <c r="M5905" t="s">
        <v>16444</v>
      </c>
      <c r="N5905">
        <v>0.90111111099999996</v>
      </c>
      <c r="O5905">
        <v>0</v>
      </c>
      <c r="P5905">
        <v>681</v>
      </c>
      <c r="Q5905">
        <v>0</v>
      </c>
      <c r="R5905">
        <v>65</v>
      </c>
      <c r="S5905">
        <v>1</v>
      </c>
      <c r="T5905">
        <v>104</v>
      </c>
      <c r="U5905">
        <v>0</v>
      </c>
      <c r="V5905">
        <v>0</v>
      </c>
      <c r="W5905">
        <v>0</v>
      </c>
      <c r="X5905">
        <v>65.534433700428863</v>
      </c>
      <c r="Y5905">
        <v>0</v>
      </c>
      <c r="Z5905">
        <v>25.511448214498522</v>
      </c>
      <c r="AA5905">
        <v>0.94569965295195013</v>
      </c>
      <c r="AB5905">
        <v>27.009987697418754</v>
      </c>
      <c r="AC5905">
        <v>0</v>
      </c>
      <c r="AD5905">
        <v>0</v>
      </c>
      <c r="AE5905">
        <v>119.00156926529807</v>
      </c>
    </row>
    <row r="5906" spans="1:31" x14ac:dyDescent="0.3">
      <c r="A5906">
        <v>2723123</v>
      </c>
      <c r="B5906">
        <v>1</v>
      </c>
      <c r="C5906" t="s">
        <v>80</v>
      </c>
      <c r="D5906" t="s">
        <v>96</v>
      </c>
      <c r="E5906" t="s">
        <v>156</v>
      </c>
      <c r="F5906" t="s">
        <v>16445</v>
      </c>
      <c r="G5906" t="s">
        <v>209</v>
      </c>
      <c r="H5906" t="s">
        <v>153</v>
      </c>
      <c r="I5906" t="s">
        <v>136</v>
      </c>
      <c r="J5906" t="s">
        <v>137</v>
      </c>
      <c r="K5906" t="s">
        <v>210</v>
      </c>
      <c r="L5906" t="s">
        <v>16446</v>
      </c>
      <c r="M5906" t="s">
        <v>16447</v>
      </c>
      <c r="N5906">
        <v>3.7736111110000001</v>
      </c>
      <c r="O5906">
        <v>0</v>
      </c>
      <c r="P5906">
        <v>520</v>
      </c>
      <c r="Q5906">
        <v>0</v>
      </c>
      <c r="R5906">
        <v>0</v>
      </c>
      <c r="S5906">
        <v>0</v>
      </c>
      <c r="T5906">
        <v>35</v>
      </c>
      <c r="U5906">
        <v>0</v>
      </c>
      <c r="V5906">
        <v>0</v>
      </c>
      <c r="W5906">
        <v>0</v>
      </c>
      <c r="X5906">
        <v>441.35809714817657</v>
      </c>
      <c r="Y5906">
        <v>0</v>
      </c>
      <c r="Z5906">
        <v>0</v>
      </c>
      <c r="AA5906">
        <v>0</v>
      </c>
      <c r="AB5906">
        <v>33.627755583560116</v>
      </c>
      <c r="AC5906">
        <v>0</v>
      </c>
      <c r="AD5906">
        <v>0</v>
      </c>
      <c r="AE5906">
        <v>474.98585273173671</v>
      </c>
    </row>
    <row r="5907" spans="1:31" x14ac:dyDescent="0.3">
      <c r="A5907">
        <v>2723100</v>
      </c>
      <c r="B5907">
        <v>1</v>
      </c>
      <c r="C5907" t="s">
        <v>80</v>
      </c>
      <c r="D5907" t="s">
        <v>106</v>
      </c>
      <c r="E5907" t="s">
        <v>200</v>
      </c>
      <c r="F5907" t="s">
        <v>16448</v>
      </c>
      <c r="G5907" t="s">
        <v>209</v>
      </c>
      <c r="H5907" t="s">
        <v>135</v>
      </c>
      <c r="I5907" t="s">
        <v>136</v>
      </c>
      <c r="J5907" t="s">
        <v>137</v>
      </c>
      <c r="K5907" t="s">
        <v>210</v>
      </c>
      <c r="L5907" t="s">
        <v>16449</v>
      </c>
      <c r="M5907" t="s">
        <v>16450</v>
      </c>
      <c r="N5907">
        <v>2.909166666</v>
      </c>
      <c r="O5907">
        <v>0</v>
      </c>
      <c r="P5907">
        <v>1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1.6085005111619777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1.6085005111619777</v>
      </c>
    </row>
    <row r="5908" spans="1:31" x14ac:dyDescent="0.3">
      <c r="A5908">
        <v>2723243</v>
      </c>
      <c r="B5908">
        <v>1</v>
      </c>
      <c r="C5908" t="s">
        <v>80</v>
      </c>
      <c r="D5908" t="s">
        <v>105</v>
      </c>
      <c r="E5908" t="s">
        <v>145</v>
      </c>
      <c r="F5908" t="s">
        <v>16451</v>
      </c>
      <c r="G5908" t="s">
        <v>181</v>
      </c>
      <c r="H5908" t="s">
        <v>135</v>
      </c>
      <c r="I5908" t="s">
        <v>136</v>
      </c>
      <c r="J5908" t="s">
        <v>137</v>
      </c>
      <c r="K5908" t="s">
        <v>138</v>
      </c>
      <c r="L5908" t="s">
        <v>16452</v>
      </c>
      <c r="M5908" t="s">
        <v>16453</v>
      </c>
      <c r="N5908">
        <v>6.0244444440000002</v>
      </c>
      <c r="O5908">
        <v>0</v>
      </c>
      <c r="P5908">
        <v>2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3.7314598933643328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3.7314598933643328</v>
      </c>
    </row>
    <row r="5909" spans="1:31" x14ac:dyDescent="0.3">
      <c r="A5909">
        <v>2723034</v>
      </c>
      <c r="B5909">
        <v>2</v>
      </c>
      <c r="C5909" t="s">
        <v>80</v>
      </c>
      <c r="D5909" t="s">
        <v>95</v>
      </c>
      <c r="E5909" t="s">
        <v>132</v>
      </c>
      <c r="F5909" t="s">
        <v>16454</v>
      </c>
      <c r="G5909" t="s">
        <v>181</v>
      </c>
      <c r="H5909" t="s">
        <v>135</v>
      </c>
      <c r="I5909" t="s">
        <v>136</v>
      </c>
      <c r="J5909" t="s">
        <v>137</v>
      </c>
      <c r="K5909" t="s">
        <v>138</v>
      </c>
      <c r="L5909" t="s">
        <v>16323</v>
      </c>
      <c r="M5909" t="s">
        <v>16455</v>
      </c>
      <c r="N5909">
        <v>0.67777777699999997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88</v>
      </c>
      <c r="U5909">
        <v>0</v>
      </c>
      <c r="V5909">
        <v>1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38.010027428534819</v>
      </c>
      <c r="AC5909">
        <v>0</v>
      </c>
      <c r="AD5909">
        <v>3.529606817653125</v>
      </c>
      <c r="AE5909">
        <v>41.539634246187944</v>
      </c>
    </row>
    <row r="5910" spans="1:31" x14ac:dyDescent="0.3">
      <c r="A5910">
        <v>2723535</v>
      </c>
      <c r="B5910">
        <v>1</v>
      </c>
      <c r="C5910" t="s">
        <v>80</v>
      </c>
      <c r="D5910" t="s">
        <v>84</v>
      </c>
      <c r="E5910" t="s">
        <v>145</v>
      </c>
      <c r="F5910" t="s">
        <v>16456</v>
      </c>
      <c r="G5910" t="s">
        <v>147</v>
      </c>
      <c r="H5910" t="s">
        <v>135</v>
      </c>
      <c r="I5910" t="s">
        <v>136</v>
      </c>
      <c r="J5910" t="s">
        <v>137</v>
      </c>
      <c r="K5910" t="s">
        <v>138</v>
      </c>
      <c r="L5910" t="s">
        <v>16457</v>
      </c>
      <c r="M5910" t="s">
        <v>16458</v>
      </c>
      <c r="N5910">
        <v>5.0113888879999999</v>
      </c>
      <c r="O5910">
        <v>0</v>
      </c>
      <c r="P5910">
        <v>3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1.5282520374080728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1.5282520374080728</v>
      </c>
    </row>
    <row r="5911" spans="1:31" x14ac:dyDescent="0.3">
      <c r="A5911">
        <v>2723186</v>
      </c>
      <c r="B5911">
        <v>1</v>
      </c>
      <c r="C5911" t="s">
        <v>81</v>
      </c>
      <c r="D5911" t="s">
        <v>123</v>
      </c>
      <c r="E5911" t="s">
        <v>213</v>
      </c>
      <c r="F5911" t="s">
        <v>5672</v>
      </c>
      <c r="G5911" t="s">
        <v>152</v>
      </c>
      <c r="H5911" t="s">
        <v>153</v>
      </c>
      <c r="I5911" t="s">
        <v>136</v>
      </c>
      <c r="J5911" t="s">
        <v>137</v>
      </c>
      <c r="K5911" t="s">
        <v>138</v>
      </c>
      <c r="L5911" t="s">
        <v>16459</v>
      </c>
      <c r="M5911" t="s">
        <v>16460</v>
      </c>
      <c r="N5911">
        <v>2.1516666660000001</v>
      </c>
      <c r="O5911">
        <v>0</v>
      </c>
      <c r="P5911">
        <v>1</v>
      </c>
      <c r="Q5911">
        <v>0</v>
      </c>
      <c r="R5911">
        <v>36</v>
      </c>
      <c r="S5911">
        <v>0</v>
      </c>
      <c r="T5911">
        <v>5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1.1652357113658334</v>
      </c>
      <c r="AA5911">
        <v>0</v>
      </c>
      <c r="AB5911">
        <v>0</v>
      </c>
      <c r="AC5911">
        <v>0</v>
      </c>
      <c r="AD5911">
        <v>0</v>
      </c>
      <c r="AE5911">
        <v>1.1652357113658334</v>
      </c>
    </row>
    <row r="5912" spans="1:31" x14ac:dyDescent="0.3">
      <c r="A5912">
        <v>2723444</v>
      </c>
      <c r="B5912">
        <v>1</v>
      </c>
      <c r="C5912" t="s">
        <v>80</v>
      </c>
      <c r="D5912" t="s">
        <v>110</v>
      </c>
      <c r="E5912" t="s">
        <v>156</v>
      </c>
      <c r="F5912" t="s">
        <v>16461</v>
      </c>
      <c r="G5912" t="s">
        <v>862</v>
      </c>
      <c r="H5912" t="s">
        <v>153</v>
      </c>
      <c r="I5912" t="s">
        <v>136</v>
      </c>
      <c r="J5912" t="s">
        <v>137</v>
      </c>
      <c r="K5912" t="s">
        <v>138</v>
      </c>
      <c r="L5912" t="s">
        <v>16462</v>
      </c>
      <c r="M5912" t="s">
        <v>16463</v>
      </c>
      <c r="N5912">
        <v>0.47472222200000003</v>
      </c>
      <c r="O5912">
        <v>0</v>
      </c>
      <c r="P5912">
        <v>67</v>
      </c>
      <c r="Q5912">
        <v>0</v>
      </c>
      <c r="R5912">
        <v>0</v>
      </c>
      <c r="S5912">
        <v>0</v>
      </c>
      <c r="T5912">
        <v>7</v>
      </c>
      <c r="U5912">
        <v>0</v>
      </c>
      <c r="V5912">
        <v>0</v>
      </c>
      <c r="W5912">
        <v>0</v>
      </c>
      <c r="X5912">
        <v>5.481436146461264</v>
      </c>
      <c r="Y5912">
        <v>0</v>
      </c>
      <c r="Z5912">
        <v>0</v>
      </c>
      <c r="AA5912">
        <v>0</v>
      </c>
      <c r="AB5912">
        <v>4.7618248878762932</v>
      </c>
      <c r="AC5912">
        <v>0</v>
      </c>
      <c r="AD5912">
        <v>0</v>
      </c>
      <c r="AE5912">
        <v>10.243261034337557</v>
      </c>
    </row>
    <row r="5913" spans="1:31" x14ac:dyDescent="0.3">
      <c r="A5913">
        <v>2723776</v>
      </c>
      <c r="B5913">
        <v>1</v>
      </c>
      <c r="C5913" t="s">
        <v>81</v>
      </c>
      <c r="D5913" t="s">
        <v>128</v>
      </c>
      <c r="E5913" t="s">
        <v>132</v>
      </c>
      <c r="F5913" t="s">
        <v>16464</v>
      </c>
      <c r="G5913" t="s">
        <v>134</v>
      </c>
      <c r="H5913" t="s">
        <v>135</v>
      </c>
      <c r="I5913" t="s">
        <v>136</v>
      </c>
      <c r="J5913" t="s">
        <v>137</v>
      </c>
      <c r="K5913" t="s">
        <v>138</v>
      </c>
      <c r="L5913" t="s">
        <v>16465</v>
      </c>
      <c r="M5913" t="s">
        <v>16466</v>
      </c>
      <c r="N5913">
        <v>3.057222222</v>
      </c>
      <c r="O5913">
        <v>0</v>
      </c>
      <c r="P5913">
        <v>383</v>
      </c>
      <c r="Q5913">
        <v>0</v>
      </c>
      <c r="R5913">
        <v>1</v>
      </c>
      <c r="S5913">
        <v>0</v>
      </c>
      <c r="T5913">
        <v>7</v>
      </c>
      <c r="U5913">
        <v>0</v>
      </c>
      <c r="V5913">
        <v>0</v>
      </c>
      <c r="W5913">
        <v>0</v>
      </c>
      <c r="X5913">
        <v>337.42731457101092</v>
      </c>
      <c r="Y5913">
        <v>0</v>
      </c>
      <c r="Z5913">
        <v>8.4796096790600003E-2</v>
      </c>
      <c r="AA5913">
        <v>0</v>
      </c>
      <c r="AB5913">
        <v>4.7265838986858837</v>
      </c>
      <c r="AC5913">
        <v>0</v>
      </c>
      <c r="AD5913">
        <v>0</v>
      </c>
      <c r="AE5913">
        <v>342.23869456648742</v>
      </c>
    </row>
    <row r="5914" spans="1:31" x14ac:dyDescent="0.3">
      <c r="A5914">
        <v>2723212</v>
      </c>
      <c r="B5914">
        <v>1</v>
      </c>
      <c r="C5914" t="s">
        <v>81</v>
      </c>
      <c r="D5914" t="s">
        <v>117</v>
      </c>
      <c r="E5914" t="s">
        <v>150</v>
      </c>
      <c r="F5914" t="s">
        <v>16467</v>
      </c>
      <c r="G5914" t="s">
        <v>152</v>
      </c>
      <c r="H5914" t="s">
        <v>153</v>
      </c>
      <c r="I5914" t="s">
        <v>136</v>
      </c>
      <c r="J5914" t="s">
        <v>137</v>
      </c>
      <c r="K5914" t="s">
        <v>138</v>
      </c>
      <c r="L5914" t="s">
        <v>16468</v>
      </c>
      <c r="M5914" t="s">
        <v>16469</v>
      </c>
      <c r="N5914">
        <v>2.0819444439999999</v>
      </c>
      <c r="O5914">
        <v>10</v>
      </c>
      <c r="P5914">
        <v>506</v>
      </c>
      <c r="Q5914">
        <v>11</v>
      </c>
      <c r="R5914">
        <v>51</v>
      </c>
      <c r="S5914">
        <v>5</v>
      </c>
      <c r="T5914">
        <v>21</v>
      </c>
      <c r="U5914">
        <v>0</v>
      </c>
      <c r="V5914">
        <v>0</v>
      </c>
      <c r="W5914">
        <v>4.9940538649999651</v>
      </c>
      <c r="X5914">
        <v>117.33194109426985</v>
      </c>
      <c r="Y5914">
        <v>5.913064531110928</v>
      </c>
      <c r="Z5914">
        <v>4.7850286919800755</v>
      </c>
      <c r="AA5914">
        <v>8.9934785244296176</v>
      </c>
      <c r="AB5914">
        <v>6.6287980218817504</v>
      </c>
      <c r="AC5914">
        <v>0</v>
      </c>
      <c r="AD5914">
        <v>0</v>
      </c>
      <c r="AE5914">
        <v>148.64636472867218</v>
      </c>
    </row>
    <row r="5915" spans="1:31" x14ac:dyDescent="0.3">
      <c r="A5915">
        <v>2723461</v>
      </c>
      <c r="B5915">
        <v>1</v>
      </c>
      <c r="C5915" t="s">
        <v>80</v>
      </c>
      <c r="D5915" t="s">
        <v>83</v>
      </c>
      <c r="E5915" t="s">
        <v>145</v>
      </c>
      <c r="F5915" t="s">
        <v>16470</v>
      </c>
      <c r="G5915" t="s">
        <v>181</v>
      </c>
      <c r="H5915" t="s">
        <v>135</v>
      </c>
      <c r="I5915" t="s">
        <v>136</v>
      </c>
      <c r="J5915" t="s">
        <v>137</v>
      </c>
      <c r="K5915" t="s">
        <v>138</v>
      </c>
      <c r="L5915" t="s">
        <v>16471</v>
      </c>
      <c r="M5915" t="s">
        <v>16472</v>
      </c>
      <c r="N5915">
        <v>1.596666666</v>
      </c>
      <c r="O5915">
        <v>0</v>
      </c>
      <c r="P5915">
        <v>11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2.898745778412787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2.898745778412787</v>
      </c>
    </row>
    <row r="5916" spans="1:31" x14ac:dyDescent="0.3">
      <c r="A5916">
        <v>2723106</v>
      </c>
      <c r="B5916">
        <v>1</v>
      </c>
      <c r="C5916" t="s">
        <v>81</v>
      </c>
      <c r="D5916" t="s">
        <v>128</v>
      </c>
      <c r="E5916" t="s">
        <v>213</v>
      </c>
      <c r="F5916" t="s">
        <v>16473</v>
      </c>
      <c r="G5916" t="s">
        <v>1613</v>
      </c>
      <c r="H5916" t="s">
        <v>153</v>
      </c>
      <c r="I5916" t="s">
        <v>136</v>
      </c>
      <c r="J5916" t="s">
        <v>137</v>
      </c>
      <c r="K5916" t="s">
        <v>138</v>
      </c>
      <c r="L5916" t="s">
        <v>16474</v>
      </c>
      <c r="M5916" t="s">
        <v>16475</v>
      </c>
      <c r="N5916">
        <v>0.83833333300000001</v>
      </c>
      <c r="O5916">
        <v>0</v>
      </c>
      <c r="P5916">
        <v>0</v>
      </c>
      <c r="Q5916">
        <v>0</v>
      </c>
      <c r="R5916">
        <v>1</v>
      </c>
      <c r="S5916">
        <v>9</v>
      </c>
      <c r="T5916">
        <v>43</v>
      </c>
      <c r="U5916">
        <v>10</v>
      </c>
      <c r="V5916">
        <v>46</v>
      </c>
      <c r="W5916">
        <v>0</v>
      </c>
      <c r="X5916">
        <v>0</v>
      </c>
      <c r="Y5916">
        <v>0</v>
      </c>
      <c r="Z5916">
        <v>0</v>
      </c>
      <c r="AA5916">
        <v>165.19414155530438</v>
      </c>
      <c r="AB5916">
        <v>394.97426013102074</v>
      </c>
      <c r="AC5916">
        <v>2314.9881389981051</v>
      </c>
      <c r="AD5916">
        <v>2280.0719334490732</v>
      </c>
      <c r="AE5916">
        <v>5155.2284741335034</v>
      </c>
    </row>
    <row r="5917" spans="1:31" x14ac:dyDescent="0.3">
      <c r="A5917">
        <v>2723258</v>
      </c>
      <c r="B5917">
        <v>1</v>
      </c>
      <c r="C5917" t="s">
        <v>80</v>
      </c>
      <c r="D5917" t="s">
        <v>92</v>
      </c>
      <c r="E5917" t="s">
        <v>200</v>
      </c>
      <c r="F5917" t="s">
        <v>16476</v>
      </c>
      <c r="G5917" t="s">
        <v>147</v>
      </c>
      <c r="H5917" t="s">
        <v>135</v>
      </c>
      <c r="I5917" t="s">
        <v>136</v>
      </c>
      <c r="J5917" t="s">
        <v>137</v>
      </c>
      <c r="K5917" t="s">
        <v>138</v>
      </c>
      <c r="L5917" t="s">
        <v>16477</v>
      </c>
      <c r="M5917" t="s">
        <v>16478</v>
      </c>
      <c r="N5917">
        <v>2.3683333329999998</v>
      </c>
      <c r="O5917">
        <v>0</v>
      </c>
      <c r="P5917">
        <v>27</v>
      </c>
      <c r="Q5917">
        <v>0</v>
      </c>
      <c r="R5917">
        <v>0</v>
      </c>
      <c r="S5917">
        <v>0</v>
      </c>
      <c r="T5917">
        <v>8</v>
      </c>
      <c r="U5917">
        <v>0</v>
      </c>
      <c r="V5917">
        <v>0</v>
      </c>
      <c r="W5917">
        <v>0</v>
      </c>
      <c r="X5917">
        <v>24.16470933620214</v>
      </c>
      <c r="Y5917">
        <v>0</v>
      </c>
      <c r="Z5917">
        <v>0</v>
      </c>
      <c r="AA5917">
        <v>0</v>
      </c>
      <c r="AB5917">
        <v>38.595973439785595</v>
      </c>
      <c r="AC5917">
        <v>0</v>
      </c>
      <c r="AD5917">
        <v>0</v>
      </c>
      <c r="AE5917">
        <v>62.760682775987732</v>
      </c>
    </row>
    <row r="5918" spans="1:31" x14ac:dyDescent="0.3">
      <c r="A5918">
        <v>2723404</v>
      </c>
      <c r="B5918">
        <v>1</v>
      </c>
      <c r="C5918" t="s">
        <v>81</v>
      </c>
      <c r="D5918" t="s">
        <v>117</v>
      </c>
      <c r="E5918" t="s">
        <v>161</v>
      </c>
      <c r="F5918" t="s">
        <v>16479</v>
      </c>
      <c r="G5918" t="s">
        <v>163</v>
      </c>
      <c r="H5918" t="s">
        <v>135</v>
      </c>
      <c r="I5918" t="s">
        <v>136</v>
      </c>
      <c r="J5918" t="s">
        <v>137</v>
      </c>
      <c r="K5918" t="s">
        <v>138</v>
      </c>
      <c r="L5918" t="s">
        <v>16480</v>
      </c>
      <c r="M5918" t="s">
        <v>16481</v>
      </c>
      <c r="N5918">
        <v>8.9666666660000001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1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13.227904888713333</v>
      </c>
      <c r="AC5918">
        <v>0</v>
      </c>
      <c r="AD5918">
        <v>0</v>
      </c>
      <c r="AE5918">
        <v>13.227904888713333</v>
      </c>
    </row>
    <row r="5919" spans="1:31" x14ac:dyDescent="0.3">
      <c r="A5919">
        <v>2723836</v>
      </c>
      <c r="B5919">
        <v>1</v>
      </c>
      <c r="C5919" t="s">
        <v>81</v>
      </c>
      <c r="D5919" t="s">
        <v>112</v>
      </c>
      <c r="E5919" t="s">
        <v>145</v>
      </c>
      <c r="F5919" t="s">
        <v>16482</v>
      </c>
      <c r="G5919" t="s">
        <v>230</v>
      </c>
      <c r="H5919" t="s">
        <v>135</v>
      </c>
      <c r="I5919" t="s">
        <v>136</v>
      </c>
      <c r="J5919" t="s">
        <v>137</v>
      </c>
      <c r="K5919" t="s">
        <v>138</v>
      </c>
      <c r="L5919" t="s">
        <v>16483</v>
      </c>
      <c r="M5919" t="s">
        <v>16484</v>
      </c>
      <c r="N5919">
        <v>1.463055555</v>
      </c>
      <c r="O5919">
        <v>0</v>
      </c>
      <c r="P5919">
        <v>1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0.14484235721736083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0.14484235721736083</v>
      </c>
    </row>
    <row r="5920" spans="1:31" x14ac:dyDescent="0.3">
      <c r="A5920">
        <v>2723859</v>
      </c>
      <c r="B5920">
        <v>1</v>
      </c>
      <c r="C5920" t="s">
        <v>81</v>
      </c>
      <c r="D5920" t="s">
        <v>120</v>
      </c>
      <c r="E5920" t="s">
        <v>161</v>
      </c>
      <c r="F5920" t="s">
        <v>16485</v>
      </c>
      <c r="G5920" t="s">
        <v>163</v>
      </c>
      <c r="H5920" t="s">
        <v>135</v>
      </c>
      <c r="I5920" t="s">
        <v>136</v>
      </c>
      <c r="J5920" t="s">
        <v>137</v>
      </c>
      <c r="K5920" t="s">
        <v>138</v>
      </c>
      <c r="L5920" t="s">
        <v>16486</v>
      </c>
      <c r="M5920" t="s">
        <v>16487</v>
      </c>
      <c r="N5920">
        <v>0.39861111100000002</v>
      </c>
      <c r="O5920">
        <v>0</v>
      </c>
      <c r="P5920">
        <v>11</v>
      </c>
      <c r="Q5920">
        <v>0</v>
      </c>
      <c r="R5920">
        <v>0</v>
      </c>
      <c r="S5920">
        <v>0</v>
      </c>
      <c r="T5920">
        <v>1</v>
      </c>
      <c r="U5920">
        <v>0</v>
      </c>
      <c r="V5920">
        <v>0</v>
      </c>
      <c r="W5920">
        <v>0</v>
      </c>
      <c r="X5920">
        <v>0.37391997375658337</v>
      </c>
      <c r="Y5920">
        <v>0</v>
      </c>
      <c r="Z5920">
        <v>0</v>
      </c>
      <c r="AA5920">
        <v>0</v>
      </c>
      <c r="AB5920">
        <v>1.6328716245508332E-2</v>
      </c>
      <c r="AC5920">
        <v>0</v>
      </c>
      <c r="AD5920">
        <v>0</v>
      </c>
      <c r="AE5920">
        <v>0.39024869000209172</v>
      </c>
    </row>
    <row r="5921" spans="1:31" x14ac:dyDescent="0.3">
      <c r="A5921">
        <v>2723195</v>
      </c>
      <c r="B5921">
        <v>1</v>
      </c>
      <c r="C5921" t="s">
        <v>80</v>
      </c>
      <c r="D5921" t="s">
        <v>94</v>
      </c>
      <c r="E5921" t="s">
        <v>150</v>
      </c>
      <c r="F5921" t="s">
        <v>16488</v>
      </c>
      <c r="G5921" t="s">
        <v>152</v>
      </c>
      <c r="H5921" t="s">
        <v>153</v>
      </c>
      <c r="I5921" t="s">
        <v>136</v>
      </c>
      <c r="J5921" t="s">
        <v>137</v>
      </c>
      <c r="K5921" t="s">
        <v>138</v>
      </c>
      <c r="L5921" t="s">
        <v>16489</v>
      </c>
      <c r="M5921" t="s">
        <v>16490</v>
      </c>
      <c r="N5921">
        <v>1.0391666660000001</v>
      </c>
      <c r="O5921">
        <v>0</v>
      </c>
      <c r="P5921">
        <v>0</v>
      </c>
      <c r="Q5921">
        <v>11</v>
      </c>
      <c r="R5921">
        <v>116</v>
      </c>
      <c r="S5921">
        <v>1</v>
      </c>
      <c r="T5921">
        <v>8</v>
      </c>
      <c r="U5921">
        <v>0</v>
      </c>
      <c r="V5921">
        <v>0</v>
      </c>
      <c r="W5921">
        <v>0</v>
      </c>
      <c r="X5921">
        <v>0</v>
      </c>
      <c r="Y5921">
        <v>1.3369102023416799</v>
      </c>
      <c r="Z5921">
        <v>4.5726988528199985</v>
      </c>
      <c r="AA5921">
        <v>12.501522773522378</v>
      </c>
      <c r="AB5921">
        <v>0</v>
      </c>
      <c r="AC5921">
        <v>0</v>
      </c>
      <c r="AD5921">
        <v>0</v>
      </c>
      <c r="AE5921">
        <v>18.411131828684056</v>
      </c>
    </row>
    <row r="5922" spans="1:31" x14ac:dyDescent="0.3">
      <c r="A5922">
        <v>2723026</v>
      </c>
      <c r="B5922">
        <v>1</v>
      </c>
      <c r="C5922" t="s">
        <v>80</v>
      </c>
      <c r="D5922" t="s">
        <v>93</v>
      </c>
      <c r="E5922" t="s">
        <v>145</v>
      </c>
      <c r="F5922" t="s">
        <v>16491</v>
      </c>
      <c r="G5922" t="s">
        <v>181</v>
      </c>
      <c r="H5922" t="s">
        <v>135</v>
      </c>
      <c r="I5922" t="s">
        <v>136</v>
      </c>
      <c r="J5922" t="s">
        <v>137</v>
      </c>
      <c r="K5922" t="s">
        <v>138</v>
      </c>
      <c r="L5922" t="s">
        <v>16492</v>
      </c>
      <c r="M5922" t="s">
        <v>16493</v>
      </c>
      <c r="N5922">
        <v>8.2363888880000005</v>
      </c>
      <c r="O5922">
        <v>0</v>
      </c>
      <c r="P5922">
        <v>8</v>
      </c>
      <c r="Q5922">
        <v>0</v>
      </c>
      <c r="R5922">
        <v>0</v>
      </c>
      <c r="S5922">
        <v>0</v>
      </c>
      <c r="T5922">
        <v>4</v>
      </c>
      <c r="U5922">
        <v>0</v>
      </c>
      <c r="V5922">
        <v>0</v>
      </c>
      <c r="W5922">
        <v>0</v>
      </c>
      <c r="X5922">
        <v>17.665084615137275</v>
      </c>
      <c r="Y5922">
        <v>0</v>
      </c>
      <c r="Z5922">
        <v>0</v>
      </c>
      <c r="AA5922">
        <v>0</v>
      </c>
      <c r="AB5922">
        <v>68.076164361224798</v>
      </c>
      <c r="AC5922">
        <v>0</v>
      </c>
      <c r="AD5922">
        <v>0</v>
      </c>
      <c r="AE5922">
        <v>85.741248976362073</v>
      </c>
    </row>
    <row r="5923" spans="1:31" x14ac:dyDescent="0.3">
      <c r="A5923">
        <v>2723673</v>
      </c>
      <c r="B5923">
        <v>1</v>
      </c>
      <c r="C5923" t="s">
        <v>81</v>
      </c>
      <c r="D5923" t="s">
        <v>119</v>
      </c>
      <c r="E5923" t="s">
        <v>161</v>
      </c>
      <c r="F5923" t="s">
        <v>16494</v>
      </c>
      <c r="G5923" t="s">
        <v>163</v>
      </c>
      <c r="H5923" t="s">
        <v>135</v>
      </c>
      <c r="I5923" t="s">
        <v>136</v>
      </c>
      <c r="J5923" t="s">
        <v>137</v>
      </c>
      <c r="K5923" t="s">
        <v>138</v>
      </c>
      <c r="L5923" t="s">
        <v>16495</v>
      </c>
      <c r="M5923" t="s">
        <v>16496</v>
      </c>
      <c r="N5923">
        <v>1.440555555</v>
      </c>
      <c r="O5923">
        <v>0</v>
      </c>
      <c r="P5923">
        <v>32</v>
      </c>
      <c r="Q5923">
        <v>0</v>
      </c>
      <c r="R5923">
        <v>4</v>
      </c>
      <c r="S5923">
        <v>0</v>
      </c>
      <c r="T5923">
        <v>2</v>
      </c>
      <c r="U5923">
        <v>0</v>
      </c>
      <c r="V5923">
        <v>0</v>
      </c>
      <c r="W5923">
        <v>0</v>
      </c>
      <c r="X5923">
        <v>13.005825359414626</v>
      </c>
      <c r="Y5923">
        <v>0</v>
      </c>
      <c r="Z5923">
        <v>2.7267249721196696</v>
      </c>
      <c r="AA5923">
        <v>0</v>
      </c>
      <c r="AB5923">
        <v>1.861975835725</v>
      </c>
      <c r="AC5923">
        <v>0</v>
      </c>
      <c r="AD5923">
        <v>0</v>
      </c>
      <c r="AE5923">
        <v>17.594526167259296</v>
      </c>
    </row>
    <row r="5924" spans="1:31" x14ac:dyDescent="0.3">
      <c r="A5924">
        <v>2723736</v>
      </c>
      <c r="B5924">
        <v>1</v>
      </c>
      <c r="C5924" t="s">
        <v>80</v>
      </c>
      <c r="D5924" t="s">
        <v>90</v>
      </c>
      <c r="E5924" t="s">
        <v>145</v>
      </c>
      <c r="F5924" t="s">
        <v>16497</v>
      </c>
      <c r="G5924" t="s">
        <v>230</v>
      </c>
      <c r="H5924" t="s">
        <v>135</v>
      </c>
      <c r="I5924" t="s">
        <v>136</v>
      </c>
      <c r="J5924" t="s">
        <v>137</v>
      </c>
      <c r="K5924" t="s">
        <v>138</v>
      </c>
      <c r="L5924" t="s">
        <v>16498</v>
      </c>
      <c r="M5924" t="s">
        <v>16499</v>
      </c>
      <c r="N5924">
        <v>1.8858333329999999</v>
      </c>
      <c r="O5924">
        <v>0</v>
      </c>
      <c r="P5924">
        <v>6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2.2099395971218732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2.2099395971218732</v>
      </c>
    </row>
    <row r="5925" spans="1:31" x14ac:dyDescent="0.3">
      <c r="A5925">
        <v>2723381</v>
      </c>
      <c r="B5925">
        <v>1</v>
      </c>
      <c r="C5925" t="s">
        <v>80</v>
      </c>
      <c r="D5925" t="s">
        <v>93</v>
      </c>
      <c r="E5925" t="s">
        <v>161</v>
      </c>
      <c r="F5925" t="s">
        <v>16500</v>
      </c>
      <c r="G5925" t="s">
        <v>163</v>
      </c>
      <c r="H5925" t="s">
        <v>135</v>
      </c>
      <c r="I5925" t="s">
        <v>136</v>
      </c>
      <c r="J5925" t="s">
        <v>137</v>
      </c>
      <c r="K5925" t="s">
        <v>138</v>
      </c>
      <c r="L5925" t="s">
        <v>16501</v>
      </c>
      <c r="M5925" t="s">
        <v>16502</v>
      </c>
      <c r="N5925">
        <v>2.7825000000000002</v>
      </c>
      <c r="O5925">
        <v>0</v>
      </c>
      <c r="P5925">
        <v>1</v>
      </c>
      <c r="Q5925">
        <v>0</v>
      </c>
      <c r="R5925">
        <v>6</v>
      </c>
      <c r="S5925">
        <v>0</v>
      </c>
      <c r="T5925">
        <v>3</v>
      </c>
      <c r="U5925">
        <v>0</v>
      </c>
      <c r="V5925">
        <v>0</v>
      </c>
      <c r="W5925">
        <v>0</v>
      </c>
      <c r="X5925">
        <v>0.36465498708217503</v>
      </c>
      <c r="Y5925">
        <v>0</v>
      </c>
      <c r="Z5925">
        <v>5.9866847534999872</v>
      </c>
      <c r="AA5925">
        <v>0</v>
      </c>
      <c r="AB5925">
        <v>4.101461493263888</v>
      </c>
      <c r="AC5925">
        <v>0</v>
      </c>
      <c r="AD5925">
        <v>0</v>
      </c>
      <c r="AE5925">
        <v>10.452801233846049</v>
      </c>
    </row>
    <row r="5926" spans="1:31" x14ac:dyDescent="0.3">
      <c r="A5926">
        <v>2723630</v>
      </c>
      <c r="B5926">
        <v>1</v>
      </c>
      <c r="C5926" t="s">
        <v>80</v>
      </c>
      <c r="D5926" t="s">
        <v>106</v>
      </c>
      <c r="E5926" t="s">
        <v>150</v>
      </c>
      <c r="F5926" t="s">
        <v>1101</v>
      </c>
      <c r="G5926" t="s">
        <v>152</v>
      </c>
      <c r="H5926" t="s">
        <v>153</v>
      </c>
      <c r="I5926" t="s">
        <v>136</v>
      </c>
      <c r="J5926" t="s">
        <v>137</v>
      </c>
      <c r="K5926" t="s">
        <v>138</v>
      </c>
      <c r="L5926" t="s">
        <v>16503</v>
      </c>
      <c r="M5926" t="s">
        <v>16504</v>
      </c>
      <c r="N5926">
        <v>0.17722222200000001</v>
      </c>
      <c r="O5926">
        <v>0</v>
      </c>
      <c r="P5926">
        <v>4</v>
      </c>
      <c r="Q5926">
        <v>33</v>
      </c>
      <c r="R5926">
        <v>266</v>
      </c>
      <c r="S5926">
        <v>9</v>
      </c>
      <c r="T5926">
        <v>63</v>
      </c>
      <c r="U5926">
        <v>0</v>
      </c>
      <c r="V5926">
        <v>0</v>
      </c>
      <c r="W5926">
        <v>0</v>
      </c>
      <c r="X5926">
        <v>9.2371025140533344E-2</v>
      </c>
      <c r="Y5926">
        <v>6.9192262045496147</v>
      </c>
      <c r="Z5926">
        <v>18.414091791449472</v>
      </c>
      <c r="AA5926">
        <v>7.6056982611768404</v>
      </c>
      <c r="AB5926">
        <v>5.0639029599925811</v>
      </c>
      <c r="AC5926">
        <v>0</v>
      </c>
      <c r="AD5926">
        <v>0</v>
      </c>
      <c r="AE5926">
        <v>38.095290242309041</v>
      </c>
    </row>
    <row r="5927" spans="1:31" x14ac:dyDescent="0.3">
      <c r="A5927">
        <v>2723338</v>
      </c>
      <c r="B5927">
        <v>1</v>
      </c>
      <c r="C5927" t="s">
        <v>81</v>
      </c>
      <c r="D5927" t="s">
        <v>112</v>
      </c>
      <c r="E5927" t="s">
        <v>145</v>
      </c>
      <c r="F5927" t="s">
        <v>14005</v>
      </c>
      <c r="G5927" t="s">
        <v>181</v>
      </c>
      <c r="H5927" t="s">
        <v>135</v>
      </c>
      <c r="I5927" t="s">
        <v>136</v>
      </c>
      <c r="J5927" t="s">
        <v>137</v>
      </c>
      <c r="K5927" t="s">
        <v>138</v>
      </c>
      <c r="L5927" t="s">
        <v>16505</v>
      </c>
      <c r="M5927" t="s">
        <v>16506</v>
      </c>
      <c r="N5927">
        <v>4.24</v>
      </c>
      <c r="O5927">
        <v>0</v>
      </c>
      <c r="P5927">
        <v>7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4.0505209482890621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4.0505209482890621</v>
      </c>
    </row>
    <row r="5928" spans="1:31" x14ac:dyDescent="0.3">
      <c r="A5928">
        <v>2723730</v>
      </c>
      <c r="B5928">
        <v>1</v>
      </c>
      <c r="C5928" t="s">
        <v>80</v>
      </c>
      <c r="D5928" t="s">
        <v>96</v>
      </c>
      <c r="E5928" t="s">
        <v>145</v>
      </c>
      <c r="F5928" t="s">
        <v>16507</v>
      </c>
      <c r="G5928" t="s">
        <v>181</v>
      </c>
      <c r="H5928" t="s">
        <v>135</v>
      </c>
      <c r="I5928" t="s">
        <v>136</v>
      </c>
      <c r="J5928" t="s">
        <v>137</v>
      </c>
      <c r="K5928" t="s">
        <v>138</v>
      </c>
      <c r="L5928" t="s">
        <v>16508</v>
      </c>
      <c r="M5928" t="s">
        <v>16509</v>
      </c>
      <c r="N5928">
        <v>3.1005555550000001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1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3.1594377111336669E-2</v>
      </c>
      <c r="AC5928">
        <v>0</v>
      </c>
      <c r="AD5928">
        <v>0</v>
      </c>
      <c r="AE5928">
        <v>3.1594377111336669E-2</v>
      </c>
    </row>
    <row r="5929" spans="1:31" x14ac:dyDescent="0.3">
      <c r="A5929">
        <v>2723086</v>
      </c>
      <c r="B5929">
        <v>1</v>
      </c>
      <c r="C5929" t="s">
        <v>81</v>
      </c>
      <c r="D5929" t="s">
        <v>123</v>
      </c>
      <c r="E5929" t="s">
        <v>150</v>
      </c>
      <c r="F5929" t="s">
        <v>9321</v>
      </c>
      <c r="G5929" t="s">
        <v>152</v>
      </c>
      <c r="H5929" t="s">
        <v>153</v>
      </c>
      <c r="I5929" t="s">
        <v>136</v>
      </c>
      <c r="J5929" t="s">
        <v>137</v>
      </c>
      <c r="K5929" t="s">
        <v>138</v>
      </c>
      <c r="L5929" t="s">
        <v>16510</v>
      </c>
      <c r="M5929" t="s">
        <v>16511</v>
      </c>
      <c r="N5929">
        <v>0.35222222199999997</v>
      </c>
      <c r="O5929">
        <v>6</v>
      </c>
      <c r="P5929">
        <v>65</v>
      </c>
      <c r="Q5929">
        <v>190</v>
      </c>
      <c r="R5929">
        <v>335</v>
      </c>
      <c r="S5929">
        <v>25</v>
      </c>
      <c r="T5929">
        <v>77</v>
      </c>
      <c r="U5929">
        <v>0</v>
      </c>
      <c r="V5929">
        <v>0</v>
      </c>
      <c r="W5929">
        <v>6.9292467853333331E-2</v>
      </c>
      <c r="X5929">
        <v>1.2707574792353333</v>
      </c>
      <c r="Y5929">
        <v>6.7919777711168541</v>
      </c>
      <c r="Z5929">
        <v>8.7855683239580014</v>
      </c>
      <c r="AA5929">
        <v>1.29079436143515</v>
      </c>
      <c r="AB5929">
        <v>5.0511644847303856</v>
      </c>
      <c r="AC5929">
        <v>0</v>
      </c>
      <c r="AD5929">
        <v>0</v>
      </c>
      <c r="AE5929">
        <v>23.25955488832906</v>
      </c>
    </row>
    <row r="5930" spans="1:31" x14ac:dyDescent="0.3">
      <c r="A5930">
        <v>2723232</v>
      </c>
      <c r="B5930">
        <v>1</v>
      </c>
      <c r="C5930" t="s">
        <v>80</v>
      </c>
      <c r="D5930" t="s">
        <v>93</v>
      </c>
      <c r="E5930" t="s">
        <v>132</v>
      </c>
      <c r="F5930" t="s">
        <v>16512</v>
      </c>
      <c r="G5930" t="s">
        <v>209</v>
      </c>
      <c r="H5930" t="s">
        <v>135</v>
      </c>
      <c r="I5930" t="s">
        <v>136</v>
      </c>
      <c r="J5930" t="s">
        <v>137</v>
      </c>
      <c r="K5930" t="s">
        <v>210</v>
      </c>
      <c r="L5930" t="s">
        <v>16513</v>
      </c>
      <c r="M5930" t="s">
        <v>16514</v>
      </c>
      <c r="N5930">
        <v>7.6913888879999996</v>
      </c>
      <c r="O5930">
        <v>0</v>
      </c>
      <c r="P5930">
        <v>209</v>
      </c>
      <c r="Q5930">
        <v>0</v>
      </c>
      <c r="R5930">
        <v>11</v>
      </c>
      <c r="S5930">
        <v>0</v>
      </c>
      <c r="T5930">
        <v>14</v>
      </c>
      <c r="U5930">
        <v>0</v>
      </c>
      <c r="V5930">
        <v>0</v>
      </c>
      <c r="W5930">
        <v>0</v>
      </c>
      <c r="X5930">
        <v>270.02447462319856</v>
      </c>
      <c r="Y5930">
        <v>0</v>
      </c>
      <c r="Z5930">
        <v>108.88402674282838</v>
      </c>
      <c r="AA5930">
        <v>0</v>
      </c>
      <c r="AB5930">
        <v>90.367306002943778</v>
      </c>
      <c r="AC5930">
        <v>0</v>
      </c>
      <c r="AD5930">
        <v>0</v>
      </c>
      <c r="AE5930">
        <v>469.27580736897073</v>
      </c>
    </row>
    <row r="5931" spans="1:31" x14ac:dyDescent="0.3">
      <c r="A5931">
        <v>2723714</v>
      </c>
      <c r="B5931">
        <v>2</v>
      </c>
      <c r="C5931" t="s">
        <v>81</v>
      </c>
      <c r="D5931" t="s">
        <v>118</v>
      </c>
      <c r="E5931" t="s">
        <v>161</v>
      </c>
      <c r="F5931" t="s">
        <v>16515</v>
      </c>
      <c r="G5931" t="s">
        <v>409</v>
      </c>
      <c r="H5931" t="s">
        <v>135</v>
      </c>
      <c r="I5931" t="s">
        <v>136</v>
      </c>
      <c r="J5931" t="s">
        <v>137</v>
      </c>
      <c r="K5931" t="s">
        <v>138</v>
      </c>
      <c r="L5931" t="s">
        <v>16516</v>
      </c>
      <c r="M5931" t="s">
        <v>16517</v>
      </c>
      <c r="N5931">
        <v>1.216111111</v>
      </c>
      <c r="O5931">
        <v>0</v>
      </c>
      <c r="P5931">
        <v>43</v>
      </c>
      <c r="Q5931">
        <v>0</v>
      </c>
      <c r="R5931">
        <v>0</v>
      </c>
      <c r="S5931">
        <v>0</v>
      </c>
      <c r="T5931">
        <v>16</v>
      </c>
      <c r="U5931">
        <v>0</v>
      </c>
      <c r="V5931">
        <v>0</v>
      </c>
      <c r="W5931">
        <v>0</v>
      </c>
      <c r="X5931">
        <v>9.4663994462660579</v>
      </c>
      <c r="Y5931">
        <v>0</v>
      </c>
      <c r="Z5931">
        <v>0</v>
      </c>
      <c r="AA5931">
        <v>0</v>
      </c>
      <c r="AB5931">
        <v>18.44962431131674</v>
      </c>
      <c r="AC5931">
        <v>0</v>
      </c>
      <c r="AD5931">
        <v>0</v>
      </c>
      <c r="AE5931">
        <v>27.916023757582799</v>
      </c>
    </row>
    <row r="5932" spans="1:31" x14ac:dyDescent="0.3">
      <c r="A5932">
        <v>2723710</v>
      </c>
      <c r="B5932">
        <v>1</v>
      </c>
      <c r="C5932" t="s">
        <v>81</v>
      </c>
      <c r="D5932" t="s">
        <v>118</v>
      </c>
      <c r="E5932" t="s">
        <v>145</v>
      </c>
      <c r="F5932" t="s">
        <v>16518</v>
      </c>
      <c r="G5932" t="s">
        <v>147</v>
      </c>
      <c r="H5932" t="s">
        <v>135</v>
      </c>
      <c r="I5932" t="s">
        <v>136</v>
      </c>
      <c r="J5932" t="s">
        <v>137</v>
      </c>
      <c r="K5932" t="s">
        <v>138</v>
      </c>
      <c r="L5932" t="s">
        <v>16519</v>
      </c>
      <c r="M5932" t="s">
        <v>16520</v>
      </c>
      <c r="N5932">
        <v>0.82527777700000005</v>
      </c>
      <c r="O5932">
        <v>0</v>
      </c>
      <c r="P5932">
        <v>5</v>
      </c>
      <c r="Q5932">
        <v>0</v>
      </c>
      <c r="R5932">
        <v>0</v>
      </c>
      <c r="S5932">
        <v>0</v>
      </c>
      <c r="T5932">
        <v>1</v>
      </c>
      <c r="U5932">
        <v>0</v>
      </c>
      <c r="V5932">
        <v>0</v>
      </c>
      <c r="W5932">
        <v>0</v>
      </c>
      <c r="X5932">
        <v>0.94712493461281255</v>
      </c>
      <c r="Y5932">
        <v>0</v>
      </c>
      <c r="Z5932">
        <v>0</v>
      </c>
      <c r="AA5932">
        <v>0</v>
      </c>
      <c r="AB5932">
        <v>0.21965519944775919</v>
      </c>
      <c r="AC5932">
        <v>0</v>
      </c>
      <c r="AD5932">
        <v>0</v>
      </c>
      <c r="AE5932">
        <v>1.1667801340605717</v>
      </c>
    </row>
    <row r="5933" spans="1:31" x14ac:dyDescent="0.3">
      <c r="A5933">
        <v>2723069</v>
      </c>
      <c r="B5933">
        <v>1</v>
      </c>
      <c r="C5933" t="s">
        <v>80</v>
      </c>
      <c r="D5933" t="s">
        <v>108</v>
      </c>
      <c r="E5933" t="s">
        <v>161</v>
      </c>
      <c r="F5933" t="s">
        <v>14632</v>
      </c>
      <c r="G5933" t="s">
        <v>163</v>
      </c>
      <c r="H5933" t="s">
        <v>135</v>
      </c>
      <c r="I5933" t="s">
        <v>136</v>
      </c>
      <c r="J5933" t="s">
        <v>137</v>
      </c>
      <c r="K5933" t="s">
        <v>138</v>
      </c>
      <c r="L5933" t="s">
        <v>16521</v>
      </c>
      <c r="M5933" t="s">
        <v>16522</v>
      </c>
      <c r="N5933">
        <v>4.2619444440000001</v>
      </c>
      <c r="O5933">
        <v>0</v>
      </c>
      <c r="P5933">
        <v>12</v>
      </c>
      <c r="Q5933">
        <v>0</v>
      </c>
      <c r="R5933">
        <v>4</v>
      </c>
      <c r="S5933">
        <v>0</v>
      </c>
      <c r="T5933">
        <v>2</v>
      </c>
      <c r="U5933">
        <v>0</v>
      </c>
      <c r="V5933">
        <v>0</v>
      </c>
      <c r="W5933">
        <v>0</v>
      </c>
      <c r="X5933">
        <v>7.9387767633769402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7.9387767633769402</v>
      </c>
    </row>
    <row r="5934" spans="1:31" x14ac:dyDescent="0.3">
      <c r="A5934">
        <v>2723352</v>
      </c>
      <c r="B5934">
        <v>2</v>
      </c>
      <c r="C5934" t="s">
        <v>81</v>
      </c>
      <c r="D5934" t="s">
        <v>117</v>
      </c>
      <c r="E5934" t="s">
        <v>150</v>
      </c>
      <c r="F5934" t="s">
        <v>16467</v>
      </c>
      <c r="G5934" t="s">
        <v>263</v>
      </c>
      <c r="H5934" t="s">
        <v>153</v>
      </c>
      <c r="I5934" t="s">
        <v>136</v>
      </c>
      <c r="J5934" t="s">
        <v>137</v>
      </c>
      <c r="K5934" t="s">
        <v>138</v>
      </c>
      <c r="L5934" t="s">
        <v>16390</v>
      </c>
      <c r="M5934" t="s">
        <v>16523</v>
      </c>
      <c r="N5934">
        <v>3.4955555550000001</v>
      </c>
      <c r="O5934">
        <v>10</v>
      </c>
      <c r="P5934">
        <v>581</v>
      </c>
      <c r="Q5934">
        <v>11</v>
      </c>
      <c r="R5934">
        <v>51</v>
      </c>
      <c r="S5934">
        <v>5</v>
      </c>
      <c r="T5934">
        <v>21</v>
      </c>
      <c r="U5934">
        <v>0</v>
      </c>
      <c r="V5934">
        <v>0</v>
      </c>
      <c r="W5934">
        <v>7.8810442792467725</v>
      </c>
      <c r="X5934">
        <v>213.98723322873045</v>
      </c>
      <c r="Y5934">
        <v>10.135841578780878</v>
      </c>
      <c r="Z5934">
        <v>7.5044239796149386</v>
      </c>
      <c r="AA5934">
        <v>14.313523541379327</v>
      </c>
      <c r="AB5934">
        <v>10.442984788141233</v>
      </c>
      <c r="AC5934">
        <v>0</v>
      </c>
      <c r="AD5934">
        <v>0</v>
      </c>
      <c r="AE5934">
        <v>264.26505139589358</v>
      </c>
    </row>
    <row r="5935" spans="1:31" x14ac:dyDescent="0.3">
      <c r="A5935">
        <v>2723355</v>
      </c>
      <c r="B5935">
        <v>1</v>
      </c>
      <c r="C5935" t="s">
        <v>80</v>
      </c>
      <c r="D5935" t="s">
        <v>110</v>
      </c>
      <c r="E5935" t="s">
        <v>145</v>
      </c>
      <c r="F5935" t="s">
        <v>9196</v>
      </c>
      <c r="G5935" t="s">
        <v>181</v>
      </c>
      <c r="H5935" t="s">
        <v>135</v>
      </c>
      <c r="I5935" t="s">
        <v>136</v>
      </c>
      <c r="J5935" t="s">
        <v>137</v>
      </c>
      <c r="K5935" t="s">
        <v>138</v>
      </c>
      <c r="L5935" t="s">
        <v>16524</v>
      </c>
      <c r="M5935" t="s">
        <v>16525</v>
      </c>
      <c r="N5935">
        <v>2.5874999999999999</v>
      </c>
      <c r="O5935">
        <v>0</v>
      </c>
      <c r="P5935">
        <v>11</v>
      </c>
      <c r="Q5935">
        <v>0</v>
      </c>
      <c r="R5935">
        <v>0</v>
      </c>
      <c r="S5935">
        <v>0</v>
      </c>
      <c r="T5935">
        <v>1</v>
      </c>
      <c r="U5935">
        <v>0</v>
      </c>
      <c r="V5935">
        <v>0</v>
      </c>
      <c r="W5935">
        <v>0</v>
      </c>
      <c r="X5935">
        <v>5.0603779973838527</v>
      </c>
      <c r="Y5935">
        <v>0</v>
      </c>
      <c r="Z5935">
        <v>0</v>
      </c>
      <c r="AA5935">
        <v>0</v>
      </c>
      <c r="AB5935">
        <v>37.492672565076539</v>
      </c>
      <c r="AC5935">
        <v>0</v>
      </c>
      <c r="AD5935">
        <v>0</v>
      </c>
      <c r="AE5935">
        <v>42.553050562460392</v>
      </c>
    </row>
    <row r="5936" spans="1:31" x14ac:dyDescent="0.3">
      <c r="A5936">
        <v>2723215</v>
      </c>
      <c r="B5936">
        <v>1</v>
      </c>
      <c r="C5936" t="s">
        <v>81</v>
      </c>
      <c r="D5936" t="s">
        <v>112</v>
      </c>
      <c r="E5936" t="s">
        <v>132</v>
      </c>
      <c r="F5936" t="s">
        <v>16526</v>
      </c>
      <c r="G5936" t="s">
        <v>1696</v>
      </c>
      <c r="H5936" t="s">
        <v>135</v>
      </c>
      <c r="I5936" t="s">
        <v>136</v>
      </c>
      <c r="J5936" t="s">
        <v>137</v>
      </c>
      <c r="K5936" t="s">
        <v>138</v>
      </c>
      <c r="L5936" t="s">
        <v>16527</v>
      </c>
      <c r="M5936" t="s">
        <v>16528</v>
      </c>
      <c r="N5936">
        <v>2.42</v>
      </c>
      <c r="O5936">
        <v>0</v>
      </c>
      <c r="P5936">
        <v>32</v>
      </c>
      <c r="Q5936">
        <v>0</v>
      </c>
      <c r="R5936">
        <v>28</v>
      </c>
      <c r="S5936">
        <v>0</v>
      </c>
      <c r="T5936">
        <v>2</v>
      </c>
      <c r="U5936">
        <v>0</v>
      </c>
      <c r="V5936">
        <v>0</v>
      </c>
      <c r="W5936">
        <v>0</v>
      </c>
      <c r="X5936">
        <v>12.217983709577195</v>
      </c>
      <c r="Y5936">
        <v>0</v>
      </c>
      <c r="Z5936">
        <v>2.8354844956544638</v>
      </c>
      <c r="AA5936">
        <v>0</v>
      </c>
      <c r="AB5936">
        <v>3.7058400068291664</v>
      </c>
      <c r="AC5936">
        <v>0</v>
      </c>
      <c r="AD5936">
        <v>0</v>
      </c>
      <c r="AE5936">
        <v>18.759308212060827</v>
      </c>
    </row>
    <row r="5937" spans="1:31" x14ac:dyDescent="0.3">
      <c r="A5937">
        <v>2723172</v>
      </c>
      <c r="B5937">
        <v>1</v>
      </c>
      <c r="C5937" t="s">
        <v>80</v>
      </c>
      <c r="D5937" t="s">
        <v>94</v>
      </c>
      <c r="E5937" t="s">
        <v>132</v>
      </c>
      <c r="F5937" t="s">
        <v>16529</v>
      </c>
      <c r="G5937" t="s">
        <v>170</v>
      </c>
      <c r="H5937" t="s">
        <v>135</v>
      </c>
      <c r="I5937" t="s">
        <v>136</v>
      </c>
      <c r="J5937" t="s">
        <v>137</v>
      </c>
      <c r="K5937" t="s">
        <v>138</v>
      </c>
      <c r="L5937" t="s">
        <v>16530</v>
      </c>
      <c r="M5937" t="s">
        <v>16531</v>
      </c>
      <c r="N5937">
        <v>0.41555555500000002</v>
      </c>
      <c r="O5937">
        <v>0</v>
      </c>
      <c r="P5937">
        <v>0</v>
      </c>
      <c r="Q5937">
        <v>0</v>
      </c>
      <c r="R5937">
        <v>10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</row>
    <row r="5938" spans="1:31" x14ac:dyDescent="0.3">
      <c r="A5938">
        <v>2723049</v>
      </c>
      <c r="B5938">
        <v>1</v>
      </c>
      <c r="C5938" t="s">
        <v>81</v>
      </c>
      <c r="D5938" t="s">
        <v>115</v>
      </c>
      <c r="E5938" t="s">
        <v>213</v>
      </c>
      <c r="F5938" t="s">
        <v>7882</v>
      </c>
      <c r="G5938" t="s">
        <v>152</v>
      </c>
      <c r="H5938" t="s">
        <v>153</v>
      </c>
      <c r="I5938" t="s">
        <v>136</v>
      </c>
      <c r="J5938" t="s">
        <v>137</v>
      </c>
      <c r="K5938" t="s">
        <v>138</v>
      </c>
      <c r="L5938" t="s">
        <v>16532</v>
      </c>
      <c r="M5938" t="s">
        <v>16533</v>
      </c>
      <c r="N5938">
        <v>0.943333333</v>
      </c>
      <c r="O5938">
        <v>0</v>
      </c>
      <c r="P5938">
        <v>417</v>
      </c>
      <c r="Q5938">
        <v>2</v>
      </c>
      <c r="R5938">
        <v>19</v>
      </c>
      <c r="S5938">
        <v>1</v>
      </c>
      <c r="T5938">
        <v>20</v>
      </c>
      <c r="U5938">
        <v>0</v>
      </c>
      <c r="V5938">
        <v>0</v>
      </c>
      <c r="W5938">
        <v>0</v>
      </c>
      <c r="X5938">
        <v>25.428340094984964</v>
      </c>
      <c r="Y5938">
        <v>5.2633732668200537</v>
      </c>
      <c r="Z5938">
        <v>1.8004286759345542</v>
      </c>
      <c r="AA5938">
        <v>19.78260286903382</v>
      </c>
      <c r="AB5938">
        <v>4.8176148569752639</v>
      </c>
      <c r="AC5938">
        <v>0</v>
      </c>
      <c r="AD5938">
        <v>0</v>
      </c>
      <c r="AE5938">
        <v>57.092359763748654</v>
      </c>
    </row>
    <row r="5939" spans="1:31" x14ac:dyDescent="0.3">
      <c r="A5939">
        <v>2723690</v>
      </c>
      <c r="B5939">
        <v>1</v>
      </c>
      <c r="C5939" t="s">
        <v>81</v>
      </c>
      <c r="D5939" t="s">
        <v>128</v>
      </c>
      <c r="E5939" t="s">
        <v>132</v>
      </c>
      <c r="F5939" t="s">
        <v>5990</v>
      </c>
      <c r="G5939" t="s">
        <v>134</v>
      </c>
      <c r="H5939" t="s">
        <v>135</v>
      </c>
      <c r="I5939" t="s">
        <v>136</v>
      </c>
      <c r="J5939" t="s">
        <v>137</v>
      </c>
      <c r="K5939" t="s">
        <v>138</v>
      </c>
      <c r="L5939" t="s">
        <v>16534</v>
      </c>
      <c r="M5939" t="s">
        <v>16535</v>
      </c>
      <c r="N5939">
        <v>1.5636111109999999</v>
      </c>
      <c r="O5939">
        <v>0</v>
      </c>
      <c r="P5939">
        <v>55</v>
      </c>
      <c r="Q5939">
        <v>0</v>
      </c>
      <c r="R5939">
        <v>8</v>
      </c>
      <c r="S5939">
        <v>0</v>
      </c>
      <c r="T5939">
        <v>4</v>
      </c>
      <c r="U5939">
        <v>0</v>
      </c>
      <c r="V5939">
        <v>0</v>
      </c>
      <c r="W5939">
        <v>0</v>
      </c>
      <c r="X5939">
        <v>11.584981810951836</v>
      </c>
      <c r="Y5939">
        <v>0</v>
      </c>
      <c r="Z5939">
        <v>1.8679607959049518</v>
      </c>
      <c r="AA5939">
        <v>0</v>
      </c>
      <c r="AB5939">
        <v>2.0058557694850894</v>
      </c>
      <c r="AC5939">
        <v>0</v>
      </c>
      <c r="AD5939">
        <v>0</v>
      </c>
      <c r="AE5939">
        <v>15.458798376341877</v>
      </c>
    </row>
    <row r="5940" spans="1:31" x14ac:dyDescent="0.3">
      <c r="A5940">
        <v>2723839</v>
      </c>
      <c r="B5940">
        <v>1</v>
      </c>
      <c r="C5940" t="s">
        <v>80</v>
      </c>
      <c r="D5940" t="s">
        <v>108</v>
      </c>
      <c r="E5940" t="s">
        <v>161</v>
      </c>
      <c r="F5940" t="s">
        <v>16536</v>
      </c>
      <c r="G5940" t="s">
        <v>163</v>
      </c>
      <c r="H5940" t="s">
        <v>135</v>
      </c>
      <c r="I5940" t="s">
        <v>136</v>
      </c>
      <c r="J5940" t="s">
        <v>137</v>
      </c>
      <c r="K5940" t="s">
        <v>138</v>
      </c>
      <c r="L5940" t="s">
        <v>16537</v>
      </c>
      <c r="M5940" t="s">
        <v>16538</v>
      </c>
      <c r="N5940">
        <v>1.903333333</v>
      </c>
      <c r="O5940">
        <v>0</v>
      </c>
      <c r="P5940">
        <v>4</v>
      </c>
      <c r="Q5940">
        <v>0</v>
      </c>
      <c r="R5940">
        <v>2</v>
      </c>
      <c r="S5940">
        <v>0</v>
      </c>
      <c r="T5940">
        <v>1</v>
      </c>
      <c r="U5940">
        <v>0</v>
      </c>
      <c r="V5940">
        <v>0</v>
      </c>
      <c r="W5940">
        <v>0</v>
      </c>
      <c r="X5940">
        <v>2.2536695861905032</v>
      </c>
      <c r="Y5940">
        <v>0</v>
      </c>
      <c r="Z5940">
        <v>0</v>
      </c>
      <c r="AA5940">
        <v>0</v>
      </c>
      <c r="AB5940">
        <v>0.16006276589051585</v>
      </c>
      <c r="AC5940">
        <v>0</v>
      </c>
      <c r="AD5940">
        <v>0</v>
      </c>
      <c r="AE5940">
        <v>2.413732352081019</v>
      </c>
    </row>
    <row r="5941" spans="1:31" x14ac:dyDescent="0.3">
      <c r="A5941">
        <v>2723029</v>
      </c>
      <c r="B5941">
        <v>1</v>
      </c>
      <c r="C5941" t="s">
        <v>81</v>
      </c>
      <c r="D5941" t="s">
        <v>120</v>
      </c>
      <c r="E5941" t="s">
        <v>145</v>
      </c>
      <c r="F5941" t="s">
        <v>16539</v>
      </c>
      <c r="G5941" t="s">
        <v>147</v>
      </c>
      <c r="H5941" t="s">
        <v>135</v>
      </c>
      <c r="I5941" t="s">
        <v>136</v>
      </c>
      <c r="J5941" t="s">
        <v>137</v>
      </c>
      <c r="K5941" t="s">
        <v>138</v>
      </c>
      <c r="L5941" t="s">
        <v>16540</v>
      </c>
      <c r="M5941" t="s">
        <v>16541</v>
      </c>
      <c r="N5941">
        <v>0.76416666600000005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1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0.26849133951911253</v>
      </c>
      <c r="AC5941">
        <v>0</v>
      </c>
      <c r="AD5941">
        <v>0</v>
      </c>
      <c r="AE5941">
        <v>0.26849133951911253</v>
      </c>
    </row>
    <row r="5942" spans="1:31" x14ac:dyDescent="0.3">
      <c r="A5942">
        <v>2723627</v>
      </c>
      <c r="B5942">
        <v>1</v>
      </c>
      <c r="C5942" t="s">
        <v>81</v>
      </c>
      <c r="D5942" t="s">
        <v>128</v>
      </c>
      <c r="E5942" t="s">
        <v>156</v>
      </c>
      <c r="F5942" t="s">
        <v>16542</v>
      </c>
      <c r="G5942" t="s">
        <v>185</v>
      </c>
      <c r="H5942" t="s">
        <v>153</v>
      </c>
      <c r="I5942" t="s">
        <v>136</v>
      </c>
      <c r="J5942" t="s">
        <v>137</v>
      </c>
      <c r="K5942" t="s">
        <v>138</v>
      </c>
      <c r="L5942" t="s">
        <v>16543</v>
      </c>
      <c r="M5942" t="s">
        <v>16544</v>
      </c>
      <c r="N5942">
        <v>4.5658333329999996</v>
      </c>
      <c r="O5942">
        <v>0</v>
      </c>
      <c r="P5942">
        <v>18</v>
      </c>
      <c r="Q5942">
        <v>1</v>
      </c>
      <c r="R5942">
        <v>40</v>
      </c>
      <c r="S5942">
        <v>0</v>
      </c>
      <c r="T5942">
        <v>2</v>
      </c>
      <c r="U5942">
        <v>0</v>
      </c>
      <c r="V5942">
        <v>0</v>
      </c>
      <c r="W5942">
        <v>0</v>
      </c>
      <c r="X5942">
        <v>17.468443080102176</v>
      </c>
      <c r="Y5942">
        <v>0</v>
      </c>
      <c r="Z5942">
        <v>13.083701939097329</v>
      </c>
      <c r="AA5942">
        <v>0</v>
      </c>
      <c r="AB5942">
        <v>2.3989305835878172</v>
      </c>
      <c r="AC5942">
        <v>0</v>
      </c>
      <c r="AD5942">
        <v>0</v>
      </c>
      <c r="AE5942">
        <v>32.951075602787327</v>
      </c>
    </row>
    <row r="5943" spans="1:31" x14ac:dyDescent="0.3">
      <c r="A5943">
        <v>2723876</v>
      </c>
      <c r="B5943">
        <v>1</v>
      </c>
      <c r="C5943" t="s">
        <v>81</v>
      </c>
      <c r="D5943" t="s">
        <v>112</v>
      </c>
      <c r="E5943" t="s">
        <v>161</v>
      </c>
      <c r="F5943" t="s">
        <v>16545</v>
      </c>
      <c r="G5943" t="s">
        <v>543</v>
      </c>
      <c r="H5943" t="s">
        <v>135</v>
      </c>
      <c r="I5943" t="s">
        <v>136</v>
      </c>
      <c r="J5943" t="s">
        <v>137</v>
      </c>
      <c r="K5943" t="s">
        <v>138</v>
      </c>
      <c r="L5943" t="s">
        <v>16546</v>
      </c>
      <c r="M5943" t="s">
        <v>16547</v>
      </c>
      <c r="N5943">
        <v>3.4394444439999998</v>
      </c>
      <c r="O5943">
        <v>0</v>
      </c>
      <c r="P5943">
        <v>6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3.275249158117604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3.275249158117604</v>
      </c>
    </row>
    <row r="5944" spans="1:31" x14ac:dyDescent="0.3">
      <c r="A5944">
        <v>2723378</v>
      </c>
      <c r="B5944">
        <v>1</v>
      </c>
      <c r="C5944" t="s">
        <v>80</v>
      </c>
      <c r="D5944" t="s">
        <v>97</v>
      </c>
      <c r="E5944" t="s">
        <v>145</v>
      </c>
      <c r="F5944" t="s">
        <v>15306</v>
      </c>
      <c r="G5944" t="s">
        <v>181</v>
      </c>
      <c r="H5944" t="s">
        <v>135</v>
      </c>
      <c r="I5944" t="s">
        <v>136</v>
      </c>
      <c r="J5944" t="s">
        <v>137</v>
      </c>
      <c r="K5944" t="s">
        <v>138</v>
      </c>
      <c r="L5944" t="s">
        <v>16548</v>
      </c>
      <c r="M5944" t="s">
        <v>16549</v>
      </c>
      <c r="N5944">
        <v>6.0472222220000003</v>
      </c>
      <c r="O5944">
        <v>0</v>
      </c>
      <c r="P5944">
        <v>1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1.78474452212785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1.78474452212785</v>
      </c>
    </row>
    <row r="5945" spans="1:31" x14ac:dyDescent="0.3">
      <c r="A5945">
        <v>2723733</v>
      </c>
      <c r="B5945">
        <v>1</v>
      </c>
      <c r="C5945" t="s">
        <v>80</v>
      </c>
      <c r="D5945" t="s">
        <v>110</v>
      </c>
      <c r="E5945" t="s">
        <v>132</v>
      </c>
      <c r="F5945" t="s">
        <v>16550</v>
      </c>
      <c r="G5945" t="s">
        <v>393</v>
      </c>
      <c r="H5945" t="s">
        <v>135</v>
      </c>
      <c r="I5945" t="s">
        <v>136</v>
      </c>
      <c r="J5945" t="s">
        <v>137</v>
      </c>
      <c r="K5945" t="s">
        <v>138</v>
      </c>
      <c r="L5945" t="s">
        <v>16551</v>
      </c>
      <c r="M5945" t="s">
        <v>16552</v>
      </c>
      <c r="N5945">
        <v>3.6916666660000002</v>
      </c>
      <c r="O5945">
        <v>0</v>
      </c>
      <c r="P5945">
        <v>67</v>
      </c>
      <c r="Q5945">
        <v>0</v>
      </c>
      <c r="R5945">
        <v>0</v>
      </c>
      <c r="S5945">
        <v>0</v>
      </c>
      <c r="T5945">
        <v>7</v>
      </c>
      <c r="U5945">
        <v>0</v>
      </c>
      <c r="V5945">
        <v>0</v>
      </c>
      <c r="W5945">
        <v>0</v>
      </c>
      <c r="X5945">
        <v>49.289405844935317</v>
      </c>
      <c r="Y5945">
        <v>0</v>
      </c>
      <c r="Z5945">
        <v>0</v>
      </c>
      <c r="AA5945">
        <v>0</v>
      </c>
      <c r="AB5945">
        <v>27.441789178015192</v>
      </c>
      <c r="AC5945">
        <v>0</v>
      </c>
      <c r="AD5945">
        <v>0</v>
      </c>
      <c r="AE5945">
        <v>76.731195022950516</v>
      </c>
    </row>
    <row r="5946" spans="1:31" x14ac:dyDescent="0.3">
      <c r="A5946">
        <v>2723235</v>
      </c>
      <c r="B5946">
        <v>1</v>
      </c>
      <c r="C5946" t="s">
        <v>81</v>
      </c>
      <c r="D5946" t="s">
        <v>128</v>
      </c>
      <c r="E5946" t="s">
        <v>156</v>
      </c>
      <c r="F5946" t="s">
        <v>16553</v>
      </c>
      <c r="G5946" t="s">
        <v>300</v>
      </c>
      <c r="H5946" t="s">
        <v>153</v>
      </c>
      <c r="I5946" t="s">
        <v>136</v>
      </c>
      <c r="J5946" t="s">
        <v>137</v>
      </c>
      <c r="K5946" t="s">
        <v>210</v>
      </c>
      <c r="L5946" t="s">
        <v>16554</v>
      </c>
      <c r="M5946" t="s">
        <v>16555</v>
      </c>
      <c r="N5946">
        <v>3.054166666</v>
      </c>
      <c r="O5946">
        <v>1</v>
      </c>
      <c r="P5946">
        <v>759</v>
      </c>
      <c r="Q5946">
        <v>1</v>
      </c>
      <c r="R5946">
        <v>49</v>
      </c>
      <c r="S5946">
        <v>0</v>
      </c>
      <c r="T5946">
        <v>73</v>
      </c>
      <c r="U5946">
        <v>0</v>
      </c>
      <c r="V5946">
        <v>0</v>
      </c>
      <c r="W5946">
        <v>0.54437102058000009</v>
      </c>
      <c r="X5946">
        <v>314.99899957090042</v>
      </c>
      <c r="Y5946">
        <v>1.5502290870482403</v>
      </c>
      <c r="Z5946">
        <v>32.543923095823793</v>
      </c>
      <c r="AA5946">
        <v>0</v>
      </c>
      <c r="AB5946">
        <v>92.007228806579164</v>
      </c>
      <c r="AC5946">
        <v>0</v>
      </c>
      <c r="AD5946">
        <v>0</v>
      </c>
      <c r="AE5946">
        <v>441.64475158093165</v>
      </c>
    </row>
    <row r="5947" spans="1:31" x14ac:dyDescent="0.3">
      <c r="A5947">
        <v>2723043</v>
      </c>
      <c r="B5947">
        <v>1</v>
      </c>
      <c r="C5947" t="s">
        <v>80</v>
      </c>
      <c r="D5947" t="s">
        <v>83</v>
      </c>
      <c r="E5947" t="s">
        <v>213</v>
      </c>
      <c r="F5947" t="s">
        <v>16556</v>
      </c>
      <c r="G5947" t="s">
        <v>152</v>
      </c>
      <c r="H5947" t="s">
        <v>153</v>
      </c>
      <c r="I5947" t="s">
        <v>136</v>
      </c>
      <c r="J5947" t="s">
        <v>137</v>
      </c>
      <c r="K5947" t="s">
        <v>138</v>
      </c>
      <c r="L5947" t="s">
        <v>16557</v>
      </c>
      <c r="M5947" t="s">
        <v>16558</v>
      </c>
      <c r="N5947">
        <v>0.15305555500000001</v>
      </c>
      <c r="O5947">
        <v>0</v>
      </c>
      <c r="P5947">
        <v>343</v>
      </c>
      <c r="Q5947">
        <v>0</v>
      </c>
      <c r="R5947">
        <v>2</v>
      </c>
      <c r="S5947">
        <v>7</v>
      </c>
      <c r="T5947">
        <v>36</v>
      </c>
      <c r="U5947">
        <v>3</v>
      </c>
      <c r="V5947">
        <v>1</v>
      </c>
      <c r="W5947">
        <v>0</v>
      </c>
      <c r="X5947">
        <v>11.924582631399295</v>
      </c>
      <c r="Y5947">
        <v>0</v>
      </c>
      <c r="Z5947">
        <v>0</v>
      </c>
      <c r="AA5947">
        <v>8.6813703526113901</v>
      </c>
      <c r="AB5947">
        <v>9.9173333719557402</v>
      </c>
      <c r="AC5947">
        <v>21.285183335505153</v>
      </c>
      <c r="AD5947">
        <v>0.61301598530597001</v>
      </c>
      <c r="AE5947">
        <v>52.42148567677755</v>
      </c>
    </row>
    <row r="5948" spans="1:31" x14ac:dyDescent="0.3">
      <c r="A5948">
        <v>2723192</v>
      </c>
      <c r="B5948">
        <v>1</v>
      </c>
      <c r="C5948" t="s">
        <v>80</v>
      </c>
      <c r="D5948" t="s">
        <v>97</v>
      </c>
      <c r="E5948" t="s">
        <v>145</v>
      </c>
      <c r="F5948" t="s">
        <v>16559</v>
      </c>
      <c r="G5948" t="s">
        <v>181</v>
      </c>
      <c r="H5948" t="s">
        <v>135</v>
      </c>
      <c r="I5948" t="s">
        <v>136</v>
      </c>
      <c r="J5948" t="s">
        <v>137</v>
      </c>
      <c r="K5948" t="s">
        <v>138</v>
      </c>
      <c r="L5948" t="s">
        <v>16560</v>
      </c>
      <c r="M5948" t="s">
        <v>16561</v>
      </c>
      <c r="N5948">
        <v>3.7577777769999998</v>
      </c>
      <c r="O5948">
        <v>0</v>
      </c>
      <c r="P5948">
        <v>1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7.2592533671351953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7.2592533671351953</v>
      </c>
    </row>
    <row r="5949" spans="1:31" x14ac:dyDescent="0.3">
      <c r="A5949">
        <v>2723467</v>
      </c>
      <c r="B5949">
        <v>1</v>
      </c>
      <c r="C5949" t="s">
        <v>80</v>
      </c>
      <c r="D5949" t="s">
        <v>90</v>
      </c>
      <c r="E5949" t="s">
        <v>145</v>
      </c>
      <c r="F5949" t="s">
        <v>16562</v>
      </c>
      <c r="G5949" t="s">
        <v>147</v>
      </c>
      <c r="H5949" t="s">
        <v>135</v>
      </c>
      <c r="I5949" t="s">
        <v>136</v>
      </c>
      <c r="J5949" t="s">
        <v>137</v>
      </c>
      <c r="K5949" t="s">
        <v>138</v>
      </c>
      <c r="L5949" t="s">
        <v>16563</v>
      </c>
      <c r="M5949" t="s">
        <v>16564</v>
      </c>
      <c r="N5949">
        <v>2.4963888879999998</v>
      </c>
      <c r="O5949">
        <v>0</v>
      </c>
      <c r="P5949">
        <v>6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2.3052303647756283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2.3052303647756283</v>
      </c>
    </row>
    <row r="5950" spans="1:31" x14ac:dyDescent="0.3">
      <c r="A5950">
        <v>2723845</v>
      </c>
      <c r="B5950">
        <v>1</v>
      </c>
      <c r="C5950" t="s">
        <v>80</v>
      </c>
      <c r="D5950" t="s">
        <v>96</v>
      </c>
      <c r="E5950" t="s">
        <v>145</v>
      </c>
      <c r="F5950" t="s">
        <v>16565</v>
      </c>
      <c r="G5950" t="s">
        <v>147</v>
      </c>
      <c r="H5950" t="s">
        <v>135</v>
      </c>
      <c r="I5950" t="s">
        <v>136</v>
      </c>
      <c r="J5950" t="s">
        <v>137</v>
      </c>
      <c r="K5950" t="s">
        <v>138</v>
      </c>
      <c r="L5950" t="s">
        <v>16566</v>
      </c>
      <c r="M5950" t="s">
        <v>16567</v>
      </c>
      <c r="N5950">
        <v>2.8275000000000001</v>
      </c>
      <c r="O5950">
        <v>0</v>
      </c>
      <c r="P5950">
        <v>1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</row>
    <row r="5951" spans="1:31" x14ac:dyDescent="0.3">
      <c r="A5951">
        <v>2723513</v>
      </c>
      <c r="B5951">
        <v>1</v>
      </c>
      <c r="C5951" t="s">
        <v>80</v>
      </c>
      <c r="D5951" t="s">
        <v>97</v>
      </c>
      <c r="E5951" t="s">
        <v>145</v>
      </c>
      <c r="F5951" t="s">
        <v>16568</v>
      </c>
      <c r="G5951" t="s">
        <v>181</v>
      </c>
      <c r="H5951" t="s">
        <v>135</v>
      </c>
      <c r="I5951" t="s">
        <v>136</v>
      </c>
      <c r="J5951" t="s">
        <v>137</v>
      </c>
      <c r="K5951" t="s">
        <v>138</v>
      </c>
      <c r="L5951" t="s">
        <v>16569</v>
      </c>
      <c r="M5951" t="s">
        <v>16570</v>
      </c>
      <c r="N5951">
        <v>1.323611111</v>
      </c>
      <c r="O5951">
        <v>0</v>
      </c>
      <c r="P5951">
        <v>2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5.4782045481750954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5.4782045481750954</v>
      </c>
    </row>
    <row r="5952" spans="1:31" x14ac:dyDescent="0.3">
      <c r="A5952">
        <v>2723490</v>
      </c>
      <c r="B5952">
        <v>1</v>
      </c>
      <c r="C5952" t="s">
        <v>80</v>
      </c>
      <c r="D5952" t="s">
        <v>105</v>
      </c>
      <c r="E5952" t="s">
        <v>150</v>
      </c>
      <c r="F5952" t="s">
        <v>16571</v>
      </c>
      <c r="G5952" t="s">
        <v>152</v>
      </c>
      <c r="H5952" t="s">
        <v>153</v>
      </c>
      <c r="I5952" t="s">
        <v>136</v>
      </c>
      <c r="J5952" t="s">
        <v>137</v>
      </c>
      <c r="K5952" t="s">
        <v>138</v>
      </c>
      <c r="L5952" t="s">
        <v>16572</v>
      </c>
      <c r="M5952" t="s">
        <v>16573</v>
      </c>
      <c r="N5952">
        <v>0.15916666600000001</v>
      </c>
      <c r="O5952">
        <v>4</v>
      </c>
      <c r="P5952">
        <v>12</v>
      </c>
      <c r="Q5952">
        <v>6</v>
      </c>
      <c r="R5952">
        <v>4</v>
      </c>
      <c r="S5952">
        <v>31</v>
      </c>
      <c r="T5952">
        <v>132</v>
      </c>
      <c r="U5952">
        <v>13</v>
      </c>
      <c r="V5952">
        <v>22</v>
      </c>
      <c r="W5952">
        <v>1.46849904298253</v>
      </c>
      <c r="X5952">
        <v>1.4151243689928101</v>
      </c>
      <c r="Y5952">
        <v>1.37895714206999</v>
      </c>
      <c r="Z5952">
        <v>2.1651773802763028</v>
      </c>
      <c r="AA5952">
        <v>40.694826584731892</v>
      </c>
      <c r="AB5952">
        <v>47.262589491766484</v>
      </c>
      <c r="AC5952">
        <v>367.4888055805726</v>
      </c>
      <c r="AD5952">
        <v>99.671131278772876</v>
      </c>
      <c r="AE5952">
        <v>561.54511087016556</v>
      </c>
    </row>
    <row r="5953" spans="1:31" x14ac:dyDescent="0.3">
      <c r="A5953">
        <v>2723822</v>
      </c>
      <c r="B5953">
        <v>1</v>
      </c>
      <c r="C5953" t="s">
        <v>80</v>
      </c>
      <c r="D5953" t="s">
        <v>101</v>
      </c>
      <c r="E5953" t="s">
        <v>161</v>
      </c>
      <c r="F5953" t="s">
        <v>16574</v>
      </c>
      <c r="G5953" t="s">
        <v>163</v>
      </c>
      <c r="H5953" t="s">
        <v>135</v>
      </c>
      <c r="I5953" t="s">
        <v>136</v>
      </c>
      <c r="J5953" t="s">
        <v>137</v>
      </c>
      <c r="K5953" t="s">
        <v>138</v>
      </c>
      <c r="L5953" t="s">
        <v>16575</v>
      </c>
      <c r="M5953" t="s">
        <v>16576</v>
      </c>
      <c r="N5953">
        <v>0.770277777</v>
      </c>
      <c r="O5953">
        <v>0</v>
      </c>
      <c r="P5953">
        <v>135</v>
      </c>
      <c r="Q5953">
        <v>0</v>
      </c>
      <c r="R5953">
        <v>0</v>
      </c>
      <c r="S5953">
        <v>0</v>
      </c>
      <c r="T5953">
        <v>9</v>
      </c>
      <c r="U5953">
        <v>0</v>
      </c>
      <c r="V5953">
        <v>0</v>
      </c>
      <c r="W5953">
        <v>0</v>
      </c>
      <c r="X5953">
        <v>24.89621752965208</v>
      </c>
      <c r="Y5953">
        <v>0</v>
      </c>
      <c r="Z5953">
        <v>0</v>
      </c>
      <c r="AA5953">
        <v>0</v>
      </c>
      <c r="AB5953">
        <v>11.946252521290901</v>
      </c>
      <c r="AC5953">
        <v>0</v>
      </c>
      <c r="AD5953">
        <v>0</v>
      </c>
      <c r="AE5953">
        <v>36.842470050942978</v>
      </c>
    </row>
    <row r="5954" spans="1:31" x14ac:dyDescent="0.3">
      <c r="A5954">
        <v>2723327</v>
      </c>
      <c r="B5954">
        <v>1</v>
      </c>
      <c r="C5954" t="s">
        <v>81</v>
      </c>
      <c r="D5954" t="s">
        <v>113</v>
      </c>
      <c r="E5954" t="s">
        <v>145</v>
      </c>
      <c r="F5954" t="s">
        <v>16577</v>
      </c>
      <c r="G5954" t="s">
        <v>158</v>
      </c>
      <c r="H5954" t="s">
        <v>135</v>
      </c>
      <c r="I5954" t="s">
        <v>136</v>
      </c>
      <c r="J5954" t="s">
        <v>3</v>
      </c>
      <c r="K5954" t="s">
        <v>138</v>
      </c>
      <c r="L5954" t="s">
        <v>16578</v>
      </c>
      <c r="M5954" t="s">
        <v>16579</v>
      </c>
      <c r="N5954">
        <v>3.3394444440000002</v>
      </c>
      <c r="O5954">
        <v>0</v>
      </c>
      <c r="P5954">
        <v>1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</row>
    <row r="5955" spans="1:31" x14ac:dyDescent="0.3">
      <c r="A5955">
        <v>2723805</v>
      </c>
      <c r="B5955">
        <v>1</v>
      </c>
      <c r="C5955" t="s">
        <v>81</v>
      </c>
      <c r="D5955" t="s">
        <v>118</v>
      </c>
      <c r="E5955" t="s">
        <v>161</v>
      </c>
      <c r="F5955" t="s">
        <v>16580</v>
      </c>
      <c r="G5955" t="s">
        <v>163</v>
      </c>
      <c r="H5955" t="s">
        <v>135</v>
      </c>
      <c r="I5955" t="s">
        <v>136</v>
      </c>
      <c r="J5955" t="s">
        <v>137</v>
      </c>
      <c r="K5955" t="s">
        <v>138</v>
      </c>
      <c r="L5955" t="s">
        <v>16581</v>
      </c>
      <c r="M5955" t="s">
        <v>16582</v>
      </c>
      <c r="N5955">
        <v>0.76972222199999996</v>
      </c>
      <c r="O5955">
        <v>0</v>
      </c>
      <c r="P5955">
        <v>163</v>
      </c>
      <c r="Q5955">
        <v>0</v>
      </c>
      <c r="R5955">
        <v>0</v>
      </c>
      <c r="S5955">
        <v>0</v>
      </c>
      <c r="T5955">
        <v>19</v>
      </c>
      <c r="U5955">
        <v>0</v>
      </c>
      <c r="V5955">
        <v>0</v>
      </c>
      <c r="W5955">
        <v>0</v>
      </c>
      <c r="X5955">
        <v>24.772641095737512</v>
      </c>
      <c r="Y5955">
        <v>0</v>
      </c>
      <c r="Z5955">
        <v>0</v>
      </c>
      <c r="AA5955">
        <v>0</v>
      </c>
      <c r="AB5955">
        <v>3.7508519040449761</v>
      </c>
      <c r="AC5955">
        <v>0</v>
      </c>
      <c r="AD5955">
        <v>0</v>
      </c>
      <c r="AE5955">
        <v>28.523492999782487</v>
      </c>
    </row>
    <row r="5956" spans="1:31" x14ac:dyDescent="0.3">
      <c r="A5956">
        <v>2723118</v>
      </c>
      <c r="B5956">
        <v>1</v>
      </c>
      <c r="C5956" t="s">
        <v>80</v>
      </c>
      <c r="D5956" t="s">
        <v>101</v>
      </c>
      <c r="E5956" t="s">
        <v>161</v>
      </c>
      <c r="F5956" t="s">
        <v>16583</v>
      </c>
      <c r="G5956" t="s">
        <v>300</v>
      </c>
      <c r="H5956" t="s">
        <v>135</v>
      </c>
      <c r="I5956" t="s">
        <v>136</v>
      </c>
      <c r="J5956" t="s">
        <v>137</v>
      </c>
      <c r="K5956" t="s">
        <v>210</v>
      </c>
      <c r="L5956" t="s">
        <v>16584</v>
      </c>
      <c r="M5956" t="s">
        <v>16585</v>
      </c>
      <c r="N5956">
        <v>7.0136111110000003</v>
      </c>
      <c r="O5956">
        <v>0</v>
      </c>
      <c r="P5956">
        <v>9</v>
      </c>
      <c r="Q5956">
        <v>0</v>
      </c>
      <c r="R5956">
        <v>0</v>
      </c>
      <c r="S5956">
        <v>0</v>
      </c>
      <c r="T5956">
        <v>4</v>
      </c>
      <c r="U5956">
        <v>0</v>
      </c>
      <c r="V5956">
        <v>0</v>
      </c>
      <c r="W5956">
        <v>0</v>
      </c>
      <c r="X5956">
        <v>11.140298059954082</v>
      </c>
      <c r="Y5956">
        <v>0</v>
      </c>
      <c r="Z5956">
        <v>0</v>
      </c>
      <c r="AA5956">
        <v>0</v>
      </c>
      <c r="AB5956">
        <v>26.611633919574476</v>
      </c>
      <c r="AC5956">
        <v>0</v>
      </c>
      <c r="AD5956">
        <v>0</v>
      </c>
      <c r="AE5956">
        <v>37.751931979528557</v>
      </c>
    </row>
    <row r="5957" spans="1:31" x14ac:dyDescent="0.3">
      <c r="A5957">
        <v>2723450</v>
      </c>
      <c r="B5957">
        <v>1</v>
      </c>
      <c r="C5957" t="s">
        <v>80</v>
      </c>
      <c r="D5957" t="s">
        <v>85</v>
      </c>
      <c r="E5957" t="s">
        <v>145</v>
      </c>
      <c r="F5957" t="s">
        <v>16586</v>
      </c>
      <c r="G5957" t="s">
        <v>181</v>
      </c>
      <c r="H5957" t="s">
        <v>135</v>
      </c>
      <c r="I5957" t="s">
        <v>136</v>
      </c>
      <c r="J5957" t="s">
        <v>137</v>
      </c>
      <c r="K5957" t="s">
        <v>138</v>
      </c>
      <c r="L5957" t="s">
        <v>16587</v>
      </c>
      <c r="M5957" t="s">
        <v>16588</v>
      </c>
      <c r="N5957">
        <v>4.7547222219999998</v>
      </c>
      <c r="O5957">
        <v>0</v>
      </c>
      <c r="P5957">
        <v>5</v>
      </c>
      <c r="Q5957">
        <v>0</v>
      </c>
      <c r="R5957">
        <v>0</v>
      </c>
      <c r="S5957">
        <v>0</v>
      </c>
      <c r="T5957">
        <v>1</v>
      </c>
      <c r="U5957">
        <v>0</v>
      </c>
      <c r="V5957">
        <v>0</v>
      </c>
      <c r="W5957">
        <v>0</v>
      </c>
      <c r="X5957">
        <v>2.9530226743345733</v>
      </c>
      <c r="Y5957">
        <v>0</v>
      </c>
      <c r="Z5957">
        <v>0</v>
      </c>
      <c r="AA5957">
        <v>0</v>
      </c>
      <c r="AB5957">
        <v>0.10653578706010919</v>
      </c>
      <c r="AC5957">
        <v>0</v>
      </c>
      <c r="AD5957">
        <v>0</v>
      </c>
      <c r="AE5957">
        <v>3.0595584613946825</v>
      </c>
    </row>
    <row r="5958" spans="1:31" x14ac:dyDescent="0.3">
      <c r="A5958">
        <v>2723656</v>
      </c>
      <c r="B5958">
        <v>2</v>
      </c>
      <c r="C5958" t="s">
        <v>80</v>
      </c>
      <c r="D5958" t="s">
        <v>88</v>
      </c>
      <c r="E5958" t="s">
        <v>156</v>
      </c>
      <c r="F5958" t="s">
        <v>16589</v>
      </c>
      <c r="G5958" t="s">
        <v>596</v>
      </c>
      <c r="H5958" t="s">
        <v>153</v>
      </c>
      <c r="I5958" t="s">
        <v>136</v>
      </c>
      <c r="J5958" t="s">
        <v>137</v>
      </c>
      <c r="K5958" t="s">
        <v>138</v>
      </c>
      <c r="L5958" t="s">
        <v>16590</v>
      </c>
      <c r="M5958" t="s">
        <v>16591</v>
      </c>
      <c r="N5958">
        <v>3.781666666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74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109.5996158753026</v>
      </c>
      <c r="AC5958">
        <v>0</v>
      </c>
      <c r="AD5958">
        <v>0</v>
      </c>
      <c r="AE5958">
        <v>109.5996158753026</v>
      </c>
    </row>
    <row r="5959" spans="1:31" x14ac:dyDescent="0.3">
      <c r="A5959">
        <v>2723573</v>
      </c>
      <c r="B5959">
        <v>1</v>
      </c>
      <c r="C5959" t="s">
        <v>80</v>
      </c>
      <c r="D5959" t="s">
        <v>85</v>
      </c>
      <c r="E5959" t="s">
        <v>145</v>
      </c>
      <c r="F5959" t="s">
        <v>16592</v>
      </c>
      <c r="G5959" t="s">
        <v>230</v>
      </c>
      <c r="H5959" t="s">
        <v>135</v>
      </c>
      <c r="I5959" t="s">
        <v>136</v>
      </c>
      <c r="J5959" t="s">
        <v>137</v>
      </c>
      <c r="K5959" t="s">
        <v>138</v>
      </c>
      <c r="L5959" t="s">
        <v>16593</v>
      </c>
      <c r="M5959" t="s">
        <v>16594</v>
      </c>
      <c r="N5959">
        <v>1.1825000000000001</v>
      </c>
      <c r="O5959">
        <v>0</v>
      </c>
      <c r="P5959">
        <v>1</v>
      </c>
      <c r="Q5959">
        <v>0</v>
      </c>
      <c r="R5959">
        <v>0</v>
      </c>
      <c r="S5959">
        <v>0</v>
      </c>
      <c r="T5959">
        <v>4</v>
      </c>
      <c r="U5959">
        <v>0</v>
      </c>
      <c r="V5959">
        <v>0</v>
      </c>
      <c r="W5959">
        <v>0</v>
      </c>
      <c r="X5959">
        <v>0.42732440042859754</v>
      </c>
      <c r="Y5959">
        <v>0</v>
      </c>
      <c r="Z5959">
        <v>0</v>
      </c>
      <c r="AA5959">
        <v>0</v>
      </c>
      <c r="AB5959">
        <v>2.8636950571080644</v>
      </c>
      <c r="AC5959">
        <v>0</v>
      </c>
      <c r="AD5959">
        <v>0</v>
      </c>
      <c r="AE5959">
        <v>3.2910194575366618</v>
      </c>
    </row>
    <row r="5960" spans="1:31" x14ac:dyDescent="0.3">
      <c r="A5960">
        <v>2723244</v>
      </c>
      <c r="B5960">
        <v>1</v>
      </c>
      <c r="C5960" t="s">
        <v>80</v>
      </c>
      <c r="D5960" t="s">
        <v>88</v>
      </c>
      <c r="E5960" t="s">
        <v>213</v>
      </c>
      <c r="F5960" t="s">
        <v>16595</v>
      </c>
      <c r="G5960" t="s">
        <v>152</v>
      </c>
      <c r="H5960" t="s">
        <v>153</v>
      </c>
      <c r="I5960" t="s">
        <v>136</v>
      </c>
      <c r="J5960" t="s">
        <v>137</v>
      </c>
      <c r="K5960" t="s">
        <v>138</v>
      </c>
      <c r="L5960" t="s">
        <v>16596</v>
      </c>
      <c r="M5960" t="s">
        <v>16597</v>
      </c>
      <c r="N5960">
        <v>0.15305555500000001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74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5.7144602812679928</v>
      </c>
      <c r="AC5960">
        <v>0</v>
      </c>
      <c r="AD5960">
        <v>0</v>
      </c>
      <c r="AE5960">
        <v>5.7144602812679928</v>
      </c>
    </row>
    <row r="5961" spans="1:31" x14ac:dyDescent="0.3">
      <c r="A5961">
        <v>2723785</v>
      </c>
      <c r="B5961">
        <v>1</v>
      </c>
      <c r="C5961" t="s">
        <v>80</v>
      </c>
      <c r="D5961" t="s">
        <v>97</v>
      </c>
      <c r="E5961" t="s">
        <v>132</v>
      </c>
      <c r="F5961" t="s">
        <v>15742</v>
      </c>
      <c r="G5961" t="s">
        <v>134</v>
      </c>
      <c r="H5961" t="s">
        <v>135</v>
      </c>
      <c r="I5961" t="s">
        <v>136</v>
      </c>
      <c r="J5961" t="s">
        <v>137</v>
      </c>
      <c r="K5961" t="s">
        <v>138</v>
      </c>
      <c r="L5961" t="s">
        <v>16598</v>
      </c>
      <c r="M5961" t="s">
        <v>16599</v>
      </c>
      <c r="N5961">
        <v>3.76</v>
      </c>
      <c r="O5961">
        <v>0</v>
      </c>
      <c r="P5961">
        <v>159</v>
      </c>
      <c r="Q5961">
        <v>0</v>
      </c>
      <c r="R5961">
        <v>33</v>
      </c>
      <c r="S5961">
        <v>0</v>
      </c>
      <c r="T5961">
        <v>39</v>
      </c>
      <c r="U5961">
        <v>0</v>
      </c>
      <c r="V5961">
        <v>0</v>
      </c>
      <c r="W5961">
        <v>0</v>
      </c>
      <c r="X5961">
        <v>217.68166524197122</v>
      </c>
      <c r="Y5961">
        <v>0</v>
      </c>
      <c r="Z5961">
        <v>28.919657889837016</v>
      </c>
      <c r="AA5961">
        <v>0</v>
      </c>
      <c r="AB5961">
        <v>107.36502664481471</v>
      </c>
      <c r="AC5961">
        <v>0</v>
      </c>
      <c r="AD5961">
        <v>0</v>
      </c>
      <c r="AE5961">
        <v>353.96634977662296</v>
      </c>
    </row>
    <row r="5962" spans="1:31" x14ac:dyDescent="0.3">
      <c r="A5962">
        <v>2723593</v>
      </c>
      <c r="B5962">
        <v>1</v>
      </c>
      <c r="C5962" t="s">
        <v>80</v>
      </c>
      <c r="D5962" t="s">
        <v>103</v>
      </c>
      <c r="E5962" t="s">
        <v>145</v>
      </c>
      <c r="F5962" t="s">
        <v>16600</v>
      </c>
      <c r="G5962" t="s">
        <v>230</v>
      </c>
      <c r="H5962" t="s">
        <v>135</v>
      </c>
      <c r="I5962" t="s">
        <v>136</v>
      </c>
      <c r="J5962" t="s">
        <v>137</v>
      </c>
      <c r="K5962" t="s">
        <v>138</v>
      </c>
      <c r="L5962" t="s">
        <v>16601</v>
      </c>
      <c r="M5962" t="s">
        <v>16602</v>
      </c>
      <c r="N5962">
        <v>2.5038888880000001</v>
      </c>
      <c r="O5962">
        <v>0</v>
      </c>
      <c r="P5962">
        <v>1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0.42229365515736006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0.42229365515736006</v>
      </c>
    </row>
    <row r="5963" spans="1:31" x14ac:dyDescent="0.3">
      <c r="A5963">
        <v>2723765</v>
      </c>
      <c r="B5963">
        <v>1</v>
      </c>
      <c r="C5963" t="s">
        <v>81</v>
      </c>
      <c r="D5963" t="s">
        <v>113</v>
      </c>
      <c r="E5963" t="s">
        <v>145</v>
      </c>
      <c r="F5963" t="s">
        <v>16603</v>
      </c>
      <c r="G5963" t="s">
        <v>230</v>
      </c>
      <c r="H5963" t="s">
        <v>135</v>
      </c>
      <c r="I5963" t="s">
        <v>136</v>
      </c>
      <c r="J5963" t="s">
        <v>137</v>
      </c>
      <c r="K5963" t="s">
        <v>138</v>
      </c>
      <c r="L5963" t="s">
        <v>16604</v>
      </c>
      <c r="M5963" t="s">
        <v>16605</v>
      </c>
      <c r="N5963">
        <v>4.9705555549999998</v>
      </c>
      <c r="O5963">
        <v>0</v>
      </c>
      <c r="P5963">
        <v>1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2.1221082070631629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2.1221082070631629</v>
      </c>
    </row>
    <row r="5964" spans="1:31" x14ac:dyDescent="0.3">
      <c r="A5964">
        <v>2723473</v>
      </c>
      <c r="B5964">
        <v>1</v>
      </c>
      <c r="C5964" t="s">
        <v>81</v>
      </c>
      <c r="D5964" t="s">
        <v>127</v>
      </c>
      <c r="E5964" t="s">
        <v>132</v>
      </c>
      <c r="F5964" t="s">
        <v>16606</v>
      </c>
      <c r="G5964" t="s">
        <v>409</v>
      </c>
      <c r="H5964" t="s">
        <v>135</v>
      </c>
      <c r="I5964" t="s">
        <v>136</v>
      </c>
      <c r="J5964" t="s">
        <v>137</v>
      </c>
      <c r="K5964" t="s">
        <v>138</v>
      </c>
      <c r="L5964" t="s">
        <v>16607</v>
      </c>
      <c r="M5964" t="s">
        <v>16608</v>
      </c>
      <c r="N5964">
        <v>1.6902777769999999</v>
      </c>
      <c r="O5964">
        <v>0</v>
      </c>
      <c r="P5964">
        <v>18</v>
      </c>
      <c r="Q5964">
        <v>0</v>
      </c>
      <c r="R5964">
        <v>4</v>
      </c>
      <c r="S5964">
        <v>0</v>
      </c>
      <c r="T5964">
        <v>11</v>
      </c>
      <c r="U5964">
        <v>0</v>
      </c>
      <c r="V5964">
        <v>0</v>
      </c>
      <c r="W5964">
        <v>0</v>
      </c>
      <c r="X5964">
        <v>8.9961769218180745</v>
      </c>
      <c r="Y5964">
        <v>0</v>
      </c>
      <c r="Z5964">
        <v>0.75888925509542504</v>
      </c>
      <c r="AA5964">
        <v>0</v>
      </c>
      <c r="AB5964">
        <v>28.471924837215994</v>
      </c>
      <c r="AC5964">
        <v>0</v>
      </c>
      <c r="AD5964">
        <v>0</v>
      </c>
      <c r="AE5964">
        <v>38.226991014129496</v>
      </c>
    </row>
    <row r="5965" spans="1:31" x14ac:dyDescent="0.3">
      <c r="A5965">
        <v>2723095</v>
      </c>
      <c r="B5965">
        <v>1</v>
      </c>
      <c r="C5965" t="s">
        <v>80</v>
      </c>
      <c r="D5965" t="s">
        <v>87</v>
      </c>
      <c r="E5965" t="s">
        <v>150</v>
      </c>
      <c r="F5965" t="s">
        <v>16609</v>
      </c>
      <c r="G5965" t="s">
        <v>300</v>
      </c>
      <c r="H5965" t="s">
        <v>153</v>
      </c>
      <c r="I5965" t="s">
        <v>136</v>
      </c>
      <c r="J5965" t="s">
        <v>137</v>
      </c>
      <c r="K5965" t="s">
        <v>210</v>
      </c>
      <c r="L5965" t="s">
        <v>16610</v>
      </c>
      <c r="M5965" t="s">
        <v>16611</v>
      </c>
      <c r="N5965">
        <v>3.6147222220000002</v>
      </c>
      <c r="O5965">
        <v>0</v>
      </c>
      <c r="P5965">
        <v>2055</v>
      </c>
      <c r="Q5965">
        <v>0</v>
      </c>
      <c r="R5965">
        <v>2</v>
      </c>
      <c r="S5965">
        <v>9</v>
      </c>
      <c r="T5965">
        <v>89</v>
      </c>
      <c r="U5965">
        <v>0</v>
      </c>
      <c r="V5965">
        <v>0</v>
      </c>
      <c r="W5965">
        <v>0</v>
      </c>
      <c r="X5965">
        <v>1622.5191254607334</v>
      </c>
      <c r="Y5965">
        <v>0</v>
      </c>
      <c r="Z5965">
        <v>1.2275970914427732</v>
      </c>
      <c r="AA5965">
        <v>268.33439768344442</v>
      </c>
      <c r="AB5965">
        <v>489.19320489980919</v>
      </c>
      <c r="AC5965">
        <v>0</v>
      </c>
      <c r="AD5965">
        <v>0</v>
      </c>
      <c r="AE5965">
        <v>2381.2743251354295</v>
      </c>
    </row>
    <row r="5966" spans="1:31" x14ac:dyDescent="0.3">
      <c r="A5966">
        <v>2723138</v>
      </c>
      <c r="B5966">
        <v>1</v>
      </c>
      <c r="C5966" t="s">
        <v>81</v>
      </c>
      <c r="D5966" t="s">
        <v>120</v>
      </c>
      <c r="E5966" t="s">
        <v>145</v>
      </c>
      <c r="F5966" t="s">
        <v>6258</v>
      </c>
      <c r="G5966" t="s">
        <v>147</v>
      </c>
      <c r="H5966" t="s">
        <v>135</v>
      </c>
      <c r="I5966" t="s">
        <v>136</v>
      </c>
      <c r="J5966" t="s">
        <v>137</v>
      </c>
      <c r="K5966" t="s">
        <v>138</v>
      </c>
      <c r="L5966" t="s">
        <v>16612</v>
      </c>
      <c r="M5966" t="s">
        <v>16613</v>
      </c>
      <c r="N5966">
        <v>3.9969444439999999</v>
      </c>
      <c r="O5966">
        <v>0</v>
      </c>
      <c r="P5966">
        <v>11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6.2212224934051346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6.2212224934051346</v>
      </c>
    </row>
    <row r="5967" spans="1:31" x14ac:dyDescent="0.3">
      <c r="A5967">
        <v>2723530</v>
      </c>
      <c r="B5967">
        <v>1</v>
      </c>
      <c r="C5967" t="s">
        <v>81</v>
      </c>
      <c r="D5967" t="s">
        <v>112</v>
      </c>
      <c r="E5967" t="s">
        <v>145</v>
      </c>
      <c r="F5967" t="s">
        <v>16614</v>
      </c>
      <c r="G5967" t="s">
        <v>230</v>
      </c>
      <c r="H5967" t="s">
        <v>135</v>
      </c>
      <c r="I5967" t="s">
        <v>136</v>
      </c>
      <c r="J5967" t="s">
        <v>137</v>
      </c>
      <c r="K5967" t="s">
        <v>138</v>
      </c>
      <c r="L5967" t="s">
        <v>16615</v>
      </c>
      <c r="M5967" t="s">
        <v>16616</v>
      </c>
      <c r="N5967">
        <v>4.8488888880000003</v>
      </c>
      <c r="O5967">
        <v>0</v>
      </c>
      <c r="P5967">
        <v>1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0.70584504694376682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0.70584504694376682</v>
      </c>
    </row>
    <row r="5968" spans="1:31" x14ac:dyDescent="0.3">
      <c r="A5968">
        <v>2723287</v>
      </c>
      <c r="B5968">
        <v>1</v>
      </c>
      <c r="C5968" t="s">
        <v>81</v>
      </c>
      <c r="D5968" t="s">
        <v>121</v>
      </c>
      <c r="E5968" t="s">
        <v>145</v>
      </c>
      <c r="F5968" t="s">
        <v>16617</v>
      </c>
      <c r="G5968" t="s">
        <v>181</v>
      </c>
      <c r="H5968" t="s">
        <v>135</v>
      </c>
      <c r="I5968" t="s">
        <v>136</v>
      </c>
      <c r="J5968" t="s">
        <v>137</v>
      </c>
      <c r="K5968" t="s">
        <v>138</v>
      </c>
      <c r="L5968" t="s">
        <v>16618</v>
      </c>
      <c r="M5968" t="s">
        <v>16619</v>
      </c>
      <c r="N5968">
        <v>8.7916666659999994</v>
      </c>
      <c r="O5968">
        <v>0</v>
      </c>
      <c r="P5968">
        <v>1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0.90372622362709432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0.90372622362709432</v>
      </c>
    </row>
    <row r="5969" spans="1:31" x14ac:dyDescent="0.3">
      <c r="A5969">
        <v>2723828</v>
      </c>
      <c r="B5969">
        <v>1</v>
      </c>
      <c r="C5969" t="s">
        <v>81</v>
      </c>
      <c r="D5969" t="s">
        <v>113</v>
      </c>
      <c r="E5969" t="s">
        <v>145</v>
      </c>
      <c r="F5969" t="s">
        <v>16620</v>
      </c>
      <c r="G5969" t="s">
        <v>230</v>
      </c>
      <c r="H5969" t="s">
        <v>135</v>
      </c>
      <c r="I5969" t="s">
        <v>136</v>
      </c>
      <c r="J5969" t="s">
        <v>137</v>
      </c>
      <c r="K5969" t="s">
        <v>138</v>
      </c>
      <c r="L5969" t="s">
        <v>16621</v>
      </c>
      <c r="M5969" t="s">
        <v>16622</v>
      </c>
      <c r="N5969">
        <v>2.9791666659999998</v>
      </c>
      <c r="O5969">
        <v>0</v>
      </c>
      <c r="P5969">
        <v>1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0.41032137694140247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0.41032137694140247</v>
      </c>
    </row>
    <row r="5970" spans="1:31" x14ac:dyDescent="0.3">
      <c r="A5970">
        <v>2723301</v>
      </c>
      <c r="B5970">
        <v>1</v>
      </c>
      <c r="C5970" t="s">
        <v>80</v>
      </c>
      <c r="D5970" t="s">
        <v>102</v>
      </c>
      <c r="E5970" t="s">
        <v>156</v>
      </c>
      <c r="F5970" t="s">
        <v>16623</v>
      </c>
      <c r="G5970" t="s">
        <v>170</v>
      </c>
      <c r="H5970" t="s">
        <v>153</v>
      </c>
      <c r="I5970" t="s">
        <v>136</v>
      </c>
      <c r="J5970" t="s">
        <v>137</v>
      </c>
      <c r="K5970" t="s">
        <v>138</v>
      </c>
      <c r="L5970" t="s">
        <v>16624</v>
      </c>
      <c r="M5970" t="s">
        <v>16625</v>
      </c>
      <c r="N5970">
        <v>1.5275000000000001</v>
      </c>
      <c r="O5970">
        <v>0</v>
      </c>
      <c r="P5970">
        <v>39</v>
      </c>
      <c r="Q5970">
        <v>0</v>
      </c>
      <c r="R5970">
        <v>131</v>
      </c>
      <c r="S5970">
        <v>0</v>
      </c>
      <c r="T5970">
        <v>50</v>
      </c>
      <c r="U5970">
        <v>0</v>
      </c>
      <c r="V5970">
        <v>0</v>
      </c>
      <c r="W5970">
        <v>0</v>
      </c>
      <c r="X5970">
        <v>4.3990252901418314</v>
      </c>
      <c r="Y5970">
        <v>0</v>
      </c>
      <c r="Z5970">
        <v>37.155317386167894</v>
      </c>
      <c r="AA5970">
        <v>0</v>
      </c>
      <c r="AB5970">
        <v>55.59579010212871</v>
      </c>
      <c r="AC5970">
        <v>0</v>
      </c>
      <c r="AD5970">
        <v>0</v>
      </c>
      <c r="AE5970">
        <v>97.150132778438433</v>
      </c>
    </row>
    <row r="5971" spans="1:31" x14ac:dyDescent="0.3">
      <c r="A5971">
        <v>2723627</v>
      </c>
      <c r="B5971">
        <v>2</v>
      </c>
      <c r="C5971" t="s">
        <v>81</v>
      </c>
      <c r="D5971" t="s">
        <v>128</v>
      </c>
      <c r="E5971" t="s">
        <v>150</v>
      </c>
      <c r="F5971" t="s">
        <v>7518</v>
      </c>
      <c r="G5971" t="s">
        <v>185</v>
      </c>
      <c r="H5971" t="s">
        <v>153</v>
      </c>
      <c r="I5971" t="s">
        <v>136</v>
      </c>
      <c r="J5971" t="s">
        <v>137</v>
      </c>
      <c r="K5971" t="s">
        <v>138</v>
      </c>
      <c r="L5971" t="s">
        <v>16544</v>
      </c>
      <c r="M5971" t="s">
        <v>16626</v>
      </c>
      <c r="N5971">
        <v>0.63388888799999998</v>
      </c>
      <c r="O5971">
        <v>21</v>
      </c>
      <c r="P5971">
        <v>185</v>
      </c>
      <c r="Q5971">
        <v>314</v>
      </c>
      <c r="R5971">
        <v>103</v>
      </c>
      <c r="S5971">
        <v>10</v>
      </c>
      <c r="T5971">
        <v>10</v>
      </c>
      <c r="U5971">
        <v>0</v>
      </c>
      <c r="V5971">
        <v>0</v>
      </c>
      <c r="W5971">
        <v>0.94560424010393263</v>
      </c>
      <c r="X5971">
        <v>26.620090977499114</v>
      </c>
      <c r="Y5971">
        <v>11.68707983939489</v>
      </c>
      <c r="Z5971">
        <v>9.2663784726066005</v>
      </c>
      <c r="AA5971">
        <v>2.022693302145</v>
      </c>
      <c r="AB5971">
        <v>2.8091155557838441</v>
      </c>
      <c r="AC5971">
        <v>0</v>
      </c>
      <c r="AD5971">
        <v>0</v>
      </c>
      <c r="AE5971">
        <v>53.350962387533386</v>
      </c>
    </row>
    <row r="5972" spans="1:31" x14ac:dyDescent="0.3">
      <c r="A5972">
        <v>2723201</v>
      </c>
      <c r="B5972">
        <v>1</v>
      </c>
      <c r="C5972" t="s">
        <v>81</v>
      </c>
      <c r="D5972" t="s">
        <v>128</v>
      </c>
      <c r="E5972" t="s">
        <v>213</v>
      </c>
      <c r="F5972" t="s">
        <v>5791</v>
      </c>
      <c r="G5972" t="s">
        <v>565</v>
      </c>
      <c r="H5972" t="s">
        <v>153</v>
      </c>
      <c r="I5972" t="s">
        <v>136</v>
      </c>
      <c r="J5972" t="s">
        <v>137</v>
      </c>
      <c r="K5972" t="s">
        <v>138</v>
      </c>
      <c r="L5972" t="s">
        <v>16627</v>
      </c>
      <c r="M5972" t="s">
        <v>16628</v>
      </c>
      <c r="N5972">
        <v>7.0366666660000003</v>
      </c>
      <c r="O5972">
        <v>3</v>
      </c>
      <c r="P5972">
        <v>1</v>
      </c>
      <c r="Q5972">
        <v>26</v>
      </c>
      <c r="R5972">
        <v>6</v>
      </c>
      <c r="S5972">
        <v>8</v>
      </c>
      <c r="T5972">
        <v>1</v>
      </c>
      <c r="U5972">
        <v>0</v>
      </c>
      <c r="V5972">
        <v>0</v>
      </c>
      <c r="W5972">
        <v>262.67298078144995</v>
      </c>
      <c r="X5972">
        <v>0</v>
      </c>
      <c r="Y5972">
        <v>217.29916643262345</v>
      </c>
      <c r="Z5972">
        <v>0</v>
      </c>
      <c r="AA5972">
        <v>573.10179272488472</v>
      </c>
      <c r="AB5972">
        <v>0</v>
      </c>
      <c r="AC5972">
        <v>0</v>
      </c>
      <c r="AD5972">
        <v>0</v>
      </c>
      <c r="AE5972">
        <v>1053.0739399389581</v>
      </c>
    </row>
    <row r="5973" spans="1:31" x14ac:dyDescent="0.3">
      <c r="A5973">
        <v>2723224</v>
      </c>
      <c r="B5973">
        <v>1</v>
      </c>
      <c r="C5973" t="s">
        <v>81</v>
      </c>
      <c r="D5973" t="s">
        <v>113</v>
      </c>
      <c r="E5973" t="s">
        <v>156</v>
      </c>
      <c r="F5973" t="s">
        <v>11715</v>
      </c>
      <c r="G5973" t="s">
        <v>185</v>
      </c>
      <c r="H5973" t="s">
        <v>153</v>
      </c>
      <c r="I5973" t="s">
        <v>136</v>
      </c>
      <c r="J5973" t="s">
        <v>137</v>
      </c>
      <c r="K5973" t="s">
        <v>138</v>
      </c>
      <c r="L5973" t="s">
        <v>16629</v>
      </c>
      <c r="M5973" t="s">
        <v>16630</v>
      </c>
      <c r="N5973">
        <v>3.4494444440000001</v>
      </c>
      <c r="O5973">
        <v>0</v>
      </c>
      <c r="P5973">
        <v>93</v>
      </c>
      <c r="Q5973">
        <v>0</v>
      </c>
      <c r="R5973">
        <v>53</v>
      </c>
      <c r="S5973">
        <v>0</v>
      </c>
      <c r="T5973">
        <v>2</v>
      </c>
      <c r="U5973">
        <v>0</v>
      </c>
      <c r="V5973">
        <v>0</v>
      </c>
      <c r="W5973">
        <v>0</v>
      </c>
      <c r="X5973">
        <v>36.162941198693986</v>
      </c>
      <c r="Y5973">
        <v>0</v>
      </c>
      <c r="Z5973">
        <v>26.617987319419552</v>
      </c>
      <c r="AA5973">
        <v>0</v>
      </c>
      <c r="AB5973">
        <v>8.2777508448093222</v>
      </c>
      <c r="AC5973">
        <v>0</v>
      </c>
      <c r="AD5973">
        <v>0</v>
      </c>
      <c r="AE5973">
        <v>71.058679362922859</v>
      </c>
    </row>
    <row r="5974" spans="1:31" x14ac:dyDescent="0.3">
      <c r="A5974">
        <v>2723616</v>
      </c>
      <c r="B5974">
        <v>1</v>
      </c>
      <c r="C5974" t="s">
        <v>80</v>
      </c>
      <c r="D5974" t="s">
        <v>84</v>
      </c>
      <c r="E5974" t="s">
        <v>132</v>
      </c>
      <c r="F5974" t="s">
        <v>16631</v>
      </c>
      <c r="G5974" t="s">
        <v>170</v>
      </c>
      <c r="H5974" t="s">
        <v>135</v>
      </c>
      <c r="I5974" t="s">
        <v>136</v>
      </c>
      <c r="J5974" t="s">
        <v>137</v>
      </c>
      <c r="K5974" t="s">
        <v>138</v>
      </c>
      <c r="L5974" t="s">
        <v>16632</v>
      </c>
      <c r="M5974" t="s">
        <v>16633</v>
      </c>
      <c r="N5974">
        <v>1.268888888</v>
      </c>
      <c r="O5974">
        <v>0</v>
      </c>
      <c r="P5974">
        <v>394</v>
      </c>
      <c r="Q5974">
        <v>0</v>
      </c>
      <c r="R5974">
        <v>1</v>
      </c>
      <c r="S5974">
        <v>0</v>
      </c>
      <c r="T5974">
        <v>8</v>
      </c>
      <c r="U5974">
        <v>0</v>
      </c>
      <c r="V5974">
        <v>0</v>
      </c>
      <c r="W5974">
        <v>0</v>
      </c>
      <c r="X5974">
        <v>118.44093677020948</v>
      </c>
      <c r="Y5974">
        <v>0</v>
      </c>
      <c r="Z5974">
        <v>3.0218035050523333E-2</v>
      </c>
      <c r="AA5974">
        <v>0</v>
      </c>
      <c r="AB5974">
        <v>15.227261167737293</v>
      </c>
      <c r="AC5974">
        <v>0</v>
      </c>
      <c r="AD5974">
        <v>0</v>
      </c>
      <c r="AE5974">
        <v>133.69841597299728</v>
      </c>
    </row>
    <row r="5975" spans="1:31" x14ac:dyDescent="0.3">
      <c r="A5975">
        <v>2723009</v>
      </c>
      <c r="B5975">
        <v>1</v>
      </c>
      <c r="C5975" t="s">
        <v>81</v>
      </c>
      <c r="D5975" t="s">
        <v>122</v>
      </c>
      <c r="E5975" t="s">
        <v>132</v>
      </c>
      <c r="F5975" t="s">
        <v>16634</v>
      </c>
      <c r="G5975" t="s">
        <v>134</v>
      </c>
      <c r="H5975" t="s">
        <v>135</v>
      </c>
      <c r="I5975" t="s">
        <v>136</v>
      </c>
      <c r="J5975" t="s">
        <v>137</v>
      </c>
      <c r="K5975" t="s">
        <v>138</v>
      </c>
      <c r="L5975" t="s">
        <v>16635</v>
      </c>
      <c r="M5975" t="s">
        <v>16636</v>
      </c>
      <c r="N5975">
        <v>0.86333333300000004</v>
      </c>
      <c r="O5975">
        <v>0</v>
      </c>
      <c r="P5975">
        <v>326</v>
      </c>
      <c r="Q5975">
        <v>0</v>
      </c>
      <c r="R5975">
        <v>0</v>
      </c>
      <c r="S5975">
        <v>0</v>
      </c>
      <c r="T5975">
        <v>208</v>
      </c>
      <c r="U5975">
        <v>0</v>
      </c>
      <c r="V5975">
        <v>0</v>
      </c>
      <c r="W5975">
        <v>0</v>
      </c>
      <c r="X5975">
        <v>52.712026246306102</v>
      </c>
      <c r="Y5975">
        <v>0</v>
      </c>
      <c r="Z5975">
        <v>0</v>
      </c>
      <c r="AA5975">
        <v>0</v>
      </c>
      <c r="AB5975">
        <v>75.454962029547914</v>
      </c>
      <c r="AC5975">
        <v>0</v>
      </c>
      <c r="AD5975">
        <v>0</v>
      </c>
      <c r="AE5975">
        <v>128.16698827585401</v>
      </c>
    </row>
    <row r="5976" spans="1:31" x14ac:dyDescent="0.3">
      <c r="A5976">
        <v>2723364</v>
      </c>
      <c r="B5976">
        <v>1</v>
      </c>
      <c r="C5976" t="s">
        <v>81</v>
      </c>
      <c r="D5976" t="s">
        <v>128</v>
      </c>
      <c r="E5976" t="s">
        <v>145</v>
      </c>
      <c r="F5976" t="s">
        <v>16637</v>
      </c>
      <c r="G5976" t="s">
        <v>158</v>
      </c>
      <c r="H5976" t="s">
        <v>135</v>
      </c>
      <c r="I5976" t="s">
        <v>136</v>
      </c>
      <c r="J5976" t="s">
        <v>137</v>
      </c>
      <c r="K5976" t="s">
        <v>138</v>
      </c>
      <c r="L5976" t="s">
        <v>16638</v>
      </c>
      <c r="M5976" t="s">
        <v>16639</v>
      </c>
      <c r="N5976">
        <v>4.2727777769999999</v>
      </c>
      <c r="O5976">
        <v>0</v>
      </c>
      <c r="P5976">
        <v>7</v>
      </c>
      <c r="Q5976">
        <v>0</v>
      </c>
      <c r="R5976">
        <v>0</v>
      </c>
      <c r="S5976">
        <v>0</v>
      </c>
      <c r="T5976">
        <v>1</v>
      </c>
      <c r="U5976">
        <v>0</v>
      </c>
      <c r="V5976">
        <v>0</v>
      </c>
      <c r="W5976">
        <v>0</v>
      </c>
      <c r="X5976">
        <v>5.4159823017224156</v>
      </c>
      <c r="Y5976">
        <v>0</v>
      </c>
      <c r="Z5976">
        <v>0</v>
      </c>
      <c r="AA5976">
        <v>0</v>
      </c>
      <c r="AB5976">
        <v>3.9606285643260706</v>
      </c>
      <c r="AC5976">
        <v>0</v>
      </c>
      <c r="AD5976">
        <v>0</v>
      </c>
      <c r="AE5976">
        <v>9.3766108660484857</v>
      </c>
    </row>
    <row r="5977" spans="1:31" x14ac:dyDescent="0.3">
      <c r="A5977">
        <v>2723261</v>
      </c>
      <c r="B5977">
        <v>1</v>
      </c>
      <c r="C5977" t="s">
        <v>81</v>
      </c>
      <c r="D5977" t="s">
        <v>112</v>
      </c>
      <c r="E5977" t="s">
        <v>145</v>
      </c>
      <c r="F5977" t="s">
        <v>16640</v>
      </c>
      <c r="G5977" t="s">
        <v>230</v>
      </c>
      <c r="H5977" t="s">
        <v>135</v>
      </c>
      <c r="I5977" t="s">
        <v>136</v>
      </c>
      <c r="J5977" t="s">
        <v>137</v>
      </c>
      <c r="K5977" t="s">
        <v>138</v>
      </c>
      <c r="L5977" t="s">
        <v>16641</v>
      </c>
      <c r="M5977" t="s">
        <v>16642</v>
      </c>
      <c r="N5977">
        <v>4.0955555549999998</v>
      </c>
      <c r="O5977">
        <v>0</v>
      </c>
      <c r="P5977">
        <v>4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3.8512862968048411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3.8512862968048411</v>
      </c>
    </row>
    <row r="5978" spans="1:31" x14ac:dyDescent="0.3">
      <c r="A5978">
        <v>2723656</v>
      </c>
      <c r="B5978">
        <v>1</v>
      </c>
      <c r="C5978" t="s">
        <v>80</v>
      </c>
      <c r="D5978" t="s">
        <v>88</v>
      </c>
      <c r="E5978" t="s">
        <v>213</v>
      </c>
      <c r="F5978" t="s">
        <v>16643</v>
      </c>
      <c r="G5978" t="s">
        <v>152</v>
      </c>
      <c r="H5978" t="s">
        <v>153</v>
      </c>
      <c r="I5978" t="s">
        <v>136</v>
      </c>
      <c r="J5978" t="s">
        <v>137</v>
      </c>
      <c r="K5978" t="s">
        <v>138</v>
      </c>
      <c r="L5978" t="s">
        <v>16644</v>
      </c>
      <c r="M5978" t="s">
        <v>16590</v>
      </c>
      <c r="N5978">
        <v>4.1449999999999996</v>
      </c>
      <c r="O5978">
        <v>0</v>
      </c>
      <c r="P5978">
        <v>0</v>
      </c>
      <c r="Q5978">
        <v>0</v>
      </c>
      <c r="R5978">
        <v>0</v>
      </c>
      <c r="S5978">
        <v>3</v>
      </c>
      <c r="T5978">
        <v>74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157.02821243616748</v>
      </c>
      <c r="AB5978">
        <v>141.95997960599095</v>
      </c>
      <c r="AC5978">
        <v>0</v>
      </c>
      <c r="AD5978">
        <v>0</v>
      </c>
      <c r="AE5978">
        <v>298.9881920421584</v>
      </c>
    </row>
    <row r="5979" spans="1:31" x14ac:dyDescent="0.3">
      <c r="A5979">
        <v>2723115</v>
      </c>
      <c r="B5979">
        <v>1</v>
      </c>
      <c r="C5979" t="s">
        <v>80</v>
      </c>
      <c r="D5979" t="s">
        <v>107</v>
      </c>
      <c r="E5979" t="s">
        <v>132</v>
      </c>
      <c r="F5979" t="s">
        <v>16645</v>
      </c>
      <c r="G5979" t="s">
        <v>300</v>
      </c>
      <c r="H5979" t="s">
        <v>135</v>
      </c>
      <c r="I5979" t="s">
        <v>136</v>
      </c>
      <c r="J5979" t="s">
        <v>137</v>
      </c>
      <c r="K5979" t="s">
        <v>210</v>
      </c>
      <c r="L5979" t="s">
        <v>16646</v>
      </c>
      <c r="M5979" t="s">
        <v>16647</v>
      </c>
      <c r="N5979">
        <v>7.7197222219999997</v>
      </c>
      <c r="O5979">
        <v>0</v>
      </c>
      <c r="P5979">
        <v>0</v>
      </c>
      <c r="Q5979">
        <v>0</v>
      </c>
      <c r="R5979">
        <v>5</v>
      </c>
      <c r="S5979">
        <v>0</v>
      </c>
      <c r="T5979">
        <v>1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30.753503512035362</v>
      </c>
      <c r="AA5979">
        <v>0</v>
      </c>
      <c r="AB5979">
        <v>2.9065749746796898</v>
      </c>
      <c r="AC5979">
        <v>0</v>
      </c>
      <c r="AD5979">
        <v>0</v>
      </c>
      <c r="AE5979">
        <v>33.660078486715051</v>
      </c>
    </row>
    <row r="5980" spans="1:31" x14ac:dyDescent="0.3">
      <c r="A5980">
        <v>2723198</v>
      </c>
      <c r="B5980">
        <v>1</v>
      </c>
      <c r="C5980" t="s">
        <v>80</v>
      </c>
      <c r="D5980" t="s">
        <v>82</v>
      </c>
      <c r="E5980" t="s">
        <v>145</v>
      </c>
      <c r="F5980" t="s">
        <v>16648</v>
      </c>
      <c r="G5980" t="s">
        <v>230</v>
      </c>
      <c r="H5980" t="s">
        <v>135</v>
      </c>
      <c r="I5980" t="s">
        <v>136</v>
      </c>
      <c r="J5980" t="s">
        <v>137</v>
      </c>
      <c r="K5980" t="s">
        <v>138</v>
      </c>
      <c r="L5980" t="s">
        <v>16649</v>
      </c>
      <c r="M5980" t="s">
        <v>16650</v>
      </c>
      <c r="N5980">
        <v>2.9961111109999998</v>
      </c>
      <c r="O5980">
        <v>0</v>
      </c>
      <c r="P5980">
        <v>1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0.72817802168479162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0.72817802168479162</v>
      </c>
    </row>
    <row r="5981" spans="1:31" x14ac:dyDescent="0.3">
      <c r="A5981">
        <v>2723639</v>
      </c>
      <c r="B5981">
        <v>1</v>
      </c>
      <c r="C5981" t="s">
        <v>80</v>
      </c>
      <c r="D5981" t="s">
        <v>90</v>
      </c>
      <c r="E5981" t="s">
        <v>161</v>
      </c>
      <c r="F5981" t="s">
        <v>7345</v>
      </c>
      <c r="G5981" t="s">
        <v>163</v>
      </c>
      <c r="H5981" t="s">
        <v>135</v>
      </c>
      <c r="I5981" t="s">
        <v>136</v>
      </c>
      <c r="J5981" t="s">
        <v>137</v>
      </c>
      <c r="K5981" t="s">
        <v>138</v>
      </c>
      <c r="L5981" t="s">
        <v>16651</v>
      </c>
      <c r="M5981" t="s">
        <v>16652</v>
      </c>
      <c r="N5981">
        <v>2.378055555</v>
      </c>
      <c r="O5981">
        <v>0</v>
      </c>
      <c r="P5981">
        <v>176</v>
      </c>
      <c r="Q5981">
        <v>0</v>
      </c>
      <c r="R5981">
        <v>0</v>
      </c>
      <c r="S5981">
        <v>0</v>
      </c>
      <c r="T5981">
        <v>16</v>
      </c>
      <c r="U5981">
        <v>0</v>
      </c>
      <c r="V5981">
        <v>0</v>
      </c>
      <c r="W5981">
        <v>0</v>
      </c>
      <c r="X5981">
        <v>90.619389433937329</v>
      </c>
      <c r="Y5981">
        <v>0</v>
      </c>
      <c r="Z5981">
        <v>0</v>
      </c>
      <c r="AA5981">
        <v>0</v>
      </c>
      <c r="AB5981">
        <v>11.031430510240199</v>
      </c>
      <c r="AC5981">
        <v>0</v>
      </c>
      <c r="AD5981">
        <v>0</v>
      </c>
      <c r="AE5981">
        <v>101.65081994417753</v>
      </c>
    </row>
    <row r="5982" spans="1:31" x14ac:dyDescent="0.3">
      <c r="A5982">
        <v>2723390</v>
      </c>
      <c r="B5982">
        <v>1</v>
      </c>
      <c r="C5982" t="s">
        <v>80</v>
      </c>
      <c r="D5982" t="s">
        <v>106</v>
      </c>
      <c r="E5982" t="s">
        <v>156</v>
      </c>
      <c r="F5982" t="s">
        <v>16653</v>
      </c>
      <c r="G5982" t="s">
        <v>348</v>
      </c>
      <c r="H5982" t="s">
        <v>153</v>
      </c>
      <c r="I5982" t="s">
        <v>136</v>
      </c>
      <c r="J5982" t="s">
        <v>137</v>
      </c>
      <c r="K5982" t="s">
        <v>138</v>
      </c>
      <c r="L5982" t="s">
        <v>16654</v>
      </c>
      <c r="M5982" t="s">
        <v>16655</v>
      </c>
      <c r="N5982">
        <v>1.1272222220000001</v>
      </c>
      <c r="O5982">
        <v>0</v>
      </c>
      <c r="P5982">
        <v>168</v>
      </c>
      <c r="Q5982">
        <v>0</v>
      </c>
      <c r="R5982">
        <v>11</v>
      </c>
      <c r="S5982">
        <v>0</v>
      </c>
      <c r="T5982">
        <v>17</v>
      </c>
      <c r="U5982">
        <v>0</v>
      </c>
      <c r="V5982">
        <v>0</v>
      </c>
      <c r="W5982">
        <v>0</v>
      </c>
      <c r="X5982">
        <v>27.177499414635403</v>
      </c>
      <c r="Y5982">
        <v>0</v>
      </c>
      <c r="Z5982">
        <v>3.3700499654978588</v>
      </c>
      <c r="AA5982">
        <v>0</v>
      </c>
      <c r="AB5982">
        <v>8.3675193103992225</v>
      </c>
      <c r="AC5982">
        <v>0</v>
      </c>
      <c r="AD5982">
        <v>0</v>
      </c>
      <c r="AE5982">
        <v>38.915068690532486</v>
      </c>
    </row>
    <row r="5983" spans="1:31" x14ac:dyDescent="0.3">
      <c r="A5983">
        <v>2723825</v>
      </c>
      <c r="B5983">
        <v>1</v>
      </c>
      <c r="C5983" t="s">
        <v>80</v>
      </c>
      <c r="D5983" t="s">
        <v>104</v>
      </c>
      <c r="E5983" t="s">
        <v>161</v>
      </c>
      <c r="F5983" t="s">
        <v>16656</v>
      </c>
      <c r="G5983" t="s">
        <v>409</v>
      </c>
      <c r="H5983" t="s">
        <v>135</v>
      </c>
      <c r="I5983" t="s">
        <v>136</v>
      </c>
      <c r="J5983" t="s">
        <v>137</v>
      </c>
      <c r="K5983" t="s">
        <v>138</v>
      </c>
      <c r="L5983" t="s">
        <v>16657</v>
      </c>
      <c r="M5983" t="s">
        <v>16658</v>
      </c>
      <c r="N5983">
        <v>2.2486111110000002</v>
      </c>
      <c r="O5983">
        <v>0</v>
      </c>
      <c r="P5983">
        <v>102</v>
      </c>
      <c r="Q5983">
        <v>0</v>
      </c>
      <c r="R5983">
        <v>2</v>
      </c>
      <c r="S5983">
        <v>0</v>
      </c>
      <c r="T5983">
        <v>10</v>
      </c>
      <c r="U5983">
        <v>0</v>
      </c>
      <c r="V5983">
        <v>0</v>
      </c>
      <c r="W5983">
        <v>0</v>
      </c>
      <c r="X5983">
        <v>43.249664671987397</v>
      </c>
      <c r="Y5983">
        <v>0</v>
      </c>
      <c r="Z5983">
        <v>0</v>
      </c>
      <c r="AA5983">
        <v>0</v>
      </c>
      <c r="AB5983">
        <v>7.3426375617240289</v>
      </c>
      <c r="AC5983">
        <v>0</v>
      </c>
      <c r="AD5983">
        <v>0</v>
      </c>
      <c r="AE5983">
        <v>50.592302233711422</v>
      </c>
    </row>
    <row r="5984" spans="1:31" x14ac:dyDescent="0.3">
      <c r="A5984">
        <v>2722992</v>
      </c>
      <c r="B5984">
        <v>1</v>
      </c>
      <c r="C5984" t="s">
        <v>81</v>
      </c>
      <c r="D5984" t="s">
        <v>120</v>
      </c>
      <c r="E5984" t="s">
        <v>161</v>
      </c>
      <c r="F5984" t="s">
        <v>16659</v>
      </c>
      <c r="G5984" t="s">
        <v>409</v>
      </c>
      <c r="H5984" t="s">
        <v>135</v>
      </c>
      <c r="I5984" t="s">
        <v>136</v>
      </c>
      <c r="J5984" t="s">
        <v>137</v>
      </c>
      <c r="K5984" t="s">
        <v>138</v>
      </c>
      <c r="L5984" t="s">
        <v>16660</v>
      </c>
      <c r="M5984" t="s">
        <v>16661</v>
      </c>
      <c r="N5984">
        <v>1.042777777</v>
      </c>
      <c r="O5984">
        <v>0</v>
      </c>
      <c r="P5984">
        <v>155</v>
      </c>
      <c r="Q5984">
        <v>0</v>
      </c>
      <c r="R5984">
        <v>0</v>
      </c>
      <c r="S5984">
        <v>0</v>
      </c>
      <c r="T5984">
        <v>4</v>
      </c>
      <c r="U5984">
        <v>0</v>
      </c>
      <c r="V5984">
        <v>0</v>
      </c>
      <c r="W5984">
        <v>0</v>
      </c>
      <c r="X5984">
        <v>45.654558891146209</v>
      </c>
      <c r="Y5984">
        <v>0</v>
      </c>
      <c r="Z5984">
        <v>0</v>
      </c>
      <c r="AA5984">
        <v>0</v>
      </c>
      <c r="AB5984">
        <v>0.43131944371341746</v>
      </c>
      <c r="AC5984">
        <v>0</v>
      </c>
      <c r="AD5984">
        <v>0</v>
      </c>
      <c r="AE5984">
        <v>46.085878334859629</v>
      </c>
    </row>
    <row r="5985" spans="1:31" x14ac:dyDescent="0.3">
      <c r="A5985">
        <v>2723533</v>
      </c>
      <c r="B5985">
        <v>1</v>
      </c>
      <c r="C5985" t="s">
        <v>81</v>
      </c>
      <c r="D5985" t="s">
        <v>121</v>
      </c>
      <c r="E5985" t="s">
        <v>161</v>
      </c>
      <c r="F5985" t="s">
        <v>16662</v>
      </c>
      <c r="G5985" t="s">
        <v>409</v>
      </c>
      <c r="H5985" t="s">
        <v>135</v>
      </c>
      <c r="I5985" t="s">
        <v>136</v>
      </c>
      <c r="J5985" t="s">
        <v>137</v>
      </c>
      <c r="K5985" t="s">
        <v>138</v>
      </c>
      <c r="L5985" t="s">
        <v>16663</v>
      </c>
      <c r="M5985" t="s">
        <v>16664</v>
      </c>
      <c r="N5985">
        <v>5.12</v>
      </c>
      <c r="O5985">
        <v>0</v>
      </c>
      <c r="P5985">
        <v>56</v>
      </c>
      <c r="Q5985">
        <v>0</v>
      </c>
      <c r="R5985">
        <v>11</v>
      </c>
      <c r="S5985">
        <v>0</v>
      </c>
      <c r="T5985">
        <v>1</v>
      </c>
      <c r="U5985">
        <v>0</v>
      </c>
      <c r="V5985">
        <v>0</v>
      </c>
      <c r="W5985">
        <v>0</v>
      </c>
      <c r="X5985">
        <v>68.610637000763205</v>
      </c>
      <c r="Y5985">
        <v>0</v>
      </c>
      <c r="Z5985">
        <v>0</v>
      </c>
      <c r="AA5985">
        <v>0</v>
      </c>
      <c r="AB5985">
        <v>6.517300148038867</v>
      </c>
      <c r="AC5985">
        <v>0</v>
      </c>
      <c r="AD5985">
        <v>0</v>
      </c>
      <c r="AE5985">
        <v>75.127937148802076</v>
      </c>
    </row>
    <row r="5986" spans="1:31" x14ac:dyDescent="0.3">
      <c r="A5986">
        <v>2723250</v>
      </c>
      <c r="B5986">
        <v>1</v>
      </c>
      <c r="C5986" t="s">
        <v>81</v>
      </c>
      <c r="D5986" t="s">
        <v>115</v>
      </c>
      <c r="E5986" t="s">
        <v>161</v>
      </c>
      <c r="F5986" t="s">
        <v>16665</v>
      </c>
      <c r="G5986" t="s">
        <v>163</v>
      </c>
      <c r="H5986" t="s">
        <v>135</v>
      </c>
      <c r="I5986" t="s">
        <v>136</v>
      </c>
      <c r="J5986" t="s">
        <v>137</v>
      </c>
      <c r="K5986" t="s">
        <v>138</v>
      </c>
      <c r="L5986" t="s">
        <v>16666</v>
      </c>
      <c r="M5986" t="s">
        <v>16667</v>
      </c>
      <c r="N5986">
        <v>2.4413888880000001</v>
      </c>
      <c r="O5986">
        <v>0</v>
      </c>
      <c r="P5986">
        <v>26</v>
      </c>
      <c r="Q5986">
        <v>0</v>
      </c>
      <c r="R5986">
        <v>3</v>
      </c>
      <c r="S5986">
        <v>0</v>
      </c>
      <c r="T5986">
        <v>1</v>
      </c>
      <c r="U5986">
        <v>0</v>
      </c>
      <c r="V5986">
        <v>0</v>
      </c>
      <c r="W5986">
        <v>0</v>
      </c>
      <c r="X5986">
        <v>0.73377707180411667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0.73377707180411667</v>
      </c>
    </row>
    <row r="5987" spans="1:31" x14ac:dyDescent="0.3">
      <c r="A5987">
        <v>2723413</v>
      </c>
      <c r="B5987">
        <v>1</v>
      </c>
      <c r="C5987" t="s">
        <v>81</v>
      </c>
      <c r="D5987" t="s">
        <v>128</v>
      </c>
      <c r="E5987" t="s">
        <v>150</v>
      </c>
      <c r="F5987" t="s">
        <v>16668</v>
      </c>
      <c r="G5987" t="s">
        <v>300</v>
      </c>
      <c r="H5987" t="s">
        <v>153</v>
      </c>
      <c r="I5987" t="s">
        <v>136</v>
      </c>
      <c r="J5987" t="s">
        <v>137</v>
      </c>
      <c r="K5987" t="s">
        <v>210</v>
      </c>
      <c r="L5987" t="s">
        <v>16669</v>
      </c>
      <c r="M5987" t="s">
        <v>16670</v>
      </c>
      <c r="N5987">
        <v>2.4975000000000001</v>
      </c>
      <c r="O5987">
        <v>16</v>
      </c>
      <c r="P5987">
        <v>107</v>
      </c>
      <c r="Q5987">
        <v>34</v>
      </c>
      <c r="R5987">
        <v>16</v>
      </c>
      <c r="S5987">
        <v>4</v>
      </c>
      <c r="T5987">
        <v>9</v>
      </c>
      <c r="U5987">
        <v>0</v>
      </c>
      <c r="V5987">
        <v>0</v>
      </c>
      <c r="W5987">
        <v>4.6738901677281008</v>
      </c>
      <c r="X5987">
        <v>34.397900192179769</v>
      </c>
      <c r="Y5987">
        <v>4.8621283677244262</v>
      </c>
      <c r="Z5987">
        <v>4.4709379489933205</v>
      </c>
      <c r="AA5987">
        <v>8.876965240445589</v>
      </c>
      <c r="AB5987">
        <v>8.3914061520263079</v>
      </c>
      <c r="AC5987">
        <v>0</v>
      </c>
      <c r="AD5987">
        <v>0</v>
      </c>
      <c r="AE5987">
        <v>65.673228069097505</v>
      </c>
    </row>
    <row r="5988" spans="1:31" x14ac:dyDescent="0.3">
      <c r="A5988">
        <v>2723960</v>
      </c>
      <c r="B5988">
        <v>1</v>
      </c>
      <c r="C5988" t="s">
        <v>80</v>
      </c>
      <c r="D5988" t="s">
        <v>87</v>
      </c>
      <c r="E5988" t="s">
        <v>150</v>
      </c>
      <c r="F5988" t="s">
        <v>16671</v>
      </c>
      <c r="G5988" t="s">
        <v>743</v>
      </c>
      <c r="H5988" t="s">
        <v>153</v>
      </c>
      <c r="I5988" t="s">
        <v>136</v>
      </c>
      <c r="J5988" t="s">
        <v>137</v>
      </c>
      <c r="K5988" t="s">
        <v>138</v>
      </c>
      <c r="L5988" t="s">
        <v>16672</v>
      </c>
      <c r="M5988" t="s">
        <v>16673</v>
      </c>
      <c r="N5988">
        <v>0.133333333</v>
      </c>
      <c r="O5988">
        <v>1</v>
      </c>
      <c r="P5988">
        <v>7468</v>
      </c>
      <c r="Q5988">
        <v>0</v>
      </c>
      <c r="R5988">
        <v>0</v>
      </c>
      <c r="S5988">
        <v>51</v>
      </c>
      <c r="T5988">
        <v>999</v>
      </c>
      <c r="U5988">
        <v>22</v>
      </c>
      <c r="V5988">
        <v>16</v>
      </c>
      <c r="W5988">
        <v>5.4702257313599997E-2</v>
      </c>
      <c r="X5988">
        <v>202.13026067967226</v>
      </c>
      <c r="Y5988">
        <v>0</v>
      </c>
      <c r="Z5988">
        <v>0</v>
      </c>
      <c r="AA5988">
        <v>730.50223833865289</v>
      </c>
      <c r="AB5988">
        <v>209.37846879886231</v>
      </c>
      <c r="AC5988">
        <v>331.79122449978189</v>
      </c>
      <c r="AD5988">
        <v>76.160517827744258</v>
      </c>
      <c r="AE5988">
        <v>1550.0174124020273</v>
      </c>
    </row>
    <row r="5989" spans="1:31" x14ac:dyDescent="0.3">
      <c r="A5989">
        <v>2723024</v>
      </c>
      <c r="B5989">
        <v>1</v>
      </c>
      <c r="C5989" t="s">
        <v>81</v>
      </c>
      <c r="D5989" t="s">
        <v>118</v>
      </c>
      <c r="E5989" t="s">
        <v>161</v>
      </c>
      <c r="F5989" t="s">
        <v>16674</v>
      </c>
      <c r="G5989" t="s">
        <v>163</v>
      </c>
      <c r="H5989" t="s">
        <v>135</v>
      </c>
      <c r="I5989" t="s">
        <v>136</v>
      </c>
      <c r="J5989" t="s">
        <v>137</v>
      </c>
      <c r="K5989" t="s">
        <v>138</v>
      </c>
      <c r="L5989" t="s">
        <v>16675</v>
      </c>
      <c r="M5989" t="s">
        <v>16676</v>
      </c>
      <c r="N5989">
        <v>3.1636111109999998</v>
      </c>
      <c r="O5989">
        <v>0</v>
      </c>
      <c r="P5989">
        <v>20</v>
      </c>
      <c r="Q5989">
        <v>0</v>
      </c>
      <c r="R5989">
        <v>0</v>
      </c>
      <c r="S5989">
        <v>0</v>
      </c>
      <c r="T5989">
        <v>7</v>
      </c>
      <c r="U5989">
        <v>0</v>
      </c>
      <c r="V5989">
        <v>0</v>
      </c>
      <c r="W5989">
        <v>0</v>
      </c>
      <c r="X5989">
        <v>8.0833433814592901</v>
      </c>
      <c r="Y5989">
        <v>0</v>
      </c>
      <c r="Z5989">
        <v>0</v>
      </c>
      <c r="AA5989">
        <v>0</v>
      </c>
      <c r="AB5989">
        <v>17.587041930199096</v>
      </c>
      <c r="AC5989">
        <v>0</v>
      </c>
      <c r="AD5989">
        <v>0</v>
      </c>
      <c r="AE5989">
        <v>25.670385311658386</v>
      </c>
    </row>
    <row r="5990" spans="1:31" x14ac:dyDescent="0.3">
      <c r="A5990">
        <v>2723559</v>
      </c>
      <c r="B5990">
        <v>1</v>
      </c>
      <c r="C5990" t="s">
        <v>80</v>
      </c>
      <c r="D5990" t="s">
        <v>103</v>
      </c>
      <c r="E5990" t="s">
        <v>145</v>
      </c>
      <c r="F5990" t="s">
        <v>16677</v>
      </c>
      <c r="G5990" t="s">
        <v>230</v>
      </c>
      <c r="H5990" t="s">
        <v>135</v>
      </c>
      <c r="I5990" t="s">
        <v>136</v>
      </c>
      <c r="J5990" t="s">
        <v>137</v>
      </c>
      <c r="K5990" t="s">
        <v>138</v>
      </c>
      <c r="L5990" t="s">
        <v>16678</v>
      </c>
      <c r="M5990" t="s">
        <v>16679</v>
      </c>
      <c r="N5990">
        <v>1.5349999999999999</v>
      </c>
      <c r="O5990">
        <v>0</v>
      </c>
      <c r="P5990">
        <v>2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0.5335973044709299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0.5335973044709299</v>
      </c>
    </row>
    <row r="5991" spans="1:31" x14ac:dyDescent="0.3">
      <c r="A5991">
        <v>2723851</v>
      </c>
      <c r="B5991">
        <v>1</v>
      </c>
      <c r="C5991" t="s">
        <v>80</v>
      </c>
      <c r="D5991" t="s">
        <v>94</v>
      </c>
      <c r="E5991" t="s">
        <v>161</v>
      </c>
      <c r="F5991" t="s">
        <v>16680</v>
      </c>
      <c r="G5991" t="s">
        <v>163</v>
      </c>
      <c r="H5991" t="s">
        <v>135</v>
      </c>
      <c r="I5991" t="s">
        <v>136</v>
      </c>
      <c r="J5991" t="s">
        <v>137</v>
      </c>
      <c r="K5991" t="s">
        <v>138</v>
      </c>
      <c r="L5991" t="s">
        <v>16681</v>
      </c>
      <c r="M5991" t="s">
        <v>16682</v>
      </c>
      <c r="N5991">
        <v>2.480277777</v>
      </c>
      <c r="O5991">
        <v>0</v>
      </c>
      <c r="P5991">
        <v>222</v>
      </c>
      <c r="Q5991">
        <v>0</v>
      </c>
      <c r="R5991">
        <v>0</v>
      </c>
      <c r="S5991">
        <v>0</v>
      </c>
      <c r="T5991">
        <v>45</v>
      </c>
      <c r="U5991">
        <v>0</v>
      </c>
      <c r="V5991">
        <v>0</v>
      </c>
      <c r="W5991">
        <v>0</v>
      </c>
      <c r="X5991">
        <v>114.30118674581249</v>
      </c>
      <c r="Y5991">
        <v>0</v>
      </c>
      <c r="Z5991">
        <v>0</v>
      </c>
      <c r="AA5991">
        <v>0</v>
      </c>
      <c r="AB5991">
        <v>60.066696845913981</v>
      </c>
      <c r="AC5991">
        <v>0</v>
      </c>
      <c r="AD5991">
        <v>0</v>
      </c>
      <c r="AE5991">
        <v>174.36788359172647</v>
      </c>
    </row>
    <row r="5992" spans="1:31" x14ac:dyDescent="0.3">
      <c r="A5992">
        <v>2723137</v>
      </c>
      <c r="B5992">
        <v>2</v>
      </c>
      <c r="C5992" t="s">
        <v>80</v>
      </c>
      <c r="D5992" t="s">
        <v>93</v>
      </c>
      <c r="E5992" t="s">
        <v>132</v>
      </c>
      <c r="F5992" t="s">
        <v>16683</v>
      </c>
      <c r="G5992" t="s">
        <v>163</v>
      </c>
      <c r="H5992" t="s">
        <v>135</v>
      </c>
      <c r="I5992" t="s">
        <v>136</v>
      </c>
      <c r="J5992" t="s">
        <v>137</v>
      </c>
      <c r="K5992" t="s">
        <v>138</v>
      </c>
      <c r="L5992" t="s">
        <v>16374</v>
      </c>
      <c r="M5992" t="s">
        <v>16684</v>
      </c>
      <c r="N5992">
        <v>0.39694444400000001</v>
      </c>
      <c r="O5992">
        <v>0</v>
      </c>
      <c r="P5992">
        <v>15</v>
      </c>
      <c r="Q5992">
        <v>0</v>
      </c>
      <c r="R5992">
        <v>8</v>
      </c>
      <c r="S5992">
        <v>0</v>
      </c>
      <c r="T5992">
        <v>4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2.3722026153365721</v>
      </c>
      <c r="AC5992">
        <v>0</v>
      </c>
      <c r="AD5992">
        <v>0</v>
      </c>
      <c r="AE5992">
        <v>2.3722026153365721</v>
      </c>
    </row>
    <row r="5993" spans="1:31" x14ac:dyDescent="0.3">
      <c r="A5993">
        <v>2723148</v>
      </c>
      <c r="B5993">
        <v>2</v>
      </c>
      <c r="C5993" t="s">
        <v>81</v>
      </c>
      <c r="D5993" t="s">
        <v>118</v>
      </c>
      <c r="E5993" t="s">
        <v>213</v>
      </c>
      <c r="F5993" t="s">
        <v>9127</v>
      </c>
      <c r="G5993" t="s">
        <v>185</v>
      </c>
      <c r="H5993" t="s">
        <v>153</v>
      </c>
      <c r="I5993" t="s">
        <v>136</v>
      </c>
      <c r="J5993" t="s">
        <v>137</v>
      </c>
      <c r="K5993" t="s">
        <v>138</v>
      </c>
      <c r="L5993" t="s">
        <v>16685</v>
      </c>
      <c r="M5993" t="s">
        <v>16686</v>
      </c>
      <c r="N5993">
        <v>0.55861111100000005</v>
      </c>
      <c r="O5993">
        <v>0</v>
      </c>
      <c r="P5993">
        <v>2</v>
      </c>
      <c r="Q5993">
        <v>49</v>
      </c>
      <c r="R5993">
        <v>78</v>
      </c>
      <c r="S5993">
        <v>9</v>
      </c>
      <c r="T5993">
        <v>10</v>
      </c>
      <c r="U5993">
        <v>0</v>
      </c>
      <c r="V5993">
        <v>0</v>
      </c>
      <c r="W5993">
        <v>0</v>
      </c>
      <c r="X5993">
        <v>0.10358351925500001</v>
      </c>
      <c r="Y5993">
        <v>54.696476338392422</v>
      </c>
      <c r="Z5993">
        <v>10.212689276395086</v>
      </c>
      <c r="AA5993">
        <v>16.586459184415169</v>
      </c>
      <c r="AB5993">
        <v>2.6475001781638725</v>
      </c>
      <c r="AC5993">
        <v>0</v>
      </c>
      <c r="AD5993">
        <v>0</v>
      </c>
      <c r="AE5993">
        <v>84.246708496621537</v>
      </c>
    </row>
    <row r="5994" spans="1:31" x14ac:dyDescent="0.3">
      <c r="A5994">
        <v>2723479</v>
      </c>
      <c r="B5994">
        <v>1</v>
      </c>
      <c r="C5994" t="s">
        <v>80</v>
      </c>
      <c r="D5994" t="s">
        <v>83</v>
      </c>
      <c r="E5994" t="s">
        <v>200</v>
      </c>
      <c r="F5994" t="s">
        <v>11953</v>
      </c>
      <c r="G5994" t="s">
        <v>163</v>
      </c>
      <c r="H5994" t="s">
        <v>135</v>
      </c>
      <c r="I5994" t="s">
        <v>136</v>
      </c>
      <c r="J5994" t="s">
        <v>137</v>
      </c>
      <c r="K5994" t="s">
        <v>138</v>
      </c>
      <c r="L5994" t="s">
        <v>16687</v>
      </c>
      <c r="M5994" t="s">
        <v>16688</v>
      </c>
      <c r="N5994">
        <v>0.51194444400000005</v>
      </c>
      <c r="O5994">
        <v>0</v>
      </c>
      <c r="P5994">
        <v>21</v>
      </c>
      <c r="Q5994">
        <v>0</v>
      </c>
      <c r="R5994">
        <v>0</v>
      </c>
      <c r="S5994">
        <v>0</v>
      </c>
      <c r="T5994">
        <v>7</v>
      </c>
      <c r="U5994">
        <v>0</v>
      </c>
      <c r="V5994">
        <v>0</v>
      </c>
      <c r="W5994">
        <v>0</v>
      </c>
      <c r="X5994">
        <v>8.8495396783143452</v>
      </c>
      <c r="Y5994">
        <v>0</v>
      </c>
      <c r="Z5994">
        <v>0</v>
      </c>
      <c r="AA5994">
        <v>0</v>
      </c>
      <c r="AB5994">
        <v>5.1525315467245338</v>
      </c>
      <c r="AC5994">
        <v>0</v>
      </c>
      <c r="AD5994">
        <v>0</v>
      </c>
      <c r="AE5994">
        <v>14.002071225038879</v>
      </c>
    </row>
    <row r="5995" spans="1:31" x14ac:dyDescent="0.3">
      <c r="A5995">
        <v>2723228</v>
      </c>
      <c r="B5995">
        <v>2</v>
      </c>
      <c r="C5995" t="s">
        <v>81</v>
      </c>
      <c r="D5995" t="s">
        <v>122</v>
      </c>
      <c r="E5995" t="s">
        <v>156</v>
      </c>
      <c r="F5995" t="s">
        <v>16689</v>
      </c>
      <c r="G5995" t="s">
        <v>2306</v>
      </c>
      <c r="H5995" t="s">
        <v>153</v>
      </c>
      <c r="I5995" t="s">
        <v>136</v>
      </c>
      <c r="J5995" t="s">
        <v>137</v>
      </c>
      <c r="K5995" t="s">
        <v>138</v>
      </c>
      <c r="L5995" t="s">
        <v>16690</v>
      </c>
      <c r="M5995" t="s">
        <v>16691</v>
      </c>
      <c r="N5995">
        <v>1.7294444440000001</v>
      </c>
      <c r="O5995">
        <v>1</v>
      </c>
      <c r="P5995">
        <v>263</v>
      </c>
      <c r="Q5995">
        <v>1</v>
      </c>
      <c r="R5995">
        <v>0</v>
      </c>
      <c r="S5995">
        <v>0</v>
      </c>
      <c r="T5995">
        <v>5</v>
      </c>
      <c r="U5995">
        <v>0</v>
      </c>
      <c r="V5995">
        <v>0</v>
      </c>
      <c r="W5995">
        <v>0.29503896513</v>
      </c>
      <c r="X5995">
        <v>31.193917866980456</v>
      </c>
      <c r="Y5995">
        <v>2.1915134621782388</v>
      </c>
      <c r="Z5995">
        <v>0</v>
      </c>
      <c r="AA5995">
        <v>0</v>
      </c>
      <c r="AB5995">
        <v>5.1111539045594485</v>
      </c>
      <c r="AC5995">
        <v>0</v>
      </c>
      <c r="AD5995">
        <v>0</v>
      </c>
      <c r="AE5995">
        <v>38.791624198848147</v>
      </c>
    </row>
    <row r="5996" spans="1:31" x14ac:dyDescent="0.3">
      <c r="A5996">
        <v>2723101</v>
      </c>
      <c r="B5996">
        <v>1</v>
      </c>
      <c r="C5996" t="s">
        <v>80</v>
      </c>
      <c r="D5996" t="s">
        <v>108</v>
      </c>
      <c r="E5996" t="s">
        <v>156</v>
      </c>
      <c r="F5996" t="s">
        <v>5225</v>
      </c>
      <c r="G5996" t="s">
        <v>209</v>
      </c>
      <c r="H5996" t="s">
        <v>153</v>
      </c>
      <c r="I5996" t="s">
        <v>136</v>
      </c>
      <c r="J5996" t="s">
        <v>137</v>
      </c>
      <c r="K5996" t="s">
        <v>210</v>
      </c>
      <c r="L5996" t="s">
        <v>16692</v>
      </c>
      <c r="M5996" t="s">
        <v>16693</v>
      </c>
      <c r="N5996">
        <v>8.755833333</v>
      </c>
      <c r="O5996">
        <v>0</v>
      </c>
      <c r="P5996">
        <v>78</v>
      </c>
      <c r="Q5996">
        <v>0</v>
      </c>
      <c r="R5996">
        <v>83</v>
      </c>
      <c r="S5996">
        <v>0</v>
      </c>
      <c r="T5996">
        <v>52</v>
      </c>
      <c r="U5996">
        <v>0</v>
      </c>
      <c r="V5996">
        <v>0</v>
      </c>
      <c r="W5996">
        <v>0</v>
      </c>
      <c r="X5996">
        <v>175.16433267322702</v>
      </c>
      <c r="Y5996">
        <v>0</v>
      </c>
      <c r="Z5996">
        <v>221.81424216990391</v>
      </c>
      <c r="AA5996">
        <v>0</v>
      </c>
      <c r="AB5996">
        <v>307.54378521488019</v>
      </c>
      <c r="AC5996">
        <v>0</v>
      </c>
      <c r="AD5996">
        <v>0</v>
      </c>
      <c r="AE5996">
        <v>704.52236005801115</v>
      </c>
    </row>
    <row r="5997" spans="1:31" x14ac:dyDescent="0.3">
      <c r="A5997">
        <v>2723293</v>
      </c>
      <c r="B5997">
        <v>1</v>
      </c>
      <c r="C5997" t="s">
        <v>80</v>
      </c>
      <c r="D5997" t="s">
        <v>100</v>
      </c>
      <c r="E5997" t="s">
        <v>161</v>
      </c>
      <c r="F5997" t="s">
        <v>16694</v>
      </c>
      <c r="G5997" t="s">
        <v>163</v>
      </c>
      <c r="H5997" t="s">
        <v>135</v>
      </c>
      <c r="I5997" t="s">
        <v>136</v>
      </c>
      <c r="J5997" t="s">
        <v>137</v>
      </c>
      <c r="K5997" t="s">
        <v>138</v>
      </c>
      <c r="L5997" t="s">
        <v>16695</v>
      </c>
      <c r="M5997" t="s">
        <v>16696</v>
      </c>
      <c r="N5997">
        <v>1.0575000000000001</v>
      </c>
      <c r="O5997">
        <v>0</v>
      </c>
      <c r="P5997">
        <v>9</v>
      </c>
      <c r="Q5997">
        <v>0</v>
      </c>
      <c r="R5997">
        <v>1</v>
      </c>
      <c r="S5997">
        <v>0</v>
      </c>
      <c r="T5997">
        <v>1</v>
      </c>
      <c r="U5997">
        <v>0</v>
      </c>
      <c r="V5997">
        <v>0</v>
      </c>
      <c r="W5997">
        <v>0</v>
      </c>
      <c r="X5997">
        <v>8.9751690757733389</v>
      </c>
      <c r="Y5997">
        <v>0</v>
      </c>
      <c r="Z5997">
        <v>6.3285934039491662E-2</v>
      </c>
      <c r="AA5997">
        <v>0</v>
      </c>
      <c r="AB5997">
        <v>6.7661564284579923</v>
      </c>
      <c r="AC5997">
        <v>0</v>
      </c>
      <c r="AD5997">
        <v>0</v>
      </c>
      <c r="AE5997">
        <v>15.804611438270822</v>
      </c>
    </row>
    <row r="5998" spans="1:31" x14ac:dyDescent="0.3">
      <c r="A5998">
        <v>2723144</v>
      </c>
      <c r="B5998">
        <v>1</v>
      </c>
      <c r="C5998" t="s">
        <v>80</v>
      </c>
      <c r="D5998" t="s">
        <v>94</v>
      </c>
      <c r="E5998" t="s">
        <v>150</v>
      </c>
      <c r="F5998" t="s">
        <v>13627</v>
      </c>
      <c r="G5998" t="s">
        <v>152</v>
      </c>
      <c r="H5998" t="s">
        <v>153</v>
      </c>
      <c r="I5998" t="s">
        <v>136</v>
      </c>
      <c r="J5998" t="s">
        <v>137</v>
      </c>
      <c r="K5998" t="s">
        <v>138</v>
      </c>
      <c r="L5998" t="s">
        <v>16697</v>
      </c>
      <c r="M5998" t="s">
        <v>16698</v>
      </c>
      <c r="N5998">
        <v>1.3530555550000001</v>
      </c>
      <c r="O5998">
        <v>0</v>
      </c>
      <c r="P5998">
        <v>0</v>
      </c>
      <c r="Q5998">
        <v>21</v>
      </c>
      <c r="R5998">
        <v>52</v>
      </c>
      <c r="S5998">
        <v>1</v>
      </c>
      <c r="T5998">
        <v>3</v>
      </c>
      <c r="U5998">
        <v>1</v>
      </c>
      <c r="V5998">
        <v>0</v>
      </c>
      <c r="W5998">
        <v>0</v>
      </c>
      <c r="X5998">
        <v>0</v>
      </c>
      <c r="Y5998">
        <v>3.4571386508400397</v>
      </c>
      <c r="Z5998">
        <v>3.0456266635062534</v>
      </c>
      <c r="AA5998">
        <v>21.471097028160237</v>
      </c>
      <c r="AB5998">
        <v>0</v>
      </c>
      <c r="AC5998">
        <v>663.6254088106665</v>
      </c>
      <c r="AD5998">
        <v>0</v>
      </c>
      <c r="AE5998">
        <v>691.59927115317305</v>
      </c>
    </row>
    <row r="5999" spans="1:31" x14ac:dyDescent="0.3">
      <c r="A5999">
        <v>2723038</v>
      </c>
      <c r="B5999">
        <v>1</v>
      </c>
      <c r="C5999" t="s">
        <v>81</v>
      </c>
      <c r="D5999" t="s">
        <v>123</v>
      </c>
      <c r="E5999" t="s">
        <v>132</v>
      </c>
      <c r="F5999" t="s">
        <v>16699</v>
      </c>
      <c r="G5999" t="s">
        <v>134</v>
      </c>
      <c r="H5999" t="s">
        <v>135</v>
      </c>
      <c r="I5999" t="s">
        <v>136</v>
      </c>
      <c r="J5999" t="s">
        <v>137</v>
      </c>
      <c r="K5999" t="s">
        <v>138</v>
      </c>
      <c r="L5999" t="s">
        <v>16700</v>
      </c>
      <c r="M5999" t="s">
        <v>16701</v>
      </c>
      <c r="N5999">
        <v>1.9836111110000001</v>
      </c>
      <c r="O5999">
        <v>0</v>
      </c>
      <c r="P5999">
        <v>7</v>
      </c>
      <c r="Q5999">
        <v>0</v>
      </c>
      <c r="R5999">
        <v>35</v>
      </c>
      <c r="S5999">
        <v>0</v>
      </c>
      <c r="T5999">
        <v>4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2.0561403784250003</v>
      </c>
      <c r="AA5999">
        <v>0</v>
      </c>
      <c r="AB5999">
        <v>3.0831519650391668</v>
      </c>
      <c r="AC5999">
        <v>0</v>
      </c>
      <c r="AD5999">
        <v>0</v>
      </c>
      <c r="AE5999">
        <v>5.1392923434641666</v>
      </c>
    </row>
    <row r="6000" spans="1:31" x14ac:dyDescent="0.3">
      <c r="A6000">
        <v>2723187</v>
      </c>
      <c r="B6000">
        <v>1</v>
      </c>
      <c r="C6000" t="s">
        <v>81</v>
      </c>
      <c r="D6000" t="s">
        <v>117</v>
      </c>
      <c r="E6000" t="s">
        <v>150</v>
      </c>
      <c r="F6000" t="s">
        <v>16702</v>
      </c>
      <c r="G6000" t="s">
        <v>209</v>
      </c>
      <c r="H6000" t="s">
        <v>153</v>
      </c>
      <c r="I6000" t="s">
        <v>136</v>
      </c>
      <c r="J6000" t="s">
        <v>137</v>
      </c>
      <c r="K6000" t="s">
        <v>210</v>
      </c>
      <c r="L6000" t="s">
        <v>16703</v>
      </c>
      <c r="M6000" t="s">
        <v>16704</v>
      </c>
      <c r="N6000">
        <v>1.753333333</v>
      </c>
      <c r="O6000">
        <v>0</v>
      </c>
      <c r="P6000">
        <v>5765</v>
      </c>
      <c r="Q6000">
        <v>1</v>
      </c>
      <c r="R6000">
        <v>3</v>
      </c>
      <c r="S6000">
        <v>3</v>
      </c>
      <c r="T6000">
        <v>550</v>
      </c>
      <c r="U6000">
        <v>1</v>
      </c>
      <c r="V6000">
        <v>5</v>
      </c>
      <c r="W6000">
        <v>0</v>
      </c>
      <c r="X6000">
        <v>1706.6606578317201</v>
      </c>
      <c r="Y6000">
        <v>0.49350516474251999</v>
      </c>
      <c r="Z6000">
        <v>4.0184978315118656</v>
      </c>
      <c r="AA6000">
        <v>81.432354681369205</v>
      </c>
      <c r="AB6000">
        <v>673.76471053387661</v>
      </c>
      <c r="AC6000">
        <v>233.03258422277199</v>
      </c>
      <c r="AD6000">
        <v>434.7382565460743</v>
      </c>
      <c r="AE6000">
        <v>3134.1405668120669</v>
      </c>
    </row>
    <row r="6001" spans="1:31" x14ac:dyDescent="0.3">
      <c r="A6001">
        <v>2723436</v>
      </c>
      <c r="B6001">
        <v>1</v>
      </c>
      <c r="C6001" t="s">
        <v>80</v>
      </c>
      <c r="D6001" t="s">
        <v>110</v>
      </c>
      <c r="E6001" t="s">
        <v>145</v>
      </c>
      <c r="F6001" t="s">
        <v>10942</v>
      </c>
      <c r="G6001" t="s">
        <v>181</v>
      </c>
      <c r="H6001" t="s">
        <v>135</v>
      </c>
      <c r="I6001" t="s">
        <v>136</v>
      </c>
      <c r="J6001" t="s">
        <v>137</v>
      </c>
      <c r="K6001" t="s">
        <v>138</v>
      </c>
      <c r="L6001" t="s">
        <v>16705</v>
      </c>
      <c r="M6001" t="s">
        <v>16706</v>
      </c>
      <c r="N6001">
        <v>2.0722222220000002</v>
      </c>
      <c r="O6001">
        <v>0</v>
      </c>
      <c r="P6001">
        <v>11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4.9981768333465491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4.9981768333465491</v>
      </c>
    </row>
    <row r="6002" spans="1:31" x14ac:dyDescent="0.3">
      <c r="A6002">
        <v>2723539</v>
      </c>
      <c r="B6002">
        <v>1</v>
      </c>
      <c r="C6002" t="s">
        <v>81</v>
      </c>
      <c r="D6002" t="s">
        <v>112</v>
      </c>
      <c r="E6002" t="s">
        <v>156</v>
      </c>
      <c r="F6002" t="s">
        <v>16707</v>
      </c>
      <c r="G6002" t="s">
        <v>300</v>
      </c>
      <c r="H6002" t="s">
        <v>153</v>
      </c>
      <c r="I6002" t="s">
        <v>136</v>
      </c>
      <c r="J6002" t="s">
        <v>137</v>
      </c>
      <c r="K6002" t="s">
        <v>210</v>
      </c>
      <c r="L6002" t="s">
        <v>16708</v>
      </c>
      <c r="M6002" t="s">
        <v>16709</v>
      </c>
      <c r="N6002">
        <v>2.295555555</v>
      </c>
      <c r="O6002">
        <v>0</v>
      </c>
      <c r="P6002">
        <v>213</v>
      </c>
      <c r="Q6002">
        <v>0</v>
      </c>
      <c r="R6002">
        <v>222</v>
      </c>
      <c r="S6002">
        <v>1</v>
      </c>
      <c r="T6002">
        <v>15</v>
      </c>
      <c r="U6002">
        <v>0</v>
      </c>
      <c r="V6002">
        <v>0</v>
      </c>
      <c r="W6002">
        <v>0</v>
      </c>
      <c r="X6002">
        <v>69.141312130766067</v>
      </c>
      <c r="Y6002">
        <v>0</v>
      </c>
      <c r="Z6002">
        <v>27.552788435952984</v>
      </c>
      <c r="AA6002">
        <v>28.172946037444863</v>
      </c>
      <c r="AB6002">
        <v>14.89090777640742</v>
      </c>
      <c r="AC6002">
        <v>0</v>
      </c>
      <c r="AD6002">
        <v>0</v>
      </c>
      <c r="AE6002">
        <v>139.75795438057133</v>
      </c>
    </row>
    <row r="6003" spans="1:31" x14ac:dyDescent="0.3">
      <c r="A6003">
        <v>2723021</v>
      </c>
      <c r="B6003">
        <v>1</v>
      </c>
      <c r="C6003" t="s">
        <v>80</v>
      </c>
      <c r="D6003" t="s">
        <v>83</v>
      </c>
      <c r="E6003" t="s">
        <v>156</v>
      </c>
      <c r="F6003" t="s">
        <v>16710</v>
      </c>
      <c r="G6003" t="s">
        <v>2358</v>
      </c>
      <c r="H6003" t="s">
        <v>153</v>
      </c>
      <c r="I6003" t="s">
        <v>136</v>
      </c>
      <c r="J6003" t="s">
        <v>137</v>
      </c>
      <c r="K6003" t="s">
        <v>138</v>
      </c>
      <c r="L6003" t="s">
        <v>16711</v>
      </c>
      <c r="M6003" t="s">
        <v>16712</v>
      </c>
      <c r="N6003">
        <v>3.1286111110000001</v>
      </c>
      <c r="O6003">
        <v>0</v>
      </c>
      <c r="P6003">
        <v>1</v>
      </c>
      <c r="Q6003">
        <v>0</v>
      </c>
      <c r="R6003">
        <v>0</v>
      </c>
      <c r="S6003">
        <v>0</v>
      </c>
      <c r="T6003">
        <v>32</v>
      </c>
      <c r="U6003">
        <v>0</v>
      </c>
      <c r="V6003">
        <v>0</v>
      </c>
      <c r="W6003">
        <v>0</v>
      </c>
      <c r="X6003">
        <v>0.61367173415249998</v>
      </c>
      <c r="Y6003">
        <v>0</v>
      </c>
      <c r="Z6003">
        <v>0</v>
      </c>
      <c r="AA6003">
        <v>0</v>
      </c>
      <c r="AB6003">
        <v>444.65777783198007</v>
      </c>
      <c r="AC6003">
        <v>0</v>
      </c>
      <c r="AD6003">
        <v>0</v>
      </c>
      <c r="AE6003">
        <v>445.27144956613256</v>
      </c>
    </row>
    <row r="6004" spans="1:31" x14ac:dyDescent="0.3">
      <c r="A6004">
        <v>2723353</v>
      </c>
      <c r="B6004">
        <v>1</v>
      </c>
      <c r="C6004" t="s">
        <v>80</v>
      </c>
      <c r="D6004" t="s">
        <v>106</v>
      </c>
      <c r="E6004" t="s">
        <v>132</v>
      </c>
      <c r="F6004" t="s">
        <v>16713</v>
      </c>
      <c r="G6004" t="s">
        <v>209</v>
      </c>
      <c r="H6004" t="s">
        <v>135</v>
      </c>
      <c r="I6004" t="s">
        <v>136</v>
      </c>
      <c r="J6004" t="s">
        <v>137</v>
      </c>
      <c r="K6004" t="s">
        <v>210</v>
      </c>
      <c r="L6004" t="s">
        <v>16714</v>
      </c>
      <c r="M6004" t="s">
        <v>16715</v>
      </c>
      <c r="N6004">
        <v>4.778333333</v>
      </c>
      <c r="O6004">
        <v>0</v>
      </c>
      <c r="P6004">
        <v>343</v>
      </c>
      <c r="Q6004">
        <v>0</v>
      </c>
      <c r="R6004">
        <v>6</v>
      </c>
      <c r="S6004">
        <v>0</v>
      </c>
      <c r="T6004">
        <v>45</v>
      </c>
      <c r="U6004">
        <v>0</v>
      </c>
      <c r="V6004">
        <v>0</v>
      </c>
      <c r="W6004">
        <v>0</v>
      </c>
      <c r="X6004">
        <v>324.44734322561305</v>
      </c>
      <c r="Y6004">
        <v>0</v>
      </c>
      <c r="Z6004">
        <v>22.322180923542387</v>
      </c>
      <c r="AA6004">
        <v>0</v>
      </c>
      <c r="AB6004">
        <v>216.78417562415854</v>
      </c>
      <c r="AC6004">
        <v>0</v>
      </c>
      <c r="AD6004">
        <v>0</v>
      </c>
      <c r="AE6004">
        <v>563.55369977331395</v>
      </c>
    </row>
    <row r="6005" spans="1:31" x14ac:dyDescent="0.3">
      <c r="A6005">
        <v>2723107</v>
      </c>
      <c r="B6005">
        <v>1</v>
      </c>
      <c r="C6005" t="s">
        <v>81</v>
      </c>
      <c r="D6005" t="s">
        <v>119</v>
      </c>
      <c r="E6005" t="s">
        <v>132</v>
      </c>
      <c r="F6005" t="s">
        <v>16716</v>
      </c>
      <c r="G6005" t="s">
        <v>300</v>
      </c>
      <c r="H6005" t="s">
        <v>135</v>
      </c>
      <c r="I6005" t="s">
        <v>136</v>
      </c>
      <c r="J6005" t="s">
        <v>137</v>
      </c>
      <c r="K6005" t="s">
        <v>210</v>
      </c>
      <c r="L6005" t="s">
        <v>16717</v>
      </c>
      <c r="M6005" t="s">
        <v>16718</v>
      </c>
      <c r="N6005">
        <v>5.1977777769999998</v>
      </c>
      <c r="O6005">
        <v>0</v>
      </c>
      <c r="P6005">
        <v>184</v>
      </c>
      <c r="Q6005">
        <v>0</v>
      </c>
      <c r="R6005">
        <v>8</v>
      </c>
      <c r="S6005">
        <v>0</v>
      </c>
      <c r="T6005">
        <v>6</v>
      </c>
      <c r="U6005">
        <v>0</v>
      </c>
      <c r="V6005">
        <v>0</v>
      </c>
      <c r="W6005">
        <v>0</v>
      </c>
      <c r="X6005">
        <v>213.75458690739114</v>
      </c>
      <c r="Y6005">
        <v>0</v>
      </c>
      <c r="Z6005">
        <v>0.76536916301852009</v>
      </c>
      <c r="AA6005">
        <v>0</v>
      </c>
      <c r="AB6005">
        <v>13.869052975509499</v>
      </c>
      <c r="AC6005">
        <v>0</v>
      </c>
      <c r="AD6005">
        <v>0</v>
      </c>
      <c r="AE6005">
        <v>228.38900904591918</v>
      </c>
    </row>
    <row r="6006" spans="1:31" x14ac:dyDescent="0.3">
      <c r="A6006">
        <v>2723662</v>
      </c>
      <c r="B6006">
        <v>1</v>
      </c>
      <c r="C6006" t="s">
        <v>81</v>
      </c>
      <c r="D6006" t="s">
        <v>128</v>
      </c>
      <c r="E6006" t="s">
        <v>145</v>
      </c>
      <c r="F6006" t="s">
        <v>16719</v>
      </c>
      <c r="G6006" t="s">
        <v>181</v>
      </c>
      <c r="H6006" t="s">
        <v>135</v>
      </c>
      <c r="I6006" t="s">
        <v>136</v>
      </c>
      <c r="J6006" t="s">
        <v>137</v>
      </c>
      <c r="K6006" t="s">
        <v>138</v>
      </c>
      <c r="L6006" t="s">
        <v>16720</v>
      </c>
      <c r="M6006" t="s">
        <v>16721</v>
      </c>
      <c r="N6006">
        <v>0.76694444399999995</v>
      </c>
      <c r="O6006">
        <v>0</v>
      </c>
      <c r="P6006">
        <v>1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0.16683784309749997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0.16683784309749997</v>
      </c>
    </row>
    <row r="6007" spans="1:31" x14ac:dyDescent="0.3">
      <c r="A6007">
        <v>2723167</v>
      </c>
      <c r="B6007">
        <v>1</v>
      </c>
      <c r="C6007" t="s">
        <v>81</v>
      </c>
      <c r="D6007" t="s">
        <v>118</v>
      </c>
      <c r="E6007" t="s">
        <v>173</v>
      </c>
      <c r="F6007" t="s">
        <v>6880</v>
      </c>
      <c r="G6007" t="s">
        <v>152</v>
      </c>
      <c r="H6007" t="s">
        <v>153</v>
      </c>
      <c r="I6007" t="s">
        <v>136</v>
      </c>
      <c r="J6007" t="s">
        <v>137</v>
      </c>
      <c r="K6007" t="s">
        <v>138</v>
      </c>
      <c r="L6007" t="s">
        <v>16722</v>
      </c>
      <c r="M6007" t="s">
        <v>16723</v>
      </c>
      <c r="N6007">
        <v>0.18305555500000001</v>
      </c>
      <c r="O6007">
        <v>17</v>
      </c>
      <c r="P6007">
        <v>1157</v>
      </c>
      <c r="Q6007">
        <v>203</v>
      </c>
      <c r="R6007">
        <v>88</v>
      </c>
      <c r="S6007">
        <v>32</v>
      </c>
      <c r="T6007">
        <v>90</v>
      </c>
      <c r="U6007">
        <v>0</v>
      </c>
      <c r="V6007">
        <v>0</v>
      </c>
      <c r="W6007">
        <v>0.74594061268865031</v>
      </c>
      <c r="X6007">
        <v>32.185707674396006</v>
      </c>
      <c r="Y6007">
        <v>80.033214025310997</v>
      </c>
      <c r="Z6007">
        <v>8.675768125430368</v>
      </c>
      <c r="AA6007">
        <v>18.270258030286858</v>
      </c>
      <c r="AB6007">
        <v>8.914734859522234</v>
      </c>
      <c r="AC6007">
        <v>0</v>
      </c>
      <c r="AD6007">
        <v>0</v>
      </c>
      <c r="AE6007">
        <v>148.82562332763513</v>
      </c>
    </row>
    <row r="6008" spans="1:31" x14ac:dyDescent="0.3">
      <c r="A6008">
        <v>2723675</v>
      </c>
      <c r="B6008">
        <v>2</v>
      </c>
      <c r="C6008" t="s">
        <v>81</v>
      </c>
      <c r="D6008" t="s">
        <v>121</v>
      </c>
      <c r="E6008" t="s">
        <v>161</v>
      </c>
      <c r="F6008" t="s">
        <v>16724</v>
      </c>
      <c r="G6008" t="s">
        <v>230</v>
      </c>
      <c r="H6008" t="s">
        <v>135</v>
      </c>
      <c r="I6008" t="s">
        <v>136</v>
      </c>
      <c r="J6008" t="s">
        <v>137</v>
      </c>
      <c r="K6008" t="s">
        <v>138</v>
      </c>
      <c r="L6008" t="s">
        <v>16328</v>
      </c>
      <c r="M6008" t="s">
        <v>16725</v>
      </c>
      <c r="N6008">
        <v>0.68944444400000005</v>
      </c>
      <c r="O6008">
        <v>0</v>
      </c>
      <c r="P6008">
        <v>203</v>
      </c>
      <c r="Q6008">
        <v>0</v>
      </c>
      <c r="R6008">
        <v>1</v>
      </c>
      <c r="S6008">
        <v>0</v>
      </c>
      <c r="T6008">
        <v>155</v>
      </c>
      <c r="U6008">
        <v>0</v>
      </c>
      <c r="V6008">
        <v>0</v>
      </c>
      <c r="W6008">
        <v>0</v>
      </c>
      <c r="X6008">
        <v>24.952497540065494</v>
      </c>
      <c r="Y6008">
        <v>0</v>
      </c>
      <c r="Z6008">
        <v>0</v>
      </c>
      <c r="AA6008">
        <v>0</v>
      </c>
      <c r="AB6008">
        <v>31.580875803444716</v>
      </c>
      <c r="AC6008">
        <v>0</v>
      </c>
      <c r="AD6008">
        <v>0</v>
      </c>
      <c r="AE6008">
        <v>56.533373343510206</v>
      </c>
    </row>
    <row r="6009" spans="1:31" x14ac:dyDescent="0.3">
      <c r="A6009">
        <v>2723811</v>
      </c>
      <c r="B6009">
        <v>1</v>
      </c>
      <c r="C6009" t="s">
        <v>80</v>
      </c>
      <c r="D6009" t="s">
        <v>92</v>
      </c>
      <c r="E6009" t="s">
        <v>145</v>
      </c>
      <c r="F6009" t="s">
        <v>16726</v>
      </c>
      <c r="G6009" t="s">
        <v>230</v>
      </c>
      <c r="H6009" t="s">
        <v>135</v>
      </c>
      <c r="I6009" t="s">
        <v>136</v>
      </c>
      <c r="J6009" t="s">
        <v>137</v>
      </c>
      <c r="K6009" t="s">
        <v>138</v>
      </c>
      <c r="L6009" t="s">
        <v>16727</v>
      </c>
      <c r="M6009" t="s">
        <v>16728</v>
      </c>
      <c r="N6009">
        <v>2.6127777769999998</v>
      </c>
      <c r="O6009">
        <v>0</v>
      </c>
      <c r="P6009">
        <v>1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</row>
    <row r="6010" spans="1:31" x14ac:dyDescent="0.3">
      <c r="A6010">
        <v>2723290</v>
      </c>
      <c r="B6010">
        <v>1</v>
      </c>
      <c r="C6010" t="s">
        <v>81</v>
      </c>
      <c r="D6010" t="s">
        <v>118</v>
      </c>
      <c r="E6010" t="s">
        <v>156</v>
      </c>
      <c r="F6010" t="s">
        <v>16729</v>
      </c>
      <c r="G6010" t="s">
        <v>300</v>
      </c>
      <c r="H6010" t="s">
        <v>153</v>
      </c>
      <c r="I6010" t="s">
        <v>136</v>
      </c>
      <c r="J6010" t="s">
        <v>137</v>
      </c>
      <c r="K6010" t="s">
        <v>210</v>
      </c>
      <c r="L6010" t="s">
        <v>16730</v>
      </c>
      <c r="M6010" t="s">
        <v>16731</v>
      </c>
      <c r="N6010">
        <v>4.7933333329999996</v>
      </c>
      <c r="O6010">
        <v>0</v>
      </c>
      <c r="P6010">
        <v>2</v>
      </c>
      <c r="Q6010">
        <v>0</v>
      </c>
      <c r="R6010">
        <v>7</v>
      </c>
      <c r="S6010">
        <v>0</v>
      </c>
      <c r="T6010">
        <v>2</v>
      </c>
      <c r="U6010">
        <v>0</v>
      </c>
      <c r="V6010">
        <v>0</v>
      </c>
      <c r="W6010">
        <v>0</v>
      </c>
      <c r="X6010">
        <v>3.7304531074244403</v>
      </c>
      <c r="Y6010">
        <v>0</v>
      </c>
      <c r="Z6010">
        <v>0</v>
      </c>
      <c r="AA6010">
        <v>0</v>
      </c>
      <c r="AB6010">
        <v>0.54297423005696666</v>
      </c>
      <c r="AC6010">
        <v>0</v>
      </c>
      <c r="AD6010">
        <v>0</v>
      </c>
      <c r="AE6010">
        <v>4.2734273374814071</v>
      </c>
    </row>
    <row r="6011" spans="1:31" x14ac:dyDescent="0.3">
      <c r="A6011">
        <v>2723788</v>
      </c>
      <c r="B6011">
        <v>1</v>
      </c>
      <c r="C6011" t="s">
        <v>80</v>
      </c>
      <c r="D6011" t="s">
        <v>86</v>
      </c>
      <c r="E6011" t="s">
        <v>145</v>
      </c>
      <c r="F6011" t="s">
        <v>16289</v>
      </c>
      <c r="G6011" t="s">
        <v>181</v>
      </c>
      <c r="H6011" t="s">
        <v>135</v>
      </c>
      <c r="I6011" t="s">
        <v>136</v>
      </c>
      <c r="J6011" t="s">
        <v>137</v>
      </c>
      <c r="K6011" t="s">
        <v>138</v>
      </c>
      <c r="L6011" t="s">
        <v>16732</v>
      </c>
      <c r="M6011" t="s">
        <v>16733</v>
      </c>
      <c r="N6011">
        <v>3.111388888</v>
      </c>
      <c r="O6011">
        <v>0</v>
      </c>
      <c r="P6011">
        <v>1</v>
      </c>
      <c r="Q6011">
        <v>0</v>
      </c>
      <c r="R6011">
        <v>0</v>
      </c>
      <c r="S6011">
        <v>0</v>
      </c>
      <c r="T6011">
        <v>1</v>
      </c>
      <c r="U6011">
        <v>0</v>
      </c>
      <c r="V6011">
        <v>0</v>
      </c>
      <c r="W6011">
        <v>0</v>
      </c>
      <c r="X6011">
        <v>1.6116594369591835</v>
      </c>
      <c r="Y6011">
        <v>0</v>
      </c>
      <c r="Z6011">
        <v>0</v>
      </c>
      <c r="AA6011">
        <v>0</v>
      </c>
      <c r="AB6011">
        <v>0.77783475154098247</v>
      </c>
      <c r="AC6011">
        <v>0</v>
      </c>
      <c r="AD6011">
        <v>0</v>
      </c>
      <c r="AE6011">
        <v>2.3894941885001657</v>
      </c>
    </row>
    <row r="6012" spans="1:31" x14ac:dyDescent="0.3">
      <c r="A6012">
        <v>2723121</v>
      </c>
      <c r="B6012">
        <v>1</v>
      </c>
      <c r="C6012" t="s">
        <v>80</v>
      </c>
      <c r="D6012" t="s">
        <v>106</v>
      </c>
      <c r="E6012" t="s">
        <v>161</v>
      </c>
      <c r="F6012" t="s">
        <v>16734</v>
      </c>
      <c r="G6012" t="s">
        <v>300</v>
      </c>
      <c r="H6012" t="s">
        <v>135</v>
      </c>
      <c r="I6012" t="s">
        <v>136</v>
      </c>
      <c r="J6012" t="s">
        <v>137</v>
      </c>
      <c r="K6012" t="s">
        <v>210</v>
      </c>
      <c r="L6012" t="s">
        <v>16735</v>
      </c>
      <c r="M6012" t="s">
        <v>16736</v>
      </c>
      <c r="N6012">
        <v>8.2177777770000002</v>
      </c>
      <c r="O6012">
        <v>0</v>
      </c>
      <c r="P6012">
        <v>8</v>
      </c>
      <c r="Q6012">
        <v>0</v>
      </c>
      <c r="R6012">
        <v>0</v>
      </c>
      <c r="S6012">
        <v>0</v>
      </c>
      <c r="T6012">
        <v>8</v>
      </c>
      <c r="U6012">
        <v>0</v>
      </c>
      <c r="V6012">
        <v>0</v>
      </c>
      <c r="W6012">
        <v>0</v>
      </c>
      <c r="X6012">
        <v>10.15084635168115</v>
      </c>
      <c r="Y6012">
        <v>0</v>
      </c>
      <c r="Z6012">
        <v>0</v>
      </c>
      <c r="AA6012">
        <v>0</v>
      </c>
      <c r="AB6012">
        <v>26.650299110541887</v>
      </c>
      <c r="AC6012">
        <v>0</v>
      </c>
      <c r="AD6012">
        <v>0</v>
      </c>
      <c r="AE6012">
        <v>36.801145462223033</v>
      </c>
    </row>
    <row r="6013" spans="1:31" x14ac:dyDescent="0.3">
      <c r="A6013">
        <v>2723248</v>
      </c>
      <c r="B6013">
        <v>2</v>
      </c>
      <c r="C6013" t="s">
        <v>81</v>
      </c>
      <c r="D6013" t="s">
        <v>121</v>
      </c>
      <c r="E6013" t="s">
        <v>132</v>
      </c>
      <c r="F6013" t="s">
        <v>592</v>
      </c>
      <c r="G6013" t="s">
        <v>409</v>
      </c>
      <c r="H6013" t="s">
        <v>135</v>
      </c>
      <c r="I6013" t="s">
        <v>136</v>
      </c>
      <c r="J6013" t="s">
        <v>137</v>
      </c>
      <c r="K6013" t="s">
        <v>138</v>
      </c>
      <c r="L6013" t="s">
        <v>16737</v>
      </c>
      <c r="M6013" t="s">
        <v>16738</v>
      </c>
      <c r="N6013">
        <v>2.3319444439999999</v>
      </c>
      <c r="O6013">
        <v>0</v>
      </c>
      <c r="P6013">
        <v>39</v>
      </c>
      <c r="Q6013">
        <v>0</v>
      </c>
      <c r="R6013">
        <v>11</v>
      </c>
      <c r="S6013">
        <v>0</v>
      </c>
      <c r="T6013">
        <v>1</v>
      </c>
      <c r="U6013">
        <v>0</v>
      </c>
      <c r="V6013">
        <v>0</v>
      </c>
      <c r="W6013">
        <v>0</v>
      </c>
      <c r="X6013">
        <v>11.748913380875663</v>
      </c>
      <c r="Y6013">
        <v>0</v>
      </c>
      <c r="Z6013">
        <v>0</v>
      </c>
      <c r="AA6013">
        <v>0</v>
      </c>
      <c r="AB6013">
        <v>0.21432705634929336</v>
      </c>
      <c r="AC6013">
        <v>0</v>
      </c>
      <c r="AD6013">
        <v>0</v>
      </c>
      <c r="AE6013">
        <v>11.963240437224957</v>
      </c>
    </row>
    <row r="6014" spans="1:31" x14ac:dyDescent="0.3">
      <c r="A6014">
        <v>2723104</v>
      </c>
      <c r="B6014">
        <v>1</v>
      </c>
      <c r="C6014" t="s">
        <v>80</v>
      </c>
      <c r="D6014" t="s">
        <v>110</v>
      </c>
      <c r="E6014" t="s">
        <v>145</v>
      </c>
      <c r="F6014" t="s">
        <v>16739</v>
      </c>
      <c r="G6014" t="s">
        <v>181</v>
      </c>
      <c r="H6014" t="s">
        <v>135</v>
      </c>
      <c r="I6014" t="s">
        <v>136</v>
      </c>
      <c r="J6014" t="s">
        <v>137</v>
      </c>
      <c r="K6014" t="s">
        <v>138</v>
      </c>
      <c r="L6014" t="s">
        <v>16740</v>
      </c>
      <c r="M6014" t="s">
        <v>16741</v>
      </c>
      <c r="N6014">
        <v>2.085</v>
      </c>
      <c r="O6014">
        <v>0</v>
      </c>
      <c r="P6014">
        <v>6</v>
      </c>
      <c r="Q6014">
        <v>0</v>
      </c>
      <c r="R6014">
        <v>0</v>
      </c>
      <c r="S6014">
        <v>0</v>
      </c>
      <c r="T6014">
        <v>1</v>
      </c>
      <c r="U6014">
        <v>0</v>
      </c>
      <c r="V6014">
        <v>0</v>
      </c>
      <c r="W6014">
        <v>0</v>
      </c>
      <c r="X6014">
        <v>2.0752201057970403</v>
      </c>
      <c r="Y6014">
        <v>0</v>
      </c>
      <c r="Z6014">
        <v>0</v>
      </c>
      <c r="AA6014">
        <v>0</v>
      </c>
      <c r="AB6014">
        <v>3.7663855431334999E-2</v>
      </c>
      <c r="AC6014">
        <v>0</v>
      </c>
      <c r="AD6014">
        <v>0</v>
      </c>
      <c r="AE6014">
        <v>2.1128839612283752</v>
      </c>
    </row>
    <row r="6015" spans="1:31" x14ac:dyDescent="0.3">
      <c r="A6015">
        <v>2723768</v>
      </c>
      <c r="B6015">
        <v>1</v>
      </c>
      <c r="C6015" t="s">
        <v>81</v>
      </c>
      <c r="D6015" t="s">
        <v>112</v>
      </c>
      <c r="E6015" t="s">
        <v>161</v>
      </c>
      <c r="F6015" t="s">
        <v>16545</v>
      </c>
      <c r="G6015" t="s">
        <v>163</v>
      </c>
      <c r="H6015" t="s">
        <v>135</v>
      </c>
      <c r="I6015" t="s">
        <v>136</v>
      </c>
      <c r="J6015" t="s">
        <v>137</v>
      </c>
      <c r="K6015" t="s">
        <v>138</v>
      </c>
      <c r="L6015" t="s">
        <v>16742</v>
      </c>
      <c r="M6015" t="s">
        <v>16743</v>
      </c>
      <c r="N6015">
        <v>2.9375</v>
      </c>
      <c r="O6015">
        <v>0</v>
      </c>
      <c r="P6015">
        <v>6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3.8282225877793588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3.8282225877793588</v>
      </c>
    </row>
    <row r="6016" spans="1:31" x14ac:dyDescent="0.3">
      <c r="A6016">
        <v>2723127</v>
      </c>
      <c r="B6016">
        <v>1</v>
      </c>
      <c r="C6016" t="s">
        <v>80</v>
      </c>
      <c r="D6016" t="s">
        <v>106</v>
      </c>
      <c r="E6016" t="s">
        <v>132</v>
      </c>
      <c r="F6016" t="s">
        <v>16744</v>
      </c>
      <c r="G6016" t="s">
        <v>170</v>
      </c>
      <c r="H6016" t="s">
        <v>135</v>
      </c>
      <c r="I6016" t="s">
        <v>136</v>
      </c>
      <c r="J6016" t="s">
        <v>137</v>
      </c>
      <c r="K6016" t="s">
        <v>138</v>
      </c>
      <c r="L6016" t="s">
        <v>16745</v>
      </c>
      <c r="M6016" t="s">
        <v>16746</v>
      </c>
      <c r="N6016">
        <v>0.67388888800000002</v>
      </c>
      <c r="O6016">
        <v>0</v>
      </c>
      <c r="P6016">
        <v>84</v>
      </c>
      <c r="Q6016">
        <v>0</v>
      </c>
      <c r="R6016">
        <v>1</v>
      </c>
      <c r="S6016">
        <v>0</v>
      </c>
      <c r="T6016">
        <v>5</v>
      </c>
      <c r="U6016">
        <v>0</v>
      </c>
      <c r="V6016">
        <v>0</v>
      </c>
      <c r="W6016">
        <v>0</v>
      </c>
      <c r="X6016">
        <v>9.7476934703585059</v>
      </c>
      <c r="Y6016">
        <v>0</v>
      </c>
      <c r="Z6016">
        <v>0</v>
      </c>
      <c r="AA6016">
        <v>0</v>
      </c>
      <c r="AB6016">
        <v>1.4291406174964381</v>
      </c>
      <c r="AC6016">
        <v>0</v>
      </c>
      <c r="AD6016">
        <v>0</v>
      </c>
      <c r="AE6016">
        <v>11.176834087854944</v>
      </c>
    </row>
    <row r="6017" spans="1:31" x14ac:dyDescent="0.3">
      <c r="A6017">
        <v>2723247</v>
      </c>
      <c r="B6017">
        <v>1</v>
      </c>
      <c r="C6017" t="s">
        <v>80</v>
      </c>
      <c r="D6017" t="s">
        <v>110</v>
      </c>
      <c r="E6017" t="s">
        <v>145</v>
      </c>
      <c r="F6017" t="s">
        <v>16747</v>
      </c>
      <c r="G6017" t="s">
        <v>147</v>
      </c>
      <c r="H6017" t="s">
        <v>135</v>
      </c>
      <c r="I6017" t="s">
        <v>136</v>
      </c>
      <c r="J6017" t="s">
        <v>137</v>
      </c>
      <c r="K6017" t="s">
        <v>138</v>
      </c>
      <c r="L6017" t="s">
        <v>16748</v>
      </c>
      <c r="M6017" t="s">
        <v>16749</v>
      </c>
      <c r="N6017">
        <v>3.1213888879999998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1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</row>
    <row r="6018" spans="1:31" x14ac:dyDescent="0.3">
      <c r="A6018">
        <v>2722998</v>
      </c>
      <c r="B6018">
        <v>1</v>
      </c>
      <c r="C6018" t="s">
        <v>81</v>
      </c>
      <c r="D6018" t="s">
        <v>128</v>
      </c>
      <c r="E6018" t="s">
        <v>213</v>
      </c>
      <c r="F6018" t="s">
        <v>4516</v>
      </c>
      <c r="G6018" t="s">
        <v>152</v>
      </c>
      <c r="H6018" t="s">
        <v>153</v>
      </c>
      <c r="I6018" t="s">
        <v>136</v>
      </c>
      <c r="J6018" t="s">
        <v>137</v>
      </c>
      <c r="K6018" t="s">
        <v>138</v>
      </c>
      <c r="L6018" t="s">
        <v>16750</v>
      </c>
      <c r="M6018" t="s">
        <v>16751</v>
      </c>
      <c r="N6018">
        <v>1.3177777770000001</v>
      </c>
      <c r="O6018">
        <v>0</v>
      </c>
      <c r="P6018">
        <v>0</v>
      </c>
      <c r="Q6018">
        <v>0</v>
      </c>
      <c r="R6018">
        <v>0</v>
      </c>
      <c r="S6018">
        <v>13</v>
      </c>
      <c r="T6018">
        <v>0</v>
      </c>
      <c r="U6018">
        <v>26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544.50268194936348</v>
      </c>
      <c r="AB6018">
        <v>0</v>
      </c>
      <c r="AC6018">
        <v>1458.2717164866301</v>
      </c>
      <c r="AD6018">
        <v>0</v>
      </c>
      <c r="AE6018">
        <v>2002.7743984359936</v>
      </c>
    </row>
    <row r="6019" spans="1:31" x14ac:dyDescent="0.3">
      <c r="A6019">
        <v>2723084</v>
      </c>
      <c r="B6019">
        <v>1</v>
      </c>
      <c r="C6019" t="s">
        <v>81</v>
      </c>
      <c r="D6019" t="s">
        <v>118</v>
      </c>
      <c r="E6019" t="s">
        <v>145</v>
      </c>
      <c r="F6019" t="s">
        <v>16752</v>
      </c>
      <c r="G6019" t="s">
        <v>230</v>
      </c>
      <c r="H6019" t="s">
        <v>135</v>
      </c>
      <c r="I6019" t="s">
        <v>136</v>
      </c>
      <c r="J6019" t="s">
        <v>137</v>
      </c>
      <c r="K6019" t="s">
        <v>138</v>
      </c>
      <c r="L6019" t="s">
        <v>16753</v>
      </c>
      <c r="M6019" t="s">
        <v>16754</v>
      </c>
      <c r="N6019">
        <v>6.9941666659999999</v>
      </c>
      <c r="O6019">
        <v>0</v>
      </c>
      <c r="P6019">
        <v>1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1.1418944639728541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1.1418944639728541</v>
      </c>
    </row>
    <row r="6020" spans="1:31" x14ac:dyDescent="0.3">
      <c r="A6020">
        <v>2723731</v>
      </c>
      <c r="B6020">
        <v>1</v>
      </c>
      <c r="C6020" t="s">
        <v>80</v>
      </c>
      <c r="D6020" t="s">
        <v>95</v>
      </c>
      <c r="E6020" t="s">
        <v>132</v>
      </c>
      <c r="F6020" t="s">
        <v>16755</v>
      </c>
      <c r="G6020" t="s">
        <v>170</v>
      </c>
      <c r="H6020" t="s">
        <v>135</v>
      </c>
      <c r="I6020" t="s">
        <v>136</v>
      </c>
      <c r="J6020" t="s">
        <v>137</v>
      </c>
      <c r="K6020" t="s">
        <v>138</v>
      </c>
      <c r="L6020" t="s">
        <v>16756</v>
      </c>
      <c r="M6020" t="s">
        <v>16757</v>
      </c>
      <c r="N6020">
        <v>0.60611111100000004</v>
      </c>
      <c r="O6020">
        <v>0</v>
      </c>
      <c r="P6020">
        <v>311</v>
      </c>
      <c r="Q6020">
        <v>0</v>
      </c>
      <c r="R6020">
        <v>2</v>
      </c>
      <c r="S6020">
        <v>0</v>
      </c>
      <c r="T6020">
        <v>9</v>
      </c>
      <c r="U6020">
        <v>0</v>
      </c>
      <c r="V6020">
        <v>0</v>
      </c>
      <c r="W6020">
        <v>0</v>
      </c>
      <c r="X6020">
        <v>11.841584220276799</v>
      </c>
      <c r="Y6020">
        <v>0</v>
      </c>
      <c r="Z6020">
        <v>0</v>
      </c>
      <c r="AA6020">
        <v>0</v>
      </c>
      <c r="AB6020">
        <v>2.7922376320442335</v>
      </c>
      <c r="AC6020">
        <v>0</v>
      </c>
      <c r="AD6020">
        <v>0</v>
      </c>
      <c r="AE6020">
        <v>14.633821852321033</v>
      </c>
    </row>
    <row r="6021" spans="1:31" x14ac:dyDescent="0.3">
      <c r="A6021">
        <v>2723839</v>
      </c>
      <c r="B6021">
        <v>2</v>
      </c>
      <c r="C6021" t="s">
        <v>80</v>
      </c>
      <c r="D6021" t="s">
        <v>108</v>
      </c>
      <c r="E6021" t="s">
        <v>132</v>
      </c>
      <c r="F6021" t="s">
        <v>16758</v>
      </c>
      <c r="G6021" t="s">
        <v>163</v>
      </c>
      <c r="H6021" t="s">
        <v>135</v>
      </c>
      <c r="I6021" t="s">
        <v>136</v>
      </c>
      <c r="J6021" t="s">
        <v>137</v>
      </c>
      <c r="K6021" t="s">
        <v>138</v>
      </c>
      <c r="L6021" t="s">
        <v>16538</v>
      </c>
      <c r="M6021" t="s">
        <v>16759</v>
      </c>
      <c r="N6021">
        <v>0.61388888799999997</v>
      </c>
      <c r="O6021">
        <v>0</v>
      </c>
      <c r="P6021">
        <v>15</v>
      </c>
      <c r="Q6021">
        <v>0</v>
      </c>
      <c r="R6021">
        <v>4</v>
      </c>
      <c r="S6021">
        <v>0</v>
      </c>
      <c r="T6021">
        <v>3</v>
      </c>
      <c r="U6021">
        <v>0</v>
      </c>
      <c r="V6021">
        <v>0</v>
      </c>
      <c r="W6021">
        <v>0</v>
      </c>
      <c r="X6021">
        <v>1.5167628096497934</v>
      </c>
      <c r="Y6021">
        <v>0</v>
      </c>
      <c r="Z6021">
        <v>7.0006838044433334E-2</v>
      </c>
      <c r="AA6021">
        <v>0</v>
      </c>
      <c r="AB6021">
        <v>8.7563125298566663E-2</v>
      </c>
      <c r="AC6021">
        <v>0</v>
      </c>
      <c r="AD6021">
        <v>0</v>
      </c>
      <c r="AE6021">
        <v>1.6743327729927935</v>
      </c>
    </row>
    <row r="6022" spans="1:31" x14ac:dyDescent="0.3">
      <c r="A6022">
        <v>2723333</v>
      </c>
      <c r="B6022">
        <v>1</v>
      </c>
      <c r="C6022" t="s">
        <v>80</v>
      </c>
      <c r="D6022" t="s">
        <v>104</v>
      </c>
      <c r="E6022" t="s">
        <v>145</v>
      </c>
      <c r="F6022" t="s">
        <v>16760</v>
      </c>
      <c r="G6022" t="s">
        <v>230</v>
      </c>
      <c r="H6022" t="s">
        <v>135</v>
      </c>
      <c r="I6022" t="s">
        <v>136</v>
      </c>
      <c r="J6022" t="s">
        <v>137</v>
      </c>
      <c r="K6022" t="s">
        <v>138</v>
      </c>
      <c r="L6022" t="s">
        <v>16761</v>
      </c>
      <c r="M6022" t="s">
        <v>16762</v>
      </c>
      <c r="N6022">
        <v>2.034444444</v>
      </c>
      <c r="O6022">
        <v>0</v>
      </c>
      <c r="P6022">
        <v>1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0.59594543360156005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0.59594543360156005</v>
      </c>
    </row>
    <row r="6023" spans="1:31" x14ac:dyDescent="0.3">
      <c r="A6023">
        <v>2723433</v>
      </c>
      <c r="B6023">
        <v>1</v>
      </c>
      <c r="C6023" t="s">
        <v>80</v>
      </c>
      <c r="D6023" t="s">
        <v>88</v>
      </c>
      <c r="E6023" t="s">
        <v>200</v>
      </c>
      <c r="F6023" t="s">
        <v>16763</v>
      </c>
      <c r="G6023" t="s">
        <v>543</v>
      </c>
      <c r="H6023" t="s">
        <v>135</v>
      </c>
      <c r="I6023" t="s">
        <v>136</v>
      </c>
      <c r="J6023" t="s">
        <v>137</v>
      </c>
      <c r="K6023" t="s">
        <v>138</v>
      </c>
      <c r="L6023" t="s">
        <v>16764</v>
      </c>
      <c r="M6023" t="s">
        <v>16765</v>
      </c>
      <c r="N6023">
        <v>0.77583333300000001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1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</row>
    <row r="6024" spans="1:31" x14ac:dyDescent="0.3">
      <c r="A6024">
        <v>2723960</v>
      </c>
      <c r="B6024">
        <v>2</v>
      </c>
      <c r="C6024" t="s">
        <v>80</v>
      </c>
      <c r="D6024" t="s">
        <v>87</v>
      </c>
      <c r="E6024" t="s">
        <v>150</v>
      </c>
      <c r="F6024" t="s">
        <v>16766</v>
      </c>
      <c r="G6024" t="s">
        <v>743</v>
      </c>
      <c r="H6024" t="s">
        <v>153</v>
      </c>
      <c r="I6024" t="s">
        <v>136</v>
      </c>
      <c r="J6024" t="s">
        <v>137</v>
      </c>
      <c r="K6024" t="s">
        <v>138</v>
      </c>
      <c r="L6024" t="s">
        <v>16673</v>
      </c>
      <c r="M6024" t="s">
        <v>16386</v>
      </c>
      <c r="N6024">
        <v>1.111111111</v>
      </c>
      <c r="O6024">
        <v>0</v>
      </c>
      <c r="P6024">
        <v>3292</v>
      </c>
      <c r="Q6024">
        <v>0</v>
      </c>
      <c r="R6024">
        <v>1</v>
      </c>
      <c r="S6024">
        <v>3</v>
      </c>
      <c r="T6024">
        <v>145</v>
      </c>
      <c r="U6024">
        <v>0</v>
      </c>
      <c r="V6024">
        <v>0</v>
      </c>
      <c r="W6024">
        <v>0</v>
      </c>
      <c r="X6024">
        <v>960.88991099574753</v>
      </c>
      <c r="Y6024">
        <v>0</v>
      </c>
      <c r="Z6024">
        <v>0.30330918293750003</v>
      </c>
      <c r="AA6024">
        <v>9.4038607325566677</v>
      </c>
      <c r="AB6024">
        <v>185.71354710487682</v>
      </c>
      <c r="AC6024">
        <v>0</v>
      </c>
      <c r="AD6024">
        <v>0</v>
      </c>
      <c r="AE6024">
        <v>1156.3106280161185</v>
      </c>
    </row>
    <row r="6025" spans="1:31" x14ac:dyDescent="0.3">
      <c r="A6025">
        <v>2723302</v>
      </c>
      <c r="B6025">
        <v>1</v>
      </c>
      <c r="C6025" t="s">
        <v>80</v>
      </c>
      <c r="D6025" t="s">
        <v>88</v>
      </c>
      <c r="E6025" t="s">
        <v>145</v>
      </c>
      <c r="F6025" t="s">
        <v>16767</v>
      </c>
      <c r="G6025" t="s">
        <v>147</v>
      </c>
      <c r="H6025" t="s">
        <v>135</v>
      </c>
      <c r="I6025" t="s">
        <v>136</v>
      </c>
      <c r="J6025" t="s">
        <v>137</v>
      </c>
      <c r="K6025" t="s">
        <v>138</v>
      </c>
      <c r="L6025" t="s">
        <v>16768</v>
      </c>
      <c r="M6025" t="s">
        <v>16769</v>
      </c>
      <c r="N6025">
        <v>2.562777777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1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</row>
    <row r="6026" spans="1:31" x14ac:dyDescent="0.3">
      <c r="A6026">
        <v>2723774</v>
      </c>
      <c r="B6026">
        <v>1</v>
      </c>
      <c r="C6026" t="s">
        <v>80</v>
      </c>
      <c r="D6026" t="s">
        <v>98</v>
      </c>
      <c r="E6026" t="s">
        <v>145</v>
      </c>
      <c r="F6026" t="s">
        <v>16770</v>
      </c>
      <c r="G6026" t="s">
        <v>230</v>
      </c>
      <c r="H6026" t="s">
        <v>135</v>
      </c>
      <c r="I6026" t="s">
        <v>136</v>
      </c>
      <c r="J6026" t="s">
        <v>137</v>
      </c>
      <c r="K6026" t="s">
        <v>138</v>
      </c>
      <c r="L6026" t="s">
        <v>16771</v>
      </c>
      <c r="M6026" t="s">
        <v>16772</v>
      </c>
      <c r="N6026">
        <v>1.2008333330000001</v>
      </c>
      <c r="O6026">
        <v>0</v>
      </c>
      <c r="P6026">
        <v>1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0.47310232687545761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0.47310232687545761</v>
      </c>
    </row>
    <row r="6027" spans="1:31" x14ac:dyDescent="0.3">
      <c r="A6027">
        <v>2723133</v>
      </c>
      <c r="B6027">
        <v>1</v>
      </c>
      <c r="C6027" t="s">
        <v>80</v>
      </c>
      <c r="D6027" t="s">
        <v>111</v>
      </c>
      <c r="E6027" t="s">
        <v>161</v>
      </c>
      <c r="F6027" t="s">
        <v>16773</v>
      </c>
      <c r="G6027" t="s">
        <v>170</v>
      </c>
      <c r="H6027" t="s">
        <v>135</v>
      </c>
      <c r="I6027" t="s">
        <v>136</v>
      </c>
      <c r="J6027" t="s">
        <v>137</v>
      </c>
      <c r="K6027" t="s">
        <v>138</v>
      </c>
      <c r="L6027" t="s">
        <v>16774</v>
      </c>
      <c r="M6027" t="s">
        <v>16775</v>
      </c>
      <c r="N6027">
        <v>0.65972222199999997</v>
      </c>
      <c r="O6027">
        <v>0</v>
      </c>
      <c r="P6027">
        <v>4</v>
      </c>
      <c r="Q6027">
        <v>0</v>
      </c>
      <c r="R6027">
        <v>5</v>
      </c>
      <c r="S6027">
        <v>0</v>
      </c>
      <c r="T6027">
        <v>4</v>
      </c>
      <c r="U6027">
        <v>0</v>
      </c>
      <c r="V6027">
        <v>0</v>
      </c>
      <c r="W6027">
        <v>0</v>
      </c>
      <c r="X6027">
        <v>1.0399265119523515</v>
      </c>
      <c r="Y6027">
        <v>0</v>
      </c>
      <c r="Z6027">
        <v>0.92586322055988757</v>
      </c>
      <c r="AA6027">
        <v>0</v>
      </c>
      <c r="AB6027">
        <v>16.53442530100947</v>
      </c>
      <c r="AC6027">
        <v>0</v>
      </c>
      <c r="AD6027">
        <v>0</v>
      </c>
      <c r="AE6027">
        <v>18.500215033521709</v>
      </c>
    </row>
    <row r="6028" spans="1:31" x14ac:dyDescent="0.3">
      <c r="A6028">
        <v>2723588</v>
      </c>
      <c r="B6028">
        <v>1</v>
      </c>
      <c r="C6028" t="s">
        <v>80</v>
      </c>
      <c r="D6028" t="s">
        <v>92</v>
      </c>
      <c r="E6028" t="s">
        <v>161</v>
      </c>
      <c r="F6028" t="s">
        <v>16776</v>
      </c>
      <c r="G6028" t="s">
        <v>163</v>
      </c>
      <c r="H6028" t="s">
        <v>135</v>
      </c>
      <c r="I6028" t="s">
        <v>136</v>
      </c>
      <c r="J6028" t="s">
        <v>137</v>
      </c>
      <c r="K6028" t="s">
        <v>138</v>
      </c>
      <c r="L6028" t="s">
        <v>16777</v>
      </c>
      <c r="M6028" t="s">
        <v>16778</v>
      </c>
      <c r="N6028">
        <v>1.753333333</v>
      </c>
      <c r="O6028">
        <v>0</v>
      </c>
      <c r="P6028">
        <v>66</v>
      </c>
      <c r="Q6028">
        <v>0</v>
      </c>
      <c r="R6028">
        <v>0</v>
      </c>
      <c r="S6028">
        <v>0</v>
      </c>
      <c r="T6028">
        <v>5</v>
      </c>
      <c r="U6028">
        <v>0</v>
      </c>
      <c r="V6028">
        <v>0</v>
      </c>
      <c r="W6028">
        <v>0</v>
      </c>
      <c r="X6028">
        <v>13.009888760151719</v>
      </c>
      <c r="Y6028">
        <v>0</v>
      </c>
      <c r="Z6028">
        <v>0</v>
      </c>
      <c r="AA6028">
        <v>0</v>
      </c>
      <c r="AB6028">
        <v>7.1461195157999997</v>
      </c>
      <c r="AC6028">
        <v>0</v>
      </c>
      <c r="AD6028">
        <v>0</v>
      </c>
      <c r="AE6028">
        <v>20.15600827595172</v>
      </c>
    </row>
    <row r="6029" spans="1:31" x14ac:dyDescent="0.3">
      <c r="A6029">
        <v>2723465</v>
      </c>
      <c r="B6029">
        <v>1</v>
      </c>
      <c r="C6029" t="s">
        <v>80</v>
      </c>
      <c r="D6029" t="s">
        <v>98</v>
      </c>
      <c r="E6029" t="s">
        <v>145</v>
      </c>
      <c r="F6029" t="s">
        <v>16779</v>
      </c>
      <c r="G6029" t="s">
        <v>181</v>
      </c>
      <c r="H6029" t="s">
        <v>135</v>
      </c>
      <c r="I6029" t="s">
        <v>136</v>
      </c>
      <c r="J6029" t="s">
        <v>137</v>
      </c>
      <c r="K6029" t="s">
        <v>138</v>
      </c>
      <c r="L6029" t="s">
        <v>16780</v>
      </c>
      <c r="M6029" t="s">
        <v>16781</v>
      </c>
      <c r="N6029">
        <v>1.8991666659999999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1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2.6525681157566452</v>
      </c>
      <c r="AC6029">
        <v>0</v>
      </c>
      <c r="AD6029">
        <v>0</v>
      </c>
      <c r="AE6029">
        <v>2.6525681157566452</v>
      </c>
    </row>
    <row r="6030" spans="1:31" x14ac:dyDescent="0.3">
      <c r="A6030">
        <v>2723402</v>
      </c>
      <c r="B6030">
        <v>1</v>
      </c>
      <c r="C6030" t="s">
        <v>80</v>
      </c>
      <c r="D6030" t="s">
        <v>106</v>
      </c>
      <c r="E6030" t="s">
        <v>150</v>
      </c>
      <c r="F6030" t="s">
        <v>16782</v>
      </c>
      <c r="G6030" t="s">
        <v>152</v>
      </c>
      <c r="H6030" t="s">
        <v>153</v>
      </c>
      <c r="I6030" t="s">
        <v>490</v>
      </c>
      <c r="J6030" t="s">
        <v>137</v>
      </c>
      <c r="K6030" t="s">
        <v>138</v>
      </c>
      <c r="L6030" t="s">
        <v>16783</v>
      </c>
      <c r="M6030" t="s">
        <v>16784</v>
      </c>
      <c r="N6030">
        <v>4.9722222000000003E-2</v>
      </c>
      <c r="O6030">
        <v>8</v>
      </c>
      <c r="P6030">
        <v>3491</v>
      </c>
      <c r="Q6030">
        <v>147</v>
      </c>
      <c r="R6030">
        <v>407</v>
      </c>
      <c r="S6030">
        <v>49</v>
      </c>
      <c r="T6030">
        <v>553</v>
      </c>
      <c r="U6030">
        <v>2</v>
      </c>
      <c r="V6030">
        <v>0</v>
      </c>
      <c r="W6030">
        <v>7.0832736422699993E-2</v>
      </c>
      <c r="X6030">
        <v>24.731651568285081</v>
      </c>
      <c r="Y6030">
        <v>27.772192016745439</v>
      </c>
      <c r="Z6030">
        <v>14.47646617409417</v>
      </c>
      <c r="AA6030">
        <v>9.7586976330099375</v>
      </c>
      <c r="AB6030">
        <v>20.48453886915221</v>
      </c>
      <c r="AC6030">
        <v>11.60599049208761</v>
      </c>
      <c r="AD6030">
        <v>0</v>
      </c>
      <c r="AE6030">
        <v>108.90036948979716</v>
      </c>
    </row>
    <row r="6031" spans="1:31" x14ac:dyDescent="0.3">
      <c r="A6031">
        <v>2723528</v>
      </c>
      <c r="B6031">
        <v>1</v>
      </c>
      <c r="C6031" t="s">
        <v>80</v>
      </c>
      <c r="D6031" t="s">
        <v>83</v>
      </c>
      <c r="E6031" t="s">
        <v>145</v>
      </c>
      <c r="F6031" t="s">
        <v>16785</v>
      </c>
      <c r="G6031" t="s">
        <v>230</v>
      </c>
      <c r="H6031" t="s">
        <v>135</v>
      </c>
      <c r="I6031" t="s">
        <v>136</v>
      </c>
      <c r="J6031" t="s">
        <v>137</v>
      </c>
      <c r="K6031" t="s">
        <v>138</v>
      </c>
      <c r="L6031" t="s">
        <v>16786</v>
      </c>
      <c r="M6031" t="s">
        <v>16787</v>
      </c>
      <c r="N6031">
        <v>1.5780555549999999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16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10.015699382382493</v>
      </c>
      <c r="AC6031">
        <v>0</v>
      </c>
      <c r="AD6031">
        <v>0</v>
      </c>
      <c r="AE6031">
        <v>10.015699382382493</v>
      </c>
    </row>
    <row r="6032" spans="1:31" x14ac:dyDescent="0.3">
      <c r="A6032">
        <v>2723150</v>
      </c>
      <c r="B6032">
        <v>1</v>
      </c>
      <c r="C6032" t="s">
        <v>81</v>
      </c>
      <c r="D6032" t="s">
        <v>115</v>
      </c>
      <c r="E6032" t="s">
        <v>156</v>
      </c>
      <c r="F6032" t="s">
        <v>16788</v>
      </c>
      <c r="G6032" t="s">
        <v>185</v>
      </c>
      <c r="H6032" t="s">
        <v>153</v>
      </c>
      <c r="I6032" t="s">
        <v>136</v>
      </c>
      <c r="J6032" t="s">
        <v>137</v>
      </c>
      <c r="K6032" t="s">
        <v>138</v>
      </c>
      <c r="L6032" t="s">
        <v>16789</v>
      </c>
      <c r="M6032" t="s">
        <v>16790</v>
      </c>
      <c r="N6032">
        <v>2.6955555549999999</v>
      </c>
      <c r="O6032">
        <v>0</v>
      </c>
      <c r="P6032">
        <v>10</v>
      </c>
      <c r="Q6032">
        <v>0</v>
      </c>
      <c r="R6032">
        <v>2</v>
      </c>
      <c r="S6032">
        <v>0</v>
      </c>
      <c r="T6032">
        <v>1</v>
      </c>
      <c r="U6032">
        <v>0</v>
      </c>
      <c r="V6032">
        <v>0</v>
      </c>
      <c r="W6032">
        <v>0</v>
      </c>
      <c r="X6032">
        <v>0.52002259173749998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0.52002259173749998</v>
      </c>
    </row>
    <row r="6033" spans="1:31" x14ac:dyDescent="0.3">
      <c r="A6033">
        <v>2723050</v>
      </c>
      <c r="B6033">
        <v>1</v>
      </c>
      <c r="C6033" t="s">
        <v>80</v>
      </c>
      <c r="D6033" t="s">
        <v>104</v>
      </c>
      <c r="E6033" t="s">
        <v>150</v>
      </c>
      <c r="F6033" t="s">
        <v>10321</v>
      </c>
      <c r="G6033" t="s">
        <v>152</v>
      </c>
      <c r="H6033" t="s">
        <v>153</v>
      </c>
      <c r="I6033" t="s">
        <v>136</v>
      </c>
      <c r="J6033" t="s">
        <v>137</v>
      </c>
      <c r="K6033" t="s">
        <v>138</v>
      </c>
      <c r="L6033" t="s">
        <v>16791</v>
      </c>
      <c r="M6033" t="s">
        <v>16792</v>
      </c>
      <c r="N6033">
        <v>1.1497222220000001</v>
      </c>
      <c r="O6033">
        <v>10</v>
      </c>
      <c r="P6033">
        <v>0</v>
      </c>
      <c r="Q6033">
        <v>75</v>
      </c>
      <c r="R6033">
        <v>0</v>
      </c>
      <c r="S6033">
        <v>24</v>
      </c>
      <c r="T6033">
        <v>2</v>
      </c>
      <c r="U6033">
        <v>0</v>
      </c>
      <c r="V6033">
        <v>0</v>
      </c>
      <c r="W6033">
        <v>6.6279903175460957</v>
      </c>
      <c r="X6033">
        <v>0</v>
      </c>
      <c r="Y6033">
        <v>259.78342941957226</v>
      </c>
      <c r="Z6033">
        <v>0</v>
      </c>
      <c r="AA6033">
        <v>164.37947419627702</v>
      </c>
      <c r="AB6033">
        <v>13.78449689441079</v>
      </c>
      <c r="AC6033">
        <v>0</v>
      </c>
      <c r="AD6033">
        <v>0</v>
      </c>
      <c r="AE6033">
        <v>444.57539082780619</v>
      </c>
    </row>
    <row r="6034" spans="1:31" x14ac:dyDescent="0.3">
      <c r="A6034">
        <v>2723714</v>
      </c>
      <c r="B6034">
        <v>1</v>
      </c>
      <c r="C6034" t="s">
        <v>81</v>
      </c>
      <c r="D6034" t="s">
        <v>118</v>
      </c>
      <c r="E6034" t="s">
        <v>132</v>
      </c>
      <c r="F6034" t="s">
        <v>16793</v>
      </c>
      <c r="G6034" t="s">
        <v>409</v>
      </c>
      <c r="H6034" t="s">
        <v>135</v>
      </c>
      <c r="I6034" t="s">
        <v>136</v>
      </c>
      <c r="J6034" t="s">
        <v>137</v>
      </c>
      <c r="K6034" t="s">
        <v>138</v>
      </c>
      <c r="L6034" t="s">
        <v>16794</v>
      </c>
      <c r="M6034" t="s">
        <v>16516</v>
      </c>
      <c r="N6034">
        <v>0.96333333300000001</v>
      </c>
      <c r="O6034">
        <v>0</v>
      </c>
      <c r="P6034">
        <v>102</v>
      </c>
      <c r="Q6034">
        <v>0</v>
      </c>
      <c r="R6034">
        <v>0</v>
      </c>
      <c r="S6034">
        <v>0</v>
      </c>
      <c r="T6034">
        <v>59</v>
      </c>
      <c r="U6034">
        <v>0</v>
      </c>
      <c r="V6034">
        <v>0</v>
      </c>
      <c r="W6034">
        <v>0</v>
      </c>
      <c r="X6034">
        <v>17.890137160611413</v>
      </c>
      <c r="Y6034">
        <v>0</v>
      </c>
      <c r="Z6034">
        <v>0</v>
      </c>
      <c r="AA6034">
        <v>0</v>
      </c>
      <c r="AB6034">
        <v>38.826308180324432</v>
      </c>
      <c r="AC6034">
        <v>0</v>
      </c>
      <c r="AD6034">
        <v>0</v>
      </c>
      <c r="AE6034">
        <v>56.716445340935849</v>
      </c>
    </row>
    <row r="6035" spans="1:31" x14ac:dyDescent="0.3">
      <c r="A6035">
        <v>2723007</v>
      </c>
      <c r="B6035">
        <v>1</v>
      </c>
      <c r="C6035" t="s">
        <v>80</v>
      </c>
      <c r="D6035" t="s">
        <v>82</v>
      </c>
      <c r="E6035" t="s">
        <v>200</v>
      </c>
      <c r="F6035" t="s">
        <v>16795</v>
      </c>
      <c r="G6035" t="s">
        <v>163</v>
      </c>
      <c r="H6035" t="s">
        <v>135</v>
      </c>
      <c r="I6035" t="s">
        <v>136</v>
      </c>
      <c r="J6035" t="s">
        <v>137</v>
      </c>
      <c r="K6035" t="s">
        <v>138</v>
      </c>
      <c r="L6035" t="s">
        <v>16796</v>
      </c>
      <c r="M6035" t="s">
        <v>16797</v>
      </c>
      <c r="N6035">
        <v>2.0216666659999998</v>
      </c>
      <c r="O6035">
        <v>0</v>
      </c>
      <c r="P6035">
        <v>107</v>
      </c>
      <c r="Q6035">
        <v>0</v>
      </c>
      <c r="R6035">
        <v>0</v>
      </c>
      <c r="S6035">
        <v>0</v>
      </c>
      <c r="T6035">
        <v>23</v>
      </c>
      <c r="U6035">
        <v>0</v>
      </c>
      <c r="V6035">
        <v>0</v>
      </c>
      <c r="W6035">
        <v>0</v>
      </c>
      <c r="X6035">
        <v>34.403013584922682</v>
      </c>
      <c r="Y6035">
        <v>0</v>
      </c>
      <c r="Z6035">
        <v>0</v>
      </c>
      <c r="AA6035">
        <v>0</v>
      </c>
      <c r="AB6035">
        <v>6.2957322553770325</v>
      </c>
      <c r="AC6035">
        <v>0</v>
      </c>
      <c r="AD6035">
        <v>0</v>
      </c>
      <c r="AE6035">
        <v>40.698745840299715</v>
      </c>
    </row>
    <row r="6036" spans="1:31" x14ac:dyDescent="0.3">
      <c r="A6036">
        <v>2723768</v>
      </c>
      <c r="B6036">
        <v>2</v>
      </c>
      <c r="C6036" t="s">
        <v>81</v>
      </c>
      <c r="D6036" t="s">
        <v>112</v>
      </c>
      <c r="E6036" t="s">
        <v>132</v>
      </c>
      <c r="F6036" t="s">
        <v>16798</v>
      </c>
      <c r="G6036" t="s">
        <v>163</v>
      </c>
      <c r="H6036" t="s">
        <v>135</v>
      </c>
      <c r="I6036" t="s">
        <v>136</v>
      </c>
      <c r="J6036" t="s">
        <v>137</v>
      </c>
      <c r="K6036" t="s">
        <v>138</v>
      </c>
      <c r="L6036" t="s">
        <v>16743</v>
      </c>
      <c r="M6036" t="s">
        <v>16799</v>
      </c>
      <c r="N6036">
        <v>1.105277777</v>
      </c>
      <c r="O6036">
        <v>0</v>
      </c>
      <c r="P6036">
        <v>56</v>
      </c>
      <c r="Q6036">
        <v>0</v>
      </c>
      <c r="R6036">
        <v>1</v>
      </c>
      <c r="S6036">
        <v>0</v>
      </c>
      <c r="T6036">
        <v>1</v>
      </c>
      <c r="U6036">
        <v>0</v>
      </c>
      <c r="V6036">
        <v>0</v>
      </c>
      <c r="W6036">
        <v>0</v>
      </c>
      <c r="X6036">
        <v>10.937186797401596</v>
      </c>
      <c r="Y6036">
        <v>0</v>
      </c>
      <c r="Z6036">
        <v>0</v>
      </c>
      <c r="AA6036">
        <v>0</v>
      </c>
      <c r="AB6036">
        <v>2.2546212688638337E-2</v>
      </c>
      <c r="AC6036">
        <v>0</v>
      </c>
      <c r="AD6036">
        <v>0</v>
      </c>
      <c r="AE6036">
        <v>10.959733010090234</v>
      </c>
    </row>
    <row r="6037" spans="1:31" x14ac:dyDescent="0.3">
      <c r="A6037">
        <v>2723734</v>
      </c>
      <c r="B6037">
        <v>1</v>
      </c>
      <c r="C6037" t="s">
        <v>81</v>
      </c>
      <c r="D6037" t="s">
        <v>119</v>
      </c>
      <c r="E6037" t="s">
        <v>132</v>
      </c>
      <c r="F6037" t="s">
        <v>15276</v>
      </c>
      <c r="G6037" t="s">
        <v>134</v>
      </c>
      <c r="H6037" t="s">
        <v>135</v>
      </c>
      <c r="I6037" t="s">
        <v>136</v>
      </c>
      <c r="J6037" t="s">
        <v>137</v>
      </c>
      <c r="K6037" t="s">
        <v>138</v>
      </c>
      <c r="L6037" t="s">
        <v>16800</v>
      </c>
      <c r="M6037" t="s">
        <v>16801</v>
      </c>
      <c r="N6037">
        <v>1.9669444439999999</v>
      </c>
      <c r="O6037">
        <v>0</v>
      </c>
      <c r="P6037">
        <v>564</v>
      </c>
      <c r="Q6037">
        <v>0</v>
      </c>
      <c r="R6037">
        <v>3</v>
      </c>
      <c r="S6037">
        <v>0</v>
      </c>
      <c r="T6037">
        <v>25</v>
      </c>
      <c r="U6037">
        <v>0</v>
      </c>
      <c r="V6037">
        <v>0</v>
      </c>
      <c r="W6037">
        <v>0</v>
      </c>
      <c r="X6037">
        <v>308.4972992474967</v>
      </c>
      <c r="Y6037">
        <v>0</v>
      </c>
      <c r="Z6037">
        <v>0.21100369865154336</v>
      </c>
      <c r="AA6037">
        <v>0</v>
      </c>
      <c r="AB6037">
        <v>20.999371576189617</v>
      </c>
      <c r="AC6037">
        <v>0</v>
      </c>
      <c r="AD6037">
        <v>0</v>
      </c>
      <c r="AE6037">
        <v>329.70767452233787</v>
      </c>
    </row>
    <row r="6038" spans="1:31" x14ac:dyDescent="0.3">
      <c r="A6038">
        <v>2723628</v>
      </c>
      <c r="B6038">
        <v>1</v>
      </c>
      <c r="C6038" t="s">
        <v>80</v>
      </c>
      <c r="D6038" t="s">
        <v>100</v>
      </c>
      <c r="E6038" t="s">
        <v>200</v>
      </c>
      <c r="F6038" t="s">
        <v>9030</v>
      </c>
      <c r="G6038" t="s">
        <v>543</v>
      </c>
      <c r="H6038" t="s">
        <v>135</v>
      </c>
      <c r="I6038" t="s">
        <v>136</v>
      </c>
      <c r="J6038" t="s">
        <v>137</v>
      </c>
      <c r="K6038" t="s">
        <v>138</v>
      </c>
      <c r="L6038" t="s">
        <v>16802</v>
      </c>
      <c r="M6038" t="s">
        <v>16803</v>
      </c>
      <c r="N6038">
        <v>1.555833333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3</v>
      </c>
      <c r="U6038">
        <v>0</v>
      </c>
      <c r="V6038">
        <v>3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6.7163992251586953</v>
      </c>
      <c r="AC6038">
        <v>0</v>
      </c>
      <c r="AD6038">
        <v>253.83850610742232</v>
      </c>
      <c r="AE6038">
        <v>260.55490533258103</v>
      </c>
    </row>
    <row r="6039" spans="1:31" x14ac:dyDescent="0.3">
      <c r="A6039">
        <v>2723093</v>
      </c>
      <c r="B6039">
        <v>1</v>
      </c>
      <c r="C6039" t="s">
        <v>80</v>
      </c>
      <c r="D6039" t="s">
        <v>96</v>
      </c>
      <c r="E6039" t="s">
        <v>150</v>
      </c>
      <c r="F6039" t="s">
        <v>1314</v>
      </c>
      <c r="G6039" t="s">
        <v>152</v>
      </c>
      <c r="H6039" t="s">
        <v>153</v>
      </c>
      <c r="I6039" t="s">
        <v>136</v>
      </c>
      <c r="J6039" t="s">
        <v>137</v>
      </c>
      <c r="K6039" t="s">
        <v>138</v>
      </c>
      <c r="L6039" t="s">
        <v>16804</v>
      </c>
      <c r="M6039" t="s">
        <v>16805</v>
      </c>
      <c r="N6039">
        <v>0.79777777699999997</v>
      </c>
      <c r="O6039">
        <v>3</v>
      </c>
      <c r="P6039">
        <v>142</v>
      </c>
      <c r="Q6039">
        <v>0</v>
      </c>
      <c r="R6039">
        <v>0</v>
      </c>
      <c r="S6039">
        <v>9</v>
      </c>
      <c r="T6039">
        <v>1</v>
      </c>
      <c r="U6039">
        <v>0</v>
      </c>
      <c r="V6039">
        <v>0</v>
      </c>
      <c r="W6039">
        <v>7.3728952453899472</v>
      </c>
      <c r="X6039">
        <v>11.278893821634609</v>
      </c>
      <c r="Y6039">
        <v>0</v>
      </c>
      <c r="Z6039">
        <v>0</v>
      </c>
      <c r="AA6039">
        <v>17.114811272098539</v>
      </c>
      <c r="AB6039">
        <v>0</v>
      </c>
      <c r="AC6039">
        <v>0</v>
      </c>
      <c r="AD6039">
        <v>0</v>
      </c>
      <c r="AE6039">
        <v>35.766600339123094</v>
      </c>
    </row>
    <row r="6040" spans="1:31" x14ac:dyDescent="0.3">
      <c r="A6040">
        <v>2723342</v>
      </c>
      <c r="B6040">
        <v>1</v>
      </c>
      <c r="C6040" t="s">
        <v>81</v>
      </c>
      <c r="D6040" t="s">
        <v>120</v>
      </c>
      <c r="E6040" t="s">
        <v>156</v>
      </c>
      <c r="F6040" t="s">
        <v>6017</v>
      </c>
      <c r="G6040" t="s">
        <v>300</v>
      </c>
      <c r="H6040" t="s">
        <v>153</v>
      </c>
      <c r="I6040" t="s">
        <v>136</v>
      </c>
      <c r="J6040" t="s">
        <v>137</v>
      </c>
      <c r="K6040" t="s">
        <v>210</v>
      </c>
      <c r="L6040" t="s">
        <v>16806</v>
      </c>
      <c r="M6040" t="s">
        <v>16807</v>
      </c>
      <c r="N6040">
        <v>7.1280555550000004</v>
      </c>
      <c r="O6040">
        <v>0</v>
      </c>
      <c r="P6040">
        <v>349</v>
      </c>
      <c r="Q6040">
        <v>8</v>
      </c>
      <c r="R6040">
        <v>16</v>
      </c>
      <c r="S6040">
        <v>0</v>
      </c>
      <c r="T6040">
        <v>29</v>
      </c>
      <c r="U6040">
        <v>0</v>
      </c>
      <c r="V6040">
        <v>0</v>
      </c>
      <c r="W6040">
        <v>0</v>
      </c>
      <c r="X6040">
        <v>460.46769466532373</v>
      </c>
      <c r="Y6040">
        <v>0</v>
      </c>
      <c r="Z6040">
        <v>12.051355424123294</v>
      </c>
      <c r="AA6040">
        <v>0</v>
      </c>
      <c r="AB6040">
        <v>147.11257895146039</v>
      </c>
      <c r="AC6040">
        <v>0</v>
      </c>
      <c r="AD6040">
        <v>0</v>
      </c>
      <c r="AE6040">
        <v>619.63162904090746</v>
      </c>
    </row>
    <row r="6041" spans="1:31" x14ac:dyDescent="0.3">
      <c r="A6041">
        <v>2723379</v>
      </c>
      <c r="B6041">
        <v>1</v>
      </c>
      <c r="C6041" t="s">
        <v>81</v>
      </c>
      <c r="D6041" t="s">
        <v>112</v>
      </c>
      <c r="E6041" t="s">
        <v>132</v>
      </c>
      <c r="F6041" t="s">
        <v>15925</v>
      </c>
      <c r="G6041" t="s">
        <v>409</v>
      </c>
      <c r="H6041" t="s">
        <v>135</v>
      </c>
      <c r="I6041" t="s">
        <v>136</v>
      </c>
      <c r="J6041" t="s">
        <v>137</v>
      </c>
      <c r="K6041" t="s">
        <v>138</v>
      </c>
      <c r="L6041" t="s">
        <v>16808</v>
      </c>
      <c r="M6041" t="s">
        <v>16809</v>
      </c>
      <c r="N6041">
        <v>1.591111111</v>
      </c>
      <c r="O6041">
        <v>0</v>
      </c>
      <c r="P6041">
        <v>29</v>
      </c>
      <c r="Q6041">
        <v>0</v>
      </c>
      <c r="R6041">
        <v>0</v>
      </c>
      <c r="S6041">
        <v>0</v>
      </c>
      <c r="T6041">
        <v>1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</row>
    <row r="6042" spans="1:31" x14ac:dyDescent="0.3">
      <c r="A6042">
        <v>2723677</v>
      </c>
      <c r="B6042">
        <v>1</v>
      </c>
      <c r="C6042" t="s">
        <v>80</v>
      </c>
      <c r="D6042" t="s">
        <v>96</v>
      </c>
      <c r="E6042" t="s">
        <v>145</v>
      </c>
      <c r="F6042" t="s">
        <v>16810</v>
      </c>
      <c r="G6042" t="s">
        <v>181</v>
      </c>
      <c r="H6042" t="s">
        <v>135</v>
      </c>
      <c r="I6042" t="s">
        <v>136</v>
      </c>
      <c r="J6042" t="s">
        <v>137</v>
      </c>
      <c r="K6042" t="s">
        <v>138</v>
      </c>
      <c r="L6042" t="s">
        <v>16811</v>
      </c>
      <c r="M6042" t="s">
        <v>16812</v>
      </c>
      <c r="N6042">
        <v>1.4375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1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2.6709235422688224</v>
      </c>
      <c r="AC6042">
        <v>0</v>
      </c>
      <c r="AD6042">
        <v>0</v>
      </c>
      <c r="AE6042">
        <v>2.6709235422688224</v>
      </c>
    </row>
    <row r="6043" spans="1:31" x14ac:dyDescent="0.3">
      <c r="A6043">
        <v>2723777</v>
      </c>
      <c r="B6043">
        <v>1</v>
      </c>
      <c r="C6043" t="s">
        <v>80</v>
      </c>
      <c r="D6043" t="s">
        <v>84</v>
      </c>
      <c r="E6043" t="s">
        <v>145</v>
      </c>
      <c r="F6043" t="s">
        <v>16813</v>
      </c>
      <c r="G6043" t="s">
        <v>147</v>
      </c>
      <c r="H6043" t="s">
        <v>135</v>
      </c>
      <c r="I6043" t="s">
        <v>136</v>
      </c>
      <c r="J6043" t="s">
        <v>137</v>
      </c>
      <c r="K6043" t="s">
        <v>138</v>
      </c>
      <c r="L6043" t="s">
        <v>16814</v>
      </c>
      <c r="M6043" t="s">
        <v>16815</v>
      </c>
      <c r="N6043">
        <v>1.663333333</v>
      </c>
      <c r="O6043">
        <v>0</v>
      </c>
      <c r="P6043">
        <v>15</v>
      </c>
      <c r="Q6043">
        <v>0</v>
      </c>
      <c r="R6043">
        <v>0</v>
      </c>
      <c r="S6043">
        <v>0</v>
      </c>
      <c r="T6043">
        <v>1</v>
      </c>
      <c r="U6043">
        <v>0</v>
      </c>
      <c r="V6043">
        <v>0</v>
      </c>
      <c r="W6043">
        <v>0</v>
      </c>
      <c r="X6043">
        <v>5.4834051316511339</v>
      </c>
      <c r="Y6043">
        <v>0</v>
      </c>
      <c r="Z6043">
        <v>0</v>
      </c>
      <c r="AA6043">
        <v>0</v>
      </c>
      <c r="AB6043">
        <v>1.8914836469091665</v>
      </c>
      <c r="AC6043">
        <v>0</v>
      </c>
      <c r="AD6043">
        <v>0</v>
      </c>
      <c r="AE6043">
        <v>7.3748887785603001</v>
      </c>
    </row>
    <row r="6044" spans="1:31" x14ac:dyDescent="0.3">
      <c r="A6044">
        <v>2723800</v>
      </c>
      <c r="B6044">
        <v>1</v>
      </c>
      <c r="C6044" t="s">
        <v>81</v>
      </c>
      <c r="D6044" t="s">
        <v>113</v>
      </c>
      <c r="E6044" t="s">
        <v>161</v>
      </c>
      <c r="F6044" t="s">
        <v>16816</v>
      </c>
      <c r="G6044" t="s">
        <v>163</v>
      </c>
      <c r="H6044" t="s">
        <v>135</v>
      </c>
      <c r="I6044" t="s">
        <v>136</v>
      </c>
      <c r="J6044" t="s">
        <v>137</v>
      </c>
      <c r="K6044" t="s">
        <v>138</v>
      </c>
      <c r="L6044" t="s">
        <v>16817</v>
      </c>
      <c r="M6044" t="s">
        <v>16818</v>
      </c>
      <c r="N6044">
        <v>0.92111111099999998</v>
      </c>
      <c r="O6044">
        <v>0</v>
      </c>
      <c r="P6044">
        <v>211</v>
      </c>
      <c r="Q6044">
        <v>0</v>
      </c>
      <c r="R6044">
        <v>0</v>
      </c>
      <c r="S6044">
        <v>0</v>
      </c>
      <c r="T6044">
        <v>12</v>
      </c>
      <c r="U6044">
        <v>0</v>
      </c>
      <c r="V6044">
        <v>0</v>
      </c>
      <c r="W6044">
        <v>0</v>
      </c>
      <c r="X6044">
        <v>59.590076675410401</v>
      </c>
      <c r="Y6044">
        <v>0</v>
      </c>
      <c r="Z6044">
        <v>0</v>
      </c>
      <c r="AA6044">
        <v>0</v>
      </c>
      <c r="AB6044">
        <v>4.3843371765808001</v>
      </c>
      <c r="AC6044">
        <v>0</v>
      </c>
      <c r="AD6044">
        <v>0</v>
      </c>
      <c r="AE6044">
        <v>63.974413851991201</v>
      </c>
    </row>
    <row r="6045" spans="1:31" x14ac:dyDescent="0.3">
      <c r="A6045">
        <v>2723136</v>
      </c>
      <c r="B6045">
        <v>1</v>
      </c>
      <c r="C6045" t="s">
        <v>81</v>
      </c>
      <c r="D6045" t="s">
        <v>114</v>
      </c>
      <c r="E6045" t="s">
        <v>156</v>
      </c>
      <c r="F6045" t="s">
        <v>16819</v>
      </c>
      <c r="G6045" t="s">
        <v>152</v>
      </c>
      <c r="H6045" t="s">
        <v>153</v>
      </c>
      <c r="I6045" t="s">
        <v>136</v>
      </c>
      <c r="J6045" t="s">
        <v>137</v>
      </c>
      <c r="K6045" t="s">
        <v>138</v>
      </c>
      <c r="L6045" t="s">
        <v>16820</v>
      </c>
      <c r="M6045" t="s">
        <v>16821</v>
      </c>
      <c r="N6045">
        <v>0.34944444400000002</v>
      </c>
      <c r="O6045">
        <v>1</v>
      </c>
      <c r="P6045">
        <v>14</v>
      </c>
      <c r="Q6045">
        <v>0</v>
      </c>
      <c r="R6045">
        <v>3</v>
      </c>
      <c r="S6045">
        <v>0</v>
      </c>
      <c r="T6045">
        <v>13</v>
      </c>
      <c r="U6045">
        <v>0</v>
      </c>
      <c r="V6045">
        <v>0</v>
      </c>
      <c r="W6045">
        <v>6.8659942166666668E-2</v>
      </c>
      <c r="X6045">
        <v>0.33144310254283338</v>
      </c>
      <c r="Y6045">
        <v>0</v>
      </c>
      <c r="Z6045">
        <v>0.25447813769995831</v>
      </c>
      <c r="AA6045">
        <v>0</v>
      </c>
      <c r="AB6045">
        <v>1.9701203415338084</v>
      </c>
      <c r="AC6045">
        <v>0</v>
      </c>
      <c r="AD6045">
        <v>0</v>
      </c>
      <c r="AE6045">
        <v>2.6247015239432665</v>
      </c>
    </row>
    <row r="6046" spans="1:31" x14ac:dyDescent="0.3">
      <c r="A6046">
        <v>2723259</v>
      </c>
      <c r="B6046">
        <v>1</v>
      </c>
      <c r="C6046" t="s">
        <v>81</v>
      </c>
      <c r="D6046" t="s">
        <v>122</v>
      </c>
      <c r="E6046" t="s">
        <v>150</v>
      </c>
      <c r="F6046" t="s">
        <v>16822</v>
      </c>
      <c r="G6046" t="s">
        <v>300</v>
      </c>
      <c r="H6046" t="s">
        <v>153</v>
      </c>
      <c r="I6046" t="s">
        <v>136</v>
      </c>
      <c r="J6046" t="s">
        <v>137</v>
      </c>
      <c r="K6046" t="s">
        <v>210</v>
      </c>
      <c r="L6046" t="s">
        <v>16823</v>
      </c>
      <c r="M6046" t="s">
        <v>16824</v>
      </c>
      <c r="N6046">
        <v>6.0575000000000001</v>
      </c>
      <c r="O6046">
        <v>15</v>
      </c>
      <c r="P6046">
        <v>905</v>
      </c>
      <c r="Q6046">
        <v>2</v>
      </c>
      <c r="R6046">
        <v>25</v>
      </c>
      <c r="S6046">
        <v>4</v>
      </c>
      <c r="T6046">
        <v>55</v>
      </c>
      <c r="U6046">
        <v>0</v>
      </c>
      <c r="V6046">
        <v>0</v>
      </c>
      <c r="W6046">
        <v>16.64067000553294</v>
      </c>
      <c r="X6046">
        <v>566.40536468635355</v>
      </c>
      <c r="Y6046">
        <v>3.5582217576823103</v>
      </c>
      <c r="Z6046">
        <v>43.621038270452459</v>
      </c>
      <c r="AA6046">
        <v>755.37114602073621</v>
      </c>
      <c r="AB6046">
        <v>108.79080724769128</v>
      </c>
      <c r="AC6046">
        <v>0</v>
      </c>
      <c r="AD6046">
        <v>0</v>
      </c>
      <c r="AE6046">
        <v>1494.3872479884485</v>
      </c>
    </row>
    <row r="6047" spans="1:31" x14ac:dyDescent="0.3">
      <c r="A6047">
        <v>2723462</v>
      </c>
      <c r="B6047">
        <v>1</v>
      </c>
      <c r="C6047" t="s">
        <v>81</v>
      </c>
      <c r="D6047" t="s">
        <v>112</v>
      </c>
      <c r="E6047" t="s">
        <v>161</v>
      </c>
      <c r="F6047" t="s">
        <v>16545</v>
      </c>
      <c r="G6047" t="s">
        <v>163</v>
      </c>
      <c r="H6047" t="s">
        <v>135</v>
      </c>
      <c r="I6047" t="s">
        <v>136</v>
      </c>
      <c r="J6047" t="s">
        <v>137</v>
      </c>
      <c r="K6047" t="s">
        <v>138</v>
      </c>
      <c r="L6047" t="s">
        <v>16825</v>
      </c>
      <c r="M6047" t="s">
        <v>16826</v>
      </c>
      <c r="N6047">
        <v>1.821111111</v>
      </c>
      <c r="O6047">
        <v>0</v>
      </c>
      <c r="P6047">
        <v>6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1.6840580881194103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1.6840580881194103</v>
      </c>
    </row>
    <row r="6048" spans="1:31" x14ac:dyDescent="0.3">
      <c r="A6048">
        <v>2723316</v>
      </c>
      <c r="B6048">
        <v>1</v>
      </c>
      <c r="C6048" t="s">
        <v>80</v>
      </c>
      <c r="D6048" t="s">
        <v>105</v>
      </c>
      <c r="E6048" t="s">
        <v>145</v>
      </c>
      <c r="F6048" t="s">
        <v>16827</v>
      </c>
      <c r="G6048" t="s">
        <v>181</v>
      </c>
      <c r="H6048" t="s">
        <v>135</v>
      </c>
      <c r="I6048" t="s">
        <v>136</v>
      </c>
      <c r="J6048" t="s">
        <v>137</v>
      </c>
      <c r="K6048" t="s">
        <v>138</v>
      </c>
      <c r="L6048" t="s">
        <v>16828</v>
      </c>
      <c r="M6048" t="s">
        <v>16829</v>
      </c>
      <c r="N6048">
        <v>4.926666666</v>
      </c>
      <c r="O6048">
        <v>0</v>
      </c>
      <c r="P6048">
        <v>20</v>
      </c>
      <c r="Q6048">
        <v>0</v>
      </c>
      <c r="R6048">
        <v>0</v>
      </c>
      <c r="S6048">
        <v>0</v>
      </c>
      <c r="T6048">
        <v>1</v>
      </c>
      <c r="U6048">
        <v>0</v>
      </c>
      <c r="V6048">
        <v>0</v>
      </c>
      <c r="W6048">
        <v>0</v>
      </c>
      <c r="X6048">
        <v>36.6871214368323</v>
      </c>
      <c r="Y6048">
        <v>0</v>
      </c>
      <c r="Z6048">
        <v>0</v>
      </c>
      <c r="AA6048">
        <v>0</v>
      </c>
      <c r="AB6048">
        <v>7.2406560189549998</v>
      </c>
      <c r="AC6048">
        <v>0</v>
      </c>
      <c r="AD6048">
        <v>0</v>
      </c>
      <c r="AE6048">
        <v>43.9277774557873</v>
      </c>
    </row>
    <row r="6049" spans="1:31" x14ac:dyDescent="0.3">
      <c r="A6049">
        <v>2723113</v>
      </c>
      <c r="B6049">
        <v>1</v>
      </c>
      <c r="C6049" t="s">
        <v>80</v>
      </c>
      <c r="D6049" t="s">
        <v>100</v>
      </c>
      <c r="E6049" t="s">
        <v>213</v>
      </c>
      <c r="F6049" t="s">
        <v>620</v>
      </c>
      <c r="G6049" t="s">
        <v>152</v>
      </c>
      <c r="H6049" t="s">
        <v>153</v>
      </c>
      <c r="I6049" t="s">
        <v>136</v>
      </c>
      <c r="J6049" t="s">
        <v>137</v>
      </c>
      <c r="K6049" t="s">
        <v>138</v>
      </c>
      <c r="L6049" t="s">
        <v>16830</v>
      </c>
      <c r="M6049" t="s">
        <v>16831</v>
      </c>
      <c r="N6049">
        <v>2.5</v>
      </c>
      <c r="O6049">
        <v>1</v>
      </c>
      <c r="P6049">
        <v>29</v>
      </c>
      <c r="Q6049">
        <v>4</v>
      </c>
      <c r="R6049">
        <v>30</v>
      </c>
      <c r="S6049">
        <v>17</v>
      </c>
      <c r="T6049">
        <v>18</v>
      </c>
      <c r="U6049">
        <v>1</v>
      </c>
      <c r="V6049">
        <v>0</v>
      </c>
      <c r="W6049">
        <v>1.672130884946655</v>
      </c>
      <c r="X6049">
        <v>16.089429980901773</v>
      </c>
      <c r="Y6049">
        <v>15.73185628345272</v>
      </c>
      <c r="Z6049">
        <v>11.283832769513854</v>
      </c>
      <c r="AA6049">
        <v>191.84599982755216</v>
      </c>
      <c r="AB6049">
        <v>47.904258703667495</v>
      </c>
      <c r="AC6049">
        <v>75.127291089678295</v>
      </c>
      <c r="AD6049">
        <v>0</v>
      </c>
      <c r="AE6049">
        <v>359.65479953971294</v>
      </c>
    </row>
    <row r="6050" spans="1:31" x14ac:dyDescent="0.3">
      <c r="A6050">
        <v>2723359</v>
      </c>
      <c r="B6050">
        <v>1</v>
      </c>
      <c r="C6050" t="s">
        <v>80</v>
      </c>
      <c r="D6050" t="s">
        <v>83</v>
      </c>
      <c r="E6050" t="s">
        <v>145</v>
      </c>
      <c r="F6050" t="s">
        <v>16832</v>
      </c>
      <c r="G6050" t="s">
        <v>147</v>
      </c>
      <c r="H6050" t="s">
        <v>135</v>
      </c>
      <c r="I6050" t="s">
        <v>136</v>
      </c>
      <c r="J6050" t="s">
        <v>137</v>
      </c>
      <c r="K6050" t="s">
        <v>138</v>
      </c>
      <c r="L6050" t="s">
        <v>16833</v>
      </c>
      <c r="M6050" t="s">
        <v>16834</v>
      </c>
      <c r="N6050">
        <v>2.0419444439999999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1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0.47562706106166758</v>
      </c>
      <c r="AC6050">
        <v>0</v>
      </c>
      <c r="AD6050">
        <v>0</v>
      </c>
      <c r="AE6050">
        <v>0.47562706106166758</v>
      </c>
    </row>
    <row r="6051" spans="1:31" x14ac:dyDescent="0.3">
      <c r="A6051">
        <v>2723213</v>
      </c>
      <c r="B6051">
        <v>1</v>
      </c>
      <c r="C6051" t="s">
        <v>81</v>
      </c>
      <c r="D6051" t="s">
        <v>117</v>
      </c>
      <c r="E6051" t="s">
        <v>150</v>
      </c>
      <c r="F6051" t="s">
        <v>16835</v>
      </c>
      <c r="G6051" t="s">
        <v>152</v>
      </c>
      <c r="H6051" t="s">
        <v>153</v>
      </c>
      <c r="I6051" t="s">
        <v>136</v>
      </c>
      <c r="J6051" t="s">
        <v>137</v>
      </c>
      <c r="K6051" t="s">
        <v>138</v>
      </c>
      <c r="L6051" t="s">
        <v>16836</v>
      </c>
      <c r="M6051" t="s">
        <v>16837</v>
      </c>
      <c r="N6051">
        <v>0.271666666</v>
      </c>
      <c r="O6051">
        <v>16</v>
      </c>
      <c r="P6051">
        <v>2284</v>
      </c>
      <c r="Q6051">
        <v>86</v>
      </c>
      <c r="R6051">
        <v>254</v>
      </c>
      <c r="S6051">
        <v>16</v>
      </c>
      <c r="T6051">
        <v>113</v>
      </c>
      <c r="U6051">
        <v>0</v>
      </c>
      <c r="V6051">
        <v>0</v>
      </c>
      <c r="W6051">
        <v>3.8444059119155201</v>
      </c>
      <c r="X6051">
        <v>64.364965401157747</v>
      </c>
      <c r="Y6051">
        <v>13.038616196569201</v>
      </c>
      <c r="Z6051">
        <v>7.0084749072359998</v>
      </c>
      <c r="AA6051">
        <v>6.6110568471417803</v>
      </c>
      <c r="AB6051">
        <v>15.610241175808289</v>
      </c>
      <c r="AC6051">
        <v>0</v>
      </c>
      <c r="AD6051">
        <v>0</v>
      </c>
      <c r="AE6051">
        <v>110.47776043982853</v>
      </c>
    </row>
    <row r="6052" spans="1:31" x14ac:dyDescent="0.3">
      <c r="A6052">
        <v>2723508</v>
      </c>
      <c r="B6052">
        <v>1</v>
      </c>
      <c r="C6052" t="s">
        <v>80</v>
      </c>
      <c r="D6052" t="s">
        <v>82</v>
      </c>
      <c r="E6052" t="s">
        <v>145</v>
      </c>
      <c r="F6052" t="s">
        <v>10606</v>
      </c>
      <c r="G6052" t="s">
        <v>147</v>
      </c>
      <c r="H6052" t="s">
        <v>135</v>
      </c>
      <c r="I6052" t="s">
        <v>136</v>
      </c>
      <c r="J6052" t="s">
        <v>137</v>
      </c>
      <c r="K6052" t="s">
        <v>138</v>
      </c>
      <c r="L6052" t="s">
        <v>16838</v>
      </c>
      <c r="M6052" t="s">
        <v>16839</v>
      </c>
      <c r="N6052">
        <v>1.787222222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1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0.74181981565710498</v>
      </c>
      <c r="AC6052">
        <v>0</v>
      </c>
      <c r="AD6052">
        <v>0</v>
      </c>
      <c r="AE6052">
        <v>0.74181981565710498</v>
      </c>
    </row>
    <row r="6053" spans="1:31" x14ac:dyDescent="0.3">
      <c r="A6053">
        <v>2723196</v>
      </c>
      <c r="B6053">
        <v>1</v>
      </c>
      <c r="C6053" t="s">
        <v>81</v>
      </c>
      <c r="D6053" t="s">
        <v>118</v>
      </c>
      <c r="E6053" t="s">
        <v>213</v>
      </c>
      <c r="F6053" t="s">
        <v>16840</v>
      </c>
      <c r="G6053" t="s">
        <v>300</v>
      </c>
      <c r="H6053" t="s">
        <v>153</v>
      </c>
      <c r="I6053" t="s">
        <v>136</v>
      </c>
      <c r="J6053" t="s">
        <v>137</v>
      </c>
      <c r="K6053" t="s">
        <v>210</v>
      </c>
      <c r="L6053" t="s">
        <v>16841</v>
      </c>
      <c r="M6053" t="s">
        <v>16842</v>
      </c>
      <c r="N6053">
        <v>1.3586111110000001</v>
      </c>
      <c r="O6053">
        <v>3</v>
      </c>
      <c r="P6053">
        <v>329</v>
      </c>
      <c r="Q6053">
        <v>17</v>
      </c>
      <c r="R6053">
        <v>66</v>
      </c>
      <c r="S6053">
        <v>3</v>
      </c>
      <c r="T6053">
        <v>32</v>
      </c>
      <c r="U6053">
        <v>0</v>
      </c>
      <c r="V6053">
        <v>0</v>
      </c>
      <c r="W6053">
        <v>0.75921837127250003</v>
      </c>
      <c r="X6053">
        <v>49.830844113021584</v>
      </c>
      <c r="Y6053">
        <v>3.0218159137453942</v>
      </c>
      <c r="Z6053">
        <v>4.4893653747358631</v>
      </c>
      <c r="AA6053">
        <v>1.9938772899200001</v>
      </c>
      <c r="AB6053">
        <v>19.842757800601028</v>
      </c>
      <c r="AC6053">
        <v>0</v>
      </c>
      <c r="AD6053">
        <v>0</v>
      </c>
      <c r="AE6053">
        <v>79.937878863296362</v>
      </c>
    </row>
    <row r="6054" spans="1:31" x14ac:dyDescent="0.3">
      <c r="A6054">
        <v>2723219</v>
      </c>
      <c r="B6054">
        <v>1</v>
      </c>
      <c r="C6054" t="s">
        <v>81</v>
      </c>
      <c r="D6054" t="s">
        <v>112</v>
      </c>
      <c r="E6054" t="s">
        <v>150</v>
      </c>
      <c r="F6054" t="s">
        <v>16843</v>
      </c>
      <c r="G6054" t="s">
        <v>152</v>
      </c>
      <c r="H6054" t="s">
        <v>153</v>
      </c>
      <c r="I6054" t="s">
        <v>136</v>
      </c>
      <c r="J6054" t="s">
        <v>137</v>
      </c>
      <c r="K6054" t="s">
        <v>138</v>
      </c>
      <c r="L6054" t="s">
        <v>16844</v>
      </c>
      <c r="M6054" t="s">
        <v>16845</v>
      </c>
      <c r="N6054">
        <v>4.4955555550000001</v>
      </c>
      <c r="O6054">
        <v>1</v>
      </c>
      <c r="P6054">
        <v>17</v>
      </c>
      <c r="Q6054">
        <v>108</v>
      </c>
      <c r="R6054">
        <v>0</v>
      </c>
      <c r="S6054">
        <v>2</v>
      </c>
      <c r="T6054">
        <v>0</v>
      </c>
      <c r="U6054">
        <v>0</v>
      </c>
      <c r="V6054">
        <v>0</v>
      </c>
      <c r="W6054">
        <v>0.5489612972276533</v>
      </c>
      <c r="X6054">
        <v>13.205501469265799</v>
      </c>
      <c r="Y6054">
        <v>20.291085258333862</v>
      </c>
      <c r="Z6054">
        <v>0</v>
      </c>
      <c r="AA6054">
        <v>0.64273334976271668</v>
      </c>
      <c r="AB6054">
        <v>0</v>
      </c>
      <c r="AC6054">
        <v>0</v>
      </c>
      <c r="AD6054">
        <v>0</v>
      </c>
      <c r="AE6054">
        <v>34.688281374590026</v>
      </c>
    </row>
    <row r="6055" spans="1:31" x14ac:dyDescent="0.3">
      <c r="A6055">
        <v>2723551</v>
      </c>
      <c r="B6055">
        <v>1</v>
      </c>
      <c r="C6055" t="s">
        <v>80</v>
      </c>
      <c r="D6055" t="s">
        <v>110</v>
      </c>
      <c r="E6055" t="s">
        <v>200</v>
      </c>
      <c r="F6055" t="s">
        <v>16846</v>
      </c>
      <c r="G6055" t="s">
        <v>1141</v>
      </c>
      <c r="H6055" t="s">
        <v>135</v>
      </c>
      <c r="I6055" t="s">
        <v>136</v>
      </c>
      <c r="J6055" t="s">
        <v>137</v>
      </c>
      <c r="K6055" t="s">
        <v>138</v>
      </c>
      <c r="L6055" t="s">
        <v>16847</v>
      </c>
      <c r="M6055" t="s">
        <v>16848</v>
      </c>
      <c r="N6055">
        <v>1.8719444439999999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1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</row>
    <row r="6056" spans="1:31" x14ac:dyDescent="0.3">
      <c r="A6056">
        <v>2723662</v>
      </c>
      <c r="B6056">
        <v>2</v>
      </c>
      <c r="C6056" t="s">
        <v>81</v>
      </c>
      <c r="D6056" t="s">
        <v>128</v>
      </c>
      <c r="E6056" t="s">
        <v>132</v>
      </c>
      <c r="F6056" t="s">
        <v>16849</v>
      </c>
      <c r="G6056" t="s">
        <v>181</v>
      </c>
      <c r="H6056" t="s">
        <v>135</v>
      </c>
      <c r="I6056" t="s">
        <v>136</v>
      </c>
      <c r="J6056" t="s">
        <v>137</v>
      </c>
      <c r="K6056" t="s">
        <v>138</v>
      </c>
      <c r="L6056" t="s">
        <v>16721</v>
      </c>
      <c r="M6056" t="s">
        <v>16850</v>
      </c>
      <c r="N6056">
        <v>0.38611111100000001</v>
      </c>
      <c r="O6056">
        <v>0</v>
      </c>
      <c r="P6056">
        <v>0</v>
      </c>
      <c r="Q6056">
        <v>0</v>
      </c>
      <c r="R6056">
        <v>0</v>
      </c>
      <c r="S6056">
        <v>1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0.86071929778861422</v>
      </c>
      <c r="AB6056">
        <v>0</v>
      </c>
      <c r="AC6056">
        <v>0</v>
      </c>
      <c r="AD6056">
        <v>0</v>
      </c>
      <c r="AE6056">
        <v>0.86071929778861422</v>
      </c>
    </row>
    <row r="6057" spans="1:31" x14ac:dyDescent="0.3">
      <c r="A6057">
        <v>2723027</v>
      </c>
      <c r="B6057">
        <v>1</v>
      </c>
      <c r="C6057" t="s">
        <v>80</v>
      </c>
      <c r="D6057" t="s">
        <v>85</v>
      </c>
      <c r="E6057" t="s">
        <v>200</v>
      </c>
      <c r="F6057" t="s">
        <v>16851</v>
      </c>
      <c r="G6057" t="s">
        <v>393</v>
      </c>
      <c r="H6057" t="s">
        <v>135</v>
      </c>
      <c r="I6057" t="s">
        <v>136</v>
      </c>
      <c r="J6057" t="s">
        <v>137</v>
      </c>
      <c r="K6057" t="s">
        <v>138</v>
      </c>
      <c r="L6057" t="s">
        <v>16852</v>
      </c>
      <c r="M6057" t="s">
        <v>16853</v>
      </c>
      <c r="N6057">
        <v>4.415277777</v>
      </c>
      <c r="O6057">
        <v>0</v>
      </c>
      <c r="P6057">
        <v>29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21.099469373652688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21.099469373652688</v>
      </c>
    </row>
    <row r="6058" spans="1:31" x14ac:dyDescent="0.3">
      <c r="A6058">
        <v>2723004</v>
      </c>
      <c r="B6058">
        <v>1</v>
      </c>
      <c r="C6058" t="s">
        <v>81</v>
      </c>
      <c r="D6058" t="s">
        <v>128</v>
      </c>
      <c r="E6058" t="s">
        <v>213</v>
      </c>
      <c r="F6058" t="s">
        <v>16854</v>
      </c>
      <c r="G6058" t="s">
        <v>152</v>
      </c>
      <c r="H6058" t="s">
        <v>153</v>
      </c>
      <c r="I6058" t="s">
        <v>136</v>
      </c>
      <c r="J6058" t="s">
        <v>137</v>
      </c>
      <c r="K6058" t="s">
        <v>138</v>
      </c>
      <c r="L6058" t="s">
        <v>16855</v>
      </c>
      <c r="M6058" t="s">
        <v>16856</v>
      </c>
      <c r="N6058">
        <v>1.599722222</v>
      </c>
      <c r="O6058">
        <v>0</v>
      </c>
      <c r="P6058">
        <v>0</v>
      </c>
      <c r="Q6058">
        <v>0</v>
      </c>
      <c r="R6058">
        <v>0</v>
      </c>
      <c r="S6058">
        <v>8</v>
      </c>
      <c r="T6058">
        <v>0</v>
      </c>
      <c r="U6058">
        <v>17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98.239568437935191</v>
      </c>
      <c r="AB6058">
        <v>0</v>
      </c>
      <c r="AC6058">
        <v>839.42132396756494</v>
      </c>
      <c r="AD6058">
        <v>0</v>
      </c>
      <c r="AE6058">
        <v>937.66089240550014</v>
      </c>
    </row>
    <row r="6059" spans="1:31" x14ac:dyDescent="0.3">
      <c r="A6059">
        <v>2723047</v>
      </c>
      <c r="B6059">
        <v>1</v>
      </c>
      <c r="C6059" t="s">
        <v>80</v>
      </c>
      <c r="D6059" t="s">
        <v>111</v>
      </c>
      <c r="E6059" t="s">
        <v>145</v>
      </c>
      <c r="F6059" t="s">
        <v>15437</v>
      </c>
      <c r="G6059" t="s">
        <v>181</v>
      </c>
      <c r="H6059" t="s">
        <v>135</v>
      </c>
      <c r="I6059" t="s">
        <v>136</v>
      </c>
      <c r="J6059" t="s">
        <v>137</v>
      </c>
      <c r="K6059" t="s">
        <v>138</v>
      </c>
      <c r="L6059" t="s">
        <v>16857</v>
      </c>
      <c r="M6059" t="s">
        <v>16858</v>
      </c>
      <c r="N6059">
        <v>1.1202777770000001</v>
      </c>
      <c r="O6059">
        <v>0</v>
      </c>
      <c r="P6059">
        <v>4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1.1080030973811801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1.1080030973811801</v>
      </c>
    </row>
    <row r="6060" spans="1:31" x14ac:dyDescent="0.3">
      <c r="A6060">
        <v>2723339</v>
      </c>
      <c r="B6060">
        <v>1</v>
      </c>
      <c r="C6060" t="s">
        <v>81</v>
      </c>
      <c r="D6060" t="s">
        <v>112</v>
      </c>
      <c r="E6060" t="s">
        <v>156</v>
      </c>
      <c r="F6060" t="s">
        <v>16859</v>
      </c>
      <c r="G6060" t="s">
        <v>300</v>
      </c>
      <c r="H6060" t="s">
        <v>153</v>
      </c>
      <c r="I6060" t="s">
        <v>136</v>
      </c>
      <c r="J6060" t="s">
        <v>137</v>
      </c>
      <c r="K6060" t="s">
        <v>210</v>
      </c>
      <c r="L6060" t="s">
        <v>16860</v>
      </c>
      <c r="M6060" t="s">
        <v>16861</v>
      </c>
      <c r="N6060">
        <v>1.4427777770000001</v>
      </c>
      <c r="O6060">
        <v>0</v>
      </c>
      <c r="P6060">
        <v>3750</v>
      </c>
      <c r="Q6060">
        <v>0</v>
      </c>
      <c r="R6060">
        <v>104</v>
      </c>
      <c r="S6060">
        <v>2</v>
      </c>
      <c r="T6060">
        <v>598</v>
      </c>
      <c r="U6060">
        <v>2</v>
      </c>
      <c r="V6060">
        <v>3</v>
      </c>
      <c r="W6060">
        <v>0</v>
      </c>
      <c r="X6060">
        <v>954.16584061100843</v>
      </c>
      <c r="Y6060">
        <v>0</v>
      </c>
      <c r="Z6060">
        <v>6.5275797401654971</v>
      </c>
      <c r="AA6060">
        <v>26.859421941377615</v>
      </c>
      <c r="AB6060">
        <v>531.28151837307678</v>
      </c>
      <c r="AC6060">
        <v>565.511185070951</v>
      </c>
      <c r="AD6060">
        <v>53.894166386431507</v>
      </c>
      <c r="AE6060">
        <v>2138.239712123011</v>
      </c>
    </row>
    <row r="6061" spans="1:31" x14ac:dyDescent="0.3">
      <c r="A6061">
        <v>2723531</v>
      </c>
      <c r="B6061">
        <v>1</v>
      </c>
      <c r="C6061" t="s">
        <v>81</v>
      </c>
      <c r="D6061" t="s">
        <v>112</v>
      </c>
      <c r="E6061" t="s">
        <v>145</v>
      </c>
      <c r="F6061" t="s">
        <v>16862</v>
      </c>
      <c r="G6061" t="s">
        <v>230</v>
      </c>
      <c r="H6061" t="s">
        <v>135</v>
      </c>
      <c r="I6061" t="s">
        <v>136</v>
      </c>
      <c r="J6061" t="s">
        <v>137</v>
      </c>
      <c r="K6061" t="s">
        <v>138</v>
      </c>
      <c r="L6061" t="s">
        <v>16615</v>
      </c>
      <c r="M6061" t="s">
        <v>16863</v>
      </c>
      <c r="N6061">
        <v>2.3244444440000001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1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2.7527482387880005E-2</v>
      </c>
      <c r="AC6061">
        <v>0</v>
      </c>
      <c r="AD6061">
        <v>0</v>
      </c>
      <c r="AE6061">
        <v>2.7527482387880005E-2</v>
      </c>
    </row>
    <row r="6062" spans="1:31" x14ac:dyDescent="0.3">
      <c r="A6062">
        <v>2723325</v>
      </c>
      <c r="B6062">
        <v>1</v>
      </c>
      <c r="C6062" t="s">
        <v>81</v>
      </c>
      <c r="D6062" t="s">
        <v>113</v>
      </c>
      <c r="E6062" t="s">
        <v>161</v>
      </c>
      <c r="F6062" t="s">
        <v>16864</v>
      </c>
      <c r="G6062" t="s">
        <v>4315</v>
      </c>
      <c r="H6062" t="s">
        <v>135</v>
      </c>
      <c r="I6062" t="s">
        <v>136</v>
      </c>
      <c r="J6062" t="s">
        <v>137</v>
      </c>
      <c r="K6062" t="s">
        <v>138</v>
      </c>
      <c r="L6062" t="s">
        <v>16865</v>
      </c>
      <c r="M6062" t="s">
        <v>16866</v>
      </c>
      <c r="N6062">
        <v>0.46750000000000003</v>
      </c>
      <c r="O6062">
        <v>0</v>
      </c>
      <c r="P6062">
        <v>2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0.19933967295563251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0.19933967295563251</v>
      </c>
    </row>
    <row r="6063" spans="1:31" x14ac:dyDescent="0.3">
      <c r="A6063">
        <v>2722993</v>
      </c>
      <c r="B6063">
        <v>1</v>
      </c>
      <c r="C6063" t="s">
        <v>81</v>
      </c>
      <c r="D6063" t="s">
        <v>123</v>
      </c>
      <c r="E6063" t="s">
        <v>132</v>
      </c>
      <c r="F6063" t="s">
        <v>16867</v>
      </c>
      <c r="G6063" t="s">
        <v>170</v>
      </c>
      <c r="H6063" t="s">
        <v>135</v>
      </c>
      <c r="I6063" t="s">
        <v>136</v>
      </c>
      <c r="J6063" t="s">
        <v>137</v>
      </c>
      <c r="K6063" t="s">
        <v>138</v>
      </c>
      <c r="L6063" t="s">
        <v>16868</v>
      </c>
      <c r="M6063" t="s">
        <v>16869</v>
      </c>
      <c r="N6063">
        <v>0.53805555500000002</v>
      </c>
      <c r="O6063">
        <v>0</v>
      </c>
      <c r="P6063">
        <v>595</v>
      </c>
      <c r="Q6063">
        <v>0</v>
      </c>
      <c r="R6063">
        <v>0</v>
      </c>
      <c r="S6063">
        <v>0</v>
      </c>
      <c r="T6063">
        <v>74</v>
      </c>
      <c r="U6063">
        <v>0</v>
      </c>
      <c r="V6063">
        <v>0</v>
      </c>
      <c r="W6063">
        <v>0</v>
      </c>
      <c r="X6063">
        <v>46.988763285167686</v>
      </c>
      <c r="Y6063">
        <v>0</v>
      </c>
      <c r="Z6063">
        <v>0</v>
      </c>
      <c r="AA6063">
        <v>0</v>
      </c>
      <c r="AB6063">
        <v>5.027107399175951</v>
      </c>
      <c r="AC6063">
        <v>0</v>
      </c>
      <c r="AD6063">
        <v>0</v>
      </c>
      <c r="AE6063">
        <v>52.015870684343639</v>
      </c>
    </row>
    <row r="6064" spans="1:31" x14ac:dyDescent="0.3">
      <c r="A6064">
        <v>2723872</v>
      </c>
      <c r="B6064">
        <v>1</v>
      </c>
      <c r="C6064" t="s">
        <v>80</v>
      </c>
      <c r="D6064" t="s">
        <v>104</v>
      </c>
      <c r="E6064" t="s">
        <v>200</v>
      </c>
      <c r="F6064" t="s">
        <v>15291</v>
      </c>
      <c r="G6064" t="s">
        <v>543</v>
      </c>
      <c r="H6064" t="s">
        <v>135</v>
      </c>
      <c r="I6064" t="s">
        <v>136</v>
      </c>
      <c r="J6064" t="s">
        <v>137</v>
      </c>
      <c r="K6064" t="s">
        <v>138</v>
      </c>
      <c r="L6064" t="s">
        <v>16870</v>
      </c>
      <c r="M6064" t="s">
        <v>16871</v>
      </c>
      <c r="N6064">
        <v>1.2594444440000001</v>
      </c>
      <c r="O6064">
        <v>0</v>
      </c>
      <c r="P6064">
        <v>22</v>
      </c>
      <c r="Q6064">
        <v>0</v>
      </c>
      <c r="R6064">
        <v>0</v>
      </c>
      <c r="S6064">
        <v>0</v>
      </c>
      <c r="T6064">
        <v>2</v>
      </c>
      <c r="U6064">
        <v>0</v>
      </c>
      <c r="V6064">
        <v>0</v>
      </c>
      <c r="W6064">
        <v>0</v>
      </c>
      <c r="X6064">
        <v>4.9778324068002391</v>
      </c>
      <c r="Y6064">
        <v>0</v>
      </c>
      <c r="Z6064">
        <v>0</v>
      </c>
      <c r="AA6064">
        <v>0</v>
      </c>
      <c r="AB6064">
        <v>0.49116765285924663</v>
      </c>
      <c r="AC6064">
        <v>0</v>
      </c>
      <c r="AD6064">
        <v>0</v>
      </c>
      <c r="AE6064">
        <v>5.4690000596594857</v>
      </c>
    </row>
    <row r="6065" spans="1:31" x14ac:dyDescent="0.3">
      <c r="A6065">
        <v>2723179</v>
      </c>
      <c r="B6065">
        <v>1</v>
      </c>
      <c r="C6065" t="s">
        <v>80</v>
      </c>
      <c r="D6065" t="s">
        <v>93</v>
      </c>
      <c r="E6065" t="s">
        <v>161</v>
      </c>
      <c r="F6065" t="s">
        <v>16872</v>
      </c>
      <c r="G6065" t="s">
        <v>163</v>
      </c>
      <c r="H6065" t="s">
        <v>135</v>
      </c>
      <c r="I6065" t="s">
        <v>136</v>
      </c>
      <c r="J6065" t="s">
        <v>137</v>
      </c>
      <c r="K6065" t="s">
        <v>138</v>
      </c>
      <c r="L6065" t="s">
        <v>16873</v>
      </c>
      <c r="M6065" t="s">
        <v>16874</v>
      </c>
      <c r="N6065">
        <v>2.673333333</v>
      </c>
      <c r="O6065">
        <v>0</v>
      </c>
      <c r="P6065">
        <v>3</v>
      </c>
      <c r="Q6065">
        <v>0</v>
      </c>
      <c r="R6065">
        <v>1</v>
      </c>
      <c r="S6065">
        <v>0</v>
      </c>
      <c r="T6065">
        <v>3</v>
      </c>
      <c r="U6065">
        <v>0</v>
      </c>
      <c r="V6065">
        <v>0</v>
      </c>
      <c r="W6065">
        <v>0</v>
      </c>
      <c r="X6065">
        <v>2.1543891123133752</v>
      </c>
      <c r="Y6065">
        <v>0</v>
      </c>
      <c r="Z6065">
        <v>3.2249014713990247</v>
      </c>
      <c r="AA6065">
        <v>0</v>
      </c>
      <c r="AB6065">
        <v>6.9039538570948782</v>
      </c>
      <c r="AC6065">
        <v>0</v>
      </c>
      <c r="AD6065">
        <v>0</v>
      </c>
      <c r="AE6065">
        <v>12.283244440807279</v>
      </c>
    </row>
    <row r="6066" spans="1:31" x14ac:dyDescent="0.3">
      <c r="A6066">
        <v>2723320</v>
      </c>
      <c r="B6066">
        <v>2</v>
      </c>
      <c r="C6066" t="s">
        <v>80</v>
      </c>
      <c r="D6066" t="s">
        <v>104</v>
      </c>
      <c r="E6066" t="s">
        <v>132</v>
      </c>
      <c r="F6066" t="s">
        <v>16875</v>
      </c>
      <c r="G6066" t="s">
        <v>409</v>
      </c>
      <c r="H6066" t="s">
        <v>135</v>
      </c>
      <c r="I6066" t="s">
        <v>136</v>
      </c>
      <c r="J6066" t="s">
        <v>137</v>
      </c>
      <c r="K6066" t="s">
        <v>138</v>
      </c>
      <c r="L6066" t="s">
        <v>16345</v>
      </c>
      <c r="M6066" t="s">
        <v>16876</v>
      </c>
      <c r="N6066">
        <v>0.15055555500000001</v>
      </c>
      <c r="O6066">
        <v>0</v>
      </c>
      <c r="P6066">
        <v>466</v>
      </c>
      <c r="Q6066">
        <v>0</v>
      </c>
      <c r="R6066">
        <v>0</v>
      </c>
      <c r="S6066">
        <v>0</v>
      </c>
      <c r="T6066">
        <v>71</v>
      </c>
      <c r="U6066">
        <v>0</v>
      </c>
      <c r="V6066">
        <v>1</v>
      </c>
      <c r="W6066">
        <v>0</v>
      </c>
      <c r="X6066">
        <v>10.267033237369899</v>
      </c>
      <c r="Y6066">
        <v>0</v>
      </c>
      <c r="Z6066">
        <v>0</v>
      </c>
      <c r="AA6066">
        <v>0</v>
      </c>
      <c r="AB6066">
        <v>4.8162077583947198</v>
      </c>
      <c r="AC6066">
        <v>0</v>
      </c>
      <c r="AD6066">
        <v>0.43625815941181667</v>
      </c>
      <c r="AE6066">
        <v>15.519499155176437</v>
      </c>
    </row>
    <row r="6067" spans="1:31" x14ac:dyDescent="0.3">
      <c r="A6067">
        <v>2723202</v>
      </c>
      <c r="B6067">
        <v>1</v>
      </c>
      <c r="C6067" t="s">
        <v>81</v>
      </c>
      <c r="D6067" t="s">
        <v>123</v>
      </c>
      <c r="E6067" t="s">
        <v>145</v>
      </c>
      <c r="F6067" t="s">
        <v>16877</v>
      </c>
      <c r="G6067" t="s">
        <v>181</v>
      </c>
      <c r="H6067" t="s">
        <v>135</v>
      </c>
      <c r="I6067" t="s">
        <v>136</v>
      </c>
      <c r="J6067" t="s">
        <v>137</v>
      </c>
      <c r="K6067" t="s">
        <v>138</v>
      </c>
      <c r="L6067" t="s">
        <v>16878</v>
      </c>
      <c r="M6067" t="s">
        <v>16879</v>
      </c>
      <c r="N6067">
        <v>5.3741666659999998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2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32.156432441085336</v>
      </c>
      <c r="AC6067">
        <v>0</v>
      </c>
      <c r="AD6067">
        <v>0</v>
      </c>
      <c r="AE6067">
        <v>32.156432441085336</v>
      </c>
    </row>
    <row r="6068" spans="1:31" x14ac:dyDescent="0.3">
      <c r="A6068">
        <v>2723308</v>
      </c>
      <c r="B6068">
        <v>1</v>
      </c>
      <c r="C6068" t="s">
        <v>81</v>
      </c>
      <c r="D6068" t="s">
        <v>128</v>
      </c>
      <c r="E6068" t="s">
        <v>161</v>
      </c>
      <c r="F6068" t="s">
        <v>16880</v>
      </c>
      <c r="G6068" t="s">
        <v>543</v>
      </c>
      <c r="H6068" t="s">
        <v>135</v>
      </c>
      <c r="I6068" t="s">
        <v>136</v>
      </c>
      <c r="J6068" t="s">
        <v>137</v>
      </c>
      <c r="K6068" t="s">
        <v>138</v>
      </c>
      <c r="L6068" t="s">
        <v>16881</v>
      </c>
      <c r="M6068" t="s">
        <v>16882</v>
      </c>
      <c r="N6068">
        <v>1.925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6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7.9092299495718299</v>
      </c>
      <c r="AC6068">
        <v>0</v>
      </c>
      <c r="AD6068">
        <v>0</v>
      </c>
      <c r="AE6068">
        <v>7.9092299495718299</v>
      </c>
    </row>
    <row r="6069" spans="1:31" x14ac:dyDescent="0.3">
      <c r="A6069">
        <v>2723849</v>
      </c>
      <c r="B6069">
        <v>1</v>
      </c>
      <c r="C6069" t="s">
        <v>80</v>
      </c>
      <c r="D6069" t="s">
        <v>103</v>
      </c>
      <c r="E6069" t="s">
        <v>150</v>
      </c>
      <c r="F6069" t="s">
        <v>16883</v>
      </c>
      <c r="G6069" t="s">
        <v>152</v>
      </c>
      <c r="H6069" t="s">
        <v>153</v>
      </c>
      <c r="I6069" t="s">
        <v>136</v>
      </c>
      <c r="J6069" t="s">
        <v>137</v>
      </c>
      <c r="K6069" t="s">
        <v>138</v>
      </c>
      <c r="L6069" t="s">
        <v>16884</v>
      </c>
      <c r="M6069" t="s">
        <v>16885</v>
      </c>
      <c r="N6069">
        <v>1.0252777769999999</v>
      </c>
      <c r="O6069">
        <v>1</v>
      </c>
      <c r="P6069">
        <v>295</v>
      </c>
      <c r="Q6069">
        <v>19</v>
      </c>
      <c r="R6069">
        <v>110</v>
      </c>
      <c r="S6069">
        <v>11</v>
      </c>
      <c r="T6069">
        <v>47</v>
      </c>
      <c r="U6069">
        <v>3</v>
      </c>
      <c r="V6069">
        <v>0</v>
      </c>
      <c r="W6069">
        <v>0.93659555286620755</v>
      </c>
      <c r="X6069">
        <v>58.14877130198095</v>
      </c>
      <c r="Y6069">
        <v>146.58370357854139</v>
      </c>
      <c r="Z6069">
        <v>11.925564171054884</v>
      </c>
      <c r="AA6069">
        <v>21.854463077813623</v>
      </c>
      <c r="AB6069">
        <v>7.4504846468479693</v>
      </c>
      <c r="AC6069">
        <v>13.768085358302665</v>
      </c>
      <c r="AD6069">
        <v>0</v>
      </c>
      <c r="AE6069">
        <v>260.66766768740769</v>
      </c>
    </row>
    <row r="6070" spans="1:31" x14ac:dyDescent="0.3">
      <c r="A6070">
        <v>2723116</v>
      </c>
      <c r="B6070">
        <v>1</v>
      </c>
      <c r="C6070" t="s">
        <v>80</v>
      </c>
      <c r="D6070" t="s">
        <v>109</v>
      </c>
      <c r="E6070" t="s">
        <v>161</v>
      </c>
      <c r="F6070" t="s">
        <v>16886</v>
      </c>
      <c r="G6070" t="s">
        <v>163</v>
      </c>
      <c r="H6070" t="s">
        <v>135</v>
      </c>
      <c r="I6070" t="s">
        <v>136</v>
      </c>
      <c r="J6070" t="s">
        <v>137</v>
      </c>
      <c r="K6070" t="s">
        <v>138</v>
      </c>
      <c r="L6070" t="s">
        <v>16887</v>
      </c>
      <c r="M6070" t="s">
        <v>16888</v>
      </c>
      <c r="N6070">
        <v>1.3361111109999999</v>
      </c>
      <c r="O6070">
        <v>0</v>
      </c>
      <c r="P6070">
        <v>20</v>
      </c>
      <c r="Q6070">
        <v>0</v>
      </c>
      <c r="R6070">
        <v>6</v>
      </c>
      <c r="S6070">
        <v>0</v>
      </c>
      <c r="T6070">
        <v>1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</row>
    <row r="6071" spans="1:31" x14ac:dyDescent="0.3">
      <c r="A6071">
        <v>2723597</v>
      </c>
      <c r="B6071">
        <v>1</v>
      </c>
      <c r="C6071" t="s">
        <v>80</v>
      </c>
      <c r="D6071" t="s">
        <v>103</v>
      </c>
      <c r="E6071" t="s">
        <v>145</v>
      </c>
      <c r="F6071" t="s">
        <v>16889</v>
      </c>
      <c r="G6071" t="s">
        <v>147</v>
      </c>
      <c r="H6071" t="s">
        <v>135</v>
      </c>
      <c r="I6071" t="s">
        <v>136</v>
      </c>
      <c r="J6071" t="s">
        <v>137</v>
      </c>
      <c r="K6071" t="s">
        <v>138</v>
      </c>
      <c r="L6071" t="s">
        <v>16890</v>
      </c>
      <c r="M6071" t="s">
        <v>16891</v>
      </c>
      <c r="N6071">
        <v>2.8622222220000002</v>
      </c>
      <c r="O6071">
        <v>0</v>
      </c>
      <c r="P6071">
        <v>19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11.490396324066669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11.490396324066669</v>
      </c>
    </row>
    <row r="6072" spans="1:31" x14ac:dyDescent="0.3">
      <c r="A6072">
        <v>2723265</v>
      </c>
      <c r="B6072">
        <v>1</v>
      </c>
      <c r="C6072" t="s">
        <v>80</v>
      </c>
      <c r="D6072" t="s">
        <v>108</v>
      </c>
      <c r="E6072" t="s">
        <v>161</v>
      </c>
      <c r="F6072" t="s">
        <v>16892</v>
      </c>
      <c r="G6072" t="s">
        <v>300</v>
      </c>
      <c r="H6072" t="s">
        <v>135</v>
      </c>
      <c r="I6072" t="s">
        <v>136</v>
      </c>
      <c r="J6072" t="s">
        <v>137</v>
      </c>
      <c r="K6072" t="s">
        <v>210</v>
      </c>
      <c r="L6072" t="s">
        <v>16893</v>
      </c>
      <c r="M6072" t="s">
        <v>16894</v>
      </c>
      <c r="N6072">
        <v>4.215833333</v>
      </c>
      <c r="O6072">
        <v>0</v>
      </c>
      <c r="P6072">
        <v>22</v>
      </c>
      <c r="Q6072">
        <v>0</v>
      </c>
      <c r="R6072">
        <v>1</v>
      </c>
      <c r="S6072">
        <v>0</v>
      </c>
      <c r="T6072">
        <v>3</v>
      </c>
      <c r="U6072">
        <v>0</v>
      </c>
      <c r="V6072">
        <v>0</v>
      </c>
      <c r="W6072">
        <v>0</v>
      </c>
      <c r="X6072">
        <v>16.741824126877166</v>
      </c>
      <c r="Y6072">
        <v>0</v>
      </c>
      <c r="Z6072">
        <v>0</v>
      </c>
      <c r="AA6072">
        <v>0</v>
      </c>
      <c r="AB6072">
        <v>10.940967675387752</v>
      </c>
      <c r="AC6072">
        <v>0</v>
      </c>
      <c r="AD6072">
        <v>0</v>
      </c>
      <c r="AE6072">
        <v>27.682791802264916</v>
      </c>
    </row>
    <row r="6073" spans="1:31" x14ac:dyDescent="0.3">
      <c r="A6073">
        <v>2723099</v>
      </c>
      <c r="B6073">
        <v>1</v>
      </c>
      <c r="C6073" t="s">
        <v>80</v>
      </c>
      <c r="D6073" t="s">
        <v>99</v>
      </c>
      <c r="E6073" t="s">
        <v>132</v>
      </c>
      <c r="F6073" t="s">
        <v>16895</v>
      </c>
      <c r="G6073" t="s">
        <v>209</v>
      </c>
      <c r="H6073" t="s">
        <v>135</v>
      </c>
      <c r="I6073" t="s">
        <v>136</v>
      </c>
      <c r="J6073" t="s">
        <v>137</v>
      </c>
      <c r="K6073" t="s">
        <v>210</v>
      </c>
      <c r="L6073" t="s">
        <v>16896</v>
      </c>
      <c r="M6073" t="s">
        <v>16897</v>
      </c>
      <c r="N6073">
        <v>5.4702777769999997</v>
      </c>
      <c r="O6073">
        <v>0</v>
      </c>
      <c r="P6073">
        <v>28</v>
      </c>
      <c r="Q6073">
        <v>0</v>
      </c>
      <c r="R6073">
        <v>0</v>
      </c>
      <c r="S6073">
        <v>0</v>
      </c>
      <c r="T6073">
        <v>1</v>
      </c>
      <c r="U6073">
        <v>0</v>
      </c>
      <c r="V6073">
        <v>0</v>
      </c>
      <c r="W6073">
        <v>0</v>
      </c>
      <c r="X6073">
        <v>6.0682077114843205</v>
      </c>
      <c r="Y6073">
        <v>0</v>
      </c>
      <c r="Z6073">
        <v>0</v>
      </c>
      <c r="AA6073">
        <v>0</v>
      </c>
      <c r="AB6073">
        <v>1.0482108292423193</v>
      </c>
      <c r="AC6073">
        <v>0</v>
      </c>
      <c r="AD6073">
        <v>0</v>
      </c>
      <c r="AE6073">
        <v>7.1164185407266398</v>
      </c>
    </row>
    <row r="6074" spans="1:31" x14ac:dyDescent="0.3">
      <c r="A6074">
        <v>2723122</v>
      </c>
      <c r="B6074">
        <v>1</v>
      </c>
      <c r="C6074" t="s">
        <v>80</v>
      </c>
      <c r="D6074" t="s">
        <v>100</v>
      </c>
      <c r="E6074" t="s">
        <v>161</v>
      </c>
      <c r="F6074" t="s">
        <v>16898</v>
      </c>
      <c r="G6074" t="s">
        <v>300</v>
      </c>
      <c r="H6074" t="s">
        <v>135</v>
      </c>
      <c r="I6074" t="s">
        <v>136</v>
      </c>
      <c r="J6074" t="s">
        <v>137</v>
      </c>
      <c r="K6074" t="s">
        <v>210</v>
      </c>
      <c r="L6074" t="s">
        <v>16899</v>
      </c>
      <c r="M6074" t="s">
        <v>16900</v>
      </c>
      <c r="N6074">
        <v>5.7877777769999996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2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</row>
    <row r="6075" spans="1:31" x14ac:dyDescent="0.3">
      <c r="A6075">
        <v>2723248</v>
      </c>
      <c r="B6075">
        <v>1</v>
      </c>
      <c r="C6075" t="s">
        <v>81</v>
      </c>
      <c r="D6075" t="s">
        <v>121</v>
      </c>
      <c r="E6075" t="s">
        <v>161</v>
      </c>
      <c r="F6075" t="s">
        <v>14118</v>
      </c>
      <c r="G6075" t="s">
        <v>409</v>
      </c>
      <c r="H6075" t="s">
        <v>135</v>
      </c>
      <c r="I6075" t="s">
        <v>136</v>
      </c>
      <c r="J6075" t="s">
        <v>137</v>
      </c>
      <c r="K6075" t="s">
        <v>138</v>
      </c>
      <c r="L6075" t="s">
        <v>16901</v>
      </c>
      <c r="M6075" t="s">
        <v>16737</v>
      </c>
      <c r="N6075">
        <v>2.9702777770000002</v>
      </c>
      <c r="O6075">
        <v>0</v>
      </c>
      <c r="P6075">
        <v>21</v>
      </c>
      <c r="Q6075">
        <v>0</v>
      </c>
      <c r="R6075">
        <v>6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6.3987060431091844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6.3987060431091844</v>
      </c>
    </row>
    <row r="6076" spans="1:31" x14ac:dyDescent="0.3">
      <c r="A6076">
        <v>2723640</v>
      </c>
      <c r="B6076">
        <v>1</v>
      </c>
      <c r="C6076" t="s">
        <v>80</v>
      </c>
      <c r="D6076" t="s">
        <v>105</v>
      </c>
      <c r="E6076" t="s">
        <v>161</v>
      </c>
      <c r="F6076" t="s">
        <v>16902</v>
      </c>
      <c r="G6076" t="s">
        <v>1696</v>
      </c>
      <c r="H6076" t="s">
        <v>135</v>
      </c>
      <c r="I6076" t="s">
        <v>136</v>
      </c>
      <c r="J6076" t="s">
        <v>137</v>
      </c>
      <c r="K6076" t="s">
        <v>138</v>
      </c>
      <c r="L6076" t="s">
        <v>16903</v>
      </c>
      <c r="M6076" t="s">
        <v>16904</v>
      </c>
      <c r="N6076">
        <v>2.3849999999999998</v>
      </c>
      <c r="O6076">
        <v>0</v>
      </c>
      <c r="P6076">
        <v>36</v>
      </c>
      <c r="Q6076">
        <v>0</v>
      </c>
      <c r="R6076">
        <v>0</v>
      </c>
      <c r="S6076">
        <v>0</v>
      </c>
      <c r="T6076">
        <v>2</v>
      </c>
      <c r="U6076">
        <v>0</v>
      </c>
      <c r="V6076">
        <v>0</v>
      </c>
      <c r="W6076">
        <v>0</v>
      </c>
      <c r="X6076">
        <v>20.069247564544906</v>
      </c>
      <c r="Y6076">
        <v>0</v>
      </c>
      <c r="Z6076">
        <v>0</v>
      </c>
      <c r="AA6076">
        <v>0</v>
      </c>
      <c r="AB6076">
        <v>5.3980308073341652</v>
      </c>
      <c r="AC6076">
        <v>0</v>
      </c>
      <c r="AD6076">
        <v>0</v>
      </c>
      <c r="AE6076">
        <v>25.467278371879072</v>
      </c>
    </row>
    <row r="6077" spans="1:31" x14ac:dyDescent="0.3">
      <c r="A6077">
        <v>2723704</v>
      </c>
      <c r="B6077">
        <v>2</v>
      </c>
      <c r="C6077" t="s">
        <v>80</v>
      </c>
      <c r="D6077" t="s">
        <v>84</v>
      </c>
      <c r="E6077" t="s">
        <v>132</v>
      </c>
      <c r="F6077" t="s">
        <v>16905</v>
      </c>
      <c r="G6077" t="s">
        <v>409</v>
      </c>
      <c r="H6077" t="s">
        <v>135</v>
      </c>
      <c r="I6077" t="s">
        <v>136</v>
      </c>
      <c r="J6077" t="s">
        <v>137</v>
      </c>
      <c r="K6077" t="s">
        <v>138</v>
      </c>
      <c r="L6077" t="s">
        <v>16425</v>
      </c>
      <c r="M6077" t="s">
        <v>16906</v>
      </c>
      <c r="N6077">
        <v>0.88111111099999995</v>
      </c>
      <c r="O6077">
        <v>0</v>
      </c>
      <c r="P6077">
        <v>40</v>
      </c>
      <c r="Q6077">
        <v>0</v>
      </c>
      <c r="R6077">
        <v>0</v>
      </c>
      <c r="S6077">
        <v>0</v>
      </c>
      <c r="T6077">
        <v>78</v>
      </c>
      <c r="U6077">
        <v>0</v>
      </c>
      <c r="V6077">
        <v>2</v>
      </c>
      <c r="W6077">
        <v>0</v>
      </c>
      <c r="X6077">
        <v>16.161795293320544</v>
      </c>
      <c r="Y6077">
        <v>0</v>
      </c>
      <c r="Z6077">
        <v>0</v>
      </c>
      <c r="AA6077">
        <v>0</v>
      </c>
      <c r="AB6077">
        <v>104.43528583945672</v>
      </c>
      <c r="AC6077">
        <v>0</v>
      </c>
      <c r="AD6077">
        <v>5.7655664939603852</v>
      </c>
      <c r="AE6077">
        <v>126.36264762673767</v>
      </c>
    </row>
    <row r="6078" spans="1:31" x14ac:dyDescent="0.3">
      <c r="A6078">
        <v>2723036</v>
      </c>
      <c r="B6078">
        <v>1</v>
      </c>
      <c r="C6078" t="s">
        <v>80</v>
      </c>
      <c r="D6078" t="s">
        <v>82</v>
      </c>
      <c r="E6078" t="s">
        <v>145</v>
      </c>
      <c r="F6078" t="s">
        <v>16907</v>
      </c>
      <c r="G6078" t="s">
        <v>147</v>
      </c>
      <c r="H6078" t="s">
        <v>135</v>
      </c>
      <c r="I6078" t="s">
        <v>136</v>
      </c>
      <c r="J6078" t="s">
        <v>137</v>
      </c>
      <c r="K6078" t="s">
        <v>138</v>
      </c>
      <c r="L6078" t="s">
        <v>16908</v>
      </c>
      <c r="M6078" t="s">
        <v>16909</v>
      </c>
      <c r="N6078">
        <v>0.39361111100000001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1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</row>
    <row r="6079" spans="1:31" x14ac:dyDescent="0.3">
      <c r="A6079">
        <v>2723428</v>
      </c>
      <c r="B6079">
        <v>1</v>
      </c>
      <c r="C6079" t="s">
        <v>80</v>
      </c>
      <c r="D6079" t="s">
        <v>87</v>
      </c>
      <c r="E6079" t="s">
        <v>150</v>
      </c>
      <c r="F6079" t="s">
        <v>16910</v>
      </c>
      <c r="G6079" t="s">
        <v>300</v>
      </c>
      <c r="H6079" t="s">
        <v>153</v>
      </c>
      <c r="I6079" t="s">
        <v>136</v>
      </c>
      <c r="J6079" t="s">
        <v>137</v>
      </c>
      <c r="K6079" t="s">
        <v>210</v>
      </c>
      <c r="L6079" t="s">
        <v>16911</v>
      </c>
      <c r="M6079" t="s">
        <v>16738</v>
      </c>
      <c r="N6079">
        <v>2.6875</v>
      </c>
      <c r="O6079">
        <v>0</v>
      </c>
      <c r="P6079">
        <v>1359</v>
      </c>
      <c r="Q6079">
        <v>0</v>
      </c>
      <c r="R6079">
        <v>0</v>
      </c>
      <c r="S6079">
        <v>0</v>
      </c>
      <c r="T6079">
        <v>78</v>
      </c>
      <c r="U6079">
        <v>0</v>
      </c>
      <c r="V6079">
        <v>0</v>
      </c>
      <c r="W6079">
        <v>0</v>
      </c>
      <c r="X6079">
        <v>763.77052405500604</v>
      </c>
      <c r="Y6079">
        <v>0</v>
      </c>
      <c r="Z6079">
        <v>0</v>
      </c>
      <c r="AA6079">
        <v>0</v>
      </c>
      <c r="AB6079">
        <v>165.28985427664264</v>
      </c>
      <c r="AC6079">
        <v>0</v>
      </c>
      <c r="AD6079">
        <v>0</v>
      </c>
      <c r="AE6079">
        <v>929.06037833164874</v>
      </c>
    </row>
    <row r="6080" spans="1:31" x14ac:dyDescent="0.3">
      <c r="A6080">
        <v>2723534</v>
      </c>
      <c r="B6080">
        <v>1</v>
      </c>
      <c r="C6080" t="s">
        <v>80</v>
      </c>
      <c r="D6080" t="s">
        <v>83</v>
      </c>
      <c r="E6080" t="s">
        <v>132</v>
      </c>
      <c r="F6080" t="s">
        <v>13128</v>
      </c>
      <c r="G6080" t="s">
        <v>393</v>
      </c>
      <c r="H6080" t="s">
        <v>135</v>
      </c>
      <c r="I6080" t="s">
        <v>136</v>
      </c>
      <c r="J6080" t="s">
        <v>137</v>
      </c>
      <c r="K6080" t="s">
        <v>138</v>
      </c>
      <c r="L6080" t="s">
        <v>16912</v>
      </c>
      <c r="M6080" t="s">
        <v>16913</v>
      </c>
      <c r="N6080">
        <v>6.2722222219999999</v>
      </c>
      <c r="O6080">
        <v>0</v>
      </c>
      <c r="P6080">
        <v>132</v>
      </c>
      <c r="Q6080">
        <v>0</v>
      </c>
      <c r="R6080">
        <v>0</v>
      </c>
      <c r="S6080">
        <v>0</v>
      </c>
      <c r="T6080">
        <v>35</v>
      </c>
      <c r="U6080">
        <v>0</v>
      </c>
      <c r="V6080">
        <v>0</v>
      </c>
      <c r="W6080">
        <v>0</v>
      </c>
      <c r="X6080">
        <v>690.43684540194681</v>
      </c>
      <c r="Y6080">
        <v>0</v>
      </c>
      <c r="Z6080">
        <v>0</v>
      </c>
      <c r="AA6080">
        <v>0</v>
      </c>
      <c r="AB6080">
        <v>227.81768820137415</v>
      </c>
      <c r="AC6080">
        <v>0</v>
      </c>
      <c r="AD6080">
        <v>0</v>
      </c>
      <c r="AE6080">
        <v>918.25453360332097</v>
      </c>
    </row>
    <row r="6081" spans="1:31" x14ac:dyDescent="0.3">
      <c r="A6081">
        <v>2723159</v>
      </c>
      <c r="B6081">
        <v>1</v>
      </c>
      <c r="C6081" t="s">
        <v>80</v>
      </c>
      <c r="D6081" t="s">
        <v>83</v>
      </c>
      <c r="E6081" t="s">
        <v>161</v>
      </c>
      <c r="F6081" t="s">
        <v>16914</v>
      </c>
      <c r="G6081" t="s">
        <v>300</v>
      </c>
      <c r="H6081" t="s">
        <v>135</v>
      </c>
      <c r="I6081" t="s">
        <v>136</v>
      </c>
      <c r="J6081" t="s">
        <v>137</v>
      </c>
      <c r="K6081" t="s">
        <v>210</v>
      </c>
      <c r="L6081" t="s">
        <v>16915</v>
      </c>
      <c r="M6081" t="s">
        <v>16916</v>
      </c>
      <c r="N6081">
        <v>5.5358333330000002</v>
      </c>
      <c r="O6081">
        <v>0</v>
      </c>
      <c r="P6081">
        <v>131</v>
      </c>
      <c r="Q6081">
        <v>0</v>
      </c>
      <c r="R6081">
        <v>0</v>
      </c>
      <c r="S6081">
        <v>0</v>
      </c>
      <c r="T6081">
        <v>8</v>
      </c>
      <c r="U6081">
        <v>0</v>
      </c>
      <c r="V6081">
        <v>0</v>
      </c>
      <c r="W6081">
        <v>0</v>
      </c>
      <c r="X6081">
        <v>129.51287668393874</v>
      </c>
      <c r="Y6081">
        <v>0</v>
      </c>
      <c r="Z6081">
        <v>0</v>
      </c>
      <c r="AA6081">
        <v>0</v>
      </c>
      <c r="AB6081">
        <v>18.379271351673889</v>
      </c>
      <c r="AC6081">
        <v>0</v>
      </c>
      <c r="AD6081">
        <v>0</v>
      </c>
      <c r="AE6081">
        <v>147.89214803561262</v>
      </c>
    </row>
    <row r="6082" spans="1:31" x14ac:dyDescent="0.3">
      <c r="A6082">
        <v>2723809</v>
      </c>
      <c r="B6082">
        <v>2</v>
      </c>
      <c r="C6082" t="s">
        <v>81</v>
      </c>
      <c r="D6082" t="s">
        <v>114</v>
      </c>
      <c r="E6082" t="s">
        <v>156</v>
      </c>
      <c r="F6082" t="s">
        <v>16917</v>
      </c>
      <c r="G6082" t="s">
        <v>185</v>
      </c>
      <c r="H6082" t="s">
        <v>153</v>
      </c>
      <c r="I6082" t="s">
        <v>136</v>
      </c>
      <c r="J6082" t="s">
        <v>137</v>
      </c>
      <c r="K6082" t="s">
        <v>138</v>
      </c>
      <c r="L6082" t="s">
        <v>16918</v>
      </c>
      <c r="M6082" t="s">
        <v>16919</v>
      </c>
      <c r="N6082">
        <v>0.36777777699999997</v>
      </c>
      <c r="O6082">
        <v>0</v>
      </c>
      <c r="P6082">
        <v>138</v>
      </c>
      <c r="Q6082">
        <v>0</v>
      </c>
      <c r="R6082">
        <v>4</v>
      </c>
      <c r="S6082">
        <v>0</v>
      </c>
      <c r="T6082">
        <v>13</v>
      </c>
      <c r="U6082">
        <v>0</v>
      </c>
      <c r="V6082">
        <v>0</v>
      </c>
      <c r="W6082">
        <v>0</v>
      </c>
      <c r="X6082">
        <v>4.2550726245445594</v>
      </c>
      <c r="Y6082">
        <v>0</v>
      </c>
      <c r="Z6082">
        <v>2.7818199751049995E-2</v>
      </c>
      <c r="AA6082">
        <v>0</v>
      </c>
      <c r="AB6082">
        <v>0.126681905821</v>
      </c>
      <c r="AC6082">
        <v>0</v>
      </c>
      <c r="AD6082">
        <v>0</v>
      </c>
      <c r="AE6082">
        <v>4.4095727301166097</v>
      </c>
    </row>
    <row r="6083" spans="1:31" x14ac:dyDescent="0.3">
      <c r="A6083">
        <v>2723205</v>
      </c>
      <c r="B6083">
        <v>1</v>
      </c>
      <c r="C6083" t="s">
        <v>81</v>
      </c>
      <c r="D6083" t="s">
        <v>121</v>
      </c>
      <c r="E6083" t="s">
        <v>213</v>
      </c>
      <c r="F6083" t="s">
        <v>16920</v>
      </c>
      <c r="G6083" t="s">
        <v>152</v>
      </c>
      <c r="H6083" t="s">
        <v>153</v>
      </c>
      <c r="I6083" t="s">
        <v>136</v>
      </c>
      <c r="J6083" t="s">
        <v>137</v>
      </c>
      <c r="K6083" t="s">
        <v>138</v>
      </c>
      <c r="L6083" t="s">
        <v>16921</v>
      </c>
      <c r="M6083" t="s">
        <v>16922</v>
      </c>
      <c r="N6083">
        <v>2.69</v>
      </c>
      <c r="O6083">
        <v>4</v>
      </c>
      <c r="P6083">
        <v>270</v>
      </c>
      <c r="Q6083">
        <v>0</v>
      </c>
      <c r="R6083">
        <v>57</v>
      </c>
      <c r="S6083">
        <v>3</v>
      </c>
      <c r="T6083">
        <v>14</v>
      </c>
      <c r="U6083">
        <v>0</v>
      </c>
      <c r="V6083">
        <v>0</v>
      </c>
      <c r="W6083">
        <v>1.9510568127600003</v>
      </c>
      <c r="X6083">
        <v>83.804912897657019</v>
      </c>
      <c r="Y6083">
        <v>0</v>
      </c>
      <c r="Z6083">
        <v>0.47529654903221247</v>
      </c>
      <c r="AA6083">
        <v>13.305644958989879</v>
      </c>
      <c r="AB6083">
        <v>34.230458356279364</v>
      </c>
      <c r="AC6083">
        <v>0</v>
      </c>
      <c r="AD6083">
        <v>0</v>
      </c>
      <c r="AE6083">
        <v>133.76736957471846</v>
      </c>
    </row>
    <row r="6084" spans="1:31" x14ac:dyDescent="0.3">
      <c r="A6084">
        <v>2723182</v>
      </c>
      <c r="B6084">
        <v>1</v>
      </c>
      <c r="C6084" t="s">
        <v>80</v>
      </c>
      <c r="D6084" t="s">
        <v>83</v>
      </c>
      <c r="E6084" t="s">
        <v>161</v>
      </c>
      <c r="F6084" t="s">
        <v>16923</v>
      </c>
      <c r="G6084" t="s">
        <v>300</v>
      </c>
      <c r="H6084" t="s">
        <v>135</v>
      </c>
      <c r="I6084" t="s">
        <v>136</v>
      </c>
      <c r="J6084" t="s">
        <v>137</v>
      </c>
      <c r="K6084" t="s">
        <v>210</v>
      </c>
      <c r="L6084" t="s">
        <v>16924</v>
      </c>
      <c r="M6084" t="s">
        <v>16925</v>
      </c>
      <c r="N6084">
        <v>5.426666666</v>
      </c>
      <c r="O6084">
        <v>0</v>
      </c>
      <c r="P6084">
        <v>15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16.002763201107321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16.002763201107321</v>
      </c>
    </row>
    <row r="6085" spans="1:31" x14ac:dyDescent="0.3">
      <c r="A6085">
        <v>2723351</v>
      </c>
      <c r="B6085">
        <v>1</v>
      </c>
      <c r="C6085" t="s">
        <v>80</v>
      </c>
      <c r="D6085" t="s">
        <v>83</v>
      </c>
      <c r="E6085" t="s">
        <v>132</v>
      </c>
      <c r="F6085" t="s">
        <v>16926</v>
      </c>
      <c r="G6085" t="s">
        <v>1479</v>
      </c>
      <c r="H6085" t="s">
        <v>135</v>
      </c>
      <c r="I6085" t="s">
        <v>136</v>
      </c>
      <c r="J6085" t="s">
        <v>137</v>
      </c>
      <c r="K6085" t="s">
        <v>138</v>
      </c>
      <c r="L6085" t="s">
        <v>16927</v>
      </c>
      <c r="M6085" t="s">
        <v>16928</v>
      </c>
      <c r="N6085">
        <v>3.031111111</v>
      </c>
      <c r="O6085">
        <v>0</v>
      </c>
      <c r="P6085">
        <v>31</v>
      </c>
      <c r="Q6085">
        <v>0</v>
      </c>
      <c r="R6085">
        <v>0</v>
      </c>
      <c r="S6085">
        <v>0</v>
      </c>
      <c r="T6085">
        <v>19</v>
      </c>
      <c r="U6085">
        <v>0</v>
      </c>
      <c r="V6085">
        <v>0</v>
      </c>
      <c r="W6085">
        <v>0</v>
      </c>
      <c r="X6085">
        <v>21.988690293361664</v>
      </c>
      <c r="Y6085">
        <v>0</v>
      </c>
      <c r="Z6085">
        <v>0</v>
      </c>
      <c r="AA6085">
        <v>0</v>
      </c>
      <c r="AB6085">
        <v>47.413606956047133</v>
      </c>
      <c r="AC6085">
        <v>0</v>
      </c>
      <c r="AD6085">
        <v>0</v>
      </c>
      <c r="AE6085">
        <v>69.402297249408804</v>
      </c>
    </row>
    <row r="6086" spans="1:31" x14ac:dyDescent="0.3">
      <c r="A6086">
        <v>2723345</v>
      </c>
      <c r="B6086">
        <v>1</v>
      </c>
      <c r="C6086" t="s">
        <v>80</v>
      </c>
      <c r="D6086" t="s">
        <v>88</v>
      </c>
      <c r="E6086" t="s">
        <v>213</v>
      </c>
      <c r="F6086" t="s">
        <v>14807</v>
      </c>
      <c r="G6086" t="s">
        <v>170</v>
      </c>
      <c r="H6086" t="s">
        <v>153</v>
      </c>
      <c r="I6086" t="s">
        <v>136</v>
      </c>
      <c r="J6086" t="s">
        <v>137</v>
      </c>
      <c r="K6086" t="s">
        <v>138</v>
      </c>
      <c r="L6086" t="s">
        <v>16929</v>
      </c>
      <c r="M6086" t="s">
        <v>16930</v>
      </c>
      <c r="N6086">
        <v>0.31944444399999999</v>
      </c>
      <c r="O6086">
        <v>0</v>
      </c>
      <c r="P6086">
        <v>0</v>
      </c>
      <c r="Q6086">
        <v>0</v>
      </c>
      <c r="R6086">
        <v>0</v>
      </c>
      <c r="S6086">
        <v>3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12.312885074522917</v>
      </c>
      <c r="AB6086">
        <v>0</v>
      </c>
      <c r="AC6086">
        <v>0</v>
      </c>
      <c r="AD6086">
        <v>0</v>
      </c>
      <c r="AE6086">
        <v>12.312885074522917</v>
      </c>
    </row>
    <row r="6087" spans="1:31" x14ac:dyDescent="0.3">
      <c r="A6087">
        <v>2723414</v>
      </c>
      <c r="B6087">
        <v>1</v>
      </c>
      <c r="C6087" t="s">
        <v>80</v>
      </c>
      <c r="D6087" t="s">
        <v>106</v>
      </c>
      <c r="E6087" t="s">
        <v>161</v>
      </c>
      <c r="F6087" t="s">
        <v>16931</v>
      </c>
      <c r="G6087" t="s">
        <v>163</v>
      </c>
      <c r="H6087" t="s">
        <v>135</v>
      </c>
      <c r="I6087" t="s">
        <v>136</v>
      </c>
      <c r="J6087" t="s">
        <v>137</v>
      </c>
      <c r="K6087" t="s">
        <v>138</v>
      </c>
      <c r="L6087" t="s">
        <v>16932</v>
      </c>
      <c r="M6087" t="s">
        <v>16933</v>
      </c>
      <c r="N6087">
        <v>1.635</v>
      </c>
      <c r="O6087">
        <v>0</v>
      </c>
      <c r="P6087">
        <v>0</v>
      </c>
      <c r="Q6087">
        <v>0</v>
      </c>
      <c r="R6087">
        <v>1</v>
      </c>
      <c r="S6087">
        <v>0</v>
      </c>
      <c r="T6087">
        <v>2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0.6983640881842067</v>
      </c>
      <c r="AA6087">
        <v>0</v>
      </c>
      <c r="AB6087">
        <v>6.3577645084543111</v>
      </c>
      <c r="AC6087">
        <v>0</v>
      </c>
      <c r="AD6087">
        <v>0</v>
      </c>
      <c r="AE6087">
        <v>7.0561285966385174</v>
      </c>
    </row>
    <row r="6088" spans="1:31" x14ac:dyDescent="0.3">
      <c r="A6088">
        <v>2723806</v>
      </c>
      <c r="B6088">
        <v>1</v>
      </c>
      <c r="C6088" t="s">
        <v>80</v>
      </c>
      <c r="D6088" t="s">
        <v>103</v>
      </c>
      <c r="E6088" t="s">
        <v>161</v>
      </c>
      <c r="F6088" t="s">
        <v>16934</v>
      </c>
      <c r="G6088" t="s">
        <v>163</v>
      </c>
      <c r="H6088" t="s">
        <v>135</v>
      </c>
      <c r="I6088" t="s">
        <v>136</v>
      </c>
      <c r="J6088" t="s">
        <v>137</v>
      </c>
      <c r="K6088" t="s">
        <v>138</v>
      </c>
      <c r="L6088" t="s">
        <v>16935</v>
      </c>
      <c r="M6088" t="s">
        <v>16936</v>
      </c>
      <c r="N6088">
        <v>2.670833333</v>
      </c>
      <c r="O6088">
        <v>0</v>
      </c>
      <c r="P6088">
        <v>210</v>
      </c>
      <c r="Q6088">
        <v>0</v>
      </c>
      <c r="R6088">
        <v>0</v>
      </c>
      <c r="S6088">
        <v>0</v>
      </c>
      <c r="T6088">
        <v>31</v>
      </c>
      <c r="U6088">
        <v>0</v>
      </c>
      <c r="V6088">
        <v>0</v>
      </c>
      <c r="W6088">
        <v>0</v>
      </c>
      <c r="X6088">
        <v>136.94309235340779</v>
      </c>
      <c r="Y6088">
        <v>0</v>
      </c>
      <c r="Z6088">
        <v>0</v>
      </c>
      <c r="AA6088">
        <v>0</v>
      </c>
      <c r="AB6088">
        <v>50.563658489540714</v>
      </c>
      <c r="AC6088">
        <v>0</v>
      </c>
      <c r="AD6088">
        <v>0</v>
      </c>
      <c r="AE6088">
        <v>187.50675084294852</v>
      </c>
    </row>
    <row r="6089" spans="1:31" x14ac:dyDescent="0.3">
      <c r="A6089">
        <v>2723119</v>
      </c>
      <c r="B6089">
        <v>1</v>
      </c>
      <c r="C6089" t="s">
        <v>80</v>
      </c>
      <c r="D6089" t="s">
        <v>105</v>
      </c>
      <c r="E6089" t="s">
        <v>156</v>
      </c>
      <c r="F6089" t="s">
        <v>16937</v>
      </c>
      <c r="G6089" t="s">
        <v>185</v>
      </c>
      <c r="H6089" t="s">
        <v>153</v>
      </c>
      <c r="I6089" t="s">
        <v>136</v>
      </c>
      <c r="J6089" t="s">
        <v>137</v>
      </c>
      <c r="K6089" t="s">
        <v>138</v>
      </c>
      <c r="L6089" t="s">
        <v>16938</v>
      </c>
      <c r="M6089" t="s">
        <v>16939</v>
      </c>
      <c r="N6089">
        <v>4.6658333330000001</v>
      </c>
      <c r="O6089">
        <v>0</v>
      </c>
      <c r="P6089">
        <v>0</v>
      </c>
      <c r="Q6089">
        <v>0</v>
      </c>
      <c r="R6089">
        <v>0</v>
      </c>
      <c r="S6089">
        <v>6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388.42164698828401</v>
      </c>
      <c r="AB6089">
        <v>0</v>
      </c>
      <c r="AC6089">
        <v>0</v>
      </c>
      <c r="AD6089">
        <v>0</v>
      </c>
      <c r="AE6089">
        <v>388.42164698828401</v>
      </c>
    </row>
    <row r="6090" spans="1:31" x14ac:dyDescent="0.3">
      <c r="A6090">
        <v>2723059</v>
      </c>
      <c r="B6090">
        <v>1</v>
      </c>
      <c r="C6090" t="s">
        <v>80</v>
      </c>
      <c r="D6090" t="s">
        <v>105</v>
      </c>
      <c r="E6090" t="s">
        <v>145</v>
      </c>
      <c r="F6090" t="s">
        <v>15803</v>
      </c>
      <c r="G6090" t="s">
        <v>147</v>
      </c>
      <c r="H6090" t="s">
        <v>135</v>
      </c>
      <c r="I6090" t="s">
        <v>136</v>
      </c>
      <c r="J6090" t="s">
        <v>137</v>
      </c>
      <c r="K6090" t="s">
        <v>138</v>
      </c>
      <c r="L6090" t="s">
        <v>16940</v>
      </c>
      <c r="M6090" t="s">
        <v>16941</v>
      </c>
      <c r="N6090">
        <v>6.8772222220000003</v>
      </c>
      <c r="O6090">
        <v>0</v>
      </c>
      <c r="P6090">
        <v>13</v>
      </c>
      <c r="Q6090">
        <v>0</v>
      </c>
      <c r="R6090">
        <v>0</v>
      </c>
      <c r="S6090">
        <v>0</v>
      </c>
      <c r="T6090">
        <v>4</v>
      </c>
      <c r="U6090">
        <v>0</v>
      </c>
      <c r="V6090">
        <v>0</v>
      </c>
      <c r="W6090">
        <v>0</v>
      </c>
      <c r="X6090">
        <v>13.83506042124</v>
      </c>
      <c r="Y6090">
        <v>0</v>
      </c>
      <c r="Z6090">
        <v>0</v>
      </c>
      <c r="AA6090">
        <v>0</v>
      </c>
      <c r="AB6090">
        <v>127.19983352946674</v>
      </c>
      <c r="AC6090">
        <v>0</v>
      </c>
      <c r="AD6090">
        <v>0</v>
      </c>
      <c r="AE6090">
        <v>141.03489395070673</v>
      </c>
    </row>
    <row r="6091" spans="1:31" x14ac:dyDescent="0.3">
      <c r="A6091">
        <v>2723560</v>
      </c>
      <c r="B6091">
        <v>1</v>
      </c>
      <c r="C6091" t="s">
        <v>81</v>
      </c>
      <c r="D6091" t="s">
        <v>119</v>
      </c>
      <c r="E6091" t="s">
        <v>156</v>
      </c>
      <c r="F6091" t="s">
        <v>16942</v>
      </c>
      <c r="G6091" t="s">
        <v>185</v>
      </c>
      <c r="H6091" t="s">
        <v>153</v>
      </c>
      <c r="I6091" t="s">
        <v>136</v>
      </c>
      <c r="J6091" t="s">
        <v>137</v>
      </c>
      <c r="K6091" t="s">
        <v>138</v>
      </c>
      <c r="L6091" t="s">
        <v>16943</v>
      </c>
      <c r="M6091" t="s">
        <v>16944</v>
      </c>
      <c r="N6091">
        <v>2.6008333330000002</v>
      </c>
      <c r="O6091">
        <v>0</v>
      </c>
      <c r="P6091">
        <v>37</v>
      </c>
      <c r="Q6091">
        <v>3</v>
      </c>
      <c r="R6091">
        <v>31</v>
      </c>
      <c r="S6091">
        <v>0</v>
      </c>
      <c r="T6091">
        <v>3</v>
      </c>
      <c r="U6091">
        <v>0</v>
      </c>
      <c r="V6091">
        <v>0</v>
      </c>
      <c r="W6091">
        <v>0</v>
      </c>
      <c r="X6091">
        <v>0.53149461149083332</v>
      </c>
      <c r="Y6091">
        <v>2.3706640043190004</v>
      </c>
      <c r="Z6091">
        <v>4.7241776601447132</v>
      </c>
      <c r="AA6091">
        <v>0</v>
      </c>
      <c r="AB6091">
        <v>2.6781180945651792</v>
      </c>
      <c r="AC6091">
        <v>0</v>
      </c>
      <c r="AD6091">
        <v>0</v>
      </c>
      <c r="AE6091">
        <v>10.304454370519725</v>
      </c>
    </row>
    <row r="6092" spans="1:31" x14ac:dyDescent="0.3">
      <c r="A6092">
        <v>2723019</v>
      </c>
      <c r="B6092">
        <v>1</v>
      </c>
      <c r="C6092" t="s">
        <v>80</v>
      </c>
      <c r="D6092" t="s">
        <v>95</v>
      </c>
      <c r="E6092" t="s">
        <v>145</v>
      </c>
      <c r="F6092" t="s">
        <v>9582</v>
      </c>
      <c r="G6092" t="s">
        <v>181</v>
      </c>
      <c r="H6092" t="s">
        <v>135</v>
      </c>
      <c r="I6092" t="s">
        <v>136</v>
      </c>
      <c r="J6092" t="s">
        <v>137</v>
      </c>
      <c r="K6092" t="s">
        <v>138</v>
      </c>
      <c r="L6092" t="s">
        <v>16945</v>
      </c>
      <c r="M6092" t="s">
        <v>16946</v>
      </c>
      <c r="N6092">
        <v>0.37194444399999999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9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0.38385191813874747</v>
      </c>
      <c r="AC6092">
        <v>0</v>
      </c>
      <c r="AD6092">
        <v>0</v>
      </c>
      <c r="AE6092">
        <v>0.38385191813874747</v>
      </c>
    </row>
    <row r="6093" spans="1:31" x14ac:dyDescent="0.3">
      <c r="A6093">
        <v>2723076</v>
      </c>
      <c r="B6093">
        <v>1</v>
      </c>
      <c r="C6093" t="s">
        <v>80</v>
      </c>
      <c r="D6093" t="s">
        <v>110</v>
      </c>
      <c r="E6093" t="s">
        <v>132</v>
      </c>
      <c r="F6093" t="s">
        <v>16947</v>
      </c>
      <c r="G6093" t="s">
        <v>209</v>
      </c>
      <c r="H6093" t="s">
        <v>135</v>
      </c>
      <c r="I6093" t="s">
        <v>136</v>
      </c>
      <c r="J6093" t="s">
        <v>137</v>
      </c>
      <c r="K6093" t="s">
        <v>210</v>
      </c>
      <c r="L6093" t="s">
        <v>16948</v>
      </c>
      <c r="M6093" t="s">
        <v>16949</v>
      </c>
      <c r="N6093">
        <v>7.0563888879999999</v>
      </c>
      <c r="O6093">
        <v>0</v>
      </c>
      <c r="P6093">
        <v>284</v>
      </c>
      <c r="Q6093">
        <v>0</v>
      </c>
      <c r="R6093">
        <v>0</v>
      </c>
      <c r="S6093">
        <v>0</v>
      </c>
      <c r="T6093">
        <v>22</v>
      </c>
      <c r="U6093">
        <v>0</v>
      </c>
      <c r="V6093">
        <v>0</v>
      </c>
      <c r="W6093">
        <v>0</v>
      </c>
      <c r="X6093">
        <v>450.67500163991053</v>
      </c>
      <c r="Y6093">
        <v>0</v>
      </c>
      <c r="Z6093">
        <v>0</v>
      </c>
      <c r="AA6093">
        <v>0</v>
      </c>
      <c r="AB6093">
        <v>599.03057091926087</v>
      </c>
      <c r="AC6093">
        <v>0</v>
      </c>
      <c r="AD6093">
        <v>0</v>
      </c>
      <c r="AE6093">
        <v>1049.7055725591713</v>
      </c>
    </row>
    <row r="6094" spans="1:31" x14ac:dyDescent="0.3">
      <c r="A6094">
        <v>2723600</v>
      </c>
      <c r="B6094">
        <v>1</v>
      </c>
      <c r="C6094" t="s">
        <v>80</v>
      </c>
      <c r="D6094" t="s">
        <v>108</v>
      </c>
      <c r="E6094" t="s">
        <v>161</v>
      </c>
      <c r="F6094" t="s">
        <v>16950</v>
      </c>
      <c r="G6094" t="s">
        <v>163</v>
      </c>
      <c r="H6094" t="s">
        <v>135</v>
      </c>
      <c r="I6094" t="s">
        <v>136</v>
      </c>
      <c r="J6094" t="s">
        <v>137</v>
      </c>
      <c r="K6094" t="s">
        <v>138</v>
      </c>
      <c r="L6094" t="s">
        <v>16951</v>
      </c>
      <c r="M6094" t="s">
        <v>16800</v>
      </c>
      <c r="N6094">
        <v>2.6211111109999998</v>
      </c>
      <c r="O6094">
        <v>0</v>
      </c>
      <c r="P6094">
        <v>25</v>
      </c>
      <c r="Q6094">
        <v>0</v>
      </c>
      <c r="R6094">
        <v>1</v>
      </c>
      <c r="S6094">
        <v>0</v>
      </c>
      <c r="T6094">
        <v>6</v>
      </c>
      <c r="U6094">
        <v>0</v>
      </c>
      <c r="V6094">
        <v>0</v>
      </c>
      <c r="W6094">
        <v>0</v>
      </c>
      <c r="X6094">
        <v>9.0911195426714571</v>
      </c>
      <c r="Y6094">
        <v>0</v>
      </c>
      <c r="Z6094">
        <v>0</v>
      </c>
      <c r="AA6094">
        <v>0</v>
      </c>
      <c r="AB6094">
        <v>6.5971045934594672</v>
      </c>
      <c r="AC6094">
        <v>0</v>
      </c>
      <c r="AD6094">
        <v>0</v>
      </c>
      <c r="AE6094">
        <v>15.688224136130923</v>
      </c>
    </row>
    <row r="6095" spans="1:31" x14ac:dyDescent="0.3">
      <c r="A6095">
        <v>2723268</v>
      </c>
      <c r="B6095">
        <v>1</v>
      </c>
      <c r="C6095" t="s">
        <v>80</v>
      </c>
      <c r="D6095" t="s">
        <v>95</v>
      </c>
      <c r="E6095" t="s">
        <v>161</v>
      </c>
      <c r="F6095" t="s">
        <v>7395</v>
      </c>
      <c r="G6095" t="s">
        <v>170</v>
      </c>
      <c r="H6095" t="s">
        <v>135</v>
      </c>
      <c r="I6095" t="s">
        <v>136</v>
      </c>
      <c r="J6095" t="s">
        <v>137</v>
      </c>
      <c r="K6095" t="s">
        <v>138</v>
      </c>
      <c r="L6095" t="s">
        <v>16952</v>
      </c>
      <c r="M6095" t="s">
        <v>16953</v>
      </c>
      <c r="N6095">
        <v>0.52583333300000001</v>
      </c>
      <c r="O6095">
        <v>0</v>
      </c>
      <c r="P6095">
        <v>14</v>
      </c>
      <c r="Q6095">
        <v>0</v>
      </c>
      <c r="R6095">
        <v>0</v>
      </c>
      <c r="S6095">
        <v>0</v>
      </c>
      <c r="T6095">
        <v>1</v>
      </c>
      <c r="U6095">
        <v>0</v>
      </c>
      <c r="V6095">
        <v>0</v>
      </c>
      <c r="W6095">
        <v>0</v>
      </c>
      <c r="X6095">
        <v>1.68011055447932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1.68011055447932</v>
      </c>
    </row>
    <row r="6096" spans="1:31" x14ac:dyDescent="0.3">
      <c r="A6096">
        <v>2723809</v>
      </c>
      <c r="B6096">
        <v>1</v>
      </c>
      <c r="C6096" t="s">
        <v>81</v>
      </c>
      <c r="D6096" t="s">
        <v>114</v>
      </c>
      <c r="E6096" t="s">
        <v>156</v>
      </c>
      <c r="F6096" t="s">
        <v>16954</v>
      </c>
      <c r="G6096" t="s">
        <v>185</v>
      </c>
      <c r="H6096" t="s">
        <v>153</v>
      </c>
      <c r="I6096" t="s">
        <v>136</v>
      </c>
      <c r="J6096" t="s">
        <v>137</v>
      </c>
      <c r="K6096" t="s">
        <v>138</v>
      </c>
      <c r="L6096" t="s">
        <v>16955</v>
      </c>
      <c r="M6096" t="s">
        <v>16918</v>
      </c>
      <c r="N6096">
        <v>0.316111111</v>
      </c>
      <c r="O6096">
        <v>0</v>
      </c>
      <c r="P6096">
        <v>61</v>
      </c>
      <c r="Q6096">
        <v>0</v>
      </c>
      <c r="R6096">
        <v>1</v>
      </c>
      <c r="S6096">
        <v>0</v>
      </c>
      <c r="T6096">
        <v>2</v>
      </c>
      <c r="U6096">
        <v>0</v>
      </c>
      <c r="V6096">
        <v>0</v>
      </c>
      <c r="W6096">
        <v>0</v>
      </c>
      <c r="X6096">
        <v>1.8047178254746088</v>
      </c>
      <c r="Y6096">
        <v>0</v>
      </c>
      <c r="Z6096">
        <v>0</v>
      </c>
      <c r="AA6096">
        <v>0</v>
      </c>
      <c r="AB6096">
        <v>3.0832562464490003E-2</v>
      </c>
      <c r="AC6096">
        <v>0</v>
      </c>
      <c r="AD6096">
        <v>0</v>
      </c>
      <c r="AE6096">
        <v>1.8355503879390989</v>
      </c>
    </row>
    <row r="6097" spans="1:31" x14ac:dyDescent="0.3">
      <c r="A6097">
        <v>2723743</v>
      </c>
      <c r="B6097">
        <v>1</v>
      </c>
      <c r="C6097" t="s">
        <v>80</v>
      </c>
      <c r="D6097" t="s">
        <v>108</v>
      </c>
      <c r="E6097" t="s">
        <v>161</v>
      </c>
      <c r="F6097" t="s">
        <v>16956</v>
      </c>
      <c r="G6097" t="s">
        <v>163</v>
      </c>
      <c r="H6097" t="s">
        <v>135</v>
      </c>
      <c r="I6097" t="s">
        <v>136</v>
      </c>
      <c r="J6097" t="s">
        <v>137</v>
      </c>
      <c r="K6097" t="s">
        <v>138</v>
      </c>
      <c r="L6097" t="s">
        <v>16957</v>
      </c>
      <c r="M6097" t="s">
        <v>16958</v>
      </c>
      <c r="N6097">
        <v>2.2972222219999998</v>
      </c>
      <c r="O6097">
        <v>0</v>
      </c>
      <c r="P6097">
        <v>14</v>
      </c>
      <c r="Q6097">
        <v>0</v>
      </c>
      <c r="R6097">
        <v>2</v>
      </c>
      <c r="S6097">
        <v>0</v>
      </c>
      <c r="T6097">
        <v>2</v>
      </c>
      <c r="U6097">
        <v>0</v>
      </c>
      <c r="V6097">
        <v>0</v>
      </c>
      <c r="W6097">
        <v>0</v>
      </c>
      <c r="X6097">
        <v>4.6697099454725413</v>
      </c>
      <c r="Y6097">
        <v>0</v>
      </c>
      <c r="Z6097">
        <v>0</v>
      </c>
      <c r="AA6097">
        <v>0</v>
      </c>
      <c r="AB6097">
        <v>45.286041056871653</v>
      </c>
      <c r="AC6097">
        <v>0</v>
      </c>
      <c r="AD6097">
        <v>0</v>
      </c>
      <c r="AE6097">
        <v>49.955751002344194</v>
      </c>
    </row>
    <row r="6098" spans="1:31" x14ac:dyDescent="0.3">
      <c r="A6098">
        <v>2723766</v>
      </c>
      <c r="B6098">
        <v>1</v>
      </c>
      <c r="C6098" t="s">
        <v>80</v>
      </c>
      <c r="D6098" t="s">
        <v>107</v>
      </c>
      <c r="E6098" t="s">
        <v>132</v>
      </c>
      <c r="F6098" t="s">
        <v>16959</v>
      </c>
      <c r="G6098" t="s">
        <v>170</v>
      </c>
      <c r="H6098" t="s">
        <v>135</v>
      </c>
      <c r="I6098" t="s">
        <v>136</v>
      </c>
      <c r="J6098" t="s">
        <v>137</v>
      </c>
      <c r="K6098" t="s">
        <v>138</v>
      </c>
      <c r="L6098" t="s">
        <v>16960</v>
      </c>
      <c r="M6098" t="s">
        <v>16961</v>
      </c>
      <c r="N6098">
        <v>0.68944444400000005</v>
      </c>
      <c r="O6098">
        <v>0</v>
      </c>
      <c r="P6098">
        <v>243</v>
      </c>
      <c r="Q6098">
        <v>0</v>
      </c>
      <c r="R6098">
        <v>0</v>
      </c>
      <c r="S6098">
        <v>0</v>
      </c>
      <c r="T6098">
        <v>15</v>
      </c>
      <c r="U6098">
        <v>0</v>
      </c>
      <c r="V6098">
        <v>1</v>
      </c>
      <c r="W6098">
        <v>0</v>
      </c>
      <c r="X6098">
        <v>17.388626588788192</v>
      </c>
      <c r="Y6098">
        <v>0</v>
      </c>
      <c r="Z6098">
        <v>0</v>
      </c>
      <c r="AA6098">
        <v>0</v>
      </c>
      <c r="AB6098">
        <v>4.9511837137423464</v>
      </c>
      <c r="AC6098">
        <v>0</v>
      </c>
      <c r="AD6098">
        <v>0.28273715066656663</v>
      </c>
      <c r="AE6098">
        <v>22.622547453197104</v>
      </c>
    </row>
    <row r="6099" spans="1:31" x14ac:dyDescent="0.3">
      <c r="A6099">
        <v>2723331</v>
      </c>
      <c r="B6099">
        <v>1</v>
      </c>
      <c r="C6099" t="s">
        <v>80</v>
      </c>
      <c r="D6099" t="s">
        <v>96</v>
      </c>
      <c r="E6099" t="s">
        <v>145</v>
      </c>
      <c r="F6099" t="s">
        <v>12572</v>
      </c>
      <c r="G6099" t="s">
        <v>181</v>
      </c>
      <c r="H6099" t="s">
        <v>135</v>
      </c>
      <c r="I6099" t="s">
        <v>136</v>
      </c>
      <c r="J6099" t="s">
        <v>137</v>
      </c>
      <c r="K6099" t="s">
        <v>138</v>
      </c>
      <c r="L6099" t="s">
        <v>16962</v>
      </c>
      <c r="M6099" t="s">
        <v>16963</v>
      </c>
      <c r="N6099">
        <v>5.8683333329999998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1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8.2916073742623677</v>
      </c>
      <c r="AC6099">
        <v>0</v>
      </c>
      <c r="AD6099">
        <v>0</v>
      </c>
      <c r="AE6099">
        <v>8.2916073742623677</v>
      </c>
    </row>
    <row r="6100" spans="1:31" x14ac:dyDescent="0.3">
      <c r="A6100">
        <v>2723474</v>
      </c>
      <c r="B6100">
        <v>1</v>
      </c>
      <c r="C6100" t="s">
        <v>80</v>
      </c>
      <c r="D6100" t="s">
        <v>97</v>
      </c>
      <c r="E6100" t="s">
        <v>150</v>
      </c>
      <c r="F6100" t="s">
        <v>4232</v>
      </c>
      <c r="G6100" t="s">
        <v>152</v>
      </c>
      <c r="H6100" t="s">
        <v>153</v>
      </c>
      <c r="I6100" t="s">
        <v>136</v>
      </c>
      <c r="J6100" t="s">
        <v>137</v>
      </c>
      <c r="K6100" t="s">
        <v>138</v>
      </c>
      <c r="L6100" t="s">
        <v>16964</v>
      </c>
      <c r="M6100" t="s">
        <v>16965</v>
      </c>
      <c r="N6100">
        <v>0.62194444400000004</v>
      </c>
      <c r="O6100">
        <v>1</v>
      </c>
      <c r="P6100">
        <v>3168</v>
      </c>
      <c r="Q6100">
        <v>0</v>
      </c>
      <c r="R6100">
        <v>46</v>
      </c>
      <c r="S6100">
        <v>0</v>
      </c>
      <c r="T6100">
        <v>302</v>
      </c>
      <c r="U6100">
        <v>1</v>
      </c>
      <c r="V6100">
        <v>0</v>
      </c>
      <c r="W6100">
        <v>2.6128924845355797</v>
      </c>
      <c r="X6100">
        <v>326.70794509628536</v>
      </c>
      <c r="Y6100">
        <v>0</v>
      </c>
      <c r="Z6100">
        <v>9.8283918375203747</v>
      </c>
      <c r="AA6100">
        <v>0</v>
      </c>
      <c r="AB6100">
        <v>188.00017057109477</v>
      </c>
      <c r="AC6100">
        <v>9.4634162596305789</v>
      </c>
      <c r="AD6100">
        <v>0</v>
      </c>
      <c r="AE6100">
        <v>536.61281624906655</v>
      </c>
    </row>
    <row r="6101" spans="1:31" x14ac:dyDescent="0.3">
      <c r="A6101">
        <v>2723096</v>
      </c>
      <c r="B6101">
        <v>1</v>
      </c>
      <c r="C6101" t="s">
        <v>80</v>
      </c>
      <c r="D6101" t="s">
        <v>90</v>
      </c>
      <c r="E6101" t="s">
        <v>132</v>
      </c>
      <c r="F6101" t="s">
        <v>16966</v>
      </c>
      <c r="G6101" t="s">
        <v>300</v>
      </c>
      <c r="H6101" t="s">
        <v>135</v>
      </c>
      <c r="I6101" t="s">
        <v>136</v>
      </c>
      <c r="J6101" t="s">
        <v>137</v>
      </c>
      <c r="K6101" t="s">
        <v>210</v>
      </c>
      <c r="L6101" t="s">
        <v>16967</v>
      </c>
      <c r="M6101" t="s">
        <v>16968</v>
      </c>
      <c r="N6101">
        <v>2.415</v>
      </c>
      <c r="O6101">
        <v>0</v>
      </c>
      <c r="P6101">
        <v>193</v>
      </c>
      <c r="Q6101">
        <v>0</v>
      </c>
      <c r="R6101">
        <v>0</v>
      </c>
      <c r="S6101">
        <v>0</v>
      </c>
      <c r="T6101">
        <v>89</v>
      </c>
      <c r="U6101">
        <v>0</v>
      </c>
      <c r="V6101">
        <v>0</v>
      </c>
      <c r="W6101">
        <v>0</v>
      </c>
      <c r="X6101">
        <v>77.046789523626487</v>
      </c>
      <c r="Y6101">
        <v>0</v>
      </c>
      <c r="Z6101">
        <v>0</v>
      </c>
      <c r="AA6101">
        <v>0</v>
      </c>
      <c r="AB6101">
        <v>298.04209296957765</v>
      </c>
      <c r="AC6101">
        <v>0</v>
      </c>
      <c r="AD6101">
        <v>0</v>
      </c>
      <c r="AE6101">
        <v>375.08888249320415</v>
      </c>
    </row>
    <row r="6102" spans="1:31" x14ac:dyDescent="0.3">
      <c r="A6102">
        <v>2723723</v>
      </c>
      <c r="B6102">
        <v>1</v>
      </c>
      <c r="C6102" t="s">
        <v>80</v>
      </c>
      <c r="D6102" t="s">
        <v>93</v>
      </c>
      <c r="E6102" t="s">
        <v>145</v>
      </c>
      <c r="F6102" t="s">
        <v>16969</v>
      </c>
      <c r="G6102" t="s">
        <v>181</v>
      </c>
      <c r="H6102" t="s">
        <v>135</v>
      </c>
      <c r="I6102" t="s">
        <v>136</v>
      </c>
      <c r="J6102" t="s">
        <v>137</v>
      </c>
      <c r="K6102" t="s">
        <v>138</v>
      </c>
      <c r="L6102" t="s">
        <v>16970</v>
      </c>
      <c r="M6102" t="s">
        <v>16971</v>
      </c>
      <c r="N6102">
        <v>5.0680555549999999</v>
      </c>
      <c r="O6102">
        <v>0</v>
      </c>
      <c r="P6102">
        <v>5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5.3266514840927197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5.3266514840927197</v>
      </c>
    </row>
    <row r="6103" spans="1:31" x14ac:dyDescent="0.3">
      <c r="A6103">
        <v>2723586</v>
      </c>
      <c r="B6103">
        <v>1</v>
      </c>
      <c r="C6103" t="s">
        <v>80</v>
      </c>
      <c r="D6103" t="s">
        <v>101</v>
      </c>
      <c r="E6103" t="s">
        <v>156</v>
      </c>
      <c r="F6103" t="s">
        <v>16972</v>
      </c>
      <c r="G6103" t="s">
        <v>152</v>
      </c>
      <c r="H6103" t="s">
        <v>153</v>
      </c>
      <c r="I6103" t="s">
        <v>136</v>
      </c>
      <c r="J6103" t="s">
        <v>137</v>
      </c>
      <c r="K6103" t="s">
        <v>138</v>
      </c>
      <c r="L6103" t="s">
        <v>16973</v>
      </c>
      <c r="M6103" t="s">
        <v>16974</v>
      </c>
      <c r="N6103">
        <v>1.1216666660000001</v>
      </c>
      <c r="O6103">
        <v>1</v>
      </c>
      <c r="P6103">
        <v>2171</v>
      </c>
      <c r="Q6103">
        <v>2</v>
      </c>
      <c r="R6103">
        <v>44</v>
      </c>
      <c r="S6103">
        <v>1</v>
      </c>
      <c r="T6103">
        <v>166</v>
      </c>
      <c r="U6103">
        <v>0</v>
      </c>
      <c r="V6103">
        <v>1</v>
      </c>
      <c r="W6103">
        <v>0.20439699759083335</v>
      </c>
      <c r="X6103">
        <v>370.83851013514573</v>
      </c>
      <c r="Y6103">
        <v>1.1771609591000001</v>
      </c>
      <c r="Z6103">
        <v>6.6253855575974221</v>
      </c>
      <c r="AA6103">
        <v>1.4449108099625001</v>
      </c>
      <c r="AB6103">
        <v>152.29470920191142</v>
      </c>
      <c r="AC6103">
        <v>0</v>
      </c>
      <c r="AD6103">
        <v>0</v>
      </c>
      <c r="AE6103">
        <v>532.58507366130789</v>
      </c>
    </row>
    <row r="6104" spans="1:31" x14ac:dyDescent="0.3">
      <c r="A6104">
        <v>2723208</v>
      </c>
      <c r="B6104">
        <v>1</v>
      </c>
      <c r="C6104" t="s">
        <v>81</v>
      </c>
      <c r="D6104" t="s">
        <v>113</v>
      </c>
      <c r="E6104" t="s">
        <v>156</v>
      </c>
      <c r="F6104" t="s">
        <v>16975</v>
      </c>
      <c r="G6104" t="s">
        <v>170</v>
      </c>
      <c r="H6104" t="s">
        <v>153</v>
      </c>
      <c r="I6104" t="s">
        <v>136</v>
      </c>
      <c r="J6104" t="s">
        <v>137</v>
      </c>
      <c r="K6104" t="s">
        <v>138</v>
      </c>
      <c r="L6104" t="s">
        <v>16976</v>
      </c>
      <c r="M6104" t="s">
        <v>16977</v>
      </c>
      <c r="N6104">
        <v>1.353888888</v>
      </c>
      <c r="O6104">
        <v>0</v>
      </c>
      <c r="P6104">
        <v>0</v>
      </c>
      <c r="Q6104">
        <v>0</v>
      </c>
      <c r="R6104">
        <v>0</v>
      </c>
      <c r="S6104">
        <v>3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5.927450725159999</v>
      </c>
      <c r="AB6104">
        <v>0</v>
      </c>
      <c r="AC6104">
        <v>0</v>
      </c>
      <c r="AD6104">
        <v>0</v>
      </c>
      <c r="AE6104">
        <v>5.927450725159999</v>
      </c>
    </row>
    <row r="6105" spans="1:31" x14ac:dyDescent="0.3">
      <c r="A6105">
        <v>2723540</v>
      </c>
      <c r="B6105">
        <v>1</v>
      </c>
      <c r="C6105" t="s">
        <v>80</v>
      </c>
      <c r="D6105" t="s">
        <v>93</v>
      </c>
      <c r="E6105" t="s">
        <v>161</v>
      </c>
      <c r="F6105" t="s">
        <v>16978</v>
      </c>
      <c r="G6105" t="s">
        <v>163</v>
      </c>
      <c r="H6105" t="s">
        <v>135</v>
      </c>
      <c r="I6105" t="s">
        <v>136</v>
      </c>
      <c r="J6105" t="s">
        <v>137</v>
      </c>
      <c r="K6105" t="s">
        <v>138</v>
      </c>
      <c r="L6105" t="s">
        <v>16979</v>
      </c>
      <c r="M6105" t="s">
        <v>16980</v>
      </c>
      <c r="N6105">
        <v>3.7725</v>
      </c>
      <c r="O6105">
        <v>0</v>
      </c>
      <c r="P6105">
        <v>42</v>
      </c>
      <c r="Q6105">
        <v>0</v>
      </c>
      <c r="R6105">
        <v>0</v>
      </c>
      <c r="S6105">
        <v>0</v>
      </c>
      <c r="T6105">
        <v>7</v>
      </c>
      <c r="U6105">
        <v>0</v>
      </c>
      <c r="V6105">
        <v>0</v>
      </c>
      <c r="W6105">
        <v>0</v>
      </c>
      <c r="X6105">
        <v>26.104309057727747</v>
      </c>
      <c r="Y6105">
        <v>0</v>
      </c>
      <c r="Z6105">
        <v>0</v>
      </c>
      <c r="AA6105">
        <v>0</v>
      </c>
      <c r="AB6105">
        <v>13.280154494272615</v>
      </c>
      <c r="AC6105">
        <v>0</v>
      </c>
      <c r="AD6105">
        <v>0</v>
      </c>
      <c r="AE6105">
        <v>39.384463552000362</v>
      </c>
    </row>
    <row r="6106" spans="1:31" x14ac:dyDescent="0.3">
      <c r="A6106">
        <v>2723231</v>
      </c>
      <c r="B6106">
        <v>1</v>
      </c>
      <c r="C6106" t="s">
        <v>80</v>
      </c>
      <c r="D6106" t="s">
        <v>96</v>
      </c>
      <c r="E6106" t="s">
        <v>156</v>
      </c>
      <c r="F6106" t="s">
        <v>16981</v>
      </c>
      <c r="G6106" t="s">
        <v>300</v>
      </c>
      <c r="H6106" t="s">
        <v>153</v>
      </c>
      <c r="I6106" t="s">
        <v>136</v>
      </c>
      <c r="J6106" t="s">
        <v>137</v>
      </c>
      <c r="K6106" t="s">
        <v>210</v>
      </c>
      <c r="L6106" t="s">
        <v>16982</v>
      </c>
      <c r="M6106" t="s">
        <v>16983</v>
      </c>
      <c r="N6106">
        <v>1.6002777770000001</v>
      </c>
      <c r="O6106">
        <v>0</v>
      </c>
      <c r="P6106">
        <v>207</v>
      </c>
      <c r="Q6106">
        <v>0</v>
      </c>
      <c r="R6106">
        <v>0</v>
      </c>
      <c r="S6106">
        <v>1</v>
      </c>
      <c r="T6106">
        <v>29</v>
      </c>
      <c r="U6106">
        <v>0</v>
      </c>
      <c r="V6106">
        <v>0</v>
      </c>
      <c r="W6106">
        <v>0</v>
      </c>
      <c r="X6106">
        <v>87.105514519730548</v>
      </c>
      <c r="Y6106">
        <v>0</v>
      </c>
      <c r="Z6106">
        <v>0</v>
      </c>
      <c r="AA6106">
        <v>106.71087404423801</v>
      </c>
      <c r="AB6106">
        <v>61.991703911910292</v>
      </c>
      <c r="AC6106">
        <v>0</v>
      </c>
      <c r="AD6106">
        <v>0</v>
      </c>
      <c r="AE6106">
        <v>255.80809247587885</v>
      </c>
    </row>
    <row r="6107" spans="1:31" x14ac:dyDescent="0.3">
      <c r="A6107">
        <v>2723394</v>
      </c>
      <c r="B6107">
        <v>1</v>
      </c>
      <c r="C6107" t="s">
        <v>80</v>
      </c>
      <c r="D6107" t="s">
        <v>96</v>
      </c>
      <c r="E6107" t="s">
        <v>200</v>
      </c>
      <c r="F6107" t="s">
        <v>16984</v>
      </c>
      <c r="G6107" t="s">
        <v>163</v>
      </c>
      <c r="H6107" t="s">
        <v>135</v>
      </c>
      <c r="I6107" t="s">
        <v>136</v>
      </c>
      <c r="J6107" t="s">
        <v>137</v>
      </c>
      <c r="K6107" t="s">
        <v>138</v>
      </c>
      <c r="L6107" t="s">
        <v>16985</v>
      </c>
      <c r="M6107" t="s">
        <v>16986</v>
      </c>
      <c r="N6107">
        <v>6.4202777769999999</v>
      </c>
      <c r="O6107">
        <v>0</v>
      </c>
      <c r="P6107">
        <v>22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16.491275144233871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16.491275144233871</v>
      </c>
    </row>
    <row r="6108" spans="1:31" x14ac:dyDescent="0.3">
      <c r="A6108">
        <v>2723709</v>
      </c>
      <c r="B6108">
        <v>1</v>
      </c>
      <c r="C6108" t="s">
        <v>80</v>
      </c>
      <c r="D6108" t="s">
        <v>105</v>
      </c>
      <c r="E6108" t="s">
        <v>145</v>
      </c>
      <c r="F6108" t="s">
        <v>16987</v>
      </c>
      <c r="G6108" t="s">
        <v>181</v>
      </c>
      <c r="H6108" t="s">
        <v>135</v>
      </c>
      <c r="I6108" t="s">
        <v>136</v>
      </c>
      <c r="J6108" t="s">
        <v>137</v>
      </c>
      <c r="K6108" t="s">
        <v>138</v>
      </c>
      <c r="L6108" t="s">
        <v>16988</v>
      </c>
      <c r="M6108" t="s">
        <v>16989</v>
      </c>
      <c r="N6108">
        <v>3.571666666</v>
      </c>
      <c r="O6108">
        <v>0</v>
      </c>
      <c r="P6108">
        <v>6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3.6086148716382507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3.6086148716382507</v>
      </c>
    </row>
    <row r="6109" spans="1:31" x14ac:dyDescent="0.3">
      <c r="A6109">
        <v>2723649</v>
      </c>
      <c r="B6109">
        <v>1</v>
      </c>
      <c r="C6109" t="s">
        <v>81</v>
      </c>
      <c r="D6109" t="s">
        <v>113</v>
      </c>
      <c r="E6109" t="s">
        <v>161</v>
      </c>
      <c r="F6109" t="s">
        <v>16990</v>
      </c>
      <c r="G6109" t="s">
        <v>163</v>
      </c>
      <c r="H6109" t="s">
        <v>135</v>
      </c>
      <c r="I6109" t="s">
        <v>136</v>
      </c>
      <c r="J6109" t="s">
        <v>137</v>
      </c>
      <c r="K6109" t="s">
        <v>138</v>
      </c>
      <c r="L6109" t="s">
        <v>16991</v>
      </c>
      <c r="M6109" t="s">
        <v>16992</v>
      </c>
      <c r="N6109">
        <v>1.553055555</v>
      </c>
      <c r="O6109">
        <v>0</v>
      </c>
      <c r="P6109">
        <v>7</v>
      </c>
      <c r="Q6109">
        <v>0</v>
      </c>
      <c r="R6109">
        <v>1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1.9093405307189586</v>
      </c>
      <c r="Y6109">
        <v>0</v>
      </c>
      <c r="Z6109">
        <v>0.51389768812838832</v>
      </c>
      <c r="AA6109">
        <v>0</v>
      </c>
      <c r="AB6109">
        <v>0</v>
      </c>
      <c r="AC6109">
        <v>0</v>
      </c>
      <c r="AD6109">
        <v>0</v>
      </c>
      <c r="AE6109">
        <v>2.4232382188473469</v>
      </c>
    </row>
    <row r="6110" spans="1:31" x14ac:dyDescent="0.3">
      <c r="A6110">
        <v>2723317</v>
      </c>
      <c r="B6110">
        <v>1</v>
      </c>
      <c r="C6110" t="s">
        <v>81</v>
      </c>
      <c r="D6110" t="s">
        <v>117</v>
      </c>
      <c r="E6110" t="s">
        <v>156</v>
      </c>
      <c r="F6110" t="s">
        <v>16993</v>
      </c>
      <c r="G6110" t="s">
        <v>209</v>
      </c>
      <c r="H6110" t="s">
        <v>153</v>
      </c>
      <c r="I6110" t="s">
        <v>136</v>
      </c>
      <c r="J6110" t="s">
        <v>137</v>
      </c>
      <c r="K6110" t="s">
        <v>210</v>
      </c>
      <c r="L6110" t="s">
        <v>16994</v>
      </c>
      <c r="M6110" t="s">
        <v>16995</v>
      </c>
      <c r="N6110">
        <v>5.0988888880000003</v>
      </c>
      <c r="O6110">
        <v>0</v>
      </c>
      <c r="P6110">
        <v>4514</v>
      </c>
      <c r="Q6110">
        <v>1</v>
      </c>
      <c r="R6110">
        <v>3</v>
      </c>
      <c r="S6110">
        <v>1</v>
      </c>
      <c r="T6110">
        <v>453</v>
      </c>
      <c r="U6110">
        <v>1</v>
      </c>
      <c r="V6110">
        <v>3</v>
      </c>
      <c r="W6110">
        <v>0</v>
      </c>
      <c r="X6110">
        <v>3708.9903119527498</v>
      </c>
      <c r="Y6110">
        <v>1.4491927959530584</v>
      </c>
      <c r="Z6110">
        <v>10.91568060426478</v>
      </c>
      <c r="AA6110">
        <v>113.64349647922413</v>
      </c>
      <c r="AB6110">
        <v>1414.2854433102063</v>
      </c>
      <c r="AC6110">
        <v>678.55175062855812</v>
      </c>
      <c r="AD6110">
        <v>1171.9242283746373</v>
      </c>
      <c r="AE6110">
        <v>7099.7601041455928</v>
      </c>
    </row>
    <row r="6111" spans="1:31" x14ac:dyDescent="0.3">
      <c r="A6111">
        <v>2723354</v>
      </c>
      <c r="B6111">
        <v>1</v>
      </c>
      <c r="C6111" t="s">
        <v>80</v>
      </c>
      <c r="D6111" t="s">
        <v>82</v>
      </c>
      <c r="E6111" t="s">
        <v>145</v>
      </c>
      <c r="F6111" t="s">
        <v>16996</v>
      </c>
      <c r="G6111" t="s">
        <v>181</v>
      </c>
      <c r="H6111" t="s">
        <v>135</v>
      </c>
      <c r="I6111" t="s">
        <v>136</v>
      </c>
      <c r="J6111" t="s">
        <v>137</v>
      </c>
      <c r="K6111" t="s">
        <v>138</v>
      </c>
      <c r="L6111" t="s">
        <v>16997</v>
      </c>
      <c r="M6111" t="s">
        <v>16998</v>
      </c>
      <c r="N6111">
        <v>5.1405555549999997</v>
      </c>
      <c r="O6111">
        <v>0</v>
      </c>
      <c r="P6111">
        <v>1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4.0471668665222307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4.0471668665222307</v>
      </c>
    </row>
    <row r="6112" spans="1:31" x14ac:dyDescent="0.3">
      <c r="A6112">
        <v>2723022</v>
      </c>
      <c r="B6112">
        <v>1</v>
      </c>
      <c r="C6112" t="s">
        <v>81</v>
      </c>
      <c r="D6112" t="s">
        <v>128</v>
      </c>
      <c r="E6112" t="s">
        <v>213</v>
      </c>
      <c r="F6112" t="s">
        <v>16999</v>
      </c>
      <c r="G6112" t="s">
        <v>152</v>
      </c>
      <c r="H6112" t="s">
        <v>153</v>
      </c>
      <c r="I6112" t="s">
        <v>136</v>
      </c>
      <c r="J6112" t="s">
        <v>137</v>
      </c>
      <c r="K6112" t="s">
        <v>138</v>
      </c>
      <c r="L6112" t="s">
        <v>17000</v>
      </c>
      <c r="M6112" t="s">
        <v>17001</v>
      </c>
      <c r="N6112">
        <v>4.0338888879999999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2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2313.2429779245285</v>
      </c>
      <c r="AD6112">
        <v>0</v>
      </c>
      <c r="AE6112">
        <v>2313.2429779245285</v>
      </c>
    </row>
    <row r="6113" spans="1:31" x14ac:dyDescent="0.3">
      <c r="A6113">
        <v>2723855</v>
      </c>
      <c r="B6113">
        <v>1</v>
      </c>
      <c r="C6113" t="s">
        <v>80</v>
      </c>
      <c r="D6113" t="s">
        <v>98</v>
      </c>
      <c r="E6113" t="s">
        <v>145</v>
      </c>
      <c r="F6113" t="s">
        <v>17002</v>
      </c>
      <c r="G6113" t="s">
        <v>147</v>
      </c>
      <c r="H6113" t="s">
        <v>135</v>
      </c>
      <c r="I6113" t="s">
        <v>136</v>
      </c>
      <c r="J6113" t="s">
        <v>137</v>
      </c>
      <c r="K6113" t="s">
        <v>138</v>
      </c>
      <c r="L6113" t="s">
        <v>17003</v>
      </c>
      <c r="M6113" t="s">
        <v>17004</v>
      </c>
      <c r="N6113">
        <v>2.3738888880000002</v>
      </c>
      <c r="O6113">
        <v>0</v>
      </c>
      <c r="P6113">
        <v>3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1.7456390690082411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1.7456390690082411</v>
      </c>
    </row>
    <row r="6114" spans="1:31" x14ac:dyDescent="0.3">
      <c r="A6114">
        <v>2723214</v>
      </c>
      <c r="B6114">
        <v>1</v>
      </c>
      <c r="C6114" t="s">
        <v>81</v>
      </c>
      <c r="D6114" t="s">
        <v>112</v>
      </c>
      <c r="E6114" t="s">
        <v>156</v>
      </c>
      <c r="F6114" t="s">
        <v>17005</v>
      </c>
      <c r="G6114" t="s">
        <v>209</v>
      </c>
      <c r="H6114" t="s">
        <v>153</v>
      </c>
      <c r="I6114" t="s">
        <v>136</v>
      </c>
      <c r="J6114" t="s">
        <v>137</v>
      </c>
      <c r="K6114" t="s">
        <v>210</v>
      </c>
      <c r="L6114" t="s">
        <v>17006</v>
      </c>
      <c r="M6114" t="s">
        <v>17007</v>
      </c>
      <c r="N6114">
        <v>4.5113888879999999</v>
      </c>
      <c r="O6114">
        <v>0</v>
      </c>
      <c r="P6114">
        <v>3182</v>
      </c>
      <c r="Q6114">
        <v>0</v>
      </c>
      <c r="R6114">
        <v>37</v>
      </c>
      <c r="S6114">
        <v>0</v>
      </c>
      <c r="T6114">
        <v>138</v>
      </c>
      <c r="U6114">
        <v>0</v>
      </c>
      <c r="V6114">
        <v>0</v>
      </c>
      <c r="W6114">
        <v>0</v>
      </c>
      <c r="X6114">
        <v>2053.9547602371163</v>
      </c>
      <c r="Y6114">
        <v>0</v>
      </c>
      <c r="Z6114">
        <v>3.9764246041684319</v>
      </c>
      <c r="AA6114">
        <v>0</v>
      </c>
      <c r="AB6114">
        <v>499.64451647810023</v>
      </c>
      <c r="AC6114">
        <v>0</v>
      </c>
      <c r="AD6114">
        <v>0</v>
      </c>
      <c r="AE6114">
        <v>2557.5757013193852</v>
      </c>
    </row>
    <row r="6115" spans="1:31" x14ac:dyDescent="0.3">
      <c r="A6115">
        <v>2723669</v>
      </c>
      <c r="B6115">
        <v>1</v>
      </c>
      <c r="C6115" t="s">
        <v>80</v>
      </c>
      <c r="D6115" t="s">
        <v>96</v>
      </c>
      <c r="E6115" t="s">
        <v>145</v>
      </c>
      <c r="F6115" t="s">
        <v>17008</v>
      </c>
      <c r="G6115" t="s">
        <v>230</v>
      </c>
      <c r="H6115" t="s">
        <v>135</v>
      </c>
      <c r="I6115" t="s">
        <v>136</v>
      </c>
      <c r="J6115" t="s">
        <v>137</v>
      </c>
      <c r="K6115" t="s">
        <v>138</v>
      </c>
      <c r="L6115" t="s">
        <v>17009</v>
      </c>
      <c r="M6115" t="s">
        <v>17010</v>
      </c>
      <c r="N6115">
        <v>6.0447222219999999</v>
      </c>
      <c r="O6115">
        <v>0</v>
      </c>
      <c r="P6115">
        <v>2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3.693021536709435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3.693021536709435</v>
      </c>
    </row>
    <row r="6116" spans="1:31" x14ac:dyDescent="0.3">
      <c r="A6116">
        <v>2723148</v>
      </c>
      <c r="B6116">
        <v>1</v>
      </c>
      <c r="C6116" t="s">
        <v>81</v>
      </c>
      <c r="D6116" t="s">
        <v>118</v>
      </c>
      <c r="E6116" t="s">
        <v>156</v>
      </c>
      <c r="F6116" t="s">
        <v>17011</v>
      </c>
      <c r="G6116" t="s">
        <v>185</v>
      </c>
      <c r="H6116" t="s">
        <v>153</v>
      </c>
      <c r="I6116" t="s">
        <v>136</v>
      </c>
      <c r="J6116" t="s">
        <v>137</v>
      </c>
      <c r="K6116" t="s">
        <v>138</v>
      </c>
      <c r="L6116" t="s">
        <v>17012</v>
      </c>
      <c r="M6116" t="s">
        <v>16685</v>
      </c>
      <c r="N6116">
        <v>4.1358333329999999</v>
      </c>
      <c r="O6116">
        <v>0</v>
      </c>
      <c r="P6116">
        <v>0</v>
      </c>
      <c r="Q6116">
        <v>1</v>
      </c>
      <c r="R6116">
        <v>0</v>
      </c>
      <c r="S6116">
        <v>1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53.229036669984545</v>
      </c>
      <c r="Z6116">
        <v>0</v>
      </c>
      <c r="AA6116">
        <v>23.976342256400248</v>
      </c>
      <c r="AB6116">
        <v>0</v>
      </c>
      <c r="AC6116">
        <v>0</v>
      </c>
      <c r="AD6116">
        <v>0</v>
      </c>
      <c r="AE6116">
        <v>77.205378926384796</v>
      </c>
    </row>
    <row r="6117" spans="1:31" x14ac:dyDescent="0.3">
      <c r="A6117">
        <v>2723646</v>
      </c>
      <c r="B6117">
        <v>1</v>
      </c>
      <c r="C6117" t="s">
        <v>81</v>
      </c>
      <c r="D6117" t="s">
        <v>128</v>
      </c>
      <c r="E6117" t="s">
        <v>145</v>
      </c>
      <c r="F6117" t="s">
        <v>17013</v>
      </c>
      <c r="G6117" t="s">
        <v>181</v>
      </c>
      <c r="H6117" t="s">
        <v>135</v>
      </c>
      <c r="I6117" t="s">
        <v>136</v>
      </c>
      <c r="J6117" t="s">
        <v>137</v>
      </c>
      <c r="K6117" t="s">
        <v>138</v>
      </c>
      <c r="L6117" t="s">
        <v>17014</v>
      </c>
      <c r="M6117" t="s">
        <v>17015</v>
      </c>
      <c r="N6117">
        <v>1.769722222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1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4.2491691313590962</v>
      </c>
      <c r="AC6117">
        <v>0</v>
      </c>
      <c r="AD6117">
        <v>0</v>
      </c>
      <c r="AE6117">
        <v>4.2491691313590962</v>
      </c>
    </row>
    <row r="6118" spans="1:31" x14ac:dyDescent="0.3">
      <c r="A6118">
        <v>2723128</v>
      </c>
      <c r="B6118">
        <v>1</v>
      </c>
      <c r="C6118" t="s">
        <v>80</v>
      </c>
      <c r="D6118" t="s">
        <v>95</v>
      </c>
      <c r="E6118" t="s">
        <v>156</v>
      </c>
      <c r="F6118" t="s">
        <v>10159</v>
      </c>
      <c r="G6118" t="s">
        <v>300</v>
      </c>
      <c r="H6118" t="s">
        <v>153</v>
      </c>
      <c r="I6118" t="s">
        <v>136</v>
      </c>
      <c r="J6118" t="s">
        <v>137</v>
      </c>
      <c r="K6118" t="s">
        <v>210</v>
      </c>
      <c r="L6118" t="s">
        <v>17016</v>
      </c>
      <c r="M6118" t="s">
        <v>17017</v>
      </c>
      <c r="N6118">
        <v>7.4336111110000003</v>
      </c>
      <c r="O6118">
        <v>1</v>
      </c>
      <c r="P6118">
        <v>0</v>
      </c>
      <c r="Q6118">
        <v>2</v>
      </c>
      <c r="R6118">
        <v>0</v>
      </c>
      <c r="S6118">
        <v>4</v>
      </c>
      <c r="T6118">
        <v>0</v>
      </c>
      <c r="U6118">
        <v>0</v>
      </c>
      <c r="V6118">
        <v>0</v>
      </c>
      <c r="W6118">
        <v>1.3317613057491666</v>
      </c>
      <c r="X6118">
        <v>0</v>
      </c>
      <c r="Y6118">
        <v>8.2197391588648472</v>
      </c>
      <c r="Z6118">
        <v>0</v>
      </c>
      <c r="AA6118">
        <v>218.8998377738279</v>
      </c>
      <c r="AB6118">
        <v>0</v>
      </c>
      <c r="AC6118">
        <v>0</v>
      </c>
      <c r="AD6118">
        <v>0</v>
      </c>
      <c r="AE6118">
        <v>228.45133823844191</v>
      </c>
    </row>
    <row r="6119" spans="1:31" x14ac:dyDescent="0.3">
      <c r="A6119">
        <v>2723546</v>
      </c>
      <c r="B6119">
        <v>1</v>
      </c>
      <c r="C6119" t="s">
        <v>80</v>
      </c>
      <c r="D6119" t="s">
        <v>84</v>
      </c>
      <c r="E6119" t="s">
        <v>161</v>
      </c>
      <c r="F6119" t="s">
        <v>17018</v>
      </c>
      <c r="G6119" t="s">
        <v>202</v>
      </c>
      <c r="H6119" t="s">
        <v>135</v>
      </c>
      <c r="I6119" t="s">
        <v>136</v>
      </c>
      <c r="J6119" t="s">
        <v>137</v>
      </c>
      <c r="K6119" t="s">
        <v>138</v>
      </c>
      <c r="L6119" t="s">
        <v>17019</v>
      </c>
      <c r="M6119" t="s">
        <v>17020</v>
      </c>
      <c r="N6119">
        <v>6.977222222</v>
      </c>
      <c r="O6119">
        <v>0</v>
      </c>
      <c r="P6119">
        <v>70</v>
      </c>
      <c r="Q6119">
        <v>0</v>
      </c>
      <c r="R6119">
        <v>1</v>
      </c>
      <c r="S6119">
        <v>0</v>
      </c>
      <c r="T6119">
        <v>1</v>
      </c>
      <c r="U6119">
        <v>0</v>
      </c>
      <c r="V6119">
        <v>0</v>
      </c>
      <c r="W6119">
        <v>0</v>
      </c>
      <c r="X6119">
        <v>93.199907451550118</v>
      </c>
      <c r="Y6119">
        <v>0</v>
      </c>
      <c r="Z6119">
        <v>4.8798440516070265</v>
      </c>
      <c r="AA6119">
        <v>0</v>
      </c>
      <c r="AB6119">
        <v>8.6548981508983331</v>
      </c>
      <c r="AC6119">
        <v>0</v>
      </c>
      <c r="AD6119">
        <v>0</v>
      </c>
      <c r="AE6119">
        <v>106.73464965405547</v>
      </c>
    </row>
    <row r="6120" spans="1:31" x14ac:dyDescent="0.3">
      <c r="A6120">
        <v>2723234</v>
      </c>
      <c r="B6120">
        <v>1</v>
      </c>
      <c r="C6120" t="s">
        <v>81</v>
      </c>
      <c r="D6120" t="s">
        <v>120</v>
      </c>
      <c r="E6120" t="s">
        <v>150</v>
      </c>
      <c r="F6120" t="s">
        <v>5769</v>
      </c>
      <c r="G6120" t="s">
        <v>152</v>
      </c>
      <c r="H6120" t="s">
        <v>153</v>
      </c>
      <c r="I6120" t="s">
        <v>136</v>
      </c>
      <c r="J6120" t="s">
        <v>137</v>
      </c>
      <c r="K6120" t="s">
        <v>138</v>
      </c>
      <c r="L6120" t="s">
        <v>17021</v>
      </c>
      <c r="M6120" t="s">
        <v>17022</v>
      </c>
      <c r="N6120">
        <v>1.160833333</v>
      </c>
      <c r="O6120">
        <v>7</v>
      </c>
      <c r="P6120">
        <v>1225</v>
      </c>
      <c r="Q6120">
        <v>116</v>
      </c>
      <c r="R6120">
        <v>68</v>
      </c>
      <c r="S6120">
        <v>21</v>
      </c>
      <c r="T6120">
        <v>69</v>
      </c>
      <c r="U6120">
        <v>2</v>
      </c>
      <c r="V6120">
        <v>0</v>
      </c>
      <c r="W6120">
        <v>1.3330207230353328</v>
      </c>
      <c r="X6120">
        <v>216.47982086941178</v>
      </c>
      <c r="Y6120">
        <v>95.137835889262988</v>
      </c>
      <c r="Z6120">
        <v>104.84041756558175</v>
      </c>
      <c r="AA6120">
        <v>205.78945356204034</v>
      </c>
      <c r="AB6120">
        <v>37.506013526065288</v>
      </c>
      <c r="AC6120">
        <v>94.331683664795378</v>
      </c>
      <c r="AD6120">
        <v>0</v>
      </c>
      <c r="AE6120">
        <v>755.41824580019284</v>
      </c>
    </row>
    <row r="6121" spans="1:31" x14ac:dyDescent="0.3">
      <c r="A6121">
        <v>2723042</v>
      </c>
      <c r="B6121">
        <v>1</v>
      </c>
      <c r="C6121" t="s">
        <v>81</v>
      </c>
      <c r="D6121" t="s">
        <v>116</v>
      </c>
      <c r="E6121" t="s">
        <v>161</v>
      </c>
      <c r="F6121" t="s">
        <v>17023</v>
      </c>
      <c r="G6121" t="s">
        <v>163</v>
      </c>
      <c r="H6121" t="s">
        <v>135</v>
      </c>
      <c r="I6121" t="s">
        <v>136</v>
      </c>
      <c r="J6121" t="s">
        <v>137</v>
      </c>
      <c r="K6121" t="s">
        <v>138</v>
      </c>
      <c r="L6121" t="s">
        <v>17024</v>
      </c>
      <c r="M6121" t="s">
        <v>17025</v>
      </c>
      <c r="N6121">
        <v>1.8605555549999999</v>
      </c>
      <c r="O6121">
        <v>0</v>
      </c>
      <c r="P6121">
        <v>93</v>
      </c>
      <c r="Q6121">
        <v>0</v>
      </c>
      <c r="R6121">
        <v>4</v>
      </c>
      <c r="S6121">
        <v>0</v>
      </c>
      <c r="T6121">
        <v>4</v>
      </c>
      <c r="U6121">
        <v>0</v>
      </c>
      <c r="V6121">
        <v>0</v>
      </c>
      <c r="W6121">
        <v>0</v>
      </c>
      <c r="X6121">
        <v>34.46843823874584</v>
      </c>
      <c r="Y6121">
        <v>0</v>
      </c>
      <c r="Z6121">
        <v>1.2479402094961725</v>
      </c>
      <c r="AA6121">
        <v>0</v>
      </c>
      <c r="AB6121">
        <v>6.9887487322370001</v>
      </c>
      <c r="AC6121">
        <v>0</v>
      </c>
      <c r="AD6121">
        <v>0</v>
      </c>
      <c r="AE6121">
        <v>42.70512718047901</v>
      </c>
    </row>
    <row r="6122" spans="1:31" x14ac:dyDescent="0.3">
      <c r="A6122">
        <v>2723752</v>
      </c>
      <c r="B6122">
        <v>1</v>
      </c>
      <c r="C6122" t="s">
        <v>80</v>
      </c>
      <c r="D6122" t="s">
        <v>105</v>
      </c>
      <c r="E6122" t="s">
        <v>213</v>
      </c>
      <c r="F6122" t="s">
        <v>17026</v>
      </c>
      <c r="G6122" t="s">
        <v>152</v>
      </c>
      <c r="H6122" t="s">
        <v>153</v>
      </c>
      <c r="I6122" t="s">
        <v>136</v>
      </c>
      <c r="J6122" t="s">
        <v>137</v>
      </c>
      <c r="K6122" t="s">
        <v>138</v>
      </c>
      <c r="L6122" t="s">
        <v>17027</v>
      </c>
      <c r="M6122" t="s">
        <v>17028</v>
      </c>
      <c r="N6122">
        <v>0.40777777700000001</v>
      </c>
      <c r="O6122">
        <v>1</v>
      </c>
      <c r="P6122">
        <v>3090</v>
      </c>
      <c r="Q6122">
        <v>0</v>
      </c>
      <c r="R6122">
        <v>15</v>
      </c>
      <c r="S6122">
        <v>5</v>
      </c>
      <c r="T6122">
        <v>437</v>
      </c>
      <c r="U6122">
        <v>2</v>
      </c>
      <c r="V6122">
        <v>0</v>
      </c>
      <c r="W6122">
        <v>5.6880059106658951</v>
      </c>
      <c r="X6122">
        <v>340.84302097220677</v>
      </c>
      <c r="Y6122">
        <v>0</v>
      </c>
      <c r="Z6122">
        <v>1.9323069191311779</v>
      </c>
      <c r="AA6122">
        <v>29.633841786068345</v>
      </c>
      <c r="AB6122">
        <v>121.28632897445559</v>
      </c>
      <c r="AC6122">
        <v>45.801388155037671</v>
      </c>
      <c r="AD6122">
        <v>0</v>
      </c>
      <c r="AE6122">
        <v>545.18489271756539</v>
      </c>
    </row>
    <row r="6123" spans="1:31" x14ac:dyDescent="0.3">
      <c r="A6123">
        <v>2723088</v>
      </c>
      <c r="B6123">
        <v>1</v>
      </c>
      <c r="C6123" t="s">
        <v>81</v>
      </c>
      <c r="D6123" t="s">
        <v>115</v>
      </c>
      <c r="E6123" t="s">
        <v>145</v>
      </c>
      <c r="F6123" t="s">
        <v>17029</v>
      </c>
      <c r="G6123" t="s">
        <v>147</v>
      </c>
      <c r="H6123" t="s">
        <v>135</v>
      </c>
      <c r="I6123" t="s">
        <v>136</v>
      </c>
      <c r="J6123" t="s">
        <v>137</v>
      </c>
      <c r="K6123" t="s">
        <v>138</v>
      </c>
      <c r="L6123" t="s">
        <v>17030</v>
      </c>
      <c r="M6123" t="s">
        <v>17031</v>
      </c>
      <c r="N6123">
        <v>1.1491666659999999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1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0.36330985302638247</v>
      </c>
      <c r="AC6123">
        <v>0</v>
      </c>
      <c r="AD6123">
        <v>0</v>
      </c>
      <c r="AE6123">
        <v>0.36330985302638247</v>
      </c>
    </row>
    <row r="6124" spans="1:31" x14ac:dyDescent="0.3">
      <c r="A6124">
        <v>2723443</v>
      </c>
      <c r="B6124">
        <v>1</v>
      </c>
      <c r="C6124" t="s">
        <v>80</v>
      </c>
      <c r="D6124" t="s">
        <v>100</v>
      </c>
      <c r="E6124" t="s">
        <v>145</v>
      </c>
      <c r="F6124" t="s">
        <v>17032</v>
      </c>
      <c r="G6124" t="s">
        <v>181</v>
      </c>
      <c r="H6124" t="s">
        <v>135</v>
      </c>
      <c r="I6124" t="s">
        <v>136</v>
      </c>
      <c r="J6124" t="s">
        <v>137</v>
      </c>
      <c r="K6124" t="s">
        <v>138</v>
      </c>
      <c r="L6124" t="s">
        <v>17033</v>
      </c>
      <c r="M6124" t="s">
        <v>17034</v>
      </c>
      <c r="N6124">
        <v>1.396666666</v>
      </c>
      <c r="O6124">
        <v>0</v>
      </c>
      <c r="P6124">
        <v>1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0.23780250752503002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0.23780250752503002</v>
      </c>
    </row>
    <row r="6125" spans="1:31" x14ac:dyDescent="0.3">
      <c r="A6125">
        <v>2723251</v>
      </c>
      <c r="B6125">
        <v>1</v>
      </c>
      <c r="C6125" t="s">
        <v>80</v>
      </c>
      <c r="D6125" t="s">
        <v>96</v>
      </c>
      <c r="E6125" t="s">
        <v>213</v>
      </c>
      <c r="F6125" t="s">
        <v>17035</v>
      </c>
      <c r="G6125" t="s">
        <v>152</v>
      </c>
      <c r="H6125" t="s">
        <v>153</v>
      </c>
      <c r="I6125" t="s">
        <v>136</v>
      </c>
      <c r="J6125" t="s">
        <v>137</v>
      </c>
      <c r="K6125" t="s">
        <v>138</v>
      </c>
      <c r="L6125" t="s">
        <v>17036</v>
      </c>
      <c r="M6125" t="s">
        <v>17037</v>
      </c>
      <c r="N6125">
        <v>1.4752777770000001</v>
      </c>
      <c r="O6125">
        <v>0</v>
      </c>
      <c r="P6125">
        <v>34</v>
      </c>
      <c r="Q6125">
        <v>0</v>
      </c>
      <c r="R6125">
        <v>0</v>
      </c>
      <c r="S6125">
        <v>7</v>
      </c>
      <c r="T6125">
        <v>32</v>
      </c>
      <c r="U6125">
        <v>1</v>
      </c>
      <c r="V6125">
        <v>0</v>
      </c>
      <c r="W6125">
        <v>0</v>
      </c>
      <c r="X6125">
        <v>12.823736312288965</v>
      </c>
      <c r="Y6125">
        <v>0</v>
      </c>
      <c r="Z6125">
        <v>0</v>
      </c>
      <c r="AA6125">
        <v>291.87032836619221</v>
      </c>
      <c r="AB6125">
        <v>99.194642207129945</v>
      </c>
      <c r="AC6125">
        <v>438.75145885845245</v>
      </c>
      <c r="AD6125">
        <v>0</v>
      </c>
      <c r="AE6125">
        <v>842.64016574406355</v>
      </c>
    </row>
    <row r="6126" spans="1:31" x14ac:dyDescent="0.3">
      <c r="A6126">
        <v>2723228</v>
      </c>
      <c r="B6126">
        <v>1</v>
      </c>
      <c r="C6126" t="s">
        <v>81</v>
      </c>
      <c r="D6126" t="s">
        <v>122</v>
      </c>
      <c r="E6126" t="s">
        <v>213</v>
      </c>
      <c r="F6126" t="s">
        <v>6429</v>
      </c>
      <c r="G6126" t="s">
        <v>2306</v>
      </c>
      <c r="H6126" t="s">
        <v>153</v>
      </c>
      <c r="I6126" t="s">
        <v>136</v>
      </c>
      <c r="J6126" t="s">
        <v>137</v>
      </c>
      <c r="K6126" t="s">
        <v>138</v>
      </c>
      <c r="L6126" t="s">
        <v>17038</v>
      </c>
      <c r="M6126" t="s">
        <v>16690</v>
      </c>
      <c r="N6126">
        <v>3.1844444439999999</v>
      </c>
      <c r="O6126">
        <v>2</v>
      </c>
      <c r="P6126">
        <v>283</v>
      </c>
      <c r="Q6126">
        <v>3</v>
      </c>
      <c r="R6126">
        <v>0</v>
      </c>
      <c r="S6126">
        <v>1</v>
      </c>
      <c r="T6126">
        <v>5</v>
      </c>
      <c r="U6126">
        <v>0</v>
      </c>
      <c r="V6126">
        <v>0</v>
      </c>
      <c r="W6126">
        <v>0.92455632163007251</v>
      </c>
      <c r="X6126">
        <v>64.145166846489602</v>
      </c>
      <c r="Y6126">
        <v>5.6793957204570731</v>
      </c>
      <c r="Z6126">
        <v>0</v>
      </c>
      <c r="AA6126">
        <v>35.429932943515894</v>
      </c>
      <c r="AB6126">
        <v>9.7519465162297561</v>
      </c>
      <c r="AC6126">
        <v>0</v>
      </c>
      <c r="AD6126">
        <v>0</v>
      </c>
      <c r="AE6126">
        <v>115.9309983483224</v>
      </c>
    </row>
    <row r="6127" spans="1:31" x14ac:dyDescent="0.3">
      <c r="A6127">
        <v>2723543</v>
      </c>
      <c r="B6127">
        <v>1</v>
      </c>
      <c r="C6127" t="s">
        <v>80</v>
      </c>
      <c r="D6127" t="s">
        <v>110</v>
      </c>
      <c r="E6127" t="s">
        <v>145</v>
      </c>
      <c r="F6127" t="s">
        <v>16739</v>
      </c>
      <c r="G6127" t="s">
        <v>181</v>
      </c>
      <c r="H6127" t="s">
        <v>135</v>
      </c>
      <c r="I6127" t="s">
        <v>136</v>
      </c>
      <c r="J6127" t="s">
        <v>137</v>
      </c>
      <c r="K6127" t="s">
        <v>138</v>
      </c>
      <c r="L6127" t="s">
        <v>17039</v>
      </c>
      <c r="M6127" t="s">
        <v>17040</v>
      </c>
      <c r="N6127">
        <v>1.0991666659999999</v>
      </c>
      <c r="O6127">
        <v>0</v>
      </c>
      <c r="P6127">
        <v>6</v>
      </c>
      <c r="Q6127">
        <v>0</v>
      </c>
      <c r="R6127">
        <v>0</v>
      </c>
      <c r="S6127">
        <v>0</v>
      </c>
      <c r="T6127">
        <v>1</v>
      </c>
      <c r="U6127">
        <v>0</v>
      </c>
      <c r="V6127">
        <v>0</v>
      </c>
      <c r="W6127">
        <v>0</v>
      </c>
      <c r="X6127">
        <v>1.0666941647804233</v>
      </c>
      <c r="Y6127">
        <v>0</v>
      </c>
      <c r="Z6127">
        <v>0</v>
      </c>
      <c r="AA6127">
        <v>0</v>
      </c>
      <c r="AB6127">
        <v>1.8037398833389166E-2</v>
      </c>
      <c r="AC6127">
        <v>0</v>
      </c>
      <c r="AD6127">
        <v>0</v>
      </c>
      <c r="AE6127">
        <v>1.0847315636138124</v>
      </c>
    </row>
    <row r="6128" spans="1:31" x14ac:dyDescent="0.3">
      <c r="A6128">
        <v>2723274</v>
      </c>
      <c r="B6128">
        <v>1</v>
      </c>
      <c r="C6128" t="s">
        <v>81</v>
      </c>
      <c r="D6128" t="s">
        <v>112</v>
      </c>
      <c r="E6128" t="s">
        <v>161</v>
      </c>
      <c r="F6128" t="s">
        <v>17041</v>
      </c>
      <c r="G6128" t="s">
        <v>163</v>
      </c>
      <c r="H6128" t="s">
        <v>135</v>
      </c>
      <c r="I6128" t="s">
        <v>136</v>
      </c>
      <c r="J6128" t="s">
        <v>137</v>
      </c>
      <c r="K6128" t="s">
        <v>138</v>
      </c>
      <c r="L6128" t="s">
        <v>17042</v>
      </c>
      <c r="M6128" t="s">
        <v>17043</v>
      </c>
      <c r="N6128">
        <v>0.98305555499999997</v>
      </c>
      <c r="O6128">
        <v>0</v>
      </c>
      <c r="P6128">
        <v>2</v>
      </c>
      <c r="Q6128">
        <v>0</v>
      </c>
      <c r="R6128">
        <v>2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0.52392286018916656</v>
      </c>
      <c r="AA6128">
        <v>0</v>
      </c>
      <c r="AB6128">
        <v>0</v>
      </c>
      <c r="AC6128">
        <v>0</v>
      </c>
      <c r="AD6128">
        <v>0</v>
      </c>
      <c r="AE6128">
        <v>0.52392286018916656</v>
      </c>
    </row>
    <row r="6129" spans="1:31" x14ac:dyDescent="0.3">
      <c r="A6129">
        <v>2723105</v>
      </c>
      <c r="B6129">
        <v>1</v>
      </c>
      <c r="C6129" t="s">
        <v>80</v>
      </c>
      <c r="D6129" t="s">
        <v>110</v>
      </c>
      <c r="E6129" t="s">
        <v>161</v>
      </c>
      <c r="F6129" t="s">
        <v>5760</v>
      </c>
      <c r="G6129" t="s">
        <v>209</v>
      </c>
      <c r="H6129" t="s">
        <v>135</v>
      </c>
      <c r="I6129" t="s">
        <v>136</v>
      </c>
      <c r="J6129" t="s">
        <v>137</v>
      </c>
      <c r="K6129" t="s">
        <v>210</v>
      </c>
      <c r="L6129" t="s">
        <v>17044</v>
      </c>
      <c r="M6129" t="s">
        <v>17045</v>
      </c>
      <c r="N6129">
        <v>0.95444444399999995</v>
      </c>
      <c r="O6129">
        <v>0</v>
      </c>
      <c r="P6129">
        <v>281</v>
      </c>
      <c r="Q6129">
        <v>0</v>
      </c>
      <c r="R6129">
        <v>0</v>
      </c>
      <c r="S6129">
        <v>0</v>
      </c>
      <c r="T6129">
        <v>21</v>
      </c>
      <c r="U6129">
        <v>0</v>
      </c>
      <c r="V6129">
        <v>0</v>
      </c>
      <c r="W6129">
        <v>0</v>
      </c>
      <c r="X6129">
        <v>54.254460361263497</v>
      </c>
      <c r="Y6129">
        <v>0</v>
      </c>
      <c r="Z6129">
        <v>0</v>
      </c>
      <c r="AA6129">
        <v>0</v>
      </c>
      <c r="AB6129">
        <v>33.032244201793631</v>
      </c>
      <c r="AC6129">
        <v>0</v>
      </c>
      <c r="AD6129">
        <v>0</v>
      </c>
      <c r="AE6129">
        <v>87.286704563057128</v>
      </c>
    </row>
    <row r="6130" spans="1:31" x14ac:dyDescent="0.3">
      <c r="A6130">
        <v>2723211</v>
      </c>
      <c r="B6130">
        <v>1</v>
      </c>
      <c r="C6130" t="s">
        <v>81</v>
      </c>
      <c r="D6130" t="s">
        <v>121</v>
      </c>
      <c r="E6130" t="s">
        <v>213</v>
      </c>
      <c r="F6130" t="s">
        <v>12045</v>
      </c>
      <c r="G6130" t="s">
        <v>300</v>
      </c>
      <c r="H6130" t="s">
        <v>153</v>
      </c>
      <c r="I6130" t="s">
        <v>136</v>
      </c>
      <c r="J6130" t="s">
        <v>137</v>
      </c>
      <c r="K6130" t="s">
        <v>210</v>
      </c>
      <c r="L6130" t="s">
        <v>17046</v>
      </c>
      <c r="M6130" t="s">
        <v>17047</v>
      </c>
      <c r="N6130">
        <v>1.9894444440000001</v>
      </c>
      <c r="O6130">
        <v>3</v>
      </c>
      <c r="P6130">
        <v>503</v>
      </c>
      <c r="Q6130">
        <v>7</v>
      </c>
      <c r="R6130">
        <v>12</v>
      </c>
      <c r="S6130">
        <v>2</v>
      </c>
      <c r="T6130">
        <v>28</v>
      </c>
      <c r="U6130">
        <v>0</v>
      </c>
      <c r="V6130">
        <v>0</v>
      </c>
      <c r="W6130">
        <v>1.0908190238</v>
      </c>
      <c r="X6130">
        <v>105.06308512018904</v>
      </c>
      <c r="Y6130">
        <v>25.67512225824213</v>
      </c>
      <c r="Z6130">
        <v>0.24158066982479998</v>
      </c>
      <c r="AA6130">
        <v>2.8587066969833335</v>
      </c>
      <c r="AB6130">
        <v>18.57000963778588</v>
      </c>
      <c r="AC6130">
        <v>0</v>
      </c>
      <c r="AD6130">
        <v>0</v>
      </c>
      <c r="AE6130">
        <v>153.4993234068252</v>
      </c>
    </row>
    <row r="6131" spans="1:31" x14ac:dyDescent="0.3">
      <c r="A6131">
        <v>2723311</v>
      </c>
      <c r="B6131">
        <v>1</v>
      </c>
      <c r="C6131" t="s">
        <v>81</v>
      </c>
      <c r="D6131" t="s">
        <v>118</v>
      </c>
      <c r="E6131" t="s">
        <v>161</v>
      </c>
      <c r="F6131" t="s">
        <v>17048</v>
      </c>
      <c r="G6131" t="s">
        <v>158</v>
      </c>
      <c r="H6131" t="s">
        <v>135</v>
      </c>
      <c r="I6131" t="s">
        <v>136</v>
      </c>
      <c r="J6131" t="s">
        <v>3</v>
      </c>
      <c r="K6131" t="s">
        <v>138</v>
      </c>
      <c r="L6131" t="s">
        <v>17049</v>
      </c>
      <c r="M6131" t="s">
        <v>17050</v>
      </c>
      <c r="N6131">
        <v>2.1444444439999999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8</v>
      </c>
      <c r="U6131">
        <v>0</v>
      </c>
      <c r="V6131">
        <v>1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5.5861360358814727</v>
      </c>
      <c r="AC6131">
        <v>0</v>
      </c>
      <c r="AD6131">
        <v>0.65706498730795837</v>
      </c>
      <c r="AE6131">
        <v>6.2432010231894308</v>
      </c>
    </row>
    <row r="6132" spans="1:31" x14ac:dyDescent="0.3">
      <c r="A6132">
        <v>2723025</v>
      </c>
      <c r="B6132">
        <v>1</v>
      </c>
      <c r="C6132" t="s">
        <v>81</v>
      </c>
      <c r="D6132" t="s">
        <v>126</v>
      </c>
      <c r="E6132" t="s">
        <v>145</v>
      </c>
      <c r="F6132" t="s">
        <v>7315</v>
      </c>
      <c r="G6132" t="s">
        <v>147</v>
      </c>
      <c r="H6132" t="s">
        <v>135</v>
      </c>
      <c r="I6132" t="s">
        <v>136</v>
      </c>
      <c r="J6132" t="s">
        <v>137</v>
      </c>
      <c r="K6132" t="s">
        <v>138</v>
      </c>
      <c r="L6132" t="s">
        <v>17051</v>
      </c>
      <c r="M6132" t="s">
        <v>17052</v>
      </c>
      <c r="N6132">
        <v>1.160833333</v>
      </c>
      <c r="O6132">
        <v>0</v>
      </c>
      <c r="P6132">
        <v>5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0.89166292444353012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0.89166292444353012</v>
      </c>
    </row>
    <row r="6133" spans="1:31" x14ac:dyDescent="0.3">
      <c r="A6133">
        <v>2723792</v>
      </c>
      <c r="B6133">
        <v>1</v>
      </c>
      <c r="C6133" t="s">
        <v>80</v>
      </c>
      <c r="D6133" t="s">
        <v>94</v>
      </c>
      <c r="E6133" t="s">
        <v>161</v>
      </c>
      <c r="F6133" t="s">
        <v>17053</v>
      </c>
      <c r="G6133" t="s">
        <v>163</v>
      </c>
      <c r="H6133" t="s">
        <v>135</v>
      </c>
      <c r="I6133" t="s">
        <v>136</v>
      </c>
      <c r="J6133" t="s">
        <v>137</v>
      </c>
      <c r="K6133" t="s">
        <v>138</v>
      </c>
      <c r="L6133" t="s">
        <v>17054</v>
      </c>
      <c r="M6133" t="s">
        <v>17055</v>
      </c>
      <c r="N6133">
        <v>2.1727777769999999</v>
      </c>
      <c r="O6133">
        <v>0</v>
      </c>
      <c r="P6133">
        <v>74</v>
      </c>
      <c r="Q6133">
        <v>0</v>
      </c>
      <c r="R6133">
        <v>0</v>
      </c>
      <c r="S6133">
        <v>0</v>
      </c>
      <c r="T6133">
        <v>4</v>
      </c>
      <c r="U6133">
        <v>0</v>
      </c>
      <c r="V6133">
        <v>0</v>
      </c>
      <c r="W6133">
        <v>0</v>
      </c>
      <c r="X6133">
        <v>27.594400734014449</v>
      </c>
      <c r="Y6133">
        <v>0</v>
      </c>
      <c r="Z6133">
        <v>0</v>
      </c>
      <c r="AA6133">
        <v>0</v>
      </c>
      <c r="AB6133">
        <v>0.42815304730029835</v>
      </c>
      <c r="AC6133">
        <v>0</v>
      </c>
      <c r="AD6133">
        <v>0</v>
      </c>
      <c r="AE6133">
        <v>28.022553781314748</v>
      </c>
    </row>
    <row r="6134" spans="1:31" x14ac:dyDescent="0.3">
      <c r="A6134">
        <v>2723125</v>
      </c>
      <c r="B6134">
        <v>1</v>
      </c>
      <c r="C6134" t="s">
        <v>80</v>
      </c>
      <c r="D6134" t="s">
        <v>83</v>
      </c>
      <c r="E6134" t="s">
        <v>173</v>
      </c>
      <c r="F6134" t="s">
        <v>17056</v>
      </c>
      <c r="G6134" t="s">
        <v>300</v>
      </c>
      <c r="H6134" t="s">
        <v>153</v>
      </c>
      <c r="I6134" t="s">
        <v>136</v>
      </c>
      <c r="J6134" t="s">
        <v>137</v>
      </c>
      <c r="K6134" t="s">
        <v>210</v>
      </c>
      <c r="L6134" t="s">
        <v>17057</v>
      </c>
      <c r="M6134" t="s">
        <v>17058</v>
      </c>
      <c r="N6134">
        <v>4.4966666660000003</v>
      </c>
      <c r="O6134">
        <v>0</v>
      </c>
      <c r="P6134">
        <v>2228</v>
      </c>
      <c r="Q6134">
        <v>0</v>
      </c>
      <c r="R6134">
        <v>1</v>
      </c>
      <c r="S6134">
        <v>0</v>
      </c>
      <c r="T6134">
        <v>69</v>
      </c>
      <c r="U6134">
        <v>0</v>
      </c>
      <c r="V6134">
        <v>0</v>
      </c>
      <c r="W6134">
        <v>0</v>
      </c>
      <c r="X6134">
        <v>2215.8521468884046</v>
      </c>
      <c r="Y6134">
        <v>0</v>
      </c>
      <c r="Z6134">
        <v>5.6064088374000003E-2</v>
      </c>
      <c r="AA6134">
        <v>0</v>
      </c>
      <c r="AB6134">
        <v>603.12405084249042</v>
      </c>
      <c r="AC6134">
        <v>0</v>
      </c>
      <c r="AD6134">
        <v>0</v>
      </c>
      <c r="AE6134">
        <v>2819.032261819269</v>
      </c>
    </row>
    <row r="6135" spans="1:31" x14ac:dyDescent="0.3">
      <c r="A6135">
        <v>2723082</v>
      </c>
      <c r="B6135">
        <v>1</v>
      </c>
      <c r="C6135" t="s">
        <v>80</v>
      </c>
      <c r="D6135" t="s">
        <v>103</v>
      </c>
      <c r="E6135" t="s">
        <v>161</v>
      </c>
      <c r="F6135" t="s">
        <v>17059</v>
      </c>
      <c r="G6135" t="s">
        <v>163</v>
      </c>
      <c r="H6135" t="s">
        <v>135</v>
      </c>
      <c r="I6135" t="s">
        <v>136</v>
      </c>
      <c r="J6135" t="s">
        <v>137</v>
      </c>
      <c r="K6135" t="s">
        <v>138</v>
      </c>
      <c r="L6135" t="s">
        <v>17060</v>
      </c>
      <c r="M6135" t="s">
        <v>17061</v>
      </c>
      <c r="N6135">
        <v>6.3777777770000004</v>
      </c>
      <c r="O6135">
        <v>0</v>
      </c>
      <c r="P6135">
        <v>142</v>
      </c>
      <c r="Q6135">
        <v>0</v>
      </c>
      <c r="R6135">
        <v>1</v>
      </c>
      <c r="S6135">
        <v>0</v>
      </c>
      <c r="T6135">
        <v>8</v>
      </c>
      <c r="U6135">
        <v>0</v>
      </c>
      <c r="V6135">
        <v>0</v>
      </c>
      <c r="W6135">
        <v>0</v>
      </c>
      <c r="X6135">
        <v>164.16524015665644</v>
      </c>
      <c r="Y6135">
        <v>0</v>
      </c>
      <c r="Z6135">
        <v>3.4138551846683338</v>
      </c>
      <c r="AA6135">
        <v>0</v>
      </c>
      <c r="AB6135">
        <v>49.184096856234518</v>
      </c>
      <c r="AC6135">
        <v>0</v>
      </c>
      <c r="AD6135">
        <v>0</v>
      </c>
      <c r="AE6135">
        <v>216.76319219755931</v>
      </c>
    </row>
    <row r="6136" spans="1:31" x14ac:dyDescent="0.3">
      <c r="A6136">
        <v>2723380</v>
      </c>
      <c r="B6136">
        <v>1</v>
      </c>
      <c r="C6136" t="s">
        <v>81</v>
      </c>
      <c r="D6136" t="s">
        <v>127</v>
      </c>
      <c r="E6136" t="s">
        <v>156</v>
      </c>
      <c r="F6136" t="s">
        <v>4595</v>
      </c>
      <c r="G6136" t="s">
        <v>152</v>
      </c>
      <c r="H6136" t="s">
        <v>153</v>
      </c>
      <c r="I6136" t="s">
        <v>136</v>
      </c>
      <c r="J6136" t="s">
        <v>137</v>
      </c>
      <c r="K6136" t="s">
        <v>138</v>
      </c>
      <c r="L6136" t="s">
        <v>17062</v>
      </c>
      <c r="M6136" t="s">
        <v>17063</v>
      </c>
      <c r="N6136">
        <v>4.7227777770000001</v>
      </c>
      <c r="O6136">
        <v>1</v>
      </c>
      <c r="P6136">
        <v>497</v>
      </c>
      <c r="Q6136">
        <v>97</v>
      </c>
      <c r="R6136">
        <v>142</v>
      </c>
      <c r="S6136">
        <v>8</v>
      </c>
      <c r="T6136">
        <v>69</v>
      </c>
      <c r="U6136">
        <v>0</v>
      </c>
      <c r="V6136">
        <v>0</v>
      </c>
      <c r="W6136">
        <v>1.8400076936213843</v>
      </c>
      <c r="X6136">
        <v>364.10501555537002</v>
      </c>
      <c r="Y6136">
        <v>545.85279914331682</v>
      </c>
      <c r="Z6136">
        <v>58.476784715526087</v>
      </c>
      <c r="AA6136">
        <v>190.52668342472347</v>
      </c>
      <c r="AB6136">
        <v>92.781252536618936</v>
      </c>
      <c r="AC6136">
        <v>0</v>
      </c>
      <c r="AD6136">
        <v>0</v>
      </c>
      <c r="AE6136">
        <v>1253.5825430691766</v>
      </c>
    </row>
    <row r="6137" spans="1:31" x14ac:dyDescent="0.3">
      <c r="A6137">
        <v>2723294</v>
      </c>
      <c r="B6137">
        <v>1</v>
      </c>
      <c r="C6137" t="s">
        <v>80</v>
      </c>
      <c r="D6137" t="s">
        <v>107</v>
      </c>
      <c r="E6137" t="s">
        <v>161</v>
      </c>
      <c r="F6137" t="s">
        <v>14265</v>
      </c>
      <c r="G6137" t="s">
        <v>170</v>
      </c>
      <c r="H6137" t="s">
        <v>135</v>
      </c>
      <c r="I6137" t="s">
        <v>136</v>
      </c>
      <c r="J6137" t="s">
        <v>137</v>
      </c>
      <c r="K6137" t="s">
        <v>138</v>
      </c>
      <c r="L6137" t="s">
        <v>17064</v>
      </c>
      <c r="M6137" t="s">
        <v>17065</v>
      </c>
      <c r="N6137">
        <v>2.304166666</v>
      </c>
      <c r="O6137">
        <v>0</v>
      </c>
      <c r="P6137">
        <v>222</v>
      </c>
      <c r="Q6137">
        <v>0</v>
      </c>
      <c r="R6137">
        <v>0</v>
      </c>
      <c r="S6137">
        <v>0</v>
      </c>
      <c r="T6137">
        <v>7</v>
      </c>
      <c r="U6137">
        <v>0</v>
      </c>
      <c r="V6137">
        <v>0</v>
      </c>
      <c r="W6137">
        <v>0</v>
      </c>
      <c r="X6137">
        <v>57.201632557875648</v>
      </c>
      <c r="Y6137">
        <v>0</v>
      </c>
      <c r="Z6137">
        <v>0</v>
      </c>
      <c r="AA6137">
        <v>0</v>
      </c>
      <c r="AB6137">
        <v>8.106892484110503</v>
      </c>
      <c r="AC6137">
        <v>0</v>
      </c>
      <c r="AD6137">
        <v>0</v>
      </c>
      <c r="AE6137">
        <v>65.308525041986144</v>
      </c>
    </row>
    <row r="6138" spans="1:31" x14ac:dyDescent="0.3">
      <c r="A6138">
        <v>2724313</v>
      </c>
      <c r="B6138">
        <v>1</v>
      </c>
      <c r="C6138" t="s">
        <v>80</v>
      </c>
      <c r="D6138" t="s">
        <v>90</v>
      </c>
      <c r="E6138" t="s">
        <v>150</v>
      </c>
      <c r="F6138" t="s">
        <v>17066</v>
      </c>
      <c r="G6138" t="s">
        <v>152</v>
      </c>
      <c r="H6138" t="s">
        <v>153</v>
      </c>
      <c r="I6138" t="s">
        <v>136</v>
      </c>
      <c r="J6138" t="s">
        <v>137</v>
      </c>
      <c r="K6138" t="s">
        <v>138</v>
      </c>
      <c r="L6138" t="s">
        <v>17067</v>
      </c>
      <c r="M6138" t="s">
        <v>16377</v>
      </c>
      <c r="N6138">
        <v>0.271666666</v>
      </c>
      <c r="O6138">
        <v>0</v>
      </c>
      <c r="P6138">
        <v>9106</v>
      </c>
      <c r="Q6138">
        <v>0</v>
      </c>
      <c r="R6138">
        <v>0</v>
      </c>
      <c r="S6138">
        <v>9</v>
      </c>
      <c r="T6138">
        <v>1116</v>
      </c>
      <c r="U6138">
        <v>0</v>
      </c>
      <c r="V6138">
        <v>1</v>
      </c>
      <c r="W6138">
        <v>0</v>
      </c>
      <c r="X6138">
        <v>521.9825062715895</v>
      </c>
      <c r="Y6138">
        <v>0</v>
      </c>
      <c r="Z6138">
        <v>0</v>
      </c>
      <c r="AA6138">
        <v>1772.6927762139774</v>
      </c>
      <c r="AB6138">
        <v>223.35275717579813</v>
      </c>
      <c r="AC6138">
        <v>0</v>
      </c>
      <c r="AD6138">
        <v>5.2345927305051587</v>
      </c>
      <c r="AE6138">
        <v>2523.2626323918698</v>
      </c>
    </row>
    <row r="6139" spans="1:31" x14ac:dyDescent="0.3">
      <c r="A6139">
        <v>2723686</v>
      </c>
      <c r="B6139">
        <v>1</v>
      </c>
      <c r="C6139" t="s">
        <v>80</v>
      </c>
      <c r="D6139" t="s">
        <v>101</v>
      </c>
      <c r="E6139" t="s">
        <v>161</v>
      </c>
      <c r="F6139" t="s">
        <v>17068</v>
      </c>
      <c r="G6139" t="s">
        <v>170</v>
      </c>
      <c r="H6139" t="s">
        <v>135</v>
      </c>
      <c r="I6139" t="s">
        <v>136</v>
      </c>
      <c r="J6139" t="s">
        <v>137</v>
      </c>
      <c r="K6139" t="s">
        <v>138</v>
      </c>
      <c r="L6139" t="s">
        <v>17069</v>
      </c>
      <c r="M6139" t="s">
        <v>17070</v>
      </c>
      <c r="N6139">
        <v>0.54277777699999996</v>
      </c>
      <c r="O6139">
        <v>0</v>
      </c>
      <c r="P6139">
        <v>97</v>
      </c>
      <c r="Q6139">
        <v>0</v>
      </c>
      <c r="R6139">
        <v>5</v>
      </c>
      <c r="S6139">
        <v>0</v>
      </c>
      <c r="T6139">
        <v>8</v>
      </c>
      <c r="U6139">
        <v>0</v>
      </c>
      <c r="V6139">
        <v>1</v>
      </c>
      <c r="W6139">
        <v>0</v>
      </c>
      <c r="X6139">
        <v>18.196986786519556</v>
      </c>
      <c r="Y6139">
        <v>0</v>
      </c>
      <c r="Z6139">
        <v>2.1028672582301667E-2</v>
      </c>
      <c r="AA6139">
        <v>0</v>
      </c>
      <c r="AB6139">
        <v>1.8287787864948117</v>
      </c>
      <c r="AC6139">
        <v>0</v>
      </c>
      <c r="AD6139">
        <v>0</v>
      </c>
      <c r="AE6139">
        <v>20.046794245596669</v>
      </c>
    </row>
    <row r="6140" spans="1:31" x14ac:dyDescent="0.3">
      <c r="A6140">
        <v>2723729</v>
      </c>
      <c r="B6140">
        <v>1</v>
      </c>
      <c r="C6140" t="s">
        <v>80</v>
      </c>
      <c r="D6140" t="s">
        <v>93</v>
      </c>
      <c r="E6140" t="s">
        <v>161</v>
      </c>
      <c r="F6140" t="s">
        <v>17071</v>
      </c>
      <c r="G6140" t="s">
        <v>163</v>
      </c>
      <c r="H6140" t="s">
        <v>135</v>
      </c>
      <c r="I6140" t="s">
        <v>136</v>
      </c>
      <c r="J6140" t="s">
        <v>137</v>
      </c>
      <c r="K6140" t="s">
        <v>138</v>
      </c>
      <c r="L6140" t="s">
        <v>17072</v>
      </c>
      <c r="M6140" t="s">
        <v>17073</v>
      </c>
      <c r="N6140">
        <v>2.3647222220000002</v>
      </c>
      <c r="O6140">
        <v>0</v>
      </c>
      <c r="P6140">
        <v>122</v>
      </c>
      <c r="Q6140">
        <v>0</v>
      </c>
      <c r="R6140">
        <v>0</v>
      </c>
      <c r="S6140">
        <v>0</v>
      </c>
      <c r="T6140">
        <v>21</v>
      </c>
      <c r="U6140">
        <v>0</v>
      </c>
      <c r="V6140">
        <v>0</v>
      </c>
      <c r="W6140">
        <v>0</v>
      </c>
      <c r="X6140">
        <v>54.376558654025068</v>
      </c>
      <c r="Y6140">
        <v>0</v>
      </c>
      <c r="Z6140">
        <v>0</v>
      </c>
      <c r="AA6140">
        <v>0</v>
      </c>
      <c r="AB6140">
        <v>13.981346008481461</v>
      </c>
      <c r="AC6140">
        <v>0</v>
      </c>
      <c r="AD6140">
        <v>0</v>
      </c>
      <c r="AE6140">
        <v>68.357904662506527</v>
      </c>
    </row>
    <row r="6141" spans="1:31" x14ac:dyDescent="0.3">
      <c r="A6141">
        <v>2724488</v>
      </c>
      <c r="B6141">
        <v>1</v>
      </c>
      <c r="C6141" t="s">
        <v>81</v>
      </c>
      <c r="D6141" t="s">
        <v>112</v>
      </c>
      <c r="E6141" t="s">
        <v>145</v>
      </c>
      <c r="F6141" t="s">
        <v>17074</v>
      </c>
      <c r="G6141" t="s">
        <v>181</v>
      </c>
      <c r="H6141" t="s">
        <v>135</v>
      </c>
      <c r="I6141" t="s">
        <v>136</v>
      </c>
      <c r="J6141" t="s">
        <v>137</v>
      </c>
      <c r="K6141" t="s">
        <v>138</v>
      </c>
      <c r="L6141" t="s">
        <v>17075</v>
      </c>
      <c r="M6141" t="s">
        <v>17076</v>
      </c>
      <c r="N6141">
        <v>2.1902777769999999</v>
      </c>
      <c r="O6141">
        <v>0</v>
      </c>
      <c r="P6141">
        <v>10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4.9172208615911499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4.9172208615911499</v>
      </c>
    </row>
    <row r="6142" spans="1:31" x14ac:dyDescent="0.3">
      <c r="A6142">
        <v>2724156</v>
      </c>
      <c r="B6142">
        <v>1</v>
      </c>
      <c r="C6142" t="s">
        <v>80</v>
      </c>
      <c r="D6142" t="s">
        <v>84</v>
      </c>
      <c r="E6142" t="s">
        <v>145</v>
      </c>
      <c r="F6142" t="s">
        <v>17077</v>
      </c>
      <c r="G6142" t="s">
        <v>147</v>
      </c>
      <c r="H6142" t="s">
        <v>135</v>
      </c>
      <c r="I6142" t="s">
        <v>136</v>
      </c>
      <c r="J6142" t="s">
        <v>137</v>
      </c>
      <c r="K6142" t="s">
        <v>138</v>
      </c>
      <c r="L6142" t="s">
        <v>17078</v>
      </c>
      <c r="M6142" t="s">
        <v>17079</v>
      </c>
      <c r="N6142">
        <v>2.923888888</v>
      </c>
      <c r="O6142">
        <v>0</v>
      </c>
      <c r="P6142">
        <v>3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4.3120180749478401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4.3120180749478401</v>
      </c>
    </row>
    <row r="6143" spans="1:31" x14ac:dyDescent="0.3">
      <c r="A6143">
        <v>2724033</v>
      </c>
      <c r="B6143">
        <v>1</v>
      </c>
      <c r="C6143" t="s">
        <v>81</v>
      </c>
      <c r="D6143" t="s">
        <v>112</v>
      </c>
      <c r="E6143" t="s">
        <v>132</v>
      </c>
      <c r="F6143" t="s">
        <v>16798</v>
      </c>
      <c r="G6143" t="s">
        <v>163</v>
      </c>
      <c r="H6143" t="s">
        <v>135</v>
      </c>
      <c r="I6143" t="s">
        <v>136</v>
      </c>
      <c r="J6143" t="s">
        <v>137</v>
      </c>
      <c r="K6143" t="s">
        <v>138</v>
      </c>
      <c r="L6143" t="s">
        <v>17080</v>
      </c>
      <c r="M6143" t="s">
        <v>17081</v>
      </c>
      <c r="N6143">
        <v>1.538333333</v>
      </c>
      <c r="O6143">
        <v>0</v>
      </c>
      <c r="P6143">
        <v>56</v>
      </c>
      <c r="Q6143">
        <v>0</v>
      </c>
      <c r="R6143">
        <v>1</v>
      </c>
      <c r="S6143">
        <v>0</v>
      </c>
      <c r="T6143">
        <v>1</v>
      </c>
      <c r="U6143">
        <v>0</v>
      </c>
      <c r="V6143">
        <v>0</v>
      </c>
      <c r="W6143">
        <v>0</v>
      </c>
      <c r="X6143">
        <v>14.599619619828154</v>
      </c>
      <c r="Y6143">
        <v>0</v>
      </c>
      <c r="Z6143">
        <v>0</v>
      </c>
      <c r="AA6143">
        <v>0</v>
      </c>
      <c r="AB6143">
        <v>5.4496011092985006E-2</v>
      </c>
      <c r="AC6143">
        <v>0</v>
      </c>
      <c r="AD6143">
        <v>0</v>
      </c>
      <c r="AE6143">
        <v>14.654115630921138</v>
      </c>
    </row>
    <row r="6144" spans="1:31" x14ac:dyDescent="0.3">
      <c r="A6144">
        <v>2724697</v>
      </c>
      <c r="B6144">
        <v>1</v>
      </c>
      <c r="C6144" t="s">
        <v>80</v>
      </c>
      <c r="D6144" t="s">
        <v>96</v>
      </c>
      <c r="E6144" t="s">
        <v>161</v>
      </c>
      <c r="F6144" t="s">
        <v>17082</v>
      </c>
      <c r="G6144" t="s">
        <v>163</v>
      </c>
      <c r="H6144" t="s">
        <v>135</v>
      </c>
      <c r="I6144" t="s">
        <v>136</v>
      </c>
      <c r="J6144" t="s">
        <v>137</v>
      </c>
      <c r="K6144" t="s">
        <v>138</v>
      </c>
      <c r="L6144" t="s">
        <v>17083</v>
      </c>
      <c r="M6144" t="s">
        <v>17084</v>
      </c>
      <c r="N6144">
        <v>3.6191666659999999</v>
      </c>
      <c r="O6144">
        <v>0</v>
      </c>
      <c r="P6144">
        <v>7</v>
      </c>
      <c r="Q6144">
        <v>0</v>
      </c>
      <c r="R6144">
        <v>3</v>
      </c>
      <c r="S6144">
        <v>0</v>
      </c>
      <c r="T6144">
        <v>5</v>
      </c>
      <c r="U6144">
        <v>0</v>
      </c>
      <c r="V6144">
        <v>0</v>
      </c>
      <c r="W6144">
        <v>0</v>
      </c>
      <c r="X6144">
        <v>3.6121715079956584</v>
      </c>
      <c r="Y6144">
        <v>0</v>
      </c>
      <c r="Z6144">
        <v>0.76473242987388013</v>
      </c>
      <c r="AA6144">
        <v>0</v>
      </c>
      <c r="AB6144">
        <v>0.12899952945670001</v>
      </c>
      <c r="AC6144">
        <v>0</v>
      </c>
      <c r="AD6144">
        <v>0</v>
      </c>
      <c r="AE6144">
        <v>4.505903467326239</v>
      </c>
    </row>
    <row r="6145" spans="1:31" x14ac:dyDescent="0.3">
      <c r="A6145">
        <v>2724010</v>
      </c>
      <c r="B6145">
        <v>1</v>
      </c>
      <c r="C6145" t="s">
        <v>80</v>
      </c>
      <c r="D6145" t="s">
        <v>100</v>
      </c>
      <c r="E6145" t="s">
        <v>156</v>
      </c>
      <c r="F6145" t="s">
        <v>17085</v>
      </c>
      <c r="G6145" t="s">
        <v>300</v>
      </c>
      <c r="H6145" t="s">
        <v>153</v>
      </c>
      <c r="I6145" t="s">
        <v>136</v>
      </c>
      <c r="J6145" t="s">
        <v>137</v>
      </c>
      <c r="K6145" t="s">
        <v>210</v>
      </c>
      <c r="L6145" t="s">
        <v>17086</v>
      </c>
      <c r="M6145" t="s">
        <v>17087</v>
      </c>
      <c r="N6145">
        <v>6.7147222219999998</v>
      </c>
      <c r="O6145">
        <v>0</v>
      </c>
      <c r="P6145">
        <v>62</v>
      </c>
      <c r="Q6145">
        <v>0</v>
      </c>
      <c r="R6145">
        <v>10</v>
      </c>
      <c r="S6145">
        <v>0</v>
      </c>
      <c r="T6145">
        <v>5</v>
      </c>
      <c r="U6145">
        <v>0</v>
      </c>
      <c r="V6145">
        <v>0</v>
      </c>
      <c r="W6145">
        <v>0</v>
      </c>
      <c r="X6145">
        <v>97.558871077528082</v>
      </c>
      <c r="Y6145">
        <v>0</v>
      </c>
      <c r="Z6145">
        <v>30.11151506308363</v>
      </c>
      <c r="AA6145">
        <v>0</v>
      </c>
      <c r="AB6145">
        <v>15.365486504627015</v>
      </c>
      <c r="AC6145">
        <v>0</v>
      </c>
      <c r="AD6145">
        <v>0</v>
      </c>
      <c r="AE6145">
        <v>143.03587264523873</v>
      </c>
    </row>
    <row r="6146" spans="1:31" x14ac:dyDescent="0.3">
      <c r="A6146">
        <v>2724505</v>
      </c>
      <c r="B6146">
        <v>1</v>
      </c>
      <c r="C6146" t="s">
        <v>80</v>
      </c>
      <c r="D6146" t="s">
        <v>90</v>
      </c>
      <c r="E6146" t="s">
        <v>145</v>
      </c>
      <c r="F6146" t="s">
        <v>17088</v>
      </c>
      <c r="G6146" t="s">
        <v>158</v>
      </c>
      <c r="H6146" t="s">
        <v>135</v>
      </c>
      <c r="I6146" t="s">
        <v>136</v>
      </c>
      <c r="J6146" t="s">
        <v>3</v>
      </c>
      <c r="K6146" t="s">
        <v>138</v>
      </c>
      <c r="L6146" t="s">
        <v>17089</v>
      </c>
      <c r="M6146" t="s">
        <v>17090</v>
      </c>
      <c r="N6146">
        <v>5.313055555</v>
      </c>
      <c r="O6146">
        <v>0</v>
      </c>
      <c r="P6146">
        <v>13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12.617736851994405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12.617736851994405</v>
      </c>
    </row>
    <row r="6147" spans="1:31" x14ac:dyDescent="0.3">
      <c r="A6147">
        <v>2723947</v>
      </c>
      <c r="B6147">
        <v>1</v>
      </c>
      <c r="C6147" t="s">
        <v>80</v>
      </c>
      <c r="D6147" t="s">
        <v>92</v>
      </c>
      <c r="E6147" t="s">
        <v>145</v>
      </c>
      <c r="F6147" t="s">
        <v>17091</v>
      </c>
      <c r="G6147" t="s">
        <v>181</v>
      </c>
      <c r="H6147" t="s">
        <v>135</v>
      </c>
      <c r="I6147" t="s">
        <v>136</v>
      </c>
      <c r="J6147" t="s">
        <v>137</v>
      </c>
      <c r="K6147" t="s">
        <v>138</v>
      </c>
      <c r="L6147" t="s">
        <v>17092</v>
      </c>
      <c r="M6147" t="s">
        <v>17093</v>
      </c>
      <c r="N6147">
        <v>3.934722222</v>
      </c>
      <c r="O6147">
        <v>0</v>
      </c>
      <c r="P6147">
        <v>1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0.75833943331999998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0.75833943331999998</v>
      </c>
    </row>
    <row r="6148" spans="1:31" x14ac:dyDescent="0.3">
      <c r="A6148">
        <v>2724588</v>
      </c>
      <c r="B6148">
        <v>1</v>
      </c>
      <c r="C6148" t="s">
        <v>80</v>
      </c>
      <c r="D6148" t="s">
        <v>93</v>
      </c>
      <c r="E6148" t="s">
        <v>150</v>
      </c>
      <c r="F6148" t="s">
        <v>17094</v>
      </c>
      <c r="G6148" t="s">
        <v>152</v>
      </c>
      <c r="H6148" t="s">
        <v>153</v>
      </c>
      <c r="I6148" t="s">
        <v>136</v>
      </c>
      <c r="J6148" t="s">
        <v>137</v>
      </c>
      <c r="K6148" t="s">
        <v>138</v>
      </c>
      <c r="L6148" t="s">
        <v>17095</v>
      </c>
      <c r="M6148" t="s">
        <v>17096</v>
      </c>
      <c r="N6148">
        <v>2.0041666660000002</v>
      </c>
      <c r="O6148">
        <v>2</v>
      </c>
      <c r="P6148">
        <v>13638</v>
      </c>
      <c r="Q6148">
        <v>36</v>
      </c>
      <c r="R6148">
        <v>141</v>
      </c>
      <c r="S6148">
        <v>8</v>
      </c>
      <c r="T6148">
        <v>3017</v>
      </c>
      <c r="U6148">
        <v>0</v>
      </c>
      <c r="V6148">
        <v>3</v>
      </c>
      <c r="W6148">
        <v>5.1385536496043756</v>
      </c>
      <c r="X6148">
        <v>5062.8758648720668</v>
      </c>
      <c r="Y6148">
        <v>273.33239619453104</v>
      </c>
      <c r="Z6148">
        <v>566.91687870013902</v>
      </c>
      <c r="AA6148">
        <v>105.63159983831852</v>
      </c>
      <c r="AB6148">
        <v>3517.8226408883693</v>
      </c>
      <c r="AC6148">
        <v>0</v>
      </c>
      <c r="AD6148">
        <v>28.444526951520224</v>
      </c>
      <c r="AE6148">
        <v>9560.1624610945491</v>
      </c>
    </row>
    <row r="6149" spans="1:31" x14ac:dyDescent="0.3">
      <c r="A6149">
        <v>2724551</v>
      </c>
      <c r="B6149">
        <v>1</v>
      </c>
      <c r="C6149" t="s">
        <v>80</v>
      </c>
      <c r="D6149" t="s">
        <v>95</v>
      </c>
      <c r="E6149" t="s">
        <v>161</v>
      </c>
      <c r="F6149" t="s">
        <v>17097</v>
      </c>
      <c r="G6149" t="s">
        <v>163</v>
      </c>
      <c r="H6149" t="s">
        <v>135</v>
      </c>
      <c r="I6149" t="s">
        <v>136</v>
      </c>
      <c r="J6149" t="s">
        <v>137</v>
      </c>
      <c r="K6149" t="s">
        <v>138</v>
      </c>
      <c r="L6149" t="s">
        <v>17098</v>
      </c>
      <c r="M6149" t="s">
        <v>17099</v>
      </c>
      <c r="N6149">
        <v>7.5944444439999996</v>
      </c>
      <c r="O6149">
        <v>0</v>
      </c>
      <c r="P6149">
        <v>117</v>
      </c>
      <c r="Q6149">
        <v>0</v>
      </c>
      <c r="R6149">
        <v>0</v>
      </c>
      <c r="S6149">
        <v>0</v>
      </c>
      <c r="T6149">
        <v>5</v>
      </c>
      <c r="U6149">
        <v>0</v>
      </c>
      <c r="V6149">
        <v>0</v>
      </c>
      <c r="W6149">
        <v>0</v>
      </c>
      <c r="X6149">
        <v>203.70975097537712</v>
      </c>
      <c r="Y6149">
        <v>0</v>
      </c>
      <c r="Z6149">
        <v>0</v>
      </c>
      <c r="AA6149">
        <v>0</v>
      </c>
      <c r="AB6149">
        <v>21.513275629769932</v>
      </c>
      <c r="AC6149">
        <v>0</v>
      </c>
      <c r="AD6149">
        <v>0</v>
      </c>
      <c r="AE6149">
        <v>225.22302660514706</v>
      </c>
    </row>
    <row r="6150" spans="1:31" x14ac:dyDescent="0.3">
      <c r="A6150">
        <v>2724302</v>
      </c>
      <c r="B6150">
        <v>1</v>
      </c>
      <c r="C6150" t="s">
        <v>80</v>
      </c>
      <c r="D6150" t="s">
        <v>100</v>
      </c>
      <c r="E6150" t="s">
        <v>145</v>
      </c>
      <c r="F6150" t="s">
        <v>17100</v>
      </c>
      <c r="G6150" t="s">
        <v>158</v>
      </c>
      <c r="H6150" t="s">
        <v>135</v>
      </c>
      <c r="I6150" t="s">
        <v>136</v>
      </c>
      <c r="J6150" t="s">
        <v>3</v>
      </c>
      <c r="K6150" t="s">
        <v>138</v>
      </c>
      <c r="L6150" t="s">
        <v>17101</v>
      </c>
      <c r="M6150" t="s">
        <v>17102</v>
      </c>
      <c r="N6150">
        <v>1.7088888879999999</v>
      </c>
      <c r="O6150">
        <v>0</v>
      </c>
      <c r="P6150">
        <v>2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0.9240237907662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0.9240237907662</v>
      </c>
    </row>
    <row r="6151" spans="1:31" x14ac:dyDescent="0.3">
      <c r="A6151">
        <v>2724428</v>
      </c>
      <c r="B6151">
        <v>1</v>
      </c>
      <c r="C6151" t="s">
        <v>80</v>
      </c>
      <c r="D6151" t="s">
        <v>93</v>
      </c>
      <c r="E6151" t="s">
        <v>161</v>
      </c>
      <c r="F6151" t="s">
        <v>17103</v>
      </c>
      <c r="G6151" t="s">
        <v>163</v>
      </c>
      <c r="H6151" t="s">
        <v>135</v>
      </c>
      <c r="I6151" t="s">
        <v>136</v>
      </c>
      <c r="J6151" t="s">
        <v>137</v>
      </c>
      <c r="K6151" t="s">
        <v>138</v>
      </c>
      <c r="L6151" t="s">
        <v>17104</v>
      </c>
      <c r="M6151" t="s">
        <v>17105</v>
      </c>
      <c r="N6151">
        <v>8.1258333329999992</v>
      </c>
      <c r="O6151">
        <v>0</v>
      </c>
      <c r="P6151">
        <v>0</v>
      </c>
      <c r="Q6151">
        <v>0</v>
      </c>
      <c r="R6151">
        <v>1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6.2784186843048682</v>
      </c>
      <c r="AA6151">
        <v>0</v>
      </c>
      <c r="AB6151">
        <v>0</v>
      </c>
      <c r="AC6151">
        <v>0</v>
      </c>
      <c r="AD6151">
        <v>0</v>
      </c>
      <c r="AE6151">
        <v>6.2784186843048682</v>
      </c>
    </row>
    <row r="6152" spans="1:31" x14ac:dyDescent="0.3">
      <c r="A6152">
        <v>2724402</v>
      </c>
      <c r="B6152">
        <v>1</v>
      </c>
      <c r="C6152" t="s">
        <v>81</v>
      </c>
      <c r="D6152" t="s">
        <v>113</v>
      </c>
      <c r="E6152" t="s">
        <v>213</v>
      </c>
      <c r="F6152" t="s">
        <v>17106</v>
      </c>
      <c r="G6152" t="s">
        <v>152</v>
      </c>
      <c r="H6152" t="s">
        <v>153</v>
      </c>
      <c r="I6152" t="s">
        <v>136</v>
      </c>
      <c r="J6152" t="s">
        <v>137</v>
      </c>
      <c r="K6152" t="s">
        <v>138</v>
      </c>
      <c r="L6152" t="s">
        <v>17107</v>
      </c>
      <c r="M6152" t="s">
        <v>17108</v>
      </c>
      <c r="N6152">
        <v>1.409166666</v>
      </c>
      <c r="O6152">
        <v>3</v>
      </c>
      <c r="P6152">
        <v>691</v>
      </c>
      <c r="Q6152">
        <v>51</v>
      </c>
      <c r="R6152">
        <v>264</v>
      </c>
      <c r="S6152">
        <v>8</v>
      </c>
      <c r="T6152">
        <v>43</v>
      </c>
      <c r="U6152">
        <v>0</v>
      </c>
      <c r="V6152">
        <v>0</v>
      </c>
      <c r="W6152">
        <v>0.78297411824749996</v>
      </c>
      <c r="X6152">
        <v>159.66475922098564</v>
      </c>
      <c r="Y6152">
        <v>80.406342449748465</v>
      </c>
      <c r="Z6152">
        <v>66.640202458621758</v>
      </c>
      <c r="AA6152">
        <v>74.590495482132496</v>
      </c>
      <c r="AB6152">
        <v>20.73724904111614</v>
      </c>
      <c r="AC6152">
        <v>0</v>
      </c>
      <c r="AD6152">
        <v>0</v>
      </c>
      <c r="AE6152">
        <v>402.82202277085196</v>
      </c>
    </row>
    <row r="6153" spans="1:31" x14ac:dyDescent="0.3">
      <c r="A6153">
        <v>2724571</v>
      </c>
      <c r="B6153">
        <v>1</v>
      </c>
      <c r="C6153" t="s">
        <v>80</v>
      </c>
      <c r="D6153" t="s">
        <v>92</v>
      </c>
      <c r="E6153" t="s">
        <v>145</v>
      </c>
      <c r="F6153" t="s">
        <v>16026</v>
      </c>
      <c r="G6153" t="s">
        <v>181</v>
      </c>
      <c r="H6153" t="s">
        <v>135</v>
      </c>
      <c r="I6153" t="s">
        <v>136</v>
      </c>
      <c r="J6153" t="s">
        <v>137</v>
      </c>
      <c r="K6153" t="s">
        <v>138</v>
      </c>
      <c r="L6153" t="s">
        <v>17109</v>
      </c>
      <c r="M6153" t="s">
        <v>17110</v>
      </c>
      <c r="N6153">
        <v>2.258888888</v>
      </c>
      <c r="O6153">
        <v>0</v>
      </c>
      <c r="P6153">
        <v>1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</row>
    <row r="6154" spans="1:31" x14ac:dyDescent="0.3">
      <c r="A6154">
        <v>2724216</v>
      </c>
      <c r="B6154">
        <v>1</v>
      </c>
      <c r="C6154" t="s">
        <v>81</v>
      </c>
      <c r="D6154" t="s">
        <v>117</v>
      </c>
      <c r="E6154" t="s">
        <v>156</v>
      </c>
      <c r="F6154" t="s">
        <v>9047</v>
      </c>
      <c r="G6154" t="s">
        <v>185</v>
      </c>
      <c r="H6154" t="s">
        <v>153</v>
      </c>
      <c r="I6154" t="s">
        <v>136</v>
      </c>
      <c r="J6154" t="s">
        <v>137</v>
      </c>
      <c r="K6154" t="s">
        <v>138</v>
      </c>
      <c r="L6154" t="s">
        <v>17111</v>
      </c>
      <c r="M6154" t="s">
        <v>17112</v>
      </c>
      <c r="N6154">
        <v>1.9783333329999999</v>
      </c>
      <c r="O6154">
        <v>3</v>
      </c>
      <c r="P6154">
        <v>257</v>
      </c>
      <c r="Q6154">
        <v>2</v>
      </c>
      <c r="R6154">
        <v>12</v>
      </c>
      <c r="S6154">
        <v>3</v>
      </c>
      <c r="T6154">
        <v>7</v>
      </c>
      <c r="U6154">
        <v>0</v>
      </c>
      <c r="V6154">
        <v>0</v>
      </c>
      <c r="W6154">
        <v>1.032530823945</v>
      </c>
      <c r="X6154">
        <v>47.131644110709985</v>
      </c>
      <c r="Y6154">
        <v>2.6908655091559601</v>
      </c>
      <c r="Z6154">
        <v>0</v>
      </c>
      <c r="AA6154">
        <v>7.707642926325101</v>
      </c>
      <c r="AB6154">
        <v>2.6463313167348748</v>
      </c>
      <c r="AC6154">
        <v>0</v>
      </c>
      <c r="AD6154">
        <v>0</v>
      </c>
      <c r="AE6154">
        <v>61.209014686870923</v>
      </c>
    </row>
    <row r="6155" spans="1:31" x14ac:dyDescent="0.3">
      <c r="A6155">
        <v>2724236</v>
      </c>
      <c r="B6155">
        <v>1</v>
      </c>
      <c r="C6155" t="s">
        <v>80</v>
      </c>
      <c r="D6155" t="s">
        <v>104</v>
      </c>
      <c r="E6155" t="s">
        <v>150</v>
      </c>
      <c r="F6155" t="s">
        <v>13999</v>
      </c>
      <c r="G6155" t="s">
        <v>152</v>
      </c>
      <c r="H6155" t="s">
        <v>153</v>
      </c>
      <c r="I6155" t="s">
        <v>136</v>
      </c>
      <c r="J6155" t="s">
        <v>137</v>
      </c>
      <c r="K6155" t="s">
        <v>138</v>
      </c>
      <c r="L6155" t="s">
        <v>17113</v>
      </c>
      <c r="M6155" t="s">
        <v>17114</v>
      </c>
      <c r="N6155">
        <v>0.278888888</v>
      </c>
      <c r="O6155">
        <v>9</v>
      </c>
      <c r="P6155">
        <v>0</v>
      </c>
      <c r="Q6155">
        <v>74</v>
      </c>
      <c r="R6155">
        <v>0</v>
      </c>
      <c r="S6155">
        <v>24</v>
      </c>
      <c r="T6155">
        <v>2</v>
      </c>
      <c r="U6155">
        <v>0</v>
      </c>
      <c r="V6155">
        <v>0</v>
      </c>
      <c r="W6155">
        <v>1.3812850289127303</v>
      </c>
      <c r="X6155">
        <v>0</v>
      </c>
      <c r="Y6155">
        <v>59.798800246791451</v>
      </c>
      <c r="Z6155">
        <v>0</v>
      </c>
      <c r="AA6155">
        <v>37.468908688240269</v>
      </c>
      <c r="AB6155">
        <v>3.2849836284813838</v>
      </c>
      <c r="AC6155">
        <v>0</v>
      </c>
      <c r="AD6155">
        <v>0</v>
      </c>
      <c r="AE6155">
        <v>101.93397759242583</v>
      </c>
    </row>
    <row r="6156" spans="1:31" x14ac:dyDescent="0.3">
      <c r="A6156">
        <v>2724030</v>
      </c>
      <c r="B6156">
        <v>1</v>
      </c>
      <c r="C6156" t="s">
        <v>81</v>
      </c>
      <c r="D6156" t="s">
        <v>125</v>
      </c>
      <c r="E6156" t="s">
        <v>150</v>
      </c>
      <c r="F6156" t="s">
        <v>17115</v>
      </c>
      <c r="G6156" t="s">
        <v>7810</v>
      </c>
      <c r="H6156" t="s">
        <v>153</v>
      </c>
      <c r="I6156" t="s">
        <v>136</v>
      </c>
      <c r="J6156" t="s">
        <v>137</v>
      </c>
      <c r="K6156" t="s">
        <v>210</v>
      </c>
      <c r="L6156" t="s">
        <v>17116</v>
      </c>
      <c r="M6156" t="s">
        <v>17117</v>
      </c>
      <c r="N6156">
        <v>7.4761111109999998</v>
      </c>
      <c r="O6156">
        <v>0</v>
      </c>
      <c r="P6156">
        <v>0</v>
      </c>
      <c r="Q6156">
        <v>0</v>
      </c>
      <c r="R6156">
        <v>0</v>
      </c>
      <c r="S6156">
        <v>10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</row>
    <row r="6157" spans="1:31" x14ac:dyDescent="0.3">
      <c r="A6157">
        <v>2724528</v>
      </c>
      <c r="B6157">
        <v>1</v>
      </c>
      <c r="C6157" t="s">
        <v>81</v>
      </c>
      <c r="D6157" t="s">
        <v>127</v>
      </c>
      <c r="E6157" t="s">
        <v>161</v>
      </c>
      <c r="F6157" t="s">
        <v>17118</v>
      </c>
      <c r="G6157" t="s">
        <v>170</v>
      </c>
      <c r="H6157" t="s">
        <v>135</v>
      </c>
      <c r="I6157" t="s">
        <v>136</v>
      </c>
      <c r="J6157" t="s">
        <v>137</v>
      </c>
      <c r="K6157" t="s">
        <v>138</v>
      </c>
      <c r="L6157" t="s">
        <v>17119</v>
      </c>
      <c r="M6157" t="s">
        <v>17120</v>
      </c>
      <c r="N6157">
        <v>0.818333333</v>
      </c>
      <c r="O6157">
        <v>0</v>
      </c>
      <c r="P6157">
        <v>65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13.417519086630895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13.417519086630895</v>
      </c>
    </row>
    <row r="6158" spans="1:31" x14ac:dyDescent="0.3">
      <c r="A6158">
        <v>2723924</v>
      </c>
      <c r="B6158">
        <v>1</v>
      </c>
      <c r="C6158" t="s">
        <v>81</v>
      </c>
      <c r="D6158" t="s">
        <v>120</v>
      </c>
      <c r="E6158" t="s">
        <v>156</v>
      </c>
      <c r="F6158" t="s">
        <v>17121</v>
      </c>
      <c r="G6158" t="s">
        <v>152</v>
      </c>
      <c r="H6158" t="s">
        <v>153</v>
      </c>
      <c r="I6158" t="s">
        <v>136</v>
      </c>
      <c r="J6158" t="s">
        <v>137</v>
      </c>
      <c r="K6158" t="s">
        <v>138</v>
      </c>
      <c r="L6158" t="s">
        <v>17122</v>
      </c>
      <c r="M6158" t="s">
        <v>17123</v>
      </c>
      <c r="N6158">
        <v>0.29944444399999998</v>
      </c>
      <c r="O6158">
        <v>0</v>
      </c>
      <c r="P6158">
        <v>1</v>
      </c>
      <c r="Q6158">
        <v>24</v>
      </c>
      <c r="R6158">
        <v>13</v>
      </c>
      <c r="S6158">
        <v>9</v>
      </c>
      <c r="T6158">
        <v>0</v>
      </c>
      <c r="U6158">
        <v>3</v>
      </c>
      <c r="V6158">
        <v>0</v>
      </c>
      <c r="W6158">
        <v>0</v>
      </c>
      <c r="X6158">
        <v>5.9282513290000005E-2</v>
      </c>
      <c r="Y6158">
        <v>0.35165452912333334</v>
      </c>
      <c r="Z6158">
        <v>0</v>
      </c>
      <c r="AA6158">
        <v>6.971807014931735</v>
      </c>
      <c r="AB6158">
        <v>0</v>
      </c>
      <c r="AC6158">
        <v>88.50069716992428</v>
      </c>
      <c r="AD6158">
        <v>0</v>
      </c>
      <c r="AE6158">
        <v>95.883441227269344</v>
      </c>
    </row>
    <row r="6159" spans="1:31" x14ac:dyDescent="0.3">
      <c r="A6159">
        <v>2724422</v>
      </c>
      <c r="B6159">
        <v>1</v>
      </c>
      <c r="C6159" t="s">
        <v>81</v>
      </c>
      <c r="D6159" t="s">
        <v>122</v>
      </c>
      <c r="E6159" t="s">
        <v>213</v>
      </c>
      <c r="F6159" t="s">
        <v>17124</v>
      </c>
      <c r="G6159" t="s">
        <v>152</v>
      </c>
      <c r="H6159" t="s">
        <v>153</v>
      </c>
      <c r="I6159" t="s">
        <v>136</v>
      </c>
      <c r="J6159" t="s">
        <v>137</v>
      </c>
      <c r="K6159" t="s">
        <v>138</v>
      </c>
      <c r="L6159" t="s">
        <v>17125</v>
      </c>
      <c r="M6159" t="s">
        <v>17126</v>
      </c>
      <c r="N6159">
        <v>0.76111111099999995</v>
      </c>
      <c r="O6159">
        <v>0</v>
      </c>
      <c r="P6159">
        <v>0</v>
      </c>
      <c r="Q6159">
        <v>2</v>
      </c>
      <c r="R6159">
        <v>0</v>
      </c>
      <c r="S6159">
        <v>1</v>
      </c>
      <c r="T6159">
        <v>0</v>
      </c>
      <c r="U6159">
        <v>1</v>
      </c>
      <c r="V6159">
        <v>0</v>
      </c>
      <c r="W6159">
        <v>0</v>
      </c>
      <c r="X6159">
        <v>0</v>
      </c>
      <c r="Y6159">
        <v>0.8160860008466666</v>
      </c>
      <c r="Z6159">
        <v>0</v>
      </c>
      <c r="AA6159">
        <v>28.349238254901437</v>
      </c>
      <c r="AB6159">
        <v>0</v>
      </c>
      <c r="AC6159">
        <v>224.53522966963345</v>
      </c>
      <c r="AD6159">
        <v>0</v>
      </c>
      <c r="AE6159">
        <v>253.70055392538154</v>
      </c>
    </row>
    <row r="6160" spans="1:31" x14ac:dyDescent="0.3">
      <c r="A6160">
        <v>2724720</v>
      </c>
      <c r="B6160">
        <v>1</v>
      </c>
      <c r="C6160" t="s">
        <v>81</v>
      </c>
      <c r="D6160" t="s">
        <v>118</v>
      </c>
      <c r="E6160" t="s">
        <v>156</v>
      </c>
      <c r="F6160" t="s">
        <v>17127</v>
      </c>
      <c r="G6160" t="s">
        <v>185</v>
      </c>
      <c r="H6160" t="s">
        <v>153</v>
      </c>
      <c r="I6160" t="s">
        <v>136</v>
      </c>
      <c r="J6160" t="s">
        <v>137</v>
      </c>
      <c r="K6160" t="s">
        <v>138</v>
      </c>
      <c r="L6160" t="s">
        <v>17128</v>
      </c>
      <c r="M6160" t="s">
        <v>17129</v>
      </c>
      <c r="N6160">
        <v>0.40694444400000002</v>
      </c>
      <c r="O6160">
        <v>0</v>
      </c>
      <c r="P6160">
        <v>22</v>
      </c>
      <c r="Q6160">
        <v>0</v>
      </c>
      <c r="R6160">
        <v>0</v>
      </c>
      <c r="S6160">
        <v>0</v>
      </c>
      <c r="T6160">
        <v>1</v>
      </c>
      <c r="U6160">
        <v>0</v>
      </c>
      <c r="V6160">
        <v>0</v>
      </c>
      <c r="W6160">
        <v>0</v>
      </c>
      <c r="X6160">
        <v>0.61264626524639998</v>
      </c>
      <c r="Y6160">
        <v>0</v>
      </c>
      <c r="Z6160">
        <v>0</v>
      </c>
      <c r="AA6160">
        <v>0</v>
      </c>
      <c r="AB6160">
        <v>2.9618881383433337E-2</v>
      </c>
      <c r="AC6160">
        <v>0</v>
      </c>
      <c r="AD6160">
        <v>0</v>
      </c>
      <c r="AE6160">
        <v>0.64226514662983336</v>
      </c>
    </row>
    <row r="6161" spans="1:31" x14ac:dyDescent="0.3">
      <c r="A6161">
        <v>2724329</v>
      </c>
      <c r="B6161">
        <v>2</v>
      </c>
      <c r="C6161" t="s">
        <v>80</v>
      </c>
      <c r="D6161" t="s">
        <v>110</v>
      </c>
      <c r="E6161" t="s">
        <v>161</v>
      </c>
      <c r="F6161" t="s">
        <v>17130</v>
      </c>
      <c r="G6161" t="s">
        <v>170</v>
      </c>
      <c r="H6161" t="s">
        <v>135</v>
      </c>
      <c r="I6161" t="s">
        <v>136</v>
      </c>
      <c r="J6161" t="s">
        <v>137</v>
      </c>
      <c r="K6161" t="s">
        <v>138</v>
      </c>
      <c r="L6161" t="s">
        <v>17131</v>
      </c>
      <c r="M6161" t="s">
        <v>17132</v>
      </c>
      <c r="N6161">
        <v>0.47416666600000001</v>
      </c>
      <c r="O6161">
        <v>0</v>
      </c>
      <c r="P6161">
        <v>126</v>
      </c>
      <c r="Q6161">
        <v>0</v>
      </c>
      <c r="R6161">
        <v>0</v>
      </c>
      <c r="S6161">
        <v>0</v>
      </c>
      <c r="T6161">
        <v>5</v>
      </c>
      <c r="U6161">
        <v>0</v>
      </c>
      <c r="V6161">
        <v>0</v>
      </c>
      <c r="W6161">
        <v>0</v>
      </c>
      <c r="X6161">
        <v>10.874792578905359</v>
      </c>
      <c r="Y6161">
        <v>0</v>
      </c>
      <c r="Z6161">
        <v>0</v>
      </c>
      <c r="AA6161">
        <v>0</v>
      </c>
      <c r="AB6161">
        <v>0.76729987725682502</v>
      </c>
      <c r="AC6161">
        <v>0</v>
      </c>
      <c r="AD6161">
        <v>0</v>
      </c>
      <c r="AE6161">
        <v>11.642092456162183</v>
      </c>
    </row>
    <row r="6162" spans="1:31" x14ac:dyDescent="0.3">
      <c r="A6162">
        <v>2724322</v>
      </c>
      <c r="B6162">
        <v>1</v>
      </c>
      <c r="C6162" t="s">
        <v>81</v>
      </c>
      <c r="D6162" t="s">
        <v>112</v>
      </c>
      <c r="E6162" t="s">
        <v>156</v>
      </c>
      <c r="F6162" t="s">
        <v>17133</v>
      </c>
      <c r="G6162" t="s">
        <v>209</v>
      </c>
      <c r="H6162" t="s">
        <v>153</v>
      </c>
      <c r="I6162" t="s">
        <v>136</v>
      </c>
      <c r="J6162" t="s">
        <v>137</v>
      </c>
      <c r="K6162" t="s">
        <v>210</v>
      </c>
      <c r="L6162" t="s">
        <v>17134</v>
      </c>
      <c r="M6162" t="s">
        <v>17135</v>
      </c>
      <c r="N6162">
        <v>1.1730555549999999</v>
      </c>
      <c r="O6162">
        <v>0</v>
      </c>
      <c r="P6162">
        <v>864</v>
      </c>
      <c r="Q6162">
        <v>0</v>
      </c>
      <c r="R6162">
        <v>11</v>
      </c>
      <c r="S6162">
        <v>0</v>
      </c>
      <c r="T6162">
        <v>48</v>
      </c>
      <c r="U6162">
        <v>0</v>
      </c>
      <c r="V6162">
        <v>0</v>
      </c>
      <c r="W6162">
        <v>0</v>
      </c>
      <c r="X6162">
        <v>142.1960105911698</v>
      </c>
      <c r="Y6162">
        <v>0</v>
      </c>
      <c r="Z6162">
        <v>8.5423621854240003E-2</v>
      </c>
      <c r="AA6162">
        <v>0</v>
      </c>
      <c r="AB6162">
        <v>40.005159596413129</v>
      </c>
      <c r="AC6162">
        <v>0</v>
      </c>
      <c r="AD6162">
        <v>0</v>
      </c>
      <c r="AE6162">
        <v>182.28659380943716</v>
      </c>
    </row>
    <row r="6163" spans="1:31" x14ac:dyDescent="0.3">
      <c r="A6163">
        <v>2724714</v>
      </c>
      <c r="B6163">
        <v>1</v>
      </c>
      <c r="C6163" t="s">
        <v>81</v>
      </c>
      <c r="D6163" t="s">
        <v>117</v>
      </c>
      <c r="E6163" t="s">
        <v>161</v>
      </c>
      <c r="F6163" t="s">
        <v>17136</v>
      </c>
      <c r="G6163" t="s">
        <v>170</v>
      </c>
      <c r="H6163" t="s">
        <v>135</v>
      </c>
      <c r="I6163" t="s">
        <v>136</v>
      </c>
      <c r="J6163" t="s">
        <v>137</v>
      </c>
      <c r="K6163" t="s">
        <v>138</v>
      </c>
      <c r="L6163" t="s">
        <v>17137</v>
      </c>
      <c r="M6163" t="s">
        <v>17138</v>
      </c>
      <c r="N6163">
        <v>1.440833333</v>
      </c>
      <c r="O6163">
        <v>0</v>
      </c>
      <c r="P6163">
        <v>13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1.9617325351431505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1.9617325351431505</v>
      </c>
    </row>
    <row r="6164" spans="1:31" x14ac:dyDescent="0.3">
      <c r="A6164">
        <v>2724153</v>
      </c>
      <c r="B6164">
        <v>1</v>
      </c>
      <c r="C6164" t="s">
        <v>80</v>
      </c>
      <c r="D6164" t="s">
        <v>84</v>
      </c>
      <c r="E6164" t="s">
        <v>132</v>
      </c>
      <c r="F6164" t="s">
        <v>7049</v>
      </c>
      <c r="G6164" t="s">
        <v>209</v>
      </c>
      <c r="H6164" t="s">
        <v>135</v>
      </c>
      <c r="I6164" t="s">
        <v>136</v>
      </c>
      <c r="J6164" t="s">
        <v>137</v>
      </c>
      <c r="K6164" t="s">
        <v>210</v>
      </c>
      <c r="L6164" t="s">
        <v>17139</v>
      </c>
      <c r="M6164" t="s">
        <v>17140</v>
      </c>
      <c r="N6164">
        <v>7.4822222219999999</v>
      </c>
      <c r="O6164">
        <v>0</v>
      </c>
      <c r="P6164">
        <v>143</v>
      </c>
      <c r="Q6164">
        <v>0</v>
      </c>
      <c r="R6164">
        <v>2</v>
      </c>
      <c r="S6164">
        <v>0</v>
      </c>
      <c r="T6164">
        <v>5</v>
      </c>
      <c r="U6164">
        <v>0</v>
      </c>
      <c r="V6164">
        <v>0</v>
      </c>
      <c r="W6164">
        <v>0</v>
      </c>
      <c r="X6164">
        <v>199.62523060413582</v>
      </c>
      <c r="Y6164">
        <v>0</v>
      </c>
      <c r="Z6164">
        <v>6.1803819699535829</v>
      </c>
      <c r="AA6164">
        <v>0</v>
      </c>
      <c r="AB6164">
        <v>57.461566121223512</v>
      </c>
      <c r="AC6164">
        <v>0</v>
      </c>
      <c r="AD6164">
        <v>0</v>
      </c>
      <c r="AE6164">
        <v>263.26717869531291</v>
      </c>
    </row>
    <row r="6165" spans="1:31" x14ac:dyDescent="0.3">
      <c r="A6165">
        <v>2723944</v>
      </c>
      <c r="B6165">
        <v>1</v>
      </c>
      <c r="C6165" t="s">
        <v>80</v>
      </c>
      <c r="D6165" t="s">
        <v>106</v>
      </c>
      <c r="E6165" t="s">
        <v>161</v>
      </c>
      <c r="F6165" t="s">
        <v>17141</v>
      </c>
      <c r="G6165" t="s">
        <v>163</v>
      </c>
      <c r="H6165" t="s">
        <v>135</v>
      </c>
      <c r="I6165" t="s">
        <v>136</v>
      </c>
      <c r="J6165" t="s">
        <v>137</v>
      </c>
      <c r="K6165" t="s">
        <v>138</v>
      </c>
      <c r="L6165" t="s">
        <v>17142</v>
      </c>
      <c r="M6165" t="s">
        <v>17143</v>
      </c>
      <c r="N6165">
        <v>2.5175000000000001</v>
      </c>
      <c r="O6165">
        <v>0</v>
      </c>
      <c r="P6165">
        <v>0</v>
      </c>
      <c r="Q6165">
        <v>0</v>
      </c>
      <c r="R6165">
        <v>2</v>
      </c>
      <c r="S6165">
        <v>0</v>
      </c>
      <c r="T6165">
        <v>4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11.067519738940399</v>
      </c>
      <c r="AA6165">
        <v>0</v>
      </c>
      <c r="AB6165">
        <v>1.9642396546336174</v>
      </c>
      <c r="AC6165">
        <v>0</v>
      </c>
      <c r="AD6165">
        <v>0</v>
      </c>
      <c r="AE6165">
        <v>13.031759393574017</v>
      </c>
    </row>
    <row r="6166" spans="1:31" x14ac:dyDescent="0.3">
      <c r="A6166">
        <v>2724531</v>
      </c>
      <c r="B6166">
        <v>1</v>
      </c>
      <c r="C6166" t="s">
        <v>81</v>
      </c>
      <c r="D6166" t="s">
        <v>125</v>
      </c>
      <c r="E6166" t="s">
        <v>150</v>
      </c>
      <c r="F6166" t="s">
        <v>17144</v>
      </c>
      <c r="G6166" t="s">
        <v>1613</v>
      </c>
      <c r="H6166" t="s">
        <v>153</v>
      </c>
      <c r="I6166" t="s">
        <v>136</v>
      </c>
      <c r="J6166" t="s">
        <v>137</v>
      </c>
      <c r="K6166" t="s">
        <v>210</v>
      </c>
      <c r="L6166" t="s">
        <v>17145</v>
      </c>
      <c r="M6166" t="s">
        <v>17146</v>
      </c>
      <c r="N6166">
        <v>0.30138888800000002</v>
      </c>
      <c r="O6166">
        <v>4</v>
      </c>
      <c r="P6166">
        <v>1151</v>
      </c>
      <c r="Q6166">
        <v>243</v>
      </c>
      <c r="R6166">
        <v>176</v>
      </c>
      <c r="S6166">
        <v>15</v>
      </c>
      <c r="T6166">
        <v>108</v>
      </c>
      <c r="U6166">
        <v>3</v>
      </c>
      <c r="V6166">
        <v>0</v>
      </c>
      <c r="W6166">
        <v>0.3884902828839083</v>
      </c>
      <c r="X6166">
        <v>62.896847060526973</v>
      </c>
      <c r="Y6166">
        <v>6.0322284188348005</v>
      </c>
      <c r="Z6166">
        <v>10.578580773385449</v>
      </c>
      <c r="AA6166">
        <v>17.6214737132875</v>
      </c>
      <c r="AB6166">
        <v>13.44104422060027</v>
      </c>
      <c r="AC6166">
        <v>78.174895621323458</v>
      </c>
      <c r="AD6166">
        <v>0</v>
      </c>
      <c r="AE6166">
        <v>189.13356009084237</v>
      </c>
    </row>
    <row r="6167" spans="1:31" x14ac:dyDescent="0.3">
      <c r="A6167">
        <v>2724631</v>
      </c>
      <c r="B6167">
        <v>1</v>
      </c>
      <c r="C6167" t="s">
        <v>80</v>
      </c>
      <c r="D6167" t="s">
        <v>97</v>
      </c>
      <c r="E6167" t="s">
        <v>145</v>
      </c>
      <c r="F6167" t="s">
        <v>17147</v>
      </c>
      <c r="G6167" t="s">
        <v>181</v>
      </c>
      <c r="H6167" t="s">
        <v>135</v>
      </c>
      <c r="I6167" t="s">
        <v>136</v>
      </c>
      <c r="J6167" t="s">
        <v>137</v>
      </c>
      <c r="K6167" t="s">
        <v>138</v>
      </c>
      <c r="L6167" t="s">
        <v>17148</v>
      </c>
      <c r="M6167" t="s">
        <v>17149</v>
      </c>
      <c r="N6167">
        <v>1.030277777</v>
      </c>
      <c r="O6167">
        <v>0</v>
      </c>
      <c r="P6167">
        <v>1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0.39926281605893998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0.39926281605893998</v>
      </c>
    </row>
    <row r="6168" spans="1:31" x14ac:dyDescent="0.3">
      <c r="A6168">
        <v>2723990</v>
      </c>
      <c r="B6168">
        <v>1</v>
      </c>
      <c r="C6168" t="s">
        <v>81</v>
      </c>
      <c r="D6168" t="s">
        <v>125</v>
      </c>
      <c r="E6168" t="s">
        <v>173</v>
      </c>
      <c r="F6168" t="s">
        <v>17150</v>
      </c>
      <c r="G6168" t="s">
        <v>1613</v>
      </c>
      <c r="H6168" t="s">
        <v>5535</v>
      </c>
      <c r="I6168" t="s">
        <v>136</v>
      </c>
      <c r="J6168" t="s">
        <v>137</v>
      </c>
      <c r="K6168" t="s">
        <v>210</v>
      </c>
      <c r="L6168" t="s">
        <v>17151</v>
      </c>
      <c r="M6168" t="s">
        <v>17152</v>
      </c>
      <c r="N6168">
        <v>8.3888887999999995E-2</v>
      </c>
      <c r="O6168">
        <v>20</v>
      </c>
      <c r="P6168">
        <v>7192</v>
      </c>
      <c r="Q6168">
        <v>755</v>
      </c>
      <c r="R6168">
        <v>1209</v>
      </c>
      <c r="S6168">
        <v>69</v>
      </c>
      <c r="T6168">
        <v>913</v>
      </c>
      <c r="U6168">
        <v>9</v>
      </c>
      <c r="V6168">
        <v>1</v>
      </c>
      <c r="W6168">
        <v>0.43401535628266674</v>
      </c>
      <c r="X6168">
        <v>90.779096293637394</v>
      </c>
      <c r="Y6168">
        <v>20.297888486232829</v>
      </c>
      <c r="Z6168">
        <v>9.9352318871950551</v>
      </c>
      <c r="AA6168">
        <v>48.953788619148497</v>
      </c>
      <c r="AB6168">
        <v>47.067848860083593</v>
      </c>
      <c r="AC6168">
        <v>74.672566054996636</v>
      </c>
      <c r="AD6168">
        <v>11.006356711150293</v>
      </c>
      <c r="AE6168">
        <v>303.14679226872698</v>
      </c>
    </row>
    <row r="6169" spans="1:31" x14ac:dyDescent="0.3">
      <c r="A6169">
        <v>2724445</v>
      </c>
      <c r="B6169">
        <v>1</v>
      </c>
      <c r="C6169" t="s">
        <v>81</v>
      </c>
      <c r="D6169" t="s">
        <v>118</v>
      </c>
      <c r="E6169" t="s">
        <v>156</v>
      </c>
      <c r="F6169" t="s">
        <v>14090</v>
      </c>
      <c r="G6169" t="s">
        <v>152</v>
      </c>
      <c r="H6169" t="s">
        <v>153</v>
      </c>
      <c r="I6169" t="s">
        <v>136</v>
      </c>
      <c r="J6169" t="s">
        <v>137</v>
      </c>
      <c r="K6169" t="s">
        <v>138</v>
      </c>
      <c r="L6169" t="s">
        <v>17153</v>
      </c>
      <c r="M6169" t="s">
        <v>17154</v>
      </c>
      <c r="N6169">
        <v>1.186111111</v>
      </c>
      <c r="O6169">
        <v>2</v>
      </c>
      <c r="P6169">
        <v>2869</v>
      </c>
      <c r="Q6169">
        <v>15</v>
      </c>
      <c r="R6169">
        <v>79</v>
      </c>
      <c r="S6169">
        <v>22</v>
      </c>
      <c r="T6169">
        <v>334</v>
      </c>
      <c r="U6169">
        <v>4</v>
      </c>
      <c r="V6169">
        <v>1</v>
      </c>
      <c r="W6169">
        <v>0.99953640377803588</v>
      </c>
      <c r="X6169">
        <v>587.92111563873311</v>
      </c>
      <c r="Y6169">
        <v>7.2150685159093806</v>
      </c>
      <c r="Z6169">
        <v>28.950719830526001</v>
      </c>
      <c r="AA6169">
        <v>301.68312208804491</v>
      </c>
      <c r="AB6169">
        <v>275.16880745470218</v>
      </c>
      <c r="AC6169">
        <v>1423.9137349821433</v>
      </c>
      <c r="AD6169">
        <v>11.194997732315446</v>
      </c>
      <c r="AE6169">
        <v>2637.0471026461528</v>
      </c>
    </row>
    <row r="6170" spans="1:31" x14ac:dyDescent="0.3">
      <c r="A6170">
        <v>2724090</v>
      </c>
      <c r="B6170">
        <v>1</v>
      </c>
      <c r="C6170" t="s">
        <v>80</v>
      </c>
      <c r="D6170" t="s">
        <v>96</v>
      </c>
      <c r="E6170" t="s">
        <v>145</v>
      </c>
      <c r="F6170" t="s">
        <v>17155</v>
      </c>
      <c r="G6170" t="s">
        <v>181</v>
      </c>
      <c r="H6170" t="s">
        <v>135</v>
      </c>
      <c r="I6170" t="s">
        <v>136</v>
      </c>
      <c r="J6170" t="s">
        <v>137</v>
      </c>
      <c r="K6170" t="s">
        <v>138</v>
      </c>
      <c r="L6170" t="s">
        <v>17156</v>
      </c>
      <c r="M6170" t="s">
        <v>17157</v>
      </c>
      <c r="N6170">
        <v>3.3486111109999999</v>
      </c>
      <c r="O6170">
        <v>0</v>
      </c>
      <c r="P6170">
        <v>1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1.0778500225401624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1.0778500225401624</v>
      </c>
    </row>
    <row r="6171" spans="1:31" x14ac:dyDescent="0.3">
      <c r="A6171">
        <v>2724385</v>
      </c>
      <c r="B6171">
        <v>1</v>
      </c>
      <c r="C6171" t="s">
        <v>80</v>
      </c>
      <c r="D6171" t="s">
        <v>107</v>
      </c>
      <c r="E6171" t="s">
        <v>145</v>
      </c>
      <c r="F6171" t="s">
        <v>17158</v>
      </c>
      <c r="G6171" t="s">
        <v>181</v>
      </c>
      <c r="H6171" t="s">
        <v>135</v>
      </c>
      <c r="I6171" t="s">
        <v>136</v>
      </c>
      <c r="J6171" t="s">
        <v>137</v>
      </c>
      <c r="K6171" t="s">
        <v>138</v>
      </c>
      <c r="L6171" t="s">
        <v>17159</v>
      </c>
      <c r="M6171" t="s">
        <v>17160</v>
      </c>
      <c r="N6171">
        <v>4.9097222220000001</v>
      </c>
      <c r="O6171">
        <v>0</v>
      </c>
      <c r="P6171">
        <v>4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4.2487902377866664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4.2487902377866664</v>
      </c>
    </row>
    <row r="6172" spans="1:31" x14ac:dyDescent="0.3">
      <c r="A6172">
        <v>2724339</v>
      </c>
      <c r="B6172">
        <v>1</v>
      </c>
      <c r="C6172" t="s">
        <v>80</v>
      </c>
      <c r="D6172" t="s">
        <v>110</v>
      </c>
      <c r="E6172" t="s">
        <v>145</v>
      </c>
      <c r="F6172" t="s">
        <v>17161</v>
      </c>
      <c r="G6172" t="s">
        <v>230</v>
      </c>
      <c r="H6172" t="s">
        <v>135</v>
      </c>
      <c r="I6172" t="s">
        <v>136</v>
      </c>
      <c r="J6172" t="s">
        <v>137</v>
      </c>
      <c r="K6172" t="s">
        <v>138</v>
      </c>
      <c r="L6172" t="s">
        <v>17162</v>
      </c>
      <c r="M6172" t="s">
        <v>17163</v>
      </c>
      <c r="N6172">
        <v>3.935277777</v>
      </c>
      <c r="O6172">
        <v>0</v>
      </c>
      <c r="P6172">
        <v>1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0.45216118468052335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0.45216118468052335</v>
      </c>
    </row>
    <row r="6173" spans="1:31" x14ac:dyDescent="0.3">
      <c r="A6173">
        <v>2724199</v>
      </c>
      <c r="B6173">
        <v>1</v>
      </c>
      <c r="C6173" t="s">
        <v>81</v>
      </c>
      <c r="D6173" t="s">
        <v>127</v>
      </c>
      <c r="E6173" t="s">
        <v>156</v>
      </c>
      <c r="F6173" t="s">
        <v>17164</v>
      </c>
      <c r="G6173" t="s">
        <v>170</v>
      </c>
      <c r="H6173" t="s">
        <v>153</v>
      </c>
      <c r="I6173" t="s">
        <v>136</v>
      </c>
      <c r="J6173" t="s">
        <v>137</v>
      </c>
      <c r="K6173" t="s">
        <v>138</v>
      </c>
      <c r="L6173" t="s">
        <v>17165</v>
      </c>
      <c r="M6173" t="s">
        <v>17166</v>
      </c>
      <c r="N6173">
        <v>1.0833333329999999</v>
      </c>
      <c r="O6173">
        <v>0</v>
      </c>
      <c r="P6173">
        <v>150</v>
      </c>
      <c r="Q6173">
        <v>0</v>
      </c>
      <c r="R6173">
        <v>12</v>
      </c>
      <c r="S6173">
        <v>0</v>
      </c>
      <c r="T6173">
        <v>10</v>
      </c>
      <c r="U6173">
        <v>0</v>
      </c>
      <c r="V6173">
        <v>0</v>
      </c>
      <c r="W6173">
        <v>0</v>
      </c>
      <c r="X6173">
        <v>26.033612823800485</v>
      </c>
      <c r="Y6173">
        <v>0</v>
      </c>
      <c r="Z6173">
        <v>2.85231177685325</v>
      </c>
      <c r="AA6173">
        <v>0</v>
      </c>
      <c r="AB6173">
        <v>7.1620113332874986</v>
      </c>
      <c r="AC6173">
        <v>0</v>
      </c>
      <c r="AD6173">
        <v>0</v>
      </c>
      <c r="AE6173">
        <v>36.047935933941233</v>
      </c>
    </row>
    <row r="6174" spans="1:31" x14ac:dyDescent="0.3">
      <c r="A6174">
        <v>2724345</v>
      </c>
      <c r="B6174">
        <v>1</v>
      </c>
      <c r="C6174" t="s">
        <v>80</v>
      </c>
      <c r="D6174" t="s">
        <v>98</v>
      </c>
      <c r="E6174" t="s">
        <v>213</v>
      </c>
      <c r="F6174" t="s">
        <v>17167</v>
      </c>
      <c r="G6174" t="s">
        <v>152</v>
      </c>
      <c r="H6174" t="s">
        <v>153</v>
      </c>
      <c r="I6174" t="s">
        <v>490</v>
      </c>
      <c r="J6174" t="s">
        <v>137</v>
      </c>
      <c r="K6174" t="s">
        <v>138</v>
      </c>
      <c r="L6174" t="s">
        <v>17168</v>
      </c>
      <c r="M6174" t="s">
        <v>17169</v>
      </c>
      <c r="N6174">
        <v>4.3333333000000002E-2</v>
      </c>
      <c r="O6174">
        <v>0</v>
      </c>
      <c r="P6174">
        <v>829</v>
      </c>
      <c r="Q6174">
        <v>1</v>
      </c>
      <c r="R6174">
        <v>355</v>
      </c>
      <c r="S6174">
        <v>2</v>
      </c>
      <c r="T6174">
        <v>198</v>
      </c>
      <c r="U6174">
        <v>0</v>
      </c>
      <c r="V6174">
        <v>0</v>
      </c>
      <c r="W6174">
        <v>0</v>
      </c>
      <c r="X6174">
        <v>8.0603814204495485</v>
      </c>
      <c r="Y6174">
        <v>8.0490443941180004E-2</v>
      </c>
      <c r="Z6174">
        <v>7.243789524012727</v>
      </c>
      <c r="AA6174">
        <v>0.35102770002924011</v>
      </c>
      <c r="AB6174">
        <v>7.1603569301087155</v>
      </c>
      <c r="AC6174">
        <v>0</v>
      </c>
      <c r="AD6174">
        <v>0</v>
      </c>
      <c r="AE6174">
        <v>22.896046018541412</v>
      </c>
    </row>
    <row r="6175" spans="1:31" x14ac:dyDescent="0.3">
      <c r="A6175">
        <v>2724548</v>
      </c>
      <c r="B6175">
        <v>1</v>
      </c>
      <c r="C6175" t="s">
        <v>80</v>
      </c>
      <c r="D6175" t="s">
        <v>84</v>
      </c>
      <c r="E6175" t="s">
        <v>132</v>
      </c>
      <c r="F6175" t="s">
        <v>1466</v>
      </c>
      <c r="G6175" t="s">
        <v>134</v>
      </c>
      <c r="H6175" t="s">
        <v>135</v>
      </c>
      <c r="I6175" t="s">
        <v>136</v>
      </c>
      <c r="J6175" t="s">
        <v>137</v>
      </c>
      <c r="K6175" t="s">
        <v>138</v>
      </c>
      <c r="L6175" t="s">
        <v>17170</v>
      </c>
      <c r="M6175" t="s">
        <v>17171</v>
      </c>
      <c r="N6175">
        <v>1.3174999999999999</v>
      </c>
      <c r="O6175">
        <v>0</v>
      </c>
      <c r="P6175">
        <v>20</v>
      </c>
      <c r="Q6175">
        <v>0</v>
      </c>
      <c r="R6175">
        <v>0</v>
      </c>
      <c r="S6175">
        <v>0</v>
      </c>
      <c r="T6175">
        <v>9</v>
      </c>
      <c r="U6175">
        <v>0</v>
      </c>
      <c r="V6175">
        <v>0</v>
      </c>
      <c r="W6175">
        <v>0</v>
      </c>
      <c r="X6175">
        <v>7.0855242717364337</v>
      </c>
      <c r="Y6175">
        <v>0</v>
      </c>
      <c r="Z6175">
        <v>0</v>
      </c>
      <c r="AA6175">
        <v>0</v>
      </c>
      <c r="AB6175">
        <v>22.740728947365017</v>
      </c>
      <c r="AC6175">
        <v>0</v>
      </c>
      <c r="AD6175">
        <v>0</v>
      </c>
      <c r="AE6175">
        <v>29.826253219101453</v>
      </c>
    </row>
    <row r="6176" spans="1:31" x14ac:dyDescent="0.3">
      <c r="A6176">
        <v>2724405</v>
      </c>
      <c r="B6176">
        <v>1</v>
      </c>
      <c r="C6176" t="s">
        <v>81</v>
      </c>
      <c r="D6176" t="s">
        <v>112</v>
      </c>
      <c r="E6176" t="s">
        <v>161</v>
      </c>
      <c r="F6176" t="s">
        <v>17172</v>
      </c>
      <c r="G6176" t="s">
        <v>163</v>
      </c>
      <c r="H6176" t="s">
        <v>135</v>
      </c>
      <c r="I6176" t="s">
        <v>136</v>
      </c>
      <c r="J6176" t="s">
        <v>137</v>
      </c>
      <c r="K6176" t="s">
        <v>138</v>
      </c>
      <c r="L6176" t="s">
        <v>17173</v>
      </c>
      <c r="M6176" t="s">
        <v>17174</v>
      </c>
      <c r="N6176">
        <v>5.6033333330000001</v>
      </c>
      <c r="O6176">
        <v>0</v>
      </c>
      <c r="P6176">
        <v>10</v>
      </c>
      <c r="Q6176">
        <v>0</v>
      </c>
      <c r="R6176">
        <v>1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5.4548416110963203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5.4548416110963203</v>
      </c>
    </row>
    <row r="6177" spans="1:31" x14ac:dyDescent="0.3">
      <c r="A6177">
        <v>2724717</v>
      </c>
      <c r="B6177">
        <v>1</v>
      </c>
      <c r="C6177" t="s">
        <v>80</v>
      </c>
      <c r="D6177" t="s">
        <v>97</v>
      </c>
      <c r="E6177" t="s">
        <v>156</v>
      </c>
      <c r="F6177" t="s">
        <v>17175</v>
      </c>
      <c r="G6177" t="s">
        <v>596</v>
      </c>
      <c r="H6177" t="s">
        <v>153</v>
      </c>
      <c r="I6177" t="s">
        <v>136</v>
      </c>
      <c r="J6177" t="s">
        <v>137</v>
      </c>
      <c r="K6177" t="s">
        <v>138</v>
      </c>
      <c r="L6177" t="s">
        <v>17176</v>
      </c>
      <c r="M6177" t="s">
        <v>17177</v>
      </c>
      <c r="N6177">
        <v>1.207222222</v>
      </c>
      <c r="O6177">
        <v>0</v>
      </c>
      <c r="P6177">
        <v>1161</v>
      </c>
      <c r="Q6177">
        <v>0</v>
      </c>
      <c r="R6177">
        <v>1</v>
      </c>
      <c r="S6177">
        <v>0</v>
      </c>
      <c r="T6177">
        <v>141</v>
      </c>
      <c r="U6177">
        <v>0</v>
      </c>
      <c r="V6177">
        <v>0</v>
      </c>
      <c r="W6177">
        <v>0</v>
      </c>
      <c r="X6177">
        <v>444.80168224294067</v>
      </c>
      <c r="Y6177">
        <v>0</v>
      </c>
      <c r="Z6177">
        <v>0</v>
      </c>
      <c r="AA6177">
        <v>0</v>
      </c>
      <c r="AB6177">
        <v>114.29378029424454</v>
      </c>
      <c r="AC6177">
        <v>0</v>
      </c>
      <c r="AD6177">
        <v>0</v>
      </c>
      <c r="AE6177">
        <v>559.0954625371852</v>
      </c>
    </row>
    <row r="6178" spans="1:31" x14ac:dyDescent="0.3">
      <c r="A6178">
        <v>2724325</v>
      </c>
      <c r="B6178">
        <v>1</v>
      </c>
      <c r="C6178" t="s">
        <v>81</v>
      </c>
      <c r="D6178" t="s">
        <v>117</v>
      </c>
      <c r="E6178" t="s">
        <v>145</v>
      </c>
      <c r="F6178" t="s">
        <v>17178</v>
      </c>
      <c r="G6178" t="s">
        <v>158</v>
      </c>
      <c r="H6178" t="s">
        <v>135</v>
      </c>
      <c r="I6178" t="s">
        <v>136</v>
      </c>
      <c r="J6178" t="s">
        <v>137</v>
      </c>
      <c r="K6178" t="s">
        <v>138</v>
      </c>
      <c r="L6178" t="s">
        <v>17179</v>
      </c>
      <c r="M6178" t="s">
        <v>17180</v>
      </c>
      <c r="N6178">
        <v>0.85361111099999998</v>
      </c>
      <c r="O6178">
        <v>0</v>
      </c>
      <c r="P6178">
        <v>2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0.32704613447109332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0.32704613447109332</v>
      </c>
    </row>
    <row r="6179" spans="1:31" x14ac:dyDescent="0.3">
      <c r="A6179">
        <v>2723970</v>
      </c>
      <c r="B6179">
        <v>1</v>
      </c>
      <c r="C6179" t="s">
        <v>80</v>
      </c>
      <c r="D6179" t="s">
        <v>100</v>
      </c>
      <c r="E6179" t="s">
        <v>150</v>
      </c>
      <c r="F6179" t="s">
        <v>6099</v>
      </c>
      <c r="G6179" t="s">
        <v>152</v>
      </c>
      <c r="H6179" t="s">
        <v>153</v>
      </c>
      <c r="I6179" t="s">
        <v>136</v>
      </c>
      <c r="J6179" t="s">
        <v>137</v>
      </c>
      <c r="K6179" t="s">
        <v>138</v>
      </c>
      <c r="L6179" t="s">
        <v>17181</v>
      </c>
      <c r="M6179" t="s">
        <v>17182</v>
      </c>
      <c r="N6179">
        <v>0.41333333300000002</v>
      </c>
      <c r="O6179">
        <v>6</v>
      </c>
      <c r="P6179">
        <v>446</v>
      </c>
      <c r="Q6179">
        <v>4</v>
      </c>
      <c r="R6179">
        <v>64</v>
      </c>
      <c r="S6179">
        <v>18</v>
      </c>
      <c r="T6179">
        <v>116</v>
      </c>
      <c r="U6179">
        <v>4</v>
      </c>
      <c r="V6179">
        <v>1</v>
      </c>
      <c r="W6179">
        <v>0.94377358906880005</v>
      </c>
      <c r="X6179">
        <v>60.302762012762869</v>
      </c>
      <c r="Y6179">
        <v>1.2083649053064001</v>
      </c>
      <c r="Z6179">
        <v>22.941260165031284</v>
      </c>
      <c r="AA6179">
        <v>31.551260942587195</v>
      </c>
      <c r="AB6179">
        <v>38.899705239089784</v>
      </c>
      <c r="AC6179">
        <v>154.89962575860534</v>
      </c>
      <c r="AD6179">
        <v>7.6889325792000016E-2</v>
      </c>
      <c r="AE6179">
        <v>310.82364193824367</v>
      </c>
    </row>
    <row r="6180" spans="1:31" x14ac:dyDescent="0.3">
      <c r="A6180">
        <v>2724027</v>
      </c>
      <c r="B6180">
        <v>1</v>
      </c>
      <c r="C6180" t="s">
        <v>80</v>
      </c>
      <c r="D6180" t="s">
        <v>93</v>
      </c>
      <c r="E6180" t="s">
        <v>150</v>
      </c>
      <c r="F6180" t="s">
        <v>8645</v>
      </c>
      <c r="G6180" t="s">
        <v>209</v>
      </c>
      <c r="H6180" t="s">
        <v>153</v>
      </c>
      <c r="I6180" t="s">
        <v>136</v>
      </c>
      <c r="J6180" t="s">
        <v>137</v>
      </c>
      <c r="K6180" t="s">
        <v>210</v>
      </c>
      <c r="L6180" t="s">
        <v>17183</v>
      </c>
      <c r="M6180" t="s">
        <v>17184</v>
      </c>
      <c r="N6180">
        <v>8.7772222220000007</v>
      </c>
      <c r="O6180">
        <v>0</v>
      </c>
      <c r="P6180">
        <v>699</v>
      </c>
      <c r="Q6180">
        <v>16</v>
      </c>
      <c r="R6180">
        <v>218</v>
      </c>
      <c r="S6180">
        <v>8</v>
      </c>
      <c r="T6180">
        <v>204</v>
      </c>
      <c r="U6180">
        <v>0</v>
      </c>
      <c r="V6180">
        <v>0</v>
      </c>
      <c r="W6180">
        <v>0</v>
      </c>
      <c r="X6180">
        <v>1594.2910206575782</v>
      </c>
      <c r="Y6180">
        <v>231.84868353645913</v>
      </c>
      <c r="Z6180">
        <v>705.19278746137093</v>
      </c>
      <c r="AA6180">
        <v>766.61700730289806</v>
      </c>
      <c r="AB6180">
        <v>1315.0579534792091</v>
      </c>
      <c r="AC6180">
        <v>0</v>
      </c>
      <c r="AD6180">
        <v>0</v>
      </c>
      <c r="AE6180">
        <v>4613.0074524375159</v>
      </c>
    </row>
    <row r="6181" spans="1:31" x14ac:dyDescent="0.3">
      <c r="A6181">
        <v>2724534</v>
      </c>
      <c r="B6181">
        <v>1</v>
      </c>
      <c r="C6181" t="s">
        <v>80</v>
      </c>
      <c r="D6181" t="s">
        <v>96</v>
      </c>
      <c r="E6181" t="s">
        <v>145</v>
      </c>
      <c r="F6181" t="s">
        <v>17185</v>
      </c>
      <c r="G6181" t="s">
        <v>230</v>
      </c>
      <c r="H6181" t="s">
        <v>135</v>
      </c>
      <c r="I6181" t="s">
        <v>136</v>
      </c>
      <c r="J6181" t="s">
        <v>137</v>
      </c>
      <c r="K6181" t="s">
        <v>138</v>
      </c>
      <c r="L6181" t="s">
        <v>17186</v>
      </c>
      <c r="M6181" t="s">
        <v>17187</v>
      </c>
      <c r="N6181">
        <v>3.0452777769999999</v>
      </c>
      <c r="O6181">
        <v>0</v>
      </c>
      <c r="P6181">
        <v>6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25.528022111624331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25.528022111624331</v>
      </c>
    </row>
    <row r="6182" spans="1:31" x14ac:dyDescent="0.3">
      <c r="A6182">
        <v>2724749</v>
      </c>
      <c r="B6182">
        <v>1</v>
      </c>
      <c r="C6182" t="s">
        <v>80</v>
      </c>
      <c r="D6182" t="s">
        <v>93</v>
      </c>
      <c r="E6182" t="s">
        <v>156</v>
      </c>
      <c r="F6182" t="s">
        <v>17188</v>
      </c>
      <c r="G6182" t="s">
        <v>152</v>
      </c>
      <c r="H6182" t="s">
        <v>153</v>
      </c>
      <c r="I6182" t="s">
        <v>136</v>
      </c>
      <c r="J6182" t="s">
        <v>137</v>
      </c>
      <c r="K6182" t="s">
        <v>138</v>
      </c>
      <c r="L6182" t="s">
        <v>17189</v>
      </c>
      <c r="M6182" t="s">
        <v>17190</v>
      </c>
      <c r="N6182">
        <v>0.21305555500000001</v>
      </c>
      <c r="O6182">
        <v>0</v>
      </c>
      <c r="P6182">
        <v>1252</v>
      </c>
      <c r="Q6182">
        <v>0</v>
      </c>
      <c r="R6182">
        <v>1</v>
      </c>
      <c r="S6182">
        <v>0</v>
      </c>
      <c r="T6182">
        <v>138</v>
      </c>
      <c r="U6182">
        <v>0</v>
      </c>
      <c r="V6182">
        <v>0</v>
      </c>
      <c r="W6182">
        <v>0</v>
      </c>
      <c r="X6182">
        <v>42.217223184866519</v>
      </c>
      <c r="Y6182">
        <v>0</v>
      </c>
      <c r="Z6182">
        <v>0</v>
      </c>
      <c r="AA6182">
        <v>0</v>
      </c>
      <c r="AB6182">
        <v>10.624308790201596</v>
      </c>
      <c r="AC6182">
        <v>0</v>
      </c>
      <c r="AD6182">
        <v>0</v>
      </c>
      <c r="AE6182">
        <v>52.841531975068115</v>
      </c>
    </row>
    <row r="6183" spans="1:31" x14ac:dyDescent="0.3">
      <c r="A6183">
        <v>2724062</v>
      </c>
      <c r="B6183">
        <v>1</v>
      </c>
      <c r="C6183" t="s">
        <v>80</v>
      </c>
      <c r="D6183" t="s">
        <v>108</v>
      </c>
      <c r="E6183" t="s">
        <v>161</v>
      </c>
      <c r="F6183" t="s">
        <v>17191</v>
      </c>
      <c r="G6183" t="s">
        <v>163</v>
      </c>
      <c r="H6183" t="s">
        <v>135</v>
      </c>
      <c r="I6183" t="s">
        <v>136</v>
      </c>
      <c r="J6183" t="s">
        <v>137</v>
      </c>
      <c r="K6183" t="s">
        <v>138</v>
      </c>
      <c r="L6183" t="s">
        <v>17192</v>
      </c>
      <c r="M6183" t="s">
        <v>17193</v>
      </c>
      <c r="N6183">
        <v>5.2655555549999997</v>
      </c>
      <c r="O6183">
        <v>0</v>
      </c>
      <c r="P6183">
        <v>4</v>
      </c>
      <c r="Q6183">
        <v>0</v>
      </c>
      <c r="R6183">
        <v>0</v>
      </c>
      <c r="S6183">
        <v>0</v>
      </c>
      <c r="T6183">
        <v>1</v>
      </c>
      <c r="U6183">
        <v>0</v>
      </c>
      <c r="V6183">
        <v>0</v>
      </c>
      <c r="W6183">
        <v>0</v>
      </c>
      <c r="X6183">
        <v>29.353749686284967</v>
      </c>
      <c r="Y6183">
        <v>0</v>
      </c>
      <c r="Z6183">
        <v>0</v>
      </c>
      <c r="AA6183">
        <v>0</v>
      </c>
      <c r="AB6183">
        <v>0.49697740334770918</v>
      </c>
      <c r="AC6183">
        <v>0</v>
      </c>
      <c r="AD6183">
        <v>0</v>
      </c>
      <c r="AE6183">
        <v>29.850727089632677</v>
      </c>
    </row>
    <row r="6184" spans="1:31" x14ac:dyDescent="0.3">
      <c r="A6184">
        <v>2724434</v>
      </c>
      <c r="B6184">
        <v>1</v>
      </c>
      <c r="C6184" t="s">
        <v>80</v>
      </c>
      <c r="D6184" t="s">
        <v>103</v>
      </c>
      <c r="E6184" t="s">
        <v>150</v>
      </c>
      <c r="F6184" t="s">
        <v>17194</v>
      </c>
      <c r="G6184" t="s">
        <v>152</v>
      </c>
      <c r="H6184" t="s">
        <v>153</v>
      </c>
      <c r="I6184" t="s">
        <v>136</v>
      </c>
      <c r="J6184" t="s">
        <v>137</v>
      </c>
      <c r="K6184" t="s">
        <v>138</v>
      </c>
      <c r="L6184" t="s">
        <v>17195</v>
      </c>
      <c r="M6184" t="s">
        <v>17196</v>
      </c>
      <c r="N6184">
        <v>0.145555555</v>
      </c>
      <c r="O6184">
        <v>2</v>
      </c>
      <c r="P6184">
        <v>385</v>
      </c>
      <c r="Q6184">
        <v>59</v>
      </c>
      <c r="R6184">
        <v>75</v>
      </c>
      <c r="S6184">
        <v>15</v>
      </c>
      <c r="T6184">
        <v>48</v>
      </c>
      <c r="U6184">
        <v>0</v>
      </c>
      <c r="V6184">
        <v>0</v>
      </c>
      <c r="W6184">
        <v>5.4921569834389991E-2</v>
      </c>
      <c r="X6184">
        <v>10.997724556671391</v>
      </c>
      <c r="Y6184">
        <v>14.494804097937436</v>
      </c>
      <c r="Z6184">
        <v>20.37547749352343</v>
      </c>
      <c r="AA6184">
        <v>12.151535750072549</v>
      </c>
      <c r="AB6184">
        <v>6.383624758064693</v>
      </c>
      <c r="AC6184">
        <v>0</v>
      </c>
      <c r="AD6184">
        <v>0</v>
      </c>
      <c r="AE6184">
        <v>64.458088226103882</v>
      </c>
    </row>
    <row r="6185" spans="1:31" x14ac:dyDescent="0.3">
      <c r="A6185">
        <v>2724743</v>
      </c>
      <c r="B6185">
        <v>1</v>
      </c>
      <c r="C6185" t="s">
        <v>81</v>
      </c>
      <c r="D6185" t="s">
        <v>128</v>
      </c>
      <c r="E6185" t="s">
        <v>213</v>
      </c>
      <c r="F6185" t="s">
        <v>2044</v>
      </c>
      <c r="G6185" t="s">
        <v>152</v>
      </c>
      <c r="H6185" t="s">
        <v>153</v>
      </c>
      <c r="I6185" t="s">
        <v>136</v>
      </c>
      <c r="J6185" t="s">
        <v>137</v>
      </c>
      <c r="K6185" t="s">
        <v>138</v>
      </c>
      <c r="L6185" t="s">
        <v>17197</v>
      </c>
      <c r="M6185" t="s">
        <v>17198</v>
      </c>
      <c r="N6185">
        <v>6.9722222E-2</v>
      </c>
      <c r="O6185">
        <v>0</v>
      </c>
      <c r="P6185">
        <v>192</v>
      </c>
      <c r="Q6185">
        <v>0</v>
      </c>
      <c r="R6185">
        <v>10</v>
      </c>
      <c r="S6185">
        <v>0</v>
      </c>
      <c r="T6185">
        <v>1</v>
      </c>
      <c r="U6185">
        <v>0</v>
      </c>
      <c r="V6185">
        <v>0</v>
      </c>
      <c r="W6185">
        <v>0</v>
      </c>
      <c r="X6185">
        <v>0.12470019830887084</v>
      </c>
      <c r="Y6185">
        <v>0</v>
      </c>
      <c r="Z6185">
        <v>4.9823228669000005E-3</v>
      </c>
      <c r="AA6185">
        <v>0</v>
      </c>
      <c r="AB6185">
        <v>0</v>
      </c>
      <c r="AC6185">
        <v>0</v>
      </c>
      <c r="AD6185">
        <v>0</v>
      </c>
      <c r="AE6185">
        <v>0.12968252117577084</v>
      </c>
    </row>
    <row r="6186" spans="1:31" x14ac:dyDescent="0.3">
      <c r="A6186">
        <v>2724686</v>
      </c>
      <c r="B6186">
        <v>1</v>
      </c>
      <c r="C6186" t="s">
        <v>80</v>
      </c>
      <c r="D6186" t="s">
        <v>92</v>
      </c>
      <c r="E6186" t="s">
        <v>161</v>
      </c>
      <c r="F6186" t="s">
        <v>17199</v>
      </c>
      <c r="G6186" t="s">
        <v>163</v>
      </c>
      <c r="H6186" t="s">
        <v>135</v>
      </c>
      <c r="I6186" t="s">
        <v>136</v>
      </c>
      <c r="J6186" t="s">
        <v>137</v>
      </c>
      <c r="K6186" t="s">
        <v>138</v>
      </c>
      <c r="L6186" t="s">
        <v>17200</v>
      </c>
      <c r="M6186" t="s">
        <v>17201</v>
      </c>
      <c r="N6186">
        <v>1.548333333</v>
      </c>
      <c r="O6186">
        <v>0</v>
      </c>
      <c r="P6186">
        <v>5</v>
      </c>
      <c r="Q6186">
        <v>0</v>
      </c>
      <c r="R6186">
        <v>13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1.3921233401942668</v>
      </c>
      <c r="Y6186">
        <v>0</v>
      </c>
      <c r="Z6186">
        <v>2.0511160805638</v>
      </c>
      <c r="AA6186">
        <v>0</v>
      </c>
      <c r="AB6186">
        <v>0</v>
      </c>
      <c r="AC6186">
        <v>0</v>
      </c>
      <c r="AD6186">
        <v>0</v>
      </c>
      <c r="AE6186">
        <v>3.4432394207580668</v>
      </c>
    </row>
    <row r="6187" spans="1:31" x14ac:dyDescent="0.3">
      <c r="A6187">
        <v>2724248</v>
      </c>
      <c r="B6187">
        <v>1</v>
      </c>
      <c r="C6187" t="s">
        <v>81</v>
      </c>
      <c r="D6187" t="s">
        <v>127</v>
      </c>
      <c r="E6187" t="s">
        <v>213</v>
      </c>
      <c r="F6187" t="s">
        <v>17202</v>
      </c>
      <c r="G6187" t="s">
        <v>152</v>
      </c>
      <c r="H6187" t="s">
        <v>153</v>
      </c>
      <c r="I6187" t="s">
        <v>136</v>
      </c>
      <c r="J6187" t="s">
        <v>137</v>
      </c>
      <c r="K6187" t="s">
        <v>138</v>
      </c>
      <c r="L6187" t="s">
        <v>17203</v>
      </c>
      <c r="M6187" t="s">
        <v>17204</v>
      </c>
      <c r="N6187">
        <v>2.5011111110000002</v>
      </c>
      <c r="O6187">
        <v>0</v>
      </c>
      <c r="P6187">
        <v>278</v>
      </c>
      <c r="Q6187">
        <v>0</v>
      </c>
      <c r="R6187">
        <v>22</v>
      </c>
      <c r="S6187">
        <v>3</v>
      </c>
      <c r="T6187">
        <v>35</v>
      </c>
      <c r="U6187">
        <v>2</v>
      </c>
      <c r="V6187">
        <v>0</v>
      </c>
      <c r="W6187">
        <v>0</v>
      </c>
      <c r="X6187">
        <v>123.15052663939466</v>
      </c>
      <c r="Y6187">
        <v>0</v>
      </c>
      <c r="Z6187">
        <v>6.0321784074496998</v>
      </c>
      <c r="AA6187">
        <v>22.545603821334893</v>
      </c>
      <c r="AB6187">
        <v>59.428200505478294</v>
      </c>
      <c r="AC6187">
        <v>589.08365658761124</v>
      </c>
      <c r="AD6187">
        <v>0</v>
      </c>
      <c r="AE6187">
        <v>800.24016596126876</v>
      </c>
    </row>
    <row r="6188" spans="1:31" x14ac:dyDescent="0.3">
      <c r="A6188">
        <v>2723999</v>
      </c>
      <c r="B6188">
        <v>1</v>
      </c>
      <c r="C6188" t="s">
        <v>81</v>
      </c>
      <c r="D6188" t="s">
        <v>118</v>
      </c>
      <c r="E6188" t="s">
        <v>132</v>
      </c>
      <c r="F6188" t="s">
        <v>4410</v>
      </c>
      <c r="G6188" t="s">
        <v>209</v>
      </c>
      <c r="H6188" t="s">
        <v>135</v>
      </c>
      <c r="I6188" t="s">
        <v>136</v>
      </c>
      <c r="J6188" t="s">
        <v>137</v>
      </c>
      <c r="K6188" t="s">
        <v>210</v>
      </c>
      <c r="L6188" t="s">
        <v>17205</v>
      </c>
      <c r="M6188" t="s">
        <v>17206</v>
      </c>
      <c r="N6188">
        <v>8.8563888879999997</v>
      </c>
      <c r="O6188">
        <v>0</v>
      </c>
      <c r="P6188">
        <v>164</v>
      </c>
      <c r="Q6188">
        <v>0</v>
      </c>
      <c r="R6188">
        <v>7</v>
      </c>
      <c r="S6188">
        <v>0</v>
      </c>
      <c r="T6188">
        <v>20</v>
      </c>
      <c r="U6188">
        <v>0</v>
      </c>
      <c r="V6188">
        <v>0</v>
      </c>
      <c r="W6188">
        <v>0</v>
      </c>
      <c r="X6188">
        <v>270.58407564261285</v>
      </c>
      <c r="Y6188">
        <v>0</v>
      </c>
      <c r="Z6188">
        <v>3.2392291182517936</v>
      </c>
      <c r="AA6188">
        <v>0</v>
      </c>
      <c r="AB6188">
        <v>34.576554799312831</v>
      </c>
      <c r="AC6188">
        <v>0</v>
      </c>
      <c r="AD6188">
        <v>0</v>
      </c>
      <c r="AE6188">
        <v>308.39985956017745</v>
      </c>
    </row>
    <row r="6189" spans="1:31" x14ac:dyDescent="0.3">
      <c r="A6189">
        <v>2723953</v>
      </c>
      <c r="B6189">
        <v>1</v>
      </c>
      <c r="C6189" t="s">
        <v>81</v>
      </c>
      <c r="D6189" t="s">
        <v>121</v>
      </c>
      <c r="E6189" t="s">
        <v>213</v>
      </c>
      <c r="F6189" t="s">
        <v>17207</v>
      </c>
      <c r="G6189" t="s">
        <v>152</v>
      </c>
      <c r="H6189" t="s">
        <v>153</v>
      </c>
      <c r="I6189" t="s">
        <v>136</v>
      </c>
      <c r="J6189" t="s">
        <v>137</v>
      </c>
      <c r="K6189" t="s">
        <v>138</v>
      </c>
      <c r="L6189" t="s">
        <v>17208</v>
      </c>
      <c r="M6189" t="s">
        <v>17209</v>
      </c>
      <c r="N6189">
        <v>0.84944444399999997</v>
      </c>
      <c r="O6189">
        <v>2</v>
      </c>
      <c r="P6189">
        <v>911</v>
      </c>
      <c r="Q6189">
        <v>1</v>
      </c>
      <c r="R6189">
        <v>39</v>
      </c>
      <c r="S6189">
        <v>0</v>
      </c>
      <c r="T6189">
        <v>61</v>
      </c>
      <c r="U6189">
        <v>0</v>
      </c>
      <c r="V6189">
        <v>0</v>
      </c>
      <c r="W6189">
        <v>0.32313928940999997</v>
      </c>
      <c r="X6189">
        <v>67.842465949465932</v>
      </c>
      <c r="Y6189">
        <v>0</v>
      </c>
      <c r="Z6189">
        <v>1.427932967580734</v>
      </c>
      <c r="AA6189">
        <v>0</v>
      </c>
      <c r="AB6189">
        <v>15.309851974923086</v>
      </c>
      <c r="AC6189">
        <v>0</v>
      </c>
      <c r="AD6189">
        <v>0</v>
      </c>
      <c r="AE6189">
        <v>84.903390181379748</v>
      </c>
    </row>
    <row r="6190" spans="1:31" x14ac:dyDescent="0.3">
      <c r="A6190">
        <v>2724165</v>
      </c>
      <c r="B6190">
        <v>1</v>
      </c>
      <c r="C6190" t="s">
        <v>81</v>
      </c>
      <c r="D6190" t="s">
        <v>127</v>
      </c>
      <c r="E6190" t="s">
        <v>156</v>
      </c>
      <c r="F6190" t="s">
        <v>17210</v>
      </c>
      <c r="G6190" t="s">
        <v>209</v>
      </c>
      <c r="H6190" t="s">
        <v>153</v>
      </c>
      <c r="I6190" t="s">
        <v>136</v>
      </c>
      <c r="J6190" t="s">
        <v>137</v>
      </c>
      <c r="K6190" t="s">
        <v>210</v>
      </c>
      <c r="L6190" t="s">
        <v>17211</v>
      </c>
      <c r="M6190" t="s">
        <v>17212</v>
      </c>
      <c r="N6190">
        <v>5.9119444440000004</v>
      </c>
      <c r="O6190">
        <v>0</v>
      </c>
      <c r="P6190">
        <v>214</v>
      </c>
      <c r="Q6190">
        <v>0</v>
      </c>
      <c r="R6190">
        <v>11</v>
      </c>
      <c r="S6190">
        <v>0</v>
      </c>
      <c r="T6190">
        <v>19</v>
      </c>
      <c r="U6190">
        <v>0</v>
      </c>
      <c r="V6190">
        <v>0</v>
      </c>
      <c r="W6190">
        <v>0</v>
      </c>
      <c r="X6190">
        <v>229.24871937293568</v>
      </c>
      <c r="Y6190">
        <v>0</v>
      </c>
      <c r="Z6190">
        <v>7.3591942466268767</v>
      </c>
      <c r="AA6190">
        <v>0</v>
      </c>
      <c r="AB6190">
        <v>75.30901753533648</v>
      </c>
      <c r="AC6190">
        <v>0</v>
      </c>
      <c r="AD6190">
        <v>0</v>
      </c>
      <c r="AE6190">
        <v>311.91693115489903</v>
      </c>
    </row>
    <row r="6191" spans="1:31" x14ac:dyDescent="0.3">
      <c r="A6191">
        <v>2724706</v>
      </c>
      <c r="B6191">
        <v>1</v>
      </c>
      <c r="C6191" t="s">
        <v>80</v>
      </c>
      <c r="D6191" t="s">
        <v>94</v>
      </c>
      <c r="E6191" t="s">
        <v>145</v>
      </c>
      <c r="F6191" t="s">
        <v>17213</v>
      </c>
      <c r="G6191" t="s">
        <v>181</v>
      </c>
      <c r="H6191" t="s">
        <v>135</v>
      </c>
      <c r="I6191" t="s">
        <v>136</v>
      </c>
      <c r="J6191" t="s">
        <v>137</v>
      </c>
      <c r="K6191" t="s">
        <v>138</v>
      </c>
      <c r="L6191" t="s">
        <v>17214</v>
      </c>
      <c r="M6191" t="s">
        <v>17215</v>
      </c>
      <c r="N6191">
        <v>0.64555555499999995</v>
      </c>
      <c r="O6191">
        <v>0</v>
      </c>
      <c r="P6191">
        <v>1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0.13871196543525335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0.13871196543525335</v>
      </c>
    </row>
    <row r="6192" spans="1:31" x14ac:dyDescent="0.3">
      <c r="A6192">
        <v>2724328</v>
      </c>
      <c r="B6192">
        <v>1</v>
      </c>
      <c r="C6192" t="s">
        <v>80</v>
      </c>
      <c r="D6192" t="s">
        <v>96</v>
      </c>
      <c r="E6192" t="s">
        <v>161</v>
      </c>
      <c r="F6192" t="s">
        <v>17216</v>
      </c>
      <c r="G6192" t="s">
        <v>158</v>
      </c>
      <c r="H6192" t="s">
        <v>135</v>
      </c>
      <c r="I6192" t="s">
        <v>136</v>
      </c>
      <c r="J6192" t="s">
        <v>137</v>
      </c>
      <c r="K6192" t="s">
        <v>138</v>
      </c>
      <c r="L6192" t="s">
        <v>17217</v>
      </c>
      <c r="M6192" t="s">
        <v>17218</v>
      </c>
      <c r="N6192">
        <v>3.2711111110000002</v>
      </c>
      <c r="O6192">
        <v>0</v>
      </c>
      <c r="P6192">
        <v>3</v>
      </c>
      <c r="Q6192">
        <v>0</v>
      </c>
      <c r="R6192">
        <v>0</v>
      </c>
      <c r="S6192">
        <v>0</v>
      </c>
      <c r="T6192">
        <v>1</v>
      </c>
      <c r="U6192">
        <v>0</v>
      </c>
      <c r="V6192">
        <v>0</v>
      </c>
      <c r="W6192">
        <v>0</v>
      </c>
      <c r="X6192">
        <v>2.5368878404716293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2.5368878404716293</v>
      </c>
    </row>
    <row r="6193" spans="1:31" x14ac:dyDescent="0.3">
      <c r="A6193">
        <v>2724514</v>
      </c>
      <c r="B6193">
        <v>1</v>
      </c>
      <c r="C6193" t="s">
        <v>81</v>
      </c>
      <c r="D6193" t="s">
        <v>112</v>
      </c>
      <c r="E6193" t="s">
        <v>132</v>
      </c>
      <c r="F6193" t="s">
        <v>17219</v>
      </c>
      <c r="G6193" t="s">
        <v>134</v>
      </c>
      <c r="H6193" t="s">
        <v>135</v>
      </c>
      <c r="I6193" t="s">
        <v>136</v>
      </c>
      <c r="J6193" t="s">
        <v>137</v>
      </c>
      <c r="K6193" t="s">
        <v>138</v>
      </c>
      <c r="L6193" t="s">
        <v>17220</v>
      </c>
      <c r="M6193" t="s">
        <v>17221</v>
      </c>
      <c r="N6193">
        <v>2.065833333</v>
      </c>
      <c r="O6193">
        <v>0</v>
      </c>
      <c r="P6193">
        <v>68</v>
      </c>
      <c r="Q6193">
        <v>0</v>
      </c>
      <c r="R6193">
        <v>3</v>
      </c>
      <c r="S6193">
        <v>0</v>
      </c>
      <c r="T6193">
        <v>2</v>
      </c>
      <c r="U6193">
        <v>0</v>
      </c>
      <c r="V6193">
        <v>0</v>
      </c>
      <c r="W6193">
        <v>0</v>
      </c>
      <c r="X6193">
        <v>13.787418999574506</v>
      </c>
      <c r="Y6193">
        <v>0</v>
      </c>
      <c r="Z6193">
        <v>0</v>
      </c>
      <c r="AA6193">
        <v>0</v>
      </c>
      <c r="AB6193">
        <v>0.5151761144902125</v>
      </c>
      <c r="AC6193">
        <v>0</v>
      </c>
      <c r="AD6193">
        <v>0</v>
      </c>
      <c r="AE6193">
        <v>14.302595114064719</v>
      </c>
    </row>
    <row r="6194" spans="1:31" x14ac:dyDescent="0.3">
      <c r="A6194">
        <v>2724036</v>
      </c>
      <c r="B6194">
        <v>1</v>
      </c>
      <c r="C6194" t="s">
        <v>80</v>
      </c>
      <c r="D6194" t="s">
        <v>93</v>
      </c>
      <c r="E6194" t="s">
        <v>150</v>
      </c>
      <c r="F6194" t="s">
        <v>12825</v>
      </c>
      <c r="G6194" t="s">
        <v>300</v>
      </c>
      <c r="H6194" t="s">
        <v>153</v>
      </c>
      <c r="I6194" t="s">
        <v>136</v>
      </c>
      <c r="J6194" t="s">
        <v>137</v>
      </c>
      <c r="K6194" t="s">
        <v>210</v>
      </c>
      <c r="L6194" t="s">
        <v>17222</v>
      </c>
      <c r="M6194" t="s">
        <v>17223</v>
      </c>
      <c r="N6194">
        <v>8.8761111110000002</v>
      </c>
      <c r="O6194">
        <v>3</v>
      </c>
      <c r="P6194">
        <v>5</v>
      </c>
      <c r="Q6194">
        <v>39</v>
      </c>
      <c r="R6194">
        <v>2</v>
      </c>
      <c r="S6194">
        <v>10</v>
      </c>
      <c r="T6194">
        <v>12</v>
      </c>
      <c r="U6194">
        <v>1</v>
      </c>
      <c r="V6194">
        <v>0</v>
      </c>
      <c r="W6194">
        <v>25.004008204019485</v>
      </c>
      <c r="X6194">
        <v>16.6407759922621</v>
      </c>
      <c r="Y6194">
        <v>1229.0669362425344</v>
      </c>
      <c r="Z6194">
        <v>10.130706075124953</v>
      </c>
      <c r="AA6194">
        <v>247.3792111868799</v>
      </c>
      <c r="AB6194">
        <v>101.85951675478003</v>
      </c>
      <c r="AC6194">
        <v>238.33737646752977</v>
      </c>
      <c r="AD6194">
        <v>0</v>
      </c>
      <c r="AE6194">
        <v>1868.4185309231307</v>
      </c>
    </row>
    <row r="6195" spans="1:31" x14ac:dyDescent="0.3">
      <c r="A6195">
        <v>2724700</v>
      </c>
      <c r="B6195">
        <v>1</v>
      </c>
      <c r="C6195" t="s">
        <v>81</v>
      </c>
      <c r="D6195" t="s">
        <v>117</v>
      </c>
      <c r="E6195" t="s">
        <v>145</v>
      </c>
      <c r="F6195" t="s">
        <v>17224</v>
      </c>
      <c r="G6195" t="s">
        <v>230</v>
      </c>
      <c r="H6195" t="s">
        <v>135</v>
      </c>
      <c r="I6195" t="s">
        <v>136</v>
      </c>
      <c r="J6195" t="s">
        <v>137</v>
      </c>
      <c r="K6195" t="s">
        <v>138</v>
      </c>
      <c r="L6195" t="s">
        <v>17225</v>
      </c>
      <c r="M6195" t="s">
        <v>17226</v>
      </c>
      <c r="N6195">
        <v>4.2858333330000002</v>
      </c>
      <c r="O6195">
        <v>0</v>
      </c>
      <c r="P6195">
        <v>1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3.9943830562355762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3.9943830562355762</v>
      </c>
    </row>
    <row r="6196" spans="1:31" x14ac:dyDescent="0.3">
      <c r="A6196">
        <v>2724059</v>
      </c>
      <c r="B6196">
        <v>1</v>
      </c>
      <c r="C6196" t="s">
        <v>80</v>
      </c>
      <c r="D6196" t="s">
        <v>93</v>
      </c>
      <c r="E6196" t="s">
        <v>150</v>
      </c>
      <c r="F6196" t="s">
        <v>7221</v>
      </c>
      <c r="G6196" t="s">
        <v>209</v>
      </c>
      <c r="H6196" t="s">
        <v>153</v>
      </c>
      <c r="I6196" t="s">
        <v>136</v>
      </c>
      <c r="J6196" t="s">
        <v>137</v>
      </c>
      <c r="K6196" t="s">
        <v>210</v>
      </c>
      <c r="L6196" t="s">
        <v>17227</v>
      </c>
      <c r="M6196" t="s">
        <v>17228</v>
      </c>
      <c r="N6196">
        <v>7.2927777770000004</v>
      </c>
      <c r="O6196">
        <v>0</v>
      </c>
      <c r="P6196">
        <v>2487</v>
      </c>
      <c r="Q6196">
        <v>0</v>
      </c>
      <c r="R6196">
        <v>85</v>
      </c>
      <c r="S6196">
        <v>5</v>
      </c>
      <c r="T6196">
        <v>223</v>
      </c>
      <c r="U6196">
        <v>0</v>
      </c>
      <c r="V6196">
        <v>3</v>
      </c>
      <c r="W6196">
        <v>0</v>
      </c>
      <c r="X6196">
        <v>3020.2393817545076</v>
      </c>
      <c r="Y6196">
        <v>0</v>
      </c>
      <c r="Z6196">
        <v>662.24336417074858</v>
      </c>
      <c r="AA6196">
        <v>50.141988993390925</v>
      </c>
      <c r="AB6196">
        <v>1116.2371185935719</v>
      </c>
      <c r="AC6196">
        <v>0</v>
      </c>
      <c r="AD6196">
        <v>352.70797091916188</v>
      </c>
      <c r="AE6196">
        <v>5201.5698244313808</v>
      </c>
    </row>
    <row r="6197" spans="1:31" x14ac:dyDescent="0.3">
      <c r="A6197">
        <v>2724082</v>
      </c>
      <c r="B6197">
        <v>1</v>
      </c>
      <c r="C6197" t="s">
        <v>80</v>
      </c>
      <c r="D6197" t="s">
        <v>85</v>
      </c>
      <c r="E6197" t="s">
        <v>145</v>
      </c>
      <c r="F6197" t="s">
        <v>17229</v>
      </c>
      <c r="G6197" t="s">
        <v>181</v>
      </c>
      <c r="H6197" t="s">
        <v>135</v>
      </c>
      <c r="I6197" t="s">
        <v>136</v>
      </c>
      <c r="J6197" t="s">
        <v>137</v>
      </c>
      <c r="K6197" t="s">
        <v>138</v>
      </c>
      <c r="L6197" t="s">
        <v>17230</v>
      </c>
      <c r="M6197" t="s">
        <v>17231</v>
      </c>
      <c r="N6197">
        <v>1.9694444440000001</v>
      </c>
      <c r="O6197">
        <v>0</v>
      </c>
      <c r="P6197">
        <v>6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1.6354571227467449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1.6354571227467449</v>
      </c>
    </row>
    <row r="6198" spans="1:31" x14ac:dyDescent="0.3">
      <c r="A6198">
        <v>2724205</v>
      </c>
      <c r="B6198">
        <v>1</v>
      </c>
      <c r="C6198" t="s">
        <v>80</v>
      </c>
      <c r="D6198" t="s">
        <v>110</v>
      </c>
      <c r="E6198" t="s">
        <v>132</v>
      </c>
      <c r="F6198" t="s">
        <v>17232</v>
      </c>
      <c r="G6198" t="s">
        <v>170</v>
      </c>
      <c r="H6198" t="s">
        <v>135</v>
      </c>
      <c r="I6198" t="s">
        <v>136</v>
      </c>
      <c r="J6198" t="s">
        <v>137</v>
      </c>
      <c r="K6198" t="s">
        <v>138</v>
      </c>
      <c r="L6198" t="s">
        <v>17233</v>
      </c>
      <c r="M6198" t="s">
        <v>17234</v>
      </c>
      <c r="N6198">
        <v>1.3927777770000001</v>
      </c>
      <c r="O6198">
        <v>0</v>
      </c>
      <c r="P6198">
        <v>361</v>
      </c>
      <c r="Q6198">
        <v>0</v>
      </c>
      <c r="R6198">
        <v>0</v>
      </c>
      <c r="S6198">
        <v>0</v>
      </c>
      <c r="T6198">
        <v>39</v>
      </c>
      <c r="U6198">
        <v>0</v>
      </c>
      <c r="V6198">
        <v>0</v>
      </c>
      <c r="W6198">
        <v>0</v>
      </c>
      <c r="X6198">
        <v>123.66692878148966</v>
      </c>
      <c r="Y6198">
        <v>0</v>
      </c>
      <c r="Z6198">
        <v>0</v>
      </c>
      <c r="AA6198">
        <v>0</v>
      </c>
      <c r="AB6198">
        <v>40.665436103126424</v>
      </c>
      <c r="AC6198">
        <v>0</v>
      </c>
      <c r="AD6198">
        <v>0</v>
      </c>
      <c r="AE6198">
        <v>164.33236488461608</v>
      </c>
    </row>
    <row r="6199" spans="1:31" x14ac:dyDescent="0.3">
      <c r="A6199">
        <v>2723913</v>
      </c>
      <c r="B6199">
        <v>1</v>
      </c>
      <c r="C6199" t="s">
        <v>80</v>
      </c>
      <c r="D6199" t="s">
        <v>82</v>
      </c>
      <c r="E6199" t="s">
        <v>161</v>
      </c>
      <c r="F6199" t="s">
        <v>9959</v>
      </c>
      <c r="G6199" t="s">
        <v>163</v>
      </c>
      <c r="H6199" t="s">
        <v>135</v>
      </c>
      <c r="I6199" t="s">
        <v>136</v>
      </c>
      <c r="J6199" t="s">
        <v>137</v>
      </c>
      <c r="K6199" t="s">
        <v>138</v>
      </c>
      <c r="L6199" t="s">
        <v>17235</v>
      </c>
      <c r="M6199" t="s">
        <v>17236</v>
      </c>
      <c r="N6199">
        <v>1.356944444</v>
      </c>
      <c r="O6199">
        <v>0</v>
      </c>
      <c r="P6199">
        <v>189</v>
      </c>
      <c r="Q6199">
        <v>0</v>
      </c>
      <c r="R6199">
        <v>0</v>
      </c>
      <c r="S6199">
        <v>0</v>
      </c>
      <c r="T6199">
        <v>16</v>
      </c>
      <c r="U6199">
        <v>0</v>
      </c>
      <c r="V6199">
        <v>0</v>
      </c>
      <c r="W6199">
        <v>0</v>
      </c>
      <c r="X6199">
        <v>45.489377460553833</v>
      </c>
      <c r="Y6199">
        <v>0</v>
      </c>
      <c r="Z6199">
        <v>0</v>
      </c>
      <c r="AA6199">
        <v>0</v>
      </c>
      <c r="AB6199">
        <v>9.0836668842018007</v>
      </c>
      <c r="AC6199">
        <v>0</v>
      </c>
      <c r="AD6199">
        <v>0</v>
      </c>
      <c r="AE6199">
        <v>54.57304434475563</v>
      </c>
    </row>
    <row r="6200" spans="1:31" x14ac:dyDescent="0.3">
      <c r="A6200">
        <v>2724013</v>
      </c>
      <c r="B6200">
        <v>1</v>
      </c>
      <c r="C6200" t="s">
        <v>80</v>
      </c>
      <c r="D6200" t="s">
        <v>110</v>
      </c>
      <c r="E6200" t="s">
        <v>161</v>
      </c>
      <c r="F6200" t="s">
        <v>17237</v>
      </c>
      <c r="G6200" t="s">
        <v>209</v>
      </c>
      <c r="H6200" t="s">
        <v>135</v>
      </c>
      <c r="I6200" t="s">
        <v>136</v>
      </c>
      <c r="J6200" t="s">
        <v>137</v>
      </c>
      <c r="K6200" t="s">
        <v>210</v>
      </c>
      <c r="L6200" t="s">
        <v>17238</v>
      </c>
      <c r="M6200" t="s">
        <v>17239</v>
      </c>
      <c r="N6200">
        <v>1.3686111110000001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2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0.33797964447531248</v>
      </c>
      <c r="AC6200">
        <v>0</v>
      </c>
      <c r="AD6200">
        <v>0</v>
      </c>
      <c r="AE6200">
        <v>0.33797964447531248</v>
      </c>
    </row>
    <row r="6201" spans="1:31" x14ac:dyDescent="0.3">
      <c r="A6201">
        <v>2724351</v>
      </c>
      <c r="B6201">
        <v>1</v>
      </c>
      <c r="C6201" t="s">
        <v>81</v>
      </c>
      <c r="D6201" t="s">
        <v>127</v>
      </c>
      <c r="E6201" t="s">
        <v>132</v>
      </c>
      <c r="F6201" t="s">
        <v>17240</v>
      </c>
      <c r="G6201" t="s">
        <v>134</v>
      </c>
      <c r="H6201" t="s">
        <v>135</v>
      </c>
      <c r="I6201" t="s">
        <v>136</v>
      </c>
      <c r="J6201" t="s">
        <v>137</v>
      </c>
      <c r="K6201" t="s">
        <v>138</v>
      </c>
      <c r="L6201" t="s">
        <v>17241</v>
      </c>
      <c r="M6201" t="s">
        <v>17242</v>
      </c>
      <c r="N6201">
        <v>5.7166666660000001</v>
      </c>
      <c r="O6201">
        <v>0</v>
      </c>
      <c r="P6201">
        <v>178</v>
      </c>
      <c r="Q6201">
        <v>0</v>
      </c>
      <c r="R6201">
        <v>23</v>
      </c>
      <c r="S6201">
        <v>0</v>
      </c>
      <c r="T6201">
        <v>23</v>
      </c>
      <c r="U6201">
        <v>0</v>
      </c>
      <c r="V6201">
        <v>0</v>
      </c>
      <c r="W6201">
        <v>0</v>
      </c>
      <c r="X6201">
        <v>193.90193379446518</v>
      </c>
      <c r="Y6201">
        <v>0</v>
      </c>
      <c r="Z6201">
        <v>11.51317734496188</v>
      </c>
      <c r="AA6201">
        <v>0</v>
      </c>
      <c r="AB6201">
        <v>47.523190780856517</v>
      </c>
      <c r="AC6201">
        <v>0</v>
      </c>
      <c r="AD6201">
        <v>0</v>
      </c>
      <c r="AE6201">
        <v>252.93830192028358</v>
      </c>
    </row>
    <row r="6202" spans="1:31" x14ac:dyDescent="0.3">
      <c r="A6202">
        <v>2724099</v>
      </c>
      <c r="B6202">
        <v>1</v>
      </c>
      <c r="C6202" t="s">
        <v>80</v>
      </c>
      <c r="D6202" t="s">
        <v>98</v>
      </c>
      <c r="E6202" t="s">
        <v>213</v>
      </c>
      <c r="F6202" t="s">
        <v>12190</v>
      </c>
      <c r="G6202" t="s">
        <v>209</v>
      </c>
      <c r="H6202" t="s">
        <v>153</v>
      </c>
      <c r="I6202" t="s">
        <v>136</v>
      </c>
      <c r="J6202" t="s">
        <v>137</v>
      </c>
      <c r="K6202" t="s">
        <v>210</v>
      </c>
      <c r="L6202" t="s">
        <v>17243</v>
      </c>
      <c r="M6202" t="s">
        <v>17244</v>
      </c>
      <c r="N6202">
        <v>3.1477777769999999</v>
      </c>
      <c r="O6202">
        <v>0</v>
      </c>
      <c r="P6202">
        <v>783</v>
      </c>
      <c r="Q6202">
        <v>6</v>
      </c>
      <c r="R6202">
        <v>351</v>
      </c>
      <c r="S6202">
        <v>2</v>
      </c>
      <c r="T6202">
        <v>217</v>
      </c>
      <c r="U6202">
        <v>1</v>
      </c>
      <c r="V6202">
        <v>0</v>
      </c>
      <c r="W6202">
        <v>0</v>
      </c>
      <c r="X6202">
        <v>494.33861038073479</v>
      </c>
      <c r="Y6202">
        <v>34.410062704402165</v>
      </c>
      <c r="Z6202">
        <v>395.21346512703769</v>
      </c>
      <c r="AA6202">
        <v>61.110230841509193</v>
      </c>
      <c r="AB6202">
        <v>458.6836430909774</v>
      </c>
      <c r="AC6202">
        <v>484.09836981553053</v>
      </c>
      <c r="AD6202">
        <v>0</v>
      </c>
      <c r="AE6202">
        <v>1927.8543819601919</v>
      </c>
    </row>
    <row r="6203" spans="1:31" x14ac:dyDescent="0.3">
      <c r="A6203">
        <v>2724497</v>
      </c>
      <c r="B6203">
        <v>1</v>
      </c>
      <c r="C6203" t="s">
        <v>80</v>
      </c>
      <c r="D6203" t="s">
        <v>96</v>
      </c>
      <c r="E6203" t="s">
        <v>161</v>
      </c>
      <c r="F6203" t="s">
        <v>17245</v>
      </c>
      <c r="G6203" t="s">
        <v>163</v>
      </c>
      <c r="H6203" t="s">
        <v>135</v>
      </c>
      <c r="I6203" t="s">
        <v>136</v>
      </c>
      <c r="J6203" t="s">
        <v>137</v>
      </c>
      <c r="K6203" t="s">
        <v>138</v>
      </c>
      <c r="L6203" t="s">
        <v>17246</v>
      </c>
      <c r="M6203" t="s">
        <v>17247</v>
      </c>
      <c r="N6203">
        <v>5.6716666660000001</v>
      </c>
      <c r="O6203">
        <v>0</v>
      </c>
      <c r="P6203">
        <v>37</v>
      </c>
      <c r="Q6203">
        <v>0</v>
      </c>
      <c r="R6203">
        <v>0</v>
      </c>
      <c r="S6203">
        <v>0</v>
      </c>
      <c r="T6203">
        <v>3</v>
      </c>
      <c r="U6203">
        <v>0</v>
      </c>
      <c r="V6203">
        <v>0</v>
      </c>
      <c r="W6203">
        <v>0</v>
      </c>
      <c r="X6203">
        <v>38.479306532878674</v>
      </c>
      <c r="Y6203">
        <v>0</v>
      </c>
      <c r="Z6203">
        <v>0</v>
      </c>
      <c r="AA6203">
        <v>0</v>
      </c>
      <c r="AB6203">
        <v>22.367511355015662</v>
      </c>
      <c r="AC6203">
        <v>0</v>
      </c>
      <c r="AD6203">
        <v>0</v>
      </c>
      <c r="AE6203">
        <v>60.846817887894332</v>
      </c>
    </row>
    <row r="6204" spans="1:31" x14ac:dyDescent="0.3">
      <c r="A6204">
        <v>2724305</v>
      </c>
      <c r="B6204">
        <v>1</v>
      </c>
      <c r="C6204" t="s">
        <v>80</v>
      </c>
      <c r="D6204" t="s">
        <v>83</v>
      </c>
      <c r="E6204" t="s">
        <v>145</v>
      </c>
      <c r="F6204" t="s">
        <v>15522</v>
      </c>
      <c r="G6204" t="s">
        <v>181</v>
      </c>
      <c r="H6204" t="s">
        <v>135</v>
      </c>
      <c r="I6204" t="s">
        <v>136</v>
      </c>
      <c r="J6204" t="s">
        <v>137</v>
      </c>
      <c r="K6204" t="s">
        <v>138</v>
      </c>
      <c r="L6204" t="s">
        <v>17248</v>
      </c>
      <c r="M6204" t="s">
        <v>17249</v>
      </c>
      <c r="N6204">
        <v>1.055555555</v>
      </c>
      <c r="O6204">
        <v>0</v>
      </c>
      <c r="P6204">
        <v>9</v>
      </c>
      <c r="Q6204">
        <v>0</v>
      </c>
      <c r="R6204">
        <v>0</v>
      </c>
      <c r="S6204">
        <v>0</v>
      </c>
      <c r="T6204">
        <v>1</v>
      </c>
      <c r="U6204">
        <v>0</v>
      </c>
      <c r="V6204">
        <v>0</v>
      </c>
      <c r="W6204">
        <v>0</v>
      </c>
      <c r="X6204">
        <v>1.1422139317115623</v>
      </c>
      <c r="Y6204">
        <v>0</v>
      </c>
      <c r="Z6204">
        <v>0</v>
      </c>
      <c r="AA6204">
        <v>0</v>
      </c>
      <c r="AB6204">
        <v>0.40886483737632506</v>
      </c>
      <c r="AC6204">
        <v>0</v>
      </c>
      <c r="AD6204">
        <v>0</v>
      </c>
      <c r="AE6204">
        <v>1.5510787690878873</v>
      </c>
    </row>
    <row r="6205" spans="1:31" x14ac:dyDescent="0.3">
      <c r="A6205">
        <v>2724623</v>
      </c>
      <c r="B6205">
        <v>1</v>
      </c>
      <c r="C6205" t="s">
        <v>80</v>
      </c>
      <c r="D6205" t="s">
        <v>89</v>
      </c>
      <c r="E6205" t="s">
        <v>145</v>
      </c>
      <c r="F6205" t="s">
        <v>17250</v>
      </c>
      <c r="G6205" t="s">
        <v>230</v>
      </c>
      <c r="H6205" t="s">
        <v>135</v>
      </c>
      <c r="I6205" t="s">
        <v>136</v>
      </c>
      <c r="J6205" t="s">
        <v>137</v>
      </c>
      <c r="K6205" t="s">
        <v>138</v>
      </c>
      <c r="L6205" t="s">
        <v>17251</v>
      </c>
      <c r="M6205" t="s">
        <v>17252</v>
      </c>
      <c r="N6205">
        <v>3.0591666659999999</v>
      </c>
      <c r="O6205">
        <v>0</v>
      </c>
      <c r="P6205">
        <v>1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1.5497021297854301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1.5497021297854301</v>
      </c>
    </row>
    <row r="6206" spans="1:31" x14ac:dyDescent="0.3">
      <c r="A6206">
        <v>2724019</v>
      </c>
      <c r="B6206">
        <v>1</v>
      </c>
      <c r="C6206" t="s">
        <v>81</v>
      </c>
      <c r="D6206" t="s">
        <v>117</v>
      </c>
      <c r="E6206" t="s">
        <v>156</v>
      </c>
      <c r="F6206" t="s">
        <v>17253</v>
      </c>
      <c r="G6206" t="s">
        <v>152</v>
      </c>
      <c r="H6206" t="s">
        <v>153</v>
      </c>
      <c r="I6206" t="s">
        <v>490</v>
      </c>
      <c r="J6206" t="s">
        <v>137</v>
      </c>
      <c r="K6206" t="s">
        <v>138</v>
      </c>
      <c r="L6206" t="s">
        <v>17254</v>
      </c>
      <c r="M6206" t="s">
        <v>17255</v>
      </c>
      <c r="N6206">
        <v>2.2222219999999998E-3</v>
      </c>
      <c r="O6206">
        <v>3</v>
      </c>
      <c r="P6206">
        <v>112</v>
      </c>
      <c r="Q6206">
        <v>16</v>
      </c>
      <c r="R6206">
        <v>21</v>
      </c>
      <c r="S6206">
        <v>6</v>
      </c>
      <c r="T6206">
        <v>12</v>
      </c>
      <c r="U6206">
        <v>1</v>
      </c>
      <c r="V6206">
        <v>0</v>
      </c>
      <c r="W6206">
        <v>9.0655613440000001E-4</v>
      </c>
      <c r="X6206">
        <v>2.4922962926973335E-2</v>
      </c>
      <c r="Y6206">
        <v>4.1403576722160003E-2</v>
      </c>
      <c r="Z6206">
        <v>4.0669084154666669E-4</v>
      </c>
      <c r="AA6206">
        <v>2.5892311366199999E-2</v>
      </c>
      <c r="AB6206">
        <v>2.035151440342E-2</v>
      </c>
      <c r="AC6206">
        <v>0.25707384814399997</v>
      </c>
      <c r="AD6206">
        <v>0</v>
      </c>
      <c r="AE6206">
        <v>0.37095746053869999</v>
      </c>
    </row>
    <row r="6207" spans="1:31" x14ac:dyDescent="0.3">
      <c r="A6207">
        <v>2723933</v>
      </c>
      <c r="B6207">
        <v>1</v>
      </c>
      <c r="C6207" t="s">
        <v>81</v>
      </c>
      <c r="D6207" t="s">
        <v>118</v>
      </c>
      <c r="E6207" t="s">
        <v>145</v>
      </c>
      <c r="F6207" t="s">
        <v>16752</v>
      </c>
      <c r="G6207" t="s">
        <v>230</v>
      </c>
      <c r="H6207" t="s">
        <v>135</v>
      </c>
      <c r="I6207" t="s">
        <v>136</v>
      </c>
      <c r="J6207" t="s">
        <v>137</v>
      </c>
      <c r="K6207" t="s">
        <v>138</v>
      </c>
      <c r="L6207" t="s">
        <v>17256</v>
      </c>
      <c r="M6207" t="s">
        <v>17257</v>
      </c>
      <c r="N6207">
        <v>1.808611111</v>
      </c>
      <c r="O6207">
        <v>0</v>
      </c>
      <c r="P6207">
        <v>1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0.30407574186041997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0.30407574186041997</v>
      </c>
    </row>
    <row r="6208" spans="1:31" x14ac:dyDescent="0.3">
      <c r="A6208">
        <v>2724076</v>
      </c>
      <c r="B6208">
        <v>1</v>
      </c>
      <c r="C6208" t="s">
        <v>81</v>
      </c>
      <c r="D6208" t="s">
        <v>113</v>
      </c>
      <c r="E6208" t="s">
        <v>132</v>
      </c>
      <c r="F6208" t="s">
        <v>16222</v>
      </c>
      <c r="G6208" t="s">
        <v>170</v>
      </c>
      <c r="H6208" t="s">
        <v>135</v>
      </c>
      <c r="I6208" t="s">
        <v>136</v>
      </c>
      <c r="J6208" t="s">
        <v>137</v>
      </c>
      <c r="K6208" t="s">
        <v>138</v>
      </c>
      <c r="L6208" t="s">
        <v>17258</v>
      </c>
      <c r="M6208" t="s">
        <v>17259</v>
      </c>
      <c r="N6208">
        <v>6.5319444439999996</v>
      </c>
      <c r="O6208">
        <v>0</v>
      </c>
      <c r="P6208">
        <v>103</v>
      </c>
      <c r="Q6208">
        <v>0</v>
      </c>
      <c r="R6208">
        <v>1</v>
      </c>
      <c r="S6208">
        <v>0</v>
      </c>
      <c r="T6208">
        <v>10</v>
      </c>
      <c r="U6208">
        <v>0</v>
      </c>
      <c r="V6208">
        <v>0</v>
      </c>
      <c r="W6208">
        <v>0</v>
      </c>
      <c r="X6208">
        <v>112.69978293596932</v>
      </c>
      <c r="Y6208">
        <v>0</v>
      </c>
      <c r="Z6208">
        <v>0</v>
      </c>
      <c r="AA6208">
        <v>0</v>
      </c>
      <c r="AB6208">
        <v>26.020914204698499</v>
      </c>
      <c r="AC6208">
        <v>0</v>
      </c>
      <c r="AD6208">
        <v>0</v>
      </c>
      <c r="AE6208">
        <v>138.72069714066782</v>
      </c>
    </row>
    <row r="6209" spans="1:31" x14ac:dyDescent="0.3">
      <c r="A6209">
        <v>2723976</v>
      </c>
      <c r="B6209">
        <v>1</v>
      </c>
      <c r="C6209" t="s">
        <v>80</v>
      </c>
      <c r="D6209" t="s">
        <v>102</v>
      </c>
      <c r="E6209" t="s">
        <v>156</v>
      </c>
      <c r="F6209" t="s">
        <v>17260</v>
      </c>
      <c r="G6209" t="s">
        <v>209</v>
      </c>
      <c r="H6209" t="s">
        <v>153</v>
      </c>
      <c r="I6209" t="s">
        <v>136</v>
      </c>
      <c r="J6209" t="s">
        <v>137</v>
      </c>
      <c r="K6209" t="s">
        <v>210</v>
      </c>
      <c r="L6209" t="s">
        <v>17261</v>
      </c>
      <c r="M6209" t="s">
        <v>17262</v>
      </c>
      <c r="N6209">
        <v>6.5027777770000004</v>
      </c>
      <c r="O6209">
        <v>0</v>
      </c>
      <c r="P6209">
        <v>99</v>
      </c>
      <c r="Q6209">
        <v>0</v>
      </c>
      <c r="R6209">
        <v>10</v>
      </c>
      <c r="S6209">
        <v>0</v>
      </c>
      <c r="T6209">
        <v>22</v>
      </c>
      <c r="U6209">
        <v>0</v>
      </c>
      <c r="V6209">
        <v>0</v>
      </c>
      <c r="W6209">
        <v>0</v>
      </c>
      <c r="X6209">
        <v>90.700844436185591</v>
      </c>
      <c r="Y6209">
        <v>0</v>
      </c>
      <c r="Z6209">
        <v>20.09424300914322</v>
      </c>
      <c r="AA6209">
        <v>0</v>
      </c>
      <c r="AB6209">
        <v>47.213353753823533</v>
      </c>
      <c r="AC6209">
        <v>0</v>
      </c>
      <c r="AD6209">
        <v>0</v>
      </c>
      <c r="AE6209">
        <v>158.00844119915234</v>
      </c>
    </row>
    <row r="6210" spans="1:31" x14ac:dyDescent="0.3">
      <c r="A6210">
        <v>2724463</v>
      </c>
      <c r="B6210">
        <v>1</v>
      </c>
      <c r="C6210" t="s">
        <v>81</v>
      </c>
      <c r="D6210" t="s">
        <v>113</v>
      </c>
      <c r="E6210" t="s">
        <v>161</v>
      </c>
      <c r="F6210" t="s">
        <v>17263</v>
      </c>
      <c r="G6210" t="s">
        <v>163</v>
      </c>
      <c r="H6210" t="s">
        <v>135</v>
      </c>
      <c r="I6210" t="s">
        <v>136</v>
      </c>
      <c r="J6210" t="s">
        <v>137</v>
      </c>
      <c r="K6210" t="s">
        <v>138</v>
      </c>
      <c r="L6210" t="s">
        <v>17264</v>
      </c>
      <c r="M6210" t="s">
        <v>17265</v>
      </c>
      <c r="N6210">
        <v>1.184722222</v>
      </c>
      <c r="O6210">
        <v>0</v>
      </c>
      <c r="P6210">
        <v>54</v>
      </c>
      <c r="Q6210">
        <v>0</v>
      </c>
      <c r="R6210">
        <v>1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7.4525068275624999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7.4525068275624999</v>
      </c>
    </row>
    <row r="6211" spans="1:31" x14ac:dyDescent="0.3">
      <c r="A6211">
        <v>2724486</v>
      </c>
      <c r="B6211">
        <v>1</v>
      </c>
      <c r="C6211" t="s">
        <v>80</v>
      </c>
      <c r="D6211" t="s">
        <v>107</v>
      </c>
      <c r="E6211" t="s">
        <v>213</v>
      </c>
      <c r="F6211" t="s">
        <v>17266</v>
      </c>
      <c r="G6211" t="s">
        <v>152</v>
      </c>
      <c r="H6211" t="s">
        <v>153</v>
      </c>
      <c r="I6211" t="s">
        <v>136</v>
      </c>
      <c r="J6211" t="s">
        <v>137</v>
      </c>
      <c r="K6211" t="s">
        <v>138</v>
      </c>
      <c r="L6211" t="s">
        <v>17267</v>
      </c>
      <c r="M6211" t="s">
        <v>17268</v>
      </c>
      <c r="N6211">
        <v>0.882222222</v>
      </c>
      <c r="O6211">
        <v>0</v>
      </c>
      <c r="P6211">
        <v>129</v>
      </c>
      <c r="Q6211">
        <v>8</v>
      </c>
      <c r="R6211">
        <v>14</v>
      </c>
      <c r="S6211">
        <v>1</v>
      </c>
      <c r="T6211">
        <v>5</v>
      </c>
      <c r="U6211">
        <v>0</v>
      </c>
      <c r="V6211">
        <v>1</v>
      </c>
      <c r="W6211">
        <v>0</v>
      </c>
      <c r="X6211">
        <v>12.156945960813491</v>
      </c>
      <c r="Y6211">
        <v>3.8718909144481759</v>
      </c>
      <c r="Z6211">
        <v>21.550331486490776</v>
      </c>
      <c r="AA6211">
        <v>1.1219008948258333</v>
      </c>
      <c r="AB6211">
        <v>23.149380579201317</v>
      </c>
      <c r="AC6211">
        <v>0</v>
      </c>
      <c r="AD6211">
        <v>1.0917531834212899</v>
      </c>
      <c r="AE6211">
        <v>62.942203019200889</v>
      </c>
    </row>
    <row r="6212" spans="1:31" x14ac:dyDescent="0.3">
      <c r="A6212">
        <v>2723939</v>
      </c>
      <c r="B6212">
        <v>1</v>
      </c>
      <c r="C6212" t="s">
        <v>81</v>
      </c>
      <c r="D6212" t="s">
        <v>120</v>
      </c>
      <c r="E6212" t="s">
        <v>145</v>
      </c>
      <c r="F6212" t="s">
        <v>17269</v>
      </c>
      <c r="G6212" t="s">
        <v>147</v>
      </c>
      <c r="H6212" t="s">
        <v>135</v>
      </c>
      <c r="I6212" t="s">
        <v>136</v>
      </c>
      <c r="J6212" t="s">
        <v>137</v>
      </c>
      <c r="K6212" t="s">
        <v>138</v>
      </c>
      <c r="L6212" t="s">
        <v>17270</v>
      </c>
      <c r="M6212" t="s">
        <v>17271</v>
      </c>
      <c r="N6212">
        <v>0.69527777700000004</v>
      </c>
      <c r="O6212">
        <v>0</v>
      </c>
      <c r="P6212">
        <v>9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1.5531749452321899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1.5531749452321899</v>
      </c>
    </row>
    <row r="6213" spans="1:31" x14ac:dyDescent="0.3">
      <c r="A6213">
        <v>2724208</v>
      </c>
      <c r="B6213">
        <v>1</v>
      </c>
      <c r="C6213" t="s">
        <v>81</v>
      </c>
      <c r="D6213" t="s">
        <v>113</v>
      </c>
      <c r="E6213" t="s">
        <v>145</v>
      </c>
      <c r="F6213" t="s">
        <v>17272</v>
      </c>
      <c r="G6213" t="s">
        <v>158</v>
      </c>
      <c r="H6213" t="s">
        <v>135</v>
      </c>
      <c r="I6213" t="s">
        <v>136</v>
      </c>
      <c r="J6213" t="s">
        <v>3</v>
      </c>
      <c r="K6213" t="s">
        <v>138</v>
      </c>
      <c r="L6213" t="s">
        <v>17273</v>
      </c>
      <c r="M6213" t="s">
        <v>17274</v>
      </c>
      <c r="N6213">
        <v>3.0636111110000002</v>
      </c>
      <c r="O6213">
        <v>0</v>
      </c>
      <c r="P6213">
        <v>5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4.6565690456924429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4.6565690456924429</v>
      </c>
    </row>
    <row r="6214" spans="1:31" x14ac:dyDescent="0.3">
      <c r="A6214">
        <v>2723945</v>
      </c>
      <c r="B6214">
        <v>1</v>
      </c>
      <c r="C6214" t="s">
        <v>80</v>
      </c>
      <c r="D6214" t="s">
        <v>104</v>
      </c>
      <c r="E6214" t="s">
        <v>161</v>
      </c>
      <c r="F6214" t="s">
        <v>17275</v>
      </c>
      <c r="G6214" t="s">
        <v>202</v>
      </c>
      <c r="H6214" t="s">
        <v>135</v>
      </c>
      <c r="I6214" t="s">
        <v>136</v>
      </c>
      <c r="J6214" t="s">
        <v>137</v>
      </c>
      <c r="K6214" t="s">
        <v>138</v>
      </c>
      <c r="L6214" t="s">
        <v>17276</v>
      </c>
      <c r="M6214" t="s">
        <v>17277</v>
      </c>
      <c r="N6214">
        <v>1.049722222</v>
      </c>
      <c r="O6214">
        <v>0</v>
      </c>
      <c r="P6214">
        <v>2</v>
      </c>
      <c r="Q6214">
        <v>0</v>
      </c>
      <c r="R6214">
        <v>2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</row>
    <row r="6215" spans="1:31" x14ac:dyDescent="0.3">
      <c r="A6215">
        <v>2724194</v>
      </c>
      <c r="B6215">
        <v>1</v>
      </c>
      <c r="C6215" t="s">
        <v>80</v>
      </c>
      <c r="D6215" t="s">
        <v>82</v>
      </c>
      <c r="E6215" t="s">
        <v>145</v>
      </c>
      <c r="F6215" t="s">
        <v>17278</v>
      </c>
      <c r="G6215" t="s">
        <v>230</v>
      </c>
      <c r="H6215" t="s">
        <v>135</v>
      </c>
      <c r="I6215" t="s">
        <v>136</v>
      </c>
      <c r="J6215" t="s">
        <v>137</v>
      </c>
      <c r="K6215" t="s">
        <v>138</v>
      </c>
      <c r="L6215" t="s">
        <v>17279</v>
      </c>
      <c r="M6215" t="s">
        <v>17280</v>
      </c>
      <c r="N6215">
        <v>4.6672222220000004</v>
      </c>
      <c r="O6215">
        <v>0</v>
      </c>
      <c r="P6215">
        <v>1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1.41713688958207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1.41713688958207</v>
      </c>
    </row>
    <row r="6216" spans="1:31" x14ac:dyDescent="0.3">
      <c r="A6216">
        <v>2724148</v>
      </c>
      <c r="B6216">
        <v>1</v>
      </c>
      <c r="C6216" t="s">
        <v>80</v>
      </c>
      <c r="D6216" t="s">
        <v>105</v>
      </c>
      <c r="E6216" t="s">
        <v>200</v>
      </c>
      <c r="F6216" t="s">
        <v>17281</v>
      </c>
      <c r="G6216" t="s">
        <v>170</v>
      </c>
      <c r="H6216" t="s">
        <v>135</v>
      </c>
      <c r="I6216" t="s">
        <v>136</v>
      </c>
      <c r="J6216" t="s">
        <v>137</v>
      </c>
      <c r="K6216" t="s">
        <v>138</v>
      </c>
      <c r="L6216" t="s">
        <v>17282</v>
      </c>
      <c r="M6216" t="s">
        <v>17283</v>
      </c>
      <c r="N6216">
        <v>1.088055555</v>
      </c>
      <c r="O6216">
        <v>0</v>
      </c>
      <c r="P6216">
        <v>17</v>
      </c>
      <c r="Q6216">
        <v>0</v>
      </c>
      <c r="R6216">
        <v>0</v>
      </c>
      <c r="S6216">
        <v>0</v>
      </c>
      <c r="T6216">
        <v>1</v>
      </c>
      <c r="U6216">
        <v>0</v>
      </c>
      <c r="V6216">
        <v>0</v>
      </c>
      <c r="W6216">
        <v>0</v>
      </c>
      <c r="X6216">
        <v>5.8334922223511763</v>
      </c>
      <c r="Y6216">
        <v>0</v>
      </c>
      <c r="Z6216">
        <v>0</v>
      </c>
      <c r="AA6216">
        <v>0</v>
      </c>
      <c r="AB6216">
        <v>1.6681109588633332</v>
      </c>
      <c r="AC6216">
        <v>0</v>
      </c>
      <c r="AD6216">
        <v>0</v>
      </c>
      <c r="AE6216">
        <v>7.5016031812145094</v>
      </c>
    </row>
    <row r="6217" spans="1:31" x14ac:dyDescent="0.3">
      <c r="A6217">
        <v>2724214</v>
      </c>
      <c r="B6217">
        <v>1</v>
      </c>
      <c r="C6217" t="s">
        <v>81</v>
      </c>
      <c r="D6217" t="s">
        <v>121</v>
      </c>
      <c r="E6217" t="s">
        <v>145</v>
      </c>
      <c r="F6217" t="s">
        <v>17284</v>
      </c>
      <c r="G6217" t="s">
        <v>230</v>
      </c>
      <c r="H6217" t="s">
        <v>135</v>
      </c>
      <c r="I6217" t="s">
        <v>136</v>
      </c>
      <c r="J6217" t="s">
        <v>137</v>
      </c>
      <c r="K6217" t="s">
        <v>138</v>
      </c>
      <c r="L6217" t="s">
        <v>17285</v>
      </c>
      <c r="M6217" t="s">
        <v>17286</v>
      </c>
      <c r="N6217">
        <v>2.366666666</v>
      </c>
      <c r="O6217">
        <v>0</v>
      </c>
      <c r="P6217">
        <v>1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0.19476023650050003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0.19476023650050003</v>
      </c>
    </row>
    <row r="6218" spans="1:31" x14ac:dyDescent="0.3">
      <c r="A6218">
        <v>2724569</v>
      </c>
      <c r="B6218">
        <v>1</v>
      </c>
      <c r="C6218" t="s">
        <v>80</v>
      </c>
      <c r="D6218" t="s">
        <v>96</v>
      </c>
      <c r="E6218" t="s">
        <v>200</v>
      </c>
      <c r="F6218" t="s">
        <v>17287</v>
      </c>
      <c r="G6218" t="s">
        <v>393</v>
      </c>
      <c r="H6218" t="s">
        <v>135</v>
      </c>
      <c r="I6218" t="s">
        <v>136</v>
      </c>
      <c r="J6218" t="s">
        <v>137</v>
      </c>
      <c r="K6218" t="s">
        <v>138</v>
      </c>
      <c r="L6218" t="s">
        <v>17288</v>
      </c>
      <c r="M6218" t="s">
        <v>17289</v>
      </c>
      <c r="N6218">
        <v>5.721944444</v>
      </c>
      <c r="O6218">
        <v>0</v>
      </c>
      <c r="P6218">
        <v>3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4.3136029483561114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4.3136029483561114</v>
      </c>
    </row>
    <row r="6219" spans="1:31" x14ac:dyDescent="0.3">
      <c r="A6219">
        <v>2724500</v>
      </c>
      <c r="B6219">
        <v>1</v>
      </c>
      <c r="C6219" t="s">
        <v>80</v>
      </c>
      <c r="D6219" t="s">
        <v>106</v>
      </c>
      <c r="E6219" t="s">
        <v>156</v>
      </c>
      <c r="F6219" t="s">
        <v>7360</v>
      </c>
      <c r="G6219" t="s">
        <v>152</v>
      </c>
      <c r="H6219" t="s">
        <v>153</v>
      </c>
      <c r="I6219" t="s">
        <v>136</v>
      </c>
      <c r="J6219" t="s">
        <v>137</v>
      </c>
      <c r="K6219" t="s">
        <v>138</v>
      </c>
      <c r="L6219" t="s">
        <v>17290</v>
      </c>
      <c r="M6219" t="s">
        <v>17291</v>
      </c>
      <c r="N6219">
        <v>5.3333332999999997E-2</v>
      </c>
      <c r="O6219">
        <v>2</v>
      </c>
      <c r="P6219">
        <v>788</v>
      </c>
      <c r="Q6219">
        <v>1</v>
      </c>
      <c r="R6219">
        <v>99</v>
      </c>
      <c r="S6219">
        <v>6</v>
      </c>
      <c r="T6219">
        <v>117</v>
      </c>
      <c r="U6219">
        <v>0</v>
      </c>
      <c r="V6219">
        <v>1</v>
      </c>
      <c r="W6219">
        <v>1.2409708032000001E-3</v>
      </c>
      <c r="X6219">
        <v>6.5873879791913632</v>
      </c>
      <c r="Y6219">
        <v>1.1314724102400002E-2</v>
      </c>
      <c r="Z6219">
        <v>0.45900240434848</v>
      </c>
      <c r="AA6219">
        <v>0.7422617375929601</v>
      </c>
      <c r="AB6219">
        <v>2.4557493582617602</v>
      </c>
      <c r="AC6219">
        <v>0</v>
      </c>
      <c r="AD6219">
        <v>1.2186017853440001E-2</v>
      </c>
      <c r="AE6219">
        <v>10.269143192153603</v>
      </c>
    </row>
    <row r="6220" spans="1:31" x14ac:dyDescent="0.3">
      <c r="A6220">
        <v>2724526</v>
      </c>
      <c r="B6220">
        <v>1</v>
      </c>
      <c r="C6220" t="s">
        <v>80</v>
      </c>
      <c r="D6220" t="s">
        <v>108</v>
      </c>
      <c r="E6220" t="s">
        <v>161</v>
      </c>
      <c r="F6220" t="s">
        <v>17292</v>
      </c>
      <c r="G6220" t="s">
        <v>163</v>
      </c>
      <c r="H6220" t="s">
        <v>135</v>
      </c>
      <c r="I6220" t="s">
        <v>136</v>
      </c>
      <c r="J6220" t="s">
        <v>137</v>
      </c>
      <c r="K6220" t="s">
        <v>138</v>
      </c>
      <c r="L6220" t="s">
        <v>17293</v>
      </c>
      <c r="M6220" t="s">
        <v>17294</v>
      </c>
      <c r="N6220">
        <v>3.0447222219999999</v>
      </c>
      <c r="O6220">
        <v>0</v>
      </c>
      <c r="P6220">
        <v>6</v>
      </c>
      <c r="Q6220">
        <v>0</v>
      </c>
      <c r="R6220">
        <v>2</v>
      </c>
      <c r="S6220">
        <v>0</v>
      </c>
      <c r="T6220">
        <v>5</v>
      </c>
      <c r="U6220">
        <v>0</v>
      </c>
      <c r="V6220">
        <v>0</v>
      </c>
      <c r="W6220">
        <v>0</v>
      </c>
      <c r="X6220">
        <v>8.8677949448464837</v>
      </c>
      <c r="Y6220">
        <v>0</v>
      </c>
      <c r="Z6220">
        <v>0.21156924346914166</v>
      </c>
      <c r="AA6220">
        <v>0</v>
      </c>
      <c r="AB6220">
        <v>32.7148671801897</v>
      </c>
      <c r="AC6220">
        <v>0</v>
      </c>
      <c r="AD6220">
        <v>0</v>
      </c>
      <c r="AE6220">
        <v>41.794231368505322</v>
      </c>
    </row>
    <row r="6221" spans="1:31" x14ac:dyDescent="0.3">
      <c r="A6221">
        <v>2724257</v>
      </c>
      <c r="B6221">
        <v>1</v>
      </c>
      <c r="C6221" t="s">
        <v>80</v>
      </c>
      <c r="D6221" t="s">
        <v>90</v>
      </c>
      <c r="E6221" t="s">
        <v>156</v>
      </c>
      <c r="F6221" t="s">
        <v>17295</v>
      </c>
      <c r="G6221" t="s">
        <v>300</v>
      </c>
      <c r="H6221" t="s">
        <v>153</v>
      </c>
      <c r="I6221" t="s">
        <v>136</v>
      </c>
      <c r="J6221" t="s">
        <v>137</v>
      </c>
      <c r="K6221" t="s">
        <v>210</v>
      </c>
      <c r="L6221" t="s">
        <v>17296</v>
      </c>
      <c r="M6221" t="s">
        <v>17297</v>
      </c>
      <c r="N6221">
        <v>3.2886111109999998</v>
      </c>
      <c r="O6221">
        <v>0</v>
      </c>
      <c r="P6221">
        <v>3209</v>
      </c>
      <c r="Q6221">
        <v>0</v>
      </c>
      <c r="R6221">
        <v>0</v>
      </c>
      <c r="S6221">
        <v>0</v>
      </c>
      <c r="T6221">
        <v>159</v>
      </c>
      <c r="U6221">
        <v>0</v>
      </c>
      <c r="V6221">
        <v>0</v>
      </c>
      <c r="W6221">
        <v>0</v>
      </c>
      <c r="X6221">
        <v>1936.5592730018377</v>
      </c>
      <c r="Y6221">
        <v>0</v>
      </c>
      <c r="Z6221">
        <v>0</v>
      </c>
      <c r="AA6221">
        <v>0</v>
      </c>
      <c r="AB6221">
        <v>486.08556972429562</v>
      </c>
      <c r="AC6221">
        <v>0</v>
      </c>
      <c r="AD6221">
        <v>0</v>
      </c>
      <c r="AE6221">
        <v>2422.6448427261334</v>
      </c>
    </row>
    <row r="6222" spans="1:31" x14ac:dyDescent="0.3">
      <c r="A6222">
        <v>2724357</v>
      </c>
      <c r="B6222">
        <v>1</v>
      </c>
      <c r="C6222" t="s">
        <v>80</v>
      </c>
      <c r="D6222" t="s">
        <v>105</v>
      </c>
      <c r="E6222" t="s">
        <v>132</v>
      </c>
      <c r="F6222" t="s">
        <v>17298</v>
      </c>
      <c r="G6222" t="s">
        <v>409</v>
      </c>
      <c r="H6222" t="s">
        <v>135</v>
      </c>
      <c r="I6222" t="s">
        <v>136</v>
      </c>
      <c r="J6222" t="s">
        <v>137</v>
      </c>
      <c r="K6222" t="s">
        <v>138</v>
      </c>
      <c r="L6222" t="s">
        <v>17299</v>
      </c>
      <c r="M6222" t="s">
        <v>17300</v>
      </c>
      <c r="N6222">
        <v>3.2961111110000001</v>
      </c>
      <c r="O6222">
        <v>0</v>
      </c>
      <c r="P6222">
        <v>82</v>
      </c>
      <c r="Q6222">
        <v>0</v>
      </c>
      <c r="R6222">
        <v>0</v>
      </c>
      <c r="S6222">
        <v>0</v>
      </c>
      <c r="T6222">
        <v>2</v>
      </c>
      <c r="U6222">
        <v>0</v>
      </c>
      <c r="V6222">
        <v>0</v>
      </c>
      <c r="W6222">
        <v>0</v>
      </c>
      <c r="X6222">
        <v>57.796400634465385</v>
      </c>
      <c r="Y6222">
        <v>0</v>
      </c>
      <c r="Z6222">
        <v>0</v>
      </c>
      <c r="AA6222">
        <v>0</v>
      </c>
      <c r="AB6222">
        <v>5.1386675137182003</v>
      </c>
      <c r="AC6222">
        <v>0</v>
      </c>
      <c r="AD6222">
        <v>0</v>
      </c>
      <c r="AE6222">
        <v>62.935068148183589</v>
      </c>
    </row>
    <row r="6223" spans="1:31" x14ac:dyDescent="0.3">
      <c r="A6223">
        <v>2723922</v>
      </c>
      <c r="B6223">
        <v>1</v>
      </c>
      <c r="C6223" t="s">
        <v>80</v>
      </c>
      <c r="D6223" t="s">
        <v>110</v>
      </c>
      <c r="E6223" t="s">
        <v>145</v>
      </c>
      <c r="F6223" t="s">
        <v>17301</v>
      </c>
      <c r="G6223" t="s">
        <v>181</v>
      </c>
      <c r="H6223" t="s">
        <v>135</v>
      </c>
      <c r="I6223" t="s">
        <v>136</v>
      </c>
      <c r="J6223" t="s">
        <v>137</v>
      </c>
      <c r="K6223" t="s">
        <v>138</v>
      </c>
      <c r="L6223" t="s">
        <v>17302</v>
      </c>
      <c r="M6223" t="s">
        <v>17303</v>
      </c>
      <c r="N6223">
        <v>2.4950000000000001</v>
      </c>
      <c r="O6223">
        <v>0</v>
      </c>
      <c r="P6223">
        <v>1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1.8878915026132401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1.8878915026132401</v>
      </c>
    </row>
    <row r="6224" spans="1:31" x14ac:dyDescent="0.3">
      <c r="A6224">
        <v>2724128</v>
      </c>
      <c r="B6224">
        <v>1</v>
      </c>
      <c r="C6224" t="s">
        <v>80</v>
      </c>
      <c r="D6224" t="s">
        <v>83</v>
      </c>
      <c r="E6224" t="s">
        <v>213</v>
      </c>
      <c r="F6224" t="s">
        <v>17304</v>
      </c>
      <c r="G6224" t="s">
        <v>565</v>
      </c>
      <c r="H6224" t="s">
        <v>153</v>
      </c>
      <c r="I6224" t="s">
        <v>136</v>
      </c>
      <c r="J6224" t="s">
        <v>137</v>
      </c>
      <c r="K6224" t="s">
        <v>138</v>
      </c>
      <c r="L6224" t="s">
        <v>17305</v>
      </c>
      <c r="M6224" t="s">
        <v>17306</v>
      </c>
      <c r="N6224">
        <v>1.3786111109999999</v>
      </c>
      <c r="O6224">
        <v>0</v>
      </c>
      <c r="P6224">
        <v>9</v>
      </c>
      <c r="Q6224">
        <v>0</v>
      </c>
      <c r="R6224">
        <v>3</v>
      </c>
      <c r="S6224">
        <v>1</v>
      </c>
      <c r="T6224">
        <v>0</v>
      </c>
      <c r="U6224">
        <v>2</v>
      </c>
      <c r="V6224">
        <v>0</v>
      </c>
      <c r="W6224">
        <v>0</v>
      </c>
      <c r="X6224">
        <v>4.8448124008164006</v>
      </c>
      <c r="Y6224">
        <v>0</v>
      </c>
      <c r="Z6224">
        <v>0.60683446802420338</v>
      </c>
      <c r="AA6224">
        <v>404.19775425611999</v>
      </c>
      <c r="AB6224">
        <v>0</v>
      </c>
      <c r="AC6224">
        <v>36.425940204091049</v>
      </c>
      <c r="AD6224">
        <v>0</v>
      </c>
      <c r="AE6224">
        <v>446.07534132905164</v>
      </c>
    </row>
    <row r="6225" spans="1:31" x14ac:dyDescent="0.3">
      <c r="A6225">
        <v>2724420</v>
      </c>
      <c r="B6225">
        <v>1</v>
      </c>
      <c r="C6225" t="s">
        <v>81</v>
      </c>
      <c r="D6225" t="s">
        <v>126</v>
      </c>
      <c r="E6225" t="s">
        <v>156</v>
      </c>
      <c r="F6225" t="s">
        <v>17307</v>
      </c>
      <c r="G6225" t="s">
        <v>152</v>
      </c>
      <c r="H6225" t="s">
        <v>153</v>
      </c>
      <c r="I6225" t="s">
        <v>490</v>
      </c>
      <c r="J6225" t="s">
        <v>137</v>
      </c>
      <c r="K6225" t="s">
        <v>138</v>
      </c>
      <c r="L6225" t="s">
        <v>17308</v>
      </c>
      <c r="M6225" t="s">
        <v>17309</v>
      </c>
      <c r="N6225">
        <v>4.8888887999999998E-2</v>
      </c>
      <c r="O6225">
        <v>0</v>
      </c>
      <c r="P6225">
        <v>59</v>
      </c>
      <c r="Q6225">
        <v>15</v>
      </c>
      <c r="R6225">
        <v>61</v>
      </c>
      <c r="S6225">
        <v>3</v>
      </c>
      <c r="T6225">
        <v>12</v>
      </c>
      <c r="U6225">
        <v>0</v>
      </c>
      <c r="V6225">
        <v>0</v>
      </c>
      <c r="W6225">
        <v>0</v>
      </c>
      <c r="X6225">
        <v>0.30751540990881326</v>
      </c>
      <c r="Y6225">
        <v>0.93876213014408005</v>
      </c>
      <c r="Z6225">
        <v>1.1393965372633066</v>
      </c>
      <c r="AA6225">
        <v>0.50629431645540002</v>
      </c>
      <c r="AB6225">
        <v>0.52608250237986665</v>
      </c>
      <c r="AC6225">
        <v>0</v>
      </c>
      <c r="AD6225">
        <v>0</v>
      </c>
      <c r="AE6225">
        <v>3.4180508961514668</v>
      </c>
    </row>
    <row r="6226" spans="1:31" x14ac:dyDescent="0.3">
      <c r="A6226">
        <v>2724171</v>
      </c>
      <c r="B6226">
        <v>1</v>
      </c>
      <c r="C6226" t="s">
        <v>80</v>
      </c>
      <c r="D6226" t="s">
        <v>93</v>
      </c>
      <c r="E6226" t="s">
        <v>150</v>
      </c>
      <c r="F6226" t="s">
        <v>17310</v>
      </c>
      <c r="G6226" t="s">
        <v>152</v>
      </c>
      <c r="H6226" t="s">
        <v>153</v>
      </c>
      <c r="I6226" t="s">
        <v>136</v>
      </c>
      <c r="J6226" t="s">
        <v>137</v>
      </c>
      <c r="K6226" t="s">
        <v>138</v>
      </c>
      <c r="L6226" t="s">
        <v>17311</v>
      </c>
      <c r="M6226" t="s">
        <v>17312</v>
      </c>
      <c r="N6226">
        <v>1.3038888879999999</v>
      </c>
      <c r="O6226">
        <v>0</v>
      </c>
      <c r="P6226">
        <v>162</v>
      </c>
      <c r="Q6226">
        <v>7</v>
      </c>
      <c r="R6226">
        <v>80</v>
      </c>
      <c r="S6226">
        <v>5</v>
      </c>
      <c r="T6226">
        <v>38</v>
      </c>
      <c r="U6226">
        <v>0</v>
      </c>
      <c r="V6226">
        <v>0</v>
      </c>
      <c r="W6226">
        <v>0</v>
      </c>
      <c r="X6226">
        <v>27.721571746125342</v>
      </c>
      <c r="Y6226">
        <v>2.7459782433951334</v>
      </c>
      <c r="Z6226">
        <v>54.46223820861416</v>
      </c>
      <c r="AA6226">
        <v>144.38194406203542</v>
      </c>
      <c r="AB6226">
        <v>28.339266559778888</v>
      </c>
      <c r="AC6226">
        <v>0</v>
      </c>
      <c r="AD6226">
        <v>0</v>
      </c>
      <c r="AE6226">
        <v>257.65099881994894</v>
      </c>
    </row>
    <row r="6227" spans="1:31" x14ac:dyDescent="0.3">
      <c r="A6227">
        <v>2724629</v>
      </c>
      <c r="B6227">
        <v>1</v>
      </c>
      <c r="C6227" t="s">
        <v>80</v>
      </c>
      <c r="D6227" t="s">
        <v>82</v>
      </c>
      <c r="E6227" t="s">
        <v>200</v>
      </c>
      <c r="F6227" t="s">
        <v>17313</v>
      </c>
      <c r="G6227" t="s">
        <v>393</v>
      </c>
      <c r="H6227" t="s">
        <v>135</v>
      </c>
      <c r="I6227" t="s">
        <v>136</v>
      </c>
      <c r="J6227" t="s">
        <v>137</v>
      </c>
      <c r="K6227" t="s">
        <v>138</v>
      </c>
      <c r="L6227" t="s">
        <v>17314</v>
      </c>
      <c r="M6227" t="s">
        <v>17315</v>
      </c>
      <c r="N6227">
        <v>1.699166666</v>
      </c>
      <c r="O6227">
        <v>0</v>
      </c>
      <c r="P6227">
        <v>43</v>
      </c>
      <c r="Q6227">
        <v>0</v>
      </c>
      <c r="R6227">
        <v>0</v>
      </c>
      <c r="S6227">
        <v>0</v>
      </c>
      <c r="T6227">
        <v>8</v>
      </c>
      <c r="U6227">
        <v>0</v>
      </c>
      <c r="V6227">
        <v>0</v>
      </c>
      <c r="W6227">
        <v>0</v>
      </c>
      <c r="X6227">
        <v>24.315492126172874</v>
      </c>
      <c r="Y6227">
        <v>0</v>
      </c>
      <c r="Z6227">
        <v>0</v>
      </c>
      <c r="AA6227">
        <v>0</v>
      </c>
      <c r="AB6227">
        <v>25.29632751540252</v>
      </c>
      <c r="AC6227">
        <v>0</v>
      </c>
      <c r="AD6227">
        <v>0</v>
      </c>
      <c r="AE6227">
        <v>49.611819641575394</v>
      </c>
    </row>
    <row r="6228" spans="1:31" x14ac:dyDescent="0.3">
      <c r="A6228">
        <v>2723942</v>
      </c>
      <c r="B6228">
        <v>1</v>
      </c>
      <c r="C6228" t="s">
        <v>81</v>
      </c>
      <c r="D6228" t="s">
        <v>123</v>
      </c>
      <c r="E6228" t="s">
        <v>150</v>
      </c>
      <c r="F6228" t="s">
        <v>17316</v>
      </c>
      <c r="G6228" t="s">
        <v>152</v>
      </c>
      <c r="H6228" t="s">
        <v>153</v>
      </c>
      <c r="I6228" t="s">
        <v>136</v>
      </c>
      <c r="J6228" t="s">
        <v>137</v>
      </c>
      <c r="K6228" t="s">
        <v>138</v>
      </c>
      <c r="L6228" t="s">
        <v>17317</v>
      </c>
      <c r="M6228" t="s">
        <v>17318</v>
      </c>
      <c r="N6228">
        <v>0.20472222200000001</v>
      </c>
      <c r="O6228">
        <v>2</v>
      </c>
      <c r="P6228">
        <v>12</v>
      </c>
      <c r="Q6228">
        <v>19</v>
      </c>
      <c r="R6228">
        <v>94</v>
      </c>
      <c r="S6228">
        <v>7</v>
      </c>
      <c r="T6228">
        <v>80</v>
      </c>
      <c r="U6228">
        <v>1</v>
      </c>
      <c r="V6228">
        <v>4</v>
      </c>
      <c r="W6228">
        <v>0</v>
      </c>
      <c r="X6228">
        <v>5.8334572259534999E-2</v>
      </c>
      <c r="Y6228">
        <v>0.12020843597583332</v>
      </c>
      <c r="Z6228">
        <v>1.0042707638751334</v>
      </c>
      <c r="AA6228">
        <v>28.047917650274869</v>
      </c>
      <c r="AB6228">
        <v>24.782112413387559</v>
      </c>
      <c r="AC6228">
        <v>3.9753189731786667</v>
      </c>
      <c r="AD6228">
        <v>7.1682015180699734</v>
      </c>
      <c r="AE6228">
        <v>65.156364327021564</v>
      </c>
    </row>
    <row r="6229" spans="1:31" x14ac:dyDescent="0.3">
      <c r="A6229">
        <v>2724606</v>
      </c>
      <c r="B6229">
        <v>1</v>
      </c>
      <c r="C6229" t="s">
        <v>80</v>
      </c>
      <c r="D6229" t="s">
        <v>97</v>
      </c>
      <c r="E6229" t="s">
        <v>145</v>
      </c>
      <c r="F6229" t="s">
        <v>17319</v>
      </c>
      <c r="G6229" t="s">
        <v>181</v>
      </c>
      <c r="H6229" t="s">
        <v>135</v>
      </c>
      <c r="I6229" t="s">
        <v>136</v>
      </c>
      <c r="J6229" t="s">
        <v>137</v>
      </c>
      <c r="K6229" t="s">
        <v>138</v>
      </c>
      <c r="L6229" t="s">
        <v>17320</v>
      </c>
      <c r="M6229" t="s">
        <v>17321</v>
      </c>
      <c r="N6229">
        <v>0.97083333299999997</v>
      </c>
      <c r="O6229">
        <v>0</v>
      </c>
      <c r="P6229">
        <v>1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5.7722562788160001E-2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5.7722562788160001E-2</v>
      </c>
    </row>
    <row r="6230" spans="1:31" x14ac:dyDescent="0.3">
      <c r="A6230">
        <v>2724437</v>
      </c>
      <c r="B6230">
        <v>1</v>
      </c>
      <c r="C6230" t="s">
        <v>81</v>
      </c>
      <c r="D6230" t="s">
        <v>123</v>
      </c>
      <c r="E6230" t="s">
        <v>213</v>
      </c>
      <c r="F6230" t="s">
        <v>5029</v>
      </c>
      <c r="G6230" t="s">
        <v>152</v>
      </c>
      <c r="H6230" t="s">
        <v>153</v>
      </c>
      <c r="I6230" t="s">
        <v>136</v>
      </c>
      <c r="J6230" t="s">
        <v>137</v>
      </c>
      <c r="K6230" t="s">
        <v>138</v>
      </c>
      <c r="L6230" t="s">
        <v>17322</v>
      </c>
      <c r="M6230" t="s">
        <v>17323</v>
      </c>
      <c r="N6230">
        <v>2.5222222219999999</v>
      </c>
      <c r="O6230">
        <v>0</v>
      </c>
      <c r="P6230">
        <v>9</v>
      </c>
      <c r="Q6230">
        <v>0</v>
      </c>
      <c r="R6230">
        <v>116</v>
      </c>
      <c r="S6230">
        <v>0</v>
      </c>
      <c r="T6230">
        <v>11</v>
      </c>
      <c r="U6230">
        <v>0</v>
      </c>
      <c r="V6230">
        <v>0</v>
      </c>
      <c r="W6230">
        <v>0</v>
      </c>
      <c r="X6230">
        <v>0.54066311506666664</v>
      </c>
      <c r="Y6230">
        <v>0</v>
      </c>
      <c r="Z6230">
        <v>13.921271126496597</v>
      </c>
      <c r="AA6230">
        <v>0</v>
      </c>
      <c r="AB6230">
        <v>0</v>
      </c>
      <c r="AC6230">
        <v>0</v>
      </c>
      <c r="AD6230">
        <v>0</v>
      </c>
      <c r="AE6230">
        <v>14.461934241563263</v>
      </c>
    </row>
    <row r="6231" spans="1:31" x14ac:dyDescent="0.3">
      <c r="A6231">
        <v>2724088</v>
      </c>
      <c r="B6231">
        <v>1</v>
      </c>
      <c r="C6231" t="s">
        <v>80</v>
      </c>
      <c r="D6231" t="s">
        <v>83</v>
      </c>
      <c r="E6231" t="s">
        <v>145</v>
      </c>
      <c r="F6231" t="s">
        <v>17324</v>
      </c>
      <c r="G6231" t="s">
        <v>147</v>
      </c>
      <c r="H6231" t="s">
        <v>135</v>
      </c>
      <c r="I6231" t="s">
        <v>136</v>
      </c>
      <c r="J6231" t="s">
        <v>137</v>
      </c>
      <c r="K6231" t="s">
        <v>138</v>
      </c>
      <c r="L6231" t="s">
        <v>17325</v>
      </c>
      <c r="M6231" t="s">
        <v>17326</v>
      </c>
      <c r="N6231">
        <v>1.3272222220000001</v>
      </c>
      <c r="O6231">
        <v>0</v>
      </c>
      <c r="P6231">
        <v>2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0.24224643306414001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0.24224643306414001</v>
      </c>
    </row>
    <row r="6232" spans="1:31" x14ac:dyDescent="0.3">
      <c r="A6232">
        <v>2724397</v>
      </c>
      <c r="B6232">
        <v>1</v>
      </c>
      <c r="C6232" t="s">
        <v>80</v>
      </c>
      <c r="D6232" t="s">
        <v>85</v>
      </c>
      <c r="E6232" t="s">
        <v>145</v>
      </c>
      <c r="F6232" t="s">
        <v>17327</v>
      </c>
      <c r="G6232" t="s">
        <v>230</v>
      </c>
      <c r="H6232" t="s">
        <v>135</v>
      </c>
      <c r="I6232" t="s">
        <v>136</v>
      </c>
      <c r="J6232" t="s">
        <v>137</v>
      </c>
      <c r="K6232" t="s">
        <v>138</v>
      </c>
      <c r="L6232" t="s">
        <v>17328</v>
      </c>
      <c r="M6232" t="s">
        <v>17329</v>
      </c>
      <c r="N6232">
        <v>6.0322222219999997</v>
      </c>
      <c r="O6232">
        <v>0</v>
      </c>
      <c r="P6232">
        <v>2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2.8705351821940308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2.8705351821940308</v>
      </c>
    </row>
    <row r="6233" spans="1:31" x14ac:dyDescent="0.3">
      <c r="A6233">
        <v>2723902</v>
      </c>
      <c r="B6233">
        <v>1</v>
      </c>
      <c r="C6233" t="s">
        <v>80</v>
      </c>
      <c r="D6233" t="s">
        <v>82</v>
      </c>
      <c r="E6233" t="s">
        <v>150</v>
      </c>
      <c r="F6233" t="s">
        <v>17330</v>
      </c>
      <c r="G6233" t="s">
        <v>1613</v>
      </c>
      <c r="H6233" t="s">
        <v>153</v>
      </c>
      <c r="I6233" t="s">
        <v>136</v>
      </c>
      <c r="J6233" t="s">
        <v>137</v>
      </c>
      <c r="K6233" t="s">
        <v>210</v>
      </c>
      <c r="L6233" t="s">
        <v>17331</v>
      </c>
      <c r="M6233" t="s">
        <v>17332</v>
      </c>
      <c r="N6233">
        <v>0.23222222200000001</v>
      </c>
      <c r="O6233">
        <v>1</v>
      </c>
      <c r="P6233">
        <v>20402</v>
      </c>
      <c r="Q6233">
        <v>0</v>
      </c>
      <c r="R6233">
        <v>98</v>
      </c>
      <c r="S6233">
        <v>5</v>
      </c>
      <c r="T6233">
        <v>2248</v>
      </c>
      <c r="U6233">
        <v>1</v>
      </c>
      <c r="V6233">
        <v>5</v>
      </c>
      <c r="W6233">
        <v>1.8782136940248371</v>
      </c>
      <c r="X6233">
        <v>893.36616783127488</v>
      </c>
      <c r="Y6233">
        <v>0</v>
      </c>
      <c r="Z6233">
        <v>9.1993052958334012</v>
      </c>
      <c r="AA6233">
        <v>11.100020974461138</v>
      </c>
      <c r="AB6233">
        <v>295.24550641430244</v>
      </c>
      <c r="AC6233">
        <v>34.810170393552397</v>
      </c>
      <c r="AD6233">
        <v>7.7382758180239595</v>
      </c>
      <c r="AE6233">
        <v>1253.3376604214732</v>
      </c>
    </row>
    <row r="6234" spans="1:31" x14ac:dyDescent="0.3">
      <c r="A6234">
        <v>2724403</v>
      </c>
      <c r="B6234">
        <v>1</v>
      </c>
      <c r="C6234" t="s">
        <v>81</v>
      </c>
      <c r="D6234" t="s">
        <v>128</v>
      </c>
      <c r="E6234" t="s">
        <v>213</v>
      </c>
      <c r="F6234" t="s">
        <v>4516</v>
      </c>
      <c r="G6234" t="s">
        <v>152</v>
      </c>
      <c r="H6234" t="s">
        <v>153</v>
      </c>
      <c r="I6234" t="s">
        <v>136</v>
      </c>
      <c r="J6234" t="s">
        <v>137</v>
      </c>
      <c r="K6234" t="s">
        <v>138</v>
      </c>
      <c r="L6234" t="s">
        <v>17333</v>
      </c>
      <c r="M6234" t="s">
        <v>17334</v>
      </c>
      <c r="N6234">
        <v>1.419166666</v>
      </c>
      <c r="O6234">
        <v>0</v>
      </c>
      <c r="P6234">
        <v>0</v>
      </c>
      <c r="Q6234">
        <v>0</v>
      </c>
      <c r="R6234">
        <v>0</v>
      </c>
      <c r="S6234">
        <v>13</v>
      </c>
      <c r="T6234">
        <v>0</v>
      </c>
      <c r="U6234">
        <v>25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883.01048209325847</v>
      </c>
      <c r="AB6234">
        <v>0</v>
      </c>
      <c r="AC6234">
        <v>5384.7454102128613</v>
      </c>
      <c r="AD6234">
        <v>0</v>
      </c>
      <c r="AE6234">
        <v>6267.7558923061197</v>
      </c>
    </row>
    <row r="6235" spans="1:31" x14ac:dyDescent="0.3">
      <c r="A6235">
        <v>2724168</v>
      </c>
      <c r="B6235">
        <v>1</v>
      </c>
      <c r="C6235" t="s">
        <v>81</v>
      </c>
      <c r="D6235" t="s">
        <v>118</v>
      </c>
      <c r="E6235" t="s">
        <v>145</v>
      </c>
      <c r="F6235" t="s">
        <v>17335</v>
      </c>
      <c r="G6235" t="s">
        <v>230</v>
      </c>
      <c r="H6235" t="s">
        <v>135</v>
      </c>
      <c r="I6235" t="s">
        <v>136</v>
      </c>
      <c r="J6235" t="s">
        <v>137</v>
      </c>
      <c r="K6235" t="s">
        <v>138</v>
      </c>
      <c r="L6235" t="s">
        <v>17336</v>
      </c>
      <c r="M6235" t="s">
        <v>17337</v>
      </c>
      <c r="N6235">
        <v>2.3419444440000001</v>
      </c>
      <c r="O6235">
        <v>0</v>
      </c>
      <c r="P6235">
        <v>1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</row>
    <row r="6236" spans="1:31" x14ac:dyDescent="0.3">
      <c r="A6236">
        <v>2724360</v>
      </c>
      <c r="B6236">
        <v>1</v>
      </c>
      <c r="C6236" t="s">
        <v>81</v>
      </c>
      <c r="D6236" t="s">
        <v>123</v>
      </c>
      <c r="E6236" t="s">
        <v>150</v>
      </c>
      <c r="F6236" t="s">
        <v>4870</v>
      </c>
      <c r="G6236" t="s">
        <v>152</v>
      </c>
      <c r="H6236" t="s">
        <v>153</v>
      </c>
      <c r="I6236" t="s">
        <v>136</v>
      </c>
      <c r="J6236" t="s">
        <v>137</v>
      </c>
      <c r="K6236" t="s">
        <v>138</v>
      </c>
      <c r="L6236" t="s">
        <v>17338</v>
      </c>
      <c r="M6236" t="s">
        <v>17339</v>
      </c>
      <c r="N6236">
        <v>0.638055555</v>
      </c>
      <c r="O6236">
        <v>9</v>
      </c>
      <c r="P6236">
        <v>405</v>
      </c>
      <c r="Q6236">
        <v>407</v>
      </c>
      <c r="R6236">
        <v>511</v>
      </c>
      <c r="S6236">
        <v>37</v>
      </c>
      <c r="T6236">
        <v>74</v>
      </c>
      <c r="U6236">
        <v>1</v>
      </c>
      <c r="V6236">
        <v>0</v>
      </c>
      <c r="W6236">
        <v>0.55308214263749989</v>
      </c>
      <c r="X6236">
        <v>27.430141329150278</v>
      </c>
      <c r="Y6236">
        <v>56.270773133827227</v>
      </c>
      <c r="Z6236">
        <v>23.12924417574326</v>
      </c>
      <c r="AA6236">
        <v>4.3125592346443753</v>
      </c>
      <c r="AB6236">
        <v>10.675130116880785</v>
      </c>
      <c r="AC6236">
        <v>387.75303613881101</v>
      </c>
      <c r="AD6236">
        <v>0</v>
      </c>
      <c r="AE6236">
        <v>510.12396627169443</v>
      </c>
    </row>
    <row r="6237" spans="1:31" x14ac:dyDescent="0.3">
      <c r="A6237">
        <v>2724503</v>
      </c>
      <c r="B6237">
        <v>1</v>
      </c>
      <c r="C6237" t="s">
        <v>80</v>
      </c>
      <c r="D6237" t="s">
        <v>89</v>
      </c>
      <c r="E6237" t="s">
        <v>145</v>
      </c>
      <c r="F6237" t="s">
        <v>17340</v>
      </c>
      <c r="G6237" t="s">
        <v>230</v>
      </c>
      <c r="H6237" t="s">
        <v>135</v>
      </c>
      <c r="I6237" t="s">
        <v>136</v>
      </c>
      <c r="J6237" t="s">
        <v>137</v>
      </c>
      <c r="K6237" t="s">
        <v>138</v>
      </c>
      <c r="L6237" t="s">
        <v>17341</v>
      </c>
      <c r="M6237" t="s">
        <v>17342</v>
      </c>
      <c r="N6237">
        <v>5.0061111110000001</v>
      </c>
      <c r="O6237">
        <v>0</v>
      </c>
      <c r="P6237">
        <v>1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0.8072453223224485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0.8072453223224485</v>
      </c>
    </row>
    <row r="6238" spans="1:31" x14ac:dyDescent="0.3">
      <c r="A6238">
        <v>2724423</v>
      </c>
      <c r="B6238">
        <v>1</v>
      </c>
      <c r="C6238" t="s">
        <v>80</v>
      </c>
      <c r="D6238" t="s">
        <v>82</v>
      </c>
      <c r="E6238" t="s">
        <v>200</v>
      </c>
      <c r="F6238" t="s">
        <v>17313</v>
      </c>
      <c r="G6238" t="s">
        <v>393</v>
      </c>
      <c r="H6238" t="s">
        <v>135</v>
      </c>
      <c r="I6238" t="s">
        <v>136</v>
      </c>
      <c r="J6238" t="s">
        <v>137</v>
      </c>
      <c r="K6238" t="s">
        <v>138</v>
      </c>
      <c r="L6238" t="s">
        <v>17343</v>
      </c>
      <c r="M6238" t="s">
        <v>17344</v>
      </c>
      <c r="N6238">
        <v>1.122777777</v>
      </c>
      <c r="O6238">
        <v>0</v>
      </c>
      <c r="P6238">
        <v>43</v>
      </c>
      <c r="Q6238">
        <v>0</v>
      </c>
      <c r="R6238">
        <v>0</v>
      </c>
      <c r="S6238">
        <v>0</v>
      </c>
      <c r="T6238">
        <v>8</v>
      </c>
      <c r="U6238">
        <v>0</v>
      </c>
      <c r="V6238">
        <v>0</v>
      </c>
      <c r="W6238">
        <v>0</v>
      </c>
      <c r="X6238">
        <v>14.405543961159694</v>
      </c>
      <c r="Y6238">
        <v>0</v>
      </c>
      <c r="Z6238">
        <v>0</v>
      </c>
      <c r="AA6238">
        <v>0</v>
      </c>
      <c r="AB6238">
        <v>22.526032731856827</v>
      </c>
      <c r="AC6238">
        <v>0</v>
      </c>
      <c r="AD6238">
        <v>0</v>
      </c>
      <c r="AE6238">
        <v>36.931576693016524</v>
      </c>
    </row>
    <row r="6239" spans="1:31" x14ac:dyDescent="0.3">
      <c r="A6239">
        <v>2724174</v>
      </c>
      <c r="B6239">
        <v>1</v>
      </c>
      <c r="C6239" t="s">
        <v>80</v>
      </c>
      <c r="D6239" t="s">
        <v>82</v>
      </c>
      <c r="E6239" t="s">
        <v>161</v>
      </c>
      <c r="F6239" t="s">
        <v>17345</v>
      </c>
      <c r="G6239" t="s">
        <v>158</v>
      </c>
      <c r="H6239" t="s">
        <v>135</v>
      </c>
      <c r="I6239" t="s">
        <v>136</v>
      </c>
      <c r="J6239" t="s">
        <v>3</v>
      </c>
      <c r="K6239" t="s">
        <v>138</v>
      </c>
      <c r="L6239" t="s">
        <v>17346</v>
      </c>
      <c r="M6239" t="s">
        <v>17347</v>
      </c>
      <c r="N6239">
        <v>3.4041666660000001</v>
      </c>
      <c r="O6239">
        <v>0</v>
      </c>
      <c r="P6239">
        <v>130</v>
      </c>
      <c r="Q6239">
        <v>0</v>
      </c>
      <c r="R6239">
        <v>0</v>
      </c>
      <c r="S6239">
        <v>0</v>
      </c>
      <c r="T6239">
        <v>9</v>
      </c>
      <c r="U6239">
        <v>0</v>
      </c>
      <c r="V6239">
        <v>0</v>
      </c>
      <c r="W6239">
        <v>0</v>
      </c>
      <c r="X6239">
        <v>85.915845378730552</v>
      </c>
      <c r="Y6239">
        <v>0</v>
      </c>
      <c r="Z6239">
        <v>0</v>
      </c>
      <c r="AA6239">
        <v>0</v>
      </c>
      <c r="AB6239">
        <v>28.90987452860282</v>
      </c>
      <c r="AC6239">
        <v>0</v>
      </c>
      <c r="AD6239">
        <v>0</v>
      </c>
      <c r="AE6239">
        <v>114.82571990733337</v>
      </c>
    </row>
    <row r="6240" spans="1:31" x14ac:dyDescent="0.3">
      <c r="A6240">
        <v>2724566</v>
      </c>
      <c r="B6240">
        <v>1</v>
      </c>
      <c r="C6240" t="s">
        <v>80</v>
      </c>
      <c r="D6240" t="s">
        <v>101</v>
      </c>
      <c r="E6240" t="s">
        <v>156</v>
      </c>
      <c r="F6240" t="s">
        <v>17348</v>
      </c>
      <c r="G6240" t="s">
        <v>17349</v>
      </c>
      <c r="H6240" t="s">
        <v>153</v>
      </c>
      <c r="I6240" t="s">
        <v>136</v>
      </c>
      <c r="J6240" t="s">
        <v>137</v>
      </c>
      <c r="K6240" t="s">
        <v>138</v>
      </c>
      <c r="L6240" t="s">
        <v>17350</v>
      </c>
      <c r="M6240" t="s">
        <v>17351</v>
      </c>
      <c r="N6240">
        <v>3.8475000000000001</v>
      </c>
      <c r="O6240">
        <v>11</v>
      </c>
      <c r="P6240">
        <v>39</v>
      </c>
      <c r="Q6240">
        <v>6</v>
      </c>
      <c r="R6240">
        <v>0</v>
      </c>
      <c r="S6240">
        <v>5</v>
      </c>
      <c r="T6240">
        <v>1</v>
      </c>
      <c r="U6240">
        <v>0</v>
      </c>
      <c r="V6240">
        <v>0</v>
      </c>
      <c r="W6240">
        <v>70.759142902992878</v>
      </c>
      <c r="X6240">
        <v>33.300775209404961</v>
      </c>
      <c r="Y6240">
        <v>8.59119574396194</v>
      </c>
      <c r="Z6240">
        <v>0</v>
      </c>
      <c r="AA6240">
        <v>19.537582786581005</v>
      </c>
      <c r="AB6240">
        <v>4.2796434863449999</v>
      </c>
      <c r="AC6240">
        <v>0</v>
      </c>
      <c r="AD6240">
        <v>0</v>
      </c>
      <c r="AE6240">
        <v>136.46834012928579</v>
      </c>
    </row>
    <row r="6241" spans="1:31" x14ac:dyDescent="0.3">
      <c r="A6241">
        <v>2724025</v>
      </c>
      <c r="B6241">
        <v>1</v>
      </c>
      <c r="C6241" t="s">
        <v>81</v>
      </c>
      <c r="D6241" t="s">
        <v>115</v>
      </c>
      <c r="E6241" t="s">
        <v>161</v>
      </c>
      <c r="F6241" t="s">
        <v>17352</v>
      </c>
      <c r="G6241" t="s">
        <v>163</v>
      </c>
      <c r="H6241" t="s">
        <v>135</v>
      </c>
      <c r="I6241" t="s">
        <v>136</v>
      </c>
      <c r="J6241" t="s">
        <v>137</v>
      </c>
      <c r="K6241" t="s">
        <v>138</v>
      </c>
      <c r="L6241" t="s">
        <v>17353</v>
      </c>
      <c r="M6241" t="s">
        <v>17354</v>
      </c>
      <c r="N6241">
        <v>3.125277777</v>
      </c>
      <c r="O6241">
        <v>0</v>
      </c>
      <c r="P6241">
        <v>5</v>
      </c>
      <c r="Q6241">
        <v>0</v>
      </c>
      <c r="R6241">
        <v>2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</row>
    <row r="6242" spans="1:31" x14ac:dyDescent="0.3">
      <c r="A6242">
        <v>2723968</v>
      </c>
      <c r="B6242">
        <v>1</v>
      </c>
      <c r="C6242" t="s">
        <v>80</v>
      </c>
      <c r="D6242" t="s">
        <v>90</v>
      </c>
      <c r="E6242" t="s">
        <v>173</v>
      </c>
      <c r="F6242" t="s">
        <v>17355</v>
      </c>
      <c r="G6242" t="s">
        <v>300</v>
      </c>
      <c r="H6242" t="s">
        <v>153</v>
      </c>
      <c r="I6242" t="s">
        <v>136</v>
      </c>
      <c r="J6242" t="s">
        <v>137</v>
      </c>
      <c r="K6242" t="s">
        <v>210</v>
      </c>
      <c r="L6242" t="s">
        <v>17356</v>
      </c>
      <c r="M6242" t="s">
        <v>17357</v>
      </c>
      <c r="N6242">
        <v>3.9155555550000001</v>
      </c>
      <c r="O6242">
        <v>0</v>
      </c>
      <c r="P6242">
        <v>4204</v>
      </c>
      <c r="Q6242">
        <v>0</v>
      </c>
      <c r="R6242">
        <v>0</v>
      </c>
      <c r="S6242">
        <v>1</v>
      </c>
      <c r="T6242">
        <v>311</v>
      </c>
      <c r="U6242">
        <v>0</v>
      </c>
      <c r="V6242">
        <v>0</v>
      </c>
      <c r="W6242">
        <v>0</v>
      </c>
      <c r="X6242">
        <v>3579.7892807038102</v>
      </c>
      <c r="Y6242">
        <v>0</v>
      </c>
      <c r="Z6242">
        <v>0</v>
      </c>
      <c r="AA6242">
        <v>36.962714633011338</v>
      </c>
      <c r="AB6242">
        <v>1196.8809401763724</v>
      </c>
      <c r="AC6242">
        <v>0</v>
      </c>
      <c r="AD6242">
        <v>0</v>
      </c>
      <c r="AE6242">
        <v>4813.6329355131938</v>
      </c>
    </row>
    <row r="6243" spans="1:31" x14ac:dyDescent="0.3">
      <c r="A6243">
        <v>2724632</v>
      </c>
      <c r="B6243">
        <v>1</v>
      </c>
      <c r="C6243" t="s">
        <v>81</v>
      </c>
      <c r="D6243" t="s">
        <v>113</v>
      </c>
      <c r="E6243" t="s">
        <v>161</v>
      </c>
      <c r="F6243" t="s">
        <v>10383</v>
      </c>
      <c r="G6243" t="s">
        <v>163</v>
      </c>
      <c r="H6243" t="s">
        <v>135</v>
      </c>
      <c r="I6243" t="s">
        <v>136</v>
      </c>
      <c r="J6243" t="s">
        <v>137</v>
      </c>
      <c r="K6243" t="s">
        <v>138</v>
      </c>
      <c r="L6243" t="s">
        <v>17358</v>
      </c>
      <c r="M6243" t="s">
        <v>17359</v>
      </c>
      <c r="N6243">
        <v>0.58111111100000001</v>
      </c>
      <c r="O6243">
        <v>0</v>
      </c>
      <c r="P6243">
        <v>1</v>
      </c>
      <c r="Q6243">
        <v>0</v>
      </c>
      <c r="R6243">
        <v>10</v>
      </c>
      <c r="S6243">
        <v>0</v>
      </c>
      <c r="T6243">
        <v>1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0.90142788990152756</v>
      </c>
      <c r="AA6243">
        <v>0</v>
      </c>
      <c r="AB6243">
        <v>0.35350036421498005</v>
      </c>
      <c r="AC6243">
        <v>0</v>
      </c>
      <c r="AD6243">
        <v>0</v>
      </c>
      <c r="AE6243">
        <v>1.2549282541165077</v>
      </c>
    </row>
    <row r="6244" spans="1:31" x14ac:dyDescent="0.3">
      <c r="A6244">
        <v>2723991</v>
      </c>
      <c r="B6244">
        <v>1</v>
      </c>
      <c r="C6244" t="s">
        <v>81</v>
      </c>
      <c r="D6244" t="s">
        <v>112</v>
      </c>
      <c r="E6244" t="s">
        <v>150</v>
      </c>
      <c r="F6244" t="s">
        <v>17360</v>
      </c>
      <c r="G6244" t="s">
        <v>152</v>
      </c>
      <c r="H6244" t="s">
        <v>153</v>
      </c>
      <c r="I6244" t="s">
        <v>490</v>
      </c>
      <c r="J6244" t="s">
        <v>137</v>
      </c>
      <c r="K6244" t="s">
        <v>138</v>
      </c>
      <c r="L6244" t="s">
        <v>17361</v>
      </c>
      <c r="M6244" t="s">
        <v>17362</v>
      </c>
      <c r="N6244">
        <v>4.9722222000000003E-2</v>
      </c>
      <c r="O6244">
        <v>3</v>
      </c>
      <c r="P6244">
        <v>0</v>
      </c>
      <c r="Q6244">
        <v>29</v>
      </c>
      <c r="R6244">
        <v>11</v>
      </c>
      <c r="S6244">
        <v>6</v>
      </c>
      <c r="T6244">
        <v>1</v>
      </c>
      <c r="U6244">
        <v>2</v>
      </c>
      <c r="V6244">
        <v>0</v>
      </c>
      <c r="W6244">
        <v>0.12996456064200002</v>
      </c>
      <c r="X6244">
        <v>0</v>
      </c>
      <c r="Y6244">
        <v>1.7159292284640388</v>
      </c>
      <c r="Z6244">
        <v>5.3604534526666664E-2</v>
      </c>
      <c r="AA6244">
        <v>2.8969542879534127</v>
      </c>
      <c r="AB6244">
        <v>0</v>
      </c>
      <c r="AC6244">
        <v>23.396482469916265</v>
      </c>
      <c r="AD6244">
        <v>0</v>
      </c>
      <c r="AE6244">
        <v>28.192935081502384</v>
      </c>
    </row>
    <row r="6245" spans="1:31" x14ac:dyDescent="0.3">
      <c r="A6245">
        <v>2724054</v>
      </c>
      <c r="B6245">
        <v>1</v>
      </c>
      <c r="C6245" t="s">
        <v>80</v>
      </c>
      <c r="D6245" t="s">
        <v>108</v>
      </c>
      <c r="E6245" t="s">
        <v>132</v>
      </c>
      <c r="F6245" t="s">
        <v>6513</v>
      </c>
      <c r="G6245" t="s">
        <v>209</v>
      </c>
      <c r="H6245" t="s">
        <v>135</v>
      </c>
      <c r="I6245" t="s">
        <v>136</v>
      </c>
      <c r="J6245" t="s">
        <v>137</v>
      </c>
      <c r="K6245" t="s">
        <v>210</v>
      </c>
      <c r="L6245" t="s">
        <v>17363</v>
      </c>
      <c r="M6245" t="s">
        <v>17364</v>
      </c>
      <c r="N6245">
        <v>7.5219444439999998</v>
      </c>
      <c r="O6245">
        <v>0</v>
      </c>
      <c r="P6245">
        <v>16</v>
      </c>
      <c r="Q6245">
        <v>0</v>
      </c>
      <c r="R6245">
        <v>9</v>
      </c>
      <c r="S6245">
        <v>0</v>
      </c>
      <c r="T6245">
        <v>7</v>
      </c>
      <c r="U6245">
        <v>0</v>
      </c>
      <c r="V6245">
        <v>0</v>
      </c>
      <c r="W6245">
        <v>0</v>
      </c>
      <c r="X6245">
        <v>18.102202472092134</v>
      </c>
      <c r="Y6245">
        <v>0</v>
      </c>
      <c r="Z6245">
        <v>5.5852876929914164</v>
      </c>
      <c r="AA6245">
        <v>0</v>
      </c>
      <c r="AB6245">
        <v>46.564399468003913</v>
      </c>
      <c r="AC6245">
        <v>0</v>
      </c>
      <c r="AD6245">
        <v>0</v>
      </c>
      <c r="AE6245">
        <v>70.251889633087472</v>
      </c>
    </row>
    <row r="6246" spans="1:31" x14ac:dyDescent="0.3">
      <c r="A6246">
        <v>2724137</v>
      </c>
      <c r="B6246">
        <v>1</v>
      </c>
      <c r="C6246" t="s">
        <v>81</v>
      </c>
      <c r="D6246" t="s">
        <v>122</v>
      </c>
      <c r="E6246" t="s">
        <v>161</v>
      </c>
      <c r="F6246" t="s">
        <v>17365</v>
      </c>
      <c r="G6246" t="s">
        <v>209</v>
      </c>
      <c r="H6246" t="s">
        <v>135</v>
      </c>
      <c r="I6246" t="s">
        <v>136</v>
      </c>
      <c r="J6246" t="s">
        <v>137</v>
      </c>
      <c r="K6246" t="s">
        <v>210</v>
      </c>
      <c r="L6246" t="s">
        <v>17366</v>
      </c>
      <c r="M6246" t="s">
        <v>17367</v>
      </c>
      <c r="N6246">
        <v>4.4027777769999998</v>
      </c>
      <c r="O6246">
        <v>0</v>
      </c>
      <c r="P6246">
        <v>118</v>
      </c>
      <c r="Q6246">
        <v>0</v>
      </c>
      <c r="R6246">
        <v>4</v>
      </c>
      <c r="S6246">
        <v>0</v>
      </c>
      <c r="T6246">
        <v>11</v>
      </c>
      <c r="U6246">
        <v>0</v>
      </c>
      <c r="V6246">
        <v>0</v>
      </c>
      <c r="W6246">
        <v>0</v>
      </c>
      <c r="X6246">
        <v>76.227020576781797</v>
      </c>
      <c r="Y6246">
        <v>0</v>
      </c>
      <c r="Z6246">
        <v>9.7308724216020295</v>
      </c>
      <c r="AA6246">
        <v>0</v>
      </c>
      <c r="AB6246">
        <v>74.444697455916128</v>
      </c>
      <c r="AC6246">
        <v>0</v>
      </c>
      <c r="AD6246">
        <v>0</v>
      </c>
      <c r="AE6246">
        <v>160.40259045429997</v>
      </c>
    </row>
    <row r="6247" spans="1:31" x14ac:dyDescent="0.3">
      <c r="A6247">
        <v>2724386</v>
      </c>
      <c r="B6247">
        <v>1</v>
      </c>
      <c r="C6247" t="s">
        <v>80</v>
      </c>
      <c r="D6247" t="s">
        <v>110</v>
      </c>
      <c r="E6247" t="s">
        <v>161</v>
      </c>
      <c r="F6247" t="s">
        <v>17368</v>
      </c>
      <c r="G6247" t="s">
        <v>158</v>
      </c>
      <c r="H6247" t="s">
        <v>135</v>
      </c>
      <c r="I6247" t="s">
        <v>136</v>
      </c>
      <c r="J6247" t="s">
        <v>3</v>
      </c>
      <c r="K6247" t="s">
        <v>138</v>
      </c>
      <c r="L6247" t="s">
        <v>17369</v>
      </c>
      <c r="M6247" t="s">
        <v>17370</v>
      </c>
      <c r="N6247">
        <v>9.3322222220000004</v>
      </c>
      <c r="O6247">
        <v>0</v>
      </c>
      <c r="P6247">
        <v>13</v>
      </c>
      <c r="Q6247">
        <v>0</v>
      </c>
      <c r="R6247">
        <v>0</v>
      </c>
      <c r="S6247">
        <v>0</v>
      </c>
      <c r="T6247">
        <v>1</v>
      </c>
      <c r="U6247">
        <v>0</v>
      </c>
      <c r="V6247">
        <v>0</v>
      </c>
      <c r="W6247">
        <v>0</v>
      </c>
      <c r="X6247">
        <v>23.199875575521542</v>
      </c>
      <c r="Y6247">
        <v>0</v>
      </c>
      <c r="Z6247">
        <v>0</v>
      </c>
      <c r="AA6247">
        <v>0</v>
      </c>
      <c r="AB6247">
        <v>1.3329389024347102</v>
      </c>
      <c r="AC6247">
        <v>0</v>
      </c>
      <c r="AD6247">
        <v>0</v>
      </c>
      <c r="AE6247">
        <v>24.532814477956251</v>
      </c>
    </row>
    <row r="6248" spans="1:31" x14ac:dyDescent="0.3">
      <c r="A6248">
        <v>2724741</v>
      </c>
      <c r="B6248">
        <v>1</v>
      </c>
      <c r="C6248" t="s">
        <v>80</v>
      </c>
      <c r="D6248" t="s">
        <v>96</v>
      </c>
      <c r="E6248" t="s">
        <v>213</v>
      </c>
      <c r="F6248" t="s">
        <v>15034</v>
      </c>
      <c r="G6248" t="s">
        <v>152</v>
      </c>
      <c r="H6248" t="s">
        <v>153</v>
      </c>
      <c r="I6248" t="s">
        <v>136</v>
      </c>
      <c r="J6248" t="s">
        <v>137</v>
      </c>
      <c r="K6248" t="s">
        <v>138</v>
      </c>
      <c r="L6248" t="s">
        <v>17371</v>
      </c>
      <c r="M6248" t="s">
        <v>17372</v>
      </c>
      <c r="N6248">
        <v>2.4286111109999999</v>
      </c>
      <c r="O6248">
        <v>0</v>
      </c>
      <c r="P6248">
        <v>34</v>
      </c>
      <c r="Q6248">
        <v>0</v>
      </c>
      <c r="R6248">
        <v>0</v>
      </c>
      <c r="S6248">
        <v>7</v>
      </c>
      <c r="T6248">
        <v>32</v>
      </c>
      <c r="U6248">
        <v>1</v>
      </c>
      <c r="V6248">
        <v>0</v>
      </c>
      <c r="W6248">
        <v>0</v>
      </c>
      <c r="X6248">
        <v>20.392192560545674</v>
      </c>
      <c r="Y6248">
        <v>0</v>
      </c>
      <c r="Z6248">
        <v>0</v>
      </c>
      <c r="AA6248">
        <v>226.30447908434559</v>
      </c>
      <c r="AB6248">
        <v>87.34377149294518</v>
      </c>
      <c r="AC6248">
        <v>316.08006801376644</v>
      </c>
      <c r="AD6248">
        <v>0</v>
      </c>
      <c r="AE6248">
        <v>650.12051115160284</v>
      </c>
    </row>
    <row r="6249" spans="1:31" x14ac:dyDescent="0.3">
      <c r="A6249">
        <v>2724091</v>
      </c>
      <c r="B6249">
        <v>1</v>
      </c>
      <c r="C6249" t="s">
        <v>80</v>
      </c>
      <c r="D6249" t="s">
        <v>103</v>
      </c>
      <c r="E6249" t="s">
        <v>200</v>
      </c>
      <c r="F6249" t="s">
        <v>17373</v>
      </c>
      <c r="G6249" t="s">
        <v>147</v>
      </c>
      <c r="H6249" t="s">
        <v>135</v>
      </c>
      <c r="I6249" t="s">
        <v>136</v>
      </c>
      <c r="J6249" t="s">
        <v>137</v>
      </c>
      <c r="K6249" t="s">
        <v>138</v>
      </c>
      <c r="L6249" t="s">
        <v>17374</v>
      </c>
      <c r="M6249" t="s">
        <v>17375</v>
      </c>
      <c r="N6249">
        <v>2.7594444440000001</v>
      </c>
      <c r="O6249">
        <v>0</v>
      </c>
      <c r="P6249">
        <v>9</v>
      </c>
      <c r="Q6249">
        <v>0</v>
      </c>
      <c r="R6249">
        <v>0</v>
      </c>
      <c r="S6249">
        <v>0</v>
      </c>
      <c r="T6249">
        <v>1</v>
      </c>
      <c r="U6249">
        <v>0</v>
      </c>
      <c r="V6249">
        <v>0</v>
      </c>
      <c r="W6249">
        <v>0</v>
      </c>
      <c r="X6249">
        <v>4.6894469186849976</v>
      </c>
      <c r="Y6249">
        <v>0</v>
      </c>
      <c r="Z6249">
        <v>0</v>
      </c>
      <c r="AA6249">
        <v>0</v>
      </c>
      <c r="AB6249">
        <v>4.2528134408550002</v>
      </c>
      <c r="AC6249">
        <v>0</v>
      </c>
      <c r="AD6249">
        <v>0</v>
      </c>
      <c r="AE6249">
        <v>8.942260359539997</v>
      </c>
    </row>
    <row r="6250" spans="1:31" x14ac:dyDescent="0.3">
      <c r="A6250">
        <v>2724008</v>
      </c>
      <c r="B6250">
        <v>1</v>
      </c>
      <c r="C6250" t="s">
        <v>80</v>
      </c>
      <c r="D6250" t="s">
        <v>84</v>
      </c>
      <c r="E6250" t="s">
        <v>132</v>
      </c>
      <c r="F6250" t="s">
        <v>5337</v>
      </c>
      <c r="G6250" t="s">
        <v>209</v>
      </c>
      <c r="H6250" t="s">
        <v>135</v>
      </c>
      <c r="I6250" t="s">
        <v>136</v>
      </c>
      <c r="J6250" t="s">
        <v>137</v>
      </c>
      <c r="K6250" t="s">
        <v>210</v>
      </c>
      <c r="L6250" t="s">
        <v>17376</v>
      </c>
      <c r="M6250" t="s">
        <v>17377</v>
      </c>
      <c r="N6250">
        <v>3.7822222220000001</v>
      </c>
      <c r="O6250">
        <v>0</v>
      </c>
      <c r="P6250">
        <v>26</v>
      </c>
      <c r="Q6250">
        <v>0</v>
      </c>
      <c r="R6250">
        <v>0</v>
      </c>
      <c r="S6250">
        <v>0</v>
      </c>
      <c r="T6250">
        <v>145</v>
      </c>
      <c r="U6250">
        <v>0</v>
      </c>
      <c r="V6250">
        <v>3</v>
      </c>
      <c r="W6250">
        <v>0</v>
      </c>
      <c r="X6250">
        <v>18.523584535739378</v>
      </c>
      <c r="Y6250">
        <v>0</v>
      </c>
      <c r="Z6250">
        <v>0</v>
      </c>
      <c r="AA6250">
        <v>0</v>
      </c>
      <c r="AB6250">
        <v>559.04580252351877</v>
      </c>
      <c r="AC6250">
        <v>0</v>
      </c>
      <c r="AD6250">
        <v>199.07602095190117</v>
      </c>
      <c r="AE6250">
        <v>776.64540801115936</v>
      </c>
    </row>
    <row r="6251" spans="1:31" x14ac:dyDescent="0.3">
      <c r="A6251">
        <v>2724638</v>
      </c>
      <c r="B6251">
        <v>1</v>
      </c>
      <c r="C6251" t="s">
        <v>80</v>
      </c>
      <c r="D6251" t="s">
        <v>93</v>
      </c>
      <c r="E6251" t="s">
        <v>150</v>
      </c>
      <c r="F6251" t="s">
        <v>12612</v>
      </c>
      <c r="G6251" t="s">
        <v>152</v>
      </c>
      <c r="H6251" t="s">
        <v>153</v>
      </c>
      <c r="I6251" t="s">
        <v>136</v>
      </c>
      <c r="J6251" t="s">
        <v>137</v>
      </c>
      <c r="K6251" t="s">
        <v>138</v>
      </c>
      <c r="L6251" t="s">
        <v>17378</v>
      </c>
      <c r="M6251" t="s">
        <v>17379</v>
      </c>
      <c r="N6251">
        <v>2.2080555550000001</v>
      </c>
      <c r="O6251">
        <v>0</v>
      </c>
      <c r="P6251">
        <v>3660</v>
      </c>
      <c r="Q6251">
        <v>3</v>
      </c>
      <c r="R6251">
        <v>1</v>
      </c>
      <c r="S6251">
        <v>1</v>
      </c>
      <c r="T6251">
        <v>121</v>
      </c>
      <c r="U6251">
        <v>1</v>
      </c>
      <c r="V6251">
        <v>0</v>
      </c>
      <c r="W6251">
        <v>0</v>
      </c>
      <c r="X6251">
        <v>1597.7225509589809</v>
      </c>
      <c r="Y6251">
        <v>31.181384692655882</v>
      </c>
      <c r="Z6251">
        <v>8.384979647255431</v>
      </c>
      <c r="AA6251">
        <v>59.311061029429744</v>
      </c>
      <c r="AB6251">
        <v>200.43162642308877</v>
      </c>
      <c r="AC6251">
        <v>9.3049829744144752</v>
      </c>
      <c r="AD6251">
        <v>0</v>
      </c>
      <c r="AE6251">
        <v>1906.3365857258254</v>
      </c>
    </row>
    <row r="6252" spans="1:31" x14ac:dyDescent="0.3">
      <c r="A6252">
        <v>2723951</v>
      </c>
      <c r="B6252">
        <v>1</v>
      </c>
      <c r="C6252" t="s">
        <v>80</v>
      </c>
      <c r="D6252" t="s">
        <v>96</v>
      </c>
      <c r="E6252" t="s">
        <v>145</v>
      </c>
      <c r="F6252" t="s">
        <v>11709</v>
      </c>
      <c r="G6252" t="s">
        <v>181</v>
      </c>
      <c r="H6252" t="s">
        <v>135</v>
      </c>
      <c r="I6252" t="s">
        <v>136</v>
      </c>
      <c r="J6252" t="s">
        <v>137</v>
      </c>
      <c r="K6252" t="s">
        <v>138</v>
      </c>
      <c r="L6252" t="s">
        <v>17380</v>
      </c>
      <c r="M6252" t="s">
        <v>17381</v>
      </c>
      <c r="N6252">
        <v>1.582777777</v>
      </c>
      <c r="O6252">
        <v>0</v>
      </c>
      <c r="P6252">
        <v>1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0.31635092554674993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0.31635092554674993</v>
      </c>
    </row>
    <row r="6253" spans="1:31" x14ac:dyDescent="0.3">
      <c r="A6253">
        <v>2724071</v>
      </c>
      <c r="B6253">
        <v>1</v>
      </c>
      <c r="C6253" t="s">
        <v>80</v>
      </c>
      <c r="D6253" t="s">
        <v>99</v>
      </c>
      <c r="E6253" t="s">
        <v>161</v>
      </c>
      <c r="F6253" t="s">
        <v>17382</v>
      </c>
      <c r="G6253" t="s">
        <v>163</v>
      </c>
      <c r="H6253" t="s">
        <v>135</v>
      </c>
      <c r="I6253" t="s">
        <v>136</v>
      </c>
      <c r="J6253" t="s">
        <v>137</v>
      </c>
      <c r="K6253" t="s">
        <v>138</v>
      </c>
      <c r="L6253" t="s">
        <v>17383</v>
      </c>
      <c r="M6253" t="s">
        <v>17384</v>
      </c>
      <c r="N6253">
        <v>1.225833333</v>
      </c>
      <c r="O6253">
        <v>0</v>
      </c>
      <c r="P6253">
        <v>6</v>
      </c>
      <c r="Q6253">
        <v>0</v>
      </c>
      <c r="R6253">
        <v>1</v>
      </c>
      <c r="S6253">
        <v>0</v>
      </c>
      <c r="T6253">
        <v>1</v>
      </c>
      <c r="U6253">
        <v>0</v>
      </c>
      <c r="V6253">
        <v>0</v>
      </c>
      <c r="W6253">
        <v>0</v>
      </c>
      <c r="X6253">
        <v>0.31817693700118499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0.31817693700118499</v>
      </c>
    </row>
    <row r="6254" spans="1:31" x14ac:dyDescent="0.3">
      <c r="A6254">
        <v>2724618</v>
      </c>
      <c r="B6254">
        <v>1</v>
      </c>
      <c r="C6254" t="s">
        <v>81</v>
      </c>
      <c r="D6254" t="s">
        <v>113</v>
      </c>
      <c r="E6254" t="s">
        <v>156</v>
      </c>
      <c r="F6254" t="s">
        <v>17385</v>
      </c>
      <c r="G6254" t="s">
        <v>185</v>
      </c>
      <c r="H6254" t="s">
        <v>153</v>
      </c>
      <c r="I6254" t="s">
        <v>136</v>
      </c>
      <c r="J6254" t="s">
        <v>137</v>
      </c>
      <c r="K6254" t="s">
        <v>138</v>
      </c>
      <c r="L6254" t="s">
        <v>17386</v>
      </c>
      <c r="M6254" t="s">
        <v>17387</v>
      </c>
      <c r="N6254">
        <v>3.3822222219999998</v>
      </c>
      <c r="O6254">
        <v>0</v>
      </c>
      <c r="P6254">
        <v>1</v>
      </c>
      <c r="Q6254">
        <v>1</v>
      </c>
      <c r="R6254">
        <v>12</v>
      </c>
      <c r="S6254">
        <v>2</v>
      </c>
      <c r="T6254">
        <v>3</v>
      </c>
      <c r="U6254">
        <v>0</v>
      </c>
      <c r="V6254">
        <v>0</v>
      </c>
      <c r="W6254">
        <v>0</v>
      </c>
      <c r="X6254">
        <v>1.8537161358120535</v>
      </c>
      <c r="Y6254">
        <v>21.399669505955348</v>
      </c>
      <c r="Z6254">
        <v>4.7227523419394544</v>
      </c>
      <c r="AA6254">
        <v>7.3693634073866674</v>
      </c>
      <c r="AB6254">
        <v>3.9238625868118535</v>
      </c>
      <c r="AC6254">
        <v>0</v>
      </c>
      <c r="AD6254">
        <v>0</v>
      </c>
      <c r="AE6254">
        <v>39.269363977905371</v>
      </c>
    </row>
    <row r="6255" spans="1:31" x14ac:dyDescent="0.3">
      <c r="A6255">
        <v>2724426</v>
      </c>
      <c r="B6255">
        <v>1</v>
      </c>
      <c r="C6255" t="s">
        <v>81</v>
      </c>
      <c r="D6255" t="s">
        <v>128</v>
      </c>
      <c r="E6255" t="s">
        <v>161</v>
      </c>
      <c r="F6255" t="s">
        <v>2331</v>
      </c>
      <c r="G6255" t="s">
        <v>163</v>
      </c>
      <c r="H6255" t="s">
        <v>135</v>
      </c>
      <c r="I6255" t="s">
        <v>136</v>
      </c>
      <c r="J6255" t="s">
        <v>137</v>
      </c>
      <c r="K6255" t="s">
        <v>138</v>
      </c>
      <c r="L6255" t="s">
        <v>17388</v>
      </c>
      <c r="M6255" t="s">
        <v>17389</v>
      </c>
      <c r="N6255">
        <v>1.201944444</v>
      </c>
      <c r="O6255">
        <v>0</v>
      </c>
      <c r="P6255">
        <v>71</v>
      </c>
      <c r="Q6255">
        <v>0</v>
      </c>
      <c r="R6255">
        <v>2</v>
      </c>
      <c r="S6255">
        <v>0</v>
      </c>
      <c r="T6255">
        <v>1</v>
      </c>
      <c r="U6255">
        <v>0</v>
      </c>
      <c r="V6255">
        <v>0</v>
      </c>
      <c r="W6255">
        <v>0</v>
      </c>
      <c r="X6255">
        <v>17.529385958588918</v>
      </c>
      <c r="Y6255">
        <v>0</v>
      </c>
      <c r="Z6255">
        <v>0.14902830239606585</v>
      </c>
      <c r="AA6255">
        <v>0</v>
      </c>
      <c r="AB6255">
        <v>0.31168644197704332</v>
      </c>
      <c r="AC6255">
        <v>0</v>
      </c>
      <c r="AD6255">
        <v>0</v>
      </c>
      <c r="AE6255">
        <v>17.990100702962025</v>
      </c>
    </row>
    <row r="6256" spans="1:31" x14ac:dyDescent="0.3">
      <c r="A6256">
        <v>2724190</v>
      </c>
      <c r="B6256">
        <v>2</v>
      </c>
      <c r="C6256" t="s">
        <v>80</v>
      </c>
      <c r="D6256" t="s">
        <v>84</v>
      </c>
      <c r="E6256" t="s">
        <v>156</v>
      </c>
      <c r="F6256" t="s">
        <v>17390</v>
      </c>
      <c r="G6256" t="s">
        <v>158</v>
      </c>
      <c r="H6256" t="s">
        <v>153</v>
      </c>
      <c r="I6256" t="s">
        <v>136</v>
      </c>
      <c r="J6256" t="s">
        <v>3</v>
      </c>
      <c r="K6256" t="s">
        <v>138</v>
      </c>
      <c r="L6256" t="s">
        <v>17391</v>
      </c>
      <c r="M6256" t="s">
        <v>17392</v>
      </c>
      <c r="N6256">
        <v>0.54055555499999997</v>
      </c>
      <c r="O6256">
        <v>0</v>
      </c>
      <c r="P6256">
        <v>2224</v>
      </c>
      <c r="Q6256">
        <v>0</v>
      </c>
      <c r="R6256">
        <v>0</v>
      </c>
      <c r="S6256">
        <v>0</v>
      </c>
      <c r="T6256">
        <v>193</v>
      </c>
      <c r="U6256">
        <v>0</v>
      </c>
      <c r="V6256">
        <v>0</v>
      </c>
      <c r="W6256">
        <v>0</v>
      </c>
      <c r="X6256">
        <v>215.54651560754021</v>
      </c>
      <c r="Y6256">
        <v>0</v>
      </c>
      <c r="Z6256">
        <v>0</v>
      </c>
      <c r="AA6256">
        <v>0</v>
      </c>
      <c r="AB6256">
        <v>124.28084677593786</v>
      </c>
      <c r="AC6256">
        <v>0</v>
      </c>
      <c r="AD6256">
        <v>0</v>
      </c>
      <c r="AE6256">
        <v>339.82736238347809</v>
      </c>
    </row>
    <row r="6257" spans="1:31" x14ac:dyDescent="0.3">
      <c r="A6257">
        <v>2724383</v>
      </c>
      <c r="B6257">
        <v>1</v>
      </c>
      <c r="C6257" t="s">
        <v>80</v>
      </c>
      <c r="D6257" t="s">
        <v>83</v>
      </c>
      <c r="E6257" t="s">
        <v>145</v>
      </c>
      <c r="F6257" t="s">
        <v>17393</v>
      </c>
      <c r="G6257" t="s">
        <v>181</v>
      </c>
      <c r="H6257" t="s">
        <v>135</v>
      </c>
      <c r="I6257" t="s">
        <v>136</v>
      </c>
      <c r="J6257" t="s">
        <v>137</v>
      </c>
      <c r="K6257" t="s">
        <v>138</v>
      </c>
      <c r="L6257" t="s">
        <v>17394</v>
      </c>
      <c r="M6257" t="s">
        <v>17395</v>
      </c>
      <c r="N6257">
        <v>4.1980555549999998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1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5.7442767669424999</v>
      </c>
      <c r="AC6257">
        <v>0</v>
      </c>
      <c r="AD6257">
        <v>0</v>
      </c>
      <c r="AE6257">
        <v>5.7442767669424999</v>
      </c>
    </row>
    <row r="6258" spans="1:31" x14ac:dyDescent="0.3">
      <c r="A6258">
        <v>2724140</v>
      </c>
      <c r="B6258">
        <v>1</v>
      </c>
      <c r="C6258" t="s">
        <v>80</v>
      </c>
      <c r="D6258" t="s">
        <v>84</v>
      </c>
      <c r="E6258" t="s">
        <v>132</v>
      </c>
      <c r="F6258" t="s">
        <v>1260</v>
      </c>
      <c r="G6258" t="s">
        <v>209</v>
      </c>
      <c r="H6258" t="s">
        <v>135</v>
      </c>
      <c r="I6258" t="s">
        <v>136</v>
      </c>
      <c r="J6258" t="s">
        <v>137</v>
      </c>
      <c r="K6258" t="s">
        <v>210</v>
      </c>
      <c r="L6258" t="s">
        <v>17396</v>
      </c>
      <c r="M6258" t="s">
        <v>17397</v>
      </c>
      <c r="N6258">
        <v>6.9513888880000003</v>
      </c>
      <c r="O6258">
        <v>0</v>
      </c>
      <c r="P6258">
        <v>12</v>
      </c>
      <c r="Q6258">
        <v>0</v>
      </c>
      <c r="R6258">
        <v>0</v>
      </c>
      <c r="S6258">
        <v>0</v>
      </c>
      <c r="T6258">
        <v>104</v>
      </c>
      <c r="U6258">
        <v>0</v>
      </c>
      <c r="V6258">
        <v>3</v>
      </c>
      <c r="W6258">
        <v>0</v>
      </c>
      <c r="X6258">
        <v>14.671144921580703</v>
      </c>
      <c r="Y6258">
        <v>0</v>
      </c>
      <c r="Z6258">
        <v>0</v>
      </c>
      <c r="AA6258">
        <v>0</v>
      </c>
      <c r="AB6258">
        <v>1187.0576782638586</v>
      </c>
      <c r="AC6258">
        <v>0</v>
      </c>
      <c r="AD6258">
        <v>1824.0316481609859</v>
      </c>
      <c r="AE6258">
        <v>3025.7604713464252</v>
      </c>
    </row>
    <row r="6259" spans="1:31" x14ac:dyDescent="0.3">
      <c r="A6259">
        <v>2724718</v>
      </c>
      <c r="B6259">
        <v>1</v>
      </c>
      <c r="C6259" t="s">
        <v>81</v>
      </c>
      <c r="D6259" t="s">
        <v>128</v>
      </c>
      <c r="E6259" t="s">
        <v>161</v>
      </c>
      <c r="F6259" t="s">
        <v>17398</v>
      </c>
      <c r="G6259" t="s">
        <v>163</v>
      </c>
      <c r="H6259" t="s">
        <v>135</v>
      </c>
      <c r="I6259" t="s">
        <v>136</v>
      </c>
      <c r="J6259" t="s">
        <v>137</v>
      </c>
      <c r="K6259" t="s">
        <v>138</v>
      </c>
      <c r="L6259" t="s">
        <v>17399</v>
      </c>
      <c r="M6259" t="s">
        <v>17400</v>
      </c>
      <c r="N6259">
        <v>5.3394444439999997</v>
      </c>
      <c r="O6259">
        <v>0</v>
      </c>
      <c r="P6259">
        <v>14</v>
      </c>
      <c r="Q6259">
        <v>0</v>
      </c>
      <c r="R6259">
        <v>0</v>
      </c>
      <c r="S6259">
        <v>0</v>
      </c>
      <c r="T6259">
        <v>6</v>
      </c>
      <c r="U6259">
        <v>0</v>
      </c>
      <c r="V6259">
        <v>0</v>
      </c>
      <c r="W6259">
        <v>0</v>
      </c>
      <c r="X6259">
        <v>13.724599627400403</v>
      </c>
      <c r="Y6259">
        <v>0</v>
      </c>
      <c r="Z6259">
        <v>0</v>
      </c>
      <c r="AA6259">
        <v>0</v>
      </c>
      <c r="AB6259">
        <v>12.106762372905578</v>
      </c>
      <c r="AC6259">
        <v>0</v>
      </c>
      <c r="AD6259">
        <v>0</v>
      </c>
      <c r="AE6259">
        <v>25.83136200030598</v>
      </c>
    </row>
    <row r="6260" spans="1:31" x14ac:dyDescent="0.3">
      <c r="A6260">
        <v>2724469</v>
      </c>
      <c r="B6260">
        <v>1</v>
      </c>
      <c r="C6260" t="s">
        <v>81</v>
      </c>
      <c r="D6260" t="s">
        <v>117</v>
      </c>
      <c r="E6260" t="s">
        <v>145</v>
      </c>
      <c r="F6260" t="s">
        <v>17178</v>
      </c>
      <c r="G6260" t="s">
        <v>147</v>
      </c>
      <c r="H6260" t="s">
        <v>135</v>
      </c>
      <c r="I6260" t="s">
        <v>136</v>
      </c>
      <c r="J6260" t="s">
        <v>137</v>
      </c>
      <c r="K6260" t="s">
        <v>138</v>
      </c>
      <c r="L6260" t="s">
        <v>17401</v>
      </c>
      <c r="M6260" t="s">
        <v>17402</v>
      </c>
      <c r="N6260">
        <v>2.2269444439999999</v>
      </c>
      <c r="O6260">
        <v>0</v>
      </c>
      <c r="P6260">
        <v>2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1.0100875550443433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1.0100875550443433</v>
      </c>
    </row>
    <row r="6261" spans="1:31" x14ac:dyDescent="0.3">
      <c r="A6261">
        <v>2724077</v>
      </c>
      <c r="B6261">
        <v>1</v>
      </c>
      <c r="C6261" t="s">
        <v>81</v>
      </c>
      <c r="D6261" t="s">
        <v>125</v>
      </c>
      <c r="E6261" t="s">
        <v>132</v>
      </c>
      <c r="F6261" t="s">
        <v>17403</v>
      </c>
      <c r="G6261" t="s">
        <v>170</v>
      </c>
      <c r="H6261" t="s">
        <v>135</v>
      </c>
      <c r="I6261" t="s">
        <v>136</v>
      </c>
      <c r="J6261" t="s">
        <v>137</v>
      </c>
      <c r="K6261" t="s">
        <v>138</v>
      </c>
      <c r="L6261" t="s">
        <v>17404</v>
      </c>
      <c r="M6261" t="s">
        <v>17405</v>
      </c>
      <c r="N6261">
        <v>1.4358333329999999</v>
      </c>
      <c r="O6261">
        <v>0</v>
      </c>
      <c r="P6261">
        <v>30</v>
      </c>
      <c r="Q6261">
        <v>0</v>
      </c>
      <c r="R6261">
        <v>0</v>
      </c>
      <c r="S6261">
        <v>0</v>
      </c>
      <c r="T6261">
        <v>6</v>
      </c>
      <c r="U6261">
        <v>0</v>
      </c>
      <c r="V6261">
        <v>0</v>
      </c>
      <c r="W6261">
        <v>0</v>
      </c>
      <c r="X6261">
        <v>6.3652175582924846</v>
      </c>
      <c r="Y6261">
        <v>0</v>
      </c>
      <c r="Z6261">
        <v>0</v>
      </c>
      <c r="AA6261">
        <v>0</v>
      </c>
      <c r="AB6261">
        <v>7.2503642378170472</v>
      </c>
      <c r="AC6261">
        <v>0</v>
      </c>
      <c r="AD6261">
        <v>0</v>
      </c>
      <c r="AE6261">
        <v>13.615581796109531</v>
      </c>
    </row>
    <row r="6262" spans="1:31" x14ac:dyDescent="0.3">
      <c r="A6262">
        <v>2723928</v>
      </c>
      <c r="B6262">
        <v>1</v>
      </c>
      <c r="C6262" t="s">
        <v>81</v>
      </c>
      <c r="D6262" t="s">
        <v>118</v>
      </c>
      <c r="E6262" t="s">
        <v>213</v>
      </c>
      <c r="F6262" t="s">
        <v>8171</v>
      </c>
      <c r="G6262" t="s">
        <v>152</v>
      </c>
      <c r="H6262" t="s">
        <v>153</v>
      </c>
      <c r="I6262" t="s">
        <v>136</v>
      </c>
      <c r="J6262" t="s">
        <v>137</v>
      </c>
      <c r="K6262" t="s">
        <v>138</v>
      </c>
      <c r="L6262" t="s">
        <v>17406</v>
      </c>
      <c r="M6262" t="s">
        <v>17407</v>
      </c>
      <c r="N6262">
        <v>0.66305555500000002</v>
      </c>
      <c r="O6262">
        <v>7</v>
      </c>
      <c r="P6262">
        <v>692</v>
      </c>
      <c r="Q6262">
        <v>94</v>
      </c>
      <c r="R6262">
        <v>255</v>
      </c>
      <c r="S6262">
        <v>29</v>
      </c>
      <c r="T6262">
        <v>82</v>
      </c>
      <c r="U6262">
        <v>4</v>
      </c>
      <c r="V6262">
        <v>0</v>
      </c>
      <c r="W6262">
        <v>1.5015710079042748</v>
      </c>
      <c r="X6262">
        <v>65.225728527788618</v>
      </c>
      <c r="Y6262">
        <v>68.833726062784237</v>
      </c>
      <c r="Z6262">
        <v>49.311490362628362</v>
      </c>
      <c r="AA6262">
        <v>62.457015588811814</v>
      </c>
      <c r="AB6262">
        <v>19.742937269394822</v>
      </c>
      <c r="AC6262">
        <v>185.30764664116708</v>
      </c>
      <c r="AD6262">
        <v>0</v>
      </c>
      <c r="AE6262">
        <v>452.3801154604792</v>
      </c>
    </row>
    <row r="6263" spans="1:31" x14ac:dyDescent="0.3">
      <c r="A6263">
        <v>2724320</v>
      </c>
      <c r="B6263">
        <v>1</v>
      </c>
      <c r="C6263" t="s">
        <v>80</v>
      </c>
      <c r="D6263" t="s">
        <v>94</v>
      </c>
      <c r="E6263" t="s">
        <v>150</v>
      </c>
      <c r="F6263" t="s">
        <v>17408</v>
      </c>
      <c r="G6263" t="s">
        <v>152</v>
      </c>
      <c r="H6263" t="s">
        <v>153</v>
      </c>
      <c r="I6263" t="s">
        <v>136</v>
      </c>
      <c r="J6263" t="s">
        <v>137</v>
      </c>
      <c r="K6263" t="s">
        <v>138</v>
      </c>
      <c r="L6263" t="s">
        <v>17409</v>
      </c>
      <c r="M6263" t="s">
        <v>17410</v>
      </c>
      <c r="N6263">
        <v>0.66583333300000003</v>
      </c>
      <c r="O6263">
        <v>0</v>
      </c>
      <c r="P6263">
        <v>0</v>
      </c>
      <c r="Q6263">
        <v>8</v>
      </c>
      <c r="R6263">
        <v>34</v>
      </c>
      <c r="S6263">
        <v>0</v>
      </c>
      <c r="T6263">
        <v>1</v>
      </c>
      <c r="U6263">
        <v>1</v>
      </c>
      <c r="V6263">
        <v>0</v>
      </c>
      <c r="W6263">
        <v>0</v>
      </c>
      <c r="X6263">
        <v>0</v>
      </c>
      <c r="Y6263">
        <v>1.2998783009279926</v>
      </c>
      <c r="Z6263">
        <v>0.32129201033999999</v>
      </c>
      <c r="AA6263">
        <v>0</v>
      </c>
      <c r="AB6263">
        <v>0</v>
      </c>
      <c r="AC6263">
        <v>70.492731436957513</v>
      </c>
      <c r="AD6263">
        <v>0</v>
      </c>
      <c r="AE6263">
        <v>72.113901748225501</v>
      </c>
    </row>
    <row r="6264" spans="1:31" x14ac:dyDescent="0.3">
      <c r="A6264">
        <v>2724034</v>
      </c>
      <c r="B6264">
        <v>1</v>
      </c>
      <c r="C6264" t="s">
        <v>80</v>
      </c>
      <c r="D6264" t="s">
        <v>90</v>
      </c>
      <c r="E6264" t="s">
        <v>173</v>
      </c>
      <c r="F6264" t="s">
        <v>17411</v>
      </c>
      <c r="G6264" t="s">
        <v>300</v>
      </c>
      <c r="H6264" t="s">
        <v>153</v>
      </c>
      <c r="I6264" t="s">
        <v>136</v>
      </c>
      <c r="J6264" t="s">
        <v>137</v>
      </c>
      <c r="K6264" t="s">
        <v>210</v>
      </c>
      <c r="L6264" t="s">
        <v>17412</v>
      </c>
      <c r="M6264" t="s">
        <v>17413</v>
      </c>
      <c r="N6264">
        <v>4.7586111109999996</v>
      </c>
      <c r="O6264">
        <v>0</v>
      </c>
      <c r="P6264">
        <v>2107</v>
      </c>
      <c r="Q6264">
        <v>0</v>
      </c>
      <c r="R6264">
        <v>0</v>
      </c>
      <c r="S6264">
        <v>1</v>
      </c>
      <c r="T6264">
        <v>178</v>
      </c>
      <c r="U6264">
        <v>0</v>
      </c>
      <c r="V6264">
        <v>1</v>
      </c>
      <c r="W6264">
        <v>0</v>
      </c>
      <c r="X6264">
        <v>2362.9041765591974</v>
      </c>
      <c r="Y6264">
        <v>0</v>
      </c>
      <c r="Z6264">
        <v>0</v>
      </c>
      <c r="AA6264">
        <v>6.908915545798334</v>
      </c>
      <c r="AB6264">
        <v>673.69951037030808</v>
      </c>
      <c r="AC6264">
        <v>0</v>
      </c>
      <c r="AD6264">
        <v>192.12898321437555</v>
      </c>
      <c r="AE6264">
        <v>3235.6415856896792</v>
      </c>
    </row>
    <row r="6265" spans="1:31" x14ac:dyDescent="0.3">
      <c r="A6265">
        <v>2724552</v>
      </c>
      <c r="B6265">
        <v>1</v>
      </c>
      <c r="C6265" t="s">
        <v>80</v>
      </c>
      <c r="D6265" t="s">
        <v>93</v>
      </c>
      <c r="E6265" t="s">
        <v>150</v>
      </c>
      <c r="F6265" t="s">
        <v>17414</v>
      </c>
      <c r="G6265" t="s">
        <v>152</v>
      </c>
      <c r="H6265" t="s">
        <v>153</v>
      </c>
      <c r="I6265" t="s">
        <v>136</v>
      </c>
      <c r="J6265" t="s">
        <v>137</v>
      </c>
      <c r="K6265" t="s">
        <v>138</v>
      </c>
      <c r="L6265" t="s">
        <v>17415</v>
      </c>
      <c r="M6265" t="s">
        <v>17416</v>
      </c>
      <c r="N6265">
        <v>0.48055555500000002</v>
      </c>
      <c r="O6265">
        <v>0</v>
      </c>
      <c r="P6265">
        <v>3408</v>
      </c>
      <c r="Q6265">
        <v>0</v>
      </c>
      <c r="R6265">
        <v>0</v>
      </c>
      <c r="S6265">
        <v>0</v>
      </c>
      <c r="T6265">
        <v>239</v>
      </c>
      <c r="U6265">
        <v>0</v>
      </c>
      <c r="V6265">
        <v>0</v>
      </c>
      <c r="W6265">
        <v>0</v>
      </c>
      <c r="X6265">
        <v>312.04086904085528</v>
      </c>
      <c r="Y6265">
        <v>0</v>
      </c>
      <c r="Z6265">
        <v>0</v>
      </c>
      <c r="AA6265">
        <v>0</v>
      </c>
      <c r="AB6265">
        <v>77.727824784989664</v>
      </c>
      <c r="AC6265">
        <v>0</v>
      </c>
      <c r="AD6265">
        <v>0</v>
      </c>
      <c r="AE6265">
        <v>389.76869382584493</v>
      </c>
    </row>
    <row r="6266" spans="1:31" x14ac:dyDescent="0.3">
      <c r="A6266">
        <v>2724635</v>
      </c>
      <c r="B6266">
        <v>1</v>
      </c>
      <c r="C6266" t="s">
        <v>80</v>
      </c>
      <c r="D6266" t="s">
        <v>82</v>
      </c>
      <c r="E6266" t="s">
        <v>145</v>
      </c>
      <c r="F6266" t="s">
        <v>17417</v>
      </c>
      <c r="G6266" t="s">
        <v>181</v>
      </c>
      <c r="H6266" t="s">
        <v>135</v>
      </c>
      <c r="I6266" t="s">
        <v>136</v>
      </c>
      <c r="J6266" t="s">
        <v>137</v>
      </c>
      <c r="K6266" t="s">
        <v>138</v>
      </c>
      <c r="L6266" t="s">
        <v>17418</v>
      </c>
      <c r="M6266" t="s">
        <v>17419</v>
      </c>
      <c r="N6266">
        <v>4.8366666660000002</v>
      </c>
      <c r="O6266">
        <v>0</v>
      </c>
      <c r="P6266">
        <v>4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4.0364428017010416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4.0364428017010416</v>
      </c>
    </row>
    <row r="6267" spans="1:31" x14ac:dyDescent="0.3">
      <c r="A6267">
        <v>2723994</v>
      </c>
      <c r="B6267">
        <v>1</v>
      </c>
      <c r="C6267" t="s">
        <v>80</v>
      </c>
      <c r="D6267" t="s">
        <v>82</v>
      </c>
      <c r="E6267" t="s">
        <v>161</v>
      </c>
      <c r="F6267" t="s">
        <v>17420</v>
      </c>
      <c r="G6267" t="s">
        <v>163</v>
      </c>
      <c r="H6267" t="s">
        <v>135</v>
      </c>
      <c r="I6267" t="s">
        <v>136</v>
      </c>
      <c r="J6267" t="s">
        <v>137</v>
      </c>
      <c r="K6267" t="s">
        <v>138</v>
      </c>
      <c r="L6267" t="s">
        <v>17421</v>
      </c>
      <c r="M6267" t="s">
        <v>17422</v>
      </c>
      <c r="N6267">
        <v>0.58083333299999995</v>
      </c>
      <c r="O6267">
        <v>0</v>
      </c>
      <c r="P6267">
        <v>172</v>
      </c>
      <c r="Q6267">
        <v>0</v>
      </c>
      <c r="R6267">
        <v>0</v>
      </c>
      <c r="S6267">
        <v>0</v>
      </c>
      <c r="T6267">
        <v>15</v>
      </c>
      <c r="U6267">
        <v>0</v>
      </c>
      <c r="V6267">
        <v>0</v>
      </c>
      <c r="W6267">
        <v>0</v>
      </c>
      <c r="X6267">
        <v>17.409324462100663</v>
      </c>
      <c r="Y6267">
        <v>0</v>
      </c>
      <c r="Z6267">
        <v>0</v>
      </c>
      <c r="AA6267">
        <v>0</v>
      </c>
      <c r="AB6267">
        <v>6.0811126815206027</v>
      </c>
      <c r="AC6267">
        <v>0</v>
      </c>
      <c r="AD6267">
        <v>0</v>
      </c>
      <c r="AE6267">
        <v>23.490437143621264</v>
      </c>
    </row>
    <row r="6268" spans="1:31" x14ac:dyDescent="0.3">
      <c r="A6268">
        <v>2724051</v>
      </c>
      <c r="B6268">
        <v>1</v>
      </c>
      <c r="C6268" t="s">
        <v>81</v>
      </c>
      <c r="D6268" t="s">
        <v>125</v>
      </c>
      <c r="E6268" t="s">
        <v>150</v>
      </c>
      <c r="F6268" t="s">
        <v>17423</v>
      </c>
      <c r="G6268" t="s">
        <v>7810</v>
      </c>
      <c r="H6268" t="s">
        <v>153</v>
      </c>
      <c r="I6268" t="s">
        <v>136</v>
      </c>
      <c r="J6268" t="s">
        <v>137</v>
      </c>
      <c r="K6268" t="s">
        <v>210</v>
      </c>
      <c r="L6268" t="s">
        <v>17424</v>
      </c>
      <c r="M6268" t="s">
        <v>17425</v>
      </c>
      <c r="N6268">
        <v>7.55</v>
      </c>
      <c r="O6268">
        <v>0</v>
      </c>
      <c r="P6268">
        <v>0</v>
      </c>
      <c r="Q6268">
        <v>0</v>
      </c>
      <c r="R6268">
        <v>0</v>
      </c>
      <c r="S6268">
        <v>5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21.4499573961</v>
      </c>
      <c r="AB6268">
        <v>0</v>
      </c>
      <c r="AC6268">
        <v>0</v>
      </c>
      <c r="AD6268">
        <v>0</v>
      </c>
      <c r="AE6268">
        <v>21.4499573961</v>
      </c>
    </row>
    <row r="6269" spans="1:31" x14ac:dyDescent="0.3">
      <c r="A6269">
        <v>2724097</v>
      </c>
      <c r="B6269">
        <v>1</v>
      </c>
      <c r="C6269" t="s">
        <v>81</v>
      </c>
      <c r="D6269" t="s">
        <v>118</v>
      </c>
      <c r="E6269" t="s">
        <v>156</v>
      </c>
      <c r="F6269" t="s">
        <v>17426</v>
      </c>
      <c r="G6269" t="s">
        <v>185</v>
      </c>
      <c r="H6269" t="s">
        <v>153</v>
      </c>
      <c r="I6269" t="s">
        <v>136</v>
      </c>
      <c r="J6269" t="s">
        <v>137</v>
      </c>
      <c r="K6269" t="s">
        <v>138</v>
      </c>
      <c r="L6269" t="s">
        <v>17427</v>
      </c>
      <c r="M6269" t="s">
        <v>17428</v>
      </c>
      <c r="N6269">
        <v>4.3452777769999997</v>
      </c>
      <c r="O6269">
        <v>0</v>
      </c>
      <c r="P6269">
        <v>68</v>
      </c>
      <c r="Q6269">
        <v>0</v>
      </c>
      <c r="R6269">
        <v>16</v>
      </c>
      <c r="S6269">
        <v>0</v>
      </c>
      <c r="T6269">
        <v>5</v>
      </c>
      <c r="U6269">
        <v>0</v>
      </c>
      <c r="V6269">
        <v>0</v>
      </c>
      <c r="W6269">
        <v>0</v>
      </c>
      <c r="X6269">
        <v>41.471617360881325</v>
      </c>
      <c r="Y6269">
        <v>0</v>
      </c>
      <c r="Z6269">
        <v>0</v>
      </c>
      <c r="AA6269">
        <v>0</v>
      </c>
      <c r="AB6269">
        <v>1.8488395001358331</v>
      </c>
      <c r="AC6269">
        <v>0</v>
      </c>
      <c r="AD6269">
        <v>0</v>
      </c>
      <c r="AE6269">
        <v>43.320456861017156</v>
      </c>
    </row>
    <row r="6270" spans="1:31" x14ac:dyDescent="0.3">
      <c r="A6270">
        <v>2724094</v>
      </c>
      <c r="B6270">
        <v>1</v>
      </c>
      <c r="C6270" t="s">
        <v>80</v>
      </c>
      <c r="D6270" t="s">
        <v>95</v>
      </c>
      <c r="E6270" t="s">
        <v>173</v>
      </c>
      <c r="F6270" t="s">
        <v>9974</v>
      </c>
      <c r="G6270" t="s">
        <v>170</v>
      </c>
      <c r="H6270" t="s">
        <v>153</v>
      </c>
      <c r="I6270" t="s">
        <v>136</v>
      </c>
      <c r="J6270" t="s">
        <v>137</v>
      </c>
      <c r="K6270" t="s">
        <v>138</v>
      </c>
      <c r="L6270" t="s">
        <v>17429</v>
      </c>
      <c r="M6270" t="s">
        <v>17430</v>
      </c>
      <c r="N6270">
        <v>0.42888888800000002</v>
      </c>
      <c r="O6270">
        <v>10</v>
      </c>
      <c r="P6270">
        <v>797</v>
      </c>
      <c r="Q6270">
        <v>0</v>
      </c>
      <c r="R6270">
        <v>16</v>
      </c>
      <c r="S6270">
        <v>12</v>
      </c>
      <c r="T6270">
        <v>89</v>
      </c>
      <c r="U6270">
        <v>1</v>
      </c>
      <c r="V6270">
        <v>0</v>
      </c>
      <c r="W6270">
        <v>6.6358784548263499</v>
      </c>
      <c r="X6270">
        <v>43.433685941177423</v>
      </c>
      <c r="Y6270">
        <v>0</v>
      </c>
      <c r="Z6270">
        <v>0.66229947308469495</v>
      </c>
      <c r="AA6270">
        <v>49.303785480102803</v>
      </c>
      <c r="AB6270">
        <v>34.997697221012203</v>
      </c>
      <c r="AC6270">
        <v>73.509458447339426</v>
      </c>
      <c r="AD6270">
        <v>0</v>
      </c>
      <c r="AE6270">
        <v>208.54280501754289</v>
      </c>
    </row>
    <row r="6271" spans="1:31" x14ac:dyDescent="0.3">
      <c r="A6271">
        <v>2723931</v>
      </c>
      <c r="B6271">
        <v>1</v>
      </c>
      <c r="C6271" t="s">
        <v>80</v>
      </c>
      <c r="D6271" t="s">
        <v>88</v>
      </c>
      <c r="E6271" t="s">
        <v>200</v>
      </c>
      <c r="F6271" t="s">
        <v>17431</v>
      </c>
      <c r="G6271" t="s">
        <v>543</v>
      </c>
      <c r="H6271" t="s">
        <v>135</v>
      </c>
      <c r="I6271" t="s">
        <v>136</v>
      </c>
      <c r="J6271" t="s">
        <v>137</v>
      </c>
      <c r="K6271" t="s">
        <v>138</v>
      </c>
      <c r="L6271" t="s">
        <v>17432</v>
      </c>
      <c r="M6271" t="s">
        <v>17433</v>
      </c>
      <c r="N6271">
        <v>1.3572222220000001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12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18.260047572214681</v>
      </c>
      <c r="AC6271">
        <v>0</v>
      </c>
      <c r="AD6271">
        <v>0</v>
      </c>
      <c r="AE6271">
        <v>18.260047572214681</v>
      </c>
    </row>
    <row r="6272" spans="1:31" x14ac:dyDescent="0.3">
      <c r="A6272">
        <v>2724117</v>
      </c>
      <c r="B6272">
        <v>1</v>
      </c>
      <c r="C6272" t="s">
        <v>80</v>
      </c>
      <c r="D6272" t="s">
        <v>96</v>
      </c>
      <c r="E6272" t="s">
        <v>150</v>
      </c>
      <c r="F6272" t="s">
        <v>1314</v>
      </c>
      <c r="G6272" t="s">
        <v>152</v>
      </c>
      <c r="H6272" t="s">
        <v>153</v>
      </c>
      <c r="I6272" t="s">
        <v>136</v>
      </c>
      <c r="J6272" t="s">
        <v>137</v>
      </c>
      <c r="K6272" t="s">
        <v>138</v>
      </c>
      <c r="L6272" t="s">
        <v>17434</v>
      </c>
      <c r="M6272" t="s">
        <v>17435</v>
      </c>
      <c r="N6272">
        <v>0.28944444400000002</v>
      </c>
      <c r="O6272">
        <v>3</v>
      </c>
      <c r="P6272">
        <v>142</v>
      </c>
      <c r="Q6272">
        <v>0</v>
      </c>
      <c r="R6272">
        <v>0</v>
      </c>
      <c r="S6272">
        <v>9</v>
      </c>
      <c r="T6272">
        <v>1</v>
      </c>
      <c r="U6272">
        <v>0</v>
      </c>
      <c r="V6272">
        <v>0</v>
      </c>
      <c r="W6272">
        <v>2.4785436114075972</v>
      </c>
      <c r="X6272">
        <v>3.9742448555917291</v>
      </c>
      <c r="Y6272">
        <v>0</v>
      </c>
      <c r="Z6272">
        <v>0</v>
      </c>
      <c r="AA6272">
        <v>5.7886943933585204</v>
      </c>
      <c r="AB6272">
        <v>0</v>
      </c>
      <c r="AC6272">
        <v>0</v>
      </c>
      <c r="AD6272">
        <v>0</v>
      </c>
      <c r="AE6272">
        <v>12.241482860357847</v>
      </c>
    </row>
    <row r="6273" spans="1:31" x14ac:dyDescent="0.3">
      <c r="A6273">
        <v>2724260</v>
      </c>
      <c r="B6273">
        <v>1</v>
      </c>
      <c r="C6273" t="s">
        <v>80</v>
      </c>
      <c r="D6273" t="s">
        <v>96</v>
      </c>
      <c r="E6273" t="s">
        <v>213</v>
      </c>
      <c r="F6273" t="s">
        <v>17436</v>
      </c>
      <c r="G6273" t="s">
        <v>158</v>
      </c>
      <c r="H6273" t="s">
        <v>153</v>
      </c>
      <c r="I6273" t="s">
        <v>136</v>
      </c>
      <c r="J6273" t="s">
        <v>3</v>
      </c>
      <c r="K6273" t="s">
        <v>138</v>
      </c>
      <c r="L6273" t="s">
        <v>17437</v>
      </c>
      <c r="M6273" t="s">
        <v>17438</v>
      </c>
      <c r="N6273">
        <v>2.7719444439999998</v>
      </c>
      <c r="O6273">
        <v>1</v>
      </c>
      <c r="P6273">
        <v>1653</v>
      </c>
      <c r="Q6273">
        <v>0</v>
      </c>
      <c r="R6273">
        <v>1</v>
      </c>
      <c r="S6273">
        <v>1</v>
      </c>
      <c r="T6273">
        <v>117</v>
      </c>
      <c r="U6273">
        <v>0</v>
      </c>
      <c r="V6273">
        <v>0</v>
      </c>
      <c r="W6273">
        <v>29.824396144365338</v>
      </c>
      <c r="X6273">
        <v>678.03311700297957</v>
      </c>
      <c r="Y6273">
        <v>0</v>
      </c>
      <c r="Z6273">
        <v>0</v>
      </c>
      <c r="AA6273">
        <v>33.063866263923352</v>
      </c>
      <c r="AB6273">
        <v>295.96547478131839</v>
      </c>
      <c r="AC6273">
        <v>0</v>
      </c>
      <c r="AD6273">
        <v>0</v>
      </c>
      <c r="AE6273">
        <v>1036.8868541925867</v>
      </c>
    </row>
    <row r="6274" spans="1:31" x14ac:dyDescent="0.3">
      <c r="A6274">
        <v>2723888</v>
      </c>
      <c r="B6274">
        <v>1</v>
      </c>
      <c r="C6274" t="s">
        <v>80</v>
      </c>
      <c r="D6274" t="s">
        <v>88</v>
      </c>
      <c r="E6274" t="s">
        <v>145</v>
      </c>
      <c r="F6274" t="s">
        <v>17439</v>
      </c>
      <c r="G6274" t="s">
        <v>181</v>
      </c>
      <c r="H6274" t="s">
        <v>135</v>
      </c>
      <c r="I6274" t="s">
        <v>136</v>
      </c>
      <c r="J6274" t="s">
        <v>137</v>
      </c>
      <c r="K6274" t="s">
        <v>138</v>
      </c>
      <c r="L6274" t="s">
        <v>17440</v>
      </c>
      <c r="M6274" t="s">
        <v>17441</v>
      </c>
      <c r="N6274">
        <v>0.72583333299999997</v>
      </c>
      <c r="O6274">
        <v>0</v>
      </c>
      <c r="P6274">
        <v>1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0.12825926482736499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0.12825926482736499</v>
      </c>
    </row>
    <row r="6275" spans="1:31" x14ac:dyDescent="0.3">
      <c r="A6275">
        <v>2724409</v>
      </c>
      <c r="B6275">
        <v>1</v>
      </c>
      <c r="C6275" t="s">
        <v>80</v>
      </c>
      <c r="D6275" t="s">
        <v>110</v>
      </c>
      <c r="E6275" t="s">
        <v>145</v>
      </c>
      <c r="F6275" t="s">
        <v>17442</v>
      </c>
      <c r="G6275" t="s">
        <v>181</v>
      </c>
      <c r="H6275" t="s">
        <v>135</v>
      </c>
      <c r="I6275" t="s">
        <v>136</v>
      </c>
      <c r="J6275" t="s">
        <v>137</v>
      </c>
      <c r="K6275" t="s">
        <v>138</v>
      </c>
      <c r="L6275" t="s">
        <v>17443</v>
      </c>
      <c r="M6275" t="s">
        <v>17444</v>
      </c>
      <c r="N6275">
        <v>9.7963888879999992</v>
      </c>
      <c r="O6275">
        <v>0</v>
      </c>
      <c r="P6275">
        <v>3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9.1185460892922201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9.1185460892922201</v>
      </c>
    </row>
    <row r="6276" spans="1:31" x14ac:dyDescent="0.3">
      <c r="A6276">
        <v>2724060</v>
      </c>
      <c r="B6276">
        <v>1</v>
      </c>
      <c r="C6276" t="s">
        <v>80</v>
      </c>
      <c r="D6276" t="s">
        <v>87</v>
      </c>
      <c r="E6276" t="s">
        <v>161</v>
      </c>
      <c r="F6276" t="s">
        <v>17445</v>
      </c>
      <c r="G6276" t="s">
        <v>209</v>
      </c>
      <c r="H6276" t="s">
        <v>135</v>
      </c>
      <c r="I6276" t="s">
        <v>136</v>
      </c>
      <c r="J6276" t="s">
        <v>137</v>
      </c>
      <c r="K6276" t="s">
        <v>210</v>
      </c>
      <c r="L6276" t="s">
        <v>17446</v>
      </c>
      <c r="M6276" t="s">
        <v>17447</v>
      </c>
      <c r="N6276">
        <v>6.7872222219999996</v>
      </c>
      <c r="O6276">
        <v>0</v>
      </c>
      <c r="P6276">
        <v>5</v>
      </c>
      <c r="Q6276">
        <v>0</v>
      </c>
      <c r="R6276">
        <v>0</v>
      </c>
      <c r="S6276">
        <v>0</v>
      </c>
      <c r="T6276">
        <v>4</v>
      </c>
      <c r="U6276">
        <v>0</v>
      </c>
      <c r="V6276">
        <v>0</v>
      </c>
      <c r="W6276">
        <v>0</v>
      </c>
      <c r="X6276">
        <v>16.612716809069276</v>
      </c>
      <c r="Y6276">
        <v>0</v>
      </c>
      <c r="Z6276">
        <v>0</v>
      </c>
      <c r="AA6276">
        <v>0</v>
      </c>
      <c r="AB6276">
        <v>50.415863737840283</v>
      </c>
      <c r="AC6276">
        <v>0</v>
      </c>
      <c r="AD6276">
        <v>0</v>
      </c>
      <c r="AE6276">
        <v>67.028580546909552</v>
      </c>
    </row>
    <row r="6277" spans="1:31" x14ac:dyDescent="0.3">
      <c r="A6277">
        <v>2724415</v>
      </c>
      <c r="B6277">
        <v>1</v>
      </c>
      <c r="C6277" t="s">
        <v>80</v>
      </c>
      <c r="D6277" t="s">
        <v>95</v>
      </c>
      <c r="E6277" t="s">
        <v>150</v>
      </c>
      <c r="F6277" t="s">
        <v>17448</v>
      </c>
      <c r="G6277" t="s">
        <v>152</v>
      </c>
      <c r="H6277" t="s">
        <v>153</v>
      </c>
      <c r="I6277" t="s">
        <v>136</v>
      </c>
      <c r="J6277" t="s">
        <v>137</v>
      </c>
      <c r="K6277" t="s">
        <v>138</v>
      </c>
      <c r="L6277" t="s">
        <v>17449</v>
      </c>
      <c r="M6277" t="s">
        <v>17450</v>
      </c>
      <c r="N6277">
        <v>0.36583333299999998</v>
      </c>
      <c r="O6277">
        <v>5</v>
      </c>
      <c r="P6277">
        <v>403</v>
      </c>
      <c r="Q6277">
        <v>8</v>
      </c>
      <c r="R6277">
        <v>1</v>
      </c>
      <c r="S6277">
        <v>44</v>
      </c>
      <c r="T6277">
        <v>18</v>
      </c>
      <c r="U6277">
        <v>4</v>
      </c>
      <c r="V6277">
        <v>0</v>
      </c>
      <c r="W6277">
        <v>1.1060639045260892</v>
      </c>
      <c r="X6277">
        <v>29.804238089665425</v>
      </c>
      <c r="Y6277">
        <v>27.284750276028788</v>
      </c>
      <c r="Z6277">
        <v>0.82899560498713498</v>
      </c>
      <c r="AA6277">
        <v>188.8444606420648</v>
      </c>
      <c r="AB6277">
        <v>3.9452855225656855</v>
      </c>
      <c r="AC6277">
        <v>125.31570199977797</v>
      </c>
      <c r="AD6277">
        <v>0</v>
      </c>
      <c r="AE6277">
        <v>377.1294960396159</v>
      </c>
    </row>
    <row r="6278" spans="1:31" x14ac:dyDescent="0.3">
      <c r="A6278">
        <v>2724747</v>
      </c>
      <c r="B6278">
        <v>1</v>
      </c>
      <c r="C6278" t="s">
        <v>80</v>
      </c>
      <c r="D6278" t="s">
        <v>92</v>
      </c>
      <c r="E6278" t="s">
        <v>132</v>
      </c>
      <c r="F6278" t="s">
        <v>17451</v>
      </c>
      <c r="G6278" t="s">
        <v>134</v>
      </c>
      <c r="H6278" t="s">
        <v>135</v>
      </c>
      <c r="I6278" t="s">
        <v>136</v>
      </c>
      <c r="J6278" t="s">
        <v>137</v>
      </c>
      <c r="K6278" t="s">
        <v>138</v>
      </c>
      <c r="L6278" t="s">
        <v>17452</v>
      </c>
      <c r="M6278" t="s">
        <v>17453</v>
      </c>
      <c r="N6278">
        <v>0.64416666600000005</v>
      </c>
      <c r="O6278">
        <v>0</v>
      </c>
      <c r="P6278">
        <v>138</v>
      </c>
      <c r="Q6278">
        <v>0</v>
      </c>
      <c r="R6278">
        <v>0</v>
      </c>
      <c r="S6278">
        <v>0</v>
      </c>
      <c r="T6278">
        <v>6</v>
      </c>
      <c r="U6278">
        <v>0</v>
      </c>
      <c r="V6278">
        <v>0</v>
      </c>
      <c r="W6278">
        <v>0</v>
      </c>
      <c r="X6278">
        <v>3.5404499275086874</v>
      </c>
      <c r="Y6278">
        <v>0</v>
      </c>
      <c r="Z6278">
        <v>0</v>
      </c>
      <c r="AA6278">
        <v>0</v>
      </c>
      <c r="AB6278">
        <v>5.9873694545600001E-2</v>
      </c>
      <c r="AC6278">
        <v>0</v>
      </c>
      <c r="AD6278">
        <v>0</v>
      </c>
      <c r="AE6278">
        <v>3.6003236220542876</v>
      </c>
    </row>
    <row r="6279" spans="1:31" x14ac:dyDescent="0.3">
      <c r="A6279">
        <v>2724083</v>
      </c>
      <c r="B6279">
        <v>1</v>
      </c>
      <c r="C6279" t="s">
        <v>80</v>
      </c>
      <c r="D6279" t="s">
        <v>111</v>
      </c>
      <c r="E6279" t="s">
        <v>145</v>
      </c>
      <c r="F6279" t="s">
        <v>17454</v>
      </c>
      <c r="G6279" t="s">
        <v>230</v>
      </c>
      <c r="H6279" t="s">
        <v>135</v>
      </c>
      <c r="I6279" t="s">
        <v>136</v>
      </c>
      <c r="J6279" t="s">
        <v>137</v>
      </c>
      <c r="K6279" t="s">
        <v>138</v>
      </c>
      <c r="L6279" t="s">
        <v>17455</v>
      </c>
      <c r="M6279" t="s">
        <v>17456</v>
      </c>
      <c r="N6279">
        <v>1.100833333</v>
      </c>
      <c r="O6279">
        <v>0</v>
      </c>
      <c r="P6279">
        <v>2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0.82239805968557256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0.82239805968557256</v>
      </c>
    </row>
    <row r="6280" spans="1:31" x14ac:dyDescent="0.3">
      <c r="A6280">
        <v>2724106</v>
      </c>
      <c r="B6280">
        <v>1</v>
      </c>
      <c r="C6280" t="s">
        <v>80</v>
      </c>
      <c r="D6280" t="s">
        <v>83</v>
      </c>
      <c r="E6280" t="s">
        <v>145</v>
      </c>
      <c r="F6280" t="s">
        <v>17457</v>
      </c>
      <c r="G6280" t="s">
        <v>230</v>
      </c>
      <c r="H6280" t="s">
        <v>135</v>
      </c>
      <c r="I6280" t="s">
        <v>136</v>
      </c>
      <c r="J6280" t="s">
        <v>137</v>
      </c>
      <c r="K6280" t="s">
        <v>138</v>
      </c>
      <c r="L6280" t="s">
        <v>17458</v>
      </c>
      <c r="M6280" t="s">
        <v>17459</v>
      </c>
      <c r="N6280">
        <v>2.9513888879999999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1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2.7064577405849377</v>
      </c>
      <c r="AC6280">
        <v>0</v>
      </c>
      <c r="AD6280">
        <v>0</v>
      </c>
      <c r="AE6280">
        <v>2.7064577405849377</v>
      </c>
    </row>
    <row r="6281" spans="1:31" x14ac:dyDescent="0.3">
      <c r="A6281">
        <v>2724252</v>
      </c>
      <c r="B6281">
        <v>1</v>
      </c>
      <c r="C6281" t="s">
        <v>80</v>
      </c>
      <c r="D6281" t="s">
        <v>105</v>
      </c>
      <c r="E6281" t="s">
        <v>132</v>
      </c>
      <c r="F6281" t="s">
        <v>17460</v>
      </c>
      <c r="G6281" t="s">
        <v>170</v>
      </c>
      <c r="H6281" t="s">
        <v>135</v>
      </c>
      <c r="I6281" t="s">
        <v>136</v>
      </c>
      <c r="J6281" t="s">
        <v>137</v>
      </c>
      <c r="K6281" t="s">
        <v>138</v>
      </c>
      <c r="L6281" t="s">
        <v>17461</v>
      </c>
      <c r="M6281" t="s">
        <v>17462</v>
      </c>
      <c r="N6281">
        <v>0.81555555499999999</v>
      </c>
      <c r="O6281">
        <v>0</v>
      </c>
      <c r="P6281">
        <v>87</v>
      </c>
      <c r="Q6281">
        <v>0</v>
      </c>
      <c r="R6281">
        <v>0</v>
      </c>
      <c r="S6281">
        <v>0</v>
      </c>
      <c r="T6281">
        <v>6</v>
      </c>
      <c r="U6281">
        <v>0</v>
      </c>
      <c r="V6281">
        <v>0</v>
      </c>
      <c r="W6281">
        <v>0</v>
      </c>
      <c r="X6281">
        <v>15.788602597632693</v>
      </c>
      <c r="Y6281">
        <v>0</v>
      </c>
      <c r="Z6281">
        <v>0</v>
      </c>
      <c r="AA6281">
        <v>0</v>
      </c>
      <c r="AB6281">
        <v>9.4572239662581339</v>
      </c>
      <c r="AC6281">
        <v>0</v>
      </c>
      <c r="AD6281">
        <v>0</v>
      </c>
      <c r="AE6281">
        <v>25.245826563890827</v>
      </c>
    </row>
    <row r="6282" spans="1:31" x14ac:dyDescent="0.3">
      <c r="A6282">
        <v>2723937</v>
      </c>
      <c r="B6282">
        <v>1</v>
      </c>
      <c r="C6282" t="s">
        <v>81</v>
      </c>
      <c r="D6282" t="s">
        <v>120</v>
      </c>
      <c r="E6282" t="s">
        <v>145</v>
      </c>
      <c r="F6282" t="s">
        <v>17463</v>
      </c>
      <c r="G6282" t="s">
        <v>147</v>
      </c>
      <c r="H6282" t="s">
        <v>135</v>
      </c>
      <c r="I6282" t="s">
        <v>136</v>
      </c>
      <c r="J6282" t="s">
        <v>137</v>
      </c>
      <c r="K6282" t="s">
        <v>138</v>
      </c>
      <c r="L6282" t="s">
        <v>17464</v>
      </c>
      <c r="M6282" t="s">
        <v>17465</v>
      </c>
      <c r="N6282">
        <v>0.54666666600000002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1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0.84596418333250001</v>
      </c>
      <c r="AC6282">
        <v>0</v>
      </c>
      <c r="AD6282">
        <v>0</v>
      </c>
      <c r="AE6282">
        <v>0.84596418333250001</v>
      </c>
    </row>
    <row r="6283" spans="1:31" x14ac:dyDescent="0.3">
      <c r="A6283">
        <v>2724037</v>
      </c>
      <c r="B6283">
        <v>1</v>
      </c>
      <c r="C6283" t="s">
        <v>80</v>
      </c>
      <c r="D6283" t="s">
        <v>101</v>
      </c>
      <c r="E6283" t="s">
        <v>213</v>
      </c>
      <c r="F6283" t="s">
        <v>17466</v>
      </c>
      <c r="G6283" t="s">
        <v>300</v>
      </c>
      <c r="H6283" t="s">
        <v>153</v>
      </c>
      <c r="I6283" t="s">
        <v>136</v>
      </c>
      <c r="J6283" t="s">
        <v>137</v>
      </c>
      <c r="K6283" t="s">
        <v>210</v>
      </c>
      <c r="L6283" t="s">
        <v>17467</v>
      </c>
      <c r="M6283" t="s">
        <v>17468</v>
      </c>
      <c r="N6283">
        <v>5.7094444439999998</v>
      </c>
      <c r="O6283">
        <v>16</v>
      </c>
      <c r="P6283">
        <v>40</v>
      </c>
      <c r="Q6283">
        <v>35</v>
      </c>
      <c r="R6283">
        <v>2</v>
      </c>
      <c r="S6283">
        <v>24</v>
      </c>
      <c r="T6283">
        <v>1</v>
      </c>
      <c r="U6283">
        <v>2</v>
      </c>
      <c r="V6283">
        <v>0</v>
      </c>
      <c r="W6283">
        <v>92.144048824555</v>
      </c>
      <c r="X6283">
        <v>42.675760281238901</v>
      </c>
      <c r="Y6283">
        <v>1407.2785959007422</v>
      </c>
      <c r="Z6283">
        <v>35.528547417478535</v>
      </c>
      <c r="AA6283">
        <v>810.14691657269066</v>
      </c>
      <c r="AB6283">
        <v>8.7650022114816668</v>
      </c>
      <c r="AC6283">
        <v>324.83993278302967</v>
      </c>
      <c r="AD6283">
        <v>0</v>
      </c>
      <c r="AE6283">
        <v>2721.378803991217</v>
      </c>
    </row>
    <row r="6284" spans="1:31" x14ac:dyDescent="0.3">
      <c r="A6284">
        <v>2724578</v>
      </c>
      <c r="B6284">
        <v>1</v>
      </c>
      <c r="C6284" t="s">
        <v>81</v>
      </c>
      <c r="D6284" t="s">
        <v>128</v>
      </c>
      <c r="E6284" t="s">
        <v>213</v>
      </c>
      <c r="F6284" t="s">
        <v>17469</v>
      </c>
      <c r="G6284" t="s">
        <v>152</v>
      </c>
      <c r="H6284" t="s">
        <v>153</v>
      </c>
      <c r="I6284" t="s">
        <v>136</v>
      </c>
      <c r="J6284" t="s">
        <v>137</v>
      </c>
      <c r="K6284" t="s">
        <v>138</v>
      </c>
      <c r="L6284" t="s">
        <v>17470</v>
      </c>
      <c r="M6284" t="s">
        <v>17471</v>
      </c>
      <c r="N6284">
        <v>0.54083333300000003</v>
      </c>
      <c r="O6284">
        <v>0</v>
      </c>
      <c r="P6284">
        <v>0</v>
      </c>
      <c r="Q6284">
        <v>1</v>
      </c>
      <c r="R6284">
        <v>0</v>
      </c>
      <c r="S6284">
        <v>28</v>
      </c>
      <c r="T6284">
        <v>0</v>
      </c>
      <c r="U6284">
        <v>24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60.596350621630116</v>
      </c>
      <c r="AB6284">
        <v>0</v>
      </c>
      <c r="AC6284">
        <v>1063.3695971110483</v>
      </c>
      <c r="AD6284">
        <v>0</v>
      </c>
      <c r="AE6284">
        <v>1123.9659477326784</v>
      </c>
    </row>
    <row r="6285" spans="1:31" x14ac:dyDescent="0.3">
      <c r="A6285">
        <v>2724352</v>
      </c>
      <c r="B6285">
        <v>1</v>
      </c>
      <c r="C6285" t="s">
        <v>80</v>
      </c>
      <c r="D6285" t="s">
        <v>82</v>
      </c>
      <c r="E6285" t="s">
        <v>145</v>
      </c>
      <c r="F6285" t="s">
        <v>17472</v>
      </c>
      <c r="G6285" t="s">
        <v>230</v>
      </c>
      <c r="H6285" t="s">
        <v>135</v>
      </c>
      <c r="I6285" t="s">
        <v>136</v>
      </c>
      <c r="J6285" t="s">
        <v>137</v>
      </c>
      <c r="K6285" t="s">
        <v>138</v>
      </c>
      <c r="L6285" t="s">
        <v>17473</v>
      </c>
      <c r="M6285" t="s">
        <v>17474</v>
      </c>
      <c r="N6285">
        <v>4.846666666</v>
      </c>
      <c r="O6285">
        <v>0</v>
      </c>
      <c r="P6285">
        <v>2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3.7471915017226203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3.7471915017226203</v>
      </c>
    </row>
    <row r="6286" spans="1:31" x14ac:dyDescent="0.3">
      <c r="A6286">
        <v>2724246</v>
      </c>
      <c r="B6286">
        <v>1</v>
      </c>
      <c r="C6286" t="s">
        <v>81</v>
      </c>
      <c r="D6286" t="s">
        <v>116</v>
      </c>
      <c r="E6286" t="s">
        <v>213</v>
      </c>
      <c r="F6286" t="s">
        <v>8997</v>
      </c>
      <c r="G6286" t="s">
        <v>152</v>
      </c>
      <c r="H6286" t="s">
        <v>153</v>
      </c>
      <c r="I6286" t="s">
        <v>136</v>
      </c>
      <c r="J6286" t="s">
        <v>137</v>
      </c>
      <c r="K6286" t="s">
        <v>138</v>
      </c>
      <c r="L6286" t="s">
        <v>17475</v>
      </c>
      <c r="M6286" t="s">
        <v>17476</v>
      </c>
      <c r="N6286">
        <v>1.0594444439999999</v>
      </c>
      <c r="O6286">
        <v>1</v>
      </c>
      <c r="P6286">
        <v>45</v>
      </c>
      <c r="Q6286">
        <v>145</v>
      </c>
      <c r="R6286">
        <v>38</v>
      </c>
      <c r="S6286">
        <v>2</v>
      </c>
      <c r="T6286">
        <v>0</v>
      </c>
      <c r="U6286">
        <v>0</v>
      </c>
      <c r="V6286">
        <v>0</v>
      </c>
      <c r="W6286">
        <v>1.6327105121600002E-2</v>
      </c>
      <c r="X6286">
        <v>2.0061443481255798</v>
      </c>
      <c r="Y6286">
        <v>24.447499499475054</v>
      </c>
      <c r="Z6286">
        <v>8.8378995594943497</v>
      </c>
      <c r="AA6286">
        <v>1.5541976319191533</v>
      </c>
      <c r="AB6286">
        <v>0</v>
      </c>
      <c r="AC6286">
        <v>0</v>
      </c>
      <c r="AD6286">
        <v>0</v>
      </c>
      <c r="AE6286">
        <v>36.862068144135733</v>
      </c>
    </row>
    <row r="6287" spans="1:31" x14ac:dyDescent="0.3">
      <c r="A6287">
        <v>2724498</v>
      </c>
      <c r="B6287">
        <v>1</v>
      </c>
      <c r="C6287" t="s">
        <v>80</v>
      </c>
      <c r="D6287" t="s">
        <v>106</v>
      </c>
      <c r="E6287" t="s">
        <v>150</v>
      </c>
      <c r="F6287" t="s">
        <v>17477</v>
      </c>
      <c r="G6287" t="s">
        <v>152</v>
      </c>
      <c r="H6287" t="s">
        <v>153</v>
      </c>
      <c r="I6287" t="s">
        <v>136</v>
      </c>
      <c r="J6287" t="s">
        <v>137</v>
      </c>
      <c r="K6287" t="s">
        <v>138</v>
      </c>
      <c r="L6287" t="s">
        <v>17478</v>
      </c>
      <c r="M6287" t="s">
        <v>17479</v>
      </c>
      <c r="N6287">
        <v>2.798333333</v>
      </c>
      <c r="O6287">
        <v>7</v>
      </c>
      <c r="P6287">
        <v>2164</v>
      </c>
      <c r="Q6287">
        <v>60</v>
      </c>
      <c r="R6287">
        <v>266</v>
      </c>
      <c r="S6287">
        <v>28</v>
      </c>
      <c r="T6287">
        <v>369</v>
      </c>
      <c r="U6287">
        <v>0</v>
      </c>
      <c r="V6287">
        <v>0</v>
      </c>
      <c r="W6287">
        <v>5.3390601016266404</v>
      </c>
      <c r="X6287">
        <v>898.30205147580511</v>
      </c>
      <c r="Y6287">
        <v>243.55998389769499</v>
      </c>
      <c r="Z6287">
        <v>553.11707475461878</v>
      </c>
      <c r="AA6287">
        <v>299.27453188930951</v>
      </c>
      <c r="AB6287">
        <v>645.05720562903252</v>
      </c>
      <c r="AC6287">
        <v>0</v>
      </c>
      <c r="AD6287">
        <v>0</v>
      </c>
      <c r="AE6287">
        <v>2644.6499077480876</v>
      </c>
    </row>
    <row r="6288" spans="1:31" x14ac:dyDescent="0.3">
      <c r="A6288">
        <v>2724163</v>
      </c>
      <c r="B6288">
        <v>1</v>
      </c>
      <c r="C6288" t="s">
        <v>80</v>
      </c>
      <c r="D6288" t="s">
        <v>93</v>
      </c>
      <c r="E6288" t="s">
        <v>150</v>
      </c>
      <c r="F6288" t="s">
        <v>17480</v>
      </c>
      <c r="G6288" t="s">
        <v>300</v>
      </c>
      <c r="H6288" t="s">
        <v>153</v>
      </c>
      <c r="I6288" t="s">
        <v>136</v>
      </c>
      <c r="J6288" t="s">
        <v>137</v>
      </c>
      <c r="K6288" t="s">
        <v>210</v>
      </c>
      <c r="L6288" t="s">
        <v>17481</v>
      </c>
      <c r="M6288" t="s">
        <v>17482</v>
      </c>
      <c r="N6288">
        <v>6.1866666659999998</v>
      </c>
      <c r="O6288">
        <v>0</v>
      </c>
      <c r="P6288">
        <v>3408</v>
      </c>
      <c r="Q6288">
        <v>0</v>
      </c>
      <c r="R6288">
        <v>0</v>
      </c>
      <c r="S6288">
        <v>0</v>
      </c>
      <c r="T6288">
        <v>239</v>
      </c>
      <c r="U6288">
        <v>0</v>
      </c>
      <c r="V6288">
        <v>0</v>
      </c>
      <c r="W6288">
        <v>0</v>
      </c>
      <c r="X6288">
        <v>3323.3161569158651</v>
      </c>
      <c r="Y6288">
        <v>0</v>
      </c>
      <c r="Z6288">
        <v>0</v>
      </c>
      <c r="AA6288">
        <v>0</v>
      </c>
      <c r="AB6288">
        <v>1144.4269299623204</v>
      </c>
      <c r="AC6288">
        <v>0</v>
      </c>
      <c r="AD6288">
        <v>0</v>
      </c>
      <c r="AE6288">
        <v>4467.7430868781857</v>
      </c>
    </row>
    <row r="6289" spans="1:31" x14ac:dyDescent="0.3">
      <c r="A6289">
        <v>2724432</v>
      </c>
      <c r="B6289">
        <v>1</v>
      </c>
      <c r="C6289" t="s">
        <v>81</v>
      </c>
      <c r="D6289" t="s">
        <v>116</v>
      </c>
      <c r="E6289" t="s">
        <v>213</v>
      </c>
      <c r="F6289" t="s">
        <v>3296</v>
      </c>
      <c r="G6289" t="s">
        <v>152</v>
      </c>
      <c r="H6289" t="s">
        <v>153</v>
      </c>
      <c r="I6289" t="s">
        <v>136</v>
      </c>
      <c r="J6289" t="s">
        <v>137</v>
      </c>
      <c r="K6289" t="s">
        <v>138</v>
      </c>
      <c r="L6289" t="s">
        <v>17483</v>
      </c>
      <c r="M6289" t="s">
        <v>17484</v>
      </c>
      <c r="N6289">
        <v>0.48111111099999998</v>
      </c>
      <c r="O6289">
        <v>0</v>
      </c>
      <c r="P6289">
        <v>797</v>
      </c>
      <c r="Q6289">
        <v>4</v>
      </c>
      <c r="R6289">
        <v>44</v>
      </c>
      <c r="S6289">
        <v>0</v>
      </c>
      <c r="T6289">
        <v>108</v>
      </c>
      <c r="U6289">
        <v>1</v>
      </c>
      <c r="V6289">
        <v>0</v>
      </c>
      <c r="W6289">
        <v>0</v>
      </c>
      <c r="X6289">
        <v>67.164009944358881</v>
      </c>
      <c r="Y6289">
        <v>2.3676421990116236</v>
      </c>
      <c r="Z6289">
        <v>3.6708591008170881</v>
      </c>
      <c r="AA6289">
        <v>0</v>
      </c>
      <c r="AB6289">
        <v>16.291451908022886</v>
      </c>
      <c r="AC6289">
        <v>7.6699459484444379</v>
      </c>
      <c r="AD6289">
        <v>0</v>
      </c>
      <c r="AE6289">
        <v>97.163909100654919</v>
      </c>
    </row>
    <row r="6290" spans="1:31" x14ac:dyDescent="0.3">
      <c r="A6290">
        <v>2724624</v>
      </c>
      <c r="B6290">
        <v>1</v>
      </c>
      <c r="C6290" t="s">
        <v>80</v>
      </c>
      <c r="D6290" t="s">
        <v>93</v>
      </c>
      <c r="E6290" t="s">
        <v>150</v>
      </c>
      <c r="F6290" t="s">
        <v>17414</v>
      </c>
      <c r="G6290" t="s">
        <v>152</v>
      </c>
      <c r="H6290" t="s">
        <v>153</v>
      </c>
      <c r="I6290" t="s">
        <v>490</v>
      </c>
      <c r="J6290" t="s">
        <v>137</v>
      </c>
      <c r="K6290" t="s">
        <v>138</v>
      </c>
      <c r="L6290" t="s">
        <v>17485</v>
      </c>
      <c r="M6290" t="s">
        <v>17486</v>
      </c>
      <c r="N6290">
        <v>2.8333332999999999E-2</v>
      </c>
      <c r="O6290">
        <v>0</v>
      </c>
      <c r="P6290">
        <v>2998</v>
      </c>
      <c r="Q6290">
        <v>0</v>
      </c>
      <c r="R6290">
        <v>0</v>
      </c>
      <c r="S6290">
        <v>0</v>
      </c>
      <c r="T6290">
        <v>172</v>
      </c>
      <c r="U6290">
        <v>0</v>
      </c>
      <c r="V6290">
        <v>0</v>
      </c>
      <c r="W6290">
        <v>0</v>
      </c>
      <c r="X6290">
        <v>16.12623108812533</v>
      </c>
      <c r="Y6290">
        <v>0</v>
      </c>
      <c r="Z6290">
        <v>0</v>
      </c>
      <c r="AA6290">
        <v>0</v>
      </c>
      <c r="AB6290">
        <v>2.9787567779833979</v>
      </c>
      <c r="AC6290">
        <v>0</v>
      </c>
      <c r="AD6290">
        <v>0</v>
      </c>
      <c r="AE6290">
        <v>19.104987866108729</v>
      </c>
    </row>
    <row r="6291" spans="1:31" x14ac:dyDescent="0.3">
      <c r="A6291">
        <v>2724020</v>
      </c>
      <c r="B6291">
        <v>1</v>
      </c>
      <c r="C6291" t="s">
        <v>80</v>
      </c>
      <c r="D6291" t="s">
        <v>98</v>
      </c>
      <c r="E6291" t="s">
        <v>213</v>
      </c>
      <c r="F6291" t="s">
        <v>3898</v>
      </c>
      <c r="G6291" t="s">
        <v>152</v>
      </c>
      <c r="H6291" t="s">
        <v>153</v>
      </c>
      <c r="I6291" t="s">
        <v>136</v>
      </c>
      <c r="J6291" t="s">
        <v>137</v>
      </c>
      <c r="K6291" t="s">
        <v>138</v>
      </c>
      <c r="L6291" t="s">
        <v>17487</v>
      </c>
      <c r="M6291" t="s">
        <v>17488</v>
      </c>
      <c r="N6291">
        <v>0.64444444400000001</v>
      </c>
      <c r="O6291">
        <v>0</v>
      </c>
      <c r="P6291">
        <v>22</v>
      </c>
      <c r="Q6291">
        <v>12</v>
      </c>
      <c r="R6291">
        <v>127</v>
      </c>
      <c r="S6291">
        <v>3</v>
      </c>
      <c r="T6291">
        <v>34</v>
      </c>
      <c r="U6291">
        <v>2</v>
      </c>
      <c r="V6291">
        <v>0</v>
      </c>
      <c r="W6291">
        <v>0</v>
      </c>
      <c r="X6291">
        <v>5.7583805478957499</v>
      </c>
      <c r="Y6291">
        <v>30.681541327552502</v>
      </c>
      <c r="Z6291">
        <v>65.015969479725612</v>
      </c>
      <c r="AA6291">
        <v>20.097972771542672</v>
      </c>
      <c r="AB6291">
        <v>24.221699134655566</v>
      </c>
      <c r="AC6291">
        <v>73.397532769760005</v>
      </c>
      <c r="AD6291">
        <v>0</v>
      </c>
      <c r="AE6291">
        <v>219.1730960311321</v>
      </c>
    </row>
    <row r="6292" spans="1:31" x14ac:dyDescent="0.3">
      <c r="A6292">
        <v>2724561</v>
      </c>
      <c r="B6292">
        <v>1</v>
      </c>
      <c r="C6292" t="s">
        <v>81</v>
      </c>
      <c r="D6292" t="s">
        <v>127</v>
      </c>
      <c r="E6292" t="s">
        <v>161</v>
      </c>
      <c r="F6292" t="s">
        <v>17489</v>
      </c>
      <c r="G6292" t="s">
        <v>163</v>
      </c>
      <c r="H6292" t="s">
        <v>135</v>
      </c>
      <c r="I6292" t="s">
        <v>136</v>
      </c>
      <c r="J6292" t="s">
        <v>137</v>
      </c>
      <c r="K6292" t="s">
        <v>138</v>
      </c>
      <c r="L6292" t="s">
        <v>17490</v>
      </c>
      <c r="M6292" t="s">
        <v>17491</v>
      </c>
      <c r="N6292">
        <v>5.5347222220000001</v>
      </c>
      <c r="O6292">
        <v>0</v>
      </c>
      <c r="P6292">
        <v>37</v>
      </c>
      <c r="Q6292">
        <v>0</v>
      </c>
      <c r="R6292">
        <v>1</v>
      </c>
      <c r="S6292">
        <v>0</v>
      </c>
      <c r="T6292">
        <v>7</v>
      </c>
      <c r="U6292">
        <v>0</v>
      </c>
      <c r="V6292">
        <v>0</v>
      </c>
      <c r="W6292">
        <v>0</v>
      </c>
      <c r="X6292">
        <v>41.056892490058665</v>
      </c>
      <c r="Y6292">
        <v>0</v>
      </c>
      <c r="Z6292">
        <v>0.28403165243600004</v>
      </c>
      <c r="AA6292">
        <v>0</v>
      </c>
      <c r="AB6292">
        <v>24.018488702325325</v>
      </c>
      <c r="AC6292">
        <v>0</v>
      </c>
      <c r="AD6292">
        <v>0</v>
      </c>
      <c r="AE6292">
        <v>65.359412844819985</v>
      </c>
    </row>
    <row r="6293" spans="1:31" x14ac:dyDescent="0.3">
      <c r="A6293">
        <v>2724269</v>
      </c>
      <c r="B6293">
        <v>1</v>
      </c>
      <c r="C6293" t="s">
        <v>80</v>
      </c>
      <c r="D6293" t="s">
        <v>89</v>
      </c>
      <c r="E6293" t="s">
        <v>200</v>
      </c>
      <c r="F6293" t="s">
        <v>17492</v>
      </c>
      <c r="G6293" t="s">
        <v>393</v>
      </c>
      <c r="H6293" t="s">
        <v>135</v>
      </c>
      <c r="I6293" t="s">
        <v>136</v>
      </c>
      <c r="J6293" t="s">
        <v>137</v>
      </c>
      <c r="K6293" t="s">
        <v>138</v>
      </c>
      <c r="L6293" t="s">
        <v>17493</v>
      </c>
      <c r="M6293" t="s">
        <v>17494</v>
      </c>
      <c r="N6293">
        <v>1.6841666660000001</v>
      </c>
      <c r="O6293">
        <v>0</v>
      </c>
      <c r="P6293">
        <v>103</v>
      </c>
      <c r="Q6293">
        <v>0</v>
      </c>
      <c r="R6293">
        <v>0</v>
      </c>
      <c r="S6293">
        <v>0</v>
      </c>
      <c r="T6293">
        <v>22</v>
      </c>
      <c r="U6293">
        <v>0</v>
      </c>
      <c r="V6293">
        <v>0</v>
      </c>
      <c r="W6293">
        <v>0</v>
      </c>
      <c r="X6293">
        <v>46.014961661333608</v>
      </c>
      <c r="Y6293">
        <v>0</v>
      </c>
      <c r="Z6293">
        <v>0</v>
      </c>
      <c r="AA6293">
        <v>0</v>
      </c>
      <c r="AB6293">
        <v>130.9776483514687</v>
      </c>
      <c r="AC6293">
        <v>0</v>
      </c>
      <c r="AD6293">
        <v>0</v>
      </c>
      <c r="AE6293">
        <v>176.99261001280232</v>
      </c>
    </row>
    <row r="6294" spans="1:31" x14ac:dyDescent="0.3">
      <c r="A6294">
        <v>2724418</v>
      </c>
      <c r="B6294">
        <v>1</v>
      </c>
      <c r="C6294" t="s">
        <v>81</v>
      </c>
      <c r="D6294" t="s">
        <v>112</v>
      </c>
      <c r="E6294" t="s">
        <v>161</v>
      </c>
      <c r="F6294" t="s">
        <v>17495</v>
      </c>
      <c r="G6294" t="s">
        <v>163</v>
      </c>
      <c r="H6294" t="s">
        <v>135</v>
      </c>
      <c r="I6294" t="s">
        <v>136</v>
      </c>
      <c r="J6294" t="s">
        <v>137</v>
      </c>
      <c r="K6294" t="s">
        <v>138</v>
      </c>
      <c r="L6294" t="s">
        <v>17496</v>
      </c>
      <c r="M6294" t="s">
        <v>17497</v>
      </c>
      <c r="N6294">
        <v>1.8430555550000001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21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16.939023464420924</v>
      </c>
      <c r="AC6294">
        <v>0</v>
      </c>
      <c r="AD6294">
        <v>0</v>
      </c>
      <c r="AE6294">
        <v>16.939023464420924</v>
      </c>
    </row>
    <row r="6295" spans="1:31" x14ac:dyDescent="0.3">
      <c r="A6295">
        <v>2724727</v>
      </c>
      <c r="B6295">
        <v>1</v>
      </c>
      <c r="C6295" t="s">
        <v>80</v>
      </c>
      <c r="D6295" t="s">
        <v>93</v>
      </c>
      <c r="E6295" t="s">
        <v>150</v>
      </c>
      <c r="F6295" t="s">
        <v>17414</v>
      </c>
      <c r="G6295" t="s">
        <v>170</v>
      </c>
      <c r="H6295" t="s">
        <v>153</v>
      </c>
      <c r="I6295" t="s">
        <v>490</v>
      </c>
      <c r="J6295" t="s">
        <v>137</v>
      </c>
      <c r="K6295" t="s">
        <v>138</v>
      </c>
      <c r="L6295" t="s">
        <v>17498</v>
      </c>
      <c r="M6295" t="s">
        <v>17499</v>
      </c>
      <c r="N6295">
        <v>4.8888887999999998E-2</v>
      </c>
      <c r="O6295">
        <v>0</v>
      </c>
      <c r="P6295">
        <v>3408</v>
      </c>
      <c r="Q6295">
        <v>0</v>
      </c>
      <c r="R6295">
        <v>0</v>
      </c>
      <c r="S6295">
        <v>0</v>
      </c>
      <c r="T6295">
        <v>239</v>
      </c>
      <c r="U6295">
        <v>0</v>
      </c>
      <c r="V6295">
        <v>0</v>
      </c>
      <c r="W6295">
        <v>0</v>
      </c>
      <c r="X6295">
        <v>28.684204300911926</v>
      </c>
      <c r="Y6295">
        <v>0</v>
      </c>
      <c r="Z6295">
        <v>0</v>
      </c>
      <c r="AA6295">
        <v>0</v>
      </c>
      <c r="AB6295">
        <v>6.0244685003280871</v>
      </c>
      <c r="AC6295">
        <v>0</v>
      </c>
      <c r="AD6295">
        <v>0</v>
      </c>
      <c r="AE6295">
        <v>34.708672801240013</v>
      </c>
    </row>
    <row r="6296" spans="1:31" x14ac:dyDescent="0.3">
      <c r="A6296">
        <v>2724040</v>
      </c>
      <c r="B6296">
        <v>1</v>
      </c>
      <c r="C6296" t="s">
        <v>81</v>
      </c>
      <c r="D6296" t="s">
        <v>120</v>
      </c>
      <c r="E6296" t="s">
        <v>150</v>
      </c>
      <c r="F6296" t="s">
        <v>11336</v>
      </c>
      <c r="G6296" t="s">
        <v>152</v>
      </c>
      <c r="H6296" t="s">
        <v>153</v>
      </c>
      <c r="I6296" t="s">
        <v>136</v>
      </c>
      <c r="J6296" t="s">
        <v>137</v>
      </c>
      <c r="K6296" t="s">
        <v>138</v>
      </c>
      <c r="L6296" t="s">
        <v>17500</v>
      </c>
      <c r="M6296" t="s">
        <v>17446</v>
      </c>
      <c r="N6296">
        <v>0.28527777700000001</v>
      </c>
      <c r="O6296">
        <v>2</v>
      </c>
      <c r="P6296">
        <v>322</v>
      </c>
      <c r="Q6296">
        <v>98</v>
      </c>
      <c r="R6296">
        <v>4</v>
      </c>
      <c r="S6296">
        <v>16</v>
      </c>
      <c r="T6296">
        <v>41</v>
      </c>
      <c r="U6296">
        <v>2</v>
      </c>
      <c r="V6296">
        <v>0</v>
      </c>
      <c r="W6296">
        <v>0.42734204365545003</v>
      </c>
      <c r="X6296">
        <v>20.378791732904116</v>
      </c>
      <c r="Y6296">
        <v>46.656652833296292</v>
      </c>
      <c r="Z6296">
        <v>0.52860904876417503</v>
      </c>
      <c r="AA6296">
        <v>11.457892068409596</v>
      </c>
      <c r="AB6296">
        <v>3.3512049620514457</v>
      </c>
      <c r="AC6296">
        <v>26.801256685591692</v>
      </c>
      <c r="AD6296">
        <v>0</v>
      </c>
      <c r="AE6296">
        <v>109.60174937467276</v>
      </c>
    </row>
    <row r="6297" spans="1:31" x14ac:dyDescent="0.3">
      <c r="A6297">
        <v>2723940</v>
      </c>
      <c r="B6297">
        <v>1</v>
      </c>
      <c r="C6297" t="s">
        <v>80</v>
      </c>
      <c r="D6297" t="s">
        <v>82</v>
      </c>
      <c r="E6297" t="s">
        <v>145</v>
      </c>
      <c r="F6297" t="s">
        <v>17501</v>
      </c>
      <c r="G6297" t="s">
        <v>181</v>
      </c>
      <c r="H6297" t="s">
        <v>135</v>
      </c>
      <c r="I6297" t="s">
        <v>136</v>
      </c>
      <c r="J6297" t="s">
        <v>137</v>
      </c>
      <c r="K6297" t="s">
        <v>138</v>
      </c>
      <c r="L6297" t="s">
        <v>17502</v>
      </c>
      <c r="M6297" t="s">
        <v>17503</v>
      </c>
      <c r="N6297">
        <v>1.1911111109999999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1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1.8718921314866663</v>
      </c>
      <c r="AC6297">
        <v>0</v>
      </c>
      <c r="AD6297">
        <v>0</v>
      </c>
      <c r="AE6297">
        <v>1.8718921314866663</v>
      </c>
    </row>
    <row r="6298" spans="1:31" x14ac:dyDescent="0.3">
      <c r="A6298">
        <v>2724750</v>
      </c>
      <c r="B6298">
        <v>1</v>
      </c>
      <c r="C6298" t="s">
        <v>80</v>
      </c>
      <c r="D6298" t="s">
        <v>93</v>
      </c>
      <c r="E6298" t="s">
        <v>156</v>
      </c>
      <c r="F6298" t="s">
        <v>17504</v>
      </c>
      <c r="G6298" t="s">
        <v>152</v>
      </c>
      <c r="H6298" t="s">
        <v>153</v>
      </c>
      <c r="I6298" t="s">
        <v>136</v>
      </c>
      <c r="J6298" t="s">
        <v>137</v>
      </c>
      <c r="K6298" t="s">
        <v>138</v>
      </c>
      <c r="L6298" t="s">
        <v>17189</v>
      </c>
      <c r="M6298" t="s">
        <v>17505</v>
      </c>
      <c r="N6298">
        <v>0.48888888800000002</v>
      </c>
      <c r="O6298">
        <v>0</v>
      </c>
      <c r="P6298">
        <v>1412</v>
      </c>
      <c r="Q6298">
        <v>0</v>
      </c>
      <c r="R6298">
        <v>0</v>
      </c>
      <c r="S6298">
        <v>0</v>
      </c>
      <c r="T6298">
        <v>153</v>
      </c>
      <c r="U6298">
        <v>0</v>
      </c>
      <c r="V6298">
        <v>0</v>
      </c>
      <c r="W6298">
        <v>0</v>
      </c>
      <c r="X6298">
        <v>101.25893106471874</v>
      </c>
      <c r="Y6298">
        <v>0</v>
      </c>
      <c r="Z6298">
        <v>0</v>
      </c>
      <c r="AA6298">
        <v>0</v>
      </c>
      <c r="AB6298">
        <v>35.64341854653069</v>
      </c>
      <c r="AC6298">
        <v>0</v>
      </c>
      <c r="AD6298">
        <v>0</v>
      </c>
      <c r="AE6298">
        <v>136.90234961124943</v>
      </c>
    </row>
    <row r="6299" spans="1:31" x14ac:dyDescent="0.3">
      <c r="A6299">
        <v>2724481</v>
      </c>
      <c r="B6299">
        <v>1</v>
      </c>
      <c r="C6299" t="s">
        <v>81</v>
      </c>
      <c r="D6299" t="s">
        <v>120</v>
      </c>
      <c r="E6299" t="s">
        <v>145</v>
      </c>
      <c r="F6299" t="s">
        <v>17506</v>
      </c>
      <c r="G6299" t="s">
        <v>181</v>
      </c>
      <c r="H6299" t="s">
        <v>135</v>
      </c>
      <c r="I6299" t="s">
        <v>136</v>
      </c>
      <c r="J6299" t="s">
        <v>137</v>
      </c>
      <c r="K6299" t="s">
        <v>138</v>
      </c>
      <c r="L6299" t="s">
        <v>17507</v>
      </c>
      <c r="M6299" t="s">
        <v>17508</v>
      </c>
      <c r="N6299">
        <v>3.312777777</v>
      </c>
      <c r="O6299">
        <v>0</v>
      </c>
      <c r="P6299">
        <v>10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6.5476953107796527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6.5476953107796527</v>
      </c>
    </row>
    <row r="6300" spans="1:31" x14ac:dyDescent="0.3">
      <c r="A6300">
        <v>2724103</v>
      </c>
      <c r="B6300">
        <v>1</v>
      </c>
      <c r="C6300" t="s">
        <v>80</v>
      </c>
      <c r="D6300" t="s">
        <v>94</v>
      </c>
      <c r="E6300" t="s">
        <v>132</v>
      </c>
      <c r="F6300" t="s">
        <v>17509</v>
      </c>
      <c r="G6300" t="s">
        <v>158</v>
      </c>
      <c r="H6300" t="s">
        <v>135</v>
      </c>
      <c r="I6300" t="s">
        <v>136</v>
      </c>
      <c r="J6300" t="s">
        <v>3</v>
      </c>
      <c r="K6300" t="s">
        <v>138</v>
      </c>
      <c r="L6300" t="s">
        <v>17510</v>
      </c>
      <c r="M6300" t="s">
        <v>17511</v>
      </c>
      <c r="N6300">
        <v>2.449166666</v>
      </c>
      <c r="O6300">
        <v>0</v>
      </c>
      <c r="P6300">
        <v>312</v>
      </c>
      <c r="Q6300">
        <v>0</v>
      </c>
      <c r="R6300">
        <v>0</v>
      </c>
      <c r="S6300">
        <v>0</v>
      </c>
      <c r="T6300">
        <v>30</v>
      </c>
      <c r="U6300">
        <v>0</v>
      </c>
      <c r="V6300">
        <v>0</v>
      </c>
      <c r="W6300">
        <v>0</v>
      </c>
      <c r="X6300">
        <v>138.07257872247493</v>
      </c>
      <c r="Y6300">
        <v>0</v>
      </c>
      <c r="Z6300">
        <v>0</v>
      </c>
      <c r="AA6300">
        <v>0</v>
      </c>
      <c r="AB6300">
        <v>50.749850688458672</v>
      </c>
      <c r="AC6300">
        <v>0</v>
      </c>
      <c r="AD6300">
        <v>0</v>
      </c>
      <c r="AE6300">
        <v>188.82242941093361</v>
      </c>
    </row>
    <row r="6301" spans="1:31" x14ac:dyDescent="0.3">
      <c r="A6301">
        <v>2724744</v>
      </c>
      <c r="B6301">
        <v>1</v>
      </c>
      <c r="C6301" t="s">
        <v>81</v>
      </c>
      <c r="D6301" t="s">
        <v>128</v>
      </c>
      <c r="E6301" t="s">
        <v>213</v>
      </c>
      <c r="F6301" t="s">
        <v>17512</v>
      </c>
      <c r="G6301" t="s">
        <v>152</v>
      </c>
      <c r="H6301" t="s">
        <v>153</v>
      </c>
      <c r="I6301" t="s">
        <v>136</v>
      </c>
      <c r="J6301" t="s">
        <v>137</v>
      </c>
      <c r="K6301" t="s">
        <v>138</v>
      </c>
      <c r="L6301" t="s">
        <v>17513</v>
      </c>
      <c r="M6301" t="s">
        <v>17514</v>
      </c>
      <c r="N6301">
        <v>7.8888888000000004E-2</v>
      </c>
      <c r="O6301">
        <v>2</v>
      </c>
      <c r="P6301">
        <v>1</v>
      </c>
      <c r="Q6301">
        <v>7</v>
      </c>
      <c r="R6301">
        <v>0</v>
      </c>
      <c r="S6301">
        <v>1</v>
      </c>
      <c r="T6301">
        <v>1</v>
      </c>
      <c r="U6301">
        <v>0</v>
      </c>
      <c r="V6301">
        <v>0</v>
      </c>
      <c r="W6301">
        <v>2.0128334258901668</v>
      </c>
      <c r="X6301">
        <v>3.80872684E-6</v>
      </c>
      <c r="Y6301">
        <v>0.12906421117165001</v>
      </c>
      <c r="Z6301">
        <v>0</v>
      </c>
      <c r="AA6301">
        <v>0.17066485104298001</v>
      </c>
      <c r="AB6301">
        <v>4.1220448306660003E-2</v>
      </c>
      <c r="AC6301">
        <v>0</v>
      </c>
      <c r="AD6301">
        <v>0</v>
      </c>
      <c r="AE6301">
        <v>2.3537867451382968</v>
      </c>
    </row>
    <row r="6302" spans="1:31" x14ac:dyDescent="0.3">
      <c r="A6302">
        <v>2724395</v>
      </c>
      <c r="B6302">
        <v>1</v>
      </c>
      <c r="C6302" t="s">
        <v>80</v>
      </c>
      <c r="D6302" t="s">
        <v>111</v>
      </c>
      <c r="E6302" t="s">
        <v>145</v>
      </c>
      <c r="F6302" t="s">
        <v>17515</v>
      </c>
      <c r="G6302" t="s">
        <v>181</v>
      </c>
      <c r="H6302" t="s">
        <v>135</v>
      </c>
      <c r="I6302" t="s">
        <v>136</v>
      </c>
      <c r="J6302" t="s">
        <v>137</v>
      </c>
      <c r="K6302" t="s">
        <v>138</v>
      </c>
      <c r="L6302" t="s">
        <v>17516</v>
      </c>
      <c r="M6302" t="s">
        <v>17517</v>
      </c>
      <c r="N6302">
        <v>3.1616666659999999</v>
      </c>
      <c r="O6302">
        <v>0</v>
      </c>
      <c r="P6302">
        <v>5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1.8381544980198448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1.8381544980198448</v>
      </c>
    </row>
    <row r="6303" spans="1:31" x14ac:dyDescent="0.3">
      <c r="A6303">
        <v>2724495</v>
      </c>
      <c r="B6303">
        <v>1</v>
      </c>
      <c r="C6303" t="s">
        <v>80</v>
      </c>
      <c r="D6303" t="s">
        <v>95</v>
      </c>
      <c r="E6303" t="s">
        <v>161</v>
      </c>
      <c r="F6303" t="s">
        <v>17518</v>
      </c>
      <c r="G6303" t="s">
        <v>170</v>
      </c>
      <c r="H6303" t="s">
        <v>135</v>
      </c>
      <c r="I6303" t="s">
        <v>136</v>
      </c>
      <c r="J6303" t="s">
        <v>137</v>
      </c>
      <c r="K6303" t="s">
        <v>138</v>
      </c>
      <c r="L6303" t="s">
        <v>17519</v>
      </c>
      <c r="M6303" t="s">
        <v>17520</v>
      </c>
      <c r="N6303">
        <v>0.66472222199999997</v>
      </c>
      <c r="O6303">
        <v>0</v>
      </c>
      <c r="P6303">
        <v>48</v>
      </c>
      <c r="Q6303">
        <v>0</v>
      </c>
      <c r="R6303">
        <v>0</v>
      </c>
      <c r="S6303">
        <v>0</v>
      </c>
      <c r="T6303">
        <v>3</v>
      </c>
      <c r="U6303">
        <v>0</v>
      </c>
      <c r="V6303">
        <v>0</v>
      </c>
      <c r="W6303">
        <v>0</v>
      </c>
      <c r="X6303">
        <v>8.3151704387418324</v>
      </c>
      <c r="Y6303">
        <v>0</v>
      </c>
      <c r="Z6303">
        <v>0</v>
      </c>
      <c r="AA6303">
        <v>0</v>
      </c>
      <c r="AB6303">
        <v>1.7879199367547303</v>
      </c>
      <c r="AC6303">
        <v>0</v>
      </c>
      <c r="AD6303">
        <v>0</v>
      </c>
      <c r="AE6303">
        <v>10.103090375496564</v>
      </c>
    </row>
    <row r="6304" spans="1:31" x14ac:dyDescent="0.3">
      <c r="A6304">
        <v>2724143</v>
      </c>
      <c r="B6304">
        <v>1</v>
      </c>
      <c r="C6304" t="s">
        <v>80</v>
      </c>
      <c r="D6304" t="s">
        <v>105</v>
      </c>
      <c r="E6304" t="s">
        <v>161</v>
      </c>
      <c r="F6304" t="s">
        <v>17521</v>
      </c>
      <c r="G6304" t="s">
        <v>170</v>
      </c>
      <c r="H6304" t="s">
        <v>135</v>
      </c>
      <c r="I6304" t="s">
        <v>136</v>
      </c>
      <c r="J6304" t="s">
        <v>137</v>
      </c>
      <c r="K6304" t="s">
        <v>138</v>
      </c>
      <c r="L6304" t="s">
        <v>17522</v>
      </c>
      <c r="M6304" t="s">
        <v>17523</v>
      </c>
      <c r="N6304">
        <v>1.158055555</v>
      </c>
      <c r="O6304">
        <v>0</v>
      </c>
      <c r="P6304">
        <v>15</v>
      </c>
      <c r="Q6304">
        <v>0</v>
      </c>
      <c r="R6304">
        <v>1</v>
      </c>
      <c r="S6304">
        <v>0</v>
      </c>
      <c r="T6304">
        <v>1</v>
      </c>
      <c r="U6304">
        <v>0</v>
      </c>
      <c r="V6304">
        <v>0</v>
      </c>
      <c r="W6304">
        <v>0</v>
      </c>
      <c r="X6304">
        <v>5.3311218525584252</v>
      </c>
      <c r="Y6304">
        <v>0</v>
      </c>
      <c r="Z6304">
        <v>0</v>
      </c>
      <c r="AA6304">
        <v>0</v>
      </c>
      <c r="AB6304">
        <v>0.59715167171152095</v>
      </c>
      <c r="AC6304">
        <v>0</v>
      </c>
      <c r="AD6304">
        <v>0</v>
      </c>
      <c r="AE6304">
        <v>5.9282735242699465</v>
      </c>
    </row>
    <row r="6305" spans="1:31" x14ac:dyDescent="0.3">
      <c r="A6305">
        <v>2723954</v>
      </c>
      <c r="B6305">
        <v>1</v>
      </c>
      <c r="C6305" t="s">
        <v>80</v>
      </c>
      <c r="D6305" t="s">
        <v>88</v>
      </c>
      <c r="E6305" t="s">
        <v>156</v>
      </c>
      <c r="F6305" t="s">
        <v>17524</v>
      </c>
      <c r="G6305" t="s">
        <v>209</v>
      </c>
      <c r="H6305" t="s">
        <v>153</v>
      </c>
      <c r="I6305" t="s">
        <v>136</v>
      </c>
      <c r="J6305" t="s">
        <v>137</v>
      </c>
      <c r="K6305" t="s">
        <v>210</v>
      </c>
      <c r="L6305" t="s">
        <v>17525</v>
      </c>
      <c r="M6305" t="s">
        <v>17526</v>
      </c>
      <c r="N6305">
        <v>5.5197222220000004</v>
      </c>
      <c r="O6305">
        <v>0</v>
      </c>
      <c r="P6305">
        <v>52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206.82214527685051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206.82214527685051</v>
      </c>
    </row>
    <row r="6306" spans="1:31" x14ac:dyDescent="0.3">
      <c r="A6306">
        <v>2724470</v>
      </c>
      <c r="B6306">
        <v>2</v>
      </c>
      <c r="C6306" t="s">
        <v>80</v>
      </c>
      <c r="D6306" t="s">
        <v>89</v>
      </c>
      <c r="E6306" t="s">
        <v>150</v>
      </c>
      <c r="F6306" t="s">
        <v>17527</v>
      </c>
      <c r="G6306" t="s">
        <v>152</v>
      </c>
      <c r="H6306" t="s">
        <v>153</v>
      </c>
      <c r="I6306" t="s">
        <v>136</v>
      </c>
      <c r="J6306" t="s">
        <v>137</v>
      </c>
      <c r="K6306" t="s">
        <v>138</v>
      </c>
      <c r="L6306" t="s">
        <v>17528</v>
      </c>
      <c r="M6306" t="s">
        <v>17529</v>
      </c>
      <c r="N6306">
        <v>1.3358333330000001</v>
      </c>
      <c r="O6306">
        <v>1</v>
      </c>
      <c r="P6306">
        <v>1003</v>
      </c>
      <c r="Q6306">
        <v>3</v>
      </c>
      <c r="R6306">
        <v>81</v>
      </c>
      <c r="S6306">
        <v>10</v>
      </c>
      <c r="T6306">
        <v>169</v>
      </c>
      <c r="U6306">
        <v>1</v>
      </c>
      <c r="V6306">
        <v>0</v>
      </c>
      <c r="W6306">
        <v>0.23832379910999998</v>
      </c>
      <c r="X6306">
        <v>809.25380330748453</v>
      </c>
      <c r="Y6306">
        <v>0.77694028116512492</v>
      </c>
      <c r="Z6306">
        <v>23.014624916252661</v>
      </c>
      <c r="AA6306">
        <v>197.23303423393435</v>
      </c>
      <c r="AB6306">
        <v>433.76624969636242</v>
      </c>
      <c r="AC6306">
        <v>17.020907508784727</v>
      </c>
      <c r="AD6306">
        <v>0</v>
      </c>
      <c r="AE6306">
        <v>1481.3038837430938</v>
      </c>
    </row>
    <row r="6307" spans="1:31" x14ac:dyDescent="0.3">
      <c r="A6307">
        <v>2724329</v>
      </c>
      <c r="B6307">
        <v>1</v>
      </c>
      <c r="C6307" t="s">
        <v>80</v>
      </c>
      <c r="D6307" t="s">
        <v>110</v>
      </c>
      <c r="E6307" t="s">
        <v>132</v>
      </c>
      <c r="F6307" t="s">
        <v>17530</v>
      </c>
      <c r="G6307" t="s">
        <v>170</v>
      </c>
      <c r="H6307" t="s">
        <v>135</v>
      </c>
      <c r="I6307" t="s">
        <v>490</v>
      </c>
      <c r="J6307" t="s">
        <v>137</v>
      </c>
      <c r="K6307" t="s">
        <v>138</v>
      </c>
      <c r="L6307" t="s">
        <v>17531</v>
      </c>
      <c r="M6307" t="s">
        <v>17131</v>
      </c>
      <c r="N6307">
        <v>3.5000000000000003E-2</v>
      </c>
      <c r="O6307">
        <v>0</v>
      </c>
      <c r="P6307">
        <v>446</v>
      </c>
      <c r="Q6307">
        <v>0</v>
      </c>
      <c r="R6307">
        <v>0</v>
      </c>
      <c r="S6307">
        <v>0</v>
      </c>
      <c r="T6307">
        <v>12</v>
      </c>
      <c r="U6307">
        <v>0</v>
      </c>
      <c r="V6307">
        <v>0</v>
      </c>
      <c r="W6307">
        <v>0</v>
      </c>
      <c r="X6307">
        <v>2.9787801175217394</v>
      </c>
      <c r="Y6307">
        <v>0</v>
      </c>
      <c r="Z6307">
        <v>0</v>
      </c>
      <c r="AA6307">
        <v>0</v>
      </c>
      <c r="AB6307">
        <v>0.25295969029905002</v>
      </c>
      <c r="AC6307">
        <v>0</v>
      </c>
      <c r="AD6307">
        <v>0</v>
      </c>
      <c r="AE6307">
        <v>3.2317398078207895</v>
      </c>
    </row>
    <row r="6308" spans="1:31" x14ac:dyDescent="0.3">
      <c r="A6308">
        <v>2724501</v>
      </c>
      <c r="B6308">
        <v>1</v>
      </c>
      <c r="C6308" t="s">
        <v>80</v>
      </c>
      <c r="D6308" t="s">
        <v>85</v>
      </c>
      <c r="E6308" t="s">
        <v>145</v>
      </c>
      <c r="F6308" t="s">
        <v>17532</v>
      </c>
      <c r="G6308" t="s">
        <v>181</v>
      </c>
      <c r="H6308" t="s">
        <v>135</v>
      </c>
      <c r="I6308" t="s">
        <v>136</v>
      </c>
      <c r="J6308" t="s">
        <v>137</v>
      </c>
      <c r="K6308" t="s">
        <v>138</v>
      </c>
      <c r="L6308" t="s">
        <v>17533</v>
      </c>
      <c r="M6308" t="s">
        <v>17534</v>
      </c>
      <c r="N6308">
        <v>2.3488888879999998</v>
      </c>
      <c r="O6308">
        <v>0</v>
      </c>
      <c r="P6308">
        <v>8</v>
      </c>
      <c r="Q6308">
        <v>0</v>
      </c>
      <c r="R6308">
        <v>0</v>
      </c>
      <c r="S6308">
        <v>0</v>
      </c>
      <c r="T6308">
        <v>2</v>
      </c>
      <c r="U6308">
        <v>0</v>
      </c>
      <c r="V6308">
        <v>0</v>
      </c>
      <c r="W6308">
        <v>0</v>
      </c>
      <c r="X6308">
        <v>5.255988706747349</v>
      </c>
      <c r="Y6308">
        <v>0</v>
      </c>
      <c r="Z6308">
        <v>0</v>
      </c>
      <c r="AA6308">
        <v>0</v>
      </c>
      <c r="AB6308">
        <v>1.1218603313109801</v>
      </c>
      <c r="AC6308">
        <v>0</v>
      </c>
      <c r="AD6308">
        <v>0</v>
      </c>
      <c r="AE6308">
        <v>6.3778490380583293</v>
      </c>
    </row>
    <row r="6309" spans="1:31" x14ac:dyDescent="0.3">
      <c r="A6309">
        <v>2724017</v>
      </c>
      <c r="B6309">
        <v>1</v>
      </c>
      <c r="C6309" t="s">
        <v>81</v>
      </c>
      <c r="D6309" t="s">
        <v>116</v>
      </c>
      <c r="E6309" t="s">
        <v>145</v>
      </c>
      <c r="F6309" t="s">
        <v>17535</v>
      </c>
      <c r="G6309" t="s">
        <v>230</v>
      </c>
      <c r="H6309" t="s">
        <v>135</v>
      </c>
      <c r="I6309" t="s">
        <v>136</v>
      </c>
      <c r="J6309" t="s">
        <v>137</v>
      </c>
      <c r="K6309" t="s">
        <v>138</v>
      </c>
      <c r="L6309" t="s">
        <v>17536</v>
      </c>
      <c r="M6309" t="s">
        <v>17537</v>
      </c>
      <c r="N6309">
        <v>0.765833333</v>
      </c>
      <c r="O6309">
        <v>0</v>
      </c>
      <c r="P6309">
        <v>4</v>
      </c>
      <c r="Q6309">
        <v>0</v>
      </c>
      <c r="R6309">
        <v>0</v>
      </c>
      <c r="S6309">
        <v>0</v>
      </c>
      <c r="T6309">
        <v>1</v>
      </c>
      <c r="U6309">
        <v>0</v>
      </c>
      <c r="V6309">
        <v>0</v>
      </c>
      <c r="W6309">
        <v>0</v>
      </c>
      <c r="X6309">
        <v>1.2515581553761919</v>
      </c>
      <c r="Y6309">
        <v>0</v>
      </c>
      <c r="Z6309">
        <v>0</v>
      </c>
      <c r="AA6309">
        <v>0</v>
      </c>
      <c r="AB6309">
        <v>4.5390804555205E-2</v>
      </c>
      <c r="AC6309">
        <v>0</v>
      </c>
      <c r="AD6309">
        <v>0</v>
      </c>
      <c r="AE6309">
        <v>1.2969489599313968</v>
      </c>
    </row>
    <row r="6310" spans="1:31" x14ac:dyDescent="0.3">
      <c r="A6310">
        <v>2724192</v>
      </c>
      <c r="B6310">
        <v>2</v>
      </c>
      <c r="C6310" t="s">
        <v>80</v>
      </c>
      <c r="D6310" t="s">
        <v>105</v>
      </c>
      <c r="E6310" t="s">
        <v>200</v>
      </c>
      <c r="F6310" t="s">
        <v>17538</v>
      </c>
      <c r="G6310" t="s">
        <v>181</v>
      </c>
      <c r="H6310" t="s">
        <v>135</v>
      </c>
      <c r="I6310" t="s">
        <v>136</v>
      </c>
      <c r="J6310" t="s">
        <v>137</v>
      </c>
      <c r="K6310" t="s">
        <v>138</v>
      </c>
      <c r="L6310" t="s">
        <v>17539</v>
      </c>
      <c r="M6310" t="s">
        <v>17540</v>
      </c>
      <c r="N6310">
        <v>1.413333333</v>
      </c>
      <c r="O6310">
        <v>0</v>
      </c>
      <c r="P6310">
        <v>92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24.891842392752551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24.891842392752551</v>
      </c>
    </row>
    <row r="6311" spans="1:31" x14ac:dyDescent="0.3">
      <c r="A6311">
        <v>2724080</v>
      </c>
      <c r="B6311">
        <v>1</v>
      </c>
      <c r="C6311" t="s">
        <v>80</v>
      </c>
      <c r="D6311" t="s">
        <v>100</v>
      </c>
      <c r="E6311" t="s">
        <v>132</v>
      </c>
      <c r="F6311" t="s">
        <v>17541</v>
      </c>
      <c r="G6311" t="s">
        <v>134</v>
      </c>
      <c r="H6311" t="s">
        <v>135</v>
      </c>
      <c r="I6311" t="s">
        <v>136</v>
      </c>
      <c r="J6311" t="s">
        <v>137</v>
      </c>
      <c r="K6311" t="s">
        <v>138</v>
      </c>
      <c r="L6311" t="s">
        <v>17542</v>
      </c>
      <c r="M6311" t="s">
        <v>17543</v>
      </c>
      <c r="N6311">
        <v>1.332222222</v>
      </c>
      <c r="O6311">
        <v>0</v>
      </c>
      <c r="P6311">
        <v>59</v>
      </c>
      <c r="Q6311">
        <v>0</v>
      </c>
      <c r="R6311">
        <v>5</v>
      </c>
      <c r="S6311">
        <v>0</v>
      </c>
      <c r="T6311">
        <v>3</v>
      </c>
      <c r="U6311">
        <v>0</v>
      </c>
      <c r="V6311">
        <v>0</v>
      </c>
      <c r="W6311">
        <v>0</v>
      </c>
      <c r="X6311">
        <v>14.275485485177454</v>
      </c>
      <c r="Y6311">
        <v>0</v>
      </c>
      <c r="Z6311">
        <v>0.47678180366614081</v>
      </c>
      <c r="AA6311">
        <v>0</v>
      </c>
      <c r="AB6311">
        <v>2.2361701482333334E-2</v>
      </c>
      <c r="AC6311">
        <v>0</v>
      </c>
      <c r="AD6311">
        <v>0</v>
      </c>
      <c r="AE6311">
        <v>14.774628990325928</v>
      </c>
    </row>
    <row r="6312" spans="1:31" x14ac:dyDescent="0.3">
      <c r="A6312">
        <v>2724621</v>
      </c>
      <c r="B6312">
        <v>1</v>
      </c>
      <c r="C6312" t="s">
        <v>80</v>
      </c>
      <c r="D6312" t="s">
        <v>97</v>
      </c>
      <c r="E6312" t="s">
        <v>145</v>
      </c>
      <c r="F6312" t="s">
        <v>17544</v>
      </c>
      <c r="G6312" t="s">
        <v>230</v>
      </c>
      <c r="H6312" t="s">
        <v>135</v>
      </c>
      <c r="I6312" t="s">
        <v>136</v>
      </c>
      <c r="J6312" t="s">
        <v>137</v>
      </c>
      <c r="K6312" t="s">
        <v>138</v>
      </c>
      <c r="L6312" t="s">
        <v>17545</v>
      </c>
      <c r="M6312" t="s">
        <v>17546</v>
      </c>
      <c r="N6312">
        <v>2.7877777770000001</v>
      </c>
      <c r="O6312">
        <v>0</v>
      </c>
      <c r="P6312">
        <v>1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</row>
    <row r="6313" spans="1:31" x14ac:dyDescent="0.3">
      <c r="A6313">
        <v>2724097</v>
      </c>
      <c r="B6313">
        <v>2</v>
      </c>
      <c r="C6313" t="s">
        <v>81</v>
      </c>
      <c r="D6313" t="s">
        <v>118</v>
      </c>
      <c r="E6313" t="s">
        <v>213</v>
      </c>
      <c r="F6313" t="s">
        <v>8171</v>
      </c>
      <c r="G6313" t="s">
        <v>185</v>
      </c>
      <c r="H6313" t="s">
        <v>153</v>
      </c>
      <c r="I6313" t="s">
        <v>136</v>
      </c>
      <c r="J6313" t="s">
        <v>137</v>
      </c>
      <c r="K6313" t="s">
        <v>138</v>
      </c>
      <c r="L6313" t="s">
        <v>17428</v>
      </c>
      <c r="M6313" t="s">
        <v>17547</v>
      </c>
      <c r="N6313">
        <v>1.281111111</v>
      </c>
      <c r="O6313">
        <v>7</v>
      </c>
      <c r="P6313">
        <v>692</v>
      </c>
      <c r="Q6313">
        <v>94</v>
      </c>
      <c r="R6313">
        <v>255</v>
      </c>
      <c r="S6313">
        <v>29</v>
      </c>
      <c r="T6313">
        <v>82</v>
      </c>
      <c r="U6313">
        <v>4</v>
      </c>
      <c r="V6313">
        <v>0</v>
      </c>
      <c r="W6313">
        <v>2.7146155794912001</v>
      </c>
      <c r="X6313">
        <v>123.7275082449665</v>
      </c>
      <c r="Y6313">
        <v>122.93990348521478</v>
      </c>
      <c r="Z6313">
        <v>93.461555316349546</v>
      </c>
      <c r="AA6313">
        <v>109.7685867965867</v>
      </c>
      <c r="AB6313">
        <v>36.37603364364108</v>
      </c>
      <c r="AC6313">
        <v>324.34066589245003</v>
      </c>
      <c r="AD6313">
        <v>0</v>
      </c>
      <c r="AE6313">
        <v>813.32886895869979</v>
      </c>
    </row>
    <row r="6314" spans="1:31" x14ac:dyDescent="0.3">
      <c r="A6314">
        <v>2724463</v>
      </c>
      <c r="B6314">
        <v>2</v>
      </c>
      <c r="C6314" t="s">
        <v>81</v>
      </c>
      <c r="D6314" t="s">
        <v>113</v>
      </c>
      <c r="E6314" t="s">
        <v>132</v>
      </c>
      <c r="F6314" t="s">
        <v>17548</v>
      </c>
      <c r="G6314" t="s">
        <v>163</v>
      </c>
      <c r="H6314" t="s">
        <v>135</v>
      </c>
      <c r="I6314" t="s">
        <v>136</v>
      </c>
      <c r="J6314" t="s">
        <v>137</v>
      </c>
      <c r="K6314" t="s">
        <v>138</v>
      </c>
      <c r="L6314" t="s">
        <v>17265</v>
      </c>
      <c r="M6314" t="s">
        <v>17549</v>
      </c>
      <c r="N6314">
        <v>0.53305555500000001</v>
      </c>
      <c r="O6314">
        <v>0</v>
      </c>
      <c r="P6314">
        <v>221</v>
      </c>
      <c r="Q6314">
        <v>0</v>
      </c>
      <c r="R6314">
        <v>3</v>
      </c>
      <c r="S6314">
        <v>0</v>
      </c>
      <c r="T6314">
        <v>10</v>
      </c>
      <c r="U6314">
        <v>0</v>
      </c>
      <c r="V6314">
        <v>0</v>
      </c>
      <c r="W6314">
        <v>0</v>
      </c>
      <c r="X6314">
        <v>15.944587454306575</v>
      </c>
      <c r="Y6314">
        <v>0</v>
      </c>
      <c r="Z6314">
        <v>0</v>
      </c>
      <c r="AA6314">
        <v>0</v>
      </c>
      <c r="AB6314">
        <v>1.913528253598465</v>
      </c>
      <c r="AC6314">
        <v>0</v>
      </c>
      <c r="AD6314">
        <v>0</v>
      </c>
      <c r="AE6314">
        <v>17.858115707905039</v>
      </c>
    </row>
    <row r="6315" spans="1:31" x14ac:dyDescent="0.3">
      <c r="A6315">
        <v>2724123</v>
      </c>
      <c r="B6315">
        <v>1</v>
      </c>
      <c r="C6315" t="s">
        <v>81</v>
      </c>
      <c r="D6315" t="s">
        <v>126</v>
      </c>
      <c r="E6315" t="s">
        <v>213</v>
      </c>
      <c r="F6315" t="s">
        <v>13231</v>
      </c>
      <c r="G6315" t="s">
        <v>152</v>
      </c>
      <c r="H6315" t="s">
        <v>153</v>
      </c>
      <c r="I6315" t="s">
        <v>136</v>
      </c>
      <c r="J6315" t="s">
        <v>137</v>
      </c>
      <c r="K6315" t="s">
        <v>138</v>
      </c>
      <c r="L6315" t="s">
        <v>17550</v>
      </c>
      <c r="M6315" t="s">
        <v>17551</v>
      </c>
      <c r="N6315">
        <v>0.251111111</v>
      </c>
      <c r="O6315">
        <v>7</v>
      </c>
      <c r="P6315">
        <v>923</v>
      </c>
      <c r="Q6315">
        <v>51</v>
      </c>
      <c r="R6315">
        <v>131</v>
      </c>
      <c r="S6315">
        <v>3</v>
      </c>
      <c r="T6315">
        <v>55</v>
      </c>
      <c r="U6315">
        <v>1</v>
      </c>
      <c r="V6315">
        <v>0</v>
      </c>
      <c r="W6315">
        <v>0.31986148982666673</v>
      </c>
      <c r="X6315">
        <v>19.992282229263218</v>
      </c>
      <c r="Y6315">
        <v>13.088174843521681</v>
      </c>
      <c r="Z6315">
        <v>9.754845624402547</v>
      </c>
      <c r="AA6315">
        <v>2.6763094053146674</v>
      </c>
      <c r="AB6315">
        <v>4.3631795907237345</v>
      </c>
      <c r="AC6315">
        <v>34.940127028986673</v>
      </c>
      <c r="AD6315">
        <v>0</v>
      </c>
      <c r="AE6315">
        <v>85.134780212039189</v>
      </c>
    </row>
    <row r="6316" spans="1:31" x14ac:dyDescent="0.3">
      <c r="A6316">
        <v>2724321</v>
      </c>
      <c r="B6316">
        <v>1</v>
      </c>
      <c r="C6316" t="s">
        <v>80</v>
      </c>
      <c r="D6316" t="s">
        <v>103</v>
      </c>
      <c r="E6316" t="s">
        <v>161</v>
      </c>
      <c r="F6316" t="s">
        <v>17552</v>
      </c>
      <c r="G6316" t="s">
        <v>163</v>
      </c>
      <c r="H6316" t="s">
        <v>135</v>
      </c>
      <c r="I6316" t="s">
        <v>136</v>
      </c>
      <c r="J6316" t="s">
        <v>137</v>
      </c>
      <c r="K6316" t="s">
        <v>138</v>
      </c>
      <c r="L6316" t="s">
        <v>17553</v>
      </c>
      <c r="M6316" t="s">
        <v>17554</v>
      </c>
      <c r="N6316">
        <v>4.2736111110000001</v>
      </c>
      <c r="O6316">
        <v>0</v>
      </c>
      <c r="P6316">
        <v>100</v>
      </c>
      <c r="Q6316">
        <v>0</v>
      </c>
      <c r="R6316">
        <v>0</v>
      </c>
      <c r="S6316">
        <v>0</v>
      </c>
      <c r="T6316">
        <v>10</v>
      </c>
      <c r="U6316">
        <v>0</v>
      </c>
      <c r="V6316">
        <v>0</v>
      </c>
      <c r="W6316">
        <v>0</v>
      </c>
      <c r="X6316">
        <v>84.364400385989171</v>
      </c>
      <c r="Y6316">
        <v>0</v>
      </c>
      <c r="Z6316">
        <v>0</v>
      </c>
      <c r="AA6316">
        <v>0</v>
      </c>
      <c r="AB6316">
        <v>25.257857047236989</v>
      </c>
      <c r="AC6316">
        <v>0</v>
      </c>
      <c r="AD6316">
        <v>0</v>
      </c>
      <c r="AE6316">
        <v>109.62225743322617</v>
      </c>
    </row>
    <row r="6317" spans="1:31" x14ac:dyDescent="0.3">
      <c r="A6317">
        <v>2723989</v>
      </c>
      <c r="B6317">
        <v>1</v>
      </c>
      <c r="C6317" t="s">
        <v>80</v>
      </c>
      <c r="D6317" t="s">
        <v>104</v>
      </c>
      <c r="E6317" t="s">
        <v>156</v>
      </c>
      <c r="F6317" t="s">
        <v>6915</v>
      </c>
      <c r="G6317" t="s">
        <v>152</v>
      </c>
      <c r="H6317" t="s">
        <v>153</v>
      </c>
      <c r="I6317" t="s">
        <v>136</v>
      </c>
      <c r="J6317" t="s">
        <v>137</v>
      </c>
      <c r="K6317" t="s">
        <v>138</v>
      </c>
      <c r="L6317" t="s">
        <v>17555</v>
      </c>
      <c r="M6317" t="s">
        <v>17556</v>
      </c>
      <c r="N6317">
        <v>0.52972222199999996</v>
      </c>
      <c r="O6317">
        <v>3</v>
      </c>
      <c r="P6317">
        <v>226</v>
      </c>
      <c r="Q6317">
        <v>16</v>
      </c>
      <c r="R6317">
        <v>204</v>
      </c>
      <c r="S6317">
        <v>3</v>
      </c>
      <c r="T6317">
        <v>71</v>
      </c>
      <c r="U6317">
        <v>3</v>
      </c>
      <c r="V6317">
        <v>0</v>
      </c>
      <c r="W6317">
        <v>11.664211952485868</v>
      </c>
      <c r="X6317">
        <v>31.88730152978199</v>
      </c>
      <c r="Y6317">
        <v>3.9443053070091882</v>
      </c>
      <c r="Z6317">
        <v>5.5346257141648358</v>
      </c>
      <c r="AA6317">
        <v>3.7150904063146877</v>
      </c>
      <c r="AB6317">
        <v>27.926603098156004</v>
      </c>
      <c r="AC6317">
        <v>257.52686041875688</v>
      </c>
      <c r="AD6317">
        <v>0</v>
      </c>
      <c r="AE6317">
        <v>342.19899842666945</v>
      </c>
    </row>
    <row r="6318" spans="1:31" x14ac:dyDescent="0.3">
      <c r="A6318">
        <v>2724275</v>
      </c>
      <c r="B6318">
        <v>1</v>
      </c>
      <c r="C6318" t="s">
        <v>80</v>
      </c>
      <c r="D6318" t="s">
        <v>105</v>
      </c>
      <c r="E6318" t="s">
        <v>145</v>
      </c>
      <c r="F6318" t="s">
        <v>17557</v>
      </c>
      <c r="G6318" t="s">
        <v>158</v>
      </c>
      <c r="H6318" t="s">
        <v>135</v>
      </c>
      <c r="I6318" t="s">
        <v>136</v>
      </c>
      <c r="J6318" t="s">
        <v>3</v>
      </c>
      <c r="K6318" t="s">
        <v>138</v>
      </c>
      <c r="L6318" t="s">
        <v>17558</v>
      </c>
      <c r="M6318" t="s">
        <v>17559</v>
      </c>
      <c r="N6318">
        <v>1.5113888879999999</v>
      </c>
      <c r="O6318">
        <v>0</v>
      </c>
      <c r="P6318">
        <v>8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2.4349110041043347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2.4349110041043347</v>
      </c>
    </row>
    <row r="6319" spans="1:31" x14ac:dyDescent="0.3">
      <c r="A6319">
        <v>2724461</v>
      </c>
      <c r="B6319">
        <v>1</v>
      </c>
      <c r="C6319" t="s">
        <v>80</v>
      </c>
      <c r="D6319" t="s">
        <v>100</v>
      </c>
      <c r="E6319" t="s">
        <v>213</v>
      </c>
      <c r="F6319" t="s">
        <v>17560</v>
      </c>
      <c r="G6319" t="s">
        <v>152</v>
      </c>
      <c r="H6319" t="s">
        <v>153</v>
      </c>
      <c r="I6319" t="s">
        <v>136</v>
      </c>
      <c r="J6319" t="s">
        <v>137</v>
      </c>
      <c r="K6319" t="s">
        <v>138</v>
      </c>
      <c r="L6319" t="s">
        <v>17561</v>
      </c>
      <c r="M6319" t="s">
        <v>17562</v>
      </c>
      <c r="N6319">
        <v>1.3133333330000001</v>
      </c>
      <c r="O6319">
        <v>3</v>
      </c>
      <c r="P6319">
        <v>280</v>
      </c>
      <c r="Q6319">
        <v>19</v>
      </c>
      <c r="R6319">
        <v>45</v>
      </c>
      <c r="S6319">
        <v>10</v>
      </c>
      <c r="T6319">
        <v>26</v>
      </c>
      <c r="U6319">
        <v>0</v>
      </c>
      <c r="V6319">
        <v>0</v>
      </c>
      <c r="W6319">
        <v>7.8436360884019196</v>
      </c>
      <c r="X6319">
        <v>104.51659129965134</v>
      </c>
      <c r="Y6319">
        <v>15.391636854270901</v>
      </c>
      <c r="Z6319">
        <v>27.064830256514586</v>
      </c>
      <c r="AA6319">
        <v>65.987279707566046</v>
      </c>
      <c r="AB6319">
        <v>57.531137281872752</v>
      </c>
      <c r="AC6319">
        <v>0</v>
      </c>
      <c r="AD6319">
        <v>0</v>
      </c>
      <c r="AE6319">
        <v>278.33511148827756</v>
      </c>
    </row>
    <row r="6320" spans="1:31" x14ac:dyDescent="0.3">
      <c r="A6320">
        <v>2724129</v>
      </c>
      <c r="B6320">
        <v>1</v>
      </c>
      <c r="C6320" t="s">
        <v>80</v>
      </c>
      <c r="D6320" t="s">
        <v>83</v>
      </c>
      <c r="E6320" t="s">
        <v>145</v>
      </c>
      <c r="F6320" t="s">
        <v>16201</v>
      </c>
      <c r="G6320" t="s">
        <v>181</v>
      </c>
      <c r="H6320" t="s">
        <v>135</v>
      </c>
      <c r="I6320" t="s">
        <v>136</v>
      </c>
      <c r="J6320" t="s">
        <v>137</v>
      </c>
      <c r="K6320" t="s">
        <v>138</v>
      </c>
      <c r="L6320" t="s">
        <v>17563</v>
      </c>
      <c r="M6320" t="s">
        <v>17564</v>
      </c>
      <c r="N6320">
        <v>1.94</v>
      </c>
      <c r="O6320">
        <v>0</v>
      </c>
      <c r="P6320">
        <v>5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1.7391100198749077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1.7391100198749077</v>
      </c>
    </row>
    <row r="6321" spans="1:31" x14ac:dyDescent="0.3">
      <c r="A6321">
        <v>2723920</v>
      </c>
      <c r="B6321">
        <v>1</v>
      </c>
      <c r="C6321" t="s">
        <v>80</v>
      </c>
      <c r="D6321" t="s">
        <v>111</v>
      </c>
      <c r="E6321" t="s">
        <v>145</v>
      </c>
      <c r="F6321" t="s">
        <v>15437</v>
      </c>
      <c r="G6321" t="s">
        <v>230</v>
      </c>
      <c r="H6321" t="s">
        <v>135</v>
      </c>
      <c r="I6321" t="s">
        <v>136</v>
      </c>
      <c r="J6321" t="s">
        <v>137</v>
      </c>
      <c r="K6321" t="s">
        <v>138</v>
      </c>
      <c r="L6321" t="s">
        <v>17565</v>
      </c>
      <c r="M6321" t="s">
        <v>17566</v>
      </c>
      <c r="N6321">
        <v>3.3361111110000001</v>
      </c>
      <c r="O6321">
        <v>0</v>
      </c>
      <c r="P6321">
        <v>5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3.9286627271252206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3.9286627271252206</v>
      </c>
    </row>
    <row r="6322" spans="1:31" x14ac:dyDescent="0.3">
      <c r="A6322">
        <v>2724507</v>
      </c>
      <c r="B6322">
        <v>1</v>
      </c>
      <c r="C6322" t="s">
        <v>80</v>
      </c>
      <c r="D6322" t="s">
        <v>106</v>
      </c>
      <c r="E6322" t="s">
        <v>132</v>
      </c>
      <c r="F6322" t="s">
        <v>955</v>
      </c>
      <c r="G6322" t="s">
        <v>170</v>
      </c>
      <c r="H6322" t="s">
        <v>135</v>
      </c>
      <c r="I6322" t="s">
        <v>136</v>
      </c>
      <c r="J6322" t="s">
        <v>137</v>
      </c>
      <c r="K6322" t="s">
        <v>138</v>
      </c>
      <c r="L6322" t="s">
        <v>17567</v>
      </c>
      <c r="M6322" t="s">
        <v>17568</v>
      </c>
      <c r="N6322">
        <v>1.814444444</v>
      </c>
      <c r="O6322">
        <v>0</v>
      </c>
      <c r="P6322">
        <v>56</v>
      </c>
      <c r="Q6322">
        <v>0</v>
      </c>
      <c r="R6322">
        <v>8</v>
      </c>
      <c r="S6322">
        <v>0</v>
      </c>
      <c r="T6322">
        <v>20</v>
      </c>
      <c r="U6322">
        <v>0</v>
      </c>
      <c r="V6322">
        <v>0</v>
      </c>
      <c r="W6322">
        <v>0</v>
      </c>
      <c r="X6322">
        <v>18.489863751696621</v>
      </c>
      <c r="Y6322">
        <v>0</v>
      </c>
      <c r="Z6322">
        <v>30.679497283697486</v>
      </c>
      <c r="AA6322">
        <v>0</v>
      </c>
      <c r="AB6322">
        <v>17.945978769087727</v>
      </c>
      <c r="AC6322">
        <v>0</v>
      </c>
      <c r="AD6322">
        <v>0</v>
      </c>
      <c r="AE6322">
        <v>67.115339804481835</v>
      </c>
    </row>
    <row r="6323" spans="1:31" x14ac:dyDescent="0.3">
      <c r="A6323">
        <v>2724530</v>
      </c>
      <c r="B6323">
        <v>1</v>
      </c>
      <c r="C6323" t="s">
        <v>81</v>
      </c>
      <c r="D6323" t="s">
        <v>128</v>
      </c>
      <c r="E6323" t="s">
        <v>156</v>
      </c>
      <c r="F6323" t="s">
        <v>17569</v>
      </c>
      <c r="G6323" t="s">
        <v>565</v>
      </c>
      <c r="H6323" t="s">
        <v>153</v>
      </c>
      <c r="I6323" t="s">
        <v>136</v>
      </c>
      <c r="J6323" t="s">
        <v>137</v>
      </c>
      <c r="K6323" t="s">
        <v>138</v>
      </c>
      <c r="L6323" t="s">
        <v>17570</v>
      </c>
      <c r="M6323" t="s">
        <v>17571</v>
      </c>
      <c r="N6323">
        <v>9.6519444439999997</v>
      </c>
      <c r="O6323">
        <v>3</v>
      </c>
      <c r="P6323">
        <v>241</v>
      </c>
      <c r="Q6323">
        <v>16</v>
      </c>
      <c r="R6323">
        <v>11</v>
      </c>
      <c r="S6323">
        <v>3</v>
      </c>
      <c r="T6323">
        <v>7</v>
      </c>
      <c r="U6323">
        <v>0</v>
      </c>
      <c r="V6323">
        <v>0</v>
      </c>
      <c r="W6323">
        <v>288.90258996795069</v>
      </c>
      <c r="X6323">
        <v>28.421577686724731</v>
      </c>
      <c r="Y6323">
        <v>18.578435169353018</v>
      </c>
      <c r="Z6323">
        <v>3.0288409888505452</v>
      </c>
      <c r="AA6323">
        <v>38.346184611112271</v>
      </c>
      <c r="AB6323">
        <v>18.496850304701034</v>
      </c>
      <c r="AC6323">
        <v>0</v>
      </c>
      <c r="AD6323">
        <v>0</v>
      </c>
      <c r="AE6323">
        <v>395.77447872869232</v>
      </c>
    </row>
    <row r="6324" spans="1:31" x14ac:dyDescent="0.3">
      <c r="A6324">
        <v>2724398</v>
      </c>
      <c r="B6324">
        <v>1</v>
      </c>
      <c r="C6324" t="s">
        <v>80</v>
      </c>
      <c r="D6324" t="s">
        <v>96</v>
      </c>
      <c r="E6324" t="s">
        <v>156</v>
      </c>
      <c r="F6324" t="s">
        <v>17572</v>
      </c>
      <c r="G6324" t="s">
        <v>209</v>
      </c>
      <c r="H6324" t="s">
        <v>153</v>
      </c>
      <c r="I6324" t="s">
        <v>136</v>
      </c>
      <c r="J6324" t="s">
        <v>137</v>
      </c>
      <c r="K6324" t="s">
        <v>210</v>
      </c>
      <c r="L6324" t="s">
        <v>17573</v>
      </c>
      <c r="M6324" t="s">
        <v>17574</v>
      </c>
      <c r="N6324">
        <v>1.8347222219999999</v>
      </c>
      <c r="O6324">
        <v>0</v>
      </c>
      <c r="P6324">
        <v>155</v>
      </c>
      <c r="Q6324">
        <v>0</v>
      </c>
      <c r="R6324">
        <v>1</v>
      </c>
      <c r="S6324">
        <v>0</v>
      </c>
      <c r="T6324">
        <v>22</v>
      </c>
      <c r="U6324">
        <v>0</v>
      </c>
      <c r="V6324">
        <v>0</v>
      </c>
      <c r="W6324">
        <v>0</v>
      </c>
      <c r="X6324">
        <v>99.987185141641334</v>
      </c>
      <c r="Y6324">
        <v>0</v>
      </c>
      <c r="Z6324">
        <v>7.6658165649458335E-2</v>
      </c>
      <c r="AA6324">
        <v>0</v>
      </c>
      <c r="AB6324">
        <v>64.301031973933888</v>
      </c>
      <c r="AC6324">
        <v>0</v>
      </c>
      <c r="AD6324">
        <v>0</v>
      </c>
      <c r="AE6324">
        <v>164.36487528122467</v>
      </c>
    </row>
    <row r="6325" spans="1:31" x14ac:dyDescent="0.3">
      <c r="A6325">
        <v>2724006</v>
      </c>
      <c r="B6325">
        <v>1</v>
      </c>
      <c r="C6325" t="s">
        <v>81</v>
      </c>
      <c r="D6325" t="s">
        <v>117</v>
      </c>
      <c r="E6325" t="s">
        <v>161</v>
      </c>
      <c r="F6325" t="s">
        <v>17575</v>
      </c>
      <c r="G6325" t="s">
        <v>170</v>
      </c>
      <c r="H6325" t="s">
        <v>135</v>
      </c>
      <c r="I6325" t="s">
        <v>136</v>
      </c>
      <c r="J6325" t="s">
        <v>137</v>
      </c>
      <c r="K6325" t="s">
        <v>138</v>
      </c>
      <c r="L6325" t="s">
        <v>17576</v>
      </c>
      <c r="M6325" t="s">
        <v>17577</v>
      </c>
      <c r="N6325">
        <v>0.99083333299999998</v>
      </c>
      <c r="O6325">
        <v>0</v>
      </c>
      <c r="P6325">
        <v>4</v>
      </c>
      <c r="Q6325">
        <v>0</v>
      </c>
      <c r="R6325">
        <v>2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0.53565050505555001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0.53565050505555001</v>
      </c>
    </row>
    <row r="6326" spans="1:31" x14ac:dyDescent="0.3">
      <c r="A6326">
        <v>2724338</v>
      </c>
      <c r="B6326">
        <v>1</v>
      </c>
      <c r="C6326" t="s">
        <v>80</v>
      </c>
      <c r="D6326" t="s">
        <v>110</v>
      </c>
      <c r="E6326" t="s">
        <v>200</v>
      </c>
      <c r="F6326" t="s">
        <v>16846</v>
      </c>
      <c r="G6326" t="s">
        <v>393</v>
      </c>
      <c r="H6326" t="s">
        <v>135</v>
      </c>
      <c r="I6326" t="s">
        <v>136</v>
      </c>
      <c r="J6326" t="s">
        <v>137</v>
      </c>
      <c r="K6326" t="s">
        <v>138</v>
      </c>
      <c r="L6326" t="s">
        <v>17578</v>
      </c>
      <c r="M6326" t="s">
        <v>17579</v>
      </c>
      <c r="N6326">
        <v>6.7975000000000003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1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</row>
    <row r="6327" spans="1:31" x14ac:dyDescent="0.3">
      <c r="A6327">
        <v>2724544</v>
      </c>
      <c r="B6327">
        <v>1</v>
      </c>
      <c r="C6327" t="s">
        <v>80</v>
      </c>
      <c r="D6327" t="s">
        <v>93</v>
      </c>
      <c r="E6327" t="s">
        <v>150</v>
      </c>
      <c r="F6327" t="s">
        <v>17580</v>
      </c>
      <c r="G6327" t="s">
        <v>152</v>
      </c>
      <c r="H6327" t="s">
        <v>153</v>
      </c>
      <c r="I6327" t="s">
        <v>136</v>
      </c>
      <c r="J6327" t="s">
        <v>137</v>
      </c>
      <c r="K6327" t="s">
        <v>138</v>
      </c>
      <c r="L6327" t="s">
        <v>17581</v>
      </c>
      <c r="M6327" t="s">
        <v>17582</v>
      </c>
      <c r="N6327">
        <v>4.2597222219999997</v>
      </c>
      <c r="O6327">
        <v>0</v>
      </c>
      <c r="P6327">
        <v>6642</v>
      </c>
      <c r="Q6327">
        <v>0</v>
      </c>
      <c r="R6327">
        <v>1</v>
      </c>
      <c r="S6327">
        <v>4</v>
      </c>
      <c r="T6327">
        <v>455</v>
      </c>
      <c r="U6327">
        <v>0</v>
      </c>
      <c r="V6327">
        <v>0</v>
      </c>
      <c r="W6327">
        <v>0</v>
      </c>
      <c r="X6327">
        <v>5211.4455548876731</v>
      </c>
      <c r="Y6327">
        <v>0</v>
      </c>
      <c r="Z6327">
        <v>15.208438404908888</v>
      </c>
      <c r="AA6327">
        <v>142.68488842912669</v>
      </c>
      <c r="AB6327">
        <v>1588.4759194720809</v>
      </c>
      <c r="AC6327">
        <v>0</v>
      </c>
      <c r="AD6327">
        <v>0</v>
      </c>
      <c r="AE6327">
        <v>6957.8148011937892</v>
      </c>
    </row>
    <row r="6328" spans="1:31" x14ac:dyDescent="0.3">
      <c r="A6328">
        <v>2723906</v>
      </c>
      <c r="B6328">
        <v>1</v>
      </c>
      <c r="C6328" t="s">
        <v>80</v>
      </c>
      <c r="D6328" t="s">
        <v>103</v>
      </c>
      <c r="E6328" t="s">
        <v>161</v>
      </c>
      <c r="F6328" t="s">
        <v>17583</v>
      </c>
      <c r="G6328" t="s">
        <v>163</v>
      </c>
      <c r="H6328" t="s">
        <v>135</v>
      </c>
      <c r="I6328" t="s">
        <v>136</v>
      </c>
      <c r="J6328" t="s">
        <v>137</v>
      </c>
      <c r="K6328" t="s">
        <v>138</v>
      </c>
      <c r="L6328" t="s">
        <v>17584</v>
      </c>
      <c r="M6328" t="s">
        <v>17585</v>
      </c>
      <c r="N6328">
        <v>0.85250000000000004</v>
      </c>
      <c r="O6328">
        <v>0</v>
      </c>
      <c r="P6328">
        <v>110</v>
      </c>
      <c r="Q6328">
        <v>0</v>
      </c>
      <c r="R6328">
        <v>0</v>
      </c>
      <c r="S6328">
        <v>0</v>
      </c>
      <c r="T6328">
        <v>6</v>
      </c>
      <c r="U6328">
        <v>0</v>
      </c>
      <c r="V6328">
        <v>0</v>
      </c>
      <c r="W6328">
        <v>0</v>
      </c>
      <c r="X6328">
        <v>15.316335822858072</v>
      </c>
      <c r="Y6328">
        <v>0</v>
      </c>
      <c r="Z6328">
        <v>0</v>
      </c>
      <c r="AA6328">
        <v>0</v>
      </c>
      <c r="AB6328">
        <v>2.4317139208140075</v>
      </c>
      <c r="AC6328">
        <v>0</v>
      </c>
      <c r="AD6328">
        <v>0</v>
      </c>
      <c r="AE6328">
        <v>17.74804974367208</v>
      </c>
    </row>
    <row r="6329" spans="1:31" x14ac:dyDescent="0.3">
      <c r="A6329">
        <v>2724504</v>
      </c>
      <c r="B6329">
        <v>1</v>
      </c>
      <c r="C6329" t="s">
        <v>80</v>
      </c>
      <c r="D6329" t="s">
        <v>101</v>
      </c>
      <c r="E6329" t="s">
        <v>161</v>
      </c>
      <c r="F6329" t="s">
        <v>17586</v>
      </c>
      <c r="G6329" t="s">
        <v>170</v>
      </c>
      <c r="H6329" t="s">
        <v>135</v>
      </c>
      <c r="I6329" t="s">
        <v>136</v>
      </c>
      <c r="J6329" t="s">
        <v>137</v>
      </c>
      <c r="K6329" t="s">
        <v>138</v>
      </c>
      <c r="L6329" t="s">
        <v>17587</v>
      </c>
      <c r="M6329" t="s">
        <v>17588</v>
      </c>
      <c r="N6329">
        <v>0.40333333300000002</v>
      </c>
      <c r="O6329">
        <v>0</v>
      </c>
      <c r="P6329">
        <v>113</v>
      </c>
      <c r="Q6329">
        <v>0</v>
      </c>
      <c r="R6329">
        <v>0</v>
      </c>
      <c r="S6329">
        <v>0</v>
      </c>
      <c r="T6329">
        <v>4</v>
      </c>
      <c r="U6329">
        <v>0</v>
      </c>
      <c r="V6329">
        <v>0</v>
      </c>
      <c r="W6329">
        <v>0</v>
      </c>
      <c r="X6329">
        <v>12.078287730137191</v>
      </c>
      <c r="Y6329">
        <v>0</v>
      </c>
      <c r="Z6329">
        <v>0</v>
      </c>
      <c r="AA6329">
        <v>0</v>
      </c>
      <c r="AB6329">
        <v>0.84840452469894012</v>
      </c>
      <c r="AC6329">
        <v>0</v>
      </c>
      <c r="AD6329">
        <v>0</v>
      </c>
      <c r="AE6329">
        <v>12.926692254836132</v>
      </c>
    </row>
    <row r="6330" spans="1:31" x14ac:dyDescent="0.3">
      <c r="A6330">
        <v>2723983</v>
      </c>
      <c r="B6330">
        <v>1</v>
      </c>
      <c r="C6330" t="s">
        <v>80</v>
      </c>
      <c r="D6330" t="s">
        <v>101</v>
      </c>
      <c r="E6330" t="s">
        <v>161</v>
      </c>
      <c r="F6330" t="s">
        <v>9489</v>
      </c>
      <c r="G6330" t="s">
        <v>300</v>
      </c>
      <c r="H6330" t="s">
        <v>135</v>
      </c>
      <c r="I6330" t="s">
        <v>136</v>
      </c>
      <c r="J6330" t="s">
        <v>137</v>
      </c>
      <c r="K6330" t="s">
        <v>210</v>
      </c>
      <c r="L6330" t="s">
        <v>17589</v>
      </c>
      <c r="M6330" t="s">
        <v>17590</v>
      </c>
      <c r="N6330">
        <v>3.988611111</v>
      </c>
      <c r="O6330">
        <v>0</v>
      </c>
      <c r="P6330">
        <v>29</v>
      </c>
      <c r="Q6330">
        <v>0</v>
      </c>
      <c r="R6330">
        <v>9</v>
      </c>
      <c r="S6330">
        <v>0</v>
      </c>
      <c r="T6330">
        <v>2</v>
      </c>
      <c r="U6330">
        <v>0</v>
      </c>
      <c r="V6330">
        <v>0</v>
      </c>
      <c r="W6330">
        <v>0</v>
      </c>
      <c r="X6330">
        <v>26.118380043150232</v>
      </c>
      <c r="Y6330">
        <v>0</v>
      </c>
      <c r="Z6330">
        <v>4.5692416814484087</v>
      </c>
      <c r="AA6330">
        <v>0</v>
      </c>
      <c r="AB6330">
        <v>0.37571194303743249</v>
      </c>
      <c r="AC6330">
        <v>0</v>
      </c>
      <c r="AD6330">
        <v>0</v>
      </c>
      <c r="AE6330">
        <v>31.063333667636076</v>
      </c>
    </row>
    <row r="6331" spans="1:31" x14ac:dyDescent="0.3">
      <c r="A6331">
        <v>2724424</v>
      </c>
      <c r="B6331">
        <v>1</v>
      </c>
      <c r="C6331" t="s">
        <v>80</v>
      </c>
      <c r="D6331" t="s">
        <v>83</v>
      </c>
      <c r="E6331" t="s">
        <v>161</v>
      </c>
      <c r="F6331" t="s">
        <v>17591</v>
      </c>
      <c r="G6331" t="s">
        <v>163</v>
      </c>
      <c r="H6331" t="s">
        <v>135</v>
      </c>
      <c r="I6331" t="s">
        <v>136</v>
      </c>
      <c r="J6331" t="s">
        <v>137</v>
      </c>
      <c r="K6331" t="s">
        <v>138</v>
      </c>
      <c r="L6331" t="s">
        <v>17592</v>
      </c>
      <c r="M6331" t="s">
        <v>17593</v>
      </c>
      <c r="N6331">
        <v>2.613611111</v>
      </c>
      <c r="O6331">
        <v>0</v>
      </c>
      <c r="P6331">
        <v>2</v>
      </c>
      <c r="Q6331">
        <v>0</v>
      </c>
      <c r="R6331">
        <v>1</v>
      </c>
      <c r="S6331">
        <v>0</v>
      </c>
      <c r="T6331">
        <v>9</v>
      </c>
      <c r="U6331">
        <v>0</v>
      </c>
      <c r="V6331">
        <v>2</v>
      </c>
      <c r="W6331">
        <v>0</v>
      </c>
      <c r="X6331">
        <v>0.72151373206887903</v>
      </c>
      <c r="Y6331">
        <v>0</v>
      </c>
      <c r="Z6331">
        <v>0.73568766313476663</v>
      </c>
      <c r="AA6331">
        <v>0</v>
      </c>
      <c r="AB6331">
        <v>98.59721505882105</v>
      </c>
      <c r="AC6331">
        <v>0</v>
      </c>
      <c r="AD6331">
        <v>71.060261865525547</v>
      </c>
      <c r="AE6331">
        <v>171.11467831955025</v>
      </c>
    </row>
    <row r="6332" spans="1:31" x14ac:dyDescent="0.3">
      <c r="A6332">
        <v>2724218</v>
      </c>
      <c r="B6332">
        <v>1</v>
      </c>
      <c r="C6332" t="s">
        <v>81</v>
      </c>
      <c r="D6332" t="s">
        <v>120</v>
      </c>
      <c r="E6332" t="s">
        <v>213</v>
      </c>
      <c r="F6332" t="s">
        <v>7643</v>
      </c>
      <c r="G6332" t="s">
        <v>152</v>
      </c>
      <c r="H6332" t="s">
        <v>153</v>
      </c>
      <c r="I6332" t="s">
        <v>136</v>
      </c>
      <c r="J6332" t="s">
        <v>137</v>
      </c>
      <c r="K6332" t="s">
        <v>138</v>
      </c>
      <c r="L6332" t="s">
        <v>17594</v>
      </c>
      <c r="M6332" t="s">
        <v>17595</v>
      </c>
      <c r="N6332">
        <v>0.19416666599999999</v>
      </c>
      <c r="O6332">
        <v>6</v>
      </c>
      <c r="P6332">
        <v>784</v>
      </c>
      <c r="Q6332">
        <v>44</v>
      </c>
      <c r="R6332">
        <v>19</v>
      </c>
      <c r="S6332">
        <v>12</v>
      </c>
      <c r="T6332">
        <v>55</v>
      </c>
      <c r="U6332">
        <v>6</v>
      </c>
      <c r="V6332">
        <v>0</v>
      </c>
      <c r="W6332">
        <v>0.30114031525334994</v>
      </c>
      <c r="X6332">
        <v>16.167178596597065</v>
      </c>
      <c r="Y6332">
        <v>38.448900322888505</v>
      </c>
      <c r="Z6332">
        <v>0.70665896220094748</v>
      </c>
      <c r="AA6332">
        <v>5.2538059994780291</v>
      </c>
      <c r="AB6332">
        <v>4.1956457710926678</v>
      </c>
      <c r="AC6332">
        <v>137.20566813895985</v>
      </c>
      <c r="AD6332">
        <v>0</v>
      </c>
      <c r="AE6332">
        <v>202.27899810647043</v>
      </c>
    </row>
    <row r="6333" spans="1:31" x14ac:dyDescent="0.3">
      <c r="A6333">
        <v>2724169</v>
      </c>
      <c r="B6333">
        <v>1</v>
      </c>
      <c r="C6333" t="s">
        <v>80</v>
      </c>
      <c r="D6333" t="s">
        <v>85</v>
      </c>
      <c r="E6333" t="s">
        <v>145</v>
      </c>
      <c r="F6333" t="s">
        <v>17596</v>
      </c>
      <c r="G6333" t="s">
        <v>181</v>
      </c>
      <c r="H6333" t="s">
        <v>135</v>
      </c>
      <c r="I6333" t="s">
        <v>136</v>
      </c>
      <c r="J6333" t="s">
        <v>137</v>
      </c>
      <c r="K6333" t="s">
        <v>138</v>
      </c>
      <c r="L6333" t="s">
        <v>17597</v>
      </c>
      <c r="M6333" t="s">
        <v>17598</v>
      </c>
      <c r="N6333">
        <v>5.9247222219999998</v>
      </c>
      <c r="O6333">
        <v>0</v>
      </c>
      <c r="P6333">
        <v>5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5.8132257265508978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5.8132257265508978</v>
      </c>
    </row>
    <row r="6334" spans="1:31" x14ac:dyDescent="0.3">
      <c r="A6334">
        <v>2724155</v>
      </c>
      <c r="B6334">
        <v>1</v>
      </c>
      <c r="C6334" t="s">
        <v>81</v>
      </c>
      <c r="D6334" t="s">
        <v>122</v>
      </c>
      <c r="E6334" t="s">
        <v>213</v>
      </c>
      <c r="F6334" t="s">
        <v>17599</v>
      </c>
      <c r="G6334" t="s">
        <v>209</v>
      </c>
      <c r="H6334" t="s">
        <v>153</v>
      </c>
      <c r="I6334" t="s">
        <v>136</v>
      </c>
      <c r="J6334" t="s">
        <v>137</v>
      </c>
      <c r="K6334" t="s">
        <v>210</v>
      </c>
      <c r="L6334" t="s">
        <v>17600</v>
      </c>
      <c r="M6334" t="s">
        <v>17601</v>
      </c>
      <c r="N6334">
        <v>3.8174999999999999</v>
      </c>
      <c r="O6334">
        <v>2</v>
      </c>
      <c r="P6334">
        <v>105</v>
      </c>
      <c r="Q6334">
        <v>17</v>
      </c>
      <c r="R6334">
        <v>7</v>
      </c>
      <c r="S6334">
        <v>9</v>
      </c>
      <c r="T6334">
        <v>8</v>
      </c>
      <c r="U6334">
        <v>0</v>
      </c>
      <c r="V6334">
        <v>0</v>
      </c>
      <c r="W6334">
        <v>1.365532647668025</v>
      </c>
      <c r="X6334">
        <v>52.296191306360555</v>
      </c>
      <c r="Y6334">
        <v>121.72335748313914</v>
      </c>
      <c r="Z6334">
        <v>3.7191080671501879</v>
      </c>
      <c r="AA6334">
        <v>1002.4481503051595</v>
      </c>
      <c r="AB6334">
        <v>8.8088634411485032</v>
      </c>
      <c r="AC6334">
        <v>0</v>
      </c>
      <c r="AD6334">
        <v>0</v>
      </c>
      <c r="AE6334">
        <v>1190.361203250626</v>
      </c>
    </row>
    <row r="6335" spans="1:31" x14ac:dyDescent="0.3">
      <c r="A6335">
        <v>2724487</v>
      </c>
      <c r="B6335">
        <v>1</v>
      </c>
      <c r="C6335" t="s">
        <v>80</v>
      </c>
      <c r="D6335" t="s">
        <v>93</v>
      </c>
      <c r="E6335" t="s">
        <v>150</v>
      </c>
      <c r="F6335" t="s">
        <v>17580</v>
      </c>
      <c r="G6335" t="s">
        <v>152</v>
      </c>
      <c r="H6335" t="s">
        <v>153</v>
      </c>
      <c r="I6335" t="s">
        <v>136</v>
      </c>
      <c r="J6335" t="s">
        <v>137</v>
      </c>
      <c r="K6335" t="s">
        <v>138</v>
      </c>
      <c r="L6335" t="s">
        <v>17602</v>
      </c>
      <c r="M6335" t="s">
        <v>17603</v>
      </c>
      <c r="N6335">
        <v>0.155</v>
      </c>
      <c r="O6335">
        <v>0</v>
      </c>
      <c r="P6335">
        <v>6642</v>
      </c>
      <c r="Q6335">
        <v>0</v>
      </c>
      <c r="R6335">
        <v>1</v>
      </c>
      <c r="S6335">
        <v>4</v>
      </c>
      <c r="T6335">
        <v>455</v>
      </c>
      <c r="U6335">
        <v>0</v>
      </c>
      <c r="V6335">
        <v>0</v>
      </c>
      <c r="W6335">
        <v>0</v>
      </c>
      <c r="X6335">
        <v>191.68288573327638</v>
      </c>
      <c r="Y6335">
        <v>0</v>
      </c>
      <c r="Z6335">
        <v>0.70372451404794001</v>
      </c>
      <c r="AA6335">
        <v>5.7780175912360203</v>
      </c>
      <c r="AB6335">
        <v>69.638566536868922</v>
      </c>
      <c r="AC6335">
        <v>0</v>
      </c>
      <c r="AD6335">
        <v>0</v>
      </c>
      <c r="AE6335">
        <v>267.80319437542926</v>
      </c>
    </row>
    <row r="6336" spans="1:31" x14ac:dyDescent="0.3">
      <c r="A6336">
        <v>2724132</v>
      </c>
      <c r="B6336">
        <v>1</v>
      </c>
      <c r="C6336" t="s">
        <v>80</v>
      </c>
      <c r="D6336" t="s">
        <v>108</v>
      </c>
      <c r="E6336" t="s">
        <v>132</v>
      </c>
      <c r="F6336" t="s">
        <v>17604</v>
      </c>
      <c r="G6336" t="s">
        <v>209</v>
      </c>
      <c r="H6336" t="s">
        <v>135</v>
      </c>
      <c r="I6336" t="s">
        <v>136</v>
      </c>
      <c r="J6336" t="s">
        <v>137</v>
      </c>
      <c r="K6336" t="s">
        <v>210</v>
      </c>
      <c r="L6336" t="s">
        <v>17605</v>
      </c>
      <c r="M6336" t="s">
        <v>17606</v>
      </c>
      <c r="N6336">
        <v>0.77805555500000001</v>
      </c>
      <c r="O6336">
        <v>0</v>
      </c>
      <c r="P6336">
        <v>44</v>
      </c>
      <c r="Q6336">
        <v>0</v>
      </c>
      <c r="R6336">
        <v>19</v>
      </c>
      <c r="S6336">
        <v>0</v>
      </c>
      <c r="T6336">
        <v>7</v>
      </c>
      <c r="U6336">
        <v>0</v>
      </c>
      <c r="V6336">
        <v>0</v>
      </c>
      <c r="W6336">
        <v>0</v>
      </c>
      <c r="X6336">
        <v>8.0876101600773911</v>
      </c>
      <c r="Y6336">
        <v>0</v>
      </c>
      <c r="Z6336">
        <v>1.05928378570126</v>
      </c>
      <c r="AA6336">
        <v>0</v>
      </c>
      <c r="AB6336">
        <v>1.0831561264854002</v>
      </c>
      <c r="AC6336">
        <v>0</v>
      </c>
      <c r="AD6336">
        <v>0</v>
      </c>
      <c r="AE6336">
        <v>10.230050072264051</v>
      </c>
    </row>
    <row r="6337" spans="1:31" x14ac:dyDescent="0.3">
      <c r="A6337">
        <v>2724086</v>
      </c>
      <c r="B6337">
        <v>1</v>
      </c>
      <c r="C6337" t="s">
        <v>81</v>
      </c>
      <c r="D6337" t="s">
        <v>122</v>
      </c>
      <c r="E6337" t="s">
        <v>132</v>
      </c>
      <c r="F6337" t="s">
        <v>17607</v>
      </c>
      <c r="G6337" t="s">
        <v>170</v>
      </c>
      <c r="H6337" t="s">
        <v>135</v>
      </c>
      <c r="I6337" t="s">
        <v>136</v>
      </c>
      <c r="J6337" t="s">
        <v>137</v>
      </c>
      <c r="K6337" t="s">
        <v>138</v>
      </c>
      <c r="L6337" t="s">
        <v>17608</v>
      </c>
      <c r="M6337" t="s">
        <v>17609</v>
      </c>
      <c r="N6337">
        <v>0.56638888799999998</v>
      </c>
      <c r="O6337">
        <v>0</v>
      </c>
      <c r="P6337">
        <v>123</v>
      </c>
      <c r="Q6337">
        <v>0</v>
      </c>
      <c r="R6337">
        <v>1</v>
      </c>
      <c r="S6337">
        <v>0</v>
      </c>
      <c r="T6337">
        <v>37</v>
      </c>
      <c r="U6337">
        <v>0</v>
      </c>
      <c r="V6337">
        <v>0</v>
      </c>
      <c r="W6337">
        <v>0</v>
      </c>
      <c r="X6337">
        <v>12.397386366290178</v>
      </c>
      <c r="Y6337">
        <v>0</v>
      </c>
      <c r="Z6337">
        <v>0.30399996107833333</v>
      </c>
      <c r="AA6337">
        <v>0</v>
      </c>
      <c r="AB6337">
        <v>26.636653409810954</v>
      </c>
      <c r="AC6337">
        <v>0</v>
      </c>
      <c r="AD6337">
        <v>0</v>
      </c>
      <c r="AE6337">
        <v>39.338039737179464</v>
      </c>
    </row>
    <row r="6338" spans="1:31" x14ac:dyDescent="0.3">
      <c r="A6338">
        <v>2723963</v>
      </c>
      <c r="B6338">
        <v>1</v>
      </c>
      <c r="C6338" t="s">
        <v>80</v>
      </c>
      <c r="D6338" t="s">
        <v>90</v>
      </c>
      <c r="E6338" t="s">
        <v>145</v>
      </c>
      <c r="F6338" t="s">
        <v>17610</v>
      </c>
      <c r="G6338" t="s">
        <v>230</v>
      </c>
      <c r="H6338" t="s">
        <v>135</v>
      </c>
      <c r="I6338" t="s">
        <v>136</v>
      </c>
      <c r="J6338" t="s">
        <v>137</v>
      </c>
      <c r="K6338" t="s">
        <v>138</v>
      </c>
      <c r="L6338" t="s">
        <v>17611</v>
      </c>
      <c r="M6338" t="s">
        <v>17612</v>
      </c>
      <c r="N6338">
        <v>2.9449999999999998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2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0.84259223496827995</v>
      </c>
      <c r="AC6338">
        <v>0</v>
      </c>
      <c r="AD6338">
        <v>0</v>
      </c>
      <c r="AE6338">
        <v>0.84259223496827995</v>
      </c>
    </row>
    <row r="6339" spans="1:31" x14ac:dyDescent="0.3">
      <c r="A6339">
        <v>2723900</v>
      </c>
      <c r="B6339">
        <v>1</v>
      </c>
      <c r="C6339" t="s">
        <v>80</v>
      </c>
      <c r="D6339" t="s">
        <v>82</v>
      </c>
      <c r="E6339" t="s">
        <v>150</v>
      </c>
      <c r="F6339" t="s">
        <v>17613</v>
      </c>
      <c r="G6339" t="s">
        <v>1613</v>
      </c>
      <c r="H6339" t="s">
        <v>153</v>
      </c>
      <c r="I6339" t="s">
        <v>136</v>
      </c>
      <c r="J6339" t="s">
        <v>137</v>
      </c>
      <c r="K6339" t="s">
        <v>210</v>
      </c>
      <c r="L6339" t="s">
        <v>17614</v>
      </c>
      <c r="M6339" t="s">
        <v>17615</v>
      </c>
      <c r="N6339">
        <v>0.265833333</v>
      </c>
      <c r="O6339">
        <v>1</v>
      </c>
      <c r="P6339">
        <v>20402</v>
      </c>
      <c r="Q6339">
        <v>0</v>
      </c>
      <c r="R6339">
        <v>98</v>
      </c>
      <c r="S6339">
        <v>5</v>
      </c>
      <c r="T6339">
        <v>2248</v>
      </c>
      <c r="U6339">
        <v>1</v>
      </c>
      <c r="V6339">
        <v>5</v>
      </c>
      <c r="W6339">
        <v>2.1500604128968526</v>
      </c>
      <c r="X6339">
        <v>1022.6691658068801</v>
      </c>
      <c r="Y6339">
        <v>0</v>
      </c>
      <c r="Z6339">
        <v>10.530783693914552</v>
      </c>
      <c r="AA6339">
        <v>12.706602957606828</v>
      </c>
      <c r="AB6339">
        <v>337.97840865847985</v>
      </c>
      <c r="AC6339">
        <v>39.848484529461295</v>
      </c>
      <c r="AD6339">
        <v>8.858289423264269</v>
      </c>
      <c r="AE6339">
        <v>1434.7417954825037</v>
      </c>
    </row>
    <row r="6340" spans="1:31" x14ac:dyDescent="0.3">
      <c r="A6340">
        <v>2724587</v>
      </c>
      <c r="B6340">
        <v>1</v>
      </c>
      <c r="C6340" t="s">
        <v>80</v>
      </c>
      <c r="D6340" t="s">
        <v>93</v>
      </c>
      <c r="E6340" t="s">
        <v>173</v>
      </c>
      <c r="F6340" t="s">
        <v>17616</v>
      </c>
      <c r="G6340" t="s">
        <v>152</v>
      </c>
      <c r="H6340" t="s">
        <v>153</v>
      </c>
      <c r="I6340" t="s">
        <v>136</v>
      </c>
      <c r="J6340" t="s">
        <v>137</v>
      </c>
      <c r="K6340" t="s">
        <v>138</v>
      </c>
      <c r="L6340" t="s">
        <v>17095</v>
      </c>
      <c r="M6340" t="s">
        <v>17617</v>
      </c>
      <c r="N6340">
        <v>0.116666666</v>
      </c>
      <c r="O6340">
        <v>2</v>
      </c>
      <c r="P6340">
        <v>11986</v>
      </c>
      <c r="Q6340">
        <v>165</v>
      </c>
      <c r="R6340">
        <v>1335</v>
      </c>
      <c r="S6340">
        <v>42</v>
      </c>
      <c r="T6340">
        <v>1368</v>
      </c>
      <c r="U6340">
        <v>6</v>
      </c>
      <c r="V6340">
        <v>0</v>
      </c>
      <c r="W6340">
        <v>0.61868559755310004</v>
      </c>
      <c r="X6340">
        <v>233.82942572615698</v>
      </c>
      <c r="Y6340">
        <v>49.716248924579965</v>
      </c>
      <c r="Z6340">
        <v>55.988656909072354</v>
      </c>
      <c r="AA6340">
        <v>18.890824022700002</v>
      </c>
      <c r="AB6340">
        <v>78.077827754510892</v>
      </c>
      <c r="AC6340">
        <v>45.709490751550845</v>
      </c>
      <c r="AD6340">
        <v>0</v>
      </c>
      <c r="AE6340">
        <v>482.83115968612412</v>
      </c>
    </row>
    <row r="6341" spans="1:31" x14ac:dyDescent="0.3">
      <c r="A6341">
        <v>2723946</v>
      </c>
      <c r="B6341">
        <v>1</v>
      </c>
      <c r="C6341" t="s">
        <v>80</v>
      </c>
      <c r="D6341" t="s">
        <v>95</v>
      </c>
      <c r="E6341" t="s">
        <v>150</v>
      </c>
      <c r="F6341" t="s">
        <v>17448</v>
      </c>
      <c r="G6341" t="s">
        <v>152</v>
      </c>
      <c r="H6341" t="s">
        <v>153</v>
      </c>
      <c r="I6341" t="s">
        <v>136</v>
      </c>
      <c r="J6341" t="s">
        <v>137</v>
      </c>
      <c r="K6341" t="s">
        <v>138</v>
      </c>
      <c r="L6341" t="s">
        <v>17618</v>
      </c>
      <c r="M6341" t="s">
        <v>17619</v>
      </c>
      <c r="N6341">
        <v>0.69166666600000004</v>
      </c>
      <c r="O6341">
        <v>5</v>
      </c>
      <c r="P6341">
        <v>403</v>
      </c>
      <c r="Q6341">
        <v>8</v>
      </c>
      <c r="R6341">
        <v>1</v>
      </c>
      <c r="S6341">
        <v>44</v>
      </c>
      <c r="T6341">
        <v>18</v>
      </c>
      <c r="U6341">
        <v>4</v>
      </c>
      <c r="V6341">
        <v>0</v>
      </c>
      <c r="W6341">
        <v>2.2755959052013233</v>
      </c>
      <c r="X6341">
        <v>57.343292819979844</v>
      </c>
      <c r="Y6341">
        <v>53.735018359908544</v>
      </c>
      <c r="Z6341">
        <v>1.6339570867058768</v>
      </c>
      <c r="AA6341">
        <v>388.92922299074496</v>
      </c>
      <c r="AB6341">
        <v>7.91084860410934</v>
      </c>
      <c r="AC6341">
        <v>252.26975378283373</v>
      </c>
      <c r="AD6341">
        <v>0</v>
      </c>
      <c r="AE6341">
        <v>764.09768954948368</v>
      </c>
    </row>
    <row r="6342" spans="1:31" x14ac:dyDescent="0.3">
      <c r="A6342">
        <v>2724092</v>
      </c>
      <c r="B6342">
        <v>1</v>
      </c>
      <c r="C6342" t="s">
        <v>80</v>
      </c>
      <c r="D6342" t="s">
        <v>96</v>
      </c>
      <c r="E6342" t="s">
        <v>145</v>
      </c>
      <c r="F6342" t="s">
        <v>17620</v>
      </c>
      <c r="G6342" t="s">
        <v>181</v>
      </c>
      <c r="H6342" t="s">
        <v>135</v>
      </c>
      <c r="I6342" t="s">
        <v>136</v>
      </c>
      <c r="J6342" t="s">
        <v>137</v>
      </c>
      <c r="K6342" t="s">
        <v>138</v>
      </c>
      <c r="L6342" t="s">
        <v>17621</v>
      </c>
      <c r="M6342" t="s">
        <v>17622</v>
      </c>
      <c r="N6342">
        <v>1.3630555550000001</v>
      </c>
      <c r="O6342">
        <v>0</v>
      </c>
      <c r="P6342">
        <v>2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9.9757094717070005E-2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9.9757094717070005E-2</v>
      </c>
    </row>
    <row r="6343" spans="1:31" x14ac:dyDescent="0.3">
      <c r="A6343">
        <v>2724301</v>
      </c>
      <c r="B6343">
        <v>1</v>
      </c>
      <c r="C6343" t="s">
        <v>80</v>
      </c>
      <c r="D6343" t="s">
        <v>96</v>
      </c>
      <c r="E6343" t="s">
        <v>200</v>
      </c>
      <c r="F6343" t="s">
        <v>17623</v>
      </c>
      <c r="G6343" t="s">
        <v>163</v>
      </c>
      <c r="H6343" t="s">
        <v>135</v>
      </c>
      <c r="I6343" t="s">
        <v>136</v>
      </c>
      <c r="J6343" t="s">
        <v>137</v>
      </c>
      <c r="K6343" t="s">
        <v>138</v>
      </c>
      <c r="L6343" t="s">
        <v>17624</v>
      </c>
      <c r="M6343" t="s">
        <v>17625</v>
      </c>
      <c r="N6343">
        <v>4.7327777769999999</v>
      </c>
      <c r="O6343">
        <v>0</v>
      </c>
      <c r="P6343">
        <v>8</v>
      </c>
      <c r="Q6343">
        <v>0</v>
      </c>
      <c r="R6343">
        <v>0</v>
      </c>
      <c r="S6343">
        <v>0</v>
      </c>
      <c r="T6343">
        <v>1</v>
      </c>
      <c r="U6343">
        <v>0</v>
      </c>
      <c r="V6343">
        <v>0</v>
      </c>
      <c r="W6343">
        <v>0</v>
      </c>
      <c r="X6343">
        <v>9.9035872952533239</v>
      </c>
      <c r="Y6343">
        <v>0</v>
      </c>
      <c r="Z6343">
        <v>0</v>
      </c>
      <c r="AA6343">
        <v>0</v>
      </c>
      <c r="AB6343">
        <v>6.9420343035508383</v>
      </c>
      <c r="AC6343">
        <v>0</v>
      </c>
      <c r="AD6343">
        <v>0</v>
      </c>
      <c r="AE6343">
        <v>16.845621598804161</v>
      </c>
    </row>
    <row r="6344" spans="1:31" x14ac:dyDescent="0.3">
      <c r="A6344">
        <v>2724341</v>
      </c>
      <c r="B6344">
        <v>1</v>
      </c>
      <c r="C6344" t="s">
        <v>80</v>
      </c>
      <c r="D6344" t="s">
        <v>97</v>
      </c>
      <c r="E6344" t="s">
        <v>161</v>
      </c>
      <c r="F6344" t="s">
        <v>17626</v>
      </c>
      <c r="G6344" t="s">
        <v>170</v>
      </c>
      <c r="H6344" t="s">
        <v>135</v>
      </c>
      <c r="I6344" t="s">
        <v>136</v>
      </c>
      <c r="J6344" t="s">
        <v>137</v>
      </c>
      <c r="K6344" t="s">
        <v>138</v>
      </c>
      <c r="L6344" t="s">
        <v>17627</v>
      </c>
      <c r="M6344" t="s">
        <v>17628</v>
      </c>
      <c r="N6344">
        <v>1.2052777770000001</v>
      </c>
      <c r="O6344">
        <v>0</v>
      </c>
      <c r="P6344">
        <v>42</v>
      </c>
      <c r="Q6344">
        <v>0</v>
      </c>
      <c r="R6344">
        <v>14</v>
      </c>
      <c r="S6344">
        <v>0</v>
      </c>
      <c r="T6344">
        <v>19</v>
      </c>
      <c r="U6344">
        <v>0</v>
      </c>
      <c r="V6344">
        <v>0</v>
      </c>
      <c r="W6344">
        <v>0</v>
      </c>
      <c r="X6344">
        <v>19.444571112210141</v>
      </c>
      <c r="Y6344">
        <v>0</v>
      </c>
      <c r="Z6344">
        <v>3.219000673736522</v>
      </c>
      <c r="AA6344">
        <v>0</v>
      </c>
      <c r="AB6344">
        <v>30.063096039757053</v>
      </c>
      <c r="AC6344">
        <v>0</v>
      </c>
      <c r="AD6344">
        <v>0</v>
      </c>
      <c r="AE6344">
        <v>52.726667825703714</v>
      </c>
    </row>
    <row r="6345" spans="1:31" x14ac:dyDescent="0.3">
      <c r="A6345">
        <v>2724003</v>
      </c>
      <c r="B6345">
        <v>1</v>
      </c>
      <c r="C6345" t="s">
        <v>80</v>
      </c>
      <c r="D6345" t="s">
        <v>106</v>
      </c>
      <c r="E6345" t="s">
        <v>161</v>
      </c>
      <c r="F6345" t="s">
        <v>16734</v>
      </c>
      <c r="G6345" t="s">
        <v>209</v>
      </c>
      <c r="H6345" t="s">
        <v>135</v>
      </c>
      <c r="I6345" t="s">
        <v>136</v>
      </c>
      <c r="J6345" t="s">
        <v>137</v>
      </c>
      <c r="K6345" t="s">
        <v>210</v>
      </c>
      <c r="L6345" t="s">
        <v>17629</v>
      </c>
      <c r="M6345" t="s">
        <v>17630</v>
      </c>
      <c r="N6345">
        <v>8.6044444440000003</v>
      </c>
      <c r="O6345">
        <v>0</v>
      </c>
      <c r="P6345">
        <v>8</v>
      </c>
      <c r="Q6345">
        <v>0</v>
      </c>
      <c r="R6345">
        <v>0</v>
      </c>
      <c r="S6345">
        <v>0</v>
      </c>
      <c r="T6345">
        <v>8</v>
      </c>
      <c r="U6345">
        <v>0</v>
      </c>
      <c r="V6345">
        <v>0</v>
      </c>
      <c r="W6345">
        <v>0</v>
      </c>
      <c r="X6345">
        <v>10.687604705203338</v>
      </c>
      <c r="Y6345">
        <v>0</v>
      </c>
      <c r="Z6345">
        <v>0</v>
      </c>
      <c r="AA6345">
        <v>0</v>
      </c>
      <c r="AB6345">
        <v>28.394732028790152</v>
      </c>
      <c r="AC6345">
        <v>0</v>
      </c>
      <c r="AD6345">
        <v>0</v>
      </c>
      <c r="AE6345">
        <v>39.082336733993486</v>
      </c>
    </row>
    <row r="6346" spans="1:31" x14ac:dyDescent="0.3">
      <c r="A6346">
        <v>2724441</v>
      </c>
      <c r="B6346">
        <v>1</v>
      </c>
      <c r="C6346" t="s">
        <v>80</v>
      </c>
      <c r="D6346" t="s">
        <v>93</v>
      </c>
      <c r="E6346" t="s">
        <v>150</v>
      </c>
      <c r="F6346" t="s">
        <v>17631</v>
      </c>
      <c r="G6346" t="s">
        <v>152</v>
      </c>
      <c r="H6346" t="s">
        <v>153</v>
      </c>
      <c r="I6346" t="s">
        <v>136</v>
      </c>
      <c r="J6346" t="s">
        <v>137</v>
      </c>
      <c r="K6346" t="s">
        <v>138</v>
      </c>
      <c r="L6346" t="s">
        <v>17632</v>
      </c>
      <c r="M6346" t="s">
        <v>17633</v>
      </c>
      <c r="N6346">
        <v>0.22083333299999999</v>
      </c>
      <c r="O6346">
        <v>0</v>
      </c>
      <c r="P6346">
        <v>6642</v>
      </c>
      <c r="Q6346">
        <v>0</v>
      </c>
      <c r="R6346">
        <v>1</v>
      </c>
      <c r="S6346">
        <v>4</v>
      </c>
      <c r="T6346">
        <v>455</v>
      </c>
      <c r="U6346">
        <v>0</v>
      </c>
      <c r="V6346">
        <v>0</v>
      </c>
      <c r="W6346">
        <v>0</v>
      </c>
      <c r="X6346">
        <v>243.42822402114248</v>
      </c>
      <c r="Y6346">
        <v>0</v>
      </c>
      <c r="Z6346">
        <v>0.93807800431642507</v>
      </c>
      <c r="AA6346">
        <v>8.4716920454380507</v>
      </c>
      <c r="AB6346">
        <v>104.24603191777244</v>
      </c>
      <c r="AC6346">
        <v>0</v>
      </c>
      <c r="AD6346">
        <v>0</v>
      </c>
      <c r="AE6346">
        <v>357.0840259886694</v>
      </c>
    </row>
    <row r="6347" spans="1:31" x14ac:dyDescent="0.3">
      <c r="A6347">
        <v>2724049</v>
      </c>
      <c r="B6347">
        <v>1</v>
      </c>
      <c r="C6347" t="s">
        <v>80</v>
      </c>
      <c r="D6347" t="s">
        <v>86</v>
      </c>
      <c r="E6347" t="s">
        <v>145</v>
      </c>
      <c r="F6347" t="s">
        <v>16034</v>
      </c>
      <c r="G6347" t="s">
        <v>181</v>
      </c>
      <c r="H6347" t="s">
        <v>135</v>
      </c>
      <c r="I6347" t="s">
        <v>136</v>
      </c>
      <c r="J6347" t="s">
        <v>137</v>
      </c>
      <c r="K6347" t="s">
        <v>138</v>
      </c>
      <c r="L6347" t="s">
        <v>17634</v>
      </c>
      <c r="M6347" t="s">
        <v>17635</v>
      </c>
      <c r="N6347">
        <v>1.0525</v>
      </c>
      <c r="O6347">
        <v>0</v>
      </c>
      <c r="P6347">
        <v>1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7.4823693859705163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7.4823693859705163</v>
      </c>
    </row>
    <row r="6348" spans="1:31" x14ac:dyDescent="0.3">
      <c r="A6348">
        <v>2724192</v>
      </c>
      <c r="B6348">
        <v>1</v>
      </c>
      <c r="C6348" t="s">
        <v>80</v>
      </c>
      <c r="D6348" t="s">
        <v>105</v>
      </c>
      <c r="E6348" t="s">
        <v>145</v>
      </c>
      <c r="F6348" t="s">
        <v>17636</v>
      </c>
      <c r="G6348" t="s">
        <v>181</v>
      </c>
      <c r="H6348" t="s">
        <v>135</v>
      </c>
      <c r="I6348" t="s">
        <v>136</v>
      </c>
      <c r="J6348" t="s">
        <v>137</v>
      </c>
      <c r="K6348" t="s">
        <v>138</v>
      </c>
      <c r="L6348" t="s">
        <v>17637</v>
      </c>
      <c r="M6348" t="s">
        <v>17539</v>
      </c>
      <c r="N6348">
        <v>1.503333333</v>
      </c>
      <c r="O6348">
        <v>0</v>
      </c>
      <c r="P6348">
        <v>12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3.190340838212455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3.190340838212455</v>
      </c>
    </row>
    <row r="6349" spans="1:31" x14ac:dyDescent="0.3">
      <c r="A6349">
        <v>2724550</v>
      </c>
      <c r="B6349">
        <v>1</v>
      </c>
      <c r="C6349" t="s">
        <v>80</v>
      </c>
      <c r="D6349" t="s">
        <v>93</v>
      </c>
      <c r="E6349" t="s">
        <v>150</v>
      </c>
      <c r="F6349" t="s">
        <v>17638</v>
      </c>
      <c r="G6349" t="s">
        <v>152</v>
      </c>
      <c r="H6349" t="s">
        <v>153</v>
      </c>
      <c r="I6349" t="s">
        <v>136</v>
      </c>
      <c r="J6349" t="s">
        <v>137</v>
      </c>
      <c r="K6349" t="s">
        <v>138</v>
      </c>
      <c r="L6349" t="s">
        <v>17639</v>
      </c>
      <c r="M6349" t="s">
        <v>17640</v>
      </c>
      <c r="N6349">
        <v>0.505</v>
      </c>
      <c r="O6349">
        <v>0</v>
      </c>
      <c r="P6349">
        <v>2487</v>
      </c>
      <c r="Q6349">
        <v>0</v>
      </c>
      <c r="R6349">
        <v>85</v>
      </c>
      <c r="S6349">
        <v>5</v>
      </c>
      <c r="T6349">
        <v>223</v>
      </c>
      <c r="U6349">
        <v>0</v>
      </c>
      <c r="V6349">
        <v>3</v>
      </c>
      <c r="W6349">
        <v>0</v>
      </c>
      <c r="X6349">
        <v>254.48982394672299</v>
      </c>
      <c r="Y6349">
        <v>0</v>
      </c>
      <c r="Z6349">
        <v>50.982728635446065</v>
      </c>
      <c r="AA6349">
        <v>3.0289343967224998</v>
      </c>
      <c r="AB6349">
        <v>65.590958856630039</v>
      </c>
      <c r="AC6349">
        <v>0</v>
      </c>
      <c r="AD6349">
        <v>13.142975799980132</v>
      </c>
      <c r="AE6349">
        <v>387.23542163550172</v>
      </c>
    </row>
    <row r="6350" spans="1:31" x14ac:dyDescent="0.3">
      <c r="A6350">
        <v>2724315</v>
      </c>
      <c r="B6350">
        <v>1</v>
      </c>
      <c r="C6350" t="s">
        <v>80</v>
      </c>
      <c r="D6350" t="s">
        <v>107</v>
      </c>
      <c r="E6350" t="s">
        <v>161</v>
      </c>
      <c r="F6350" t="s">
        <v>17641</v>
      </c>
      <c r="G6350" t="s">
        <v>170</v>
      </c>
      <c r="H6350" t="s">
        <v>135</v>
      </c>
      <c r="I6350" t="s">
        <v>136</v>
      </c>
      <c r="J6350" t="s">
        <v>137</v>
      </c>
      <c r="K6350" t="s">
        <v>138</v>
      </c>
      <c r="L6350" t="s">
        <v>17642</v>
      </c>
      <c r="M6350" t="s">
        <v>17643</v>
      </c>
      <c r="N6350">
        <v>0.88249999999999995</v>
      </c>
      <c r="O6350">
        <v>0</v>
      </c>
      <c r="P6350">
        <v>93</v>
      </c>
      <c r="Q6350">
        <v>0</v>
      </c>
      <c r="R6350">
        <v>0</v>
      </c>
      <c r="S6350">
        <v>0</v>
      </c>
      <c r="T6350">
        <v>4</v>
      </c>
      <c r="U6350">
        <v>0</v>
      </c>
      <c r="V6350">
        <v>0</v>
      </c>
      <c r="W6350">
        <v>0</v>
      </c>
      <c r="X6350">
        <v>16.791486991264509</v>
      </c>
      <c r="Y6350">
        <v>0</v>
      </c>
      <c r="Z6350">
        <v>0</v>
      </c>
      <c r="AA6350">
        <v>0</v>
      </c>
      <c r="AB6350">
        <v>0.59085031034509505</v>
      </c>
      <c r="AC6350">
        <v>0</v>
      </c>
      <c r="AD6350">
        <v>0</v>
      </c>
      <c r="AE6350">
        <v>17.382337301609603</v>
      </c>
    </row>
    <row r="6351" spans="1:31" x14ac:dyDescent="0.3">
      <c r="A6351">
        <v>2724066</v>
      </c>
      <c r="B6351">
        <v>1</v>
      </c>
      <c r="C6351" t="s">
        <v>81</v>
      </c>
      <c r="D6351" t="s">
        <v>126</v>
      </c>
      <c r="E6351" t="s">
        <v>132</v>
      </c>
      <c r="F6351" t="s">
        <v>17644</v>
      </c>
      <c r="G6351" t="s">
        <v>209</v>
      </c>
      <c r="H6351" t="s">
        <v>135</v>
      </c>
      <c r="I6351" t="s">
        <v>136</v>
      </c>
      <c r="J6351" t="s">
        <v>137</v>
      </c>
      <c r="K6351" t="s">
        <v>210</v>
      </c>
      <c r="L6351" t="s">
        <v>17645</v>
      </c>
      <c r="M6351" t="s">
        <v>17646</v>
      </c>
      <c r="N6351">
        <v>5.7011111110000003</v>
      </c>
      <c r="O6351">
        <v>0</v>
      </c>
      <c r="P6351">
        <v>32</v>
      </c>
      <c r="Q6351">
        <v>0</v>
      </c>
      <c r="R6351">
        <v>4</v>
      </c>
      <c r="S6351">
        <v>0</v>
      </c>
      <c r="T6351">
        <v>3</v>
      </c>
      <c r="U6351">
        <v>0</v>
      </c>
      <c r="V6351">
        <v>0</v>
      </c>
      <c r="W6351">
        <v>0</v>
      </c>
      <c r="X6351">
        <v>22.998280191390627</v>
      </c>
      <c r="Y6351">
        <v>0</v>
      </c>
      <c r="Z6351">
        <v>0</v>
      </c>
      <c r="AA6351">
        <v>0</v>
      </c>
      <c r="AB6351">
        <v>1.7039331633285002</v>
      </c>
      <c r="AC6351">
        <v>0</v>
      </c>
      <c r="AD6351">
        <v>0</v>
      </c>
      <c r="AE6351">
        <v>24.702213354719127</v>
      </c>
    </row>
    <row r="6352" spans="1:31" x14ac:dyDescent="0.3">
      <c r="A6352">
        <v>2724364</v>
      </c>
      <c r="B6352">
        <v>1</v>
      </c>
      <c r="C6352" t="s">
        <v>80</v>
      </c>
      <c r="D6352" t="s">
        <v>96</v>
      </c>
      <c r="E6352" t="s">
        <v>156</v>
      </c>
      <c r="F6352" t="s">
        <v>17647</v>
      </c>
      <c r="G6352" t="s">
        <v>209</v>
      </c>
      <c r="H6352" t="s">
        <v>153</v>
      </c>
      <c r="I6352" t="s">
        <v>136</v>
      </c>
      <c r="J6352" t="s">
        <v>137</v>
      </c>
      <c r="K6352" t="s">
        <v>210</v>
      </c>
      <c r="L6352" t="s">
        <v>17217</v>
      </c>
      <c r="M6352" t="s">
        <v>17648</v>
      </c>
      <c r="N6352">
        <v>1.6125</v>
      </c>
      <c r="O6352">
        <v>0</v>
      </c>
      <c r="P6352">
        <v>131</v>
      </c>
      <c r="Q6352">
        <v>0</v>
      </c>
      <c r="R6352">
        <v>0</v>
      </c>
      <c r="S6352">
        <v>0</v>
      </c>
      <c r="T6352">
        <v>149</v>
      </c>
      <c r="U6352">
        <v>0</v>
      </c>
      <c r="V6352">
        <v>0</v>
      </c>
      <c r="W6352">
        <v>0</v>
      </c>
      <c r="X6352">
        <v>65.832049763875915</v>
      </c>
      <c r="Y6352">
        <v>0</v>
      </c>
      <c r="Z6352">
        <v>0</v>
      </c>
      <c r="AA6352">
        <v>0</v>
      </c>
      <c r="AB6352">
        <v>331.38071646351449</v>
      </c>
      <c r="AC6352">
        <v>0</v>
      </c>
      <c r="AD6352">
        <v>0</v>
      </c>
      <c r="AE6352">
        <v>397.21276622739038</v>
      </c>
    </row>
    <row r="6353" spans="1:31" x14ac:dyDescent="0.3">
      <c r="A6353">
        <v>2724745</v>
      </c>
      <c r="B6353">
        <v>1</v>
      </c>
      <c r="C6353" t="s">
        <v>81</v>
      </c>
      <c r="D6353" t="s">
        <v>128</v>
      </c>
      <c r="E6353" t="s">
        <v>213</v>
      </c>
      <c r="F6353" t="s">
        <v>3394</v>
      </c>
      <c r="G6353" t="s">
        <v>152</v>
      </c>
      <c r="H6353" t="s">
        <v>153</v>
      </c>
      <c r="I6353" t="s">
        <v>136</v>
      </c>
      <c r="J6353" t="s">
        <v>137</v>
      </c>
      <c r="K6353" t="s">
        <v>138</v>
      </c>
      <c r="L6353" t="s">
        <v>17197</v>
      </c>
      <c r="M6353" t="s">
        <v>17649</v>
      </c>
      <c r="N6353">
        <v>6.25E-2</v>
      </c>
      <c r="O6353">
        <v>0</v>
      </c>
      <c r="P6353">
        <v>47</v>
      </c>
      <c r="Q6353">
        <v>0</v>
      </c>
      <c r="R6353">
        <v>1</v>
      </c>
      <c r="S6353">
        <v>0</v>
      </c>
      <c r="T6353">
        <v>5</v>
      </c>
      <c r="U6353">
        <v>0</v>
      </c>
      <c r="V6353">
        <v>0</v>
      </c>
      <c r="W6353">
        <v>0</v>
      </c>
      <c r="X6353">
        <v>4.3666164741187501E-2</v>
      </c>
      <c r="Y6353">
        <v>0</v>
      </c>
      <c r="Z6353">
        <v>1.034125270875E-2</v>
      </c>
      <c r="AA6353">
        <v>0</v>
      </c>
      <c r="AB6353">
        <v>5.1638339999999998E-2</v>
      </c>
      <c r="AC6353">
        <v>0</v>
      </c>
      <c r="AD6353">
        <v>0</v>
      </c>
      <c r="AE6353">
        <v>0.1056457574499375</v>
      </c>
    </row>
    <row r="6354" spans="1:31" x14ac:dyDescent="0.3">
      <c r="A6354">
        <v>2724012</v>
      </c>
      <c r="B6354">
        <v>1</v>
      </c>
      <c r="C6354" t="s">
        <v>80</v>
      </c>
      <c r="D6354" t="s">
        <v>86</v>
      </c>
      <c r="E6354" t="s">
        <v>161</v>
      </c>
      <c r="F6354" t="s">
        <v>5297</v>
      </c>
      <c r="G6354" t="s">
        <v>209</v>
      </c>
      <c r="H6354" t="s">
        <v>135</v>
      </c>
      <c r="I6354" t="s">
        <v>136</v>
      </c>
      <c r="J6354" t="s">
        <v>137</v>
      </c>
      <c r="K6354" t="s">
        <v>210</v>
      </c>
      <c r="L6354" t="s">
        <v>17650</v>
      </c>
      <c r="M6354" t="s">
        <v>17651</v>
      </c>
      <c r="N6354">
        <v>8.0547222220000005</v>
      </c>
      <c r="O6354">
        <v>0</v>
      </c>
      <c r="P6354">
        <v>30</v>
      </c>
      <c r="Q6354">
        <v>0</v>
      </c>
      <c r="R6354">
        <v>17</v>
      </c>
      <c r="S6354">
        <v>0</v>
      </c>
      <c r="T6354">
        <v>4</v>
      </c>
      <c r="U6354">
        <v>0</v>
      </c>
      <c r="V6354">
        <v>0</v>
      </c>
      <c r="W6354">
        <v>0</v>
      </c>
      <c r="X6354">
        <v>590.28244389417171</v>
      </c>
      <c r="Y6354">
        <v>0</v>
      </c>
      <c r="Z6354">
        <v>35.443835366281697</v>
      </c>
      <c r="AA6354">
        <v>0</v>
      </c>
      <c r="AB6354">
        <v>25.685853769731263</v>
      </c>
      <c r="AC6354">
        <v>0</v>
      </c>
      <c r="AD6354">
        <v>0</v>
      </c>
      <c r="AE6354">
        <v>651.41213303018469</v>
      </c>
    </row>
    <row r="6355" spans="1:31" x14ac:dyDescent="0.3">
      <c r="A6355">
        <v>2723889</v>
      </c>
      <c r="B6355">
        <v>1</v>
      </c>
      <c r="C6355" t="s">
        <v>81</v>
      </c>
      <c r="D6355" t="s">
        <v>118</v>
      </c>
      <c r="E6355" t="s">
        <v>132</v>
      </c>
      <c r="F6355" t="s">
        <v>17652</v>
      </c>
      <c r="G6355" t="s">
        <v>170</v>
      </c>
      <c r="H6355" t="s">
        <v>135</v>
      </c>
      <c r="I6355" t="s">
        <v>136</v>
      </c>
      <c r="J6355" t="s">
        <v>137</v>
      </c>
      <c r="K6355" t="s">
        <v>138</v>
      </c>
      <c r="L6355" t="s">
        <v>17653</v>
      </c>
      <c r="M6355" t="s">
        <v>17654</v>
      </c>
      <c r="N6355">
        <v>0.52666666600000001</v>
      </c>
      <c r="O6355">
        <v>0</v>
      </c>
      <c r="P6355">
        <v>73</v>
      </c>
      <c r="Q6355">
        <v>0</v>
      </c>
      <c r="R6355">
        <v>1</v>
      </c>
      <c r="S6355">
        <v>0</v>
      </c>
      <c r="T6355">
        <v>6</v>
      </c>
      <c r="U6355">
        <v>0</v>
      </c>
      <c r="V6355">
        <v>0</v>
      </c>
      <c r="W6355">
        <v>0</v>
      </c>
      <c r="X6355">
        <v>6.2035618952777423</v>
      </c>
      <c r="Y6355">
        <v>0</v>
      </c>
      <c r="Z6355">
        <v>0.46703344718983331</v>
      </c>
      <c r="AA6355">
        <v>0</v>
      </c>
      <c r="AB6355">
        <v>7.9039863377084157E-2</v>
      </c>
      <c r="AC6355">
        <v>0</v>
      </c>
      <c r="AD6355">
        <v>0</v>
      </c>
      <c r="AE6355">
        <v>6.74963520584466</v>
      </c>
    </row>
    <row r="6356" spans="1:31" x14ac:dyDescent="0.3">
      <c r="A6356">
        <v>2723995</v>
      </c>
      <c r="B6356">
        <v>1</v>
      </c>
      <c r="C6356" t="s">
        <v>81</v>
      </c>
      <c r="D6356" t="s">
        <v>119</v>
      </c>
      <c r="E6356" t="s">
        <v>132</v>
      </c>
      <c r="F6356" t="s">
        <v>17655</v>
      </c>
      <c r="G6356" t="s">
        <v>300</v>
      </c>
      <c r="H6356" t="s">
        <v>135</v>
      </c>
      <c r="I6356" t="s">
        <v>136</v>
      </c>
      <c r="J6356" t="s">
        <v>137</v>
      </c>
      <c r="K6356" t="s">
        <v>210</v>
      </c>
      <c r="L6356" t="s">
        <v>17656</v>
      </c>
      <c r="M6356" t="s">
        <v>17657</v>
      </c>
      <c r="N6356">
        <v>1.435277777</v>
      </c>
      <c r="O6356">
        <v>0</v>
      </c>
      <c r="P6356">
        <v>371</v>
      </c>
      <c r="Q6356">
        <v>0</v>
      </c>
      <c r="R6356">
        <v>0</v>
      </c>
      <c r="S6356">
        <v>0</v>
      </c>
      <c r="T6356">
        <v>15</v>
      </c>
      <c r="U6356">
        <v>0</v>
      </c>
      <c r="V6356">
        <v>0</v>
      </c>
      <c r="W6356">
        <v>0</v>
      </c>
      <c r="X6356">
        <v>116.76167958207216</v>
      </c>
      <c r="Y6356">
        <v>0</v>
      </c>
      <c r="Z6356">
        <v>0</v>
      </c>
      <c r="AA6356">
        <v>0</v>
      </c>
      <c r="AB6356">
        <v>8.0456769655304239</v>
      </c>
      <c r="AC6356">
        <v>0</v>
      </c>
      <c r="AD6356">
        <v>0</v>
      </c>
      <c r="AE6356">
        <v>124.80735654760258</v>
      </c>
    </row>
    <row r="6357" spans="1:31" x14ac:dyDescent="0.3">
      <c r="A6357">
        <v>2724599</v>
      </c>
      <c r="B6357">
        <v>1</v>
      </c>
      <c r="C6357" t="s">
        <v>80</v>
      </c>
      <c r="D6357" t="s">
        <v>96</v>
      </c>
      <c r="E6357" t="s">
        <v>145</v>
      </c>
      <c r="F6357" t="s">
        <v>17658</v>
      </c>
      <c r="G6357" t="s">
        <v>230</v>
      </c>
      <c r="H6357" t="s">
        <v>135</v>
      </c>
      <c r="I6357" t="s">
        <v>136</v>
      </c>
      <c r="J6357" t="s">
        <v>137</v>
      </c>
      <c r="K6357" t="s">
        <v>138</v>
      </c>
      <c r="L6357" t="s">
        <v>17659</v>
      </c>
      <c r="M6357" t="s">
        <v>17660</v>
      </c>
      <c r="N6357">
        <v>1.131388888</v>
      </c>
      <c r="O6357">
        <v>0</v>
      </c>
      <c r="P6357">
        <v>1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1.00472676826456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1.00472676826456</v>
      </c>
    </row>
    <row r="6358" spans="1:31" x14ac:dyDescent="0.3">
      <c r="A6358">
        <v>2724682</v>
      </c>
      <c r="B6358">
        <v>1</v>
      </c>
      <c r="C6358" t="s">
        <v>80</v>
      </c>
      <c r="D6358" t="s">
        <v>100</v>
      </c>
      <c r="E6358" t="s">
        <v>145</v>
      </c>
      <c r="F6358" t="s">
        <v>17661</v>
      </c>
      <c r="G6358" t="s">
        <v>147</v>
      </c>
      <c r="H6358" t="s">
        <v>135</v>
      </c>
      <c r="I6358" t="s">
        <v>136</v>
      </c>
      <c r="J6358" t="s">
        <v>137</v>
      </c>
      <c r="K6358" t="s">
        <v>138</v>
      </c>
      <c r="L6358" t="s">
        <v>17662</v>
      </c>
      <c r="M6358" t="s">
        <v>17663</v>
      </c>
      <c r="N6358">
        <v>1.1855555550000001</v>
      </c>
      <c r="O6358">
        <v>0</v>
      </c>
      <c r="P6358">
        <v>5</v>
      </c>
      <c r="Q6358">
        <v>0</v>
      </c>
      <c r="R6358">
        <v>0</v>
      </c>
      <c r="S6358">
        <v>0</v>
      </c>
      <c r="T6358">
        <v>1</v>
      </c>
      <c r="U6358">
        <v>0</v>
      </c>
      <c r="V6358">
        <v>0</v>
      </c>
      <c r="W6358">
        <v>0</v>
      </c>
      <c r="X6358">
        <v>1.6374779804160002</v>
      </c>
      <c r="Y6358">
        <v>0</v>
      </c>
      <c r="Z6358">
        <v>0</v>
      </c>
      <c r="AA6358">
        <v>0</v>
      </c>
      <c r="AB6358">
        <v>0.40319569759405338</v>
      </c>
      <c r="AC6358">
        <v>0</v>
      </c>
      <c r="AD6358">
        <v>0</v>
      </c>
      <c r="AE6358">
        <v>2.0406736780100534</v>
      </c>
    </row>
    <row r="6359" spans="1:31" x14ac:dyDescent="0.3">
      <c r="A6359">
        <v>2724390</v>
      </c>
      <c r="B6359">
        <v>1</v>
      </c>
      <c r="C6359" t="s">
        <v>80</v>
      </c>
      <c r="D6359" t="s">
        <v>105</v>
      </c>
      <c r="E6359" t="s">
        <v>145</v>
      </c>
      <c r="F6359" t="s">
        <v>16827</v>
      </c>
      <c r="G6359" t="s">
        <v>181</v>
      </c>
      <c r="H6359" t="s">
        <v>135</v>
      </c>
      <c r="I6359" t="s">
        <v>136</v>
      </c>
      <c r="J6359" t="s">
        <v>137</v>
      </c>
      <c r="K6359" t="s">
        <v>138</v>
      </c>
      <c r="L6359" t="s">
        <v>17664</v>
      </c>
      <c r="M6359" t="s">
        <v>17665</v>
      </c>
      <c r="N6359">
        <v>2.1455555550000001</v>
      </c>
      <c r="O6359">
        <v>0</v>
      </c>
      <c r="P6359">
        <v>20</v>
      </c>
      <c r="Q6359">
        <v>0</v>
      </c>
      <c r="R6359">
        <v>0</v>
      </c>
      <c r="S6359">
        <v>0</v>
      </c>
      <c r="T6359">
        <v>1</v>
      </c>
      <c r="U6359">
        <v>0</v>
      </c>
      <c r="V6359">
        <v>0</v>
      </c>
      <c r="W6359">
        <v>0</v>
      </c>
      <c r="X6359">
        <v>16.998027216004466</v>
      </c>
      <c r="Y6359">
        <v>0</v>
      </c>
      <c r="Z6359">
        <v>0</v>
      </c>
      <c r="AA6359">
        <v>0</v>
      </c>
      <c r="AB6359">
        <v>3.0541481290399997</v>
      </c>
      <c r="AC6359">
        <v>0</v>
      </c>
      <c r="AD6359">
        <v>0</v>
      </c>
      <c r="AE6359">
        <v>20.052175345044468</v>
      </c>
    </row>
    <row r="6360" spans="1:31" x14ac:dyDescent="0.3">
      <c r="A6360">
        <v>2724098</v>
      </c>
      <c r="B6360">
        <v>1</v>
      </c>
      <c r="C6360" t="s">
        <v>80</v>
      </c>
      <c r="D6360" t="s">
        <v>108</v>
      </c>
      <c r="E6360" t="s">
        <v>132</v>
      </c>
      <c r="F6360" t="s">
        <v>7897</v>
      </c>
      <c r="G6360" t="s">
        <v>209</v>
      </c>
      <c r="H6360" t="s">
        <v>135</v>
      </c>
      <c r="I6360" t="s">
        <v>136</v>
      </c>
      <c r="J6360" t="s">
        <v>137</v>
      </c>
      <c r="K6360" t="s">
        <v>210</v>
      </c>
      <c r="L6360" t="s">
        <v>17666</v>
      </c>
      <c r="M6360" t="s">
        <v>17667</v>
      </c>
      <c r="N6360">
        <v>1.4330555549999999</v>
      </c>
      <c r="O6360">
        <v>0</v>
      </c>
      <c r="P6360">
        <v>37</v>
      </c>
      <c r="Q6360">
        <v>0</v>
      </c>
      <c r="R6360">
        <v>6</v>
      </c>
      <c r="S6360">
        <v>0</v>
      </c>
      <c r="T6360">
        <v>2</v>
      </c>
      <c r="U6360">
        <v>0</v>
      </c>
      <c r="V6360">
        <v>0</v>
      </c>
      <c r="W6360">
        <v>0</v>
      </c>
      <c r="X6360">
        <v>11.035282655835385</v>
      </c>
      <c r="Y6360">
        <v>0</v>
      </c>
      <c r="Z6360">
        <v>0.92067085742432253</v>
      </c>
      <c r="AA6360">
        <v>0</v>
      </c>
      <c r="AB6360">
        <v>0.5794116889084534</v>
      </c>
      <c r="AC6360">
        <v>0</v>
      </c>
      <c r="AD6360">
        <v>0</v>
      </c>
      <c r="AE6360">
        <v>12.535365202168162</v>
      </c>
    </row>
    <row r="6361" spans="1:31" x14ac:dyDescent="0.3">
      <c r="A6361">
        <v>2724473</v>
      </c>
      <c r="B6361">
        <v>1</v>
      </c>
      <c r="C6361" t="s">
        <v>80</v>
      </c>
      <c r="D6361" t="s">
        <v>84</v>
      </c>
      <c r="E6361" t="s">
        <v>161</v>
      </c>
      <c r="F6361" t="s">
        <v>17668</v>
      </c>
      <c r="G6361" t="s">
        <v>163</v>
      </c>
      <c r="H6361" t="s">
        <v>135</v>
      </c>
      <c r="I6361" t="s">
        <v>136</v>
      </c>
      <c r="J6361" t="s">
        <v>137</v>
      </c>
      <c r="K6361" t="s">
        <v>138</v>
      </c>
      <c r="L6361" t="s">
        <v>17669</v>
      </c>
      <c r="M6361" t="s">
        <v>17670</v>
      </c>
      <c r="N6361">
        <v>4.4666666660000001</v>
      </c>
      <c r="O6361">
        <v>0</v>
      </c>
      <c r="P6361">
        <v>93</v>
      </c>
      <c r="Q6361">
        <v>0</v>
      </c>
      <c r="R6361">
        <v>0</v>
      </c>
      <c r="S6361">
        <v>0</v>
      </c>
      <c r="T6361">
        <v>10</v>
      </c>
      <c r="U6361">
        <v>0</v>
      </c>
      <c r="V6361">
        <v>0</v>
      </c>
      <c r="W6361">
        <v>0</v>
      </c>
      <c r="X6361">
        <v>91.946929910665474</v>
      </c>
      <c r="Y6361">
        <v>0</v>
      </c>
      <c r="Z6361">
        <v>0</v>
      </c>
      <c r="AA6361">
        <v>0</v>
      </c>
      <c r="AB6361">
        <v>9.858474594278098</v>
      </c>
      <c r="AC6361">
        <v>0</v>
      </c>
      <c r="AD6361">
        <v>0</v>
      </c>
      <c r="AE6361">
        <v>101.80540450494357</v>
      </c>
    </row>
    <row r="6362" spans="1:31" x14ac:dyDescent="0.3">
      <c r="A6362">
        <v>2724199</v>
      </c>
      <c r="B6362">
        <v>2</v>
      </c>
      <c r="C6362" t="s">
        <v>81</v>
      </c>
      <c r="D6362" t="s">
        <v>127</v>
      </c>
      <c r="E6362" t="s">
        <v>156</v>
      </c>
      <c r="F6362" t="s">
        <v>17671</v>
      </c>
      <c r="G6362" t="s">
        <v>170</v>
      </c>
      <c r="H6362" t="s">
        <v>153</v>
      </c>
      <c r="I6362" t="s">
        <v>136</v>
      </c>
      <c r="J6362" t="s">
        <v>137</v>
      </c>
      <c r="K6362" t="s">
        <v>138</v>
      </c>
      <c r="L6362" t="s">
        <v>17166</v>
      </c>
      <c r="M6362" t="s">
        <v>17672</v>
      </c>
      <c r="N6362">
        <v>2.2680555550000001</v>
      </c>
      <c r="O6362">
        <v>0</v>
      </c>
      <c r="P6362">
        <v>711</v>
      </c>
      <c r="Q6362">
        <v>0</v>
      </c>
      <c r="R6362">
        <v>27</v>
      </c>
      <c r="S6362">
        <v>0</v>
      </c>
      <c r="T6362">
        <v>72</v>
      </c>
      <c r="U6362">
        <v>0</v>
      </c>
      <c r="V6362">
        <v>0</v>
      </c>
      <c r="W6362">
        <v>0</v>
      </c>
      <c r="X6362">
        <v>253.88900760020178</v>
      </c>
      <c r="Y6362">
        <v>0</v>
      </c>
      <c r="Z6362">
        <v>9.5739915443652546</v>
      </c>
      <c r="AA6362">
        <v>0</v>
      </c>
      <c r="AB6362">
        <v>98.209638328799443</v>
      </c>
      <c r="AC6362">
        <v>0</v>
      </c>
      <c r="AD6362">
        <v>0</v>
      </c>
      <c r="AE6362">
        <v>361.67263747336648</v>
      </c>
    </row>
    <row r="6363" spans="1:31" x14ac:dyDescent="0.3">
      <c r="A6363">
        <v>2724430</v>
      </c>
      <c r="B6363">
        <v>1</v>
      </c>
      <c r="C6363" t="s">
        <v>81</v>
      </c>
      <c r="D6363" t="s">
        <v>122</v>
      </c>
      <c r="E6363" t="s">
        <v>150</v>
      </c>
      <c r="F6363" t="s">
        <v>17673</v>
      </c>
      <c r="G6363" t="s">
        <v>152</v>
      </c>
      <c r="H6363" t="s">
        <v>153</v>
      </c>
      <c r="I6363" t="s">
        <v>136</v>
      </c>
      <c r="J6363" t="s">
        <v>137</v>
      </c>
      <c r="K6363" t="s">
        <v>138</v>
      </c>
      <c r="L6363" t="s">
        <v>17674</v>
      </c>
      <c r="M6363" t="s">
        <v>17675</v>
      </c>
      <c r="N6363">
        <v>0.80833333299999999</v>
      </c>
      <c r="O6363">
        <v>2</v>
      </c>
      <c r="P6363">
        <v>385</v>
      </c>
      <c r="Q6363">
        <v>57</v>
      </c>
      <c r="R6363">
        <v>25</v>
      </c>
      <c r="S6363">
        <v>3</v>
      </c>
      <c r="T6363">
        <v>50</v>
      </c>
      <c r="U6363">
        <v>0</v>
      </c>
      <c r="V6363">
        <v>0</v>
      </c>
      <c r="W6363">
        <v>0.23647821247918585</v>
      </c>
      <c r="X6363">
        <v>42.286763896469218</v>
      </c>
      <c r="Y6363">
        <v>73.690903450046989</v>
      </c>
      <c r="Z6363">
        <v>5.507926683802201</v>
      </c>
      <c r="AA6363">
        <v>2.7452560316638044</v>
      </c>
      <c r="AB6363">
        <v>29.835245621538469</v>
      </c>
      <c r="AC6363">
        <v>0</v>
      </c>
      <c r="AD6363">
        <v>0</v>
      </c>
      <c r="AE6363">
        <v>154.30257389599987</v>
      </c>
    </row>
    <row r="6364" spans="1:31" x14ac:dyDescent="0.3">
      <c r="A6364">
        <v>2724161</v>
      </c>
      <c r="B6364">
        <v>1</v>
      </c>
      <c r="C6364" t="s">
        <v>80</v>
      </c>
      <c r="D6364" t="s">
        <v>86</v>
      </c>
      <c r="E6364" t="s">
        <v>200</v>
      </c>
      <c r="F6364" t="s">
        <v>17676</v>
      </c>
      <c r="G6364" t="s">
        <v>393</v>
      </c>
      <c r="H6364" t="s">
        <v>135</v>
      </c>
      <c r="I6364" t="s">
        <v>136</v>
      </c>
      <c r="J6364" t="s">
        <v>137</v>
      </c>
      <c r="K6364" t="s">
        <v>138</v>
      </c>
      <c r="L6364" t="s">
        <v>17677</v>
      </c>
      <c r="M6364" t="s">
        <v>17678</v>
      </c>
      <c r="N6364">
        <v>5.0416666660000002</v>
      </c>
      <c r="O6364">
        <v>0</v>
      </c>
      <c r="P6364">
        <v>28</v>
      </c>
      <c r="Q6364">
        <v>0</v>
      </c>
      <c r="R6364">
        <v>1</v>
      </c>
      <c r="S6364">
        <v>0</v>
      </c>
      <c r="T6364">
        <v>1</v>
      </c>
      <c r="U6364">
        <v>0</v>
      </c>
      <c r="V6364">
        <v>0</v>
      </c>
      <c r="W6364">
        <v>0</v>
      </c>
      <c r="X6364">
        <v>38.446002711399927</v>
      </c>
      <c r="Y6364">
        <v>0</v>
      </c>
      <c r="Z6364">
        <v>0</v>
      </c>
      <c r="AA6364">
        <v>0</v>
      </c>
      <c r="AB6364">
        <v>2.1161605189734285</v>
      </c>
      <c r="AC6364">
        <v>0</v>
      </c>
      <c r="AD6364">
        <v>0</v>
      </c>
      <c r="AE6364">
        <v>40.562163230373358</v>
      </c>
    </row>
    <row r="6365" spans="1:31" x14ac:dyDescent="0.3">
      <c r="A6365">
        <v>2723969</v>
      </c>
      <c r="B6365">
        <v>1</v>
      </c>
      <c r="C6365" t="s">
        <v>81</v>
      </c>
      <c r="D6365" t="s">
        <v>117</v>
      </c>
      <c r="E6365" t="s">
        <v>213</v>
      </c>
      <c r="F6365" t="s">
        <v>3035</v>
      </c>
      <c r="G6365" t="s">
        <v>152</v>
      </c>
      <c r="H6365" t="s">
        <v>153</v>
      </c>
      <c r="I6365" t="s">
        <v>136</v>
      </c>
      <c r="J6365" t="s">
        <v>137</v>
      </c>
      <c r="K6365" t="s">
        <v>138</v>
      </c>
      <c r="L6365" t="s">
        <v>17679</v>
      </c>
      <c r="M6365" t="s">
        <v>17680</v>
      </c>
      <c r="N6365">
        <v>0.35888888800000002</v>
      </c>
      <c r="O6365">
        <v>1</v>
      </c>
      <c r="P6365">
        <v>1050</v>
      </c>
      <c r="Q6365">
        <v>9</v>
      </c>
      <c r="R6365">
        <v>54</v>
      </c>
      <c r="S6365">
        <v>7</v>
      </c>
      <c r="T6365">
        <v>125</v>
      </c>
      <c r="U6365">
        <v>0</v>
      </c>
      <c r="V6365">
        <v>0</v>
      </c>
      <c r="W6365">
        <v>6.8237582933333332E-2</v>
      </c>
      <c r="X6365">
        <v>40.951064566929347</v>
      </c>
      <c r="Y6365">
        <v>23.767925750431381</v>
      </c>
      <c r="Z6365">
        <v>2.7370518965888406</v>
      </c>
      <c r="AA6365">
        <v>67.300711433102606</v>
      </c>
      <c r="AB6365">
        <v>24.720422391219952</v>
      </c>
      <c r="AC6365">
        <v>0</v>
      </c>
      <c r="AD6365">
        <v>0</v>
      </c>
      <c r="AE6365">
        <v>159.54541362120546</v>
      </c>
    </row>
    <row r="6366" spans="1:31" x14ac:dyDescent="0.3">
      <c r="A6366">
        <v>2724018</v>
      </c>
      <c r="B6366">
        <v>1</v>
      </c>
      <c r="C6366" t="s">
        <v>80</v>
      </c>
      <c r="D6366" t="s">
        <v>96</v>
      </c>
      <c r="E6366" t="s">
        <v>156</v>
      </c>
      <c r="F6366" t="s">
        <v>17681</v>
      </c>
      <c r="G6366" t="s">
        <v>209</v>
      </c>
      <c r="H6366" t="s">
        <v>153</v>
      </c>
      <c r="I6366" t="s">
        <v>136</v>
      </c>
      <c r="J6366" t="s">
        <v>137</v>
      </c>
      <c r="K6366" t="s">
        <v>210</v>
      </c>
      <c r="L6366" t="s">
        <v>17682</v>
      </c>
      <c r="M6366" t="s">
        <v>17683</v>
      </c>
      <c r="N6366">
        <v>1.51</v>
      </c>
      <c r="O6366">
        <v>0</v>
      </c>
      <c r="P6366">
        <v>150</v>
      </c>
      <c r="Q6366">
        <v>0</v>
      </c>
      <c r="R6366">
        <v>0</v>
      </c>
      <c r="S6366">
        <v>0</v>
      </c>
      <c r="T6366">
        <v>102</v>
      </c>
      <c r="U6366">
        <v>0</v>
      </c>
      <c r="V6366">
        <v>0</v>
      </c>
      <c r="W6366">
        <v>0</v>
      </c>
      <c r="X6366">
        <v>61.184231204940843</v>
      </c>
      <c r="Y6366">
        <v>0</v>
      </c>
      <c r="Z6366">
        <v>0</v>
      </c>
      <c r="AA6366">
        <v>0</v>
      </c>
      <c r="AB6366">
        <v>272.89182086533197</v>
      </c>
      <c r="AC6366">
        <v>0</v>
      </c>
      <c r="AD6366">
        <v>0</v>
      </c>
      <c r="AE6366">
        <v>334.07605207027279</v>
      </c>
    </row>
    <row r="6367" spans="1:31" x14ac:dyDescent="0.3">
      <c r="A6367">
        <v>2724224</v>
      </c>
      <c r="B6367">
        <v>1</v>
      </c>
      <c r="C6367" t="s">
        <v>80</v>
      </c>
      <c r="D6367" t="s">
        <v>108</v>
      </c>
      <c r="E6367" t="s">
        <v>161</v>
      </c>
      <c r="F6367" t="s">
        <v>17684</v>
      </c>
      <c r="G6367" t="s">
        <v>163</v>
      </c>
      <c r="H6367" t="s">
        <v>135</v>
      </c>
      <c r="I6367" t="s">
        <v>136</v>
      </c>
      <c r="J6367" t="s">
        <v>137</v>
      </c>
      <c r="K6367" t="s">
        <v>138</v>
      </c>
      <c r="L6367" t="s">
        <v>17685</v>
      </c>
      <c r="M6367" t="s">
        <v>17686</v>
      </c>
      <c r="N6367">
        <v>1.5041666659999999</v>
      </c>
      <c r="O6367">
        <v>0</v>
      </c>
      <c r="P6367">
        <v>21</v>
      </c>
      <c r="Q6367">
        <v>0</v>
      </c>
      <c r="R6367">
        <v>11</v>
      </c>
      <c r="S6367">
        <v>0</v>
      </c>
      <c r="T6367">
        <v>13</v>
      </c>
      <c r="U6367">
        <v>0</v>
      </c>
      <c r="V6367">
        <v>0</v>
      </c>
      <c r="W6367">
        <v>0</v>
      </c>
      <c r="X6367">
        <v>4.9141307298840378</v>
      </c>
      <c r="Y6367">
        <v>0</v>
      </c>
      <c r="Z6367">
        <v>1.3916774770275824</v>
      </c>
      <c r="AA6367">
        <v>0</v>
      </c>
      <c r="AB6367">
        <v>19.384674668303511</v>
      </c>
      <c r="AC6367">
        <v>0</v>
      </c>
      <c r="AD6367">
        <v>0</v>
      </c>
      <c r="AE6367">
        <v>25.690482875215132</v>
      </c>
    </row>
    <row r="6368" spans="1:31" x14ac:dyDescent="0.3">
      <c r="A6368">
        <v>2724367</v>
      </c>
      <c r="B6368">
        <v>1</v>
      </c>
      <c r="C6368" t="s">
        <v>80</v>
      </c>
      <c r="D6368" t="s">
        <v>82</v>
      </c>
      <c r="E6368" t="s">
        <v>200</v>
      </c>
      <c r="F6368" t="s">
        <v>17687</v>
      </c>
      <c r="G6368" t="s">
        <v>393</v>
      </c>
      <c r="H6368" t="s">
        <v>135</v>
      </c>
      <c r="I6368" t="s">
        <v>136</v>
      </c>
      <c r="J6368" t="s">
        <v>137</v>
      </c>
      <c r="K6368" t="s">
        <v>138</v>
      </c>
      <c r="L6368" t="s">
        <v>17688</v>
      </c>
      <c r="M6368" t="s">
        <v>17689</v>
      </c>
      <c r="N6368">
        <v>0.71166666599999995</v>
      </c>
      <c r="O6368">
        <v>0</v>
      </c>
      <c r="P6368">
        <v>85</v>
      </c>
      <c r="Q6368">
        <v>0</v>
      </c>
      <c r="R6368">
        <v>0</v>
      </c>
      <c r="S6368">
        <v>0</v>
      </c>
      <c r="T6368">
        <v>12</v>
      </c>
      <c r="U6368">
        <v>0</v>
      </c>
      <c r="V6368">
        <v>0</v>
      </c>
      <c r="W6368">
        <v>0</v>
      </c>
      <c r="X6368">
        <v>20.589544710340714</v>
      </c>
      <c r="Y6368">
        <v>0</v>
      </c>
      <c r="Z6368">
        <v>0</v>
      </c>
      <c r="AA6368">
        <v>0</v>
      </c>
      <c r="AB6368">
        <v>4.3961636980884</v>
      </c>
      <c r="AC6368">
        <v>0</v>
      </c>
      <c r="AD6368">
        <v>0</v>
      </c>
      <c r="AE6368">
        <v>24.985708408429115</v>
      </c>
    </row>
    <row r="6369" spans="1:31" x14ac:dyDescent="0.3">
      <c r="A6369">
        <v>2724516</v>
      </c>
      <c r="B6369">
        <v>1</v>
      </c>
      <c r="C6369" t="s">
        <v>80</v>
      </c>
      <c r="D6369" t="s">
        <v>94</v>
      </c>
      <c r="E6369" t="s">
        <v>156</v>
      </c>
      <c r="F6369" t="s">
        <v>17690</v>
      </c>
      <c r="G6369" t="s">
        <v>17349</v>
      </c>
      <c r="H6369" t="s">
        <v>153</v>
      </c>
      <c r="I6369" t="s">
        <v>136</v>
      </c>
      <c r="J6369" t="s">
        <v>137</v>
      </c>
      <c r="K6369" t="s">
        <v>138</v>
      </c>
      <c r="L6369" t="s">
        <v>17691</v>
      </c>
      <c r="M6369" t="s">
        <v>17692</v>
      </c>
      <c r="N6369">
        <v>4.1633333329999997</v>
      </c>
      <c r="O6369">
        <v>0</v>
      </c>
      <c r="P6369">
        <v>14</v>
      </c>
      <c r="Q6369">
        <v>0</v>
      </c>
      <c r="R6369">
        <v>5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2.7941470859999997</v>
      </c>
      <c r="Y6369">
        <v>0</v>
      </c>
      <c r="Z6369">
        <v>4.2410050239199997</v>
      </c>
      <c r="AA6369">
        <v>0</v>
      </c>
      <c r="AB6369">
        <v>0</v>
      </c>
      <c r="AC6369">
        <v>0</v>
      </c>
      <c r="AD6369">
        <v>0</v>
      </c>
      <c r="AE6369">
        <v>7.0351521099199994</v>
      </c>
    </row>
    <row r="6370" spans="1:31" x14ac:dyDescent="0.3">
      <c r="A6370">
        <v>2724510</v>
      </c>
      <c r="B6370">
        <v>1</v>
      </c>
      <c r="C6370" t="s">
        <v>80</v>
      </c>
      <c r="D6370" t="s">
        <v>106</v>
      </c>
      <c r="E6370" t="s">
        <v>213</v>
      </c>
      <c r="F6370" t="s">
        <v>17693</v>
      </c>
      <c r="G6370" t="s">
        <v>152</v>
      </c>
      <c r="H6370" t="s">
        <v>153</v>
      </c>
      <c r="I6370" t="s">
        <v>136</v>
      </c>
      <c r="J6370" t="s">
        <v>137</v>
      </c>
      <c r="K6370" t="s">
        <v>138</v>
      </c>
      <c r="L6370" t="s">
        <v>17694</v>
      </c>
      <c r="M6370" t="s">
        <v>17695</v>
      </c>
      <c r="N6370">
        <v>1.769722222</v>
      </c>
      <c r="O6370">
        <v>0</v>
      </c>
      <c r="P6370">
        <v>196</v>
      </c>
      <c r="Q6370">
        <v>2</v>
      </c>
      <c r="R6370">
        <v>20</v>
      </c>
      <c r="S6370">
        <v>2</v>
      </c>
      <c r="T6370">
        <v>23</v>
      </c>
      <c r="U6370">
        <v>0</v>
      </c>
      <c r="V6370">
        <v>0</v>
      </c>
      <c r="W6370">
        <v>0</v>
      </c>
      <c r="X6370">
        <v>64.715516417217614</v>
      </c>
      <c r="Y6370">
        <v>0.97708172516083169</v>
      </c>
      <c r="Z6370">
        <v>10.478254904872573</v>
      </c>
      <c r="AA6370">
        <v>12.548491846821344</v>
      </c>
      <c r="AB6370">
        <v>21.889786165075396</v>
      </c>
      <c r="AC6370">
        <v>0</v>
      </c>
      <c r="AD6370">
        <v>0</v>
      </c>
      <c r="AE6370">
        <v>110.60913105914776</v>
      </c>
    </row>
    <row r="6371" spans="1:31" x14ac:dyDescent="0.3">
      <c r="A6371">
        <v>2724015</v>
      </c>
      <c r="B6371">
        <v>1</v>
      </c>
      <c r="C6371" t="s">
        <v>81</v>
      </c>
      <c r="D6371" t="s">
        <v>112</v>
      </c>
      <c r="E6371" t="s">
        <v>156</v>
      </c>
      <c r="F6371" t="s">
        <v>17696</v>
      </c>
      <c r="G6371" t="s">
        <v>152</v>
      </c>
      <c r="H6371" t="s">
        <v>153</v>
      </c>
      <c r="I6371" t="s">
        <v>136</v>
      </c>
      <c r="J6371" t="s">
        <v>137</v>
      </c>
      <c r="K6371" t="s">
        <v>138</v>
      </c>
      <c r="L6371" t="s">
        <v>17697</v>
      </c>
      <c r="M6371" t="s">
        <v>17698</v>
      </c>
      <c r="N6371">
        <v>0.50444444399999999</v>
      </c>
      <c r="O6371">
        <v>0</v>
      </c>
      <c r="P6371">
        <v>262</v>
      </c>
      <c r="Q6371">
        <v>0</v>
      </c>
      <c r="R6371">
        <v>0</v>
      </c>
      <c r="S6371">
        <v>1</v>
      </c>
      <c r="T6371">
        <v>32</v>
      </c>
      <c r="U6371">
        <v>0</v>
      </c>
      <c r="V6371">
        <v>0</v>
      </c>
      <c r="W6371">
        <v>0</v>
      </c>
      <c r="X6371">
        <v>20.902847399329747</v>
      </c>
      <c r="Y6371">
        <v>0</v>
      </c>
      <c r="Z6371">
        <v>0</v>
      </c>
      <c r="AA6371">
        <v>20.003946122884496</v>
      </c>
      <c r="AB6371">
        <v>8.8248291051674155</v>
      </c>
      <c r="AC6371">
        <v>0</v>
      </c>
      <c r="AD6371">
        <v>0</v>
      </c>
      <c r="AE6371">
        <v>49.731622627381661</v>
      </c>
    </row>
    <row r="6372" spans="1:31" x14ac:dyDescent="0.3">
      <c r="A6372">
        <v>2724706</v>
      </c>
      <c r="B6372">
        <v>2</v>
      </c>
      <c r="C6372" t="s">
        <v>80</v>
      </c>
      <c r="D6372" t="s">
        <v>94</v>
      </c>
      <c r="E6372" t="s">
        <v>161</v>
      </c>
      <c r="F6372" t="s">
        <v>17699</v>
      </c>
      <c r="G6372" t="s">
        <v>181</v>
      </c>
      <c r="H6372" t="s">
        <v>135</v>
      </c>
      <c r="I6372" t="s">
        <v>136</v>
      </c>
      <c r="J6372" t="s">
        <v>137</v>
      </c>
      <c r="K6372" t="s">
        <v>138</v>
      </c>
      <c r="L6372" t="s">
        <v>17215</v>
      </c>
      <c r="M6372" t="s">
        <v>17700</v>
      </c>
      <c r="N6372">
        <v>1.1783333330000001</v>
      </c>
      <c r="O6372">
        <v>0</v>
      </c>
      <c r="P6372">
        <v>143</v>
      </c>
      <c r="Q6372">
        <v>0</v>
      </c>
      <c r="R6372">
        <v>0</v>
      </c>
      <c r="S6372">
        <v>0</v>
      </c>
      <c r="T6372">
        <v>11</v>
      </c>
      <c r="U6372">
        <v>0</v>
      </c>
      <c r="V6372">
        <v>0</v>
      </c>
      <c r="W6372">
        <v>0</v>
      </c>
      <c r="X6372">
        <v>31.780734466537243</v>
      </c>
      <c r="Y6372">
        <v>0</v>
      </c>
      <c r="Z6372">
        <v>0</v>
      </c>
      <c r="AA6372">
        <v>0</v>
      </c>
      <c r="AB6372">
        <v>6.7779123204485119</v>
      </c>
      <c r="AC6372">
        <v>0</v>
      </c>
      <c r="AD6372">
        <v>0</v>
      </c>
      <c r="AE6372">
        <v>38.558646786985754</v>
      </c>
    </row>
    <row r="6373" spans="1:31" x14ac:dyDescent="0.3">
      <c r="A6373">
        <v>2724055</v>
      </c>
      <c r="B6373">
        <v>1</v>
      </c>
      <c r="C6373" t="s">
        <v>80</v>
      </c>
      <c r="D6373" t="s">
        <v>103</v>
      </c>
      <c r="E6373" t="s">
        <v>173</v>
      </c>
      <c r="F6373" t="s">
        <v>17701</v>
      </c>
      <c r="G6373" t="s">
        <v>152</v>
      </c>
      <c r="H6373" t="s">
        <v>153</v>
      </c>
      <c r="I6373" t="s">
        <v>136</v>
      </c>
      <c r="J6373" t="s">
        <v>137</v>
      </c>
      <c r="K6373" t="s">
        <v>138</v>
      </c>
      <c r="L6373" t="s">
        <v>17702</v>
      </c>
      <c r="M6373" t="s">
        <v>17703</v>
      </c>
      <c r="N6373">
        <v>0.113611111</v>
      </c>
      <c r="O6373">
        <v>1</v>
      </c>
      <c r="P6373">
        <v>410</v>
      </c>
      <c r="Q6373">
        <v>41</v>
      </c>
      <c r="R6373">
        <v>94</v>
      </c>
      <c r="S6373">
        <v>23</v>
      </c>
      <c r="T6373">
        <v>75</v>
      </c>
      <c r="U6373">
        <v>6</v>
      </c>
      <c r="V6373">
        <v>1</v>
      </c>
      <c r="W6373">
        <v>3.0276637312869996E-2</v>
      </c>
      <c r="X6373">
        <v>10.905307922979274</v>
      </c>
      <c r="Y6373">
        <v>15.550709347423965</v>
      </c>
      <c r="Z6373">
        <v>6.0030772676755868</v>
      </c>
      <c r="AA6373">
        <v>10.815290688075342</v>
      </c>
      <c r="AB6373">
        <v>6.9350038758496559</v>
      </c>
      <c r="AC6373">
        <v>91.97549997013212</v>
      </c>
      <c r="AD6373">
        <v>4.4041133414020965</v>
      </c>
      <c r="AE6373">
        <v>146.61927905085091</v>
      </c>
    </row>
    <row r="6374" spans="1:31" x14ac:dyDescent="0.3">
      <c r="A6374">
        <v>2724639</v>
      </c>
      <c r="B6374">
        <v>1</v>
      </c>
      <c r="C6374" t="s">
        <v>80</v>
      </c>
      <c r="D6374" t="s">
        <v>93</v>
      </c>
      <c r="E6374" t="s">
        <v>156</v>
      </c>
      <c r="F6374" t="s">
        <v>17704</v>
      </c>
      <c r="G6374" t="s">
        <v>152</v>
      </c>
      <c r="H6374" t="s">
        <v>153</v>
      </c>
      <c r="I6374" t="s">
        <v>136</v>
      </c>
      <c r="J6374" t="s">
        <v>137</v>
      </c>
      <c r="K6374" t="s">
        <v>138</v>
      </c>
      <c r="L6374" t="s">
        <v>17705</v>
      </c>
      <c r="M6374" t="s">
        <v>17706</v>
      </c>
      <c r="N6374">
        <v>1.858333333</v>
      </c>
      <c r="O6374">
        <v>0</v>
      </c>
      <c r="P6374">
        <v>534</v>
      </c>
      <c r="Q6374">
        <v>0</v>
      </c>
      <c r="R6374">
        <v>2</v>
      </c>
      <c r="S6374">
        <v>0</v>
      </c>
      <c r="T6374">
        <v>23</v>
      </c>
      <c r="U6374">
        <v>0</v>
      </c>
      <c r="V6374">
        <v>0</v>
      </c>
      <c r="W6374">
        <v>0</v>
      </c>
      <c r="X6374">
        <v>202.23960984488895</v>
      </c>
      <c r="Y6374">
        <v>0</v>
      </c>
      <c r="Z6374">
        <v>0.18175948571018333</v>
      </c>
      <c r="AA6374">
        <v>0</v>
      </c>
      <c r="AB6374">
        <v>55.78106022459729</v>
      </c>
      <c r="AC6374">
        <v>0</v>
      </c>
      <c r="AD6374">
        <v>0</v>
      </c>
      <c r="AE6374">
        <v>258.20242955519643</v>
      </c>
    </row>
    <row r="6375" spans="1:31" x14ac:dyDescent="0.3">
      <c r="A6375">
        <v>2724427</v>
      </c>
      <c r="B6375">
        <v>1</v>
      </c>
      <c r="C6375" t="s">
        <v>80</v>
      </c>
      <c r="D6375" t="s">
        <v>104</v>
      </c>
      <c r="E6375" t="s">
        <v>145</v>
      </c>
      <c r="F6375" t="s">
        <v>17707</v>
      </c>
      <c r="G6375" t="s">
        <v>147</v>
      </c>
      <c r="H6375" t="s">
        <v>135</v>
      </c>
      <c r="I6375" t="s">
        <v>136</v>
      </c>
      <c r="J6375" t="s">
        <v>137</v>
      </c>
      <c r="K6375" t="s">
        <v>138</v>
      </c>
      <c r="L6375" t="s">
        <v>17708</v>
      </c>
      <c r="M6375" t="s">
        <v>17709</v>
      </c>
      <c r="N6375">
        <v>1.8944444439999999</v>
      </c>
      <c r="O6375">
        <v>0</v>
      </c>
      <c r="P6375">
        <v>1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7.5428959791875833E-2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7.5428959791875833E-2</v>
      </c>
    </row>
    <row r="6376" spans="1:31" x14ac:dyDescent="0.3">
      <c r="A6376">
        <v>2724593</v>
      </c>
      <c r="B6376">
        <v>1</v>
      </c>
      <c r="C6376" t="s">
        <v>81</v>
      </c>
      <c r="D6376" t="s">
        <v>112</v>
      </c>
      <c r="E6376" t="s">
        <v>145</v>
      </c>
      <c r="F6376" t="s">
        <v>17710</v>
      </c>
      <c r="G6376" t="s">
        <v>181</v>
      </c>
      <c r="H6376" t="s">
        <v>135</v>
      </c>
      <c r="I6376" t="s">
        <v>136</v>
      </c>
      <c r="J6376" t="s">
        <v>137</v>
      </c>
      <c r="K6376" t="s">
        <v>138</v>
      </c>
      <c r="L6376" t="s">
        <v>17711</v>
      </c>
      <c r="M6376" t="s">
        <v>17712</v>
      </c>
      <c r="N6376">
        <v>0.94916666599999999</v>
      </c>
      <c r="O6376">
        <v>0</v>
      </c>
      <c r="P6376">
        <v>9</v>
      </c>
      <c r="Q6376">
        <v>0</v>
      </c>
      <c r="R6376">
        <v>0</v>
      </c>
      <c r="S6376">
        <v>0</v>
      </c>
      <c r="T6376">
        <v>3</v>
      </c>
      <c r="U6376">
        <v>0</v>
      </c>
      <c r="V6376">
        <v>0</v>
      </c>
      <c r="W6376">
        <v>0</v>
      </c>
      <c r="X6376">
        <v>1.4351910665666376</v>
      </c>
      <c r="Y6376">
        <v>0</v>
      </c>
      <c r="Z6376">
        <v>0</v>
      </c>
      <c r="AA6376">
        <v>0</v>
      </c>
      <c r="AB6376">
        <v>0.8257273799871</v>
      </c>
      <c r="AC6376">
        <v>0</v>
      </c>
      <c r="AD6376">
        <v>0</v>
      </c>
      <c r="AE6376">
        <v>2.2609184465537377</v>
      </c>
    </row>
    <row r="6377" spans="1:31" x14ac:dyDescent="0.3">
      <c r="A6377">
        <v>2724407</v>
      </c>
      <c r="B6377">
        <v>1</v>
      </c>
      <c r="C6377" t="s">
        <v>80</v>
      </c>
      <c r="D6377" t="s">
        <v>104</v>
      </c>
      <c r="E6377" t="s">
        <v>132</v>
      </c>
      <c r="F6377" t="s">
        <v>17713</v>
      </c>
      <c r="G6377" t="s">
        <v>134</v>
      </c>
      <c r="H6377" t="s">
        <v>135</v>
      </c>
      <c r="I6377" t="s">
        <v>136</v>
      </c>
      <c r="J6377" t="s">
        <v>137</v>
      </c>
      <c r="K6377" t="s">
        <v>138</v>
      </c>
      <c r="L6377" t="s">
        <v>17714</v>
      </c>
      <c r="M6377" t="s">
        <v>17715</v>
      </c>
      <c r="N6377">
        <v>3.2174999999999998</v>
      </c>
      <c r="O6377">
        <v>0</v>
      </c>
      <c r="P6377">
        <v>16</v>
      </c>
      <c r="Q6377">
        <v>0</v>
      </c>
      <c r="R6377">
        <v>2</v>
      </c>
      <c r="S6377">
        <v>0</v>
      </c>
      <c r="T6377">
        <v>8</v>
      </c>
      <c r="U6377">
        <v>0</v>
      </c>
      <c r="V6377">
        <v>0</v>
      </c>
      <c r="W6377">
        <v>0</v>
      </c>
      <c r="X6377">
        <v>10.815457671314846</v>
      </c>
      <c r="Y6377">
        <v>0</v>
      </c>
      <c r="Z6377">
        <v>0.129785429203785</v>
      </c>
      <c r="AA6377">
        <v>0</v>
      </c>
      <c r="AB6377">
        <v>14.861876303710096</v>
      </c>
      <c r="AC6377">
        <v>0</v>
      </c>
      <c r="AD6377">
        <v>0</v>
      </c>
      <c r="AE6377">
        <v>25.807119404228729</v>
      </c>
    </row>
    <row r="6378" spans="1:31" x14ac:dyDescent="0.3">
      <c r="A6378">
        <v>2724327</v>
      </c>
      <c r="B6378">
        <v>1</v>
      </c>
      <c r="C6378" t="s">
        <v>80</v>
      </c>
      <c r="D6378" t="s">
        <v>100</v>
      </c>
      <c r="E6378" t="s">
        <v>145</v>
      </c>
      <c r="F6378" t="s">
        <v>17716</v>
      </c>
      <c r="G6378" t="s">
        <v>230</v>
      </c>
      <c r="H6378" t="s">
        <v>135</v>
      </c>
      <c r="I6378" t="s">
        <v>136</v>
      </c>
      <c r="J6378" t="s">
        <v>137</v>
      </c>
      <c r="K6378" t="s">
        <v>138</v>
      </c>
      <c r="L6378" t="s">
        <v>17717</v>
      </c>
      <c r="M6378" t="s">
        <v>17718</v>
      </c>
      <c r="N6378">
        <v>2.3819444440000002</v>
      </c>
      <c r="O6378">
        <v>0</v>
      </c>
      <c r="P6378">
        <v>2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0.64860263954759345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0.64860263954759345</v>
      </c>
    </row>
    <row r="6379" spans="1:31" x14ac:dyDescent="0.3">
      <c r="A6379">
        <v>2724470</v>
      </c>
      <c r="B6379">
        <v>1</v>
      </c>
      <c r="C6379" t="s">
        <v>80</v>
      </c>
      <c r="D6379" t="s">
        <v>89</v>
      </c>
      <c r="E6379" t="s">
        <v>150</v>
      </c>
      <c r="F6379" t="s">
        <v>17719</v>
      </c>
      <c r="G6379" t="s">
        <v>152</v>
      </c>
      <c r="H6379" t="s">
        <v>153</v>
      </c>
      <c r="I6379" t="s">
        <v>136</v>
      </c>
      <c r="J6379" t="s">
        <v>137</v>
      </c>
      <c r="K6379" t="s">
        <v>138</v>
      </c>
      <c r="L6379" t="s">
        <v>17720</v>
      </c>
      <c r="M6379" t="s">
        <v>17528</v>
      </c>
      <c r="N6379">
        <v>0.269166666</v>
      </c>
      <c r="O6379">
        <v>3</v>
      </c>
      <c r="P6379">
        <v>5920</v>
      </c>
      <c r="Q6379">
        <v>5</v>
      </c>
      <c r="R6379">
        <v>32</v>
      </c>
      <c r="S6379">
        <v>18</v>
      </c>
      <c r="T6379">
        <v>530</v>
      </c>
      <c r="U6379">
        <v>4</v>
      </c>
      <c r="V6379">
        <v>2</v>
      </c>
      <c r="W6379">
        <v>8.4460190191620015</v>
      </c>
      <c r="X6379">
        <v>458.46038290809639</v>
      </c>
      <c r="Y6379">
        <v>1.1291925995126175</v>
      </c>
      <c r="Z6379">
        <v>1.8821762457318525</v>
      </c>
      <c r="AA6379">
        <v>77.034571716650035</v>
      </c>
      <c r="AB6379">
        <v>240.1076243330171</v>
      </c>
      <c r="AC6379">
        <v>90.424420979010648</v>
      </c>
      <c r="AD6379">
        <v>63.131743556497199</v>
      </c>
      <c r="AE6379">
        <v>940.61613135767789</v>
      </c>
    </row>
    <row r="6380" spans="1:31" x14ac:dyDescent="0.3">
      <c r="A6380">
        <v>2724582</v>
      </c>
      <c r="B6380">
        <v>1</v>
      </c>
      <c r="C6380" t="s">
        <v>81</v>
      </c>
      <c r="D6380" t="s">
        <v>123</v>
      </c>
      <c r="E6380" t="s">
        <v>150</v>
      </c>
      <c r="F6380" t="s">
        <v>17721</v>
      </c>
      <c r="G6380" t="s">
        <v>152</v>
      </c>
      <c r="H6380" t="s">
        <v>153</v>
      </c>
      <c r="I6380" t="s">
        <v>136</v>
      </c>
      <c r="J6380" t="s">
        <v>137</v>
      </c>
      <c r="K6380" t="s">
        <v>138</v>
      </c>
      <c r="L6380" t="s">
        <v>17722</v>
      </c>
      <c r="M6380" t="s">
        <v>17723</v>
      </c>
      <c r="N6380">
        <v>0.38</v>
      </c>
      <c r="O6380">
        <v>0</v>
      </c>
      <c r="P6380">
        <v>2276</v>
      </c>
      <c r="Q6380">
        <v>4</v>
      </c>
      <c r="R6380">
        <v>14</v>
      </c>
      <c r="S6380">
        <v>23</v>
      </c>
      <c r="T6380">
        <v>808</v>
      </c>
      <c r="U6380">
        <v>4</v>
      </c>
      <c r="V6380">
        <v>10</v>
      </c>
      <c r="W6380">
        <v>0</v>
      </c>
      <c r="X6380">
        <v>229.6051294017044</v>
      </c>
      <c r="Y6380">
        <v>8.2390747249366534</v>
      </c>
      <c r="Z6380">
        <v>1.1986149892517999</v>
      </c>
      <c r="AA6380">
        <v>34.094339661628588</v>
      </c>
      <c r="AB6380">
        <v>184.00256536933</v>
      </c>
      <c r="AC6380">
        <v>344.34773777922123</v>
      </c>
      <c r="AD6380">
        <v>61.321283772741417</v>
      </c>
      <c r="AE6380">
        <v>862.80874569881405</v>
      </c>
    </row>
    <row r="6381" spans="1:31" x14ac:dyDescent="0.3">
      <c r="A6381">
        <v>2724087</v>
      </c>
      <c r="B6381">
        <v>1</v>
      </c>
      <c r="C6381" t="s">
        <v>81</v>
      </c>
      <c r="D6381" t="s">
        <v>112</v>
      </c>
      <c r="E6381" t="s">
        <v>156</v>
      </c>
      <c r="F6381" t="s">
        <v>17724</v>
      </c>
      <c r="G6381" t="s">
        <v>300</v>
      </c>
      <c r="H6381" t="s">
        <v>153</v>
      </c>
      <c r="I6381" t="s">
        <v>136</v>
      </c>
      <c r="J6381" t="s">
        <v>137</v>
      </c>
      <c r="K6381" t="s">
        <v>210</v>
      </c>
      <c r="L6381" t="s">
        <v>17725</v>
      </c>
      <c r="M6381" t="s">
        <v>17726</v>
      </c>
      <c r="N6381">
        <v>3.5944444440000001</v>
      </c>
      <c r="O6381">
        <v>0</v>
      </c>
      <c r="P6381">
        <v>2416</v>
      </c>
      <c r="Q6381">
        <v>0</v>
      </c>
      <c r="R6381">
        <v>95</v>
      </c>
      <c r="S6381">
        <v>0</v>
      </c>
      <c r="T6381">
        <v>147</v>
      </c>
      <c r="U6381">
        <v>0</v>
      </c>
      <c r="V6381">
        <v>0</v>
      </c>
      <c r="W6381">
        <v>0</v>
      </c>
      <c r="X6381">
        <v>1286.7369009890685</v>
      </c>
      <c r="Y6381">
        <v>0</v>
      </c>
      <c r="Z6381">
        <v>6.1616747734789046</v>
      </c>
      <c r="AA6381">
        <v>0</v>
      </c>
      <c r="AB6381">
        <v>394.23895286808835</v>
      </c>
      <c r="AC6381">
        <v>0</v>
      </c>
      <c r="AD6381">
        <v>0</v>
      </c>
      <c r="AE6381">
        <v>1687.1375286306356</v>
      </c>
    </row>
    <row r="6382" spans="1:31" x14ac:dyDescent="0.3">
      <c r="A6382">
        <v>2724064</v>
      </c>
      <c r="B6382">
        <v>1</v>
      </c>
      <c r="C6382" t="s">
        <v>80</v>
      </c>
      <c r="D6382" t="s">
        <v>84</v>
      </c>
      <c r="E6382" t="s">
        <v>132</v>
      </c>
      <c r="F6382" t="s">
        <v>17727</v>
      </c>
      <c r="G6382" t="s">
        <v>209</v>
      </c>
      <c r="H6382" t="s">
        <v>135</v>
      </c>
      <c r="I6382" t="s">
        <v>136</v>
      </c>
      <c r="J6382" t="s">
        <v>137</v>
      </c>
      <c r="K6382" t="s">
        <v>210</v>
      </c>
      <c r="L6382" t="s">
        <v>17728</v>
      </c>
      <c r="M6382" t="s">
        <v>17729</v>
      </c>
      <c r="N6382">
        <v>3.4841666660000001</v>
      </c>
      <c r="O6382">
        <v>0</v>
      </c>
      <c r="P6382">
        <v>961</v>
      </c>
      <c r="Q6382">
        <v>0</v>
      </c>
      <c r="R6382">
        <v>0</v>
      </c>
      <c r="S6382">
        <v>0</v>
      </c>
      <c r="T6382">
        <v>67</v>
      </c>
      <c r="U6382">
        <v>0</v>
      </c>
      <c r="V6382">
        <v>0</v>
      </c>
      <c r="W6382">
        <v>0</v>
      </c>
      <c r="X6382">
        <v>616.17270381333105</v>
      </c>
      <c r="Y6382">
        <v>0</v>
      </c>
      <c r="Z6382">
        <v>0</v>
      </c>
      <c r="AA6382">
        <v>0</v>
      </c>
      <c r="AB6382">
        <v>149.90151023536566</v>
      </c>
      <c r="AC6382">
        <v>0</v>
      </c>
      <c r="AD6382">
        <v>0</v>
      </c>
      <c r="AE6382">
        <v>766.07421404869672</v>
      </c>
    </row>
    <row r="6383" spans="1:31" x14ac:dyDescent="0.3">
      <c r="A6383">
        <v>2724150</v>
      </c>
      <c r="B6383">
        <v>1</v>
      </c>
      <c r="C6383" t="s">
        <v>80</v>
      </c>
      <c r="D6383" t="s">
        <v>90</v>
      </c>
      <c r="E6383" t="s">
        <v>200</v>
      </c>
      <c r="F6383" t="s">
        <v>17730</v>
      </c>
      <c r="G6383" t="s">
        <v>300</v>
      </c>
      <c r="H6383" t="s">
        <v>135</v>
      </c>
      <c r="I6383" t="s">
        <v>136</v>
      </c>
      <c r="J6383" t="s">
        <v>137</v>
      </c>
      <c r="K6383" t="s">
        <v>210</v>
      </c>
      <c r="L6383" t="s">
        <v>17731</v>
      </c>
      <c r="M6383" t="s">
        <v>17732</v>
      </c>
      <c r="N6383">
        <v>4.7291666660000002</v>
      </c>
      <c r="O6383">
        <v>0</v>
      </c>
      <c r="P6383">
        <v>51</v>
      </c>
      <c r="Q6383">
        <v>0</v>
      </c>
      <c r="R6383">
        <v>0</v>
      </c>
      <c r="S6383">
        <v>0</v>
      </c>
      <c r="T6383">
        <v>27</v>
      </c>
      <c r="U6383">
        <v>0</v>
      </c>
      <c r="V6383">
        <v>0</v>
      </c>
      <c r="W6383">
        <v>0</v>
      </c>
      <c r="X6383">
        <v>50.103544561111853</v>
      </c>
      <c r="Y6383">
        <v>0</v>
      </c>
      <c r="Z6383">
        <v>0</v>
      </c>
      <c r="AA6383">
        <v>0</v>
      </c>
      <c r="AB6383">
        <v>62.186200952751143</v>
      </c>
      <c r="AC6383">
        <v>0</v>
      </c>
      <c r="AD6383">
        <v>0</v>
      </c>
      <c r="AE6383">
        <v>112.289745513863</v>
      </c>
    </row>
    <row r="6384" spans="1:31" x14ac:dyDescent="0.3">
      <c r="A6384">
        <v>2723958</v>
      </c>
      <c r="B6384">
        <v>1</v>
      </c>
      <c r="C6384" t="s">
        <v>80</v>
      </c>
      <c r="D6384" t="s">
        <v>98</v>
      </c>
      <c r="E6384" t="s">
        <v>150</v>
      </c>
      <c r="F6384" t="s">
        <v>17733</v>
      </c>
      <c r="G6384" t="s">
        <v>152</v>
      </c>
      <c r="H6384" t="s">
        <v>153</v>
      </c>
      <c r="I6384" t="s">
        <v>136</v>
      </c>
      <c r="J6384" t="s">
        <v>137</v>
      </c>
      <c r="K6384" t="s">
        <v>138</v>
      </c>
      <c r="L6384" t="s">
        <v>17734</v>
      </c>
      <c r="M6384" t="s">
        <v>17735</v>
      </c>
      <c r="N6384">
        <v>5.3683333329999998</v>
      </c>
      <c r="O6384">
        <v>0</v>
      </c>
      <c r="P6384">
        <v>0</v>
      </c>
      <c r="Q6384">
        <v>9</v>
      </c>
      <c r="R6384">
        <v>100</v>
      </c>
      <c r="S6384">
        <v>3</v>
      </c>
      <c r="T6384">
        <v>21</v>
      </c>
      <c r="U6384">
        <v>1</v>
      </c>
      <c r="V6384">
        <v>0</v>
      </c>
      <c r="W6384">
        <v>0</v>
      </c>
      <c r="X6384">
        <v>0</v>
      </c>
      <c r="Y6384">
        <v>184.87340646162784</v>
      </c>
      <c r="Z6384">
        <v>226.36346702184701</v>
      </c>
      <c r="AA6384">
        <v>78.190408664072834</v>
      </c>
      <c r="AB6384">
        <v>48.34751359453761</v>
      </c>
      <c r="AC6384">
        <v>260.62182758156234</v>
      </c>
      <c r="AD6384">
        <v>0</v>
      </c>
      <c r="AE6384">
        <v>798.39662332364765</v>
      </c>
    </row>
    <row r="6385" spans="1:31" x14ac:dyDescent="0.3">
      <c r="A6385">
        <v>2724104</v>
      </c>
      <c r="B6385">
        <v>1</v>
      </c>
      <c r="C6385" t="s">
        <v>80</v>
      </c>
      <c r="D6385" t="s">
        <v>103</v>
      </c>
      <c r="E6385" t="s">
        <v>161</v>
      </c>
      <c r="F6385" t="s">
        <v>17736</v>
      </c>
      <c r="G6385" t="s">
        <v>170</v>
      </c>
      <c r="H6385" t="s">
        <v>135</v>
      </c>
      <c r="I6385" t="s">
        <v>136</v>
      </c>
      <c r="J6385" t="s">
        <v>137</v>
      </c>
      <c r="K6385" t="s">
        <v>138</v>
      </c>
      <c r="L6385" t="s">
        <v>17737</v>
      </c>
      <c r="M6385" t="s">
        <v>17738</v>
      </c>
      <c r="N6385">
        <v>1.5872222220000001</v>
      </c>
      <c r="O6385">
        <v>0</v>
      </c>
      <c r="P6385">
        <v>184</v>
      </c>
      <c r="Q6385">
        <v>0</v>
      </c>
      <c r="R6385">
        <v>2</v>
      </c>
      <c r="S6385">
        <v>0</v>
      </c>
      <c r="T6385">
        <v>11</v>
      </c>
      <c r="U6385">
        <v>0</v>
      </c>
      <c r="V6385">
        <v>0</v>
      </c>
      <c r="W6385">
        <v>0</v>
      </c>
      <c r="X6385">
        <v>57.409258462705409</v>
      </c>
      <c r="Y6385">
        <v>0</v>
      </c>
      <c r="Z6385">
        <v>0</v>
      </c>
      <c r="AA6385">
        <v>0</v>
      </c>
      <c r="AB6385">
        <v>17.164572732380698</v>
      </c>
      <c r="AC6385">
        <v>0</v>
      </c>
      <c r="AD6385">
        <v>0</v>
      </c>
      <c r="AE6385">
        <v>74.573831195086115</v>
      </c>
    </row>
    <row r="6386" spans="1:31" x14ac:dyDescent="0.3">
      <c r="A6386">
        <v>2724004</v>
      </c>
      <c r="B6386">
        <v>1</v>
      </c>
      <c r="C6386" t="s">
        <v>81</v>
      </c>
      <c r="D6386" t="s">
        <v>121</v>
      </c>
      <c r="E6386" t="s">
        <v>200</v>
      </c>
      <c r="F6386" t="s">
        <v>17739</v>
      </c>
      <c r="G6386" t="s">
        <v>158</v>
      </c>
      <c r="H6386" t="s">
        <v>135</v>
      </c>
      <c r="I6386" t="s">
        <v>136</v>
      </c>
      <c r="J6386" t="s">
        <v>3</v>
      </c>
      <c r="K6386" t="s">
        <v>138</v>
      </c>
      <c r="L6386" t="s">
        <v>17740</v>
      </c>
      <c r="M6386" t="s">
        <v>17741</v>
      </c>
      <c r="N6386">
        <v>3.2858333329999998</v>
      </c>
      <c r="O6386">
        <v>0</v>
      </c>
      <c r="P6386">
        <v>13</v>
      </c>
      <c r="Q6386">
        <v>0</v>
      </c>
      <c r="R6386">
        <v>0</v>
      </c>
      <c r="S6386">
        <v>0</v>
      </c>
      <c r="T6386">
        <v>1</v>
      </c>
      <c r="U6386">
        <v>0</v>
      </c>
      <c r="V6386">
        <v>0</v>
      </c>
      <c r="W6386">
        <v>0</v>
      </c>
      <c r="X6386">
        <v>4.8638539175819702</v>
      </c>
      <c r="Y6386">
        <v>0</v>
      </c>
      <c r="Z6386">
        <v>0</v>
      </c>
      <c r="AA6386">
        <v>0</v>
      </c>
      <c r="AB6386">
        <v>1.5865615519588077</v>
      </c>
      <c r="AC6386">
        <v>0</v>
      </c>
      <c r="AD6386">
        <v>0</v>
      </c>
      <c r="AE6386">
        <v>6.4504154695407774</v>
      </c>
    </row>
    <row r="6387" spans="1:31" x14ac:dyDescent="0.3">
      <c r="A6387">
        <v>2724691</v>
      </c>
      <c r="B6387">
        <v>1</v>
      </c>
      <c r="C6387" t="s">
        <v>80</v>
      </c>
      <c r="D6387" t="s">
        <v>110</v>
      </c>
      <c r="E6387" t="s">
        <v>145</v>
      </c>
      <c r="F6387" t="s">
        <v>17742</v>
      </c>
      <c r="G6387" t="s">
        <v>147</v>
      </c>
      <c r="H6387" t="s">
        <v>135</v>
      </c>
      <c r="I6387" t="s">
        <v>136</v>
      </c>
      <c r="J6387" t="s">
        <v>137</v>
      </c>
      <c r="K6387" t="s">
        <v>138</v>
      </c>
      <c r="L6387" t="s">
        <v>17743</v>
      </c>
      <c r="M6387" t="s">
        <v>17744</v>
      </c>
      <c r="N6387">
        <v>1.082777777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1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15.175117305795199</v>
      </c>
      <c r="AC6387">
        <v>0</v>
      </c>
      <c r="AD6387">
        <v>0</v>
      </c>
      <c r="AE6387">
        <v>15.175117305795199</v>
      </c>
    </row>
    <row r="6388" spans="1:31" x14ac:dyDescent="0.3">
      <c r="A6388">
        <v>2724442</v>
      </c>
      <c r="B6388">
        <v>1</v>
      </c>
      <c r="C6388" t="s">
        <v>80</v>
      </c>
      <c r="D6388" t="s">
        <v>82</v>
      </c>
      <c r="E6388" t="s">
        <v>145</v>
      </c>
      <c r="F6388" t="s">
        <v>17745</v>
      </c>
      <c r="G6388" t="s">
        <v>181</v>
      </c>
      <c r="H6388" t="s">
        <v>135</v>
      </c>
      <c r="I6388" t="s">
        <v>136</v>
      </c>
      <c r="J6388" t="s">
        <v>137</v>
      </c>
      <c r="K6388" t="s">
        <v>138</v>
      </c>
      <c r="L6388" t="s">
        <v>17746</v>
      </c>
      <c r="M6388" t="s">
        <v>17747</v>
      </c>
      <c r="N6388">
        <v>3.1330555549999999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1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0.19913775665964667</v>
      </c>
      <c r="AC6388">
        <v>0</v>
      </c>
      <c r="AD6388">
        <v>0</v>
      </c>
      <c r="AE6388">
        <v>0.19913775665964667</v>
      </c>
    </row>
    <row r="6389" spans="1:31" x14ac:dyDescent="0.3">
      <c r="A6389">
        <v>2724545</v>
      </c>
      <c r="B6389">
        <v>1</v>
      </c>
      <c r="C6389" t="s">
        <v>80</v>
      </c>
      <c r="D6389" t="s">
        <v>105</v>
      </c>
      <c r="E6389" t="s">
        <v>161</v>
      </c>
      <c r="F6389" t="s">
        <v>17748</v>
      </c>
      <c r="G6389" t="s">
        <v>163</v>
      </c>
      <c r="H6389" t="s">
        <v>135</v>
      </c>
      <c r="I6389" t="s">
        <v>136</v>
      </c>
      <c r="J6389" t="s">
        <v>137</v>
      </c>
      <c r="K6389" t="s">
        <v>138</v>
      </c>
      <c r="L6389" t="s">
        <v>17749</v>
      </c>
      <c r="M6389" t="s">
        <v>17378</v>
      </c>
      <c r="N6389">
        <v>1.8958333329999999</v>
      </c>
      <c r="O6389">
        <v>0</v>
      </c>
      <c r="P6389">
        <v>135</v>
      </c>
      <c r="Q6389">
        <v>0</v>
      </c>
      <c r="R6389">
        <v>0</v>
      </c>
      <c r="S6389">
        <v>0</v>
      </c>
      <c r="T6389">
        <v>2</v>
      </c>
      <c r="U6389">
        <v>0</v>
      </c>
      <c r="V6389">
        <v>0</v>
      </c>
      <c r="W6389">
        <v>0</v>
      </c>
      <c r="X6389">
        <v>67.502626783270358</v>
      </c>
      <c r="Y6389">
        <v>0</v>
      </c>
      <c r="Z6389">
        <v>0</v>
      </c>
      <c r="AA6389">
        <v>0</v>
      </c>
      <c r="AB6389">
        <v>0.35138021402120667</v>
      </c>
      <c r="AC6389">
        <v>0</v>
      </c>
      <c r="AD6389">
        <v>0</v>
      </c>
      <c r="AE6389">
        <v>67.854006997291563</v>
      </c>
    </row>
    <row r="6390" spans="1:31" x14ac:dyDescent="0.3">
      <c r="A6390">
        <v>2724353</v>
      </c>
      <c r="B6390">
        <v>1</v>
      </c>
      <c r="C6390" t="s">
        <v>80</v>
      </c>
      <c r="D6390" t="s">
        <v>82</v>
      </c>
      <c r="E6390" t="s">
        <v>145</v>
      </c>
      <c r="F6390" t="s">
        <v>17750</v>
      </c>
      <c r="G6390" t="s">
        <v>230</v>
      </c>
      <c r="H6390" t="s">
        <v>135</v>
      </c>
      <c r="I6390" t="s">
        <v>136</v>
      </c>
      <c r="J6390" t="s">
        <v>137</v>
      </c>
      <c r="K6390" t="s">
        <v>138</v>
      </c>
      <c r="L6390" t="s">
        <v>17751</v>
      </c>
      <c r="M6390" t="s">
        <v>17752</v>
      </c>
      <c r="N6390">
        <v>2.727777777</v>
      </c>
      <c r="O6390">
        <v>0</v>
      </c>
      <c r="P6390">
        <v>1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0.82938876847276677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0.82938876847276677</v>
      </c>
    </row>
    <row r="6391" spans="1:31" x14ac:dyDescent="0.3">
      <c r="A6391">
        <v>2724708</v>
      </c>
      <c r="B6391">
        <v>1</v>
      </c>
      <c r="C6391" t="s">
        <v>80</v>
      </c>
      <c r="D6391" t="s">
        <v>93</v>
      </c>
      <c r="E6391" t="s">
        <v>156</v>
      </c>
      <c r="F6391" t="s">
        <v>17753</v>
      </c>
      <c r="G6391" t="s">
        <v>743</v>
      </c>
      <c r="H6391" t="s">
        <v>153</v>
      </c>
      <c r="I6391" t="s">
        <v>136</v>
      </c>
      <c r="J6391" t="s">
        <v>137</v>
      </c>
      <c r="K6391" t="s">
        <v>138</v>
      </c>
      <c r="L6391" t="s">
        <v>17754</v>
      </c>
      <c r="M6391" t="s">
        <v>17755</v>
      </c>
      <c r="N6391">
        <v>4.3302777770000001</v>
      </c>
      <c r="O6391">
        <v>0</v>
      </c>
      <c r="P6391">
        <v>1478</v>
      </c>
      <c r="Q6391">
        <v>0</v>
      </c>
      <c r="R6391">
        <v>64</v>
      </c>
      <c r="S6391">
        <v>5</v>
      </c>
      <c r="T6391">
        <v>128</v>
      </c>
      <c r="U6391">
        <v>0</v>
      </c>
      <c r="V6391">
        <v>1</v>
      </c>
      <c r="W6391">
        <v>0</v>
      </c>
      <c r="X6391">
        <v>1150.0997965915903</v>
      </c>
      <c r="Y6391">
        <v>0</v>
      </c>
      <c r="Z6391">
        <v>191.35915762779524</v>
      </c>
      <c r="AA6391">
        <v>21.322870123820206</v>
      </c>
      <c r="AB6391">
        <v>203.036408214891</v>
      </c>
      <c r="AC6391">
        <v>0</v>
      </c>
      <c r="AD6391">
        <v>33.359553245808975</v>
      </c>
      <c r="AE6391">
        <v>1599.1777858039056</v>
      </c>
    </row>
    <row r="6392" spans="1:31" x14ac:dyDescent="0.3">
      <c r="A6392">
        <v>2724373</v>
      </c>
      <c r="B6392">
        <v>1</v>
      </c>
      <c r="C6392" t="s">
        <v>80</v>
      </c>
      <c r="D6392" t="s">
        <v>103</v>
      </c>
      <c r="E6392" t="s">
        <v>173</v>
      </c>
      <c r="F6392" t="s">
        <v>17756</v>
      </c>
      <c r="G6392" t="s">
        <v>152</v>
      </c>
      <c r="H6392" t="s">
        <v>153</v>
      </c>
      <c r="I6392" t="s">
        <v>136</v>
      </c>
      <c r="J6392" t="s">
        <v>137</v>
      </c>
      <c r="K6392" t="s">
        <v>138</v>
      </c>
      <c r="L6392" t="s">
        <v>17757</v>
      </c>
      <c r="M6392" t="s">
        <v>17758</v>
      </c>
      <c r="N6392">
        <v>0.66861111100000004</v>
      </c>
      <c r="O6392">
        <v>0</v>
      </c>
      <c r="P6392">
        <v>0</v>
      </c>
      <c r="Q6392">
        <v>8</v>
      </c>
      <c r="R6392">
        <v>1</v>
      </c>
      <c r="S6392">
        <v>8</v>
      </c>
      <c r="T6392">
        <v>3</v>
      </c>
      <c r="U6392">
        <v>7</v>
      </c>
      <c r="V6392">
        <v>1</v>
      </c>
      <c r="W6392">
        <v>0</v>
      </c>
      <c r="X6392">
        <v>0</v>
      </c>
      <c r="Y6392">
        <v>23.74092021542976</v>
      </c>
      <c r="Z6392">
        <v>0</v>
      </c>
      <c r="AA6392">
        <v>132.17049136582514</v>
      </c>
      <c r="AB6392">
        <v>1.4869130139354518</v>
      </c>
      <c r="AC6392">
        <v>2998.8095868104165</v>
      </c>
      <c r="AD6392">
        <v>106.0212156827414</v>
      </c>
      <c r="AE6392">
        <v>3262.2291270883484</v>
      </c>
    </row>
    <row r="6393" spans="1:31" x14ac:dyDescent="0.3">
      <c r="A6393">
        <v>2723981</v>
      </c>
      <c r="B6393">
        <v>1</v>
      </c>
      <c r="C6393" t="s">
        <v>80</v>
      </c>
      <c r="D6393" t="s">
        <v>85</v>
      </c>
      <c r="E6393" t="s">
        <v>200</v>
      </c>
      <c r="F6393" t="s">
        <v>17759</v>
      </c>
      <c r="G6393" t="s">
        <v>170</v>
      </c>
      <c r="H6393" t="s">
        <v>135</v>
      </c>
      <c r="I6393" t="s">
        <v>136</v>
      </c>
      <c r="J6393" t="s">
        <v>137</v>
      </c>
      <c r="K6393" t="s">
        <v>138</v>
      </c>
      <c r="L6393" t="s">
        <v>17760</v>
      </c>
      <c r="M6393" t="s">
        <v>17761</v>
      </c>
      <c r="N6393">
        <v>0.80805555500000004</v>
      </c>
      <c r="O6393">
        <v>0</v>
      </c>
      <c r="P6393">
        <v>3</v>
      </c>
      <c r="Q6393">
        <v>0</v>
      </c>
      <c r="R6393">
        <v>0</v>
      </c>
      <c r="S6393">
        <v>0</v>
      </c>
      <c r="T6393">
        <v>1</v>
      </c>
      <c r="U6393">
        <v>0</v>
      </c>
      <c r="V6393">
        <v>0</v>
      </c>
      <c r="W6393">
        <v>0</v>
      </c>
      <c r="X6393">
        <v>0.474240815875</v>
      </c>
      <c r="Y6393">
        <v>0</v>
      </c>
      <c r="Z6393">
        <v>0</v>
      </c>
      <c r="AA6393">
        <v>0</v>
      </c>
      <c r="AB6393">
        <v>0.3761187550609833</v>
      </c>
      <c r="AC6393">
        <v>0</v>
      </c>
      <c r="AD6393">
        <v>0</v>
      </c>
      <c r="AE6393">
        <v>0.85035957093598324</v>
      </c>
    </row>
    <row r="6394" spans="1:31" x14ac:dyDescent="0.3">
      <c r="A6394">
        <v>2724024</v>
      </c>
      <c r="B6394">
        <v>1</v>
      </c>
      <c r="C6394" t="s">
        <v>80</v>
      </c>
      <c r="D6394" t="s">
        <v>100</v>
      </c>
      <c r="E6394" t="s">
        <v>145</v>
      </c>
      <c r="F6394" t="s">
        <v>12666</v>
      </c>
      <c r="G6394" t="s">
        <v>181</v>
      </c>
      <c r="H6394" t="s">
        <v>135</v>
      </c>
      <c r="I6394" t="s">
        <v>136</v>
      </c>
      <c r="J6394" t="s">
        <v>137</v>
      </c>
      <c r="K6394" t="s">
        <v>138</v>
      </c>
      <c r="L6394" t="s">
        <v>17762</v>
      </c>
      <c r="M6394" t="s">
        <v>17763</v>
      </c>
      <c r="N6394">
        <v>2.8186111110000001</v>
      </c>
      <c r="O6394">
        <v>0</v>
      </c>
      <c r="P6394">
        <v>1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</row>
    <row r="6395" spans="1:31" x14ac:dyDescent="0.3">
      <c r="A6395">
        <v>2724748</v>
      </c>
      <c r="B6395">
        <v>1</v>
      </c>
      <c r="C6395" t="s">
        <v>81</v>
      </c>
      <c r="D6395" t="s">
        <v>128</v>
      </c>
      <c r="E6395" t="s">
        <v>213</v>
      </c>
      <c r="F6395" t="s">
        <v>13418</v>
      </c>
      <c r="G6395" t="s">
        <v>152</v>
      </c>
      <c r="H6395" t="s">
        <v>153</v>
      </c>
      <c r="I6395" t="s">
        <v>490</v>
      </c>
      <c r="J6395" t="s">
        <v>137</v>
      </c>
      <c r="K6395" t="s">
        <v>138</v>
      </c>
      <c r="L6395" t="s">
        <v>17764</v>
      </c>
      <c r="M6395" t="s">
        <v>17765</v>
      </c>
      <c r="N6395">
        <v>4.7222219999999999E-3</v>
      </c>
      <c r="O6395">
        <v>2</v>
      </c>
      <c r="P6395">
        <v>240</v>
      </c>
      <c r="Q6395">
        <v>7</v>
      </c>
      <c r="R6395">
        <v>11</v>
      </c>
      <c r="S6395">
        <v>1</v>
      </c>
      <c r="T6395">
        <v>7</v>
      </c>
      <c r="U6395">
        <v>0</v>
      </c>
      <c r="V6395">
        <v>0</v>
      </c>
      <c r="W6395">
        <v>0.12048650788779169</v>
      </c>
      <c r="X6395">
        <v>1.1745279487516667E-2</v>
      </c>
      <c r="Y6395">
        <v>7.725674612387501E-3</v>
      </c>
      <c r="Z6395">
        <v>1.11878725585E-3</v>
      </c>
      <c r="AA6395">
        <v>1.0215853759615002E-2</v>
      </c>
      <c r="AB6395">
        <v>6.3689846681216668E-3</v>
      </c>
      <c r="AC6395">
        <v>0</v>
      </c>
      <c r="AD6395">
        <v>0</v>
      </c>
      <c r="AE6395">
        <v>0.15766108767128251</v>
      </c>
    </row>
    <row r="6396" spans="1:31" x14ac:dyDescent="0.3">
      <c r="A6396">
        <v>2724416</v>
      </c>
      <c r="B6396">
        <v>1</v>
      </c>
      <c r="C6396" t="s">
        <v>80</v>
      </c>
      <c r="D6396" t="s">
        <v>84</v>
      </c>
      <c r="E6396" t="s">
        <v>156</v>
      </c>
      <c r="F6396" t="s">
        <v>17766</v>
      </c>
      <c r="G6396" t="s">
        <v>152</v>
      </c>
      <c r="H6396" t="s">
        <v>153</v>
      </c>
      <c r="I6396" t="s">
        <v>136</v>
      </c>
      <c r="J6396" t="s">
        <v>137</v>
      </c>
      <c r="K6396" t="s">
        <v>138</v>
      </c>
      <c r="L6396" t="s">
        <v>17767</v>
      </c>
      <c r="M6396" t="s">
        <v>17768</v>
      </c>
      <c r="N6396">
        <v>3.5616666659999998</v>
      </c>
      <c r="O6396">
        <v>4</v>
      </c>
      <c r="P6396">
        <v>725</v>
      </c>
      <c r="Q6396">
        <v>1</v>
      </c>
      <c r="R6396">
        <v>71</v>
      </c>
      <c r="S6396">
        <v>5</v>
      </c>
      <c r="T6396">
        <v>86</v>
      </c>
      <c r="U6396">
        <v>0</v>
      </c>
      <c r="V6396">
        <v>0</v>
      </c>
      <c r="W6396">
        <v>3.274282011063459</v>
      </c>
      <c r="X6396">
        <v>443.71431042474984</v>
      </c>
      <c r="Y6396">
        <v>10.760495010150791</v>
      </c>
      <c r="Z6396">
        <v>59.079785379977267</v>
      </c>
      <c r="AA6396">
        <v>20.281129132460062</v>
      </c>
      <c r="AB6396">
        <v>210.32950131548142</v>
      </c>
      <c r="AC6396">
        <v>0</v>
      </c>
      <c r="AD6396">
        <v>0</v>
      </c>
      <c r="AE6396">
        <v>747.43950327388279</v>
      </c>
    </row>
    <row r="6397" spans="1:31" x14ac:dyDescent="0.3">
      <c r="A6397">
        <v>2724084</v>
      </c>
      <c r="B6397">
        <v>1</v>
      </c>
      <c r="C6397" t="s">
        <v>80</v>
      </c>
      <c r="D6397" t="s">
        <v>102</v>
      </c>
      <c r="E6397" t="s">
        <v>156</v>
      </c>
      <c r="F6397" t="s">
        <v>17769</v>
      </c>
      <c r="G6397" t="s">
        <v>300</v>
      </c>
      <c r="H6397" t="s">
        <v>153</v>
      </c>
      <c r="I6397" t="s">
        <v>136</v>
      </c>
      <c r="J6397" t="s">
        <v>137</v>
      </c>
      <c r="K6397" t="s">
        <v>210</v>
      </c>
      <c r="L6397" t="s">
        <v>17770</v>
      </c>
      <c r="M6397" t="s">
        <v>17771</v>
      </c>
      <c r="N6397">
        <v>6.3686111109999999</v>
      </c>
      <c r="O6397">
        <v>0</v>
      </c>
      <c r="P6397">
        <v>0</v>
      </c>
      <c r="Q6397">
        <v>0</v>
      </c>
      <c r="R6397">
        <v>24</v>
      </c>
      <c r="S6397">
        <v>0</v>
      </c>
      <c r="T6397">
        <v>9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65.939582790122643</v>
      </c>
      <c r="AA6397">
        <v>0</v>
      </c>
      <c r="AB6397">
        <v>72.179554108647267</v>
      </c>
      <c r="AC6397">
        <v>0</v>
      </c>
      <c r="AD6397">
        <v>0</v>
      </c>
      <c r="AE6397">
        <v>138.11913689876991</v>
      </c>
    </row>
    <row r="6398" spans="1:31" x14ac:dyDescent="0.3">
      <c r="A6398">
        <v>2724253</v>
      </c>
      <c r="B6398">
        <v>1</v>
      </c>
      <c r="C6398" t="s">
        <v>80</v>
      </c>
      <c r="D6398" t="s">
        <v>100</v>
      </c>
      <c r="E6398" t="s">
        <v>213</v>
      </c>
      <c r="F6398" t="s">
        <v>17772</v>
      </c>
      <c r="G6398" t="s">
        <v>152</v>
      </c>
      <c r="H6398" t="s">
        <v>153</v>
      </c>
      <c r="I6398" t="s">
        <v>136</v>
      </c>
      <c r="J6398" t="s">
        <v>137</v>
      </c>
      <c r="K6398" t="s">
        <v>138</v>
      </c>
      <c r="L6398" t="s">
        <v>17773</v>
      </c>
      <c r="M6398" t="s">
        <v>17774</v>
      </c>
      <c r="N6398">
        <v>0.60750000000000004</v>
      </c>
      <c r="O6398">
        <v>1</v>
      </c>
      <c r="P6398">
        <v>391</v>
      </c>
      <c r="Q6398">
        <v>119</v>
      </c>
      <c r="R6398">
        <v>133</v>
      </c>
      <c r="S6398">
        <v>14</v>
      </c>
      <c r="T6398">
        <v>46</v>
      </c>
      <c r="U6398">
        <v>0</v>
      </c>
      <c r="V6398">
        <v>0</v>
      </c>
      <c r="W6398">
        <v>0.59116104993820595</v>
      </c>
      <c r="X6398">
        <v>49.773489214556108</v>
      </c>
      <c r="Y6398">
        <v>37.098990309364098</v>
      </c>
      <c r="Z6398">
        <v>10.750782699776046</v>
      </c>
      <c r="AA6398">
        <v>10.527807245118034</v>
      </c>
      <c r="AB6398">
        <v>15.760048517617671</v>
      </c>
      <c r="AC6398">
        <v>0</v>
      </c>
      <c r="AD6398">
        <v>0</v>
      </c>
      <c r="AE6398">
        <v>124.50227903637015</v>
      </c>
    </row>
    <row r="6399" spans="1:31" x14ac:dyDescent="0.3">
      <c r="A6399">
        <v>2724230</v>
      </c>
      <c r="B6399">
        <v>1</v>
      </c>
      <c r="C6399" t="s">
        <v>80</v>
      </c>
      <c r="D6399" t="s">
        <v>105</v>
      </c>
      <c r="E6399" t="s">
        <v>200</v>
      </c>
      <c r="F6399" t="s">
        <v>17775</v>
      </c>
      <c r="G6399" t="s">
        <v>543</v>
      </c>
      <c r="H6399" t="s">
        <v>135</v>
      </c>
      <c r="I6399" t="s">
        <v>136</v>
      </c>
      <c r="J6399" t="s">
        <v>137</v>
      </c>
      <c r="K6399" t="s">
        <v>138</v>
      </c>
      <c r="L6399" t="s">
        <v>17776</v>
      </c>
      <c r="M6399" t="s">
        <v>17777</v>
      </c>
      <c r="N6399">
        <v>4.631388888</v>
      </c>
      <c r="O6399">
        <v>0</v>
      </c>
      <c r="P6399">
        <v>54</v>
      </c>
      <c r="Q6399">
        <v>0</v>
      </c>
      <c r="R6399">
        <v>0</v>
      </c>
      <c r="S6399">
        <v>0</v>
      </c>
      <c r="T6399">
        <v>5</v>
      </c>
      <c r="U6399">
        <v>0</v>
      </c>
      <c r="V6399">
        <v>0</v>
      </c>
      <c r="W6399">
        <v>0</v>
      </c>
      <c r="X6399">
        <v>38.93969416552823</v>
      </c>
      <c r="Y6399">
        <v>0</v>
      </c>
      <c r="Z6399">
        <v>0</v>
      </c>
      <c r="AA6399">
        <v>0</v>
      </c>
      <c r="AB6399">
        <v>15.550033065156656</v>
      </c>
      <c r="AC6399">
        <v>0</v>
      </c>
      <c r="AD6399">
        <v>0</v>
      </c>
      <c r="AE6399">
        <v>54.489727230684885</v>
      </c>
    </row>
    <row r="6400" spans="1:31" x14ac:dyDescent="0.3">
      <c r="A6400">
        <v>2723961</v>
      </c>
      <c r="B6400">
        <v>1</v>
      </c>
      <c r="C6400" t="s">
        <v>80</v>
      </c>
      <c r="D6400" t="s">
        <v>82</v>
      </c>
      <c r="E6400" t="s">
        <v>161</v>
      </c>
      <c r="F6400" t="s">
        <v>17778</v>
      </c>
      <c r="G6400" t="s">
        <v>979</v>
      </c>
      <c r="H6400" t="s">
        <v>135</v>
      </c>
      <c r="I6400" t="s">
        <v>136</v>
      </c>
      <c r="J6400" t="s">
        <v>3</v>
      </c>
      <c r="K6400" t="s">
        <v>138</v>
      </c>
      <c r="L6400" t="s">
        <v>17779</v>
      </c>
      <c r="M6400" t="s">
        <v>17780</v>
      </c>
      <c r="N6400">
        <v>1.9288888879999999</v>
      </c>
      <c r="O6400">
        <v>0</v>
      </c>
      <c r="P6400">
        <v>222</v>
      </c>
      <c r="Q6400">
        <v>0</v>
      </c>
      <c r="R6400">
        <v>0</v>
      </c>
      <c r="S6400">
        <v>0</v>
      </c>
      <c r="T6400">
        <v>14</v>
      </c>
      <c r="U6400">
        <v>0</v>
      </c>
      <c r="V6400">
        <v>0</v>
      </c>
      <c r="W6400">
        <v>0</v>
      </c>
      <c r="X6400">
        <v>102.80640038313986</v>
      </c>
      <c r="Y6400">
        <v>0</v>
      </c>
      <c r="Z6400">
        <v>0</v>
      </c>
      <c r="AA6400">
        <v>0</v>
      </c>
      <c r="AB6400">
        <v>36.405967467871534</v>
      </c>
      <c r="AC6400">
        <v>0</v>
      </c>
      <c r="AD6400">
        <v>0</v>
      </c>
      <c r="AE6400">
        <v>139.21236785101138</v>
      </c>
    </row>
    <row r="6401" spans="1:31" x14ac:dyDescent="0.3">
      <c r="A6401">
        <v>2724061</v>
      </c>
      <c r="B6401">
        <v>1</v>
      </c>
      <c r="C6401" t="s">
        <v>80</v>
      </c>
      <c r="D6401" t="s">
        <v>107</v>
      </c>
      <c r="E6401" t="s">
        <v>145</v>
      </c>
      <c r="F6401" t="s">
        <v>17781</v>
      </c>
      <c r="G6401" t="s">
        <v>147</v>
      </c>
      <c r="H6401" t="s">
        <v>135</v>
      </c>
      <c r="I6401" t="s">
        <v>136</v>
      </c>
      <c r="J6401" t="s">
        <v>137</v>
      </c>
      <c r="K6401" t="s">
        <v>138</v>
      </c>
      <c r="L6401" t="s">
        <v>17782</v>
      </c>
      <c r="M6401" t="s">
        <v>17783</v>
      </c>
      <c r="N6401">
        <v>1.5425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1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1.3719666239737252</v>
      </c>
      <c r="AC6401">
        <v>0</v>
      </c>
      <c r="AD6401">
        <v>0</v>
      </c>
      <c r="AE6401">
        <v>1.3719666239737252</v>
      </c>
    </row>
    <row r="6402" spans="1:31" x14ac:dyDescent="0.3">
      <c r="A6402">
        <v>2724731</v>
      </c>
      <c r="B6402">
        <v>1</v>
      </c>
      <c r="C6402" t="s">
        <v>80</v>
      </c>
      <c r="D6402" t="s">
        <v>96</v>
      </c>
      <c r="E6402" t="s">
        <v>145</v>
      </c>
      <c r="F6402" t="s">
        <v>17784</v>
      </c>
      <c r="G6402" t="s">
        <v>181</v>
      </c>
      <c r="H6402" t="s">
        <v>135</v>
      </c>
      <c r="I6402" t="s">
        <v>136</v>
      </c>
      <c r="J6402" t="s">
        <v>137</v>
      </c>
      <c r="K6402" t="s">
        <v>138</v>
      </c>
      <c r="L6402" t="s">
        <v>17785</v>
      </c>
      <c r="M6402" t="s">
        <v>17786</v>
      </c>
      <c r="N6402">
        <v>4.5724999999999998</v>
      </c>
      <c r="O6402">
        <v>0</v>
      </c>
      <c r="P6402">
        <v>1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</row>
    <row r="6403" spans="1:31" x14ac:dyDescent="0.3">
      <c r="A6403">
        <v>2725448</v>
      </c>
      <c r="B6403">
        <v>1</v>
      </c>
      <c r="C6403" t="s">
        <v>80</v>
      </c>
      <c r="D6403" t="s">
        <v>88</v>
      </c>
      <c r="E6403" t="s">
        <v>145</v>
      </c>
      <c r="F6403" t="s">
        <v>17787</v>
      </c>
      <c r="G6403" t="s">
        <v>147</v>
      </c>
      <c r="H6403" t="s">
        <v>135</v>
      </c>
      <c r="I6403" t="s">
        <v>136</v>
      </c>
      <c r="J6403" t="s">
        <v>137</v>
      </c>
      <c r="K6403" t="s">
        <v>138</v>
      </c>
      <c r="L6403" t="s">
        <v>17788</v>
      </c>
      <c r="M6403" t="s">
        <v>17789</v>
      </c>
      <c r="N6403">
        <v>1.5141666659999999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1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4.7037604924469658</v>
      </c>
      <c r="AC6403">
        <v>0</v>
      </c>
      <c r="AD6403">
        <v>0</v>
      </c>
      <c r="AE6403">
        <v>4.7037604924469658</v>
      </c>
    </row>
    <row r="6404" spans="1:31" x14ac:dyDescent="0.3">
      <c r="A6404">
        <v>2724927</v>
      </c>
      <c r="B6404">
        <v>1</v>
      </c>
      <c r="C6404" t="s">
        <v>81</v>
      </c>
      <c r="D6404" t="s">
        <v>128</v>
      </c>
      <c r="E6404" t="s">
        <v>213</v>
      </c>
      <c r="F6404" t="s">
        <v>5791</v>
      </c>
      <c r="G6404" t="s">
        <v>152</v>
      </c>
      <c r="H6404" t="s">
        <v>153</v>
      </c>
      <c r="I6404" t="s">
        <v>136</v>
      </c>
      <c r="J6404" t="s">
        <v>137</v>
      </c>
      <c r="K6404" t="s">
        <v>138</v>
      </c>
      <c r="L6404" t="s">
        <v>17790</v>
      </c>
      <c r="M6404" t="s">
        <v>17791</v>
      </c>
      <c r="N6404">
        <v>1.6844444439999999</v>
      </c>
      <c r="O6404">
        <v>3</v>
      </c>
      <c r="P6404">
        <v>1</v>
      </c>
      <c r="Q6404">
        <v>26</v>
      </c>
      <c r="R6404">
        <v>6</v>
      </c>
      <c r="S6404">
        <v>8</v>
      </c>
      <c r="T6404">
        <v>1</v>
      </c>
      <c r="U6404">
        <v>0</v>
      </c>
      <c r="V6404">
        <v>0</v>
      </c>
      <c r="W6404">
        <v>67.282344580938883</v>
      </c>
      <c r="X6404">
        <v>0</v>
      </c>
      <c r="Y6404">
        <v>54.601730728616005</v>
      </c>
      <c r="Z6404">
        <v>0</v>
      </c>
      <c r="AA6404">
        <v>150.02757480198531</v>
      </c>
      <c r="AB6404">
        <v>0</v>
      </c>
      <c r="AC6404">
        <v>0</v>
      </c>
      <c r="AD6404">
        <v>0</v>
      </c>
      <c r="AE6404">
        <v>271.91165011154021</v>
      </c>
    </row>
    <row r="6405" spans="1:31" x14ac:dyDescent="0.3">
      <c r="A6405">
        <v>2724827</v>
      </c>
      <c r="B6405">
        <v>1</v>
      </c>
      <c r="C6405" t="s">
        <v>81</v>
      </c>
      <c r="D6405" t="s">
        <v>118</v>
      </c>
      <c r="E6405" t="s">
        <v>156</v>
      </c>
      <c r="F6405" t="s">
        <v>17792</v>
      </c>
      <c r="G6405" t="s">
        <v>185</v>
      </c>
      <c r="H6405" t="s">
        <v>153</v>
      </c>
      <c r="I6405" t="s">
        <v>136</v>
      </c>
      <c r="J6405" t="s">
        <v>137</v>
      </c>
      <c r="K6405" t="s">
        <v>138</v>
      </c>
      <c r="L6405" t="s">
        <v>17793</v>
      </c>
      <c r="M6405" t="s">
        <v>17794</v>
      </c>
      <c r="N6405">
        <v>1.7736111109999999</v>
      </c>
      <c r="O6405">
        <v>0</v>
      </c>
      <c r="P6405">
        <v>0</v>
      </c>
      <c r="Q6405">
        <v>3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6.3466101674021536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6.3466101674021536</v>
      </c>
    </row>
    <row r="6406" spans="1:31" x14ac:dyDescent="0.3">
      <c r="A6406">
        <v>2725299</v>
      </c>
      <c r="B6406">
        <v>1</v>
      </c>
      <c r="C6406" t="s">
        <v>80</v>
      </c>
      <c r="D6406" t="s">
        <v>85</v>
      </c>
      <c r="E6406" t="s">
        <v>145</v>
      </c>
      <c r="F6406" t="s">
        <v>17795</v>
      </c>
      <c r="G6406" t="s">
        <v>147</v>
      </c>
      <c r="H6406" t="s">
        <v>135</v>
      </c>
      <c r="I6406" t="s">
        <v>136</v>
      </c>
      <c r="J6406" t="s">
        <v>137</v>
      </c>
      <c r="K6406" t="s">
        <v>138</v>
      </c>
      <c r="L6406" t="s">
        <v>17796</v>
      </c>
      <c r="M6406" t="s">
        <v>17797</v>
      </c>
      <c r="N6406">
        <v>1.555555555</v>
      </c>
      <c r="O6406">
        <v>0</v>
      </c>
      <c r="P6406">
        <v>9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2.9321737747285073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2.9321737747285073</v>
      </c>
    </row>
    <row r="6407" spans="1:31" x14ac:dyDescent="0.3">
      <c r="A6407">
        <v>2724907</v>
      </c>
      <c r="B6407">
        <v>1</v>
      </c>
      <c r="C6407" t="s">
        <v>80</v>
      </c>
      <c r="D6407" t="s">
        <v>107</v>
      </c>
      <c r="E6407" t="s">
        <v>161</v>
      </c>
      <c r="F6407" t="s">
        <v>13101</v>
      </c>
      <c r="G6407" t="s">
        <v>170</v>
      </c>
      <c r="H6407" t="s">
        <v>135</v>
      </c>
      <c r="I6407" t="s">
        <v>136</v>
      </c>
      <c r="J6407" t="s">
        <v>137</v>
      </c>
      <c r="K6407" t="s">
        <v>138</v>
      </c>
      <c r="L6407" t="s">
        <v>17798</v>
      </c>
      <c r="M6407" t="s">
        <v>17799</v>
      </c>
      <c r="N6407">
        <v>0.92666666600000003</v>
      </c>
      <c r="O6407">
        <v>0</v>
      </c>
      <c r="P6407">
        <v>185</v>
      </c>
      <c r="Q6407">
        <v>0</v>
      </c>
      <c r="R6407">
        <v>0</v>
      </c>
      <c r="S6407">
        <v>0</v>
      </c>
      <c r="T6407">
        <v>12</v>
      </c>
      <c r="U6407">
        <v>0</v>
      </c>
      <c r="V6407">
        <v>0</v>
      </c>
      <c r="W6407">
        <v>0</v>
      </c>
      <c r="X6407">
        <v>41.640971062395316</v>
      </c>
      <c r="Y6407">
        <v>0</v>
      </c>
      <c r="Z6407">
        <v>0</v>
      </c>
      <c r="AA6407">
        <v>0</v>
      </c>
      <c r="AB6407">
        <v>8.545437446141559</v>
      </c>
      <c r="AC6407">
        <v>0</v>
      </c>
      <c r="AD6407">
        <v>0</v>
      </c>
      <c r="AE6407">
        <v>50.186408508536871</v>
      </c>
    </row>
    <row r="6408" spans="1:31" x14ac:dyDescent="0.3">
      <c r="A6408">
        <v>2725405</v>
      </c>
      <c r="B6408">
        <v>1</v>
      </c>
      <c r="C6408" t="s">
        <v>80</v>
      </c>
      <c r="D6408" t="s">
        <v>101</v>
      </c>
      <c r="E6408" t="s">
        <v>161</v>
      </c>
      <c r="F6408" t="s">
        <v>17800</v>
      </c>
      <c r="G6408" t="s">
        <v>170</v>
      </c>
      <c r="H6408" t="s">
        <v>135</v>
      </c>
      <c r="I6408" t="s">
        <v>136</v>
      </c>
      <c r="J6408" t="s">
        <v>137</v>
      </c>
      <c r="K6408" t="s">
        <v>138</v>
      </c>
      <c r="L6408" t="s">
        <v>17801</v>
      </c>
      <c r="M6408" t="s">
        <v>17802</v>
      </c>
      <c r="N6408">
        <v>0.54861111100000004</v>
      </c>
      <c r="O6408">
        <v>0</v>
      </c>
      <c r="P6408">
        <v>5</v>
      </c>
      <c r="Q6408">
        <v>0</v>
      </c>
      <c r="R6408">
        <v>0</v>
      </c>
      <c r="S6408">
        <v>0</v>
      </c>
      <c r="T6408">
        <v>1</v>
      </c>
      <c r="U6408">
        <v>0</v>
      </c>
      <c r="V6408">
        <v>0</v>
      </c>
      <c r="W6408">
        <v>0</v>
      </c>
      <c r="X6408">
        <v>0.96638963321334992</v>
      </c>
      <c r="Y6408">
        <v>0</v>
      </c>
      <c r="Z6408">
        <v>0</v>
      </c>
      <c r="AA6408">
        <v>0</v>
      </c>
      <c r="AB6408">
        <v>4.2528018967454992E-2</v>
      </c>
      <c r="AC6408">
        <v>0</v>
      </c>
      <c r="AD6408">
        <v>0</v>
      </c>
      <c r="AE6408">
        <v>1.008917652180805</v>
      </c>
    </row>
    <row r="6409" spans="1:31" x14ac:dyDescent="0.3">
      <c r="A6409">
        <v>2725013</v>
      </c>
      <c r="B6409">
        <v>1</v>
      </c>
      <c r="C6409" t="s">
        <v>80</v>
      </c>
      <c r="D6409" t="s">
        <v>84</v>
      </c>
      <c r="E6409" t="s">
        <v>161</v>
      </c>
      <c r="F6409" t="s">
        <v>17803</v>
      </c>
      <c r="G6409" t="s">
        <v>163</v>
      </c>
      <c r="H6409" t="s">
        <v>135</v>
      </c>
      <c r="I6409" t="s">
        <v>136</v>
      </c>
      <c r="J6409" t="s">
        <v>137</v>
      </c>
      <c r="K6409" t="s">
        <v>138</v>
      </c>
      <c r="L6409" t="s">
        <v>17804</v>
      </c>
      <c r="M6409" t="s">
        <v>17805</v>
      </c>
      <c r="N6409">
        <v>5.2261111109999998</v>
      </c>
      <c r="O6409">
        <v>0</v>
      </c>
      <c r="P6409">
        <v>11</v>
      </c>
      <c r="Q6409">
        <v>0</v>
      </c>
      <c r="R6409">
        <v>0</v>
      </c>
      <c r="S6409">
        <v>0</v>
      </c>
      <c r="T6409">
        <v>42</v>
      </c>
      <c r="U6409">
        <v>0</v>
      </c>
      <c r="V6409">
        <v>2</v>
      </c>
      <c r="W6409">
        <v>0</v>
      </c>
      <c r="X6409">
        <v>11.617806515735818</v>
      </c>
      <c r="Y6409">
        <v>0</v>
      </c>
      <c r="Z6409">
        <v>0</v>
      </c>
      <c r="AA6409">
        <v>0</v>
      </c>
      <c r="AB6409">
        <v>117.36276304994151</v>
      </c>
      <c r="AC6409">
        <v>0</v>
      </c>
      <c r="AD6409">
        <v>46.090404678173776</v>
      </c>
      <c r="AE6409">
        <v>175.07097424385108</v>
      </c>
    </row>
    <row r="6410" spans="1:31" x14ac:dyDescent="0.3">
      <c r="A6410">
        <v>2725007</v>
      </c>
      <c r="B6410">
        <v>1</v>
      </c>
      <c r="C6410" t="s">
        <v>80</v>
      </c>
      <c r="D6410" t="s">
        <v>85</v>
      </c>
      <c r="E6410" t="s">
        <v>145</v>
      </c>
      <c r="F6410" t="s">
        <v>16123</v>
      </c>
      <c r="G6410" t="s">
        <v>158</v>
      </c>
      <c r="H6410" t="s">
        <v>135</v>
      </c>
      <c r="I6410" t="s">
        <v>136</v>
      </c>
      <c r="J6410" t="s">
        <v>3</v>
      </c>
      <c r="K6410" t="s">
        <v>138</v>
      </c>
      <c r="L6410" t="s">
        <v>17806</v>
      </c>
      <c r="M6410" t="s">
        <v>17807</v>
      </c>
      <c r="N6410">
        <v>5.6063888879999997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2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90.453987935086147</v>
      </c>
      <c r="AC6410">
        <v>0</v>
      </c>
      <c r="AD6410">
        <v>0</v>
      </c>
      <c r="AE6410">
        <v>90.453987935086147</v>
      </c>
    </row>
    <row r="6411" spans="1:31" x14ac:dyDescent="0.3">
      <c r="A6411">
        <v>2725156</v>
      </c>
      <c r="B6411">
        <v>1</v>
      </c>
      <c r="C6411" t="s">
        <v>81</v>
      </c>
      <c r="D6411" t="s">
        <v>117</v>
      </c>
      <c r="E6411" t="s">
        <v>156</v>
      </c>
      <c r="F6411" t="s">
        <v>16388</v>
      </c>
      <c r="G6411" t="s">
        <v>185</v>
      </c>
      <c r="H6411" t="s">
        <v>153</v>
      </c>
      <c r="I6411" t="s">
        <v>136</v>
      </c>
      <c r="J6411" t="s">
        <v>137</v>
      </c>
      <c r="K6411" t="s">
        <v>138</v>
      </c>
      <c r="L6411" t="s">
        <v>17808</v>
      </c>
      <c r="M6411" t="s">
        <v>17809</v>
      </c>
      <c r="N6411">
        <v>2.3250000000000002</v>
      </c>
      <c r="O6411">
        <v>0</v>
      </c>
      <c r="P6411">
        <v>75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14.672486126822658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14.672486126822658</v>
      </c>
    </row>
    <row r="6412" spans="1:31" x14ac:dyDescent="0.3">
      <c r="A6412">
        <v>2725079</v>
      </c>
      <c r="B6412">
        <v>1</v>
      </c>
      <c r="C6412" t="s">
        <v>80</v>
      </c>
      <c r="D6412" t="s">
        <v>93</v>
      </c>
      <c r="E6412" t="s">
        <v>173</v>
      </c>
      <c r="F6412" t="s">
        <v>17810</v>
      </c>
      <c r="G6412" t="s">
        <v>300</v>
      </c>
      <c r="H6412" t="s">
        <v>153</v>
      </c>
      <c r="I6412" t="s">
        <v>136</v>
      </c>
      <c r="J6412" t="s">
        <v>137</v>
      </c>
      <c r="K6412" t="s">
        <v>210</v>
      </c>
      <c r="L6412" t="s">
        <v>17811</v>
      </c>
      <c r="M6412" t="s">
        <v>17812</v>
      </c>
      <c r="N6412">
        <v>6.8497222219999996</v>
      </c>
      <c r="O6412">
        <v>4</v>
      </c>
      <c r="P6412">
        <v>4160</v>
      </c>
      <c r="Q6412">
        <v>163</v>
      </c>
      <c r="R6412">
        <v>1029</v>
      </c>
      <c r="S6412">
        <v>43</v>
      </c>
      <c r="T6412">
        <v>1022</v>
      </c>
      <c r="U6412">
        <v>4</v>
      </c>
      <c r="V6412">
        <v>3</v>
      </c>
      <c r="W6412">
        <v>161.49076877877732</v>
      </c>
      <c r="X6412">
        <v>5804.7670753985476</v>
      </c>
      <c r="Y6412">
        <v>4030.3432340555273</v>
      </c>
      <c r="Z6412">
        <v>6514.9850879242922</v>
      </c>
      <c r="AA6412">
        <v>1880.751093238697</v>
      </c>
      <c r="AB6412">
        <v>5525.4892985338411</v>
      </c>
      <c r="AC6412">
        <v>6119.9916480186484</v>
      </c>
      <c r="AD6412">
        <v>71.982851255916998</v>
      </c>
      <c r="AE6412">
        <v>30109.801057204248</v>
      </c>
    </row>
    <row r="6413" spans="1:31" x14ac:dyDescent="0.3">
      <c r="A6413">
        <v>2725271</v>
      </c>
      <c r="B6413">
        <v>1</v>
      </c>
      <c r="C6413" t="s">
        <v>80</v>
      </c>
      <c r="D6413" t="s">
        <v>91</v>
      </c>
      <c r="E6413" t="s">
        <v>213</v>
      </c>
      <c r="F6413" t="s">
        <v>14436</v>
      </c>
      <c r="G6413" t="s">
        <v>152</v>
      </c>
      <c r="H6413" t="s">
        <v>153</v>
      </c>
      <c r="I6413" t="s">
        <v>490</v>
      </c>
      <c r="J6413" t="s">
        <v>137</v>
      </c>
      <c r="K6413" t="s">
        <v>138</v>
      </c>
      <c r="L6413" t="s">
        <v>17813</v>
      </c>
      <c r="M6413" t="s">
        <v>17814</v>
      </c>
      <c r="N6413">
        <v>8.3333330000000001E-3</v>
      </c>
      <c r="O6413">
        <v>6</v>
      </c>
      <c r="P6413">
        <v>1485</v>
      </c>
      <c r="Q6413">
        <v>10</v>
      </c>
      <c r="R6413">
        <v>60</v>
      </c>
      <c r="S6413">
        <v>4</v>
      </c>
      <c r="T6413">
        <v>78</v>
      </c>
      <c r="U6413">
        <v>0</v>
      </c>
      <c r="V6413">
        <v>1</v>
      </c>
      <c r="W6413">
        <v>9.2886693946500013E-3</v>
      </c>
      <c r="X6413">
        <v>0.8675920775377991</v>
      </c>
      <c r="Y6413">
        <v>6.3979261582150018E-2</v>
      </c>
      <c r="Z6413">
        <v>0.24251338701191671</v>
      </c>
      <c r="AA6413">
        <v>0.37812816719277498</v>
      </c>
      <c r="AB6413">
        <v>0.39083932712674996</v>
      </c>
      <c r="AC6413">
        <v>0</v>
      </c>
      <c r="AD6413">
        <v>0</v>
      </c>
      <c r="AE6413">
        <v>1.9523408898460408</v>
      </c>
    </row>
    <row r="6414" spans="1:31" x14ac:dyDescent="0.3">
      <c r="A6414">
        <v>2724770</v>
      </c>
      <c r="B6414">
        <v>1</v>
      </c>
      <c r="C6414" t="s">
        <v>81</v>
      </c>
      <c r="D6414" t="s">
        <v>128</v>
      </c>
      <c r="E6414" t="s">
        <v>150</v>
      </c>
      <c r="F6414" t="s">
        <v>5201</v>
      </c>
      <c r="G6414" t="s">
        <v>152</v>
      </c>
      <c r="H6414" t="s">
        <v>153</v>
      </c>
      <c r="I6414" t="s">
        <v>136</v>
      </c>
      <c r="J6414" t="s">
        <v>137</v>
      </c>
      <c r="K6414" t="s">
        <v>138</v>
      </c>
      <c r="L6414" t="s">
        <v>17815</v>
      </c>
      <c r="M6414" t="s">
        <v>17816</v>
      </c>
      <c r="N6414">
        <v>0.61583333299999998</v>
      </c>
      <c r="O6414">
        <v>0</v>
      </c>
      <c r="P6414">
        <v>0</v>
      </c>
      <c r="Q6414">
        <v>0</v>
      </c>
      <c r="R6414">
        <v>0</v>
      </c>
      <c r="S6414">
        <v>10</v>
      </c>
      <c r="T6414">
        <v>0</v>
      </c>
      <c r="U6414">
        <v>11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28.30638892943815</v>
      </c>
      <c r="AB6414">
        <v>0</v>
      </c>
      <c r="AC6414">
        <v>548.19815430199503</v>
      </c>
      <c r="AD6414">
        <v>0</v>
      </c>
      <c r="AE6414">
        <v>576.50454323143322</v>
      </c>
    </row>
    <row r="6415" spans="1:31" x14ac:dyDescent="0.3">
      <c r="A6415">
        <v>2725125</v>
      </c>
      <c r="B6415">
        <v>1</v>
      </c>
      <c r="C6415" t="s">
        <v>81</v>
      </c>
      <c r="D6415" t="s">
        <v>121</v>
      </c>
      <c r="E6415" t="s">
        <v>156</v>
      </c>
      <c r="F6415" t="s">
        <v>17817</v>
      </c>
      <c r="G6415" t="s">
        <v>185</v>
      </c>
      <c r="H6415" t="s">
        <v>153</v>
      </c>
      <c r="I6415" t="s">
        <v>136</v>
      </c>
      <c r="J6415" t="s">
        <v>137</v>
      </c>
      <c r="K6415" t="s">
        <v>138</v>
      </c>
      <c r="L6415" t="s">
        <v>17818</v>
      </c>
      <c r="M6415" t="s">
        <v>17819</v>
      </c>
      <c r="N6415">
        <v>1.414722222</v>
      </c>
      <c r="O6415">
        <v>0</v>
      </c>
      <c r="P6415">
        <v>43</v>
      </c>
      <c r="Q6415">
        <v>0</v>
      </c>
      <c r="R6415">
        <v>1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6.6257239942740611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6.6257239942740611</v>
      </c>
    </row>
    <row r="6416" spans="1:31" x14ac:dyDescent="0.3">
      <c r="A6416">
        <v>2724893</v>
      </c>
      <c r="B6416">
        <v>1</v>
      </c>
      <c r="C6416" t="s">
        <v>80</v>
      </c>
      <c r="D6416" t="s">
        <v>96</v>
      </c>
      <c r="E6416" t="s">
        <v>150</v>
      </c>
      <c r="F6416" t="s">
        <v>11198</v>
      </c>
      <c r="G6416" t="s">
        <v>446</v>
      </c>
      <c r="H6416" t="s">
        <v>153</v>
      </c>
      <c r="I6416" t="s">
        <v>136</v>
      </c>
      <c r="J6416" t="s">
        <v>137</v>
      </c>
      <c r="K6416" t="s">
        <v>138</v>
      </c>
      <c r="L6416" t="s">
        <v>17820</v>
      </c>
      <c r="M6416" t="s">
        <v>17821</v>
      </c>
      <c r="N6416">
        <v>4.1072222219999999</v>
      </c>
      <c r="O6416">
        <v>0</v>
      </c>
      <c r="P6416">
        <v>488</v>
      </c>
      <c r="Q6416">
        <v>5</v>
      </c>
      <c r="R6416">
        <v>0</v>
      </c>
      <c r="S6416">
        <v>1</v>
      </c>
      <c r="T6416">
        <v>11</v>
      </c>
      <c r="U6416">
        <v>0</v>
      </c>
      <c r="V6416">
        <v>0</v>
      </c>
      <c r="W6416">
        <v>0</v>
      </c>
      <c r="X6416">
        <v>156.47875481796535</v>
      </c>
      <c r="Y6416">
        <v>2681.3978483886522</v>
      </c>
      <c r="Z6416">
        <v>0</v>
      </c>
      <c r="AA6416">
        <v>0.59646074713859665</v>
      </c>
      <c r="AB6416">
        <v>41.874636420587549</v>
      </c>
      <c r="AC6416">
        <v>0</v>
      </c>
      <c r="AD6416">
        <v>0</v>
      </c>
      <c r="AE6416">
        <v>2880.3477003743437</v>
      </c>
    </row>
    <row r="6417" spans="1:31" x14ac:dyDescent="0.3">
      <c r="A6417">
        <v>2724870</v>
      </c>
      <c r="B6417">
        <v>1</v>
      </c>
      <c r="C6417" t="s">
        <v>80</v>
      </c>
      <c r="D6417" t="s">
        <v>93</v>
      </c>
      <c r="E6417" t="s">
        <v>150</v>
      </c>
      <c r="F6417" t="s">
        <v>17822</v>
      </c>
      <c r="G6417" t="s">
        <v>152</v>
      </c>
      <c r="H6417" t="s">
        <v>153</v>
      </c>
      <c r="I6417" t="s">
        <v>136</v>
      </c>
      <c r="J6417" t="s">
        <v>137</v>
      </c>
      <c r="K6417" t="s">
        <v>138</v>
      </c>
      <c r="L6417" t="s">
        <v>17823</v>
      </c>
      <c r="M6417" t="s">
        <v>17824</v>
      </c>
      <c r="N6417">
        <v>0.95527777700000005</v>
      </c>
      <c r="O6417">
        <v>0</v>
      </c>
      <c r="P6417">
        <v>699</v>
      </c>
      <c r="Q6417">
        <v>16</v>
      </c>
      <c r="R6417">
        <v>218</v>
      </c>
      <c r="S6417">
        <v>8</v>
      </c>
      <c r="T6417">
        <v>204</v>
      </c>
      <c r="U6417">
        <v>0</v>
      </c>
      <c r="V6417">
        <v>0</v>
      </c>
      <c r="W6417">
        <v>0</v>
      </c>
      <c r="X6417">
        <v>175.56627192035285</v>
      </c>
      <c r="Y6417">
        <v>26.463239397131193</v>
      </c>
      <c r="Z6417">
        <v>81.911191677514893</v>
      </c>
      <c r="AA6417">
        <v>91.334177268103844</v>
      </c>
      <c r="AB6417">
        <v>153.77014510945762</v>
      </c>
      <c r="AC6417">
        <v>0</v>
      </c>
      <c r="AD6417">
        <v>0</v>
      </c>
      <c r="AE6417">
        <v>529.04502537256042</v>
      </c>
    </row>
    <row r="6418" spans="1:31" x14ac:dyDescent="0.3">
      <c r="A6418">
        <v>2725265</v>
      </c>
      <c r="B6418">
        <v>1</v>
      </c>
      <c r="C6418" t="s">
        <v>80</v>
      </c>
      <c r="D6418" t="s">
        <v>104</v>
      </c>
      <c r="E6418" t="s">
        <v>145</v>
      </c>
      <c r="F6418" t="s">
        <v>17825</v>
      </c>
      <c r="G6418" t="s">
        <v>230</v>
      </c>
      <c r="H6418" t="s">
        <v>135</v>
      </c>
      <c r="I6418" t="s">
        <v>136</v>
      </c>
      <c r="J6418" t="s">
        <v>137</v>
      </c>
      <c r="K6418" t="s">
        <v>138</v>
      </c>
      <c r="L6418" t="s">
        <v>17826</v>
      </c>
      <c r="M6418" t="s">
        <v>17827</v>
      </c>
      <c r="N6418">
        <v>2.739166666</v>
      </c>
      <c r="O6418">
        <v>0</v>
      </c>
      <c r="P6418">
        <v>0</v>
      </c>
      <c r="Q6418">
        <v>0</v>
      </c>
      <c r="R6418">
        <v>1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</row>
    <row r="6419" spans="1:31" x14ac:dyDescent="0.3">
      <c r="A6419">
        <v>2725417</v>
      </c>
      <c r="B6419">
        <v>1</v>
      </c>
      <c r="C6419" t="s">
        <v>81</v>
      </c>
      <c r="D6419" t="s">
        <v>128</v>
      </c>
      <c r="E6419" t="s">
        <v>213</v>
      </c>
      <c r="F6419" t="s">
        <v>5238</v>
      </c>
      <c r="G6419" t="s">
        <v>152</v>
      </c>
      <c r="H6419" t="s">
        <v>153</v>
      </c>
      <c r="I6419" t="s">
        <v>136</v>
      </c>
      <c r="J6419" t="s">
        <v>137</v>
      </c>
      <c r="K6419" t="s">
        <v>138</v>
      </c>
      <c r="L6419" t="s">
        <v>17828</v>
      </c>
      <c r="M6419" t="s">
        <v>17829</v>
      </c>
      <c r="N6419">
        <v>0.49833333299999999</v>
      </c>
      <c r="O6419">
        <v>0</v>
      </c>
      <c r="P6419">
        <v>0</v>
      </c>
      <c r="Q6419">
        <v>1</v>
      </c>
      <c r="R6419">
        <v>0</v>
      </c>
      <c r="S6419">
        <v>28</v>
      </c>
      <c r="T6419">
        <v>0</v>
      </c>
      <c r="U6419">
        <v>24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57.057212323668367</v>
      </c>
      <c r="AB6419">
        <v>0</v>
      </c>
      <c r="AC6419">
        <v>1013.450007745893</v>
      </c>
      <c r="AD6419">
        <v>0</v>
      </c>
      <c r="AE6419">
        <v>1070.5072200695613</v>
      </c>
    </row>
    <row r="6420" spans="1:31" x14ac:dyDescent="0.3">
      <c r="A6420">
        <v>2725334</v>
      </c>
      <c r="B6420">
        <v>1</v>
      </c>
      <c r="C6420" t="s">
        <v>81</v>
      </c>
      <c r="D6420" t="s">
        <v>120</v>
      </c>
      <c r="E6420" t="s">
        <v>150</v>
      </c>
      <c r="F6420" t="s">
        <v>11336</v>
      </c>
      <c r="G6420" t="s">
        <v>152</v>
      </c>
      <c r="H6420" t="s">
        <v>153</v>
      </c>
      <c r="I6420" t="s">
        <v>136</v>
      </c>
      <c r="J6420" t="s">
        <v>137</v>
      </c>
      <c r="K6420" t="s">
        <v>138</v>
      </c>
      <c r="L6420" t="s">
        <v>17830</v>
      </c>
      <c r="M6420" t="s">
        <v>17831</v>
      </c>
      <c r="N6420">
        <v>1.082777777</v>
      </c>
      <c r="O6420">
        <v>2</v>
      </c>
      <c r="P6420">
        <v>322</v>
      </c>
      <c r="Q6420">
        <v>98</v>
      </c>
      <c r="R6420">
        <v>4</v>
      </c>
      <c r="S6420">
        <v>16</v>
      </c>
      <c r="T6420">
        <v>41</v>
      </c>
      <c r="U6420">
        <v>2</v>
      </c>
      <c r="V6420">
        <v>0</v>
      </c>
      <c r="W6420">
        <v>1.9959118587447497</v>
      </c>
      <c r="X6420">
        <v>88.160462303616285</v>
      </c>
      <c r="Y6420">
        <v>177.03105857279522</v>
      </c>
      <c r="Z6420">
        <v>2.3551796627220503</v>
      </c>
      <c r="AA6420">
        <v>37.555046385980376</v>
      </c>
      <c r="AB6420">
        <v>11.055947048814156</v>
      </c>
      <c r="AC6420">
        <v>65.328238452484982</v>
      </c>
      <c r="AD6420">
        <v>0</v>
      </c>
      <c r="AE6420">
        <v>383.48184428515776</v>
      </c>
    </row>
    <row r="6421" spans="1:31" x14ac:dyDescent="0.3">
      <c r="A6421">
        <v>2724933</v>
      </c>
      <c r="B6421">
        <v>1</v>
      </c>
      <c r="C6421" t="s">
        <v>80</v>
      </c>
      <c r="D6421" t="s">
        <v>96</v>
      </c>
      <c r="E6421" t="s">
        <v>156</v>
      </c>
      <c r="F6421" t="s">
        <v>17832</v>
      </c>
      <c r="G6421" t="s">
        <v>209</v>
      </c>
      <c r="H6421" t="s">
        <v>153</v>
      </c>
      <c r="I6421" t="s">
        <v>136</v>
      </c>
      <c r="J6421" t="s">
        <v>137</v>
      </c>
      <c r="K6421" t="s">
        <v>210</v>
      </c>
      <c r="L6421" t="s">
        <v>17833</v>
      </c>
      <c r="M6421" t="s">
        <v>17834</v>
      </c>
      <c r="N6421">
        <v>1.238888888</v>
      </c>
      <c r="O6421">
        <v>0</v>
      </c>
      <c r="P6421">
        <v>250</v>
      </c>
      <c r="Q6421">
        <v>0</v>
      </c>
      <c r="R6421">
        <v>0</v>
      </c>
      <c r="S6421">
        <v>0</v>
      </c>
      <c r="T6421">
        <v>110</v>
      </c>
      <c r="U6421">
        <v>0</v>
      </c>
      <c r="V6421">
        <v>0</v>
      </c>
      <c r="W6421">
        <v>0</v>
      </c>
      <c r="X6421">
        <v>104.51955566413439</v>
      </c>
      <c r="Y6421">
        <v>0</v>
      </c>
      <c r="Z6421">
        <v>0</v>
      </c>
      <c r="AA6421">
        <v>0</v>
      </c>
      <c r="AB6421">
        <v>247.553938988368</v>
      </c>
      <c r="AC6421">
        <v>0</v>
      </c>
      <c r="AD6421">
        <v>0</v>
      </c>
      <c r="AE6421">
        <v>352.0734946525024</v>
      </c>
    </row>
    <row r="6422" spans="1:31" x14ac:dyDescent="0.3">
      <c r="A6422">
        <v>2725188</v>
      </c>
      <c r="B6422">
        <v>1</v>
      </c>
      <c r="C6422" t="s">
        <v>81</v>
      </c>
      <c r="D6422" t="s">
        <v>123</v>
      </c>
      <c r="E6422" t="s">
        <v>156</v>
      </c>
      <c r="F6422" t="s">
        <v>17835</v>
      </c>
      <c r="G6422" t="s">
        <v>152</v>
      </c>
      <c r="H6422" t="s">
        <v>153</v>
      </c>
      <c r="I6422" t="s">
        <v>136</v>
      </c>
      <c r="J6422" t="s">
        <v>137</v>
      </c>
      <c r="K6422" t="s">
        <v>138</v>
      </c>
      <c r="L6422" t="s">
        <v>17836</v>
      </c>
      <c r="M6422" t="s">
        <v>17837</v>
      </c>
      <c r="N6422">
        <v>0.51138888800000004</v>
      </c>
      <c r="O6422">
        <v>0</v>
      </c>
      <c r="P6422">
        <v>406</v>
      </c>
      <c r="Q6422">
        <v>2</v>
      </c>
      <c r="R6422">
        <v>12</v>
      </c>
      <c r="S6422">
        <v>7</v>
      </c>
      <c r="T6422">
        <v>49</v>
      </c>
      <c r="U6422">
        <v>2</v>
      </c>
      <c r="V6422">
        <v>0</v>
      </c>
      <c r="W6422">
        <v>0</v>
      </c>
      <c r="X6422">
        <v>34.171590048451776</v>
      </c>
      <c r="Y6422">
        <v>7.5634312088963327</v>
      </c>
      <c r="Z6422">
        <v>0.57912558266499992</v>
      </c>
      <c r="AA6422">
        <v>50.363074449727932</v>
      </c>
      <c r="AB6422">
        <v>15.627224870707183</v>
      </c>
      <c r="AC6422">
        <v>20.36028177548171</v>
      </c>
      <c r="AD6422">
        <v>0</v>
      </c>
      <c r="AE6422">
        <v>128.66472793592993</v>
      </c>
    </row>
    <row r="6423" spans="1:31" x14ac:dyDescent="0.3">
      <c r="A6423">
        <v>2724853</v>
      </c>
      <c r="B6423">
        <v>1</v>
      </c>
      <c r="C6423" t="s">
        <v>80</v>
      </c>
      <c r="D6423" t="s">
        <v>106</v>
      </c>
      <c r="E6423" t="s">
        <v>156</v>
      </c>
      <c r="F6423" t="s">
        <v>17838</v>
      </c>
      <c r="G6423" t="s">
        <v>565</v>
      </c>
      <c r="H6423" t="s">
        <v>153</v>
      </c>
      <c r="I6423" t="s">
        <v>136</v>
      </c>
      <c r="J6423" t="s">
        <v>137</v>
      </c>
      <c r="K6423" t="s">
        <v>138</v>
      </c>
      <c r="L6423" t="s">
        <v>17839</v>
      </c>
      <c r="M6423" t="s">
        <v>17840</v>
      </c>
      <c r="N6423">
        <v>2.668055555</v>
      </c>
      <c r="O6423">
        <v>0</v>
      </c>
      <c r="P6423">
        <v>0</v>
      </c>
      <c r="Q6423">
        <v>0</v>
      </c>
      <c r="R6423">
        <v>13</v>
      </c>
      <c r="S6423">
        <v>0</v>
      </c>
      <c r="T6423">
        <v>3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30.860312929016175</v>
      </c>
      <c r="AA6423">
        <v>0</v>
      </c>
      <c r="AB6423">
        <v>33.887971114269298</v>
      </c>
      <c r="AC6423">
        <v>0</v>
      </c>
      <c r="AD6423">
        <v>0</v>
      </c>
      <c r="AE6423">
        <v>64.74828404328548</v>
      </c>
    </row>
    <row r="6424" spans="1:31" x14ac:dyDescent="0.3">
      <c r="A6424">
        <v>2724830</v>
      </c>
      <c r="B6424">
        <v>1</v>
      </c>
      <c r="C6424" t="s">
        <v>80</v>
      </c>
      <c r="D6424" t="s">
        <v>96</v>
      </c>
      <c r="E6424" t="s">
        <v>200</v>
      </c>
      <c r="F6424" t="s">
        <v>17841</v>
      </c>
      <c r="G6424" t="s">
        <v>393</v>
      </c>
      <c r="H6424" t="s">
        <v>135</v>
      </c>
      <c r="I6424" t="s">
        <v>136</v>
      </c>
      <c r="J6424" t="s">
        <v>137</v>
      </c>
      <c r="K6424" t="s">
        <v>138</v>
      </c>
      <c r="L6424" t="s">
        <v>17842</v>
      </c>
      <c r="M6424" t="s">
        <v>17843</v>
      </c>
      <c r="N6424">
        <v>6.3883333330000003</v>
      </c>
      <c r="O6424">
        <v>0</v>
      </c>
      <c r="P6424">
        <v>26</v>
      </c>
      <c r="Q6424">
        <v>0</v>
      </c>
      <c r="R6424">
        <v>0</v>
      </c>
      <c r="S6424">
        <v>0</v>
      </c>
      <c r="T6424">
        <v>2</v>
      </c>
      <c r="U6424">
        <v>0</v>
      </c>
      <c r="V6424">
        <v>0</v>
      </c>
      <c r="W6424">
        <v>0</v>
      </c>
      <c r="X6424">
        <v>47.15770503937356</v>
      </c>
      <c r="Y6424">
        <v>0</v>
      </c>
      <c r="Z6424">
        <v>0</v>
      </c>
      <c r="AA6424">
        <v>0</v>
      </c>
      <c r="AB6424">
        <v>10.260652752861162</v>
      </c>
      <c r="AC6424">
        <v>0</v>
      </c>
      <c r="AD6424">
        <v>0</v>
      </c>
      <c r="AE6424">
        <v>57.418357792234723</v>
      </c>
    </row>
    <row r="6425" spans="1:31" x14ac:dyDescent="0.3">
      <c r="A6425">
        <v>2725563</v>
      </c>
      <c r="B6425">
        <v>1</v>
      </c>
      <c r="C6425" t="s">
        <v>80</v>
      </c>
      <c r="D6425" t="s">
        <v>96</v>
      </c>
      <c r="E6425" t="s">
        <v>156</v>
      </c>
      <c r="F6425" t="s">
        <v>17844</v>
      </c>
      <c r="G6425" t="s">
        <v>170</v>
      </c>
      <c r="H6425" t="s">
        <v>153</v>
      </c>
      <c r="I6425" t="s">
        <v>136</v>
      </c>
      <c r="J6425" t="s">
        <v>137</v>
      </c>
      <c r="K6425" t="s">
        <v>138</v>
      </c>
      <c r="L6425" t="s">
        <v>17845</v>
      </c>
      <c r="M6425" t="s">
        <v>17846</v>
      </c>
      <c r="N6425">
        <v>0.98666666599999997</v>
      </c>
      <c r="O6425">
        <v>0</v>
      </c>
      <c r="P6425">
        <v>10</v>
      </c>
      <c r="Q6425">
        <v>0</v>
      </c>
      <c r="R6425">
        <v>0</v>
      </c>
      <c r="S6425">
        <v>0</v>
      </c>
      <c r="T6425">
        <v>3</v>
      </c>
      <c r="U6425">
        <v>0</v>
      </c>
      <c r="V6425">
        <v>0</v>
      </c>
      <c r="W6425">
        <v>0</v>
      </c>
      <c r="X6425">
        <v>1.3849138440294297</v>
      </c>
      <c r="Y6425">
        <v>0</v>
      </c>
      <c r="Z6425">
        <v>0</v>
      </c>
      <c r="AA6425">
        <v>0</v>
      </c>
      <c r="AB6425">
        <v>1.0356054405948334</v>
      </c>
      <c r="AC6425">
        <v>0</v>
      </c>
      <c r="AD6425">
        <v>0</v>
      </c>
      <c r="AE6425">
        <v>2.4205192846242634</v>
      </c>
    </row>
    <row r="6426" spans="1:31" x14ac:dyDescent="0.3">
      <c r="A6426">
        <v>2725165</v>
      </c>
      <c r="B6426">
        <v>1</v>
      </c>
      <c r="C6426" t="s">
        <v>80</v>
      </c>
      <c r="D6426" t="s">
        <v>96</v>
      </c>
      <c r="E6426" t="s">
        <v>200</v>
      </c>
      <c r="F6426" t="s">
        <v>17847</v>
      </c>
      <c r="G6426" t="s">
        <v>543</v>
      </c>
      <c r="H6426" t="s">
        <v>135</v>
      </c>
      <c r="I6426" t="s">
        <v>136</v>
      </c>
      <c r="J6426" t="s">
        <v>137</v>
      </c>
      <c r="K6426" t="s">
        <v>138</v>
      </c>
      <c r="L6426" t="s">
        <v>17848</v>
      </c>
      <c r="M6426" t="s">
        <v>17849</v>
      </c>
      <c r="N6426">
        <v>8.9944444440000009</v>
      </c>
      <c r="O6426">
        <v>0</v>
      </c>
      <c r="P6426">
        <v>5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45.019086845771767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45.019086845771767</v>
      </c>
    </row>
    <row r="6427" spans="1:31" x14ac:dyDescent="0.3">
      <c r="A6427">
        <v>2725514</v>
      </c>
      <c r="B6427">
        <v>1</v>
      </c>
      <c r="C6427" t="s">
        <v>80</v>
      </c>
      <c r="D6427" t="s">
        <v>92</v>
      </c>
      <c r="E6427" t="s">
        <v>200</v>
      </c>
      <c r="F6427" t="s">
        <v>17850</v>
      </c>
      <c r="G6427" t="s">
        <v>163</v>
      </c>
      <c r="H6427" t="s">
        <v>135</v>
      </c>
      <c r="I6427" t="s">
        <v>136</v>
      </c>
      <c r="J6427" t="s">
        <v>137</v>
      </c>
      <c r="K6427" t="s">
        <v>138</v>
      </c>
      <c r="L6427" t="s">
        <v>17851</v>
      </c>
      <c r="M6427" t="s">
        <v>17852</v>
      </c>
      <c r="N6427">
        <v>0.78027777700000001</v>
      </c>
      <c r="O6427">
        <v>0</v>
      </c>
      <c r="P6427">
        <v>9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0.20742498397651335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0.20742498397651335</v>
      </c>
    </row>
    <row r="6428" spans="1:31" x14ac:dyDescent="0.3">
      <c r="A6428">
        <v>2724873</v>
      </c>
      <c r="B6428">
        <v>1</v>
      </c>
      <c r="C6428" t="s">
        <v>81</v>
      </c>
      <c r="D6428" t="s">
        <v>127</v>
      </c>
      <c r="E6428" t="s">
        <v>213</v>
      </c>
      <c r="F6428" t="s">
        <v>930</v>
      </c>
      <c r="G6428" t="s">
        <v>152</v>
      </c>
      <c r="H6428" t="s">
        <v>153</v>
      </c>
      <c r="I6428" t="s">
        <v>136</v>
      </c>
      <c r="J6428" t="s">
        <v>137</v>
      </c>
      <c r="K6428" t="s">
        <v>138</v>
      </c>
      <c r="L6428" t="s">
        <v>17853</v>
      </c>
      <c r="M6428" t="s">
        <v>17854</v>
      </c>
      <c r="N6428">
        <v>0.80777777699999997</v>
      </c>
      <c r="O6428">
        <v>9</v>
      </c>
      <c r="P6428">
        <v>3</v>
      </c>
      <c r="Q6428">
        <v>287</v>
      </c>
      <c r="R6428">
        <v>46</v>
      </c>
      <c r="S6428">
        <v>17</v>
      </c>
      <c r="T6428">
        <v>2</v>
      </c>
      <c r="U6428">
        <v>0</v>
      </c>
      <c r="V6428">
        <v>0</v>
      </c>
      <c r="W6428">
        <v>1.4364399350704333</v>
      </c>
      <c r="X6428">
        <v>0</v>
      </c>
      <c r="Y6428">
        <v>52.007150626240438</v>
      </c>
      <c r="Z6428">
        <v>5.2447949937919249</v>
      </c>
      <c r="AA6428">
        <v>29.051486543962575</v>
      </c>
      <c r="AB6428">
        <v>0</v>
      </c>
      <c r="AC6428">
        <v>0</v>
      </c>
      <c r="AD6428">
        <v>0</v>
      </c>
      <c r="AE6428">
        <v>87.739872099065366</v>
      </c>
    </row>
    <row r="6429" spans="1:31" x14ac:dyDescent="0.3">
      <c r="A6429">
        <v>2725537</v>
      </c>
      <c r="B6429">
        <v>1</v>
      </c>
      <c r="C6429" t="s">
        <v>81</v>
      </c>
      <c r="D6429" t="s">
        <v>128</v>
      </c>
      <c r="E6429" t="s">
        <v>145</v>
      </c>
      <c r="F6429" t="s">
        <v>17855</v>
      </c>
      <c r="G6429" t="s">
        <v>181</v>
      </c>
      <c r="H6429" t="s">
        <v>135</v>
      </c>
      <c r="I6429" t="s">
        <v>136</v>
      </c>
      <c r="J6429" t="s">
        <v>137</v>
      </c>
      <c r="K6429" t="s">
        <v>138</v>
      </c>
      <c r="L6429" t="s">
        <v>17856</v>
      </c>
      <c r="M6429" t="s">
        <v>17857</v>
      </c>
      <c r="N6429">
        <v>1.2</v>
      </c>
      <c r="O6429">
        <v>0</v>
      </c>
      <c r="P6429">
        <v>14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4.2024161925081627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4.2024161925081627</v>
      </c>
    </row>
    <row r="6430" spans="1:31" x14ac:dyDescent="0.3">
      <c r="A6430">
        <v>2725145</v>
      </c>
      <c r="B6430">
        <v>1</v>
      </c>
      <c r="C6430" t="s">
        <v>81</v>
      </c>
      <c r="D6430" t="s">
        <v>118</v>
      </c>
      <c r="E6430" t="s">
        <v>213</v>
      </c>
      <c r="F6430" t="s">
        <v>11103</v>
      </c>
      <c r="G6430" t="s">
        <v>152</v>
      </c>
      <c r="H6430" t="s">
        <v>153</v>
      </c>
      <c r="I6430" t="s">
        <v>136</v>
      </c>
      <c r="J6430" t="s">
        <v>137</v>
      </c>
      <c r="K6430" t="s">
        <v>138</v>
      </c>
      <c r="L6430" t="s">
        <v>17858</v>
      </c>
      <c r="M6430" t="s">
        <v>17859</v>
      </c>
      <c r="N6430">
        <v>0.269166666</v>
      </c>
      <c r="O6430">
        <v>21</v>
      </c>
      <c r="P6430">
        <v>664</v>
      </c>
      <c r="Q6430">
        <v>152</v>
      </c>
      <c r="R6430">
        <v>75</v>
      </c>
      <c r="S6430">
        <v>17</v>
      </c>
      <c r="T6430">
        <v>53</v>
      </c>
      <c r="U6430">
        <v>1</v>
      </c>
      <c r="V6430">
        <v>0</v>
      </c>
      <c r="W6430">
        <v>0.39629221909552009</v>
      </c>
      <c r="X6430">
        <v>27.737670550538251</v>
      </c>
      <c r="Y6430">
        <v>21.007384542329998</v>
      </c>
      <c r="Z6430">
        <v>10.711621424222727</v>
      </c>
      <c r="AA6430">
        <v>24.991999907455071</v>
      </c>
      <c r="AB6430">
        <v>4.9827245672379581</v>
      </c>
      <c r="AC6430">
        <v>63.259525584766934</v>
      </c>
      <c r="AD6430">
        <v>0</v>
      </c>
      <c r="AE6430">
        <v>153.08721879564644</v>
      </c>
    </row>
    <row r="6431" spans="1:31" x14ac:dyDescent="0.3">
      <c r="A6431">
        <v>2725394</v>
      </c>
      <c r="B6431">
        <v>1</v>
      </c>
      <c r="C6431" t="s">
        <v>81</v>
      </c>
      <c r="D6431" t="s">
        <v>114</v>
      </c>
      <c r="E6431" t="s">
        <v>161</v>
      </c>
      <c r="F6431" t="s">
        <v>17860</v>
      </c>
      <c r="G6431" t="s">
        <v>163</v>
      </c>
      <c r="H6431" t="s">
        <v>135</v>
      </c>
      <c r="I6431" t="s">
        <v>136</v>
      </c>
      <c r="J6431" t="s">
        <v>137</v>
      </c>
      <c r="K6431" t="s">
        <v>138</v>
      </c>
      <c r="L6431" t="s">
        <v>17861</v>
      </c>
      <c r="M6431" t="s">
        <v>17862</v>
      </c>
      <c r="N6431">
        <v>2.5408333330000001</v>
      </c>
      <c r="O6431">
        <v>0</v>
      </c>
      <c r="P6431">
        <v>4</v>
      </c>
      <c r="Q6431">
        <v>0</v>
      </c>
      <c r="R6431">
        <v>19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0.13973147363891</v>
      </c>
      <c r="Y6431">
        <v>0</v>
      </c>
      <c r="Z6431">
        <v>1.9379909858810795</v>
      </c>
      <c r="AA6431">
        <v>0</v>
      </c>
      <c r="AB6431">
        <v>0</v>
      </c>
      <c r="AC6431">
        <v>0</v>
      </c>
      <c r="AD6431">
        <v>0</v>
      </c>
      <c r="AE6431">
        <v>2.0777224595199897</v>
      </c>
    </row>
    <row r="6432" spans="1:31" x14ac:dyDescent="0.3">
      <c r="A6432">
        <v>2725251</v>
      </c>
      <c r="B6432">
        <v>1</v>
      </c>
      <c r="C6432" t="s">
        <v>80</v>
      </c>
      <c r="D6432" t="s">
        <v>82</v>
      </c>
      <c r="E6432" t="s">
        <v>145</v>
      </c>
      <c r="F6432" t="s">
        <v>17863</v>
      </c>
      <c r="G6432" t="s">
        <v>181</v>
      </c>
      <c r="H6432" t="s">
        <v>135</v>
      </c>
      <c r="I6432" t="s">
        <v>136</v>
      </c>
      <c r="J6432" t="s">
        <v>137</v>
      </c>
      <c r="K6432" t="s">
        <v>138</v>
      </c>
      <c r="L6432" t="s">
        <v>17864</v>
      </c>
      <c r="M6432" t="s">
        <v>17865</v>
      </c>
      <c r="N6432">
        <v>2.301388888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6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6.5882862297640346</v>
      </c>
      <c r="AC6432">
        <v>0</v>
      </c>
      <c r="AD6432">
        <v>0</v>
      </c>
      <c r="AE6432">
        <v>6.5882862297640346</v>
      </c>
    </row>
    <row r="6433" spans="1:31" x14ac:dyDescent="0.3">
      <c r="A6433">
        <v>2724767</v>
      </c>
      <c r="B6433">
        <v>1</v>
      </c>
      <c r="C6433" t="s">
        <v>80</v>
      </c>
      <c r="D6433" t="s">
        <v>96</v>
      </c>
      <c r="E6433" t="s">
        <v>150</v>
      </c>
      <c r="F6433" t="s">
        <v>12025</v>
      </c>
      <c r="G6433" t="s">
        <v>152</v>
      </c>
      <c r="H6433" t="s">
        <v>153</v>
      </c>
      <c r="I6433" t="s">
        <v>136</v>
      </c>
      <c r="J6433" t="s">
        <v>137</v>
      </c>
      <c r="K6433" t="s">
        <v>138</v>
      </c>
      <c r="L6433" t="s">
        <v>17866</v>
      </c>
      <c r="M6433" t="s">
        <v>17867</v>
      </c>
      <c r="N6433">
        <v>0.13777777699999999</v>
      </c>
      <c r="O6433">
        <v>0</v>
      </c>
      <c r="P6433">
        <v>90</v>
      </c>
      <c r="Q6433">
        <v>0</v>
      </c>
      <c r="R6433">
        <v>3</v>
      </c>
      <c r="S6433">
        <v>1</v>
      </c>
      <c r="T6433">
        <v>8</v>
      </c>
      <c r="U6433">
        <v>0</v>
      </c>
      <c r="V6433">
        <v>0</v>
      </c>
      <c r="W6433">
        <v>0</v>
      </c>
      <c r="X6433">
        <v>0.8393934609402266</v>
      </c>
      <c r="Y6433">
        <v>0</v>
      </c>
      <c r="Z6433">
        <v>8.7086557138666656E-2</v>
      </c>
      <c r="AA6433">
        <v>1.5322861609854399</v>
      </c>
      <c r="AB6433">
        <v>8.6958729936533318E-3</v>
      </c>
      <c r="AC6433">
        <v>0</v>
      </c>
      <c r="AD6433">
        <v>0</v>
      </c>
      <c r="AE6433">
        <v>2.4674620520579862</v>
      </c>
    </row>
    <row r="6434" spans="1:31" x14ac:dyDescent="0.3">
      <c r="A6434">
        <v>2725308</v>
      </c>
      <c r="B6434">
        <v>1</v>
      </c>
      <c r="C6434" t="s">
        <v>80</v>
      </c>
      <c r="D6434" t="s">
        <v>110</v>
      </c>
      <c r="E6434" t="s">
        <v>145</v>
      </c>
      <c r="F6434" t="s">
        <v>17868</v>
      </c>
      <c r="G6434" t="s">
        <v>230</v>
      </c>
      <c r="H6434" t="s">
        <v>135</v>
      </c>
      <c r="I6434" t="s">
        <v>136</v>
      </c>
      <c r="J6434" t="s">
        <v>137</v>
      </c>
      <c r="K6434" t="s">
        <v>138</v>
      </c>
      <c r="L6434" t="s">
        <v>17869</v>
      </c>
      <c r="M6434" t="s">
        <v>17870</v>
      </c>
      <c r="N6434">
        <v>0.94083333300000005</v>
      </c>
      <c r="O6434">
        <v>0</v>
      </c>
      <c r="P6434">
        <v>1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0.37481733538649165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0.37481733538649165</v>
      </c>
    </row>
    <row r="6435" spans="1:31" x14ac:dyDescent="0.3">
      <c r="A6435">
        <v>2725202</v>
      </c>
      <c r="B6435">
        <v>1</v>
      </c>
      <c r="C6435" t="s">
        <v>80</v>
      </c>
      <c r="D6435" t="s">
        <v>104</v>
      </c>
      <c r="E6435" t="s">
        <v>213</v>
      </c>
      <c r="F6435" t="s">
        <v>17871</v>
      </c>
      <c r="G6435" t="s">
        <v>152</v>
      </c>
      <c r="H6435" t="s">
        <v>153</v>
      </c>
      <c r="I6435" t="s">
        <v>136</v>
      </c>
      <c r="J6435" t="s">
        <v>137</v>
      </c>
      <c r="K6435" t="s">
        <v>138</v>
      </c>
      <c r="L6435" t="s">
        <v>17872</v>
      </c>
      <c r="M6435" t="s">
        <v>17873</v>
      </c>
      <c r="N6435">
        <v>1.4375</v>
      </c>
      <c r="O6435">
        <v>1</v>
      </c>
      <c r="P6435">
        <v>105</v>
      </c>
      <c r="Q6435">
        <v>6</v>
      </c>
      <c r="R6435">
        <v>14</v>
      </c>
      <c r="S6435">
        <v>4</v>
      </c>
      <c r="T6435">
        <v>39</v>
      </c>
      <c r="U6435">
        <v>1</v>
      </c>
      <c r="V6435">
        <v>0</v>
      </c>
      <c r="W6435">
        <v>1.0907667844157551</v>
      </c>
      <c r="X6435">
        <v>42.740587832519552</v>
      </c>
      <c r="Y6435">
        <v>3.3432171401096706</v>
      </c>
      <c r="Z6435">
        <v>16.680568533465525</v>
      </c>
      <c r="AA6435">
        <v>37.779893091561597</v>
      </c>
      <c r="AB6435">
        <v>33.601416766673417</v>
      </c>
      <c r="AC6435">
        <v>233.39980638910833</v>
      </c>
      <c r="AD6435">
        <v>0</v>
      </c>
      <c r="AE6435">
        <v>368.63625653785385</v>
      </c>
    </row>
    <row r="6436" spans="1:31" x14ac:dyDescent="0.3">
      <c r="A6436">
        <v>2725208</v>
      </c>
      <c r="B6436">
        <v>1</v>
      </c>
      <c r="C6436" t="s">
        <v>81</v>
      </c>
      <c r="D6436" t="s">
        <v>127</v>
      </c>
      <c r="E6436" t="s">
        <v>161</v>
      </c>
      <c r="F6436" t="s">
        <v>17874</v>
      </c>
      <c r="G6436" t="s">
        <v>170</v>
      </c>
      <c r="H6436" t="s">
        <v>135</v>
      </c>
      <c r="I6436" t="s">
        <v>136</v>
      </c>
      <c r="J6436" t="s">
        <v>137</v>
      </c>
      <c r="K6436" t="s">
        <v>138</v>
      </c>
      <c r="L6436" t="s">
        <v>17875</v>
      </c>
      <c r="M6436" t="s">
        <v>17876</v>
      </c>
      <c r="N6436">
        <v>0.49305555499999998</v>
      </c>
      <c r="O6436">
        <v>0</v>
      </c>
      <c r="P6436">
        <v>79</v>
      </c>
      <c r="Q6436">
        <v>0</v>
      </c>
      <c r="R6436">
        <v>0</v>
      </c>
      <c r="S6436">
        <v>0</v>
      </c>
      <c r="T6436">
        <v>3</v>
      </c>
      <c r="U6436">
        <v>0</v>
      </c>
      <c r="V6436">
        <v>0</v>
      </c>
      <c r="W6436">
        <v>0</v>
      </c>
      <c r="X6436">
        <v>6.149243586534916</v>
      </c>
      <c r="Y6436">
        <v>0</v>
      </c>
      <c r="Z6436">
        <v>0</v>
      </c>
      <c r="AA6436">
        <v>0</v>
      </c>
      <c r="AB6436">
        <v>0.18886729414802086</v>
      </c>
      <c r="AC6436">
        <v>0</v>
      </c>
      <c r="AD6436">
        <v>0</v>
      </c>
      <c r="AE6436">
        <v>6.3381108806829367</v>
      </c>
    </row>
    <row r="6437" spans="1:31" x14ac:dyDescent="0.3">
      <c r="A6437">
        <v>2725500</v>
      </c>
      <c r="B6437">
        <v>1</v>
      </c>
      <c r="C6437" t="s">
        <v>80</v>
      </c>
      <c r="D6437" t="s">
        <v>95</v>
      </c>
      <c r="E6437" t="s">
        <v>213</v>
      </c>
      <c r="F6437" t="s">
        <v>6248</v>
      </c>
      <c r="G6437" t="s">
        <v>1361</v>
      </c>
      <c r="H6437" t="s">
        <v>153</v>
      </c>
      <c r="I6437" t="s">
        <v>136</v>
      </c>
      <c r="J6437" t="s">
        <v>137</v>
      </c>
      <c r="K6437" t="s">
        <v>138</v>
      </c>
      <c r="L6437" t="s">
        <v>17877</v>
      </c>
      <c r="M6437" t="s">
        <v>17878</v>
      </c>
      <c r="N6437">
        <v>4.3341666659999998</v>
      </c>
      <c r="O6437">
        <v>1</v>
      </c>
      <c r="P6437">
        <v>40</v>
      </c>
      <c r="Q6437">
        <v>0</v>
      </c>
      <c r="R6437">
        <v>1</v>
      </c>
      <c r="S6437">
        <v>9</v>
      </c>
      <c r="T6437">
        <v>4</v>
      </c>
      <c r="U6437">
        <v>2</v>
      </c>
      <c r="V6437">
        <v>0</v>
      </c>
      <c r="W6437">
        <v>1.93274718349813</v>
      </c>
      <c r="X6437">
        <v>21.941701279689642</v>
      </c>
      <c r="Y6437">
        <v>0</v>
      </c>
      <c r="Z6437">
        <v>0.36381595901989172</v>
      </c>
      <c r="AA6437">
        <v>45.407628280892773</v>
      </c>
      <c r="AB6437">
        <v>14.474650828328091</v>
      </c>
      <c r="AC6437">
        <v>353.34617941750309</v>
      </c>
      <c r="AD6437">
        <v>0</v>
      </c>
      <c r="AE6437">
        <v>437.46672294893165</v>
      </c>
    </row>
    <row r="6438" spans="1:31" x14ac:dyDescent="0.3">
      <c r="A6438">
        <v>2725484</v>
      </c>
      <c r="B6438">
        <v>2</v>
      </c>
      <c r="C6438" t="s">
        <v>80</v>
      </c>
      <c r="D6438" t="s">
        <v>96</v>
      </c>
      <c r="E6438" t="s">
        <v>173</v>
      </c>
      <c r="F6438" t="s">
        <v>9660</v>
      </c>
      <c r="G6438" t="s">
        <v>348</v>
      </c>
      <c r="H6438" t="s">
        <v>153</v>
      </c>
      <c r="I6438" t="s">
        <v>136</v>
      </c>
      <c r="J6438" t="s">
        <v>137</v>
      </c>
      <c r="K6438" t="s">
        <v>138</v>
      </c>
      <c r="L6438" t="s">
        <v>17879</v>
      </c>
      <c r="M6438" t="s">
        <v>17880</v>
      </c>
      <c r="N6438">
        <v>0.18416666600000001</v>
      </c>
      <c r="O6438">
        <v>0</v>
      </c>
      <c r="P6438">
        <v>1635</v>
      </c>
      <c r="Q6438">
        <v>1</v>
      </c>
      <c r="R6438">
        <v>36</v>
      </c>
      <c r="S6438">
        <v>5</v>
      </c>
      <c r="T6438">
        <v>20</v>
      </c>
      <c r="U6438">
        <v>0</v>
      </c>
      <c r="V6438">
        <v>0</v>
      </c>
      <c r="W6438">
        <v>0</v>
      </c>
      <c r="X6438">
        <v>76.642909192343552</v>
      </c>
      <c r="Y6438">
        <v>0</v>
      </c>
      <c r="Z6438">
        <v>0</v>
      </c>
      <c r="AA6438">
        <v>41.17437333219776</v>
      </c>
      <c r="AB6438">
        <v>9.8854532408939804</v>
      </c>
      <c r="AC6438">
        <v>0</v>
      </c>
      <c r="AD6438">
        <v>0</v>
      </c>
      <c r="AE6438">
        <v>127.70273576543529</v>
      </c>
    </row>
    <row r="6439" spans="1:31" x14ac:dyDescent="0.3">
      <c r="A6439">
        <v>2725414</v>
      </c>
      <c r="B6439">
        <v>1</v>
      </c>
      <c r="C6439" t="s">
        <v>81</v>
      </c>
      <c r="D6439" t="s">
        <v>112</v>
      </c>
      <c r="E6439" t="s">
        <v>161</v>
      </c>
      <c r="F6439" t="s">
        <v>17881</v>
      </c>
      <c r="G6439" t="s">
        <v>163</v>
      </c>
      <c r="H6439" t="s">
        <v>135</v>
      </c>
      <c r="I6439" t="s">
        <v>136</v>
      </c>
      <c r="J6439" t="s">
        <v>137</v>
      </c>
      <c r="K6439" t="s">
        <v>138</v>
      </c>
      <c r="L6439" t="s">
        <v>17882</v>
      </c>
      <c r="M6439" t="s">
        <v>17883</v>
      </c>
      <c r="N6439">
        <v>1.3625</v>
      </c>
      <c r="O6439">
        <v>0</v>
      </c>
      <c r="P6439">
        <v>35</v>
      </c>
      <c r="Q6439">
        <v>0</v>
      </c>
      <c r="R6439">
        <v>0</v>
      </c>
      <c r="S6439">
        <v>0</v>
      </c>
      <c r="T6439">
        <v>4</v>
      </c>
      <c r="U6439">
        <v>0</v>
      </c>
      <c r="V6439">
        <v>0</v>
      </c>
      <c r="W6439">
        <v>0</v>
      </c>
      <c r="X6439">
        <v>5.7835768657307014</v>
      </c>
      <c r="Y6439">
        <v>0</v>
      </c>
      <c r="Z6439">
        <v>0</v>
      </c>
      <c r="AA6439">
        <v>0</v>
      </c>
      <c r="AB6439">
        <v>0.92372677893962496</v>
      </c>
      <c r="AC6439">
        <v>0</v>
      </c>
      <c r="AD6439">
        <v>0</v>
      </c>
      <c r="AE6439">
        <v>6.7073036446703265</v>
      </c>
    </row>
    <row r="6440" spans="1:31" x14ac:dyDescent="0.3">
      <c r="A6440">
        <v>2725291</v>
      </c>
      <c r="B6440">
        <v>1</v>
      </c>
      <c r="C6440" t="s">
        <v>80</v>
      </c>
      <c r="D6440" t="s">
        <v>106</v>
      </c>
      <c r="E6440" t="s">
        <v>213</v>
      </c>
      <c r="F6440" t="s">
        <v>451</v>
      </c>
      <c r="G6440" t="s">
        <v>152</v>
      </c>
      <c r="H6440" t="s">
        <v>153</v>
      </c>
      <c r="I6440" t="s">
        <v>136</v>
      </c>
      <c r="J6440" t="s">
        <v>137</v>
      </c>
      <c r="K6440" t="s">
        <v>138</v>
      </c>
      <c r="L6440" t="s">
        <v>17884</v>
      </c>
      <c r="M6440" t="s">
        <v>17885</v>
      </c>
      <c r="N6440">
        <v>1.269722222</v>
      </c>
      <c r="O6440">
        <v>0</v>
      </c>
      <c r="P6440">
        <v>593</v>
      </c>
      <c r="Q6440">
        <v>0</v>
      </c>
      <c r="R6440">
        <v>15</v>
      </c>
      <c r="S6440">
        <v>3</v>
      </c>
      <c r="T6440">
        <v>73</v>
      </c>
      <c r="U6440">
        <v>0</v>
      </c>
      <c r="V6440">
        <v>0</v>
      </c>
      <c r="W6440">
        <v>0</v>
      </c>
      <c r="X6440">
        <v>75.804065743761086</v>
      </c>
      <c r="Y6440">
        <v>0</v>
      </c>
      <c r="Z6440">
        <v>2.855297195952442</v>
      </c>
      <c r="AA6440">
        <v>29.279704250145045</v>
      </c>
      <c r="AB6440">
        <v>36.497199610823905</v>
      </c>
      <c r="AC6440">
        <v>0</v>
      </c>
      <c r="AD6440">
        <v>0</v>
      </c>
      <c r="AE6440">
        <v>144.43626680068249</v>
      </c>
    </row>
    <row r="6441" spans="1:31" x14ac:dyDescent="0.3">
      <c r="A6441">
        <v>2724790</v>
      </c>
      <c r="B6441">
        <v>1</v>
      </c>
      <c r="C6441" t="s">
        <v>80</v>
      </c>
      <c r="D6441" t="s">
        <v>94</v>
      </c>
      <c r="E6441" t="s">
        <v>173</v>
      </c>
      <c r="F6441" t="s">
        <v>17886</v>
      </c>
      <c r="G6441" t="s">
        <v>152</v>
      </c>
      <c r="H6441" t="s">
        <v>153</v>
      </c>
      <c r="I6441" t="s">
        <v>136</v>
      </c>
      <c r="J6441" t="s">
        <v>137</v>
      </c>
      <c r="K6441" t="s">
        <v>138</v>
      </c>
      <c r="L6441" t="s">
        <v>17887</v>
      </c>
      <c r="M6441" t="s">
        <v>17888</v>
      </c>
      <c r="N6441">
        <v>1.9602777769999999</v>
      </c>
      <c r="O6441">
        <v>1</v>
      </c>
      <c r="P6441">
        <v>3120</v>
      </c>
      <c r="Q6441">
        <v>50</v>
      </c>
      <c r="R6441">
        <v>111</v>
      </c>
      <c r="S6441">
        <v>50</v>
      </c>
      <c r="T6441">
        <v>717</v>
      </c>
      <c r="U6441">
        <v>16</v>
      </c>
      <c r="V6441">
        <v>1</v>
      </c>
      <c r="W6441">
        <v>0.85746374008853998</v>
      </c>
      <c r="X6441">
        <v>727.7231036533675</v>
      </c>
      <c r="Y6441">
        <v>31.914845976114378</v>
      </c>
      <c r="Z6441">
        <v>19.531904222191198</v>
      </c>
      <c r="AA6441">
        <v>452.0950458740769</v>
      </c>
      <c r="AB6441">
        <v>347.53715579998493</v>
      </c>
      <c r="AC6441">
        <v>884.94385722704669</v>
      </c>
      <c r="AD6441">
        <v>18.279399017069998</v>
      </c>
      <c r="AE6441">
        <v>2482.8827755099401</v>
      </c>
    </row>
    <row r="6442" spans="1:31" x14ac:dyDescent="0.3">
      <c r="A6442">
        <v>2725319</v>
      </c>
      <c r="B6442">
        <v>2</v>
      </c>
      <c r="C6442" t="s">
        <v>80</v>
      </c>
      <c r="D6442" t="s">
        <v>96</v>
      </c>
      <c r="E6442" t="s">
        <v>213</v>
      </c>
      <c r="F6442" t="s">
        <v>3309</v>
      </c>
      <c r="G6442" t="s">
        <v>348</v>
      </c>
      <c r="H6442" t="s">
        <v>153</v>
      </c>
      <c r="I6442" t="s">
        <v>136</v>
      </c>
      <c r="J6442" t="s">
        <v>137</v>
      </c>
      <c r="K6442" t="s">
        <v>138</v>
      </c>
      <c r="L6442" t="s">
        <v>17889</v>
      </c>
      <c r="M6442" t="s">
        <v>17890</v>
      </c>
      <c r="N6442">
        <v>0.86722222199999999</v>
      </c>
      <c r="O6442">
        <v>0</v>
      </c>
      <c r="P6442">
        <v>289</v>
      </c>
      <c r="Q6442">
        <v>11</v>
      </c>
      <c r="R6442">
        <v>34</v>
      </c>
      <c r="S6442">
        <v>14</v>
      </c>
      <c r="T6442">
        <v>65</v>
      </c>
      <c r="U6442">
        <v>4</v>
      </c>
      <c r="V6442">
        <v>0</v>
      </c>
      <c r="W6442">
        <v>0</v>
      </c>
      <c r="X6442">
        <v>65.622662158610254</v>
      </c>
      <c r="Y6442">
        <v>65.231128684524947</v>
      </c>
      <c r="Z6442">
        <v>8.0158042618623391</v>
      </c>
      <c r="AA6442">
        <v>46.634225538481836</v>
      </c>
      <c r="AB6442">
        <v>31.569089680109492</v>
      </c>
      <c r="AC6442">
        <v>250.6983207576252</v>
      </c>
      <c r="AD6442">
        <v>0</v>
      </c>
      <c r="AE6442">
        <v>467.77123108121407</v>
      </c>
    </row>
    <row r="6443" spans="1:31" x14ac:dyDescent="0.3">
      <c r="A6443">
        <v>2725285</v>
      </c>
      <c r="B6443">
        <v>1</v>
      </c>
      <c r="C6443" t="s">
        <v>80</v>
      </c>
      <c r="D6443" t="s">
        <v>106</v>
      </c>
      <c r="E6443" t="s">
        <v>213</v>
      </c>
      <c r="F6443" t="s">
        <v>17891</v>
      </c>
      <c r="G6443" t="s">
        <v>152</v>
      </c>
      <c r="H6443" t="s">
        <v>153</v>
      </c>
      <c r="I6443" t="s">
        <v>136</v>
      </c>
      <c r="J6443" t="s">
        <v>137</v>
      </c>
      <c r="K6443" t="s">
        <v>138</v>
      </c>
      <c r="L6443" t="s">
        <v>17892</v>
      </c>
      <c r="M6443" t="s">
        <v>17893</v>
      </c>
      <c r="N6443">
        <v>1.407777777</v>
      </c>
      <c r="O6443">
        <v>1</v>
      </c>
      <c r="P6443">
        <v>0</v>
      </c>
      <c r="Q6443">
        <v>12</v>
      </c>
      <c r="R6443">
        <v>63</v>
      </c>
      <c r="S6443">
        <v>7</v>
      </c>
      <c r="T6443">
        <v>14</v>
      </c>
      <c r="U6443">
        <v>0</v>
      </c>
      <c r="V6443">
        <v>0</v>
      </c>
      <c r="W6443">
        <v>0.59285718926108</v>
      </c>
      <c r="X6443">
        <v>0</v>
      </c>
      <c r="Y6443">
        <v>19.622309499356408</v>
      </c>
      <c r="Z6443">
        <v>43.472478248914513</v>
      </c>
      <c r="AA6443">
        <v>14.996561797691408</v>
      </c>
      <c r="AB6443">
        <v>31.893571468568886</v>
      </c>
      <c r="AC6443">
        <v>0</v>
      </c>
      <c r="AD6443">
        <v>0</v>
      </c>
      <c r="AE6443">
        <v>110.57777820379229</v>
      </c>
    </row>
    <row r="6444" spans="1:31" x14ac:dyDescent="0.3">
      <c r="A6444">
        <v>2725216</v>
      </c>
      <c r="B6444">
        <v>2</v>
      </c>
      <c r="C6444" t="s">
        <v>80</v>
      </c>
      <c r="D6444" t="s">
        <v>95</v>
      </c>
      <c r="E6444" t="s">
        <v>150</v>
      </c>
      <c r="F6444" t="s">
        <v>6889</v>
      </c>
      <c r="G6444" t="s">
        <v>185</v>
      </c>
      <c r="H6444" t="s">
        <v>153</v>
      </c>
      <c r="I6444" t="s">
        <v>136</v>
      </c>
      <c r="J6444" t="s">
        <v>137</v>
      </c>
      <c r="K6444" t="s">
        <v>138</v>
      </c>
      <c r="L6444" t="s">
        <v>17894</v>
      </c>
      <c r="M6444" t="s">
        <v>17895</v>
      </c>
      <c r="N6444">
        <v>0.21583333299999999</v>
      </c>
      <c r="O6444">
        <v>5</v>
      </c>
      <c r="P6444">
        <v>761</v>
      </c>
      <c r="Q6444">
        <v>24</v>
      </c>
      <c r="R6444">
        <v>13</v>
      </c>
      <c r="S6444">
        <v>34</v>
      </c>
      <c r="T6444">
        <v>56</v>
      </c>
      <c r="U6444">
        <v>0</v>
      </c>
      <c r="V6444">
        <v>0</v>
      </c>
      <c r="W6444">
        <v>1.2847404346638749</v>
      </c>
      <c r="X6444">
        <v>33.8494982619033</v>
      </c>
      <c r="Y6444">
        <v>7.6260375863563663</v>
      </c>
      <c r="Z6444">
        <v>1.1036702066252448</v>
      </c>
      <c r="AA6444">
        <v>125.314090944626</v>
      </c>
      <c r="AB6444">
        <v>11.916559038328034</v>
      </c>
      <c r="AC6444">
        <v>0</v>
      </c>
      <c r="AD6444">
        <v>0</v>
      </c>
      <c r="AE6444">
        <v>181.09459647250284</v>
      </c>
    </row>
    <row r="6445" spans="1:31" x14ac:dyDescent="0.3">
      <c r="A6445">
        <v>2724807</v>
      </c>
      <c r="B6445">
        <v>1</v>
      </c>
      <c r="C6445" t="s">
        <v>80</v>
      </c>
      <c r="D6445" t="s">
        <v>97</v>
      </c>
      <c r="E6445" t="s">
        <v>150</v>
      </c>
      <c r="F6445" t="s">
        <v>9856</v>
      </c>
      <c r="G6445" t="s">
        <v>152</v>
      </c>
      <c r="H6445" t="s">
        <v>153</v>
      </c>
      <c r="I6445" t="s">
        <v>136</v>
      </c>
      <c r="J6445" t="s">
        <v>137</v>
      </c>
      <c r="K6445" t="s">
        <v>138</v>
      </c>
      <c r="L6445" t="s">
        <v>17896</v>
      </c>
      <c r="M6445" t="s">
        <v>17897</v>
      </c>
      <c r="N6445">
        <v>0.200833333</v>
      </c>
      <c r="O6445">
        <v>20</v>
      </c>
      <c r="P6445">
        <v>12446</v>
      </c>
      <c r="Q6445">
        <v>23</v>
      </c>
      <c r="R6445">
        <v>433</v>
      </c>
      <c r="S6445">
        <v>73</v>
      </c>
      <c r="T6445">
        <v>1488</v>
      </c>
      <c r="U6445">
        <v>6</v>
      </c>
      <c r="V6445">
        <v>2</v>
      </c>
      <c r="W6445">
        <v>8.6351267055735406</v>
      </c>
      <c r="X6445">
        <v>400.79956210476894</v>
      </c>
      <c r="Y6445">
        <v>2.8871700101499407</v>
      </c>
      <c r="Z6445">
        <v>15.620791367289998</v>
      </c>
      <c r="AA6445">
        <v>126.70551370427779</v>
      </c>
      <c r="AB6445">
        <v>179.67710448522527</v>
      </c>
      <c r="AC6445">
        <v>80.168568195639011</v>
      </c>
      <c r="AD6445">
        <v>5.7003837086542504E-2</v>
      </c>
      <c r="AE6445">
        <v>814.55084041001101</v>
      </c>
    </row>
    <row r="6446" spans="1:31" x14ac:dyDescent="0.3">
      <c r="A6446">
        <v>2724976</v>
      </c>
      <c r="B6446">
        <v>1</v>
      </c>
      <c r="C6446" t="s">
        <v>81</v>
      </c>
      <c r="D6446" t="s">
        <v>112</v>
      </c>
      <c r="E6446" t="s">
        <v>145</v>
      </c>
      <c r="F6446" t="s">
        <v>17898</v>
      </c>
      <c r="G6446" t="s">
        <v>181</v>
      </c>
      <c r="H6446" t="s">
        <v>135</v>
      </c>
      <c r="I6446" t="s">
        <v>136</v>
      </c>
      <c r="J6446" t="s">
        <v>137</v>
      </c>
      <c r="K6446" t="s">
        <v>138</v>
      </c>
      <c r="L6446" t="s">
        <v>17899</v>
      </c>
      <c r="M6446" t="s">
        <v>17900</v>
      </c>
      <c r="N6446">
        <v>3.9688888879999999</v>
      </c>
      <c r="O6446">
        <v>0</v>
      </c>
      <c r="P6446">
        <v>1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0.76749742796999998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0.76749742796999998</v>
      </c>
    </row>
    <row r="6447" spans="1:31" x14ac:dyDescent="0.3">
      <c r="A6447">
        <v>2724999</v>
      </c>
      <c r="B6447">
        <v>1</v>
      </c>
      <c r="C6447" t="s">
        <v>80</v>
      </c>
      <c r="D6447" t="s">
        <v>90</v>
      </c>
      <c r="E6447" t="s">
        <v>173</v>
      </c>
      <c r="F6447" t="s">
        <v>17901</v>
      </c>
      <c r="G6447" t="s">
        <v>1613</v>
      </c>
      <c r="H6447" t="s">
        <v>5535</v>
      </c>
      <c r="I6447" t="s">
        <v>136</v>
      </c>
      <c r="J6447" t="s">
        <v>137</v>
      </c>
      <c r="K6447" t="s">
        <v>138</v>
      </c>
      <c r="L6447" t="s">
        <v>17902</v>
      </c>
      <c r="M6447" t="s">
        <v>17903</v>
      </c>
      <c r="N6447">
        <v>5.8333333000000001E-2</v>
      </c>
      <c r="O6447">
        <v>0</v>
      </c>
      <c r="P6447">
        <v>5175</v>
      </c>
      <c r="Q6447">
        <v>0</v>
      </c>
      <c r="R6447">
        <v>0</v>
      </c>
      <c r="S6447">
        <v>2</v>
      </c>
      <c r="T6447">
        <v>282</v>
      </c>
      <c r="U6447">
        <v>0</v>
      </c>
      <c r="V6447">
        <v>1</v>
      </c>
      <c r="W6447">
        <v>0</v>
      </c>
      <c r="X6447">
        <v>55.8529718485389</v>
      </c>
      <c r="Y6447">
        <v>0</v>
      </c>
      <c r="Z6447">
        <v>0</v>
      </c>
      <c r="AA6447">
        <v>77.522302878020014</v>
      </c>
      <c r="AB6447">
        <v>15.252988082629681</v>
      </c>
      <c r="AC6447">
        <v>0</v>
      </c>
      <c r="AD6447">
        <v>1.2292063120655501</v>
      </c>
      <c r="AE6447">
        <v>149.85746912125416</v>
      </c>
    </row>
    <row r="6448" spans="1:31" x14ac:dyDescent="0.3">
      <c r="A6448">
        <v>2724876</v>
      </c>
      <c r="B6448">
        <v>1</v>
      </c>
      <c r="C6448" t="s">
        <v>80</v>
      </c>
      <c r="D6448" t="s">
        <v>90</v>
      </c>
      <c r="E6448" t="s">
        <v>173</v>
      </c>
      <c r="F6448" t="s">
        <v>17904</v>
      </c>
      <c r="G6448" t="s">
        <v>300</v>
      </c>
      <c r="H6448" t="s">
        <v>153</v>
      </c>
      <c r="I6448" t="s">
        <v>136</v>
      </c>
      <c r="J6448" t="s">
        <v>137</v>
      </c>
      <c r="K6448" t="s">
        <v>210</v>
      </c>
      <c r="L6448" t="s">
        <v>17905</v>
      </c>
      <c r="M6448" t="s">
        <v>17906</v>
      </c>
      <c r="N6448">
        <v>1.846666666</v>
      </c>
      <c r="O6448">
        <v>0</v>
      </c>
      <c r="P6448">
        <v>3610</v>
      </c>
      <c r="Q6448">
        <v>0</v>
      </c>
      <c r="R6448">
        <v>0</v>
      </c>
      <c r="S6448">
        <v>1</v>
      </c>
      <c r="T6448">
        <v>446</v>
      </c>
      <c r="U6448">
        <v>1</v>
      </c>
      <c r="V6448">
        <v>0</v>
      </c>
      <c r="W6448">
        <v>0</v>
      </c>
      <c r="X6448">
        <v>1281.411321127548</v>
      </c>
      <c r="Y6448">
        <v>0</v>
      </c>
      <c r="Z6448">
        <v>0</v>
      </c>
      <c r="AA6448">
        <v>2.8295089395166668</v>
      </c>
      <c r="AB6448">
        <v>1213.6398113080584</v>
      </c>
      <c r="AC6448">
        <v>242.37755379250001</v>
      </c>
      <c r="AD6448">
        <v>0</v>
      </c>
      <c r="AE6448">
        <v>2740.2581951676229</v>
      </c>
    </row>
    <row r="6449" spans="1:31" x14ac:dyDescent="0.3">
      <c r="A6449">
        <v>2725042</v>
      </c>
      <c r="B6449">
        <v>1</v>
      </c>
      <c r="C6449" t="s">
        <v>80</v>
      </c>
      <c r="D6449" t="s">
        <v>101</v>
      </c>
      <c r="E6449" t="s">
        <v>132</v>
      </c>
      <c r="F6449" t="s">
        <v>17907</v>
      </c>
      <c r="G6449" t="s">
        <v>170</v>
      </c>
      <c r="H6449" t="s">
        <v>135</v>
      </c>
      <c r="I6449" t="s">
        <v>136</v>
      </c>
      <c r="J6449" t="s">
        <v>137</v>
      </c>
      <c r="K6449" t="s">
        <v>138</v>
      </c>
      <c r="L6449" t="s">
        <v>17908</v>
      </c>
      <c r="M6449" t="s">
        <v>17909</v>
      </c>
      <c r="N6449">
        <v>1.2466666660000001</v>
      </c>
      <c r="O6449">
        <v>0</v>
      </c>
      <c r="P6449">
        <v>39</v>
      </c>
      <c r="Q6449">
        <v>0</v>
      </c>
      <c r="R6449">
        <v>22</v>
      </c>
      <c r="S6449">
        <v>0</v>
      </c>
      <c r="T6449">
        <v>12</v>
      </c>
      <c r="U6449">
        <v>0</v>
      </c>
      <c r="V6449">
        <v>0</v>
      </c>
      <c r="W6449">
        <v>0</v>
      </c>
      <c r="X6449">
        <v>8.2562709811941541</v>
      </c>
      <c r="Y6449">
        <v>0</v>
      </c>
      <c r="Z6449">
        <v>4.2375503164403199</v>
      </c>
      <c r="AA6449">
        <v>0</v>
      </c>
      <c r="AB6449">
        <v>16.722317482056809</v>
      </c>
      <c r="AC6449">
        <v>0</v>
      </c>
      <c r="AD6449">
        <v>0</v>
      </c>
      <c r="AE6449">
        <v>29.216138779691285</v>
      </c>
    </row>
    <row r="6450" spans="1:31" x14ac:dyDescent="0.3">
      <c r="A6450">
        <v>2725062</v>
      </c>
      <c r="B6450">
        <v>1</v>
      </c>
      <c r="C6450" t="s">
        <v>80</v>
      </c>
      <c r="D6450" t="s">
        <v>108</v>
      </c>
      <c r="E6450" t="s">
        <v>132</v>
      </c>
      <c r="F6450" t="s">
        <v>16023</v>
      </c>
      <c r="G6450" t="s">
        <v>170</v>
      </c>
      <c r="H6450" t="s">
        <v>135</v>
      </c>
      <c r="I6450" t="s">
        <v>136</v>
      </c>
      <c r="J6450" t="s">
        <v>137</v>
      </c>
      <c r="K6450" t="s">
        <v>138</v>
      </c>
      <c r="L6450" t="s">
        <v>17910</v>
      </c>
      <c r="M6450" t="s">
        <v>17911</v>
      </c>
      <c r="N6450">
        <v>0.87166666599999998</v>
      </c>
      <c r="O6450">
        <v>0</v>
      </c>
      <c r="P6450">
        <v>36</v>
      </c>
      <c r="Q6450">
        <v>0</v>
      </c>
      <c r="R6450">
        <v>16</v>
      </c>
      <c r="S6450">
        <v>0</v>
      </c>
      <c r="T6450">
        <v>6</v>
      </c>
      <c r="U6450">
        <v>0</v>
      </c>
      <c r="V6450">
        <v>0</v>
      </c>
      <c r="W6450">
        <v>0</v>
      </c>
      <c r="X6450">
        <v>3.4492404878298397</v>
      </c>
      <c r="Y6450">
        <v>0</v>
      </c>
      <c r="Z6450">
        <v>0.96173354023330759</v>
      </c>
      <c r="AA6450">
        <v>0</v>
      </c>
      <c r="AB6450">
        <v>12.627299981956075</v>
      </c>
      <c r="AC6450">
        <v>0</v>
      </c>
      <c r="AD6450">
        <v>0</v>
      </c>
      <c r="AE6450">
        <v>17.038274010019222</v>
      </c>
    </row>
    <row r="6451" spans="1:31" x14ac:dyDescent="0.3">
      <c r="A6451">
        <v>2724813</v>
      </c>
      <c r="B6451">
        <v>1</v>
      </c>
      <c r="C6451" t="s">
        <v>80</v>
      </c>
      <c r="D6451" t="s">
        <v>99</v>
      </c>
      <c r="E6451" t="s">
        <v>213</v>
      </c>
      <c r="F6451" t="s">
        <v>6785</v>
      </c>
      <c r="G6451" t="s">
        <v>152</v>
      </c>
      <c r="H6451" t="s">
        <v>153</v>
      </c>
      <c r="I6451" t="s">
        <v>136</v>
      </c>
      <c r="J6451" t="s">
        <v>137</v>
      </c>
      <c r="K6451" t="s">
        <v>138</v>
      </c>
      <c r="L6451" t="s">
        <v>17912</v>
      </c>
      <c r="M6451" t="s">
        <v>17913</v>
      </c>
      <c r="N6451">
        <v>4.4747222219999996</v>
      </c>
      <c r="O6451">
        <v>0</v>
      </c>
      <c r="P6451">
        <v>0</v>
      </c>
      <c r="Q6451">
        <v>0</v>
      </c>
      <c r="R6451">
        <v>0</v>
      </c>
      <c r="S6451">
        <v>5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1617.6443409760986</v>
      </c>
      <c r="AB6451">
        <v>0</v>
      </c>
      <c r="AC6451">
        <v>0</v>
      </c>
      <c r="AD6451">
        <v>0</v>
      </c>
      <c r="AE6451">
        <v>1617.6443409760986</v>
      </c>
    </row>
    <row r="6452" spans="1:31" x14ac:dyDescent="0.3">
      <c r="A6452">
        <v>2725348</v>
      </c>
      <c r="B6452">
        <v>1</v>
      </c>
      <c r="C6452" t="s">
        <v>80</v>
      </c>
      <c r="D6452" t="s">
        <v>100</v>
      </c>
      <c r="E6452" t="s">
        <v>161</v>
      </c>
      <c r="F6452" t="s">
        <v>17914</v>
      </c>
      <c r="G6452" t="s">
        <v>163</v>
      </c>
      <c r="H6452" t="s">
        <v>135</v>
      </c>
      <c r="I6452" t="s">
        <v>136</v>
      </c>
      <c r="J6452" t="s">
        <v>137</v>
      </c>
      <c r="K6452" t="s">
        <v>138</v>
      </c>
      <c r="L6452" t="s">
        <v>17915</v>
      </c>
      <c r="M6452" t="s">
        <v>17916</v>
      </c>
      <c r="N6452">
        <v>2.0449999999999999</v>
      </c>
      <c r="O6452">
        <v>0</v>
      </c>
      <c r="P6452">
        <v>62</v>
      </c>
      <c r="Q6452">
        <v>0</v>
      </c>
      <c r="R6452">
        <v>7</v>
      </c>
      <c r="S6452">
        <v>0</v>
      </c>
      <c r="T6452">
        <v>3</v>
      </c>
      <c r="U6452">
        <v>0</v>
      </c>
      <c r="V6452">
        <v>0</v>
      </c>
      <c r="W6452">
        <v>0</v>
      </c>
      <c r="X6452">
        <v>36.625069997598978</v>
      </c>
      <c r="Y6452">
        <v>0</v>
      </c>
      <c r="Z6452">
        <v>1.17243510460825</v>
      </c>
      <c r="AA6452">
        <v>0</v>
      </c>
      <c r="AB6452">
        <v>7.3684476053152244</v>
      </c>
      <c r="AC6452">
        <v>0</v>
      </c>
      <c r="AD6452">
        <v>0</v>
      </c>
      <c r="AE6452">
        <v>45.16595270752245</v>
      </c>
    </row>
    <row r="6453" spans="1:31" x14ac:dyDescent="0.3">
      <c r="A6453">
        <v>2725099</v>
      </c>
      <c r="B6453">
        <v>1</v>
      </c>
      <c r="C6453" t="s">
        <v>81</v>
      </c>
      <c r="D6453" t="s">
        <v>115</v>
      </c>
      <c r="E6453" t="s">
        <v>161</v>
      </c>
      <c r="F6453" t="s">
        <v>17917</v>
      </c>
      <c r="G6453" t="s">
        <v>163</v>
      </c>
      <c r="H6453" t="s">
        <v>135</v>
      </c>
      <c r="I6453" t="s">
        <v>136</v>
      </c>
      <c r="J6453" t="s">
        <v>137</v>
      </c>
      <c r="K6453" t="s">
        <v>138</v>
      </c>
      <c r="L6453" t="s">
        <v>17918</v>
      </c>
      <c r="M6453" t="s">
        <v>17919</v>
      </c>
      <c r="N6453">
        <v>3.3005555549999999</v>
      </c>
      <c r="O6453">
        <v>0</v>
      </c>
      <c r="P6453">
        <v>10</v>
      </c>
      <c r="Q6453">
        <v>0</v>
      </c>
      <c r="R6453">
        <v>1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</row>
    <row r="6454" spans="1:31" x14ac:dyDescent="0.3">
      <c r="A6454">
        <v>2725205</v>
      </c>
      <c r="B6454">
        <v>1</v>
      </c>
      <c r="C6454" t="s">
        <v>81</v>
      </c>
      <c r="D6454" t="s">
        <v>112</v>
      </c>
      <c r="E6454" t="s">
        <v>150</v>
      </c>
      <c r="F6454" t="s">
        <v>17920</v>
      </c>
      <c r="G6454" t="s">
        <v>209</v>
      </c>
      <c r="H6454" t="s">
        <v>153</v>
      </c>
      <c r="I6454" t="s">
        <v>136</v>
      </c>
      <c r="J6454" t="s">
        <v>137</v>
      </c>
      <c r="K6454" t="s">
        <v>210</v>
      </c>
      <c r="L6454" t="s">
        <v>17921</v>
      </c>
      <c r="M6454" t="s">
        <v>17922</v>
      </c>
      <c r="N6454">
        <v>1.398055555</v>
      </c>
      <c r="O6454">
        <v>0</v>
      </c>
      <c r="P6454">
        <v>1623</v>
      </c>
      <c r="Q6454">
        <v>11</v>
      </c>
      <c r="R6454">
        <v>69</v>
      </c>
      <c r="S6454">
        <v>1</v>
      </c>
      <c r="T6454">
        <v>71</v>
      </c>
      <c r="U6454">
        <v>0</v>
      </c>
      <c r="V6454">
        <v>0</v>
      </c>
      <c r="W6454">
        <v>0</v>
      </c>
      <c r="X6454">
        <v>344.03689707212379</v>
      </c>
      <c r="Y6454">
        <v>91.790566149694911</v>
      </c>
      <c r="Z6454">
        <v>22.189550456620392</v>
      </c>
      <c r="AA6454">
        <v>1.9686004462166666</v>
      </c>
      <c r="AB6454">
        <v>62.293943759408542</v>
      </c>
      <c r="AC6454">
        <v>0</v>
      </c>
      <c r="AD6454">
        <v>0</v>
      </c>
      <c r="AE6454">
        <v>522.27955788406427</v>
      </c>
    </row>
    <row r="6455" spans="1:31" x14ac:dyDescent="0.3">
      <c r="A6455">
        <v>2724962</v>
      </c>
      <c r="B6455">
        <v>1</v>
      </c>
      <c r="C6455" t="s">
        <v>81</v>
      </c>
      <c r="D6455" t="s">
        <v>120</v>
      </c>
      <c r="E6455" t="s">
        <v>150</v>
      </c>
      <c r="F6455" t="s">
        <v>12316</v>
      </c>
      <c r="G6455" t="s">
        <v>300</v>
      </c>
      <c r="H6455" t="s">
        <v>153</v>
      </c>
      <c r="I6455" t="s">
        <v>136</v>
      </c>
      <c r="J6455" t="s">
        <v>137</v>
      </c>
      <c r="K6455" t="s">
        <v>210</v>
      </c>
      <c r="L6455" t="s">
        <v>17923</v>
      </c>
      <c r="M6455" t="s">
        <v>17924</v>
      </c>
      <c r="N6455">
        <v>0.50833333300000005</v>
      </c>
      <c r="O6455">
        <v>1</v>
      </c>
      <c r="P6455">
        <v>1741</v>
      </c>
      <c r="Q6455">
        <v>0</v>
      </c>
      <c r="R6455">
        <v>12</v>
      </c>
      <c r="S6455">
        <v>1</v>
      </c>
      <c r="T6455">
        <v>95</v>
      </c>
      <c r="U6455">
        <v>0</v>
      </c>
      <c r="V6455">
        <v>0</v>
      </c>
      <c r="W6455">
        <v>9.7555646349999997E-2</v>
      </c>
      <c r="X6455">
        <v>227.44737732440447</v>
      </c>
      <c r="Y6455">
        <v>0</v>
      </c>
      <c r="Z6455">
        <v>0.77967701347789986</v>
      </c>
      <c r="AA6455">
        <v>2.8000201091643002</v>
      </c>
      <c r="AB6455">
        <v>34.898521730894394</v>
      </c>
      <c r="AC6455">
        <v>0</v>
      </c>
      <c r="AD6455">
        <v>0</v>
      </c>
      <c r="AE6455">
        <v>266.02315182429106</v>
      </c>
    </row>
    <row r="6456" spans="1:31" x14ac:dyDescent="0.3">
      <c r="A6456">
        <v>2724820</v>
      </c>
      <c r="B6456">
        <v>2</v>
      </c>
      <c r="C6456" t="s">
        <v>80</v>
      </c>
      <c r="D6456" t="s">
        <v>85</v>
      </c>
      <c r="E6456" t="s">
        <v>132</v>
      </c>
      <c r="F6456" t="s">
        <v>17925</v>
      </c>
      <c r="G6456" t="s">
        <v>393</v>
      </c>
      <c r="H6456" t="s">
        <v>135</v>
      </c>
      <c r="I6456" t="s">
        <v>136</v>
      </c>
      <c r="J6456" t="s">
        <v>137</v>
      </c>
      <c r="K6456" t="s">
        <v>138</v>
      </c>
      <c r="L6456" t="s">
        <v>17926</v>
      </c>
      <c r="M6456" t="s">
        <v>17927</v>
      </c>
      <c r="N6456">
        <v>0.44750000000000001</v>
      </c>
      <c r="O6456">
        <v>0</v>
      </c>
      <c r="P6456">
        <v>522</v>
      </c>
      <c r="Q6456">
        <v>0</v>
      </c>
      <c r="R6456">
        <v>0</v>
      </c>
      <c r="S6456">
        <v>0</v>
      </c>
      <c r="T6456">
        <v>14</v>
      </c>
      <c r="U6456">
        <v>0</v>
      </c>
      <c r="V6456">
        <v>0</v>
      </c>
      <c r="W6456">
        <v>0</v>
      </c>
      <c r="X6456">
        <v>44.21682355621747</v>
      </c>
      <c r="Y6456">
        <v>0</v>
      </c>
      <c r="Z6456">
        <v>0</v>
      </c>
      <c r="AA6456">
        <v>0</v>
      </c>
      <c r="AB6456">
        <v>7.5390499599460101</v>
      </c>
      <c r="AC6456">
        <v>0</v>
      </c>
      <c r="AD6456">
        <v>0</v>
      </c>
      <c r="AE6456">
        <v>51.755873516163483</v>
      </c>
    </row>
    <row r="6457" spans="1:31" x14ac:dyDescent="0.3">
      <c r="A6457">
        <v>2725440</v>
      </c>
      <c r="B6457">
        <v>1</v>
      </c>
      <c r="C6457" t="s">
        <v>81</v>
      </c>
      <c r="D6457" t="s">
        <v>123</v>
      </c>
      <c r="E6457" t="s">
        <v>161</v>
      </c>
      <c r="F6457" t="s">
        <v>17928</v>
      </c>
      <c r="G6457" t="s">
        <v>409</v>
      </c>
      <c r="H6457" t="s">
        <v>135</v>
      </c>
      <c r="I6457" t="s">
        <v>136</v>
      </c>
      <c r="J6457" t="s">
        <v>137</v>
      </c>
      <c r="K6457" t="s">
        <v>138</v>
      </c>
      <c r="L6457" t="s">
        <v>17929</v>
      </c>
      <c r="M6457" t="s">
        <v>17930</v>
      </c>
      <c r="N6457">
        <v>1.965833333</v>
      </c>
      <c r="O6457">
        <v>0</v>
      </c>
      <c r="P6457">
        <v>147</v>
      </c>
      <c r="Q6457">
        <v>0</v>
      </c>
      <c r="R6457">
        <v>0</v>
      </c>
      <c r="S6457">
        <v>0</v>
      </c>
      <c r="T6457">
        <v>8</v>
      </c>
      <c r="U6457">
        <v>0</v>
      </c>
      <c r="V6457">
        <v>0</v>
      </c>
      <c r="W6457">
        <v>0</v>
      </c>
      <c r="X6457">
        <v>60.571769115135531</v>
      </c>
      <c r="Y6457">
        <v>0</v>
      </c>
      <c r="Z6457">
        <v>0</v>
      </c>
      <c r="AA6457">
        <v>0</v>
      </c>
      <c r="AB6457">
        <v>9.9302162701730854</v>
      </c>
      <c r="AC6457">
        <v>0</v>
      </c>
      <c r="AD6457">
        <v>0</v>
      </c>
      <c r="AE6457">
        <v>70.501985385308615</v>
      </c>
    </row>
    <row r="6458" spans="1:31" x14ac:dyDescent="0.3">
      <c r="A6458">
        <v>2725340</v>
      </c>
      <c r="B6458">
        <v>1</v>
      </c>
      <c r="C6458" t="s">
        <v>80</v>
      </c>
      <c r="D6458" t="s">
        <v>91</v>
      </c>
      <c r="E6458" t="s">
        <v>213</v>
      </c>
      <c r="F6458" t="s">
        <v>14436</v>
      </c>
      <c r="G6458" t="s">
        <v>152</v>
      </c>
      <c r="H6458" t="s">
        <v>153</v>
      </c>
      <c r="I6458" t="s">
        <v>490</v>
      </c>
      <c r="J6458" t="s">
        <v>137</v>
      </c>
      <c r="K6458" t="s">
        <v>138</v>
      </c>
      <c r="L6458" t="s">
        <v>17931</v>
      </c>
      <c r="M6458" t="s">
        <v>17932</v>
      </c>
      <c r="N6458">
        <v>4.4444439999999997E-3</v>
      </c>
      <c r="O6458">
        <v>6</v>
      </c>
      <c r="P6458">
        <v>1485</v>
      </c>
      <c r="Q6458">
        <v>10</v>
      </c>
      <c r="R6458">
        <v>60</v>
      </c>
      <c r="S6458">
        <v>4</v>
      </c>
      <c r="T6458">
        <v>78</v>
      </c>
      <c r="U6458">
        <v>0</v>
      </c>
      <c r="V6458">
        <v>1</v>
      </c>
      <c r="W6458">
        <v>5.5660204448399996E-3</v>
      </c>
      <c r="X6458">
        <v>0.49114974556072949</v>
      </c>
      <c r="Y6458">
        <v>3.3415789976346665E-2</v>
      </c>
      <c r="Z6458">
        <v>0.13789605758684448</v>
      </c>
      <c r="AA6458">
        <v>0.18940472576425332</v>
      </c>
      <c r="AB6458">
        <v>0.19904220041853327</v>
      </c>
      <c r="AC6458">
        <v>0</v>
      </c>
      <c r="AD6458">
        <v>0</v>
      </c>
      <c r="AE6458">
        <v>1.0564745397515471</v>
      </c>
    </row>
    <row r="6459" spans="1:31" x14ac:dyDescent="0.3">
      <c r="A6459">
        <v>2725085</v>
      </c>
      <c r="B6459">
        <v>1</v>
      </c>
      <c r="C6459" t="s">
        <v>80</v>
      </c>
      <c r="D6459" t="s">
        <v>90</v>
      </c>
      <c r="E6459" t="s">
        <v>173</v>
      </c>
      <c r="F6459" t="s">
        <v>17933</v>
      </c>
      <c r="G6459" t="s">
        <v>5534</v>
      </c>
      <c r="H6459" t="s">
        <v>5535</v>
      </c>
      <c r="I6459" t="s">
        <v>136</v>
      </c>
      <c r="J6459" t="s">
        <v>137</v>
      </c>
      <c r="K6459" t="s">
        <v>210</v>
      </c>
      <c r="L6459" t="s">
        <v>17934</v>
      </c>
      <c r="M6459" t="s">
        <v>17935</v>
      </c>
      <c r="N6459">
        <v>0.85527777699999996</v>
      </c>
      <c r="O6459">
        <v>0</v>
      </c>
      <c r="P6459">
        <v>4778</v>
      </c>
      <c r="Q6459">
        <v>0</v>
      </c>
      <c r="R6459">
        <v>0</v>
      </c>
      <c r="S6459">
        <v>1</v>
      </c>
      <c r="T6459">
        <v>737</v>
      </c>
      <c r="U6459">
        <v>0</v>
      </c>
      <c r="V6459">
        <v>0</v>
      </c>
      <c r="W6459">
        <v>0</v>
      </c>
      <c r="X6459">
        <v>750.06641582120324</v>
      </c>
      <c r="Y6459">
        <v>0</v>
      </c>
      <c r="Z6459">
        <v>0</v>
      </c>
      <c r="AA6459">
        <v>140.92009086822995</v>
      </c>
      <c r="AB6459">
        <v>502.35348161166161</v>
      </c>
      <c r="AC6459">
        <v>0</v>
      </c>
      <c r="AD6459">
        <v>0</v>
      </c>
      <c r="AE6459">
        <v>1393.3399883010948</v>
      </c>
    </row>
    <row r="6460" spans="1:31" x14ac:dyDescent="0.3">
      <c r="A6460">
        <v>2724839</v>
      </c>
      <c r="B6460">
        <v>1</v>
      </c>
      <c r="C6460" t="s">
        <v>80</v>
      </c>
      <c r="D6460" t="s">
        <v>93</v>
      </c>
      <c r="E6460" t="s">
        <v>132</v>
      </c>
      <c r="F6460" t="s">
        <v>17936</v>
      </c>
      <c r="G6460" t="s">
        <v>134</v>
      </c>
      <c r="H6460" t="s">
        <v>135</v>
      </c>
      <c r="I6460" t="s">
        <v>136</v>
      </c>
      <c r="J6460" t="s">
        <v>137</v>
      </c>
      <c r="K6460" t="s">
        <v>138</v>
      </c>
      <c r="L6460" t="s">
        <v>17937</v>
      </c>
      <c r="M6460" t="s">
        <v>17938</v>
      </c>
      <c r="N6460">
        <v>3.176388888</v>
      </c>
      <c r="O6460">
        <v>0</v>
      </c>
      <c r="P6460">
        <v>1</v>
      </c>
      <c r="Q6460">
        <v>0</v>
      </c>
      <c r="R6460">
        <v>19</v>
      </c>
      <c r="S6460">
        <v>0</v>
      </c>
      <c r="T6460">
        <v>6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1.8537088868958334</v>
      </c>
      <c r="AA6460">
        <v>0</v>
      </c>
      <c r="AB6460">
        <v>10.040026849071939</v>
      </c>
      <c r="AC6460">
        <v>0</v>
      </c>
      <c r="AD6460">
        <v>0</v>
      </c>
      <c r="AE6460">
        <v>11.893735735967773</v>
      </c>
    </row>
    <row r="6461" spans="1:31" x14ac:dyDescent="0.3">
      <c r="A6461">
        <v>2724902</v>
      </c>
      <c r="B6461">
        <v>1</v>
      </c>
      <c r="C6461" t="s">
        <v>80</v>
      </c>
      <c r="D6461" t="s">
        <v>100</v>
      </c>
      <c r="E6461" t="s">
        <v>161</v>
      </c>
      <c r="F6461" t="s">
        <v>17939</v>
      </c>
      <c r="G6461" t="s">
        <v>170</v>
      </c>
      <c r="H6461" t="s">
        <v>135</v>
      </c>
      <c r="I6461" t="s">
        <v>136</v>
      </c>
      <c r="J6461" t="s">
        <v>137</v>
      </c>
      <c r="K6461" t="s">
        <v>138</v>
      </c>
      <c r="L6461" t="s">
        <v>17940</v>
      </c>
      <c r="M6461" t="s">
        <v>17941</v>
      </c>
      <c r="N6461">
        <v>2.718611111</v>
      </c>
      <c r="O6461">
        <v>0</v>
      </c>
      <c r="P6461">
        <v>20</v>
      </c>
      <c r="Q6461">
        <v>0</v>
      </c>
      <c r="R6461">
        <v>0</v>
      </c>
      <c r="S6461">
        <v>0</v>
      </c>
      <c r="T6461">
        <v>7</v>
      </c>
      <c r="U6461">
        <v>0</v>
      </c>
      <c r="V6461">
        <v>0</v>
      </c>
      <c r="W6461">
        <v>0</v>
      </c>
      <c r="X6461">
        <v>12.020728344955977</v>
      </c>
      <c r="Y6461">
        <v>0</v>
      </c>
      <c r="Z6461">
        <v>0</v>
      </c>
      <c r="AA6461">
        <v>0</v>
      </c>
      <c r="AB6461">
        <v>11.809497144000929</v>
      </c>
      <c r="AC6461">
        <v>0</v>
      </c>
      <c r="AD6461">
        <v>0</v>
      </c>
      <c r="AE6461">
        <v>23.830225488956906</v>
      </c>
    </row>
    <row r="6462" spans="1:31" x14ac:dyDescent="0.3">
      <c r="A6462">
        <v>2724759</v>
      </c>
      <c r="B6462">
        <v>1</v>
      </c>
      <c r="C6462" t="s">
        <v>80</v>
      </c>
      <c r="D6462" t="s">
        <v>93</v>
      </c>
      <c r="E6462" t="s">
        <v>161</v>
      </c>
      <c r="F6462" t="s">
        <v>17071</v>
      </c>
      <c r="G6462" t="s">
        <v>163</v>
      </c>
      <c r="H6462" t="s">
        <v>135</v>
      </c>
      <c r="I6462" t="s">
        <v>136</v>
      </c>
      <c r="J6462" t="s">
        <v>137</v>
      </c>
      <c r="K6462" t="s">
        <v>138</v>
      </c>
      <c r="L6462" t="s">
        <v>17942</v>
      </c>
      <c r="M6462" t="s">
        <v>17943</v>
      </c>
      <c r="N6462">
        <v>0.47249999999999998</v>
      </c>
      <c r="O6462">
        <v>0</v>
      </c>
      <c r="P6462">
        <v>122</v>
      </c>
      <c r="Q6462">
        <v>0</v>
      </c>
      <c r="R6462">
        <v>0</v>
      </c>
      <c r="S6462">
        <v>0</v>
      </c>
      <c r="T6462">
        <v>21</v>
      </c>
      <c r="U6462">
        <v>0</v>
      </c>
      <c r="V6462">
        <v>0</v>
      </c>
      <c r="W6462">
        <v>0</v>
      </c>
      <c r="X6462">
        <v>8.7192830393714562</v>
      </c>
      <c r="Y6462">
        <v>0</v>
      </c>
      <c r="Z6462">
        <v>0</v>
      </c>
      <c r="AA6462">
        <v>0</v>
      </c>
      <c r="AB6462">
        <v>1.8769397144844766</v>
      </c>
      <c r="AC6462">
        <v>0</v>
      </c>
      <c r="AD6462">
        <v>0</v>
      </c>
      <c r="AE6462">
        <v>10.596222753855933</v>
      </c>
    </row>
    <row r="6463" spans="1:31" x14ac:dyDescent="0.3">
      <c r="A6463">
        <v>2725543</v>
      </c>
      <c r="B6463">
        <v>1</v>
      </c>
      <c r="C6463" t="s">
        <v>80</v>
      </c>
      <c r="D6463" t="s">
        <v>103</v>
      </c>
      <c r="E6463" t="s">
        <v>213</v>
      </c>
      <c r="F6463" t="s">
        <v>17944</v>
      </c>
      <c r="G6463" t="s">
        <v>152</v>
      </c>
      <c r="H6463" t="s">
        <v>153</v>
      </c>
      <c r="I6463" t="s">
        <v>136</v>
      </c>
      <c r="J6463" t="s">
        <v>137</v>
      </c>
      <c r="K6463" t="s">
        <v>138</v>
      </c>
      <c r="L6463" t="s">
        <v>17945</v>
      </c>
      <c r="M6463" t="s">
        <v>17946</v>
      </c>
      <c r="N6463">
        <v>0.48111111099999998</v>
      </c>
      <c r="O6463">
        <v>0</v>
      </c>
      <c r="P6463">
        <v>2</v>
      </c>
      <c r="Q6463">
        <v>0</v>
      </c>
      <c r="R6463">
        <v>4</v>
      </c>
      <c r="S6463">
        <v>16</v>
      </c>
      <c r="T6463">
        <v>4</v>
      </c>
      <c r="U6463">
        <v>16</v>
      </c>
      <c r="V6463">
        <v>0</v>
      </c>
      <c r="W6463">
        <v>0</v>
      </c>
      <c r="X6463">
        <v>0.30359587281817335</v>
      </c>
      <c r="Y6463">
        <v>0</v>
      </c>
      <c r="Z6463">
        <v>0.49590021155461328</v>
      </c>
      <c r="AA6463">
        <v>55.109733833945228</v>
      </c>
      <c r="AB6463">
        <v>10.575721256562</v>
      </c>
      <c r="AC6463">
        <v>658.39123727985611</v>
      </c>
      <c r="AD6463">
        <v>0</v>
      </c>
      <c r="AE6463">
        <v>724.87618845473617</v>
      </c>
    </row>
    <row r="6464" spans="1:31" x14ac:dyDescent="0.3">
      <c r="A6464">
        <v>2724879</v>
      </c>
      <c r="B6464">
        <v>1</v>
      </c>
      <c r="C6464" t="s">
        <v>80</v>
      </c>
      <c r="D6464" t="s">
        <v>110</v>
      </c>
      <c r="E6464" t="s">
        <v>132</v>
      </c>
      <c r="F6464" t="s">
        <v>17947</v>
      </c>
      <c r="G6464" t="s">
        <v>209</v>
      </c>
      <c r="H6464" t="s">
        <v>135</v>
      </c>
      <c r="I6464" t="s">
        <v>136</v>
      </c>
      <c r="J6464" t="s">
        <v>137</v>
      </c>
      <c r="K6464" t="s">
        <v>210</v>
      </c>
      <c r="L6464" t="s">
        <v>17948</v>
      </c>
      <c r="M6464" t="s">
        <v>17949</v>
      </c>
      <c r="N6464">
        <v>5.6427777770000001</v>
      </c>
      <c r="O6464">
        <v>0</v>
      </c>
      <c r="P6464">
        <v>179</v>
      </c>
      <c r="Q6464">
        <v>0</v>
      </c>
      <c r="R6464">
        <v>0</v>
      </c>
      <c r="S6464">
        <v>0</v>
      </c>
      <c r="T6464">
        <v>10</v>
      </c>
      <c r="U6464">
        <v>0</v>
      </c>
      <c r="V6464">
        <v>0</v>
      </c>
      <c r="W6464">
        <v>0</v>
      </c>
      <c r="X6464">
        <v>207.00643844367758</v>
      </c>
      <c r="Y6464">
        <v>0</v>
      </c>
      <c r="Z6464">
        <v>0</v>
      </c>
      <c r="AA6464">
        <v>0</v>
      </c>
      <c r="AB6464">
        <v>20.079359802620111</v>
      </c>
      <c r="AC6464">
        <v>0</v>
      </c>
      <c r="AD6464">
        <v>0</v>
      </c>
      <c r="AE6464">
        <v>227.08579824629768</v>
      </c>
    </row>
    <row r="6465" spans="1:31" x14ac:dyDescent="0.3">
      <c r="A6465">
        <v>2724922</v>
      </c>
      <c r="B6465">
        <v>1</v>
      </c>
      <c r="C6465" t="s">
        <v>81</v>
      </c>
      <c r="D6465" t="s">
        <v>128</v>
      </c>
      <c r="E6465" t="s">
        <v>150</v>
      </c>
      <c r="F6465" t="s">
        <v>17950</v>
      </c>
      <c r="G6465" t="s">
        <v>152</v>
      </c>
      <c r="H6465" t="s">
        <v>153</v>
      </c>
      <c r="I6465" t="s">
        <v>136</v>
      </c>
      <c r="J6465" t="s">
        <v>137</v>
      </c>
      <c r="K6465" t="s">
        <v>138</v>
      </c>
      <c r="L6465" t="s">
        <v>17951</v>
      </c>
      <c r="M6465" t="s">
        <v>17952</v>
      </c>
      <c r="N6465">
        <v>0.46250000000000002</v>
      </c>
      <c r="O6465">
        <v>1</v>
      </c>
      <c r="P6465">
        <v>2745</v>
      </c>
      <c r="Q6465">
        <v>0</v>
      </c>
      <c r="R6465">
        <v>23</v>
      </c>
      <c r="S6465">
        <v>1</v>
      </c>
      <c r="T6465">
        <v>165</v>
      </c>
      <c r="U6465">
        <v>1</v>
      </c>
      <c r="V6465">
        <v>1</v>
      </c>
      <c r="W6465">
        <v>9.1276092675000017E-2</v>
      </c>
      <c r="X6465">
        <v>235.46537863900238</v>
      </c>
      <c r="Y6465">
        <v>0</v>
      </c>
      <c r="Z6465">
        <v>2.17363514589537</v>
      </c>
      <c r="AA6465">
        <v>22.43498609354284</v>
      </c>
      <c r="AB6465">
        <v>88.759031881589522</v>
      </c>
      <c r="AC6465">
        <v>76.993061984684999</v>
      </c>
      <c r="AD6465">
        <v>1.4021028747434554</v>
      </c>
      <c r="AE6465">
        <v>427.31947271213352</v>
      </c>
    </row>
    <row r="6466" spans="1:31" x14ac:dyDescent="0.3">
      <c r="A6466">
        <v>2725045</v>
      </c>
      <c r="B6466">
        <v>1</v>
      </c>
      <c r="C6466" t="s">
        <v>80</v>
      </c>
      <c r="D6466" t="s">
        <v>82</v>
      </c>
      <c r="E6466" t="s">
        <v>145</v>
      </c>
      <c r="F6466" t="s">
        <v>17953</v>
      </c>
      <c r="G6466" t="s">
        <v>230</v>
      </c>
      <c r="H6466" t="s">
        <v>135</v>
      </c>
      <c r="I6466" t="s">
        <v>136</v>
      </c>
      <c r="J6466" t="s">
        <v>137</v>
      </c>
      <c r="K6466" t="s">
        <v>138</v>
      </c>
      <c r="L6466" t="s">
        <v>17954</v>
      </c>
      <c r="M6466" t="s">
        <v>17955</v>
      </c>
      <c r="N6466">
        <v>1.8944444439999999</v>
      </c>
      <c r="O6466">
        <v>0</v>
      </c>
      <c r="P6466">
        <v>2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1.9053772859657727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1.9053772859657727</v>
      </c>
    </row>
    <row r="6467" spans="1:31" x14ac:dyDescent="0.3">
      <c r="A6467">
        <v>2725300</v>
      </c>
      <c r="B6467">
        <v>1</v>
      </c>
      <c r="C6467" t="s">
        <v>80</v>
      </c>
      <c r="D6467" t="s">
        <v>83</v>
      </c>
      <c r="E6467" t="s">
        <v>145</v>
      </c>
      <c r="F6467" t="s">
        <v>17956</v>
      </c>
      <c r="G6467" t="s">
        <v>230</v>
      </c>
      <c r="H6467" t="s">
        <v>135</v>
      </c>
      <c r="I6467" t="s">
        <v>136</v>
      </c>
      <c r="J6467" t="s">
        <v>137</v>
      </c>
      <c r="K6467" t="s">
        <v>138</v>
      </c>
      <c r="L6467" t="s">
        <v>17957</v>
      </c>
      <c r="M6467" t="s">
        <v>17958</v>
      </c>
      <c r="N6467">
        <v>1.011111111</v>
      </c>
      <c r="O6467">
        <v>0</v>
      </c>
      <c r="P6467">
        <v>6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0.84558658736568337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0.84558658736568337</v>
      </c>
    </row>
    <row r="6468" spans="1:31" x14ac:dyDescent="0.3">
      <c r="A6468">
        <v>2725443</v>
      </c>
      <c r="B6468">
        <v>1</v>
      </c>
      <c r="C6468" t="s">
        <v>81</v>
      </c>
      <c r="D6468" t="s">
        <v>112</v>
      </c>
      <c r="E6468" t="s">
        <v>156</v>
      </c>
      <c r="F6468" t="s">
        <v>17959</v>
      </c>
      <c r="G6468" t="s">
        <v>170</v>
      </c>
      <c r="H6468" t="s">
        <v>153</v>
      </c>
      <c r="I6468" t="s">
        <v>136</v>
      </c>
      <c r="J6468" t="s">
        <v>137</v>
      </c>
      <c r="K6468" t="s">
        <v>138</v>
      </c>
      <c r="L6468" t="s">
        <v>17960</v>
      </c>
      <c r="M6468" t="s">
        <v>17961</v>
      </c>
      <c r="N6468">
        <v>0.93333333299999999</v>
      </c>
      <c r="O6468">
        <v>0</v>
      </c>
      <c r="P6468">
        <v>310</v>
      </c>
      <c r="Q6468">
        <v>0</v>
      </c>
      <c r="R6468">
        <v>3</v>
      </c>
      <c r="S6468">
        <v>0</v>
      </c>
      <c r="T6468">
        <v>17</v>
      </c>
      <c r="U6468">
        <v>0</v>
      </c>
      <c r="V6468">
        <v>0</v>
      </c>
      <c r="W6468">
        <v>0</v>
      </c>
      <c r="X6468">
        <v>63.968793440552844</v>
      </c>
      <c r="Y6468">
        <v>0</v>
      </c>
      <c r="Z6468">
        <v>0</v>
      </c>
      <c r="AA6468">
        <v>0</v>
      </c>
      <c r="AB6468">
        <v>9.9945461315684234</v>
      </c>
      <c r="AC6468">
        <v>0</v>
      </c>
      <c r="AD6468">
        <v>0</v>
      </c>
      <c r="AE6468">
        <v>73.963339572121271</v>
      </c>
    </row>
    <row r="6469" spans="1:31" x14ac:dyDescent="0.3">
      <c r="A6469">
        <v>2725357</v>
      </c>
      <c r="B6469">
        <v>1</v>
      </c>
      <c r="C6469" t="s">
        <v>80</v>
      </c>
      <c r="D6469" t="s">
        <v>96</v>
      </c>
      <c r="E6469" t="s">
        <v>200</v>
      </c>
      <c r="F6469" t="s">
        <v>17962</v>
      </c>
      <c r="G6469" t="s">
        <v>2849</v>
      </c>
      <c r="H6469" t="s">
        <v>135</v>
      </c>
      <c r="I6469" t="s">
        <v>136</v>
      </c>
      <c r="J6469" t="s">
        <v>137</v>
      </c>
      <c r="K6469" t="s">
        <v>138</v>
      </c>
      <c r="L6469" t="s">
        <v>17963</v>
      </c>
      <c r="M6469" t="s">
        <v>17964</v>
      </c>
      <c r="N6469">
        <v>9.44</v>
      </c>
      <c r="O6469">
        <v>0</v>
      </c>
      <c r="P6469">
        <v>8</v>
      </c>
      <c r="Q6469">
        <v>0</v>
      </c>
      <c r="R6469">
        <v>0</v>
      </c>
      <c r="S6469">
        <v>0</v>
      </c>
      <c r="T6469">
        <v>11</v>
      </c>
      <c r="U6469">
        <v>0</v>
      </c>
      <c r="V6469">
        <v>0</v>
      </c>
      <c r="W6469">
        <v>0</v>
      </c>
      <c r="X6469">
        <v>14.64769893849444</v>
      </c>
      <c r="Y6469">
        <v>0</v>
      </c>
      <c r="Z6469">
        <v>0</v>
      </c>
      <c r="AA6469">
        <v>0</v>
      </c>
      <c r="AB6469">
        <v>49.075052838853999</v>
      </c>
      <c r="AC6469">
        <v>0</v>
      </c>
      <c r="AD6469">
        <v>0</v>
      </c>
      <c r="AE6469">
        <v>63.722751777348435</v>
      </c>
    </row>
    <row r="6470" spans="1:31" x14ac:dyDescent="0.3">
      <c r="A6470">
        <v>2724816</v>
      </c>
      <c r="B6470">
        <v>1</v>
      </c>
      <c r="C6470" t="s">
        <v>80</v>
      </c>
      <c r="D6470" t="s">
        <v>97</v>
      </c>
      <c r="E6470" t="s">
        <v>200</v>
      </c>
      <c r="F6470" t="s">
        <v>17965</v>
      </c>
      <c r="G6470" t="s">
        <v>393</v>
      </c>
      <c r="H6470" t="s">
        <v>135</v>
      </c>
      <c r="I6470" t="s">
        <v>136</v>
      </c>
      <c r="J6470" t="s">
        <v>137</v>
      </c>
      <c r="K6470" t="s">
        <v>138</v>
      </c>
      <c r="L6470" t="s">
        <v>17966</v>
      </c>
      <c r="M6470" t="s">
        <v>17967</v>
      </c>
      <c r="N6470">
        <v>2.611388888</v>
      </c>
      <c r="O6470">
        <v>0</v>
      </c>
      <c r="P6470">
        <v>67</v>
      </c>
      <c r="Q6470">
        <v>0</v>
      </c>
      <c r="R6470">
        <v>0</v>
      </c>
      <c r="S6470">
        <v>0</v>
      </c>
      <c r="T6470">
        <v>3</v>
      </c>
      <c r="U6470">
        <v>0</v>
      </c>
      <c r="V6470">
        <v>0</v>
      </c>
      <c r="W6470">
        <v>0</v>
      </c>
      <c r="X6470">
        <v>25.099150534589761</v>
      </c>
      <c r="Y6470">
        <v>0</v>
      </c>
      <c r="Z6470">
        <v>0</v>
      </c>
      <c r="AA6470">
        <v>0</v>
      </c>
      <c r="AB6470">
        <v>2.4517675131683401</v>
      </c>
      <c r="AC6470">
        <v>0</v>
      </c>
      <c r="AD6470">
        <v>0</v>
      </c>
      <c r="AE6470">
        <v>27.550918047758103</v>
      </c>
    </row>
    <row r="6471" spans="1:31" x14ac:dyDescent="0.3">
      <c r="A6471">
        <v>2725530</v>
      </c>
      <c r="B6471">
        <v>2</v>
      </c>
      <c r="C6471" t="s">
        <v>80</v>
      </c>
      <c r="D6471" t="s">
        <v>88</v>
      </c>
      <c r="E6471" t="s">
        <v>156</v>
      </c>
      <c r="F6471" t="s">
        <v>17968</v>
      </c>
      <c r="G6471" t="s">
        <v>152</v>
      </c>
      <c r="H6471" t="s">
        <v>153</v>
      </c>
      <c r="I6471" t="s">
        <v>136</v>
      </c>
      <c r="J6471" t="s">
        <v>137</v>
      </c>
      <c r="K6471" t="s">
        <v>138</v>
      </c>
      <c r="L6471" t="s">
        <v>17969</v>
      </c>
      <c r="M6471" t="s">
        <v>17970</v>
      </c>
      <c r="N6471">
        <v>0.21361111099999999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2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66.429102195492135</v>
      </c>
      <c r="AD6471">
        <v>0</v>
      </c>
      <c r="AE6471">
        <v>66.429102195492135</v>
      </c>
    </row>
    <row r="6472" spans="1:31" x14ac:dyDescent="0.3">
      <c r="A6472">
        <v>2725460</v>
      </c>
      <c r="B6472">
        <v>1</v>
      </c>
      <c r="C6472" t="s">
        <v>80</v>
      </c>
      <c r="D6472" t="s">
        <v>96</v>
      </c>
      <c r="E6472" t="s">
        <v>161</v>
      </c>
      <c r="F6472" t="s">
        <v>17971</v>
      </c>
      <c r="G6472" t="s">
        <v>163</v>
      </c>
      <c r="H6472" t="s">
        <v>135</v>
      </c>
      <c r="I6472" t="s">
        <v>136</v>
      </c>
      <c r="J6472" t="s">
        <v>137</v>
      </c>
      <c r="K6472" t="s">
        <v>138</v>
      </c>
      <c r="L6472" t="s">
        <v>17972</v>
      </c>
      <c r="M6472" t="s">
        <v>17973</v>
      </c>
      <c r="N6472">
        <v>7.0816666660000003</v>
      </c>
      <c r="O6472">
        <v>0</v>
      </c>
      <c r="P6472">
        <v>47</v>
      </c>
      <c r="Q6472">
        <v>0</v>
      </c>
      <c r="R6472">
        <v>1</v>
      </c>
      <c r="S6472">
        <v>0</v>
      </c>
      <c r="T6472">
        <v>14</v>
      </c>
      <c r="U6472">
        <v>0</v>
      </c>
      <c r="V6472">
        <v>0</v>
      </c>
      <c r="W6472">
        <v>0</v>
      </c>
      <c r="X6472">
        <v>117.35609262887641</v>
      </c>
      <c r="Y6472">
        <v>0</v>
      </c>
      <c r="Z6472">
        <v>2.6713909620684748</v>
      </c>
      <c r="AA6472">
        <v>0</v>
      </c>
      <c r="AB6472">
        <v>46.057118500508935</v>
      </c>
      <c r="AC6472">
        <v>0</v>
      </c>
      <c r="AD6472">
        <v>0</v>
      </c>
      <c r="AE6472">
        <v>166.0846020914538</v>
      </c>
    </row>
    <row r="6473" spans="1:31" x14ac:dyDescent="0.3">
      <c r="A6473">
        <v>2725466</v>
      </c>
      <c r="B6473">
        <v>1</v>
      </c>
      <c r="C6473" t="s">
        <v>80</v>
      </c>
      <c r="D6473" t="s">
        <v>87</v>
      </c>
      <c r="E6473" t="s">
        <v>145</v>
      </c>
      <c r="F6473" t="s">
        <v>17974</v>
      </c>
      <c r="G6473" t="s">
        <v>181</v>
      </c>
      <c r="H6473" t="s">
        <v>135</v>
      </c>
      <c r="I6473" t="s">
        <v>136</v>
      </c>
      <c r="J6473" t="s">
        <v>137</v>
      </c>
      <c r="K6473" t="s">
        <v>138</v>
      </c>
      <c r="L6473" t="s">
        <v>17975</v>
      </c>
      <c r="M6473" t="s">
        <v>17976</v>
      </c>
      <c r="N6473">
        <v>1.507777777</v>
      </c>
      <c r="O6473">
        <v>0</v>
      </c>
      <c r="P6473">
        <v>1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2.274439997894167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2.274439997894167</v>
      </c>
    </row>
    <row r="6474" spans="1:31" x14ac:dyDescent="0.3">
      <c r="A6474">
        <v>2724779</v>
      </c>
      <c r="B6474">
        <v>1</v>
      </c>
      <c r="C6474" t="s">
        <v>80</v>
      </c>
      <c r="D6474" t="s">
        <v>94</v>
      </c>
      <c r="E6474" t="s">
        <v>150</v>
      </c>
      <c r="F6474" t="s">
        <v>1609</v>
      </c>
      <c r="G6474" t="s">
        <v>152</v>
      </c>
      <c r="H6474" t="s">
        <v>153</v>
      </c>
      <c r="I6474" t="s">
        <v>136</v>
      </c>
      <c r="J6474" t="s">
        <v>137</v>
      </c>
      <c r="K6474" t="s">
        <v>138</v>
      </c>
      <c r="L6474" t="s">
        <v>17977</v>
      </c>
      <c r="M6474" t="s">
        <v>17978</v>
      </c>
      <c r="N6474">
        <v>7.3888888E-2</v>
      </c>
      <c r="O6474">
        <v>1</v>
      </c>
      <c r="P6474">
        <v>1704</v>
      </c>
      <c r="Q6474">
        <v>14</v>
      </c>
      <c r="R6474">
        <v>57</v>
      </c>
      <c r="S6474">
        <v>27</v>
      </c>
      <c r="T6474">
        <v>401</v>
      </c>
      <c r="U6474">
        <v>13</v>
      </c>
      <c r="V6474">
        <v>1</v>
      </c>
      <c r="W6474">
        <v>3.2762707679345006E-2</v>
      </c>
      <c r="X6474">
        <v>14.907238869646006</v>
      </c>
      <c r="Y6474">
        <v>9.7140387149306673E-2</v>
      </c>
      <c r="Z6474">
        <v>0.38425024117011003</v>
      </c>
      <c r="AA6474">
        <v>5.04159709060706</v>
      </c>
      <c r="AB6474">
        <v>7.2575620867174377</v>
      </c>
      <c r="AC6474">
        <v>25.489504274616351</v>
      </c>
      <c r="AD6474">
        <v>0.67996190921400013</v>
      </c>
      <c r="AE6474">
        <v>53.890017566799614</v>
      </c>
    </row>
    <row r="6475" spans="1:31" x14ac:dyDescent="0.3">
      <c r="A6475">
        <v>2723998</v>
      </c>
      <c r="B6475">
        <v>1</v>
      </c>
      <c r="C6475" t="s">
        <v>80</v>
      </c>
      <c r="D6475" t="s">
        <v>83</v>
      </c>
      <c r="E6475" t="s">
        <v>156</v>
      </c>
      <c r="F6475" t="s">
        <v>17979</v>
      </c>
      <c r="G6475" t="s">
        <v>152</v>
      </c>
      <c r="H6475" t="s">
        <v>153</v>
      </c>
      <c r="I6475" t="s">
        <v>136</v>
      </c>
      <c r="J6475" t="s">
        <v>137</v>
      </c>
      <c r="K6475" t="s">
        <v>138</v>
      </c>
      <c r="L6475" t="s">
        <v>17980</v>
      </c>
      <c r="M6475" t="s">
        <v>17981</v>
      </c>
      <c r="N6475">
        <v>0.20694444400000001</v>
      </c>
      <c r="O6475">
        <v>0</v>
      </c>
      <c r="P6475">
        <v>3176</v>
      </c>
      <c r="Q6475">
        <v>1</v>
      </c>
      <c r="R6475">
        <v>3</v>
      </c>
      <c r="S6475">
        <v>15</v>
      </c>
      <c r="T6475">
        <v>1376</v>
      </c>
      <c r="U6475">
        <v>5</v>
      </c>
      <c r="V6475">
        <v>42</v>
      </c>
      <c r="W6475">
        <v>0</v>
      </c>
      <c r="X6475">
        <v>118.5115557520424</v>
      </c>
      <c r="Y6475">
        <v>36.871813019156669</v>
      </c>
      <c r="Z6475">
        <v>0.66122851100585001</v>
      </c>
      <c r="AA6475">
        <v>28.272678560208561</v>
      </c>
      <c r="AB6475">
        <v>298.47395972012424</v>
      </c>
      <c r="AC6475">
        <v>50.928374841807553</v>
      </c>
      <c r="AD6475">
        <v>327.09565964245928</v>
      </c>
      <c r="AE6475">
        <v>860.81527004680459</v>
      </c>
    </row>
    <row r="6476" spans="1:31" x14ac:dyDescent="0.3">
      <c r="A6476">
        <v>2724585</v>
      </c>
      <c r="B6476">
        <v>1</v>
      </c>
      <c r="C6476" t="s">
        <v>81</v>
      </c>
      <c r="D6476" t="s">
        <v>128</v>
      </c>
      <c r="E6476" t="s">
        <v>150</v>
      </c>
      <c r="F6476" t="s">
        <v>17950</v>
      </c>
      <c r="G6476" t="s">
        <v>152</v>
      </c>
      <c r="H6476" t="s">
        <v>153</v>
      </c>
      <c r="I6476" t="s">
        <v>136</v>
      </c>
      <c r="J6476" t="s">
        <v>137</v>
      </c>
      <c r="K6476" t="s">
        <v>138</v>
      </c>
      <c r="L6476" t="s">
        <v>17470</v>
      </c>
      <c r="M6476" t="s">
        <v>17982</v>
      </c>
      <c r="N6476">
        <v>1.048888888</v>
      </c>
      <c r="O6476">
        <v>1</v>
      </c>
      <c r="P6476">
        <v>2745</v>
      </c>
      <c r="Q6476">
        <v>0</v>
      </c>
      <c r="R6476">
        <v>23</v>
      </c>
      <c r="S6476">
        <v>1</v>
      </c>
      <c r="T6476">
        <v>165</v>
      </c>
      <c r="U6476">
        <v>1</v>
      </c>
      <c r="V6476">
        <v>1</v>
      </c>
      <c r="W6476">
        <v>0.27537331435166668</v>
      </c>
      <c r="X6476">
        <v>621.75338679797653</v>
      </c>
      <c r="Y6476">
        <v>0</v>
      </c>
      <c r="Z6476">
        <v>4.6866216717080533</v>
      </c>
      <c r="AA6476">
        <v>39.878779927676661</v>
      </c>
      <c r="AB6476">
        <v>155.71390220403944</v>
      </c>
      <c r="AC6476">
        <v>86.568488666553066</v>
      </c>
      <c r="AD6476">
        <v>1.4974884278793235</v>
      </c>
      <c r="AE6476">
        <v>910.37404101018478</v>
      </c>
    </row>
    <row r="6477" spans="1:31" x14ac:dyDescent="0.3">
      <c r="A6477">
        <v>2724293</v>
      </c>
      <c r="B6477">
        <v>1</v>
      </c>
      <c r="C6477" t="s">
        <v>80</v>
      </c>
      <c r="D6477" t="s">
        <v>96</v>
      </c>
      <c r="E6477" t="s">
        <v>200</v>
      </c>
      <c r="F6477" t="s">
        <v>17983</v>
      </c>
      <c r="G6477" t="s">
        <v>163</v>
      </c>
      <c r="H6477" t="s">
        <v>135</v>
      </c>
      <c r="I6477" t="s">
        <v>136</v>
      </c>
      <c r="J6477" t="s">
        <v>137</v>
      </c>
      <c r="K6477" t="s">
        <v>138</v>
      </c>
      <c r="L6477" t="s">
        <v>17984</v>
      </c>
      <c r="M6477" t="s">
        <v>17985</v>
      </c>
      <c r="N6477">
        <v>6.1258333330000001</v>
      </c>
      <c r="O6477">
        <v>0</v>
      </c>
      <c r="P6477">
        <v>33</v>
      </c>
      <c r="Q6477">
        <v>0</v>
      </c>
      <c r="R6477">
        <v>0</v>
      </c>
      <c r="S6477">
        <v>0</v>
      </c>
      <c r="T6477">
        <v>1</v>
      </c>
      <c r="U6477">
        <v>0</v>
      </c>
      <c r="V6477">
        <v>0</v>
      </c>
      <c r="W6477">
        <v>0</v>
      </c>
      <c r="X6477">
        <v>11.741853493654654</v>
      </c>
      <c r="Y6477">
        <v>0</v>
      </c>
      <c r="Z6477">
        <v>0</v>
      </c>
      <c r="AA6477">
        <v>0</v>
      </c>
      <c r="AB6477">
        <v>65.800309749046917</v>
      </c>
      <c r="AC6477">
        <v>0</v>
      </c>
      <c r="AD6477">
        <v>0</v>
      </c>
      <c r="AE6477">
        <v>77.542163242701577</v>
      </c>
    </row>
    <row r="6478" spans="1:31" x14ac:dyDescent="0.3">
      <c r="A6478">
        <v>2724393</v>
      </c>
      <c r="B6478">
        <v>1</v>
      </c>
      <c r="C6478" t="s">
        <v>80</v>
      </c>
      <c r="D6478" t="s">
        <v>97</v>
      </c>
      <c r="E6478" t="s">
        <v>145</v>
      </c>
      <c r="F6478" t="s">
        <v>17986</v>
      </c>
      <c r="G6478" t="s">
        <v>230</v>
      </c>
      <c r="H6478" t="s">
        <v>135</v>
      </c>
      <c r="I6478" t="s">
        <v>136</v>
      </c>
      <c r="J6478" t="s">
        <v>137</v>
      </c>
      <c r="K6478" t="s">
        <v>138</v>
      </c>
      <c r="L6478" t="s">
        <v>17987</v>
      </c>
      <c r="M6478" t="s">
        <v>17988</v>
      </c>
      <c r="N6478">
        <v>2.5811111109999998</v>
      </c>
      <c r="O6478">
        <v>0</v>
      </c>
      <c r="P6478">
        <v>0</v>
      </c>
      <c r="Q6478">
        <v>0</v>
      </c>
      <c r="R6478">
        <v>1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1.2425158469087398</v>
      </c>
      <c r="AA6478">
        <v>0</v>
      </c>
      <c r="AB6478">
        <v>0</v>
      </c>
      <c r="AC6478">
        <v>0</v>
      </c>
      <c r="AD6478">
        <v>0</v>
      </c>
      <c r="AE6478">
        <v>1.2425158469087398</v>
      </c>
    </row>
    <row r="6479" spans="1:31" x14ac:dyDescent="0.3">
      <c r="A6479">
        <v>2724476</v>
      </c>
      <c r="B6479">
        <v>1</v>
      </c>
      <c r="C6479" t="s">
        <v>80</v>
      </c>
      <c r="D6479" t="s">
        <v>86</v>
      </c>
      <c r="E6479" t="s">
        <v>145</v>
      </c>
      <c r="F6479" t="s">
        <v>16289</v>
      </c>
      <c r="G6479" t="s">
        <v>181</v>
      </c>
      <c r="H6479" t="s">
        <v>135</v>
      </c>
      <c r="I6479" t="s">
        <v>136</v>
      </c>
      <c r="J6479" t="s">
        <v>137</v>
      </c>
      <c r="K6479" t="s">
        <v>138</v>
      </c>
      <c r="L6479" t="s">
        <v>17989</v>
      </c>
      <c r="M6479" t="s">
        <v>17990</v>
      </c>
      <c r="N6479">
        <v>2.8224999999999998</v>
      </c>
      <c r="O6479">
        <v>0</v>
      </c>
      <c r="P6479">
        <v>1</v>
      </c>
      <c r="Q6479">
        <v>0</v>
      </c>
      <c r="R6479">
        <v>0</v>
      </c>
      <c r="S6479">
        <v>0</v>
      </c>
      <c r="T6479">
        <v>1</v>
      </c>
      <c r="U6479">
        <v>0</v>
      </c>
      <c r="V6479">
        <v>0</v>
      </c>
      <c r="W6479">
        <v>0</v>
      </c>
      <c r="X6479">
        <v>1.5687068226995002</v>
      </c>
      <c r="Y6479">
        <v>0</v>
      </c>
      <c r="Z6479">
        <v>0</v>
      </c>
      <c r="AA6479">
        <v>0</v>
      </c>
      <c r="AB6479">
        <v>0.88209074181144764</v>
      </c>
      <c r="AC6479">
        <v>0</v>
      </c>
      <c r="AD6479">
        <v>0</v>
      </c>
      <c r="AE6479">
        <v>2.4507975645109479</v>
      </c>
    </row>
    <row r="6480" spans="1:31" x14ac:dyDescent="0.3">
      <c r="A6480">
        <v>2724082</v>
      </c>
      <c r="B6480">
        <v>2</v>
      </c>
      <c r="C6480" t="s">
        <v>80</v>
      </c>
      <c r="D6480" t="s">
        <v>85</v>
      </c>
      <c r="E6480" t="s">
        <v>200</v>
      </c>
      <c r="F6480" t="s">
        <v>17991</v>
      </c>
      <c r="G6480" t="s">
        <v>181</v>
      </c>
      <c r="H6480" t="s">
        <v>135</v>
      </c>
      <c r="I6480" t="s">
        <v>136</v>
      </c>
      <c r="J6480" t="s">
        <v>137</v>
      </c>
      <c r="K6480" t="s">
        <v>138</v>
      </c>
      <c r="L6480" t="s">
        <v>17231</v>
      </c>
      <c r="M6480" t="s">
        <v>17992</v>
      </c>
      <c r="N6480">
        <v>1.0605555550000001</v>
      </c>
      <c r="O6480">
        <v>0</v>
      </c>
      <c r="P6480">
        <v>67</v>
      </c>
      <c r="Q6480">
        <v>0</v>
      </c>
      <c r="R6480">
        <v>0</v>
      </c>
      <c r="S6480">
        <v>0</v>
      </c>
      <c r="T6480">
        <v>5</v>
      </c>
      <c r="U6480">
        <v>0</v>
      </c>
      <c r="V6480">
        <v>0</v>
      </c>
      <c r="W6480">
        <v>0</v>
      </c>
      <c r="X6480">
        <v>9.2127905824690135</v>
      </c>
      <c r="Y6480">
        <v>0</v>
      </c>
      <c r="Z6480">
        <v>0</v>
      </c>
      <c r="AA6480">
        <v>0</v>
      </c>
      <c r="AB6480">
        <v>3.9787351948679794</v>
      </c>
      <c r="AC6480">
        <v>0</v>
      </c>
      <c r="AD6480">
        <v>0</v>
      </c>
      <c r="AE6480">
        <v>13.191525777336993</v>
      </c>
    </row>
    <row r="6481" spans="1:31" x14ac:dyDescent="0.3">
      <c r="A6481">
        <v>2724190</v>
      </c>
      <c r="B6481">
        <v>1</v>
      </c>
      <c r="C6481" t="s">
        <v>80</v>
      </c>
      <c r="D6481" t="s">
        <v>84</v>
      </c>
      <c r="E6481" t="s">
        <v>173</v>
      </c>
      <c r="F6481" t="s">
        <v>17993</v>
      </c>
      <c r="G6481" t="s">
        <v>158</v>
      </c>
      <c r="H6481" t="s">
        <v>153</v>
      </c>
      <c r="I6481" t="s">
        <v>136</v>
      </c>
      <c r="J6481" t="s">
        <v>3</v>
      </c>
      <c r="K6481" t="s">
        <v>138</v>
      </c>
      <c r="L6481" t="s">
        <v>17994</v>
      </c>
      <c r="M6481" t="s">
        <v>17391</v>
      </c>
      <c r="N6481">
        <v>1.4769444439999999</v>
      </c>
      <c r="O6481">
        <v>0</v>
      </c>
      <c r="P6481">
        <v>3107</v>
      </c>
      <c r="Q6481">
        <v>0</v>
      </c>
      <c r="R6481">
        <v>0</v>
      </c>
      <c r="S6481">
        <v>0</v>
      </c>
      <c r="T6481">
        <v>251</v>
      </c>
      <c r="U6481">
        <v>0</v>
      </c>
      <c r="V6481">
        <v>0</v>
      </c>
      <c r="W6481">
        <v>0</v>
      </c>
      <c r="X6481">
        <v>837.94980702742271</v>
      </c>
      <c r="Y6481">
        <v>0</v>
      </c>
      <c r="Z6481">
        <v>0</v>
      </c>
      <c r="AA6481">
        <v>0</v>
      </c>
      <c r="AB6481">
        <v>391.5824065380458</v>
      </c>
      <c r="AC6481">
        <v>0</v>
      </c>
      <c r="AD6481">
        <v>0</v>
      </c>
      <c r="AE6481">
        <v>1229.5322135654685</v>
      </c>
    </row>
    <row r="6482" spans="1:31" x14ac:dyDescent="0.3">
      <c r="A6482">
        <v>2724525</v>
      </c>
      <c r="B6482">
        <v>1</v>
      </c>
      <c r="C6482" t="s">
        <v>80</v>
      </c>
      <c r="D6482" t="s">
        <v>106</v>
      </c>
      <c r="E6482" t="s">
        <v>132</v>
      </c>
      <c r="F6482" t="s">
        <v>17995</v>
      </c>
      <c r="G6482" t="s">
        <v>134</v>
      </c>
      <c r="H6482" t="s">
        <v>135</v>
      </c>
      <c r="I6482" t="s">
        <v>136</v>
      </c>
      <c r="J6482" t="s">
        <v>137</v>
      </c>
      <c r="K6482" t="s">
        <v>138</v>
      </c>
      <c r="L6482" t="s">
        <v>17996</v>
      </c>
      <c r="M6482" t="s">
        <v>17997</v>
      </c>
      <c r="N6482">
        <v>1.773055555</v>
      </c>
      <c r="O6482">
        <v>0</v>
      </c>
      <c r="P6482">
        <v>5</v>
      </c>
      <c r="Q6482">
        <v>0</v>
      </c>
      <c r="R6482">
        <v>9</v>
      </c>
      <c r="S6482">
        <v>0</v>
      </c>
      <c r="T6482">
        <v>2</v>
      </c>
      <c r="U6482">
        <v>0</v>
      </c>
      <c r="V6482">
        <v>0</v>
      </c>
      <c r="W6482">
        <v>0</v>
      </c>
      <c r="X6482">
        <v>2.6605462663386334</v>
      </c>
      <c r="Y6482">
        <v>0</v>
      </c>
      <c r="Z6482">
        <v>18.349651417017643</v>
      </c>
      <c r="AA6482">
        <v>0</v>
      </c>
      <c r="AB6482">
        <v>1.9936007945937579</v>
      </c>
      <c r="AC6482">
        <v>0</v>
      </c>
      <c r="AD6482">
        <v>0</v>
      </c>
      <c r="AE6482">
        <v>23.003798477950035</v>
      </c>
    </row>
    <row r="6483" spans="1:31" x14ac:dyDescent="0.3">
      <c r="A6483">
        <v>2724356</v>
      </c>
      <c r="B6483">
        <v>1</v>
      </c>
      <c r="C6483" t="s">
        <v>80</v>
      </c>
      <c r="D6483" t="s">
        <v>89</v>
      </c>
      <c r="E6483" t="s">
        <v>150</v>
      </c>
      <c r="F6483" t="s">
        <v>1227</v>
      </c>
      <c r="G6483" t="s">
        <v>152</v>
      </c>
      <c r="H6483" t="s">
        <v>153</v>
      </c>
      <c r="I6483" t="s">
        <v>136</v>
      </c>
      <c r="J6483" t="s">
        <v>137</v>
      </c>
      <c r="K6483" t="s">
        <v>138</v>
      </c>
      <c r="L6483" t="s">
        <v>17998</v>
      </c>
      <c r="M6483" t="s">
        <v>17999</v>
      </c>
      <c r="N6483">
        <v>0.15166666600000001</v>
      </c>
      <c r="O6483">
        <v>1</v>
      </c>
      <c r="P6483">
        <v>991</v>
      </c>
      <c r="Q6483">
        <v>3</v>
      </c>
      <c r="R6483">
        <v>81</v>
      </c>
      <c r="S6483">
        <v>10</v>
      </c>
      <c r="T6483">
        <v>169</v>
      </c>
      <c r="U6483">
        <v>1</v>
      </c>
      <c r="V6483">
        <v>0</v>
      </c>
      <c r="W6483">
        <v>2.6043080700000006E-2</v>
      </c>
      <c r="X6483">
        <v>85.722824885417651</v>
      </c>
      <c r="Y6483">
        <v>8.8681697109005003E-2</v>
      </c>
      <c r="Z6483">
        <v>2.379672934851484</v>
      </c>
      <c r="AA6483">
        <v>23.063626680119476</v>
      </c>
      <c r="AB6483">
        <v>50.85156394187598</v>
      </c>
      <c r="AC6483">
        <v>2.0221414845108754</v>
      </c>
      <c r="AD6483">
        <v>0</v>
      </c>
      <c r="AE6483">
        <v>164.15455470458448</v>
      </c>
    </row>
    <row r="6484" spans="1:31" x14ac:dyDescent="0.3">
      <c r="A6484">
        <v>2724233</v>
      </c>
      <c r="B6484">
        <v>1</v>
      </c>
      <c r="C6484" t="s">
        <v>81</v>
      </c>
      <c r="D6484" t="s">
        <v>112</v>
      </c>
      <c r="E6484" t="s">
        <v>161</v>
      </c>
      <c r="F6484" t="s">
        <v>18000</v>
      </c>
      <c r="G6484" t="s">
        <v>170</v>
      </c>
      <c r="H6484" t="s">
        <v>135</v>
      </c>
      <c r="I6484" t="s">
        <v>136</v>
      </c>
      <c r="J6484" t="s">
        <v>137</v>
      </c>
      <c r="K6484" t="s">
        <v>138</v>
      </c>
      <c r="L6484" t="s">
        <v>18001</v>
      </c>
      <c r="M6484" t="s">
        <v>18002</v>
      </c>
      <c r="N6484">
        <v>0.64583333300000001</v>
      </c>
      <c r="O6484">
        <v>0</v>
      </c>
      <c r="P6484">
        <v>99</v>
      </c>
      <c r="Q6484">
        <v>0</v>
      </c>
      <c r="R6484">
        <v>0</v>
      </c>
      <c r="S6484">
        <v>0</v>
      </c>
      <c r="T6484">
        <v>8</v>
      </c>
      <c r="U6484">
        <v>0</v>
      </c>
      <c r="V6484">
        <v>0</v>
      </c>
      <c r="W6484">
        <v>0</v>
      </c>
      <c r="X6484">
        <v>10.97242690468415</v>
      </c>
      <c r="Y6484">
        <v>0</v>
      </c>
      <c r="Z6484">
        <v>0</v>
      </c>
      <c r="AA6484">
        <v>0</v>
      </c>
      <c r="AB6484">
        <v>8.9196576215249248</v>
      </c>
      <c r="AC6484">
        <v>0</v>
      </c>
      <c r="AD6484">
        <v>0</v>
      </c>
      <c r="AE6484">
        <v>19.892084526209075</v>
      </c>
    </row>
    <row r="6485" spans="1:31" x14ac:dyDescent="0.3">
      <c r="A6485">
        <v>2724376</v>
      </c>
      <c r="B6485">
        <v>1</v>
      </c>
      <c r="C6485" t="s">
        <v>81</v>
      </c>
      <c r="D6485" t="s">
        <v>113</v>
      </c>
      <c r="E6485" t="s">
        <v>213</v>
      </c>
      <c r="F6485" t="s">
        <v>11855</v>
      </c>
      <c r="G6485" t="s">
        <v>152</v>
      </c>
      <c r="H6485" t="s">
        <v>153</v>
      </c>
      <c r="I6485" t="s">
        <v>136</v>
      </c>
      <c r="J6485" t="s">
        <v>137</v>
      </c>
      <c r="K6485" t="s">
        <v>138</v>
      </c>
      <c r="L6485" t="s">
        <v>18003</v>
      </c>
      <c r="M6485" t="s">
        <v>18004</v>
      </c>
      <c r="N6485">
        <v>1.526944444</v>
      </c>
      <c r="O6485">
        <v>5</v>
      </c>
      <c r="P6485">
        <v>780</v>
      </c>
      <c r="Q6485">
        <v>32</v>
      </c>
      <c r="R6485">
        <v>287</v>
      </c>
      <c r="S6485">
        <v>4</v>
      </c>
      <c r="T6485">
        <v>32</v>
      </c>
      <c r="U6485">
        <v>1</v>
      </c>
      <c r="V6485">
        <v>0</v>
      </c>
      <c r="W6485">
        <v>1.134588208899157</v>
      </c>
      <c r="X6485">
        <v>151.10801013644388</v>
      </c>
      <c r="Y6485">
        <v>32.66018699937743</v>
      </c>
      <c r="Z6485">
        <v>42.662304417245345</v>
      </c>
      <c r="AA6485">
        <v>11.271492709568866</v>
      </c>
      <c r="AB6485">
        <v>44.42080596311559</v>
      </c>
      <c r="AC6485">
        <v>245.10589945903939</v>
      </c>
      <c r="AD6485">
        <v>0</v>
      </c>
      <c r="AE6485">
        <v>528.36328789368963</v>
      </c>
    </row>
    <row r="6486" spans="1:31" x14ac:dyDescent="0.3">
      <c r="A6486">
        <v>2723921</v>
      </c>
      <c r="B6486">
        <v>1</v>
      </c>
      <c r="C6486" t="s">
        <v>81</v>
      </c>
      <c r="D6486" t="s">
        <v>122</v>
      </c>
      <c r="E6486" t="s">
        <v>156</v>
      </c>
      <c r="F6486" t="s">
        <v>18005</v>
      </c>
      <c r="G6486" t="s">
        <v>152</v>
      </c>
      <c r="H6486" t="s">
        <v>153</v>
      </c>
      <c r="I6486" t="s">
        <v>136</v>
      </c>
      <c r="J6486" t="s">
        <v>137</v>
      </c>
      <c r="K6486" t="s">
        <v>138</v>
      </c>
      <c r="L6486" t="s">
        <v>18006</v>
      </c>
      <c r="M6486" t="s">
        <v>18007</v>
      </c>
      <c r="N6486">
        <v>4.4519444439999996</v>
      </c>
      <c r="O6486">
        <v>2</v>
      </c>
      <c r="P6486">
        <v>37</v>
      </c>
      <c r="Q6486">
        <v>0</v>
      </c>
      <c r="R6486">
        <v>8</v>
      </c>
      <c r="S6486">
        <v>8</v>
      </c>
      <c r="T6486">
        <v>27</v>
      </c>
      <c r="U6486">
        <v>3</v>
      </c>
      <c r="V6486">
        <v>0</v>
      </c>
      <c r="W6486">
        <v>804.65933972117239</v>
      </c>
      <c r="X6486">
        <v>24.512250571743454</v>
      </c>
      <c r="Y6486">
        <v>0</v>
      </c>
      <c r="Z6486">
        <v>3.6895056920882805</v>
      </c>
      <c r="AA6486">
        <v>155.16013241895649</v>
      </c>
      <c r="AB6486">
        <v>166.10693680093243</v>
      </c>
      <c r="AC6486">
        <v>4937.2686969733404</v>
      </c>
      <c r="AD6486">
        <v>0</v>
      </c>
      <c r="AE6486">
        <v>6091.3968621782333</v>
      </c>
    </row>
    <row r="6487" spans="1:31" x14ac:dyDescent="0.3">
      <c r="A6487">
        <v>2724519</v>
      </c>
      <c r="B6487">
        <v>1</v>
      </c>
      <c r="C6487" t="s">
        <v>81</v>
      </c>
      <c r="D6487" t="s">
        <v>127</v>
      </c>
      <c r="E6487" t="s">
        <v>213</v>
      </c>
      <c r="F6487" t="s">
        <v>7030</v>
      </c>
      <c r="G6487" t="s">
        <v>152</v>
      </c>
      <c r="H6487" t="s">
        <v>153</v>
      </c>
      <c r="I6487" t="s">
        <v>136</v>
      </c>
      <c r="J6487" t="s">
        <v>137</v>
      </c>
      <c r="K6487" t="s">
        <v>138</v>
      </c>
      <c r="L6487" t="s">
        <v>18008</v>
      </c>
      <c r="M6487" t="s">
        <v>18009</v>
      </c>
      <c r="N6487">
        <v>5.9986111109999998</v>
      </c>
      <c r="O6487">
        <v>1</v>
      </c>
      <c r="P6487">
        <v>0</v>
      </c>
      <c r="Q6487">
        <v>137</v>
      </c>
      <c r="R6487">
        <v>15</v>
      </c>
      <c r="S6487">
        <v>5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83.997068421024721</v>
      </c>
      <c r="Z6487">
        <v>6.3002220695983322</v>
      </c>
      <c r="AA6487">
        <v>0</v>
      </c>
      <c r="AB6487">
        <v>0</v>
      </c>
      <c r="AC6487">
        <v>0</v>
      </c>
      <c r="AD6487">
        <v>0</v>
      </c>
      <c r="AE6487">
        <v>90.297290490623055</v>
      </c>
    </row>
    <row r="6488" spans="1:31" x14ac:dyDescent="0.3">
      <c r="A6488">
        <v>2725198</v>
      </c>
      <c r="B6488">
        <v>1</v>
      </c>
      <c r="C6488" t="s">
        <v>80</v>
      </c>
      <c r="D6488" t="s">
        <v>95</v>
      </c>
      <c r="E6488" t="s">
        <v>173</v>
      </c>
      <c r="F6488" t="s">
        <v>11896</v>
      </c>
      <c r="G6488" t="s">
        <v>152</v>
      </c>
      <c r="H6488" t="s">
        <v>153</v>
      </c>
      <c r="I6488" t="s">
        <v>136</v>
      </c>
      <c r="J6488" t="s">
        <v>137</v>
      </c>
      <c r="K6488" t="s">
        <v>138</v>
      </c>
      <c r="L6488" t="s">
        <v>18010</v>
      </c>
      <c r="M6488" t="s">
        <v>18011</v>
      </c>
      <c r="N6488">
        <v>0.66611111099999998</v>
      </c>
      <c r="O6488">
        <v>4</v>
      </c>
      <c r="P6488">
        <v>2265</v>
      </c>
      <c r="Q6488">
        <v>7</v>
      </c>
      <c r="R6488">
        <v>85</v>
      </c>
      <c r="S6488">
        <v>41</v>
      </c>
      <c r="T6488">
        <v>233</v>
      </c>
      <c r="U6488">
        <v>7</v>
      </c>
      <c r="V6488">
        <v>3</v>
      </c>
      <c r="W6488">
        <v>0.69615835765877498</v>
      </c>
      <c r="X6488">
        <v>278.27740364973903</v>
      </c>
      <c r="Y6488">
        <v>37.936180226430253</v>
      </c>
      <c r="Z6488">
        <v>13.668126445589808</v>
      </c>
      <c r="AA6488">
        <v>291.12093101940405</v>
      </c>
      <c r="AB6488">
        <v>184.35470912033793</v>
      </c>
      <c r="AC6488">
        <v>101.95996500590999</v>
      </c>
      <c r="AD6488">
        <v>117.23681420747215</v>
      </c>
      <c r="AE6488">
        <v>1025.2502880325419</v>
      </c>
    </row>
    <row r="6489" spans="1:31" x14ac:dyDescent="0.3">
      <c r="A6489">
        <v>2725530</v>
      </c>
      <c r="B6489">
        <v>1</v>
      </c>
      <c r="C6489" t="s">
        <v>80</v>
      </c>
      <c r="D6489" t="s">
        <v>88</v>
      </c>
      <c r="E6489" t="s">
        <v>213</v>
      </c>
      <c r="F6489" t="s">
        <v>13901</v>
      </c>
      <c r="G6489" t="s">
        <v>152</v>
      </c>
      <c r="H6489" t="s">
        <v>153</v>
      </c>
      <c r="I6489" t="s">
        <v>136</v>
      </c>
      <c r="J6489" t="s">
        <v>137</v>
      </c>
      <c r="K6489" t="s">
        <v>138</v>
      </c>
      <c r="L6489" t="s">
        <v>18012</v>
      </c>
      <c r="M6489" t="s">
        <v>17969</v>
      </c>
      <c r="N6489">
        <v>0.86333333300000004</v>
      </c>
      <c r="O6489">
        <v>0</v>
      </c>
      <c r="P6489">
        <v>971</v>
      </c>
      <c r="Q6489">
        <v>0</v>
      </c>
      <c r="R6489">
        <v>0</v>
      </c>
      <c r="S6489">
        <v>2</v>
      </c>
      <c r="T6489">
        <v>136</v>
      </c>
      <c r="U6489">
        <v>2</v>
      </c>
      <c r="V6489">
        <v>0</v>
      </c>
      <c r="W6489">
        <v>0</v>
      </c>
      <c r="X6489">
        <v>324.15229007960136</v>
      </c>
      <c r="Y6489">
        <v>0</v>
      </c>
      <c r="Z6489">
        <v>0</v>
      </c>
      <c r="AA6489">
        <v>61.056045992371502</v>
      </c>
      <c r="AB6489">
        <v>98.208755159751718</v>
      </c>
      <c r="AC6489">
        <v>271.75354031039257</v>
      </c>
      <c r="AD6489">
        <v>0</v>
      </c>
      <c r="AE6489">
        <v>755.17063154211712</v>
      </c>
    </row>
    <row r="6490" spans="1:31" x14ac:dyDescent="0.3">
      <c r="A6490">
        <v>2725152</v>
      </c>
      <c r="B6490">
        <v>1</v>
      </c>
      <c r="C6490" t="s">
        <v>81</v>
      </c>
      <c r="D6490" t="s">
        <v>118</v>
      </c>
      <c r="E6490" t="s">
        <v>213</v>
      </c>
      <c r="F6490" t="s">
        <v>8171</v>
      </c>
      <c r="G6490" t="s">
        <v>152</v>
      </c>
      <c r="H6490" t="s">
        <v>153</v>
      </c>
      <c r="I6490" t="s">
        <v>136</v>
      </c>
      <c r="J6490" t="s">
        <v>137</v>
      </c>
      <c r="K6490" t="s">
        <v>138</v>
      </c>
      <c r="L6490" t="s">
        <v>18013</v>
      </c>
      <c r="M6490" t="s">
        <v>18014</v>
      </c>
      <c r="N6490">
        <v>0.39388888799999999</v>
      </c>
      <c r="O6490">
        <v>7</v>
      </c>
      <c r="P6490">
        <v>692</v>
      </c>
      <c r="Q6490">
        <v>94</v>
      </c>
      <c r="R6490">
        <v>255</v>
      </c>
      <c r="S6490">
        <v>29</v>
      </c>
      <c r="T6490">
        <v>82</v>
      </c>
      <c r="U6490">
        <v>4</v>
      </c>
      <c r="V6490">
        <v>0</v>
      </c>
      <c r="W6490">
        <v>0.80449655001842502</v>
      </c>
      <c r="X6490">
        <v>37.124161121677922</v>
      </c>
      <c r="Y6490">
        <v>38.534462257822462</v>
      </c>
      <c r="Z6490">
        <v>32.312404976812104</v>
      </c>
      <c r="AA6490">
        <v>35.781287671591365</v>
      </c>
      <c r="AB6490">
        <v>11.763493330748881</v>
      </c>
      <c r="AC6490">
        <v>110.64876758148765</v>
      </c>
      <c r="AD6490">
        <v>0</v>
      </c>
      <c r="AE6490">
        <v>266.96907349015879</v>
      </c>
    </row>
    <row r="6491" spans="1:31" x14ac:dyDescent="0.3">
      <c r="A6491">
        <v>2725484</v>
      </c>
      <c r="B6491">
        <v>1</v>
      </c>
      <c r="C6491" t="s">
        <v>80</v>
      </c>
      <c r="D6491" t="s">
        <v>96</v>
      </c>
      <c r="E6491" t="s">
        <v>156</v>
      </c>
      <c r="F6491" t="s">
        <v>18015</v>
      </c>
      <c r="G6491" t="s">
        <v>348</v>
      </c>
      <c r="H6491" t="s">
        <v>153</v>
      </c>
      <c r="I6491" t="s">
        <v>136</v>
      </c>
      <c r="J6491" t="s">
        <v>137</v>
      </c>
      <c r="K6491" t="s">
        <v>138</v>
      </c>
      <c r="L6491" t="s">
        <v>18016</v>
      </c>
      <c r="M6491" t="s">
        <v>17879</v>
      </c>
      <c r="N6491">
        <v>4.1227777769999996</v>
      </c>
      <c r="O6491">
        <v>0</v>
      </c>
      <c r="P6491">
        <v>80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33.180214069486915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33.180214069486915</v>
      </c>
    </row>
    <row r="6492" spans="1:31" x14ac:dyDescent="0.3">
      <c r="A6492">
        <v>2724820</v>
      </c>
      <c r="B6492">
        <v>1</v>
      </c>
      <c r="C6492" t="s">
        <v>80</v>
      </c>
      <c r="D6492" t="s">
        <v>85</v>
      </c>
      <c r="E6492" t="s">
        <v>161</v>
      </c>
      <c r="F6492" t="s">
        <v>18017</v>
      </c>
      <c r="G6492" t="s">
        <v>393</v>
      </c>
      <c r="H6492" t="s">
        <v>135</v>
      </c>
      <c r="I6492" t="s">
        <v>136</v>
      </c>
      <c r="J6492" t="s">
        <v>137</v>
      </c>
      <c r="K6492" t="s">
        <v>138</v>
      </c>
      <c r="L6492" t="s">
        <v>18018</v>
      </c>
      <c r="M6492" t="s">
        <v>17926</v>
      </c>
      <c r="N6492">
        <v>2.5166666659999999</v>
      </c>
      <c r="O6492">
        <v>0</v>
      </c>
      <c r="P6492">
        <v>269</v>
      </c>
      <c r="Q6492">
        <v>0</v>
      </c>
      <c r="R6492">
        <v>0</v>
      </c>
      <c r="S6492">
        <v>0</v>
      </c>
      <c r="T6492">
        <v>7</v>
      </c>
      <c r="U6492">
        <v>0</v>
      </c>
      <c r="V6492">
        <v>0</v>
      </c>
      <c r="W6492">
        <v>0</v>
      </c>
      <c r="X6492">
        <v>121.99046735332423</v>
      </c>
      <c r="Y6492">
        <v>0</v>
      </c>
      <c r="Z6492">
        <v>0</v>
      </c>
      <c r="AA6492">
        <v>0</v>
      </c>
      <c r="AB6492">
        <v>19.315872222342477</v>
      </c>
      <c r="AC6492">
        <v>0</v>
      </c>
      <c r="AD6492">
        <v>0</v>
      </c>
      <c r="AE6492">
        <v>141.3063395756667</v>
      </c>
    </row>
    <row r="6493" spans="1:31" x14ac:dyDescent="0.3">
      <c r="A6493">
        <v>2725361</v>
      </c>
      <c r="B6493">
        <v>1</v>
      </c>
      <c r="C6493" t="s">
        <v>81</v>
      </c>
      <c r="D6493" t="s">
        <v>128</v>
      </c>
      <c r="E6493" t="s">
        <v>132</v>
      </c>
      <c r="F6493" t="s">
        <v>18019</v>
      </c>
      <c r="G6493" t="s">
        <v>170</v>
      </c>
      <c r="H6493" t="s">
        <v>135</v>
      </c>
      <c r="I6493" t="s">
        <v>136</v>
      </c>
      <c r="J6493" t="s">
        <v>137</v>
      </c>
      <c r="K6493" t="s">
        <v>138</v>
      </c>
      <c r="L6493" t="s">
        <v>18020</v>
      </c>
      <c r="M6493" t="s">
        <v>18021</v>
      </c>
      <c r="N6493">
        <v>1.8905555549999999</v>
      </c>
      <c r="O6493">
        <v>0</v>
      </c>
      <c r="P6493">
        <v>350</v>
      </c>
      <c r="Q6493">
        <v>0</v>
      </c>
      <c r="R6493">
        <v>0</v>
      </c>
      <c r="S6493">
        <v>0</v>
      </c>
      <c r="T6493">
        <v>8</v>
      </c>
      <c r="U6493">
        <v>0</v>
      </c>
      <c r="V6493">
        <v>0</v>
      </c>
      <c r="W6493">
        <v>0</v>
      </c>
      <c r="X6493">
        <v>183.22168288961137</v>
      </c>
      <c r="Y6493">
        <v>0</v>
      </c>
      <c r="Z6493">
        <v>0</v>
      </c>
      <c r="AA6493">
        <v>0</v>
      </c>
      <c r="AB6493">
        <v>28.069697904170795</v>
      </c>
      <c r="AC6493">
        <v>0</v>
      </c>
      <c r="AD6493">
        <v>0</v>
      </c>
      <c r="AE6493">
        <v>211.29138079378217</v>
      </c>
    </row>
    <row r="6494" spans="1:31" x14ac:dyDescent="0.3">
      <c r="A6494">
        <v>2725344</v>
      </c>
      <c r="B6494">
        <v>1</v>
      </c>
      <c r="C6494" t="s">
        <v>81</v>
      </c>
      <c r="D6494" t="s">
        <v>117</v>
      </c>
      <c r="E6494" t="s">
        <v>132</v>
      </c>
      <c r="F6494" t="s">
        <v>18022</v>
      </c>
      <c r="G6494" t="s">
        <v>202</v>
      </c>
      <c r="H6494" t="s">
        <v>135</v>
      </c>
      <c r="I6494" t="s">
        <v>136</v>
      </c>
      <c r="J6494" t="s">
        <v>137</v>
      </c>
      <c r="K6494" t="s">
        <v>138</v>
      </c>
      <c r="L6494" t="s">
        <v>18023</v>
      </c>
      <c r="M6494" t="s">
        <v>18024</v>
      </c>
      <c r="N6494">
        <v>1.571388888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77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32.986304177708469</v>
      </c>
      <c r="AC6494">
        <v>0</v>
      </c>
      <c r="AD6494">
        <v>0</v>
      </c>
      <c r="AE6494">
        <v>32.986304177708469</v>
      </c>
    </row>
    <row r="6495" spans="1:31" x14ac:dyDescent="0.3">
      <c r="A6495">
        <v>2776662</v>
      </c>
      <c r="B6495">
        <v>1</v>
      </c>
      <c r="C6495" t="s">
        <v>81</v>
      </c>
      <c r="D6495" t="s">
        <v>112</v>
      </c>
      <c r="E6495" t="s">
        <v>132</v>
      </c>
      <c r="F6495" t="s">
        <v>18025</v>
      </c>
      <c r="G6495" t="s">
        <v>170</v>
      </c>
      <c r="H6495" t="s">
        <v>135</v>
      </c>
      <c r="I6495" t="s">
        <v>136</v>
      </c>
      <c r="J6495" t="s">
        <v>137</v>
      </c>
      <c r="K6495" t="s">
        <v>138</v>
      </c>
      <c r="L6495" t="s">
        <v>18026</v>
      </c>
      <c r="M6495" t="s">
        <v>18027</v>
      </c>
      <c r="N6495">
        <v>0.130833333</v>
      </c>
      <c r="O6495">
        <v>0</v>
      </c>
      <c r="P6495">
        <v>4</v>
      </c>
      <c r="Q6495">
        <v>0</v>
      </c>
      <c r="R6495">
        <v>14</v>
      </c>
      <c r="S6495">
        <v>0</v>
      </c>
      <c r="T6495">
        <v>1</v>
      </c>
      <c r="U6495">
        <v>0</v>
      </c>
      <c r="V6495">
        <v>0</v>
      </c>
      <c r="W6495">
        <v>0</v>
      </c>
      <c r="X6495">
        <v>8.9467025348872478E-2</v>
      </c>
      <c r="Y6495">
        <v>0</v>
      </c>
      <c r="Z6495">
        <v>0.2284362802722</v>
      </c>
      <c r="AA6495">
        <v>0</v>
      </c>
      <c r="AB6495">
        <v>0</v>
      </c>
      <c r="AC6495">
        <v>0</v>
      </c>
      <c r="AD6495">
        <v>0</v>
      </c>
      <c r="AE6495">
        <v>0.3179033056210725</v>
      </c>
    </row>
    <row r="6496" spans="1:31" x14ac:dyDescent="0.3">
      <c r="A6496">
        <v>2724883</v>
      </c>
      <c r="B6496">
        <v>1</v>
      </c>
      <c r="C6496" t="s">
        <v>80</v>
      </c>
      <c r="D6496" t="s">
        <v>101</v>
      </c>
      <c r="E6496" t="s">
        <v>161</v>
      </c>
      <c r="F6496" t="s">
        <v>11880</v>
      </c>
      <c r="G6496" t="s">
        <v>300</v>
      </c>
      <c r="H6496" t="s">
        <v>135</v>
      </c>
      <c r="I6496" t="s">
        <v>136</v>
      </c>
      <c r="J6496" t="s">
        <v>137</v>
      </c>
      <c r="K6496" t="s">
        <v>210</v>
      </c>
      <c r="L6496" t="s">
        <v>18028</v>
      </c>
      <c r="M6496" t="s">
        <v>18029</v>
      </c>
      <c r="N6496">
        <v>8.7655555550000006</v>
      </c>
      <c r="O6496">
        <v>0</v>
      </c>
      <c r="P6496">
        <v>18</v>
      </c>
      <c r="Q6496">
        <v>0</v>
      </c>
      <c r="R6496">
        <v>7</v>
      </c>
      <c r="S6496">
        <v>0</v>
      </c>
      <c r="T6496">
        <v>9</v>
      </c>
      <c r="U6496">
        <v>0</v>
      </c>
      <c r="V6496">
        <v>0</v>
      </c>
      <c r="W6496">
        <v>0</v>
      </c>
      <c r="X6496">
        <v>23.119077175378191</v>
      </c>
      <c r="Y6496">
        <v>0</v>
      </c>
      <c r="Z6496">
        <v>15.864221045366035</v>
      </c>
      <c r="AA6496">
        <v>0</v>
      </c>
      <c r="AB6496">
        <v>54.425009120979247</v>
      </c>
      <c r="AC6496">
        <v>0</v>
      </c>
      <c r="AD6496">
        <v>0</v>
      </c>
      <c r="AE6496">
        <v>93.408307341723471</v>
      </c>
    </row>
    <row r="6497" spans="1:31" x14ac:dyDescent="0.3">
      <c r="A6497">
        <v>2725238</v>
      </c>
      <c r="B6497">
        <v>1</v>
      </c>
      <c r="C6497" t="s">
        <v>81</v>
      </c>
      <c r="D6497" t="s">
        <v>112</v>
      </c>
      <c r="E6497" t="s">
        <v>150</v>
      </c>
      <c r="F6497" t="s">
        <v>1212</v>
      </c>
      <c r="G6497" t="s">
        <v>170</v>
      </c>
      <c r="H6497" t="s">
        <v>153</v>
      </c>
      <c r="I6497" t="s">
        <v>136</v>
      </c>
      <c r="J6497" t="s">
        <v>137</v>
      </c>
      <c r="K6497" t="s">
        <v>138</v>
      </c>
      <c r="L6497" t="s">
        <v>18030</v>
      </c>
      <c r="M6497" t="s">
        <v>18031</v>
      </c>
      <c r="N6497">
        <v>0.8075</v>
      </c>
      <c r="O6497">
        <v>3</v>
      </c>
      <c r="P6497">
        <v>1305</v>
      </c>
      <c r="Q6497">
        <v>5</v>
      </c>
      <c r="R6497">
        <v>40</v>
      </c>
      <c r="S6497">
        <v>7</v>
      </c>
      <c r="T6497">
        <v>69</v>
      </c>
      <c r="U6497">
        <v>0</v>
      </c>
      <c r="V6497">
        <v>0</v>
      </c>
      <c r="W6497">
        <v>0.42296939183750004</v>
      </c>
      <c r="X6497">
        <v>64.354329581523004</v>
      </c>
      <c r="Y6497">
        <v>30.094488667487667</v>
      </c>
      <c r="Z6497">
        <v>6.3855839945735866</v>
      </c>
      <c r="AA6497">
        <v>75.402487597324807</v>
      </c>
      <c r="AB6497">
        <v>14.675382776861579</v>
      </c>
      <c r="AC6497">
        <v>0</v>
      </c>
      <c r="AD6497">
        <v>0</v>
      </c>
      <c r="AE6497">
        <v>191.33524200960812</v>
      </c>
    </row>
    <row r="6498" spans="1:31" x14ac:dyDescent="0.3">
      <c r="A6498">
        <v>2725384</v>
      </c>
      <c r="B6498">
        <v>1</v>
      </c>
      <c r="C6498" t="s">
        <v>80</v>
      </c>
      <c r="D6498" t="s">
        <v>107</v>
      </c>
      <c r="E6498" t="s">
        <v>150</v>
      </c>
      <c r="F6498" t="s">
        <v>18032</v>
      </c>
      <c r="G6498" t="s">
        <v>158</v>
      </c>
      <c r="H6498" t="s">
        <v>153</v>
      </c>
      <c r="I6498" t="s">
        <v>136</v>
      </c>
      <c r="J6498" t="s">
        <v>3</v>
      </c>
      <c r="K6498" t="s">
        <v>138</v>
      </c>
      <c r="L6498" t="s">
        <v>18033</v>
      </c>
      <c r="M6498" t="s">
        <v>18034</v>
      </c>
      <c r="N6498">
        <v>0.13027777700000001</v>
      </c>
      <c r="O6498">
        <v>37</v>
      </c>
      <c r="P6498">
        <v>24332</v>
      </c>
      <c r="Q6498">
        <v>222</v>
      </c>
      <c r="R6498">
        <v>608</v>
      </c>
      <c r="S6498">
        <v>111</v>
      </c>
      <c r="T6498">
        <v>1512</v>
      </c>
      <c r="U6498">
        <v>6</v>
      </c>
      <c r="V6498">
        <v>19</v>
      </c>
      <c r="W6498">
        <v>13.535856882727359</v>
      </c>
      <c r="X6498">
        <v>498.91323176472997</v>
      </c>
      <c r="Y6498">
        <v>56.159240940700094</v>
      </c>
      <c r="Z6498">
        <v>34.79534282899057</v>
      </c>
      <c r="AA6498">
        <v>103.1709668344798</v>
      </c>
      <c r="AB6498">
        <v>160.98543628370757</v>
      </c>
      <c r="AC6498">
        <v>40.982094763329506</v>
      </c>
      <c r="AD6498">
        <v>5.1133730152006249</v>
      </c>
      <c r="AE6498">
        <v>913.65554331386556</v>
      </c>
    </row>
    <row r="6499" spans="1:31" x14ac:dyDescent="0.3">
      <c r="A6499">
        <v>2725590</v>
      </c>
      <c r="B6499">
        <v>1</v>
      </c>
      <c r="C6499" t="s">
        <v>81</v>
      </c>
      <c r="D6499" t="s">
        <v>119</v>
      </c>
      <c r="E6499" t="s">
        <v>161</v>
      </c>
      <c r="F6499" t="s">
        <v>18035</v>
      </c>
      <c r="G6499" t="s">
        <v>163</v>
      </c>
      <c r="H6499" t="s">
        <v>135</v>
      </c>
      <c r="I6499" t="s">
        <v>136</v>
      </c>
      <c r="J6499" t="s">
        <v>137</v>
      </c>
      <c r="K6499" t="s">
        <v>138</v>
      </c>
      <c r="L6499" t="s">
        <v>18036</v>
      </c>
      <c r="M6499" t="s">
        <v>18037</v>
      </c>
      <c r="N6499">
        <v>1.009166666</v>
      </c>
      <c r="O6499">
        <v>0</v>
      </c>
      <c r="P6499">
        <v>197</v>
      </c>
      <c r="Q6499">
        <v>0</v>
      </c>
      <c r="R6499">
        <v>0</v>
      </c>
      <c r="S6499">
        <v>0</v>
      </c>
      <c r="T6499">
        <v>9</v>
      </c>
      <c r="U6499">
        <v>0</v>
      </c>
      <c r="V6499">
        <v>0</v>
      </c>
      <c r="W6499">
        <v>0</v>
      </c>
      <c r="X6499">
        <v>43.271313155128865</v>
      </c>
      <c r="Y6499">
        <v>0</v>
      </c>
      <c r="Z6499">
        <v>0</v>
      </c>
      <c r="AA6499">
        <v>0</v>
      </c>
      <c r="AB6499">
        <v>1.577662128705275</v>
      </c>
      <c r="AC6499">
        <v>0</v>
      </c>
      <c r="AD6499">
        <v>0</v>
      </c>
      <c r="AE6499">
        <v>44.848975283834143</v>
      </c>
    </row>
    <row r="6500" spans="1:31" x14ac:dyDescent="0.3">
      <c r="A6500">
        <v>2725424</v>
      </c>
      <c r="B6500">
        <v>1</v>
      </c>
      <c r="C6500" t="s">
        <v>80</v>
      </c>
      <c r="D6500" t="s">
        <v>84</v>
      </c>
      <c r="E6500" t="s">
        <v>161</v>
      </c>
      <c r="F6500" t="s">
        <v>18038</v>
      </c>
      <c r="G6500" t="s">
        <v>170</v>
      </c>
      <c r="H6500" t="s">
        <v>135</v>
      </c>
      <c r="I6500" t="s">
        <v>136</v>
      </c>
      <c r="J6500" t="s">
        <v>137</v>
      </c>
      <c r="K6500" t="s">
        <v>138</v>
      </c>
      <c r="L6500" t="s">
        <v>18039</v>
      </c>
      <c r="M6500" t="s">
        <v>18040</v>
      </c>
      <c r="N6500">
        <v>1.325</v>
      </c>
      <c r="O6500">
        <v>0</v>
      </c>
      <c r="P6500">
        <v>334</v>
      </c>
      <c r="Q6500">
        <v>0</v>
      </c>
      <c r="R6500">
        <v>0</v>
      </c>
      <c r="S6500">
        <v>0</v>
      </c>
      <c r="T6500">
        <v>3</v>
      </c>
      <c r="U6500">
        <v>0</v>
      </c>
      <c r="V6500">
        <v>0</v>
      </c>
      <c r="W6500">
        <v>0</v>
      </c>
      <c r="X6500">
        <v>98.056349375858503</v>
      </c>
      <c r="Y6500">
        <v>0</v>
      </c>
      <c r="Z6500">
        <v>0</v>
      </c>
      <c r="AA6500">
        <v>0</v>
      </c>
      <c r="AB6500">
        <v>1.7744213933377699</v>
      </c>
      <c r="AC6500">
        <v>0</v>
      </c>
      <c r="AD6500">
        <v>0</v>
      </c>
      <c r="AE6500">
        <v>99.830770769196278</v>
      </c>
    </row>
    <row r="6501" spans="1:31" x14ac:dyDescent="0.3">
      <c r="A6501">
        <v>2725092</v>
      </c>
      <c r="B6501">
        <v>1</v>
      </c>
      <c r="C6501" t="s">
        <v>80</v>
      </c>
      <c r="D6501" t="s">
        <v>91</v>
      </c>
      <c r="E6501" t="s">
        <v>161</v>
      </c>
      <c r="F6501" t="s">
        <v>18041</v>
      </c>
      <c r="G6501" t="s">
        <v>170</v>
      </c>
      <c r="H6501" t="s">
        <v>135</v>
      </c>
      <c r="I6501" t="s">
        <v>136</v>
      </c>
      <c r="J6501" t="s">
        <v>137</v>
      </c>
      <c r="K6501" t="s">
        <v>138</v>
      </c>
      <c r="L6501" t="s">
        <v>18042</v>
      </c>
      <c r="M6501" t="s">
        <v>18043</v>
      </c>
      <c r="N6501">
        <v>3.5011111110000002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23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71.444437847001737</v>
      </c>
      <c r="AC6501">
        <v>0</v>
      </c>
      <c r="AD6501">
        <v>0</v>
      </c>
      <c r="AE6501">
        <v>71.444437847001737</v>
      </c>
    </row>
    <row r="6502" spans="1:31" x14ac:dyDescent="0.3">
      <c r="A6502">
        <v>2725256</v>
      </c>
      <c r="B6502">
        <v>2</v>
      </c>
      <c r="C6502" t="s">
        <v>80</v>
      </c>
      <c r="D6502" t="s">
        <v>100</v>
      </c>
      <c r="E6502" t="s">
        <v>150</v>
      </c>
      <c r="F6502" t="s">
        <v>18044</v>
      </c>
      <c r="G6502" t="s">
        <v>185</v>
      </c>
      <c r="H6502" t="s">
        <v>153</v>
      </c>
      <c r="I6502" t="s">
        <v>136</v>
      </c>
      <c r="J6502" t="s">
        <v>137</v>
      </c>
      <c r="K6502" t="s">
        <v>138</v>
      </c>
      <c r="L6502" t="s">
        <v>18045</v>
      </c>
      <c r="M6502" t="s">
        <v>18046</v>
      </c>
      <c r="N6502">
        <v>0.505833333</v>
      </c>
      <c r="O6502">
        <v>0</v>
      </c>
      <c r="P6502">
        <v>643</v>
      </c>
      <c r="Q6502">
        <v>2</v>
      </c>
      <c r="R6502">
        <v>35</v>
      </c>
      <c r="S6502">
        <v>12</v>
      </c>
      <c r="T6502">
        <v>123</v>
      </c>
      <c r="U6502">
        <v>3</v>
      </c>
      <c r="V6502">
        <v>3</v>
      </c>
      <c r="W6502">
        <v>0</v>
      </c>
      <c r="X6502">
        <v>100.03463191705188</v>
      </c>
      <c r="Y6502">
        <v>0.44485221694393329</v>
      </c>
      <c r="Z6502">
        <v>8.0437602718556231</v>
      </c>
      <c r="AA6502">
        <v>33.939362939717782</v>
      </c>
      <c r="AB6502">
        <v>38.77126238207714</v>
      </c>
      <c r="AC6502">
        <v>51.49674606966483</v>
      </c>
      <c r="AD6502">
        <v>46.249702489162338</v>
      </c>
      <c r="AE6502">
        <v>278.9803182864735</v>
      </c>
    </row>
    <row r="6503" spans="1:31" x14ac:dyDescent="0.3">
      <c r="A6503">
        <v>2724900</v>
      </c>
      <c r="B6503">
        <v>1</v>
      </c>
      <c r="C6503" t="s">
        <v>80</v>
      </c>
      <c r="D6503" t="s">
        <v>100</v>
      </c>
      <c r="E6503" t="s">
        <v>132</v>
      </c>
      <c r="F6503" t="s">
        <v>835</v>
      </c>
      <c r="G6503" t="s">
        <v>209</v>
      </c>
      <c r="H6503" t="s">
        <v>135</v>
      </c>
      <c r="I6503" t="s">
        <v>136</v>
      </c>
      <c r="J6503" t="s">
        <v>137</v>
      </c>
      <c r="K6503" t="s">
        <v>210</v>
      </c>
      <c r="L6503" t="s">
        <v>18047</v>
      </c>
      <c r="M6503" t="s">
        <v>18048</v>
      </c>
      <c r="N6503">
        <v>1.9244444439999999</v>
      </c>
      <c r="O6503">
        <v>0</v>
      </c>
      <c r="P6503">
        <v>62</v>
      </c>
      <c r="Q6503">
        <v>0</v>
      </c>
      <c r="R6503">
        <v>10</v>
      </c>
      <c r="S6503">
        <v>0</v>
      </c>
      <c r="T6503">
        <v>5</v>
      </c>
      <c r="U6503">
        <v>0</v>
      </c>
      <c r="V6503">
        <v>0</v>
      </c>
      <c r="W6503">
        <v>0</v>
      </c>
      <c r="X6503">
        <v>29.032229454060314</v>
      </c>
      <c r="Y6503">
        <v>0</v>
      </c>
      <c r="Z6503">
        <v>9.8171148227640419</v>
      </c>
      <c r="AA6503">
        <v>0</v>
      </c>
      <c r="AB6503">
        <v>4.57967550650124</v>
      </c>
      <c r="AC6503">
        <v>0</v>
      </c>
      <c r="AD6503">
        <v>0</v>
      </c>
      <c r="AE6503">
        <v>43.429019783325593</v>
      </c>
    </row>
    <row r="6504" spans="1:31" x14ac:dyDescent="0.3">
      <c r="A6504">
        <v>2725069</v>
      </c>
      <c r="B6504">
        <v>1</v>
      </c>
      <c r="C6504" t="s">
        <v>81</v>
      </c>
      <c r="D6504" t="s">
        <v>123</v>
      </c>
      <c r="E6504" t="s">
        <v>145</v>
      </c>
      <c r="F6504" t="s">
        <v>18049</v>
      </c>
      <c r="G6504" t="s">
        <v>230</v>
      </c>
      <c r="H6504" t="s">
        <v>135</v>
      </c>
      <c r="I6504" t="s">
        <v>136</v>
      </c>
      <c r="J6504" t="s">
        <v>137</v>
      </c>
      <c r="K6504" t="s">
        <v>138</v>
      </c>
      <c r="L6504" t="s">
        <v>18050</v>
      </c>
      <c r="M6504" t="s">
        <v>18051</v>
      </c>
      <c r="N6504">
        <v>1.5777777770000001</v>
      </c>
      <c r="O6504">
        <v>0</v>
      </c>
      <c r="P6504">
        <v>1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0.30162191093333335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0.30162191093333335</v>
      </c>
    </row>
    <row r="6505" spans="1:31" x14ac:dyDescent="0.3">
      <c r="A6505">
        <v>2724876</v>
      </c>
      <c r="B6505">
        <v>2</v>
      </c>
      <c r="C6505" t="s">
        <v>80</v>
      </c>
      <c r="D6505" t="s">
        <v>90</v>
      </c>
      <c r="E6505" t="s">
        <v>156</v>
      </c>
      <c r="F6505" t="s">
        <v>18052</v>
      </c>
      <c r="G6505" t="s">
        <v>300</v>
      </c>
      <c r="H6505" t="s">
        <v>153</v>
      </c>
      <c r="I6505" t="s">
        <v>136</v>
      </c>
      <c r="J6505" t="s">
        <v>137</v>
      </c>
      <c r="K6505" t="s">
        <v>210</v>
      </c>
      <c r="L6505" t="s">
        <v>17906</v>
      </c>
      <c r="M6505" t="s">
        <v>18053</v>
      </c>
      <c r="N6505">
        <v>0.99305555499999998</v>
      </c>
      <c r="O6505">
        <v>0</v>
      </c>
      <c r="P6505">
        <v>2631</v>
      </c>
      <c r="Q6505">
        <v>0</v>
      </c>
      <c r="R6505">
        <v>0</v>
      </c>
      <c r="S6505">
        <v>1</v>
      </c>
      <c r="T6505">
        <v>309</v>
      </c>
      <c r="U6505">
        <v>1</v>
      </c>
      <c r="V6505">
        <v>0</v>
      </c>
      <c r="W6505">
        <v>0</v>
      </c>
      <c r="X6505">
        <v>480.82219721560489</v>
      </c>
      <c r="Y6505">
        <v>0</v>
      </c>
      <c r="Z6505">
        <v>0</v>
      </c>
      <c r="AA6505">
        <v>1.4098910941958331</v>
      </c>
      <c r="AB6505">
        <v>281.57793200612264</v>
      </c>
      <c r="AC6505">
        <v>109.310292113155</v>
      </c>
      <c r="AD6505">
        <v>0</v>
      </c>
      <c r="AE6505">
        <v>873.12031242907835</v>
      </c>
    </row>
    <row r="6506" spans="1:31" x14ac:dyDescent="0.3">
      <c r="A6506">
        <v>2725049</v>
      </c>
      <c r="B6506">
        <v>1</v>
      </c>
      <c r="C6506" t="s">
        <v>80</v>
      </c>
      <c r="D6506" t="s">
        <v>97</v>
      </c>
      <c r="E6506" t="s">
        <v>213</v>
      </c>
      <c r="F6506" t="s">
        <v>18054</v>
      </c>
      <c r="G6506" t="s">
        <v>300</v>
      </c>
      <c r="H6506" t="s">
        <v>153</v>
      </c>
      <c r="I6506" t="s">
        <v>136</v>
      </c>
      <c r="J6506" t="s">
        <v>137</v>
      </c>
      <c r="K6506" t="s">
        <v>210</v>
      </c>
      <c r="L6506" t="s">
        <v>18055</v>
      </c>
      <c r="M6506" t="s">
        <v>18056</v>
      </c>
      <c r="N6506">
        <v>3.4441666660000001</v>
      </c>
      <c r="O6506">
        <v>0</v>
      </c>
      <c r="P6506">
        <v>125</v>
      </c>
      <c r="Q6506">
        <v>0</v>
      </c>
      <c r="R6506">
        <v>0</v>
      </c>
      <c r="S6506">
        <v>0</v>
      </c>
      <c r="T6506">
        <v>10</v>
      </c>
      <c r="U6506">
        <v>0</v>
      </c>
      <c r="V6506">
        <v>0</v>
      </c>
      <c r="W6506">
        <v>0</v>
      </c>
      <c r="X6506">
        <v>136.75234946696634</v>
      </c>
      <c r="Y6506">
        <v>0</v>
      </c>
      <c r="Z6506">
        <v>0</v>
      </c>
      <c r="AA6506">
        <v>0</v>
      </c>
      <c r="AB6506">
        <v>27.156882271784479</v>
      </c>
      <c r="AC6506">
        <v>0</v>
      </c>
      <c r="AD6506">
        <v>0</v>
      </c>
      <c r="AE6506">
        <v>163.9092317387508</v>
      </c>
    </row>
    <row r="6507" spans="1:31" x14ac:dyDescent="0.3">
      <c r="A6507">
        <v>2725013</v>
      </c>
      <c r="B6507">
        <v>2</v>
      </c>
      <c r="C6507" t="s">
        <v>80</v>
      </c>
      <c r="D6507" t="s">
        <v>84</v>
      </c>
      <c r="E6507" t="s">
        <v>132</v>
      </c>
      <c r="F6507" t="s">
        <v>5337</v>
      </c>
      <c r="G6507" t="s">
        <v>163</v>
      </c>
      <c r="H6507" t="s">
        <v>135</v>
      </c>
      <c r="I6507" t="s">
        <v>136</v>
      </c>
      <c r="J6507" t="s">
        <v>137</v>
      </c>
      <c r="K6507" t="s">
        <v>138</v>
      </c>
      <c r="L6507" t="s">
        <v>17805</v>
      </c>
      <c r="M6507" t="s">
        <v>18057</v>
      </c>
      <c r="N6507">
        <v>6.3055554999999999E-2</v>
      </c>
      <c r="O6507">
        <v>0</v>
      </c>
      <c r="P6507">
        <v>26</v>
      </c>
      <c r="Q6507">
        <v>0</v>
      </c>
      <c r="R6507">
        <v>0</v>
      </c>
      <c r="S6507">
        <v>0</v>
      </c>
      <c r="T6507">
        <v>145</v>
      </c>
      <c r="U6507">
        <v>0</v>
      </c>
      <c r="V6507">
        <v>3</v>
      </c>
      <c r="W6507">
        <v>0</v>
      </c>
      <c r="X6507">
        <v>0.32608829911551002</v>
      </c>
      <c r="Y6507">
        <v>0</v>
      </c>
      <c r="Z6507">
        <v>0</v>
      </c>
      <c r="AA6507">
        <v>0</v>
      </c>
      <c r="AB6507">
        <v>8.5114508928294494</v>
      </c>
      <c r="AC6507">
        <v>0</v>
      </c>
      <c r="AD6507">
        <v>3.1272922246977335</v>
      </c>
      <c r="AE6507">
        <v>11.964831416642692</v>
      </c>
    </row>
    <row r="6508" spans="1:31" x14ac:dyDescent="0.3">
      <c r="A6508">
        <v>2725006</v>
      </c>
      <c r="B6508">
        <v>1</v>
      </c>
      <c r="C6508" t="s">
        <v>81</v>
      </c>
      <c r="D6508" t="s">
        <v>112</v>
      </c>
      <c r="E6508" t="s">
        <v>156</v>
      </c>
      <c r="F6508" t="s">
        <v>18058</v>
      </c>
      <c r="G6508" t="s">
        <v>152</v>
      </c>
      <c r="H6508" t="s">
        <v>153</v>
      </c>
      <c r="I6508" t="s">
        <v>136</v>
      </c>
      <c r="J6508" t="s">
        <v>137</v>
      </c>
      <c r="K6508" t="s">
        <v>138</v>
      </c>
      <c r="L6508" t="s">
        <v>18059</v>
      </c>
      <c r="M6508" t="s">
        <v>18060</v>
      </c>
      <c r="N6508">
        <v>0.85055555500000002</v>
      </c>
      <c r="O6508">
        <v>0</v>
      </c>
      <c r="P6508">
        <v>18</v>
      </c>
      <c r="Q6508">
        <v>19</v>
      </c>
      <c r="R6508">
        <v>49</v>
      </c>
      <c r="S6508">
        <v>11</v>
      </c>
      <c r="T6508">
        <v>9</v>
      </c>
      <c r="U6508">
        <v>4</v>
      </c>
      <c r="V6508">
        <v>0</v>
      </c>
      <c r="W6508">
        <v>0</v>
      </c>
      <c r="X6508">
        <v>2.1797205700480609</v>
      </c>
      <c r="Y6508">
        <v>1.9855579345848793</v>
      </c>
      <c r="Z6508">
        <v>4.2648480165243035</v>
      </c>
      <c r="AA6508">
        <v>82.362742031693216</v>
      </c>
      <c r="AB6508">
        <v>3.7922912161523432</v>
      </c>
      <c r="AC6508">
        <v>646.83458075269584</v>
      </c>
      <c r="AD6508">
        <v>0</v>
      </c>
      <c r="AE6508">
        <v>741.41974052169871</v>
      </c>
    </row>
    <row r="6509" spans="1:31" x14ac:dyDescent="0.3">
      <c r="A6509">
        <v>2724963</v>
      </c>
      <c r="B6509">
        <v>1</v>
      </c>
      <c r="C6509" t="s">
        <v>81</v>
      </c>
      <c r="D6509" t="s">
        <v>118</v>
      </c>
      <c r="E6509" t="s">
        <v>145</v>
      </c>
      <c r="F6509" t="s">
        <v>18061</v>
      </c>
      <c r="G6509" t="s">
        <v>230</v>
      </c>
      <c r="H6509" t="s">
        <v>135</v>
      </c>
      <c r="I6509" t="s">
        <v>136</v>
      </c>
      <c r="J6509" t="s">
        <v>137</v>
      </c>
      <c r="K6509" t="s">
        <v>138</v>
      </c>
      <c r="L6509" t="s">
        <v>18062</v>
      </c>
      <c r="M6509" t="s">
        <v>18063</v>
      </c>
      <c r="N6509">
        <v>1.684722222</v>
      </c>
      <c r="O6509">
        <v>0</v>
      </c>
      <c r="P6509">
        <v>1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0.22271827709381251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0.22271827709381251</v>
      </c>
    </row>
    <row r="6510" spans="1:31" x14ac:dyDescent="0.3">
      <c r="A6510">
        <v>2725155</v>
      </c>
      <c r="B6510">
        <v>1</v>
      </c>
      <c r="C6510" t="s">
        <v>80</v>
      </c>
      <c r="D6510" t="s">
        <v>90</v>
      </c>
      <c r="E6510" t="s">
        <v>173</v>
      </c>
      <c r="F6510" t="s">
        <v>18064</v>
      </c>
      <c r="G6510" t="s">
        <v>1613</v>
      </c>
      <c r="H6510" t="s">
        <v>5535</v>
      </c>
      <c r="I6510" t="s">
        <v>136</v>
      </c>
      <c r="J6510" t="s">
        <v>137</v>
      </c>
      <c r="K6510" t="s">
        <v>210</v>
      </c>
      <c r="L6510" t="s">
        <v>18065</v>
      </c>
      <c r="M6510" t="s">
        <v>18066</v>
      </c>
      <c r="N6510">
        <v>0.59944444399999997</v>
      </c>
      <c r="O6510">
        <v>0</v>
      </c>
      <c r="P6510">
        <v>3639</v>
      </c>
      <c r="Q6510">
        <v>0</v>
      </c>
      <c r="R6510">
        <v>0</v>
      </c>
      <c r="S6510">
        <v>1</v>
      </c>
      <c r="T6510">
        <v>199</v>
      </c>
      <c r="U6510">
        <v>0</v>
      </c>
      <c r="V6510">
        <v>0</v>
      </c>
      <c r="W6510">
        <v>0</v>
      </c>
      <c r="X6510">
        <v>445.5491478595705</v>
      </c>
      <c r="Y6510">
        <v>0</v>
      </c>
      <c r="Z6510">
        <v>0</v>
      </c>
      <c r="AA6510">
        <v>8.7296903343503764</v>
      </c>
      <c r="AB6510">
        <v>131.154639222203</v>
      </c>
      <c r="AC6510">
        <v>0</v>
      </c>
      <c r="AD6510">
        <v>0</v>
      </c>
      <c r="AE6510">
        <v>585.43347741612388</v>
      </c>
    </row>
    <row r="6511" spans="1:31" x14ac:dyDescent="0.3">
      <c r="A6511">
        <v>2725032</v>
      </c>
      <c r="B6511">
        <v>1</v>
      </c>
      <c r="C6511" t="s">
        <v>81</v>
      </c>
      <c r="D6511" t="s">
        <v>117</v>
      </c>
      <c r="E6511" t="s">
        <v>156</v>
      </c>
      <c r="F6511" t="s">
        <v>427</v>
      </c>
      <c r="G6511" t="s">
        <v>185</v>
      </c>
      <c r="H6511" t="s">
        <v>153</v>
      </c>
      <c r="I6511" t="s">
        <v>136</v>
      </c>
      <c r="J6511" t="s">
        <v>137</v>
      </c>
      <c r="K6511" t="s">
        <v>138</v>
      </c>
      <c r="L6511" t="s">
        <v>18067</v>
      </c>
      <c r="M6511" t="s">
        <v>18068</v>
      </c>
      <c r="N6511">
        <v>2.167777777</v>
      </c>
      <c r="O6511">
        <v>2</v>
      </c>
      <c r="P6511">
        <v>54</v>
      </c>
      <c r="Q6511">
        <v>9</v>
      </c>
      <c r="R6511">
        <v>2</v>
      </c>
      <c r="S6511">
        <v>2</v>
      </c>
      <c r="T6511">
        <v>1</v>
      </c>
      <c r="U6511">
        <v>0</v>
      </c>
      <c r="V6511">
        <v>0</v>
      </c>
      <c r="W6511">
        <v>0.78452313543499985</v>
      </c>
      <c r="X6511">
        <v>12.665383409711582</v>
      </c>
      <c r="Y6511">
        <v>99.57143009770391</v>
      </c>
      <c r="Z6511">
        <v>0</v>
      </c>
      <c r="AA6511">
        <v>78.614120118651826</v>
      </c>
      <c r="AB6511">
        <v>0</v>
      </c>
      <c r="AC6511">
        <v>0</v>
      </c>
      <c r="AD6511">
        <v>0</v>
      </c>
      <c r="AE6511">
        <v>191.63545676150233</v>
      </c>
    </row>
    <row r="6512" spans="1:31" x14ac:dyDescent="0.3">
      <c r="A6512">
        <v>2725364</v>
      </c>
      <c r="B6512">
        <v>1</v>
      </c>
      <c r="C6512" t="s">
        <v>80</v>
      </c>
      <c r="D6512" t="s">
        <v>99</v>
      </c>
      <c r="E6512" t="s">
        <v>213</v>
      </c>
      <c r="F6512" t="s">
        <v>6785</v>
      </c>
      <c r="G6512" t="s">
        <v>152</v>
      </c>
      <c r="H6512" t="s">
        <v>153</v>
      </c>
      <c r="I6512" t="s">
        <v>136</v>
      </c>
      <c r="J6512" t="s">
        <v>137</v>
      </c>
      <c r="K6512" t="s">
        <v>138</v>
      </c>
      <c r="L6512" t="s">
        <v>18069</v>
      </c>
      <c r="M6512" t="s">
        <v>18070</v>
      </c>
      <c r="N6512">
        <v>0.84638888800000001</v>
      </c>
      <c r="O6512">
        <v>0</v>
      </c>
      <c r="P6512">
        <v>0</v>
      </c>
      <c r="Q6512">
        <v>0</v>
      </c>
      <c r="R6512">
        <v>0</v>
      </c>
      <c r="S6512">
        <v>5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268.42700527744989</v>
      </c>
      <c r="AB6512">
        <v>0</v>
      </c>
      <c r="AC6512">
        <v>0</v>
      </c>
      <c r="AD6512">
        <v>0</v>
      </c>
      <c r="AE6512">
        <v>268.42700527744989</v>
      </c>
    </row>
    <row r="6513" spans="1:31" x14ac:dyDescent="0.3">
      <c r="A6513">
        <v>2724817</v>
      </c>
      <c r="B6513">
        <v>1</v>
      </c>
      <c r="C6513" t="s">
        <v>80</v>
      </c>
      <c r="D6513" t="s">
        <v>100</v>
      </c>
      <c r="E6513" t="s">
        <v>145</v>
      </c>
      <c r="F6513" t="s">
        <v>18071</v>
      </c>
      <c r="G6513" t="s">
        <v>181</v>
      </c>
      <c r="H6513" t="s">
        <v>135</v>
      </c>
      <c r="I6513" t="s">
        <v>136</v>
      </c>
      <c r="J6513" t="s">
        <v>137</v>
      </c>
      <c r="K6513" t="s">
        <v>138</v>
      </c>
      <c r="L6513" t="s">
        <v>18072</v>
      </c>
      <c r="M6513" t="s">
        <v>18073</v>
      </c>
      <c r="N6513">
        <v>7.2772222219999998</v>
      </c>
      <c r="O6513">
        <v>0</v>
      </c>
      <c r="P6513">
        <v>2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3.249206402880807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3.249206402880807</v>
      </c>
    </row>
    <row r="6514" spans="1:31" x14ac:dyDescent="0.3">
      <c r="A6514">
        <v>2725318</v>
      </c>
      <c r="B6514">
        <v>1</v>
      </c>
      <c r="C6514" t="s">
        <v>80</v>
      </c>
      <c r="D6514" t="s">
        <v>103</v>
      </c>
      <c r="E6514" t="s">
        <v>161</v>
      </c>
      <c r="F6514" t="s">
        <v>18074</v>
      </c>
      <c r="G6514" t="s">
        <v>409</v>
      </c>
      <c r="H6514" t="s">
        <v>135</v>
      </c>
      <c r="I6514" t="s">
        <v>136</v>
      </c>
      <c r="J6514" t="s">
        <v>137</v>
      </c>
      <c r="K6514" t="s">
        <v>138</v>
      </c>
      <c r="L6514" t="s">
        <v>18075</v>
      </c>
      <c r="M6514" t="s">
        <v>18076</v>
      </c>
      <c r="N6514">
        <v>0.95499999999999996</v>
      </c>
      <c r="O6514">
        <v>0</v>
      </c>
      <c r="P6514">
        <v>32</v>
      </c>
      <c r="Q6514">
        <v>0</v>
      </c>
      <c r="R6514">
        <v>9</v>
      </c>
      <c r="S6514">
        <v>0</v>
      </c>
      <c r="T6514">
        <v>4</v>
      </c>
      <c r="U6514">
        <v>0</v>
      </c>
      <c r="V6514">
        <v>0</v>
      </c>
      <c r="W6514">
        <v>0</v>
      </c>
      <c r="X6514">
        <v>7.663935106229264</v>
      </c>
      <c r="Y6514">
        <v>0</v>
      </c>
      <c r="Z6514">
        <v>6.2326035286478705</v>
      </c>
      <c r="AA6514">
        <v>0</v>
      </c>
      <c r="AB6514">
        <v>4.1406995919894598</v>
      </c>
      <c r="AC6514">
        <v>0</v>
      </c>
      <c r="AD6514">
        <v>0</v>
      </c>
      <c r="AE6514">
        <v>18.037238226866595</v>
      </c>
    </row>
    <row r="6515" spans="1:31" x14ac:dyDescent="0.3">
      <c r="A6515">
        <v>2724823</v>
      </c>
      <c r="B6515">
        <v>1</v>
      </c>
      <c r="C6515" t="s">
        <v>80</v>
      </c>
      <c r="D6515" t="s">
        <v>106</v>
      </c>
      <c r="E6515" t="s">
        <v>213</v>
      </c>
      <c r="F6515" t="s">
        <v>18077</v>
      </c>
      <c r="G6515" t="s">
        <v>152</v>
      </c>
      <c r="H6515" t="s">
        <v>153</v>
      </c>
      <c r="I6515" t="s">
        <v>490</v>
      </c>
      <c r="J6515" t="s">
        <v>137</v>
      </c>
      <c r="K6515" t="s">
        <v>138</v>
      </c>
      <c r="L6515" t="s">
        <v>18078</v>
      </c>
      <c r="M6515" t="s">
        <v>18079</v>
      </c>
      <c r="N6515">
        <v>3.0555555000000002E-2</v>
      </c>
      <c r="O6515">
        <v>0</v>
      </c>
      <c r="P6515">
        <v>1</v>
      </c>
      <c r="Q6515">
        <v>37</v>
      </c>
      <c r="R6515">
        <v>89</v>
      </c>
      <c r="S6515">
        <v>9</v>
      </c>
      <c r="T6515">
        <v>12</v>
      </c>
      <c r="U6515">
        <v>0</v>
      </c>
      <c r="V6515">
        <v>0</v>
      </c>
      <c r="W6515">
        <v>0</v>
      </c>
      <c r="X6515">
        <v>0</v>
      </c>
      <c r="Y6515">
        <v>1.828066095981675</v>
      </c>
      <c r="Z6515">
        <v>2.1227018990466666</v>
      </c>
      <c r="AA6515">
        <v>1.3916211115152499</v>
      </c>
      <c r="AB6515">
        <v>0.57120212934509995</v>
      </c>
      <c r="AC6515">
        <v>0</v>
      </c>
      <c r="AD6515">
        <v>0</v>
      </c>
      <c r="AE6515">
        <v>5.913591235888692</v>
      </c>
    </row>
    <row r="6516" spans="1:31" x14ac:dyDescent="0.3">
      <c r="A6516">
        <v>2725487</v>
      </c>
      <c r="B6516">
        <v>1</v>
      </c>
      <c r="C6516" t="s">
        <v>80</v>
      </c>
      <c r="D6516" t="s">
        <v>96</v>
      </c>
      <c r="E6516" t="s">
        <v>145</v>
      </c>
      <c r="F6516" t="s">
        <v>18080</v>
      </c>
      <c r="G6516" t="s">
        <v>181</v>
      </c>
      <c r="H6516" t="s">
        <v>135</v>
      </c>
      <c r="I6516" t="s">
        <v>136</v>
      </c>
      <c r="J6516" t="s">
        <v>137</v>
      </c>
      <c r="K6516" t="s">
        <v>138</v>
      </c>
      <c r="L6516" t="s">
        <v>18081</v>
      </c>
      <c r="M6516" t="s">
        <v>18082</v>
      </c>
      <c r="N6516">
        <v>1.9924999999999999</v>
      </c>
      <c r="O6516">
        <v>0</v>
      </c>
      <c r="P6516">
        <v>1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1.7609309713195853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1.7609309713195853</v>
      </c>
    </row>
    <row r="6517" spans="1:31" x14ac:dyDescent="0.3">
      <c r="A6517">
        <v>2725341</v>
      </c>
      <c r="B6517">
        <v>1</v>
      </c>
      <c r="C6517" t="s">
        <v>81</v>
      </c>
      <c r="D6517" t="s">
        <v>116</v>
      </c>
      <c r="E6517" t="s">
        <v>150</v>
      </c>
      <c r="F6517" t="s">
        <v>12742</v>
      </c>
      <c r="G6517" t="s">
        <v>152</v>
      </c>
      <c r="H6517" t="s">
        <v>153</v>
      </c>
      <c r="I6517" t="s">
        <v>136</v>
      </c>
      <c r="J6517" t="s">
        <v>137</v>
      </c>
      <c r="K6517" t="s">
        <v>138</v>
      </c>
      <c r="L6517" t="s">
        <v>18083</v>
      </c>
      <c r="M6517" t="s">
        <v>18084</v>
      </c>
      <c r="N6517">
        <v>0.244166666</v>
      </c>
      <c r="O6517">
        <v>3</v>
      </c>
      <c r="P6517">
        <v>697</v>
      </c>
      <c r="Q6517">
        <v>53</v>
      </c>
      <c r="R6517">
        <v>81</v>
      </c>
      <c r="S6517">
        <v>6</v>
      </c>
      <c r="T6517">
        <v>55</v>
      </c>
      <c r="U6517">
        <v>2</v>
      </c>
      <c r="V6517">
        <v>0</v>
      </c>
      <c r="W6517">
        <v>0.1655712278775</v>
      </c>
      <c r="X6517">
        <v>25.496903678348549</v>
      </c>
      <c r="Y6517">
        <v>14.977729603299698</v>
      </c>
      <c r="Z6517">
        <v>4.0187847511535688</v>
      </c>
      <c r="AA6517">
        <v>24.17318046789978</v>
      </c>
      <c r="AB6517">
        <v>3.3585269324066718</v>
      </c>
      <c r="AC6517">
        <v>15.34009463930853</v>
      </c>
      <c r="AD6517">
        <v>0</v>
      </c>
      <c r="AE6517">
        <v>87.530791300294297</v>
      </c>
    </row>
    <row r="6518" spans="1:31" x14ac:dyDescent="0.3">
      <c r="A6518">
        <v>2725191</v>
      </c>
      <c r="B6518">
        <v>2</v>
      </c>
      <c r="C6518" t="s">
        <v>80</v>
      </c>
      <c r="D6518" t="s">
        <v>103</v>
      </c>
      <c r="E6518" t="s">
        <v>213</v>
      </c>
      <c r="F6518" t="s">
        <v>8286</v>
      </c>
      <c r="G6518" t="s">
        <v>185</v>
      </c>
      <c r="H6518" t="s">
        <v>153</v>
      </c>
      <c r="I6518" t="s">
        <v>136</v>
      </c>
      <c r="J6518" t="s">
        <v>137</v>
      </c>
      <c r="K6518" t="s">
        <v>138</v>
      </c>
      <c r="L6518" t="s">
        <v>18085</v>
      </c>
      <c r="M6518" t="s">
        <v>18086</v>
      </c>
      <c r="N6518">
        <v>0.28888888800000001</v>
      </c>
      <c r="O6518">
        <v>0</v>
      </c>
      <c r="P6518">
        <v>0</v>
      </c>
      <c r="Q6518">
        <v>0</v>
      </c>
      <c r="R6518">
        <v>0</v>
      </c>
      <c r="S6518">
        <v>6</v>
      </c>
      <c r="T6518">
        <v>2</v>
      </c>
      <c r="U6518">
        <v>19</v>
      </c>
      <c r="V6518">
        <v>2</v>
      </c>
      <c r="W6518">
        <v>0</v>
      </c>
      <c r="X6518">
        <v>0</v>
      </c>
      <c r="Y6518">
        <v>0</v>
      </c>
      <c r="Z6518">
        <v>0</v>
      </c>
      <c r="AA6518">
        <v>12.236530410152533</v>
      </c>
      <c r="AB6518">
        <v>1.0390976147673332</v>
      </c>
      <c r="AC6518">
        <v>1015.3284912705193</v>
      </c>
      <c r="AD6518">
        <v>37.529709617469322</v>
      </c>
      <c r="AE6518">
        <v>1066.1338289129085</v>
      </c>
    </row>
    <row r="6519" spans="1:31" x14ac:dyDescent="0.3">
      <c r="A6519">
        <v>2725464</v>
      </c>
      <c r="B6519">
        <v>1</v>
      </c>
      <c r="C6519" t="s">
        <v>81</v>
      </c>
      <c r="D6519" t="s">
        <v>123</v>
      </c>
      <c r="E6519" t="s">
        <v>132</v>
      </c>
      <c r="F6519" t="s">
        <v>18087</v>
      </c>
      <c r="G6519" t="s">
        <v>134</v>
      </c>
      <c r="H6519" t="s">
        <v>135</v>
      </c>
      <c r="I6519" t="s">
        <v>136</v>
      </c>
      <c r="J6519" t="s">
        <v>137</v>
      </c>
      <c r="K6519" t="s">
        <v>138</v>
      </c>
      <c r="L6519" t="s">
        <v>18088</v>
      </c>
      <c r="M6519" t="s">
        <v>18089</v>
      </c>
      <c r="N6519">
        <v>0.80527777700000003</v>
      </c>
      <c r="O6519">
        <v>0</v>
      </c>
      <c r="P6519">
        <v>142</v>
      </c>
      <c r="Q6519">
        <v>0</v>
      </c>
      <c r="R6519">
        <v>0</v>
      </c>
      <c r="S6519">
        <v>0</v>
      </c>
      <c r="T6519">
        <v>2</v>
      </c>
      <c r="U6519">
        <v>0</v>
      </c>
      <c r="V6519">
        <v>0</v>
      </c>
      <c r="W6519">
        <v>0</v>
      </c>
      <c r="X6519">
        <v>20.960300972946044</v>
      </c>
      <c r="Y6519">
        <v>0</v>
      </c>
      <c r="Z6519">
        <v>0</v>
      </c>
      <c r="AA6519">
        <v>0</v>
      </c>
      <c r="AB6519">
        <v>0.83993313396090818</v>
      </c>
      <c r="AC6519">
        <v>0</v>
      </c>
      <c r="AD6519">
        <v>0</v>
      </c>
      <c r="AE6519">
        <v>21.800234106906952</v>
      </c>
    </row>
    <row r="6520" spans="1:31" x14ac:dyDescent="0.3">
      <c r="A6520">
        <v>2725026</v>
      </c>
      <c r="B6520">
        <v>1</v>
      </c>
      <c r="C6520" t="s">
        <v>80</v>
      </c>
      <c r="D6520" t="s">
        <v>103</v>
      </c>
      <c r="E6520" t="s">
        <v>161</v>
      </c>
      <c r="F6520" t="s">
        <v>18090</v>
      </c>
      <c r="G6520" t="s">
        <v>163</v>
      </c>
      <c r="H6520" t="s">
        <v>135</v>
      </c>
      <c r="I6520" t="s">
        <v>136</v>
      </c>
      <c r="J6520" t="s">
        <v>137</v>
      </c>
      <c r="K6520" t="s">
        <v>138</v>
      </c>
      <c r="L6520" t="s">
        <v>18091</v>
      </c>
      <c r="M6520" t="s">
        <v>18092</v>
      </c>
      <c r="N6520">
        <v>0.96194444400000001</v>
      </c>
      <c r="O6520">
        <v>0</v>
      </c>
      <c r="P6520">
        <v>0</v>
      </c>
      <c r="Q6520">
        <v>0</v>
      </c>
      <c r="R6520">
        <v>7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</row>
    <row r="6521" spans="1:31" x14ac:dyDescent="0.3">
      <c r="A6521">
        <v>2724777</v>
      </c>
      <c r="B6521">
        <v>1</v>
      </c>
      <c r="C6521" t="s">
        <v>80</v>
      </c>
      <c r="D6521" t="s">
        <v>93</v>
      </c>
      <c r="E6521" t="s">
        <v>156</v>
      </c>
      <c r="F6521" t="s">
        <v>18093</v>
      </c>
      <c r="G6521" t="s">
        <v>185</v>
      </c>
      <c r="H6521" t="s">
        <v>153</v>
      </c>
      <c r="I6521" t="s">
        <v>136</v>
      </c>
      <c r="J6521" t="s">
        <v>137</v>
      </c>
      <c r="K6521" t="s">
        <v>138</v>
      </c>
      <c r="L6521" t="s">
        <v>18094</v>
      </c>
      <c r="M6521" t="s">
        <v>18095</v>
      </c>
      <c r="N6521">
        <v>3.9683333329999999</v>
      </c>
      <c r="O6521">
        <v>0</v>
      </c>
      <c r="P6521">
        <v>86</v>
      </c>
      <c r="Q6521">
        <v>0</v>
      </c>
      <c r="R6521">
        <v>9</v>
      </c>
      <c r="S6521">
        <v>0</v>
      </c>
      <c r="T6521">
        <v>21</v>
      </c>
      <c r="U6521">
        <v>0</v>
      </c>
      <c r="V6521">
        <v>0</v>
      </c>
      <c r="W6521">
        <v>0</v>
      </c>
      <c r="X6521">
        <v>83.921569804808939</v>
      </c>
      <c r="Y6521">
        <v>0</v>
      </c>
      <c r="Z6521">
        <v>20.070887186222329</v>
      </c>
      <c r="AA6521">
        <v>0</v>
      </c>
      <c r="AB6521">
        <v>18.406784198271282</v>
      </c>
      <c r="AC6521">
        <v>0</v>
      </c>
      <c r="AD6521">
        <v>0</v>
      </c>
      <c r="AE6521">
        <v>122.39924118930256</v>
      </c>
    </row>
    <row r="6522" spans="1:31" x14ac:dyDescent="0.3">
      <c r="A6522">
        <v>2725381</v>
      </c>
      <c r="B6522">
        <v>1</v>
      </c>
      <c r="C6522" t="s">
        <v>81</v>
      </c>
      <c r="D6522" t="s">
        <v>114</v>
      </c>
      <c r="E6522" t="s">
        <v>156</v>
      </c>
      <c r="F6522" t="s">
        <v>18096</v>
      </c>
      <c r="G6522" t="s">
        <v>185</v>
      </c>
      <c r="H6522" t="s">
        <v>153</v>
      </c>
      <c r="I6522" t="s">
        <v>136</v>
      </c>
      <c r="J6522" t="s">
        <v>137</v>
      </c>
      <c r="K6522" t="s">
        <v>138</v>
      </c>
      <c r="L6522" t="s">
        <v>18097</v>
      </c>
      <c r="M6522" t="s">
        <v>18098</v>
      </c>
      <c r="N6522">
        <v>0.45388888799999999</v>
      </c>
      <c r="O6522">
        <v>0</v>
      </c>
      <c r="P6522">
        <v>267</v>
      </c>
      <c r="Q6522">
        <v>0</v>
      </c>
      <c r="R6522">
        <v>0</v>
      </c>
      <c r="S6522">
        <v>0</v>
      </c>
      <c r="T6522">
        <v>20</v>
      </c>
      <c r="U6522">
        <v>0</v>
      </c>
      <c r="V6522">
        <v>0</v>
      </c>
      <c r="W6522">
        <v>0</v>
      </c>
      <c r="X6522">
        <v>16.063508849753799</v>
      </c>
      <c r="Y6522">
        <v>0</v>
      </c>
      <c r="Z6522">
        <v>0</v>
      </c>
      <c r="AA6522">
        <v>0</v>
      </c>
      <c r="AB6522">
        <v>1.7752358962166386</v>
      </c>
      <c r="AC6522">
        <v>0</v>
      </c>
      <c r="AD6522">
        <v>0</v>
      </c>
      <c r="AE6522">
        <v>17.838744745970438</v>
      </c>
    </row>
    <row r="6523" spans="1:31" x14ac:dyDescent="0.3">
      <c r="A6523">
        <v>2725278</v>
      </c>
      <c r="B6523">
        <v>1</v>
      </c>
      <c r="C6523" t="s">
        <v>80</v>
      </c>
      <c r="D6523" t="s">
        <v>100</v>
      </c>
      <c r="E6523" t="s">
        <v>150</v>
      </c>
      <c r="F6523" t="s">
        <v>18099</v>
      </c>
      <c r="G6523" t="s">
        <v>152</v>
      </c>
      <c r="H6523" t="s">
        <v>153</v>
      </c>
      <c r="I6523" t="s">
        <v>136</v>
      </c>
      <c r="J6523" t="s">
        <v>137</v>
      </c>
      <c r="K6523" t="s">
        <v>138</v>
      </c>
      <c r="L6523" t="s">
        <v>18100</v>
      </c>
      <c r="M6523" t="s">
        <v>18101</v>
      </c>
      <c r="N6523">
        <v>0.42027777700000002</v>
      </c>
      <c r="O6523">
        <v>0</v>
      </c>
      <c r="P6523">
        <v>1284</v>
      </c>
      <c r="Q6523">
        <v>0</v>
      </c>
      <c r="R6523">
        <v>48</v>
      </c>
      <c r="S6523">
        <v>5</v>
      </c>
      <c r="T6523">
        <v>42</v>
      </c>
      <c r="U6523">
        <v>0</v>
      </c>
      <c r="V6523">
        <v>0</v>
      </c>
      <c r="W6523">
        <v>0</v>
      </c>
      <c r="X6523">
        <v>37.246251050835262</v>
      </c>
      <c r="Y6523">
        <v>0</v>
      </c>
      <c r="Z6523">
        <v>0.89898457576599167</v>
      </c>
      <c r="AA6523">
        <v>16.393995343845166</v>
      </c>
      <c r="AB6523">
        <v>11.033807615484639</v>
      </c>
      <c r="AC6523">
        <v>0</v>
      </c>
      <c r="AD6523">
        <v>0</v>
      </c>
      <c r="AE6523">
        <v>65.573038585931059</v>
      </c>
    </row>
    <row r="6524" spans="1:31" x14ac:dyDescent="0.3">
      <c r="A6524">
        <v>2725527</v>
      </c>
      <c r="B6524">
        <v>1</v>
      </c>
      <c r="C6524" t="s">
        <v>80</v>
      </c>
      <c r="D6524" t="s">
        <v>82</v>
      </c>
      <c r="E6524" t="s">
        <v>145</v>
      </c>
      <c r="F6524" t="s">
        <v>18102</v>
      </c>
      <c r="G6524" t="s">
        <v>230</v>
      </c>
      <c r="H6524" t="s">
        <v>135</v>
      </c>
      <c r="I6524" t="s">
        <v>136</v>
      </c>
      <c r="J6524" t="s">
        <v>137</v>
      </c>
      <c r="K6524" t="s">
        <v>138</v>
      </c>
      <c r="L6524" t="s">
        <v>18103</v>
      </c>
      <c r="M6524" t="s">
        <v>18104</v>
      </c>
      <c r="N6524">
        <v>1.343611111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1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1.3451423531983335</v>
      </c>
      <c r="AC6524">
        <v>0</v>
      </c>
      <c r="AD6524">
        <v>0</v>
      </c>
      <c r="AE6524">
        <v>1.3451423531983335</v>
      </c>
    </row>
    <row r="6525" spans="1:31" x14ac:dyDescent="0.3">
      <c r="A6525">
        <v>2725178</v>
      </c>
      <c r="B6525">
        <v>1</v>
      </c>
      <c r="C6525" t="s">
        <v>80</v>
      </c>
      <c r="D6525" t="s">
        <v>104</v>
      </c>
      <c r="E6525" t="s">
        <v>150</v>
      </c>
      <c r="F6525" t="s">
        <v>18105</v>
      </c>
      <c r="G6525" t="s">
        <v>152</v>
      </c>
      <c r="H6525" t="s">
        <v>153</v>
      </c>
      <c r="I6525" t="s">
        <v>136</v>
      </c>
      <c r="J6525" t="s">
        <v>137</v>
      </c>
      <c r="K6525" t="s">
        <v>138</v>
      </c>
      <c r="L6525" t="s">
        <v>18106</v>
      </c>
      <c r="M6525" t="s">
        <v>18107</v>
      </c>
      <c r="N6525">
        <v>0.47416666600000001</v>
      </c>
      <c r="O6525">
        <v>0</v>
      </c>
      <c r="P6525">
        <v>21</v>
      </c>
      <c r="Q6525">
        <v>1</v>
      </c>
      <c r="R6525">
        <v>0</v>
      </c>
      <c r="S6525">
        <v>31</v>
      </c>
      <c r="T6525">
        <v>21</v>
      </c>
      <c r="U6525">
        <v>18</v>
      </c>
      <c r="V6525">
        <v>0</v>
      </c>
      <c r="W6525">
        <v>0</v>
      </c>
      <c r="X6525">
        <v>0.94179320045304993</v>
      </c>
      <c r="Y6525">
        <v>2.3670928144640002E-2</v>
      </c>
      <c r="Z6525">
        <v>0</v>
      </c>
      <c r="AA6525">
        <v>110.41556482402858</v>
      </c>
      <c r="AB6525">
        <v>6.1581287451779225</v>
      </c>
      <c r="AC6525">
        <v>816.822239454807</v>
      </c>
      <c r="AD6525">
        <v>0</v>
      </c>
      <c r="AE6525">
        <v>934.36139715261118</v>
      </c>
    </row>
    <row r="6526" spans="1:31" x14ac:dyDescent="0.3">
      <c r="A6526">
        <v>2724840</v>
      </c>
      <c r="B6526">
        <v>1</v>
      </c>
      <c r="C6526" t="s">
        <v>80</v>
      </c>
      <c r="D6526" t="s">
        <v>105</v>
      </c>
      <c r="E6526" t="s">
        <v>200</v>
      </c>
      <c r="F6526" t="s">
        <v>18108</v>
      </c>
      <c r="G6526" t="s">
        <v>163</v>
      </c>
      <c r="H6526" t="s">
        <v>135</v>
      </c>
      <c r="I6526" t="s">
        <v>136</v>
      </c>
      <c r="J6526" t="s">
        <v>137</v>
      </c>
      <c r="K6526" t="s">
        <v>138</v>
      </c>
      <c r="L6526" t="s">
        <v>18109</v>
      </c>
      <c r="M6526" t="s">
        <v>18110</v>
      </c>
      <c r="N6526">
        <v>1.5977777769999999</v>
      </c>
      <c r="O6526">
        <v>0</v>
      </c>
      <c r="P6526">
        <v>69</v>
      </c>
      <c r="Q6526">
        <v>0</v>
      </c>
      <c r="R6526">
        <v>0</v>
      </c>
      <c r="S6526">
        <v>0</v>
      </c>
      <c r="T6526">
        <v>13</v>
      </c>
      <c r="U6526">
        <v>0</v>
      </c>
      <c r="V6526">
        <v>0</v>
      </c>
      <c r="W6526">
        <v>0</v>
      </c>
      <c r="X6526">
        <v>21.877999567875925</v>
      </c>
      <c r="Y6526">
        <v>0</v>
      </c>
      <c r="Z6526">
        <v>0</v>
      </c>
      <c r="AA6526">
        <v>0</v>
      </c>
      <c r="AB6526">
        <v>17.168025141654471</v>
      </c>
      <c r="AC6526">
        <v>0</v>
      </c>
      <c r="AD6526">
        <v>0</v>
      </c>
      <c r="AE6526">
        <v>39.0460247095304</v>
      </c>
    </row>
    <row r="6527" spans="1:31" x14ac:dyDescent="0.3">
      <c r="A6527">
        <v>2724986</v>
      </c>
      <c r="B6527">
        <v>1</v>
      </c>
      <c r="C6527" t="s">
        <v>80</v>
      </c>
      <c r="D6527" t="s">
        <v>97</v>
      </c>
      <c r="E6527" t="s">
        <v>156</v>
      </c>
      <c r="F6527" t="s">
        <v>9556</v>
      </c>
      <c r="G6527" t="s">
        <v>300</v>
      </c>
      <c r="H6527" t="s">
        <v>153</v>
      </c>
      <c r="I6527" t="s">
        <v>136</v>
      </c>
      <c r="J6527" t="s">
        <v>137</v>
      </c>
      <c r="K6527" t="s">
        <v>210</v>
      </c>
      <c r="L6527" t="s">
        <v>18111</v>
      </c>
      <c r="M6527" t="s">
        <v>18112</v>
      </c>
      <c r="N6527">
        <v>4.693333333</v>
      </c>
      <c r="O6527">
        <v>0</v>
      </c>
      <c r="P6527">
        <v>406</v>
      </c>
      <c r="Q6527">
        <v>0</v>
      </c>
      <c r="R6527">
        <v>0</v>
      </c>
      <c r="S6527">
        <v>0</v>
      </c>
      <c r="T6527">
        <v>60</v>
      </c>
      <c r="U6527">
        <v>0</v>
      </c>
      <c r="V6527">
        <v>0</v>
      </c>
      <c r="W6527">
        <v>0</v>
      </c>
      <c r="X6527">
        <v>558.92190523761292</v>
      </c>
      <c r="Y6527">
        <v>0</v>
      </c>
      <c r="Z6527">
        <v>0</v>
      </c>
      <c r="AA6527">
        <v>0</v>
      </c>
      <c r="AB6527">
        <v>276.52677718199101</v>
      </c>
      <c r="AC6527">
        <v>0</v>
      </c>
      <c r="AD6527">
        <v>0</v>
      </c>
      <c r="AE6527">
        <v>835.44868241960398</v>
      </c>
    </row>
    <row r="6528" spans="1:31" x14ac:dyDescent="0.3">
      <c r="A6528">
        <v>2725132</v>
      </c>
      <c r="B6528">
        <v>1</v>
      </c>
      <c r="C6528" t="s">
        <v>80</v>
      </c>
      <c r="D6528" t="s">
        <v>102</v>
      </c>
      <c r="E6528" t="s">
        <v>132</v>
      </c>
      <c r="F6528" t="s">
        <v>18113</v>
      </c>
      <c r="G6528" t="s">
        <v>134</v>
      </c>
      <c r="H6528" t="s">
        <v>135</v>
      </c>
      <c r="I6528" t="s">
        <v>136</v>
      </c>
      <c r="J6528" t="s">
        <v>137</v>
      </c>
      <c r="K6528" t="s">
        <v>138</v>
      </c>
      <c r="L6528" t="s">
        <v>18114</v>
      </c>
      <c r="M6528" t="s">
        <v>18115</v>
      </c>
      <c r="N6528">
        <v>2.0452777769999999</v>
      </c>
      <c r="O6528">
        <v>0</v>
      </c>
      <c r="P6528">
        <v>0</v>
      </c>
      <c r="Q6528">
        <v>0</v>
      </c>
      <c r="R6528">
        <v>14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1.2068339535183126</v>
      </c>
      <c r="AA6528">
        <v>0</v>
      </c>
      <c r="AB6528">
        <v>0</v>
      </c>
      <c r="AC6528">
        <v>0</v>
      </c>
      <c r="AD6528">
        <v>0</v>
      </c>
      <c r="AE6528">
        <v>1.2068339535183126</v>
      </c>
    </row>
    <row r="6529" spans="1:31" x14ac:dyDescent="0.3">
      <c r="A6529">
        <v>2725427</v>
      </c>
      <c r="B6529">
        <v>1</v>
      </c>
      <c r="C6529" t="s">
        <v>80</v>
      </c>
      <c r="D6529" t="s">
        <v>96</v>
      </c>
      <c r="E6529" t="s">
        <v>145</v>
      </c>
      <c r="F6529" t="s">
        <v>18116</v>
      </c>
      <c r="G6529" t="s">
        <v>147</v>
      </c>
      <c r="H6529" t="s">
        <v>135</v>
      </c>
      <c r="I6529" t="s">
        <v>136</v>
      </c>
      <c r="J6529" t="s">
        <v>137</v>
      </c>
      <c r="K6529" t="s">
        <v>138</v>
      </c>
      <c r="L6529" t="s">
        <v>18117</v>
      </c>
      <c r="M6529" t="s">
        <v>18118</v>
      </c>
      <c r="N6529">
        <v>4.2111111110000001</v>
      </c>
      <c r="O6529">
        <v>0</v>
      </c>
      <c r="P6529">
        <v>1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1.4018381588561235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1.4018381588561235</v>
      </c>
    </row>
    <row r="6530" spans="1:31" x14ac:dyDescent="0.3">
      <c r="A6530">
        <v>2725115</v>
      </c>
      <c r="B6530">
        <v>1</v>
      </c>
      <c r="C6530" t="s">
        <v>80</v>
      </c>
      <c r="D6530" t="s">
        <v>106</v>
      </c>
      <c r="E6530" t="s">
        <v>132</v>
      </c>
      <c r="F6530" t="s">
        <v>6771</v>
      </c>
      <c r="G6530" t="s">
        <v>134</v>
      </c>
      <c r="H6530" t="s">
        <v>135</v>
      </c>
      <c r="I6530" t="s">
        <v>136</v>
      </c>
      <c r="J6530" t="s">
        <v>137</v>
      </c>
      <c r="K6530" t="s">
        <v>138</v>
      </c>
      <c r="L6530" t="s">
        <v>18119</v>
      </c>
      <c r="M6530" t="s">
        <v>18120</v>
      </c>
      <c r="N6530">
        <v>1.4044444439999999</v>
      </c>
      <c r="O6530">
        <v>0</v>
      </c>
      <c r="P6530">
        <v>4</v>
      </c>
      <c r="Q6530">
        <v>0</v>
      </c>
      <c r="R6530">
        <v>12</v>
      </c>
      <c r="S6530">
        <v>0</v>
      </c>
      <c r="T6530">
        <v>7</v>
      </c>
      <c r="U6530">
        <v>0</v>
      </c>
      <c r="V6530">
        <v>0</v>
      </c>
      <c r="W6530">
        <v>0</v>
      </c>
      <c r="X6530">
        <v>0.13856588037712836</v>
      </c>
      <c r="Y6530">
        <v>0</v>
      </c>
      <c r="Z6530">
        <v>16.291784162734</v>
      </c>
      <c r="AA6530">
        <v>0</v>
      </c>
      <c r="AB6530">
        <v>15.655707981219171</v>
      </c>
      <c r="AC6530">
        <v>0</v>
      </c>
      <c r="AD6530">
        <v>0</v>
      </c>
      <c r="AE6530">
        <v>32.086058024330299</v>
      </c>
    </row>
    <row r="6531" spans="1:31" x14ac:dyDescent="0.3">
      <c r="A6531">
        <v>2724903</v>
      </c>
      <c r="B6531">
        <v>1</v>
      </c>
      <c r="C6531" t="s">
        <v>80</v>
      </c>
      <c r="D6531" t="s">
        <v>95</v>
      </c>
      <c r="E6531" t="s">
        <v>173</v>
      </c>
      <c r="F6531" t="s">
        <v>546</v>
      </c>
      <c r="G6531" t="s">
        <v>300</v>
      </c>
      <c r="H6531" t="s">
        <v>153</v>
      </c>
      <c r="I6531" t="s">
        <v>136</v>
      </c>
      <c r="J6531" t="s">
        <v>137</v>
      </c>
      <c r="K6531" t="s">
        <v>210</v>
      </c>
      <c r="L6531" t="s">
        <v>18121</v>
      </c>
      <c r="M6531" t="s">
        <v>18122</v>
      </c>
      <c r="N6531">
        <v>0.77194444399999995</v>
      </c>
      <c r="O6531">
        <v>0</v>
      </c>
      <c r="P6531">
        <v>148</v>
      </c>
      <c r="Q6531">
        <v>0</v>
      </c>
      <c r="R6531">
        <v>2</v>
      </c>
      <c r="S6531">
        <v>31</v>
      </c>
      <c r="T6531">
        <v>11</v>
      </c>
      <c r="U6531">
        <v>3</v>
      </c>
      <c r="V6531">
        <v>0</v>
      </c>
      <c r="W6531">
        <v>0</v>
      </c>
      <c r="X6531">
        <v>19.547450248730229</v>
      </c>
      <c r="Y6531">
        <v>0</v>
      </c>
      <c r="Z6531">
        <v>0.112901984026</v>
      </c>
      <c r="AA6531">
        <v>196.11535803721901</v>
      </c>
      <c r="AB6531">
        <v>10.302468443066829</v>
      </c>
      <c r="AC6531">
        <v>1322.9951326937507</v>
      </c>
      <c r="AD6531">
        <v>0</v>
      </c>
      <c r="AE6531">
        <v>1549.0733114067928</v>
      </c>
    </row>
    <row r="6532" spans="1:31" x14ac:dyDescent="0.3">
      <c r="A6532">
        <v>2724780</v>
      </c>
      <c r="B6532">
        <v>1</v>
      </c>
      <c r="C6532" t="s">
        <v>80</v>
      </c>
      <c r="D6532" t="s">
        <v>104</v>
      </c>
      <c r="E6532" t="s">
        <v>150</v>
      </c>
      <c r="F6532" t="s">
        <v>2843</v>
      </c>
      <c r="G6532" t="s">
        <v>152</v>
      </c>
      <c r="H6532" t="s">
        <v>153</v>
      </c>
      <c r="I6532" t="s">
        <v>136</v>
      </c>
      <c r="J6532" t="s">
        <v>137</v>
      </c>
      <c r="K6532" t="s">
        <v>138</v>
      </c>
      <c r="L6532" t="s">
        <v>17977</v>
      </c>
      <c r="M6532" t="s">
        <v>18123</v>
      </c>
      <c r="N6532">
        <v>1.0177777770000001</v>
      </c>
      <c r="O6532">
        <v>1</v>
      </c>
      <c r="P6532">
        <v>479</v>
      </c>
      <c r="Q6532">
        <v>22</v>
      </c>
      <c r="R6532">
        <v>27</v>
      </c>
      <c r="S6532">
        <v>29</v>
      </c>
      <c r="T6532">
        <v>73</v>
      </c>
      <c r="U6532">
        <v>5</v>
      </c>
      <c r="V6532">
        <v>0</v>
      </c>
      <c r="W6532">
        <v>1.6079636140546021</v>
      </c>
      <c r="X6532">
        <v>91.791559916286317</v>
      </c>
      <c r="Y6532">
        <v>17.196989243121926</v>
      </c>
      <c r="Z6532">
        <v>2.8958798076137802</v>
      </c>
      <c r="AA6532">
        <v>463.92110193815324</v>
      </c>
      <c r="AB6532">
        <v>27.555927782403472</v>
      </c>
      <c r="AC6532">
        <v>81.611549649996149</v>
      </c>
      <c r="AD6532">
        <v>0</v>
      </c>
      <c r="AE6532">
        <v>686.58097195162952</v>
      </c>
    </row>
    <row r="6533" spans="1:31" x14ac:dyDescent="0.3">
      <c r="A6533">
        <v>2724946</v>
      </c>
      <c r="B6533">
        <v>1</v>
      </c>
      <c r="C6533" t="s">
        <v>80</v>
      </c>
      <c r="D6533" t="s">
        <v>106</v>
      </c>
      <c r="E6533" t="s">
        <v>161</v>
      </c>
      <c r="F6533" t="s">
        <v>18124</v>
      </c>
      <c r="G6533" t="s">
        <v>163</v>
      </c>
      <c r="H6533" t="s">
        <v>135</v>
      </c>
      <c r="I6533" t="s">
        <v>136</v>
      </c>
      <c r="J6533" t="s">
        <v>137</v>
      </c>
      <c r="K6533" t="s">
        <v>138</v>
      </c>
      <c r="L6533" t="s">
        <v>18125</v>
      </c>
      <c r="M6533" t="s">
        <v>18126</v>
      </c>
      <c r="N6533">
        <v>2.6488888880000001</v>
      </c>
      <c r="O6533">
        <v>0</v>
      </c>
      <c r="P6533">
        <v>0</v>
      </c>
      <c r="Q6533">
        <v>0</v>
      </c>
      <c r="R6533">
        <v>1</v>
      </c>
      <c r="S6533">
        <v>0</v>
      </c>
      <c r="T6533">
        <v>1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9.7693277056466421</v>
      </c>
      <c r="AA6533">
        <v>0</v>
      </c>
      <c r="AB6533">
        <v>0</v>
      </c>
      <c r="AC6533">
        <v>0</v>
      </c>
      <c r="AD6533">
        <v>0</v>
      </c>
      <c r="AE6533">
        <v>9.7693277056466421</v>
      </c>
    </row>
    <row r="6534" spans="1:31" x14ac:dyDescent="0.3">
      <c r="A6534">
        <v>2725378</v>
      </c>
      <c r="B6534">
        <v>2</v>
      </c>
      <c r="C6534" t="s">
        <v>80</v>
      </c>
      <c r="D6534" t="s">
        <v>99</v>
      </c>
      <c r="E6534" t="s">
        <v>132</v>
      </c>
      <c r="F6534" t="s">
        <v>18127</v>
      </c>
      <c r="G6534" t="s">
        <v>409</v>
      </c>
      <c r="H6534" t="s">
        <v>135</v>
      </c>
      <c r="I6534" t="s">
        <v>136</v>
      </c>
      <c r="J6534" t="s">
        <v>137</v>
      </c>
      <c r="K6534" t="s">
        <v>138</v>
      </c>
      <c r="L6534" t="s">
        <v>18128</v>
      </c>
      <c r="M6534" t="s">
        <v>18129</v>
      </c>
      <c r="N6534">
        <v>1.151944444</v>
      </c>
      <c r="O6534">
        <v>0</v>
      </c>
      <c r="P6534">
        <v>85</v>
      </c>
      <c r="Q6534">
        <v>0</v>
      </c>
      <c r="R6534">
        <v>0</v>
      </c>
      <c r="S6534">
        <v>0</v>
      </c>
      <c r="T6534">
        <v>14</v>
      </c>
      <c r="U6534">
        <v>0</v>
      </c>
      <c r="V6534">
        <v>0</v>
      </c>
      <c r="W6534">
        <v>0</v>
      </c>
      <c r="X6534">
        <v>17.195834835243918</v>
      </c>
      <c r="Y6534">
        <v>0</v>
      </c>
      <c r="Z6534">
        <v>0</v>
      </c>
      <c r="AA6534">
        <v>0</v>
      </c>
      <c r="AB6534">
        <v>13.708338186023898</v>
      </c>
      <c r="AC6534">
        <v>0</v>
      </c>
      <c r="AD6534">
        <v>0</v>
      </c>
      <c r="AE6534">
        <v>30.904173021267816</v>
      </c>
    </row>
    <row r="6535" spans="1:31" x14ac:dyDescent="0.3">
      <c r="A6535">
        <v>2724923</v>
      </c>
      <c r="B6535">
        <v>1</v>
      </c>
      <c r="C6535" t="s">
        <v>81</v>
      </c>
      <c r="D6535" t="s">
        <v>128</v>
      </c>
      <c r="E6535" t="s">
        <v>213</v>
      </c>
      <c r="F6535" t="s">
        <v>5238</v>
      </c>
      <c r="G6535" t="s">
        <v>152</v>
      </c>
      <c r="H6535" t="s">
        <v>153</v>
      </c>
      <c r="I6535" t="s">
        <v>136</v>
      </c>
      <c r="J6535" t="s">
        <v>137</v>
      </c>
      <c r="K6535" t="s">
        <v>138</v>
      </c>
      <c r="L6535" t="s">
        <v>18130</v>
      </c>
      <c r="M6535" t="s">
        <v>18131</v>
      </c>
      <c r="N6535">
        <v>1.206111111</v>
      </c>
      <c r="O6535">
        <v>0</v>
      </c>
      <c r="P6535">
        <v>0</v>
      </c>
      <c r="Q6535">
        <v>1</v>
      </c>
      <c r="R6535">
        <v>0</v>
      </c>
      <c r="S6535">
        <v>28</v>
      </c>
      <c r="T6535">
        <v>0</v>
      </c>
      <c r="U6535">
        <v>24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174.1044912262162</v>
      </c>
      <c r="AB6535">
        <v>0</v>
      </c>
      <c r="AC6535">
        <v>4772.4253055854306</v>
      </c>
      <c r="AD6535">
        <v>0</v>
      </c>
      <c r="AE6535">
        <v>4946.5297968116465</v>
      </c>
    </row>
    <row r="6536" spans="1:31" x14ac:dyDescent="0.3">
      <c r="A6536">
        <v>2725407</v>
      </c>
      <c r="B6536">
        <v>1</v>
      </c>
      <c r="C6536" t="s">
        <v>81</v>
      </c>
      <c r="D6536" t="s">
        <v>118</v>
      </c>
      <c r="E6536" t="s">
        <v>145</v>
      </c>
      <c r="F6536" t="s">
        <v>18132</v>
      </c>
      <c r="G6536" t="s">
        <v>230</v>
      </c>
      <c r="H6536" t="s">
        <v>135</v>
      </c>
      <c r="I6536" t="s">
        <v>136</v>
      </c>
      <c r="J6536" t="s">
        <v>137</v>
      </c>
      <c r="K6536" t="s">
        <v>138</v>
      </c>
      <c r="L6536" t="s">
        <v>18133</v>
      </c>
      <c r="M6536" t="s">
        <v>18134</v>
      </c>
      <c r="N6536">
        <v>2.7947222219999999</v>
      </c>
      <c r="O6536">
        <v>0</v>
      </c>
      <c r="P6536">
        <v>1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0.80980497490155834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0.80980497490155834</v>
      </c>
    </row>
    <row r="6537" spans="1:31" x14ac:dyDescent="0.3">
      <c r="A6537">
        <v>2724966</v>
      </c>
      <c r="B6537">
        <v>1</v>
      </c>
      <c r="C6537" t="s">
        <v>80</v>
      </c>
      <c r="D6537" t="s">
        <v>90</v>
      </c>
      <c r="E6537" t="s">
        <v>173</v>
      </c>
      <c r="F6537" t="s">
        <v>18135</v>
      </c>
      <c r="G6537" t="s">
        <v>1613</v>
      </c>
      <c r="H6537" t="s">
        <v>5535</v>
      </c>
      <c r="I6537" t="s">
        <v>136</v>
      </c>
      <c r="J6537" t="s">
        <v>137</v>
      </c>
      <c r="K6537" t="s">
        <v>210</v>
      </c>
      <c r="L6537" t="s">
        <v>18136</v>
      </c>
      <c r="M6537" t="s">
        <v>18137</v>
      </c>
      <c r="N6537">
        <v>0.62666666599999998</v>
      </c>
      <c r="O6537">
        <v>0</v>
      </c>
      <c r="P6537">
        <v>4219</v>
      </c>
      <c r="Q6537">
        <v>0</v>
      </c>
      <c r="R6537">
        <v>0</v>
      </c>
      <c r="S6537">
        <v>0</v>
      </c>
      <c r="T6537">
        <v>514</v>
      </c>
      <c r="U6537">
        <v>0</v>
      </c>
      <c r="V6537">
        <v>1</v>
      </c>
      <c r="W6537">
        <v>0</v>
      </c>
      <c r="X6537">
        <v>491.60242213332089</v>
      </c>
      <c r="Y6537">
        <v>0</v>
      </c>
      <c r="Z6537">
        <v>0</v>
      </c>
      <c r="AA6537">
        <v>0</v>
      </c>
      <c r="AB6537">
        <v>271.57738794352684</v>
      </c>
      <c r="AC6537">
        <v>0</v>
      </c>
      <c r="AD6537">
        <v>5.4917937548224405</v>
      </c>
      <c r="AE6537">
        <v>768.67160383167015</v>
      </c>
    </row>
    <row r="6538" spans="1:31" x14ac:dyDescent="0.3">
      <c r="A6538">
        <v>2725009</v>
      </c>
      <c r="B6538">
        <v>1</v>
      </c>
      <c r="C6538" t="s">
        <v>81</v>
      </c>
      <c r="D6538" t="s">
        <v>112</v>
      </c>
      <c r="E6538" t="s">
        <v>150</v>
      </c>
      <c r="F6538" t="s">
        <v>14243</v>
      </c>
      <c r="G6538" t="s">
        <v>209</v>
      </c>
      <c r="H6538" t="s">
        <v>153</v>
      </c>
      <c r="I6538" t="s">
        <v>136</v>
      </c>
      <c r="J6538" t="s">
        <v>137</v>
      </c>
      <c r="K6538" t="s">
        <v>210</v>
      </c>
      <c r="L6538" t="s">
        <v>18138</v>
      </c>
      <c r="M6538" t="s">
        <v>18139</v>
      </c>
      <c r="N6538">
        <v>2.5447222219999999</v>
      </c>
      <c r="O6538">
        <v>0</v>
      </c>
      <c r="P6538">
        <v>1460</v>
      </c>
      <c r="Q6538">
        <v>0</v>
      </c>
      <c r="R6538">
        <v>24</v>
      </c>
      <c r="S6538">
        <v>0</v>
      </c>
      <c r="T6538">
        <v>43</v>
      </c>
      <c r="U6538">
        <v>0</v>
      </c>
      <c r="V6538">
        <v>0</v>
      </c>
      <c r="W6538">
        <v>0</v>
      </c>
      <c r="X6538">
        <v>592.5847559742366</v>
      </c>
      <c r="Y6538">
        <v>0</v>
      </c>
      <c r="Z6538">
        <v>10.584836517169263</v>
      </c>
      <c r="AA6538">
        <v>0</v>
      </c>
      <c r="AB6538">
        <v>109.03925652623052</v>
      </c>
      <c r="AC6538">
        <v>0</v>
      </c>
      <c r="AD6538">
        <v>0</v>
      </c>
      <c r="AE6538">
        <v>712.20884901763634</v>
      </c>
    </row>
    <row r="6539" spans="1:31" x14ac:dyDescent="0.3">
      <c r="A6539">
        <v>2725550</v>
      </c>
      <c r="B6539">
        <v>1</v>
      </c>
      <c r="C6539" t="s">
        <v>81</v>
      </c>
      <c r="D6539" t="s">
        <v>128</v>
      </c>
      <c r="E6539" t="s">
        <v>132</v>
      </c>
      <c r="F6539" t="s">
        <v>18140</v>
      </c>
      <c r="G6539" t="s">
        <v>170</v>
      </c>
      <c r="H6539" t="s">
        <v>135</v>
      </c>
      <c r="I6539" t="s">
        <v>136</v>
      </c>
      <c r="J6539" t="s">
        <v>137</v>
      </c>
      <c r="K6539" t="s">
        <v>138</v>
      </c>
      <c r="L6539" t="s">
        <v>17970</v>
      </c>
      <c r="M6539" t="s">
        <v>18141</v>
      </c>
      <c r="N6539">
        <v>0.72527777699999996</v>
      </c>
      <c r="O6539">
        <v>0</v>
      </c>
      <c r="P6539">
        <v>174</v>
      </c>
      <c r="Q6539">
        <v>0</v>
      </c>
      <c r="R6539">
        <v>0</v>
      </c>
      <c r="S6539">
        <v>0</v>
      </c>
      <c r="T6539">
        <v>15</v>
      </c>
      <c r="U6539">
        <v>0</v>
      </c>
      <c r="V6539">
        <v>0</v>
      </c>
      <c r="W6539">
        <v>0</v>
      </c>
      <c r="X6539">
        <v>10.830149715467627</v>
      </c>
      <c r="Y6539">
        <v>0</v>
      </c>
      <c r="Z6539">
        <v>0</v>
      </c>
      <c r="AA6539">
        <v>0</v>
      </c>
      <c r="AB6539">
        <v>2.5028824203858808</v>
      </c>
      <c r="AC6539">
        <v>0</v>
      </c>
      <c r="AD6539">
        <v>0</v>
      </c>
      <c r="AE6539">
        <v>13.333032135853507</v>
      </c>
    </row>
    <row r="6540" spans="1:31" x14ac:dyDescent="0.3">
      <c r="A6540">
        <v>2725373</v>
      </c>
      <c r="B6540">
        <v>1</v>
      </c>
      <c r="C6540" t="s">
        <v>80</v>
      </c>
      <c r="D6540" t="s">
        <v>97</v>
      </c>
      <c r="E6540" t="s">
        <v>173</v>
      </c>
      <c r="F6540" t="s">
        <v>13719</v>
      </c>
      <c r="G6540" t="s">
        <v>152</v>
      </c>
      <c r="H6540" t="s">
        <v>153</v>
      </c>
      <c r="I6540" t="s">
        <v>490</v>
      </c>
      <c r="J6540" t="s">
        <v>137</v>
      </c>
      <c r="K6540" t="s">
        <v>138</v>
      </c>
      <c r="L6540" t="s">
        <v>18142</v>
      </c>
      <c r="M6540" t="s">
        <v>18143</v>
      </c>
      <c r="N6540">
        <v>4.1666665999999998E-2</v>
      </c>
      <c r="O6540">
        <v>15</v>
      </c>
      <c r="P6540">
        <v>13244</v>
      </c>
      <c r="Q6540">
        <v>16</v>
      </c>
      <c r="R6540">
        <v>337</v>
      </c>
      <c r="S6540">
        <v>60</v>
      </c>
      <c r="T6540">
        <v>1589</v>
      </c>
      <c r="U6540">
        <v>1</v>
      </c>
      <c r="V6540">
        <v>14</v>
      </c>
      <c r="W6540">
        <v>2.050287495451125</v>
      </c>
      <c r="X6540">
        <v>92.390845773394773</v>
      </c>
      <c r="Y6540">
        <v>1.9811701669699999</v>
      </c>
      <c r="Z6540">
        <v>2.8468784655607529</v>
      </c>
      <c r="AA6540">
        <v>33.729076485861249</v>
      </c>
      <c r="AB6540">
        <v>50.42081777725717</v>
      </c>
      <c r="AC6540">
        <v>4.2898417897946244</v>
      </c>
      <c r="AD6540">
        <v>6.2416533094562494</v>
      </c>
      <c r="AE6540">
        <v>193.95057126374596</v>
      </c>
    </row>
    <row r="6541" spans="1:31" x14ac:dyDescent="0.3">
      <c r="A6541">
        <v>2725330</v>
      </c>
      <c r="B6541">
        <v>1</v>
      </c>
      <c r="C6541" t="s">
        <v>80</v>
      </c>
      <c r="D6541" t="s">
        <v>92</v>
      </c>
      <c r="E6541" t="s">
        <v>213</v>
      </c>
      <c r="F6541" t="s">
        <v>5193</v>
      </c>
      <c r="G6541" t="s">
        <v>152</v>
      </c>
      <c r="H6541" t="s">
        <v>153</v>
      </c>
      <c r="I6541" t="s">
        <v>136</v>
      </c>
      <c r="J6541" t="s">
        <v>137</v>
      </c>
      <c r="K6541" t="s">
        <v>138</v>
      </c>
      <c r="L6541" t="s">
        <v>18144</v>
      </c>
      <c r="M6541" t="s">
        <v>18145</v>
      </c>
      <c r="N6541">
        <v>0.44277777699999998</v>
      </c>
      <c r="O6541">
        <v>5</v>
      </c>
      <c r="P6541">
        <v>1796</v>
      </c>
      <c r="Q6541">
        <v>1</v>
      </c>
      <c r="R6541">
        <v>0</v>
      </c>
      <c r="S6541">
        <v>4</v>
      </c>
      <c r="T6541">
        <v>17</v>
      </c>
      <c r="U6541">
        <v>0</v>
      </c>
      <c r="V6541">
        <v>0</v>
      </c>
      <c r="W6541">
        <v>3.6126149587537348</v>
      </c>
      <c r="X6541">
        <v>86.725759199246781</v>
      </c>
      <c r="Y6541">
        <v>0.5893226928459333</v>
      </c>
      <c r="Z6541">
        <v>0</v>
      </c>
      <c r="AA6541">
        <v>10.047071775215228</v>
      </c>
      <c r="AB6541">
        <v>5.8555904472882947</v>
      </c>
      <c r="AC6541">
        <v>0</v>
      </c>
      <c r="AD6541">
        <v>0</v>
      </c>
      <c r="AE6541">
        <v>106.83035907334998</v>
      </c>
    </row>
    <row r="6542" spans="1:31" x14ac:dyDescent="0.3">
      <c r="A6542">
        <v>2725081</v>
      </c>
      <c r="B6542">
        <v>1</v>
      </c>
      <c r="C6542" t="s">
        <v>80</v>
      </c>
      <c r="D6542" t="s">
        <v>90</v>
      </c>
      <c r="E6542" t="s">
        <v>173</v>
      </c>
      <c r="F6542" t="s">
        <v>18146</v>
      </c>
      <c r="G6542" t="s">
        <v>300</v>
      </c>
      <c r="H6542" t="s">
        <v>153</v>
      </c>
      <c r="I6542" t="s">
        <v>136</v>
      </c>
      <c r="J6542" t="s">
        <v>137</v>
      </c>
      <c r="K6542" t="s">
        <v>210</v>
      </c>
      <c r="L6542" t="s">
        <v>18147</v>
      </c>
      <c r="M6542" t="s">
        <v>18148</v>
      </c>
      <c r="N6542">
        <v>1.9822222220000001</v>
      </c>
      <c r="O6542">
        <v>0</v>
      </c>
      <c r="P6542">
        <v>1926</v>
      </c>
      <c r="Q6542">
        <v>0</v>
      </c>
      <c r="R6542">
        <v>0</v>
      </c>
      <c r="S6542">
        <v>0</v>
      </c>
      <c r="T6542">
        <v>202</v>
      </c>
      <c r="U6542">
        <v>0</v>
      </c>
      <c r="V6542">
        <v>0</v>
      </c>
      <c r="W6542">
        <v>0</v>
      </c>
      <c r="X6542">
        <v>968.13268223881744</v>
      </c>
      <c r="Y6542">
        <v>0</v>
      </c>
      <c r="Z6542">
        <v>0</v>
      </c>
      <c r="AA6542">
        <v>0</v>
      </c>
      <c r="AB6542">
        <v>398.61263601746913</v>
      </c>
      <c r="AC6542">
        <v>0</v>
      </c>
      <c r="AD6542">
        <v>0</v>
      </c>
      <c r="AE6542">
        <v>1366.7453182562865</v>
      </c>
    </row>
    <row r="6543" spans="1:31" x14ac:dyDescent="0.3">
      <c r="A6543">
        <v>2725576</v>
      </c>
      <c r="B6543">
        <v>1</v>
      </c>
      <c r="C6543" t="s">
        <v>80</v>
      </c>
      <c r="D6543" t="s">
        <v>110</v>
      </c>
      <c r="E6543" t="s">
        <v>145</v>
      </c>
      <c r="F6543" t="s">
        <v>18149</v>
      </c>
      <c r="G6543" t="s">
        <v>230</v>
      </c>
      <c r="H6543" t="s">
        <v>135</v>
      </c>
      <c r="I6543" t="s">
        <v>136</v>
      </c>
      <c r="J6543" t="s">
        <v>137</v>
      </c>
      <c r="K6543" t="s">
        <v>138</v>
      </c>
      <c r="L6543" t="s">
        <v>18150</v>
      </c>
      <c r="M6543" t="s">
        <v>18151</v>
      </c>
      <c r="N6543">
        <v>2.1344444440000001</v>
      </c>
      <c r="O6543">
        <v>0</v>
      </c>
      <c r="P6543">
        <v>2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0.87754730029455497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0.87754730029455497</v>
      </c>
    </row>
    <row r="6544" spans="1:31" x14ac:dyDescent="0.3">
      <c r="A6544">
        <v>2724935</v>
      </c>
      <c r="B6544">
        <v>1</v>
      </c>
      <c r="C6544" t="s">
        <v>80</v>
      </c>
      <c r="D6544" t="s">
        <v>104</v>
      </c>
      <c r="E6544" t="s">
        <v>156</v>
      </c>
      <c r="F6544" t="s">
        <v>18152</v>
      </c>
      <c r="G6544" t="s">
        <v>209</v>
      </c>
      <c r="H6544" t="s">
        <v>153</v>
      </c>
      <c r="I6544" t="s">
        <v>136</v>
      </c>
      <c r="J6544" t="s">
        <v>137</v>
      </c>
      <c r="K6544" t="s">
        <v>210</v>
      </c>
      <c r="L6544" t="s">
        <v>18153</v>
      </c>
      <c r="M6544" t="s">
        <v>18154</v>
      </c>
      <c r="N6544">
        <v>3.8663888879999999</v>
      </c>
      <c r="O6544">
        <v>0</v>
      </c>
      <c r="P6544">
        <v>180</v>
      </c>
      <c r="Q6544">
        <v>0</v>
      </c>
      <c r="R6544">
        <v>3</v>
      </c>
      <c r="S6544">
        <v>0</v>
      </c>
      <c r="T6544">
        <v>17</v>
      </c>
      <c r="U6544">
        <v>0</v>
      </c>
      <c r="V6544">
        <v>0</v>
      </c>
      <c r="W6544">
        <v>0</v>
      </c>
      <c r="X6544">
        <v>236.5991197501082</v>
      </c>
      <c r="Y6544">
        <v>0</v>
      </c>
      <c r="Z6544">
        <v>0</v>
      </c>
      <c r="AA6544">
        <v>0</v>
      </c>
      <c r="AB6544">
        <v>44.668538760007515</v>
      </c>
      <c r="AC6544">
        <v>0</v>
      </c>
      <c r="AD6544">
        <v>0</v>
      </c>
      <c r="AE6544">
        <v>281.26765851011572</v>
      </c>
    </row>
    <row r="6545" spans="1:31" x14ac:dyDescent="0.3">
      <c r="A6545">
        <v>2725496</v>
      </c>
      <c r="B6545">
        <v>1</v>
      </c>
      <c r="C6545" t="s">
        <v>80</v>
      </c>
      <c r="D6545" t="s">
        <v>97</v>
      </c>
      <c r="E6545" t="s">
        <v>213</v>
      </c>
      <c r="F6545" t="s">
        <v>7137</v>
      </c>
      <c r="G6545" t="s">
        <v>170</v>
      </c>
      <c r="H6545" t="s">
        <v>153</v>
      </c>
      <c r="I6545" t="s">
        <v>136</v>
      </c>
      <c r="J6545" t="s">
        <v>137</v>
      </c>
      <c r="K6545" t="s">
        <v>138</v>
      </c>
      <c r="L6545" t="s">
        <v>18155</v>
      </c>
      <c r="M6545" t="s">
        <v>18156</v>
      </c>
      <c r="N6545">
        <v>0.73444444399999997</v>
      </c>
      <c r="O6545">
        <v>13</v>
      </c>
      <c r="P6545">
        <v>731</v>
      </c>
      <c r="Q6545">
        <v>11</v>
      </c>
      <c r="R6545">
        <v>102</v>
      </c>
      <c r="S6545">
        <v>15</v>
      </c>
      <c r="T6545">
        <v>150</v>
      </c>
      <c r="U6545">
        <v>2</v>
      </c>
      <c r="V6545">
        <v>0</v>
      </c>
      <c r="W6545">
        <v>25.348527737981598</v>
      </c>
      <c r="X6545">
        <v>149.6559784836117</v>
      </c>
      <c r="Y6545">
        <v>4.4227219470392809</v>
      </c>
      <c r="Z6545">
        <v>10.044070388432665</v>
      </c>
      <c r="AA6545">
        <v>54.378649447169416</v>
      </c>
      <c r="AB6545">
        <v>72.819632198765177</v>
      </c>
      <c r="AC6545">
        <v>189.33841421777828</v>
      </c>
      <c r="AD6545">
        <v>0</v>
      </c>
      <c r="AE6545">
        <v>506.00799442077812</v>
      </c>
    </row>
    <row r="6546" spans="1:31" x14ac:dyDescent="0.3">
      <c r="A6546">
        <v>2724806</v>
      </c>
      <c r="B6546">
        <v>1</v>
      </c>
      <c r="C6546" t="s">
        <v>80</v>
      </c>
      <c r="D6546" t="s">
        <v>96</v>
      </c>
      <c r="E6546" t="s">
        <v>213</v>
      </c>
      <c r="F6546" t="s">
        <v>9492</v>
      </c>
      <c r="G6546" t="s">
        <v>979</v>
      </c>
      <c r="H6546" t="s">
        <v>153</v>
      </c>
      <c r="I6546" t="s">
        <v>136</v>
      </c>
      <c r="J6546" t="s">
        <v>3</v>
      </c>
      <c r="K6546" t="s">
        <v>138</v>
      </c>
      <c r="L6546" t="s">
        <v>17896</v>
      </c>
      <c r="M6546" t="s">
        <v>18157</v>
      </c>
      <c r="N6546">
        <v>12.008055555</v>
      </c>
      <c r="O6546">
        <v>2</v>
      </c>
      <c r="P6546">
        <v>952</v>
      </c>
      <c r="Q6546">
        <v>5</v>
      </c>
      <c r="R6546">
        <v>0</v>
      </c>
      <c r="S6546">
        <v>16</v>
      </c>
      <c r="T6546">
        <v>18</v>
      </c>
      <c r="U6546">
        <v>1</v>
      </c>
      <c r="V6546">
        <v>0</v>
      </c>
      <c r="W6546">
        <v>312.20680403307153</v>
      </c>
      <c r="X6546">
        <v>1244.3048111577057</v>
      </c>
      <c r="Y6546">
        <v>360.70284773332776</v>
      </c>
      <c r="Z6546">
        <v>0</v>
      </c>
      <c r="AA6546">
        <v>1342.6330046218811</v>
      </c>
      <c r="AB6546">
        <v>317.77662946326376</v>
      </c>
      <c r="AC6546">
        <v>98.651047137839271</v>
      </c>
      <c r="AD6546">
        <v>0</v>
      </c>
      <c r="AE6546">
        <v>3676.2751441470896</v>
      </c>
    </row>
    <row r="6547" spans="1:31" x14ac:dyDescent="0.3">
      <c r="A6547">
        <v>2725018</v>
      </c>
      <c r="B6547">
        <v>1</v>
      </c>
      <c r="C6547" t="s">
        <v>80</v>
      </c>
      <c r="D6547" t="s">
        <v>85</v>
      </c>
      <c r="E6547" t="s">
        <v>161</v>
      </c>
      <c r="F6547" t="s">
        <v>18158</v>
      </c>
      <c r="G6547" t="s">
        <v>925</v>
      </c>
      <c r="H6547" t="s">
        <v>135</v>
      </c>
      <c r="I6547" t="s">
        <v>136</v>
      </c>
      <c r="J6547" t="s">
        <v>137</v>
      </c>
      <c r="K6547" t="s">
        <v>210</v>
      </c>
      <c r="L6547" t="s">
        <v>18159</v>
      </c>
      <c r="M6547" t="s">
        <v>18160</v>
      </c>
      <c r="N6547">
        <v>4.0930555550000003</v>
      </c>
      <c r="O6547">
        <v>0</v>
      </c>
      <c r="P6547">
        <v>150</v>
      </c>
      <c r="Q6547">
        <v>0</v>
      </c>
      <c r="R6547">
        <v>0</v>
      </c>
      <c r="S6547">
        <v>0</v>
      </c>
      <c r="T6547">
        <v>14</v>
      </c>
      <c r="U6547">
        <v>0</v>
      </c>
      <c r="V6547">
        <v>0</v>
      </c>
      <c r="W6547">
        <v>0</v>
      </c>
      <c r="X6547">
        <v>104.00218876682716</v>
      </c>
      <c r="Y6547">
        <v>0</v>
      </c>
      <c r="Z6547">
        <v>0</v>
      </c>
      <c r="AA6547">
        <v>0</v>
      </c>
      <c r="AB6547">
        <v>52.879633138426769</v>
      </c>
      <c r="AC6547">
        <v>0</v>
      </c>
      <c r="AD6547">
        <v>0</v>
      </c>
      <c r="AE6547">
        <v>156.88182190525393</v>
      </c>
    </row>
    <row r="6548" spans="1:31" x14ac:dyDescent="0.3">
      <c r="A6548">
        <v>2725204</v>
      </c>
      <c r="B6548">
        <v>1</v>
      </c>
      <c r="C6548" t="s">
        <v>80</v>
      </c>
      <c r="D6548" t="s">
        <v>111</v>
      </c>
      <c r="E6548" t="s">
        <v>156</v>
      </c>
      <c r="F6548" t="s">
        <v>18161</v>
      </c>
      <c r="G6548" t="s">
        <v>300</v>
      </c>
      <c r="H6548" t="s">
        <v>153</v>
      </c>
      <c r="I6548" t="s">
        <v>136</v>
      </c>
      <c r="J6548" t="s">
        <v>137</v>
      </c>
      <c r="K6548" t="s">
        <v>210</v>
      </c>
      <c r="L6548" t="s">
        <v>18162</v>
      </c>
      <c r="M6548" t="s">
        <v>18163</v>
      </c>
      <c r="N6548">
        <v>1.7627777769999999</v>
      </c>
      <c r="O6548">
        <v>0</v>
      </c>
      <c r="P6548">
        <v>3346</v>
      </c>
      <c r="Q6548">
        <v>0</v>
      </c>
      <c r="R6548">
        <v>0</v>
      </c>
      <c r="S6548">
        <v>0</v>
      </c>
      <c r="T6548">
        <v>262</v>
      </c>
      <c r="U6548">
        <v>0</v>
      </c>
      <c r="V6548">
        <v>1</v>
      </c>
      <c r="W6548">
        <v>0</v>
      </c>
      <c r="X6548">
        <v>1258.0746997071305</v>
      </c>
      <c r="Y6548">
        <v>0</v>
      </c>
      <c r="Z6548">
        <v>0</v>
      </c>
      <c r="AA6548">
        <v>0</v>
      </c>
      <c r="AB6548">
        <v>193.92159590607613</v>
      </c>
      <c r="AC6548">
        <v>0</v>
      </c>
      <c r="AD6548">
        <v>11.122518168060584</v>
      </c>
      <c r="AE6548">
        <v>1463.1188137812674</v>
      </c>
    </row>
    <row r="6549" spans="1:31" x14ac:dyDescent="0.3">
      <c r="A6549">
        <v>2725559</v>
      </c>
      <c r="B6549">
        <v>1</v>
      </c>
      <c r="C6549" t="s">
        <v>80</v>
      </c>
      <c r="D6549" t="s">
        <v>84</v>
      </c>
      <c r="E6549" t="s">
        <v>161</v>
      </c>
      <c r="F6549" t="s">
        <v>18164</v>
      </c>
      <c r="G6549" t="s">
        <v>163</v>
      </c>
      <c r="H6549" t="s">
        <v>135</v>
      </c>
      <c r="I6549" t="s">
        <v>136</v>
      </c>
      <c r="J6549" t="s">
        <v>137</v>
      </c>
      <c r="K6549" t="s">
        <v>138</v>
      </c>
      <c r="L6549" t="s">
        <v>18165</v>
      </c>
      <c r="M6549" t="s">
        <v>18166</v>
      </c>
      <c r="N6549">
        <v>2.6441666659999998</v>
      </c>
      <c r="O6549">
        <v>0</v>
      </c>
      <c r="P6549">
        <v>12</v>
      </c>
      <c r="Q6549">
        <v>0</v>
      </c>
      <c r="R6549">
        <v>0</v>
      </c>
      <c r="S6549">
        <v>0</v>
      </c>
      <c r="T6549">
        <v>87</v>
      </c>
      <c r="U6549">
        <v>0</v>
      </c>
      <c r="V6549">
        <v>0</v>
      </c>
      <c r="W6549">
        <v>0</v>
      </c>
      <c r="X6549">
        <v>4.0291099686324614</v>
      </c>
      <c r="Y6549">
        <v>0</v>
      </c>
      <c r="Z6549">
        <v>0</v>
      </c>
      <c r="AA6549">
        <v>0</v>
      </c>
      <c r="AB6549">
        <v>81.627606216378695</v>
      </c>
      <c r="AC6549">
        <v>0</v>
      </c>
      <c r="AD6549">
        <v>0</v>
      </c>
      <c r="AE6549">
        <v>85.656716185011163</v>
      </c>
    </row>
    <row r="6550" spans="1:31" x14ac:dyDescent="0.3">
      <c r="A6550">
        <v>2725347</v>
      </c>
      <c r="B6550">
        <v>1</v>
      </c>
      <c r="C6550" t="s">
        <v>81</v>
      </c>
      <c r="D6550" t="s">
        <v>128</v>
      </c>
      <c r="E6550" t="s">
        <v>161</v>
      </c>
      <c r="F6550" t="s">
        <v>18167</v>
      </c>
      <c r="G6550" t="s">
        <v>163</v>
      </c>
      <c r="H6550" t="s">
        <v>135</v>
      </c>
      <c r="I6550" t="s">
        <v>136</v>
      </c>
      <c r="J6550" t="s">
        <v>137</v>
      </c>
      <c r="K6550" t="s">
        <v>138</v>
      </c>
      <c r="L6550" t="s">
        <v>18168</v>
      </c>
      <c r="M6550" t="s">
        <v>18169</v>
      </c>
      <c r="N6550">
        <v>5.6461111109999997</v>
      </c>
      <c r="O6550">
        <v>0</v>
      </c>
      <c r="P6550">
        <v>15</v>
      </c>
      <c r="Q6550">
        <v>0</v>
      </c>
      <c r="R6550">
        <v>0</v>
      </c>
      <c r="S6550">
        <v>0</v>
      </c>
      <c r="T6550">
        <v>3</v>
      </c>
      <c r="U6550">
        <v>0</v>
      </c>
      <c r="V6550">
        <v>0</v>
      </c>
      <c r="W6550">
        <v>0</v>
      </c>
      <c r="X6550">
        <v>11.956754252544105</v>
      </c>
      <c r="Y6550">
        <v>0</v>
      </c>
      <c r="Z6550">
        <v>0</v>
      </c>
      <c r="AA6550">
        <v>0</v>
      </c>
      <c r="AB6550">
        <v>6.6717970838500005</v>
      </c>
      <c r="AC6550">
        <v>0</v>
      </c>
      <c r="AD6550">
        <v>0</v>
      </c>
      <c r="AE6550">
        <v>18.628551336394104</v>
      </c>
    </row>
    <row r="6551" spans="1:31" x14ac:dyDescent="0.3">
      <c r="A6551">
        <v>2724912</v>
      </c>
      <c r="B6551">
        <v>1</v>
      </c>
      <c r="C6551" t="s">
        <v>80</v>
      </c>
      <c r="D6551" t="s">
        <v>108</v>
      </c>
      <c r="E6551" t="s">
        <v>161</v>
      </c>
      <c r="F6551" t="s">
        <v>18170</v>
      </c>
      <c r="G6551" t="s">
        <v>2849</v>
      </c>
      <c r="H6551" t="s">
        <v>135</v>
      </c>
      <c r="I6551" t="s">
        <v>136</v>
      </c>
      <c r="J6551" t="s">
        <v>137</v>
      </c>
      <c r="K6551" t="s">
        <v>138</v>
      </c>
      <c r="L6551" t="s">
        <v>18171</v>
      </c>
      <c r="M6551" t="s">
        <v>18172</v>
      </c>
      <c r="N6551">
        <v>2.7769444440000002</v>
      </c>
      <c r="O6551">
        <v>0</v>
      </c>
      <c r="P6551">
        <v>14</v>
      </c>
      <c r="Q6551">
        <v>0</v>
      </c>
      <c r="R6551">
        <v>5</v>
      </c>
      <c r="S6551">
        <v>0</v>
      </c>
      <c r="T6551">
        <v>2</v>
      </c>
      <c r="U6551">
        <v>0</v>
      </c>
      <c r="V6551">
        <v>0</v>
      </c>
      <c r="W6551">
        <v>0</v>
      </c>
      <c r="X6551">
        <v>3.6730356949248475</v>
      </c>
      <c r="Y6551">
        <v>0</v>
      </c>
      <c r="Z6551">
        <v>0.18600447854646168</v>
      </c>
      <c r="AA6551">
        <v>0</v>
      </c>
      <c r="AB6551">
        <v>35.244413492485954</v>
      </c>
      <c r="AC6551">
        <v>0</v>
      </c>
      <c r="AD6551">
        <v>0</v>
      </c>
      <c r="AE6551">
        <v>39.103453665957261</v>
      </c>
    </row>
    <row r="6552" spans="1:31" x14ac:dyDescent="0.3">
      <c r="A6552">
        <v>2724763</v>
      </c>
      <c r="B6552">
        <v>1</v>
      </c>
      <c r="C6552" t="s">
        <v>80</v>
      </c>
      <c r="D6552" t="s">
        <v>93</v>
      </c>
      <c r="E6552" t="s">
        <v>161</v>
      </c>
      <c r="F6552" t="s">
        <v>18173</v>
      </c>
      <c r="G6552" t="s">
        <v>163</v>
      </c>
      <c r="H6552" t="s">
        <v>135</v>
      </c>
      <c r="I6552" t="s">
        <v>136</v>
      </c>
      <c r="J6552" t="s">
        <v>137</v>
      </c>
      <c r="K6552" t="s">
        <v>138</v>
      </c>
      <c r="L6552" t="s">
        <v>18174</v>
      </c>
      <c r="M6552" t="s">
        <v>18175</v>
      </c>
      <c r="N6552">
        <v>1.96</v>
      </c>
      <c r="O6552">
        <v>0</v>
      </c>
      <c r="P6552">
        <v>66</v>
      </c>
      <c r="Q6552">
        <v>0</v>
      </c>
      <c r="R6552">
        <v>0</v>
      </c>
      <c r="S6552">
        <v>0</v>
      </c>
      <c r="T6552">
        <v>2</v>
      </c>
      <c r="U6552">
        <v>0</v>
      </c>
      <c r="V6552">
        <v>0</v>
      </c>
      <c r="W6552">
        <v>0</v>
      </c>
      <c r="X6552">
        <v>19.094090660743507</v>
      </c>
      <c r="Y6552">
        <v>0</v>
      </c>
      <c r="Z6552">
        <v>0</v>
      </c>
      <c r="AA6552">
        <v>0</v>
      </c>
      <c r="AB6552">
        <v>0.23910055123229668</v>
      </c>
      <c r="AC6552">
        <v>0</v>
      </c>
      <c r="AD6552">
        <v>0</v>
      </c>
      <c r="AE6552">
        <v>19.333191211975805</v>
      </c>
    </row>
    <row r="6553" spans="1:31" x14ac:dyDescent="0.3">
      <c r="A6553">
        <v>2725247</v>
      </c>
      <c r="B6553">
        <v>1</v>
      </c>
      <c r="C6553" t="s">
        <v>80</v>
      </c>
      <c r="D6553" t="s">
        <v>84</v>
      </c>
      <c r="E6553" t="s">
        <v>145</v>
      </c>
      <c r="F6553" t="s">
        <v>18176</v>
      </c>
      <c r="G6553" t="s">
        <v>230</v>
      </c>
      <c r="H6553" t="s">
        <v>135</v>
      </c>
      <c r="I6553" t="s">
        <v>136</v>
      </c>
      <c r="J6553" t="s">
        <v>137</v>
      </c>
      <c r="K6553" t="s">
        <v>138</v>
      </c>
      <c r="L6553" t="s">
        <v>18177</v>
      </c>
      <c r="M6553" t="s">
        <v>18178</v>
      </c>
      <c r="N6553">
        <v>5.1244444439999999</v>
      </c>
      <c r="O6553">
        <v>0</v>
      </c>
      <c r="P6553">
        <v>3</v>
      </c>
      <c r="Q6553">
        <v>0</v>
      </c>
      <c r="R6553">
        <v>0</v>
      </c>
      <c r="S6553">
        <v>0</v>
      </c>
      <c r="T6553">
        <v>2</v>
      </c>
      <c r="U6553">
        <v>0</v>
      </c>
      <c r="V6553">
        <v>0</v>
      </c>
      <c r="W6553">
        <v>0</v>
      </c>
      <c r="X6553">
        <v>1.7121198993866007</v>
      </c>
      <c r="Y6553">
        <v>0</v>
      </c>
      <c r="Z6553">
        <v>0</v>
      </c>
      <c r="AA6553">
        <v>0</v>
      </c>
      <c r="AB6553">
        <v>5.5144883971679715</v>
      </c>
      <c r="AC6553">
        <v>0</v>
      </c>
      <c r="AD6553">
        <v>0</v>
      </c>
      <c r="AE6553">
        <v>7.2266082965545717</v>
      </c>
    </row>
    <row r="6554" spans="1:31" x14ac:dyDescent="0.3">
      <c r="A6554">
        <v>2725579</v>
      </c>
      <c r="B6554">
        <v>1</v>
      </c>
      <c r="C6554" t="s">
        <v>81</v>
      </c>
      <c r="D6554" t="s">
        <v>114</v>
      </c>
      <c r="E6554" t="s">
        <v>132</v>
      </c>
      <c r="F6554" t="s">
        <v>15654</v>
      </c>
      <c r="G6554" t="s">
        <v>134</v>
      </c>
      <c r="H6554" t="s">
        <v>135</v>
      </c>
      <c r="I6554" t="s">
        <v>136</v>
      </c>
      <c r="J6554" t="s">
        <v>137</v>
      </c>
      <c r="K6554" t="s">
        <v>138</v>
      </c>
      <c r="L6554" t="s">
        <v>18179</v>
      </c>
      <c r="M6554" t="s">
        <v>18180</v>
      </c>
      <c r="N6554">
        <v>2.0036111110000001</v>
      </c>
      <c r="O6554">
        <v>0</v>
      </c>
      <c r="P6554">
        <v>42</v>
      </c>
      <c r="Q6554">
        <v>0</v>
      </c>
      <c r="R6554">
        <v>0</v>
      </c>
      <c r="S6554">
        <v>0</v>
      </c>
      <c r="T6554">
        <v>1</v>
      </c>
      <c r="U6554">
        <v>0</v>
      </c>
      <c r="V6554">
        <v>0</v>
      </c>
      <c r="W6554">
        <v>0</v>
      </c>
      <c r="X6554">
        <v>4.9917209627023027</v>
      </c>
      <c r="Y6554">
        <v>0</v>
      </c>
      <c r="Z6554">
        <v>0</v>
      </c>
      <c r="AA6554">
        <v>0</v>
      </c>
      <c r="AB6554">
        <v>1.6396241089700001</v>
      </c>
      <c r="AC6554">
        <v>0</v>
      </c>
      <c r="AD6554">
        <v>0</v>
      </c>
      <c r="AE6554">
        <v>6.6313450716723032</v>
      </c>
    </row>
    <row r="6555" spans="1:31" x14ac:dyDescent="0.3">
      <c r="A6555">
        <v>2725433</v>
      </c>
      <c r="B6555">
        <v>1</v>
      </c>
      <c r="C6555" t="s">
        <v>81</v>
      </c>
      <c r="D6555" t="s">
        <v>118</v>
      </c>
      <c r="E6555" t="s">
        <v>161</v>
      </c>
      <c r="F6555" t="s">
        <v>18181</v>
      </c>
      <c r="G6555" t="s">
        <v>163</v>
      </c>
      <c r="H6555" t="s">
        <v>135</v>
      </c>
      <c r="I6555" t="s">
        <v>136</v>
      </c>
      <c r="J6555" t="s">
        <v>137</v>
      </c>
      <c r="K6555" t="s">
        <v>138</v>
      </c>
      <c r="L6555" t="s">
        <v>18182</v>
      </c>
      <c r="M6555" t="s">
        <v>18183</v>
      </c>
      <c r="N6555">
        <v>2.9555555550000001</v>
      </c>
      <c r="O6555">
        <v>0</v>
      </c>
      <c r="P6555">
        <v>40</v>
      </c>
      <c r="Q6555">
        <v>0</v>
      </c>
      <c r="R6555">
        <v>1</v>
      </c>
      <c r="S6555">
        <v>0</v>
      </c>
      <c r="T6555">
        <v>1</v>
      </c>
      <c r="U6555">
        <v>0</v>
      </c>
      <c r="V6555">
        <v>0</v>
      </c>
      <c r="W6555">
        <v>0</v>
      </c>
      <c r="X6555">
        <v>16.627272057761804</v>
      </c>
      <c r="Y6555">
        <v>0</v>
      </c>
      <c r="Z6555">
        <v>0</v>
      </c>
      <c r="AA6555">
        <v>0</v>
      </c>
      <c r="AB6555">
        <v>3.5558233795775003</v>
      </c>
      <c r="AC6555">
        <v>0</v>
      </c>
      <c r="AD6555">
        <v>0</v>
      </c>
      <c r="AE6555">
        <v>20.183095437339304</v>
      </c>
    </row>
    <row r="6556" spans="1:31" x14ac:dyDescent="0.3">
      <c r="A6556">
        <v>2724769</v>
      </c>
      <c r="B6556">
        <v>1</v>
      </c>
      <c r="C6556" t="s">
        <v>81</v>
      </c>
      <c r="D6556" t="s">
        <v>128</v>
      </c>
      <c r="E6556" t="s">
        <v>150</v>
      </c>
      <c r="F6556" t="s">
        <v>18184</v>
      </c>
      <c r="G6556" t="s">
        <v>152</v>
      </c>
      <c r="H6556" t="s">
        <v>153</v>
      </c>
      <c r="I6556" t="s">
        <v>136</v>
      </c>
      <c r="J6556" t="s">
        <v>137</v>
      </c>
      <c r="K6556" t="s">
        <v>138</v>
      </c>
      <c r="L6556" t="s">
        <v>18185</v>
      </c>
      <c r="M6556" t="s">
        <v>18186</v>
      </c>
      <c r="N6556">
        <v>0.57750000000000001</v>
      </c>
      <c r="O6556">
        <v>0</v>
      </c>
      <c r="P6556">
        <v>0</v>
      </c>
      <c r="Q6556">
        <v>0</v>
      </c>
      <c r="R6556">
        <v>0</v>
      </c>
      <c r="S6556">
        <v>1</v>
      </c>
      <c r="T6556">
        <v>1</v>
      </c>
      <c r="U6556">
        <v>7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0.53116184583000003</v>
      </c>
      <c r="AB6556">
        <v>16.3132075185849</v>
      </c>
      <c r="AC6556">
        <v>260.49314791601819</v>
      </c>
      <c r="AD6556">
        <v>0</v>
      </c>
      <c r="AE6556">
        <v>277.33751728043308</v>
      </c>
    </row>
    <row r="6557" spans="1:31" x14ac:dyDescent="0.3">
      <c r="A6557">
        <v>2725533</v>
      </c>
      <c r="B6557">
        <v>1</v>
      </c>
      <c r="C6557" t="s">
        <v>80</v>
      </c>
      <c r="D6557" t="s">
        <v>96</v>
      </c>
      <c r="E6557" t="s">
        <v>200</v>
      </c>
      <c r="F6557" t="s">
        <v>18187</v>
      </c>
      <c r="G6557" t="s">
        <v>543</v>
      </c>
      <c r="H6557" t="s">
        <v>135</v>
      </c>
      <c r="I6557" t="s">
        <v>136</v>
      </c>
      <c r="J6557" t="s">
        <v>137</v>
      </c>
      <c r="K6557" t="s">
        <v>138</v>
      </c>
      <c r="L6557" t="s">
        <v>18188</v>
      </c>
      <c r="M6557" t="s">
        <v>18189</v>
      </c>
      <c r="N6557">
        <v>6.2816666659999996</v>
      </c>
      <c r="O6557">
        <v>0</v>
      </c>
      <c r="P6557">
        <v>45</v>
      </c>
      <c r="Q6557">
        <v>0</v>
      </c>
      <c r="R6557">
        <v>0</v>
      </c>
      <c r="S6557">
        <v>0</v>
      </c>
      <c r="T6557">
        <v>9</v>
      </c>
      <c r="U6557">
        <v>0</v>
      </c>
      <c r="V6557">
        <v>0</v>
      </c>
      <c r="W6557">
        <v>0</v>
      </c>
      <c r="X6557">
        <v>107.49647457372591</v>
      </c>
      <c r="Y6557">
        <v>0</v>
      </c>
      <c r="Z6557">
        <v>0</v>
      </c>
      <c r="AA6557">
        <v>0</v>
      </c>
      <c r="AB6557">
        <v>45.222532845678565</v>
      </c>
      <c r="AC6557">
        <v>0</v>
      </c>
      <c r="AD6557">
        <v>0</v>
      </c>
      <c r="AE6557">
        <v>152.71900741940448</v>
      </c>
    </row>
    <row r="6558" spans="1:31" x14ac:dyDescent="0.3">
      <c r="A6558">
        <v>2724846</v>
      </c>
      <c r="B6558">
        <v>1</v>
      </c>
      <c r="C6558" t="s">
        <v>80</v>
      </c>
      <c r="D6558" t="s">
        <v>96</v>
      </c>
      <c r="E6558" t="s">
        <v>156</v>
      </c>
      <c r="F6558" t="s">
        <v>18190</v>
      </c>
      <c r="G6558" t="s">
        <v>743</v>
      </c>
      <c r="H6558" t="s">
        <v>153</v>
      </c>
      <c r="I6558" t="s">
        <v>136</v>
      </c>
      <c r="J6558" t="s">
        <v>137</v>
      </c>
      <c r="K6558" t="s">
        <v>138</v>
      </c>
      <c r="L6558" t="s">
        <v>18191</v>
      </c>
      <c r="M6558" t="s">
        <v>17805</v>
      </c>
      <c r="N6558">
        <v>7.7175000000000002</v>
      </c>
      <c r="O6558">
        <v>0</v>
      </c>
      <c r="P6558">
        <v>164</v>
      </c>
      <c r="Q6558">
        <v>0</v>
      </c>
      <c r="R6558">
        <v>1</v>
      </c>
      <c r="S6558">
        <v>0</v>
      </c>
      <c r="T6558">
        <v>7</v>
      </c>
      <c r="U6558">
        <v>0</v>
      </c>
      <c r="V6558">
        <v>0</v>
      </c>
      <c r="W6558">
        <v>0</v>
      </c>
      <c r="X6558">
        <v>166.55023048658242</v>
      </c>
      <c r="Y6558">
        <v>0</v>
      </c>
      <c r="Z6558">
        <v>0</v>
      </c>
      <c r="AA6558">
        <v>0</v>
      </c>
      <c r="AB6558">
        <v>43.77964508944887</v>
      </c>
      <c r="AC6558">
        <v>0</v>
      </c>
      <c r="AD6558">
        <v>0</v>
      </c>
      <c r="AE6558">
        <v>210.3298755760313</v>
      </c>
    </row>
    <row r="6559" spans="1:31" x14ac:dyDescent="0.3">
      <c r="A6559">
        <v>2725146</v>
      </c>
      <c r="B6559">
        <v>2</v>
      </c>
      <c r="C6559" t="s">
        <v>80</v>
      </c>
      <c r="D6559" t="s">
        <v>90</v>
      </c>
      <c r="E6559" t="s">
        <v>132</v>
      </c>
      <c r="F6559" t="s">
        <v>18192</v>
      </c>
      <c r="G6559" t="s">
        <v>163</v>
      </c>
      <c r="H6559" t="s">
        <v>135</v>
      </c>
      <c r="I6559" t="s">
        <v>136</v>
      </c>
      <c r="J6559" t="s">
        <v>137</v>
      </c>
      <c r="K6559" t="s">
        <v>138</v>
      </c>
      <c r="L6559" t="s">
        <v>18193</v>
      </c>
      <c r="M6559" t="s">
        <v>18194</v>
      </c>
      <c r="N6559">
        <v>0.49527777699999997</v>
      </c>
      <c r="O6559">
        <v>0</v>
      </c>
      <c r="P6559">
        <v>1605</v>
      </c>
      <c r="Q6559">
        <v>0</v>
      </c>
      <c r="R6559">
        <v>0</v>
      </c>
      <c r="S6559">
        <v>0</v>
      </c>
      <c r="T6559">
        <v>111</v>
      </c>
      <c r="U6559">
        <v>0</v>
      </c>
      <c r="V6559">
        <v>0</v>
      </c>
      <c r="W6559">
        <v>0</v>
      </c>
      <c r="X6559">
        <v>154.31780146941483</v>
      </c>
      <c r="Y6559">
        <v>0</v>
      </c>
      <c r="Z6559">
        <v>0</v>
      </c>
      <c r="AA6559">
        <v>0</v>
      </c>
      <c r="AB6559">
        <v>24.44747455826289</v>
      </c>
      <c r="AC6559">
        <v>0</v>
      </c>
      <c r="AD6559">
        <v>0</v>
      </c>
      <c r="AE6559">
        <v>178.76527602767771</v>
      </c>
    </row>
    <row r="6560" spans="1:31" x14ac:dyDescent="0.3">
      <c r="A6560">
        <v>2725370</v>
      </c>
      <c r="B6560">
        <v>1</v>
      </c>
      <c r="C6560" t="s">
        <v>81</v>
      </c>
      <c r="D6560" t="s">
        <v>126</v>
      </c>
      <c r="E6560" t="s">
        <v>161</v>
      </c>
      <c r="F6560" t="s">
        <v>18195</v>
      </c>
      <c r="G6560" t="s">
        <v>163</v>
      </c>
      <c r="H6560" t="s">
        <v>135</v>
      </c>
      <c r="I6560" t="s">
        <v>136</v>
      </c>
      <c r="J6560" t="s">
        <v>137</v>
      </c>
      <c r="K6560" t="s">
        <v>138</v>
      </c>
      <c r="L6560" t="s">
        <v>18196</v>
      </c>
      <c r="M6560" t="s">
        <v>18197</v>
      </c>
      <c r="N6560">
        <v>0.576944444</v>
      </c>
      <c r="O6560">
        <v>0</v>
      </c>
      <c r="P6560">
        <v>44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1.6864787471080673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1.6864787471080673</v>
      </c>
    </row>
    <row r="6561" spans="1:31" x14ac:dyDescent="0.3">
      <c r="A6561">
        <v>2725473</v>
      </c>
      <c r="B6561">
        <v>1</v>
      </c>
      <c r="C6561" t="s">
        <v>81</v>
      </c>
      <c r="D6561" t="s">
        <v>127</v>
      </c>
      <c r="E6561" t="s">
        <v>213</v>
      </c>
      <c r="F6561" t="s">
        <v>18198</v>
      </c>
      <c r="G6561" t="s">
        <v>152</v>
      </c>
      <c r="H6561" t="s">
        <v>153</v>
      </c>
      <c r="I6561" t="s">
        <v>136</v>
      </c>
      <c r="J6561" t="s">
        <v>137</v>
      </c>
      <c r="K6561" t="s">
        <v>138</v>
      </c>
      <c r="L6561" t="s">
        <v>18199</v>
      </c>
      <c r="M6561" t="s">
        <v>18200</v>
      </c>
      <c r="N6561">
        <v>6.7866666660000003</v>
      </c>
      <c r="O6561">
        <v>0</v>
      </c>
      <c r="P6561">
        <v>0</v>
      </c>
      <c r="Q6561">
        <v>5</v>
      </c>
      <c r="R6561">
        <v>9</v>
      </c>
      <c r="S6561">
        <v>1</v>
      </c>
      <c r="T6561">
        <v>2</v>
      </c>
      <c r="U6561">
        <v>0</v>
      </c>
      <c r="V6561">
        <v>0</v>
      </c>
      <c r="W6561">
        <v>0</v>
      </c>
      <c r="X6561">
        <v>0</v>
      </c>
      <c r="Y6561">
        <v>7.7178976603560381</v>
      </c>
      <c r="Z6561">
        <v>5.8738950618950003</v>
      </c>
      <c r="AA6561">
        <v>0</v>
      </c>
      <c r="AB6561">
        <v>0</v>
      </c>
      <c r="AC6561">
        <v>0</v>
      </c>
      <c r="AD6561">
        <v>0</v>
      </c>
      <c r="AE6561">
        <v>13.591792722251039</v>
      </c>
    </row>
    <row r="6562" spans="1:31" x14ac:dyDescent="0.3">
      <c r="A6562">
        <v>2725184</v>
      </c>
      <c r="B6562">
        <v>1</v>
      </c>
      <c r="C6562" t="s">
        <v>81</v>
      </c>
      <c r="D6562" t="s">
        <v>124</v>
      </c>
      <c r="E6562" t="s">
        <v>161</v>
      </c>
      <c r="F6562" t="s">
        <v>18201</v>
      </c>
      <c r="G6562" t="s">
        <v>163</v>
      </c>
      <c r="H6562" t="s">
        <v>135</v>
      </c>
      <c r="I6562" t="s">
        <v>136</v>
      </c>
      <c r="J6562" t="s">
        <v>137</v>
      </c>
      <c r="K6562" t="s">
        <v>138</v>
      </c>
      <c r="L6562" t="s">
        <v>18202</v>
      </c>
      <c r="M6562" t="s">
        <v>18203</v>
      </c>
      <c r="N6562">
        <v>0.96472222200000002</v>
      </c>
      <c r="O6562">
        <v>0</v>
      </c>
      <c r="P6562">
        <v>22</v>
      </c>
      <c r="Q6562">
        <v>0</v>
      </c>
      <c r="R6562">
        <v>0</v>
      </c>
      <c r="S6562">
        <v>0</v>
      </c>
      <c r="T6562">
        <v>1</v>
      </c>
      <c r="U6562">
        <v>0</v>
      </c>
      <c r="V6562">
        <v>0</v>
      </c>
      <c r="W6562">
        <v>0</v>
      </c>
      <c r="X6562">
        <v>4.6444441503143361</v>
      </c>
      <c r="Y6562">
        <v>0</v>
      </c>
      <c r="Z6562">
        <v>0</v>
      </c>
      <c r="AA6562">
        <v>0</v>
      </c>
      <c r="AB6562">
        <v>2.3926981788251665E-2</v>
      </c>
      <c r="AC6562">
        <v>0</v>
      </c>
      <c r="AD6562">
        <v>0</v>
      </c>
      <c r="AE6562">
        <v>4.668371132102588</v>
      </c>
    </row>
    <row r="6563" spans="1:31" x14ac:dyDescent="0.3">
      <c r="A6563">
        <v>2724952</v>
      </c>
      <c r="B6563">
        <v>1</v>
      </c>
      <c r="C6563" t="s">
        <v>81</v>
      </c>
      <c r="D6563" t="s">
        <v>112</v>
      </c>
      <c r="E6563" t="s">
        <v>150</v>
      </c>
      <c r="F6563" t="s">
        <v>18204</v>
      </c>
      <c r="G6563" t="s">
        <v>209</v>
      </c>
      <c r="H6563" t="s">
        <v>153</v>
      </c>
      <c r="I6563" t="s">
        <v>136</v>
      </c>
      <c r="J6563" t="s">
        <v>137</v>
      </c>
      <c r="K6563" t="s">
        <v>210</v>
      </c>
      <c r="L6563" t="s">
        <v>18205</v>
      </c>
      <c r="M6563" t="s">
        <v>18206</v>
      </c>
      <c r="N6563">
        <v>0.49166666599999997</v>
      </c>
      <c r="O6563">
        <v>1</v>
      </c>
      <c r="P6563">
        <v>786</v>
      </c>
      <c r="Q6563">
        <v>0</v>
      </c>
      <c r="R6563">
        <v>26</v>
      </c>
      <c r="S6563">
        <v>0</v>
      </c>
      <c r="T6563">
        <v>104</v>
      </c>
      <c r="U6563">
        <v>0</v>
      </c>
      <c r="V6563">
        <v>0</v>
      </c>
      <c r="W6563">
        <v>9.4891802283333326E-2</v>
      </c>
      <c r="X6563">
        <v>61.710040358688815</v>
      </c>
      <c r="Y6563">
        <v>0</v>
      </c>
      <c r="Z6563">
        <v>0.89542180888077505</v>
      </c>
      <c r="AA6563">
        <v>0</v>
      </c>
      <c r="AB6563">
        <v>19.482721463673599</v>
      </c>
      <c r="AC6563">
        <v>0</v>
      </c>
      <c r="AD6563">
        <v>0</v>
      </c>
      <c r="AE6563">
        <v>82.183075433526525</v>
      </c>
    </row>
    <row r="6564" spans="1:31" x14ac:dyDescent="0.3">
      <c r="A6564">
        <v>2724972</v>
      </c>
      <c r="B6564">
        <v>1</v>
      </c>
      <c r="C6564" t="s">
        <v>80</v>
      </c>
      <c r="D6564" t="s">
        <v>101</v>
      </c>
      <c r="E6564" t="s">
        <v>132</v>
      </c>
      <c r="F6564" t="s">
        <v>7366</v>
      </c>
      <c r="G6564" t="s">
        <v>170</v>
      </c>
      <c r="H6564" t="s">
        <v>135</v>
      </c>
      <c r="I6564" t="s">
        <v>136</v>
      </c>
      <c r="J6564" t="s">
        <v>137</v>
      </c>
      <c r="K6564" t="s">
        <v>138</v>
      </c>
      <c r="L6564" t="s">
        <v>18207</v>
      </c>
      <c r="M6564" t="s">
        <v>18208</v>
      </c>
      <c r="N6564">
        <v>0.87138888800000003</v>
      </c>
      <c r="O6564">
        <v>0</v>
      </c>
      <c r="P6564">
        <v>68</v>
      </c>
      <c r="Q6564">
        <v>0</v>
      </c>
      <c r="R6564">
        <v>1</v>
      </c>
      <c r="S6564">
        <v>0</v>
      </c>
      <c r="T6564">
        <v>22</v>
      </c>
      <c r="U6564">
        <v>0</v>
      </c>
      <c r="V6564">
        <v>0</v>
      </c>
      <c r="W6564">
        <v>0</v>
      </c>
      <c r="X6564">
        <v>14.200959179776198</v>
      </c>
      <c r="Y6564">
        <v>0</v>
      </c>
      <c r="Z6564">
        <v>6.1012533607375831E-2</v>
      </c>
      <c r="AA6564">
        <v>0</v>
      </c>
      <c r="AB6564">
        <v>16.348762394518374</v>
      </c>
      <c r="AC6564">
        <v>0</v>
      </c>
      <c r="AD6564">
        <v>0</v>
      </c>
      <c r="AE6564">
        <v>30.610734107901948</v>
      </c>
    </row>
    <row r="6565" spans="1:31" x14ac:dyDescent="0.3">
      <c r="A6565">
        <v>2725144</v>
      </c>
      <c r="B6565">
        <v>1</v>
      </c>
      <c r="C6565" t="s">
        <v>80</v>
      </c>
      <c r="D6565" t="s">
        <v>106</v>
      </c>
      <c r="E6565" t="s">
        <v>161</v>
      </c>
      <c r="F6565" t="s">
        <v>18209</v>
      </c>
      <c r="G6565" t="s">
        <v>163</v>
      </c>
      <c r="H6565" t="s">
        <v>135</v>
      </c>
      <c r="I6565" t="s">
        <v>136</v>
      </c>
      <c r="J6565" t="s">
        <v>137</v>
      </c>
      <c r="K6565" t="s">
        <v>138</v>
      </c>
      <c r="L6565" t="s">
        <v>18210</v>
      </c>
      <c r="M6565" t="s">
        <v>18211</v>
      </c>
      <c r="N6565">
        <v>1.97</v>
      </c>
      <c r="O6565">
        <v>0</v>
      </c>
      <c r="P6565">
        <v>4</v>
      </c>
      <c r="Q6565">
        <v>0</v>
      </c>
      <c r="R6565">
        <v>4</v>
      </c>
      <c r="S6565">
        <v>0</v>
      </c>
      <c r="T6565">
        <v>2</v>
      </c>
      <c r="U6565">
        <v>0</v>
      </c>
      <c r="V6565">
        <v>0</v>
      </c>
      <c r="W6565">
        <v>0</v>
      </c>
      <c r="X6565">
        <v>3.7854493892391594</v>
      </c>
      <c r="Y6565">
        <v>0</v>
      </c>
      <c r="Z6565">
        <v>8.7801589802481583</v>
      </c>
      <c r="AA6565">
        <v>0</v>
      </c>
      <c r="AB6565">
        <v>0.52802953014333009</v>
      </c>
      <c r="AC6565">
        <v>0</v>
      </c>
      <c r="AD6565">
        <v>0</v>
      </c>
      <c r="AE6565">
        <v>13.093637899630648</v>
      </c>
    </row>
    <row r="6566" spans="1:31" x14ac:dyDescent="0.3">
      <c r="A6566">
        <v>2724872</v>
      </c>
      <c r="B6566">
        <v>1</v>
      </c>
      <c r="C6566" t="s">
        <v>81</v>
      </c>
      <c r="D6566" t="s">
        <v>118</v>
      </c>
      <c r="E6566" t="s">
        <v>132</v>
      </c>
      <c r="F6566" t="s">
        <v>4410</v>
      </c>
      <c r="G6566" t="s">
        <v>209</v>
      </c>
      <c r="H6566" t="s">
        <v>135</v>
      </c>
      <c r="I6566" t="s">
        <v>136</v>
      </c>
      <c r="J6566" t="s">
        <v>137</v>
      </c>
      <c r="K6566" t="s">
        <v>210</v>
      </c>
      <c r="L6566" t="s">
        <v>18212</v>
      </c>
      <c r="M6566" t="s">
        <v>18213</v>
      </c>
      <c r="N6566">
        <v>7.6019444439999999</v>
      </c>
      <c r="O6566">
        <v>0</v>
      </c>
      <c r="P6566">
        <v>164</v>
      </c>
      <c r="Q6566">
        <v>0</v>
      </c>
      <c r="R6566">
        <v>7</v>
      </c>
      <c r="S6566">
        <v>0</v>
      </c>
      <c r="T6566">
        <v>20</v>
      </c>
      <c r="U6566">
        <v>0</v>
      </c>
      <c r="V6566">
        <v>0</v>
      </c>
      <c r="W6566">
        <v>0</v>
      </c>
      <c r="X6566">
        <v>233.47137396845991</v>
      </c>
      <c r="Y6566">
        <v>0</v>
      </c>
      <c r="Z6566">
        <v>3.0766042954909172</v>
      </c>
      <c r="AA6566">
        <v>0</v>
      </c>
      <c r="AB6566">
        <v>30.038122823735595</v>
      </c>
      <c r="AC6566">
        <v>0</v>
      </c>
      <c r="AD6566">
        <v>0</v>
      </c>
      <c r="AE6566">
        <v>266.58610108768642</v>
      </c>
    </row>
    <row r="6567" spans="1:31" x14ac:dyDescent="0.3">
      <c r="A6567">
        <v>2725201</v>
      </c>
      <c r="B6567">
        <v>1</v>
      </c>
      <c r="C6567" t="s">
        <v>80</v>
      </c>
      <c r="D6567" t="s">
        <v>91</v>
      </c>
      <c r="E6567" t="s">
        <v>213</v>
      </c>
      <c r="F6567" t="s">
        <v>14436</v>
      </c>
      <c r="G6567" t="s">
        <v>152</v>
      </c>
      <c r="H6567" t="s">
        <v>153</v>
      </c>
      <c r="I6567" t="s">
        <v>136</v>
      </c>
      <c r="J6567" t="s">
        <v>137</v>
      </c>
      <c r="K6567" t="s">
        <v>138</v>
      </c>
      <c r="L6567" t="s">
        <v>18214</v>
      </c>
      <c r="M6567" t="s">
        <v>18215</v>
      </c>
      <c r="N6567">
        <v>6.6666665999999999E-2</v>
      </c>
      <c r="O6567">
        <v>6</v>
      </c>
      <c r="P6567">
        <v>1485</v>
      </c>
      <c r="Q6567">
        <v>10</v>
      </c>
      <c r="R6567">
        <v>60</v>
      </c>
      <c r="S6567">
        <v>4</v>
      </c>
      <c r="T6567">
        <v>78</v>
      </c>
      <c r="U6567">
        <v>0</v>
      </c>
      <c r="V6567">
        <v>1</v>
      </c>
      <c r="W6567">
        <v>7.323346568099999E-2</v>
      </c>
      <c r="X6567">
        <v>6.7879685597904125</v>
      </c>
      <c r="Y6567">
        <v>0.50505466100840013</v>
      </c>
      <c r="Z6567">
        <v>1.9282958422387335</v>
      </c>
      <c r="AA6567">
        <v>3.0937751330307997</v>
      </c>
      <c r="AB6567">
        <v>3.1981293071092014</v>
      </c>
      <c r="AC6567">
        <v>0</v>
      </c>
      <c r="AD6567">
        <v>0</v>
      </c>
      <c r="AE6567">
        <v>15.586456968858547</v>
      </c>
    </row>
    <row r="6568" spans="1:31" x14ac:dyDescent="0.3">
      <c r="A6568">
        <v>2725450</v>
      </c>
      <c r="B6568">
        <v>1</v>
      </c>
      <c r="C6568" t="s">
        <v>80</v>
      </c>
      <c r="D6568" t="s">
        <v>90</v>
      </c>
      <c r="E6568" t="s">
        <v>132</v>
      </c>
      <c r="F6568" t="s">
        <v>18216</v>
      </c>
      <c r="G6568" t="s">
        <v>1141</v>
      </c>
      <c r="H6568" t="s">
        <v>135</v>
      </c>
      <c r="I6568" t="s">
        <v>136</v>
      </c>
      <c r="J6568" t="s">
        <v>137</v>
      </c>
      <c r="K6568" t="s">
        <v>138</v>
      </c>
      <c r="L6568" t="s">
        <v>18217</v>
      </c>
      <c r="M6568" t="s">
        <v>18218</v>
      </c>
      <c r="N6568">
        <v>3.3886111109999999</v>
      </c>
      <c r="O6568">
        <v>0</v>
      </c>
      <c r="P6568">
        <v>503</v>
      </c>
      <c r="Q6568">
        <v>0</v>
      </c>
      <c r="R6568">
        <v>0</v>
      </c>
      <c r="S6568">
        <v>0</v>
      </c>
      <c r="T6568">
        <v>18</v>
      </c>
      <c r="U6568">
        <v>0</v>
      </c>
      <c r="V6568">
        <v>0</v>
      </c>
      <c r="W6568">
        <v>0</v>
      </c>
      <c r="X6568">
        <v>388.20197980435825</v>
      </c>
      <c r="Y6568">
        <v>0</v>
      </c>
      <c r="Z6568">
        <v>0</v>
      </c>
      <c r="AA6568">
        <v>0</v>
      </c>
      <c r="AB6568">
        <v>70.541050673540838</v>
      </c>
      <c r="AC6568">
        <v>0</v>
      </c>
      <c r="AD6568">
        <v>0</v>
      </c>
      <c r="AE6568">
        <v>458.74303047789908</v>
      </c>
    </row>
    <row r="6569" spans="1:31" x14ac:dyDescent="0.3">
      <c r="A6569">
        <v>2725307</v>
      </c>
      <c r="B6569">
        <v>1</v>
      </c>
      <c r="C6569" t="s">
        <v>80</v>
      </c>
      <c r="D6569" t="s">
        <v>94</v>
      </c>
      <c r="E6569" t="s">
        <v>150</v>
      </c>
      <c r="F6569" t="s">
        <v>1931</v>
      </c>
      <c r="G6569" t="s">
        <v>152</v>
      </c>
      <c r="H6569" t="s">
        <v>153</v>
      </c>
      <c r="I6569" t="s">
        <v>136</v>
      </c>
      <c r="J6569" t="s">
        <v>137</v>
      </c>
      <c r="K6569" t="s">
        <v>138</v>
      </c>
      <c r="L6569" t="s">
        <v>18219</v>
      </c>
      <c r="M6569" t="s">
        <v>18220</v>
      </c>
      <c r="N6569">
        <v>0.27694444400000001</v>
      </c>
      <c r="O6569">
        <v>4</v>
      </c>
      <c r="P6569">
        <v>2164</v>
      </c>
      <c r="Q6569">
        <v>25</v>
      </c>
      <c r="R6569">
        <v>20</v>
      </c>
      <c r="S6569">
        <v>17</v>
      </c>
      <c r="T6569">
        <v>189</v>
      </c>
      <c r="U6569">
        <v>0</v>
      </c>
      <c r="V6569">
        <v>0</v>
      </c>
      <c r="W6569">
        <v>0.171405363474435</v>
      </c>
      <c r="X6569">
        <v>47.380151478397174</v>
      </c>
      <c r="Y6569">
        <v>3.5344692709633478</v>
      </c>
      <c r="Z6569">
        <v>1.4519203812280748</v>
      </c>
      <c r="AA6569">
        <v>28.067096420722343</v>
      </c>
      <c r="AB6569">
        <v>17.357739892947937</v>
      </c>
      <c r="AC6569">
        <v>0</v>
      </c>
      <c r="AD6569">
        <v>0</v>
      </c>
      <c r="AE6569">
        <v>97.962782807733305</v>
      </c>
    </row>
    <row r="6570" spans="1:31" x14ac:dyDescent="0.3">
      <c r="A6570">
        <v>2725350</v>
      </c>
      <c r="B6570">
        <v>1</v>
      </c>
      <c r="C6570" t="s">
        <v>80</v>
      </c>
      <c r="D6570" t="s">
        <v>107</v>
      </c>
      <c r="E6570" t="s">
        <v>156</v>
      </c>
      <c r="F6570" t="s">
        <v>10089</v>
      </c>
      <c r="G6570" t="s">
        <v>185</v>
      </c>
      <c r="H6570" t="s">
        <v>153</v>
      </c>
      <c r="I6570" t="s">
        <v>136</v>
      </c>
      <c r="J6570" t="s">
        <v>137</v>
      </c>
      <c r="K6570" t="s">
        <v>138</v>
      </c>
      <c r="L6570" t="s">
        <v>18221</v>
      </c>
      <c r="M6570" t="s">
        <v>18222</v>
      </c>
      <c r="N6570">
        <v>1.6944444439999999</v>
      </c>
      <c r="O6570">
        <v>0</v>
      </c>
      <c r="P6570">
        <v>129</v>
      </c>
      <c r="Q6570">
        <v>0</v>
      </c>
      <c r="R6570">
        <v>0</v>
      </c>
      <c r="S6570">
        <v>0</v>
      </c>
      <c r="T6570">
        <v>3</v>
      </c>
      <c r="U6570">
        <v>0</v>
      </c>
      <c r="V6570">
        <v>1</v>
      </c>
      <c r="W6570">
        <v>0</v>
      </c>
      <c r="X6570">
        <v>24.407275380828196</v>
      </c>
      <c r="Y6570">
        <v>0</v>
      </c>
      <c r="Z6570">
        <v>0</v>
      </c>
      <c r="AA6570">
        <v>0</v>
      </c>
      <c r="AB6570">
        <v>2.81899600218388</v>
      </c>
      <c r="AC6570">
        <v>0</v>
      </c>
      <c r="AD6570">
        <v>1.8988240713375699</v>
      </c>
      <c r="AE6570">
        <v>29.125095454349648</v>
      </c>
    </row>
    <row r="6571" spans="1:31" x14ac:dyDescent="0.3">
      <c r="A6571">
        <v>2724909</v>
      </c>
      <c r="B6571">
        <v>1</v>
      </c>
      <c r="C6571" t="s">
        <v>80</v>
      </c>
      <c r="D6571" t="s">
        <v>84</v>
      </c>
      <c r="E6571" t="s">
        <v>132</v>
      </c>
      <c r="F6571" t="s">
        <v>18223</v>
      </c>
      <c r="G6571" t="s">
        <v>209</v>
      </c>
      <c r="H6571" t="s">
        <v>135</v>
      </c>
      <c r="I6571" t="s">
        <v>136</v>
      </c>
      <c r="J6571" t="s">
        <v>137</v>
      </c>
      <c r="K6571" t="s">
        <v>210</v>
      </c>
      <c r="L6571" t="s">
        <v>18224</v>
      </c>
      <c r="M6571" t="s">
        <v>18225</v>
      </c>
      <c r="N6571">
        <v>7.0072222220000002</v>
      </c>
      <c r="O6571">
        <v>0</v>
      </c>
      <c r="P6571">
        <v>401</v>
      </c>
      <c r="Q6571">
        <v>0</v>
      </c>
      <c r="R6571">
        <v>0</v>
      </c>
      <c r="S6571">
        <v>0</v>
      </c>
      <c r="T6571">
        <v>17</v>
      </c>
      <c r="U6571">
        <v>0</v>
      </c>
      <c r="V6571">
        <v>0</v>
      </c>
      <c r="W6571">
        <v>0</v>
      </c>
      <c r="X6571">
        <v>533.99718418101963</v>
      </c>
      <c r="Y6571">
        <v>0</v>
      </c>
      <c r="Z6571">
        <v>0</v>
      </c>
      <c r="AA6571">
        <v>0</v>
      </c>
      <c r="AB6571">
        <v>51.663176452613747</v>
      </c>
      <c r="AC6571">
        <v>0</v>
      </c>
      <c r="AD6571">
        <v>0</v>
      </c>
      <c r="AE6571">
        <v>585.66036063363333</v>
      </c>
    </row>
    <row r="6572" spans="1:31" x14ac:dyDescent="0.3">
      <c r="A6572">
        <v>2725158</v>
      </c>
      <c r="B6572">
        <v>1</v>
      </c>
      <c r="C6572" t="s">
        <v>80</v>
      </c>
      <c r="D6572" t="s">
        <v>82</v>
      </c>
      <c r="E6572" t="s">
        <v>145</v>
      </c>
      <c r="F6572" t="s">
        <v>18226</v>
      </c>
      <c r="G6572" t="s">
        <v>181</v>
      </c>
      <c r="H6572" t="s">
        <v>135</v>
      </c>
      <c r="I6572" t="s">
        <v>136</v>
      </c>
      <c r="J6572" t="s">
        <v>137</v>
      </c>
      <c r="K6572" t="s">
        <v>138</v>
      </c>
      <c r="L6572" t="s">
        <v>18227</v>
      </c>
      <c r="M6572" t="s">
        <v>18228</v>
      </c>
      <c r="N6572">
        <v>1.5155555549999999</v>
      </c>
      <c r="O6572">
        <v>0</v>
      </c>
      <c r="P6572">
        <v>2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0.66337469958727913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0.66337469958727913</v>
      </c>
    </row>
    <row r="6573" spans="1:31" x14ac:dyDescent="0.3">
      <c r="A6573">
        <v>2724795</v>
      </c>
      <c r="B6573">
        <v>1</v>
      </c>
      <c r="C6573" t="s">
        <v>80</v>
      </c>
      <c r="D6573" t="s">
        <v>96</v>
      </c>
      <c r="E6573" t="s">
        <v>150</v>
      </c>
      <c r="F6573" t="s">
        <v>18229</v>
      </c>
      <c r="G6573" t="s">
        <v>152</v>
      </c>
      <c r="H6573" t="s">
        <v>153</v>
      </c>
      <c r="I6573" t="s">
        <v>136</v>
      </c>
      <c r="J6573" t="s">
        <v>137</v>
      </c>
      <c r="K6573" t="s">
        <v>138</v>
      </c>
      <c r="L6573" t="s">
        <v>18230</v>
      </c>
      <c r="M6573" t="s">
        <v>18231</v>
      </c>
      <c r="N6573">
        <v>0.15361111099999999</v>
      </c>
      <c r="O6573">
        <v>0</v>
      </c>
      <c r="P6573">
        <v>678</v>
      </c>
      <c r="Q6573">
        <v>0</v>
      </c>
      <c r="R6573">
        <v>1</v>
      </c>
      <c r="S6573">
        <v>0</v>
      </c>
      <c r="T6573">
        <v>162</v>
      </c>
      <c r="U6573">
        <v>0</v>
      </c>
      <c r="V6573">
        <v>0</v>
      </c>
      <c r="W6573">
        <v>0</v>
      </c>
      <c r="X6573">
        <v>20.281459582888441</v>
      </c>
      <c r="Y6573">
        <v>0</v>
      </c>
      <c r="Z6573">
        <v>0</v>
      </c>
      <c r="AA6573">
        <v>0</v>
      </c>
      <c r="AB6573">
        <v>15.761382703999118</v>
      </c>
      <c r="AC6573">
        <v>0</v>
      </c>
      <c r="AD6573">
        <v>0</v>
      </c>
      <c r="AE6573">
        <v>36.042842286887563</v>
      </c>
    </row>
    <row r="6574" spans="1:31" x14ac:dyDescent="0.3">
      <c r="A6574">
        <v>2724772</v>
      </c>
      <c r="B6574">
        <v>1</v>
      </c>
      <c r="C6574" t="s">
        <v>81</v>
      </c>
      <c r="D6574" t="s">
        <v>127</v>
      </c>
      <c r="E6574" t="s">
        <v>145</v>
      </c>
      <c r="F6574" t="s">
        <v>18232</v>
      </c>
      <c r="G6574" t="s">
        <v>230</v>
      </c>
      <c r="H6574" t="s">
        <v>135</v>
      </c>
      <c r="I6574" t="s">
        <v>136</v>
      </c>
      <c r="J6574" t="s">
        <v>137</v>
      </c>
      <c r="K6574" t="s">
        <v>138</v>
      </c>
      <c r="L6574" t="s">
        <v>18233</v>
      </c>
      <c r="M6574" t="s">
        <v>18234</v>
      </c>
      <c r="N6574">
        <v>0.59555555500000001</v>
      </c>
      <c r="O6574">
        <v>0</v>
      </c>
      <c r="P6574">
        <v>13</v>
      </c>
      <c r="Q6574">
        <v>0</v>
      </c>
      <c r="R6574">
        <v>0</v>
      </c>
      <c r="S6574">
        <v>0</v>
      </c>
      <c r="T6574">
        <v>2</v>
      </c>
      <c r="U6574">
        <v>0</v>
      </c>
      <c r="V6574">
        <v>0</v>
      </c>
      <c r="W6574">
        <v>0</v>
      </c>
      <c r="X6574">
        <v>1.5359016902973117</v>
      </c>
      <c r="Y6574">
        <v>0</v>
      </c>
      <c r="Z6574">
        <v>0</v>
      </c>
      <c r="AA6574">
        <v>0</v>
      </c>
      <c r="AB6574">
        <v>0.59519396084118337</v>
      </c>
      <c r="AC6574">
        <v>0</v>
      </c>
      <c r="AD6574">
        <v>0</v>
      </c>
      <c r="AE6574">
        <v>2.1310956511384953</v>
      </c>
    </row>
    <row r="6575" spans="1:31" x14ac:dyDescent="0.3">
      <c r="A6575">
        <v>2725150</v>
      </c>
      <c r="B6575">
        <v>1</v>
      </c>
      <c r="C6575" t="s">
        <v>80</v>
      </c>
      <c r="D6575" t="s">
        <v>108</v>
      </c>
      <c r="E6575" t="s">
        <v>213</v>
      </c>
      <c r="F6575" t="s">
        <v>11140</v>
      </c>
      <c r="G6575" t="s">
        <v>152</v>
      </c>
      <c r="H6575" t="s">
        <v>153</v>
      </c>
      <c r="I6575" t="s">
        <v>136</v>
      </c>
      <c r="J6575" t="s">
        <v>137</v>
      </c>
      <c r="K6575" t="s">
        <v>138</v>
      </c>
      <c r="L6575" t="s">
        <v>18235</v>
      </c>
      <c r="M6575" t="s">
        <v>18236</v>
      </c>
      <c r="N6575">
        <v>0.78444444400000002</v>
      </c>
      <c r="O6575">
        <v>0</v>
      </c>
      <c r="P6575">
        <v>654</v>
      </c>
      <c r="Q6575">
        <v>0</v>
      </c>
      <c r="R6575">
        <v>148</v>
      </c>
      <c r="S6575">
        <v>3</v>
      </c>
      <c r="T6575">
        <v>88</v>
      </c>
      <c r="U6575">
        <v>0</v>
      </c>
      <c r="V6575">
        <v>0</v>
      </c>
      <c r="W6575">
        <v>0</v>
      </c>
      <c r="X6575">
        <v>70.232146404173704</v>
      </c>
      <c r="Y6575">
        <v>0</v>
      </c>
      <c r="Z6575">
        <v>24.194579644694002</v>
      </c>
      <c r="AA6575">
        <v>5.8918590882116</v>
      </c>
      <c r="AB6575">
        <v>32.280946822484523</v>
      </c>
      <c r="AC6575">
        <v>0</v>
      </c>
      <c r="AD6575">
        <v>0</v>
      </c>
      <c r="AE6575">
        <v>132.59953195956382</v>
      </c>
    </row>
    <row r="6576" spans="1:31" x14ac:dyDescent="0.3">
      <c r="A6576">
        <v>2725482</v>
      </c>
      <c r="B6576">
        <v>1</v>
      </c>
      <c r="C6576" t="s">
        <v>80</v>
      </c>
      <c r="D6576" t="s">
        <v>110</v>
      </c>
      <c r="E6576" t="s">
        <v>145</v>
      </c>
      <c r="F6576" t="s">
        <v>18237</v>
      </c>
      <c r="G6576" t="s">
        <v>147</v>
      </c>
      <c r="H6576" t="s">
        <v>135</v>
      </c>
      <c r="I6576" t="s">
        <v>136</v>
      </c>
      <c r="J6576" t="s">
        <v>137</v>
      </c>
      <c r="K6576" t="s">
        <v>138</v>
      </c>
      <c r="L6576" t="s">
        <v>18238</v>
      </c>
      <c r="M6576" t="s">
        <v>18239</v>
      </c>
      <c r="N6576">
        <v>1.656666666</v>
      </c>
      <c r="O6576">
        <v>0</v>
      </c>
      <c r="P6576">
        <v>23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10.449635723414495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10.449635723414495</v>
      </c>
    </row>
    <row r="6577" spans="1:31" x14ac:dyDescent="0.3">
      <c r="A6577">
        <v>2725313</v>
      </c>
      <c r="B6577">
        <v>1</v>
      </c>
      <c r="C6577" t="s">
        <v>81</v>
      </c>
      <c r="D6577" t="s">
        <v>118</v>
      </c>
      <c r="E6577" t="s">
        <v>145</v>
      </c>
      <c r="F6577" t="s">
        <v>18240</v>
      </c>
      <c r="G6577" t="s">
        <v>230</v>
      </c>
      <c r="H6577" t="s">
        <v>135</v>
      </c>
      <c r="I6577" t="s">
        <v>136</v>
      </c>
      <c r="J6577" t="s">
        <v>137</v>
      </c>
      <c r="K6577" t="s">
        <v>138</v>
      </c>
      <c r="L6577" t="s">
        <v>18241</v>
      </c>
      <c r="M6577" t="s">
        <v>18242</v>
      </c>
      <c r="N6577">
        <v>2.0844444439999998</v>
      </c>
      <c r="O6577">
        <v>0</v>
      </c>
      <c r="P6577">
        <v>2</v>
      </c>
      <c r="Q6577">
        <v>0</v>
      </c>
      <c r="R6577">
        <v>0</v>
      </c>
      <c r="S6577">
        <v>0</v>
      </c>
      <c r="T6577">
        <v>3</v>
      </c>
      <c r="U6577">
        <v>0</v>
      </c>
      <c r="V6577">
        <v>0</v>
      </c>
      <c r="W6577">
        <v>0</v>
      </c>
      <c r="X6577">
        <v>1.3355201091111548</v>
      </c>
      <c r="Y6577">
        <v>0</v>
      </c>
      <c r="Z6577">
        <v>0</v>
      </c>
      <c r="AA6577">
        <v>0</v>
      </c>
      <c r="AB6577">
        <v>5.7088393341014152</v>
      </c>
      <c r="AC6577">
        <v>0</v>
      </c>
      <c r="AD6577">
        <v>0</v>
      </c>
      <c r="AE6577">
        <v>7.0443594432125698</v>
      </c>
    </row>
    <row r="6578" spans="1:31" x14ac:dyDescent="0.3">
      <c r="A6578">
        <v>2725381</v>
      </c>
      <c r="B6578">
        <v>2</v>
      </c>
      <c r="C6578" t="s">
        <v>81</v>
      </c>
      <c r="D6578" t="s">
        <v>114</v>
      </c>
      <c r="E6578" t="s">
        <v>156</v>
      </c>
      <c r="F6578" t="s">
        <v>11382</v>
      </c>
      <c r="G6578" t="s">
        <v>185</v>
      </c>
      <c r="H6578" t="s">
        <v>153</v>
      </c>
      <c r="I6578" t="s">
        <v>136</v>
      </c>
      <c r="J6578" t="s">
        <v>137</v>
      </c>
      <c r="K6578" t="s">
        <v>138</v>
      </c>
      <c r="L6578" t="s">
        <v>18098</v>
      </c>
      <c r="M6578" t="s">
        <v>18243</v>
      </c>
      <c r="N6578">
        <v>0.25194444399999999</v>
      </c>
      <c r="O6578">
        <v>0</v>
      </c>
      <c r="P6578">
        <v>323</v>
      </c>
      <c r="Q6578">
        <v>0</v>
      </c>
      <c r="R6578">
        <v>3</v>
      </c>
      <c r="S6578">
        <v>4</v>
      </c>
      <c r="T6578">
        <v>22</v>
      </c>
      <c r="U6578">
        <v>0</v>
      </c>
      <c r="V6578">
        <v>0</v>
      </c>
      <c r="W6578">
        <v>0</v>
      </c>
      <c r="X6578">
        <v>10.401063341340878</v>
      </c>
      <c r="Y6578">
        <v>0</v>
      </c>
      <c r="Z6578">
        <v>6.6030392885887509E-2</v>
      </c>
      <c r="AA6578">
        <v>2.0460558078625501</v>
      </c>
      <c r="AB6578">
        <v>0.99250942850889501</v>
      </c>
      <c r="AC6578">
        <v>0</v>
      </c>
      <c r="AD6578">
        <v>0</v>
      </c>
      <c r="AE6578">
        <v>13.50565897059821</v>
      </c>
    </row>
    <row r="6579" spans="1:31" x14ac:dyDescent="0.3">
      <c r="A6579">
        <v>2725273</v>
      </c>
      <c r="B6579">
        <v>1</v>
      </c>
      <c r="C6579" t="s">
        <v>81</v>
      </c>
      <c r="D6579" t="s">
        <v>118</v>
      </c>
      <c r="E6579" t="s">
        <v>156</v>
      </c>
      <c r="F6579" t="s">
        <v>18244</v>
      </c>
      <c r="G6579" t="s">
        <v>185</v>
      </c>
      <c r="H6579" t="s">
        <v>153</v>
      </c>
      <c r="I6579" t="s">
        <v>136</v>
      </c>
      <c r="J6579" t="s">
        <v>137</v>
      </c>
      <c r="K6579" t="s">
        <v>138</v>
      </c>
      <c r="L6579" t="s">
        <v>18245</v>
      </c>
      <c r="M6579" t="s">
        <v>18246</v>
      </c>
      <c r="N6579">
        <v>2.4488888879999999</v>
      </c>
      <c r="O6579">
        <v>1</v>
      </c>
      <c r="P6579">
        <v>2</v>
      </c>
      <c r="Q6579">
        <v>32</v>
      </c>
      <c r="R6579">
        <v>22</v>
      </c>
      <c r="S6579">
        <v>2</v>
      </c>
      <c r="T6579">
        <v>2</v>
      </c>
      <c r="U6579">
        <v>0</v>
      </c>
      <c r="V6579">
        <v>0</v>
      </c>
      <c r="W6579">
        <v>0.51568746961833334</v>
      </c>
      <c r="X6579">
        <v>0</v>
      </c>
      <c r="Y6579">
        <v>4.2611237773656718</v>
      </c>
      <c r="Z6579">
        <v>33.751315599501503</v>
      </c>
      <c r="AA6579">
        <v>0</v>
      </c>
      <c r="AB6579">
        <v>0</v>
      </c>
      <c r="AC6579">
        <v>0</v>
      </c>
      <c r="AD6579">
        <v>0</v>
      </c>
      <c r="AE6579">
        <v>38.528126846485506</v>
      </c>
    </row>
    <row r="6580" spans="1:31" x14ac:dyDescent="0.3">
      <c r="A6580">
        <v>2724981</v>
      </c>
      <c r="B6580">
        <v>1</v>
      </c>
      <c r="C6580" t="s">
        <v>80</v>
      </c>
      <c r="D6580" t="s">
        <v>96</v>
      </c>
      <c r="E6580" t="s">
        <v>213</v>
      </c>
      <c r="F6580" t="s">
        <v>3309</v>
      </c>
      <c r="G6580" t="s">
        <v>152</v>
      </c>
      <c r="H6580" t="s">
        <v>153</v>
      </c>
      <c r="I6580" t="s">
        <v>136</v>
      </c>
      <c r="J6580" t="s">
        <v>137</v>
      </c>
      <c r="K6580" t="s">
        <v>138</v>
      </c>
      <c r="L6580" t="s">
        <v>18247</v>
      </c>
      <c r="M6580" t="s">
        <v>18248</v>
      </c>
      <c r="N6580">
        <v>3.1924999999999999</v>
      </c>
      <c r="O6580">
        <v>0</v>
      </c>
      <c r="P6580">
        <v>289</v>
      </c>
      <c r="Q6580">
        <v>11</v>
      </c>
      <c r="R6580">
        <v>34</v>
      </c>
      <c r="S6580">
        <v>14</v>
      </c>
      <c r="T6580">
        <v>65</v>
      </c>
      <c r="U6580">
        <v>4</v>
      </c>
      <c r="V6580">
        <v>0</v>
      </c>
      <c r="W6580">
        <v>0</v>
      </c>
      <c r="X6580">
        <v>252.04549747225022</v>
      </c>
      <c r="Y6580">
        <v>317.20671960926995</v>
      </c>
      <c r="Z6580">
        <v>42.722199485016816</v>
      </c>
      <c r="AA6580">
        <v>260.70271738534547</v>
      </c>
      <c r="AB6580">
        <v>214.84832236385546</v>
      </c>
      <c r="AC6580">
        <v>2374.9749969698964</v>
      </c>
      <c r="AD6580">
        <v>0</v>
      </c>
      <c r="AE6580">
        <v>3462.5004532856346</v>
      </c>
    </row>
    <row r="6581" spans="1:31" x14ac:dyDescent="0.3">
      <c r="A6581">
        <v>2725210</v>
      </c>
      <c r="B6581">
        <v>1</v>
      </c>
      <c r="C6581" t="s">
        <v>80</v>
      </c>
      <c r="D6581" t="s">
        <v>101</v>
      </c>
      <c r="E6581" t="s">
        <v>156</v>
      </c>
      <c r="F6581" t="s">
        <v>18249</v>
      </c>
      <c r="G6581" t="s">
        <v>185</v>
      </c>
      <c r="H6581" t="s">
        <v>153</v>
      </c>
      <c r="I6581" t="s">
        <v>136</v>
      </c>
      <c r="J6581" t="s">
        <v>137</v>
      </c>
      <c r="K6581" t="s">
        <v>138</v>
      </c>
      <c r="L6581" t="s">
        <v>18250</v>
      </c>
      <c r="M6581" t="s">
        <v>18251</v>
      </c>
      <c r="N6581">
        <v>1.619722222</v>
      </c>
      <c r="O6581">
        <v>0</v>
      </c>
      <c r="P6581">
        <v>64</v>
      </c>
      <c r="Q6581">
        <v>0</v>
      </c>
      <c r="R6581">
        <v>23</v>
      </c>
      <c r="S6581">
        <v>0</v>
      </c>
      <c r="T6581">
        <v>11</v>
      </c>
      <c r="U6581">
        <v>0</v>
      </c>
      <c r="V6581">
        <v>0</v>
      </c>
      <c r="W6581">
        <v>0</v>
      </c>
      <c r="X6581">
        <v>39.980010254399147</v>
      </c>
      <c r="Y6581">
        <v>0</v>
      </c>
      <c r="Z6581">
        <v>4.3697223913502583</v>
      </c>
      <c r="AA6581">
        <v>0</v>
      </c>
      <c r="AB6581">
        <v>21.41649409285812</v>
      </c>
      <c r="AC6581">
        <v>0</v>
      </c>
      <c r="AD6581">
        <v>0</v>
      </c>
      <c r="AE6581">
        <v>65.766226738607529</v>
      </c>
    </row>
    <row r="6582" spans="1:31" x14ac:dyDescent="0.3">
      <c r="A6582">
        <v>2725565</v>
      </c>
      <c r="B6582">
        <v>1</v>
      </c>
      <c r="C6582" t="s">
        <v>80</v>
      </c>
      <c r="D6582" t="s">
        <v>94</v>
      </c>
      <c r="E6582" t="s">
        <v>161</v>
      </c>
      <c r="F6582" t="s">
        <v>18252</v>
      </c>
      <c r="G6582" t="s">
        <v>170</v>
      </c>
      <c r="H6582" t="s">
        <v>135</v>
      </c>
      <c r="I6582" t="s">
        <v>136</v>
      </c>
      <c r="J6582" t="s">
        <v>137</v>
      </c>
      <c r="K6582" t="s">
        <v>138</v>
      </c>
      <c r="L6582" t="s">
        <v>18253</v>
      </c>
      <c r="M6582" t="s">
        <v>18254</v>
      </c>
      <c r="N6582">
        <v>0.78916666599999996</v>
      </c>
      <c r="O6582">
        <v>0</v>
      </c>
      <c r="P6582">
        <v>86</v>
      </c>
      <c r="Q6582">
        <v>0</v>
      </c>
      <c r="R6582">
        <v>0</v>
      </c>
      <c r="S6582">
        <v>0</v>
      </c>
      <c r="T6582">
        <v>1</v>
      </c>
      <c r="U6582">
        <v>0</v>
      </c>
      <c r="V6582">
        <v>0</v>
      </c>
      <c r="W6582">
        <v>0</v>
      </c>
      <c r="X6582">
        <v>12.89827499996824</v>
      </c>
      <c r="Y6582">
        <v>0</v>
      </c>
      <c r="Z6582">
        <v>0</v>
      </c>
      <c r="AA6582">
        <v>0</v>
      </c>
      <c r="AB6582">
        <v>0.30929684463745838</v>
      </c>
      <c r="AC6582">
        <v>0</v>
      </c>
      <c r="AD6582">
        <v>0</v>
      </c>
      <c r="AE6582">
        <v>13.207571844605699</v>
      </c>
    </row>
    <row r="6583" spans="1:31" x14ac:dyDescent="0.3">
      <c r="A6583">
        <v>2725422</v>
      </c>
      <c r="B6583">
        <v>1</v>
      </c>
      <c r="C6583" t="s">
        <v>80</v>
      </c>
      <c r="D6583" t="s">
        <v>96</v>
      </c>
      <c r="E6583" t="s">
        <v>145</v>
      </c>
      <c r="F6583" t="s">
        <v>18255</v>
      </c>
      <c r="G6583" t="s">
        <v>147</v>
      </c>
      <c r="H6583" t="s">
        <v>135</v>
      </c>
      <c r="I6583" t="s">
        <v>136</v>
      </c>
      <c r="J6583" t="s">
        <v>137</v>
      </c>
      <c r="K6583" t="s">
        <v>138</v>
      </c>
      <c r="L6583" t="s">
        <v>18256</v>
      </c>
      <c r="M6583" t="s">
        <v>18257</v>
      </c>
      <c r="N6583">
        <v>4.0894444439999997</v>
      </c>
      <c r="O6583">
        <v>0</v>
      </c>
      <c r="P6583">
        <v>1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1.4305190810145201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1.4305190810145201</v>
      </c>
    </row>
    <row r="6584" spans="1:31" x14ac:dyDescent="0.3">
      <c r="A6584">
        <v>2724875</v>
      </c>
      <c r="B6584">
        <v>1</v>
      </c>
      <c r="C6584" t="s">
        <v>80</v>
      </c>
      <c r="D6584" t="s">
        <v>90</v>
      </c>
      <c r="E6584" t="s">
        <v>173</v>
      </c>
      <c r="F6584" t="s">
        <v>18258</v>
      </c>
      <c r="G6584" t="s">
        <v>1613</v>
      </c>
      <c r="H6584" t="s">
        <v>5535</v>
      </c>
      <c r="I6584" t="s">
        <v>136</v>
      </c>
      <c r="J6584" t="s">
        <v>137</v>
      </c>
      <c r="K6584" t="s">
        <v>210</v>
      </c>
      <c r="L6584" t="s">
        <v>18259</v>
      </c>
      <c r="M6584" t="s">
        <v>18260</v>
      </c>
      <c r="N6584">
        <v>0.54666666600000002</v>
      </c>
      <c r="O6584">
        <v>0</v>
      </c>
      <c r="P6584">
        <v>1197</v>
      </c>
      <c r="Q6584">
        <v>0</v>
      </c>
      <c r="R6584">
        <v>0</v>
      </c>
      <c r="S6584">
        <v>2</v>
      </c>
      <c r="T6584">
        <v>165</v>
      </c>
      <c r="U6584">
        <v>0</v>
      </c>
      <c r="V6584">
        <v>0</v>
      </c>
      <c r="W6584">
        <v>0</v>
      </c>
      <c r="X6584">
        <v>119.05489564620029</v>
      </c>
      <c r="Y6584">
        <v>0</v>
      </c>
      <c r="Z6584">
        <v>0</v>
      </c>
      <c r="AA6584">
        <v>51.966079801655994</v>
      </c>
      <c r="AB6584">
        <v>82.279024616200701</v>
      </c>
      <c r="AC6584">
        <v>0</v>
      </c>
      <c r="AD6584">
        <v>0</v>
      </c>
      <c r="AE6584">
        <v>253.300000064057</v>
      </c>
    </row>
    <row r="6585" spans="1:31" x14ac:dyDescent="0.3">
      <c r="A6585">
        <v>2725167</v>
      </c>
      <c r="B6585">
        <v>1</v>
      </c>
      <c r="C6585" t="s">
        <v>81</v>
      </c>
      <c r="D6585" t="s">
        <v>117</v>
      </c>
      <c r="E6585" t="s">
        <v>213</v>
      </c>
      <c r="F6585" t="s">
        <v>8359</v>
      </c>
      <c r="G6585" t="s">
        <v>152</v>
      </c>
      <c r="H6585" t="s">
        <v>153</v>
      </c>
      <c r="I6585" t="s">
        <v>136</v>
      </c>
      <c r="J6585" t="s">
        <v>137</v>
      </c>
      <c r="K6585" t="s">
        <v>138</v>
      </c>
      <c r="L6585" t="s">
        <v>18261</v>
      </c>
      <c r="M6585" t="s">
        <v>18262</v>
      </c>
      <c r="N6585">
        <v>0.51749999999999996</v>
      </c>
      <c r="O6585">
        <v>7</v>
      </c>
      <c r="P6585">
        <v>571</v>
      </c>
      <c r="Q6585">
        <v>75</v>
      </c>
      <c r="R6585">
        <v>131</v>
      </c>
      <c r="S6585">
        <v>7</v>
      </c>
      <c r="T6585">
        <v>71</v>
      </c>
      <c r="U6585">
        <v>0</v>
      </c>
      <c r="V6585">
        <v>0</v>
      </c>
      <c r="W6585">
        <v>0.57687963838868261</v>
      </c>
      <c r="X6585">
        <v>53.733616778177925</v>
      </c>
      <c r="Y6585">
        <v>1.7340378821312348</v>
      </c>
      <c r="Z6585">
        <v>2.5643012204306923</v>
      </c>
      <c r="AA6585">
        <v>6.7955024161290005</v>
      </c>
      <c r="AB6585">
        <v>41.492513866338527</v>
      </c>
      <c r="AC6585">
        <v>0</v>
      </c>
      <c r="AD6585">
        <v>0</v>
      </c>
      <c r="AE6585">
        <v>106.89685180159606</v>
      </c>
    </row>
    <row r="6586" spans="1:31" x14ac:dyDescent="0.3">
      <c r="A6586">
        <v>2724898</v>
      </c>
      <c r="B6586">
        <v>1</v>
      </c>
      <c r="C6586" t="s">
        <v>80</v>
      </c>
      <c r="D6586" t="s">
        <v>96</v>
      </c>
      <c r="E6586" t="s">
        <v>173</v>
      </c>
      <c r="F6586" t="s">
        <v>9660</v>
      </c>
      <c r="G6586" t="s">
        <v>446</v>
      </c>
      <c r="H6586" t="s">
        <v>153</v>
      </c>
      <c r="I6586" t="s">
        <v>136</v>
      </c>
      <c r="J6586" t="s">
        <v>137</v>
      </c>
      <c r="K6586" t="s">
        <v>138</v>
      </c>
      <c r="L6586" t="s">
        <v>18263</v>
      </c>
      <c r="M6586" t="s">
        <v>18264</v>
      </c>
      <c r="N6586">
        <v>4.1683333329999996</v>
      </c>
      <c r="O6586">
        <v>0</v>
      </c>
      <c r="P6586">
        <v>1645</v>
      </c>
      <c r="Q6586">
        <v>1</v>
      </c>
      <c r="R6586">
        <v>36</v>
      </c>
      <c r="S6586">
        <v>5</v>
      </c>
      <c r="T6586">
        <v>23</v>
      </c>
      <c r="U6586">
        <v>0</v>
      </c>
      <c r="V6586">
        <v>0</v>
      </c>
      <c r="W6586">
        <v>0</v>
      </c>
      <c r="X6586">
        <v>1741.386322768225</v>
      </c>
      <c r="Y6586">
        <v>0</v>
      </c>
      <c r="Z6586">
        <v>0</v>
      </c>
      <c r="AA6586">
        <v>1366.1333650540143</v>
      </c>
      <c r="AB6586">
        <v>419.59508480629216</v>
      </c>
      <c r="AC6586">
        <v>0</v>
      </c>
      <c r="AD6586">
        <v>0</v>
      </c>
      <c r="AE6586">
        <v>3527.1147726285317</v>
      </c>
    </row>
    <row r="6587" spans="1:31" x14ac:dyDescent="0.3">
      <c r="A6587">
        <v>2724755</v>
      </c>
      <c r="B6587">
        <v>1</v>
      </c>
      <c r="C6587" t="s">
        <v>80</v>
      </c>
      <c r="D6587" t="s">
        <v>92</v>
      </c>
      <c r="E6587" t="s">
        <v>161</v>
      </c>
      <c r="F6587" t="s">
        <v>18265</v>
      </c>
      <c r="G6587" t="s">
        <v>1479</v>
      </c>
      <c r="H6587" t="s">
        <v>135</v>
      </c>
      <c r="I6587" t="s">
        <v>136</v>
      </c>
      <c r="J6587" t="s">
        <v>137</v>
      </c>
      <c r="K6587" t="s">
        <v>138</v>
      </c>
      <c r="L6587" t="s">
        <v>18266</v>
      </c>
      <c r="M6587" t="s">
        <v>18267</v>
      </c>
      <c r="N6587">
        <v>1.0888888880000001</v>
      </c>
      <c r="O6587">
        <v>0</v>
      </c>
      <c r="P6587">
        <v>101</v>
      </c>
      <c r="Q6587">
        <v>0</v>
      </c>
      <c r="R6587">
        <v>0</v>
      </c>
      <c r="S6587">
        <v>0</v>
      </c>
      <c r="T6587">
        <v>9</v>
      </c>
      <c r="U6587">
        <v>0</v>
      </c>
      <c r="V6587">
        <v>0</v>
      </c>
      <c r="W6587">
        <v>0</v>
      </c>
      <c r="X6587">
        <v>6.1720062367016277</v>
      </c>
      <c r="Y6587">
        <v>0</v>
      </c>
      <c r="Z6587">
        <v>0</v>
      </c>
      <c r="AA6587">
        <v>0</v>
      </c>
      <c r="AB6587">
        <v>2.5800187522399995</v>
      </c>
      <c r="AC6587">
        <v>0</v>
      </c>
      <c r="AD6587">
        <v>0</v>
      </c>
      <c r="AE6587">
        <v>8.7520249889416277</v>
      </c>
    </row>
    <row r="6588" spans="1:31" x14ac:dyDescent="0.3">
      <c r="A6588">
        <v>2725396</v>
      </c>
      <c r="B6588">
        <v>1</v>
      </c>
      <c r="C6588" t="s">
        <v>81</v>
      </c>
      <c r="D6588" t="s">
        <v>123</v>
      </c>
      <c r="E6588" t="s">
        <v>200</v>
      </c>
      <c r="F6588" t="s">
        <v>18268</v>
      </c>
      <c r="G6588" t="s">
        <v>543</v>
      </c>
      <c r="H6588" t="s">
        <v>135</v>
      </c>
      <c r="I6588" t="s">
        <v>136</v>
      </c>
      <c r="J6588" t="s">
        <v>137</v>
      </c>
      <c r="K6588" t="s">
        <v>138</v>
      </c>
      <c r="L6588" t="s">
        <v>18269</v>
      </c>
      <c r="M6588" t="s">
        <v>18270</v>
      </c>
      <c r="N6588">
        <v>1.415</v>
      </c>
      <c r="O6588">
        <v>0</v>
      </c>
      <c r="P6588">
        <v>66</v>
      </c>
      <c r="Q6588">
        <v>0</v>
      </c>
      <c r="R6588">
        <v>0</v>
      </c>
      <c r="S6588">
        <v>0</v>
      </c>
      <c r="T6588">
        <v>1</v>
      </c>
      <c r="U6588">
        <v>0</v>
      </c>
      <c r="V6588">
        <v>0</v>
      </c>
      <c r="W6588">
        <v>0</v>
      </c>
      <c r="X6588">
        <v>17.350445839423269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17.350445839423269</v>
      </c>
    </row>
    <row r="6589" spans="1:31" x14ac:dyDescent="0.3">
      <c r="A6589">
        <v>2725318</v>
      </c>
      <c r="B6589">
        <v>2</v>
      </c>
      <c r="C6589" t="s">
        <v>80</v>
      </c>
      <c r="D6589" t="s">
        <v>103</v>
      </c>
      <c r="E6589" t="s">
        <v>132</v>
      </c>
      <c r="F6589" t="s">
        <v>1648</v>
      </c>
      <c r="G6589" t="s">
        <v>409</v>
      </c>
      <c r="H6589" t="s">
        <v>135</v>
      </c>
      <c r="I6589" t="s">
        <v>136</v>
      </c>
      <c r="J6589" t="s">
        <v>137</v>
      </c>
      <c r="K6589" t="s">
        <v>138</v>
      </c>
      <c r="L6589" t="s">
        <v>18076</v>
      </c>
      <c r="M6589" t="s">
        <v>18271</v>
      </c>
      <c r="N6589">
        <v>0.42638888800000002</v>
      </c>
      <c r="O6589">
        <v>0</v>
      </c>
      <c r="P6589">
        <v>104</v>
      </c>
      <c r="Q6589">
        <v>0</v>
      </c>
      <c r="R6589">
        <v>7</v>
      </c>
      <c r="S6589">
        <v>0</v>
      </c>
      <c r="T6589">
        <v>8</v>
      </c>
      <c r="U6589">
        <v>0</v>
      </c>
      <c r="V6589">
        <v>0</v>
      </c>
      <c r="W6589">
        <v>0</v>
      </c>
      <c r="X6589">
        <v>12.893124372511116</v>
      </c>
      <c r="Y6589">
        <v>0</v>
      </c>
      <c r="Z6589">
        <v>2.2277386653229581</v>
      </c>
      <c r="AA6589">
        <v>0</v>
      </c>
      <c r="AB6589">
        <v>1.1282882517037582</v>
      </c>
      <c r="AC6589">
        <v>0</v>
      </c>
      <c r="AD6589">
        <v>0</v>
      </c>
      <c r="AE6589">
        <v>16.249151289537831</v>
      </c>
    </row>
    <row r="6590" spans="1:31" x14ac:dyDescent="0.3">
      <c r="A6590">
        <v>2725253</v>
      </c>
      <c r="B6590">
        <v>1</v>
      </c>
      <c r="C6590" t="s">
        <v>80</v>
      </c>
      <c r="D6590" t="s">
        <v>96</v>
      </c>
      <c r="E6590" t="s">
        <v>156</v>
      </c>
      <c r="F6590" t="s">
        <v>18272</v>
      </c>
      <c r="G6590" t="s">
        <v>209</v>
      </c>
      <c r="H6590" t="s">
        <v>153</v>
      </c>
      <c r="I6590" t="s">
        <v>136</v>
      </c>
      <c r="J6590" t="s">
        <v>137</v>
      </c>
      <c r="K6590" t="s">
        <v>210</v>
      </c>
      <c r="L6590" t="s">
        <v>18273</v>
      </c>
      <c r="M6590" t="s">
        <v>18274</v>
      </c>
      <c r="N6590">
        <v>0.34694444400000002</v>
      </c>
      <c r="O6590">
        <v>0</v>
      </c>
      <c r="P6590">
        <v>286</v>
      </c>
      <c r="Q6590">
        <v>0</v>
      </c>
      <c r="R6590">
        <v>4</v>
      </c>
      <c r="S6590">
        <v>0</v>
      </c>
      <c r="T6590">
        <v>30</v>
      </c>
      <c r="U6590">
        <v>0</v>
      </c>
      <c r="V6590">
        <v>0</v>
      </c>
      <c r="W6590">
        <v>0</v>
      </c>
      <c r="X6590">
        <v>28.583676381224731</v>
      </c>
      <c r="Y6590">
        <v>0</v>
      </c>
      <c r="Z6590">
        <v>0</v>
      </c>
      <c r="AA6590">
        <v>0</v>
      </c>
      <c r="AB6590">
        <v>13.603746098103322</v>
      </c>
      <c r="AC6590">
        <v>0</v>
      </c>
      <c r="AD6590">
        <v>0</v>
      </c>
      <c r="AE6590">
        <v>42.187422479328049</v>
      </c>
    </row>
    <row r="6591" spans="1:31" x14ac:dyDescent="0.3">
      <c r="A6591">
        <v>2725353</v>
      </c>
      <c r="B6591">
        <v>1</v>
      </c>
      <c r="C6591" t="s">
        <v>81</v>
      </c>
      <c r="D6591" t="s">
        <v>114</v>
      </c>
      <c r="E6591" t="s">
        <v>213</v>
      </c>
      <c r="F6591" t="s">
        <v>18275</v>
      </c>
      <c r="G6591" t="s">
        <v>152</v>
      </c>
      <c r="H6591" t="s">
        <v>153</v>
      </c>
      <c r="I6591" t="s">
        <v>136</v>
      </c>
      <c r="J6591" t="s">
        <v>137</v>
      </c>
      <c r="K6591" t="s">
        <v>138</v>
      </c>
      <c r="L6591" t="s">
        <v>18276</v>
      </c>
      <c r="M6591" t="s">
        <v>18277</v>
      </c>
      <c r="N6591">
        <v>0.28305555500000001</v>
      </c>
      <c r="O6591">
        <v>20</v>
      </c>
      <c r="P6591">
        <v>5592</v>
      </c>
      <c r="Q6591">
        <v>9</v>
      </c>
      <c r="R6591">
        <v>284</v>
      </c>
      <c r="S6591">
        <v>22</v>
      </c>
      <c r="T6591">
        <v>488</v>
      </c>
      <c r="U6591">
        <v>0</v>
      </c>
      <c r="V6591">
        <v>0</v>
      </c>
      <c r="W6591">
        <v>1.1886151381147927</v>
      </c>
      <c r="X6591">
        <v>149.71127769201135</v>
      </c>
      <c r="Y6591">
        <v>7.6244988513051162</v>
      </c>
      <c r="Z6591">
        <v>25.018316621395623</v>
      </c>
      <c r="AA6591">
        <v>26.109016258270408</v>
      </c>
      <c r="AB6591">
        <v>32.022654224710713</v>
      </c>
      <c r="AC6591">
        <v>0</v>
      </c>
      <c r="AD6591">
        <v>0</v>
      </c>
      <c r="AE6591">
        <v>241.67437878580799</v>
      </c>
    </row>
    <row r="6592" spans="1:31" x14ac:dyDescent="0.3">
      <c r="A6592">
        <v>2724961</v>
      </c>
      <c r="B6592">
        <v>1</v>
      </c>
      <c r="C6592" t="s">
        <v>80</v>
      </c>
      <c r="D6592" t="s">
        <v>108</v>
      </c>
      <c r="E6592" t="s">
        <v>156</v>
      </c>
      <c r="F6592" t="s">
        <v>10098</v>
      </c>
      <c r="G6592" t="s">
        <v>300</v>
      </c>
      <c r="H6592" t="s">
        <v>153</v>
      </c>
      <c r="I6592" t="s">
        <v>136</v>
      </c>
      <c r="J6592" t="s">
        <v>137</v>
      </c>
      <c r="K6592" t="s">
        <v>210</v>
      </c>
      <c r="L6592" t="s">
        <v>18278</v>
      </c>
      <c r="M6592" t="s">
        <v>18279</v>
      </c>
      <c r="N6592">
        <v>4.8708333330000002</v>
      </c>
      <c r="O6592">
        <v>0</v>
      </c>
      <c r="P6592">
        <v>327</v>
      </c>
      <c r="Q6592">
        <v>0</v>
      </c>
      <c r="R6592">
        <v>49</v>
      </c>
      <c r="S6592">
        <v>2</v>
      </c>
      <c r="T6592">
        <v>41</v>
      </c>
      <c r="U6592">
        <v>1</v>
      </c>
      <c r="V6592">
        <v>0</v>
      </c>
      <c r="W6592">
        <v>0</v>
      </c>
      <c r="X6592">
        <v>291.78471014449298</v>
      </c>
      <c r="Y6592">
        <v>0</v>
      </c>
      <c r="Z6592">
        <v>90.127258606755987</v>
      </c>
      <c r="AA6592">
        <v>466.29927282205216</v>
      </c>
      <c r="AB6592">
        <v>209.32589788955923</v>
      </c>
      <c r="AC6592">
        <v>320.42137499831972</v>
      </c>
      <c r="AD6592">
        <v>0</v>
      </c>
      <c r="AE6592">
        <v>1377.9585144611801</v>
      </c>
    </row>
    <row r="6593" spans="1:31" x14ac:dyDescent="0.3">
      <c r="A6593">
        <v>2725270</v>
      </c>
      <c r="B6593">
        <v>1</v>
      </c>
      <c r="C6593" t="s">
        <v>80</v>
      </c>
      <c r="D6593" t="s">
        <v>97</v>
      </c>
      <c r="E6593" t="s">
        <v>145</v>
      </c>
      <c r="F6593" t="s">
        <v>18280</v>
      </c>
      <c r="G6593" t="s">
        <v>181</v>
      </c>
      <c r="H6593" t="s">
        <v>135</v>
      </c>
      <c r="I6593" t="s">
        <v>136</v>
      </c>
      <c r="J6593" t="s">
        <v>137</v>
      </c>
      <c r="K6593" t="s">
        <v>138</v>
      </c>
      <c r="L6593" t="s">
        <v>18281</v>
      </c>
      <c r="M6593" t="s">
        <v>18282</v>
      </c>
      <c r="N6593">
        <v>2.7825000000000002</v>
      </c>
      <c r="O6593">
        <v>0</v>
      </c>
      <c r="P6593">
        <v>1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1.052616587425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1.052616587425</v>
      </c>
    </row>
    <row r="6594" spans="1:31" x14ac:dyDescent="0.3">
      <c r="A6594">
        <v>2725339</v>
      </c>
      <c r="B6594">
        <v>1</v>
      </c>
      <c r="C6594" t="s">
        <v>80</v>
      </c>
      <c r="D6594" t="s">
        <v>90</v>
      </c>
      <c r="E6594" t="s">
        <v>156</v>
      </c>
      <c r="F6594" t="s">
        <v>18283</v>
      </c>
      <c r="G6594" t="s">
        <v>300</v>
      </c>
      <c r="H6594" t="s">
        <v>153</v>
      </c>
      <c r="I6594" t="s">
        <v>136</v>
      </c>
      <c r="J6594" t="s">
        <v>137</v>
      </c>
      <c r="K6594" t="s">
        <v>210</v>
      </c>
      <c r="L6594" t="s">
        <v>18284</v>
      </c>
      <c r="M6594" t="s">
        <v>18285</v>
      </c>
      <c r="N6594">
        <v>1.0422222219999999</v>
      </c>
      <c r="O6594">
        <v>0</v>
      </c>
      <c r="P6594">
        <v>2241</v>
      </c>
      <c r="Q6594">
        <v>0</v>
      </c>
      <c r="R6594">
        <v>0</v>
      </c>
      <c r="S6594">
        <v>1</v>
      </c>
      <c r="T6594">
        <v>168</v>
      </c>
      <c r="U6594">
        <v>0</v>
      </c>
      <c r="V6594">
        <v>0</v>
      </c>
      <c r="W6594">
        <v>0</v>
      </c>
      <c r="X6594">
        <v>592.47109146345542</v>
      </c>
      <c r="Y6594">
        <v>0</v>
      </c>
      <c r="Z6594">
        <v>0</v>
      </c>
      <c r="AA6594">
        <v>46.816715006658796</v>
      </c>
      <c r="AB6594">
        <v>201.93143131680449</v>
      </c>
      <c r="AC6594">
        <v>0</v>
      </c>
      <c r="AD6594">
        <v>0</v>
      </c>
      <c r="AE6594">
        <v>841.21923778691871</v>
      </c>
    </row>
    <row r="6595" spans="1:31" x14ac:dyDescent="0.3">
      <c r="A6595">
        <v>2724775</v>
      </c>
      <c r="B6595">
        <v>1</v>
      </c>
      <c r="C6595" t="s">
        <v>81</v>
      </c>
      <c r="D6595" t="s">
        <v>122</v>
      </c>
      <c r="E6595" t="s">
        <v>150</v>
      </c>
      <c r="F6595" t="s">
        <v>1619</v>
      </c>
      <c r="G6595" t="s">
        <v>152</v>
      </c>
      <c r="H6595" t="s">
        <v>153</v>
      </c>
      <c r="I6595" t="s">
        <v>136</v>
      </c>
      <c r="J6595" t="s">
        <v>137</v>
      </c>
      <c r="K6595" t="s">
        <v>138</v>
      </c>
      <c r="L6595" t="s">
        <v>18286</v>
      </c>
      <c r="M6595" t="s">
        <v>18287</v>
      </c>
      <c r="N6595">
        <v>0.43333333299999999</v>
      </c>
      <c r="O6595">
        <v>17</v>
      </c>
      <c r="P6595">
        <v>875</v>
      </c>
      <c r="Q6595">
        <v>72</v>
      </c>
      <c r="R6595">
        <v>40</v>
      </c>
      <c r="S6595">
        <v>16</v>
      </c>
      <c r="T6595">
        <v>43</v>
      </c>
      <c r="U6595">
        <v>0</v>
      </c>
      <c r="V6595">
        <v>1</v>
      </c>
      <c r="W6595">
        <v>1.1213749043406001</v>
      </c>
      <c r="X6595">
        <v>37.686371706960664</v>
      </c>
      <c r="Y6595">
        <v>25.909687073221896</v>
      </c>
      <c r="Z6595">
        <v>2.9188311522083996</v>
      </c>
      <c r="AA6595">
        <v>36.933713929039207</v>
      </c>
      <c r="AB6595">
        <v>4.7474418469841995</v>
      </c>
      <c r="AC6595">
        <v>0</v>
      </c>
      <c r="AD6595">
        <v>0.18970010667400003</v>
      </c>
      <c r="AE6595">
        <v>109.50712071942897</v>
      </c>
    </row>
    <row r="6596" spans="1:31" x14ac:dyDescent="0.3">
      <c r="A6596">
        <v>2724944</v>
      </c>
      <c r="B6596">
        <v>1</v>
      </c>
      <c r="C6596" t="s">
        <v>80</v>
      </c>
      <c r="D6596" t="s">
        <v>84</v>
      </c>
      <c r="E6596" t="s">
        <v>132</v>
      </c>
      <c r="F6596" t="s">
        <v>4330</v>
      </c>
      <c r="G6596" t="s">
        <v>209</v>
      </c>
      <c r="H6596" t="s">
        <v>135</v>
      </c>
      <c r="I6596" t="s">
        <v>136</v>
      </c>
      <c r="J6596" t="s">
        <v>137</v>
      </c>
      <c r="K6596" t="s">
        <v>210</v>
      </c>
      <c r="L6596" t="s">
        <v>18288</v>
      </c>
      <c r="M6596" t="s">
        <v>18289</v>
      </c>
      <c r="N6596">
        <v>6.9961111110000003</v>
      </c>
      <c r="O6596">
        <v>0</v>
      </c>
      <c r="P6596">
        <v>1135</v>
      </c>
      <c r="Q6596">
        <v>0</v>
      </c>
      <c r="R6596">
        <v>0</v>
      </c>
      <c r="S6596">
        <v>0</v>
      </c>
      <c r="T6596">
        <v>114</v>
      </c>
      <c r="U6596">
        <v>0</v>
      </c>
      <c r="V6596">
        <v>0</v>
      </c>
      <c r="W6596">
        <v>0</v>
      </c>
      <c r="X6596">
        <v>1508.6565589194329</v>
      </c>
      <c r="Y6596">
        <v>0</v>
      </c>
      <c r="Z6596">
        <v>0</v>
      </c>
      <c r="AA6596">
        <v>0</v>
      </c>
      <c r="AB6596">
        <v>744.59755897769423</v>
      </c>
      <c r="AC6596">
        <v>0</v>
      </c>
      <c r="AD6596">
        <v>0</v>
      </c>
      <c r="AE6596">
        <v>2253.2541178971269</v>
      </c>
    </row>
    <row r="6597" spans="1:31" x14ac:dyDescent="0.3">
      <c r="A6597">
        <v>2724978</v>
      </c>
      <c r="B6597">
        <v>1</v>
      </c>
      <c r="C6597" t="s">
        <v>80</v>
      </c>
      <c r="D6597" t="s">
        <v>107</v>
      </c>
      <c r="E6597" t="s">
        <v>161</v>
      </c>
      <c r="F6597" t="s">
        <v>18290</v>
      </c>
      <c r="G6597" t="s">
        <v>300</v>
      </c>
      <c r="H6597" t="s">
        <v>135</v>
      </c>
      <c r="I6597" t="s">
        <v>136</v>
      </c>
      <c r="J6597" t="s">
        <v>137</v>
      </c>
      <c r="K6597" t="s">
        <v>210</v>
      </c>
      <c r="L6597" t="s">
        <v>18291</v>
      </c>
      <c r="M6597" t="s">
        <v>18292</v>
      </c>
      <c r="N6597">
        <v>7.1111111109999996</v>
      </c>
      <c r="O6597">
        <v>0</v>
      </c>
      <c r="P6597">
        <v>37</v>
      </c>
      <c r="Q6597">
        <v>0</v>
      </c>
      <c r="R6597">
        <v>6</v>
      </c>
      <c r="S6597">
        <v>0</v>
      </c>
      <c r="T6597">
        <v>2</v>
      </c>
      <c r="U6597">
        <v>0</v>
      </c>
      <c r="V6597">
        <v>0</v>
      </c>
      <c r="W6597">
        <v>0</v>
      </c>
      <c r="X6597">
        <v>50.094554974839177</v>
      </c>
      <c r="Y6597">
        <v>0</v>
      </c>
      <c r="Z6597">
        <v>15.745199490744534</v>
      </c>
      <c r="AA6597">
        <v>0</v>
      </c>
      <c r="AB6597">
        <v>0.70823803736704649</v>
      </c>
      <c r="AC6597">
        <v>0</v>
      </c>
      <c r="AD6597">
        <v>0</v>
      </c>
      <c r="AE6597">
        <v>66.547992502950763</v>
      </c>
    </row>
    <row r="6598" spans="1:31" x14ac:dyDescent="0.3">
      <c r="A6598">
        <v>2724984</v>
      </c>
      <c r="B6598">
        <v>1</v>
      </c>
      <c r="C6598" t="s">
        <v>80</v>
      </c>
      <c r="D6598" t="s">
        <v>82</v>
      </c>
      <c r="E6598" t="s">
        <v>145</v>
      </c>
      <c r="F6598" t="s">
        <v>18293</v>
      </c>
      <c r="G6598" t="s">
        <v>181</v>
      </c>
      <c r="H6598" t="s">
        <v>135</v>
      </c>
      <c r="I6598" t="s">
        <v>136</v>
      </c>
      <c r="J6598" t="s">
        <v>137</v>
      </c>
      <c r="K6598" t="s">
        <v>138</v>
      </c>
      <c r="L6598" t="s">
        <v>18294</v>
      </c>
      <c r="M6598" t="s">
        <v>18295</v>
      </c>
      <c r="N6598">
        <v>5.8852777769999998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16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64.159311019032998</v>
      </c>
      <c r="AC6598">
        <v>0</v>
      </c>
      <c r="AD6598">
        <v>0</v>
      </c>
      <c r="AE6598">
        <v>64.159311019032998</v>
      </c>
    </row>
    <row r="6599" spans="1:31" x14ac:dyDescent="0.3">
      <c r="A6599">
        <v>2724901</v>
      </c>
      <c r="B6599">
        <v>1</v>
      </c>
      <c r="C6599" t="s">
        <v>80</v>
      </c>
      <c r="D6599" t="s">
        <v>95</v>
      </c>
      <c r="E6599" t="s">
        <v>173</v>
      </c>
      <c r="F6599" t="s">
        <v>18296</v>
      </c>
      <c r="G6599" t="s">
        <v>300</v>
      </c>
      <c r="H6599" t="s">
        <v>153</v>
      </c>
      <c r="I6599" t="s">
        <v>136</v>
      </c>
      <c r="J6599" t="s">
        <v>137</v>
      </c>
      <c r="K6599" t="s">
        <v>210</v>
      </c>
      <c r="L6599" t="s">
        <v>18297</v>
      </c>
      <c r="M6599" t="s">
        <v>18298</v>
      </c>
      <c r="N6599">
        <v>0.85555555500000002</v>
      </c>
      <c r="O6599">
        <v>0</v>
      </c>
      <c r="P6599">
        <v>35</v>
      </c>
      <c r="Q6599">
        <v>0</v>
      </c>
      <c r="R6599">
        <v>0</v>
      </c>
      <c r="S6599">
        <v>7</v>
      </c>
      <c r="T6599">
        <v>1</v>
      </c>
      <c r="U6599">
        <v>1</v>
      </c>
      <c r="V6599">
        <v>0</v>
      </c>
      <c r="W6599">
        <v>0</v>
      </c>
      <c r="X6599">
        <v>7.479946352063684</v>
      </c>
      <c r="Y6599">
        <v>0</v>
      </c>
      <c r="Z6599">
        <v>0</v>
      </c>
      <c r="AA6599">
        <v>988.07700802992156</v>
      </c>
      <c r="AB6599">
        <v>1.3102128184749999</v>
      </c>
      <c r="AC6599">
        <v>176.05157068632235</v>
      </c>
      <c r="AD6599">
        <v>0</v>
      </c>
      <c r="AE6599">
        <v>1172.9187378867825</v>
      </c>
    </row>
    <row r="6600" spans="1:31" x14ac:dyDescent="0.3">
      <c r="A6600">
        <v>2725568</v>
      </c>
      <c r="B6600">
        <v>1</v>
      </c>
      <c r="C6600" t="s">
        <v>80</v>
      </c>
      <c r="D6600" t="s">
        <v>100</v>
      </c>
      <c r="E6600" t="s">
        <v>145</v>
      </c>
      <c r="F6600" t="s">
        <v>18299</v>
      </c>
      <c r="G6600" t="s">
        <v>147</v>
      </c>
      <c r="H6600" t="s">
        <v>135</v>
      </c>
      <c r="I6600" t="s">
        <v>136</v>
      </c>
      <c r="J6600" t="s">
        <v>137</v>
      </c>
      <c r="K6600" t="s">
        <v>138</v>
      </c>
      <c r="L6600" t="s">
        <v>18300</v>
      </c>
      <c r="M6600" t="s">
        <v>18301</v>
      </c>
      <c r="N6600">
        <v>1.7141666659999999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1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1.1231390287079459</v>
      </c>
      <c r="AC6600">
        <v>0</v>
      </c>
      <c r="AD6600">
        <v>0</v>
      </c>
      <c r="AE6600">
        <v>1.1231390287079459</v>
      </c>
    </row>
    <row r="6601" spans="1:31" x14ac:dyDescent="0.3">
      <c r="A6601">
        <v>2725442</v>
      </c>
      <c r="B6601">
        <v>1</v>
      </c>
      <c r="C6601" t="s">
        <v>80</v>
      </c>
      <c r="D6601" t="s">
        <v>96</v>
      </c>
      <c r="E6601" t="s">
        <v>161</v>
      </c>
      <c r="F6601" t="s">
        <v>18302</v>
      </c>
      <c r="G6601" t="s">
        <v>163</v>
      </c>
      <c r="H6601" t="s">
        <v>135</v>
      </c>
      <c r="I6601" t="s">
        <v>136</v>
      </c>
      <c r="J6601" t="s">
        <v>137</v>
      </c>
      <c r="K6601" t="s">
        <v>138</v>
      </c>
      <c r="L6601" t="s">
        <v>18303</v>
      </c>
      <c r="M6601" t="s">
        <v>18304</v>
      </c>
      <c r="N6601">
        <v>4.4569444440000003</v>
      </c>
      <c r="O6601">
        <v>0</v>
      </c>
      <c r="P6601">
        <v>17</v>
      </c>
      <c r="Q6601">
        <v>0</v>
      </c>
      <c r="R6601">
        <v>0</v>
      </c>
      <c r="S6601">
        <v>0</v>
      </c>
      <c r="T6601">
        <v>11</v>
      </c>
      <c r="U6601">
        <v>0</v>
      </c>
      <c r="V6601">
        <v>0</v>
      </c>
      <c r="W6601">
        <v>0</v>
      </c>
      <c r="X6601">
        <v>18.713404367128753</v>
      </c>
      <c r="Y6601">
        <v>0</v>
      </c>
      <c r="Z6601">
        <v>0</v>
      </c>
      <c r="AA6601">
        <v>0</v>
      </c>
      <c r="AB6601">
        <v>36.605704884217985</v>
      </c>
      <c r="AC6601">
        <v>0</v>
      </c>
      <c r="AD6601">
        <v>0</v>
      </c>
      <c r="AE6601">
        <v>55.319109251346738</v>
      </c>
    </row>
    <row r="6602" spans="1:31" x14ac:dyDescent="0.3">
      <c r="A6602">
        <v>2725001</v>
      </c>
      <c r="B6602">
        <v>1</v>
      </c>
      <c r="C6602" t="s">
        <v>80</v>
      </c>
      <c r="D6602" t="s">
        <v>96</v>
      </c>
      <c r="E6602" t="s">
        <v>156</v>
      </c>
      <c r="F6602" t="s">
        <v>18305</v>
      </c>
      <c r="G6602" t="s">
        <v>209</v>
      </c>
      <c r="H6602" t="s">
        <v>153</v>
      </c>
      <c r="I6602" t="s">
        <v>136</v>
      </c>
      <c r="J6602" t="s">
        <v>137</v>
      </c>
      <c r="K6602" t="s">
        <v>210</v>
      </c>
      <c r="L6602" t="s">
        <v>18306</v>
      </c>
      <c r="M6602" t="s">
        <v>18307</v>
      </c>
      <c r="N6602">
        <v>1.453333333</v>
      </c>
      <c r="O6602">
        <v>0</v>
      </c>
      <c r="P6602">
        <v>36</v>
      </c>
      <c r="Q6602">
        <v>0</v>
      </c>
      <c r="R6602">
        <v>0</v>
      </c>
      <c r="S6602">
        <v>0</v>
      </c>
      <c r="T6602">
        <v>120</v>
      </c>
      <c r="U6602">
        <v>0</v>
      </c>
      <c r="V6602">
        <v>2</v>
      </c>
      <c r="W6602">
        <v>0</v>
      </c>
      <c r="X6602">
        <v>5.7338727325981225</v>
      </c>
      <c r="Y6602">
        <v>0</v>
      </c>
      <c r="Z6602">
        <v>0</v>
      </c>
      <c r="AA6602">
        <v>0</v>
      </c>
      <c r="AB6602">
        <v>190.22479232498171</v>
      </c>
      <c r="AC6602">
        <v>0</v>
      </c>
      <c r="AD6602">
        <v>41.065036269132179</v>
      </c>
      <c r="AE6602">
        <v>237.023701326712</v>
      </c>
    </row>
    <row r="6603" spans="1:31" x14ac:dyDescent="0.3">
      <c r="A6603">
        <v>2724958</v>
      </c>
      <c r="B6603">
        <v>1</v>
      </c>
      <c r="C6603" t="s">
        <v>80</v>
      </c>
      <c r="D6603" t="s">
        <v>94</v>
      </c>
      <c r="E6603" t="s">
        <v>150</v>
      </c>
      <c r="F6603" t="s">
        <v>6356</v>
      </c>
      <c r="G6603" t="s">
        <v>209</v>
      </c>
      <c r="H6603" t="s">
        <v>153</v>
      </c>
      <c r="I6603" t="s">
        <v>136</v>
      </c>
      <c r="J6603" t="s">
        <v>137</v>
      </c>
      <c r="K6603" t="s">
        <v>210</v>
      </c>
      <c r="L6603" t="s">
        <v>18308</v>
      </c>
      <c r="M6603" t="s">
        <v>18309</v>
      </c>
      <c r="N6603">
        <v>7.159444444</v>
      </c>
      <c r="O6603">
        <v>0</v>
      </c>
      <c r="P6603">
        <v>924</v>
      </c>
      <c r="Q6603">
        <v>34</v>
      </c>
      <c r="R6603">
        <v>33</v>
      </c>
      <c r="S6603">
        <v>16</v>
      </c>
      <c r="T6603">
        <v>175</v>
      </c>
      <c r="U6603">
        <v>0</v>
      </c>
      <c r="V6603">
        <v>0</v>
      </c>
      <c r="W6603">
        <v>0</v>
      </c>
      <c r="X6603">
        <v>821.979513833277</v>
      </c>
      <c r="Y6603">
        <v>124.63406577336936</v>
      </c>
      <c r="Z6603">
        <v>12.609007831571143</v>
      </c>
      <c r="AA6603">
        <v>1279.7360740117197</v>
      </c>
      <c r="AB6603">
        <v>524.84427184916262</v>
      </c>
      <c r="AC6603">
        <v>0</v>
      </c>
      <c r="AD6603">
        <v>0</v>
      </c>
      <c r="AE6603">
        <v>2763.8029332991</v>
      </c>
    </row>
    <row r="6604" spans="1:31" x14ac:dyDescent="0.3">
      <c r="A6604">
        <v>2724815</v>
      </c>
      <c r="B6604">
        <v>1</v>
      </c>
      <c r="C6604" t="s">
        <v>80</v>
      </c>
      <c r="D6604" t="s">
        <v>82</v>
      </c>
      <c r="E6604" t="s">
        <v>132</v>
      </c>
      <c r="F6604" t="s">
        <v>18310</v>
      </c>
      <c r="G6604" t="s">
        <v>134</v>
      </c>
      <c r="H6604" t="s">
        <v>135</v>
      </c>
      <c r="I6604" t="s">
        <v>136</v>
      </c>
      <c r="J6604" t="s">
        <v>137</v>
      </c>
      <c r="K6604" t="s">
        <v>138</v>
      </c>
      <c r="L6604" t="s">
        <v>18311</v>
      </c>
      <c r="M6604" t="s">
        <v>18312</v>
      </c>
      <c r="N6604">
        <v>1.287222222</v>
      </c>
      <c r="O6604">
        <v>0</v>
      </c>
      <c r="P6604">
        <v>193</v>
      </c>
      <c r="Q6604">
        <v>0</v>
      </c>
      <c r="R6604">
        <v>0</v>
      </c>
      <c r="S6604">
        <v>0</v>
      </c>
      <c r="T6604">
        <v>12</v>
      </c>
      <c r="U6604">
        <v>0</v>
      </c>
      <c r="V6604">
        <v>0</v>
      </c>
      <c r="W6604">
        <v>0</v>
      </c>
      <c r="X6604">
        <v>56.620909212229662</v>
      </c>
      <c r="Y6604">
        <v>0</v>
      </c>
      <c r="Z6604">
        <v>0</v>
      </c>
      <c r="AA6604">
        <v>0</v>
      </c>
      <c r="AB6604">
        <v>28.191882967290415</v>
      </c>
      <c r="AC6604">
        <v>0</v>
      </c>
      <c r="AD6604">
        <v>0</v>
      </c>
      <c r="AE6604">
        <v>84.812792179520073</v>
      </c>
    </row>
    <row r="6605" spans="1:31" x14ac:dyDescent="0.3">
      <c r="A6605">
        <v>2725499</v>
      </c>
      <c r="B6605">
        <v>1</v>
      </c>
      <c r="C6605" t="s">
        <v>81</v>
      </c>
      <c r="D6605" t="s">
        <v>118</v>
      </c>
      <c r="E6605" t="s">
        <v>145</v>
      </c>
      <c r="F6605" t="s">
        <v>18313</v>
      </c>
      <c r="G6605" t="s">
        <v>230</v>
      </c>
      <c r="H6605" t="s">
        <v>135</v>
      </c>
      <c r="I6605" t="s">
        <v>136</v>
      </c>
      <c r="J6605" t="s">
        <v>137</v>
      </c>
      <c r="K6605" t="s">
        <v>138</v>
      </c>
      <c r="L6605" t="s">
        <v>18314</v>
      </c>
      <c r="M6605" t="s">
        <v>18315</v>
      </c>
      <c r="N6605">
        <v>2.6047222219999999</v>
      </c>
      <c r="O6605">
        <v>0</v>
      </c>
      <c r="P6605">
        <v>0</v>
      </c>
      <c r="Q6605">
        <v>0</v>
      </c>
      <c r="R6605">
        <v>1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</row>
    <row r="6606" spans="1:31" x14ac:dyDescent="0.3">
      <c r="A6606">
        <v>2725256</v>
      </c>
      <c r="B6606">
        <v>1</v>
      </c>
      <c r="C6606" t="s">
        <v>80</v>
      </c>
      <c r="D6606" t="s">
        <v>100</v>
      </c>
      <c r="E6606" t="s">
        <v>156</v>
      </c>
      <c r="F6606" t="s">
        <v>18316</v>
      </c>
      <c r="G6606" t="s">
        <v>185</v>
      </c>
      <c r="H6606" t="s">
        <v>153</v>
      </c>
      <c r="I6606" t="s">
        <v>136</v>
      </c>
      <c r="J6606" t="s">
        <v>137</v>
      </c>
      <c r="K6606" t="s">
        <v>138</v>
      </c>
      <c r="L6606" t="s">
        <v>18317</v>
      </c>
      <c r="M6606" t="s">
        <v>18045</v>
      </c>
      <c r="N6606">
        <v>3.6386111109999999</v>
      </c>
      <c r="O6606">
        <v>0</v>
      </c>
      <c r="P6606">
        <v>11</v>
      </c>
      <c r="Q6606">
        <v>0</v>
      </c>
      <c r="R6606">
        <v>2</v>
      </c>
      <c r="S6606">
        <v>0</v>
      </c>
      <c r="T6606">
        <v>7</v>
      </c>
      <c r="U6606">
        <v>0</v>
      </c>
      <c r="V6606">
        <v>0</v>
      </c>
      <c r="W6606">
        <v>0</v>
      </c>
      <c r="X6606">
        <v>11.856139152197901</v>
      </c>
      <c r="Y6606">
        <v>0</v>
      </c>
      <c r="Z6606">
        <v>3.3598059158801838</v>
      </c>
      <c r="AA6606">
        <v>0</v>
      </c>
      <c r="AB6606">
        <v>123.83820161311844</v>
      </c>
      <c r="AC6606">
        <v>0</v>
      </c>
      <c r="AD6606">
        <v>0</v>
      </c>
      <c r="AE6606">
        <v>139.05414668119653</v>
      </c>
    </row>
    <row r="6607" spans="1:31" x14ac:dyDescent="0.3">
      <c r="A6607">
        <v>2725388</v>
      </c>
      <c r="B6607">
        <v>1</v>
      </c>
      <c r="C6607" t="s">
        <v>81</v>
      </c>
      <c r="D6607" t="s">
        <v>128</v>
      </c>
      <c r="E6607" t="s">
        <v>161</v>
      </c>
      <c r="F6607" t="s">
        <v>18318</v>
      </c>
      <c r="G6607" t="s">
        <v>163</v>
      </c>
      <c r="H6607" t="s">
        <v>135</v>
      </c>
      <c r="I6607" t="s">
        <v>136</v>
      </c>
      <c r="J6607" t="s">
        <v>137</v>
      </c>
      <c r="K6607" t="s">
        <v>138</v>
      </c>
      <c r="L6607" t="s">
        <v>18319</v>
      </c>
      <c r="M6607" t="s">
        <v>18320</v>
      </c>
      <c r="N6607">
        <v>0.94777777699999999</v>
      </c>
      <c r="O6607">
        <v>0</v>
      </c>
      <c r="P6607">
        <v>246</v>
      </c>
      <c r="Q6607">
        <v>0</v>
      </c>
      <c r="R6607">
        <v>0</v>
      </c>
      <c r="S6607">
        <v>0</v>
      </c>
      <c r="T6607">
        <v>20</v>
      </c>
      <c r="U6607">
        <v>0</v>
      </c>
      <c r="V6607">
        <v>1</v>
      </c>
      <c r="W6607">
        <v>0</v>
      </c>
      <c r="X6607">
        <v>44.611961639798977</v>
      </c>
      <c r="Y6607">
        <v>0</v>
      </c>
      <c r="Z6607">
        <v>0</v>
      </c>
      <c r="AA6607">
        <v>0</v>
      </c>
      <c r="AB6607">
        <v>15.66743834037973</v>
      </c>
      <c r="AC6607">
        <v>0</v>
      </c>
      <c r="AD6607">
        <v>1.6707229494379434</v>
      </c>
      <c r="AE6607">
        <v>61.950122929616654</v>
      </c>
    </row>
    <row r="6608" spans="1:31" x14ac:dyDescent="0.3">
      <c r="A6608">
        <v>2725319</v>
      </c>
      <c r="B6608">
        <v>1</v>
      </c>
      <c r="C6608" t="s">
        <v>80</v>
      </c>
      <c r="D6608" t="s">
        <v>96</v>
      </c>
      <c r="E6608" t="s">
        <v>156</v>
      </c>
      <c r="F6608" t="s">
        <v>18321</v>
      </c>
      <c r="G6608" t="s">
        <v>348</v>
      </c>
      <c r="H6608" t="s">
        <v>153</v>
      </c>
      <c r="I6608" t="s">
        <v>136</v>
      </c>
      <c r="J6608" t="s">
        <v>137</v>
      </c>
      <c r="K6608" t="s">
        <v>138</v>
      </c>
      <c r="L6608" t="s">
        <v>18322</v>
      </c>
      <c r="M6608" t="s">
        <v>17889</v>
      </c>
      <c r="N6608">
        <v>6.8163888879999996</v>
      </c>
      <c r="O6608">
        <v>0</v>
      </c>
      <c r="P6608">
        <v>17</v>
      </c>
      <c r="Q6608">
        <v>0</v>
      </c>
      <c r="R6608">
        <v>17</v>
      </c>
      <c r="S6608">
        <v>0</v>
      </c>
      <c r="T6608">
        <v>13</v>
      </c>
      <c r="U6608">
        <v>0</v>
      </c>
      <c r="V6608">
        <v>0</v>
      </c>
      <c r="W6608">
        <v>0</v>
      </c>
      <c r="X6608">
        <v>9.016666692754665</v>
      </c>
      <c r="Y6608">
        <v>0</v>
      </c>
      <c r="Z6608">
        <v>30.529355234265708</v>
      </c>
      <c r="AA6608">
        <v>0</v>
      </c>
      <c r="AB6608">
        <v>103.19079835633511</v>
      </c>
      <c r="AC6608">
        <v>0</v>
      </c>
      <c r="AD6608">
        <v>0</v>
      </c>
      <c r="AE6608">
        <v>142.73682028335548</v>
      </c>
    </row>
    <row r="6609" spans="1:31" x14ac:dyDescent="0.3">
      <c r="A6609">
        <v>2725365</v>
      </c>
      <c r="B6609">
        <v>1</v>
      </c>
      <c r="C6609" t="s">
        <v>81</v>
      </c>
      <c r="D6609" t="s">
        <v>127</v>
      </c>
      <c r="E6609" t="s">
        <v>213</v>
      </c>
      <c r="F6609" t="s">
        <v>18323</v>
      </c>
      <c r="G6609" t="s">
        <v>152</v>
      </c>
      <c r="H6609" t="s">
        <v>153</v>
      </c>
      <c r="I6609" t="s">
        <v>136</v>
      </c>
      <c r="J6609" t="s">
        <v>137</v>
      </c>
      <c r="K6609" t="s">
        <v>138</v>
      </c>
      <c r="L6609" t="s">
        <v>18324</v>
      </c>
      <c r="M6609" t="s">
        <v>18325</v>
      </c>
      <c r="N6609">
        <v>1.865555555</v>
      </c>
      <c r="O6609">
        <v>1</v>
      </c>
      <c r="P6609">
        <v>405</v>
      </c>
      <c r="Q6609">
        <v>31</v>
      </c>
      <c r="R6609">
        <v>72</v>
      </c>
      <c r="S6609">
        <v>2</v>
      </c>
      <c r="T6609">
        <v>54</v>
      </c>
      <c r="U6609">
        <v>0</v>
      </c>
      <c r="V6609">
        <v>0</v>
      </c>
      <c r="W6609">
        <v>7.3607350796990998</v>
      </c>
      <c r="X6609">
        <v>151.60206079998008</v>
      </c>
      <c r="Y6609">
        <v>27.627836598460455</v>
      </c>
      <c r="Z6609">
        <v>10.832986328844001</v>
      </c>
      <c r="AA6609">
        <v>0.59119653285688001</v>
      </c>
      <c r="AB6609">
        <v>34.388820020350387</v>
      </c>
      <c r="AC6609">
        <v>0</v>
      </c>
      <c r="AD6609">
        <v>0</v>
      </c>
      <c r="AE6609">
        <v>232.40363536019092</v>
      </c>
    </row>
    <row r="6610" spans="1:31" x14ac:dyDescent="0.3">
      <c r="A6610">
        <v>2725242</v>
      </c>
      <c r="B6610">
        <v>1</v>
      </c>
      <c r="C6610" t="s">
        <v>80</v>
      </c>
      <c r="D6610" t="s">
        <v>90</v>
      </c>
      <c r="E6610" t="s">
        <v>173</v>
      </c>
      <c r="F6610" t="s">
        <v>12425</v>
      </c>
      <c r="G6610" t="s">
        <v>1613</v>
      </c>
      <c r="H6610" t="s">
        <v>5535</v>
      </c>
      <c r="I6610" t="s">
        <v>136</v>
      </c>
      <c r="J6610" t="s">
        <v>137</v>
      </c>
      <c r="K6610" t="s">
        <v>210</v>
      </c>
      <c r="L6610" t="s">
        <v>18326</v>
      </c>
      <c r="M6610" t="s">
        <v>18327</v>
      </c>
      <c r="N6610">
        <v>0.58750000000000002</v>
      </c>
      <c r="O6610">
        <v>0</v>
      </c>
      <c r="P6610">
        <v>9229</v>
      </c>
      <c r="Q6610">
        <v>0</v>
      </c>
      <c r="R6610">
        <v>0</v>
      </c>
      <c r="S6610">
        <v>2</v>
      </c>
      <c r="T6610">
        <v>538</v>
      </c>
      <c r="U6610">
        <v>0</v>
      </c>
      <c r="V6610">
        <v>2</v>
      </c>
      <c r="W6610">
        <v>0</v>
      </c>
      <c r="X6610">
        <v>938.05033563880261</v>
      </c>
      <c r="Y6610">
        <v>0</v>
      </c>
      <c r="Z6610">
        <v>0</v>
      </c>
      <c r="AA6610">
        <v>15.691886169735001</v>
      </c>
      <c r="AB6610">
        <v>186.48961366354061</v>
      </c>
      <c r="AC6610">
        <v>0</v>
      </c>
      <c r="AD6610">
        <v>6.4452026386779</v>
      </c>
      <c r="AE6610">
        <v>1146.6770381107563</v>
      </c>
    </row>
    <row r="6611" spans="1:31" x14ac:dyDescent="0.3">
      <c r="A6611">
        <v>2725382</v>
      </c>
      <c r="B6611">
        <v>1</v>
      </c>
      <c r="C6611" t="s">
        <v>80</v>
      </c>
      <c r="D6611" t="s">
        <v>85</v>
      </c>
      <c r="E6611" t="s">
        <v>145</v>
      </c>
      <c r="F6611" t="s">
        <v>18328</v>
      </c>
      <c r="G6611" t="s">
        <v>147</v>
      </c>
      <c r="H6611" t="s">
        <v>135</v>
      </c>
      <c r="I6611" t="s">
        <v>136</v>
      </c>
      <c r="J6611" t="s">
        <v>137</v>
      </c>
      <c r="K6611" t="s">
        <v>138</v>
      </c>
      <c r="L6611" t="s">
        <v>18329</v>
      </c>
      <c r="M6611" t="s">
        <v>18330</v>
      </c>
      <c r="N6611">
        <v>0.566111111</v>
      </c>
      <c r="O6611">
        <v>0</v>
      </c>
      <c r="P6611">
        <v>5</v>
      </c>
      <c r="Q6611">
        <v>0</v>
      </c>
      <c r="R6611">
        <v>0</v>
      </c>
      <c r="S6611">
        <v>0</v>
      </c>
      <c r="T6611">
        <v>1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</row>
    <row r="6612" spans="1:31" x14ac:dyDescent="0.3">
      <c r="A6612">
        <v>2725033</v>
      </c>
      <c r="B6612">
        <v>1</v>
      </c>
      <c r="C6612" t="s">
        <v>80</v>
      </c>
      <c r="D6612" t="s">
        <v>90</v>
      </c>
      <c r="E6612" t="s">
        <v>173</v>
      </c>
      <c r="F6612" t="s">
        <v>18331</v>
      </c>
      <c r="G6612" t="s">
        <v>1613</v>
      </c>
      <c r="H6612" t="s">
        <v>5535</v>
      </c>
      <c r="I6612" t="s">
        <v>136</v>
      </c>
      <c r="J6612" t="s">
        <v>137</v>
      </c>
      <c r="K6612" t="s">
        <v>210</v>
      </c>
      <c r="L6612" t="s">
        <v>18332</v>
      </c>
      <c r="M6612" t="s">
        <v>18333</v>
      </c>
      <c r="N6612">
        <v>0.571111111</v>
      </c>
      <c r="O6612">
        <v>0</v>
      </c>
      <c r="P6612">
        <v>4361</v>
      </c>
      <c r="Q6612">
        <v>0</v>
      </c>
      <c r="R6612">
        <v>0</v>
      </c>
      <c r="S6612">
        <v>0</v>
      </c>
      <c r="T6612">
        <v>258</v>
      </c>
      <c r="U6612">
        <v>0</v>
      </c>
      <c r="V6612">
        <v>0</v>
      </c>
      <c r="W6612">
        <v>0</v>
      </c>
      <c r="X6612">
        <v>472.00962049079612</v>
      </c>
      <c r="Y6612">
        <v>0</v>
      </c>
      <c r="Z6612">
        <v>0</v>
      </c>
      <c r="AA6612">
        <v>0</v>
      </c>
      <c r="AB6612">
        <v>124.95646480850431</v>
      </c>
      <c r="AC6612">
        <v>0</v>
      </c>
      <c r="AD6612">
        <v>0</v>
      </c>
      <c r="AE6612">
        <v>596.9660852993004</v>
      </c>
    </row>
    <row r="6613" spans="1:31" x14ac:dyDescent="0.3">
      <c r="A6613">
        <v>2725116</v>
      </c>
      <c r="B6613">
        <v>1</v>
      </c>
      <c r="C6613" t="s">
        <v>81</v>
      </c>
      <c r="D6613" t="s">
        <v>120</v>
      </c>
      <c r="E6613" t="s">
        <v>150</v>
      </c>
      <c r="F6613" t="s">
        <v>6988</v>
      </c>
      <c r="G6613" t="s">
        <v>152</v>
      </c>
      <c r="H6613" t="s">
        <v>153</v>
      </c>
      <c r="I6613" t="s">
        <v>136</v>
      </c>
      <c r="J6613" t="s">
        <v>137</v>
      </c>
      <c r="K6613" t="s">
        <v>138</v>
      </c>
      <c r="L6613" t="s">
        <v>18334</v>
      </c>
      <c r="M6613" t="s">
        <v>18335</v>
      </c>
      <c r="N6613">
        <v>2.2124999999999999</v>
      </c>
      <c r="O6613">
        <v>0</v>
      </c>
      <c r="P6613">
        <v>1</v>
      </c>
      <c r="Q6613">
        <v>20</v>
      </c>
      <c r="R6613">
        <v>68</v>
      </c>
      <c r="S6613">
        <v>3</v>
      </c>
      <c r="T6613">
        <v>1</v>
      </c>
      <c r="U6613">
        <v>0</v>
      </c>
      <c r="V6613">
        <v>0</v>
      </c>
      <c r="W6613">
        <v>0</v>
      </c>
      <c r="X6613">
        <v>0.4191474006</v>
      </c>
      <c r="Y6613">
        <v>82.971546337855244</v>
      </c>
      <c r="Z6613">
        <v>52.675732198773552</v>
      </c>
      <c r="AA6613">
        <v>15.541051271652444</v>
      </c>
      <c r="AB6613">
        <v>0</v>
      </c>
      <c r="AC6613">
        <v>0</v>
      </c>
      <c r="AD6613">
        <v>0</v>
      </c>
      <c r="AE6613">
        <v>151.60747720888122</v>
      </c>
    </row>
    <row r="6614" spans="1:31" x14ac:dyDescent="0.3">
      <c r="A6614">
        <v>2725090</v>
      </c>
      <c r="B6614">
        <v>1</v>
      </c>
      <c r="C6614" t="s">
        <v>80</v>
      </c>
      <c r="D6614" t="s">
        <v>91</v>
      </c>
      <c r="E6614" t="s">
        <v>213</v>
      </c>
      <c r="F6614" t="s">
        <v>14436</v>
      </c>
      <c r="G6614" t="s">
        <v>152</v>
      </c>
      <c r="H6614" t="s">
        <v>153</v>
      </c>
      <c r="I6614" t="s">
        <v>490</v>
      </c>
      <c r="J6614" t="s">
        <v>137</v>
      </c>
      <c r="K6614" t="s">
        <v>138</v>
      </c>
      <c r="L6614" t="s">
        <v>18336</v>
      </c>
      <c r="M6614" t="s">
        <v>18337</v>
      </c>
      <c r="N6614">
        <v>5.5555550000000002E-3</v>
      </c>
      <c r="O6614">
        <v>6</v>
      </c>
      <c r="P6614">
        <v>1485</v>
      </c>
      <c r="Q6614">
        <v>10</v>
      </c>
      <c r="R6614">
        <v>60</v>
      </c>
      <c r="S6614">
        <v>4</v>
      </c>
      <c r="T6614">
        <v>78</v>
      </c>
      <c r="U6614">
        <v>0</v>
      </c>
      <c r="V6614">
        <v>1</v>
      </c>
      <c r="W6614">
        <v>6.2917885837500001E-3</v>
      </c>
      <c r="X6614">
        <v>0.58027931990746762</v>
      </c>
      <c r="Y6614">
        <v>4.1532482924166669E-2</v>
      </c>
      <c r="Z6614">
        <v>0.16921819781014447</v>
      </c>
      <c r="AA6614">
        <v>0.25827526967354997</v>
      </c>
      <c r="AB6614">
        <v>0.27119351030816669</v>
      </c>
      <c r="AC6614">
        <v>0</v>
      </c>
      <c r="AD6614">
        <v>0</v>
      </c>
      <c r="AE6614">
        <v>1.3267905692072453</v>
      </c>
    </row>
    <row r="6615" spans="1:31" x14ac:dyDescent="0.3">
      <c r="A6615">
        <v>2724781</v>
      </c>
      <c r="B6615">
        <v>1</v>
      </c>
      <c r="C6615" t="s">
        <v>80</v>
      </c>
      <c r="D6615" t="s">
        <v>94</v>
      </c>
      <c r="E6615" t="s">
        <v>150</v>
      </c>
      <c r="F6615" t="s">
        <v>1423</v>
      </c>
      <c r="G6615" t="s">
        <v>152</v>
      </c>
      <c r="H6615" t="s">
        <v>153</v>
      </c>
      <c r="I6615" t="s">
        <v>136</v>
      </c>
      <c r="J6615" t="s">
        <v>137</v>
      </c>
      <c r="K6615" t="s">
        <v>138</v>
      </c>
      <c r="L6615" t="s">
        <v>18338</v>
      </c>
      <c r="M6615" t="s">
        <v>17978</v>
      </c>
      <c r="N6615">
        <v>7.3055554999999994E-2</v>
      </c>
      <c r="O6615">
        <v>0</v>
      </c>
      <c r="P6615">
        <v>1416</v>
      </c>
      <c r="Q6615">
        <v>34</v>
      </c>
      <c r="R6615">
        <v>54</v>
      </c>
      <c r="S6615">
        <v>20</v>
      </c>
      <c r="T6615">
        <v>316</v>
      </c>
      <c r="U6615">
        <v>3</v>
      </c>
      <c r="V6615">
        <v>0</v>
      </c>
      <c r="W6615">
        <v>0</v>
      </c>
      <c r="X6615">
        <v>12.29599495578584</v>
      </c>
      <c r="Y6615">
        <v>0.9576025587953968</v>
      </c>
      <c r="Z6615">
        <v>0.23550069428254503</v>
      </c>
      <c r="AA6615">
        <v>11.575467918434391</v>
      </c>
      <c r="AB6615">
        <v>5.5414213131041148</v>
      </c>
      <c r="AC6615">
        <v>8.6086233328162525</v>
      </c>
      <c r="AD6615">
        <v>0</v>
      </c>
      <c r="AE6615">
        <v>39.214610773218538</v>
      </c>
    </row>
    <row r="6616" spans="1:31" x14ac:dyDescent="0.3">
      <c r="A6616">
        <v>2725096</v>
      </c>
      <c r="B6616">
        <v>1</v>
      </c>
      <c r="C6616" t="s">
        <v>81</v>
      </c>
      <c r="D6616" t="s">
        <v>112</v>
      </c>
      <c r="E6616" t="s">
        <v>150</v>
      </c>
      <c r="F6616" t="s">
        <v>18339</v>
      </c>
      <c r="G6616" t="s">
        <v>209</v>
      </c>
      <c r="H6616" t="s">
        <v>153</v>
      </c>
      <c r="I6616" t="s">
        <v>136</v>
      </c>
      <c r="J6616" t="s">
        <v>137</v>
      </c>
      <c r="K6616" t="s">
        <v>210</v>
      </c>
      <c r="L6616" t="s">
        <v>18340</v>
      </c>
      <c r="M6616" t="s">
        <v>18341</v>
      </c>
      <c r="N6616">
        <v>1.1063888879999999</v>
      </c>
      <c r="O6616">
        <v>0</v>
      </c>
      <c r="P6616">
        <v>960</v>
      </c>
      <c r="Q6616">
        <v>0</v>
      </c>
      <c r="R6616">
        <v>13</v>
      </c>
      <c r="S6616">
        <v>0</v>
      </c>
      <c r="T6616">
        <v>71</v>
      </c>
      <c r="U6616">
        <v>1</v>
      </c>
      <c r="V6616">
        <v>0</v>
      </c>
      <c r="W6616">
        <v>0</v>
      </c>
      <c r="X6616">
        <v>167.97241884141579</v>
      </c>
      <c r="Y6616">
        <v>0</v>
      </c>
      <c r="Z6616">
        <v>1.355123877928371</v>
      </c>
      <c r="AA6616">
        <v>0</v>
      </c>
      <c r="AB6616">
        <v>69.639680964164498</v>
      </c>
      <c r="AC6616">
        <v>18.634410221130882</v>
      </c>
      <c r="AD6616">
        <v>0</v>
      </c>
      <c r="AE6616">
        <v>257.60163390463958</v>
      </c>
    </row>
    <row r="6617" spans="1:31" x14ac:dyDescent="0.3">
      <c r="A6617">
        <v>2724924</v>
      </c>
      <c r="B6617">
        <v>1</v>
      </c>
      <c r="C6617" t="s">
        <v>81</v>
      </c>
      <c r="D6617" t="s">
        <v>123</v>
      </c>
      <c r="E6617" t="s">
        <v>150</v>
      </c>
      <c r="F6617" t="s">
        <v>2759</v>
      </c>
      <c r="G6617" t="s">
        <v>152</v>
      </c>
      <c r="H6617" t="s">
        <v>153</v>
      </c>
      <c r="I6617" t="s">
        <v>136</v>
      </c>
      <c r="J6617" t="s">
        <v>137</v>
      </c>
      <c r="K6617" t="s">
        <v>138</v>
      </c>
      <c r="L6617" t="s">
        <v>18342</v>
      </c>
      <c r="M6617" t="s">
        <v>18343</v>
      </c>
      <c r="N6617">
        <v>0.88916666600000005</v>
      </c>
      <c r="O6617">
        <v>0</v>
      </c>
      <c r="P6617">
        <v>2726</v>
      </c>
      <c r="Q6617">
        <v>0</v>
      </c>
      <c r="R6617">
        <v>2</v>
      </c>
      <c r="S6617">
        <v>1</v>
      </c>
      <c r="T6617">
        <v>440</v>
      </c>
      <c r="U6617">
        <v>0</v>
      </c>
      <c r="V6617">
        <v>17</v>
      </c>
      <c r="W6617">
        <v>0</v>
      </c>
      <c r="X6617">
        <v>507.30444244544753</v>
      </c>
      <c r="Y6617">
        <v>0</v>
      </c>
      <c r="Z6617">
        <v>0.29375662073133246</v>
      </c>
      <c r="AA6617">
        <v>16.793702877632814</v>
      </c>
      <c r="AB6617">
        <v>450.06065674111511</v>
      </c>
      <c r="AC6617">
        <v>0</v>
      </c>
      <c r="AD6617">
        <v>418.37537183088864</v>
      </c>
      <c r="AE6617">
        <v>1392.8279305158153</v>
      </c>
    </row>
    <row r="6618" spans="1:31" x14ac:dyDescent="0.3">
      <c r="A6618">
        <v>2724967</v>
      </c>
      <c r="B6618">
        <v>1</v>
      </c>
      <c r="C6618" t="s">
        <v>80</v>
      </c>
      <c r="D6618" t="s">
        <v>103</v>
      </c>
      <c r="E6618" t="s">
        <v>213</v>
      </c>
      <c r="F6618" t="s">
        <v>6082</v>
      </c>
      <c r="G6618" t="s">
        <v>152</v>
      </c>
      <c r="H6618" t="s">
        <v>153</v>
      </c>
      <c r="I6618" t="s">
        <v>136</v>
      </c>
      <c r="J6618" t="s">
        <v>137</v>
      </c>
      <c r="K6618" t="s">
        <v>138</v>
      </c>
      <c r="L6618" t="s">
        <v>18344</v>
      </c>
      <c r="M6618" t="s">
        <v>18345</v>
      </c>
      <c r="N6618">
        <v>0.448333333</v>
      </c>
      <c r="O6618">
        <v>0</v>
      </c>
      <c r="P6618">
        <v>271</v>
      </c>
      <c r="Q6618">
        <v>0</v>
      </c>
      <c r="R6618">
        <v>49</v>
      </c>
      <c r="S6618">
        <v>4</v>
      </c>
      <c r="T6618">
        <v>78</v>
      </c>
      <c r="U6618">
        <v>2</v>
      </c>
      <c r="V6618">
        <v>1</v>
      </c>
      <c r="W6618">
        <v>0</v>
      </c>
      <c r="X6618">
        <v>22.35448406409666</v>
      </c>
      <c r="Y6618">
        <v>0</v>
      </c>
      <c r="Z6618">
        <v>9.851100305865625</v>
      </c>
      <c r="AA6618">
        <v>5.8382254279830237</v>
      </c>
      <c r="AB6618">
        <v>39.392702719909991</v>
      </c>
      <c r="AC6618">
        <v>85.395178725700077</v>
      </c>
      <c r="AD6618">
        <v>4.0936825940489046</v>
      </c>
      <c r="AE6618">
        <v>166.9253738376043</v>
      </c>
    </row>
    <row r="6619" spans="1:31" x14ac:dyDescent="0.3">
      <c r="A6619">
        <v>2725216</v>
      </c>
      <c r="B6619">
        <v>1</v>
      </c>
      <c r="C6619" t="s">
        <v>80</v>
      </c>
      <c r="D6619" t="s">
        <v>95</v>
      </c>
      <c r="E6619" t="s">
        <v>156</v>
      </c>
      <c r="F6619" t="s">
        <v>18346</v>
      </c>
      <c r="G6619" t="s">
        <v>185</v>
      </c>
      <c r="H6619" t="s">
        <v>153</v>
      </c>
      <c r="I6619" t="s">
        <v>136</v>
      </c>
      <c r="J6619" t="s">
        <v>137</v>
      </c>
      <c r="K6619" t="s">
        <v>138</v>
      </c>
      <c r="L6619" t="s">
        <v>18347</v>
      </c>
      <c r="M6619" t="s">
        <v>17894</v>
      </c>
      <c r="N6619">
        <v>2.1716666660000001</v>
      </c>
      <c r="O6619">
        <v>0</v>
      </c>
      <c r="P6619">
        <v>0</v>
      </c>
      <c r="Q6619">
        <v>1</v>
      </c>
      <c r="R6619">
        <v>0</v>
      </c>
      <c r="S6619">
        <v>3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0.93471628099081183</v>
      </c>
      <c r="Z6619">
        <v>0</v>
      </c>
      <c r="AA6619">
        <v>234.9102954928648</v>
      </c>
      <c r="AB6619">
        <v>0</v>
      </c>
      <c r="AC6619">
        <v>0</v>
      </c>
      <c r="AD6619">
        <v>0</v>
      </c>
      <c r="AE6619">
        <v>235.84501177385562</v>
      </c>
    </row>
    <row r="6620" spans="1:31" x14ac:dyDescent="0.3">
      <c r="A6620">
        <v>2725345</v>
      </c>
      <c r="B6620">
        <v>1</v>
      </c>
      <c r="C6620" t="s">
        <v>80</v>
      </c>
      <c r="D6620" t="s">
        <v>93</v>
      </c>
      <c r="E6620" t="s">
        <v>213</v>
      </c>
      <c r="F6620" t="s">
        <v>18348</v>
      </c>
      <c r="G6620" t="s">
        <v>152</v>
      </c>
      <c r="H6620" t="s">
        <v>153</v>
      </c>
      <c r="I6620" t="s">
        <v>136</v>
      </c>
      <c r="J6620" t="s">
        <v>137</v>
      </c>
      <c r="K6620" t="s">
        <v>138</v>
      </c>
      <c r="L6620" t="s">
        <v>18349</v>
      </c>
      <c r="M6620" t="s">
        <v>18350</v>
      </c>
      <c r="N6620">
        <v>0.35416666600000002</v>
      </c>
      <c r="O6620">
        <v>2</v>
      </c>
      <c r="P6620">
        <v>341</v>
      </c>
      <c r="Q6620">
        <v>23</v>
      </c>
      <c r="R6620">
        <v>87</v>
      </c>
      <c r="S6620">
        <v>5</v>
      </c>
      <c r="T6620">
        <v>72</v>
      </c>
      <c r="U6620">
        <v>0</v>
      </c>
      <c r="V6620">
        <v>0</v>
      </c>
      <c r="W6620">
        <v>0.37970051596824755</v>
      </c>
      <c r="X6620">
        <v>27.436910125409138</v>
      </c>
      <c r="Y6620">
        <v>24.43443701023358</v>
      </c>
      <c r="Z6620">
        <v>62.30321537006283</v>
      </c>
      <c r="AA6620">
        <v>3.5976792294276101</v>
      </c>
      <c r="AB6620">
        <v>20.307353103063338</v>
      </c>
      <c r="AC6620">
        <v>0</v>
      </c>
      <c r="AD6620">
        <v>0</v>
      </c>
      <c r="AE6620">
        <v>138.45929535416474</v>
      </c>
    </row>
    <row r="6621" spans="1:31" x14ac:dyDescent="0.3">
      <c r="A6621">
        <v>2725159</v>
      </c>
      <c r="B6621">
        <v>1</v>
      </c>
      <c r="C6621" t="s">
        <v>80</v>
      </c>
      <c r="D6621" t="s">
        <v>110</v>
      </c>
      <c r="E6621" t="s">
        <v>145</v>
      </c>
      <c r="F6621" t="s">
        <v>16739</v>
      </c>
      <c r="G6621" t="s">
        <v>147</v>
      </c>
      <c r="H6621" t="s">
        <v>135</v>
      </c>
      <c r="I6621" t="s">
        <v>136</v>
      </c>
      <c r="J6621" t="s">
        <v>137</v>
      </c>
      <c r="K6621" t="s">
        <v>138</v>
      </c>
      <c r="L6621" t="s">
        <v>18351</v>
      </c>
      <c r="M6621" t="s">
        <v>18352</v>
      </c>
      <c r="N6621">
        <v>1.345277777</v>
      </c>
      <c r="O6621">
        <v>0</v>
      </c>
      <c r="P6621">
        <v>6</v>
      </c>
      <c r="Q6621">
        <v>0</v>
      </c>
      <c r="R6621">
        <v>0</v>
      </c>
      <c r="S6621">
        <v>0</v>
      </c>
      <c r="T6621">
        <v>1</v>
      </c>
      <c r="U6621">
        <v>0</v>
      </c>
      <c r="V6621">
        <v>0</v>
      </c>
      <c r="W6621">
        <v>0</v>
      </c>
      <c r="X6621">
        <v>1.2912889628789834</v>
      </c>
      <c r="Y6621">
        <v>0</v>
      </c>
      <c r="Z6621">
        <v>0</v>
      </c>
      <c r="AA6621">
        <v>0</v>
      </c>
      <c r="AB6621">
        <v>2.3678673593570836E-2</v>
      </c>
      <c r="AC6621">
        <v>0</v>
      </c>
      <c r="AD6621">
        <v>0</v>
      </c>
      <c r="AE6621">
        <v>1.3149676364725542</v>
      </c>
    </row>
    <row r="6622" spans="1:31" x14ac:dyDescent="0.3">
      <c r="A6622">
        <v>2724861</v>
      </c>
      <c r="B6622">
        <v>1</v>
      </c>
      <c r="C6622" t="s">
        <v>80</v>
      </c>
      <c r="D6622" t="s">
        <v>96</v>
      </c>
      <c r="E6622" t="s">
        <v>145</v>
      </c>
      <c r="F6622" t="s">
        <v>18353</v>
      </c>
      <c r="G6622" t="s">
        <v>181</v>
      </c>
      <c r="H6622" t="s">
        <v>135</v>
      </c>
      <c r="I6622" t="s">
        <v>136</v>
      </c>
      <c r="J6622" t="s">
        <v>137</v>
      </c>
      <c r="K6622" t="s">
        <v>138</v>
      </c>
      <c r="L6622" t="s">
        <v>18354</v>
      </c>
      <c r="M6622" t="s">
        <v>18355</v>
      </c>
      <c r="N6622">
        <v>8.5441666660000006</v>
      </c>
      <c r="O6622">
        <v>0</v>
      </c>
      <c r="P6622">
        <v>1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2.6754251980940889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2.6754251980940889</v>
      </c>
    </row>
    <row r="6623" spans="1:31" x14ac:dyDescent="0.3">
      <c r="A6623">
        <v>2725168</v>
      </c>
      <c r="B6623">
        <v>2</v>
      </c>
      <c r="C6623" t="s">
        <v>81</v>
      </c>
      <c r="D6623" t="s">
        <v>118</v>
      </c>
      <c r="E6623" t="s">
        <v>213</v>
      </c>
      <c r="F6623" t="s">
        <v>8171</v>
      </c>
      <c r="G6623" t="s">
        <v>185</v>
      </c>
      <c r="H6623" t="s">
        <v>153</v>
      </c>
      <c r="I6623" t="s">
        <v>136</v>
      </c>
      <c r="J6623" t="s">
        <v>137</v>
      </c>
      <c r="K6623" t="s">
        <v>138</v>
      </c>
      <c r="L6623" t="s">
        <v>18356</v>
      </c>
      <c r="M6623" t="s">
        <v>18357</v>
      </c>
      <c r="N6623">
        <v>0.27861111100000002</v>
      </c>
      <c r="O6623">
        <v>7</v>
      </c>
      <c r="P6623">
        <v>692</v>
      </c>
      <c r="Q6623">
        <v>94</v>
      </c>
      <c r="R6623">
        <v>255</v>
      </c>
      <c r="S6623">
        <v>29</v>
      </c>
      <c r="T6623">
        <v>82</v>
      </c>
      <c r="U6623">
        <v>4</v>
      </c>
      <c r="V6623">
        <v>0</v>
      </c>
      <c r="W6623">
        <v>0.57054890448622908</v>
      </c>
      <c r="X6623">
        <v>25.837707680781392</v>
      </c>
      <c r="Y6623">
        <v>26.891102022920311</v>
      </c>
      <c r="Z6623">
        <v>21.698277394688692</v>
      </c>
      <c r="AA6623">
        <v>24.713603614962164</v>
      </c>
      <c r="AB6623">
        <v>8.1992836311927331</v>
      </c>
      <c r="AC6623">
        <v>75.69372595370082</v>
      </c>
      <c r="AD6623">
        <v>0</v>
      </c>
      <c r="AE6623">
        <v>183.60424920273232</v>
      </c>
    </row>
    <row r="6624" spans="1:31" x14ac:dyDescent="0.3">
      <c r="A6624">
        <v>2725508</v>
      </c>
      <c r="B6624">
        <v>1</v>
      </c>
      <c r="C6624" t="s">
        <v>81</v>
      </c>
      <c r="D6624" t="s">
        <v>113</v>
      </c>
      <c r="E6624" t="s">
        <v>145</v>
      </c>
      <c r="F6624" t="s">
        <v>12814</v>
      </c>
      <c r="G6624" t="s">
        <v>181</v>
      </c>
      <c r="H6624" t="s">
        <v>135</v>
      </c>
      <c r="I6624" t="s">
        <v>136</v>
      </c>
      <c r="J6624" t="s">
        <v>137</v>
      </c>
      <c r="K6624" t="s">
        <v>138</v>
      </c>
      <c r="L6624" t="s">
        <v>18358</v>
      </c>
      <c r="M6624" t="s">
        <v>18359</v>
      </c>
      <c r="N6624">
        <v>3.0758333329999998</v>
      </c>
      <c r="O6624">
        <v>0</v>
      </c>
      <c r="P6624">
        <v>5</v>
      </c>
      <c r="Q6624">
        <v>0</v>
      </c>
      <c r="R6624">
        <v>0</v>
      </c>
      <c r="S6624">
        <v>0</v>
      </c>
      <c r="T6624">
        <v>1</v>
      </c>
      <c r="U6624">
        <v>0</v>
      </c>
      <c r="V6624">
        <v>0</v>
      </c>
      <c r="W6624">
        <v>0</v>
      </c>
      <c r="X6624">
        <v>4.0754945847065374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4.0754945847065374</v>
      </c>
    </row>
    <row r="6625" spans="1:31" x14ac:dyDescent="0.3">
      <c r="A6625">
        <v>2725176</v>
      </c>
      <c r="B6625">
        <v>1</v>
      </c>
      <c r="C6625" t="s">
        <v>80</v>
      </c>
      <c r="D6625" t="s">
        <v>93</v>
      </c>
      <c r="E6625" t="s">
        <v>150</v>
      </c>
      <c r="F6625" t="s">
        <v>3365</v>
      </c>
      <c r="G6625" t="s">
        <v>209</v>
      </c>
      <c r="H6625" t="s">
        <v>153</v>
      </c>
      <c r="I6625" t="s">
        <v>136</v>
      </c>
      <c r="J6625" t="s">
        <v>137</v>
      </c>
      <c r="K6625" t="s">
        <v>210</v>
      </c>
      <c r="L6625" t="s">
        <v>18360</v>
      </c>
      <c r="M6625" t="s">
        <v>18361</v>
      </c>
      <c r="N6625">
        <v>1.1644444439999999</v>
      </c>
      <c r="O6625">
        <v>0</v>
      </c>
      <c r="P6625">
        <v>429</v>
      </c>
      <c r="Q6625">
        <v>48</v>
      </c>
      <c r="R6625">
        <v>364</v>
      </c>
      <c r="S6625">
        <v>19</v>
      </c>
      <c r="T6625">
        <v>239</v>
      </c>
      <c r="U6625">
        <v>0</v>
      </c>
      <c r="V6625">
        <v>1</v>
      </c>
      <c r="W6625">
        <v>0</v>
      </c>
      <c r="X6625">
        <v>78.232298605027196</v>
      </c>
      <c r="Y6625">
        <v>63.825764344653273</v>
      </c>
      <c r="Z6625">
        <v>135.72637990164949</v>
      </c>
      <c r="AA6625">
        <v>76.44864273823319</v>
      </c>
      <c r="AB6625">
        <v>269.58398076986521</v>
      </c>
      <c r="AC6625">
        <v>0</v>
      </c>
      <c r="AD6625">
        <v>0</v>
      </c>
      <c r="AE6625">
        <v>623.8170663594284</v>
      </c>
    </row>
    <row r="6626" spans="1:31" x14ac:dyDescent="0.3">
      <c r="A6626">
        <v>2724821</v>
      </c>
      <c r="B6626">
        <v>1</v>
      </c>
      <c r="C6626" t="s">
        <v>80</v>
      </c>
      <c r="D6626" t="s">
        <v>106</v>
      </c>
      <c r="E6626" t="s">
        <v>150</v>
      </c>
      <c r="F6626" t="s">
        <v>6242</v>
      </c>
      <c r="G6626" t="s">
        <v>152</v>
      </c>
      <c r="H6626" t="s">
        <v>153</v>
      </c>
      <c r="I6626" t="s">
        <v>136</v>
      </c>
      <c r="J6626" t="s">
        <v>137</v>
      </c>
      <c r="K6626" t="s">
        <v>138</v>
      </c>
      <c r="L6626" t="s">
        <v>18362</v>
      </c>
      <c r="M6626" t="s">
        <v>18363</v>
      </c>
      <c r="N6626">
        <v>0.21722222199999999</v>
      </c>
      <c r="O6626">
        <v>1</v>
      </c>
      <c r="P6626">
        <v>4</v>
      </c>
      <c r="Q6626">
        <v>68</v>
      </c>
      <c r="R6626">
        <v>337</v>
      </c>
      <c r="S6626">
        <v>28</v>
      </c>
      <c r="T6626">
        <v>61</v>
      </c>
      <c r="U6626">
        <v>0</v>
      </c>
      <c r="V6626">
        <v>0</v>
      </c>
      <c r="W6626">
        <v>8.2136165302933342E-2</v>
      </c>
      <c r="X6626">
        <v>0.31433050012356667</v>
      </c>
      <c r="Y6626">
        <v>93.455983108471884</v>
      </c>
      <c r="Z6626">
        <v>52.202525416370527</v>
      </c>
      <c r="AA6626">
        <v>14.756121608095629</v>
      </c>
      <c r="AB6626">
        <v>14.320345813992679</v>
      </c>
      <c r="AC6626">
        <v>0</v>
      </c>
      <c r="AD6626">
        <v>0</v>
      </c>
      <c r="AE6626">
        <v>175.13144261235723</v>
      </c>
    </row>
    <row r="6627" spans="1:31" x14ac:dyDescent="0.3">
      <c r="A6627">
        <v>2725362</v>
      </c>
      <c r="B6627">
        <v>1</v>
      </c>
      <c r="C6627" t="s">
        <v>80</v>
      </c>
      <c r="D6627" t="s">
        <v>95</v>
      </c>
      <c r="E6627" t="s">
        <v>150</v>
      </c>
      <c r="F6627" t="s">
        <v>6889</v>
      </c>
      <c r="G6627" t="s">
        <v>152</v>
      </c>
      <c r="H6627" t="s">
        <v>153</v>
      </c>
      <c r="I6627" t="s">
        <v>136</v>
      </c>
      <c r="J6627" t="s">
        <v>137</v>
      </c>
      <c r="K6627" t="s">
        <v>138</v>
      </c>
      <c r="L6627" t="s">
        <v>18364</v>
      </c>
      <c r="M6627" t="s">
        <v>18365</v>
      </c>
      <c r="N6627">
        <v>0.36277777700000002</v>
      </c>
      <c r="O6627">
        <v>5</v>
      </c>
      <c r="P6627">
        <v>761</v>
      </c>
      <c r="Q6627">
        <v>24</v>
      </c>
      <c r="R6627">
        <v>13</v>
      </c>
      <c r="S6627">
        <v>34</v>
      </c>
      <c r="T6627">
        <v>56</v>
      </c>
      <c r="U6627">
        <v>0</v>
      </c>
      <c r="V6627">
        <v>0</v>
      </c>
      <c r="W6627">
        <v>2.6709204383032499</v>
      </c>
      <c r="X6627">
        <v>64.357678093421555</v>
      </c>
      <c r="Y6627">
        <v>13.19776952474859</v>
      </c>
      <c r="Z6627">
        <v>1.9541073515505665</v>
      </c>
      <c r="AA6627">
        <v>206.38764349542976</v>
      </c>
      <c r="AB6627">
        <v>19.385568682728977</v>
      </c>
      <c r="AC6627">
        <v>0</v>
      </c>
      <c r="AD6627">
        <v>0</v>
      </c>
      <c r="AE6627">
        <v>307.95368758618275</v>
      </c>
    </row>
    <row r="6628" spans="1:31" x14ac:dyDescent="0.3">
      <c r="A6628">
        <v>2725322</v>
      </c>
      <c r="B6628">
        <v>1</v>
      </c>
      <c r="C6628" t="s">
        <v>81</v>
      </c>
      <c r="D6628" t="s">
        <v>120</v>
      </c>
      <c r="E6628" t="s">
        <v>132</v>
      </c>
      <c r="F6628" t="s">
        <v>18366</v>
      </c>
      <c r="G6628" t="s">
        <v>170</v>
      </c>
      <c r="H6628" t="s">
        <v>135</v>
      </c>
      <c r="I6628" t="s">
        <v>136</v>
      </c>
      <c r="J6628" t="s">
        <v>137</v>
      </c>
      <c r="K6628" t="s">
        <v>138</v>
      </c>
      <c r="L6628" t="s">
        <v>18367</v>
      </c>
      <c r="M6628" t="s">
        <v>18368</v>
      </c>
      <c r="N6628">
        <v>0.383333333</v>
      </c>
      <c r="O6628">
        <v>0</v>
      </c>
      <c r="P6628">
        <v>119</v>
      </c>
      <c r="Q6628">
        <v>0</v>
      </c>
      <c r="R6628">
        <v>2</v>
      </c>
      <c r="S6628">
        <v>0</v>
      </c>
      <c r="T6628">
        <v>5</v>
      </c>
      <c r="U6628">
        <v>0</v>
      </c>
      <c r="V6628">
        <v>0</v>
      </c>
      <c r="W6628">
        <v>0</v>
      </c>
      <c r="X6628">
        <v>9.6012822077300068</v>
      </c>
      <c r="Y6628">
        <v>0</v>
      </c>
      <c r="Z6628">
        <v>0</v>
      </c>
      <c r="AA6628">
        <v>0</v>
      </c>
      <c r="AB6628">
        <v>0.76032266645790003</v>
      </c>
      <c r="AC6628">
        <v>0</v>
      </c>
      <c r="AD6628">
        <v>0</v>
      </c>
      <c r="AE6628">
        <v>10.361604874187908</v>
      </c>
    </row>
    <row r="6629" spans="1:31" x14ac:dyDescent="0.3">
      <c r="A6629">
        <v>2725305</v>
      </c>
      <c r="B6629">
        <v>1</v>
      </c>
      <c r="C6629" t="s">
        <v>81</v>
      </c>
      <c r="D6629" t="s">
        <v>123</v>
      </c>
      <c r="E6629" t="s">
        <v>213</v>
      </c>
      <c r="F6629" t="s">
        <v>18369</v>
      </c>
      <c r="G6629" t="s">
        <v>152</v>
      </c>
      <c r="H6629" t="s">
        <v>153</v>
      </c>
      <c r="I6629" t="s">
        <v>136</v>
      </c>
      <c r="J6629" t="s">
        <v>137</v>
      </c>
      <c r="K6629" t="s">
        <v>138</v>
      </c>
      <c r="L6629" t="s">
        <v>18370</v>
      </c>
      <c r="M6629" t="s">
        <v>18371</v>
      </c>
      <c r="N6629">
        <v>4.0199999999999996</v>
      </c>
      <c r="O6629">
        <v>3</v>
      </c>
      <c r="P6629">
        <v>0</v>
      </c>
      <c r="Q6629">
        <v>112</v>
      </c>
      <c r="R6629">
        <v>48</v>
      </c>
      <c r="S6629">
        <v>8</v>
      </c>
      <c r="T6629">
        <v>5</v>
      </c>
      <c r="U6629">
        <v>0</v>
      </c>
      <c r="V6629">
        <v>0</v>
      </c>
      <c r="W6629">
        <v>0.81711756352499998</v>
      </c>
      <c r="X6629">
        <v>0</v>
      </c>
      <c r="Y6629">
        <v>22.221569477091403</v>
      </c>
      <c r="Z6629">
        <v>26.429433883545006</v>
      </c>
      <c r="AA6629">
        <v>0</v>
      </c>
      <c r="AB6629">
        <v>0</v>
      </c>
      <c r="AC6629">
        <v>0</v>
      </c>
      <c r="AD6629">
        <v>0</v>
      </c>
      <c r="AE6629">
        <v>49.468120924161411</v>
      </c>
    </row>
    <row r="6630" spans="1:31" x14ac:dyDescent="0.3">
      <c r="A6630">
        <v>2724827</v>
      </c>
      <c r="B6630">
        <v>2</v>
      </c>
      <c r="C6630" t="s">
        <v>81</v>
      </c>
      <c r="D6630" t="s">
        <v>118</v>
      </c>
      <c r="E6630" t="s">
        <v>213</v>
      </c>
      <c r="F6630" t="s">
        <v>18372</v>
      </c>
      <c r="G6630" t="s">
        <v>185</v>
      </c>
      <c r="H6630" t="s">
        <v>153</v>
      </c>
      <c r="I6630" t="s">
        <v>136</v>
      </c>
      <c r="J6630" t="s">
        <v>137</v>
      </c>
      <c r="K6630" t="s">
        <v>138</v>
      </c>
      <c r="L6630" t="s">
        <v>17794</v>
      </c>
      <c r="M6630" t="s">
        <v>18373</v>
      </c>
      <c r="N6630">
        <v>0.49249999999999999</v>
      </c>
      <c r="O6630">
        <v>21</v>
      </c>
      <c r="P6630">
        <v>664</v>
      </c>
      <c r="Q6630">
        <v>229</v>
      </c>
      <c r="R6630">
        <v>137</v>
      </c>
      <c r="S6630">
        <v>24</v>
      </c>
      <c r="T6630">
        <v>58</v>
      </c>
      <c r="U6630">
        <v>1</v>
      </c>
      <c r="V6630">
        <v>0</v>
      </c>
      <c r="W6630">
        <v>0.79852880287044681</v>
      </c>
      <c r="X6630">
        <v>52.466107300594921</v>
      </c>
      <c r="Y6630">
        <v>76.484986038200859</v>
      </c>
      <c r="Z6630">
        <v>20.374012968673899</v>
      </c>
      <c r="AA6630">
        <v>59.803988153098913</v>
      </c>
      <c r="AB6630">
        <v>9.451434565531974</v>
      </c>
      <c r="AC6630">
        <v>125.9693794252756</v>
      </c>
      <c r="AD6630">
        <v>0</v>
      </c>
      <c r="AE6630">
        <v>345.34843725424662</v>
      </c>
    </row>
    <row r="6631" spans="1:31" x14ac:dyDescent="0.3">
      <c r="A6631">
        <v>2725569</v>
      </c>
      <c r="B6631">
        <v>1</v>
      </c>
      <c r="C6631" t="s">
        <v>80</v>
      </c>
      <c r="D6631" t="s">
        <v>96</v>
      </c>
      <c r="E6631" t="s">
        <v>150</v>
      </c>
      <c r="F6631" t="s">
        <v>11198</v>
      </c>
      <c r="G6631" t="s">
        <v>170</v>
      </c>
      <c r="H6631" t="s">
        <v>153</v>
      </c>
      <c r="I6631" t="s">
        <v>136</v>
      </c>
      <c r="J6631" t="s">
        <v>137</v>
      </c>
      <c r="K6631" t="s">
        <v>138</v>
      </c>
      <c r="L6631" t="s">
        <v>18374</v>
      </c>
      <c r="M6631" t="s">
        <v>18375</v>
      </c>
      <c r="N6631">
        <v>0.468888888</v>
      </c>
      <c r="O6631">
        <v>0</v>
      </c>
      <c r="P6631">
        <v>488</v>
      </c>
      <c r="Q6631">
        <v>5</v>
      </c>
      <c r="R6631">
        <v>0</v>
      </c>
      <c r="S6631">
        <v>1</v>
      </c>
      <c r="T6631">
        <v>11</v>
      </c>
      <c r="U6631">
        <v>0</v>
      </c>
      <c r="V6631">
        <v>0</v>
      </c>
      <c r="W6631">
        <v>0</v>
      </c>
      <c r="X6631">
        <v>18.122019154932634</v>
      </c>
      <c r="Y6631">
        <v>244.4337898061427</v>
      </c>
      <c r="Z6631">
        <v>0</v>
      </c>
      <c r="AA6631">
        <v>4.6972678924126668E-2</v>
      </c>
      <c r="AB6631">
        <v>2.6379550417448603</v>
      </c>
      <c r="AC6631">
        <v>0</v>
      </c>
      <c r="AD6631">
        <v>0</v>
      </c>
      <c r="AE6631">
        <v>265.24073668174435</v>
      </c>
    </row>
    <row r="6632" spans="1:31" x14ac:dyDescent="0.3">
      <c r="A6632">
        <v>2725377</v>
      </c>
      <c r="B6632">
        <v>1</v>
      </c>
      <c r="C6632" t="s">
        <v>80</v>
      </c>
      <c r="D6632" t="s">
        <v>97</v>
      </c>
      <c r="E6632" t="s">
        <v>150</v>
      </c>
      <c r="F6632" t="s">
        <v>11227</v>
      </c>
      <c r="G6632" t="s">
        <v>1613</v>
      </c>
      <c r="H6632" t="s">
        <v>153</v>
      </c>
      <c r="I6632" t="s">
        <v>490</v>
      </c>
      <c r="J6632" t="s">
        <v>137</v>
      </c>
      <c r="K6632" t="s">
        <v>138</v>
      </c>
      <c r="L6632" t="s">
        <v>18376</v>
      </c>
      <c r="M6632" t="s">
        <v>18377</v>
      </c>
      <c r="N6632">
        <v>4.7222219999999999E-3</v>
      </c>
      <c r="O6632">
        <v>16</v>
      </c>
      <c r="P6632">
        <v>18043</v>
      </c>
      <c r="Q6632">
        <v>24</v>
      </c>
      <c r="R6632">
        <v>491</v>
      </c>
      <c r="S6632">
        <v>77</v>
      </c>
      <c r="T6632">
        <v>2072</v>
      </c>
      <c r="U6632">
        <v>4</v>
      </c>
      <c r="V6632">
        <v>14</v>
      </c>
      <c r="W6632">
        <v>0.26087196765166248</v>
      </c>
      <c r="X6632">
        <v>14.762893167201293</v>
      </c>
      <c r="Y6632">
        <v>0.23895430089832001</v>
      </c>
      <c r="Z6632">
        <v>0.46266648046861669</v>
      </c>
      <c r="AA6632">
        <v>5.2543159792259297</v>
      </c>
      <c r="AB6632">
        <v>7.5747165295704235</v>
      </c>
      <c r="AC6632">
        <v>1.0355232083491726</v>
      </c>
      <c r="AD6632">
        <v>0.70738737507170846</v>
      </c>
      <c r="AE6632">
        <v>30.297329008437124</v>
      </c>
    </row>
    <row r="6633" spans="1:31" x14ac:dyDescent="0.3">
      <c r="A6633">
        <v>2725423</v>
      </c>
      <c r="B6633">
        <v>1</v>
      </c>
      <c r="C6633" t="s">
        <v>80</v>
      </c>
      <c r="D6633" t="s">
        <v>94</v>
      </c>
      <c r="E6633" t="s">
        <v>156</v>
      </c>
      <c r="F6633" t="s">
        <v>18378</v>
      </c>
      <c r="G6633" t="s">
        <v>185</v>
      </c>
      <c r="H6633" t="s">
        <v>153</v>
      </c>
      <c r="I6633" t="s">
        <v>136</v>
      </c>
      <c r="J6633" t="s">
        <v>137</v>
      </c>
      <c r="K6633" t="s">
        <v>138</v>
      </c>
      <c r="L6633" t="s">
        <v>18379</v>
      </c>
      <c r="M6633" t="s">
        <v>18380</v>
      </c>
      <c r="N6633">
        <v>3.5383333330000002</v>
      </c>
      <c r="O6633">
        <v>0</v>
      </c>
      <c r="P6633">
        <v>14</v>
      </c>
      <c r="Q6633">
        <v>5</v>
      </c>
      <c r="R6633">
        <v>5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2.409482663495</v>
      </c>
      <c r="Y6633">
        <v>5.014990549560201</v>
      </c>
      <c r="Z6633">
        <v>3.7221421207833338</v>
      </c>
      <c r="AA6633">
        <v>0</v>
      </c>
      <c r="AB6633">
        <v>0</v>
      </c>
      <c r="AC6633">
        <v>0</v>
      </c>
      <c r="AD6633">
        <v>0</v>
      </c>
      <c r="AE6633">
        <v>11.146615333838534</v>
      </c>
    </row>
    <row r="6634" spans="1:31" x14ac:dyDescent="0.3">
      <c r="A6634">
        <v>2725446</v>
      </c>
      <c r="B6634">
        <v>1</v>
      </c>
      <c r="C6634" t="s">
        <v>81</v>
      </c>
      <c r="D6634" t="s">
        <v>113</v>
      </c>
      <c r="E6634" t="s">
        <v>161</v>
      </c>
      <c r="F6634" t="s">
        <v>18381</v>
      </c>
      <c r="G6634" t="s">
        <v>543</v>
      </c>
      <c r="H6634" t="s">
        <v>135</v>
      </c>
      <c r="I6634" t="s">
        <v>136</v>
      </c>
      <c r="J6634" t="s">
        <v>137</v>
      </c>
      <c r="K6634" t="s">
        <v>138</v>
      </c>
      <c r="L6634" t="s">
        <v>18382</v>
      </c>
      <c r="M6634" t="s">
        <v>18383</v>
      </c>
      <c r="N6634">
        <v>0.86250000000000004</v>
      </c>
      <c r="O6634">
        <v>0</v>
      </c>
      <c r="P6634">
        <v>74</v>
      </c>
      <c r="Q6634">
        <v>0</v>
      </c>
      <c r="R6634">
        <v>0</v>
      </c>
      <c r="S6634">
        <v>0</v>
      </c>
      <c r="T6634">
        <v>2</v>
      </c>
      <c r="U6634">
        <v>0</v>
      </c>
      <c r="V6634">
        <v>0</v>
      </c>
      <c r="W6634">
        <v>0</v>
      </c>
      <c r="X6634">
        <v>20.458450822392944</v>
      </c>
      <c r="Y6634">
        <v>0</v>
      </c>
      <c r="Z6634">
        <v>0</v>
      </c>
      <c r="AA6634">
        <v>0</v>
      </c>
      <c r="AB6634">
        <v>1.1803339035679949</v>
      </c>
      <c r="AC6634">
        <v>0</v>
      </c>
      <c r="AD6634">
        <v>0</v>
      </c>
      <c r="AE6634">
        <v>21.638784725960939</v>
      </c>
    </row>
    <row r="6635" spans="1:31" x14ac:dyDescent="0.3">
      <c r="A6635">
        <v>2725048</v>
      </c>
      <c r="B6635">
        <v>1</v>
      </c>
      <c r="C6635" t="s">
        <v>81</v>
      </c>
      <c r="D6635" t="s">
        <v>116</v>
      </c>
      <c r="E6635" t="s">
        <v>150</v>
      </c>
      <c r="F6635" t="s">
        <v>18384</v>
      </c>
      <c r="G6635" t="s">
        <v>300</v>
      </c>
      <c r="H6635" t="s">
        <v>153</v>
      </c>
      <c r="I6635" t="s">
        <v>136</v>
      </c>
      <c r="J6635" t="s">
        <v>137</v>
      </c>
      <c r="K6635" t="s">
        <v>210</v>
      </c>
      <c r="L6635" t="s">
        <v>18385</v>
      </c>
      <c r="M6635" t="s">
        <v>18386</v>
      </c>
      <c r="N6635">
        <v>3.687777777</v>
      </c>
      <c r="O6635">
        <v>0</v>
      </c>
      <c r="P6635">
        <v>1</v>
      </c>
      <c r="Q6635">
        <v>5</v>
      </c>
      <c r="R6635">
        <v>6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0.70166657763999996</v>
      </c>
      <c r="Y6635">
        <v>14.02851283600706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14.730179413647059</v>
      </c>
    </row>
    <row r="6636" spans="1:31" x14ac:dyDescent="0.3">
      <c r="A6636">
        <v>2725191</v>
      </c>
      <c r="B6636">
        <v>1</v>
      </c>
      <c r="C6636" t="s">
        <v>80</v>
      </c>
      <c r="D6636" t="s">
        <v>103</v>
      </c>
      <c r="E6636" t="s">
        <v>156</v>
      </c>
      <c r="F6636" t="s">
        <v>18387</v>
      </c>
      <c r="G6636" t="s">
        <v>185</v>
      </c>
      <c r="H6636" t="s">
        <v>153</v>
      </c>
      <c r="I6636" t="s">
        <v>136</v>
      </c>
      <c r="J6636" t="s">
        <v>137</v>
      </c>
      <c r="K6636" t="s">
        <v>138</v>
      </c>
      <c r="L6636" t="s">
        <v>18388</v>
      </c>
      <c r="M6636" t="s">
        <v>18085</v>
      </c>
      <c r="N6636">
        <v>0.43388888799999997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1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67.093573912997343</v>
      </c>
      <c r="AD6636">
        <v>0</v>
      </c>
      <c r="AE6636">
        <v>67.093573912997343</v>
      </c>
    </row>
    <row r="6637" spans="1:31" x14ac:dyDescent="0.3">
      <c r="A6637">
        <v>2725168</v>
      </c>
      <c r="B6637">
        <v>1</v>
      </c>
      <c r="C6637" t="s">
        <v>81</v>
      </c>
      <c r="D6637" t="s">
        <v>118</v>
      </c>
      <c r="E6637" t="s">
        <v>156</v>
      </c>
      <c r="F6637" t="s">
        <v>18389</v>
      </c>
      <c r="G6637" t="s">
        <v>185</v>
      </c>
      <c r="H6637" t="s">
        <v>153</v>
      </c>
      <c r="I6637" t="s">
        <v>136</v>
      </c>
      <c r="J6637" t="s">
        <v>137</v>
      </c>
      <c r="K6637" t="s">
        <v>138</v>
      </c>
      <c r="L6637" t="s">
        <v>18390</v>
      </c>
      <c r="M6637" t="s">
        <v>18356</v>
      </c>
      <c r="N6637">
        <v>1.164722222</v>
      </c>
      <c r="O6637">
        <v>0</v>
      </c>
      <c r="P6637">
        <v>165</v>
      </c>
      <c r="Q6637">
        <v>8</v>
      </c>
      <c r="R6637">
        <v>13</v>
      </c>
      <c r="S6637">
        <v>3</v>
      </c>
      <c r="T6637">
        <v>18</v>
      </c>
      <c r="U6637">
        <v>0</v>
      </c>
      <c r="V6637">
        <v>0</v>
      </c>
      <c r="W6637">
        <v>0</v>
      </c>
      <c r="X6637">
        <v>27.391225528618858</v>
      </c>
      <c r="Y6637">
        <v>11.745236053070762</v>
      </c>
      <c r="Z6637">
        <v>0.1207530603192925</v>
      </c>
      <c r="AA6637">
        <v>33.696228977299469</v>
      </c>
      <c r="AB6637">
        <v>3.9607153963803747</v>
      </c>
      <c r="AC6637">
        <v>0</v>
      </c>
      <c r="AD6637">
        <v>0</v>
      </c>
      <c r="AE6637">
        <v>76.914159015688767</v>
      </c>
    </row>
    <row r="6638" spans="1:31" x14ac:dyDescent="0.3">
      <c r="A6638">
        <v>2725360</v>
      </c>
      <c r="B6638">
        <v>1</v>
      </c>
      <c r="C6638" t="s">
        <v>80</v>
      </c>
      <c r="D6638" t="s">
        <v>94</v>
      </c>
      <c r="E6638" t="s">
        <v>150</v>
      </c>
      <c r="F6638" t="s">
        <v>18391</v>
      </c>
      <c r="G6638" t="s">
        <v>152</v>
      </c>
      <c r="H6638" t="s">
        <v>153</v>
      </c>
      <c r="I6638" t="s">
        <v>136</v>
      </c>
      <c r="J6638" t="s">
        <v>137</v>
      </c>
      <c r="K6638" t="s">
        <v>138</v>
      </c>
      <c r="L6638" t="s">
        <v>18392</v>
      </c>
      <c r="M6638" t="s">
        <v>18393</v>
      </c>
      <c r="N6638">
        <v>1.023055555</v>
      </c>
      <c r="O6638">
        <v>4</v>
      </c>
      <c r="P6638">
        <v>2164</v>
      </c>
      <c r="Q6638">
        <v>25</v>
      </c>
      <c r="R6638">
        <v>20</v>
      </c>
      <c r="S6638">
        <v>17</v>
      </c>
      <c r="T6638">
        <v>189</v>
      </c>
      <c r="U6638">
        <v>0</v>
      </c>
      <c r="V6638">
        <v>0</v>
      </c>
      <c r="W6638">
        <v>0.79459104343971498</v>
      </c>
      <c r="X6638">
        <v>198.06514430420592</v>
      </c>
      <c r="Y6638">
        <v>13.415177146759431</v>
      </c>
      <c r="Z6638">
        <v>5.6088829872091495</v>
      </c>
      <c r="AA6638">
        <v>101.16707714745839</v>
      </c>
      <c r="AB6638">
        <v>61.647128201193212</v>
      </c>
      <c r="AC6638">
        <v>0</v>
      </c>
      <c r="AD6638">
        <v>0</v>
      </c>
      <c r="AE6638">
        <v>380.69800083026576</v>
      </c>
    </row>
    <row r="6639" spans="1:31" x14ac:dyDescent="0.3">
      <c r="A6639">
        <v>2725403</v>
      </c>
      <c r="B6639">
        <v>1</v>
      </c>
      <c r="C6639" t="s">
        <v>80</v>
      </c>
      <c r="D6639" t="s">
        <v>82</v>
      </c>
      <c r="E6639" t="s">
        <v>145</v>
      </c>
      <c r="F6639" t="s">
        <v>18394</v>
      </c>
      <c r="G6639" t="s">
        <v>181</v>
      </c>
      <c r="H6639" t="s">
        <v>135</v>
      </c>
      <c r="I6639" t="s">
        <v>136</v>
      </c>
      <c r="J6639" t="s">
        <v>137</v>
      </c>
      <c r="K6639" t="s">
        <v>138</v>
      </c>
      <c r="L6639" t="s">
        <v>18395</v>
      </c>
      <c r="M6639" t="s">
        <v>18396</v>
      </c>
      <c r="N6639">
        <v>1.8963888879999999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1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</row>
    <row r="6640" spans="1:31" x14ac:dyDescent="0.3">
      <c r="A6640">
        <v>2725005</v>
      </c>
      <c r="B6640">
        <v>1</v>
      </c>
      <c r="C6640" t="s">
        <v>80</v>
      </c>
      <c r="D6640" t="s">
        <v>90</v>
      </c>
      <c r="E6640" t="s">
        <v>161</v>
      </c>
      <c r="F6640" t="s">
        <v>18397</v>
      </c>
      <c r="G6640" t="s">
        <v>163</v>
      </c>
      <c r="H6640" t="s">
        <v>135</v>
      </c>
      <c r="I6640" t="s">
        <v>136</v>
      </c>
      <c r="J6640" t="s">
        <v>137</v>
      </c>
      <c r="K6640" t="s">
        <v>138</v>
      </c>
      <c r="L6640" t="s">
        <v>18398</v>
      </c>
      <c r="M6640" t="s">
        <v>18399</v>
      </c>
      <c r="N6640">
        <v>1.166388888</v>
      </c>
      <c r="O6640">
        <v>0</v>
      </c>
      <c r="P6640">
        <v>89</v>
      </c>
      <c r="Q6640">
        <v>0</v>
      </c>
      <c r="R6640">
        <v>0</v>
      </c>
      <c r="S6640">
        <v>0</v>
      </c>
      <c r="T6640">
        <v>2</v>
      </c>
      <c r="U6640">
        <v>0</v>
      </c>
      <c r="V6640">
        <v>0</v>
      </c>
      <c r="W6640">
        <v>0</v>
      </c>
      <c r="X6640">
        <v>21.539153104273002</v>
      </c>
      <c r="Y6640">
        <v>0</v>
      </c>
      <c r="Z6640">
        <v>0</v>
      </c>
      <c r="AA6640">
        <v>0</v>
      </c>
      <c r="AB6640">
        <v>2.25249911308482</v>
      </c>
      <c r="AC6640">
        <v>0</v>
      </c>
      <c r="AD6640">
        <v>0</v>
      </c>
      <c r="AE6640">
        <v>23.791652217357822</v>
      </c>
    </row>
    <row r="6641" spans="1:31" x14ac:dyDescent="0.3">
      <c r="A6641">
        <v>2725546</v>
      </c>
      <c r="B6641">
        <v>1</v>
      </c>
      <c r="C6641" t="s">
        <v>80</v>
      </c>
      <c r="D6641" t="s">
        <v>107</v>
      </c>
      <c r="E6641" t="s">
        <v>145</v>
      </c>
      <c r="F6641" t="s">
        <v>18400</v>
      </c>
      <c r="G6641" t="s">
        <v>181</v>
      </c>
      <c r="H6641" t="s">
        <v>135</v>
      </c>
      <c r="I6641" t="s">
        <v>136</v>
      </c>
      <c r="J6641" t="s">
        <v>137</v>
      </c>
      <c r="K6641" t="s">
        <v>138</v>
      </c>
      <c r="L6641" t="s">
        <v>18401</v>
      </c>
      <c r="M6641" t="s">
        <v>18402</v>
      </c>
      <c r="N6641">
        <v>1.8602777770000001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1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1.4912945624989868</v>
      </c>
      <c r="AC6641">
        <v>0</v>
      </c>
      <c r="AD6641">
        <v>0</v>
      </c>
      <c r="AE6641">
        <v>1.4912945624989868</v>
      </c>
    </row>
    <row r="6642" spans="1:31" x14ac:dyDescent="0.3">
      <c r="A6642">
        <v>2725200</v>
      </c>
      <c r="B6642">
        <v>1</v>
      </c>
      <c r="C6642" t="s">
        <v>80</v>
      </c>
      <c r="D6642" t="s">
        <v>103</v>
      </c>
      <c r="E6642" t="s">
        <v>213</v>
      </c>
      <c r="F6642" t="s">
        <v>18403</v>
      </c>
      <c r="G6642" t="s">
        <v>152</v>
      </c>
      <c r="H6642" t="s">
        <v>153</v>
      </c>
      <c r="I6642" t="s">
        <v>136</v>
      </c>
      <c r="J6642" t="s">
        <v>137</v>
      </c>
      <c r="K6642" t="s">
        <v>138</v>
      </c>
      <c r="L6642" t="s">
        <v>18404</v>
      </c>
      <c r="M6642" t="s">
        <v>18405</v>
      </c>
      <c r="N6642">
        <v>1.557222222</v>
      </c>
      <c r="O6642">
        <v>2</v>
      </c>
      <c r="P6642">
        <v>0</v>
      </c>
      <c r="Q6642">
        <v>3</v>
      </c>
      <c r="R6642">
        <v>0</v>
      </c>
      <c r="S6642">
        <v>7</v>
      </c>
      <c r="T6642">
        <v>0</v>
      </c>
      <c r="U6642">
        <v>3</v>
      </c>
      <c r="V6642">
        <v>0</v>
      </c>
      <c r="W6642">
        <v>7.8384045364692927</v>
      </c>
      <c r="X6642">
        <v>0</v>
      </c>
      <c r="Y6642">
        <v>2.8253660102868756</v>
      </c>
      <c r="Z6642">
        <v>0</v>
      </c>
      <c r="AA6642">
        <v>232.50828249374433</v>
      </c>
      <c r="AB6642">
        <v>0</v>
      </c>
      <c r="AC6642">
        <v>419.30851566467527</v>
      </c>
      <c r="AD6642">
        <v>0</v>
      </c>
      <c r="AE6642">
        <v>662.48056870517576</v>
      </c>
    </row>
    <row r="6643" spans="1:31" x14ac:dyDescent="0.3">
      <c r="A6643">
        <v>2725532</v>
      </c>
      <c r="B6643">
        <v>1</v>
      </c>
      <c r="C6643" t="s">
        <v>80</v>
      </c>
      <c r="D6643" t="s">
        <v>96</v>
      </c>
      <c r="E6643" t="s">
        <v>156</v>
      </c>
      <c r="F6643" t="s">
        <v>10081</v>
      </c>
      <c r="G6643" t="s">
        <v>152</v>
      </c>
      <c r="H6643" t="s">
        <v>153</v>
      </c>
      <c r="I6643" t="s">
        <v>490</v>
      </c>
      <c r="J6643" t="s">
        <v>137</v>
      </c>
      <c r="K6643" t="s">
        <v>138</v>
      </c>
      <c r="L6643" t="s">
        <v>18406</v>
      </c>
      <c r="M6643" t="s">
        <v>18407</v>
      </c>
      <c r="N6643">
        <v>6.3888879999999997E-3</v>
      </c>
      <c r="O6643">
        <v>0</v>
      </c>
      <c r="P6643">
        <v>226</v>
      </c>
      <c r="Q6643">
        <v>0</v>
      </c>
      <c r="R6643">
        <v>0</v>
      </c>
      <c r="S6643">
        <v>0</v>
      </c>
      <c r="T6643">
        <v>7</v>
      </c>
      <c r="U6643">
        <v>0</v>
      </c>
      <c r="V6643">
        <v>0</v>
      </c>
      <c r="W6643">
        <v>0</v>
      </c>
      <c r="X6643">
        <v>0.12497666757076921</v>
      </c>
      <c r="Y6643">
        <v>0</v>
      </c>
      <c r="Z6643">
        <v>0</v>
      </c>
      <c r="AA6643">
        <v>0</v>
      </c>
      <c r="AB6643">
        <v>3.0710256172750004E-2</v>
      </c>
      <c r="AC6643">
        <v>0</v>
      </c>
      <c r="AD6643">
        <v>0</v>
      </c>
      <c r="AE6643">
        <v>0.15568692374351922</v>
      </c>
    </row>
    <row r="6644" spans="1:31" x14ac:dyDescent="0.3">
      <c r="A6644">
        <v>2725223</v>
      </c>
      <c r="B6644">
        <v>1</v>
      </c>
      <c r="C6644" t="s">
        <v>81</v>
      </c>
      <c r="D6644" t="s">
        <v>117</v>
      </c>
      <c r="E6644" t="s">
        <v>156</v>
      </c>
      <c r="F6644" t="s">
        <v>9047</v>
      </c>
      <c r="G6644" t="s">
        <v>152</v>
      </c>
      <c r="H6644" t="s">
        <v>153</v>
      </c>
      <c r="I6644" t="s">
        <v>490</v>
      </c>
      <c r="J6644" t="s">
        <v>137</v>
      </c>
      <c r="K6644" t="s">
        <v>138</v>
      </c>
      <c r="L6644" t="s">
        <v>18408</v>
      </c>
      <c r="M6644" t="s">
        <v>18409</v>
      </c>
      <c r="N6644">
        <v>2.6944444000000001E-2</v>
      </c>
      <c r="O6644">
        <v>3</v>
      </c>
      <c r="P6644">
        <v>182</v>
      </c>
      <c r="Q6644">
        <v>2</v>
      </c>
      <c r="R6644">
        <v>12</v>
      </c>
      <c r="S6644">
        <v>3</v>
      </c>
      <c r="T6644">
        <v>7</v>
      </c>
      <c r="U6644">
        <v>0</v>
      </c>
      <c r="V6644">
        <v>0</v>
      </c>
      <c r="W6644">
        <v>1.39186839875E-2</v>
      </c>
      <c r="X6644">
        <v>0.47944059139207651</v>
      </c>
      <c r="Y6644">
        <v>3.6843384084300004E-2</v>
      </c>
      <c r="Z6644">
        <v>0</v>
      </c>
      <c r="AA6644">
        <v>0.10406466906140832</v>
      </c>
      <c r="AB6644">
        <v>3.5793358182604165E-2</v>
      </c>
      <c r="AC6644">
        <v>0</v>
      </c>
      <c r="AD6644">
        <v>0</v>
      </c>
      <c r="AE6644">
        <v>0.6700606867078891</v>
      </c>
    </row>
    <row r="6645" spans="1:31" x14ac:dyDescent="0.3">
      <c r="A6645">
        <v>2725363</v>
      </c>
      <c r="B6645">
        <v>1</v>
      </c>
      <c r="C6645" t="s">
        <v>81</v>
      </c>
      <c r="D6645" t="s">
        <v>123</v>
      </c>
      <c r="E6645" t="s">
        <v>161</v>
      </c>
      <c r="F6645" t="s">
        <v>18410</v>
      </c>
      <c r="G6645" t="s">
        <v>163</v>
      </c>
      <c r="H6645" t="s">
        <v>135</v>
      </c>
      <c r="I6645" t="s">
        <v>136</v>
      </c>
      <c r="J6645" t="s">
        <v>137</v>
      </c>
      <c r="K6645" t="s">
        <v>138</v>
      </c>
      <c r="L6645" t="s">
        <v>18411</v>
      </c>
      <c r="M6645" t="s">
        <v>18412</v>
      </c>
      <c r="N6645">
        <v>2.3377777769999999</v>
      </c>
      <c r="O6645">
        <v>0</v>
      </c>
      <c r="P6645">
        <v>93</v>
      </c>
      <c r="Q6645">
        <v>0</v>
      </c>
      <c r="R6645">
        <v>0</v>
      </c>
      <c r="S6645">
        <v>0</v>
      </c>
      <c r="T6645">
        <v>2</v>
      </c>
      <c r="U6645">
        <v>0</v>
      </c>
      <c r="V6645">
        <v>0</v>
      </c>
      <c r="W6645">
        <v>0</v>
      </c>
      <c r="X6645">
        <v>55.661413342358877</v>
      </c>
      <c r="Y6645">
        <v>0</v>
      </c>
      <c r="Z6645">
        <v>0</v>
      </c>
      <c r="AA6645">
        <v>0</v>
      </c>
      <c r="AB6645">
        <v>1.5098540904172217</v>
      </c>
      <c r="AC6645">
        <v>0</v>
      </c>
      <c r="AD6645">
        <v>0</v>
      </c>
      <c r="AE6645">
        <v>57.171267432776098</v>
      </c>
    </row>
    <row r="6646" spans="1:31" x14ac:dyDescent="0.3">
      <c r="A6646">
        <v>2725369</v>
      </c>
      <c r="B6646">
        <v>1</v>
      </c>
      <c r="C6646" t="s">
        <v>81</v>
      </c>
      <c r="D6646" t="s">
        <v>121</v>
      </c>
      <c r="E6646" t="s">
        <v>161</v>
      </c>
      <c r="F6646" t="s">
        <v>18413</v>
      </c>
      <c r="G6646" t="s">
        <v>163</v>
      </c>
      <c r="H6646" t="s">
        <v>135</v>
      </c>
      <c r="I6646" t="s">
        <v>136</v>
      </c>
      <c r="J6646" t="s">
        <v>137</v>
      </c>
      <c r="K6646" t="s">
        <v>138</v>
      </c>
      <c r="L6646" t="s">
        <v>18414</v>
      </c>
      <c r="M6646" t="s">
        <v>18415</v>
      </c>
      <c r="N6646">
        <v>4.4450000000000003</v>
      </c>
      <c r="O6646">
        <v>0</v>
      </c>
      <c r="P6646">
        <v>2</v>
      </c>
      <c r="Q6646">
        <v>0</v>
      </c>
      <c r="R6646">
        <v>2</v>
      </c>
      <c r="S6646">
        <v>0</v>
      </c>
      <c r="T6646">
        <v>3</v>
      </c>
      <c r="U6646">
        <v>0</v>
      </c>
      <c r="V6646">
        <v>0</v>
      </c>
      <c r="W6646">
        <v>0</v>
      </c>
      <c r="X6646">
        <v>1.9457327070110668</v>
      </c>
      <c r="Y6646">
        <v>0</v>
      </c>
      <c r="Z6646">
        <v>2.4071840874900001</v>
      </c>
      <c r="AA6646">
        <v>0</v>
      </c>
      <c r="AB6646">
        <v>5.4047893248773384</v>
      </c>
      <c r="AC6646">
        <v>0</v>
      </c>
      <c r="AD6646">
        <v>0</v>
      </c>
      <c r="AE6646">
        <v>9.7577061193784047</v>
      </c>
    </row>
    <row r="6647" spans="1:31" x14ac:dyDescent="0.3">
      <c r="A6647">
        <v>2725177</v>
      </c>
      <c r="B6647">
        <v>1</v>
      </c>
      <c r="C6647" t="s">
        <v>80</v>
      </c>
      <c r="D6647" t="s">
        <v>97</v>
      </c>
      <c r="E6647" t="s">
        <v>156</v>
      </c>
      <c r="F6647" t="s">
        <v>18416</v>
      </c>
      <c r="G6647" t="s">
        <v>348</v>
      </c>
      <c r="H6647" t="s">
        <v>153</v>
      </c>
      <c r="I6647" t="s">
        <v>136</v>
      </c>
      <c r="J6647" t="s">
        <v>137</v>
      </c>
      <c r="K6647" t="s">
        <v>138</v>
      </c>
      <c r="L6647" t="s">
        <v>18417</v>
      </c>
      <c r="M6647" t="s">
        <v>18418</v>
      </c>
      <c r="N6647">
        <v>6.6127777769999998</v>
      </c>
      <c r="O6647">
        <v>0</v>
      </c>
      <c r="P6647">
        <v>31</v>
      </c>
      <c r="Q6647">
        <v>0</v>
      </c>
      <c r="R6647">
        <v>35</v>
      </c>
      <c r="S6647">
        <v>0</v>
      </c>
      <c r="T6647">
        <v>13</v>
      </c>
      <c r="U6647">
        <v>0</v>
      </c>
      <c r="V6647">
        <v>0</v>
      </c>
      <c r="W6647">
        <v>0</v>
      </c>
      <c r="X6647">
        <v>93.327773146712843</v>
      </c>
      <c r="Y6647">
        <v>0</v>
      </c>
      <c r="Z6647">
        <v>21.044300336685598</v>
      </c>
      <c r="AA6647">
        <v>0</v>
      </c>
      <c r="AB6647">
        <v>18.252551090557077</v>
      </c>
      <c r="AC6647">
        <v>0</v>
      </c>
      <c r="AD6647">
        <v>0</v>
      </c>
      <c r="AE6647">
        <v>132.62462457395551</v>
      </c>
    </row>
    <row r="6648" spans="1:31" x14ac:dyDescent="0.3">
      <c r="A6648">
        <v>2725183</v>
      </c>
      <c r="B6648">
        <v>1</v>
      </c>
      <c r="C6648" t="s">
        <v>80</v>
      </c>
      <c r="D6648" t="s">
        <v>100</v>
      </c>
      <c r="E6648" t="s">
        <v>213</v>
      </c>
      <c r="F6648" t="s">
        <v>18419</v>
      </c>
      <c r="G6648" t="s">
        <v>152</v>
      </c>
      <c r="H6648" t="s">
        <v>153</v>
      </c>
      <c r="I6648" t="s">
        <v>136</v>
      </c>
      <c r="J6648" t="s">
        <v>137</v>
      </c>
      <c r="K6648" t="s">
        <v>138</v>
      </c>
      <c r="L6648" t="s">
        <v>18420</v>
      </c>
      <c r="M6648" t="s">
        <v>18421</v>
      </c>
      <c r="N6648">
        <v>0.79194444399999997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44</v>
      </c>
      <c r="U6648">
        <v>0</v>
      </c>
      <c r="V6648">
        <v>1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30.9837626294511</v>
      </c>
      <c r="AC6648">
        <v>0</v>
      </c>
      <c r="AD6648">
        <v>0.76829039437567492</v>
      </c>
      <c r="AE6648">
        <v>31.752053023826775</v>
      </c>
    </row>
    <row r="6649" spans="1:31" x14ac:dyDescent="0.3">
      <c r="A6649">
        <v>2725329</v>
      </c>
      <c r="B6649">
        <v>1</v>
      </c>
      <c r="C6649" t="s">
        <v>80</v>
      </c>
      <c r="D6649" t="s">
        <v>96</v>
      </c>
      <c r="E6649" t="s">
        <v>161</v>
      </c>
      <c r="F6649" t="s">
        <v>18422</v>
      </c>
      <c r="G6649" t="s">
        <v>724</v>
      </c>
      <c r="H6649" t="s">
        <v>135</v>
      </c>
      <c r="I6649" t="s">
        <v>136</v>
      </c>
      <c r="J6649" t="s">
        <v>137</v>
      </c>
      <c r="K6649" t="s">
        <v>138</v>
      </c>
      <c r="L6649" t="s">
        <v>18423</v>
      </c>
      <c r="M6649" t="s">
        <v>18424</v>
      </c>
      <c r="N6649">
        <v>4.6438888880000002</v>
      </c>
      <c r="O6649">
        <v>0</v>
      </c>
      <c r="P6649">
        <v>41</v>
      </c>
      <c r="Q6649">
        <v>0</v>
      </c>
      <c r="R6649">
        <v>0</v>
      </c>
      <c r="S6649">
        <v>0</v>
      </c>
      <c r="T6649">
        <v>1</v>
      </c>
      <c r="U6649">
        <v>0</v>
      </c>
      <c r="V6649">
        <v>0</v>
      </c>
      <c r="W6649">
        <v>0</v>
      </c>
      <c r="X6649">
        <v>19.992577861466451</v>
      </c>
      <c r="Y6649">
        <v>0</v>
      </c>
      <c r="Z6649">
        <v>0</v>
      </c>
      <c r="AA6649">
        <v>0</v>
      </c>
      <c r="AB6649">
        <v>3.1369398267404449</v>
      </c>
      <c r="AC6649">
        <v>0</v>
      </c>
      <c r="AD6649">
        <v>0</v>
      </c>
      <c r="AE6649">
        <v>23.129517688206896</v>
      </c>
    </row>
    <row r="6650" spans="1:31" x14ac:dyDescent="0.3">
      <c r="A6650">
        <v>2725306</v>
      </c>
      <c r="B6650">
        <v>1</v>
      </c>
      <c r="C6650" t="s">
        <v>80</v>
      </c>
      <c r="D6650" t="s">
        <v>110</v>
      </c>
      <c r="E6650" t="s">
        <v>161</v>
      </c>
      <c r="F6650" t="s">
        <v>18425</v>
      </c>
      <c r="G6650" t="s">
        <v>170</v>
      </c>
      <c r="H6650" t="s">
        <v>135</v>
      </c>
      <c r="I6650" t="s">
        <v>136</v>
      </c>
      <c r="J6650" t="s">
        <v>137</v>
      </c>
      <c r="K6650" t="s">
        <v>138</v>
      </c>
      <c r="L6650" t="s">
        <v>18426</v>
      </c>
      <c r="M6650" t="s">
        <v>18427</v>
      </c>
      <c r="N6650">
        <v>0.41055555500000002</v>
      </c>
      <c r="O6650">
        <v>0</v>
      </c>
      <c r="P6650">
        <v>34</v>
      </c>
      <c r="Q6650">
        <v>0</v>
      </c>
      <c r="R6650">
        <v>0</v>
      </c>
      <c r="S6650">
        <v>0</v>
      </c>
      <c r="T6650">
        <v>6</v>
      </c>
      <c r="U6650">
        <v>0</v>
      </c>
      <c r="V6650">
        <v>0</v>
      </c>
      <c r="W6650">
        <v>0</v>
      </c>
      <c r="X6650">
        <v>4.5453918799676796</v>
      </c>
      <c r="Y6650">
        <v>0</v>
      </c>
      <c r="Z6650">
        <v>0</v>
      </c>
      <c r="AA6650">
        <v>0</v>
      </c>
      <c r="AB6650">
        <v>0.87222615388239499</v>
      </c>
      <c r="AC6650">
        <v>0</v>
      </c>
      <c r="AD6650">
        <v>0</v>
      </c>
      <c r="AE6650">
        <v>5.4176180338500748</v>
      </c>
    </row>
    <row r="6651" spans="1:31" x14ac:dyDescent="0.3">
      <c r="A6651">
        <v>2724928</v>
      </c>
      <c r="B6651">
        <v>1</v>
      </c>
      <c r="C6651" t="s">
        <v>81</v>
      </c>
      <c r="D6651" t="s">
        <v>123</v>
      </c>
      <c r="E6651" t="s">
        <v>173</v>
      </c>
      <c r="F6651" t="s">
        <v>16209</v>
      </c>
      <c r="G6651" t="s">
        <v>152</v>
      </c>
      <c r="H6651" t="s">
        <v>153</v>
      </c>
      <c r="I6651" t="s">
        <v>136</v>
      </c>
      <c r="J6651" t="s">
        <v>137</v>
      </c>
      <c r="K6651" t="s">
        <v>138</v>
      </c>
      <c r="L6651" t="s">
        <v>18428</v>
      </c>
      <c r="M6651" t="s">
        <v>18429</v>
      </c>
      <c r="N6651">
        <v>1.342222222</v>
      </c>
      <c r="O6651">
        <v>0</v>
      </c>
      <c r="P6651">
        <v>2558</v>
      </c>
      <c r="Q6651">
        <v>1</v>
      </c>
      <c r="R6651">
        <v>3</v>
      </c>
      <c r="S6651">
        <v>12</v>
      </c>
      <c r="T6651">
        <v>295</v>
      </c>
      <c r="U6651">
        <v>8</v>
      </c>
      <c r="V6651">
        <v>2</v>
      </c>
      <c r="W6651">
        <v>0</v>
      </c>
      <c r="X6651">
        <v>629.94081449273085</v>
      </c>
      <c r="Y6651">
        <v>8.7838848095510631</v>
      </c>
      <c r="Z6651">
        <v>0</v>
      </c>
      <c r="AA6651">
        <v>956.33163377827043</v>
      </c>
      <c r="AB6651">
        <v>437.40158476493065</v>
      </c>
      <c r="AC6651">
        <v>3611.793232959682</v>
      </c>
      <c r="AD6651">
        <v>18.91059735797414</v>
      </c>
      <c r="AE6651">
        <v>5663.1617481631392</v>
      </c>
    </row>
    <row r="6652" spans="1:31" x14ac:dyDescent="0.3">
      <c r="A6652">
        <v>2725492</v>
      </c>
      <c r="B6652">
        <v>1</v>
      </c>
      <c r="C6652" t="s">
        <v>80</v>
      </c>
      <c r="D6652" t="s">
        <v>101</v>
      </c>
      <c r="E6652" t="s">
        <v>161</v>
      </c>
      <c r="F6652" t="s">
        <v>18430</v>
      </c>
      <c r="G6652" t="s">
        <v>170</v>
      </c>
      <c r="H6652" t="s">
        <v>135</v>
      </c>
      <c r="I6652" t="s">
        <v>136</v>
      </c>
      <c r="J6652" t="s">
        <v>137</v>
      </c>
      <c r="K6652" t="s">
        <v>138</v>
      </c>
      <c r="L6652" t="s">
        <v>18431</v>
      </c>
      <c r="M6652" t="s">
        <v>18432</v>
      </c>
      <c r="N6652">
        <v>0.73972222200000004</v>
      </c>
      <c r="O6652">
        <v>0</v>
      </c>
      <c r="P6652">
        <v>63</v>
      </c>
      <c r="Q6652">
        <v>0</v>
      </c>
      <c r="R6652">
        <v>0</v>
      </c>
      <c r="S6652">
        <v>0</v>
      </c>
      <c r="T6652">
        <v>2</v>
      </c>
      <c r="U6652">
        <v>0</v>
      </c>
      <c r="V6652">
        <v>0</v>
      </c>
      <c r="W6652">
        <v>0</v>
      </c>
      <c r="X6652">
        <v>6.1474688083151179</v>
      </c>
      <c r="Y6652">
        <v>0</v>
      </c>
      <c r="Z6652">
        <v>0</v>
      </c>
      <c r="AA6652">
        <v>0</v>
      </c>
      <c r="AB6652">
        <v>8.5154652656041663E-2</v>
      </c>
      <c r="AC6652">
        <v>0</v>
      </c>
      <c r="AD6652">
        <v>0</v>
      </c>
      <c r="AE6652">
        <v>6.2326234609711593</v>
      </c>
    </row>
    <row r="6653" spans="1:31" x14ac:dyDescent="0.3">
      <c r="A6653">
        <v>2725120</v>
      </c>
      <c r="B6653">
        <v>1</v>
      </c>
      <c r="C6653" t="s">
        <v>81</v>
      </c>
      <c r="D6653" t="s">
        <v>113</v>
      </c>
      <c r="E6653" t="s">
        <v>145</v>
      </c>
      <c r="F6653" t="s">
        <v>18433</v>
      </c>
      <c r="G6653" t="s">
        <v>147</v>
      </c>
      <c r="H6653" t="s">
        <v>135</v>
      </c>
      <c r="I6653" t="s">
        <v>136</v>
      </c>
      <c r="J6653" t="s">
        <v>137</v>
      </c>
      <c r="K6653" t="s">
        <v>138</v>
      </c>
      <c r="L6653" t="s">
        <v>18434</v>
      </c>
      <c r="M6653" t="s">
        <v>18435</v>
      </c>
      <c r="N6653">
        <v>1.244722222</v>
      </c>
      <c r="O6653">
        <v>0</v>
      </c>
      <c r="P6653">
        <v>1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0.47678293603170008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0.47678293603170008</v>
      </c>
    </row>
    <row r="6654" spans="1:31" x14ac:dyDescent="0.3">
      <c r="A6654">
        <v>2724971</v>
      </c>
      <c r="B6654">
        <v>1</v>
      </c>
      <c r="C6654" t="s">
        <v>81</v>
      </c>
      <c r="D6654" t="s">
        <v>113</v>
      </c>
      <c r="E6654" t="s">
        <v>156</v>
      </c>
      <c r="F6654" t="s">
        <v>16075</v>
      </c>
      <c r="G6654" t="s">
        <v>596</v>
      </c>
      <c r="H6654" t="s">
        <v>153</v>
      </c>
      <c r="I6654" t="s">
        <v>136</v>
      </c>
      <c r="J6654" t="s">
        <v>137</v>
      </c>
      <c r="K6654" t="s">
        <v>138</v>
      </c>
      <c r="L6654" t="s">
        <v>18436</v>
      </c>
      <c r="M6654" t="s">
        <v>18437</v>
      </c>
      <c r="N6654">
        <v>2.1952777769999998</v>
      </c>
      <c r="O6654">
        <v>0</v>
      </c>
      <c r="P6654">
        <v>21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4.2275198475128875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4.2275198475128875</v>
      </c>
    </row>
    <row r="6655" spans="1:31" x14ac:dyDescent="0.3">
      <c r="A6655">
        <v>2725406</v>
      </c>
      <c r="B6655">
        <v>1</v>
      </c>
      <c r="C6655" t="s">
        <v>81</v>
      </c>
      <c r="D6655" t="s">
        <v>113</v>
      </c>
      <c r="E6655" t="s">
        <v>145</v>
      </c>
      <c r="F6655" t="s">
        <v>18438</v>
      </c>
      <c r="G6655" t="s">
        <v>181</v>
      </c>
      <c r="H6655" t="s">
        <v>135</v>
      </c>
      <c r="I6655" t="s">
        <v>136</v>
      </c>
      <c r="J6655" t="s">
        <v>137</v>
      </c>
      <c r="K6655" t="s">
        <v>138</v>
      </c>
      <c r="L6655" t="s">
        <v>18439</v>
      </c>
      <c r="M6655" t="s">
        <v>18440</v>
      </c>
      <c r="N6655">
        <v>0.891666666</v>
      </c>
      <c r="O6655">
        <v>0</v>
      </c>
      <c r="P6655">
        <v>2</v>
      </c>
      <c r="Q6655">
        <v>0</v>
      </c>
      <c r="R6655">
        <v>0</v>
      </c>
      <c r="S6655">
        <v>0</v>
      </c>
      <c r="T6655">
        <v>1</v>
      </c>
      <c r="U6655">
        <v>0</v>
      </c>
      <c r="V6655">
        <v>0</v>
      </c>
      <c r="W6655">
        <v>0</v>
      </c>
      <c r="X6655">
        <v>0.72361346285007</v>
      </c>
      <c r="Y6655">
        <v>0</v>
      </c>
      <c r="Z6655">
        <v>0</v>
      </c>
      <c r="AA6655">
        <v>0</v>
      </c>
      <c r="AB6655">
        <v>0.23733826748070333</v>
      </c>
      <c r="AC6655">
        <v>0</v>
      </c>
      <c r="AD6655">
        <v>0</v>
      </c>
      <c r="AE6655">
        <v>0.9609517303307733</v>
      </c>
    </row>
    <row r="6656" spans="1:31" x14ac:dyDescent="0.3">
      <c r="A6656">
        <v>2725100</v>
      </c>
      <c r="B6656">
        <v>1</v>
      </c>
      <c r="C6656" t="s">
        <v>81</v>
      </c>
      <c r="D6656" t="s">
        <v>113</v>
      </c>
      <c r="E6656" t="s">
        <v>132</v>
      </c>
      <c r="F6656" t="s">
        <v>18441</v>
      </c>
      <c r="G6656" t="s">
        <v>134</v>
      </c>
      <c r="H6656" t="s">
        <v>135</v>
      </c>
      <c r="I6656" t="s">
        <v>136</v>
      </c>
      <c r="J6656" t="s">
        <v>137</v>
      </c>
      <c r="K6656" t="s">
        <v>138</v>
      </c>
      <c r="L6656" t="s">
        <v>18442</v>
      </c>
      <c r="M6656" t="s">
        <v>18443</v>
      </c>
      <c r="N6656">
        <v>1.639444444</v>
      </c>
      <c r="O6656">
        <v>0</v>
      </c>
      <c r="P6656">
        <v>82</v>
      </c>
      <c r="Q6656">
        <v>0</v>
      </c>
      <c r="R6656">
        <v>23</v>
      </c>
      <c r="S6656">
        <v>0</v>
      </c>
      <c r="T6656">
        <v>3</v>
      </c>
      <c r="U6656">
        <v>0</v>
      </c>
      <c r="V6656">
        <v>0</v>
      </c>
      <c r="W6656">
        <v>0</v>
      </c>
      <c r="X6656">
        <v>31.799844455338405</v>
      </c>
      <c r="Y6656">
        <v>0</v>
      </c>
      <c r="Z6656">
        <v>0.20235922562100001</v>
      </c>
      <c r="AA6656">
        <v>0</v>
      </c>
      <c r="AB6656">
        <v>0</v>
      </c>
      <c r="AC6656">
        <v>0</v>
      </c>
      <c r="AD6656">
        <v>0</v>
      </c>
      <c r="AE6656">
        <v>32.002203680959404</v>
      </c>
    </row>
    <row r="6657" spans="1:31" x14ac:dyDescent="0.3">
      <c r="A6657">
        <v>2725014</v>
      </c>
      <c r="B6657">
        <v>1</v>
      </c>
      <c r="C6657" t="s">
        <v>80</v>
      </c>
      <c r="D6657" t="s">
        <v>94</v>
      </c>
      <c r="E6657" t="s">
        <v>145</v>
      </c>
      <c r="F6657" t="s">
        <v>18444</v>
      </c>
      <c r="G6657" t="s">
        <v>147</v>
      </c>
      <c r="H6657" t="s">
        <v>135</v>
      </c>
      <c r="I6657" t="s">
        <v>136</v>
      </c>
      <c r="J6657" t="s">
        <v>137</v>
      </c>
      <c r="K6657" t="s">
        <v>138</v>
      </c>
      <c r="L6657" t="s">
        <v>18445</v>
      </c>
      <c r="M6657" t="s">
        <v>18446</v>
      </c>
      <c r="N6657">
        <v>0.90888888800000001</v>
      </c>
      <c r="O6657">
        <v>0</v>
      </c>
      <c r="P6657">
        <v>2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0.11757774096589334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0.11757774096589334</v>
      </c>
    </row>
    <row r="6658" spans="1:31" x14ac:dyDescent="0.3">
      <c r="A6658">
        <v>2725057</v>
      </c>
      <c r="B6658">
        <v>1</v>
      </c>
      <c r="C6658" t="s">
        <v>80</v>
      </c>
      <c r="D6658" t="s">
        <v>96</v>
      </c>
      <c r="E6658" t="s">
        <v>145</v>
      </c>
      <c r="F6658" t="s">
        <v>18447</v>
      </c>
      <c r="G6658" t="s">
        <v>230</v>
      </c>
      <c r="H6658" t="s">
        <v>135</v>
      </c>
      <c r="I6658" t="s">
        <v>136</v>
      </c>
      <c r="J6658" t="s">
        <v>137</v>
      </c>
      <c r="K6658" t="s">
        <v>138</v>
      </c>
      <c r="L6658" t="s">
        <v>18448</v>
      </c>
      <c r="M6658" t="s">
        <v>18449</v>
      </c>
      <c r="N6658">
        <v>7.767222222</v>
      </c>
      <c r="O6658">
        <v>0</v>
      </c>
      <c r="P6658">
        <v>1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12.47075694942848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12.47075694942848</v>
      </c>
    </row>
    <row r="6659" spans="1:31" x14ac:dyDescent="0.3">
      <c r="A6659">
        <v>2725412</v>
      </c>
      <c r="B6659">
        <v>1</v>
      </c>
      <c r="C6659" t="s">
        <v>80</v>
      </c>
      <c r="D6659" t="s">
        <v>105</v>
      </c>
      <c r="E6659" t="s">
        <v>132</v>
      </c>
      <c r="F6659" t="s">
        <v>18450</v>
      </c>
      <c r="G6659" t="s">
        <v>170</v>
      </c>
      <c r="H6659" t="s">
        <v>135</v>
      </c>
      <c r="I6659" t="s">
        <v>136</v>
      </c>
      <c r="J6659" t="s">
        <v>137</v>
      </c>
      <c r="K6659" t="s">
        <v>138</v>
      </c>
      <c r="L6659" t="s">
        <v>18451</v>
      </c>
      <c r="M6659" t="s">
        <v>18452</v>
      </c>
      <c r="N6659">
        <v>2.5527777770000002</v>
      </c>
      <c r="O6659">
        <v>0</v>
      </c>
      <c r="P6659">
        <v>182</v>
      </c>
      <c r="Q6659">
        <v>0</v>
      </c>
      <c r="R6659">
        <v>0</v>
      </c>
      <c r="S6659">
        <v>0</v>
      </c>
      <c r="T6659">
        <v>20</v>
      </c>
      <c r="U6659">
        <v>0</v>
      </c>
      <c r="V6659">
        <v>0</v>
      </c>
      <c r="W6659">
        <v>0</v>
      </c>
      <c r="X6659">
        <v>147.73047497829876</v>
      </c>
      <c r="Y6659">
        <v>0</v>
      </c>
      <c r="Z6659">
        <v>0</v>
      </c>
      <c r="AA6659">
        <v>0</v>
      </c>
      <c r="AB6659">
        <v>87.821570754056253</v>
      </c>
      <c r="AC6659">
        <v>0</v>
      </c>
      <c r="AD6659">
        <v>0</v>
      </c>
      <c r="AE6659">
        <v>235.552045732355</v>
      </c>
    </row>
    <row r="6660" spans="1:31" x14ac:dyDescent="0.3">
      <c r="A6660">
        <v>2724865</v>
      </c>
      <c r="B6660">
        <v>1</v>
      </c>
      <c r="C6660" t="s">
        <v>80</v>
      </c>
      <c r="D6660" t="s">
        <v>82</v>
      </c>
      <c r="E6660" t="s">
        <v>145</v>
      </c>
      <c r="F6660" t="s">
        <v>18293</v>
      </c>
      <c r="G6660" t="s">
        <v>147</v>
      </c>
      <c r="H6660" t="s">
        <v>135</v>
      </c>
      <c r="I6660" t="s">
        <v>136</v>
      </c>
      <c r="J6660" t="s">
        <v>137</v>
      </c>
      <c r="K6660" t="s">
        <v>138</v>
      </c>
      <c r="L6660" t="s">
        <v>18453</v>
      </c>
      <c r="M6660" t="s">
        <v>18454</v>
      </c>
      <c r="N6660">
        <v>1.091111111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16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12.393366600579899</v>
      </c>
      <c r="AC6660">
        <v>0</v>
      </c>
      <c r="AD6660">
        <v>0</v>
      </c>
      <c r="AE6660">
        <v>12.393366600579899</v>
      </c>
    </row>
    <row r="6661" spans="1:31" x14ac:dyDescent="0.3">
      <c r="A6661">
        <v>2725366</v>
      </c>
      <c r="B6661">
        <v>1</v>
      </c>
      <c r="C6661" t="s">
        <v>81</v>
      </c>
      <c r="D6661" t="s">
        <v>121</v>
      </c>
      <c r="E6661" t="s">
        <v>145</v>
      </c>
      <c r="F6661" t="s">
        <v>18455</v>
      </c>
      <c r="G6661" t="s">
        <v>147</v>
      </c>
      <c r="H6661" t="s">
        <v>135</v>
      </c>
      <c r="I6661" t="s">
        <v>136</v>
      </c>
      <c r="J6661" t="s">
        <v>137</v>
      </c>
      <c r="K6661" t="s">
        <v>138</v>
      </c>
      <c r="L6661" t="s">
        <v>18456</v>
      </c>
      <c r="M6661" t="s">
        <v>18457</v>
      </c>
      <c r="N6661">
        <v>2.219166666</v>
      </c>
      <c r="O6661">
        <v>0</v>
      </c>
      <c r="P6661">
        <v>4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1.4015222314052966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1.4015222314052966</v>
      </c>
    </row>
    <row r="6662" spans="1:31" x14ac:dyDescent="0.3">
      <c r="A6662">
        <v>2725535</v>
      </c>
      <c r="B6662">
        <v>1</v>
      </c>
      <c r="C6662" t="s">
        <v>80</v>
      </c>
      <c r="D6662" t="s">
        <v>96</v>
      </c>
      <c r="E6662" t="s">
        <v>156</v>
      </c>
      <c r="F6662" t="s">
        <v>18458</v>
      </c>
      <c r="G6662" t="s">
        <v>152</v>
      </c>
      <c r="H6662" t="s">
        <v>153</v>
      </c>
      <c r="I6662" t="s">
        <v>136</v>
      </c>
      <c r="J6662" t="s">
        <v>137</v>
      </c>
      <c r="K6662" t="s">
        <v>138</v>
      </c>
      <c r="L6662" t="s">
        <v>18459</v>
      </c>
      <c r="M6662" t="s">
        <v>18460</v>
      </c>
      <c r="N6662">
        <v>0.92638888799999997</v>
      </c>
      <c r="O6662">
        <v>0</v>
      </c>
      <c r="P6662">
        <v>324</v>
      </c>
      <c r="Q6662">
        <v>0</v>
      </c>
      <c r="R6662">
        <v>0</v>
      </c>
      <c r="S6662">
        <v>0</v>
      </c>
      <c r="T6662">
        <v>9</v>
      </c>
      <c r="U6662">
        <v>0</v>
      </c>
      <c r="V6662">
        <v>0</v>
      </c>
      <c r="W6662">
        <v>0</v>
      </c>
      <c r="X6662">
        <v>27.068402564434273</v>
      </c>
      <c r="Y6662">
        <v>0</v>
      </c>
      <c r="Z6662">
        <v>0</v>
      </c>
      <c r="AA6662">
        <v>0</v>
      </c>
      <c r="AB6662">
        <v>5.0139432644197583</v>
      </c>
      <c r="AC6662">
        <v>0</v>
      </c>
      <c r="AD6662">
        <v>0</v>
      </c>
      <c r="AE6662">
        <v>32.082345828854031</v>
      </c>
    </row>
    <row r="6663" spans="1:31" x14ac:dyDescent="0.3">
      <c r="A6663">
        <v>2725266</v>
      </c>
      <c r="B6663">
        <v>1</v>
      </c>
      <c r="C6663" t="s">
        <v>81</v>
      </c>
      <c r="D6663" t="s">
        <v>113</v>
      </c>
      <c r="E6663" t="s">
        <v>156</v>
      </c>
      <c r="F6663" t="s">
        <v>13667</v>
      </c>
      <c r="G6663" t="s">
        <v>185</v>
      </c>
      <c r="H6663" t="s">
        <v>153</v>
      </c>
      <c r="I6663" t="s">
        <v>136</v>
      </c>
      <c r="J6663" t="s">
        <v>137</v>
      </c>
      <c r="K6663" t="s">
        <v>138</v>
      </c>
      <c r="L6663" t="s">
        <v>18461</v>
      </c>
      <c r="M6663" t="s">
        <v>18462</v>
      </c>
      <c r="N6663">
        <v>0.65944444400000002</v>
      </c>
      <c r="O6663">
        <v>1</v>
      </c>
      <c r="P6663">
        <v>299</v>
      </c>
      <c r="Q6663">
        <v>1</v>
      </c>
      <c r="R6663">
        <v>8</v>
      </c>
      <c r="S6663">
        <v>3</v>
      </c>
      <c r="T6663">
        <v>6</v>
      </c>
      <c r="U6663">
        <v>0</v>
      </c>
      <c r="V6663">
        <v>0</v>
      </c>
      <c r="W6663">
        <v>0.12450013143333333</v>
      </c>
      <c r="X6663">
        <v>14.599971281505212</v>
      </c>
      <c r="Y6663">
        <v>0.70919002123332509</v>
      </c>
      <c r="Z6663">
        <v>0.39108225529333335</v>
      </c>
      <c r="AA6663">
        <v>4.7191296698793508</v>
      </c>
      <c r="AB6663">
        <v>0.6688667562725733</v>
      </c>
      <c r="AC6663">
        <v>0</v>
      </c>
      <c r="AD6663">
        <v>0</v>
      </c>
      <c r="AE6663">
        <v>21.21274011561713</v>
      </c>
    </row>
    <row r="6664" spans="1:31" x14ac:dyDescent="0.3">
      <c r="A6664">
        <v>2724848</v>
      </c>
      <c r="B6664">
        <v>1</v>
      </c>
      <c r="C6664" t="s">
        <v>81</v>
      </c>
      <c r="D6664" t="s">
        <v>118</v>
      </c>
      <c r="E6664" t="s">
        <v>213</v>
      </c>
      <c r="F6664" t="s">
        <v>5143</v>
      </c>
      <c r="G6664" t="s">
        <v>152</v>
      </c>
      <c r="H6664" t="s">
        <v>153</v>
      </c>
      <c r="I6664" t="s">
        <v>136</v>
      </c>
      <c r="J6664" t="s">
        <v>137</v>
      </c>
      <c r="K6664" t="s">
        <v>138</v>
      </c>
      <c r="L6664" t="s">
        <v>18463</v>
      </c>
      <c r="M6664" t="s">
        <v>18464</v>
      </c>
      <c r="N6664">
        <v>0.74833333300000004</v>
      </c>
      <c r="O6664">
        <v>4</v>
      </c>
      <c r="P6664">
        <v>797</v>
      </c>
      <c r="Q6664">
        <v>7</v>
      </c>
      <c r="R6664">
        <v>26</v>
      </c>
      <c r="S6664">
        <v>0</v>
      </c>
      <c r="T6664">
        <v>30</v>
      </c>
      <c r="U6664">
        <v>0</v>
      </c>
      <c r="V6664">
        <v>0</v>
      </c>
      <c r="W6664">
        <v>0.58321661489333332</v>
      </c>
      <c r="X6664">
        <v>79.000777911391026</v>
      </c>
      <c r="Y6664">
        <v>2.9894637326095537</v>
      </c>
      <c r="Z6664">
        <v>3.1442695243862495</v>
      </c>
      <c r="AA6664">
        <v>0</v>
      </c>
      <c r="AB6664">
        <v>14.938363386952222</v>
      </c>
      <c r="AC6664">
        <v>0</v>
      </c>
      <c r="AD6664">
        <v>0</v>
      </c>
      <c r="AE6664">
        <v>100.65609117023237</v>
      </c>
    </row>
    <row r="6665" spans="1:31" x14ac:dyDescent="0.3">
      <c r="A6665">
        <v>2724825</v>
      </c>
      <c r="B6665">
        <v>1</v>
      </c>
      <c r="C6665" t="s">
        <v>81</v>
      </c>
      <c r="D6665" t="s">
        <v>112</v>
      </c>
      <c r="E6665" t="s">
        <v>150</v>
      </c>
      <c r="F6665" t="s">
        <v>18465</v>
      </c>
      <c r="G6665" t="s">
        <v>152</v>
      </c>
      <c r="H6665" t="s">
        <v>153</v>
      </c>
      <c r="I6665" t="s">
        <v>136</v>
      </c>
      <c r="J6665" t="s">
        <v>137</v>
      </c>
      <c r="K6665" t="s">
        <v>138</v>
      </c>
      <c r="L6665" t="s">
        <v>18466</v>
      </c>
      <c r="M6665" t="s">
        <v>18467</v>
      </c>
      <c r="N6665">
        <v>0.78777777699999996</v>
      </c>
      <c r="O6665">
        <v>0</v>
      </c>
      <c r="P6665">
        <v>0</v>
      </c>
      <c r="Q6665">
        <v>7</v>
      </c>
      <c r="R6665">
        <v>73</v>
      </c>
      <c r="S6665">
        <v>5</v>
      </c>
      <c r="T6665">
        <v>1</v>
      </c>
      <c r="U6665">
        <v>0</v>
      </c>
      <c r="V6665">
        <v>0</v>
      </c>
      <c r="W6665">
        <v>0</v>
      </c>
      <c r="X6665">
        <v>0</v>
      </c>
      <c r="Y6665">
        <v>1.7092163017258337</v>
      </c>
      <c r="Z6665">
        <v>16.673914550450089</v>
      </c>
      <c r="AA6665">
        <v>48.516982032137619</v>
      </c>
      <c r="AB6665">
        <v>0</v>
      </c>
      <c r="AC6665">
        <v>0</v>
      </c>
      <c r="AD6665">
        <v>0</v>
      </c>
      <c r="AE6665">
        <v>66.900112884313543</v>
      </c>
    </row>
    <row r="6666" spans="1:31" x14ac:dyDescent="0.3">
      <c r="A6666">
        <v>2725575</v>
      </c>
      <c r="B6666">
        <v>1</v>
      </c>
      <c r="C6666" t="s">
        <v>80</v>
      </c>
      <c r="D6666" t="s">
        <v>82</v>
      </c>
      <c r="E6666" t="s">
        <v>145</v>
      </c>
      <c r="F6666" t="s">
        <v>18468</v>
      </c>
      <c r="G6666" t="s">
        <v>181</v>
      </c>
      <c r="H6666" t="s">
        <v>135</v>
      </c>
      <c r="I6666" t="s">
        <v>136</v>
      </c>
      <c r="J6666" t="s">
        <v>137</v>
      </c>
      <c r="K6666" t="s">
        <v>138</v>
      </c>
      <c r="L6666" t="s">
        <v>18469</v>
      </c>
      <c r="M6666" t="s">
        <v>18470</v>
      </c>
      <c r="N6666">
        <v>1.3763888879999999</v>
      </c>
      <c r="O6666">
        <v>0</v>
      </c>
      <c r="P6666">
        <v>5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1.7029586322280652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1.7029586322280652</v>
      </c>
    </row>
    <row r="6667" spans="1:31" x14ac:dyDescent="0.3">
      <c r="A6667">
        <v>2725443</v>
      </c>
      <c r="B6667">
        <v>2</v>
      </c>
      <c r="C6667" t="s">
        <v>81</v>
      </c>
      <c r="D6667" t="s">
        <v>112</v>
      </c>
      <c r="E6667" t="s">
        <v>156</v>
      </c>
      <c r="F6667" t="s">
        <v>18471</v>
      </c>
      <c r="G6667" t="s">
        <v>170</v>
      </c>
      <c r="H6667" t="s">
        <v>153</v>
      </c>
      <c r="I6667" t="s">
        <v>136</v>
      </c>
      <c r="J6667" t="s">
        <v>137</v>
      </c>
      <c r="K6667" t="s">
        <v>138</v>
      </c>
      <c r="L6667" t="s">
        <v>17961</v>
      </c>
      <c r="M6667" t="s">
        <v>18472</v>
      </c>
      <c r="N6667">
        <v>0.31416666599999998</v>
      </c>
      <c r="O6667">
        <v>0</v>
      </c>
      <c r="P6667">
        <v>2531</v>
      </c>
      <c r="Q6667">
        <v>0</v>
      </c>
      <c r="R6667">
        <v>6</v>
      </c>
      <c r="S6667">
        <v>0</v>
      </c>
      <c r="T6667">
        <v>116</v>
      </c>
      <c r="U6667">
        <v>0</v>
      </c>
      <c r="V6667">
        <v>1</v>
      </c>
      <c r="W6667">
        <v>0</v>
      </c>
      <c r="X6667">
        <v>161.52034500873293</v>
      </c>
      <c r="Y6667">
        <v>0</v>
      </c>
      <c r="Z6667">
        <v>0</v>
      </c>
      <c r="AA6667">
        <v>0</v>
      </c>
      <c r="AB6667">
        <v>24.878484327146573</v>
      </c>
      <c r="AC6667">
        <v>0</v>
      </c>
      <c r="AD6667">
        <v>0.85262958880599504</v>
      </c>
      <c r="AE6667">
        <v>187.25145892468549</v>
      </c>
    </row>
    <row r="6668" spans="1:31" x14ac:dyDescent="0.3">
      <c r="A6668">
        <v>2724974</v>
      </c>
      <c r="B6668">
        <v>1</v>
      </c>
      <c r="C6668" t="s">
        <v>81</v>
      </c>
      <c r="D6668" t="s">
        <v>127</v>
      </c>
      <c r="E6668" t="s">
        <v>132</v>
      </c>
      <c r="F6668" t="s">
        <v>18473</v>
      </c>
      <c r="G6668" t="s">
        <v>170</v>
      </c>
      <c r="H6668" t="s">
        <v>135</v>
      </c>
      <c r="I6668" t="s">
        <v>136</v>
      </c>
      <c r="J6668" t="s">
        <v>137</v>
      </c>
      <c r="K6668" t="s">
        <v>138</v>
      </c>
      <c r="L6668" t="s">
        <v>18474</v>
      </c>
      <c r="M6668" t="s">
        <v>18475</v>
      </c>
      <c r="N6668">
        <v>0.49638888799999997</v>
      </c>
      <c r="O6668">
        <v>0</v>
      </c>
      <c r="P6668">
        <v>216</v>
      </c>
      <c r="Q6668">
        <v>0</v>
      </c>
      <c r="R6668">
        <v>0</v>
      </c>
      <c r="S6668">
        <v>0</v>
      </c>
      <c r="T6668">
        <v>32</v>
      </c>
      <c r="U6668">
        <v>0</v>
      </c>
      <c r="V6668">
        <v>0</v>
      </c>
      <c r="W6668">
        <v>0</v>
      </c>
      <c r="X6668">
        <v>15.391532089940732</v>
      </c>
      <c r="Y6668">
        <v>0</v>
      </c>
      <c r="Z6668">
        <v>0</v>
      </c>
      <c r="AA6668">
        <v>0</v>
      </c>
      <c r="AB6668">
        <v>5.2403549810673793</v>
      </c>
      <c r="AC6668">
        <v>0</v>
      </c>
      <c r="AD6668">
        <v>0</v>
      </c>
      <c r="AE6668">
        <v>20.631887071008112</v>
      </c>
    </row>
    <row r="6669" spans="1:31" x14ac:dyDescent="0.3">
      <c r="A6669">
        <v>2725472</v>
      </c>
      <c r="B6669">
        <v>1</v>
      </c>
      <c r="C6669" t="s">
        <v>80</v>
      </c>
      <c r="D6669" t="s">
        <v>83</v>
      </c>
      <c r="E6669" t="s">
        <v>145</v>
      </c>
      <c r="F6669" t="s">
        <v>18476</v>
      </c>
      <c r="G6669" t="s">
        <v>181</v>
      </c>
      <c r="H6669" t="s">
        <v>135</v>
      </c>
      <c r="I6669" t="s">
        <v>136</v>
      </c>
      <c r="J6669" t="s">
        <v>137</v>
      </c>
      <c r="K6669" t="s">
        <v>138</v>
      </c>
      <c r="L6669" t="s">
        <v>18477</v>
      </c>
      <c r="M6669" t="s">
        <v>18478</v>
      </c>
      <c r="N6669">
        <v>1.609722222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1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</row>
    <row r="6670" spans="1:31" x14ac:dyDescent="0.3">
      <c r="A6670">
        <v>2725283</v>
      </c>
      <c r="B6670">
        <v>1</v>
      </c>
      <c r="C6670" t="s">
        <v>80</v>
      </c>
      <c r="D6670" t="s">
        <v>96</v>
      </c>
      <c r="E6670" t="s">
        <v>156</v>
      </c>
      <c r="F6670" t="s">
        <v>18479</v>
      </c>
      <c r="G6670" t="s">
        <v>209</v>
      </c>
      <c r="H6670" t="s">
        <v>153</v>
      </c>
      <c r="I6670" t="s">
        <v>136</v>
      </c>
      <c r="J6670" t="s">
        <v>137</v>
      </c>
      <c r="K6670" t="s">
        <v>210</v>
      </c>
      <c r="L6670" t="s">
        <v>18480</v>
      </c>
      <c r="M6670" t="s">
        <v>18481</v>
      </c>
      <c r="N6670">
        <v>0.34666666600000001</v>
      </c>
      <c r="O6670">
        <v>0</v>
      </c>
      <c r="P6670">
        <v>209</v>
      </c>
      <c r="Q6670">
        <v>0</v>
      </c>
      <c r="R6670">
        <v>0</v>
      </c>
      <c r="S6670">
        <v>0</v>
      </c>
      <c r="T6670">
        <v>16</v>
      </c>
      <c r="U6670">
        <v>0</v>
      </c>
      <c r="V6670">
        <v>0</v>
      </c>
      <c r="W6670">
        <v>0</v>
      </c>
      <c r="X6670">
        <v>22.412196843266884</v>
      </c>
      <c r="Y6670">
        <v>0</v>
      </c>
      <c r="Z6670">
        <v>0</v>
      </c>
      <c r="AA6670">
        <v>0</v>
      </c>
      <c r="AB6670">
        <v>2.8561111024752801</v>
      </c>
      <c r="AC6670">
        <v>0</v>
      </c>
      <c r="AD6670">
        <v>0</v>
      </c>
      <c r="AE6670">
        <v>25.268307945742166</v>
      </c>
    </row>
    <row r="6671" spans="1:31" x14ac:dyDescent="0.3">
      <c r="A6671">
        <v>2725489</v>
      </c>
      <c r="B6671">
        <v>1</v>
      </c>
      <c r="C6671" t="s">
        <v>80</v>
      </c>
      <c r="D6671" t="s">
        <v>102</v>
      </c>
      <c r="E6671" t="s">
        <v>132</v>
      </c>
      <c r="F6671" t="s">
        <v>13204</v>
      </c>
      <c r="G6671" t="s">
        <v>134</v>
      </c>
      <c r="H6671" t="s">
        <v>135</v>
      </c>
      <c r="I6671" t="s">
        <v>136</v>
      </c>
      <c r="J6671" t="s">
        <v>137</v>
      </c>
      <c r="K6671" t="s">
        <v>138</v>
      </c>
      <c r="L6671" t="s">
        <v>18482</v>
      </c>
      <c r="M6671" t="s">
        <v>18483</v>
      </c>
      <c r="N6671">
        <v>2.2925</v>
      </c>
      <c r="O6671">
        <v>0</v>
      </c>
      <c r="P6671">
        <v>99</v>
      </c>
      <c r="Q6671">
        <v>0</v>
      </c>
      <c r="R6671">
        <v>10</v>
      </c>
      <c r="S6671">
        <v>0</v>
      </c>
      <c r="T6671">
        <v>22</v>
      </c>
      <c r="U6671">
        <v>0</v>
      </c>
      <c r="V6671">
        <v>0</v>
      </c>
      <c r="W6671">
        <v>0</v>
      </c>
      <c r="X6671">
        <v>38.402376713924212</v>
      </c>
      <c r="Y6671">
        <v>0</v>
      </c>
      <c r="Z6671">
        <v>7.2119901235654762</v>
      </c>
      <c r="AA6671">
        <v>0</v>
      </c>
      <c r="AB6671">
        <v>13.04555874461596</v>
      </c>
      <c r="AC6671">
        <v>0</v>
      </c>
      <c r="AD6671">
        <v>0</v>
      </c>
      <c r="AE6671">
        <v>58.65992558210565</v>
      </c>
    </row>
    <row r="6672" spans="1:31" x14ac:dyDescent="0.3">
      <c r="A6672">
        <v>2724820</v>
      </c>
      <c r="B6672">
        <v>3</v>
      </c>
      <c r="C6672" t="s">
        <v>80</v>
      </c>
      <c r="D6672" t="s">
        <v>85</v>
      </c>
      <c r="E6672" t="s">
        <v>161</v>
      </c>
      <c r="F6672" t="s">
        <v>18017</v>
      </c>
      <c r="G6672" t="s">
        <v>393</v>
      </c>
      <c r="H6672" t="s">
        <v>135</v>
      </c>
      <c r="I6672" t="s">
        <v>136</v>
      </c>
      <c r="J6672" t="s">
        <v>137</v>
      </c>
      <c r="K6672" t="s">
        <v>138</v>
      </c>
      <c r="L6672" t="s">
        <v>17927</v>
      </c>
      <c r="M6672" t="s">
        <v>18484</v>
      </c>
      <c r="N6672">
        <v>0.37694444399999999</v>
      </c>
      <c r="O6672">
        <v>0</v>
      </c>
      <c r="P6672">
        <v>269</v>
      </c>
      <c r="Q6672">
        <v>0</v>
      </c>
      <c r="R6672">
        <v>0</v>
      </c>
      <c r="S6672">
        <v>0</v>
      </c>
      <c r="T6672">
        <v>7</v>
      </c>
      <c r="U6672">
        <v>0</v>
      </c>
      <c r="V6672">
        <v>0</v>
      </c>
      <c r="W6672">
        <v>0</v>
      </c>
      <c r="X6672">
        <v>18.085948642575392</v>
      </c>
      <c r="Y6672">
        <v>0</v>
      </c>
      <c r="Z6672">
        <v>0</v>
      </c>
      <c r="AA6672">
        <v>0</v>
      </c>
      <c r="AB6672">
        <v>3.1141298653743124</v>
      </c>
      <c r="AC6672">
        <v>0</v>
      </c>
      <c r="AD6672">
        <v>0</v>
      </c>
      <c r="AE6672">
        <v>21.200078507949705</v>
      </c>
    </row>
    <row r="6673" spans="1:31" x14ac:dyDescent="0.3">
      <c r="A6673">
        <v>2725097</v>
      </c>
      <c r="B6673">
        <v>1</v>
      </c>
      <c r="C6673" t="s">
        <v>81</v>
      </c>
      <c r="D6673" t="s">
        <v>112</v>
      </c>
      <c r="E6673" t="s">
        <v>156</v>
      </c>
      <c r="F6673" t="s">
        <v>14296</v>
      </c>
      <c r="G6673" t="s">
        <v>185</v>
      </c>
      <c r="H6673" t="s">
        <v>153</v>
      </c>
      <c r="I6673" t="s">
        <v>136</v>
      </c>
      <c r="J6673" t="s">
        <v>137</v>
      </c>
      <c r="K6673" t="s">
        <v>138</v>
      </c>
      <c r="L6673" t="s">
        <v>18485</v>
      </c>
      <c r="M6673" t="s">
        <v>18486</v>
      </c>
      <c r="N6673">
        <v>3.3147222219999999</v>
      </c>
      <c r="O6673">
        <v>0</v>
      </c>
      <c r="P6673">
        <v>101</v>
      </c>
      <c r="Q6673">
        <v>0</v>
      </c>
      <c r="R6673">
        <v>0</v>
      </c>
      <c r="S6673">
        <v>0</v>
      </c>
      <c r="T6673">
        <v>8</v>
      </c>
      <c r="U6673">
        <v>0</v>
      </c>
      <c r="V6673">
        <v>0</v>
      </c>
      <c r="W6673">
        <v>0</v>
      </c>
      <c r="X6673">
        <v>29.222185265138773</v>
      </c>
      <c r="Y6673">
        <v>0</v>
      </c>
      <c r="Z6673">
        <v>0</v>
      </c>
      <c r="AA6673">
        <v>0</v>
      </c>
      <c r="AB6673">
        <v>5.2816229383095665</v>
      </c>
      <c r="AC6673">
        <v>0</v>
      </c>
      <c r="AD6673">
        <v>0</v>
      </c>
      <c r="AE6673">
        <v>34.503808203448337</v>
      </c>
    </row>
    <row r="6674" spans="1:31" x14ac:dyDescent="0.3">
      <c r="A6674">
        <v>2725054</v>
      </c>
      <c r="B6674">
        <v>1</v>
      </c>
      <c r="C6674" t="s">
        <v>80</v>
      </c>
      <c r="D6674" t="s">
        <v>107</v>
      </c>
      <c r="E6674" t="s">
        <v>200</v>
      </c>
      <c r="F6674" t="s">
        <v>18487</v>
      </c>
      <c r="G6674" t="s">
        <v>158</v>
      </c>
      <c r="H6674" t="s">
        <v>135</v>
      </c>
      <c r="I6674" t="s">
        <v>136</v>
      </c>
      <c r="J6674" t="s">
        <v>3</v>
      </c>
      <c r="K6674" t="s">
        <v>138</v>
      </c>
      <c r="L6674" t="s">
        <v>18488</v>
      </c>
      <c r="M6674" t="s">
        <v>18489</v>
      </c>
      <c r="N6674">
        <v>3.610833333</v>
      </c>
      <c r="O6674">
        <v>0</v>
      </c>
      <c r="P6674">
        <v>78</v>
      </c>
      <c r="Q6674">
        <v>0</v>
      </c>
      <c r="R6674">
        <v>0</v>
      </c>
      <c r="S6674">
        <v>0</v>
      </c>
      <c r="T6674">
        <v>1</v>
      </c>
      <c r="U6674">
        <v>0</v>
      </c>
      <c r="V6674">
        <v>0</v>
      </c>
      <c r="W6674">
        <v>0</v>
      </c>
      <c r="X6674">
        <v>38.309769462723288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38.309769462723288</v>
      </c>
    </row>
    <row r="6675" spans="1:31" x14ac:dyDescent="0.3">
      <c r="A6675">
        <v>2725203</v>
      </c>
      <c r="B6675">
        <v>1</v>
      </c>
      <c r="C6675" t="s">
        <v>81</v>
      </c>
      <c r="D6675" t="s">
        <v>121</v>
      </c>
      <c r="E6675" t="s">
        <v>213</v>
      </c>
      <c r="F6675" t="s">
        <v>7779</v>
      </c>
      <c r="G6675" t="s">
        <v>152</v>
      </c>
      <c r="H6675" t="s">
        <v>153</v>
      </c>
      <c r="I6675" t="s">
        <v>136</v>
      </c>
      <c r="J6675" t="s">
        <v>137</v>
      </c>
      <c r="K6675" t="s">
        <v>138</v>
      </c>
      <c r="L6675" t="s">
        <v>18490</v>
      </c>
      <c r="M6675" t="s">
        <v>18491</v>
      </c>
      <c r="N6675">
        <v>0.51888888799999999</v>
      </c>
      <c r="O6675">
        <v>2</v>
      </c>
      <c r="P6675">
        <v>524</v>
      </c>
      <c r="Q6675">
        <v>1</v>
      </c>
      <c r="R6675">
        <v>45</v>
      </c>
      <c r="S6675">
        <v>1</v>
      </c>
      <c r="T6675">
        <v>13</v>
      </c>
      <c r="U6675">
        <v>0</v>
      </c>
      <c r="V6675">
        <v>0</v>
      </c>
      <c r="W6675">
        <v>0.17869485696666665</v>
      </c>
      <c r="X6675">
        <v>29.46345213741456</v>
      </c>
      <c r="Y6675">
        <v>1.0824882744359199</v>
      </c>
      <c r="Z6675">
        <v>0.79509516232002997</v>
      </c>
      <c r="AA6675">
        <v>2.096608259212553</v>
      </c>
      <c r="AB6675">
        <v>3.5147470781055494</v>
      </c>
      <c r="AC6675">
        <v>0</v>
      </c>
      <c r="AD6675">
        <v>0</v>
      </c>
      <c r="AE6675">
        <v>37.131085768455286</v>
      </c>
    </row>
    <row r="6676" spans="1:31" x14ac:dyDescent="0.3">
      <c r="A6676">
        <v>2725303</v>
      </c>
      <c r="B6676">
        <v>1</v>
      </c>
      <c r="C6676" t="s">
        <v>80</v>
      </c>
      <c r="D6676" t="s">
        <v>95</v>
      </c>
      <c r="E6676" t="s">
        <v>173</v>
      </c>
      <c r="F6676" t="s">
        <v>11896</v>
      </c>
      <c r="G6676" t="s">
        <v>152</v>
      </c>
      <c r="H6676" t="s">
        <v>153</v>
      </c>
      <c r="I6676" t="s">
        <v>136</v>
      </c>
      <c r="J6676" t="s">
        <v>137</v>
      </c>
      <c r="K6676" t="s">
        <v>138</v>
      </c>
      <c r="L6676" t="s">
        <v>18492</v>
      </c>
      <c r="M6676" t="s">
        <v>18493</v>
      </c>
      <c r="N6676">
        <v>0.28277777700000001</v>
      </c>
      <c r="O6676">
        <v>4</v>
      </c>
      <c r="P6676">
        <v>2265</v>
      </c>
      <c r="Q6676">
        <v>7</v>
      </c>
      <c r="R6676">
        <v>85</v>
      </c>
      <c r="S6676">
        <v>41</v>
      </c>
      <c r="T6676">
        <v>233</v>
      </c>
      <c r="U6676">
        <v>7</v>
      </c>
      <c r="V6676">
        <v>3</v>
      </c>
      <c r="W6676">
        <v>0.33692490132571506</v>
      </c>
      <c r="X6676">
        <v>128.21590591104683</v>
      </c>
      <c r="Y6676">
        <v>15.982939158480804</v>
      </c>
      <c r="Z6676">
        <v>6.2241063796028939</v>
      </c>
      <c r="AA6676">
        <v>113.49202788662134</v>
      </c>
      <c r="AB6676">
        <v>73.049617538852985</v>
      </c>
      <c r="AC6676">
        <v>36.306551953909874</v>
      </c>
      <c r="AD6676">
        <v>45.963677653381481</v>
      </c>
      <c r="AE6676">
        <v>419.57175138322197</v>
      </c>
    </row>
    <row r="6677" spans="1:31" x14ac:dyDescent="0.3">
      <c r="A6677">
        <v>2725246</v>
      </c>
      <c r="B6677">
        <v>1</v>
      </c>
      <c r="C6677" t="s">
        <v>81</v>
      </c>
      <c r="D6677" t="s">
        <v>113</v>
      </c>
      <c r="E6677" t="s">
        <v>161</v>
      </c>
      <c r="F6677" t="s">
        <v>18494</v>
      </c>
      <c r="G6677" t="s">
        <v>170</v>
      </c>
      <c r="H6677" t="s">
        <v>135</v>
      </c>
      <c r="I6677" t="s">
        <v>136</v>
      </c>
      <c r="J6677" t="s">
        <v>137</v>
      </c>
      <c r="K6677" t="s">
        <v>138</v>
      </c>
      <c r="L6677" t="s">
        <v>18495</v>
      </c>
      <c r="M6677" t="s">
        <v>18496</v>
      </c>
      <c r="N6677">
        <v>0.60222222199999997</v>
      </c>
      <c r="O6677">
        <v>0</v>
      </c>
      <c r="P6677">
        <v>33</v>
      </c>
      <c r="Q6677">
        <v>0</v>
      </c>
      <c r="R6677">
        <v>0</v>
      </c>
      <c r="S6677">
        <v>0</v>
      </c>
      <c r="T6677">
        <v>3</v>
      </c>
      <c r="U6677">
        <v>0</v>
      </c>
      <c r="V6677">
        <v>0</v>
      </c>
      <c r="W6677">
        <v>0</v>
      </c>
      <c r="X6677">
        <v>5.329559224279496</v>
      </c>
      <c r="Y6677">
        <v>0</v>
      </c>
      <c r="Z6677">
        <v>0</v>
      </c>
      <c r="AA6677">
        <v>0</v>
      </c>
      <c r="AB6677">
        <v>0.11997637446816001</v>
      </c>
      <c r="AC6677">
        <v>0</v>
      </c>
      <c r="AD6677">
        <v>0</v>
      </c>
      <c r="AE6677">
        <v>5.4495355987476559</v>
      </c>
    </row>
    <row r="6678" spans="1:31" x14ac:dyDescent="0.3">
      <c r="A6678">
        <v>2725392</v>
      </c>
      <c r="B6678">
        <v>1</v>
      </c>
      <c r="C6678" t="s">
        <v>81</v>
      </c>
      <c r="D6678" t="s">
        <v>114</v>
      </c>
      <c r="E6678" t="s">
        <v>156</v>
      </c>
      <c r="F6678" t="s">
        <v>18497</v>
      </c>
      <c r="G6678" t="s">
        <v>185</v>
      </c>
      <c r="H6678" t="s">
        <v>153</v>
      </c>
      <c r="I6678" t="s">
        <v>136</v>
      </c>
      <c r="J6678" t="s">
        <v>137</v>
      </c>
      <c r="K6678" t="s">
        <v>138</v>
      </c>
      <c r="L6678" t="s">
        <v>18498</v>
      </c>
      <c r="M6678" t="s">
        <v>18499</v>
      </c>
      <c r="N6678">
        <v>1.7549999999999999</v>
      </c>
      <c r="O6678">
        <v>1</v>
      </c>
      <c r="P6678">
        <v>198</v>
      </c>
      <c r="Q6678">
        <v>0</v>
      </c>
      <c r="R6678">
        <v>0</v>
      </c>
      <c r="S6678">
        <v>0</v>
      </c>
      <c r="T6678">
        <v>10</v>
      </c>
      <c r="U6678">
        <v>0</v>
      </c>
      <c r="V6678">
        <v>0</v>
      </c>
      <c r="W6678">
        <v>0.45854681686749998</v>
      </c>
      <c r="X6678">
        <v>22.300887138355922</v>
      </c>
      <c r="Y6678">
        <v>0</v>
      </c>
      <c r="Z6678">
        <v>0</v>
      </c>
      <c r="AA6678">
        <v>0</v>
      </c>
      <c r="AB6678">
        <v>2.4598891611975375</v>
      </c>
      <c r="AC6678">
        <v>0</v>
      </c>
      <c r="AD6678">
        <v>0</v>
      </c>
      <c r="AE6678">
        <v>25.219323116420959</v>
      </c>
    </row>
    <row r="6679" spans="1:31" x14ac:dyDescent="0.3">
      <c r="A6679">
        <v>2725461</v>
      </c>
      <c r="B6679">
        <v>1</v>
      </c>
      <c r="C6679" t="s">
        <v>80</v>
      </c>
      <c r="D6679" t="s">
        <v>95</v>
      </c>
      <c r="E6679" t="s">
        <v>213</v>
      </c>
      <c r="F6679" t="s">
        <v>6248</v>
      </c>
      <c r="G6679" t="s">
        <v>152</v>
      </c>
      <c r="H6679" t="s">
        <v>153</v>
      </c>
      <c r="I6679" t="s">
        <v>136</v>
      </c>
      <c r="J6679" t="s">
        <v>137</v>
      </c>
      <c r="K6679" t="s">
        <v>138</v>
      </c>
      <c r="L6679" t="s">
        <v>18500</v>
      </c>
      <c r="M6679" t="s">
        <v>18501</v>
      </c>
      <c r="N6679">
        <v>0.35888888800000002</v>
      </c>
      <c r="O6679">
        <v>1</v>
      </c>
      <c r="P6679">
        <v>40</v>
      </c>
      <c r="Q6679">
        <v>0</v>
      </c>
      <c r="R6679">
        <v>1</v>
      </c>
      <c r="S6679">
        <v>9</v>
      </c>
      <c r="T6679">
        <v>4</v>
      </c>
      <c r="U6679">
        <v>2</v>
      </c>
      <c r="V6679">
        <v>0</v>
      </c>
      <c r="W6679">
        <v>0.18569677861768336</v>
      </c>
      <c r="X6679">
        <v>2.018534472096245</v>
      </c>
      <c r="Y6679">
        <v>0</v>
      </c>
      <c r="Z6679">
        <v>3.9972792852680003E-2</v>
      </c>
      <c r="AA6679">
        <v>4.2600981262910409</v>
      </c>
      <c r="AB6679">
        <v>1.5600690204696666</v>
      </c>
      <c r="AC6679">
        <v>35.180984357112109</v>
      </c>
      <c r="AD6679">
        <v>0</v>
      </c>
      <c r="AE6679">
        <v>43.245355547439424</v>
      </c>
    </row>
    <row r="6680" spans="1:31" x14ac:dyDescent="0.3">
      <c r="A6680">
        <v>2725292</v>
      </c>
      <c r="B6680">
        <v>1</v>
      </c>
      <c r="C6680" t="s">
        <v>80</v>
      </c>
      <c r="D6680" t="s">
        <v>96</v>
      </c>
      <c r="E6680" t="s">
        <v>145</v>
      </c>
      <c r="F6680" t="s">
        <v>18502</v>
      </c>
      <c r="G6680" t="s">
        <v>147</v>
      </c>
      <c r="H6680" t="s">
        <v>135</v>
      </c>
      <c r="I6680" t="s">
        <v>136</v>
      </c>
      <c r="J6680" t="s">
        <v>137</v>
      </c>
      <c r="K6680" t="s">
        <v>138</v>
      </c>
      <c r="L6680" t="s">
        <v>18503</v>
      </c>
      <c r="M6680" t="s">
        <v>18504</v>
      </c>
      <c r="N6680">
        <v>1.9383333330000001</v>
      </c>
      <c r="O6680">
        <v>0</v>
      </c>
      <c r="P6680">
        <v>3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1.0058379538917599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1.0058379538917599</v>
      </c>
    </row>
    <row r="6681" spans="1:31" x14ac:dyDescent="0.3">
      <c r="A6681">
        <v>2725438</v>
      </c>
      <c r="B6681">
        <v>1</v>
      </c>
      <c r="C6681" t="s">
        <v>81</v>
      </c>
      <c r="D6681" t="s">
        <v>114</v>
      </c>
      <c r="E6681" t="s">
        <v>161</v>
      </c>
      <c r="F6681" t="s">
        <v>18505</v>
      </c>
      <c r="G6681" t="s">
        <v>163</v>
      </c>
      <c r="H6681" t="s">
        <v>135</v>
      </c>
      <c r="I6681" t="s">
        <v>136</v>
      </c>
      <c r="J6681" t="s">
        <v>137</v>
      </c>
      <c r="K6681" t="s">
        <v>138</v>
      </c>
      <c r="L6681" t="s">
        <v>18506</v>
      </c>
      <c r="M6681" t="s">
        <v>18507</v>
      </c>
      <c r="N6681">
        <v>3.1383333329999998</v>
      </c>
      <c r="O6681">
        <v>0</v>
      </c>
      <c r="P6681">
        <v>18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8.5055815334599174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8.5055815334599174</v>
      </c>
    </row>
    <row r="6682" spans="1:31" x14ac:dyDescent="0.3">
      <c r="A6682">
        <v>2724774</v>
      </c>
      <c r="B6682">
        <v>1</v>
      </c>
      <c r="C6682" t="s">
        <v>80</v>
      </c>
      <c r="D6682" t="s">
        <v>85</v>
      </c>
      <c r="E6682" t="s">
        <v>161</v>
      </c>
      <c r="F6682" t="s">
        <v>18017</v>
      </c>
      <c r="G6682" t="s">
        <v>163</v>
      </c>
      <c r="H6682" t="s">
        <v>135</v>
      </c>
      <c r="I6682" t="s">
        <v>136</v>
      </c>
      <c r="J6682" t="s">
        <v>137</v>
      </c>
      <c r="K6682" t="s">
        <v>138</v>
      </c>
      <c r="L6682" t="s">
        <v>18508</v>
      </c>
      <c r="M6682" t="s">
        <v>18509</v>
      </c>
      <c r="N6682">
        <v>2.92</v>
      </c>
      <c r="O6682">
        <v>0</v>
      </c>
      <c r="P6682">
        <v>269</v>
      </c>
      <c r="Q6682">
        <v>0</v>
      </c>
      <c r="R6682">
        <v>0</v>
      </c>
      <c r="S6682">
        <v>0</v>
      </c>
      <c r="T6682">
        <v>7</v>
      </c>
      <c r="U6682">
        <v>0</v>
      </c>
      <c r="V6682">
        <v>0</v>
      </c>
      <c r="W6682">
        <v>0</v>
      </c>
      <c r="X6682">
        <v>122.17079124626723</v>
      </c>
      <c r="Y6682">
        <v>0</v>
      </c>
      <c r="Z6682">
        <v>0</v>
      </c>
      <c r="AA6682">
        <v>0</v>
      </c>
      <c r="AB6682">
        <v>11.972656183971177</v>
      </c>
      <c r="AC6682">
        <v>0</v>
      </c>
      <c r="AD6682">
        <v>0</v>
      </c>
      <c r="AE6682">
        <v>134.14344743023841</v>
      </c>
    </row>
    <row r="6683" spans="1:31" x14ac:dyDescent="0.3">
      <c r="A6683">
        <v>2724791</v>
      </c>
      <c r="B6683">
        <v>1</v>
      </c>
      <c r="C6683" t="s">
        <v>80</v>
      </c>
      <c r="D6683" t="s">
        <v>82</v>
      </c>
      <c r="E6683" t="s">
        <v>150</v>
      </c>
      <c r="F6683" t="s">
        <v>17613</v>
      </c>
      <c r="G6683" t="s">
        <v>300</v>
      </c>
      <c r="H6683" t="s">
        <v>153</v>
      </c>
      <c r="I6683" t="s">
        <v>136</v>
      </c>
      <c r="J6683" t="s">
        <v>137</v>
      </c>
      <c r="K6683" t="s">
        <v>210</v>
      </c>
      <c r="L6683" t="s">
        <v>18510</v>
      </c>
      <c r="M6683" t="s">
        <v>18511</v>
      </c>
      <c r="N6683">
        <v>0.384722222</v>
      </c>
      <c r="O6683">
        <v>1</v>
      </c>
      <c r="P6683">
        <v>20402</v>
      </c>
      <c r="Q6683">
        <v>0</v>
      </c>
      <c r="R6683">
        <v>98</v>
      </c>
      <c r="S6683">
        <v>5</v>
      </c>
      <c r="T6683">
        <v>2248</v>
      </c>
      <c r="U6683">
        <v>1</v>
      </c>
      <c r="V6683">
        <v>5</v>
      </c>
      <c r="W6683">
        <v>3.1269569811135711</v>
      </c>
      <c r="X6683">
        <v>1501.8464081616291</v>
      </c>
      <c r="Y6683">
        <v>0</v>
      </c>
      <c r="Z6683">
        <v>15.352467646746687</v>
      </c>
      <c r="AA6683">
        <v>18.745187039610204</v>
      </c>
      <c r="AB6683">
        <v>494.25699908036358</v>
      </c>
      <c r="AC6683">
        <v>58.482527834179173</v>
      </c>
      <c r="AD6683">
        <v>13.019842508190063</v>
      </c>
      <c r="AE6683">
        <v>2104.8303892518325</v>
      </c>
    </row>
    <row r="6684" spans="1:31" x14ac:dyDescent="0.3">
      <c r="A6684">
        <v>2724977</v>
      </c>
      <c r="B6684">
        <v>1</v>
      </c>
      <c r="C6684" t="s">
        <v>80</v>
      </c>
      <c r="D6684" t="s">
        <v>85</v>
      </c>
      <c r="E6684" t="s">
        <v>145</v>
      </c>
      <c r="F6684" t="s">
        <v>18512</v>
      </c>
      <c r="G6684" t="s">
        <v>147</v>
      </c>
      <c r="H6684" t="s">
        <v>135</v>
      </c>
      <c r="I6684" t="s">
        <v>136</v>
      </c>
      <c r="J6684" t="s">
        <v>137</v>
      </c>
      <c r="K6684" t="s">
        <v>138</v>
      </c>
      <c r="L6684" t="s">
        <v>18513</v>
      </c>
      <c r="M6684" t="s">
        <v>18514</v>
      </c>
      <c r="N6684">
        <v>1.2608333329999999</v>
      </c>
      <c r="O6684">
        <v>0</v>
      </c>
      <c r="P6684">
        <v>9</v>
      </c>
      <c r="Q6684">
        <v>0</v>
      </c>
      <c r="R6684">
        <v>0</v>
      </c>
      <c r="S6684">
        <v>0</v>
      </c>
      <c r="T6684">
        <v>1</v>
      </c>
      <c r="U6684">
        <v>0</v>
      </c>
      <c r="V6684">
        <v>0</v>
      </c>
      <c r="W6684">
        <v>0</v>
      </c>
      <c r="X6684">
        <v>2.2582665358642133</v>
      </c>
      <c r="Y6684">
        <v>0</v>
      </c>
      <c r="Z6684">
        <v>0</v>
      </c>
      <c r="AA6684">
        <v>0</v>
      </c>
      <c r="AB6684">
        <v>0.65017644624106008</v>
      </c>
      <c r="AC6684">
        <v>0</v>
      </c>
      <c r="AD6684">
        <v>0</v>
      </c>
      <c r="AE6684">
        <v>2.9084429821052735</v>
      </c>
    </row>
    <row r="6685" spans="1:31" x14ac:dyDescent="0.3">
      <c r="A6685">
        <v>2725375</v>
      </c>
      <c r="B6685">
        <v>1</v>
      </c>
      <c r="C6685" t="s">
        <v>80</v>
      </c>
      <c r="D6685" t="s">
        <v>99</v>
      </c>
      <c r="E6685" t="s">
        <v>150</v>
      </c>
      <c r="F6685" t="s">
        <v>18515</v>
      </c>
      <c r="G6685" t="s">
        <v>152</v>
      </c>
      <c r="H6685" t="s">
        <v>153</v>
      </c>
      <c r="I6685" t="s">
        <v>490</v>
      </c>
      <c r="J6685" t="s">
        <v>137</v>
      </c>
      <c r="K6685" t="s">
        <v>138</v>
      </c>
      <c r="L6685" t="s">
        <v>18516</v>
      </c>
      <c r="M6685" t="s">
        <v>18517</v>
      </c>
      <c r="N6685">
        <v>3.9166666000000003E-2</v>
      </c>
      <c r="O6685">
        <v>15</v>
      </c>
      <c r="P6685">
        <v>13240</v>
      </c>
      <c r="Q6685">
        <v>16</v>
      </c>
      <c r="R6685">
        <v>337</v>
      </c>
      <c r="S6685">
        <v>60</v>
      </c>
      <c r="T6685">
        <v>1587</v>
      </c>
      <c r="U6685">
        <v>1</v>
      </c>
      <c r="V6685">
        <v>14</v>
      </c>
      <c r="W6685">
        <v>1.9272702457240576</v>
      </c>
      <c r="X6685">
        <v>86.811773377778437</v>
      </c>
      <c r="Y6685">
        <v>1.8622999569518</v>
      </c>
      <c r="Z6685">
        <v>2.6760657576271027</v>
      </c>
      <c r="AA6685">
        <v>31.705331896709577</v>
      </c>
      <c r="AB6685">
        <v>47.288270864557113</v>
      </c>
      <c r="AC6685">
        <v>4.0324512824069476</v>
      </c>
      <c r="AD6685">
        <v>5.8671541108888752</v>
      </c>
      <c r="AE6685">
        <v>182.17061749264391</v>
      </c>
    </row>
    <row r="6686" spans="1:31" x14ac:dyDescent="0.3">
      <c r="A6686">
        <v>2725378</v>
      </c>
      <c r="B6686">
        <v>1</v>
      </c>
      <c r="C6686" t="s">
        <v>80</v>
      </c>
      <c r="D6686" t="s">
        <v>99</v>
      </c>
      <c r="E6686" t="s">
        <v>161</v>
      </c>
      <c r="F6686" t="s">
        <v>18518</v>
      </c>
      <c r="G6686" t="s">
        <v>409</v>
      </c>
      <c r="H6686" t="s">
        <v>135</v>
      </c>
      <c r="I6686" t="s">
        <v>136</v>
      </c>
      <c r="J6686" t="s">
        <v>137</v>
      </c>
      <c r="K6686" t="s">
        <v>138</v>
      </c>
      <c r="L6686" t="s">
        <v>18519</v>
      </c>
      <c r="M6686" t="s">
        <v>18128</v>
      </c>
      <c r="N6686">
        <v>1.179444444</v>
      </c>
      <c r="O6686">
        <v>0</v>
      </c>
      <c r="P6686">
        <v>15</v>
      </c>
      <c r="Q6686">
        <v>0</v>
      </c>
      <c r="R6686">
        <v>0</v>
      </c>
      <c r="S6686">
        <v>0</v>
      </c>
      <c r="T6686">
        <v>6</v>
      </c>
      <c r="U6686">
        <v>0</v>
      </c>
      <c r="V6686">
        <v>0</v>
      </c>
      <c r="W6686">
        <v>0</v>
      </c>
      <c r="X6686">
        <v>2.3950742206737501</v>
      </c>
      <c r="Y6686">
        <v>0</v>
      </c>
      <c r="Z6686">
        <v>0</v>
      </c>
      <c r="AA6686">
        <v>0</v>
      </c>
      <c r="AB6686">
        <v>7.644806342129586</v>
      </c>
      <c r="AC6686">
        <v>0</v>
      </c>
      <c r="AD6686">
        <v>0</v>
      </c>
      <c r="AE6686">
        <v>10.039880562803337</v>
      </c>
    </row>
    <row r="6687" spans="1:31" x14ac:dyDescent="0.3">
      <c r="A6687">
        <v>2724983</v>
      </c>
      <c r="B6687">
        <v>1</v>
      </c>
      <c r="C6687" t="s">
        <v>80</v>
      </c>
      <c r="D6687" t="s">
        <v>94</v>
      </c>
      <c r="E6687" t="s">
        <v>161</v>
      </c>
      <c r="F6687" t="s">
        <v>6754</v>
      </c>
      <c r="G6687" t="s">
        <v>209</v>
      </c>
      <c r="H6687" t="s">
        <v>135</v>
      </c>
      <c r="I6687" t="s">
        <v>136</v>
      </c>
      <c r="J6687" t="s">
        <v>137</v>
      </c>
      <c r="K6687" t="s">
        <v>210</v>
      </c>
      <c r="L6687" t="s">
        <v>18520</v>
      </c>
      <c r="M6687" t="s">
        <v>18521</v>
      </c>
      <c r="N6687">
        <v>2.1544444440000001</v>
      </c>
      <c r="O6687">
        <v>0</v>
      </c>
      <c r="P6687">
        <v>5</v>
      </c>
      <c r="Q6687">
        <v>0</v>
      </c>
      <c r="R6687">
        <v>5</v>
      </c>
      <c r="S6687">
        <v>0</v>
      </c>
      <c r="T6687">
        <v>13</v>
      </c>
      <c r="U6687">
        <v>0</v>
      </c>
      <c r="V6687">
        <v>0</v>
      </c>
      <c r="W6687">
        <v>0</v>
      </c>
      <c r="X6687">
        <v>1.3258489247643899</v>
      </c>
      <c r="Y6687">
        <v>0</v>
      </c>
      <c r="Z6687">
        <v>4.6666671440092671</v>
      </c>
      <c r="AA6687">
        <v>0</v>
      </c>
      <c r="AB6687">
        <v>8.4207049746098335</v>
      </c>
      <c r="AC6687">
        <v>0</v>
      </c>
      <c r="AD6687">
        <v>0</v>
      </c>
      <c r="AE6687">
        <v>14.413221043383491</v>
      </c>
    </row>
    <row r="6688" spans="1:31" x14ac:dyDescent="0.3">
      <c r="A6688">
        <v>2725163</v>
      </c>
      <c r="B6688">
        <v>1</v>
      </c>
      <c r="C6688" t="s">
        <v>80</v>
      </c>
      <c r="D6688" t="s">
        <v>101</v>
      </c>
      <c r="E6688" t="s">
        <v>132</v>
      </c>
      <c r="F6688" t="s">
        <v>8585</v>
      </c>
      <c r="G6688" t="s">
        <v>170</v>
      </c>
      <c r="H6688" t="s">
        <v>135</v>
      </c>
      <c r="I6688" t="s">
        <v>136</v>
      </c>
      <c r="J6688" t="s">
        <v>137</v>
      </c>
      <c r="K6688" t="s">
        <v>138</v>
      </c>
      <c r="L6688" t="s">
        <v>18522</v>
      </c>
      <c r="M6688" t="s">
        <v>18523</v>
      </c>
      <c r="N6688">
        <v>0.55611111099999999</v>
      </c>
      <c r="O6688">
        <v>0</v>
      </c>
      <c r="P6688">
        <v>74</v>
      </c>
      <c r="Q6688">
        <v>0</v>
      </c>
      <c r="R6688">
        <v>7</v>
      </c>
      <c r="S6688">
        <v>0</v>
      </c>
      <c r="T6688">
        <v>15</v>
      </c>
      <c r="U6688">
        <v>0</v>
      </c>
      <c r="V6688">
        <v>0</v>
      </c>
      <c r="W6688">
        <v>0</v>
      </c>
      <c r="X6688">
        <v>9.1146160621970242</v>
      </c>
      <c r="Y6688">
        <v>0</v>
      </c>
      <c r="Z6688">
        <v>0.86361177695105507</v>
      </c>
      <c r="AA6688">
        <v>0</v>
      </c>
      <c r="AB6688">
        <v>10.23953985034959</v>
      </c>
      <c r="AC6688">
        <v>0</v>
      </c>
      <c r="AD6688">
        <v>0</v>
      </c>
      <c r="AE6688">
        <v>20.21776768949767</v>
      </c>
    </row>
    <row r="6689" spans="1:31" x14ac:dyDescent="0.3">
      <c r="A6689">
        <v>2725186</v>
      </c>
      <c r="B6689">
        <v>1</v>
      </c>
      <c r="C6689" t="s">
        <v>80</v>
      </c>
      <c r="D6689" t="s">
        <v>97</v>
      </c>
      <c r="E6689" t="s">
        <v>150</v>
      </c>
      <c r="F6689" t="s">
        <v>5724</v>
      </c>
      <c r="G6689" t="s">
        <v>152</v>
      </c>
      <c r="H6689" t="s">
        <v>153</v>
      </c>
      <c r="I6689" t="s">
        <v>136</v>
      </c>
      <c r="J6689" t="s">
        <v>137</v>
      </c>
      <c r="K6689" t="s">
        <v>138</v>
      </c>
      <c r="L6689" t="s">
        <v>18524</v>
      </c>
      <c r="M6689" t="s">
        <v>18525</v>
      </c>
      <c r="N6689">
        <v>1.609722222</v>
      </c>
      <c r="O6689">
        <v>0</v>
      </c>
      <c r="P6689">
        <v>145</v>
      </c>
      <c r="Q6689">
        <v>0</v>
      </c>
      <c r="R6689">
        <v>253</v>
      </c>
      <c r="S6689">
        <v>2</v>
      </c>
      <c r="T6689">
        <v>74</v>
      </c>
      <c r="U6689">
        <v>0</v>
      </c>
      <c r="V6689">
        <v>0</v>
      </c>
      <c r="W6689">
        <v>0</v>
      </c>
      <c r="X6689">
        <v>108.42400759980848</v>
      </c>
      <c r="Y6689">
        <v>0</v>
      </c>
      <c r="Z6689">
        <v>70.495339531808952</v>
      </c>
      <c r="AA6689">
        <v>33.679458594734903</v>
      </c>
      <c r="AB6689">
        <v>158.08127766945387</v>
      </c>
      <c r="AC6689">
        <v>0</v>
      </c>
      <c r="AD6689">
        <v>0</v>
      </c>
      <c r="AE6689">
        <v>370.68008339580621</v>
      </c>
    </row>
    <row r="6690" spans="1:31" x14ac:dyDescent="0.3">
      <c r="A6690">
        <v>2725518</v>
      </c>
      <c r="B6690">
        <v>1</v>
      </c>
      <c r="C6690" t="s">
        <v>80</v>
      </c>
      <c r="D6690" t="s">
        <v>103</v>
      </c>
      <c r="E6690" t="s">
        <v>145</v>
      </c>
      <c r="F6690" t="s">
        <v>18526</v>
      </c>
      <c r="G6690" t="s">
        <v>230</v>
      </c>
      <c r="H6690" t="s">
        <v>135</v>
      </c>
      <c r="I6690" t="s">
        <v>136</v>
      </c>
      <c r="J6690" t="s">
        <v>137</v>
      </c>
      <c r="K6690" t="s">
        <v>138</v>
      </c>
      <c r="L6690" t="s">
        <v>18527</v>
      </c>
      <c r="M6690" t="s">
        <v>18528</v>
      </c>
      <c r="N6690">
        <v>2.5388888879999998</v>
      </c>
      <c r="O6690">
        <v>0</v>
      </c>
      <c r="P6690">
        <v>4</v>
      </c>
      <c r="Q6690">
        <v>0</v>
      </c>
      <c r="R6690">
        <v>0</v>
      </c>
      <c r="S6690">
        <v>0</v>
      </c>
      <c r="T6690">
        <v>1</v>
      </c>
      <c r="U6690">
        <v>0</v>
      </c>
      <c r="V6690">
        <v>0</v>
      </c>
      <c r="W6690">
        <v>0</v>
      </c>
      <c r="X6690">
        <v>2.1939756933613666</v>
      </c>
      <c r="Y6690">
        <v>0</v>
      </c>
      <c r="Z6690">
        <v>0</v>
      </c>
      <c r="AA6690">
        <v>0</v>
      </c>
      <c r="AB6690">
        <v>3.9531291105463122</v>
      </c>
      <c r="AC6690">
        <v>0</v>
      </c>
      <c r="AD6690">
        <v>0</v>
      </c>
      <c r="AE6690">
        <v>6.1471048039076788</v>
      </c>
    </row>
    <row r="6691" spans="1:31" x14ac:dyDescent="0.3">
      <c r="A6691">
        <v>2725000</v>
      </c>
      <c r="B6691">
        <v>1</v>
      </c>
      <c r="C6691" t="s">
        <v>80</v>
      </c>
      <c r="D6691" t="s">
        <v>94</v>
      </c>
      <c r="E6691" t="s">
        <v>150</v>
      </c>
      <c r="F6691" t="s">
        <v>18529</v>
      </c>
      <c r="G6691" t="s">
        <v>170</v>
      </c>
      <c r="H6691" t="s">
        <v>153</v>
      </c>
      <c r="I6691" t="s">
        <v>136</v>
      </c>
      <c r="J6691" t="s">
        <v>137</v>
      </c>
      <c r="K6691" t="s">
        <v>138</v>
      </c>
      <c r="L6691" t="s">
        <v>18530</v>
      </c>
      <c r="M6691" t="s">
        <v>18531</v>
      </c>
      <c r="N6691">
        <v>0.54500000000000004</v>
      </c>
      <c r="O6691">
        <v>1</v>
      </c>
      <c r="P6691">
        <v>249</v>
      </c>
      <c r="Q6691">
        <v>14</v>
      </c>
      <c r="R6691">
        <v>43</v>
      </c>
      <c r="S6691">
        <v>14</v>
      </c>
      <c r="T6691">
        <v>91</v>
      </c>
      <c r="U6691">
        <v>9</v>
      </c>
      <c r="V6691">
        <v>0</v>
      </c>
      <c r="W6691">
        <v>0.31432930195284253</v>
      </c>
      <c r="X6691">
        <v>18.468235427013099</v>
      </c>
      <c r="Y6691">
        <v>0.96046945898230673</v>
      </c>
      <c r="Z6691">
        <v>1.9269326014226751</v>
      </c>
      <c r="AA6691">
        <v>36.261040845886264</v>
      </c>
      <c r="AB6691">
        <v>15.865233509582875</v>
      </c>
      <c r="AC6691">
        <v>285.44747662328888</v>
      </c>
      <c r="AD6691">
        <v>0</v>
      </c>
      <c r="AE6691">
        <v>359.24371776812893</v>
      </c>
    </row>
    <row r="6692" spans="1:31" x14ac:dyDescent="0.3">
      <c r="A6692">
        <v>2724851</v>
      </c>
      <c r="B6692">
        <v>1</v>
      </c>
      <c r="C6692" t="s">
        <v>80</v>
      </c>
      <c r="D6692" t="s">
        <v>93</v>
      </c>
      <c r="E6692" t="s">
        <v>161</v>
      </c>
      <c r="F6692" t="s">
        <v>18532</v>
      </c>
      <c r="G6692" t="s">
        <v>543</v>
      </c>
      <c r="H6692" t="s">
        <v>135</v>
      </c>
      <c r="I6692" t="s">
        <v>136</v>
      </c>
      <c r="J6692" t="s">
        <v>137</v>
      </c>
      <c r="K6692" t="s">
        <v>138</v>
      </c>
      <c r="L6692" t="s">
        <v>18533</v>
      </c>
      <c r="M6692" t="s">
        <v>18534</v>
      </c>
      <c r="N6692">
        <v>4.0561111109999999</v>
      </c>
      <c r="O6692">
        <v>0</v>
      </c>
      <c r="P6692">
        <v>18</v>
      </c>
      <c r="Q6692">
        <v>0</v>
      </c>
      <c r="R6692">
        <v>0</v>
      </c>
      <c r="S6692">
        <v>0</v>
      </c>
      <c r="T6692">
        <v>1</v>
      </c>
      <c r="U6692">
        <v>0</v>
      </c>
      <c r="V6692">
        <v>0</v>
      </c>
      <c r="W6692">
        <v>0</v>
      </c>
      <c r="X6692">
        <v>12.73597114942906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12.73597114942906</v>
      </c>
    </row>
    <row r="6693" spans="1:31" x14ac:dyDescent="0.3">
      <c r="A6693">
        <v>2725143</v>
      </c>
      <c r="B6693">
        <v>1</v>
      </c>
      <c r="C6693" t="s">
        <v>81</v>
      </c>
      <c r="D6693" t="s">
        <v>120</v>
      </c>
      <c r="E6693" t="s">
        <v>213</v>
      </c>
      <c r="F6693" t="s">
        <v>296</v>
      </c>
      <c r="G6693" t="s">
        <v>152</v>
      </c>
      <c r="H6693" t="s">
        <v>153</v>
      </c>
      <c r="I6693" t="s">
        <v>136</v>
      </c>
      <c r="J6693" t="s">
        <v>137</v>
      </c>
      <c r="K6693" t="s">
        <v>138</v>
      </c>
      <c r="L6693" t="s">
        <v>18535</v>
      </c>
      <c r="M6693" t="s">
        <v>17836</v>
      </c>
      <c r="N6693">
        <v>1.2625</v>
      </c>
      <c r="O6693">
        <v>2</v>
      </c>
      <c r="P6693">
        <v>1</v>
      </c>
      <c r="Q6693">
        <v>65</v>
      </c>
      <c r="R6693">
        <v>29</v>
      </c>
      <c r="S6693">
        <v>6</v>
      </c>
      <c r="T6693">
        <v>2</v>
      </c>
      <c r="U6693">
        <v>1</v>
      </c>
      <c r="V6693">
        <v>0</v>
      </c>
      <c r="W6693">
        <v>0.43539745695999998</v>
      </c>
      <c r="X6693">
        <v>0</v>
      </c>
      <c r="Y6693">
        <v>4.8745772083166656</v>
      </c>
      <c r="Z6693">
        <v>1.5028468566183333</v>
      </c>
      <c r="AA6693">
        <v>165.71826570913782</v>
      </c>
      <c r="AB6693">
        <v>0</v>
      </c>
      <c r="AC6693">
        <v>262.57977673876906</v>
      </c>
      <c r="AD6693">
        <v>0</v>
      </c>
      <c r="AE6693">
        <v>435.11086396980187</v>
      </c>
    </row>
    <row r="6694" spans="1:31" x14ac:dyDescent="0.3">
      <c r="A6694">
        <v>2725020</v>
      </c>
      <c r="B6694">
        <v>1</v>
      </c>
      <c r="C6694" t="s">
        <v>81</v>
      </c>
      <c r="D6694" t="s">
        <v>113</v>
      </c>
      <c r="E6694" t="s">
        <v>161</v>
      </c>
      <c r="F6694" t="s">
        <v>18536</v>
      </c>
      <c r="G6694" t="s">
        <v>163</v>
      </c>
      <c r="H6694" t="s">
        <v>135</v>
      </c>
      <c r="I6694" t="s">
        <v>136</v>
      </c>
      <c r="J6694" t="s">
        <v>137</v>
      </c>
      <c r="K6694" t="s">
        <v>138</v>
      </c>
      <c r="L6694" t="s">
        <v>18537</v>
      </c>
      <c r="M6694" t="s">
        <v>18114</v>
      </c>
      <c r="N6694">
        <v>1.808333333</v>
      </c>
      <c r="O6694">
        <v>0</v>
      </c>
      <c r="P6694">
        <v>13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0.35067631774999997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0.35067631774999997</v>
      </c>
    </row>
    <row r="6695" spans="1:31" x14ac:dyDescent="0.3">
      <c r="A6695">
        <v>2724920</v>
      </c>
      <c r="B6695">
        <v>1</v>
      </c>
      <c r="C6695" t="s">
        <v>81</v>
      </c>
      <c r="D6695" t="s">
        <v>112</v>
      </c>
      <c r="E6695" t="s">
        <v>156</v>
      </c>
      <c r="F6695" t="s">
        <v>8653</v>
      </c>
      <c r="G6695" t="s">
        <v>152</v>
      </c>
      <c r="H6695" t="s">
        <v>153</v>
      </c>
      <c r="I6695" t="s">
        <v>136</v>
      </c>
      <c r="J6695" t="s">
        <v>137</v>
      </c>
      <c r="K6695" t="s">
        <v>138</v>
      </c>
      <c r="L6695" t="s">
        <v>18538</v>
      </c>
      <c r="M6695" t="s">
        <v>18539</v>
      </c>
      <c r="N6695">
        <v>0.752222222</v>
      </c>
      <c r="O6695">
        <v>0</v>
      </c>
      <c r="P6695">
        <v>276</v>
      </c>
      <c r="Q6695">
        <v>0</v>
      </c>
      <c r="R6695">
        <v>8</v>
      </c>
      <c r="S6695">
        <v>1</v>
      </c>
      <c r="T6695">
        <v>41</v>
      </c>
      <c r="U6695">
        <v>0</v>
      </c>
      <c r="V6695">
        <v>0</v>
      </c>
      <c r="W6695">
        <v>0</v>
      </c>
      <c r="X6695">
        <v>35.540454162019756</v>
      </c>
      <c r="Y6695">
        <v>0</v>
      </c>
      <c r="Z6695">
        <v>1.1697750525328265</v>
      </c>
      <c r="AA6695">
        <v>81.168118212113995</v>
      </c>
      <c r="AB6695">
        <v>26.840341598057428</v>
      </c>
      <c r="AC6695">
        <v>0</v>
      </c>
      <c r="AD6695">
        <v>0</v>
      </c>
      <c r="AE6695">
        <v>144.718689024724</v>
      </c>
    </row>
    <row r="6696" spans="1:31" x14ac:dyDescent="0.3">
      <c r="A6696">
        <v>2725312</v>
      </c>
      <c r="B6696">
        <v>1</v>
      </c>
      <c r="C6696" t="s">
        <v>80</v>
      </c>
      <c r="D6696" t="s">
        <v>92</v>
      </c>
      <c r="E6696" t="s">
        <v>213</v>
      </c>
      <c r="F6696" t="s">
        <v>18540</v>
      </c>
      <c r="G6696" t="s">
        <v>152</v>
      </c>
      <c r="H6696" t="s">
        <v>153</v>
      </c>
      <c r="I6696" t="s">
        <v>136</v>
      </c>
      <c r="J6696" t="s">
        <v>137</v>
      </c>
      <c r="K6696" t="s">
        <v>138</v>
      </c>
      <c r="L6696" t="s">
        <v>18541</v>
      </c>
      <c r="M6696" t="s">
        <v>18542</v>
      </c>
      <c r="N6696">
        <v>0.99722222199999999</v>
      </c>
      <c r="O6696">
        <v>10</v>
      </c>
      <c r="P6696">
        <v>3398</v>
      </c>
      <c r="Q6696">
        <v>3</v>
      </c>
      <c r="R6696">
        <v>22</v>
      </c>
      <c r="S6696">
        <v>13</v>
      </c>
      <c r="T6696">
        <v>237</v>
      </c>
      <c r="U6696">
        <v>1</v>
      </c>
      <c r="V6696">
        <v>1</v>
      </c>
      <c r="W6696">
        <v>22.752199237825447</v>
      </c>
      <c r="X6696">
        <v>345.00921162583893</v>
      </c>
      <c r="Y6696">
        <v>2.55163232723568</v>
      </c>
      <c r="Z6696">
        <v>1.5247414364017693</v>
      </c>
      <c r="AA6696">
        <v>50.887942787929902</v>
      </c>
      <c r="AB6696">
        <v>120.67028211140345</v>
      </c>
      <c r="AC6696">
        <v>9.0415457677319147</v>
      </c>
      <c r="AD6696">
        <v>0</v>
      </c>
      <c r="AE6696">
        <v>552.43755529436703</v>
      </c>
    </row>
    <row r="6697" spans="1:31" x14ac:dyDescent="0.3">
      <c r="A6697">
        <v>2724814</v>
      </c>
      <c r="B6697">
        <v>1</v>
      </c>
      <c r="C6697" t="s">
        <v>80</v>
      </c>
      <c r="D6697" t="s">
        <v>93</v>
      </c>
      <c r="E6697" t="s">
        <v>161</v>
      </c>
      <c r="F6697" t="s">
        <v>18543</v>
      </c>
      <c r="G6697" t="s">
        <v>163</v>
      </c>
      <c r="H6697" t="s">
        <v>135</v>
      </c>
      <c r="I6697" t="s">
        <v>136</v>
      </c>
      <c r="J6697" t="s">
        <v>137</v>
      </c>
      <c r="K6697" t="s">
        <v>138</v>
      </c>
      <c r="L6697" t="s">
        <v>18544</v>
      </c>
      <c r="M6697" t="s">
        <v>18545</v>
      </c>
      <c r="N6697">
        <v>5.068888888</v>
      </c>
      <c r="O6697">
        <v>0</v>
      </c>
      <c r="P6697">
        <v>8</v>
      </c>
      <c r="Q6697">
        <v>0</v>
      </c>
      <c r="R6697">
        <v>3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9.0860718610546645</v>
      </c>
      <c r="Y6697">
        <v>0</v>
      </c>
      <c r="Z6697">
        <v>14.495755113244824</v>
      </c>
      <c r="AA6697">
        <v>0</v>
      </c>
      <c r="AB6697">
        <v>0</v>
      </c>
      <c r="AC6697">
        <v>0</v>
      </c>
      <c r="AD6697">
        <v>0</v>
      </c>
      <c r="AE6697">
        <v>23.581826974299489</v>
      </c>
    </row>
    <row r="6698" spans="1:31" x14ac:dyDescent="0.3">
      <c r="A6698">
        <v>2725106</v>
      </c>
      <c r="B6698">
        <v>1</v>
      </c>
      <c r="C6698" t="s">
        <v>80</v>
      </c>
      <c r="D6698" t="s">
        <v>90</v>
      </c>
      <c r="E6698" t="s">
        <v>132</v>
      </c>
      <c r="F6698" t="s">
        <v>18546</v>
      </c>
      <c r="G6698" t="s">
        <v>1141</v>
      </c>
      <c r="H6698" t="s">
        <v>135</v>
      </c>
      <c r="I6698" t="s">
        <v>136</v>
      </c>
      <c r="J6698" t="s">
        <v>137</v>
      </c>
      <c r="K6698" t="s">
        <v>138</v>
      </c>
      <c r="L6698" t="s">
        <v>18547</v>
      </c>
      <c r="M6698" t="s">
        <v>18548</v>
      </c>
      <c r="N6698">
        <v>0.54361111100000004</v>
      </c>
      <c r="O6698">
        <v>0</v>
      </c>
      <c r="P6698">
        <v>675</v>
      </c>
      <c r="Q6698">
        <v>0</v>
      </c>
      <c r="R6698">
        <v>0</v>
      </c>
      <c r="S6698">
        <v>0</v>
      </c>
      <c r="T6698">
        <v>67</v>
      </c>
      <c r="U6698">
        <v>0</v>
      </c>
      <c r="V6698">
        <v>0</v>
      </c>
      <c r="W6698">
        <v>0</v>
      </c>
      <c r="X6698">
        <v>70.538504682164742</v>
      </c>
      <c r="Y6698">
        <v>0</v>
      </c>
      <c r="Z6698">
        <v>0</v>
      </c>
      <c r="AA6698">
        <v>0</v>
      </c>
      <c r="AB6698">
        <v>22.310108061797553</v>
      </c>
      <c r="AC6698">
        <v>0</v>
      </c>
      <c r="AD6698">
        <v>0</v>
      </c>
      <c r="AE6698">
        <v>92.848612743962292</v>
      </c>
    </row>
    <row r="6699" spans="1:31" x14ac:dyDescent="0.3">
      <c r="A6699">
        <v>2725080</v>
      </c>
      <c r="B6699">
        <v>1</v>
      </c>
      <c r="C6699" t="s">
        <v>80</v>
      </c>
      <c r="D6699" t="s">
        <v>85</v>
      </c>
      <c r="E6699" t="s">
        <v>161</v>
      </c>
      <c r="F6699" t="s">
        <v>18017</v>
      </c>
      <c r="G6699" t="s">
        <v>393</v>
      </c>
      <c r="H6699" t="s">
        <v>135</v>
      </c>
      <c r="I6699" t="s">
        <v>136</v>
      </c>
      <c r="J6699" t="s">
        <v>137</v>
      </c>
      <c r="K6699" t="s">
        <v>138</v>
      </c>
      <c r="L6699" t="s">
        <v>18549</v>
      </c>
      <c r="M6699" t="s">
        <v>18550</v>
      </c>
      <c r="N6699">
        <v>6.4997222219999999</v>
      </c>
      <c r="O6699">
        <v>0</v>
      </c>
      <c r="P6699">
        <v>269</v>
      </c>
      <c r="Q6699">
        <v>0</v>
      </c>
      <c r="R6699">
        <v>0</v>
      </c>
      <c r="S6699">
        <v>0</v>
      </c>
      <c r="T6699">
        <v>7</v>
      </c>
      <c r="U6699">
        <v>0</v>
      </c>
      <c r="V6699">
        <v>0</v>
      </c>
      <c r="W6699">
        <v>0</v>
      </c>
      <c r="X6699">
        <v>317.88694702852837</v>
      </c>
      <c r="Y6699">
        <v>0</v>
      </c>
      <c r="Z6699">
        <v>0</v>
      </c>
      <c r="AA6699">
        <v>0</v>
      </c>
      <c r="AB6699">
        <v>49.154065772005723</v>
      </c>
      <c r="AC6699">
        <v>0</v>
      </c>
      <c r="AD6699">
        <v>0</v>
      </c>
      <c r="AE6699">
        <v>367.04101280053408</v>
      </c>
    </row>
    <row r="6700" spans="1:31" x14ac:dyDescent="0.3">
      <c r="A6700">
        <v>2724771</v>
      </c>
      <c r="B6700">
        <v>1</v>
      </c>
      <c r="C6700" t="s">
        <v>80</v>
      </c>
      <c r="D6700" t="s">
        <v>100</v>
      </c>
      <c r="E6700" t="s">
        <v>156</v>
      </c>
      <c r="F6700" t="s">
        <v>18551</v>
      </c>
      <c r="G6700" t="s">
        <v>348</v>
      </c>
      <c r="H6700" t="s">
        <v>153</v>
      </c>
      <c r="I6700" t="s">
        <v>136</v>
      </c>
      <c r="J6700" t="s">
        <v>137</v>
      </c>
      <c r="K6700" t="s">
        <v>138</v>
      </c>
      <c r="L6700" t="s">
        <v>18552</v>
      </c>
      <c r="M6700" t="s">
        <v>18553</v>
      </c>
      <c r="N6700">
        <v>1.2008333330000001</v>
      </c>
      <c r="O6700">
        <v>0</v>
      </c>
      <c r="P6700">
        <v>93</v>
      </c>
      <c r="Q6700">
        <v>0</v>
      </c>
      <c r="R6700">
        <v>2</v>
      </c>
      <c r="S6700">
        <v>0</v>
      </c>
      <c r="T6700">
        <v>8</v>
      </c>
      <c r="U6700">
        <v>0</v>
      </c>
      <c r="V6700">
        <v>0</v>
      </c>
      <c r="W6700">
        <v>0</v>
      </c>
      <c r="X6700">
        <v>23.938087993366462</v>
      </c>
      <c r="Y6700">
        <v>0</v>
      </c>
      <c r="Z6700">
        <v>4.1689824834395831E-2</v>
      </c>
      <c r="AA6700">
        <v>0</v>
      </c>
      <c r="AB6700">
        <v>3.3817468666132804</v>
      </c>
      <c r="AC6700">
        <v>0</v>
      </c>
      <c r="AD6700">
        <v>0</v>
      </c>
      <c r="AE6700">
        <v>27.361524684814139</v>
      </c>
    </row>
    <row r="6701" spans="1:31" x14ac:dyDescent="0.3">
      <c r="A6701">
        <v>2724794</v>
      </c>
      <c r="B6701">
        <v>1</v>
      </c>
      <c r="C6701" t="s">
        <v>80</v>
      </c>
      <c r="D6701" t="s">
        <v>93</v>
      </c>
      <c r="E6701" t="s">
        <v>150</v>
      </c>
      <c r="F6701" t="s">
        <v>17822</v>
      </c>
      <c r="G6701" t="s">
        <v>170</v>
      </c>
      <c r="H6701" t="s">
        <v>153</v>
      </c>
      <c r="I6701" t="s">
        <v>136</v>
      </c>
      <c r="J6701" t="s">
        <v>137</v>
      </c>
      <c r="K6701" t="s">
        <v>138</v>
      </c>
      <c r="L6701" t="s">
        <v>18554</v>
      </c>
      <c r="M6701" t="s">
        <v>18555</v>
      </c>
      <c r="N6701">
        <v>1.271666666</v>
      </c>
      <c r="O6701">
        <v>0</v>
      </c>
      <c r="P6701">
        <v>699</v>
      </c>
      <c r="Q6701">
        <v>16</v>
      </c>
      <c r="R6701">
        <v>218</v>
      </c>
      <c r="S6701">
        <v>8</v>
      </c>
      <c r="T6701">
        <v>204</v>
      </c>
      <c r="U6701">
        <v>0</v>
      </c>
      <c r="V6701">
        <v>0</v>
      </c>
      <c r="W6701">
        <v>0</v>
      </c>
      <c r="X6701">
        <v>220.11504700387329</v>
      </c>
      <c r="Y6701">
        <v>28.399375278697338</v>
      </c>
      <c r="Z6701">
        <v>104.01471645694484</v>
      </c>
      <c r="AA6701">
        <v>79.891223573488233</v>
      </c>
      <c r="AB6701">
        <v>116.25682837655658</v>
      </c>
      <c r="AC6701">
        <v>0</v>
      </c>
      <c r="AD6701">
        <v>0</v>
      </c>
      <c r="AE6701">
        <v>548.67719068956023</v>
      </c>
    </row>
    <row r="6702" spans="1:31" x14ac:dyDescent="0.3">
      <c r="A6702">
        <v>2724940</v>
      </c>
      <c r="B6702">
        <v>1</v>
      </c>
      <c r="C6702" t="s">
        <v>80</v>
      </c>
      <c r="D6702" t="s">
        <v>108</v>
      </c>
      <c r="E6702" t="s">
        <v>156</v>
      </c>
      <c r="F6702" t="s">
        <v>18556</v>
      </c>
      <c r="G6702" t="s">
        <v>209</v>
      </c>
      <c r="H6702" t="s">
        <v>153</v>
      </c>
      <c r="I6702" t="s">
        <v>136</v>
      </c>
      <c r="J6702" t="s">
        <v>137</v>
      </c>
      <c r="K6702" t="s">
        <v>210</v>
      </c>
      <c r="L6702" t="s">
        <v>18557</v>
      </c>
      <c r="M6702" t="s">
        <v>18558</v>
      </c>
      <c r="N6702">
        <v>8.4291666660000004</v>
      </c>
      <c r="O6702">
        <v>0</v>
      </c>
      <c r="P6702">
        <v>91</v>
      </c>
      <c r="Q6702">
        <v>0</v>
      </c>
      <c r="R6702">
        <v>104</v>
      </c>
      <c r="S6702">
        <v>0</v>
      </c>
      <c r="T6702">
        <v>61</v>
      </c>
      <c r="U6702">
        <v>0</v>
      </c>
      <c r="V6702">
        <v>0</v>
      </c>
      <c r="W6702">
        <v>0</v>
      </c>
      <c r="X6702">
        <v>188.48197736917518</v>
      </c>
      <c r="Y6702">
        <v>0</v>
      </c>
      <c r="Z6702">
        <v>339.29601573607732</v>
      </c>
      <c r="AA6702">
        <v>0</v>
      </c>
      <c r="AB6702">
        <v>365.12906214053862</v>
      </c>
      <c r="AC6702">
        <v>0</v>
      </c>
      <c r="AD6702">
        <v>0</v>
      </c>
      <c r="AE6702">
        <v>892.90705524579118</v>
      </c>
    </row>
    <row r="6703" spans="1:31" x14ac:dyDescent="0.3">
      <c r="A6703">
        <v>2725581</v>
      </c>
      <c r="B6703">
        <v>1</v>
      </c>
      <c r="C6703" t="s">
        <v>81</v>
      </c>
      <c r="D6703" t="s">
        <v>126</v>
      </c>
      <c r="E6703" t="s">
        <v>132</v>
      </c>
      <c r="F6703" t="s">
        <v>18559</v>
      </c>
      <c r="G6703" t="s">
        <v>134</v>
      </c>
      <c r="H6703" t="s">
        <v>135</v>
      </c>
      <c r="I6703" t="s">
        <v>136</v>
      </c>
      <c r="J6703" t="s">
        <v>137</v>
      </c>
      <c r="K6703" t="s">
        <v>138</v>
      </c>
      <c r="L6703" t="s">
        <v>18560</v>
      </c>
      <c r="M6703" t="s">
        <v>18561</v>
      </c>
      <c r="N6703">
        <v>0.59916666600000001</v>
      </c>
      <c r="O6703">
        <v>0</v>
      </c>
      <c r="P6703">
        <v>97</v>
      </c>
      <c r="Q6703">
        <v>0</v>
      </c>
      <c r="R6703">
        <v>4</v>
      </c>
      <c r="S6703">
        <v>0</v>
      </c>
      <c r="T6703">
        <v>7</v>
      </c>
      <c r="U6703">
        <v>0</v>
      </c>
      <c r="V6703">
        <v>0</v>
      </c>
      <c r="W6703">
        <v>0</v>
      </c>
      <c r="X6703">
        <v>4.62853518354349</v>
      </c>
      <c r="Y6703">
        <v>0</v>
      </c>
      <c r="Z6703">
        <v>1.2738546409471625</v>
      </c>
      <c r="AA6703">
        <v>0</v>
      </c>
      <c r="AB6703">
        <v>0.16041993034257251</v>
      </c>
      <c r="AC6703">
        <v>0</v>
      </c>
      <c r="AD6703">
        <v>0</v>
      </c>
      <c r="AE6703">
        <v>6.0628097548332258</v>
      </c>
    </row>
    <row r="6704" spans="1:31" x14ac:dyDescent="0.3">
      <c r="A6704">
        <v>2724894</v>
      </c>
      <c r="B6704">
        <v>1</v>
      </c>
      <c r="C6704" t="s">
        <v>80</v>
      </c>
      <c r="D6704" t="s">
        <v>93</v>
      </c>
      <c r="E6704" t="s">
        <v>132</v>
      </c>
      <c r="F6704" t="s">
        <v>18562</v>
      </c>
      <c r="G6704" t="s">
        <v>134</v>
      </c>
      <c r="H6704" t="s">
        <v>135</v>
      </c>
      <c r="I6704" t="s">
        <v>136</v>
      </c>
      <c r="J6704" t="s">
        <v>137</v>
      </c>
      <c r="K6704" t="s">
        <v>138</v>
      </c>
      <c r="L6704" t="s">
        <v>18563</v>
      </c>
      <c r="M6704" t="s">
        <v>18564</v>
      </c>
      <c r="N6704">
        <v>6.0972222220000001</v>
      </c>
      <c r="O6704">
        <v>0</v>
      </c>
      <c r="P6704">
        <v>0</v>
      </c>
      <c r="Q6704">
        <v>0</v>
      </c>
      <c r="R6704">
        <v>4</v>
      </c>
      <c r="S6704">
        <v>0</v>
      </c>
      <c r="T6704">
        <v>1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</row>
    <row r="6705" spans="1:31" x14ac:dyDescent="0.3">
      <c r="A6705">
        <v>2725289</v>
      </c>
      <c r="B6705">
        <v>1</v>
      </c>
      <c r="C6705" t="s">
        <v>80</v>
      </c>
      <c r="D6705" t="s">
        <v>97</v>
      </c>
      <c r="E6705" t="s">
        <v>145</v>
      </c>
      <c r="F6705" t="s">
        <v>1862</v>
      </c>
      <c r="G6705" t="s">
        <v>147</v>
      </c>
      <c r="H6705" t="s">
        <v>135</v>
      </c>
      <c r="I6705" t="s">
        <v>136</v>
      </c>
      <c r="J6705" t="s">
        <v>137</v>
      </c>
      <c r="K6705" t="s">
        <v>138</v>
      </c>
      <c r="L6705" t="s">
        <v>18565</v>
      </c>
      <c r="M6705" t="s">
        <v>18566</v>
      </c>
      <c r="N6705">
        <v>3.1258333330000001</v>
      </c>
      <c r="O6705">
        <v>0</v>
      </c>
      <c r="P6705">
        <v>2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5.5688288623110029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5.5688288623110029</v>
      </c>
    </row>
    <row r="6706" spans="1:31" x14ac:dyDescent="0.3">
      <c r="A6706">
        <v>2725418</v>
      </c>
      <c r="B6706">
        <v>1</v>
      </c>
      <c r="C6706" t="s">
        <v>81</v>
      </c>
      <c r="D6706" t="s">
        <v>128</v>
      </c>
      <c r="E6706" t="s">
        <v>150</v>
      </c>
      <c r="F6706" t="s">
        <v>17950</v>
      </c>
      <c r="G6706" t="s">
        <v>152</v>
      </c>
      <c r="H6706" t="s">
        <v>153</v>
      </c>
      <c r="I6706" t="s">
        <v>136</v>
      </c>
      <c r="J6706" t="s">
        <v>137</v>
      </c>
      <c r="K6706" t="s">
        <v>138</v>
      </c>
      <c r="L6706" t="s">
        <v>18567</v>
      </c>
      <c r="M6706" t="s">
        <v>18021</v>
      </c>
      <c r="N6706">
        <v>0.99111111100000004</v>
      </c>
      <c r="O6706">
        <v>0</v>
      </c>
      <c r="P6706">
        <v>484</v>
      </c>
      <c r="Q6706">
        <v>0</v>
      </c>
      <c r="R6706">
        <v>20</v>
      </c>
      <c r="S6706">
        <v>1</v>
      </c>
      <c r="T6706">
        <v>49</v>
      </c>
      <c r="U6706">
        <v>0</v>
      </c>
      <c r="V6706">
        <v>0</v>
      </c>
      <c r="W6706">
        <v>0</v>
      </c>
      <c r="X6706">
        <v>103.70780341598339</v>
      </c>
      <c r="Y6706">
        <v>0</v>
      </c>
      <c r="Z6706">
        <v>3.8746718096600499</v>
      </c>
      <c r="AA6706">
        <v>39.1015770939456</v>
      </c>
      <c r="AB6706">
        <v>28.524607147562421</v>
      </c>
      <c r="AC6706">
        <v>0</v>
      </c>
      <c r="AD6706">
        <v>0</v>
      </c>
      <c r="AE6706">
        <v>175.20865946715145</v>
      </c>
    </row>
    <row r="6707" spans="1:31" x14ac:dyDescent="0.3">
      <c r="A6707">
        <v>2724980</v>
      </c>
      <c r="B6707">
        <v>1</v>
      </c>
      <c r="C6707" t="s">
        <v>80</v>
      </c>
      <c r="D6707" t="s">
        <v>93</v>
      </c>
      <c r="E6707" t="s">
        <v>213</v>
      </c>
      <c r="F6707" t="s">
        <v>18568</v>
      </c>
      <c r="G6707" t="s">
        <v>300</v>
      </c>
      <c r="H6707" t="s">
        <v>153</v>
      </c>
      <c r="I6707" t="s">
        <v>136</v>
      </c>
      <c r="J6707" t="s">
        <v>137</v>
      </c>
      <c r="K6707" t="s">
        <v>210</v>
      </c>
      <c r="L6707" t="s">
        <v>18569</v>
      </c>
      <c r="M6707" t="s">
        <v>18570</v>
      </c>
      <c r="N6707">
        <v>7.4955555550000001</v>
      </c>
      <c r="O6707">
        <v>0</v>
      </c>
      <c r="P6707">
        <v>53</v>
      </c>
      <c r="Q6707">
        <v>4</v>
      </c>
      <c r="R6707">
        <v>122</v>
      </c>
      <c r="S6707">
        <v>3</v>
      </c>
      <c r="T6707">
        <v>57</v>
      </c>
      <c r="U6707">
        <v>0</v>
      </c>
      <c r="V6707">
        <v>0</v>
      </c>
      <c r="W6707">
        <v>0</v>
      </c>
      <c r="X6707">
        <v>91.444658736968165</v>
      </c>
      <c r="Y6707">
        <v>166.54931051729287</v>
      </c>
      <c r="Z6707">
        <v>696.33626756316767</v>
      </c>
      <c r="AA6707">
        <v>65.658685410527212</v>
      </c>
      <c r="AB6707">
        <v>324.39638662720097</v>
      </c>
      <c r="AC6707">
        <v>0</v>
      </c>
      <c r="AD6707">
        <v>0</v>
      </c>
      <c r="AE6707">
        <v>1344.3853088551568</v>
      </c>
    </row>
    <row r="6708" spans="1:31" x14ac:dyDescent="0.3">
      <c r="A6708">
        <v>2725040</v>
      </c>
      <c r="B6708">
        <v>1</v>
      </c>
      <c r="C6708" t="s">
        <v>81</v>
      </c>
      <c r="D6708" t="s">
        <v>112</v>
      </c>
      <c r="E6708" t="s">
        <v>150</v>
      </c>
      <c r="F6708" t="s">
        <v>1212</v>
      </c>
      <c r="G6708" t="s">
        <v>152</v>
      </c>
      <c r="H6708" t="s">
        <v>153</v>
      </c>
      <c r="I6708" t="s">
        <v>136</v>
      </c>
      <c r="J6708" t="s">
        <v>137</v>
      </c>
      <c r="K6708" t="s">
        <v>138</v>
      </c>
      <c r="L6708" t="s">
        <v>18571</v>
      </c>
      <c r="M6708" t="s">
        <v>18572</v>
      </c>
      <c r="N6708">
        <v>0.140833333</v>
      </c>
      <c r="O6708">
        <v>3</v>
      </c>
      <c r="P6708">
        <v>1305</v>
      </c>
      <c r="Q6708">
        <v>5</v>
      </c>
      <c r="R6708">
        <v>40</v>
      </c>
      <c r="S6708">
        <v>7</v>
      </c>
      <c r="T6708">
        <v>69</v>
      </c>
      <c r="U6708">
        <v>0</v>
      </c>
      <c r="V6708">
        <v>0</v>
      </c>
      <c r="W6708">
        <v>7.8879172807500009E-2</v>
      </c>
      <c r="X6708">
        <v>11.465155865936747</v>
      </c>
      <c r="Y6708">
        <v>5.0761827415636676</v>
      </c>
      <c r="Z6708">
        <v>1.1883123578811223</v>
      </c>
      <c r="AA6708">
        <v>13.38707825794625</v>
      </c>
      <c r="AB6708">
        <v>2.6860469813628103</v>
      </c>
      <c r="AC6708">
        <v>0</v>
      </c>
      <c r="AD6708">
        <v>0</v>
      </c>
      <c r="AE6708">
        <v>33.881655377498099</v>
      </c>
    </row>
    <row r="6709" spans="1:31" x14ac:dyDescent="0.3">
      <c r="A6709">
        <v>2725440</v>
      </c>
      <c r="B6709">
        <v>2</v>
      </c>
      <c r="C6709" t="s">
        <v>81</v>
      </c>
      <c r="D6709" t="s">
        <v>123</v>
      </c>
      <c r="E6709" t="s">
        <v>132</v>
      </c>
      <c r="F6709" t="s">
        <v>18573</v>
      </c>
      <c r="G6709" t="s">
        <v>409</v>
      </c>
      <c r="H6709" t="s">
        <v>135</v>
      </c>
      <c r="I6709" t="s">
        <v>136</v>
      </c>
      <c r="J6709" t="s">
        <v>137</v>
      </c>
      <c r="K6709" t="s">
        <v>138</v>
      </c>
      <c r="L6709" t="s">
        <v>17930</v>
      </c>
      <c r="M6709" t="s">
        <v>18574</v>
      </c>
      <c r="N6709">
        <v>1.0816666660000001</v>
      </c>
      <c r="O6709">
        <v>0</v>
      </c>
      <c r="P6709">
        <v>696</v>
      </c>
      <c r="Q6709">
        <v>0</v>
      </c>
      <c r="R6709">
        <v>0</v>
      </c>
      <c r="S6709">
        <v>0</v>
      </c>
      <c r="T6709">
        <v>30</v>
      </c>
      <c r="U6709">
        <v>0</v>
      </c>
      <c r="V6709">
        <v>0</v>
      </c>
      <c r="W6709">
        <v>0</v>
      </c>
      <c r="X6709">
        <v>164.18734133554713</v>
      </c>
      <c r="Y6709">
        <v>0</v>
      </c>
      <c r="Z6709">
        <v>0</v>
      </c>
      <c r="AA6709">
        <v>0</v>
      </c>
      <c r="AB6709">
        <v>14.260891944086039</v>
      </c>
      <c r="AC6709">
        <v>0</v>
      </c>
      <c r="AD6709">
        <v>0</v>
      </c>
      <c r="AE6709">
        <v>178.44823327963317</v>
      </c>
    </row>
    <row r="6710" spans="1:31" x14ac:dyDescent="0.3">
      <c r="A6710">
        <v>2725232</v>
      </c>
      <c r="B6710">
        <v>1</v>
      </c>
      <c r="C6710" t="s">
        <v>80</v>
      </c>
      <c r="D6710" t="s">
        <v>100</v>
      </c>
      <c r="E6710" t="s">
        <v>200</v>
      </c>
      <c r="F6710" t="s">
        <v>18575</v>
      </c>
      <c r="G6710" t="s">
        <v>393</v>
      </c>
      <c r="H6710" t="s">
        <v>135</v>
      </c>
      <c r="I6710" t="s">
        <v>136</v>
      </c>
      <c r="J6710" t="s">
        <v>137</v>
      </c>
      <c r="K6710" t="s">
        <v>138</v>
      </c>
      <c r="L6710" t="s">
        <v>18576</v>
      </c>
      <c r="M6710" t="s">
        <v>18577</v>
      </c>
      <c r="N6710">
        <v>8.7352777770000003</v>
      </c>
      <c r="O6710">
        <v>0</v>
      </c>
      <c r="P6710">
        <v>3</v>
      </c>
      <c r="Q6710">
        <v>0</v>
      </c>
      <c r="R6710">
        <v>0</v>
      </c>
      <c r="S6710">
        <v>0</v>
      </c>
      <c r="T6710">
        <v>2</v>
      </c>
      <c r="U6710">
        <v>0</v>
      </c>
      <c r="V6710">
        <v>0</v>
      </c>
      <c r="W6710">
        <v>0</v>
      </c>
      <c r="X6710">
        <v>3.6771880880037875</v>
      </c>
      <c r="Y6710">
        <v>0</v>
      </c>
      <c r="Z6710">
        <v>0</v>
      </c>
      <c r="AA6710">
        <v>0</v>
      </c>
      <c r="AB6710">
        <v>53.308255939219571</v>
      </c>
      <c r="AC6710">
        <v>0</v>
      </c>
      <c r="AD6710">
        <v>0</v>
      </c>
      <c r="AE6710">
        <v>56.985444027223359</v>
      </c>
    </row>
    <row r="6711" spans="1:31" x14ac:dyDescent="0.3">
      <c r="A6711">
        <v>2724934</v>
      </c>
      <c r="B6711">
        <v>1</v>
      </c>
      <c r="C6711" t="s">
        <v>80</v>
      </c>
      <c r="D6711" t="s">
        <v>90</v>
      </c>
      <c r="E6711" t="s">
        <v>173</v>
      </c>
      <c r="F6711" t="s">
        <v>18578</v>
      </c>
      <c r="G6711" t="s">
        <v>300</v>
      </c>
      <c r="H6711" t="s">
        <v>153</v>
      </c>
      <c r="I6711" t="s">
        <v>136</v>
      </c>
      <c r="J6711" t="s">
        <v>137</v>
      </c>
      <c r="K6711" t="s">
        <v>210</v>
      </c>
      <c r="L6711" t="s">
        <v>18579</v>
      </c>
      <c r="M6711" t="s">
        <v>18580</v>
      </c>
      <c r="N6711">
        <v>4.3849999999999998</v>
      </c>
      <c r="O6711">
        <v>0</v>
      </c>
      <c r="P6711">
        <v>372</v>
      </c>
      <c r="Q6711">
        <v>0</v>
      </c>
      <c r="R6711">
        <v>0</v>
      </c>
      <c r="S6711">
        <v>0</v>
      </c>
      <c r="T6711">
        <v>26</v>
      </c>
      <c r="U6711">
        <v>0</v>
      </c>
      <c r="V6711">
        <v>0</v>
      </c>
      <c r="W6711">
        <v>0</v>
      </c>
      <c r="X6711">
        <v>334.25715168566006</v>
      </c>
      <c r="Y6711">
        <v>0</v>
      </c>
      <c r="Z6711">
        <v>0</v>
      </c>
      <c r="AA6711">
        <v>0</v>
      </c>
      <c r="AB6711">
        <v>306.26207964389499</v>
      </c>
      <c r="AC6711">
        <v>0</v>
      </c>
      <c r="AD6711">
        <v>0</v>
      </c>
      <c r="AE6711">
        <v>640.51923132955505</v>
      </c>
    </row>
    <row r="6712" spans="1:31" x14ac:dyDescent="0.3">
      <c r="A6712">
        <v>2724997</v>
      </c>
      <c r="B6712">
        <v>1</v>
      </c>
      <c r="C6712" t="s">
        <v>80</v>
      </c>
      <c r="D6712" t="s">
        <v>98</v>
      </c>
      <c r="E6712" t="s">
        <v>213</v>
      </c>
      <c r="F6712" t="s">
        <v>18581</v>
      </c>
      <c r="G6712" t="s">
        <v>152</v>
      </c>
      <c r="H6712" t="s">
        <v>153</v>
      </c>
      <c r="I6712" t="s">
        <v>136</v>
      </c>
      <c r="J6712" t="s">
        <v>137</v>
      </c>
      <c r="K6712" t="s">
        <v>138</v>
      </c>
      <c r="L6712" t="s">
        <v>18582</v>
      </c>
      <c r="M6712" t="s">
        <v>18583</v>
      </c>
      <c r="N6712">
        <v>4.4666666660000001</v>
      </c>
      <c r="O6712">
        <v>0</v>
      </c>
      <c r="P6712">
        <v>0</v>
      </c>
      <c r="Q6712">
        <v>0</v>
      </c>
      <c r="R6712">
        <v>73</v>
      </c>
      <c r="S6712">
        <v>0</v>
      </c>
      <c r="T6712">
        <v>17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255.18382488678745</v>
      </c>
      <c r="AA6712">
        <v>0</v>
      </c>
      <c r="AB6712">
        <v>37.674480624301005</v>
      </c>
      <c r="AC6712">
        <v>0</v>
      </c>
      <c r="AD6712">
        <v>0</v>
      </c>
      <c r="AE6712">
        <v>292.85830551108847</v>
      </c>
    </row>
    <row r="6713" spans="1:31" x14ac:dyDescent="0.3">
      <c r="A6713">
        <v>2724874</v>
      </c>
      <c r="B6713">
        <v>1</v>
      </c>
      <c r="C6713" t="s">
        <v>80</v>
      </c>
      <c r="D6713" t="s">
        <v>96</v>
      </c>
      <c r="E6713" t="s">
        <v>145</v>
      </c>
      <c r="F6713" t="s">
        <v>12572</v>
      </c>
      <c r="G6713" t="s">
        <v>181</v>
      </c>
      <c r="H6713" t="s">
        <v>135</v>
      </c>
      <c r="I6713" t="s">
        <v>136</v>
      </c>
      <c r="J6713" t="s">
        <v>137</v>
      </c>
      <c r="K6713" t="s">
        <v>138</v>
      </c>
      <c r="L6713" t="s">
        <v>18584</v>
      </c>
      <c r="M6713" t="s">
        <v>18585</v>
      </c>
      <c r="N6713">
        <v>3.6494444439999998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1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5.6521934338496873</v>
      </c>
      <c r="AC6713">
        <v>0</v>
      </c>
      <c r="AD6713">
        <v>0</v>
      </c>
      <c r="AE6713">
        <v>5.6521934338496873</v>
      </c>
    </row>
    <row r="6714" spans="1:31" x14ac:dyDescent="0.3">
      <c r="A6714">
        <v>2724897</v>
      </c>
      <c r="B6714">
        <v>1</v>
      </c>
      <c r="C6714" t="s">
        <v>81</v>
      </c>
      <c r="D6714" t="s">
        <v>127</v>
      </c>
      <c r="E6714" t="s">
        <v>213</v>
      </c>
      <c r="F6714" t="s">
        <v>1833</v>
      </c>
      <c r="G6714" t="s">
        <v>152</v>
      </c>
      <c r="H6714" t="s">
        <v>153</v>
      </c>
      <c r="I6714" t="s">
        <v>136</v>
      </c>
      <c r="J6714" t="s">
        <v>137</v>
      </c>
      <c r="K6714" t="s">
        <v>138</v>
      </c>
      <c r="L6714" t="s">
        <v>18586</v>
      </c>
      <c r="M6714" t="s">
        <v>18587</v>
      </c>
      <c r="N6714">
        <v>1.1850000000000001</v>
      </c>
      <c r="O6714">
        <v>14</v>
      </c>
      <c r="P6714">
        <v>535</v>
      </c>
      <c r="Q6714">
        <v>82</v>
      </c>
      <c r="R6714">
        <v>86</v>
      </c>
      <c r="S6714">
        <v>17</v>
      </c>
      <c r="T6714">
        <v>40</v>
      </c>
      <c r="U6714">
        <v>4</v>
      </c>
      <c r="V6714">
        <v>0</v>
      </c>
      <c r="W6714">
        <v>1.8604479360800008</v>
      </c>
      <c r="X6714">
        <v>84.719740360421468</v>
      </c>
      <c r="Y6714">
        <v>64.045591981043344</v>
      </c>
      <c r="Z6714">
        <v>17.64456543285679</v>
      </c>
      <c r="AA6714">
        <v>71.467137471547986</v>
      </c>
      <c r="AB6714">
        <v>9.5270011277846507</v>
      </c>
      <c r="AC6714">
        <v>810.72508751216083</v>
      </c>
      <c r="AD6714">
        <v>0</v>
      </c>
      <c r="AE6714">
        <v>1059.989571821895</v>
      </c>
    </row>
    <row r="6715" spans="1:31" x14ac:dyDescent="0.3">
      <c r="A6715">
        <v>2725146</v>
      </c>
      <c r="B6715">
        <v>1</v>
      </c>
      <c r="C6715" t="s">
        <v>80</v>
      </c>
      <c r="D6715" t="s">
        <v>90</v>
      </c>
      <c r="E6715" t="s">
        <v>161</v>
      </c>
      <c r="F6715" t="s">
        <v>18588</v>
      </c>
      <c r="G6715" t="s">
        <v>163</v>
      </c>
      <c r="H6715" t="s">
        <v>135</v>
      </c>
      <c r="I6715" t="s">
        <v>136</v>
      </c>
      <c r="J6715" t="s">
        <v>137</v>
      </c>
      <c r="K6715" t="s">
        <v>138</v>
      </c>
      <c r="L6715" t="s">
        <v>18589</v>
      </c>
      <c r="M6715" t="s">
        <v>18193</v>
      </c>
      <c r="N6715">
        <v>3.2372222220000002</v>
      </c>
      <c r="O6715">
        <v>0</v>
      </c>
      <c r="P6715">
        <v>432</v>
      </c>
      <c r="Q6715">
        <v>0</v>
      </c>
      <c r="R6715">
        <v>0</v>
      </c>
      <c r="S6715">
        <v>0</v>
      </c>
      <c r="T6715">
        <v>12</v>
      </c>
      <c r="U6715">
        <v>0</v>
      </c>
      <c r="V6715">
        <v>0</v>
      </c>
      <c r="W6715">
        <v>0</v>
      </c>
      <c r="X6715">
        <v>254.62153310541805</v>
      </c>
      <c r="Y6715">
        <v>0</v>
      </c>
      <c r="Z6715">
        <v>0</v>
      </c>
      <c r="AA6715">
        <v>0</v>
      </c>
      <c r="AB6715">
        <v>9.0854066767466009</v>
      </c>
      <c r="AC6715">
        <v>0</v>
      </c>
      <c r="AD6715">
        <v>0</v>
      </c>
      <c r="AE6715">
        <v>263.70693978216468</v>
      </c>
    </row>
    <row r="6716" spans="1:31" x14ac:dyDescent="0.3">
      <c r="A6716">
        <v>2725309</v>
      </c>
      <c r="B6716">
        <v>1</v>
      </c>
      <c r="C6716" t="s">
        <v>81</v>
      </c>
      <c r="D6716" t="s">
        <v>112</v>
      </c>
      <c r="E6716" t="s">
        <v>145</v>
      </c>
      <c r="F6716" t="s">
        <v>18590</v>
      </c>
      <c r="G6716" t="s">
        <v>230</v>
      </c>
      <c r="H6716" t="s">
        <v>135</v>
      </c>
      <c r="I6716" t="s">
        <v>136</v>
      </c>
      <c r="J6716" t="s">
        <v>137</v>
      </c>
      <c r="K6716" t="s">
        <v>138</v>
      </c>
      <c r="L6716" t="s">
        <v>18591</v>
      </c>
      <c r="M6716" t="s">
        <v>18592</v>
      </c>
      <c r="N6716">
        <v>2.2211111109999999</v>
      </c>
      <c r="O6716">
        <v>0</v>
      </c>
      <c r="P6716">
        <v>2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1.0745031108008249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1.0745031108008249</v>
      </c>
    </row>
    <row r="6717" spans="1:31" x14ac:dyDescent="0.3">
      <c r="A6717">
        <v>2725395</v>
      </c>
      <c r="B6717">
        <v>1</v>
      </c>
      <c r="C6717" t="s">
        <v>80</v>
      </c>
      <c r="D6717" t="s">
        <v>105</v>
      </c>
      <c r="E6717" t="s">
        <v>161</v>
      </c>
      <c r="F6717" t="s">
        <v>18593</v>
      </c>
      <c r="G6717" t="s">
        <v>409</v>
      </c>
      <c r="H6717" t="s">
        <v>135</v>
      </c>
      <c r="I6717" t="s">
        <v>136</v>
      </c>
      <c r="J6717" t="s">
        <v>137</v>
      </c>
      <c r="K6717" t="s">
        <v>138</v>
      </c>
      <c r="L6717" t="s">
        <v>18594</v>
      </c>
      <c r="M6717" t="s">
        <v>18595</v>
      </c>
      <c r="N6717">
        <v>4.3486111110000003</v>
      </c>
      <c r="O6717">
        <v>0</v>
      </c>
      <c r="P6717">
        <v>20</v>
      </c>
      <c r="Q6717">
        <v>0</v>
      </c>
      <c r="R6717">
        <v>0</v>
      </c>
      <c r="S6717">
        <v>0</v>
      </c>
      <c r="T6717">
        <v>6</v>
      </c>
      <c r="U6717">
        <v>0</v>
      </c>
      <c r="V6717">
        <v>0</v>
      </c>
      <c r="W6717">
        <v>0</v>
      </c>
      <c r="X6717">
        <v>16.678161075041658</v>
      </c>
      <c r="Y6717">
        <v>0</v>
      </c>
      <c r="Z6717">
        <v>0</v>
      </c>
      <c r="AA6717">
        <v>0</v>
      </c>
      <c r="AB6717">
        <v>29.325303457830003</v>
      </c>
      <c r="AC6717">
        <v>0</v>
      </c>
      <c r="AD6717">
        <v>0</v>
      </c>
      <c r="AE6717">
        <v>46.003464532871661</v>
      </c>
    </row>
    <row r="6718" spans="1:31" x14ac:dyDescent="0.3">
      <c r="A6718">
        <v>2725060</v>
      </c>
      <c r="B6718">
        <v>1</v>
      </c>
      <c r="C6718" t="s">
        <v>80</v>
      </c>
      <c r="D6718" t="s">
        <v>105</v>
      </c>
      <c r="E6718" t="s">
        <v>145</v>
      </c>
      <c r="F6718" t="s">
        <v>18596</v>
      </c>
      <c r="G6718" t="s">
        <v>181</v>
      </c>
      <c r="H6718" t="s">
        <v>135</v>
      </c>
      <c r="I6718" t="s">
        <v>136</v>
      </c>
      <c r="J6718" t="s">
        <v>137</v>
      </c>
      <c r="K6718" t="s">
        <v>138</v>
      </c>
      <c r="L6718" t="s">
        <v>18597</v>
      </c>
      <c r="M6718" t="s">
        <v>18598</v>
      </c>
      <c r="N6718">
        <v>6.6816666659999999</v>
      </c>
      <c r="O6718">
        <v>0</v>
      </c>
      <c r="P6718">
        <v>1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0.45363120576864002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0.45363120576864002</v>
      </c>
    </row>
    <row r="6719" spans="1:31" x14ac:dyDescent="0.3">
      <c r="A6719">
        <v>2725352</v>
      </c>
      <c r="B6719">
        <v>1</v>
      </c>
      <c r="C6719" t="s">
        <v>80</v>
      </c>
      <c r="D6719" t="s">
        <v>89</v>
      </c>
      <c r="E6719" t="s">
        <v>145</v>
      </c>
      <c r="F6719" t="s">
        <v>18599</v>
      </c>
      <c r="G6719" t="s">
        <v>230</v>
      </c>
      <c r="H6719" t="s">
        <v>135</v>
      </c>
      <c r="I6719" t="s">
        <v>136</v>
      </c>
      <c r="J6719" t="s">
        <v>137</v>
      </c>
      <c r="K6719" t="s">
        <v>138</v>
      </c>
      <c r="L6719" t="s">
        <v>18600</v>
      </c>
      <c r="M6719" t="s">
        <v>18601</v>
      </c>
      <c r="N6719">
        <v>1.4924999999999999</v>
      </c>
      <c r="O6719">
        <v>0</v>
      </c>
      <c r="P6719">
        <v>1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0.31714444142205417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0.31714444142205417</v>
      </c>
    </row>
    <row r="6720" spans="1:31" x14ac:dyDescent="0.3">
      <c r="A6720">
        <v>2725885</v>
      </c>
      <c r="B6720">
        <v>1</v>
      </c>
      <c r="C6720" t="s">
        <v>80</v>
      </c>
      <c r="D6720" t="s">
        <v>96</v>
      </c>
      <c r="E6720" t="s">
        <v>145</v>
      </c>
      <c r="F6720" t="s">
        <v>18602</v>
      </c>
      <c r="G6720" t="s">
        <v>181</v>
      </c>
      <c r="H6720" t="s">
        <v>135</v>
      </c>
      <c r="I6720" t="s">
        <v>136</v>
      </c>
      <c r="J6720" t="s">
        <v>137</v>
      </c>
      <c r="K6720" t="s">
        <v>138</v>
      </c>
      <c r="L6720" t="s">
        <v>18603</v>
      </c>
      <c r="M6720" t="s">
        <v>18604</v>
      </c>
      <c r="N6720">
        <v>1.734444444</v>
      </c>
      <c r="O6720">
        <v>0</v>
      </c>
      <c r="P6720">
        <v>1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0.94972392328603339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0.94972392328603339</v>
      </c>
    </row>
    <row r="6721" spans="1:31" x14ac:dyDescent="0.3">
      <c r="A6721">
        <v>2725816</v>
      </c>
      <c r="B6721">
        <v>1</v>
      </c>
      <c r="C6721" t="s">
        <v>80</v>
      </c>
      <c r="D6721" t="s">
        <v>83</v>
      </c>
      <c r="E6721" t="s">
        <v>145</v>
      </c>
      <c r="F6721" t="s">
        <v>17324</v>
      </c>
      <c r="G6721" t="s">
        <v>181</v>
      </c>
      <c r="H6721" t="s">
        <v>135</v>
      </c>
      <c r="I6721" t="s">
        <v>136</v>
      </c>
      <c r="J6721" t="s">
        <v>137</v>
      </c>
      <c r="K6721" t="s">
        <v>138</v>
      </c>
      <c r="L6721" t="s">
        <v>18605</v>
      </c>
      <c r="M6721" t="s">
        <v>18606</v>
      </c>
      <c r="N6721">
        <v>2.7683333330000002</v>
      </c>
      <c r="O6721">
        <v>0</v>
      </c>
      <c r="P6721">
        <v>2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0.51267631292159499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0.51267631292159499</v>
      </c>
    </row>
    <row r="6722" spans="1:31" x14ac:dyDescent="0.3">
      <c r="A6722">
        <v>2726171</v>
      </c>
      <c r="B6722">
        <v>1</v>
      </c>
      <c r="C6722" t="s">
        <v>81</v>
      </c>
      <c r="D6722" t="s">
        <v>127</v>
      </c>
      <c r="E6722" t="s">
        <v>161</v>
      </c>
      <c r="F6722" t="s">
        <v>1972</v>
      </c>
      <c r="G6722" t="s">
        <v>163</v>
      </c>
      <c r="H6722" t="s">
        <v>135</v>
      </c>
      <c r="I6722" t="s">
        <v>136</v>
      </c>
      <c r="J6722" t="s">
        <v>137</v>
      </c>
      <c r="K6722" t="s">
        <v>138</v>
      </c>
      <c r="L6722" t="s">
        <v>18607</v>
      </c>
      <c r="M6722" t="s">
        <v>18608</v>
      </c>
      <c r="N6722">
        <v>2.2916666659999998</v>
      </c>
      <c r="O6722">
        <v>0</v>
      </c>
      <c r="P6722">
        <v>124</v>
      </c>
      <c r="Q6722">
        <v>0</v>
      </c>
      <c r="R6722">
        <v>3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77.602460356479</v>
      </c>
      <c r="Y6722">
        <v>0</v>
      </c>
      <c r="Z6722">
        <v>0.34399678090000002</v>
      </c>
      <c r="AA6722">
        <v>0</v>
      </c>
      <c r="AB6722">
        <v>0</v>
      </c>
      <c r="AC6722">
        <v>0</v>
      </c>
      <c r="AD6722">
        <v>0</v>
      </c>
      <c r="AE6722">
        <v>77.946457137378999</v>
      </c>
    </row>
    <row r="6723" spans="1:31" x14ac:dyDescent="0.3">
      <c r="A6723">
        <v>2726031</v>
      </c>
      <c r="B6723">
        <v>1</v>
      </c>
      <c r="C6723" t="s">
        <v>80</v>
      </c>
      <c r="D6723" t="s">
        <v>105</v>
      </c>
      <c r="E6723" t="s">
        <v>132</v>
      </c>
      <c r="F6723" t="s">
        <v>18609</v>
      </c>
      <c r="G6723" t="s">
        <v>170</v>
      </c>
      <c r="H6723" t="s">
        <v>135</v>
      </c>
      <c r="I6723" t="s">
        <v>136</v>
      </c>
      <c r="J6723" t="s">
        <v>137</v>
      </c>
      <c r="K6723" t="s">
        <v>138</v>
      </c>
      <c r="L6723" t="s">
        <v>18610</v>
      </c>
      <c r="M6723" t="s">
        <v>18611</v>
      </c>
      <c r="N6723">
        <v>0.37055555499999998</v>
      </c>
      <c r="O6723">
        <v>0</v>
      </c>
      <c r="P6723">
        <v>205</v>
      </c>
      <c r="Q6723">
        <v>0</v>
      </c>
      <c r="R6723">
        <v>0</v>
      </c>
      <c r="S6723">
        <v>0</v>
      </c>
      <c r="T6723">
        <v>18</v>
      </c>
      <c r="U6723">
        <v>0</v>
      </c>
      <c r="V6723">
        <v>0</v>
      </c>
      <c r="W6723">
        <v>0</v>
      </c>
      <c r="X6723">
        <v>21.819819980458281</v>
      </c>
      <c r="Y6723">
        <v>0</v>
      </c>
      <c r="Z6723">
        <v>0</v>
      </c>
      <c r="AA6723">
        <v>0</v>
      </c>
      <c r="AB6723">
        <v>36.729579607856387</v>
      </c>
      <c r="AC6723">
        <v>0</v>
      </c>
      <c r="AD6723">
        <v>0</v>
      </c>
      <c r="AE6723">
        <v>58.549399588314671</v>
      </c>
    </row>
    <row r="6724" spans="1:31" x14ac:dyDescent="0.3">
      <c r="A6724">
        <v>2726071</v>
      </c>
      <c r="B6724">
        <v>1</v>
      </c>
      <c r="C6724" t="s">
        <v>80</v>
      </c>
      <c r="D6724" t="s">
        <v>93</v>
      </c>
      <c r="E6724" t="s">
        <v>145</v>
      </c>
      <c r="F6724" t="s">
        <v>18612</v>
      </c>
      <c r="G6724" t="s">
        <v>181</v>
      </c>
      <c r="H6724" t="s">
        <v>135</v>
      </c>
      <c r="I6724" t="s">
        <v>136</v>
      </c>
      <c r="J6724" t="s">
        <v>137</v>
      </c>
      <c r="K6724" t="s">
        <v>138</v>
      </c>
      <c r="L6724" t="s">
        <v>18613</v>
      </c>
      <c r="M6724" t="s">
        <v>18614</v>
      </c>
      <c r="N6724">
        <v>3.6038888880000002</v>
      </c>
      <c r="O6724">
        <v>0</v>
      </c>
      <c r="P6724">
        <v>6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4.2876360312432755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4.2876360312432755</v>
      </c>
    </row>
    <row r="6725" spans="1:31" x14ac:dyDescent="0.3">
      <c r="A6725">
        <v>2725868</v>
      </c>
      <c r="B6725">
        <v>2</v>
      </c>
      <c r="C6725" t="s">
        <v>80</v>
      </c>
      <c r="D6725" t="s">
        <v>103</v>
      </c>
      <c r="E6725" t="s">
        <v>150</v>
      </c>
      <c r="F6725" t="s">
        <v>18615</v>
      </c>
      <c r="G6725" t="s">
        <v>185</v>
      </c>
      <c r="H6725" t="s">
        <v>153</v>
      </c>
      <c r="I6725" t="s">
        <v>136</v>
      </c>
      <c r="J6725" t="s">
        <v>137</v>
      </c>
      <c r="K6725" t="s">
        <v>138</v>
      </c>
      <c r="L6725" t="s">
        <v>18616</v>
      </c>
      <c r="M6725" t="s">
        <v>18617</v>
      </c>
      <c r="N6725">
        <v>0.82722222199999995</v>
      </c>
      <c r="O6725">
        <v>1</v>
      </c>
      <c r="P6725">
        <v>1475</v>
      </c>
      <c r="Q6725">
        <v>3</v>
      </c>
      <c r="R6725">
        <v>39</v>
      </c>
      <c r="S6725">
        <v>4</v>
      </c>
      <c r="T6725">
        <v>111</v>
      </c>
      <c r="U6725">
        <v>0</v>
      </c>
      <c r="V6725">
        <v>0</v>
      </c>
      <c r="W6725">
        <v>2.8193550461580001E-2</v>
      </c>
      <c r="X6725">
        <v>271.4588395970643</v>
      </c>
      <c r="Y6725">
        <v>5.5034979249675011</v>
      </c>
      <c r="Z6725">
        <v>27.337249033618718</v>
      </c>
      <c r="AA6725">
        <v>9.6853499336645257</v>
      </c>
      <c r="AB6725">
        <v>90.073837322235718</v>
      </c>
      <c r="AC6725">
        <v>0</v>
      </c>
      <c r="AD6725">
        <v>0</v>
      </c>
      <c r="AE6725">
        <v>404.08696736201239</v>
      </c>
    </row>
    <row r="6726" spans="1:31" x14ac:dyDescent="0.3">
      <c r="A6726">
        <v>2725716</v>
      </c>
      <c r="B6726">
        <v>1</v>
      </c>
      <c r="C6726" t="s">
        <v>80</v>
      </c>
      <c r="D6726" t="s">
        <v>83</v>
      </c>
      <c r="E6726" t="s">
        <v>156</v>
      </c>
      <c r="F6726" t="s">
        <v>18618</v>
      </c>
      <c r="G6726" t="s">
        <v>300</v>
      </c>
      <c r="H6726" t="s">
        <v>153</v>
      </c>
      <c r="I6726" t="s">
        <v>136</v>
      </c>
      <c r="J6726" t="s">
        <v>137</v>
      </c>
      <c r="K6726" t="s">
        <v>210</v>
      </c>
      <c r="L6726" t="s">
        <v>18619</v>
      </c>
      <c r="M6726" t="s">
        <v>18620</v>
      </c>
      <c r="N6726">
        <v>5.1002777769999996</v>
      </c>
      <c r="O6726">
        <v>0</v>
      </c>
      <c r="P6726">
        <v>182</v>
      </c>
      <c r="Q6726">
        <v>0</v>
      </c>
      <c r="R6726">
        <v>0</v>
      </c>
      <c r="S6726">
        <v>0</v>
      </c>
      <c r="T6726">
        <v>4</v>
      </c>
      <c r="U6726">
        <v>0</v>
      </c>
      <c r="V6726">
        <v>0</v>
      </c>
      <c r="W6726">
        <v>0</v>
      </c>
      <c r="X6726">
        <v>245.95540368326789</v>
      </c>
      <c r="Y6726">
        <v>0</v>
      </c>
      <c r="Z6726">
        <v>0</v>
      </c>
      <c r="AA6726">
        <v>0</v>
      </c>
      <c r="AB6726">
        <v>20.611000630308496</v>
      </c>
      <c r="AC6726">
        <v>0</v>
      </c>
      <c r="AD6726">
        <v>0</v>
      </c>
      <c r="AE6726">
        <v>266.56640431357641</v>
      </c>
    </row>
    <row r="6727" spans="1:31" x14ac:dyDescent="0.3">
      <c r="A6727">
        <v>2725822</v>
      </c>
      <c r="B6727">
        <v>1</v>
      </c>
      <c r="C6727" t="s">
        <v>80</v>
      </c>
      <c r="D6727" t="s">
        <v>97</v>
      </c>
      <c r="E6727" t="s">
        <v>161</v>
      </c>
      <c r="F6727" t="s">
        <v>18621</v>
      </c>
      <c r="G6727" t="s">
        <v>409</v>
      </c>
      <c r="H6727" t="s">
        <v>135</v>
      </c>
      <c r="I6727" t="s">
        <v>136</v>
      </c>
      <c r="J6727" t="s">
        <v>137</v>
      </c>
      <c r="K6727" t="s">
        <v>138</v>
      </c>
      <c r="L6727" t="s">
        <v>18622</v>
      </c>
      <c r="M6727" t="s">
        <v>18623</v>
      </c>
      <c r="N6727">
        <v>2.960555555</v>
      </c>
      <c r="O6727">
        <v>0</v>
      </c>
      <c r="P6727">
        <v>37</v>
      </c>
      <c r="Q6727">
        <v>0</v>
      </c>
      <c r="R6727">
        <v>11</v>
      </c>
      <c r="S6727">
        <v>0</v>
      </c>
      <c r="T6727">
        <v>12</v>
      </c>
      <c r="U6727">
        <v>0</v>
      </c>
      <c r="V6727">
        <v>0</v>
      </c>
      <c r="W6727">
        <v>0</v>
      </c>
      <c r="X6727">
        <v>63.978056732571382</v>
      </c>
      <c r="Y6727">
        <v>0</v>
      </c>
      <c r="Z6727">
        <v>10.165780100125016</v>
      </c>
      <c r="AA6727">
        <v>0</v>
      </c>
      <c r="AB6727">
        <v>30.240615768090379</v>
      </c>
      <c r="AC6727">
        <v>0</v>
      </c>
      <c r="AD6727">
        <v>0</v>
      </c>
      <c r="AE6727">
        <v>104.38445260078677</v>
      </c>
    </row>
    <row r="6728" spans="1:31" x14ac:dyDescent="0.3">
      <c r="A6728">
        <v>2725968</v>
      </c>
      <c r="B6728">
        <v>1</v>
      </c>
      <c r="C6728" t="s">
        <v>80</v>
      </c>
      <c r="D6728" t="s">
        <v>83</v>
      </c>
      <c r="E6728" t="s">
        <v>132</v>
      </c>
      <c r="F6728" t="s">
        <v>18624</v>
      </c>
      <c r="G6728" t="s">
        <v>134</v>
      </c>
      <c r="H6728" t="s">
        <v>135</v>
      </c>
      <c r="I6728" t="s">
        <v>136</v>
      </c>
      <c r="J6728" t="s">
        <v>137</v>
      </c>
      <c r="K6728" t="s">
        <v>138</v>
      </c>
      <c r="L6728" t="s">
        <v>18625</v>
      </c>
      <c r="M6728" t="s">
        <v>18626</v>
      </c>
      <c r="N6728">
        <v>2.0538888879999999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22</v>
      </c>
      <c r="U6728">
        <v>0</v>
      </c>
      <c r="V6728">
        <v>2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168.73148879079713</v>
      </c>
      <c r="AC6728">
        <v>0</v>
      </c>
      <c r="AD6728">
        <v>9.6132368996735007</v>
      </c>
      <c r="AE6728">
        <v>178.34472569047063</v>
      </c>
    </row>
    <row r="6729" spans="1:31" x14ac:dyDescent="0.3">
      <c r="A6729">
        <v>2725610</v>
      </c>
      <c r="B6729">
        <v>1</v>
      </c>
      <c r="C6729" t="s">
        <v>80</v>
      </c>
      <c r="D6729" t="s">
        <v>82</v>
      </c>
      <c r="E6729" t="s">
        <v>173</v>
      </c>
      <c r="F6729" t="s">
        <v>18627</v>
      </c>
      <c r="G6729" t="s">
        <v>1613</v>
      </c>
      <c r="H6729" t="s">
        <v>5535</v>
      </c>
      <c r="I6729" t="s">
        <v>136</v>
      </c>
      <c r="J6729" t="s">
        <v>137</v>
      </c>
      <c r="K6729" t="s">
        <v>210</v>
      </c>
      <c r="L6729" t="s">
        <v>18628</v>
      </c>
      <c r="M6729" t="s">
        <v>18629</v>
      </c>
      <c r="N6729">
        <v>0.16166666599999999</v>
      </c>
      <c r="O6729">
        <v>0</v>
      </c>
      <c r="P6729">
        <v>286</v>
      </c>
      <c r="Q6729">
        <v>0</v>
      </c>
      <c r="R6729">
        <v>0</v>
      </c>
      <c r="S6729">
        <v>1</v>
      </c>
      <c r="T6729">
        <v>1580</v>
      </c>
      <c r="U6729">
        <v>0</v>
      </c>
      <c r="V6729">
        <v>10</v>
      </c>
      <c r="W6729">
        <v>0</v>
      </c>
      <c r="X6729">
        <v>5.1163959834858561</v>
      </c>
      <c r="Y6729">
        <v>0</v>
      </c>
      <c r="Z6729">
        <v>0</v>
      </c>
      <c r="AA6729">
        <v>36.345419417501255</v>
      </c>
      <c r="AB6729">
        <v>104.52854502325249</v>
      </c>
      <c r="AC6729">
        <v>0</v>
      </c>
      <c r="AD6729">
        <v>11.038391051776202</v>
      </c>
      <c r="AE6729">
        <v>157.02875147601583</v>
      </c>
    </row>
    <row r="6730" spans="1:31" x14ac:dyDescent="0.3">
      <c r="A6730">
        <v>2726108</v>
      </c>
      <c r="B6730">
        <v>1</v>
      </c>
      <c r="C6730" t="s">
        <v>80</v>
      </c>
      <c r="D6730" t="s">
        <v>87</v>
      </c>
      <c r="E6730" t="s">
        <v>145</v>
      </c>
      <c r="F6730" t="s">
        <v>18630</v>
      </c>
      <c r="G6730" t="s">
        <v>147</v>
      </c>
      <c r="H6730" t="s">
        <v>135</v>
      </c>
      <c r="I6730" t="s">
        <v>136</v>
      </c>
      <c r="J6730" t="s">
        <v>137</v>
      </c>
      <c r="K6730" t="s">
        <v>138</v>
      </c>
      <c r="L6730" t="s">
        <v>18631</v>
      </c>
      <c r="M6730" t="s">
        <v>18632</v>
      </c>
      <c r="N6730">
        <v>1.358333333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7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3.6634956432882602</v>
      </c>
      <c r="AC6730">
        <v>0</v>
      </c>
      <c r="AD6730">
        <v>0</v>
      </c>
      <c r="AE6730">
        <v>3.6634956432882602</v>
      </c>
    </row>
    <row r="6731" spans="1:31" x14ac:dyDescent="0.3">
      <c r="A6731">
        <v>2726131</v>
      </c>
      <c r="B6731">
        <v>1</v>
      </c>
      <c r="C6731" t="s">
        <v>81</v>
      </c>
      <c r="D6731" t="s">
        <v>123</v>
      </c>
      <c r="E6731" t="s">
        <v>213</v>
      </c>
      <c r="F6731" t="s">
        <v>18633</v>
      </c>
      <c r="G6731" t="s">
        <v>152</v>
      </c>
      <c r="H6731" t="s">
        <v>153</v>
      </c>
      <c r="I6731" t="s">
        <v>136</v>
      </c>
      <c r="J6731" t="s">
        <v>137</v>
      </c>
      <c r="K6731" t="s">
        <v>138</v>
      </c>
      <c r="L6731" t="s">
        <v>18634</v>
      </c>
      <c r="M6731" t="s">
        <v>18635</v>
      </c>
      <c r="N6731">
        <v>1.3902777770000001</v>
      </c>
      <c r="O6731">
        <v>3</v>
      </c>
      <c r="P6731">
        <v>382</v>
      </c>
      <c r="Q6731">
        <v>149</v>
      </c>
      <c r="R6731">
        <v>60</v>
      </c>
      <c r="S6731">
        <v>12</v>
      </c>
      <c r="T6731">
        <v>35</v>
      </c>
      <c r="U6731">
        <v>0</v>
      </c>
      <c r="V6731">
        <v>0</v>
      </c>
      <c r="W6731">
        <v>0.91088292072499988</v>
      </c>
      <c r="X6731">
        <v>64.291927305116488</v>
      </c>
      <c r="Y6731">
        <v>77.981460410066944</v>
      </c>
      <c r="Z6731">
        <v>12.0742324456942</v>
      </c>
      <c r="AA6731">
        <v>1.544257616095396</v>
      </c>
      <c r="AB6731">
        <v>21.886334342396164</v>
      </c>
      <c r="AC6731">
        <v>0</v>
      </c>
      <c r="AD6731">
        <v>0</v>
      </c>
      <c r="AE6731">
        <v>178.6890950400942</v>
      </c>
    </row>
    <row r="6732" spans="1:31" x14ac:dyDescent="0.3">
      <c r="A6732">
        <v>2726045</v>
      </c>
      <c r="B6732">
        <v>1</v>
      </c>
      <c r="C6732" t="s">
        <v>80</v>
      </c>
      <c r="D6732" t="s">
        <v>83</v>
      </c>
      <c r="E6732" t="s">
        <v>145</v>
      </c>
      <c r="F6732" t="s">
        <v>10125</v>
      </c>
      <c r="G6732" t="s">
        <v>181</v>
      </c>
      <c r="H6732" t="s">
        <v>135</v>
      </c>
      <c r="I6732" t="s">
        <v>136</v>
      </c>
      <c r="J6732" t="s">
        <v>137</v>
      </c>
      <c r="K6732" t="s">
        <v>138</v>
      </c>
      <c r="L6732" t="s">
        <v>18636</v>
      </c>
      <c r="M6732" t="s">
        <v>18637</v>
      </c>
      <c r="N6732">
        <v>6.4452777770000003</v>
      </c>
      <c r="O6732">
        <v>0</v>
      </c>
      <c r="P6732">
        <v>10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14.978050397073009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14.978050397073009</v>
      </c>
    </row>
    <row r="6733" spans="1:31" x14ac:dyDescent="0.3">
      <c r="A6733">
        <v>2725739</v>
      </c>
      <c r="B6733">
        <v>1</v>
      </c>
      <c r="C6733" t="s">
        <v>80</v>
      </c>
      <c r="D6733" t="s">
        <v>100</v>
      </c>
      <c r="E6733" t="s">
        <v>150</v>
      </c>
      <c r="F6733" t="s">
        <v>2636</v>
      </c>
      <c r="G6733" t="s">
        <v>209</v>
      </c>
      <c r="H6733" t="s">
        <v>153</v>
      </c>
      <c r="I6733" t="s">
        <v>136</v>
      </c>
      <c r="J6733" t="s">
        <v>137</v>
      </c>
      <c r="K6733" t="s">
        <v>210</v>
      </c>
      <c r="L6733" t="s">
        <v>18638</v>
      </c>
      <c r="M6733" t="s">
        <v>18639</v>
      </c>
      <c r="N6733">
        <v>6.3311111110000002</v>
      </c>
      <c r="O6733">
        <v>0</v>
      </c>
      <c r="P6733">
        <v>1774</v>
      </c>
      <c r="Q6733">
        <v>0</v>
      </c>
      <c r="R6733">
        <v>12</v>
      </c>
      <c r="S6733">
        <v>1</v>
      </c>
      <c r="T6733">
        <v>110</v>
      </c>
      <c r="U6733">
        <v>0</v>
      </c>
      <c r="V6733">
        <v>0</v>
      </c>
      <c r="W6733">
        <v>0</v>
      </c>
      <c r="X6733">
        <v>1027.2625986882811</v>
      </c>
      <c r="Y6733">
        <v>0</v>
      </c>
      <c r="Z6733">
        <v>108.58600907340792</v>
      </c>
      <c r="AA6733">
        <v>32.234518630068393</v>
      </c>
      <c r="AB6733">
        <v>709.55716870017181</v>
      </c>
      <c r="AC6733">
        <v>0</v>
      </c>
      <c r="AD6733">
        <v>0</v>
      </c>
      <c r="AE6733">
        <v>1877.6402950919291</v>
      </c>
    </row>
    <row r="6734" spans="1:31" x14ac:dyDescent="0.3">
      <c r="A6734">
        <v>2725988</v>
      </c>
      <c r="B6734">
        <v>1</v>
      </c>
      <c r="C6734" t="s">
        <v>81</v>
      </c>
      <c r="D6734" t="s">
        <v>114</v>
      </c>
      <c r="E6734" t="s">
        <v>161</v>
      </c>
      <c r="F6734" t="s">
        <v>18640</v>
      </c>
      <c r="G6734" t="s">
        <v>163</v>
      </c>
      <c r="H6734" t="s">
        <v>135</v>
      </c>
      <c r="I6734" t="s">
        <v>136</v>
      </c>
      <c r="J6734" t="s">
        <v>137</v>
      </c>
      <c r="K6734" t="s">
        <v>138</v>
      </c>
      <c r="L6734" t="s">
        <v>18641</v>
      </c>
      <c r="M6734" t="s">
        <v>18642</v>
      </c>
      <c r="N6734">
        <v>0.87388888799999997</v>
      </c>
      <c r="O6734">
        <v>0</v>
      </c>
      <c r="P6734">
        <v>20</v>
      </c>
      <c r="Q6734">
        <v>0</v>
      </c>
      <c r="R6734">
        <v>13</v>
      </c>
      <c r="S6734">
        <v>0</v>
      </c>
      <c r="T6734">
        <v>2</v>
      </c>
      <c r="U6734">
        <v>0</v>
      </c>
      <c r="V6734">
        <v>0</v>
      </c>
      <c r="W6734">
        <v>0</v>
      </c>
      <c r="X6734">
        <v>0.42856185958872012</v>
      </c>
      <c r="Y6734">
        <v>0</v>
      </c>
      <c r="Z6734">
        <v>0.267291076756275</v>
      </c>
      <c r="AA6734">
        <v>0</v>
      </c>
      <c r="AB6734">
        <v>0.11230090535664002</v>
      </c>
      <c r="AC6734">
        <v>0</v>
      </c>
      <c r="AD6734">
        <v>0</v>
      </c>
      <c r="AE6734">
        <v>0.80815384170163518</v>
      </c>
    </row>
    <row r="6735" spans="1:31" x14ac:dyDescent="0.3">
      <c r="A6735">
        <v>2725902</v>
      </c>
      <c r="B6735">
        <v>1</v>
      </c>
      <c r="C6735" t="s">
        <v>80</v>
      </c>
      <c r="D6735" t="s">
        <v>90</v>
      </c>
      <c r="E6735" t="s">
        <v>132</v>
      </c>
      <c r="F6735" t="s">
        <v>5072</v>
      </c>
      <c r="G6735" t="s">
        <v>300</v>
      </c>
      <c r="H6735" t="s">
        <v>135</v>
      </c>
      <c r="I6735" t="s">
        <v>136</v>
      </c>
      <c r="J6735" t="s">
        <v>137</v>
      </c>
      <c r="K6735" t="s">
        <v>210</v>
      </c>
      <c r="L6735" t="s">
        <v>18643</v>
      </c>
      <c r="M6735" t="s">
        <v>18644</v>
      </c>
      <c r="N6735">
        <v>5.0519444440000001</v>
      </c>
      <c r="O6735">
        <v>0</v>
      </c>
      <c r="P6735">
        <v>1233</v>
      </c>
      <c r="Q6735">
        <v>0</v>
      </c>
      <c r="R6735">
        <v>0</v>
      </c>
      <c r="S6735">
        <v>0</v>
      </c>
      <c r="T6735">
        <v>64</v>
      </c>
      <c r="U6735">
        <v>0</v>
      </c>
      <c r="V6735">
        <v>0</v>
      </c>
      <c r="W6735">
        <v>0</v>
      </c>
      <c r="X6735">
        <v>1315.0963029369323</v>
      </c>
      <c r="Y6735">
        <v>0</v>
      </c>
      <c r="Z6735">
        <v>0</v>
      </c>
      <c r="AA6735">
        <v>0</v>
      </c>
      <c r="AB6735">
        <v>178.23991856831313</v>
      </c>
      <c r="AC6735">
        <v>0</v>
      </c>
      <c r="AD6735">
        <v>0</v>
      </c>
      <c r="AE6735">
        <v>1493.3362215052455</v>
      </c>
    </row>
    <row r="6736" spans="1:31" x14ac:dyDescent="0.3">
      <c r="A6736">
        <v>2725653</v>
      </c>
      <c r="B6736">
        <v>1</v>
      </c>
      <c r="C6736" t="s">
        <v>80</v>
      </c>
      <c r="D6736" t="s">
        <v>83</v>
      </c>
      <c r="E6736" t="s">
        <v>145</v>
      </c>
      <c r="F6736" t="s">
        <v>18645</v>
      </c>
      <c r="G6736" t="s">
        <v>230</v>
      </c>
      <c r="H6736" t="s">
        <v>135</v>
      </c>
      <c r="I6736" t="s">
        <v>136</v>
      </c>
      <c r="J6736" t="s">
        <v>137</v>
      </c>
      <c r="K6736" t="s">
        <v>138</v>
      </c>
      <c r="L6736" t="s">
        <v>18646</v>
      </c>
      <c r="M6736" t="s">
        <v>18647</v>
      </c>
      <c r="N6736">
        <v>2.2888888879999998</v>
      </c>
      <c r="O6736">
        <v>0</v>
      </c>
      <c r="P6736">
        <v>2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0.16839457189500001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0.16839457189500001</v>
      </c>
    </row>
    <row r="6737" spans="1:31" x14ac:dyDescent="0.3">
      <c r="A6737">
        <v>2725796</v>
      </c>
      <c r="B6737">
        <v>1</v>
      </c>
      <c r="C6737" t="s">
        <v>80</v>
      </c>
      <c r="D6737" t="s">
        <v>105</v>
      </c>
      <c r="E6737" t="s">
        <v>150</v>
      </c>
      <c r="F6737" t="s">
        <v>6070</v>
      </c>
      <c r="G6737" t="s">
        <v>152</v>
      </c>
      <c r="H6737" t="s">
        <v>153</v>
      </c>
      <c r="I6737" t="s">
        <v>136</v>
      </c>
      <c r="J6737" t="s">
        <v>137</v>
      </c>
      <c r="K6737" t="s">
        <v>138</v>
      </c>
      <c r="L6737" t="s">
        <v>18648</v>
      </c>
      <c r="M6737" t="s">
        <v>18649</v>
      </c>
      <c r="N6737">
        <v>0.153888888</v>
      </c>
      <c r="O6737">
        <v>0</v>
      </c>
      <c r="P6737">
        <v>1143</v>
      </c>
      <c r="Q6737">
        <v>0</v>
      </c>
      <c r="R6737">
        <v>19</v>
      </c>
      <c r="S6737">
        <v>3</v>
      </c>
      <c r="T6737">
        <v>96</v>
      </c>
      <c r="U6737">
        <v>1</v>
      </c>
      <c r="V6737">
        <v>0</v>
      </c>
      <c r="W6737">
        <v>0</v>
      </c>
      <c r="X6737">
        <v>34.970724539221884</v>
      </c>
      <c r="Y6737">
        <v>0</v>
      </c>
      <c r="Z6737">
        <v>1.0275986812014932</v>
      </c>
      <c r="AA6737">
        <v>11.064428031463006</v>
      </c>
      <c r="AB6737">
        <v>19.488048339431096</v>
      </c>
      <c r="AC6737">
        <v>25.334228427977248</v>
      </c>
      <c r="AD6737">
        <v>0</v>
      </c>
      <c r="AE6737">
        <v>91.885028019294737</v>
      </c>
    </row>
    <row r="6738" spans="1:31" x14ac:dyDescent="0.3">
      <c r="A6738">
        <v>2725696</v>
      </c>
      <c r="B6738">
        <v>1</v>
      </c>
      <c r="C6738" t="s">
        <v>81</v>
      </c>
      <c r="D6738" t="s">
        <v>127</v>
      </c>
      <c r="E6738" t="s">
        <v>156</v>
      </c>
      <c r="F6738" t="s">
        <v>18650</v>
      </c>
      <c r="G6738" t="s">
        <v>185</v>
      </c>
      <c r="H6738" t="s">
        <v>153</v>
      </c>
      <c r="I6738" t="s">
        <v>136</v>
      </c>
      <c r="J6738" t="s">
        <v>137</v>
      </c>
      <c r="K6738" t="s">
        <v>138</v>
      </c>
      <c r="L6738" t="s">
        <v>18651</v>
      </c>
      <c r="M6738" t="s">
        <v>18652</v>
      </c>
      <c r="N6738">
        <v>4.4919444439999996</v>
      </c>
      <c r="O6738">
        <v>0</v>
      </c>
      <c r="P6738">
        <v>0</v>
      </c>
      <c r="Q6738">
        <v>33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14.801063586033155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14.801063586033155</v>
      </c>
    </row>
    <row r="6739" spans="1:31" x14ac:dyDescent="0.3">
      <c r="A6739">
        <v>2726051</v>
      </c>
      <c r="B6739">
        <v>1</v>
      </c>
      <c r="C6739" t="s">
        <v>80</v>
      </c>
      <c r="D6739" t="s">
        <v>110</v>
      </c>
      <c r="E6739" t="s">
        <v>161</v>
      </c>
      <c r="F6739" t="s">
        <v>18653</v>
      </c>
      <c r="G6739" t="s">
        <v>163</v>
      </c>
      <c r="H6739" t="s">
        <v>135</v>
      </c>
      <c r="I6739" t="s">
        <v>136</v>
      </c>
      <c r="J6739" t="s">
        <v>137</v>
      </c>
      <c r="K6739" t="s">
        <v>138</v>
      </c>
      <c r="L6739" t="s">
        <v>18654</v>
      </c>
      <c r="M6739" t="s">
        <v>18655</v>
      </c>
      <c r="N6739">
        <v>4.1794444439999996</v>
      </c>
      <c r="O6739">
        <v>0</v>
      </c>
      <c r="P6739">
        <v>75</v>
      </c>
      <c r="Q6739">
        <v>0</v>
      </c>
      <c r="R6739">
        <v>0</v>
      </c>
      <c r="S6739">
        <v>0</v>
      </c>
      <c r="T6739">
        <v>1</v>
      </c>
      <c r="U6739">
        <v>0</v>
      </c>
      <c r="V6739">
        <v>0</v>
      </c>
      <c r="W6739">
        <v>0</v>
      </c>
      <c r="X6739">
        <v>69.873096619391461</v>
      </c>
      <c r="Y6739">
        <v>0</v>
      </c>
      <c r="Z6739">
        <v>0</v>
      </c>
      <c r="AA6739">
        <v>0</v>
      </c>
      <c r="AB6739">
        <v>4.2966477366497227</v>
      </c>
      <c r="AC6739">
        <v>0</v>
      </c>
      <c r="AD6739">
        <v>0</v>
      </c>
      <c r="AE6739">
        <v>74.169744356041178</v>
      </c>
    </row>
    <row r="6740" spans="1:31" x14ac:dyDescent="0.3">
      <c r="A6740">
        <v>2725719</v>
      </c>
      <c r="B6740">
        <v>1</v>
      </c>
      <c r="C6740" t="s">
        <v>80</v>
      </c>
      <c r="D6740" t="s">
        <v>83</v>
      </c>
      <c r="E6740" t="s">
        <v>145</v>
      </c>
      <c r="F6740" t="s">
        <v>15522</v>
      </c>
      <c r="G6740" t="s">
        <v>181</v>
      </c>
      <c r="H6740" t="s">
        <v>135</v>
      </c>
      <c r="I6740" t="s">
        <v>136</v>
      </c>
      <c r="J6740" t="s">
        <v>137</v>
      </c>
      <c r="K6740" t="s">
        <v>138</v>
      </c>
      <c r="L6740" t="s">
        <v>18656</v>
      </c>
      <c r="M6740" t="s">
        <v>18657</v>
      </c>
      <c r="N6740">
        <v>1.2255555549999999</v>
      </c>
      <c r="O6740">
        <v>0</v>
      </c>
      <c r="P6740">
        <v>9</v>
      </c>
      <c r="Q6740">
        <v>0</v>
      </c>
      <c r="R6740">
        <v>0</v>
      </c>
      <c r="S6740">
        <v>0</v>
      </c>
      <c r="T6740">
        <v>1</v>
      </c>
      <c r="U6740">
        <v>0</v>
      </c>
      <c r="V6740">
        <v>0</v>
      </c>
      <c r="W6740">
        <v>0</v>
      </c>
      <c r="X6740">
        <v>1.4356295873813254</v>
      </c>
      <c r="Y6740">
        <v>0</v>
      </c>
      <c r="Z6740">
        <v>0</v>
      </c>
      <c r="AA6740">
        <v>0</v>
      </c>
      <c r="AB6740">
        <v>0.50685465655564998</v>
      </c>
      <c r="AC6740">
        <v>0</v>
      </c>
      <c r="AD6740">
        <v>0</v>
      </c>
      <c r="AE6740">
        <v>1.9424842439369754</v>
      </c>
    </row>
    <row r="6741" spans="1:31" x14ac:dyDescent="0.3">
      <c r="A6741">
        <v>2725905</v>
      </c>
      <c r="B6741">
        <v>1</v>
      </c>
      <c r="C6741" t="s">
        <v>80</v>
      </c>
      <c r="D6741" t="s">
        <v>82</v>
      </c>
      <c r="E6741" t="s">
        <v>173</v>
      </c>
      <c r="F6741" t="s">
        <v>18658</v>
      </c>
      <c r="G6741" t="s">
        <v>152</v>
      </c>
      <c r="H6741" t="s">
        <v>153</v>
      </c>
      <c r="I6741" t="s">
        <v>136</v>
      </c>
      <c r="J6741" t="s">
        <v>137</v>
      </c>
      <c r="K6741" t="s">
        <v>138</v>
      </c>
      <c r="L6741" t="s">
        <v>18659</v>
      </c>
      <c r="M6741" t="s">
        <v>18660</v>
      </c>
      <c r="N6741">
        <v>1.4608333330000001</v>
      </c>
      <c r="O6741">
        <v>0</v>
      </c>
      <c r="P6741">
        <v>807</v>
      </c>
      <c r="Q6741">
        <v>0</v>
      </c>
      <c r="R6741">
        <v>0</v>
      </c>
      <c r="S6741">
        <v>1</v>
      </c>
      <c r="T6741">
        <v>1186</v>
      </c>
      <c r="U6741">
        <v>0</v>
      </c>
      <c r="V6741">
        <v>2</v>
      </c>
      <c r="W6741">
        <v>0</v>
      </c>
      <c r="X6741">
        <v>394.13821210411726</v>
      </c>
      <c r="Y6741">
        <v>0</v>
      </c>
      <c r="Z6741">
        <v>0</v>
      </c>
      <c r="AA6741">
        <v>132.51559474379363</v>
      </c>
      <c r="AB6741">
        <v>2143.1273080723336</v>
      </c>
      <c r="AC6741">
        <v>0</v>
      </c>
      <c r="AD6741">
        <v>39.086106593047738</v>
      </c>
      <c r="AE6741">
        <v>2708.867221513292</v>
      </c>
    </row>
    <row r="6742" spans="1:31" x14ac:dyDescent="0.3">
      <c r="A6742">
        <v>2726260</v>
      </c>
      <c r="B6742">
        <v>1</v>
      </c>
      <c r="C6742" t="s">
        <v>80</v>
      </c>
      <c r="D6742" t="s">
        <v>85</v>
      </c>
      <c r="E6742" t="s">
        <v>145</v>
      </c>
      <c r="F6742" t="s">
        <v>18661</v>
      </c>
      <c r="G6742" t="s">
        <v>181</v>
      </c>
      <c r="H6742" t="s">
        <v>135</v>
      </c>
      <c r="I6742" t="s">
        <v>136</v>
      </c>
      <c r="J6742" t="s">
        <v>137</v>
      </c>
      <c r="K6742" t="s">
        <v>138</v>
      </c>
      <c r="L6742" t="s">
        <v>18662</v>
      </c>
      <c r="M6742" t="s">
        <v>18663</v>
      </c>
      <c r="N6742">
        <v>1.398055555</v>
      </c>
      <c r="O6742">
        <v>0</v>
      </c>
      <c r="P6742">
        <v>11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5.5148183393047487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5.5148183393047487</v>
      </c>
    </row>
    <row r="6743" spans="1:31" x14ac:dyDescent="0.3">
      <c r="A6743">
        <v>2725713</v>
      </c>
      <c r="B6743">
        <v>1</v>
      </c>
      <c r="C6743" t="s">
        <v>80</v>
      </c>
      <c r="D6743" t="s">
        <v>85</v>
      </c>
      <c r="E6743" t="s">
        <v>145</v>
      </c>
      <c r="F6743" t="s">
        <v>18664</v>
      </c>
      <c r="G6743" t="s">
        <v>181</v>
      </c>
      <c r="H6743" t="s">
        <v>135</v>
      </c>
      <c r="I6743" t="s">
        <v>136</v>
      </c>
      <c r="J6743" t="s">
        <v>137</v>
      </c>
      <c r="K6743" t="s">
        <v>138</v>
      </c>
      <c r="L6743" t="s">
        <v>18665</v>
      </c>
      <c r="M6743" t="s">
        <v>18666</v>
      </c>
      <c r="N6743">
        <v>3.846666666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1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14.881052350004143</v>
      </c>
      <c r="AC6743">
        <v>0</v>
      </c>
      <c r="AD6743">
        <v>0</v>
      </c>
      <c r="AE6743">
        <v>14.881052350004143</v>
      </c>
    </row>
    <row r="6744" spans="1:31" x14ac:dyDescent="0.3">
      <c r="A6744">
        <v>2726114</v>
      </c>
      <c r="B6744">
        <v>1</v>
      </c>
      <c r="C6744" t="s">
        <v>81</v>
      </c>
      <c r="D6744" t="s">
        <v>123</v>
      </c>
      <c r="E6744" t="s">
        <v>213</v>
      </c>
      <c r="F6744" t="s">
        <v>18667</v>
      </c>
      <c r="G6744" t="s">
        <v>152</v>
      </c>
      <c r="H6744" t="s">
        <v>153</v>
      </c>
      <c r="I6744" t="s">
        <v>136</v>
      </c>
      <c r="J6744" t="s">
        <v>137</v>
      </c>
      <c r="K6744" t="s">
        <v>138</v>
      </c>
      <c r="L6744" t="s">
        <v>18668</v>
      </c>
      <c r="M6744" t="s">
        <v>18669</v>
      </c>
      <c r="N6744">
        <v>1.5069444439999999</v>
      </c>
      <c r="O6744">
        <v>4</v>
      </c>
      <c r="P6744">
        <v>64</v>
      </c>
      <c r="Q6744">
        <v>131</v>
      </c>
      <c r="R6744">
        <v>336</v>
      </c>
      <c r="S6744">
        <v>16</v>
      </c>
      <c r="T6744">
        <v>77</v>
      </c>
      <c r="U6744">
        <v>0</v>
      </c>
      <c r="V6744">
        <v>0</v>
      </c>
      <c r="W6744">
        <v>0.30377483256999999</v>
      </c>
      <c r="X6744">
        <v>5.0086417646108554</v>
      </c>
      <c r="Y6744">
        <v>26.074611796120895</v>
      </c>
      <c r="Z6744">
        <v>41.938438161194334</v>
      </c>
      <c r="AA6744">
        <v>4.855954278332363</v>
      </c>
      <c r="AB6744">
        <v>19.616999895835246</v>
      </c>
      <c r="AC6744">
        <v>0</v>
      </c>
      <c r="AD6744">
        <v>0</v>
      </c>
      <c r="AE6744">
        <v>97.7984207286637</v>
      </c>
    </row>
    <row r="6745" spans="1:31" x14ac:dyDescent="0.3">
      <c r="A6745">
        <v>2725965</v>
      </c>
      <c r="B6745">
        <v>1</v>
      </c>
      <c r="C6745" t="s">
        <v>81</v>
      </c>
      <c r="D6745" t="s">
        <v>123</v>
      </c>
      <c r="E6745" t="s">
        <v>150</v>
      </c>
      <c r="F6745" t="s">
        <v>9353</v>
      </c>
      <c r="G6745" t="s">
        <v>565</v>
      </c>
      <c r="H6745" t="s">
        <v>153</v>
      </c>
      <c r="I6745" t="s">
        <v>136</v>
      </c>
      <c r="J6745" t="s">
        <v>137</v>
      </c>
      <c r="K6745" t="s">
        <v>138</v>
      </c>
      <c r="L6745" t="s">
        <v>18670</v>
      </c>
      <c r="M6745" t="s">
        <v>18671</v>
      </c>
      <c r="N6745">
        <v>3.1497222219999998</v>
      </c>
      <c r="O6745">
        <v>12</v>
      </c>
      <c r="P6745">
        <v>928</v>
      </c>
      <c r="Q6745">
        <v>321</v>
      </c>
      <c r="R6745">
        <v>204</v>
      </c>
      <c r="S6745">
        <v>26</v>
      </c>
      <c r="T6745">
        <v>65</v>
      </c>
      <c r="U6745">
        <v>3</v>
      </c>
      <c r="V6745">
        <v>0</v>
      </c>
      <c r="W6745">
        <v>21.627483887984987</v>
      </c>
      <c r="X6745">
        <v>469.20559845412231</v>
      </c>
      <c r="Y6745">
        <v>654.02591104060411</v>
      </c>
      <c r="Z6745">
        <v>162.95711295899537</v>
      </c>
      <c r="AA6745">
        <v>321.57919486475527</v>
      </c>
      <c r="AB6745">
        <v>60.428121763202739</v>
      </c>
      <c r="AC6745">
        <v>599.86537457729014</v>
      </c>
      <c r="AD6745">
        <v>0</v>
      </c>
      <c r="AE6745">
        <v>2289.6887975469544</v>
      </c>
    </row>
    <row r="6746" spans="1:31" x14ac:dyDescent="0.3">
      <c r="A6746">
        <v>2726068</v>
      </c>
      <c r="B6746">
        <v>1</v>
      </c>
      <c r="C6746" t="s">
        <v>80</v>
      </c>
      <c r="D6746" t="s">
        <v>100</v>
      </c>
      <c r="E6746" t="s">
        <v>150</v>
      </c>
      <c r="F6746" t="s">
        <v>6997</v>
      </c>
      <c r="G6746" t="s">
        <v>152</v>
      </c>
      <c r="H6746" t="s">
        <v>153</v>
      </c>
      <c r="I6746" t="s">
        <v>136</v>
      </c>
      <c r="J6746" t="s">
        <v>137</v>
      </c>
      <c r="K6746" t="s">
        <v>138</v>
      </c>
      <c r="L6746" t="s">
        <v>18672</v>
      </c>
      <c r="M6746" t="s">
        <v>18673</v>
      </c>
      <c r="N6746">
        <v>0.31277777699999998</v>
      </c>
      <c r="O6746">
        <v>11</v>
      </c>
      <c r="P6746">
        <v>39</v>
      </c>
      <c r="Q6746">
        <v>67</v>
      </c>
      <c r="R6746">
        <v>85</v>
      </c>
      <c r="S6746">
        <v>14</v>
      </c>
      <c r="T6746">
        <v>41</v>
      </c>
      <c r="U6746">
        <v>0</v>
      </c>
      <c r="V6746">
        <v>1</v>
      </c>
      <c r="W6746">
        <v>1.0360241173446834</v>
      </c>
      <c r="X6746">
        <v>2.6784580712624084</v>
      </c>
      <c r="Y6746">
        <v>12.786632137282643</v>
      </c>
      <c r="Z6746">
        <v>15.700677333966224</v>
      </c>
      <c r="AA6746">
        <v>25.884629139956328</v>
      </c>
      <c r="AB6746">
        <v>15.477112326317373</v>
      </c>
      <c r="AC6746">
        <v>0</v>
      </c>
      <c r="AD6746">
        <v>2.5905482442277998</v>
      </c>
      <c r="AE6746">
        <v>76.15408137035746</v>
      </c>
    </row>
    <row r="6747" spans="1:31" x14ac:dyDescent="0.3">
      <c r="A6747">
        <v>2725673</v>
      </c>
      <c r="B6747">
        <v>1</v>
      </c>
      <c r="C6747" t="s">
        <v>81</v>
      </c>
      <c r="D6747" t="s">
        <v>112</v>
      </c>
      <c r="E6747" t="s">
        <v>156</v>
      </c>
      <c r="F6747" t="s">
        <v>18674</v>
      </c>
      <c r="G6747" t="s">
        <v>152</v>
      </c>
      <c r="H6747" t="s">
        <v>153</v>
      </c>
      <c r="I6747" t="s">
        <v>136</v>
      </c>
      <c r="J6747" t="s">
        <v>137</v>
      </c>
      <c r="K6747" t="s">
        <v>138</v>
      </c>
      <c r="L6747" t="s">
        <v>18675</v>
      </c>
      <c r="M6747" t="s">
        <v>18676</v>
      </c>
      <c r="N6747">
        <v>0.48499999999999999</v>
      </c>
      <c r="O6747">
        <v>0</v>
      </c>
      <c r="P6747">
        <v>1344</v>
      </c>
      <c r="Q6747">
        <v>0</v>
      </c>
      <c r="R6747">
        <v>11</v>
      </c>
      <c r="S6747">
        <v>0</v>
      </c>
      <c r="T6747">
        <v>37</v>
      </c>
      <c r="U6747">
        <v>0</v>
      </c>
      <c r="V6747">
        <v>0</v>
      </c>
      <c r="W6747">
        <v>0</v>
      </c>
      <c r="X6747">
        <v>116.26526334650862</v>
      </c>
      <c r="Y6747">
        <v>0</v>
      </c>
      <c r="Z6747">
        <v>8.5590657843520004E-2</v>
      </c>
      <c r="AA6747">
        <v>0</v>
      </c>
      <c r="AB6747">
        <v>14.156270299340967</v>
      </c>
      <c r="AC6747">
        <v>0</v>
      </c>
      <c r="AD6747">
        <v>0</v>
      </c>
      <c r="AE6747">
        <v>130.5071243036931</v>
      </c>
    </row>
    <row r="6748" spans="1:31" x14ac:dyDescent="0.3">
      <c r="A6748">
        <v>2726214</v>
      </c>
      <c r="B6748">
        <v>1</v>
      </c>
      <c r="C6748" t="s">
        <v>80</v>
      </c>
      <c r="D6748" t="s">
        <v>86</v>
      </c>
      <c r="E6748" t="s">
        <v>145</v>
      </c>
      <c r="F6748" t="s">
        <v>18677</v>
      </c>
      <c r="G6748" t="s">
        <v>230</v>
      </c>
      <c r="H6748" t="s">
        <v>135</v>
      </c>
      <c r="I6748" t="s">
        <v>136</v>
      </c>
      <c r="J6748" t="s">
        <v>137</v>
      </c>
      <c r="K6748" t="s">
        <v>138</v>
      </c>
      <c r="L6748" t="s">
        <v>18678</v>
      </c>
      <c r="M6748" t="s">
        <v>18679</v>
      </c>
      <c r="N6748">
        <v>2.969166666</v>
      </c>
      <c r="O6748">
        <v>0</v>
      </c>
      <c r="P6748">
        <v>2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</row>
    <row r="6749" spans="1:31" x14ac:dyDescent="0.3">
      <c r="A6749">
        <v>2725779</v>
      </c>
      <c r="B6749">
        <v>1</v>
      </c>
      <c r="C6749" t="s">
        <v>81</v>
      </c>
      <c r="D6749" t="s">
        <v>113</v>
      </c>
      <c r="E6749" t="s">
        <v>173</v>
      </c>
      <c r="F6749" t="s">
        <v>18680</v>
      </c>
      <c r="G6749" t="s">
        <v>300</v>
      </c>
      <c r="H6749" t="s">
        <v>153</v>
      </c>
      <c r="I6749" t="s">
        <v>136</v>
      </c>
      <c r="J6749" t="s">
        <v>137</v>
      </c>
      <c r="K6749" t="s">
        <v>210</v>
      </c>
      <c r="L6749" t="s">
        <v>18681</v>
      </c>
      <c r="M6749" t="s">
        <v>18682</v>
      </c>
      <c r="N6749">
        <v>6.5975000000000001</v>
      </c>
      <c r="O6749">
        <v>11</v>
      </c>
      <c r="P6749">
        <v>2566</v>
      </c>
      <c r="Q6749">
        <v>117</v>
      </c>
      <c r="R6749">
        <v>333</v>
      </c>
      <c r="S6749">
        <v>18</v>
      </c>
      <c r="T6749">
        <v>373</v>
      </c>
      <c r="U6749">
        <v>3</v>
      </c>
      <c r="V6749">
        <v>1</v>
      </c>
      <c r="W6749">
        <v>18.387406174907952</v>
      </c>
      <c r="X6749">
        <v>3079.2026419395347</v>
      </c>
      <c r="Y6749">
        <v>398.4127029783665</v>
      </c>
      <c r="Z6749">
        <v>313.96904125955569</v>
      </c>
      <c r="AA6749">
        <v>925.17663063898021</v>
      </c>
      <c r="AB6749">
        <v>1398.3919852777628</v>
      </c>
      <c r="AC6749">
        <v>1122.6274408726993</v>
      </c>
      <c r="AD6749">
        <v>1.9314397622681101</v>
      </c>
      <c r="AE6749">
        <v>7258.0992889040754</v>
      </c>
    </row>
    <row r="6750" spans="1:31" x14ac:dyDescent="0.3">
      <c r="A6750">
        <v>2725613</v>
      </c>
      <c r="B6750">
        <v>1</v>
      </c>
      <c r="C6750" t="s">
        <v>80</v>
      </c>
      <c r="D6750" t="s">
        <v>82</v>
      </c>
      <c r="E6750" t="s">
        <v>173</v>
      </c>
      <c r="F6750" t="s">
        <v>18683</v>
      </c>
      <c r="G6750" t="s">
        <v>1613</v>
      </c>
      <c r="H6750" t="s">
        <v>5535</v>
      </c>
      <c r="I6750" t="s">
        <v>136</v>
      </c>
      <c r="J6750" t="s">
        <v>137</v>
      </c>
      <c r="K6750" t="s">
        <v>210</v>
      </c>
      <c r="L6750" t="s">
        <v>18684</v>
      </c>
      <c r="M6750" t="s">
        <v>18685</v>
      </c>
      <c r="N6750">
        <v>0.12833333299999999</v>
      </c>
      <c r="O6750">
        <v>0</v>
      </c>
      <c r="P6750">
        <v>15</v>
      </c>
      <c r="Q6750">
        <v>0</v>
      </c>
      <c r="R6750">
        <v>0</v>
      </c>
      <c r="S6750">
        <v>5</v>
      </c>
      <c r="T6750">
        <v>281</v>
      </c>
      <c r="U6750">
        <v>0</v>
      </c>
      <c r="V6750">
        <v>0</v>
      </c>
      <c r="W6750">
        <v>0</v>
      </c>
      <c r="X6750">
        <v>0.59123134822444001</v>
      </c>
      <c r="Y6750">
        <v>0</v>
      </c>
      <c r="Z6750">
        <v>0</v>
      </c>
      <c r="AA6750">
        <v>54.432208529795247</v>
      </c>
      <c r="AB6750">
        <v>31.698192144926612</v>
      </c>
      <c r="AC6750">
        <v>0</v>
      </c>
      <c r="AD6750">
        <v>0</v>
      </c>
      <c r="AE6750">
        <v>86.721632022946295</v>
      </c>
    </row>
    <row r="6751" spans="1:31" x14ac:dyDescent="0.3">
      <c r="A6751">
        <v>2726252</v>
      </c>
      <c r="B6751">
        <v>2</v>
      </c>
      <c r="C6751" t="s">
        <v>80</v>
      </c>
      <c r="D6751" t="s">
        <v>83</v>
      </c>
      <c r="E6751" t="s">
        <v>156</v>
      </c>
      <c r="F6751" t="s">
        <v>18686</v>
      </c>
      <c r="G6751" t="s">
        <v>170</v>
      </c>
      <c r="H6751" t="s">
        <v>153</v>
      </c>
      <c r="I6751" t="s">
        <v>136</v>
      </c>
      <c r="J6751" t="s">
        <v>137</v>
      </c>
      <c r="K6751" t="s">
        <v>138</v>
      </c>
      <c r="L6751" t="s">
        <v>18687</v>
      </c>
      <c r="M6751" t="s">
        <v>18688</v>
      </c>
      <c r="N6751">
        <v>0.42166666600000002</v>
      </c>
      <c r="O6751">
        <v>0</v>
      </c>
      <c r="P6751">
        <v>457</v>
      </c>
      <c r="Q6751">
        <v>0</v>
      </c>
      <c r="R6751">
        <v>0</v>
      </c>
      <c r="S6751">
        <v>1</v>
      </c>
      <c r="T6751">
        <v>205</v>
      </c>
      <c r="U6751">
        <v>0</v>
      </c>
      <c r="V6751">
        <v>12</v>
      </c>
      <c r="W6751">
        <v>0</v>
      </c>
      <c r="X6751">
        <v>64.745364910798571</v>
      </c>
      <c r="Y6751">
        <v>0</v>
      </c>
      <c r="Z6751">
        <v>0</v>
      </c>
      <c r="AA6751">
        <v>0.50834164403000004</v>
      </c>
      <c r="AB6751">
        <v>103.2534560888333</v>
      </c>
      <c r="AC6751">
        <v>0</v>
      </c>
      <c r="AD6751">
        <v>34.601406143295314</v>
      </c>
      <c r="AE6751">
        <v>203.10856878695719</v>
      </c>
    </row>
    <row r="6752" spans="1:31" x14ac:dyDescent="0.3">
      <c r="A6752">
        <v>2726297</v>
      </c>
      <c r="B6752">
        <v>1</v>
      </c>
      <c r="C6752" t="s">
        <v>80</v>
      </c>
      <c r="D6752" t="s">
        <v>90</v>
      </c>
      <c r="E6752" t="s">
        <v>161</v>
      </c>
      <c r="F6752" t="s">
        <v>18689</v>
      </c>
      <c r="G6752" t="s">
        <v>163</v>
      </c>
      <c r="H6752" t="s">
        <v>135</v>
      </c>
      <c r="I6752" t="s">
        <v>136</v>
      </c>
      <c r="J6752" t="s">
        <v>137</v>
      </c>
      <c r="K6752" t="s">
        <v>138</v>
      </c>
      <c r="L6752" t="s">
        <v>18690</v>
      </c>
      <c r="M6752" t="s">
        <v>18691</v>
      </c>
      <c r="N6752">
        <v>0.91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18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16.169923276312915</v>
      </c>
      <c r="AC6752">
        <v>0</v>
      </c>
      <c r="AD6752">
        <v>0</v>
      </c>
      <c r="AE6752">
        <v>16.169923276312915</v>
      </c>
    </row>
    <row r="6753" spans="1:31" x14ac:dyDescent="0.3">
      <c r="A6753">
        <v>2725636</v>
      </c>
      <c r="B6753">
        <v>1</v>
      </c>
      <c r="C6753" t="s">
        <v>80</v>
      </c>
      <c r="D6753" t="s">
        <v>96</v>
      </c>
      <c r="E6753" t="s">
        <v>200</v>
      </c>
      <c r="F6753" t="s">
        <v>17962</v>
      </c>
      <c r="G6753" t="s">
        <v>163</v>
      </c>
      <c r="H6753" t="s">
        <v>135</v>
      </c>
      <c r="I6753" t="s">
        <v>136</v>
      </c>
      <c r="J6753" t="s">
        <v>137</v>
      </c>
      <c r="K6753" t="s">
        <v>138</v>
      </c>
      <c r="L6753" t="s">
        <v>18692</v>
      </c>
      <c r="M6753" t="s">
        <v>18693</v>
      </c>
      <c r="N6753">
        <v>4.2933333329999996</v>
      </c>
      <c r="O6753">
        <v>0</v>
      </c>
      <c r="P6753">
        <v>8</v>
      </c>
      <c r="Q6753">
        <v>0</v>
      </c>
      <c r="R6753">
        <v>0</v>
      </c>
      <c r="S6753">
        <v>0</v>
      </c>
      <c r="T6753">
        <v>11</v>
      </c>
      <c r="U6753">
        <v>0</v>
      </c>
      <c r="V6753">
        <v>0</v>
      </c>
      <c r="W6753">
        <v>0</v>
      </c>
      <c r="X6753">
        <v>6.5536991367374808</v>
      </c>
      <c r="Y6753">
        <v>0</v>
      </c>
      <c r="Z6753">
        <v>0</v>
      </c>
      <c r="AA6753">
        <v>0</v>
      </c>
      <c r="AB6753">
        <v>23.71942461664587</v>
      </c>
      <c r="AC6753">
        <v>0</v>
      </c>
      <c r="AD6753">
        <v>0</v>
      </c>
      <c r="AE6753">
        <v>30.273123753383352</v>
      </c>
    </row>
    <row r="6754" spans="1:31" x14ac:dyDescent="0.3">
      <c r="A6754">
        <v>2726234</v>
      </c>
      <c r="B6754">
        <v>1</v>
      </c>
      <c r="C6754" t="s">
        <v>80</v>
      </c>
      <c r="D6754" t="s">
        <v>84</v>
      </c>
      <c r="E6754" t="s">
        <v>132</v>
      </c>
      <c r="F6754" t="s">
        <v>7049</v>
      </c>
      <c r="G6754" t="s">
        <v>170</v>
      </c>
      <c r="H6754" t="s">
        <v>135</v>
      </c>
      <c r="I6754" t="s">
        <v>136</v>
      </c>
      <c r="J6754" t="s">
        <v>137</v>
      </c>
      <c r="K6754" t="s">
        <v>138</v>
      </c>
      <c r="L6754" t="s">
        <v>18694</v>
      </c>
      <c r="M6754" t="s">
        <v>18695</v>
      </c>
      <c r="N6754">
        <v>0.81777777699999998</v>
      </c>
      <c r="O6754">
        <v>0</v>
      </c>
      <c r="P6754">
        <v>143</v>
      </c>
      <c r="Q6754">
        <v>0</v>
      </c>
      <c r="R6754">
        <v>2</v>
      </c>
      <c r="S6754">
        <v>0</v>
      </c>
      <c r="T6754">
        <v>5</v>
      </c>
      <c r="U6754">
        <v>0</v>
      </c>
      <c r="V6754">
        <v>0</v>
      </c>
      <c r="W6754">
        <v>0</v>
      </c>
      <c r="X6754">
        <v>26.155914275791481</v>
      </c>
      <c r="Y6754">
        <v>0</v>
      </c>
      <c r="Z6754">
        <v>0.70717662196609998</v>
      </c>
      <c r="AA6754">
        <v>0</v>
      </c>
      <c r="AB6754">
        <v>5.4082136537763654</v>
      </c>
      <c r="AC6754">
        <v>0</v>
      </c>
      <c r="AD6754">
        <v>0</v>
      </c>
      <c r="AE6754">
        <v>32.271304551533945</v>
      </c>
    </row>
    <row r="6755" spans="1:31" x14ac:dyDescent="0.3">
      <c r="A6755">
        <v>2725948</v>
      </c>
      <c r="B6755">
        <v>1</v>
      </c>
      <c r="C6755" t="s">
        <v>81</v>
      </c>
      <c r="D6755" t="s">
        <v>123</v>
      </c>
      <c r="E6755" t="s">
        <v>150</v>
      </c>
      <c r="F6755" t="s">
        <v>9353</v>
      </c>
      <c r="G6755" t="s">
        <v>152</v>
      </c>
      <c r="H6755" t="s">
        <v>153</v>
      </c>
      <c r="I6755" t="s">
        <v>136</v>
      </c>
      <c r="J6755" t="s">
        <v>137</v>
      </c>
      <c r="K6755" t="s">
        <v>138</v>
      </c>
      <c r="L6755" t="s">
        <v>18696</v>
      </c>
      <c r="M6755" t="s">
        <v>18697</v>
      </c>
      <c r="N6755">
        <v>8.6388887999999997E-2</v>
      </c>
      <c r="O6755">
        <v>20</v>
      </c>
      <c r="P6755">
        <v>930</v>
      </c>
      <c r="Q6755">
        <v>423</v>
      </c>
      <c r="R6755">
        <v>221</v>
      </c>
      <c r="S6755">
        <v>28</v>
      </c>
      <c r="T6755">
        <v>65</v>
      </c>
      <c r="U6755">
        <v>3</v>
      </c>
      <c r="V6755">
        <v>0</v>
      </c>
      <c r="W6755">
        <v>0.81118134983775014</v>
      </c>
      <c r="X6755">
        <v>12.886557350419018</v>
      </c>
      <c r="Y6755">
        <v>20.99798443092309</v>
      </c>
      <c r="Z6755">
        <v>5.0901333341924628</v>
      </c>
      <c r="AA6755">
        <v>8.7901189491106777</v>
      </c>
      <c r="AB6755">
        <v>1.6898164565421037</v>
      </c>
      <c r="AC6755">
        <v>15.526045925734836</v>
      </c>
      <c r="AD6755">
        <v>0</v>
      </c>
      <c r="AE6755">
        <v>65.79183779675995</v>
      </c>
    </row>
    <row r="6756" spans="1:31" x14ac:dyDescent="0.3">
      <c r="A6756">
        <v>2725693</v>
      </c>
      <c r="B6756">
        <v>1</v>
      </c>
      <c r="C6756" t="s">
        <v>80</v>
      </c>
      <c r="D6756" t="s">
        <v>105</v>
      </c>
      <c r="E6756" t="s">
        <v>150</v>
      </c>
      <c r="F6756" t="s">
        <v>18698</v>
      </c>
      <c r="G6756" t="s">
        <v>300</v>
      </c>
      <c r="H6756" t="s">
        <v>153</v>
      </c>
      <c r="I6756" t="s">
        <v>136</v>
      </c>
      <c r="J6756" t="s">
        <v>137</v>
      </c>
      <c r="K6756" t="s">
        <v>210</v>
      </c>
      <c r="L6756" t="s">
        <v>18699</v>
      </c>
      <c r="M6756" t="s">
        <v>18700</v>
      </c>
      <c r="N6756">
        <v>4.9352777769999996</v>
      </c>
      <c r="O6756">
        <v>0</v>
      </c>
      <c r="P6756">
        <v>6241</v>
      </c>
      <c r="Q6756">
        <v>0</v>
      </c>
      <c r="R6756">
        <v>0</v>
      </c>
      <c r="S6756">
        <v>1</v>
      </c>
      <c r="T6756">
        <v>503</v>
      </c>
      <c r="U6756">
        <v>0</v>
      </c>
      <c r="V6756">
        <v>0</v>
      </c>
      <c r="W6756">
        <v>0</v>
      </c>
      <c r="X6756">
        <v>6415.86277195208</v>
      </c>
      <c r="Y6756">
        <v>0</v>
      </c>
      <c r="Z6756">
        <v>0</v>
      </c>
      <c r="AA6756">
        <v>30.853414194948456</v>
      </c>
      <c r="AB6756">
        <v>2203.1677581545332</v>
      </c>
      <c r="AC6756">
        <v>0</v>
      </c>
      <c r="AD6756">
        <v>0</v>
      </c>
      <c r="AE6756">
        <v>8649.8839443015622</v>
      </c>
    </row>
    <row r="6757" spans="1:31" x14ac:dyDescent="0.3">
      <c r="A6757">
        <v>2725942</v>
      </c>
      <c r="B6757">
        <v>1</v>
      </c>
      <c r="C6757" t="s">
        <v>80</v>
      </c>
      <c r="D6757" t="s">
        <v>90</v>
      </c>
      <c r="E6757" t="s">
        <v>173</v>
      </c>
      <c r="F6757" t="s">
        <v>18701</v>
      </c>
      <c r="G6757" t="s">
        <v>1613</v>
      </c>
      <c r="H6757" t="s">
        <v>5535</v>
      </c>
      <c r="I6757" t="s">
        <v>136</v>
      </c>
      <c r="J6757" t="s">
        <v>137</v>
      </c>
      <c r="K6757" t="s">
        <v>210</v>
      </c>
      <c r="L6757" t="s">
        <v>18702</v>
      </c>
      <c r="M6757" t="s">
        <v>18703</v>
      </c>
      <c r="N6757">
        <v>0.91222222200000003</v>
      </c>
      <c r="O6757">
        <v>0</v>
      </c>
      <c r="P6757">
        <v>4242</v>
      </c>
      <c r="Q6757">
        <v>0</v>
      </c>
      <c r="R6757">
        <v>0</v>
      </c>
      <c r="S6757">
        <v>0</v>
      </c>
      <c r="T6757">
        <v>439</v>
      </c>
      <c r="U6757">
        <v>0</v>
      </c>
      <c r="V6757">
        <v>0</v>
      </c>
      <c r="W6757">
        <v>0</v>
      </c>
      <c r="X6757">
        <v>736.82061345499835</v>
      </c>
      <c r="Y6757">
        <v>0</v>
      </c>
      <c r="Z6757">
        <v>0</v>
      </c>
      <c r="AA6757">
        <v>0</v>
      </c>
      <c r="AB6757">
        <v>422.260054109902</v>
      </c>
      <c r="AC6757">
        <v>0</v>
      </c>
      <c r="AD6757">
        <v>0</v>
      </c>
      <c r="AE6757">
        <v>1159.0806675649003</v>
      </c>
    </row>
    <row r="6758" spans="1:31" x14ac:dyDescent="0.3">
      <c r="A6758">
        <v>2725799</v>
      </c>
      <c r="B6758">
        <v>1</v>
      </c>
      <c r="C6758" t="s">
        <v>81</v>
      </c>
      <c r="D6758" t="s">
        <v>118</v>
      </c>
      <c r="E6758" t="s">
        <v>213</v>
      </c>
      <c r="F6758" t="s">
        <v>18704</v>
      </c>
      <c r="G6758" t="s">
        <v>152</v>
      </c>
      <c r="H6758" t="s">
        <v>153</v>
      </c>
      <c r="I6758" t="s">
        <v>136</v>
      </c>
      <c r="J6758" t="s">
        <v>137</v>
      </c>
      <c r="K6758" t="s">
        <v>138</v>
      </c>
      <c r="L6758" t="s">
        <v>18705</v>
      </c>
      <c r="M6758" t="s">
        <v>18706</v>
      </c>
      <c r="N6758">
        <v>0.443611111</v>
      </c>
      <c r="O6758">
        <v>7</v>
      </c>
      <c r="P6758">
        <v>692</v>
      </c>
      <c r="Q6758">
        <v>94</v>
      </c>
      <c r="R6758">
        <v>255</v>
      </c>
      <c r="S6758">
        <v>29</v>
      </c>
      <c r="T6758">
        <v>82</v>
      </c>
      <c r="U6758">
        <v>4</v>
      </c>
      <c r="V6758">
        <v>0</v>
      </c>
      <c r="W6758">
        <v>1.0406765182337794</v>
      </c>
      <c r="X6758">
        <v>44.345297391455929</v>
      </c>
      <c r="Y6758">
        <v>43.477769043411477</v>
      </c>
      <c r="Z6758">
        <v>32.083617287061777</v>
      </c>
      <c r="AA6758">
        <v>42.800663584110936</v>
      </c>
      <c r="AB6758">
        <v>13.960357090866857</v>
      </c>
      <c r="AC6758">
        <v>130.53693922414237</v>
      </c>
      <c r="AD6758">
        <v>0</v>
      </c>
      <c r="AE6758">
        <v>308.24532013928314</v>
      </c>
    </row>
    <row r="6759" spans="1:31" x14ac:dyDescent="0.3">
      <c r="A6759">
        <v>2726340</v>
      </c>
      <c r="B6759">
        <v>1</v>
      </c>
      <c r="C6759" t="s">
        <v>80</v>
      </c>
      <c r="D6759" t="s">
        <v>101</v>
      </c>
      <c r="E6759" t="s">
        <v>145</v>
      </c>
      <c r="F6759" t="s">
        <v>18707</v>
      </c>
      <c r="G6759" t="s">
        <v>181</v>
      </c>
      <c r="H6759" t="s">
        <v>135</v>
      </c>
      <c r="I6759" t="s">
        <v>136</v>
      </c>
      <c r="J6759" t="s">
        <v>137</v>
      </c>
      <c r="K6759" t="s">
        <v>138</v>
      </c>
      <c r="L6759" t="s">
        <v>18708</v>
      </c>
      <c r="M6759" t="s">
        <v>18709</v>
      </c>
      <c r="N6759">
        <v>2.3713888879999998</v>
      </c>
      <c r="O6759">
        <v>0</v>
      </c>
      <c r="P6759">
        <v>2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1.6286135661962551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1.6286135661962551</v>
      </c>
    </row>
    <row r="6760" spans="1:31" x14ac:dyDescent="0.3">
      <c r="A6760">
        <v>2726091</v>
      </c>
      <c r="B6760">
        <v>1</v>
      </c>
      <c r="C6760" t="s">
        <v>80</v>
      </c>
      <c r="D6760" t="s">
        <v>111</v>
      </c>
      <c r="E6760" t="s">
        <v>161</v>
      </c>
      <c r="F6760" t="s">
        <v>18710</v>
      </c>
      <c r="G6760" t="s">
        <v>158</v>
      </c>
      <c r="H6760" t="s">
        <v>135</v>
      </c>
      <c r="I6760" t="s">
        <v>136</v>
      </c>
      <c r="J6760" t="s">
        <v>3</v>
      </c>
      <c r="K6760" t="s">
        <v>138</v>
      </c>
      <c r="L6760" t="s">
        <v>18711</v>
      </c>
      <c r="M6760" t="s">
        <v>18712</v>
      </c>
      <c r="N6760">
        <v>2.8483333329999998</v>
      </c>
      <c r="O6760">
        <v>0</v>
      </c>
      <c r="P6760">
        <v>73</v>
      </c>
      <c r="Q6760">
        <v>0</v>
      </c>
      <c r="R6760">
        <v>0</v>
      </c>
      <c r="S6760">
        <v>0</v>
      </c>
      <c r="T6760">
        <v>3</v>
      </c>
      <c r="U6760">
        <v>0</v>
      </c>
      <c r="V6760">
        <v>0</v>
      </c>
      <c r="W6760">
        <v>0</v>
      </c>
      <c r="X6760">
        <v>45.424794311915186</v>
      </c>
      <c r="Y6760">
        <v>0</v>
      </c>
      <c r="Z6760">
        <v>0</v>
      </c>
      <c r="AA6760">
        <v>0</v>
      </c>
      <c r="AB6760">
        <v>0.55722434968330004</v>
      </c>
      <c r="AC6760">
        <v>0</v>
      </c>
      <c r="AD6760">
        <v>0</v>
      </c>
      <c r="AE6760">
        <v>45.982018661598488</v>
      </c>
    </row>
    <row r="6761" spans="1:31" x14ac:dyDescent="0.3">
      <c r="A6761">
        <v>2725768</v>
      </c>
      <c r="B6761">
        <v>1</v>
      </c>
      <c r="C6761" t="s">
        <v>81</v>
      </c>
      <c r="D6761" t="s">
        <v>112</v>
      </c>
      <c r="E6761" t="s">
        <v>173</v>
      </c>
      <c r="F6761" t="s">
        <v>18713</v>
      </c>
      <c r="G6761" t="s">
        <v>209</v>
      </c>
      <c r="H6761" t="s">
        <v>153</v>
      </c>
      <c r="I6761" t="s">
        <v>136</v>
      </c>
      <c r="J6761" t="s">
        <v>137</v>
      </c>
      <c r="K6761" t="s">
        <v>210</v>
      </c>
      <c r="L6761" t="s">
        <v>18714</v>
      </c>
      <c r="M6761" t="s">
        <v>18715</v>
      </c>
      <c r="N6761">
        <v>7.9344444440000004</v>
      </c>
      <c r="O6761">
        <v>2</v>
      </c>
      <c r="P6761">
        <v>2323</v>
      </c>
      <c r="Q6761">
        <v>334</v>
      </c>
      <c r="R6761">
        <v>259</v>
      </c>
      <c r="S6761">
        <v>25</v>
      </c>
      <c r="T6761">
        <v>287</v>
      </c>
      <c r="U6761">
        <v>1</v>
      </c>
      <c r="V6761">
        <v>1</v>
      </c>
      <c r="W6761">
        <v>1.4806979741441668</v>
      </c>
      <c r="X6761">
        <v>3681.7017992083465</v>
      </c>
      <c r="Y6761">
        <v>1602.8890501566486</v>
      </c>
      <c r="Z6761">
        <v>608.83893598692407</v>
      </c>
      <c r="AA6761">
        <v>614.4929862271872</v>
      </c>
      <c r="AB6761">
        <v>1088.8272580972675</v>
      </c>
      <c r="AC6761">
        <v>1280.4450777333814</v>
      </c>
      <c r="AD6761">
        <v>212.41574093212785</v>
      </c>
      <c r="AE6761">
        <v>9091.0915463160272</v>
      </c>
    </row>
    <row r="6762" spans="1:31" x14ac:dyDescent="0.3">
      <c r="A6762">
        <v>2726077</v>
      </c>
      <c r="B6762">
        <v>1</v>
      </c>
      <c r="C6762" t="s">
        <v>80</v>
      </c>
      <c r="D6762" t="s">
        <v>90</v>
      </c>
      <c r="E6762" t="s">
        <v>132</v>
      </c>
      <c r="F6762" t="s">
        <v>18716</v>
      </c>
      <c r="G6762" t="s">
        <v>170</v>
      </c>
      <c r="H6762" t="s">
        <v>135</v>
      </c>
      <c r="I6762" t="s">
        <v>136</v>
      </c>
      <c r="J6762" t="s">
        <v>137</v>
      </c>
      <c r="K6762" t="s">
        <v>138</v>
      </c>
      <c r="L6762" t="s">
        <v>18717</v>
      </c>
      <c r="M6762" t="s">
        <v>18718</v>
      </c>
      <c r="N6762">
        <v>1.380833333</v>
      </c>
      <c r="O6762">
        <v>0</v>
      </c>
      <c r="P6762">
        <v>465</v>
      </c>
      <c r="Q6762">
        <v>0</v>
      </c>
      <c r="R6762">
        <v>0</v>
      </c>
      <c r="S6762">
        <v>0</v>
      </c>
      <c r="T6762">
        <v>20</v>
      </c>
      <c r="U6762">
        <v>0</v>
      </c>
      <c r="V6762">
        <v>0</v>
      </c>
      <c r="W6762">
        <v>0</v>
      </c>
      <c r="X6762">
        <v>122.04011453101164</v>
      </c>
      <c r="Y6762">
        <v>0</v>
      </c>
      <c r="Z6762">
        <v>0</v>
      </c>
      <c r="AA6762">
        <v>0</v>
      </c>
      <c r="AB6762">
        <v>27.366024564960703</v>
      </c>
      <c r="AC6762">
        <v>0</v>
      </c>
      <c r="AD6762">
        <v>0</v>
      </c>
      <c r="AE6762">
        <v>149.40613909597235</v>
      </c>
    </row>
    <row r="6763" spans="1:31" x14ac:dyDescent="0.3">
      <c r="A6763">
        <v>2726054</v>
      </c>
      <c r="B6763">
        <v>1</v>
      </c>
      <c r="C6763" t="s">
        <v>80</v>
      </c>
      <c r="D6763" t="s">
        <v>102</v>
      </c>
      <c r="E6763" t="s">
        <v>156</v>
      </c>
      <c r="F6763" t="s">
        <v>18719</v>
      </c>
      <c r="G6763" t="s">
        <v>152</v>
      </c>
      <c r="H6763" t="s">
        <v>153</v>
      </c>
      <c r="I6763" t="s">
        <v>136</v>
      </c>
      <c r="J6763" t="s">
        <v>137</v>
      </c>
      <c r="K6763" t="s">
        <v>138</v>
      </c>
      <c r="L6763" t="s">
        <v>18720</v>
      </c>
      <c r="M6763" t="s">
        <v>18721</v>
      </c>
      <c r="N6763">
        <v>0.74027777699999997</v>
      </c>
      <c r="O6763">
        <v>0</v>
      </c>
      <c r="P6763">
        <v>18</v>
      </c>
      <c r="Q6763">
        <v>2</v>
      </c>
      <c r="R6763">
        <v>160</v>
      </c>
      <c r="S6763">
        <v>0</v>
      </c>
      <c r="T6763">
        <v>46</v>
      </c>
      <c r="U6763">
        <v>0</v>
      </c>
      <c r="V6763">
        <v>0</v>
      </c>
      <c r="W6763">
        <v>0</v>
      </c>
      <c r="X6763">
        <v>16.563355583494982</v>
      </c>
      <c r="Y6763">
        <v>0.30911842027833003</v>
      </c>
      <c r="Z6763">
        <v>9.2465742512531328</v>
      </c>
      <c r="AA6763">
        <v>0</v>
      </c>
      <c r="AB6763">
        <v>12.847923350051783</v>
      </c>
      <c r="AC6763">
        <v>0</v>
      </c>
      <c r="AD6763">
        <v>0</v>
      </c>
      <c r="AE6763">
        <v>38.966971605078228</v>
      </c>
    </row>
    <row r="6764" spans="1:31" x14ac:dyDescent="0.3">
      <c r="A6764">
        <v>2725868</v>
      </c>
      <c r="B6764">
        <v>1</v>
      </c>
      <c r="C6764" t="s">
        <v>80</v>
      </c>
      <c r="D6764" t="s">
        <v>103</v>
      </c>
      <c r="E6764" t="s">
        <v>156</v>
      </c>
      <c r="F6764" t="s">
        <v>18722</v>
      </c>
      <c r="G6764" t="s">
        <v>185</v>
      </c>
      <c r="H6764" t="s">
        <v>153</v>
      </c>
      <c r="I6764" t="s">
        <v>136</v>
      </c>
      <c r="J6764" t="s">
        <v>137</v>
      </c>
      <c r="K6764" t="s">
        <v>138</v>
      </c>
      <c r="L6764" t="s">
        <v>18723</v>
      </c>
      <c r="M6764" t="s">
        <v>18616</v>
      </c>
      <c r="N6764">
        <v>1.285833333</v>
      </c>
      <c r="O6764">
        <v>0</v>
      </c>
      <c r="P6764">
        <v>880</v>
      </c>
      <c r="Q6764">
        <v>0</v>
      </c>
      <c r="R6764">
        <v>15</v>
      </c>
      <c r="S6764">
        <v>1</v>
      </c>
      <c r="T6764">
        <v>50</v>
      </c>
      <c r="U6764">
        <v>0</v>
      </c>
      <c r="V6764">
        <v>0</v>
      </c>
      <c r="W6764">
        <v>0</v>
      </c>
      <c r="X6764">
        <v>241.51546052645747</v>
      </c>
      <c r="Y6764">
        <v>0</v>
      </c>
      <c r="Z6764">
        <v>19.1489563499618</v>
      </c>
      <c r="AA6764">
        <v>5.825011873540813</v>
      </c>
      <c r="AB6764">
        <v>56.542282068509273</v>
      </c>
      <c r="AC6764">
        <v>0</v>
      </c>
      <c r="AD6764">
        <v>0</v>
      </c>
      <c r="AE6764">
        <v>323.03171081846938</v>
      </c>
    </row>
    <row r="6765" spans="1:31" x14ac:dyDescent="0.3">
      <c r="A6765">
        <v>2726060</v>
      </c>
      <c r="B6765">
        <v>1</v>
      </c>
      <c r="C6765" t="s">
        <v>80</v>
      </c>
      <c r="D6765" t="s">
        <v>82</v>
      </c>
      <c r="E6765" t="s">
        <v>145</v>
      </c>
      <c r="F6765" t="s">
        <v>18724</v>
      </c>
      <c r="G6765" t="s">
        <v>230</v>
      </c>
      <c r="H6765" t="s">
        <v>135</v>
      </c>
      <c r="I6765" t="s">
        <v>136</v>
      </c>
      <c r="J6765" t="s">
        <v>137</v>
      </c>
      <c r="K6765" t="s">
        <v>138</v>
      </c>
      <c r="L6765" t="s">
        <v>18725</v>
      </c>
      <c r="M6765" t="s">
        <v>18726</v>
      </c>
      <c r="N6765">
        <v>2.3294444439999999</v>
      </c>
      <c r="O6765">
        <v>0</v>
      </c>
      <c r="P6765">
        <v>1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0.30406015314662499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0.30406015314662499</v>
      </c>
    </row>
    <row r="6766" spans="1:31" x14ac:dyDescent="0.3">
      <c r="A6766">
        <v>2725622</v>
      </c>
      <c r="B6766">
        <v>1</v>
      </c>
      <c r="C6766" t="s">
        <v>80</v>
      </c>
      <c r="D6766" t="s">
        <v>106</v>
      </c>
      <c r="E6766" t="s">
        <v>213</v>
      </c>
      <c r="F6766" t="s">
        <v>451</v>
      </c>
      <c r="G6766" t="s">
        <v>152</v>
      </c>
      <c r="H6766" t="s">
        <v>153</v>
      </c>
      <c r="I6766" t="s">
        <v>136</v>
      </c>
      <c r="J6766" t="s">
        <v>137</v>
      </c>
      <c r="K6766" t="s">
        <v>138</v>
      </c>
      <c r="L6766" t="s">
        <v>18727</v>
      </c>
      <c r="M6766" t="s">
        <v>18728</v>
      </c>
      <c r="N6766">
        <v>1.4388888879999999</v>
      </c>
      <c r="O6766">
        <v>0</v>
      </c>
      <c r="P6766">
        <v>593</v>
      </c>
      <c r="Q6766">
        <v>0</v>
      </c>
      <c r="R6766">
        <v>15</v>
      </c>
      <c r="S6766">
        <v>3</v>
      </c>
      <c r="T6766">
        <v>73</v>
      </c>
      <c r="U6766">
        <v>0</v>
      </c>
      <c r="V6766">
        <v>0</v>
      </c>
      <c r="W6766">
        <v>0</v>
      </c>
      <c r="X6766">
        <v>75.100856250933873</v>
      </c>
      <c r="Y6766">
        <v>0</v>
      </c>
      <c r="Z6766">
        <v>2.5510188222875563</v>
      </c>
      <c r="AA6766">
        <v>23.830562169002398</v>
      </c>
      <c r="AB6766">
        <v>24.003184928765258</v>
      </c>
      <c r="AC6766">
        <v>0</v>
      </c>
      <c r="AD6766">
        <v>0</v>
      </c>
      <c r="AE6766">
        <v>125.48562217098907</v>
      </c>
    </row>
    <row r="6767" spans="1:31" x14ac:dyDescent="0.3">
      <c r="A6767">
        <v>2725971</v>
      </c>
      <c r="B6767">
        <v>1</v>
      </c>
      <c r="C6767" t="s">
        <v>80</v>
      </c>
      <c r="D6767" t="s">
        <v>110</v>
      </c>
      <c r="E6767" t="s">
        <v>173</v>
      </c>
      <c r="F6767" t="s">
        <v>18729</v>
      </c>
      <c r="G6767" t="s">
        <v>300</v>
      </c>
      <c r="H6767" t="s">
        <v>153</v>
      </c>
      <c r="I6767" t="s">
        <v>136</v>
      </c>
      <c r="J6767" t="s">
        <v>137</v>
      </c>
      <c r="K6767" t="s">
        <v>210</v>
      </c>
      <c r="L6767" t="s">
        <v>18730</v>
      </c>
      <c r="M6767" t="s">
        <v>18731</v>
      </c>
      <c r="N6767">
        <v>3.571666666</v>
      </c>
      <c r="O6767">
        <v>0</v>
      </c>
      <c r="P6767">
        <v>3438</v>
      </c>
      <c r="Q6767">
        <v>0</v>
      </c>
      <c r="R6767">
        <v>0</v>
      </c>
      <c r="S6767">
        <v>0</v>
      </c>
      <c r="T6767">
        <v>200</v>
      </c>
      <c r="U6767">
        <v>0</v>
      </c>
      <c r="V6767">
        <v>0</v>
      </c>
      <c r="W6767">
        <v>0</v>
      </c>
      <c r="X6767">
        <v>2566.4849632415808</v>
      </c>
      <c r="Y6767">
        <v>0</v>
      </c>
      <c r="Z6767">
        <v>0</v>
      </c>
      <c r="AA6767">
        <v>0</v>
      </c>
      <c r="AB6767">
        <v>774.67214245414766</v>
      </c>
      <c r="AC6767">
        <v>0</v>
      </c>
      <c r="AD6767">
        <v>0</v>
      </c>
      <c r="AE6767">
        <v>3341.1571056957282</v>
      </c>
    </row>
    <row r="6768" spans="1:31" x14ac:dyDescent="0.3">
      <c r="A6768">
        <v>2725722</v>
      </c>
      <c r="B6768">
        <v>1</v>
      </c>
      <c r="C6768" t="s">
        <v>81</v>
      </c>
      <c r="D6768" t="s">
        <v>112</v>
      </c>
      <c r="E6768" t="s">
        <v>173</v>
      </c>
      <c r="F6768" t="s">
        <v>18732</v>
      </c>
      <c r="G6768" t="s">
        <v>209</v>
      </c>
      <c r="H6768" t="s">
        <v>153</v>
      </c>
      <c r="I6768" t="s">
        <v>136</v>
      </c>
      <c r="J6768" t="s">
        <v>137</v>
      </c>
      <c r="K6768" t="s">
        <v>210</v>
      </c>
      <c r="L6768" t="s">
        <v>18733</v>
      </c>
      <c r="M6768" t="s">
        <v>18734</v>
      </c>
      <c r="N6768">
        <v>0.98499999999999999</v>
      </c>
      <c r="O6768">
        <v>1</v>
      </c>
      <c r="P6768">
        <v>449</v>
      </c>
      <c r="Q6768">
        <v>19</v>
      </c>
      <c r="R6768">
        <v>202</v>
      </c>
      <c r="S6768">
        <v>16</v>
      </c>
      <c r="T6768">
        <v>79</v>
      </c>
      <c r="U6768">
        <v>3</v>
      </c>
      <c r="V6768">
        <v>0</v>
      </c>
      <c r="W6768">
        <v>0.19694224087583334</v>
      </c>
      <c r="X6768">
        <v>74.959199283461714</v>
      </c>
      <c r="Y6768">
        <v>413.76232237255812</v>
      </c>
      <c r="Z6768">
        <v>78.583072260465485</v>
      </c>
      <c r="AA6768">
        <v>278.70292127050402</v>
      </c>
      <c r="AB6768">
        <v>64.744079315157791</v>
      </c>
      <c r="AC6768">
        <v>156.32450633299678</v>
      </c>
      <c r="AD6768">
        <v>0</v>
      </c>
      <c r="AE6768">
        <v>1067.2730430760198</v>
      </c>
    </row>
    <row r="6769" spans="1:31" x14ac:dyDescent="0.3">
      <c r="A6769">
        <v>2726017</v>
      </c>
      <c r="B6769">
        <v>1</v>
      </c>
      <c r="C6769" t="s">
        <v>80</v>
      </c>
      <c r="D6769" t="s">
        <v>96</v>
      </c>
      <c r="E6769" t="s">
        <v>145</v>
      </c>
      <c r="F6769" t="s">
        <v>18735</v>
      </c>
      <c r="G6769" t="s">
        <v>181</v>
      </c>
      <c r="H6769" t="s">
        <v>135</v>
      </c>
      <c r="I6769" t="s">
        <v>136</v>
      </c>
      <c r="J6769" t="s">
        <v>137</v>
      </c>
      <c r="K6769" t="s">
        <v>138</v>
      </c>
      <c r="L6769" t="s">
        <v>18736</v>
      </c>
      <c r="M6769" t="s">
        <v>18737</v>
      </c>
      <c r="N6769">
        <v>5.1463888879999997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1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8.6848931723026013</v>
      </c>
      <c r="AC6769">
        <v>0</v>
      </c>
      <c r="AD6769">
        <v>0</v>
      </c>
      <c r="AE6769">
        <v>8.6848931723026013</v>
      </c>
    </row>
    <row r="6770" spans="1:31" x14ac:dyDescent="0.3">
      <c r="A6770">
        <v>2725616</v>
      </c>
      <c r="B6770">
        <v>1</v>
      </c>
      <c r="C6770" t="s">
        <v>80</v>
      </c>
      <c r="D6770" t="s">
        <v>82</v>
      </c>
      <c r="E6770" t="s">
        <v>173</v>
      </c>
      <c r="F6770" t="s">
        <v>18738</v>
      </c>
      <c r="G6770" t="s">
        <v>1613</v>
      </c>
      <c r="H6770" t="s">
        <v>5535</v>
      </c>
      <c r="I6770" t="s">
        <v>136</v>
      </c>
      <c r="J6770" t="s">
        <v>137</v>
      </c>
      <c r="K6770" t="s">
        <v>210</v>
      </c>
      <c r="L6770" t="s">
        <v>18739</v>
      </c>
      <c r="M6770" t="s">
        <v>18740</v>
      </c>
      <c r="N6770">
        <v>0.137222222</v>
      </c>
      <c r="O6770">
        <v>0</v>
      </c>
      <c r="P6770">
        <v>421</v>
      </c>
      <c r="Q6770">
        <v>0</v>
      </c>
      <c r="R6770">
        <v>0</v>
      </c>
      <c r="S6770">
        <v>0</v>
      </c>
      <c r="T6770">
        <v>145</v>
      </c>
      <c r="U6770">
        <v>0</v>
      </c>
      <c r="V6770">
        <v>0</v>
      </c>
      <c r="W6770">
        <v>0</v>
      </c>
      <c r="X6770">
        <v>14.029092467333539</v>
      </c>
      <c r="Y6770">
        <v>0</v>
      </c>
      <c r="Z6770">
        <v>0</v>
      </c>
      <c r="AA6770">
        <v>0</v>
      </c>
      <c r="AB6770">
        <v>4.8327913283991686</v>
      </c>
      <c r="AC6770">
        <v>0</v>
      </c>
      <c r="AD6770">
        <v>0</v>
      </c>
      <c r="AE6770">
        <v>18.861883795732709</v>
      </c>
    </row>
    <row r="6771" spans="1:31" x14ac:dyDescent="0.3">
      <c r="A6771">
        <v>2726180</v>
      </c>
      <c r="B6771">
        <v>1</v>
      </c>
      <c r="C6771" t="s">
        <v>80</v>
      </c>
      <c r="D6771" t="s">
        <v>103</v>
      </c>
      <c r="E6771" t="s">
        <v>161</v>
      </c>
      <c r="F6771" t="s">
        <v>15562</v>
      </c>
      <c r="G6771" t="s">
        <v>163</v>
      </c>
      <c r="H6771" t="s">
        <v>135</v>
      </c>
      <c r="I6771" t="s">
        <v>136</v>
      </c>
      <c r="J6771" t="s">
        <v>137</v>
      </c>
      <c r="K6771" t="s">
        <v>138</v>
      </c>
      <c r="L6771" t="s">
        <v>18741</v>
      </c>
      <c r="M6771" t="s">
        <v>18742</v>
      </c>
      <c r="N6771">
        <v>1.5661111109999999</v>
      </c>
      <c r="O6771">
        <v>0</v>
      </c>
      <c r="P6771">
        <v>43</v>
      </c>
      <c r="Q6771">
        <v>0</v>
      </c>
      <c r="R6771">
        <v>5</v>
      </c>
      <c r="S6771">
        <v>0</v>
      </c>
      <c r="T6771">
        <v>6</v>
      </c>
      <c r="U6771">
        <v>0</v>
      </c>
      <c r="V6771">
        <v>0</v>
      </c>
      <c r="W6771">
        <v>0</v>
      </c>
      <c r="X6771">
        <v>23.448001504170161</v>
      </c>
      <c r="Y6771">
        <v>0</v>
      </c>
      <c r="Z6771">
        <v>0.91215828833406687</v>
      </c>
      <c r="AA6771">
        <v>0</v>
      </c>
      <c r="AB6771">
        <v>0.6892513489105333</v>
      </c>
      <c r="AC6771">
        <v>0</v>
      </c>
      <c r="AD6771">
        <v>0</v>
      </c>
      <c r="AE6771">
        <v>25.049411141414762</v>
      </c>
    </row>
    <row r="6772" spans="1:31" x14ac:dyDescent="0.3">
      <c r="A6772">
        <v>2725639</v>
      </c>
      <c r="B6772">
        <v>1</v>
      </c>
      <c r="C6772" t="s">
        <v>80</v>
      </c>
      <c r="D6772" t="s">
        <v>90</v>
      </c>
      <c r="E6772" t="s">
        <v>200</v>
      </c>
      <c r="F6772" t="s">
        <v>18743</v>
      </c>
      <c r="G6772" t="s">
        <v>393</v>
      </c>
      <c r="H6772" t="s">
        <v>135</v>
      </c>
      <c r="I6772" t="s">
        <v>136</v>
      </c>
      <c r="J6772" t="s">
        <v>137</v>
      </c>
      <c r="K6772" t="s">
        <v>138</v>
      </c>
      <c r="L6772" t="s">
        <v>18744</v>
      </c>
      <c r="M6772" t="s">
        <v>18745</v>
      </c>
      <c r="N6772">
        <v>7.3277777769999997</v>
      </c>
      <c r="O6772">
        <v>0</v>
      </c>
      <c r="P6772">
        <v>102</v>
      </c>
      <c r="Q6772">
        <v>0</v>
      </c>
      <c r="R6772">
        <v>0</v>
      </c>
      <c r="S6772">
        <v>0</v>
      </c>
      <c r="T6772">
        <v>1</v>
      </c>
      <c r="U6772">
        <v>0</v>
      </c>
      <c r="V6772">
        <v>0</v>
      </c>
      <c r="W6772">
        <v>0</v>
      </c>
      <c r="X6772">
        <v>144.2704431413928</v>
      </c>
      <c r="Y6772">
        <v>0</v>
      </c>
      <c r="Z6772">
        <v>0</v>
      </c>
      <c r="AA6772">
        <v>0</v>
      </c>
      <c r="AB6772">
        <v>0.13045282179972001</v>
      </c>
      <c r="AC6772">
        <v>0</v>
      </c>
      <c r="AD6772">
        <v>0</v>
      </c>
      <c r="AE6772">
        <v>144.40089596319251</v>
      </c>
    </row>
    <row r="6773" spans="1:31" x14ac:dyDescent="0.3">
      <c r="A6773">
        <v>2725808</v>
      </c>
      <c r="B6773">
        <v>1</v>
      </c>
      <c r="C6773" t="s">
        <v>80</v>
      </c>
      <c r="D6773" t="s">
        <v>102</v>
      </c>
      <c r="E6773" t="s">
        <v>156</v>
      </c>
      <c r="F6773" t="s">
        <v>11628</v>
      </c>
      <c r="G6773" t="s">
        <v>185</v>
      </c>
      <c r="H6773" t="s">
        <v>153</v>
      </c>
      <c r="I6773" t="s">
        <v>136</v>
      </c>
      <c r="J6773" t="s">
        <v>137</v>
      </c>
      <c r="K6773" t="s">
        <v>138</v>
      </c>
      <c r="L6773" t="s">
        <v>18746</v>
      </c>
      <c r="M6773" t="s">
        <v>18747</v>
      </c>
      <c r="N6773">
        <v>1.2561111110000001</v>
      </c>
      <c r="O6773">
        <v>0</v>
      </c>
      <c r="P6773">
        <v>240</v>
      </c>
      <c r="Q6773">
        <v>0</v>
      </c>
      <c r="R6773">
        <v>1</v>
      </c>
      <c r="S6773">
        <v>0</v>
      </c>
      <c r="T6773">
        <v>18</v>
      </c>
      <c r="U6773">
        <v>0</v>
      </c>
      <c r="V6773">
        <v>0</v>
      </c>
      <c r="W6773">
        <v>0</v>
      </c>
      <c r="X6773">
        <v>24.012095794936869</v>
      </c>
      <c r="Y6773">
        <v>0</v>
      </c>
      <c r="Z6773">
        <v>0.68894739816583339</v>
      </c>
      <c r="AA6773">
        <v>0</v>
      </c>
      <c r="AB6773">
        <v>6.4647853146840371</v>
      </c>
      <c r="AC6773">
        <v>0</v>
      </c>
      <c r="AD6773">
        <v>0</v>
      </c>
      <c r="AE6773">
        <v>31.165828507786738</v>
      </c>
    </row>
    <row r="6774" spans="1:31" x14ac:dyDescent="0.3">
      <c r="A6774">
        <v>2726453</v>
      </c>
      <c r="B6774">
        <v>2</v>
      </c>
      <c r="C6774" t="s">
        <v>80</v>
      </c>
      <c r="D6774" t="s">
        <v>83</v>
      </c>
      <c r="E6774" t="s">
        <v>161</v>
      </c>
      <c r="F6774" t="s">
        <v>18748</v>
      </c>
      <c r="G6774" t="s">
        <v>1141</v>
      </c>
      <c r="H6774" t="s">
        <v>135</v>
      </c>
      <c r="I6774" t="s">
        <v>136</v>
      </c>
      <c r="J6774" t="s">
        <v>137</v>
      </c>
      <c r="K6774" t="s">
        <v>138</v>
      </c>
      <c r="L6774" t="s">
        <v>18749</v>
      </c>
      <c r="M6774" t="s">
        <v>18750</v>
      </c>
      <c r="N6774">
        <v>2.0902777769999998</v>
      </c>
      <c r="O6774">
        <v>0</v>
      </c>
      <c r="P6774">
        <v>162</v>
      </c>
      <c r="Q6774">
        <v>0</v>
      </c>
      <c r="R6774">
        <v>0</v>
      </c>
      <c r="S6774">
        <v>0</v>
      </c>
      <c r="T6774">
        <v>4</v>
      </c>
      <c r="U6774">
        <v>0</v>
      </c>
      <c r="V6774">
        <v>0</v>
      </c>
      <c r="W6774">
        <v>0</v>
      </c>
      <c r="X6774">
        <v>67.583298572690964</v>
      </c>
      <c r="Y6774">
        <v>0</v>
      </c>
      <c r="Z6774">
        <v>0</v>
      </c>
      <c r="AA6774">
        <v>0</v>
      </c>
      <c r="AB6774">
        <v>2.3024791332739589</v>
      </c>
      <c r="AC6774">
        <v>0</v>
      </c>
      <c r="AD6774">
        <v>0</v>
      </c>
      <c r="AE6774">
        <v>69.885777705964927</v>
      </c>
    </row>
    <row r="6775" spans="1:31" x14ac:dyDescent="0.3">
      <c r="A6775">
        <v>2725702</v>
      </c>
      <c r="B6775">
        <v>1</v>
      </c>
      <c r="C6775" t="s">
        <v>80</v>
      </c>
      <c r="D6775" t="s">
        <v>110</v>
      </c>
      <c r="E6775" t="s">
        <v>156</v>
      </c>
      <c r="F6775" t="s">
        <v>18751</v>
      </c>
      <c r="G6775" t="s">
        <v>300</v>
      </c>
      <c r="H6775" t="s">
        <v>153</v>
      </c>
      <c r="I6775" t="s">
        <v>136</v>
      </c>
      <c r="J6775" t="s">
        <v>137</v>
      </c>
      <c r="K6775" t="s">
        <v>210</v>
      </c>
      <c r="L6775" t="s">
        <v>18752</v>
      </c>
      <c r="M6775" t="s">
        <v>18753</v>
      </c>
      <c r="N6775">
        <v>1.996388888</v>
      </c>
      <c r="O6775">
        <v>0</v>
      </c>
      <c r="P6775">
        <v>2692</v>
      </c>
      <c r="Q6775">
        <v>0</v>
      </c>
      <c r="R6775">
        <v>0</v>
      </c>
      <c r="S6775">
        <v>0</v>
      </c>
      <c r="T6775">
        <v>108</v>
      </c>
      <c r="U6775">
        <v>0</v>
      </c>
      <c r="V6775">
        <v>0</v>
      </c>
      <c r="W6775">
        <v>0</v>
      </c>
      <c r="X6775">
        <v>1132.8338537960676</v>
      </c>
      <c r="Y6775">
        <v>0</v>
      </c>
      <c r="Z6775">
        <v>0</v>
      </c>
      <c r="AA6775">
        <v>0</v>
      </c>
      <c r="AB6775">
        <v>160.0156302536335</v>
      </c>
      <c r="AC6775">
        <v>0</v>
      </c>
      <c r="AD6775">
        <v>0</v>
      </c>
      <c r="AE6775">
        <v>1292.849484049701</v>
      </c>
    </row>
    <row r="6776" spans="1:31" x14ac:dyDescent="0.3">
      <c r="A6776">
        <v>2725871</v>
      </c>
      <c r="B6776">
        <v>2</v>
      </c>
      <c r="C6776" t="s">
        <v>81</v>
      </c>
      <c r="D6776" t="s">
        <v>118</v>
      </c>
      <c r="E6776" t="s">
        <v>213</v>
      </c>
      <c r="F6776" t="s">
        <v>8171</v>
      </c>
      <c r="G6776" t="s">
        <v>185</v>
      </c>
      <c r="H6776" t="s">
        <v>153</v>
      </c>
      <c r="I6776" t="s">
        <v>136</v>
      </c>
      <c r="J6776" t="s">
        <v>137</v>
      </c>
      <c r="K6776" t="s">
        <v>138</v>
      </c>
      <c r="L6776" t="s">
        <v>18754</v>
      </c>
      <c r="M6776" t="s">
        <v>18755</v>
      </c>
      <c r="N6776">
        <v>0.65861111100000003</v>
      </c>
      <c r="O6776">
        <v>7</v>
      </c>
      <c r="P6776">
        <v>692</v>
      </c>
      <c r="Q6776">
        <v>94</v>
      </c>
      <c r="R6776">
        <v>255</v>
      </c>
      <c r="S6776">
        <v>29</v>
      </c>
      <c r="T6776">
        <v>82</v>
      </c>
      <c r="U6776">
        <v>4</v>
      </c>
      <c r="V6776">
        <v>0</v>
      </c>
      <c r="W6776">
        <v>1.3961800674171627</v>
      </c>
      <c r="X6776">
        <v>63.099408365227795</v>
      </c>
      <c r="Y6776">
        <v>62.835185455200673</v>
      </c>
      <c r="Z6776">
        <v>48.240155043167626</v>
      </c>
      <c r="AA6776">
        <v>57.569508404738301</v>
      </c>
      <c r="AB6776">
        <v>19.082201274861575</v>
      </c>
      <c r="AC6776">
        <v>177.26528812697859</v>
      </c>
      <c r="AD6776">
        <v>0</v>
      </c>
      <c r="AE6776">
        <v>429.48792673759169</v>
      </c>
    </row>
    <row r="6777" spans="1:31" x14ac:dyDescent="0.3">
      <c r="A6777">
        <v>2726329</v>
      </c>
      <c r="B6777">
        <v>1</v>
      </c>
      <c r="C6777" t="s">
        <v>81</v>
      </c>
      <c r="D6777" t="s">
        <v>118</v>
      </c>
      <c r="E6777" t="s">
        <v>132</v>
      </c>
      <c r="F6777" t="s">
        <v>18756</v>
      </c>
      <c r="G6777" t="s">
        <v>134</v>
      </c>
      <c r="H6777" t="s">
        <v>135</v>
      </c>
      <c r="I6777" t="s">
        <v>136</v>
      </c>
      <c r="J6777" t="s">
        <v>137</v>
      </c>
      <c r="K6777" t="s">
        <v>138</v>
      </c>
      <c r="L6777" t="s">
        <v>18757</v>
      </c>
      <c r="M6777" t="s">
        <v>18758</v>
      </c>
      <c r="N6777">
        <v>0.36638888800000002</v>
      </c>
      <c r="O6777">
        <v>0</v>
      </c>
      <c r="P6777">
        <v>25</v>
      </c>
      <c r="Q6777">
        <v>0</v>
      </c>
      <c r="R6777">
        <v>2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1.1163139654256626</v>
      </c>
      <c r="Y6777">
        <v>0</v>
      </c>
      <c r="Z6777">
        <v>0.14243726786916666</v>
      </c>
      <c r="AA6777">
        <v>0</v>
      </c>
      <c r="AB6777">
        <v>0</v>
      </c>
      <c r="AC6777">
        <v>0</v>
      </c>
      <c r="AD6777">
        <v>0</v>
      </c>
      <c r="AE6777">
        <v>1.2587512332948294</v>
      </c>
    </row>
    <row r="6778" spans="1:31" x14ac:dyDescent="0.3">
      <c r="A6778">
        <v>2725745</v>
      </c>
      <c r="B6778">
        <v>1</v>
      </c>
      <c r="C6778" t="s">
        <v>80</v>
      </c>
      <c r="D6778" t="s">
        <v>106</v>
      </c>
      <c r="E6778" t="s">
        <v>213</v>
      </c>
      <c r="F6778" t="s">
        <v>18759</v>
      </c>
      <c r="G6778" t="s">
        <v>300</v>
      </c>
      <c r="H6778" t="s">
        <v>153</v>
      </c>
      <c r="I6778" t="s">
        <v>136</v>
      </c>
      <c r="J6778" t="s">
        <v>137</v>
      </c>
      <c r="K6778" t="s">
        <v>210</v>
      </c>
      <c r="L6778" t="s">
        <v>18760</v>
      </c>
      <c r="M6778" t="s">
        <v>18761</v>
      </c>
      <c r="N6778">
        <v>4.83</v>
      </c>
      <c r="O6778">
        <v>0</v>
      </c>
      <c r="P6778">
        <v>294</v>
      </c>
      <c r="Q6778">
        <v>0</v>
      </c>
      <c r="R6778">
        <v>8</v>
      </c>
      <c r="S6778">
        <v>1</v>
      </c>
      <c r="T6778">
        <v>41</v>
      </c>
      <c r="U6778">
        <v>0</v>
      </c>
      <c r="V6778">
        <v>0</v>
      </c>
      <c r="W6778">
        <v>0</v>
      </c>
      <c r="X6778">
        <v>154.24463769197357</v>
      </c>
      <c r="Y6778">
        <v>0</v>
      </c>
      <c r="Z6778">
        <v>3.178389155963762</v>
      </c>
      <c r="AA6778">
        <v>7.5763215391058329</v>
      </c>
      <c r="AB6778">
        <v>162.01783758966789</v>
      </c>
      <c r="AC6778">
        <v>0</v>
      </c>
      <c r="AD6778">
        <v>0</v>
      </c>
      <c r="AE6778">
        <v>327.01718597671106</v>
      </c>
    </row>
    <row r="6779" spans="1:31" x14ac:dyDescent="0.3">
      <c r="A6779">
        <v>2726266</v>
      </c>
      <c r="B6779">
        <v>1</v>
      </c>
      <c r="C6779" t="s">
        <v>81</v>
      </c>
      <c r="D6779" t="s">
        <v>112</v>
      </c>
      <c r="E6779" t="s">
        <v>132</v>
      </c>
      <c r="F6779" t="s">
        <v>16798</v>
      </c>
      <c r="G6779" t="s">
        <v>163</v>
      </c>
      <c r="H6779" t="s">
        <v>135</v>
      </c>
      <c r="I6779" t="s">
        <v>136</v>
      </c>
      <c r="J6779" t="s">
        <v>137</v>
      </c>
      <c r="K6779" t="s">
        <v>138</v>
      </c>
      <c r="L6779" t="s">
        <v>18762</v>
      </c>
      <c r="M6779" t="s">
        <v>18763</v>
      </c>
      <c r="N6779">
        <v>3.631388888</v>
      </c>
      <c r="O6779">
        <v>0</v>
      </c>
      <c r="P6779">
        <v>56</v>
      </c>
      <c r="Q6779">
        <v>0</v>
      </c>
      <c r="R6779">
        <v>1</v>
      </c>
      <c r="S6779">
        <v>0</v>
      </c>
      <c r="T6779">
        <v>1</v>
      </c>
      <c r="U6779">
        <v>0</v>
      </c>
      <c r="V6779">
        <v>0</v>
      </c>
      <c r="W6779">
        <v>0</v>
      </c>
      <c r="X6779">
        <v>38.495281071724271</v>
      </c>
      <c r="Y6779">
        <v>0</v>
      </c>
      <c r="Z6779">
        <v>0</v>
      </c>
      <c r="AA6779">
        <v>0</v>
      </c>
      <c r="AB6779">
        <v>8.073107385502834E-2</v>
      </c>
      <c r="AC6779">
        <v>0</v>
      </c>
      <c r="AD6779">
        <v>0</v>
      </c>
      <c r="AE6779">
        <v>38.576012145579298</v>
      </c>
    </row>
    <row r="6780" spans="1:31" x14ac:dyDescent="0.3">
      <c r="A6780">
        <v>2725602</v>
      </c>
      <c r="B6780">
        <v>1</v>
      </c>
      <c r="C6780" t="s">
        <v>80</v>
      </c>
      <c r="D6780" t="s">
        <v>82</v>
      </c>
      <c r="E6780" t="s">
        <v>156</v>
      </c>
      <c r="F6780" t="s">
        <v>18764</v>
      </c>
      <c r="G6780" t="s">
        <v>1613</v>
      </c>
      <c r="H6780" t="s">
        <v>153</v>
      </c>
      <c r="I6780" t="s">
        <v>490</v>
      </c>
      <c r="J6780" t="s">
        <v>137</v>
      </c>
      <c r="K6780" t="s">
        <v>138</v>
      </c>
      <c r="L6780" t="s">
        <v>18765</v>
      </c>
      <c r="M6780" t="s">
        <v>18766</v>
      </c>
      <c r="N6780">
        <v>7.2222220000000004E-3</v>
      </c>
      <c r="O6780">
        <v>0</v>
      </c>
      <c r="P6780">
        <v>565</v>
      </c>
      <c r="Q6780">
        <v>0</v>
      </c>
      <c r="R6780">
        <v>0</v>
      </c>
      <c r="S6780">
        <v>0</v>
      </c>
      <c r="T6780">
        <v>77</v>
      </c>
      <c r="U6780">
        <v>0</v>
      </c>
      <c r="V6780">
        <v>0</v>
      </c>
      <c r="W6780">
        <v>0</v>
      </c>
      <c r="X6780">
        <v>0.80966228497790915</v>
      </c>
      <c r="Y6780">
        <v>0</v>
      </c>
      <c r="Z6780">
        <v>0</v>
      </c>
      <c r="AA6780">
        <v>0</v>
      </c>
      <c r="AB6780">
        <v>0.28600532359223496</v>
      </c>
      <c r="AC6780">
        <v>0</v>
      </c>
      <c r="AD6780">
        <v>0</v>
      </c>
      <c r="AE6780">
        <v>1.0956676085701442</v>
      </c>
    </row>
    <row r="6781" spans="1:31" x14ac:dyDescent="0.3">
      <c r="A6781">
        <v>2725742</v>
      </c>
      <c r="B6781">
        <v>1</v>
      </c>
      <c r="C6781" t="s">
        <v>80</v>
      </c>
      <c r="D6781" t="s">
        <v>83</v>
      </c>
      <c r="E6781" t="s">
        <v>145</v>
      </c>
      <c r="F6781" t="s">
        <v>10125</v>
      </c>
      <c r="G6781" t="s">
        <v>181</v>
      </c>
      <c r="H6781" t="s">
        <v>135</v>
      </c>
      <c r="I6781" t="s">
        <v>136</v>
      </c>
      <c r="J6781" t="s">
        <v>137</v>
      </c>
      <c r="K6781" t="s">
        <v>138</v>
      </c>
      <c r="L6781" t="s">
        <v>18767</v>
      </c>
      <c r="M6781" t="s">
        <v>18768</v>
      </c>
      <c r="N6781">
        <v>0.86944444399999998</v>
      </c>
      <c r="O6781">
        <v>0</v>
      </c>
      <c r="P6781">
        <v>10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1.8855261302930211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1.8855261302930211</v>
      </c>
    </row>
    <row r="6782" spans="1:31" x14ac:dyDescent="0.3">
      <c r="A6782">
        <v>2726220</v>
      </c>
      <c r="B6782">
        <v>1</v>
      </c>
      <c r="C6782" t="s">
        <v>80</v>
      </c>
      <c r="D6782" t="s">
        <v>84</v>
      </c>
      <c r="E6782" t="s">
        <v>213</v>
      </c>
      <c r="F6782" t="s">
        <v>18769</v>
      </c>
      <c r="G6782" t="s">
        <v>152</v>
      </c>
      <c r="H6782" t="s">
        <v>153</v>
      </c>
      <c r="I6782" t="s">
        <v>136</v>
      </c>
      <c r="J6782" t="s">
        <v>137</v>
      </c>
      <c r="K6782" t="s">
        <v>138</v>
      </c>
      <c r="L6782" t="s">
        <v>18770</v>
      </c>
      <c r="M6782" t="s">
        <v>18771</v>
      </c>
      <c r="N6782">
        <v>0.21305555500000001</v>
      </c>
      <c r="O6782">
        <v>9</v>
      </c>
      <c r="P6782">
        <v>1675</v>
      </c>
      <c r="Q6782">
        <v>13</v>
      </c>
      <c r="R6782">
        <v>297</v>
      </c>
      <c r="S6782">
        <v>33</v>
      </c>
      <c r="T6782">
        <v>304</v>
      </c>
      <c r="U6782">
        <v>1</v>
      </c>
      <c r="V6782">
        <v>0</v>
      </c>
      <c r="W6782">
        <v>1.1640256472932426</v>
      </c>
      <c r="X6782">
        <v>98.561060187475007</v>
      </c>
      <c r="Y6782">
        <v>5.9381665104639367</v>
      </c>
      <c r="Z6782">
        <v>23.226836631980195</v>
      </c>
      <c r="AA6782">
        <v>40.748690070321551</v>
      </c>
      <c r="AB6782">
        <v>57.088314963132596</v>
      </c>
      <c r="AC6782">
        <v>3.0231533541916202</v>
      </c>
      <c r="AD6782">
        <v>0</v>
      </c>
      <c r="AE6782">
        <v>229.75024736485815</v>
      </c>
    </row>
    <row r="6783" spans="1:31" x14ac:dyDescent="0.3">
      <c r="A6783">
        <v>2726057</v>
      </c>
      <c r="B6783">
        <v>1</v>
      </c>
      <c r="C6783" t="s">
        <v>80</v>
      </c>
      <c r="D6783" t="s">
        <v>110</v>
      </c>
      <c r="E6783" t="s">
        <v>145</v>
      </c>
      <c r="F6783" t="s">
        <v>17868</v>
      </c>
      <c r="G6783" t="s">
        <v>230</v>
      </c>
      <c r="H6783" t="s">
        <v>135</v>
      </c>
      <c r="I6783" t="s">
        <v>136</v>
      </c>
      <c r="J6783" t="s">
        <v>137</v>
      </c>
      <c r="K6783" t="s">
        <v>138</v>
      </c>
      <c r="L6783" t="s">
        <v>18772</v>
      </c>
      <c r="M6783" t="s">
        <v>18773</v>
      </c>
      <c r="N6783">
        <v>2.653611111</v>
      </c>
      <c r="O6783">
        <v>0</v>
      </c>
      <c r="P6783">
        <v>1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1.0182197743113999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1.0182197743113999</v>
      </c>
    </row>
    <row r="6784" spans="1:31" x14ac:dyDescent="0.3">
      <c r="A6784">
        <v>2726306</v>
      </c>
      <c r="B6784">
        <v>1</v>
      </c>
      <c r="C6784" t="s">
        <v>80</v>
      </c>
      <c r="D6784" t="s">
        <v>95</v>
      </c>
      <c r="E6784" t="s">
        <v>145</v>
      </c>
      <c r="F6784" t="s">
        <v>18774</v>
      </c>
      <c r="G6784" t="s">
        <v>147</v>
      </c>
      <c r="H6784" t="s">
        <v>135</v>
      </c>
      <c r="I6784" t="s">
        <v>136</v>
      </c>
      <c r="J6784" t="s">
        <v>137</v>
      </c>
      <c r="K6784" t="s">
        <v>138</v>
      </c>
      <c r="L6784" t="s">
        <v>18775</v>
      </c>
      <c r="M6784" t="s">
        <v>18776</v>
      </c>
      <c r="N6784">
        <v>2.5163888879999998</v>
      </c>
      <c r="O6784">
        <v>0</v>
      </c>
      <c r="P6784">
        <v>1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0.31994659132739339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0.31994659132739339</v>
      </c>
    </row>
    <row r="6785" spans="1:31" x14ac:dyDescent="0.3">
      <c r="A6785">
        <v>2725871</v>
      </c>
      <c r="B6785">
        <v>1</v>
      </c>
      <c r="C6785" t="s">
        <v>81</v>
      </c>
      <c r="D6785" t="s">
        <v>118</v>
      </c>
      <c r="E6785" t="s">
        <v>213</v>
      </c>
      <c r="F6785" t="s">
        <v>18777</v>
      </c>
      <c r="G6785" t="s">
        <v>185</v>
      </c>
      <c r="H6785" t="s">
        <v>153</v>
      </c>
      <c r="I6785" t="s">
        <v>136</v>
      </c>
      <c r="J6785" t="s">
        <v>137</v>
      </c>
      <c r="K6785" t="s">
        <v>138</v>
      </c>
      <c r="L6785" t="s">
        <v>18778</v>
      </c>
      <c r="M6785" t="s">
        <v>18754</v>
      </c>
      <c r="N6785">
        <v>3.7494444439999999</v>
      </c>
      <c r="O6785">
        <v>0</v>
      </c>
      <c r="P6785">
        <v>26</v>
      </c>
      <c r="Q6785">
        <v>0</v>
      </c>
      <c r="R6785">
        <v>11</v>
      </c>
      <c r="S6785">
        <v>0</v>
      </c>
      <c r="T6785">
        <v>6</v>
      </c>
      <c r="U6785">
        <v>0</v>
      </c>
      <c r="V6785">
        <v>0</v>
      </c>
      <c r="W6785">
        <v>0</v>
      </c>
      <c r="X6785">
        <v>24.05350672368678</v>
      </c>
      <c r="Y6785">
        <v>0</v>
      </c>
      <c r="Z6785">
        <v>2.5020026091571252</v>
      </c>
      <c r="AA6785">
        <v>0</v>
      </c>
      <c r="AB6785">
        <v>9.1376089922421571</v>
      </c>
      <c r="AC6785">
        <v>0</v>
      </c>
      <c r="AD6785">
        <v>0</v>
      </c>
      <c r="AE6785">
        <v>35.693118325086061</v>
      </c>
    </row>
    <row r="6786" spans="1:31" x14ac:dyDescent="0.3">
      <c r="A6786">
        <v>2725828</v>
      </c>
      <c r="B6786">
        <v>1</v>
      </c>
      <c r="C6786" t="s">
        <v>80</v>
      </c>
      <c r="D6786" t="s">
        <v>100</v>
      </c>
      <c r="E6786" t="s">
        <v>156</v>
      </c>
      <c r="F6786" t="s">
        <v>11910</v>
      </c>
      <c r="G6786" t="s">
        <v>209</v>
      </c>
      <c r="H6786" t="s">
        <v>153</v>
      </c>
      <c r="I6786" t="s">
        <v>136</v>
      </c>
      <c r="J6786" t="s">
        <v>137</v>
      </c>
      <c r="K6786" t="s">
        <v>210</v>
      </c>
      <c r="L6786" t="s">
        <v>18779</v>
      </c>
      <c r="M6786" t="s">
        <v>18780</v>
      </c>
      <c r="N6786">
        <v>4.1552777770000002</v>
      </c>
      <c r="O6786">
        <v>2</v>
      </c>
      <c r="P6786">
        <v>928</v>
      </c>
      <c r="Q6786">
        <v>4</v>
      </c>
      <c r="R6786">
        <v>44</v>
      </c>
      <c r="S6786">
        <v>11</v>
      </c>
      <c r="T6786">
        <v>70</v>
      </c>
      <c r="U6786">
        <v>0</v>
      </c>
      <c r="V6786">
        <v>0</v>
      </c>
      <c r="W6786">
        <v>1.8560666402022676</v>
      </c>
      <c r="X6786">
        <v>1216.5412089708059</v>
      </c>
      <c r="Y6786">
        <v>7.7335475390376196</v>
      </c>
      <c r="Z6786">
        <v>162.86286710627235</v>
      </c>
      <c r="AA6786">
        <v>244.79515629686625</v>
      </c>
      <c r="AB6786">
        <v>255.20555227194637</v>
      </c>
      <c r="AC6786">
        <v>0</v>
      </c>
      <c r="AD6786">
        <v>0</v>
      </c>
      <c r="AE6786">
        <v>1888.9943988251307</v>
      </c>
    </row>
    <row r="6787" spans="1:31" x14ac:dyDescent="0.3">
      <c r="A6787">
        <v>2726160</v>
      </c>
      <c r="B6787">
        <v>1</v>
      </c>
      <c r="C6787" t="s">
        <v>80</v>
      </c>
      <c r="D6787" t="s">
        <v>88</v>
      </c>
      <c r="E6787" t="s">
        <v>145</v>
      </c>
      <c r="F6787" t="s">
        <v>916</v>
      </c>
      <c r="G6787" t="s">
        <v>147</v>
      </c>
      <c r="H6787" t="s">
        <v>135</v>
      </c>
      <c r="I6787" t="s">
        <v>136</v>
      </c>
      <c r="J6787" t="s">
        <v>137</v>
      </c>
      <c r="K6787" t="s">
        <v>138</v>
      </c>
      <c r="L6787" t="s">
        <v>18781</v>
      </c>
      <c r="M6787" t="s">
        <v>18782</v>
      </c>
      <c r="N6787">
        <v>1.166111111</v>
      </c>
      <c r="O6787">
        <v>0</v>
      </c>
      <c r="P6787">
        <v>1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0.27016729386499999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0.27016729386499999</v>
      </c>
    </row>
    <row r="6788" spans="1:31" x14ac:dyDescent="0.3">
      <c r="A6788">
        <v>2726326</v>
      </c>
      <c r="B6788">
        <v>1</v>
      </c>
      <c r="C6788" t="s">
        <v>80</v>
      </c>
      <c r="D6788" t="s">
        <v>91</v>
      </c>
      <c r="E6788" t="s">
        <v>213</v>
      </c>
      <c r="F6788" t="s">
        <v>18783</v>
      </c>
      <c r="G6788" t="s">
        <v>152</v>
      </c>
      <c r="H6788" t="s">
        <v>153</v>
      </c>
      <c r="I6788" t="s">
        <v>136</v>
      </c>
      <c r="J6788" t="s">
        <v>137</v>
      </c>
      <c r="K6788" t="s">
        <v>138</v>
      </c>
      <c r="L6788" t="s">
        <v>18784</v>
      </c>
      <c r="M6788" t="s">
        <v>18785</v>
      </c>
      <c r="N6788">
        <v>0.174166666</v>
      </c>
      <c r="O6788">
        <v>7</v>
      </c>
      <c r="P6788">
        <v>707</v>
      </c>
      <c r="Q6788">
        <v>9</v>
      </c>
      <c r="R6788">
        <v>55</v>
      </c>
      <c r="S6788">
        <v>8</v>
      </c>
      <c r="T6788">
        <v>50</v>
      </c>
      <c r="U6788">
        <v>0</v>
      </c>
      <c r="V6788">
        <v>1</v>
      </c>
      <c r="W6788">
        <v>2.7348741959693523</v>
      </c>
      <c r="X6788">
        <v>17.493357450773473</v>
      </c>
      <c r="Y6788">
        <v>1.6489069907568077</v>
      </c>
      <c r="Z6788">
        <v>10.076042860773743</v>
      </c>
      <c r="AA6788">
        <v>7.4782570157455881</v>
      </c>
      <c r="AB6788">
        <v>5.2095775170615575</v>
      </c>
      <c r="AC6788">
        <v>0</v>
      </c>
      <c r="AD6788">
        <v>0.31387830767876251</v>
      </c>
      <c r="AE6788">
        <v>44.954894338759289</v>
      </c>
    </row>
    <row r="6789" spans="1:31" x14ac:dyDescent="0.3">
      <c r="A6789">
        <v>2726034</v>
      </c>
      <c r="B6789">
        <v>1</v>
      </c>
      <c r="C6789" t="s">
        <v>81</v>
      </c>
      <c r="D6789" t="s">
        <v>122</v>
      </c>
      <c r="E6789" t="s">
        <v>150</v>
      </c>
      <c r="F6789" t="s">
        <v>6531</v>
      </c>
      <c r="G6789" t="s">
        <v>300</v>
      </c>
      <c r="H6789" t="s">
        <v>153</v>
      </c>
      <c r="I6789" t="s">
        <v>136</v>
      </c>
      <c r="J6789" t="s">
        <v>137</v>
      </c>
      <c r="K6789" t="s">
        <v>210</v>
      </c>
      <c r="L6789" t="s">
        <v>18786</v>
      </c>
      <c r="M6789" t="s">
        <v>18787</v>
      </c>
      <c r="N6789">
        <v>4.0650000000000004</v>
      </c>
      <c r="O6789">
        <v>3</v>
      </c>
      <c r="P6789">
        <v>114</v>
      </c>
      <c r="Q6789">
        <v>13</v>
      </c>
      <c r="R6789">
        <v>0</v>
      </c>
      <c r="S6789">
        <v>8</v>
      </c>
      <c r="T6789">
        <v>4</v>
      </c>
      <c r="U6789">
        <v>1</v>
      </c>
      <c r="V6789">
        <v>0</v>
      </c>
      <c r="W6789">
        <v>1.4459850225559667</v>
      </c>
      <c r="X6789">
        <v>42.735614342893136</v>
      </c>
      <c r="Y6789">
        <v>38.239115635926638</v>
      </c>
      <c r="Z6789">
        <v>0</v>
      </c>
      <c r="AA6789">
        <v>142.71843498599102</v>
      </c>
      <c r="AB6789">
        <v>0.91743077480160007</v>
      </c>
      <c r="AC6789">
        <v>249.16140855370949</v>
      </c>
      <c r="AD6789">
        <v>0</v>
      </c>
      <c r="AE6789">
        <v>475.21798931587784</v>
      </c>
    </row>
    <row r="6790" spans="1:31" x14ac:dyDescent="0.3">
      <c r="A6790">
        <v>2725785</v>
      </c>
      <c r="B6790">
        <v>1</v>
      </c>
      <c r="C6790" t="s">
        <v>80</v>
      </c>
      <c r="D6790" t="s">
        <v>100</v>
      </c>
      <c r="E6790" t="s">
        <v>161</v>
      </c>
      <c r="F6790" t="s">
        <v>18788</v>
      </c>
      <c r="G6790" t="s">
        <v>170</v>
      </c>
      <c r="H6790" t="s">
        <v>135</v>
      </c>
      <c r="I6790" t="s">
        <v>136</v>
      </c>
      <c r="J6790" t="s">
        <v>137</v>
      </c>
      <c r="K6790" t="s">
        <v>138</v>
      </c>
      <c r="L6790" t="s">
        <v>18789</v>
      </c>
      <c r="M6790" t="s">
        <v>18790</v>
      </c>
      <c r="N6790">
        <v>5.15</v>
      </c>
      <c r="O6790">
        <v>0</v>
      </c>
      <c r="P6790">
        <v>48</v>
      </c>
      <c r="Q6790">
        <v>0</v>
      </c>
      <c r="R6790">
        <v>0</v>
      </c>
      <c r="S6790">
        <v>0</v>
      </c>
      <c r="T6790">
        <v>21</v>
      </c>
      <c r="U6790">
        <v>0</v>
      </c>
      <c r="V6790">
        <v>0</v>
      </c>
      <c r="W6790">
        <v>0</v>
      </c>
      <c r="X6790">
        <v>36.054993831981143</v>
      </c>
      <c r="Y6790">
        <v>0</v>
      </c>
      <c r="Z6790">
        <v>0</v>
      </c>
      <c r="AA6790">
        <v>0</v>
      </c>
      <c r="AB6790">
        <v>53.089538149783664</v>
      </c>
      <c r="AC6790">
        <v>0</v>
      </c>
      <c r="AD6790">
        <v>0</v>
      </c>
      <c r="AE6790">
        <v>89.1445319817648</v>
      </c>
    </row>
    <row r="6791" spans="1:31" x14ac:dyDescent="0.3">
      <c r="A6791">
        <v>2725808</v>
      </c>
      <c r="B6791">
        <v>2</v>
      </c>
      <c r="C6791" t="s">
        <v>80</v>
      </c>
      <c r="D6791" t="s">
        <v>102</v>
      </c>
      <c r="E6791" t="s">
        <v>150</v>
      </c>
      <c r="F6791" t="s">
        <v>11085</v>
      </c>
      <c r="G6791" t="s">
        <v>185</v>
      </c>
      <c r="H6791" t="s">
        <v>153</v>
      </c>
      <c r="I6791" t="s">
        <v>136</v>
      </c>
      <c r="J6791" t="s">
        <v>137</v>
      </c>
      <c r="K6791" t="s">
        <v>138</v>
      </c>
      <c r="L6791" t="s">
        <v>18747</v>
      </c>
      <c r="M6791" t="s">
        <v>18791</v>
      </c>
      <c r="N6791">
        <v>0.54916666599999997</v>
      </c>
      <c r="O6791">
        <v>0</v>
      </c>
      <c r="P6791">
        <v>1097</v>
      </c>
      <c r="Q6791">
        <v>5</v>
      </c>
      <c r="R6791">
        <v>245</v>
      </c>
      <c r="S6791">
        <v>5</v>
      </c>
      <c r="T6791">
        <v>183</v>
      </c>
      <c r="U6791">
        <v>0</v>
      </c>
      <c r="V6791">
        <v>0</v>
      </c>
      <c r="W6791">
        <v>0</v>
      </c>
      <c r="X6791">
        <v>61.885773054679582</v>
      </c>
      <c r="Y6791">
        <v>4.3099046416566793</v>
      </c>
      <c r="Z6791">
        <v>39.844813651473409</v>
      </c>
      <c r="AA6791">
        <v>10.275702293197622</v>
      </c>
      <c r="AB6791">
        <v>66.792163883825197</v>
      </c>
      <c r="AC6791">
        <v>0</v>
      </c>
      <c r="AD6791">
        <v>0</v>
      </c>
      <c r="AE6791">
        <v>183.10835752483251</v>
      </c>
    </row>
    <row r="6792" spans="1:31" x14ac:dyDescent="0.3">
      <c r="A6792">
        <v>2725642</v>
      </c>
      <c r="B6792">
        <v>1</v>
      </c>
      <c r="C6792" t="s">
        <v>80</v>
      </c>
      <c r="D6792" t="s">
        <v>105</v>
      </c>
      <c r="E6792" t="s">
        <v>145</v>
      </c>
      <c r="F6792" t="s">
        <v>15671</v>
      </c>
      <c r="G6792" t="s">
        <v>181</v>
      </c>
      <c r="H6792" t="s">
        <v>135</v>
      </c>
      <c r="I6792" t="s">
        <v>136</v>
      </c>
      <c r="J6792" t="s">
        <v>137</v>
      </c>
      <c r="K6792" t="s">
        <v>138</v>
      </c>
      <c r="L6792" t="s">
        <v>18792</v>
      </c>
      <c r="M6792" t="s">
        <v>18793</v>
      </c>
      <c r="N6792">
        <v>5.2980555550000004</v>
      </c>
      <c r="O6792">
        <v>0</v>
      </c>
      <c r="P6792">
        <v>27</v>
      </c>
      <c r="Q6792">
        <v>0</v>
      </c>
      <c r="R6792">
        <v>0</v>
      </c>
      <c r="S6792">
        <v>0</v>
      </c>
      <c r="T6792">
        <v>1</v>
      </c>
      <c r="U6792">
        <v>0</v>
      </c>
      <c r="V6792">
        <v>0</v>
      </c>
      <c r="W6792">
        <v>0</v>
      </c>
      <c r="X6792">
        <v>29.799220892597241</v>
      </c>
      <c r="Y6792">
        <v>0</v>
      </c>
      <c r="Z6792">
        <v>0</v>
      </c>
      <c r="AA6792">
        <v>0</v>
      </c>
      <c r="AB6792">
        <v>1.2149160338337386</v>
      </c>
      <c r="AC6792">
        <v>0</v>
      </c>
      <c r="AD6792">
        <v>0</v>
      </c>
      <c r="AE6792">
        <v>31.014136926430979</v>
      </c>
    </row>
    <row r="6793" spans="1:31" x14ac:dyDescent="0.3">
      <c r="A6793">
        <v>2725699</v>
      </c>
      <c r="B6793">
        <v>1</v>
      </c>
      <c r="C6793" t="s">
        <v>80</v>
      </c>
      <c r="D6793" t="s">
        <v>93</v>
      </c>
      <c r="E6793" t="s">
        <v>132</v>
      </c>
      <c r="F6793" t="s">
        <v>16512</v>
      </c>
      <c r="G6793" t="s">
        <v>209</v>
      </c>
      <c r="H6793" t="s">
        <v>135</v>
      </c>
      <c r="I6793" t="s">
        <v>136</v>
      </c>
      <c r="J6793" t="s">
        <v>137</v>
      </c>
      <c r="K6793" t="s">
        <v>210</v>
      </c>
      <c r="L6793" t="s">
        <v>18794</v>
      </c>
      <c r="M6793" t="s">
        <v>18795</v>
      </c>
      <c r="N6793">
        <v>8.6877777770000009</v>
      </c>
      <c r="O6793">
        <v>0</v>
      </c>
      <c r="P6793">
        <v>209</v>
      </c>
      <c r="Q6793">
        <v>0</v>
      </c>
      <c r="R6793">
        <v>11</v>
      </c>
      <c r="S6793">
        <v>0</v>
      </c>
      <c r="T6793">
        <v>14</v>
      </c>
      <c r="U6793">
        <v>0</v>
      </c>
      <c r="V6793">
        <v>0</v>
      </c>
      <c r="W6793">
        <v>0</v>
      </c>
      <c r="X6793">
        <v>311.66129557072344</v>
      </c>
      <c r="Y6793">
        <v>0</v>
      </c>
      <c r="Z6793">
        <v>128.33684960658877</v>
      </c>
      <c r="AA6793">
        <v>0</v>
      </c>
      <c r="AB6793">
        <v>107.77109857969816</v>
      </c>
      <c r="AC6793">
        <v>0</v>
      </c>
      <c r="AD6793">
        <v>0</v>
      </c>
      <c r="AE6793">
        <v>547.76924375701037</v>
      </c>
    </row>
    <row r="6794" spans="1:31" x14ac:dyDescent="0.3">
      <c r="A6794">
        <v>2725848</v>
      </c>
      <c r="B6794">
        <v>1</v>
      </c>
      <c r="C6794" t="s">
        <v>80</v>
      </c>
      <c r="D6794" t="s">
        <v>85</v>
      </c>
      <c r="E6794" t="s">
        <v>161</v>
      </c>
      <c r="F6794" t="s">
        <v>18796</v>
      </c>
      <c r="G6794" t="s">
        <v>209</v>
      </c>
      <c r="H6794" t="s">
        <v>135</v>
      </c>
      <c r="I6794" t="s">
        <v>136</v>
      </c>
      <c r="J6794" t="s">
        <v>137</v>
      </c>
      <c r="K6794" t="s">
        <v>210</v>
      </c>
      <c r="L6794" t="s">
        <v>18797</v>
      </c>
      <c r="M6794" t="s">
        <v>18798</v>
      </c>
      <c r="N6794">
        <v>0.91555555499999997</v>
      </c>
      <c r="O6794">
        <v>0</v>
      </c>
      <c r="P6794">
        <v>112</v>
      </c>
      <c r="Q6794">
        <v>0</v>
      </c>
      <c r="R6794">
        <v>0</v>
      </c>
      <c r="S6794">
        <v>0</v>
      </c>
      <c r="T6794">
        <v>12</v>
      </c>
      <c r="U6794">
        <v>0</v>
      </c>
      <c r="V6794">
        <v>0</v>
      </c>
      <c r="W6794">
        <v>0</v>
      </c>
      <c r="X6794">
        <v>21.234840055165336</v>
      </c>
      <c r="Y6794">
        <v>0</v>
      </c>
      <c r="Z6794">
        <v>0</v>
      </c>
      <c r="AA6794">
        <v>0</v>
      </c>
      <c r="AB6794">
        <v>9.2764520851741974</v>
      </c>
      <c r="AC6794">
        <v>0</v>
      </c>
      <c r="AD6794">
        <v>0</v>
      </c>
      <c r="AE6794">
        <v>30.511292140339535</v>
      </c>
    </row>
    <row r="6795" spans="1:31" x14ac:dyDescent="0.3">
      <c r="A6795">
        <v>2725691</v>
      </c>
      <c r="B6795">
        <v>2</v>
      </c>
      <c r="C6795" t="s">
        <v>80</v>
      </c>
      <c r="D6795" t="s">
        <v>97</v>
      </c>
      <c r="E6795" t="s">
        <v>132</v>
      </c>
      <c r="F6795" t="s">
        <v>18799</v>
      </c>
      <c r="G6795" t="s">
        <v>163</v>
      </c>
      <c r="H6795" t="s">
        <v>135</v>
      </c>
      <c r="I6795" t="s">
        <v>136</v>
      </c>
      <c r="J6795" t="s">
        <v>137</v>
      </c>
      <c r="K6795" t="s">
        <v>138</v>
      </c>
      <c r="L6795" t="s">
        <v>18800</v>
      </c>
      <c r="M6795" t="s">
        <v>18801</v>
      </c>
      <c r="N6795">
        <v>0.41888888800000001</v>
      </c>
      <c r="O6795">
        <v>0</v>
      </c>
      <c r="P6795">
        <v>60</v>
      </c>
      <c r="Q6795">
        <v>0</v>
      </c>
      <c r="R6795">
        <v>7</v>
      </c>
      <c r="S6795">
        <v>0</v>
      </c>
      <c r="T6795">
        <v>11</v>
      </c>
      <c r="U6795">
        <v>0</v>
      </c>
      <c r="V6795">
        <v>0</v>
      </c>
      <c r="W6795">
        <v>0</v>
      </c>
      <c r="X6795">
        <v>4.3033965360715323</v>
      </c>
      <c r="Y6795">
        <v>0</v>
      </c>
      <c r="Z6795">
        <v>0.25667755552469329</v>
      </c>
      <c r="AA6795">
        <v>0</v>
      </c>
      <c r="AB6795">
        <v>9.9873188067004719</v>
      </c>
      <c r="AC6795">
        <v>0</v>
      </c>
      <c r="AD6795">
        <v>0</v>
      </c>
      <c r="AE6795">
        <v>14.547392898296698</v>
      </c>
    </row>
    <row r="6796" spans="1:31" x14ac:dyDescent="0.3">
      <c r="A6796">
        <v>2726123</v>
      </c>
      <c r="B6796">
        <v>1</v>
      </c>
      <c r="C6796" t="s">
        <v>80</v>
      </c>
      <c r="D6796" t="s">
        <v>111</v>
      </c>
      <c r="E6796" t="s">
        <v>132</v>
      </c>
      <c r="F6796" t="s">
        <v>18802</v>
      </c>
      <c r="G6796" t="s">
        <v>158</v>
      </c>
      <c r="H6796" t="s">
        <v>135</v>
      </c>
      <c r="I6796" t="s">
        <v>136</v>
      </c>
      <c r="J6796" t="s">
        <v>3</v>
      </c>
      <c r="K6796" t="s">
        <v>138</v>
      </c>
      <c r="L6796" t="s">
        <v>18803</v>
      </c>
      <c r="M6796" t="s">
        <v>18804</v>
      </c>
      <c r="N6796">
        <v>0.78166666600000001</v>
      </c>
      <c r="O6796">
        <v>0</v>
      </c>
      <c r="P6796">
        <v>22</v>
      </c>
      <c r="Q6796">
        <v>0</v>
      </c>
      <c r="R6796">
        <v>14</v>
      </c>
      <c r="S6796">
        <v>0</v>
      </c>
      <c r="T6796">
        <v>26</v>
      </c>
      <c r="U6796">
        <v>0</v>
      </c>
      <c r="V6796">
        <v>0</v>
      </c>
      <c r="W6796">
        <v>0</v>
      </c>
      <c r="X6796">
        <v>11.076576015461294</v>
      </c>
      <c r="Y6796">
        <v>0</v>
      </c>
      <c r="Z6796">
        <v>5.8930820442020515</v>
      </c>
      <c r="AA6796">
        <v>0</v>
      </c>
      <c r="AB6796">
        <v>34.893673241004443</v>
      </c>
      <c r="AC6796">
        <v>0</v>
      </c>
      <c r="AD6796">
        <v>0</v>
      </c>
      <c r="AE6796">
        <v>51.863331300667788</v>
      </c>
    </row>
    <row r="6797" spans="1:31" x14ac:dyDescent="0.3">
      <c r="A6797">
        <v>2726169</v>
      </c>
      <c r="B6797">
        <v>1</v>
      </c>
      <c r="C6797" t="s">
        <v>80</v>
      </c>
      <c r="D6797" t="s">
        <v>101</v>
      </c>
      <c r="E6797" t="s">
        <v>161</v>
      </c>
      <c r="F6797" t="s">
        <v>18805</v>
      </c>
      <c r="G6797" t="s">
        <v>170</v>
      </c>
      <c r="H6797" t="s">
        <v>135</v>
      </c>
      <c r="I6797" t="s">
        <v>136</v>
      </c>
      <c r="J6797" t="s">
        <v>137</v>
      </c>
      <c r="K6797" t="s">
        <v>138</v>
      </c>
      <c r="L6797" t="s">
        <v>18806</v>
      </c>
      <c r="M6797" t="s">
        <v>18807</v>
      </c>
      <c r="N6797">
        <v>1.5261111110000001</v>
      </c>
      <c r="O6797">
        <v>0</v>
      </c>
      <c r="P6797">
        <v>65</v>
      </c>
      <c r="Q6797">
        <v>0</v>
      </c>
      <c r="R6797">
        <v>0</v>
      </c>
      <c r="S6797">
        <v>0</v>
      </c>
      <c r="T6797">
        <v>1</v>
      </c>
      <c r="U6797">
        <v>0</v>
      </c>
      <c r="V6797">
        <v>0</v>
      </c>
      <c r="W6797">
        <v>0</v>
      </c>
      <c r="X6797">
        <v>16.677450474318345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16.677450474318345</v>
      </c>
    </row>
    <row r="6798" spans="1:31" x14ac:dyDescent="0.3">
      <c r="A6798">
        <v>2725714</v>
      </c>
      <c r="B6798">
        <v>1</v>
      </c>
      <c r="C6798" t="s">
        <v>80</v>
      </c>
      <c r="D6798" t="s">
        <v>100</v>
      </c>
      <c r="E6798" t="s">
        <v>132</v>
      </c>
      <c r="F6798" t="s">
        <v>18808</v>
      </c>
      <c r="G6798" t="s">
        <v>209</v>
      </c>
      <c r="H6798" t="s">
        <v>135</v>
      </c>
      <c r="I6798" t="s">
        <v>136</v>
      </c>
      <c r="J6798" t="s">
        <v>137</v>
      </c>
      <c r="K6798" t="s">
        <v>210</v>
      </c>
      <c r="L6798" t="s">
        <v>18809</v>
      </c>
      <c r="M6798" t="s">
        <v>18810</v>
      </c>
      <c r="N6798">
        <v>7.8958333329999997</v>
      </c>
      <c r="O6798">
        <v>0</v>
      </c>
      <c r="P6798">
        <v>48</v>
      </c>
      <c r="Q6798">
        <v>0</v>
      </c>
      <c r="R6798">
        <v>21</v>
      </c>
      <c r="S6798">
        <v>0</v>
      </c>
      <c r="T6798">
        <v>20</v>
      </c>
      <c r="U6798">
        <v>0</v>
      </c>
      <c r="V6798">
        <v>0</v>
      </c>
      <c r="W6798">
        <v>0</v>
      </c>
      <c r="X6798">
        <v>120.35664612165358</v>
      </c>
      <c r="Y6798">
        <v>0</v>
      </c>
      <c r="Z6798">
        <v>127.70986043450272</v>
      </c>
      <c r="AA6798">
        <v>0</v>
      </c>
      <c r="AB6798">
        <v>175.44957479409089</v>
      </c>
      <c r="AC6798">
        <v>0</v>
      </c>
      <c r="AD6798">
        <v>0</v>
      </c>
      <c r="AE6798">
        <v>423.51608135024719</v>
      </c>
    </row>
    <row r="6799" spans="1:31" x14ac:dyDescent="0.3">
      <c r="A6799">
        <v>2726269</v>
      </c>
      <c r="B6799">
        <v>1</v>
      </c>
      <c r="C6799" t="s">
        <v>81</v>
      </c>
      <c r="D6799" t="s">
        <v>122</v>
      </c>
      <c r="E6799" t="s">
        <v>173</v>
      </c>
      <c r="F6799" t="s">
        <v>18811</v>
      </c>
      <c r="G6799" t="s">
        <v>152</v>
      </c>
      <c r="H6799" t="s">
        <v>153</v>
      </c>
      <c r="I6799" t="s">
        <v>136</v>
      </c>
      <c r="J6799" t="s">
        <v>137</v>
      </c>
      <c r="K6799" t="s">
        <v>138</v>
      </c>
      <c r="L6799" t="s">
        <v>18812</v>
      </c>
      <c r="M6799" t="s">
        <v>18813</v>
      </c>
      <c r="N6799">
        <v>0.50833333300000005</v>
      </c>
      <c r="O6799">
        <v>15</v>
      </c>
      <c r="P6799">
        <v>12335</v>
      </c>
      <c r="Q6799">
        <v>2</v>
      </c>
      <c r="R6799">
        <v>85</v>
      </c>
      <c r="S6799">
        <v>11</v>
      </c>
      <c r="T6799">
        <v>742</v>
      </c>
      <c r="U6799">
        <v>0</v>
      </c>
      <c r="V6799">
        <v>2</v>
      </c>
      <c r="W6799">
        <v>2.0569820488303656</v>
      </c>
      <c r="X6799">
        <v>1439.0357162558676</v>
      </c>
      <c r="Y6799">
        <v>0.26909577632656007</v>
      </c>
      <c r="Z6799">
        <v>7.5576656078795592</v>
      </c>
      <c r="AA6799">
        <v>297.94951989647046</v>
      </c>
      <c r="AB6799">
        <v>250.02375123253981</v>
      </c>
      <c r="AC6799">
        <v>0</v>
      </c>
      <c r="AD6799">
        <v>46.632227306074242</v>
      </c>
      <c r="AE6799">
        <v>2043.5249581239887</v>
      </c>
    </row>
    <row r="6800" spans="1:31" x14ac:dyDescent="0.3">
      <c r="A6800">
        <v>2725728</v>
      </c>
      <c r="B6800">
        <v>1</v>
      </c>
      <c r="C6800" t="s">
        <v>80</v>
      </c>
      <c r="D6800" t="s">
        <v>110</v>
      </c>
      <c r="E6800" t="s">
        <v>145</v>
      </c>
      <c r="F6800" t="s">
        <v>18814</v>
      </c>
      <c r="G6800" t="s">
        <v>147</v>
      </c>
      <c r="H6800" t="s">
        <v>135</v>
      </c>
      <c r="I6800" t="s">
        <v>136</v>
      </c>
      <c r="J6800" t="s">
        <v>137</v>
      </c>
      <c r="K6800" t="s">
        <v>138</v>
      </c>
      <c r="L6800" t="s">
        <v>18815</v>
      </c>
      <c r="M6800" t="s">
        <v>18816</v>
      </c>
      <c r="N6800">
        <v>1.663611111</v>
      </c>
      <c r="O6800">
        <v>0</v>
      </c>
      <c r="P6800">
        <v>25</v>
      </c>
      <c r="Q6800">
        <v>0</v>
      </c>
      <c r="R6800">
        <v>0</v>
      </c>
      <c r="S6800">
        <v>0</v>
      </c>
      <c r="T6800">
        <v>1</v>
      </c>
      <c r="U6800">
        <v>0</v>
      </c>
      <c r="V6800">
        <v>0</v>
      </c>
      <c r="W6800">
        <v>0</v>
      </c>
      <c r="X6800">
        <v>10.406646479780276</v>
      </c>
      <c r="Y6800">
        <v>0</v>
      </c>
      <c r="Z6800">
        <v>0</v>
      </c>
      <c r="AA6800">
        <v>0</v>
      </c>
      <c r="AB6800">
        <v>1.9224333354075558</v>
      </c>
      <c r="AC6800">
        <v>0</v>
      </c>
      <c r="AD6800">
        <v>0</v>
      </c>
      <c r="AE6800">
        <v>12.329079815187832</v>
      </c>
    </row>
    <row r="6801" spans="1:31" x14ac:dyDescent="0.3">
      <c r="A6801">
        <v>2726023</v>
      </c>
      <c r="B6801">
        <v>1</v>
      </c>
      <c r="C6801" t="s">
        <v>80</v>
      </c>
      <c r="D6801" t="s">
        <v>90</v>
      </c>
      <c r="E6801" t="s">
        <v>132</v>
      </c>
      <c r="F6801" t="s">
        <v>18817</v>
      </c>
      <c r="G6801" t="s">
        <v>300</v>
      </c>
      <c r="H6801" t="s">
        <v>135</v>
      </c>
      <c r="I6801" t="s">
        <v>136</v>
      </c>
      <c r="J6801" t="s">
        <v>137</v>
      </c>
      <c r="K6801" t="s">
        <v>210</v>
      </c>
      <c r="L6801" t="s">
        <v>18818</v>
      </c>
      <c r="M6801" t="s">
        <v>18819</v>
      </c>
      <c r="N6801">
        <v>0.98083333299999997</v>
      </c>
      <c r="O6801">
        <v>0</v>
      </c>
      <c r="P6801">
        <v>720</v>
      </c>
      <c r="Q6801">
        <v>0</v>
      </c>
      <c r="R6801">
        <v>0</v>
      </c>
      <c r="S6801">
        <v>0</v>
      </c>
      <c r="T6801">
        <v>31</v>
      </c>
      <c r="U6801">
        <v>0</v>
      </c>
      <c r="V6801">
        <v>0</v>
      </c>
      <c r="W6801">
        <v>0</v>
      </c>
      <c r="X6801">
        <v>139.61197782662697</v>
      </c>
      <c r="Y6801">
        <v>0</v>
      </c>
      <c r="Z6801">
        <v>0</v>
      </c>
      <c r="AA6801">
        <v>0</v>
      </c>
      <c r="AB6801">
        <v>20.326308469835428</v>
      </c>
      <c r="AC6801">
        <v>0</v>
      </c>
      <c r="AD6801">
        <v>0</v>
      </c>
      <c r="AE6801">
        <v>159.93828629646239</v>
      </c>
    </row>
    <row r="6802" spans="1:31" x14ac:dyDescent="0.3">
      <c r="A6802">
        <v>2725628</v>
      </c>
      <c r="B6802">
        <v>1</v>
      </c>
      <c r="C6802" t="s">
        <v>80</v>
      </c>
      <c r="D6802" t="s">
        <v>105</v>
      </c>
      <c r="E6802" t="s">
        <v>156</v>
      </c>
      <c r="F6802" t="s">
        <v>4795</v>
      </c>
      <c r="G6802" t="s">
        <v>185</v>
      </c>
      <c r="H6802" t="s">
        <v>153</v>
      </c>
      <c r="I6802" t="s">
        <v>136</v>
      </c>
      <c r="J6802" t="s">
        <v>137</v>
      </c>
      <c r="K6802" t="s">
        <v>138</v>
      </c>
      <c r="L6802" t="s">
        <v>18820</v>
      </c>
      <c r="M6802" t="s">
        <v>18821</v>
      </c>
      <c r="N6802">
        <v>1.3802777770000001</v>
      </c>
      <c r="O6802">
        <v>1</v>
      </c>
      <c r="P6802">
        <v>197</v>
      </c>
      <c r="Q6802">
        <v>0</v>
      </c>
      <c r="R6802">
        <v>7</v>
      </c>
      <c r="S6802">
        <v>0</v>
      </c>
      <c r="T6802">
        <v>32</v>
      </c>
      <c r="U6802">
        <v>0</v>
      </c>
      <c r="V6802">
        <v>0</v>
      </c>
      <c r="W6802">
        <v>0</v>
      </c>
      <c r="X6802">
        <v>50.860470954395225</v>
      </c>
      <c r="Y6802">
        <v>0</v>
      </c>
      <c r="Z6802">
        <v>6.7738063474047596</v>
      </c>
      <c r="AA6802">
        <v>0</v>
      </c>
      <c r="AB6802">
        <v>37.87899618689854</v>
      </c>
      <c r="AC6802">
        <v>0</v>
      </c>
      <c r="AD6802">
        <v>0</v>
      </c>
      <c r="AE6802">
        <v>95.51327348869853</v>
      </c>
    </row>
    <row r="6803" spans="1:31" x14ac:dyDescent="0.3">
      <c r="A6803">
        <v>2725708</v>
      </c>
      <c r="B6803">
        <v>1</v>
      </c>
      <c r="C6803" t="s">
        <v>80</v>
      </c>
      <c r="D6803" t="s">
        <v>93</v>
      </c>
      <c r="E6803" t="s">
        <v>150</v>
      </c>
      <c r="F6803" t="s">
        <v>8376</v>
      </c>
      <c r="G6803" t="s">
        <v>300</v>
      </c>
      <c r="H6803" t="s">
        <v>153</v>
      </c>
      <c r="I6803" t="s">
        <v>136</v>
      </c>
      <c r="J6803" t="s">
        <v>137</v>
      </c>
      <c r="K6803" t="s">
        <v>210</v>
      </c>
      <c r="L6803" t="s">
        <v>18822</v>
      </c>
      <c r="M6803" t="s">
        <v>18823</v>
      </c>
      <c r="N6803">
        <v>6.681944444</v>
      </c>
      <c r="O6803">
        <v>0</v>
      </c>
      <c r="P6803">
        <v>586</v>
      </c>
      <c r="Q6803">
        <v>2</v>
      </c>
      <c r="R6803">
        <v>130</v>
      </c>
      <c r="S6803">
        <v>7</v>
      </c>
      <c r="T6803">
        <v>113</v>
      </c>
      <c r="U6803">
        <v>0</v>
      </c>
      <c r="V6803">
        <v>0</v>
      </c>
      <c r="W6803">
        <v>0</v>
      </c>
      <c r="X6803">
        <v>539.31818967241145</v>
      </c>
      <c r="Y6803">
        <v>85.993935783038197</v>
      </c>
      <c r="Z6803">
        <v>448.8122860034166</v>
      </c>
      <c r="AA6803">
        <v>177.51752365333709</v>
      </c>
      <c r="AB6803">
        <v>593.87571754274211</v>
      </c>
      <c r="AC6803">
        <v>0</v>
      </c>
      <c r="AD6803">
        <v>0</v>
      </c>
      <c r="AE6803">
        <v>1845.5176526549453</v>
      </c>
    </row>
    <row r="6804" spans="1:31" x14ac:dyDescent="0.3">
      <c r="A6804">
        <v>2725874</v>
      </c>
      <c r="B6804">
        <v>1</v>
      </c>
      <c r="C6804" t="s">
        <v>80</v>
      </c>
      <c r="D6804" t="s">
        <v>97</v>
      </c>
      <c r="E6804" t="s">
        <v>200</v>
      </c>
      <c r="F6804" t="s">
        <v>17965</v>
      </c>
      <c r="G6804" t="s">
        <v>393</v>
      </c>
      <c r="H6804" t="s">
        <v>135</v>
      </c>
      <c r="I6804" t="s">
        <v>136</v>
      </c>
      <c r="J6804" t="s">
        <v>137</v>
      </c>
      <c r="K6804" t="s">
        <v>138</v>
      </c>
      <c r="L6804" t="s">
        <v>18824</v>
      </c>
      <c r="M6804" t="s">
        <v>18825</v>
      </c>
      <c r="N6804">
        <v>6.0652777770000004</v>
      </c>
      <c r="O6804">
        <v>0</v>
      </c>
      <c r="P6804">
        <v>67</v>
      </c>
      <c r="Q6804">
        <v>0</v>
      </c>
      <c r="R6804">
        <v>0</v>
      </c>
      <c r="S6804">
        <v>0</v>
      </c>
      <c r="T6804">
        <v>3</v>
      </c>
      <c r="U6804">
        <v>0</v>
      </c>
      <c r="V6804">
        <v>0</v>
      </c>
      <c r="W6804">
        <v>0</v>
      </c>
      <c r="X6804">
        <v>58.034932979743516</v>
      </c>
      <c r="Y6804">
        <v>0</v>
      </c>
      <c r="Z6804">
        <v>0</v>
      </c>
      <c r="AA6804">
        <v>0</v>
      </c>
      <c r="AB6804">
        <v>5.7825677135688593</v>
      </c>
      <c r="AC6804">
        <v>0</v>
      </c>
      <c r="AD6804">
        <v>0</v>
      </c>
      <c r="AE6804">
        <v>63.817500693312375</v>
      </c>
    </row>
    <row r="6805" spans="1:31" x14ac:dyDescent="0.3">
      <c r="A6805">
        <v>2726063</v>
      </c>
      <c r="B6805">
        <v>1</v>
      </c>
      <c r="C6805" t="s">
        <v>81</v>
      </c>
      <c r="D6805" t="s">
        <v>116</v>
      </c>
      <c r="E6805" t="s">
        <v>132</v>
      </c>
      <c r="F6805" t="s">
        <v>18826</v>
      </c>
      <c r="G6805" t="s">
        <v>170</v>
      </c>
      <c r="H6805" t="s">
        <v>135</v>
      </c>
      <c r="I6805" t="s">
        <v>136</v>
      </c>
      <c r="J6805" t="s">
        <v>137</v>
      </c>
      <c r="K6805" t="s">
        <v>138</v>
      </c>
      <c r="L6805" t="s">
        <v>18827</v>
      </c>
      <c r="M6805" t="s">
        <v>18828</v>
      </c>
      <c r="N6805">
        <v>0.523888888</v>
      </c>
      <c r="O6805">
        <v>0</v>
      </c>
      <c r="P6805">
        <v>157</v>
      </c>
      <c r="Q6805">
        <v>0</v>
      </c>
      <c r="R6805">
        <v>0</v>
      </c>
      <c r="S6805">
        <v>0</v>
      </c>
      <c r="T6805">
        <v>27</v>
      </c>
      <c r="U6805">
        <v>0</v>
      </c>
      <c r="V6805">
        <v>0</v>
      </c>
      <c r="W6805">
        <v>0</v>
      </c>
      <c r="X6805">
        <v>15.577483327464618</v>
      </c>
      <c r="Y6805">
        <v>0</v>
      </c>
      <c r="Z6805">
        <v>0</v>
      </c>
      <c r="AA6805">
        <v>0</v>
      </c>
      <c r="AB6805">
        <v>4.2399890701891794</v>
      </c>
      <c r="AC6805">
        <v>0</v>
      </c>
      <c r="AD6805">
        <v>0</v>
      </c>
      <c r="AE6805">
        <v>19.817472397653798</v>
      </c>
    </row>
    <row r="6806" spans="1:31" x14ac:dyDescent="0.3">
      <c r="A6806">
        <v>2726229</v>
      </c>
      <c r="B6806">
        <v>1</v>
      </c>
      <c r="C6806" t="s">
        <v>80</v>
      </c>
      <c r="D6806" t="s">
        <v>111</v>
      </c>
      <c r="E6806" t="s">
        <v>132</v>
      </c>
      <c r="F6806" t="s">
        <v>18829</v>
      </c>
      <c r="G6806" t="s">
        <v>170</v>
      </c>
      <c r="H6806" t="s">
        <v>135</v>
      </c>
      <c r="I6806" t="s">
        <v>136</v>
      </c>
      <c r="J6806" t="s">
        <v>137</v>
      </c>
      <c r="K6806" t="s">
        <v>138</v>
      </c>
      <c r="L6806" t="s">
        <v>18830</v>
      </c>
      <c r="M6806" t="s">
        <v>18831</v>
      </c>
      <c r="N6806">
        <v>5.6944443999999997E-2</v>
      </c>
      <c r="O6806">
        <v>0</v>
      </c>
      <c r="P6806">
        <v>782</v>
      </c>
      <c r="Q6806">
        <v>0</v>
      </c>
      <c r="R6806">
        <v>0</v>
      </c>
      <c r="S6806">
        <v>0</v>
      </c>
      <c r="T6806">
        <v>18</v>
      </c>
      <c r="U6806">
        <v>0</v>
      </c>
      <c r="V6806">
        <v>0</v>
      </c>
      <c r="W6806">
        <v>0</v>
      </c>
      <c r="X6806">
        <v>9.4308216333436636</v>
      </c>
      <c r="Y6806">
        <v>0</v>
      </c>
      <c r="Z6806">
        <v>0</v>
      </c>
      <c r="AA6806">
        <v>0</v>
      </c>
      <c r="AB6806">
        <v>0.2381672504931</v>
      </c>
      <c r="AC6806">
        <v>0</v>
      </c>
      <c r="AD6806">
        <v>0</v>
      </c>
      <c r="AE6806">
        <v>9.6689888838367644</v>
      </c>
    </row>
    <row r="6807" spans="1:31" x14ac:dyDescent="0.3">
      <c r="A6807">
        <v>2725731</v>
      </c>
      <c r="B6807">
        <v>1</v>
      </c>
      <c r="C6807" t="s">
        <v>80</v>
      </c>
      <c r="D6807" t="s">
        <v>95</v>
      </c>
      <c r="E6807" t="s">
        <v>161</v>
      </c>
      <c r="F6807" t="s">
        <v>18832</v>
      </c>
      <c r="G6807" t="s">
        <v>170</v>
      </c>
      <c r="H6807" t="s">
        <v>135</v>
      </c>
      <c r="I6807" t="s">
        <v>136</v>
      </c>
      <c r="J6807" t="s">
        <v>137</v>
      </c>
      <c r="K6807" t="s">
        <v>138</v>
      </c>
      <c r="L6807" t="s">
        <v>18833</v>
      </c>
      <c r="M6807" t="s">
        <v>18834</v>
      </c>
      <c r="N6807">
        <v>0.55805555500000004</v>
      </c>
      <c r="O6807">
        <v>0</v>
      </c>
      <c r="P6807">
        <v>168</v>
      </c>
      <c r="Q6807">
        <v>0</v>
      </c>
      <c r="R6807">
        <v>0</v>
      </c>
      <c r="S6807">
        <v>0</v>
      </c>
      <c r="T6807">
        <v>23</v>
      </c>
      <c r="U6807">
        <v>0</v>
      </c>
      <c r="V6807">
        <v>0</v>
      </c>
      <c r="W6807">
        <v>0</v>
      </c>
      <c r="X6807">
        <v>18.180123273456868</v>
      </c>
      <c r="Y6807">
        <v>0</v>
      </c>
      <c r="Z6807">
        <v>0</v>
      </c>
      <c r="AA6807">
        <v>0</v>
      </c>
      <c r="AB6807">
        <v>6.3087150299858408</v>
      </c>
      <c r="AC6807">
        <v>0</v>
      </c>
      <c r="AD6807">
        <v>0</v>
      </c>
      <c r="AE6807">
        <v>24.488838303442709</v>
      </c>
    </row>
    <row r="6808" spans="1:31" x14ac:dyDescent="0.3">
      <c r="A6808">
        <v>2726255</v>
      </c>
      <c r="B6808">
        <v>1</v>
      </c>
      <c r="C6808" t="s">
        <v>81</v>
      </c>
      <c r="D6808" t="s">
        <v>128</v>
      </c>
      <c r="E6808" t="s">
        <v>145</v>
      </c>
      <c r="F6808" t="s">
        <v>18835</v>
      </c>
      <c r="G6808" t="s">
        <v>230</v>
      </c>
      <c r="H6808" t="s">
        <v>135</v>
      </c>
      <c r="I6808" t="s">
        <v>136</v>
      </c>
      <c r="J6808" t="s">
        <v>137</v>
      </c>
      <c r="K6808" t="s">
        <v>138</v>
      </c>
      <c r="L6808" t="s">
        <v>18836</v>
      </c>
      <c r="M6808" t="s">
        <v>18837</v>
      </c>
      <c r="N6808">
        <v>2.2572222219999998</v>
      </c>
      <c r="O6808">
        <v>0</v>
      </c>
      <c r="P6808">
        <v>10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4.0814923046230822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4.0814923046230822</v>
      </c>
    </row>
    <row r="6809" spans="1:31" x14ac:dyDescent="0.3">
      <c r="A6809">
        <v>2725688</v>
      </c>
      <c r="B6809">
        <v>1</v>
      </c>
      <c r="C6809" t="s">
        <v>80</v>
      </c>
      <c r="D6809" t="s">
        <v>99</v>
      </c>
      <c r="E6809" t="s">
        <v>132</v>
      </c>
      <c r="F6809" t="s">
        <v>7139</v>
      </c>
      <c r="G6809" t="s">
        <v>209</v>
      </c>
      <c r="H6809" t="s">
        <v>135</v>
      </c>
      <c r="I6809" t="s">
        <v>136</v>
      </c>
      <c r="J6809" t="s">
        <v>137</v>
      </c>
      <c r="K6809" t="s">
        <v>210</v>
      </c>
      <c r="L6809" t="s">
        <v>18838</v>
      </c>
      <c r="M6809" t="s">
        <v>18839</v>
      </c>
      <c r="N6809">
        <v>7.9005555550000004</v>
      </c>
      <c r="O6809">
        <v>0</v>
      </c>
      <c r="P6809">
        <v>127</v>
      </c>
      <c r="Q6809">
        <v>0</v>
      </c>
      <c r="R6809">
        <v>1</v>
      </c>
      <c r="S6809">
        <v>0</v>
      </c>
      <c r="T6809">
        <v>15</v>
      </c>
      <c r="U6809">
        <v>0</v>
      </c>
      <c r="V6809">
        <v>1</v>
      </c>
      <c r="W6809">
        <v>0</v>
      </c>
      <c r="X6809">
        <v>110.04171600286131</v>
      </c>
      <c r="Y6809">
        <v>0</v>
      </c>
      <c r="Z6809">
        <v>0.83972837642842513</v>
      </c>
      <c r="AA6809">
        <v>0</v>
      </c>
      <c r="AB6809">
        <v>55.180353300788404</v>
      </c>
      <c r="AC6809">
        <v>0</v>
      </c>
      <c r="AD6809">
        <v>28.24492747124248</v>
      </c>
      <c r="AE6809">
        <v>194.30672515132062</v>
      </c>
    </row>
    <row r="6810" spans="1:31" x14ac:dyDescent="0.3">
      <c r="A6810">
        <v>2726000</v>
      </c>
      <c r="B6810">
        <v>1</v>
      </c>
      <c r="C6810" t="s">
        <v>80</v>
      </c>
      <c r="D6810" t="s">
        <v>94</v>
      </c>
      <c r="E6810" t="s">
        <v>150</v>
      </c>
      <c r="F6810" t="s">
        <v>17408</v>
      </c>
      <c r="G6810" t="s">
        <v>152</v>
      </c>
      <c r="H6810" t="s">
        <v>153</v>
      </c>
      <c r="I6810" t="s">
        <v>136</v>
      </c>
      <c r="J6810" t="s">
        <v>137</v>
      </c>
      <c r="K6810" t="s">
        <v>138</v>
      </c>
      <c r="L6810" t="s">
        <v>18840</v>
      </c>
      <c r="M6810" t="s">
        <v>18841</v>
      </c>
      <c r="N6810">
        <v>0.29361111099999998</v>
      </c>
      <c r="O6810">
        <v>0</v>
      </c>
      <c r="P6810">
        <v>0</v>
      </c>
      <c r="Q6810">
        <v>8</v>
      </c>
      <c r="R6810">
        <v>34</v>
      </c>
      <c r="S6810">
        <v>0</v>
      </c>
      <c r="T6810">
        <v>1</v>
      </c>
      <c r="U6810">
        <v>1</v>
      </c>
      <c r="V6810">
        <v>0</v>
      </c>
      <c r="W6810">
        <v>0</v>
      </c>
      <c r="X6810">
        <v>0</v>
      </c>
      <c r="Y6810">
        <v>0.56916744915029993</v>
      </c>
      <c r="Z6810">
        <v>0.16457688804083331</v>
      </c>
      <c r="AA6810">
        <v>0</v>
      </c>
      <c r="AB6810">
        <v>0</v>
      </c>
      <c r="AC6810">
        <v>33.406188834942</v>
      </c>
      <c r="AD6810">
        <v>0</v>
      </c>
      <c r="AE6810">
        <v>34.139933172133134</v>
      </c>
    </row>
    <row r="6811" spans="1:31" x14ac:dyDescent="0.3">
      <c r="A6811">
        <v>2725751</v>
      </c>
      <c r="B6811">
        <v>1</v>
      </c>
      <c r="C6811" t="s">
        <v>80</v>
      </c>
      <c r="D6811" t="s">
        <v>96</v>
      </c>
      <c r="E6811" t="s">
        <v>145</v>
      </c>
      <c r="F6811" t="s">
        <v>10386</v>
      </c>
      <c r="G6811" t="s">
        <v>181</v>
      </c>
      <c r="H6811" t="s">
        <v>135</v>
      </c>
      <c r="I6811" t="s">
        <v>136</v>
      </c>
      <c r="J6811" t="s">
        <v>137</v>
      </c>
      <c r="K6811" t="s">
        <v>138</v>
      </c>
      <c r="L6811" t="s">
        <v>18842</v>
      </c>
      <c r="M6811" t="s">
        <v>18843</v>
      </c>
      <c r="N6811">
        <v>4.41</v>
      </c>
      <c r="O6811">
        <v>0</v>
      </c>
      <c r="P6811">
        <v>1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</row>
    <row r="6812" spans="1:31" x14ac:dyDescent="0.3">
      <c r="A6812">
        <v>2725905</v>
      </c>
      <c r="B6812">
        <v>3</v>
      </c>
      <c r="C6812" t="s">
        <v>80</v>
      </c>
      <c r="D6812" t="s">
        <v>82</v>
      </c>
      <c r="E6812" t="s">
        <v>156</v>
      </c>
      <c r="F6812" t="s">
        <v>18844</v>
      </c>
      <c r="G6812" t="s">
        <v>152</v>
      </c>
      <c r="H6812" t="s">
        <v>153</v>
      </c>
      <c r="I6812" t="s">
        <v>136</v>
      </c>
      <c r="J6812" t="s">
        <v>137</v>
      </c>
      <c r="K6812" t="s">
        <v>138</v>
      </c>
      <c r="L6812" t="s">
        <v>18845</v>
      </c>
      <c r="M6812" t="s">
        <v>18846</v>
      </c>
      <c r="N6812">
        <v>1.45</v>
      </c>
      <c r="O6812">
        <v>0</v>
      </c>
      <c r="P6812">
        <v>700</v>
      </c>
      <c r="Q6812">
        <v>0</v>
      </c>
      <c r="R6812">
        <v>0</v>
      </c>
      <c r="S6812">
        <v>0</v>
      </c>
      <c r="T6812">
        <v>548</v>
      </c>
      <c r="U6812">
        <v>0</v>
      </c>
      <c r="V6812">
        <v>1</v>
      </c>
      <c r="W6812">
        <v>0</v>
      </c>
      <c r="X6812">
        <v>314.91824371720617</v>
      </c>
      <c r="Y6812">
        <v>0</v>
      </c>
      <c r="Z6812">
        <v>0</v>
      </c>
      <c r="AA6812">
        <v>0</v>
      </c>
      <c r="AB6812">
        <v>1232.1904263509418</v>
      </c>
      <c r="AC6812">
        <v>0</v>
      </c>
      <c r="AD6812">
        <v>11.90542644578235</v>
      </c>
      <c r="AE6812">
        <v>1559.0140965139303</v>
      </c>
    </row>
    <row r="6813" spans="1:31" x14ac:dyDescent="0.3">
      <c r="A6813">
        <v>2726126</v>
      </c>
      <c r="B6813">
        <v>1</v>
      </c>
      <c r="C6813" t="s">
        <v>80</v>
      </c>
      <c r="D6813" t="s">
        <v>103</v>
      </c>
      <c r="E6813" t="s">
        <v>145</v>
      </c>
      <c r="F6813" t="s">
        <v>18847</v>
      </c>
      <c r="G6813" t="s">
        <v>230</v>
      </c>
      <c r="H6813" t="s">
        <v>135</v>
      </c>
      <c r="I6813" t="s">
        <v>136</v>
      </c>
      <c r="J6813" t="s">
        <v>137</v>
      </c>
      <c r="K6813" t="s">
        <v>138</v>
      </c>
      <c r="L6813" t="s">
        <v>18848</v>
      </c>
      <c r="M6813" t="s">
        <v>18849</v>
      </c>
      <c r="N6813">
        <v>3.5022222219999999</v>
      </c>
      <c r="O6813">
        <v>0</v>
      </c>
      <c r="P6813">
        <v>3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2.9808536272143198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2.9808536272143198</v>
      </c>
    </row>
    <row r="6814" spans="1:31" x14ac:dyDescent="0.3">
      <c r="A6814">
        <v>2726026</v>
      </c>
      <c r="B6814">
        <v>1</v>
      </c>
      <c r="C6814" t="s">
        <v>80</v>
      </c>
      <c r="D6814" t="s">
        <v>84</v>
      </c>
      <c r="E6814" t="s">
        <v>145</v>
      </c>
      <c r="F6814" t="s">
        <v>18850</v>
      </c>
      <c r="G6814" t="s">
        <v>181</v>
      </c>
      <c r="H6814" t="s">
        <v>135</v>
      </c>
      <c r="I6814" t="s">
        <v>136</v>
      </c>
      <c r="J6814" t="s">
        <v>137</v>
      </c>
      <c r="K6814" t="s">
        <v>138</v>
      </c>
      <c r="L6814" t="s">
        <v>18851</v>
      </c>
      <c r="M6814" t="s">
        <v>18852</v>
      </c>
      <c r="N6814">
        <v>1.207222222</v>
      </c>
      <c r="O6814">
        <v>0</v>
      </c>
      <c r="P6814">
        <v>4</v>
      </c>
      <c r="Q6814">
        <v>0</v>
      </c>
      <c r="R6814">
        <v>0</v>
      </c>
      <c r="S6814">
        <v>0</v>
      </c>
      <c r="T6814">
        <v>1</v>
      </c>
      <c r="U6814">
        <v>0</v>
      </c>
      <c r="V6814">
        <v>0</v>
      </c>
      <c r="W6814">
        <v>0</v>
      </c>
      <c r="X6814">
        <v>0.67882085402707004</v>
      </c>
      <c r="Y6814">
        <v>0</v>
      </c>
      <c r="Z6814">
        <v>0</v>
      </c>
      <c r="AA6814">
        <v>0</v>
      </c>
      <c r="AB6814">
        <v>3.5062402862493333E-2</v>
      </c>
      <c r="AC6814">
        <v>0</v>
      </c>
      <c r="AD6814">
        <v>0</v>
      </c>
      <c r="AE6814">
        <v>0.71388325688956333</v>
      </c>
    </row>
    <row r="6815" spans="1:31" x14ac:dyDescent="0.3">
      <c r="A6815">
        <v>2725834</v>
      </c>
      <c r="B6815">
        <v>1</v>
      </c>
      <c r="C6815" t="s">
        <v>81</v>
      </c>
      <c r="D6815" t="s">
        <v>123</v>
      </c>
      <c r="E6815" t="s">
        <v>132</v>
      </c>
      <c r="F6815" t="s">
        <v>18853</v>
      </c>
      <c r="G6815" t="s">
        <v>170</v>
      </c>
      <c r="H6815" t="s">
        <v>135</v>
      </c>
      <c r="I6815" t="s">
        <v>136</v>
      </c>
      <c r="J6815" t="s">
        <v>137</v>
      </c>
      <c r="K6815" t="s">
        <v>138</v>
      </c>
      <c r="L6815" t="s">
        <v>18854</v>
      </c>
      <c r="M6815" t="s">
        <v>18855</v>
      </c>
      <c r="N6815">
        <v>0.402777777</v>
      </c>
      <c r="O6815">
        <v>0</v>
      </c>
      <c r="P6815">
        <v>108</v>
      </c>
      <c r="Q6815">
        <v>0</v>
      </c>
      <c r="R6815">
        <v>8</v>
      </c>
      <c r="S6815">
        <v>0</v>
      </c>
      <c r="T6815">
        <v>17</v>
      </c>
      <c r="U6815">
        <v>0</v>
      </c>
      <c r="V6815">
        <v>0</v>
      </c>
      <c r="W6815">
        <v>0</v>
      </c>
      <c r="X6815">
        <v>10.112274007754332</v>
      </c>
      <c r="Y6815">
        <v>0</v>
      </c>
      <c r="Z6815">
        <v>0</v>
      </c>
      <c r="AA6815">
        <v>0</v>
      </c>
      <c r="AB6815">
        <v>5.7088430850147915</v>
      </c>
      <c r="AC6815">
        <v>0</v>
      </c>
      <c r="AD6815">
        <v>0</v>
      </c>
      <c r="AE6815">
        <v>15.821117092769123</v>
      </c>
    </row>
    <row r="6816" spans="1:31" x14ac:dyDescent="0.3">
      <c r="A6816">
        <v>2726003</v>
      </c>
      <c r="B6816">
        <v>1</v>
      </c>
      <c r="C6816" t="s">
        <v>80</v>
      </c>
      <c r="D6816" t="s">
        <v>100</v>
      </c>
      <c r="E6816" t="s">
        <v>145</v>
      </c>
      <c r="F6816" t="s">
        <v>18856</v>
      </c>
      <c r="G6816" t="s">
        <v>181</v>
      </c>
      <c r="H6816" t="s">
        <v>135</v>
      </c>
      <c r="I6816" t="s">
        <v>136</v>
      </c>
      <c r="J6816" t="s">
        <v>137</v>
      </c>
      <c r="K6816" t="s">
        <v>138</v>
      </c>
      <c r="L6816" t="s">
        <v>18857</v>
      </c>
      <c r="M6816" t="s">
        <v>18858</v>
      </c>
      <c r="N6816">
        <v>2.1911111110000001</v>
      </c>
      <c r="O6816">
        <v>0</v>
      </c>
      <c r="P6816">
        <v>2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1.0640379654407999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1.0640379654407999</v>
      </c>
    </row>
    <row r="6817" spans="1:31" x14ac:dyDescent="0.3">
      <c r="A6817">
        <v>2725980</v>
      </c>
      <c r="B6817">
        <v>1</v>
      </c>
      <c r="C6817" t="s">
        <v>80</v>
      </c>
      <c r="D6817" t="s">
        <v>90</v>
      </c>
      <c r="E6817" t="s">
        <v>173</v>
      </c>
      <c r="F6817" t="s">
        <v>18859</v>
      </c>
      <c r="G6817" t="s">
        <v>1613</v>
      </c>
      <c r="H6817" t="s">
        <v>5535</v>
      </c>
      <c r="I6817" t="s">
        <v>136</v>
      </c>
      <c r="J6817" t="s">
        <v>137</v>
      </c>
      <c r="K6817" t="s">
        <v>210</v>
      </c>
      <c r="L6817" t="s">
        <v>18860</v>
      </c>
      <c r="M6817" t="s">
        <v>18861</v>
      </c>
      <c r="N6817">
        <v>0.90305555500000001</v>
      </c>
      <c r="O6817">
        <v>0</v>
      </c>
      <c r="P6817">
        <v>2807</v>
      </c>
      <c r="Q6817">
        <v>0</v>
      </c>
      <c r="R6817">
        <v>0</v>
      </c>
      <c r="S6817">
        <v>1</v>
      </c>
      <c r="T6817">
        <v>212</v>
      </c>
      <c r="U6817">
        <v>0</v>
      </c>
      <c r="V6817">
        <v>0</v>
      </c>
      <c r="W6817">
        <v>0</v>
      </c>
      <c r="X6817">
        <v>454.29926054386056</v>
      </c>
      <c r="Y6817">
        <v>0</v>
      </c>
      <c r="Z6817">
        <v>0</v>
      </c>
      <c r="AA6817">
        <v>93.411384634175064</v>
      </c>
      <c r="AB6817">
        <v>206.34765370534723</v>
      </c>
      <c r="AC6817">
        <v>0</v>
      </c>
      <c r="AD6817">
        <v>0</v>
      </c>
      <c r="AE6817">
        <v>754.0582988833828</v>
      </c>
    </row>
    <row r="6818" spans="1:31" x14ac:dyDescent="0.3">
      <c r="A6818">
        <v>2725963</v>
      </c>
      <c r="B6818">
        <v>1</v>
      </c>
      <c r="C6818" t="s">
        <v>80</v>
      </c>
      <c r="D6818" t="s">
        <v>82</v>
      </c>
      <c r="E6818" t="s">
        <v>145</v>
      </c>
      <c r="F6818" t="s">
        <v>18862</v>
      </c>
      <c r="G6818" t="s">
        <v>230</v>
      </c>
      <c r="H6818" t="s">
        <v>135</v>
      </c>
      <c r="I6818" t="s">
        <v>136</v>
      </c>
      <c r="J6818" t="s">
        <v>137</v>
      </c>
      <c r="K6818" t="s">
        <v>138</v>
      </c>
      <c r="L6818" t="s">
        <v>18863</v>
      </c>
      <c r="M6818" t="s">
        <v>18864</v>
      </c>
      <c r="N6818">
        <v>0.97666666599999996</v>
      </c>
      <c r="O6818">
        <v>0</v>
      </c>
      <c r="P6818">
        <v>1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3.9826653821550005E-2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3.9826653821550005E-2</v>
      </c>
    </row>
    <row r="6819" spans="1:31" x14ac:dyDescent="0.3">
      <c r="A6819">
        <v>2726272</v>
      </c>
      <c r="B6819">
        <v>1</v>
      </c>
      <c r="C6819" t="s">
        <v>81</v>
      </c>
      <c r="D6819" t="s">
        <v>119</v>
      </c>
      <c r="E6819" t="s">
        <v>145</v>
      </c>
      <c r="F6819" t="s">
        <v>18865</v>
      </c>
      <c r="G6819" t="s">
        <v>230</v>
      </c>
      <c r="H6819" t="s">
        <v>135</v>
      </c>
      <c r="I6819" t="s">
        <v>136</v>
      </c>
      <c r="J6819" t="s">
        <v>137</v>
      </c>
      <c r="K6819" t="s">
        <v>138</v>
      </c>
      <c r="L6819" t="s">
        <v>18866</v>
      </c>
      <c r="M6819" t="s">
        <v>18867</v>
      </c>
      <c r="N6819">
        <v>1.3274999999999999</v>
      </c>
      <c r="O6819">
        <v>0</v>
      </c>
      <c r="P6819">
        <v>1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</row>
    <row r="6820" spans="1:31" x14ac:dyDescent="0.3">
      <c r="A6820">
        <v>2725817</v>
      </c>
      <c r="B6820">
        <v>1</v>
      </c>
      <c r="C6820" t="s">
        <v>80</v>
      </c>
      <c r="D6820" t="s">
        <v>93</v>
      </c>
      <c r="E6820" t="s">
        <v>145</v>
      </c>
      <c r="F6820" t="s">
        <v>18868</v>
      </c>
      <c r="G6820" t="s">
        <v>230</v>
      </c>
      <c r="H6820" t="s">
        <v>135</v>
      </c>
      <c r="I6820" t="s">
        <v>136</v>
      </c>
      <c r="J6820" t="s">
        <v>137</v>
      </c>
      <c r="K6820" t="s">
        <v>138</v>
      </c>
      <c r="L6820" t="s">
        <v>18869</v>
      </c>
      <c r="M6820" t="s">
        <v>18870</v>
      </c>
      <c r="N6820">
        <v>3.0213888880000002</v>
      </c>
      <c r="O6820">
        <v>0</v>
      </c>
      <c r="P6820">
        <v>1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0.64867389065033332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0.64867389065033332</v>
      </c>
    </row>
    <row r="6821" spans="1:31" x14ac:dyDescent="0.3">
      <c r="A6821">
        <v>2725917</v>
      </c>
      <c r="B6821">
        <v>1</v>
      </c>
      <c r="C6821" t="s">
        <v>81</v>
      </c>
      <c r="D6821" t="s">
        <v>113</v>
      </c>
      <c r="E6821" t="s">
        <v>213</v>
      </c>
      <c r="F6821" t="s">
        <v>18871</v>
      </c>
      <c r="G6821" t="s">
        <v>152</v>
      </c>
      <c r="H6821" t="s">
        <v>153</v>
      </c>
      <c r="I6821" t="s">
        <v>136</v>
      </c>
      <c r="J6821" t="s">
        <v>137</v>
      </c>
      <c r="K6821" t="s">
        <v>138</v>
      </c>
      <c r="L6821" t="s">
        <v>18872</v>
      </c>
      <c r="M6821" t="s">
        <v>18873</v>
      </c>
      <c r="N6821">
        <v>0.81</v>
      </c>
      <c r="O6821">
        <v>3</v>
      </c>
      <c r="P6821">
        <v>691</v>
      </c>
      <c r="Q6821">
        <v>51</v>
      </c>
      <c r="R6821">
        <v>264</v>
      </c>
      <c r="S6821">
        <v>8</v>
      </c>
      <c r="T6821">
        <v>43</v>
      </c>
      <c r="U6821">
        <v>0</v>
      </c>
      <c r="V6821">
        <v>0</v>
      </c>
      <c r="W6821">
        <v>0.43289949437999992</v>
      </c>
      <c r="X6821">
        <v>89.751363510515034</v>
      </c>
      <c r="Y6821">
        <v>44.514339287918389</v>
      </c>
      <c r="Z6821">
        <v>38.329328884058754</v>
      </c>
      <c r="AA6821">
        <v>45.624902090618875</v>
      </c>
      <c r="AB6821">
        <v>12.952845467061296</v>
      </c>
      <c r="AC6821">
        <v>0</v>
      </c>
      <c r="AD6821">
        <v>0</v>
      </c>
      <c r="AE6821">
        <v>231.60567873455233</v>
      </c>
    </row>
    <row r="6822" spans="1:31" x14ac:dyDescent="0.3">
      <c r="A6822">
        <v>2726166</v>
      </c>
      <c r="B6822">
        <v>1</v>
      </c>
      <c r="C6822" t="s">
        <v>80</v>
      </c>
      <c r="D6822" t="s">
        <v>97</v>
      </c>
      <c r="E6822" t="s">
        <v>150</v>
      </c>
      <c r="F6822" t="s">
        <v>9333</v>
      </c>
      <c r="G6822" t="s">
        <v>152</v>
      </c>
      <c r="H6822" t="s">
        <v>153</v>
      </c>
      <c r="I6822" t="s">
        <v>136</v>
      </c>
      <c r="J6822" t="s">
        <v>137</v>
      </c>
      <c r="K6822" t="s">
        <v>138</v>
      </c>
      <c r="L6822" t="s">
        <v>18874</v>
      </c>
      <c r="M6822" t="s">
        <v>18875</v>
      </c>
      <c r="N6822">
        <v>0.571111111</v>
      </c>
      <c r="O6822">
        <v>2</v>
      </c>
      <c r="P6822">
        <v>995</v>
      </c>
      <c r="Q6822">
        <v>1</v>
      </c>
      <c r="R6822">
        <v>32</v>
      </c>
      <c r="S6822">
        <v>5</v>
      </c>
      <c r="T6822">
        <v>71</v>
      </c>
      <c r="U6822">
        <v>0</v>
      </c>
      <c r="V6822">
        <v>0</v>
      </c>
      <c r="W6822">
        <v>12.21814453297368</v>
      </c>
      <c r="X6822">
        <v>71.901705239596325</v>
      </c>
      <c r="Y6822">
        <v>6.7053460891979999E-2</v>
      </c>
      <c r="Z6822">
        <v>1.2713393893404401</v>
      </c>
      <c r="AA6822">
        <v>5.1983336680158612</v>
      </c>
      <c r="AB6822">
        <v>43.094881980304834</v>
      </c>
      <c r="AC6822">
        <v>0</v>
      </c>
      <c r="AD6822">
        <v>0</v>
      </c>
      <c r="AE6822">
        <v>133.75145827112311</v>
      </c>
    </row>
    <row r="6823" spans="1:31" x14ac:dyDescent="0.3">
      <c r="A6823">
        <v>2726312</v>
      </c>
      <c r="B6823">
        <v>1</v>
      </c>
      <c r="C6823" t="s">
        <v>80</v>
      </c>
      <c r="D6823" t="s">
        <v>91</v>
      </c>
      <c r="E6823" t="s">
        <v>213</v>
      </c>
      <c r="F6823" t="s">
        <v>18876</v>
      </c>
      <c r="G6823" t="s">
        <v>152</v>
      </c>
      <c r="H6823" t="s">
        <v>153</v>
      </c>
      <c r="I6823" t="s">
        <v>136</v>
      </c>
      <c r="J6823" t="s">
        <v>137</v>
      </c>
      <c r="K6823" t="s">
        <v>138</v>
      </c>
      <c r="L6823" t="s">
        <v>18877</v>
      </c>
      <c r="M6823" t="s">
        <v>18878</v>
      </c>
      <c r="N6823">
        <v>0.95527777700000005</v>
      </c>
      <c r="O6823">
        <v>0</v>
      </c>
      <c r="P6823">
        <v>993</v>
      </c>
      <c r="Q6823">
        <v>2</v>
      </c>
      <c r="R6823">
        <v>4</v>
      </c>
      <c r="S6823">
        <v>1</v>
      </c>
      <c r="T6823">
        <v>36</v>
      </c>
      <c r="U6823">
        <v>0</v>
      </c>
      <c r="V6823">
        <v>1</v>
      </c>
      <c r="W6823">
        <v>0</v>
      </c>
      <c r="X6823">
        <v>41.998162491178959</v>
      </c>
      <c r="Y6823">
        <v>1.3248895419581666</v>
      </c>
      <c r="Z6823">
        <v>0.53778691736582762</v>
      </c>
      <c r="AA6823">
        <v>5.7398441620341325</v>
      </c>
      <c r="AB6823">
        <v>11.67139715864873</v>
      </c>
      <c r="AC6823">
        <v>0</v>
      </c>
      <c r="AD6823">
        <v>0</v>
      </c>
      <c r="AE6823">
        <v>61.272080271185814</v>
      </c>
    </row>
    <row r="6824" spans="1:31" x14ac:dyDescent="0.3">
      <c r="A6824">
        <v>2725771</v>
      </c>
      <c r="B6824">
        <v>1</v>
      </c>
      <c r="C6824" t="s">
        <v>80</v>
      </c>
      <c r="D6824" t="s">
        <v>90</v>
      </c>
      <c r="E6824" t="s">
        <v>173</v>
      </c>
      <c r="F6824" t="s">
        <v>18879</v>
      </c>
      <c r="G6824" t="s">
        <v>1613</v>
      </c>
      <c r="H6824" t="s">
        <v>5535</v>
      </c>
      <c r="I6824" t="s">
        <v>136</v>
      </c>
      <c r="J6824" t="s">
        <v>137</v>
      </c>
      <c r="K6824" t="s">
        <v>210</v>
      </c>
      <c r="L6824" t="s">
        <v>18880</v>
      </c>
      <c r="M6824" t="s">
        <v>18881</v>
      </c>
      <c r="N6824">
        <v>0.82972222200000001</v>
      </c>
      <c r="O6824">
        <v>0</v>
      </c>
      <c r="P6824">
        <v>4094</v>
      </c>
      <c r="Q6824">
        <v>0</v>
      </c>
      <c r="R6824">
        <v>0</v>
      </c>
      <c r="S6824">
        <v>0</v>
      </c>
      <c r="T6824">
        <v>345</v>
      </c>
      <c r="U6824">
        <v>0</v>
      </c>
      <c r="V6824">
        <v>0</v>
      </c>
      <c r="W6824">
        <v>0</v>
      </c>
      <c r="X6824">
        <v>719.43471672672445</v>
      </c>
      <c r="Y6824">
        <v>0</v>
      </c>
      <c r="Z6824">
        <v>0</v>
      </c>
      <c r="AA6824">
        <v>0</v>
      </c>
      <c r="AB6824">
        <v>256.94664955659317</v>
      </c>
      <c r="AC6824">
        <v>0</v>
      </c>
      <c r="AD6824">
        <v>0</v>
      </c>
      <c r="AE6824">
        <v>976.38136628331767</v>
      </c>
    </row>
    <row r="6825" spans="1:31" x14ac:dyDescent="0.3">
      <c r="A6825">
        <v>2726040</v>
      </c>
      <c r="B6825">
        <v>1</v>
      </c>
      <c r="C6825" t="s">
        <v>80</v>
      </c>
      <c r="D6825" t="s">
        <v>110</v>
      </c>
      <c r="E6825" t="s">
        <v>145</v>
      </c>
      <c r="F6825" t="s">
        <v>18882</v>
      </c>
      <c r="G6825" t="s">
        <v>181</v>
      </c>
      <c r="H6825" t="s">
        <v>135</v>
      </c>
      <c r="I6825" t="s">
        <v>136</v>
      </c>
      <c r="J6825" t="s">
        <v>137</v>
      </c>
      <c r="K6825" t="s">
        <v>138</v>
      </c>
      <c r="L6825" t="s">
        <v>18883</v>
      </c>
      <c r="M6825" t="s">
        <v>18884</v>
      </c>
      <c r="N6825">
        <v>3.545555555</v>
      </c>
      <c r="O6825">
        <v>0</v>
      </c>
      <c r="P6825">
        <v>5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2.3724051657107199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2.3724051657107199</v>
      </c>
    </row>
    <row r="6826" spans="1:31" x14ac:dyDescent="0.3">
      <c r="A6826">
        <v>2725905</v>
      </c>
      <c r="B6826">
        <v>2</v>
      </c>
      <c r="C6826" t="s">
        <v>80</v>
      </c>
      <c r="D6826" t="s">
        <v>82</v>
      </c>
      <c r="E6826" t="s">
        <v>156</v>
      </c>
      <c r="F6826" t="s">
        <v>18885</v>
      </c>
      <c r="G6826" t="s">
        <v>152</v>
      </c>
      <c r="H6826" t="s">
        <v>153</v>
      </c>
      <c r="I6826" t="s">
        <v>136</v>
      </c>
      <c r="J6826" t="s">
        <v>137</v>
      </c>
      <c r="K6826" t="s">
        <v>138</v>
      </c>
      <c r="L6826" t="s">
        <v>18660</v>
      </c>
      <c r="M6826" t="s">
        <v>18845</v>
      </c>
      <c r="N6826">
        <v>0.25</v>
      </c>
      <c r="O6826">
        <v>0</v>
      </c>
      <c r="P6826">
        <v>805</v>
      </c>
      <c r="Q6826">
        <v>0</v>
      </c>
      <c r="R6826">
        <v>0</v>
      </c>
      <c r="S6826">
        <v>1</v>
      </c>
      <c r="T6826">
        <v>1021</v>
      </c>
      <c r="U6826">
        <v>0</v>
      </c>
      <c r="V6826">
        <v>2</v>
      </c>
      <c r="W6826">
        <v>0</v>
      </c>
      <c r="X6826">
        <v>67.349444312385074</v>
      </c>
      <c r="Y6826">
        <v>0</v>
      </c>
      <c r="Z6826">
        <v>0</v>
      </c>
      <c r="AA6826">
        <v>23.054945869856251</v>
      </c>
      <c r="AB6826">
        <v>328.61670342685215</v>
      </c>
      <c r="AC6826">
        <v>0</v>
      </c>
      <c r="AD6826">
        <v>7.051044922805251</v>
      </c>
      <c r="AE6826">
        <v>426.07213853189876</v>
      </c>
    </row>
    <row r="6827" spans="1:31" x14ac:dyDescent="0.3">
      <c r="A6827">
        <v>2725897</v>
      </c>
      <c r="B6827">
        <v>1</v>
      </c>
      <c r="C6827" t="s">
        <v>80</v>
      </c>
      <c r="D6827" t="s">
        <v>93</v>
      </c>
      <c r="E6827" t="s">
        <v>150</v>
      </c>
      <c r="F6827" t="s">
        <v>18886</v>
      </c>
      <c r="G6827" t="s">
        <v>209</v>
      </c>
      <c r="H6827" t="s">
        <v>153</v>
      </c>
      <c r="I6827" t="s">
        <v>136</v>
      </c>
      <c r="J6827" t="s">
        <v>137</v>
      </c>
      <c r="K6827" t="s">
        <v>210</v>
      </c>
      <c r="L6827" t="s">
        <v>18887</v>
      </c>
      <c r="M6827" t="s">
        <v>18888</v>
      </c>
      <c r="N6827">
        <v>5.3311111110000002</v>
      </c>
      <c r="O6827">
        <v>1</v>
      </c>
      <c r="P6827">
        <v>299</v>
      </c>
      <c r="Q6827">
        <v>39</v>
      </c>
      <c r="R6827">
        <v>163</v>
      </c>
      <c r="S6827">
        <v>7</v>
      </c>
      <c r="T6827">
        <v>81</v>
      </c>
      <c r="U6827">
        <v>0</v>
      </c>
      <c r="V6827">
        <v>0</v>
      </c>
      <c r="W6827">
        <v>7.7102731570759859</v>
      </c>
      <c r="X6827">
        <v>289.62746648254694</v>
      </c>
      <c r="Y6827">
        <v>977.31543490016486</v>
      </c>
      <c r="Z6827">
        <v>908.23848914671953</v>
      </c>
      <c r="AA6827">
        <v>458.01659719134545</v>
      </c>
      <c r="AB6827">
        <v>466.09629012895073</v>
      </c>
      <c r="AC6827">
        <v>0</v>
      </c>
      <c r="AD6827">
        <v>0</v>
      </c>
      <c r="AE6827">
        <v>3107.0045510068035</v>
      </c>
    </row>
    <row r="6828" spans="1:31" x14ac:dyDescent="0.3">
      <c r="A6828">
        <v>2725754</v>
      </c>
      <c r="B6828">
        <v>1</v>
      </c>
      <c r="C6828" t="s">
        <v>81</v>
      </c>
      <c r="D6828" t="s">
        <v>128</v>
      </c>
      <c r="E6828" t="s">
        <v>145</v>
      </c>
      <c r="F6828" t="s">
        <v>18889</v>
      </c>
      <c r="G6828" t="s">
        <v>181</v>
      </c>
      <c r="H6828" t="s">
        <v>135</v>
      </c>
      <c r="I6828" t="s">
        <v>136</v>
      </c>
      <c r="J6828" t="s">
        <v>137</v>
      </c>
      <c r="K6828" t="s">
        <v>138</v>
      </c>
      <c r="L6828" t="s">
        <v>18890</v>
      </c>
      <c r="M6828" t="s">
        <v>18891</v>
      </c>
      <c r="N6828">
        <v>4.920833333</v>
      </c>
      <c r="O6828">
        <v>0</v>
      </c>
      <c r="P6828">
        <v>1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</row>
    <row r="6829" spans="1:31" x14ac:dyDescent="0.3">
      <c r="A6829">
        <v>2726232</v>
      </c>
      <c r="B6829">
        <v>1</v>
      </c>
      <c r="C6829" t="s">
        <v>80</v>
      </c>
      <c r="D6829" t="s">
        <v>93</v>
      </c>
      <c r="E6829" t="s">
        <v>145</v>
      </c>
      <c r="F6829" t="s">
        <v>18892</v>
      </c>
      <c r="G6829" t="s">
        <v>230</v>
      </c>
      <c r="H6829" t="s">
        <v>135</v>
      </c>
      <c r="I6829" t="s">
        <v>136</v>
      </c>
      <c r="J6829" t="s">
        <v>137</v>
      </c>
      <c r="K6829" t="s">
        <v>138</v>
      </c>
      <c r="L6829" t="s">
        <v>18893</v>
      </c>
      <c r="M6829" t="s">
        <v>18894</v>
      </c>
      <c r="N6829">
        <v>3.64</v>
      </c>
      <c r="O6829">
        <v>0</v>
      </c>
      <c r="P6829">
        <v>1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0.95657478068312007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0.95657478068312007</v>
      </c>
    </row>
    <row r="6830" spans="1:31" x14ac:dyDescent="0.3">
      <c r="A6830">
        <v>2726252</v>
      </c>
      <c r="B6830">
        <v>1</v>
      </c>
      <c r="C6830" t="s">
        <v>80</v>
      </c>
      <c r="D6830" t="s">
        <v>83</v>
      </c>
      <c r="E6830" t="s">
        <v>132</v>
      </c>
      <c r="F6830" t="s">
        <v>18895</v>
      </c>
      <c r="G6830" t="s">
        <v>170</v>
      </c>
      <c r="H6830" t="s">
        <v>135</v>
      </c>
      <c r="I6830" t="s">
        <v>136</v>
      </c>
      <c r="J6830" t="s">
        <v>137</v>
      </c>
      <c r="K6830" t="s">
        <v>138</v>
      </c>
      <c r="L6830" t="s">
        <v>18896</v>
      </c>
      <c r="M6830" t="s">
        <v>18687</v>
      </c>
      <c r="N6830">
        <v>0.171944444</v>
      </c>
      <c r="O6830">
        <v>0</v>
      </c>
      <c r="P6830">
        <v>1</v>
      </c>
      <c r="Q6830">
        <v>0</v>
      </c>
      <c r="R6830">
        <v>0</v>
      </c>
      <c r="S6830">
        <v>0</v>
      </c>
      <c r="T6830">
        <v>73</v>
      </c>
      <c r="U6830">
        <v>0</v>
      </c>
      <c r="V6830">
        <v>10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16.494937405272669</v>
      </c>
      <c r="AC6830">
        <v>0</v>
      </c>
      <c r="AD6830">
        <v>8.0812935754377389</v>
      </c>
      <c r="AE6830">
        <v>24.576230980710406</v>
      </c>
    </row>
    <row r="6831" spans="1:31" x14ac:dyDescent="0.3">
      <c r="A6831">
        <v>2725797</v>
      </c>
      <c r="B6831">
        <v>1</v>
      </c>
      <c r="C6831" t="s">
        <v>81</v>
      </c>
      <c r="D6831" t="s">
        <v>118</v>
      </c>
      <c r="E6831" t="s">
        <v>145</v>
      </c>
      <c r="F6831" t="s">
        <v>18897</v>
      </c>
      <c r="G6831" t="s">
        <v>158</v>
      </c>
      <c r="H6831" t="s">
        <v>135</v>
      </c>
      <c r="I6831" t="s">
        <v>136</v>
      </c>
      <c r="J6831" t="s">
        <v>3</v>
      </c>
      <c r="K6831" t="s">
        <v>138</v>
      </c>
      <c r="L6831" t="s">
        <v>18898</v>
      </c>
      <c r="M6831" t="s">
        <v>18899</v>
      </c>
      <c r="N6831">
        <v>3.196666666</v>
      </c>
      <c r="O6831">
        <v>0</v>
      </c>
      <c r="P6831">
        <v>9</v>
      </c>
      <c r="Q6831">
        <v>0</v>
      </c>
      <c r="R6831">
        <v>0</v>
      </c>
      <c r="S6831">
        <v>0</v>
      </c>
      <c r="T6831">
        <v>1</v>
      </c>
      <c r="U6831">
        <v>0</v>
      </c>
      <c r="V6831">
        <v>0</v>
      </c>
      <c r="W6831">
        <v>0</v>
      </c>
      <c r="X6831">
        <v>9.8407887131674698</v>
      </c>
      <c r="Y6831">
        <v>0</v>
      </c>
      <c r="Z6831">
        <v>0</v>
      </c>
      <c r="AA6831">
        <v>0</v>
      </c>
      <c r="AB6831">
        <v>8.4767703100735297</v>
      </c>
      <c r="AC6831">
        <v>0</v>
      </c>
      <c r="AD6831">
        <v>0</v>
      </c>
      <c r="AE6831">
        <v>18.317559023240999</v>
      </c>
    </row>
    <row r="6832" spans="1:31" x14ac:dyDescent="0.3">
      <c r="A6832">
        <v>2725940</v>
      </c>
      <c r="B6832">
        <v>1</v>
      </c>
      <c r="C6832" t="s">
        <v>81</v>
      </c>
      <c r="D6832" t="s">
        <v>123</v>
      </c>
      <c r="E6832" t="s">
        <v>156</v>
      </c>
      <c r="F6832" t="s">
        <v>18900</v>
      </c>
      <c r="G6832" t="s">
        <v>152</v>
      </c>
      <c r="H6832" t="s">
        <v>153</v>
      </c>
      <c r="I6832" t="s">
        <v>136</v>
      </c>
      <c r="J6832" t="s">
        <v>137</v>
      </c>
      <c r="K6832" t="s">
        <v>138</v>
      </c>
      <c r="L6832" t="s">
        <v>18901</v>
      </c>
      <c r="M6832" t="s">
        <v>18902</v>
      </c>
      <c r="N6832">
        <v>0.650277777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63</v>
      </c>
      <c r="U6832">
        <v>0</v>
      </c>
      <c r="V6832">
        <v>4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78.547783060966793</v>
      </c>
      <c r="AC6832">
        <v>0</v>
      </c>
      <c r="AD6832">
        <v>21.181593264666645</v>
      </c>
      <c r="AE6832">
        <v>99.729376325633439</v>
      </c>
    </row>
    <row r="6833" spans="1:31" x14ac:dyDescent="0.3">
      <c r="A6833">
        <v>2726332</v>
      </c>
      <c r="B6833">
        <v>1</v>
      </c>
      <c r="C6833" t="s">
        <v>80</v>
      </c>
      <c r="D6833" t="s">
        <v>105</v>
      </c>
      <c r="E6833" t="s">
        <v>161</v>
      </c>
      <c r="F6833" t="s">
        <v>18903</v>
      </c>
      <c r="G6833" t="s">
        <v>163</v>
      </c>
      <c r="H6833" t="s">
        <v>135</v>
      </c>
      <c r="I6833" t="s">
        <v>136</v>
      </c>
      <c r="J6833" t="s">
        <v>137</v>
      </c>
      <c r="K6833" t="s">
        <v>138</v>
      </c>
      <c r="L6833" t="s">
        <v>18904</v>
      </c>
      <c r="M6833" t="s">
        <v>18905</v>
      </c>
      <c r="N6833">
        <v>1.196666666</v>
      </c>
      <c r="O6833">
        <v>0</v>
      </c>
      <c r="P6833">
        <v>4</v>
      </c>
      <c r="Q6833">
        <v>0</v>
      </c>
      <c r="R6833">
        <v>0</v>
      </c>
      <c r="S6833">
        <v>0</v>
      </c>
      <c r="T6833">
        <v>46</v>
      </c>
      <c r="U6833">
        <v>0</v>
      </c>
      <c r="V6833">
        <v>0</v>
      </c>
      <c r="W6833">
        <v>0</v>
      </c>
      <c r="X6833">
        <v>1.1771911486606252</v>
      </c>
      <c r="Y6833">
        <v>0</v>
      </c>
      <c r="Z6833">
        <v>0</v>
      </c>
      <c r="AA6833">
        <v>0</v>
      </c>
      <c r="AB6833">
        <v>14.660245881711488</v>
      </c>
      <c r="AC6833">
        <v>0</v>
      </c>
      <c r="AD6833">
        <v>0</v>
      </c>
      <c r="AE6833">
        <v>15.837437030372113</v>
      </c>
    </row>
    <row r="6834" spans="1:31" x14ac:dyDescent="0.3">
      <c r="A6834">
        <v>2725691</v>
      </c>
      <c r="B6834">
        <v>1</v>
      </c>
      <c r="C6834" t="s">
        <v>80</v>
      </c>
      <c r="D6834" t="s">
        <v>97</v>
      </c>
      <c r="E6834" t="s">
        <v>161</v>
      </c>
      <c r="F6834" t="s">
        <v>18906</v>
      </c>
      <c r="G6834" t="s">
        <v>163</v>
      </c>
      <c r="H6834" t="s">
        <v>135</v>
      </c>
      <c r="I6834" t="s">
        <v>136</v>
      </c>
      <c r="J6834" t="s">
        <v>137</v>
      </c>
      <c r="K6834" t="s">
        <v>138</v>
      </c>
      <c r="L6834" t="s">
        <v>18907</v>
      </c>
      <c r="M6834" t="s">
        <v>18800</v>
      </c>
      <c r="N6834">
        <v>1.278888888</v>
      </c>
      <c r="O6834">
        <v>0</v>
      </c>
      <c r="P6834">
        <v>29</v>
      </c>
      <c r="Q6834">
        <v>0</v>
      </c>
      <c r="R6834">
        <v>1</v>
      </c>
      <c r="S6834">
        <v>0</v>
      </c>
      <c r="T6834">
        <v>5</v>
      </c>
      <c r="U6834">
        <v>0</v>
      </c>
      <c r="V6834">
        <v>0</v>
      </c>
      <c r="W6834">
        <v>0</v>
      </c>
      <c r="X6834">
        <v>8.1949699999558554</v>
      </c>
      <c r="Y6834">
        <v>0</v>
      </c>
      <c r="Z6834">
        <v>8.1518325246260001E-2</v>
      </c>
      <c r="AA6834">
        <v>0</v>
      </c>
      <c r="AB6834">
        <v>29.192773905722081</v>
      </c>
      <c r="AC6834">
        <v>0</v>
      </c>
      <c r="AD6834">
        <v>0</v>
      </c>
      <c r="AE6834">
        <v>37.469262230924194</v>
      </c>
    </row>
    <row r="6835" spans="1:31" x14ac:dyDescent="0.3">
      <c r="A6835">
        <v>2725605</v>
      </c>
      <c r="B6835">
        <v>1</v>
      </c>
      <c r="C6835" t="s">
        <v>80</v>
      </c>
      <c r="D6835" t="s">
        <v>106</v>
      </c>
      <c r="E6835" t="s">
        <v>213</v>
      </c>
      <c r="F6835" t="s">
        <v>256</v>
      </c>
      <c r="G6835" t="s">
        <v>152</v>
      </c>
      <c r="H6835" t="s">
        <v>153</v>
      </c>
      <c r="I6835" t="s">
        <v>136</v>
      </c>
      <c r="J6835" t="s">
        <v>137</v>
      </c>
      <c r="K6835" t="s">
        <v>138</v>
      </c>
      <c r="L6835" t="s">
        <v>18908</v>
      </c>
      <c r="M6835" t="s">
        <v>18909</v>
      </c>
      <c r="N6835">
        <v>0.276388888</v>
      </c>
      <c r="O6835">
        <v>0</v>
      </c>
      <c r="P6835">
        <v>504</v>
      </c>
      <c r="Q6835">
        <v>0</v>
      </c>
      <c r="R6835">
        <v>6</v>
      </c>
      <c r="S6835">
        <v>0</v>
      </c>
      <c r="T6835">
        <v>61</v>
      </c>
      <c r="U6835">
        <v>0</v>
      </c>
      <c r="V6835">
        <v>0</v>
      </c>
      <c r="W6835">
        <v>0</v>
      </c>
      <c r="X6835">
        <v>12.598386615994482</v>
      </c>
      <c r="Y6835">
        <v>0</v>
      </c>
      <c r="Z6835">
        <v>0.22456817911305335</v>
      </c>
      <c r="AA6835">
        <v>0</v>
      </c>
      <c r="AB6835">
        <v>3.7968298254096373</v>
      </c>
      <c r="AC6835">
        <v>0</v>
      </c>
      <c r="AD6835">
        <v>0</v>
      </c>
      <c r="AE6835">
        <v>16.619784620517173</v>
      </c>
    </row>
    <row r="6836" spans="1:31" x14ac:dyDescent="0.3">
      <c r="A6836">
        <v>2725748</v>
      </c>
      <c r="B6836">
        <v>1</v>
      </c>
      <c r="C6836" t="s">
        <v>81</v>
      </c>
      <c r="D6836" t="s">
        <v>124</v>
      </c>
      <c r="E6836" t="s">
        <v>150</v>
      </c>
      <c r="F6836" t="s">
        <v>5558</v>
      </c>
      <c r="G6836" t="s">
        <v>152</v>
      </c>
      <c r="H6836" t="s">
        <v>153</v>
      </c>
      <c r="I6836" t="s">
        <v>136</v>
      </c>
      <c r="J6836" t="s">
        <v>137</v>
      </c>
      <c r="K6836" t="s">
        <v>138</v>
      </c>
      <c r="L6836" t="s">
        <v>18910</v>
      </c>
      <c r="M6836" t="s">
        <v>18911</v>
      </c>
      <c r="N6836">
        <v>1.484444444</v>
      </c>
      <c r="O6836">
        <v>2</v>
      </c>
      <c r="P6836">
        <v>184</v>
      </c>
      <c r="Q6836">
        <v>39</v>
      </c>
      <c r="R6836">
        <v>131</v>
      </c>
      <c r="S6836">
        <v>14</v>
      </c>
      <c r="T6836">
        <v>21</v>
      </c>
      <c r="U6836">
        <v>1</v>
      </c>
      <c r="V6836">
        <v>0</v>
      </c>
      <c r="W6836">
        <v>0</v>
      </c>
      <c r="X6836">
        <v>31.208306279472442</v>
      </c>
      <c r="Y6836">
        <v>4.0895696356083331</v>
      </c>
      <c r="Z6836">
        <v>50.458739291588245</v>
      </c>
      <c r="AA6836">
        <v>69.507020648937186</v>
      </c>
      <c r="AB6836">
        <v>6.7027397884698798</v>
      </c>
      <c r="AC6836">
        <v>48.83862305600406</v>
      </c>
      <c r="AD6836">
        <v>0</v>
      </c>
      <c r="AE6836">
        <v>210.80499870008012</v>
      </c>
    </row>
    <row r="6837" spans="1:31" x14ac:dyDescent="0.3">
      <c r="A6837">
        <v>2726338</v>
      </c>
      <c r="B6837">
        <v>1</v>
      </c>
      <c r="C6837" t="s">
        <v>81</v>
      </c>
      <c r="D6837" t="s">
        <v>118</v>
      </c>
      <c r="E6837" t="s">
        <v>213</v>
      </c>
      <c r="F6837" t="s">
        <v>18912</v>
      </c>
      <c r="G6837" t="s">
        <v>152</v>
      </c>
      <c r="H6837" t="s">
        <v>153</v>
      </c>
      <c r="I6837" t="s">
        <v>490</v>
      </c>
      <c r="J6837" t="s">
        <v>137</v>
      </c>
      <c r="K6837" t="s">
        <v>138</v>
      </c>
      <c r="L6837" t="s">
        <v>18913</v>
      </c>
      <c r="M6837" t="s">
        <v>18914</v>
      </c>
      <c r="N6837">
        <v>1.6944443999999999E-2</v>
      </c>
      <c r="O6837">
        <v>0</v>
      </c>
      <c r="P6837">
        <v>465</v>
      </c>
      <c r="Q6837">
        <v>0</v>
      </c>
      <c r="R6837">
        <v>31</v>
      </c>
      <c r="S6837">
        <v>0</v>
      </c>
      <c r="T6837">
        <v>45</v>
      </c>
      <c r="U6837">
        <v>0</v>
      </c>
      <c r="V6837">
        <v>0</v>
      </c>
      <c r="W6837">
        <v>0</v>
      </c>
      <c r="X6837">
        <v>0.78709841087021759</v>
      </c>
      <c r="Y6837">
        <v>0</v>
      </c>
      <c r="Z6837">
        <v>4.1222388547890849E-2</v>
      </c>
      <c r="AA6837">
        <v>0</v>
      </c>
      <c r="AB6837">
        <v>0.10371770510360002</v>
      </c>
      <c r="AC6837">
        <v>0</v>
      </c>
      <c r="AD6837">
        <v>0</v>
      </c>
      <c r="AE6837">
        <v>0.93203850452170844</v>
      </c>
    </row>
    <row r="6838" spans="1:31" x14ac:dyDescent="0.3">
      <c r="A6838">
        <v>2725648</v>
      </c>
      <c r="B6838">
        <v>1</v>
      </c>
      <c r="C6838" t="s">
        <v>81</v>
      </c>
      <c r="D6838" t="s">
        <v>117</v>
      </c>
      <c r="E6838" t="s">
        <v>132</v>
      </c>
      <c r="F6838" t="s">
        <v>18915</v>
      </c>
      <c r="G6838" t="s">
        <v>134</v>
      </c>
      <c r="H6838" t="s">
        <v>135</v>
      </c>
      <c r="I6838" t="s">
        <v>136</v>
      </c>
      <c r="J6838" t="s">
        <v>137</v>
      </c>
      <c r="K6838" t="s">
        <v>138</v>
      </c>
      <c r="L6838" t="s">
        <v>18916</v>
      </c>
      <c r="M6838" t="s">
        <v>18917</v>
      </c>
      <c r="N6838">
        <v>0.63888888799999999</v>
      </c>
      <c r="O6838">
        <v>0</v>
      </c>
      <c r="P6838">
        <v>4</v>
      </c>
      <c r="Q6838">
        <v>0</v>
      </c>
      <c r="R6838">
        <v>6</v>
      </c>
      <c r="S6838">
        <v>0</v>
      </c>
      <c r="T6838">
        <v>28</v>
      </c>
      <c r="U6838">
        <v>0</v>
      </c>
      <c r="V6838">
        <v>3</v>
      </c>
      <c r="W6838">
        <v>0</v>
      </c>
      <c r="X6838">
        <v>0.33208758347799999</v>
      </c>
      <c r="Y6838">
        <v>0</v>
      </c>
      <c r="Z6838">
        <v>0.14195776323174999</v>
      </c>
      <c r="AA6838">
        <v>0</v>
      </c>
      <c r="AB6838">
        <v>29.615602152216663</v>
      </c>
      <c r="AC6838">
        <v>0</v>
      </c>
      <c r="AD6838">
        <v>17.924164550668998</v>
      </c>
      <c r="AE6838">
        <v>48.013812049595415</v>
      </c>
    </row>
    <row r="6839" spans="1:31" x14ac:dyDescent="0.3">
      <c r="A6839">
        <v>2726052</v>
      </c>
      <c r="B6839">
        <v>1</v>
      </c>
      <c r="C6839" t="s">
        <v>80</v>
      </c>
      <c r="D6839" t="s">
        <v>97</v>
      </c>
      <c r="E6839" t="s">
        <v>161</v>
      </c>
      <c r="F6839" t="s">
        <v>18621</v>
      </c>
      <c r="G6839" t="s">
        <v>1696</v>
      </c>
      <c r="H6839" t="s">
        <v>135</v>
      </c>
      <c r="I6839" t="s">
        <v>136</v>
      </c>
      <c r="J6839" t="s">
        <v>137</v>
      </c>
      <c r="K6839" t="s">
        <v>138</v>
      </c>
      <c r="L6839" t="s">
        <v>18918</v>
      </c>
      <c r="M6839" t="s">
        <v>18919</v>
      </c>
      <c r="N6839">
        <v>0.94805555500000005</v>
      </c>
      <c r="O6839">
        <v>0</v>
      </c>
      <c r="P6839">
        <v>37</v>
      </c>
      <c r="Q6839">
        <v>0</v>
      </c>
      <c r="R6839">
        <v>11</v>
      </c>
      <c r="S6839">
        <v>0</v>
      </c>
      <c r="T6839">
        <v>12</v>
      </c>
      <c r="U6839">
        <v>0</v>
      </c>
      <c r="V6839">
        <v>0</v>
      </c>
      <c r="W6839">
        <v>0</v>
      </c>
      <c r="X6839">
        <v>20.135104253088453</v>
      </c>
      <c r="Y6839">
        <v>0</v>
      </c>
      <c r="Z6839">
        <v>3.0896559703627235</v>
      </c>
      <c r="AA6839">
        <v>0</v>
      </c>
      <c r="AB6839">
        <v>9.4139713633518181</v>
      </c>
      <c r="AC6839">
        <v>0</v>
      </c>
      <c r="AD6839">
        <v>0</v>
      </c>
      <c r="AE6839">
        <v>32.638731586802997</v>
      </c>
    </row>
    <row r="6840" spans="1:31" x14ac:dyDescent="0.3">
      <c r="A6840">
        <v>2726075</v>
      </c>
      <c r="B6840">
        <v>1</v>
      </c>
      <c r="C6840" t="s">
        <v>81</v>
      </c>
      <c r="D6840" t="s">
        <v>121</v>
      </c>
      <c r="E6840" t="s">
        <v>150</v>
      </c>
      <c r="F6840" t="s">
        <v>18920</v>
      </c>
      <c r="G6840" t="s">
        <v>152</v>
      </c>
      <c r="H6840" t="s">
        <v>153</v>
      </c>
      <c r="I6840" t="s">
        <v>136</v>
      </c>
      <c r="J6840" t="s">
        <v>137</v>
      </c>
      <c r="K6840" t="s">
        <v>138</v>
      </c>
      <c r="L6840" t="s">
        <v>18921</v>
      </c>
      <c r="M6840" t="s">
        <v>18922</v>
      </c>
      <c r="N6840">
        <v>0.52500000000000002</v>
      </c>
      <c r="O6840">
        <v>8</v>
      </c>
      <c r="P6840">
        <v>1329</v>
      </c>
      <c r="Q6840">
        <v>4</v>
      </c>
      <c r="R6840">
        <v>122</v>
      </c>
      <c r="S6840">
        <v>5</v>
      </c>
      <c r="T6840">
        <v>97</v>
      </c>
      <c r="U6840">
        <v>1</v>
      </c>
      <c r="V6840">
        <v>0</v>
      </c>
      <c r="W6840">
        <v>0.7454362563600001</v>
      </c>
      <c r="X6840">
        <v>67.849406449232276</v>
      </c>
      <c r="Y6840">
        <v>1.1591338608106201</v>
      </c>
      <c r="Z6840">
        <v>3.6328062270537895</v>
      </c>
      <c r="AA6840">
        <v>11.453640635630027</v>
      </c>
      <c r="AB6840">
        <v>18.323385638456404</v>
      </c>
      <c r="AC6840">
        <v>518.29828538387551</v>
      </c>
      <c r="AD6840">
        <v>0</v>
      </c>
      <c r="AE6840">
        <v>621.46209445141858</v>
      </c>
    </row>
    <row r="6841" spans="1:31" x14ac:dyDescent="0.3">
      <c r="A6841">
        <v>2726221</v>
      </c>
      <c r="B6841">
        <v>1</v>
      </c>
      <c r="C6841" t="s">
        <v>81</v>
      </c>
      <c r="D6841" t="s">
        <v>118</v>
      </c>
      <c r="E6841" t="s">
        <v>145</v>
      </c>
      <c r="F6841" t="s">
        <v>18923</v>
      </c>
      <c r="G6841" t="s">
        <v>230</v>
      </c>
      <c r="H6841" t="s">
        <v>135</v>
      </c>
      <c r="I6841" t="s">
        <v>136</v>
      </c>
      <c r="J6841" t="s">
        <v>137</v>
      </c>
      <c r="K6841" t="s">
        <v>138</v>
      </c>
      <c r="L6841" t="s">
        <v>18924</v>
      </c>
      <c r="M6841" t="s">
        <v>18925</v>
      </c>
      <c r="N6841">
        <v>2.1116666660000001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1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0.57182599250099997</v>
      </c>
      <c r="AC6841">
        <v>0</v>
      </c>
      <c r="AD6841">
        <v>0</v>
      </c>
      <c r="AE6841">
        <v>0.57182599250099997</v>
      </c>
    </row>
    <row r="6842" spans="1:31" x14ac:dyDescent="0.3">
      <c r="A6842">
        <v>2725860</v>
      </c>
      <c r="B6842">
        <v>1</v>
      </c>
      <c r="C6842" t="s">
        <v>80</v>
      </c>
      <c r="D6842" t="s">
        <v>91</v>
      </c>
      <c r="E6842" t="s">
        <v>150</v>
      </c>
      <c r="F6842" t="s">
        <v>18926</v>
      </c>
      <c r="G6842" t="s">
        <v>152</v>
      </c>
      <c r="H6842" t="s">
        <v>153</v>
      </c>
      <c r="I6842" t="s">
        <v>136</v>
      </c>
      <c r="J6842" t="s">
        <v>137</v>
      </c>
      <c r="K6842" t="s">
        <v>138</v>
      </c>
      <c r="L6842" t="s">
        <v>18927</v>
      </c>
      <c r="M6842" t="s">
        <v>18928</v>
      </c>
      <c r="N6842">
        <v>0.58333333300000001</v>
      </c>
      <c r="O6842">
        <v>1</v>
      </c>
      <c r="P6842">
        <v>0</v>
      </c>
      <c r="Q6842">
        <v>52</v>
      </c>
      <c r="R6842">
        <v>19</v>
      </c>
      <c r="S6842">
        <v>34</v>
      </c>
      <c r="T6842">
        <v>9</v>
      </c>
      <c r="U6842">
        <v>1</v>
      </c>
      <c r="V6842">
        <v>0</v>
      </c>
      <c r="W6842">
        <v>0.98885752973343499</v>
      </c>
      <c r="X6842">
        <v>0</v>
      </c>
      <c r="Y6842">
        <v>75.957831475886536</v>
      </c>
      <c r="Z6842">
        <v>1.4089016054271652</v>
      </c>
      <c r="AA6842">
        <v>166.1260529639238</v>
      </c>
      <c r="AB6842">
        <v>2.32744812247152</v>
      </c>
      <c r="AC6842">
        <v>1.7198387124047252</v>
      </c>
      <c r="AD6842">
        <v>0</v>
      </c>
      <c r="AE6842">
        <v>248.52893040984716</v>
      </c>
    </row>
    <row r="6843" spans="1:31" x14ac:dyDescent="0.3">
      <c r="A6843">
        <v>2726006</v>
      </c>
      <c r="B6843">
        <v>1</v>
      </c>
      <c r="C6843" t="s">
        <v>80</v>
      </c>
      <c r="D6843" t="s">
        <v>96</v>
      </c>
      <c r="E6843" t="s">
        <v>145</v>
      </c>
      <c r="F6843" t="s">
        <v>18929</v>
      </c>
      <c r="G6843" t="s">
        <v>181</v>
      </c>
      <c r="H6843" t="s">
        <v>135</v>
      </c>
      <c r="I6843" t="s">
        <v>136</v>
      </c>
      <c r="J6843" t="s">
        <v>137</v>
      </c>
      <c r="K6843" t="s">
        <v>138</v>
      </c>
      <c r="L6843" t="s">
        <v>18930</v>
      </c>
      <c r="M6843" t="s">
        <v>18931</v>
      </c>
      <c r="N6843">
        <v>8.1697222220000008</v>
      </c>
      <c r="O6843">
        <v>0</v>
      </c>
      <c r="P6843">
        <v>1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2.7504703133476101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2.7504703133476101</v>
      </c>
    </row>
    <row r="6844" spans="1:31" x14ac:dyDescent="0.3">
      <c r="A6844">
        <v>2726029</v>
      </c>
      <c r="B6844">
        <v>1</v>
      </c>
      <c r="C6844" t="s">
        <v>81</v>
      </c>
      <c r="D6844" t="s">
        <v>128</v>
      </c>
      <c r="E6844" t="s">
        <v>150</v>
      </c>
      <c r="F6844" t="s">
        <v>17950</v>
      </c>
      <c r="G6844" t="s">
        <v>152</v>
      </c>
      <c r="H6844" t="s">
        <v>153</v>
      </c>
      <c r="I6844" t="s">
        <v>136</v>
      </c>
      <c r="J6844" t="s">
        <v>137</v>
      </c>
      <c r="K6844" t="s">
        <v>138</v>
      </c>
      <c r="L6844" t="s">
        <v>18932</v>
      </c>
      <c r="M6844" t="s">
        <v>18933</v>
      </c>
      <c r="N6844">
        <v>1.061666666</v>
      </c>
      <c r="O6844">
        <v>0</v>
      </c>
      <c r="P6844">
        <v>484</v>
      </c>
      <c r="Q6844">
        <v>0</v>
      </c>
      <c r="R6844">
        <v>20</v>
      </c>
      <c r="S6844">
        <v>1</v>
      </c>
      <c r="T6844">
        <v>49</v>
      </c>
      <c r="U6844">
        <v>0</v>
      </c>
      <c r="V6844">
        <v>0</v>
      </c>
      <c r="W6844">
        <v>0</v>
      </c>
      <c r="X6844">
        <v>88.906333013527785</v>
      </c>
      <c r="Y6844">
        <v>0</v>
      </c>
      <c r="Z6844">
        <v>3.6392884154161504</v>
      </c>
      <c r="AA6844">
        <v>48.101117962509726</v>
      </c>
      <c r="AB6844">
        <v>35.741460011936731</v>
      </c>
      <c r="AC6844">
        <v>0</v>
      </c>
      <c r="AD6844">
        <v>0</v>
      </c>
      <c r="AE6844">
        <v>176.38819940339039</v>
      </c>
    </row>
    <row r="6845" spans="1:31" x14ac:dyDescent="0.3">
      <c r="A6845">
        <v>2726069</v>
      </c>
      <c r="B6845">
        <v>1</v>
      </c>
      <c r="C6845" t="s">
        <v>80</v>
      </c>
      <c r="D6845" t="s">
        <v>92</v>
      </c>
      <c r="E6845" t="s">
        <v>213</v>
      </c>
      <c r="F6845" t="s">
        <v>18934</v>
      </c>
      <c r="G6845" t="s">
        <v>152</v>
      </c>
      <c r="H6845" t="s">
        <v>153</v>
      </c>
      <c r="I6845" t="s">
        <v>136</v>
      </c>
      <c r="J6845" t="s">
        <v>137</v>
      </c>
      <c r="K6845" t="s">
        <v>138</v>
      </c>
      <c r="L6845" t="s">
        <v>18935</v>
      </c>
      <c r="M6845" t="s">
        <v>18936</v>
      </c>
      <c r="N6845">
        <v>0.29249999999999998</v>
      </c>
      <c r="O6845">
        <v>0</v>
      </c>
      <c r="P6845">
        <v>214</v>
      </c>
      <c r="Q6845">
        <v>0</v>
      </c>
      <c r="R6845">
        <v>4</v>
      </c>
      <c r="S6845">
        <v>0</v>
      </c>
      <c r="T6845">
        <v>27</v>
      </c>
      <c r="U6845">
        <v>0</v>
      </c>
      <c r="V6845">
        <v>0</v>
      </c>
      <c r="W6845">
        <v>0</v>
      </c>
      <c r="X6845">
        <v>6.4923855016638141</v>
      </c>
      <c r="Y6845">
        <v>0</v>
      </c>
      <c r="Z6845">
        <v>5.7205734300000005E-3</v>
      </c>
      <c r="AA6845">
        <v>0</v>
      </c>
      <c r="AB6845">
        <v>6.3327532646921405</v>
      </c>
      <c r="AC6845">
        <v>0</v>
      </c>
      <c r="AD6845">
        <v>0</v>
      </c>
      <c r="AE6845">
        <v>12.830859339785954</v>
      </c>
    </row>
    <row r="6846" spans="1:31" x14ac:dyDescent="0.3">
      <c r="A6846">
        <v>2726135</v>
      </c>
      <c r="B6846">
        <v>1</v>
      </c>
      <c r="C6846" t="s">
        <v>81</v>
      </c>
      <c r="D6846" t="s">
        <v>112</v>
      </c>
      <c r="E6846" t="s">
        <v>173</v>
      </c>
      <c r="F6846" t="s">
        <v>18732</v>
      </c>
      <c r="G6846" t="s">
        <v>209</v>
      </c>
      <c r="H6846" t="s">
        <v>153</v>
      </c>
      <c r="I6846" t="s">
        <v>136</v>
      </c>
      <c r="J6846" t="s">
        <v>137</v>
      </c>
      <c r="K6846" t="s">
        <v>210</v>
      </c>
      <c r="L6846" t="s">
        <v>18937</v>
      </c>
      <c r="M6846" t="s">
        <v>18938</v>
      </c>
      <c r="N6846">
        <v>0.51722222200000001</v>
      </c>
      <c r="O6846">
        <v>1</v>
      </c>
      <c r="P6846">
        <v>449</v>
      </c>
      <c r="Q6846">
        <v>19</v>
      </c>
      <c r="R6846">
        <v>202</v>
      </c>
      <c r="S6846">
        <v>16</v>
      </c>
      <c r="T6846">
        <v>79</v>
      </c>
      <c r="U6846">
        <v>3</v>
      </c>
      <c r="V6846">
        <v>0</v>
      </c>
      <c r="W6846">
        <v>0.10386562625833334</v>
      </c>
      <c r="X6846">
        <v>39.498266271427845</v>
      </c>
      <c r="Y6846">
        <v>206.9916809697786</v>
      </c>
      <c r="Z6846">
        <v>43.676843537969901</v>
      </c>
      <c r="AA6846">
        <v>124.89742906689663</v>
      </c>
      <c r="AB6846">
        <v>29.799053005280161</v>
      </c>
      <c r="AC6846">
        <v>66.038453720366405</v>
      </c>
      <c r="AD6846">
        <v>0</v>
      </c>
      <c r="AE6846">
        <v>511.00559219797788</v>
      </c>
    </row>
    <row r="6847" spans="1:31" x14ac:dyDescent="0.3">
      <c r="A6847">
        <v>2725614</v>
      </c>
      <c r="B6847">
        <v>1</v>
      </c>
      <c r="C6847" t="s">
        <v>80</v>
      </c>
      <c r="D6847" t="s">
        <v>82</v>
      </c>
      <c r="E6847" t="s">
        <v>173</v>
      </c>
      <c r="F6847" t="s">
        <v>18939</v>
      </c>
      <c r="G6847" t="s">
        <v>1613</v>
      </c>
      <c r="H6847" t="s">
        <v>5535</v>
      </c>
      <c r="I6847" t="s">
        <v>136</v>
      </c>
      <c r="J6847" t="s">
        <v>137</v>
      </c>
      <c r="K6847" t="s">
        <v>210</v>
      </c>
      <c r="L6847" t="s">
        <v>18940</v>
      </c>
      <c r="M6847" t="s">
        <v>18941</v>
      </c>
      <c r="N6847">
        <v>0.14138888799999999</v>
      </c>
      <c r="O6847">
        <v>0</v>
      </c>
      <c r="P6847">
        <v>791</v>
      </c>
      <c r="Q6847">
        <v>0</v>
      </c>
      <c r="R6847">
        <v>0</v>
      </c>
      <c r="S6847">
        <v>3</v>
      </c>
      <c r="T6847">
        <v>309</v>
      </c>
      <c r="U6847">
        <v>1</v>
      </c>
      <c r="V6847">
        <v>0</v>
      </c>
      <c r="W6847">
        <v>0</v>
      </c>
      <c r="X6847">
        <v>19.382533215586992</v>
      </c>
      <c r="Y6847">
        <v>0</v>
      </c>
      <c r="Z6847">
        <v>0</v>
      </c>
      <c r="AA6847">
        <v>69.986802145464907</v>
      </c>
      <c r="AB6847">
        <v>23.250316249075773</v>
      </c>
      <c r="AC6847">
        <v>12.539566536438668</v>
      </c>
      <c r="AD6847">
        <v>0</v>
      </c>
      <c r="AE6847">
        <v>125.15921814656635</v>
      </c>
    </row>
    <row r="6848" spans="1:31" x14ac:dyDescent="0.3">
      <c r="A6848">
        <v>2726255</v>
      </c>
      <c r="B6848">
        <v>2</v>
      </c>
      <c r="C6848" t="s">
        <v>81</v>
      </c>
      <c r="D6848" t="s">
        <v>128</v>
      </c>
      <c r="E6848" t="s">
        <v>161</v>
      </c>
      <c r="F6848" t="s">
        <v>18942</v>
      </c>
      <c r="G6848" t="s">
        <v>230</v>
      </c>
      <c r="H6848" t="s">
        <v>135</v>
      </c>
      <c r="I6848" t="s">
        <v>136</v>
      </c>
      <c r="J6848" t="s">
        <v>137</v>
      </c>
      <c r="K6848" t="s">
        <v>138</v>
      </c>
      <c r="L6848" t="s">
        <v>18837</v>
      </c>
      <c r="M6848" t="s">
        <v>18943</v>
      </c>
      <c r="N6848">
        <v>0.269166666</v>
      </c>
      <c r="O6848">
        <v>0</v>
      </c>
      <c r="P6848">
        <v>9</v>
      </c>
      <c r="Q6848">
        <v>0</v>
      </c>
      <c r="R6848">
        <v>1</v>
      </c>
      <c r="S6848">
        <v>0</v>
      </c>
      <c r="T6848">
        <v>5</v>
      </c>
      <c r="U6848">
        <v>0</v>
      </c>
      <c r="V6848">
        <v>0</v>
      </c>
      <c r="W6848">
        <v>0</v>
      </c>
      <c r="X6848">
        <v>0.43905901849944245</v>
      </c>
      <c r="Y6848">
        <v>0</v>
      </c>
      <c r="Z6848">
        <v>0.1158590155275</v>
      </c>
      <c r="AA6848">
        <v>0</v>
      </c>
      <c r="AB6848">
        <v>0.58242235796562003</v>
      </c>
      <c r="AC6848">
        <v>0</v>
      </c>
      <c r="AD6848">
        <v>0</v>
      </c>
      <c r="AE6848">
        <v>1.1373403919925624</v>
      </c>
    </row>
    <row r="6849" spans="1:31" x14ac:dyDescent="0.3">
      <c r="A6849">
        <v>2726155</v>
      </c>
      <c r="B6849">
        <v>1</v>
      </c>
      <c r="C6849" t="s">
        <v>80</v>
      </c>
      <c r="D6849" t="s">
        <v>110</v>
      </c>
      <c r="E6849" t="s">
        <v>145</v>
      </c>
      <c r="F6849" t="s">
        <v>18944</v>
      </c>
      <c r="G6849" t="s">
        <v>181</v>
      </c>
      <c r="H6849" t="s">
        <v>135</v>
      </c>
      <c r="I6849" t="s">
        <v>136</v>
      </c>
      <c r="J6849" t="s">
        <v>137</v>
      </c>
      <c r="K6849" t="s">
        <v>138</v>
      </c>
      <c r="L6849" t="s">
        <v>18945</v>
      </c>
      <c r="M6849" t="s">
        <v>18946</v>
      </c>
      <c r="N6849">
        <v>3.9738888879999998</v>
      </c>
      <c r="O6849">
        <v>0</v>
      </c>
      <c r="P6849">
        <v>69</v>
      </c>
      <c r="Q6849">
        <v>0</v>
      </c>
      <c r="R6849">
        <v>0</v>
      </c>
      <c r="S6849">
        <v>0</v>
      </c>
      <c r="T6849">
        <v>3</v>
      </c>
      <c r="U6849">
        <v>0</v>
      </c>
      <c r="V6849">
        <v>0</v>
      </c>
      <c r="W6849">
        <v>0</v>
      </c>
      <c r="X6849">
        <v>60.556983283950949</v>
      </c>
      <c r="Y6849">
        <v>0</v>
      </c>
      <c r="Z6849">
        <v>0</v>
      </c>
      <c r="AA6849">
        <v>0</v>
      </c>
      <c r="AB6849">
        <v>8.6588994186635855</v>
      </c>
      <c r="AC6849">
        <v>0</v>
      </c>
      <c r="AD6849">
        <v>0</v>
      </c>
      <c r="AE6849">
        <v>69.215882702614536</v>
      </c>
    </row>
    <row r="6850" spans="1:31" x14ac:dyDescent="0.3">
      <c r="A6850">
        <v>2725657</v>
      </c>
      <c r="B6850">
        <v>1</v>
      </c>
      <c r="C6850" t="s">
        <v>81</v>
      </c>
      <c r="D6850" t="s">
        <v>120</v>
      </c>
      <c r="E6850" t="s">
        <v>145</v>
      </c>
      <c r="F6850" t="s">
        <v>18947</v>
      </c>
      <c r="G6850" t="s">
        <v>181</v>
      </c>
      <c r="H6850" t="s">
        <v>135</v>
      </c>
      <c r="I6850" t="s">
        <v>136</v>
      </c>
      <c r="J6850" t="s">
        <v>137</v>
      </c>
      <c r="K6850" t="s">
        <v>138</v>
      </c>
      <c r="L6850" t="s">
        <v>18948</v>
      </c>
      <c r="M6850" t="s">
        <v>18949</v>
      </c>
      <c r="N6850">
        <v>1.9708333330000001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1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3.4247071988696005</v>
      </c>
      <c r="AC6850">
        <v>0</v>
      </c>
      <c r="AD6850">
        <v>0</v>
      </c>
      <c r="AE6850">
        <v>3.4247071988696005</v>
      </c>
    </row>
    <row r="6851" spans="1:31" x14ac:dyDescent="0.3">
      <c r="A6851">
        <v>2726178</v>
      </c>
      <c r="B6851">
        <v>1</v>
      </c>
      <c r="C6851" t="s">
        <v>81</v>
      </c>
      <c r="D6851" t="s">
        <v>112</v>
      </c>
      <c r="E6851" t="s">
        <v>161</v>
      </c>
      <c r="F6851" t="s">
        <v>18950</v>
      </c>
      <c r="G6851" t="s">
        <v>170</v>
      </c>
      <c r="H6851" t="s">
        <v>135</v>
      </c>
      <c r="I6851" t="s">
        <v>136</v>
      </c>
      <c r="J6851" t="s">
        <v>137</v>
      </c>
      <c r="K6851" t="s">
        <v>138</v>
      </c>
      <c r="L6851" t="s">
        <v>18951</v>
      </c>
      <c r="M6851" t="s">
        <v>18952</v>
      </c>
      <c r="N6851">
        <v>0.446111111</v>
      </c>
      <c r="O6851">
        <v>0</v>
      </c>
      <c r="P6851">
        <v>65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5.6391083954396226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5.6391083954396226</v>
      </c>
    </row>
    <row r="6852" spans="1:31" x14ac:dyDescent="0.3">
      <c r="A6852">
        <v>2725986</v>
      </c>
      <c r="B6852">
        <v>1</v>
      </c>
      <c r="C6852" t="s">
        <v>80</v>
      </c>
      <c r="D6852" t="s">
        <v>94</v>
      </c>
      <c r="E6852" t="s">
        <v>145</v>
      </c>
      <c r="F6852" t="s">
        <v>18953</v>
      </c>
      <c r="G6852" t="s">
        <v>181</v>
      </c>
      <c r="H6852" t="s">
        <v>135</v>
      </c>
      <c r="I6852" t="s">
        <v>136</v>
      </c>
      <c r="J6852" t="s">
        <v>137</v>
      </c>
      <c r="K6852" t="s">
        <v>138</v>
      </c>
      <c r="L6852" t="s">
        <v>18954</v>
      </c>
      <c r="M6852" t="s">
        <v>18955</v>
      </c>
      <c r="N6852">
        <v>1.4130555549999999</v>
      </c>
      <c r="O6852">
        <v>0</v>
      </c>
      <c r="P6852">
        <v>1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0.13472735796399751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0.13472735796399751</v>
      </c>
    </row>
    <row r="6853" spans="1:31" x14ac:dyDescent="0.3">
      <c r="A6853">
        <v>2725800</v>
      </c>
      <c r="B6853">
        <v>1</v>
      </c>
      <c r="C6853" t="s">
        <v>81</v>
      </c>
      <c r="D6853" t="s">
        <v>120</v>
      </c>
      <c r="E6853" t="s">
        <v>200</v>
      </c>
      <c r="F6853" t="s">
        <v>18956</v>
      </c>
      <c r="G6853" t="s">
        <v>393</v>
      </c>
      <c r="H6853" t="s">
        <v>135</v>
      </c>
      <c r="I6853" t="s">
        <v>136</v>
      </c>
      <c r="J6853" t="s">
        <v>137</v>
      </c>
      <c r="K6853" t="s">
        <v>138</v>
      </c>
      <c r="L6853" t="s">
        <v>18957</v>
      </c>
      <c r="M6853" t="s">
        <v>18958</v>
      </c>
      <c r="N6853">
        <v>4.6341666659999996</v>
      </c>
      <c r="O6853">
        <v>0</v>
      </c>
      <c r="P6853">
        <v>64</v>
      </c>
      <c r="Q6853">
        <v>0</v>
      </c>
      <c r="R6853">
        <v>0</v>
      </c>
      <c r="S6853">
        <v>0</v>
      </c>
      <c r="T6853">
        <v>4</v>
      </c>
      <c r="U6853">
        <v>0</v>
      </c>
      <c r="V6853">
        <v>0</v>
      </c>
      <c r="W6853">
        <v>0</v>
      </c>
      <c r="X6853">
        <v>45.356477447218197</v>
      </c>
      <c r="Y6853">
        <v>0</v>
      </c>
      <c r="Z6853">
        <v>0</v>
      </c>
      <c r="AA6853">
        <v>0</v>
      </c>
      <c r="AB6853">
        <v>7.3284037567680711</v>
      </c>
      <c r="AC6853">
        <v>0</v>
      </c>
      <c r="AD6853">
        <v>0</v>
      </c>
      <c r="AE6853">
        <v>52.684881203986265</v>
      </c>
    </row>
    <row r="6854" spans="1:31" x14ac:dyDescent="0.3">
      <c r="A6854">
        <v>2725700</v>
      </c>
      <c r="B6854">
        <v>1</v>
      </c>
      <c r="C6854" t="s">
        <v>81</v>
      </c>
      <c r="D6854" t="s">
        <v>128</v>
      </c>
      <c r="E6854" t="s">
        <v>156</v>
      </c>
      <c r="F6854" t="s">
        <v>18959</v>
      </c>
      <c r="G6854" t="s">
        <v>300</v>
      </c>
      <c r="H6854" t="s">
        <v>153</v>
      </c>
      <c r="I6854" t="s">
        <v>136</v>
      </c>
      <c r="J6854" t="s">
        <v>137</v>
      </c>
      <c r="K6854" t="s">
        <v>210</v>
      </c>
      <c r="L6854" t="s">
        <v>18960</v>
      </c>
      <c r="M6854" t="s">
        <v>18961</v>
      </c>
      <c r="N6854">
        <v>7.6019444439999999</v>
      </c>
      <c r="O6854">
        <v>0</v>
      </c>
      <c r="P6854">
        <v>323</v>
      </c>
      <c r="Q6854">
        <v>1</v>
      </c>
      <c r="R6854">
        <v>4</v>
      </c>
      <c r="S6854">
        <v>2</v>
      </c>
      <c r="T6854">
        <v>26</v>
      </c>
      <c r="U6854">
        <v>0</v>
      </c>
      <c r="V6854">
        <v>0</v>
      </c>
      <c r="W6854">
        <v>0</v>
      </c>
      <c r="X6854">
        <v>408.53395905420064</v>
      </c>
      <c r="Y6854">
        <v>0</v>
      </c>
      <c r="Z6854">
        <v>9.65009169078985</v>
      </c>
      <c r="AA6854">
        <v>324.78895268795634</v>
      </c>
      <c r="AB6854">
        <v>177.28277792781751</v>
      </c>
      <c r="AC6854">
        <v>0</v>
      </c>
      <c r="AD6854">
        <v>0</v>
      </c>
      <c r="AE6854">
        <v>920.25578136076433</v>
      </c>
    </row>
    <row r="6855" spans="1:31" x14ac:dyDescent="0.3">
      <c r="A6855">
        <v>2726172</v>
      </c>
      <c r="B6855">
        <v>1</v>
      </c>
      <c r="C6855" t="s">
        <v>80</v>
      </c>
      <c r="D6855" t="s">
        <v>90</v>
      </c>
      <c r="E6855" t="s">
        <v>145</v>
      </c>
      <c r="F6855" t="s">
        <v>18962</v>
      </c>
      <c r="G6855" t="s">
        <v>230</v>
      </c>
      <c r="H6855" t="s">
        <v>135</v>
      </c>
      <c r="I6855" t="s">
        <v>136</v>
      </c>
      <c r="J6855" t="s">
        <v>137</v>
      </c>
      <c r="K6855" t="s">
        <v>138</v>
      </c>
      <c r="L6855" t="s">
        <v>18963</v>
      </c>
      <c r="M6855" t="s">
        <v>18964</v>
      </c>
      <c r="N6855">
        <v>1.3763888879999999</v>
      </c>
      <c r="O6855">
        <v>0</v>
      </c>
      <c r="P6855">
        <v>2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0.80975030899810019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0.80975030899810019</v>
      </c>
    </row>
    <row r="6856" spans="1:31" x14ac:dyDescent="0.3">
      <c r="A6856">
        <v>2725677</v>
      </c>
      <c r="B6856">
        <v>1</v>
      </c>
      <c r="C6856" t="s">
        <v>81</v>
      </c>
      <c r="D6856" t="s">
        <v>114</v>
      </c>
      <c r="E6856" t="s">
        <v>213</v>
      </c>
      <c r="F6856" t="s">
        <v>18965</v>
      </c>
      <c r="G6856" t="s">
        <v>152</v>
      </c>
      <c r="H6856" t="s">
        <v>153</v>
      </c>
      <c r="I6856" t="s">
        <v>136</v>
      </c>
      <c r="J6856" t="s">
        <v>137</v>
      </c>
      <c r="K6856" t="s">
        <v>138</v>
      </c>
      <c r="L6856" t="s">
        <v>18966</v>
      </c>
      <c r="M6856" t="s">
        <v>18967</v>
      </c>
      <c r="N6856">
        <v>1.3363888880000001</v>
      </c>
      <c r="O6856">
        <v>0</v>
      </c>
      <c r="P6856">
        <v>966</v>
      </c>
      <c r="Q6856">
        <v>0</v>
      </c>
      <c r="R6856">
        <v>12</v>
      </c>
      <c r="S6856">
        <v>0</v>
      </c>
      <c r="T6856">
        <v>95</v>
      </c>
      <c r="U6856">
        <v>0</v>
      </c>
      <c r="V6856">
        <v>0</v>
      </c>
      <c r="W6856">
        <v>0</v>
      </c>
      <c r="X6856">
        <v>102.38931616214575</v>
      </c>
      <c r="Y6856">
        <v>0</v>
      </c>
      <c r="Z6856">
        <v>0.23039040972229335</v>
      </c>
      <c r="AA6856">
        <v>0</v>
      </c>
      <c r="AB6856">
        <v>35.435478325735481</v>
      </c>
      <c r="AC6856">
        <v>0</v>
      </c>
      <c r="AD6856">
        <v>0</v>
      </c>
      <c r="AE6856">
        <v>138.05518489760351</v>
      </c>
    </row>
    <row r="6857" spans="1:31" x14ac:dyDescent="0.3">
      <c r="A6857">
        <v>2725763</v>
      </c>
      <c r="B6857">
        <v>1</v>
      </c>
      <c r="C6857" t="s">
        <v>80</v>
      </c>
      <c r="D6857" t="s">
        <v>100</v>
      </c>
      <c r="E6857" t="s">
        <v>161</v>
      </c>
      <c r="F6857" t="s">
        <v>18968</v>
      </c>
      <c r="G6857" t="s">
        <v>209</v>
      </c>
      <c r="H6857" t="s">
        <v>135</v>
      </c>
      <c r="I6857" t="s">
        <v>136</v>
      </c>
      <c r="J6857" t="s">
        <v>137</v>
      </c>
      <c r="K6857" t="s">
        <v>210</v>
      </c>
      <c r="L6857" t="s">
        <v>18969</v>
      </c>
      <c r="M6857" t="s">
        <v>18970</v>
      </c>
      <c r="N6857">
        <v>6.3552777770000004</v>
      </c>
      <c r="O6857">
        <v>0</v>
      </c>
      <c r="P6857">
        <v>115</v>
      </c>
      <c r="Q6857">
        <v>0</v>
      </c>
      <c r="R6857">
        <v>1</v>
      </c>
      <c r="S6857">
        <v>0</v>
      </c>
      <c r="T6857">
        <v>20</v>
      </c>
      <c r="U6857">
        <v>0</v>
      </c>
      <c r="V6857">
        <v>0</v>
      </c>
      <c r="W6857">
        <v>0</v>
      </c>
      <c r="X6857">
        <v>214.43464251758309</v>
      </c>
      <c r="Y6857">
        <v>0</v>
      </c>
      <c r="Z6857">
        <v>0</v>
      </c>
      <c r="AA6857">
        <v>0</v>
      </c>
      <c r="AB6857">
        <v>142.90555029834496</v>
      </c>
      <c r="AC6857">
        <v>0</v>
      </c>
      <c r="AD6857">
        <v>0</v>
      </c>
      <c r="AE6857">
        <v>357.34019281592805</v>
      </c>
    </row>
    <row r="6858" spans="1:31" x14ac:dyDescent="0.3">
      <c r="A6858">
        <v>2726072</v>
      </c>
      <c r="B6858">
        <v>1</v>
      </c>
      <c r="C6858" t="s">
        <v>81</v>
      </c>
      <c r="D6858" t="s">
        <v>113</v>
      </c>
      <c r="E6858" t="s">
        <v>145</v>
      </c>
      <c r="F6858" t="s">
        <v>18971</v>
      </c>
      <c r="G6858" t="s">
        <v>230</v>
      </c>
      <c r="H6858" t="s">
        <v>135</v>
      </c>
      <c r="I6858" t="s">
        <v>136</v>
      </c>
      <c r="J6858" t="s">
        <v>137</v>
      </c>
      <c r="K6858" t="s">
        <v>138</v>
      </c>
      <c r="L6858" t="s">
        <v>18972</v>
      </c>
      <c r="M6858" t="s">
        <v>18973</v>
      </c>
      <c r="N6858">
        <v>3.7711111110000002</v>
      </c>
      <c r="O6858">
        <v>0</v>
      </c>
      <c r="P6858">
        <v>1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1.0737473082842284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1.0737473082842284</v>
      </c>
    </row>
    <row r="6859" spans="1:31" x14ac:dyDescent="0.3">
      <c r="A6859">
        <v>2725717</v>
      </c>
      <c r="B6859">
        <v>1</v>
      </c>
      <c r="C6859" t="s">
        <v>80</v>
      </c>
      <c r="D6859" t="s">
        <v>85</v>
      </c>
      <c r="E6859" t="s">
        <v>200</v>
      </c>
      <c r="F6859" t="s">
        <v>18974</v>
      </c>
      <c r="G6859" t="s">
        <v>300</v>
      </c>
      <c r="H6859" t="s">
        <v>135</v>
      </c>
      <c r="I6859" t="s">
        <v>136</v>
      </c>
      <c r="J6859" t="s">
        <v>137</v>
      </c>
      <c r="K6859" t="s">
        <v>210</v>
      </c>
      <c r="L6859" t="s">
        <v>18975</v>
      </c>
      <c r="M6859" t="s">
        <v>18976</v>
      </c>
      <c r="N6859">
        <v>6.2461111110000003</v>
      </c>
      <c r="O6859">
        <v>0</v>
      </c>
      <c r="P6859">
        <v>3</v>
      </c>
      <c r="Q6859">
        <v>0</v>
      </c>
      <c r="R6859">
        <v>0</v>
      </c>
      <c r="S6859">
        <v>0</v>
      </c>
      <c r="T6859">
        <v>6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14.140967014028202</v>
      </c>
      <c r="AC6859">
        <v>0</v>
      </c>
      <c r="AD6859">
        <v>0</v>
      </c>
      <c r="AE6859">
        <v>14.140967014028202</v>
      </c>
    </row>
    <row r="6860" spans="1:31" x14ac:dyDescent="0.3">
      <c r="A6860">
        <v>2725823</v>
      </c>
      <c r="B6860">
        <v>1</v>
      </c>
      <c r="C6860" t="s">
        <v>81</v>
      </c>
      <c r="D6860" t="s">
        <v>123</v>
      </c>
      <c r="E6860" t="s">
        <v>213</v>
      </c>
      <c r="F6860" t="s">
        <v>5672</v>
      </c>
      <c r="G6860" t="s">
        <v>152</v>
      </c>
      <c r="H6860" t="s">
        <v>153</v>
      </c>
      <c r="I6860" t="s">
        <v>136</v>
      </c>
      <c r="J6860" t="s">
        <v>137</v>
      </c>
      <c r="K6860" t="s">
        <v>138</v>
      </c>
      <c r="L6860" t="s">
        <v>18977</v>
      </c>
      <c r="M6860" t="s">
        <v>18978</v>
      </c>
      <c r="N6860">
        <v>2.6694444439999998</v>
      </c>
      <c r="O6860">
        <v>0</v>
      </c>
      <c r="P6860">
        <v>1</v>
      </c>
      <c r="Q6860">
        <v>0</v>
      </c>
      <c r="R6860">
        <v>36</v>
      </c>
      <c r="S6860">
        <v>0</v>
      </c>
      <c r="T6860">
        <v>5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1.4896937833458335</v>
      </c>
      <c r="AA6860">
        <v>0</v>
      </c>
      <c r="AB6860">
        <v>0</v>
      </c>
      <c r="AC6860">
        <v>0</v>
      </c>
      <c r="AD6860">
        <v>0</v>
      </c>
      <c r="AE6860">
        <v>1.4896937833458335</v>
      </c>
    </row>
    <row r="6861" spans="1:31" x14ac:dyDescent="0.3">
      <c r="A6861">
        <v>2725803</v>
      </c>
      <c r="B6861">
        <v>1</v>
      </c>
      <c r="C6861" t="s">
        <v>81</v>
      </c>
      <c r="D6861" t="s">
        <v>127</v>
      </c>
      <c r="E6861" t="s">
        <v>213</v>
      </c>
      <c r="F6861" t="s">
        <v>1833</v>
      </c>
      <c r="G6861" t="s">
        <v>152</v>
      </c>
      <c r="H6861" t="s">
        <v>153</v>
      </c>
      <c r="I6861" t="s">
        <v>136</v>
      </c>
      <c r="J6861" t="s">
        <v>137</v>
      </c>
      <c r="K6861" t="s">
        <v>138</v>
      </c>
      <c r="L6861" t="s">
        <v>18979</v>
      </c>
      <c r="M6861" t="s">
        <v>18980</v>
      </c>
      <c r="N6861">
        <v>2.5352777770000001</v>
      </c>
      <c r="O6861">
        <v>14</v>
      </c>
      <c r="P6861">
        <v>535</v>
      </c>
      <c r="Q6861">
        <v>82</v>
      </c>
      <c r="R6861">
        <v>86</v>
      </c>
      <c r="S6861">
        <v>17</v>
      </c>
      <c r="T6861">
        <v>40</v>
      </c>
      <c r="U6861">
        <v>4</v>
      </c>
      <c r="V6861">
        <v>0</v>
      </c>
      <c r="W6861">
        <v>3.9135733036999989</v>
      </c>
      <c r="X6861">
        <v>180.65535742682849</v>
      </c>
      <c r="Y6861">
        <v>130.51760523714913</v>
      </c>
      <c r="Z6861">
        <v>35.796412016537275</v>
      </c>
      <c r="AA6861">
        <v>149.05599218067499</v>
      </c>
      <c r="AB6861">
        <v>20.572663942585841</v>
      </c>
      <c r="AC6861">
        <v>1680.0361633538375</v>
      </c>
      <c r="AD6861">
        <v>0</v>
      </c>
      <c r="AE6861">
        <v>2200.547767461313</v>
      </c>
    </row>
    <row r="6862" spans="1:31" x14ac:dyDescent="0.3">
      <c r="A6862">
        <v>2726220</v>
      </c>
      <c r="B6862">
        <v>2</v>
      </c>
      <c r="C6862" t="s">
        <v>80</v>
      </c>
      <c r="D6862" t="s">
        <v>84</v>
      </c>
      <c r="E6862" t="s">
        <v>156</v>
      </c>
      <c r="F6862" t="s">
        <v>8324</v>
      </c>
      <c r="G6862" t="s">
        <v>152</v>
      </c>
      <c r="H6862" t="s">
        <v>153</v>
      </c>
      <c r="I6862" t="s">
        <v>136</v>
      </c>
      <c r="J6862" t="s">
        <v>137</v>
      </c>
      <c r="K6862" t="s">
        <v>138</v>
      </c>
      <c r="L6862" t="s">
        <v>18771</v>
      </c>
      <c r="M6862" t="s">
        <v>18981</v>
      </c>
      <c r="N6862">
        <v>1.2791666660000001</v>
      </c>
      <c r="O6862">
        <v>6</v>
      </c>
      <c r="P6862">
        <v>143</v>
      </c>
      <c r="Q6862">
        <v>9</v>
      </c>
      <c r="R6862">
        <v>3</v>
      </c>
      <c r="S6862">
        <v>8</v>
      </c>
      <c r="T6862">
        <v>5</v>
      </c>
      <c r="U6862">
        <v>0</v>
      </c>
      <c r="V6862">
        <v>0</v>
      </c>
      <c r="W6862">
        <v>4.9375692526007606</v>
      </c>
      <c r="X6862">
        <v>40.85530012122269</v>
      </c>
      <c r="Y6862">
        <v>18.990344982779767</v>
      </c>
      <c r="Z6862">
        <v>5.8102141550925008</v>
      </c>
      <c r="AA6862">
        <v>11.778076557520953</v>
      </c>
      <c r="AB6862">
        <v>8.4348277621884389</v>
      </c>
      <c r="AC6862">
        <v>0</v>
      </c>
      <c r="AD6862">
        <v>0</v>
      </c>
      <c r="AE6862">
        <v>90.806332831405101</v>
      </c>
    </row>
    <row r="6863" spans="1:31" x14ac:dyDescent="0.3">
      <c r="A6863">
        <v>2725591</v>
      </c>
      <c r="B6863">
        <v>1</v>
      </c>
      <c r="C6863" t="s">
        <v>80</v>
      </c>
      <c r="D6863" t="s">
        <v>84</v>
      </c>
      <c r="E6863" t="s">
        <v>132</v>
      </c>
      <c r="F6863" t="s">
        <v>18982</v>
      </c>
      <c r="G6863" t="s">
        <v>170</v>
      </c>
      <c r="H6863" t="s">
        <v>135</v>
      </c>
      <c r="I6863" t="s">
        <v>136</v>
      </c>
      <c r="J6863" t="s">
        <v>137</v>
      </c>
      <c r="K6863" t="s">
        <v>138</v>
      </c>
      <c r="L6863" t="s">
        <v>18983</v>
      </c>
      <c r="M6863" t="s">
        <v>18984</v>
      </c>
      <c r="N6863">
        <v>1.029722222</v>
      </c>
      <c r="O6863">
        <v>0</v>
      </c>
      <c r="P6863">
        <v>323</v>
      </c>
      <c r="Q6863">
        <v>0</v>
      </c>
      <c r="R6863">
        <v>0</v>
      </c>
      <c r="S6863">
        <v>0</v>
      </c>
      <c r="T6863">
        <v>74</v>
      </c>
      <c r="U6863">
        <v>0</v>
      </c>
      <c r="V6863">
        <v>0</v>
      </c>
      <c r="W6863">
        <v>0</v>
      </c>
      <c r="X6863">
        <v>59.627369118629844</v>
      </c>
      <c r="Y6863">
        <v>0</v>
      </c>
      <c r="Z6863">
        <v>0</v>
      </c>
      <c r="AA6863">
        <v>0</v>
      </c>
      <c r="AB6863">
        <v>61.921102030824329</v>
      </c>
      <c r="AC6863">
        <v>0</v>
      </c>
      <c r="AD6863">
        <v>0</v>
      </c>
      <c r="AE6863">
        <v>121.54847114945417</v>
      </c>
    </row>
    <row r="6864" spans="1:31" x14ac:dyDescent="0.3">
      <c r="A6864">
        <v>2726158</v>
      </c>
      <c r="B6864">
        <v>1</v>
      </c>
      <c r="C6864" t="s">
        <v>80</v>
      </c>
      <c r="D6864" t="s">
        <v>95</v>
      </c>
      <c r="E6864" t="s">
        <v>200</v>
      </c>
      <c r="F6864" t="s">
        <v>18985</v>
      </c>
      <c r="G6864" t="s">
        <v>170</v>
      </c>
      <c r="H6864" t="s">
        <v>135</v>
      </c>
      <c r="I6864" t="s">
        <v>136</v>
      </c>
      <c r="J6864" t="s">
        <v>137</v>
      </c>
      <c r="K6864" t="s">
        <v>138</v>
      </c>
      <c r="L6864" t="s">
        <v>18986</v>
      </c>
      <c r="M6864" t="s">
        <v>18987</v>
      </c>
      <c r="N6864">
        <v>0.83027777700000005</v>
      </c>
      <c r="O6864">
        <v>0</v>
      </c>
      <c r="P6864">
        <v>22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4.2112918051637216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4.2112918051637216</v>
      </c>
    </row>
    <row r="6865" spans="1:31" x14ac:dyDescent="0.3">
      <c r="A6865">
        <v>2726324</v>
      </c>
      <c r="B6865">
        <v>1</v>
      </c>
      <c r="C6865" t="s">
        <v>81</v>
      </c>
      <c r="D6865" t="s">
        <v>122</v>
      </c>
      <c r="E6865" t="s">
        <v>132</v>
      </c>
      <c r="F6865" t="s">
        <v>18988</v>
      </c>
      <c r="G6865" t="s">
        <v>134</v>
      </c>
      <c r="H6865" t="s">
        <v>135</v>
      </c>
      <c r="I6865" t="s">
        <v>136</v>
      </c>
      <c r="J6865" t="s">
        <v>137</v>
      </c>
      <c r="K6865" t="s">
        <v>138</v>
      </c>
      <c r="L6865" t="s">
        <v>18989</v>
      </c>
      <c r="M6865" t="s">
        <v>18990</v>
      </c>
      <c r="N6865">
        <v>1.001666666</v>
      </c>
      <c r="O6865">
        <v>0</v>
      </c>
      <c r="P6865">
        <v>34</v>
      </c>
      <c r="Q6865">
        <v>0</v>
      </c>
      <c r="R6865">
        <v>4</v>
      </c>
      <c r="S6865">
        <v>0</v>
      </c>
      <c r="T6865">
        <v>21</v>
      </c>
      <c r="U6865">
        <v>0</v>
      </c>
      <c r="V6865">
        <v>0</v>
      </c>
      <c r="W6865">
        <v>0</v>
      </c>
      <c r="X6865">
        <v>5.1001824010457142</v>
      </c>
      <c r="Y6865">
        <v>0</v>
      </c>
      <c r="Z6865">
        <v>0.45630049149033336</v>
      </c>
      <c r="AA6865">
        <v>0</v>
      </c>
      <c r="AB6865">
        <v>23.041345440055878</v>
      </c>
      <c r="AC6865">
        <v>0</v>
      </c>
      <c r="AD6865">
        <v>0</v>
      </c>
      <c r="AE6865">
        <v>28.597828332591924</v>
      </c>
    </row>
    <row r="6866" spans="1:31" x14ac:dyDescent="0.3">
      <c r="A6866">
        <v>2725611</v>
      </c>
      <c r="B6866">
        <v>1</v>
      </c>
      <c r="C6866" t="s">
        <v>80</v>
      </c>
      <c r="D6866" t="s">
        <v>82</v>
      </c>
      <c r="E6866" t="s">
        <v>173</v>
      </c>
      <c r="F6866" t="s">
        <v>18991</v>
      </c>
      <c r="G6866" t="s">
        <v>1613</v>
      </c>
      <c r="H6866" t="s">
        <v>5535</v>
      </c>
      <c r="I6866" t="s">
        <v>136</v>
      </c>
      <c r="J6866" t="s">
        <v>137</v>
      </c>
      <c r="K6866" t="s">
        <v>210</v>
      </c>
      <c r="L6866" t="s">
        <v>18992</v>
      </c>
      <c r="M6866" t="s">
        <v>18993</v>
      </c>
      <c r="N6866">
        <v>0.14944444400000001</v>
      </c>
      <c r="O6866">
        <v>0</v>
      </c>
      <c r="P6866">
        <v>1465</v>
      </c>
      <c r="Q6866">
        <v>0</v>
      </c>
      <c r="R6866">
        <v>0</v>
      </c>
      <c r="S6866">
        <v>3</v>
      </c>
      <c r="T6866">
        <v>814</v>
      </c>
      <c r="U6866">
        <v>0</v>
      </c>
      <c r="V6866">
        <v>0</v>
      </c>
      <c r="W6866">
        <v>0</v>
      </c>
      <c r="X6866">
        <v>45.03343084665994</v>
      </c>
      <c r="Y6866">
        <v>0</v>
      </c>
      <c r="Z6866">
        <v>0</v>
      </c>
      <c r="AA6866">
        <v>39.616671722601026</v>
      </c>
      <c r="AB6866">
        <v>68.470730411464928</v>
      </c>
      <c r="AC6866">
        <v>0</v>
      </c>
      <c r="AD6866">
        <v>0</v>
      </c>
      <c r="AE6866">
        <v>153.12083298072588</v>
      </c>
    </row>
    <row r="6867" spans="1:31" x14ac:dyDescent="0.3">
      <c r="A6867">
        <v>2725783</v>
      </c>
      <c r="B6867">
        <v>1</v>
      </c>
      <c r="C6867" t="s">
        <v>80</v>
      </c>
      <c r="D6867" t="s">
        <v>84</v>
      </c>
      <c r="E6867" t="s">
        <v>132</v>
      </c>
      <c r="F6867" t="s">
        <v>7049</v>
      </c>
      <c r="G6867" t="s">
        <v>209</v>
      </c>
      <c r="H6867" t="s">
        <v>135</v>
      </c>
      <c r="I6867" t="s">
        <v>136</v>
      </c>
      <c r="J6867" t="s">
        <v>137</v>
      </c>
      <c r="K6867" t="s">
        <v>210</v>
      </c>
      <c r="L6867" t="s">
        <v>18994</v>
      </c>
      <c r="M6867" t="s">
        <v>18995</v>
      </c>
      <c r="N6867">
        <v>7.6050000000000004</v>
      </c>
      <c r="O6867">
        <v>0</v>
      </c>
      <c r="P6867">
        <v>143</v>
      </c>
      <c r="Q6867">
        <v>0</v>
      </c>
      <c r="R6867">
        <v>2</v>
      </c>
      <c r="S6867">
        <v>0</v>
      </c>
      <c r="T6867">
        <v>5</v>
      </c>
      <c r="U6867">
        <v>0</v>
      </c>
      <c r="V6867">
        <v>0</v>
      </c>
      <c r="W6867">
        <v>0</v>
      </c>
      <c r="X6867">
        <v>205.21046938337327</v>
      </c>
      <c r="Y6867">
        <v>0</v>
      </c>
      <c r="Z6867">
        <v>6.4412020735383759</v>
      </c>
      <c r="AA6867">
        <v>0</v>
      </c>
      <c r="AB6867">
        <v>60.263385633301219</v>
      </c>
      <c r="AC6867">
        <v>0</v>
      </c>
      <c r="AD6867">
        <v>0</v>
      </c>
      <c r="AE6867">
        <v>271.91505709021283</v>
      </c>
    </row>
    <row r="6868" spans="1:31" x14ac:dyDescent="0.3">
      <c r="A6868">
        <v>2725903</v>
      </c>
      <c r="B6868">
        <v>1</v>
      </c>
      <c r="C6868" t="s">
        <v>81</v>
      </c>
      <c r="D6868" t="s">
        <v>128</v>
      </c>
      <c r="E6868" t="s">
        <v>156</v>
      </c>
      <c r="F6868" t="s">
        <v>18996</v>
      </c>
      <c r="G6868" t="s">
        <v>185</v>
      </c>
      <c r="H6868" t="s">
        <v>153</v>
      </c>
      <c r="I6868" t="s">
        <v>136</v>
      </c>
      <c r="J6868" t="s">
        <v>137</v>
      </c>
      <c r="K6868" t="s">
        <v>138</v>
      </c>
      <c r="L6868" t="s">
        <v>18997</v>
      </c>
      <c r="M6868" t="s">
        <v>18998</v>
      </c>
      <c r="N6868">
        <v>3.3197222219999998</v>
      </c>
      <c r="O6868">
        <v>1</v>
      </c>
      <c r="P6868">
        <v>0</v>
      </c>
      <c r="Q6868">
        <v>2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1.37643765887475</v>
      </c>
      <c r="X6868">
        <v>0</v>
      </c>
      <c r="Y6868">
        <v>2.1894803014373831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3.5659179603121332</v>
      </c>
    </row>
    <row r="6869" spans="1:31" x14ac:dyDescent="0.3">
      <c r="A6869">
        <v>2725995</v>
      </c>
      <c r="B6869">
        <v>2</v>
      </c>
      <c r="C6869" t="s">
        <v>80</v>
      </c>
      <c r="D6869" t="s">
        <v>93</v>
      </c>
      <c r="E6869" t="s">
        <v>132</v>
      </c>
      <c r="F6869" t="s">
        <v>18999</v>
      </c>
      <c r="G6869" t="s">
        <v>230</v>
      </c>
      <c r="H6869" t="s">
        <v>135</v>
      </c>
      <c r="I6869" t="s">
        <v>136</v>
      </c>
      <c r="J6869" t="s">
        <v>137</v>
      </c>
      <c r="K6869" t="s">
        <v>138</v>
      </c>
      <c r="L6869" t="s">
        <v>19000</v>
      </c>
      <c r="M6869" t="s">
        <v>19001</v>
      </c>
      <c r="N6869">
        <v>0.509444444</v>
      </c>
      <c r="O6869">
        <v>0</v>
      </c>
      <c r="P6869">
        <v>337</v>
      </c>
      <c r="Q6869">
        <v>0</v>
      </c>
      <c r="R6869">
        <v>11</v>
      </c>
      <c r="S6869">
        <v>0</v>
      </c>
      <c r="T6869">
        <v>88</v>
      </c>
      <c r="U6869">
        <v>0</v>
      </c>
      <c r="V6869">
        <v>0</v>
      </c>
      <c r="W6869">
        <v>0</v>
      </c>
      <c r="X6869">
        <v>22.73464814519253</v>
      </c>
      <c r="Y6869">
        <v>0</v>
      </c>
      <c r="Z6869">
        <v>1.9717225492673802</v>
      </c>
      <c r="AA6869">
        <v>0</v>
      </c>
      <c r="AB6869">
        <v>20.546132866618755</v>
      </c>
      <c r="AC6869">
        <v>0</v>
      </c>
      <c r="AD6869">
        <v>0</v>
      </c>
      <c r="AE6869">
        <v>45.252503561078669</v>
      </c>
    </row>
    <row r="6870" spans="1:31" x14ac:dyDescent="0.3">
      <c r="A6870">
        <v>2725740</v>
      </c>
      <c r="B6870">
        <v>1</v>
      </c>
      <c r="C6870" t="s">
        <v>80</v>
      </c>
      <c r="D6870" t="s">
        <v>96</v>
      </c>
      <c r="E6870" t="s">
        <v>161</v>
      </c>
      <c r="F6870" t="s">
        <v>19002</v>
      </c>
      <c r="G6870" t="s">
        <v>1696</v>
      </c>
      <c r="H6870" t="s">
        <v>135</v>
      </c>
      <c r="I6870" t="s">
        <v>136</v>
      </c>
      <c r="J6870" t="s">
        <v>137</v>
      </c>
      <c r="K6870" t="s">
        <v>138</v>
      </c>
      <c r="L6870" t="s">
        <v>19003</v>
      </c>
      <c r="M6870" t="s">
        <v>19004</v>
      </c>
      <c r="N6870">
        <v>7.0708333330000004</v>
      </c>
      <c r="O6870">
        <v>0</v>
      </c>
      <c r="P6870">
        <v>59</v>
      </c>
      <c r="Q6870">
        <v>0</v>
      </c>
      <c r="R6870">
        <v>0</v>
      </c>
      <c r="S6870">
        <v>0</v>
      </c>
      <c r="T6870">
        <v>6</v>
      </c>
      <c r="U6870">
        <v>0</v>
      </c>
      <c r="V6870">
        <v>0</v>
      </c>
      <c r="W6870">
        <v>0</v>
      </c>
      <c r="X6870">
        <v>64.424302835449012</v>
      </c>
      <c r="Y6870">
        <v>0</v>
      </c>
      <c r="Z6870">
        <v>0</v>
      </c>
      <c r="AA6870">
        <v>0</v>
      </c>
      <c r="AB6870">
        <v>26.628313555243281</v>
      </c>
      <c r="AC6870">
        <v>0</v>
      </c>
      <c r="AD6870">
        <v>0</v>
      </c>
      <c r="AE6870">
        <v>91.052616390692293</v>
      </c>
    </row>
    <row r="6871" spans="1:31" x14ac:dyDescent="0.3">
      <c r="A6871">
        <v>2726281</v>
      </c>
      <c r="B6871">
        <v>1</v>
      </c>
      <c r="C6871" t="s">
        <v>80</v>
      </c>
      <c r="D6871" t="s">
        <v>93</v>
      </c>
      <c r="E6871" t="s">
        <v>150</v>
      </c>
      <c r="F6871" t="s">
        <v>14271</v>
      </c>
      <c r="G6871" t="s">
        <v>152</v>
      </c>
      <c r="H6871" t="s">
        <v>153</v>
      </c>
      <c r="I6871" t="s">
        <v>136</v>
      </c>
      <c r="J6871" t="s">
        <v>137</v>
      </c>
      <c r="K6871" t="s">
        <v>138</v>
      </c>
      <c r="L6871" t="s">
        <v>19005</v>
      </c>
      <c r="M6871" t="s">
        <v>19006</v>
      </c>
      <c r="N6871">
        <v>0.436111111</v>
      </c>
      <c r="O6871">
        <v>0</v>
      </c>
      <c r="P6871">
        <v>780</v>
      </c>
      <c r="Q6871">
        <v>0</v>
      </c>
      <c r="R6871">
        <v>139</v>
      </c>
      <c r="S6871">
        <v>3</v>
      </c>
      <c r="T6871">
        <v>172</v>
      </c>
      <c r="U6871">
        <v>0</v>
      </c>
      <c r="V6871">
        <v>0</v>
      </c>
      <c r="W6871">
        <v>0</v>
      </c>
      <c r="X6871">
        <v>62.303058206577731</v>
      </c>
      <c r="Y6871">
        <v>0</v>
      </c>
      <c r="Z6871">
        <v>29.766202974326006</v>
      </c>
      <c r="AA6871">
        <v>3.6005528002330252</v>
      </c>
      <c r="AB6871">
        <v>43.776488596213504</v>
      </c>
      <c r="AC6871">
        <v>0</v>
      </c>
      <c r="AD6871">
        <v>0</v>
      </c>
      <c r="AE6871">
        <v>139.44630257735028</v>
      </c>
    </row>
    <row r="6872" spans="1:31" x14ac:dyDescent="0.3">
      <c r="A6872">
        <v>2726089</v>
      </c>
      <c r="B6872">
        <v>1</v>
      </c>
      <c r="C6872" t="s">
        <v>81</v>
      </c>
      <c r="D6872" t="s">
        <v>112</v>
      </c>
      <c r="E6872" t="s">
        <v>150</v>
      </c>
      <c r="F6872" t="s">
        <v>19007</v>
      </c>
      <c r="G6872" t="s">
        <v>152</v>
      </c>
      <c r="H6872" t="s">
        <v>153</v>
      </c>
      <c r="I6872" t="s">
        <v>136</v>
      </c>
      <c r="J6872" t="s">
        <v>137</v>
      </c>
      <c r="K6872" t="s">
        <v>138</v>
      </c>
      <c r="L6872" t="s">
        <v>19008</v>
      </c>
      <c r="M6872" t="s">
        <v>19009</v>
      </c>
      <c r="N6872">
        <v>2.6980555549999998</v>
      </c>
      <c r="O6872">
        <v>1</v>
      </c>
      <c r="P6872">
        <v>3</v>
      </c>
      <c r="Q6872">
        <v>55</v>
      </c>
      <c r="R6872">
        <v>90</v>
      </c>
      <c r="S6872">
        <v>5</v>
      </c>
      <c r="T6872">
        <v>1</v>
      </c>
      <c r="U6872">
        <v>0</v>
      </c>
      <c r="V6872">
        <v>0</v>
      </c>
      <c r="W6872">
        <v>1.2364723752572151</v>
      </c>
      <c r="X6872">
        <v>0.56191972947500002</v>
      </c>
      <c r="Y6872">
        <v>7.5706576849006852</v>
      </c>
      <c r="Z6872">
        <v>12.668960374739218</v>
      </c>
      <c r="AA6872">
        <v>57.471978009175743</v>
      </c>
      <c r="AB6872">
        <v>0</v>
      </c>
      <c r="AC6872">
        <v>0</v>
      </c>
      <c r="AD6872">
        <v>0</v>
      </c>
      <c r="AE6872">
        <v>79.509988173547868</v>
      </c>
    </row>
    <row r="6873" spans="1:31" x14ac:dyDescent="0.3">
      <c r="A6873">
        <v>2725743</v>
      </c>
      <c r="B6873">
        <v>1</v>
      </c>
      <c r="C6873" t="s">
        <v>80</v>
      </c>
      <c r="D6873" t="s">
        <v>85</v>
      </c>
      <c r="E6873" t="s">
        <v>132</v>
      </c>
      <c r="F6873" t="s">
        <v>19010</v>
      </c>
      <c r="G6873" t="s">
        <v>209</v>
      </c>
      <c r="H6873" t="s">
        <v>135</v>
      </c>
      <c r="I6873" t="s">
        <v>136</v>
      </c>
      <c r="J6873" t="s">
        <v>137</v>
      </c>
      <c r="K6873" t="s">
        <v>210</v>
      </c>
      <c r="L6873" t="s">
        <v>19011</v>
      </c>
      <c r="M6873" t="s">
        <v>19012</v>
      </c>
      <c r="N6873">
        <v>0.98638888800000002</v>
      </c>
      <c r="O6873">
        <v>0</v>
      </c>
      <c r="P6873">
        <v>848</v>
      </c>
      <c r="Q6873">
        <v>0</v>
      </c>
      <c r="R6873">
        <v>0</v>
      </c>
      <c r="S6873">
        <v>0</v>
      </c>
      <c r="T6873">
        <v>93</v>
      </c>
      <c r="U6873">
        <v>0</v>
      </c>
      <c r="V6873">
        <v>1</v>
      </c>
      <c r="W6873">
        <v>0</v>
      </c>
      <c r="X6873">
        <v>181.98207130743108</v>
      </c>
      <c r="Y6873">
        <v>0</v>
      </c>
      <c r="Z6873">
        <v>0</v>
      </c>
      <c r="AA6873">
        <v>0</v>
      </c>
      <c r="AB6873">
        <v>77.314691256099593</v>
      </c>
      <c r="AC6873">
        <v>0</v>
      </c>
      <c r="AD6873">
        <v>22.912174689617771</v>
      </c>
      <c r="AE6873">
        <v>282.20893725314846</v>
      </c>
    </row>
    <row r="6874" spans="1:31" x14ac:dyDescent="0.3">
      <c r="A6874">
        <v>2726290</v>
      </c>
      <c r="B6874">
        <v>1</v>
      </c>
      <c r="C6874" t="s">
        <v>81</v>
      </c>
      <c r="D6874" t="s">
        <v>122</v>
      </c>
      <c r="E6874" t="s">
        <v>132</v>
      </c>
      <c r="F6874" t="s">
        <v>19013</v>
      </c>
      <c r="G6874" t="s">
        <v>134</v>
      </c>
      <c r="H6874" t="s">
        <v>135</v>
      </c>
      <c r="I6874" t="s">
        <v>136</v>
      </c>
      <c r="J6874" t="s">
        <v>137</v>
      </c>
      <c r="K6874" t="s">
        <v>138</v>
      </c>
      <c r="L6874" t="s">
        <v>19014</v>
      </c>
      <c r="M6874" t="s">
        <v>19015</v>
      </c>
      <c r="N6874">
        <v>2.0413888880000002</v>
      </c>
      <c r="O6874">
        <v>0</v>
      </c>
      <c r="P6874">
        <v>323</v>
      </c>
      <c r="Q6874">
        <v>0</v>
      </c>
      <c r="R6874">
        <v>0</v>
      </c>
      <c r="S6874">
        <v>0</v>
      </c>
      <c r="T6874">
        <v>32</v>
      </c>
      <c r="U6874">
        <v>0</v>
      </c>
      <c r="V6874">
        <v>0</v>
      </c>
      <c r="W6874">
        <v>0</v>
      </c>
      <c r="X6874">
        <v>157.35822572697771</v>
      </c>
      <c r="Y6874">
        <v>0</v>
      </c>
      <c r="Z6874">
        <v>0</v>
      </c>
      <c r="AA6874">
        <v>0</v>
      </c>
      <c r="AB6874">
        <v>28.515463187784572</v>
      </c>
      <c r="AC6874">
        <v>0</v>
      </c>
      <c r="AD6874">
        <v>0</v>
      </c>
      <c r="AE6874">
        <v>185.87368891476228</v>
      </c>
    </row>
    <row r="6875" spans="1:31" x14ac:dyDescent="0.3">
      <c r="A6875">
        <v>2726252</v>
      </c>
      <c r="B6875">
        <v>3</v>
      </c>
      <c r="C6875" t="s">
        <v>80</v>
      </c>
      <c r="D6875" t="s">
        <v>83</v>
      </c>
      <c r="E6875" t="s">
        <v>132</v>
      </c>
      <c r="F6875" t="s">
        <v>18895</v>
      </c>
      <c r="G6875" t="s">
        <v>170</v>
      </c>
      <c r="H6875" t="s">
        <v>135</v>
      </c>
      <c r="I6875" t="s">
        <v>136</v>
      </c>
      <c r="J6875" t="s">
        <v>137</v>
      </c>
      <c r="K6875" t="s">
        <v>138</v>
      </c>
      <c r="L6875" t="s">
        <v>18688</v>
      </c>
      <c r="M6875" t="s">
        <v>19016</v>
      </c>
      <c r="N6875">
        <v>4.5586111110000003</v>
      </c>
      <c r="O6875">
        <v>0</v>
      </c>
      <c r="P6875">
        <v>1</v>
      </c>
      <c r="Q6875">
        <v>0</v>
      </c>
      <c r="R6875">
        <v>0</v>
      </c>
      <c r="S6875">
        <v>0</v>
      </c>
      <c r="T6875">
        <v>73</v>
      </c>
      <c r="U6875">
        <v>0</v>
      </c>
      <c r="V6875">
        <v>10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340.09883180015447</v>
      </c>
      <c r="AC6875">
        <v>0</v>
      </c>
      <c r="AD6875">
        <v>184.54756593247893</v>
      </c>
      <c r="AE6875">
        <v>524.64639773263343</v>
      </c>
    </row>
    <row r="6876" spans="1:31" x14ac:dyDescent="0.3">
      <c r="A6876">
        <v>2726098</v>
      </c>
      <c r="B6876">
        <v>1</v>
      </c>
      <c r="C6876" t="s">
        <v>80</v>
      </c>
      <c r="D6876" t="s">
        <v>100</v>
      </c>
      <c r="E6876" t="s">
        <v>161</v>
      </c>
      <c r="F6876" t="s">
        <v>17939</v>
      </c>
      <c r="G6876" t="s">
        <v>170</v>
      </c>
      <c r="H6876" t="s">
        <v>135</v>
      </c>
      <c r="I6876" t="s">
        <v>136</v>
      </c>
      <c r="J6876" t="s">
        <v>137</v>
      </c>
      <c r="K6876" t="s">
        <v>138</v>
      </c>
      <c r="L6876" t="s">
        <v>19017</v>
      </c>
      <c r="M6876" t="s">
        <v>19018</v>
      </c>
      <c r="N6876">
        <v>3.273055555</v>
      </c>
      <c r="O6876">
        <v>0</v>
      </c>
      <c r="P6876">
        <v>20</v>
      </c>
      <c r="Q6876">
        <v>0</v>
      </c>
      <c r="R6876">
        <v>0</v>
      </c>
      <c r="S6876">
        <v>0</v>
      </c>
      <c r="T6876">
        <v>7</v>
      </c>
      <c r="U6876">
        <v>0</v>
      </c>
      <c r="V6876">
        <v>0</v>
      </c>
      <c r="W6876">
        <v>0</v>
      </c>
      <c r="X6876">
        <v>15.907835524474011</v>
      </c>
      <c r="Y6876">
        <v>0</v>
      </c>
      <c r="Z6876">
        <v>0</v>
      </c>
      <c r="AA6876">
        <v>0</v>
      </c>
      <c r="AB6876">
        <v>12.577731982417147</v>
      </c>
      <c r="AC6876">
        <v>0</v>
      </c>
      <c r="AD6876">
        <v>0</v>
      </c>
      <c r="AE6876">
        <v>28.485567506891158</v>
      </c>
    </row>
    <row r="6877" spans="1:31" x14ac:dyDescent="0.3">
      <c r="A6877">
        <v>2726453</v>
      </c>
      <c r="B6877">
        <v>1</v>
      </c>
      <c r="C6877" t="s">
        <v>80</v>
      </c>
      <c r="D6877" t="s">
        <v>83</v>
      </c>
      <c r="E6877" t="s">
        <v>132</v>
      </c>
      <c r="F6877" t="s">
        <v>19019</v>
      </c>
      <c r="G6877" t="s">
        <v>1141</v>
      </c>
      <c r="H6877" t="s">
        <v>135</v>
      </c>
      <c r="I6877" t="s">
        <v>136</v>
      </c>
      <c r="J6877" t="s">
        <v>137</v>
      </c>
      <c r="K6877" t="s">
        <v>138</v>
      </c>
      <c r="L6877" t="s">
        <v>19020</v>
      </c>
      <c r="M6877" t="s">
        <v>18749</v>
      </c>
      <c r="N6877">
        <v>2.6438888880000002</v>
      </c>
      <c r="O6877">
        <v>0</v>
      </c>
      <c r="P6877">
        <v>572</v>
      </c>
      <c r="Q6877">
        <v>0</v>
      </c>
      <c r="R6877">
        <v>0</v>
      </c>
      <c r="S6877">
        <v>0</v>
      </c>
      <c r="T6877">
        <v>23</v>
      </c>
      <c r="U6877">
        <v>0</v>
      </c>
      <c r="V6877">
        <v>0</v>
      </c>
      <c r="W6877">
        <v>0</v>
      </c>
      <c r="X6877">
        <v>330.89416596482459</v>
      </c>
      <c r="Y6877">
        <v>0</v>
      </c>
      <c r="Z6877">
        <v>0</v>
      </c>
      <c r="AA6877">
        <v>0</v>
      </c>
      <c r="AB6877">
        <v>20.814209303208401</v>
      </c>
      <c r="AC6877">
        <v>0</v>
      </c>
      <c r="AD6877">
        <v>0</v>
      </c>
      <c r="AE6877">
        <v>351.70837526803302</v>
      </c>
    </row>
    <row r="6878" spans="1:31" x14ac:dyDescent="0.3">
      <c r="A6878">
        <v>2725812</v>
      </c>
      <c r="B6878">
        <v>1</v>
      </c>
      <c r="C6878" t="s">
        <v>80</v>
      </c>
      <c r="D6878" t="s">
        <v>107</v>
      </c>
      <c r="E6878" t="s">
        <v>132</v>
      </c>
      <c r="F6878" t="s">
        <v>19021</v>
      </c>
      <c r="G6878" t="s">
        <v>170</v>
      </c>
      <c r="H6878" t="s">
        <v>135</v>
      </c>
      <c r="I6878" t="s">
        <v>136</v>
      </c>
      <c r="J6878" t="s">
        <v>137</v>
      </c>
      <c r="K6878" t="s">
        <v>138</v>
      </c>
      <c r="L6878" t="s">
        <v>19022</v>
      </c>
      <c r="M6878" t="s">
        <v>19023</v>
      </c>
      <c r="N6878">
        <v>0.60527777699999996</v>
      </c>
      <c r="O6878">
        <v>0</v>
      </c>
      <c r="P6878">
        <v>61</v>
      </c>
      <c r="Q6878">
        <v>0</v>
      </c>
      <c r="R6878">
        <v>5</v>
      </c>
      <c r="S6878">
        <v>0</v>
      </c>
      <c r="T6878">
        <v>6</v>
      </c>
      <c r="U6878">
        <v>0</v>
      </c>
      <c r="V6878">
        <v>0</v>
      </c>
      <c r="W6878">
        <v>0</v>
      </c>
      <c r="X6878">
        <v>3.4210762934421028</v>
      </c>
      <c r="Y6878">
        <v>0</v>
      </c>
      <c r="Z6878">
        <v>0.63812623089628506</v>
      </c>
      <c r="AA6878">
        <v>0</v>
      </c>
      <c r="AB6878">
        <v>0.62577584542814246</v>
      </c>
      <c r="AC6878">
        <v>0</v>
      </c>
      <c r="AD6878">
        <v>0</v>
      </c>
      <c r="AE6878">
        <v>4.6849783697665304</v>
      </c>
    </row>
    <row r="6879" spans="1:31" x14ac:dyDescent="0.3">
      <c r="A6879">
        <v>2725729</v>
      </c>
      <c r="B6879">
        <v>1</v>
      </c>
      <c r="C6879" t="s">
        <v>81</v>
      </c>
      <c r="D6879" t="s">
        <v>127</v>
      </c>
      <c r="E6879" t="s">
        <v>156</v>
      </c>
      <c r="F6879" t="s">
        <v>4595</v>
      </c>
      <c r="G6879" t="s">
        <v>152</v>
      </c>
      <c r="H6879" t="s">
        <v>153</v>
      </c>
      <c r="I6879" t="s">
        <v>136</v>
      </c>
      <c r="J6879" t="s">
        <v>137</v>
      </c>
      <c r="K6879" t="s">
        <v>138</v>
      </c>
      <c r="L6879" t="s">
        <v>19024</v>
      </c>
      <c r="M6879" t="s">
        <v>19025</v>
      </c>
      <c r="N6879">
        <v>1.2661111110000001</v>
      </c>
      <c r="O6879">
        <v>1</v>
      </c>
      <c r="P6879">
        <v>497</v>
      </c>
      <c r="Q6879">
        <v>102</v>
      </c>
      <c r="R6879">
        <v>143</v>
      </c>
      <c r="S6879">
        <v>8</v>
      </c>
      <c r="T6879">
        <v>69</v>
      </c>
      <c r="U6879">
        <v>0</v>
      </c>
      <c r="V6879">
        <v>0</v>
      </c>
      <c r="W6879">
        <v>0.54574585630304839</v>
      </c>
      <c r="X6879">
        <v>102.51978319170686</v>
      </c>
      <c r="Y6879">
        <v>156.79900205901021</v>
      </c>
      <c r="Z6879">
        <v>16.562658506108004</v>
      </c>
      <c r="AA6879">
        <v>58.213362377717999</v>
      </c>
      <c r="AB6879">
        <v>28.033360090197625</v>
      </c>
      <c r="AC6879">
        <v>0</v>
      </c>
      <c r="AD6879">
        <v>0</v>
      </c>
      <c r="AE6879">
        <v>362.67391208104374</v>
      </c>
    </row>
    <row r="6880" spans="1:31" x14ac:dyDescent="0.3">
      <c r="A6880">
        <v>2725806</v>
      </c>
      <c r="B6880">
        <v>1</v>
      </c>
      <c r="C6880" t="s">
        <v>80</v>
      </c>
      <c r="D6880" t="s">
        <v>110</v>
      </c>
      <c r="E6880" t="s">
        <v>161</v>
      </c>
      <c r="F6880" t="s">
        <v>19026</v>
      </c>
      <c r="G6880" t="s">
        <v>163</v>
      </c>
      <c r="H6880" t="s">
        <v>135</v>
      </c>
      <c r="I6880" t="s">
        <v>136</v>
      </c>
      <c r="J6880" t="s">
        <v>137</v>
      </c>
      <c r="K6880" t="s">
        <v>138</v>
      </c>
      <c r="L6880" t="s">
        <v>19027</v>
      </c>
      <c r="M6880" t="s">
        <v>19028</v>
      </c>
      <c r="N6880">
        <v>1.1233333329999999</v>
      </c>
      <c r="O6880">
        <v>0</v>
      </c>
      <c r="P6880">
        <v>91</v>
      </c>
      <c r="Q6880">
        <v>0</v>
      </c>
      <c r="R6880">
        <v>0</v>
      </c>
      <c r="S6880">
        <v>0</v>
      </c>
      <c r="T6880">
        <v>4</v>
      </c>
      <c r="U6880">
        <v>0</v>
      </c>
      <c r="V6880">
        <v>0</v>
      </c>
      <c r="W6880">
        <v>0</v>
      </c>
      <c r="X6880">
        <v>23.545006786535282</v>
      </c>
      <c r="Y6880">
        <v>0</v>
      </c>
      <c r="Z6880">
        <v>0</v>
      </c>
      <c r="AA6880">
        <v>0</v>
      </c>
      <c r="AB6880">
        <v>5.1018794917968577</v>
      </c>
      <c r="AC6880">
        <v>0</v>
      </c>
      <c r="AD6880">
        <v>0</v>
      </c>
      <c r="AE6880">
        <v>28.64688627833214</v>
      </c>
    </row>
    <row r="6881" spans="1:31" x14ac:dyDescent="0.3">
      <c r="A6881">
        <v>2725706</v>
      </c>
      <c r="B6881">
        <v>1</v>
      </c>
      <c r="C6881" t="s">
        <v>81</v>
      </c>
      <c r="D6881" t="s">
        <v>126</v>
      </c>
      <c r="E6881" t="s">
        <v>150</v>
      </c>
      <c r="F6881" t="s">
        <v>19029</v>
      </c>
      <c r="G6881" t="s">
        <v>152</v>
      </c>
      <c r="H6881" t="s">
        <v>153</v>
      </c>
      <c r="I6881" t="s">
        <v>490</v>
      </c>
      <c r="J6881" t="s">
        <v>137</v>
      </c>
      <c r="K6881" t="s">
        <v>138</v>
      </c>
      <c r="L6881" t="s">
        <v>19030</v>
      </c>
      <c r="M6881" t="s">
        <v>19031</v>
      </c>
      <c r="N6881">
        <v>1.6944443999999999E-2</v>
      </c>
      <c r="O6881">
        <v>0</v>
      </c>
      <c r="P6881">
        <v>844</v>
      </c>
      <c r="Q6881">
        <v>2</v>
      </c>
      <c r="R6881">
        <v>117</v>
      </c>
      <c r="S6881">
        <v>0</v>
      </c>
      <c r="T6881">
        <v>58</v>
      </c>
      <c r="U6881">
        <v>0</v>
      </c>
      <c r="V6881">
        <v>0</v>
      </c>
      <c r="W6881">
        <v>0</v>
      </c>
      <c r="X6881">
        <v>1.6571621515059372</v>
      </c>
      <c r="Y6881">
        <v>4.1193061124254172E-2</v>
      </c>
      <c r="Z6881">
        <v>0.23238866203164002</v>
      </c>
      <c r="AA6881">
        <v>0</v>
      </c>
      <c r="AB6881">
        <v>0.28432025397320254</v>
      </c>
      <c r="AC6881">
        <v>0</v>
      </c>
      <c r="AD6881">
        <v>0</v>
      </c>
      <c r="AE6881">
        <v>2.2150641286350337</v>
      </c>
    </row>
    <row r="6882" spans="1:31" x14ac:dyDescent="0.3">
      <c r="A6882">
        <v>2726141</v>
      </c>
      <c r="B6882">
        <v>1</v>
      </c>
      <c r="C6882" t="s">
        <v>80</v>
      </c>
      <c r="D6882" t="s">
        <v>91</v>
      </c>
      <c r="E6882" t="s">
        <v>213</v>
      </c>
      <c r="F6882" t="s">
        <v>19032</v>
      </c>
      <c r="G6882" t="s">
        <v>152</v>
      </c>
      <c r="H6882" t="s">
        <v>153</v>
      </c>
      <c r="I6882" t="s">
        <v>136</v>
      </c>
      <c r="J6882" t="s">
        <v>137</v>
      </c>
      <c r="K6882" t="s">
        <v>138</v>
      </c>
      <c r="L6882" t="s">
        <v>19033</v>
      </c>
      <c r="M6882" t="s">
        <v>19034</v>
      </c>
      <c r="N6882">
        <v>1.289722222</v>
      </c>
      <c r="O6882">
        <v>1</v>
      </c>
      <c r="P6882">
        <v>366</v>
      </c>
      <c r="Q6882">
        <v>5</v>
      </c>
      <c r="R6882">
        <v>31</v>
      </c>
      <c r="S6882">
        <v>1</v>
      </c>
      <c r="T6882">
        <v>26</v>
      </c>
      <c r="U6882">
        <v>0</v>
      </c>
      <c r="V6882">
        <v>0</v>
      </c>
      <c r="W6882">
        <v>0.6561673484932542</v>
      </c>
      <c r="X6882">
        <v>68.775254402351266</v>
      </c>
      <c r="Y6882">
        <v>5.5592309125034234</v>
      </c>
      <c r="Z6882">
        <v>19.195993690241394</v>
      </c>
      <c r="AA6882">
        <v>44.58868036605493</v>
      </c>
      <c r="AB6882">
        <v>15.002382030492758</v>
      </c>
      <c r="AC6882">
        <v>0</v>
      </c>
      <c r="AD6882">
        <v>0</v>
      </c>
      <c r="AE6882">
        <v>153.77770875013704</v>
      </c>
    </row>
    <row r="6883" spans="1:31" x14ac:dyDescent="0.3">
      <c r="A6883">
        <v>2725892</v>
      </c>
      <c r="B6883">
        <v>1</v>
      </c>
      <c r="C6883" t="s">
        <v>80</v>
      </c>
      <c r="D6883" t="s">
        <v>84</v>
      </c>
      <c r="E6883" t="s">
        <v>161</v>
      </c>
      <c r="F6883" t="s">
        <v>19035</v>
      </c>
      <c r="G6883" t="s">
        <v>163</v>
      </c>
      <c r="H6883" t="s">
        <v>135</v>
      </c>
      <c r="I6883" t="s">
        <v>136</v>
      </c>
      <c r="J6883" t="s">
        <v>137</v>
      </c>
      <c r="K6883" t="s">
        <v>138</v>
      </c>
      <c r="L6883" t="s">
        <v>19036</v>
      </c>
      <c r="M6883" t="s">
        <v>19037</v>
      </c>
      <c r="N6883">
        <v>1.1599999999999999</v>
      </c>
      <c r="O6883">
        <v>0</v>
      </c>
      <c r="P6883">
        <v>183</v>
      </c>
      <c r="Q6883">
        <v>0</v>
      </c>
      <c r="R6883">
        <v>0</v>
      </c>
      <c r="S6883">
        <v>0</v>
      </c>
      <c r="T6883">
        <v>5</v>
      </c>
      <c r="U6883">
        <v>0</v>
      </c>
      <c r="V6883">
        <v>0</v>
      </c>
      <c r="W6883">
        <v>0</v>
      </c>
      <c r="X6883">
        <v>35.709373229117055</v>
      </c>
      <c r="Y6883">
        <v>0</v>
      </c>
      <c r="Z6883">
        <v>0</v>
      </c>
      <c r="AA6883">
        <v>0</v>
      </c>
      <c r="AB6883">
        <v>6.0535386302798395</v>
      </c>
      <c r="AC6883">
        <v>0</v>
      </c>
      <c r="AD6883">
        <v>0</v>
      </c>
      <c r="AE6883">
        <v>41.762911859396894</v>
      </c>
    </row>
    <row r="6884" spans="1:31" x14ac:dyDescent="0.3">
      <c r="A6884">
        <v>2725749</v>
      </c>
      <c r="B6884">
        <v>1</v>
      </c>
      <c r="C6884" t="s">
        <v>80</v>
      </c>
      <c r="D6884" t="s">
        <v>105</v>
      </c>
      <c r="E6884" t="s">
        <v>132</v>
      </c>
      <c r="F6884" t="s">
        <v>4679</v>
      </c>
      <c r="G6884" t="s">
        <v>300</v>
      </c>
      <c r="H6884" t="s">
        <v>135</v>
      </c>
      <c r="I6884" t="s">
        <v>136</v>
      </c>
      <c r="J6884" t="s">
        <v>137</v>
      </c>
      <c r="K6884" t="s">
        <v>210</v>
      </c>
      <c r="L6884" t="s">
        <v>19038</v>
      </c>
      <c r="M6884" t="s">
        <v>19039</v>
      </c>
      <c r="N6884">
        <v>7.3705555550000001</v>
      </c>
      <c r="O6884">
        <v>0</v>
      </c>
      <c r="P6884">
        <v>16</v>
      </c>
      <c r="Q6884">
        <v>0</v>
      </c>
      <c r="R6884">
        <v>0</v>
      </c>
      <c r="S6884">
        <v>0</v>
      </c>
      <c r="T6884">
        <v>2</v>
      </c>
      <c r="U6884">
        <v>0</v>
      </c>
      <c r="V6884">
        <v>0</v>
      </c>
      <c r="W6884">
        <v>0</v>
      </c>
      <c r="X6884">
        <v>13.191064262587709</v>
      </c>
      <c r="Y6884">
        <v>0</v>
      </c>
      <c r="Z6884">
        <v>0</v>
      </c>
      <c r="AA6884">
        <v>0</v>
      </c>
      <c r="AB6884">
        <v>11.309696553495</v>
      </c>
      <c r="AC6884">
        <v>0</v>
      </c>
      <c r="AD6884">
        <v>0</v>
      </c>
      <c r="AE6884">
        <v>24.50076081608271</v>
      </c>
    </row>
    <row r="6885" spans="1:31" x14ac:dyDescent="0.3">
      <c r="A6885">
        <v>2725998</v>
      </c>
      <c r="B6885">
        <v>1</v>
      </c>
      <c r="C6885" t="s">
        <v>81</v>
      </c>
      <c r="D6885" t="s">
        <v>126</v>
      </c>
      <c r="E6885" t="s">
        <v>132</v>
      </c>
      <c r="F6885" t="s">
        <v>19040</v>
      </c>
      <c r="G6885" t="s">
        <v>209</v>
      </c>
      <c r="H6885" t="s">
        <v>135</v>
      </c>
      <c r="I6885" t="s">
        <v>136</v>
      </c>
      <c r="J6885" t="s">
        <v>137</v>
      </c>
      <c r="K6885" t="s">
        <v>210</v>
      </c>
      <c r="L6885" t="s">
        <v>19041</v>
      </c>
      <c r="M6885" t="s">
        <v>19042</v>
      </c>
      <c r="N6885">
        <v>1.6458333329999999</v>
      </c>
      <c r="O6885">
        <v>0</v>
      </c>
      <c r="P6885">
        <v>7</v>
      </c>
      <c r="Q6885">
        <v>0</v>
      </c>
      <c r="R6885">
        <v>24</v>
      </c>
      <c r="S6885">
        <v>0</v>
      </c>
      <c r="T6885">
        <v>2</v>
      </c>
      <c r="U6885">
        <v>0</v>
      </c>
      <c r="V6885">
        <v>0</v>
      </c>
      <c r="W6885">
        <v>0</v>
      </c>
      <c r="X6885">
        <v>1.8869041397475497</v>
      </c>
      <c r="Y6885">
        <v>0</v>
      </c>
      <c r="Z6885">
        <v>9.3192529409859599</v>
      </c>
      <c r="AA6885">
        <v>0</v>
      </c>
      <c r="AB6885">
        <v>0.40696707360833334</v>
      </c>
      <c r="AC6885">
        <v>0</v>
      </c>
      <c r="AD6885">
        <v>0</v>
      </c>
      <c r="AE6885">
        <v>11.613124154341843</v>
      </c>
    </row>
    <row r="6886" spans="1:31" x14ac:dyDescent="0.3">
      <c r="A6886">
        <v>2726124</v>
      </c>
      <c r="B6886">
        <v>1</v>
      </c>
      <c r="C6886" t="s">
        <v>81</v>
      </c>
      <c r="D6886" t="s">
        <v>122</v>
      </c>
      <c r="E6886" t="s">
        <v>150</v>
      </c>
      <c r="F6886" t="s">
        <v>19043</v>
      </c>
      <c r="G6886" t="s">
        <v>152</v>
      </c>
      <c r="H6886" t="s">
        <v>153</v>
      </c>
      <c r="I6886" t="s">
        <v>136</v>
      </c>
      <c r="J6886" t="s">
        <v>137</v>
      </c>
      <c r="K6886" t="s">
        <v>138</v>
      </c>
      <c r="L6886" t="s">
        <v>19044</v>
      </c>
      <c r="M6886" t="s">
        <v>19045</v>
      </c>
      <c r="N6886">
        <v>0.28888888800000001</v>
      </c>
      <c r="O6886">
        <v>15</v>
      </c>
      <c r="P6886">
        <v>10984</v>
      </c>
      <c r="Q6886">
        <v>2</v>
      </c>
      <c r="R6886">
        <v>67</v>
      </c>
      <c r="S6886">
        <v>11</v>
      </c>
      <c r="T6886">
        <v>710</v>
      </c>
      <c r="U6886">
        <v>0</v>
      </c>
      <c r="V6886">
        <v>2</v>
      </c>
      <c r="W6886">
        <v>0.83845219668535997</v>
      </c>
      <c r="X6886">
        <v>634.98161111543834</v>
      </c>
      <c r="Y6886">
        <v>0.17253242710128</v>
      </c>
      <c r="Z6886">
        <v>3.8248672577592528</v>
      </c>
      <c r="AA6886">
        <v>200.6129079795154</v>
      </c>
      <c r="AB6886">
        <v>177.68004866349881</v>
      </c>
      <c r="AC6886">
        <v>0</v>
      </c>
      <c r="AD6886">
        <v>53.612449697340899</v>
      </c>
      <c r="AE6886">
        <v>1071.7228693373393</v>
      </c>
    </row>
    <row r="6887" spans="1:31" x14ac:dyDescent="0.3">
      <c r="A6887">
        <v>2725955</v>
      </c>
      <c r="B6887">
        <v>1</v>
      </c>
      <c r="C6887" t="s">
        <v>80</v>
      </c>
      <c r="D6887" t="s">
        <v>83</v>
      </c>
      <c r="E6887" t="s">
        <v>145</v>
      </c>
      <c r="F6887" t="s">
        <v>19046</v>
      </c>
      <c r="G6887" t="s">
        <v>230</v>
      </c>
      <c r="H6887" t="s">
        <v>135</v>
      </c>
      <c r="I6887" t="s">
        <v>136</v>
      </c>
      <c r="J6887" t="s">
        <v>137</v>
      </c>
      <c r="K6887" t="s">
        <v>138</v>
      </c>
      <c r="L6887" t="s">
        <v>19047</v>
      </c>
      <c r="M6887" t="s">
        <v>19048</v>
      </c>
      <c r="N6887">
        <v>0.51694444399999995</v>
      </c>
      <c r="O6887">
        <v>0</v>
      </c>
      <c r="P6887">
        <v>4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0.31635316328930996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0.31635316328930996</v>
      </c>
    </row>
    <row r="6888" spans="1:31" x14ac:dyDescent="0.3">
      <c r="A6888">
        <v>2726118</v>
      </c>
      <c r="B6888">
        <v>1</v>
      </c>
      <c r="C6888" t="s">
        <v>81</v>
      </c>
      <c r="D6888" t="s">
        <v>121</v>
      </c>
      <c r="E6888" t="s">
        <v>156</v>
      </c>
      <c r="F6888" t="s">
        <v>15614</v>
      </c>
      <c r="G6888" t="s">
        <v>152</v>
      </c>
      <c r="H6888" t="s">
        <v>153</v>
      </c>
      <c r="I6888" t="s">
        <v>136</v>
      </c>
      <c r="J6888" t="s">
        <v>137</v>
      </c>
      <c r="K6888" t="s">
        <v>138</v>
      </c>
      <c r="L6888" t="s">
        <v>19049</v>
      </c>
      <c r="M6888" t="s">
        <v>19050</v>
      </c>
      <c r="N6888">
        <v>0.70611111100000001</v>
      </c>
      <c r="O6888">
        <v>1</v>
      </c>
      <c r="P6888">
        <v>467</v>
      </c>
      <c r="Q6888">
        <v>0</v>
      </c>
      <c r="R6888">
        <v>117</v>
      </c>
      <c r="S6888">
        <v>0</v>
      </c>
      <c r="T6888">
        <v>75</v>
      </c>
      <c r="U6888">
        <v>0</v>
      </c>
      <c r="V6888">
        <v>0</v>
      </c>
      <c r="W6888">
        <v>0.13471402690833334</v>
      </c>
      <c r="X6888">
        <v>54.986941098717153</v>
      </c>
      <c r="Y6888">
        <v>0</v>
      </c>
      <c r="Z6888">
        <v>2.212709199736334</v>
      </c>
      <c r="AA6888">
        <v>0</v>
      </c>
      <c r="AB6888">
        <v>26.559821258641374</v>
      </c>
      <c r="AC6888">
        <v>0</v>
      </c>
      <c r="AD6888">
        <v>0</v>
      </c>
      <c r="AE6888">
        <v>83.894185584003196</v>
      </c>
    </row>
    <row r="6889" spans="1:31" x14ac:dyDescent="0.3">
      <c r="A6889">
        <v>2726270</v>
      </c>
      <c r="B6889">
        <v>1</v>
      </c>
      <c r="C6889" t="s">
        <v>81</v>
      </c>
      <c r="D6889" t="s">
        <v>122</v>
      </c>
      <c r="E6889" t="s">
        <v>150</v>
      </c>
      <c r="F6889" t="s">
        <v>6531</v>
      </c>
      <c r="G6889" t="s">
        <v>152</v>
      </c>
      <c r="H6889" t="s">
        <v>153</v>
      </c>
      <c r="I6889" t="s">
        <v>136</v>
      </c>
      <c r="J6889" t="s">
        <v>137</v>
      </c>
      <c r="K6889" t="s">
        <v>138</v>
      </c>
      <c r="L6889" t="s">
        <v>18812</v>
      </c>
      <c r="M6889" t="s">
        <v>19051</v>
      </c>
      <c r="N6889">
        <v>1.4755555549999999</v>
      </c>
      <c r="O6889">
        <v>3</v>
      </c>
      <c r="P6889">
        <v>114</v>
      </c>
      <c r="Q6889">
        <v>13</v>
      </c>
      <c r="R6889">
        <v>0</v>
      </c>
      <c r="S6889">
        <v>8</v>
      </c>
      <c r="T6889">
        <v>4</v>
      </c>
      <c r="U6889">
        <v>1</v>
      </c>
      <c r="V6889">
        <v>0</v>
      </c>
      <c r="W6889">
        <v>0.66612186934183326</v>
      </c>
      <c r="X6889">
        <v>16.797563478218297</v>
      </c>
      <c r="Y6889">
        <v>11.967472273691973</v>
      </c>
      <c r="Z6889">
        <v>0</v>
      </c>
      <c r="AA6889">
        <v>43.340908915163915</v>
      </c>
      <c r="AB6889">
        <v>0.2483801771884</v>
      </c>
      <c r="AC6889">
        <v>47.653758401739921</v>
      </c>
      <c r="AD6889">
        <v>0</v>
      </c>
      <c r="AE6889">
        <v>120.67420511534434</v>
      </c>
    </row>
    <row r="6890" spans="1:31" x14ac:dyDescent="0.3">
      <c r="A6890">
        <v>2725723</v>
      </c>
      <c r="B6890">
        <v>1</v>
      </c>
      <c r="C6890" t="s">
        <v>80</v>
      </c>
      <c r="D6890" t="s">
        <v>97</v>
      </c>
      <c r="E6890" t="s">
        <v>161</v>
      </c>
      <c r="F6890" t="s">
        <v>19052</v>
      </c>
      <c r="G6890" t="s">
        <v>209</v>
      </c>
      <c r="H6890" t="s">
        <v>135</v>
      </c>
      <c r="I6890" t="s">
        <v>136</v>
      </c>
      <c r="J6890" t="s">
        <v>137</v>
      </c>
      <c r="K6890" t="s">
        <v>210</v>
      </c>
      <c r="L6890" t="s">
        <v>19053</v>
      </c>
      <c r="M6890" t="s">
        <v>19054</v>
      </c>
      <c r="N6890">
        <v>8.3536111109999993</v>
      </c>
      <c r="O6890">
        <v>0</v>
      </c>
      <c r="P6890">
        <v>150</v>
      </c>
      <c r="Q6890">
        <v>0</v>
      </c>
      <c r="R6890">
        <v>0</v>
      </c>
      <c r="S6890">
        <v>0</v>
      </c>
      <c r="T6890">
        <v>17</v>
      </c>
      <c r="U6890">
        <v>0</v>
      </c>
      <c r="V6890">
        <v>0</v>
      </c>
      <c r="W6890">
        <v>0</v>
      </c>
      <c r="X6890">
        <v>153.73569168235008</v>
      </c>
      <c r="Y6890">
        <v>0</v>
      </c>
      <c r="Z6890">
        <v>0</v>
      </c>
      <c r="AA6890">
        <v>0</v>
      </c>
      <c r="AB6890">
        <v>75.937637311064151</v>
      </c>
      <c r="AC6890">
        <v>0</v>
      </c>
      <c r="AD6890">
        <v>0</v>
      </c>
      <c r="AE6890">
        <v>229.67332899341423</v>
      </c>
    </row>
    <row r="6891" spans="1:31" x14ac:dyDescent="0.3">
      <c r="A6891">
        <v>2726015</v>
      </c>
      <c r="B6891">
        <v>1</v>
      </c>
      <c r="C6891" t="s">
        <v>80</v>
      </c>
      <c r="D6891" t="s">
        <v>102</v>
      </c>
      <c r="E6891" t="s">
        <v>156</v>
      </c>
      <c r="F6891" t="s">
        <v>19055</v>
      </c>
      <c r="G6891" t="s">
        <v>185</v>
      </c>
      <c r="H6891" t="s">
        <v>153</v>
      </c>
      <c r="I6891" t="s">
        <v>136</v>
      </c>
      <c r="J6891" t="s">
        <v>137</v>
      </c>
      <c r="K6891" t="s">
        <v>138</v>
      </c>
      <c r="L6891" t="s">
        <v>19056</v>
      </c>
      <c r="M6891" t="s">
        <v>19057</v>
      </c>
      <c r="N6891">
        <v>1.001666666</v>
      </c>
      <c r="O6891">
        <v>0</v>
      </c>
      <c r="P6891">
        <v>134</v>
      </c>
      <c r="Q6891">
        <v>0</v>
      </c>
      <c r="R6891">
        <v>5</v>
      </c>
      <c r="S6891">
        <v>0</v>
      </c>
      <c r="T6891">
        <v>11</v>
      </c>
      <c r="U6891">
        <v>0</v>
      </c>
      <c r="V6891">
        <v>0</v>
      </c>
      <c r="W6891">
        <v>0</v>
      </c>
      <c r="X6891">
        <v>31.299723275364041</v>
      </c>
      <c r="Y6891">
        <v>0</v>
      </c>
      <c r="Z6891">
        <v>1.129333887679125</v>
      </c>
      <c r="AA6891">
        <v>0</v>
      </c>
      <c r="AB6891">
        <v>27.184647516440403</v>
      </c>
      <c r="AC6891">
        <v>0</v>
      </c>
      <c r="AD6891">
        <v>0</v>
      </c>
      <c r="AE6891">
        <v>59.613704679483575</v>
      </c>
    </row>
    <row r="6892" spans="1:31" x14ac:dyDescent="0.3">
      <c r="A6892">
        <v>2725869</v>
      </c>
      <c r="B6892">
        <v>1</v>
      </c>
      <c r="C6892" t="s">
        <v>81</v>
      </c>
      <c r="D6892" t="s">
        <v>112</v>
      </c>
      <c r="E6892" t="s">
        <v>213</v>
      </c>
      <c r="F6892" t="s">
        <v>19058</v>
      </c>
      <c r="G6892" t="s">
        <v>152</v>
      </c>
      <c r="H6892" t="s">
        <v>153</v>
      </c>
      <c r="I6892" t="s">
        <v>136</v>
      </c>
      <c r="J6892" t="s">
        <v>137</v>
      </c>
      <c r="K6892" t="s">
        <v>138</v>
      </c>
      <c r="L6892" t="s">
        <v>19059</v>
      </c>
      <c r="M6892" t="s">
        <v>19060</v>
      </c>
      <c r="N6892">
        <v>3.0580555550000001</v>
      </c>
      <c r="O6892">
        <v>2</v>
      </c>
      <c r="P6892">
        <v>154</v>
      </c>
      <c r="Q6892">
        <v>22</v>
      </c>
      <c r="R6892">
        <v>10</v>
      </c>
      <c r="S6892">
        <v>2</v>
      </c>
      <c r="T6892">
        <v>9</v>
      </c>
      <c r="U6892">
        <v>0</v>
      </c>
      <c r="V6892">
        <v>0</v>
      </c>
      <c r="W6892">
        <v>1.0881608153466669</v>
      </c>
      <c r="X6892">
        <v>54.949054035528945</v>
      </c>
      <c r="Y6892">
        <v>7.4387715646835462</v>
      </c>
      <c r="Z6892">
        <v>17.58048359911788</v>
      </c>
      <c r="AA6892">
        <v>101.02245410722061</v>
      </c>
      <c r="AB6892">
        <v>6.9006674892582121</v>
      </c>
      <c r="AC6892">
        <v>0</v>
      </c>
      <c r="AD6892">
        <v>0</v>
      </c>
      <c r="AE6892">
        <v>188.97959161115588</v>
      </c>
    </row>
    <row r="6893" spans="1:31" x14ac:dyDescent="0.3">
      <c r="A6893">
        <v>2726164</v>
      </c>
      <c r="B6893">
        <v>1</v>
      </c>
      <c r="C6893" t="s">
        <v>80</v>
      </c>
      <c r="D6893" t="s">
        <v>83</v>
      </c>
      <c r="E6893" t="s">
        <v>156</v>
      </c>
      <c r="F6893" t="s">
        <v>19061</v>
      </c>
      <c r="G6893" t="s">
        <v>1613</v>
      </c>
      <c r="H6893" t="s">
        <v>153</v>
      </c>
      <c r="I6893" t="s">
        <v>136</v>
      </c>
      <c r="J6893" t="s">
        <v>137</v>
      </c>
      <c r="K6893" t="s">
        <v>138</v>
      </c>
      <c r="L6893" t="s">
        <v>19062</v>
      </c>
      <c r="M6893" t="s">
        <v>19063</v>
      </c>
      <c r="N6893">
        <v>0.17833333300000001</v>
      </c>
      <c r="O6893">
        <v>0</v>
      </c>
      <c r="P6893">
        <v>1842</v>
      </c>
      <c r="Q6893">
        <v>0</v>
      </c>
      <c r="R6893">
        <v>0</v>
      </c>
      <c r="S6893">
        <v>1</v>
      </c>
      <c r="T6893">
        <v>176</v>
      </c>
      <c r="U6893">
        <v>0</v>
      </c>
      <c r="V6893">
        <v>0</v>
      </c>
      <c r="W6893">
        <v>0</v>
      </c>
      <c r="X6893">
        <v>72.212882894327791</v>
      </c>
      <c r="Y6893">
        <v>0</v>
      </c>
      <c r="Z6893">
        <v>0</v>
      </c>
      <c r="AA6893">
        <v>2.8184184422217005</v>
      </c>
      <c r="AB6893">
        <v>16.347057616482132</v>
      </c>
      <c r="AC6893">
        <v>0</v>
      </c>
      <c r="AD6893">
        <v>0</v>
      </c>
      <c r="AE6893">
        <v>91.378358953031622</v>
      </c>
    </row>
    <row r="6894" spans="1:31" x14ac:dyDescent="0.3">
      <c r="A6894">
        <v>2725852</v>
      </c>
      <c r="B6894">
        <v>1</v>
      </c>
      <c r="C6894" t="s">
        <v>80</v>
      </c>
      <c r="D6894" t="s">
        <v>96</v>
      </c>
      <c r="E6894" t="s">
        <v>145</v>
      </c>
      <c r="F6894" t="s">
        <v>19064</v>
      </c>
      <c r="G6894" t="s">
        <v>181</v>
      </c>
      <c r="H6894" t="s">
        <v>135</v>
      </c>
      <c r="I6894" t="s">
        <v>136</v>
      </c>
      <c r="J6894" t="s">
        <v>137</v>
      </c>
      <c r="K6894" t="s">
        <v>138</v>
      </c>
      <c r="L6894" t="s">
        <v>19065</v>
      </c>
      <c r="M6894" t="s">
        <v>19066</v>
      </c>
      <c r="N6894">
        <v>4.664722222</v>
      </c>
      <c r="O6894">
        <v>0</v>
      </c>
      <c r="P6894">
        <v>1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1.3869799200184001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1.3869799200184001</v>
      </c>
    </row>
    <row r="6895" spans="1:31" x14ac:dyDescent="0.3">
      <c r="A6895">
        <v>2725703</v>
      </c>
      <c r="B6895">
        <v>2</v>
      </c>
      <c r="C6895" t="s">
        <v>81</v>
      </c>
      <c r="D6895" t="s">
        <v>112</v>
      </c>
      <c r="E6895" t="s">
        <v>150</v>
      </c>
      <c r="F6895" t="s">
        <v>19067</v>
      </c>
      <c r="G6895" t="s">
        <v>185</v>
      </c>
      <c r="H6895" t="s">
        <v>153</v>
      </c>
      <c r="I6895" t="s">
        <v>136</v>
      </c>
      <c r="J6895" t="s">
        <v>137</v>
      </c>
      <c r="K6895" t="s">
        <v>138</v>
      </c>
      <c r="L6895" t="s">
        <v>19068</v>
      </c>
      <c r="M6895" t="s">
        <v>19069</v>
      </c>
      <c r="N6895">
        <v>0.449722222</v>
      </c>
      <c r="O6895">
        <v>4</v>
      </c>
      <c r="P6895">
        <v>259</v>
      </c>
      <c r="Q6895">
        <v>123</v>
      </c>
      <c r="R6895">
        <v>355</v>
      </c>
      <c r="S6895">
        <v>9</v>
      </c>
      <c r="T6895">
        <v>39</v>
      </c>
      <c r="U6895">
        <v>5</v>
      </c>
      <c r="V6895">
        <v>1</v>
      </c>
      <c r="W6895">
        <v>0.59649103960128347</v>
      </c>
      <c r="X6895">
        <v>16.359149114899942</v>
      </c>
      <c r="Y6895">
        <v>21.958630514758077</v>
      </c>
      <c r="Z6895">
        <v>29.388150735672141</v>
      </c>
      <c r="AA6895">
        <v>18.073776813301546</v>
      </c>
      <c r="AB6895">
        <v>18.820262447236033</v>
      </c>
      <c r="AC6895">
        <v>374.05381177144733</v>
      </c>
      <c r="AD6895">
        <v>3.1568730799824163</v>
      </c>
      <c r="AE6895">
        <v>482.40714551689877</v>
      </c>
    </row>
    <row r="6896" spans="1:31" x14ac:dyDescent="0.3">
      <c r="A6896">
        <v>2725683</v>
      </c>
      <c r="B6896">
        <v>1</v>
      </c>
      <c r="C6896" t="s">
        <v>80</v>
      </c>
      <c r="D6896" t="s">
        <v>96</v>
      </c>
      <c r="E6896" t="s">
        <v>213</v>
      </c>
      <c r="F6896" t="s">
        <v>3309</v>
      </c>
      <c r="G6896" t="s">
        <v>2209</v>
      </c>
      <c r="H6896" t="s">
        <v>153</v>
      </c>
      <c r="I6896" t="s">
        <v>136</v>
      </c>
      <c r="J6896" t="s">
        <v>137</v>
      </c>
      <c r="K6896" t="s">
        <v>138</v>
      </c>
      <c r="L6896" t="s">
        <v>19070</v>
      </c>
      <c r="M6896" t="s">
        <v>19071</v>
      </c>
      <c r="N6896">
        <v>1.4808333330000001</v>
      </c>
      <c r="O6896">
        <v>0</v>
      </c>
      <c r="P6896">
        <v>289</v>
      </c>
      <c r="Q6896">
        <v>11</v>
      </c>
      <c r="R6896">
        <v>34</v>
      </c>
      <c r="S6896">
        <v>14</v>
      </c>
      <c r="T6896">
        <v>65</v>
      </c>
      <c r="U6896">
        <v>4</v>
      </c>
      <c r="V6896">
        <v>0</v>
      </c>
      <c r="W6896">
        <v>0</v>
      </c>
      <c r="X6896">
        <v>118.60343717398692</v>
      </c>
      <c r="Y6896">
        <v>144.51326568964794</v>
      </c>
      <c r="Z6896">
        <v>18.385222885622976</v>
      </c>
      <c r="AA6896">
        <v>124.28480943334739</v>
      </c>
      <c r="AB6896">
        <v>104.19646051477699</v>
      </c>
      <c r="AC6896">
        <v>1156.4331750580766</v>
      </c>
      <c r="AD6896">
        <v>0</v>
      </c>
      <c r="AE6896">
        <v>1666.4163707554587</v>
      </c>
    </row>
    <row r="6897" spans="1:31" x14ac:dyDescent="0.3">
      <c r="A6897">
        <v>2726250</v>
      </c>
      <c r="B6897">
        <v>1</v>
      </c>
      <c r="C6897" t="s">
        <v>81</v>
      </c>
      <c r="D6897" t="s">
        <v>114</v>
      </c>
      <c r="E6897" t="s">
        <v>161</v>
      </c>
      <c r="F6897" t="s">
        <v>19072</v>
      </c>
      <c r="G6897" t="s">
        <v>163</v>
      </c>
      <c r="H6897" t="s">
        <v>135</v>
      </c>
      <c r="I6897" t="s">
        <v>136</v>
      </c>
      <c r="J6897" t="s">
        <v>137</v>
      </c>
      <c r="K6897" t="s">
        <v>138</v>
      </c>
      <c r="L6897" t="s">
        <v>19073</v>
      </c>
      <c r="M6897" t="s">
        <v>19074</v>
      </c>
      <c r="N6897">
        <v>1.145</v>
      </c>
      <c r="O6897">
        <v>0</v>
      </c>
      <c r="P6897">
        <v>1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0.26259742678666664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0.26259742678666664</v>
      </c>
    </row>
    <row r="6898" spans="1:31" x14ac:dyDescent="0.3">
      <c r="A6898">
        <v>2725952</v>
      </c>
      <c r="B6898">
        <v>1</v>
      </c>
      <c r="C6898" t="s">
        <v>81</v>
      </c>
      <c r="D6898" t="s">
        <v>117</v>
      </c>
      <c r="E6898" t="s">
        <v>156</v>
      </c>
      <c r="F6898" t="s">
        <v>19075</v>
      </c>
      <c r="G6898" t="s">
        <v>185</v>
      </c>
      <c r="H6898" t="s">
        <v>153</v>
      </c>
      <c r="I6898" t="s">
        <v>136</v>
      </c>
      <c r="J6898" t="s">
        <v>137</v>
      </c>
      <c r="K6898" t="s">
        <v>138</v>
      </c>
      <c r="L6898" t="s">
        <v>19076</v>
      </c>
      <c r="M6898" t="s">
        <v>19077</v>
      </c>
      <c r="N6898">
        <v>0.49055555499999998</v>
      </c>
      <c r="O6898">
        <v>0</v>
      </c>
      <c r="P6898">
        <v>10</v>
      </c>
      <c r="Q6898">
        <v>0</v>
      </c>
      <c r="R6898">
        <v>9</v>
      </c>
      <c r="S6898">
        <v>0</v>
      </c>
      <c r="T6898">
        <v>1</v>
      </c>
      <c r="U6898">
        <v>0</v>
      </c>
      <c r="V6898">
        <v>0</v>
      </c>
      <c r="W6898">
        <v>0</v>
      </c>
      <c r="X6898">
        <v>0.19698293297096994</v>
      </c>
      <c r="Y6898">
        <v>0</v>
      </c>
      <c r="Z6898">
        <v>7.3280568688275007E-3</v>
      </c>
      <c r="AA6898">
        <v>0</v>
      </c>
      <c r="AB6898">
        <v>0.76197157945583327</v>
      </c>
      <c r="AC6898">
        <v>0</v>
      </c>
      <c r="AD6898">
        <v>0</v>
      </c>
      <c r="AE6898">
        <v>0.96628256929563072</v>
      </c>
    </row>
    <row r="6899" spans="1:31" x14ac:dyDescent="0.3">
      <c r="A6899">
        <v>2725703</v>
      </c>
      <c r="B6899">
        <v>1</v>
      </c>
      <c r="C6899" t="s">
        <v>81</v>
      </c>
      <c r="D6899" t="s">
        <v>112</v>
      </c>
      <c r="E6899" t="s">
        <v>156</v>
      </c>
      <c r="F6899" t="s">
        <v>19078</v>
      </c>
      <c r="G6899" t="s">
        <v>185</v>
      </c>
      <c r="H6899" t="s">
        <v>153</v>
      </c>
      <c r="I6899" t="s">
        <v>136</v>
      </c>
      <c r="J6899" t="s">
        <v>137</v>
      </c>
      <c r="K6899" t="s">
        <v>138</v>
      </c>
      <c r="L6899" t="s">
        <v>19079</v>
      </c>
      <c r="M6899" t="s">
        <v>19068</v>
      </c>
      <c r="N6899">
        <v>1.437777777</v>
      </c>
      <c r="O6899">
        <v>0</v>
      </c>
      <c r="P6899">
        <v>127</v>
      </c>
      <c r="Q6899">
        <v>0</v>
      </c>
      <c r="R6899">
        <v>144</v>
      </c>
      <c r="S6899">
        <v>1</v>
      </c>
      <c r="T6899">
        <v>18</v>
      </c>
      <c r="U6899">
        <v>1</v>
      </c>
      <c r="V6899">
        <v>1</v>
      </c>
      <c r="W6899">
        <v>0</v>
      </c>
      <c r="X6899">
        <v>29.153413372091283</v>
      </c>
      <c r="Y6899">
        <v>0</v>
      </c>
      <c r="Z6899">
        <v>48.491740712627475</v>
      </c>
      <c r="AA6899">
        <v>0</v>
      </c>
      <c r="AB6899">
        <v>48.374550235322964</v>
      </c>
      <c r="AC6899">
        <v>410.45436660648704</v>
      </c>
      <c r="AD6899">
        <v>11.058729645380854</v>
      </c>
      <c r="AE6899">
        <v>547.53280057190955</v>
      </c>
    </row>
    <row r="6900" spans="1:31" x14ac:dyDescent="0.3">
      <c r="A6900">
        <v>2725889</v>
      </c>
      <c r="B6900">
        <v>1</v>
      </c>
      <c r="C6900" t="s">
        <v>80</v>
      </c>
      <c r="D6900" t="s">
        <v>110</v>
      </c>
      <c r="E6900" t="s">
        <v>156</v>
      </c>
      <c r="F6900" t="s">
        <v>19080</v>
      </c>
      <c r="G6900" t="s">
        <v>300</v>
      </c>
      <c r="H6900" t="s">
        <v>153</v>
      </c>
      <c r="I6900" t="s">
        <v>136</v>
      </c>
      <c r="J6900" t="s">
        <v>137</v>
      </c>
      <c r="K6900" t="s">
        <v>210</v>
      </c>
      <c r="L6900" t="s">
        <v>19081</v>
      </c>
      <c r="M6900" t="s">
        <v>19082</v>
      </c>
      <c r="N6900">
        <v>1.0391666660000001</v>
      </c>
      <c r="O6900">
        <v>0</v>
      </c>
      <c r="P6900">
        <v>230</v>
      </c>
      <c r="Q6900">
        <v>0</v>
      </c>
      <c r="R6900">
        <v>0</v>
      </c>
      <c r="S6900">
        <v>1</v>
      </c>
      <c r="T6900">
        <v>54</v>
      </c>
      <c r="U6900">
        <v>0</v>
      </c>
      <c r="V6900">
        <v>0</v>
      </c>
      <c r="W6900">
        <v>0</v>
      </c>
      <c r="X6900">
        <v>52.458192206863245</v>
      </c>
      <c r="Y6900">
        <v>0</v>
      </c>
      <c r="Z6900">
        <v>0</v>
      </c>
      <c r="AA6900">
        <v>71.544751732435799</v>
      </c>
      <c r="AB6900">
        <v>59.806046276084281</v>
      </c>
      <c r="AC6900">
        <v>0</v>
      </c>
      <c r="AD6900">
        <v>0</v>
      </c>
      <c r="AE6900">
        <v>183.80899021538332</v>
      </c>
    </row>
    <row r="6901" spans="1:31" x14ac:dyDescent="0.3">
      <c r="A6901">
        <v>2725995</v>
      </c>
      <c r="B6901">
        <v>1</v>
      </c>
      <c r="C6901" t="s">
        <v>80</v>
      </c>
      <c r="D6901" t="s">
        <v>93</v>
      </c>
      <c r="E6901" t="s">
        <v>145</v>
      </c>
      <c r="F6901" t="s">
        <v>19083</v>
      </c>
      <c r="G6901" t="s">
        <v>230</v>
      </c>
      <c r="H6901" t="s">
        <v>135</v>
      </c>
      <c r="I6901" t="s">
        <v>136</v>
      </c>
      <c r="J6901" t="s">
        <v>137</v>
      </c>
      <c r="K6901" t="s">
        <v>138</v>
      </c>
      <c r="L6901" t="s">
        <v>19084</v>
      </c>
      <c r="M6901" t="s">
        <v>19000</v>
      </c>
      <c r="N6901">
        <v>2.1805555550000002</v>
      </c>
      <c r="O6901">
        <v>0</v>
      </c>
      <c r="P6901">
        <v>1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0.41682283794000002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0.41682283794000002</v>
      </c>
    </row>
    <row r="6902" spans="1:31" x14ac:dyDescent="0.3">
      <c r="A6902">
        <v>2725746</v>
      </c>
      <c r="B6902">
        <v>1</v>
      </c>
      <c r="C6902" t="s">
        <v>81</v>
      </c>
      <c r="D6902" t="s">
        <v>112</v>
      </c>
      <c r="E6902" t="s">
        <v>132</v>
      </c>
      <c r="F6902" t="s">
        <v>19085</v>
      </c>
      <c r="G6902" t="s">
        <v>134</v>
      </c>
      <c r="H6902" t="s">
        <v>135</v>
      </c>
      <c r="I6902" t="s">
        <v>136</v>
      </c>
      <c r="J6902" t="s">
        <v>137</v>
      </c>
      <c r="K6902" t="s">
        <v>138</v>
      </c>
      <c r="L6902" t="s">
        <v>19086</v>
      </c>
      <c r="M6902" t="s">
        <v>19087</v>
      </c>
      <c r="N6902">
        <v>2.9108333329999998</v>
      </c>
      <c r="O6902">
        <v>0</v>
      </c>
      <c r="P6902">
        <v>44</v>
      </c>
      <c r="Q6902">
        <v>0</v>
      </c>
      <c r="R6902">
        <v>8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3.4208468093348556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3.4208468093348556</v>
      </c>
    </row>
    <row r="6903" spans="1:31" x14ac:dyDescent="0.3">
      <c r="A6903">
        <v>2726297</v>
      </c>
      <c r="B6903">
        <v>2</v>
      </c>
      <c r="C6903" t="s">
        <v>80</v>
      </c>
      <c r="D6903" t="s">
        <v>90</v>
      </c>
      <c r="E6903" t="s">
        <v>132</v>
      </c>
      <c r="F6903" t="s">
        <v>19088</v>
      </c>
      <c r="G6903" t="s">
        <v>163</v>
      </c>
      <c r="H6903" t="s">
        <v>135</v>
      </c>
      <c r="I6903" t="s">
        <v>136</v>
      </c>
      <c r="J6903" t="s">
        <v>137</v>
      </c>
      <c r="K6903" t="s">
        <v>138</v>
      </c>
      <c r="L6903" t="s">
        <v>18691</v>
      </c>
      <c r="M6903" t="s">
        <v>19089</v>
      </c>
      <c r="N6903">
        <v>0.39027777699999999</v>
      </c>
      <c r="O6903">
        <v>0</v>
      </c>
      <c r="P6903">
        <v>5</v>
      </c>
      <c r="Q6903">
        <v>0</v>
      </c>
      <c r="R6903">
        <v>0</v>
      </c>
      <c r="S6903">
        <v>0</v>
      </c>
      <c r="T6903">
        <v>180</v>
      </c>
      <c r="U6903">
        <v>0</v>
      </c>
      <c r="V6903">
        <v>0</v>
      </c>
      <c r="W6903">
        <v>0</v>
      </c>
      <c r="X6903">
        <v>0.43957891622683337</v>
      </c>
      <c r="Y6903">
        <v>0</v>
      </c>
      <c r="Z6903">
        <v>0</v>
      </c>
      <c r="AA6903">
        <v>0</v>
      </c>
      <c r="AB6903">
        <v>35.650883059948399</v>
      </c>
      <c r="AC6903">
        <v>0</v>
      </c>
      <c r="AD6903">
        <v>0</v>
      </c>
      <c r="AE6903">
        <v>36.090461976175234</v>
      </c>
    </row>
    <row r="6904" spans="1:31" x14ac:dyDescent="0.3">
      <c r="A6904">
        <v>2725881</v>
      </c>
      <c r="B6904">
        <v>1</v>
      </c>
      <c r="C6904" t="s">
        <v>80</v>
      </c>
      <c r="D6904" t="s">
        <v>96</v>
      </c>
      <c r="E6904" t="s">
        <v>145</v>
      </c>
      <c r="F6904" t="s">
        <v>19090</v>
      </c>
      <c r="G6904" t="s">
        <v>181</v>
      </c>
      <c r="H6904" t="s">
        <v>135</v>
      </c>
      <c r="I6904" t="s">
        <v>136</v>
      </c>
      <c r="J6904" t="s">
        <v>137</v>
      </c>
      <c r="K6904" t="s">
        <v>138</v>
      </c>
      <c r="L6904" t="s">
        <v>19091</v>
      </c>
      <c r="M6904" t="s">
        <v>19092</v>
      </c>
      <c r="N6904">
        <v>7.5391666659999999</v>
      </c>
      <c r="O6904">
        <v>0</v>
      </c>
      <c r="P6904">
        <v>1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0.25613408246831337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0.25613408246831337</v>
      </c>
    </row>
    <row r="6905" spans="1:31" x14ac:dyDescent="0.3">
      <c r="A6905">
        <v>2726004</v>
      </c>
      <c r="B6905">
        <v>1</v>
      </c>
      <c r="C6905" t="s">
        <v>80</v>
      </c>
      <c r="D6905" t="s">
        <v>94</v>
      </c>
      <c r="E6905" t="s">
        <v>150</v>
      </c>
      <c r="F6905" t="s">
        <v>3974</v>
      </c>
      <c r="G6905" t="s">
        <v>152</v>
      </c>
      <c r="H6905" t="s">
        <v>153</v>
      </c>
      <c r="I6905" t="s">
        <v>136</v>
      </c>
      <c r="J6905" t="s">
        <v>137</v>
      </c>
      <c r="K6905" t="s">
        <v>138</v>
      </c>
      <c r="L6905" t="s">
        <v>19093</v>
      </c>
      <c r="M6905" t="s">
        <v>19094</v>
      </c>
      <c r="N6905">
        <v>0.85444444399999997</v>
      </c>
      <c r="O6905">
        <v>0</v>
      </c>
      <c r="P6905">
        <v>3465</v>
      </c>
      <c r="Q6905">
        <v>108</v>
      </c>
      <c r="R6905">
        <v>687</v>
      </c>
      <c r="S6905">
        <v>18</v>
      </c>
      <c r="T6905">
        <v>463</v>
      </c>
      <c r="U6905">
        <v>7</v>
      </c>
      <c r="V6905">
        <v>1</v>
      </c>
      <c r="W6905">
        <v>0</v>
      </c>
      <c r="X6905">
        <v>380.75796946918223</v>
      </c>
      <c r="Y6905">
        <v>25.610829423059403</v>
      </c>
      <c r="Z6905">
        <v>37.841043640765839</v>
      </c>
      <c r="AA6905">
        <v>171.49123269453219</v>
      </c>
      <c r="AB6905">
        <v>281.53285318415237</v>
      </c>
      <c r="AC6905">
        <v>777.59420139282065</v>
      </c>
      <c r="AD6905">
        <v>26.580320700670775</v>
      </c>
      <c r="AE6905">
        <v>1701.4084505051835</v>
      </c>
    </row>
    <row r="6906" spans="1:31" x14ac:dyDescent="0.3">
      <c r="A6906">
        <v>2725632</v>
      </c>
      <c r="B6906">
        <v>1</v>
      </c>
      <c r="C6906" t="s">
        <v>80</v>
      </c>
      <c r="D6906" t="s">
        <v>90</v>
      </c>
      <c r="E6906" t="s">
        <v>145</v>
      </c>
      <c r="F6906" t="s">
        <v>19095</v>
      </c>
      <c r="G6906" t="s">
        <v>230</v>
      </c>
      <c r="H6906" t="s">
        <v>135</v>
      </c>
      <c r="I6906" t="s">
        <v>136</v>
      </c>
      <c r="J6906" t="s">
        <v>137</v>
      </c>
      <c r="K6906" t="s">
        <v>138</v>
      </c>
      <c r="L6906" t="s">
        <v>19096</v>
      </c>
      <c r="M6906" t="s">
        <v>19097</v>
      </c>
      <c r="N6906">
        <v>4.3319444440000003</v>
      </c>
      <c r="O6906">
        <v>0</v>
      </c>
      <c r="P6906">
        <v>2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1.2671561965626668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1.2671561965626668</v>
      </c>
    </row>
    <row r="6907" spans="1:31" x14ac:dyDescent="0.3">
      <c r="A6907">
        <v>2725964</v>
      </c>
      <c r="B6907">
        <v>1</v>
      </c>
      <c r="C6907" t="s">
        <v>81</v>
      </c>
      <c r="D6907" t="s">
        <v>118</v>
      </c>
      <c r="E6907" t="s">
        <v>161</v>
      </c>
      <c r="F6907" t="s">
        <v>19098</v>
      </c>
      <c r="G6907" t="s">
        <v>163</v>
      </c>
      <c r="H6907" t="s">
        <v>135</v>
      </c>
      <c r="I6907" t="s">
        <v>136</v>
      </c>
      <c r="J6907" t="s">
        <v>137</v>
      </c>
      <c r="K6907" t="s">
        <v>138</v>
      </c>
      <c r="L6907" t="s">
        <v>19099</v>
      </c>
      <c r="M6907" t="s">
        <v>19100</v>
      </c>
      <c r="N6907">
        <v>5.5119444440000001</v>
      </c>
      <c r="O6907">
        <v>0</v>
      </c>
      <c r="P6907">
        <v>4</v>
      </c>
      <c r="Q6907">
        <v>0</v>
      </c>
      <c r="R6907">
        <v>0</v>
      </c>
      <c r="S6907">
        <v>0</v>
      </c>
      <c r="T6907">
        <v>1</v>
      </c>
      <c r="U6907">
        <v>0</v>
      </c>
      <c r="V6907">
        <v>0</v>
      </c>
      <c r="W6907">
        <v>0</v>
      </c>
      <c r="X6907">
        <v>0.89982165469716002</v>
      </c>
      <c r="Y6907">
        <v>0</v>
      </c>
      <c r="Z6907">
        <v>0</v>
      </c>
      <c r="AA6907">
        <v>0</v>
      </c>
      <c r="AB6907">
        <v>10.162188276686868</v>
      </c>
      <c r="AC6907">
        <v>0</v>
      </c>
      <c r="AD6907">
        <v>0</v>
      </c>
      <c r="AE6907">
        <v>11.062009931384027</v>
      </c>
    </row>
    <row r="6908" spans="1:31" x14ac:dyDescent="0.3">
      <c r="A6908">
        <v>2725772</v>
      </c>
      <c r="B6908">
        <v>1</v>
      </c>
      <c r="C6908" t="s">
        <v>80</v>
      </c>
      <c r="D6908" t="s">
        <v>110</v>
      </c>
      <c r="E6908" t="s">
        <v>132</v>
      </c>
      <c r="F6908" t="s">
        <v>19101</v>
      </c>
      <c r="G6908" t="s">
        <v>209</v>
      </c>
      <c r="H6908" t="s">
        <v>135</v>
      </c>
      <c r="I6908" t="s">
        <v>136</v>
      </c>
      <c r="J6908" t="s">
        <v>137</v>
      </c>
      <c r="K6908" t="s">
        <v>210</v>
      </c>
      <c r="L6908" t="s">
        <v>19102</v>
      </c>
      <c r="M6908" t="s">
        <v>19103</v>
      </c>
      <c r="N6908">
        <v>6.1397222219999996</v>
      </c>
      <c r="O6908">
        <v>0</v>
      </c>
      <c r="P6908">
        <v>783</v>
      </c>
      <c r="Q6908">
        <v>0</v>
      </c>
      <c r="R6908">
        <v>0</v>
      </c>
      <c r="S6908">
        <v>0</v>
      </c>
      <c r="T6908">
        <v>106</v>
      </c>
      <c r="U6908">
        <v>0</v>
      </c>
      <c r="V6908">
        <v>0</v>
      </c>
      <c r="W6908">
        <v>0</v>
      </c>
      <c r="X6908">
        <v>1084.4535958960071</v>
      </c>
      <c r="Y6908">
        <v>0</v>
      </c>
      <c r="Z6908">
        <v>0</v>
      </c>
      <c r="AA6908">
        <v>0</v>
      </c>
      <c r="AB6908">
        <v>412.7417572622536</v>
      </c>
      <c r="AC6908">
        <v>0</v>
      </c>
      <c r="AD6908">
        <v>0</v>
      </c>
      <c r="AE6908">
        <v>1497.1953531582608</v>
      </c>
    </row>
    <row r="6909" spans="1:31" x14ac:dyDescent="0.3">
      <c r="A6909">
        <v>2725755</v>
      </c>
      <c r="B6909">
        <v>1</v>
      </c>
      <c r="C6909" t="s">
        <v>80</v>
      </c>
      <c r="D6909" t="s">
        <v>93</v>
      </c>
      <c r="E6909" t="s">
        <v>132</v>
      </c>
      <c r="F6909" t="s">
        <v>19104</v>
      </c>
      <c r="G6909" t="s">
        <v>134</v>
      </c>
      <c r="H6909" t="s">
        <v>135</v>
      </c>
      <c r="I6909" t="s">
        <v>136</v>
      </c>
      <c r="J6909" t="s">
        <v>137</v>
      </c>
      <c r="K6909" t="s">
        <v>138</v>
      </c>
      <c r="L6909" t="s">
        <v>19105</v>
      </c>
      <c r="M6909" t="s">
        <v>19106</v>
      </c>
      <c r="N6909">
        <v>1.2511111109999999</v>
      </c>
      <c r="O6909">
        <v>0</v>
      </c>
      <c r="P6909">
        <v>12</v>
      </c>
      <c r="Q6909">
        <v>0</v>
      </c>
      <c r="R6909">
        <v>9</v>
      </c>
      <c r="S6909">
        <v>0</v>
      </c>
      <c r="T6909">
        <v>13</v>
      </c>
      <c r="U6909">
        <v>0</v>
      </c>
      <c r="V6909">
        <v>0</v>
      </c>
      <c r="W6909">
        <v>0</v>
      </c>
      <c r="X6909">
        <v>2.3835551338416154</v>
      </c>
      <c r="Y6909">
        <v>0</v>
      </c>
      <c r="Z6909">
        <v>8.7905281421870676</v>
      </c>
      <c r="AA6909">
        <v>0</v>
      </c>
      <c r="AB6909">
        <v>16.28742837433958</v>
      </c>
      <c r="AC6909">
        <v>0</v>
      </c>
      <c r="AD6909">
        <v>0</v>
      </c>
      <c r="AE6909">
        <v>27.461511650368262</v>
      </c>
    </row>
    <row r="6910" spans="1:31" x14ac:dyDescent="0.3">
      <c r="A6910">
        <v>2725878</v>
      </c>
      <c r="B6910">
        <v>1</v>
      </c>
      <c r="C6910" t="s">
        <v>81</v>
      </c>
      <c r="D6910" t="s">
        <v>117</v>
      </c>
      <c r="E6910" t="s">
        <v>150</v>
      </c>
      <c r="F6910" t="s">
        <v>19107</v>
      </c>
      <c r="G6910" t="s">
        <v>152</v>
      </c>
      <c r="H6910" t="s">
        <v>153</v>
      </c>
      <c r="I6910" t="s">
        <v>490</v>
      </c>
      <c r="J6910" t="s">
        <v>137</v>
      </c>
      <c r="K6910" t="s">
        <v>138</v>
      </c>
      <c r="L6910" t="s">
        <v>19108</v>
      </c>
      <c r="M6910" t="s">
        <v>19109</v>
      </c>
      <c r="N6910">
        <v>7.2222220000000004E-3</v>
      </c>
      <c r="O6910">
        <v>6</v>
      </c>
      <c r="P6910">
        <v>451</v>
      </c>
      <c r="Q6910">
        <v>39</v>
      </c>
      <c r="R6910">
        <v>49</v>
      </c>
      <c r="S6910">
        <v>14</v>
      </c>
      <c r="T6910">
        <v>29</v>
      </c>
      <c r="U6910">
        <v>3</v>
      </c>
      <c r="V6910">
        <v>0</v>
      </c>
      <c r="W6910">
        <v>0.59026015851053315</v>
      </c>
      <c r="X6910">
        <v>0.40799858151762691</v>
      </c>
      <c r="Y6910">
        <v>0.25427766228782667</v>
      </c>
      <c r="Z6910">
        <v>1.6878370198928332E-2</v>
      </c>
      <c r="AA6910">
        <v>0.19553415090429999</v>
      </c>
      <c r="AB6910">
        <v>0.16195940314699167</v>
      </c>
      <c r="AC6910">
        <v>2.2196053419337414</v>
      </c>
      <c r="AD6910">
        <v>0</v>
      </c>
      <c r="AE6910">
        <v>3.8465136684999486</v>
      </c>
    </row>
    <row r="6911" spans="1:31" x14ac:dyDescent="0.3">
      <c r="A6911">
        <v>2726276</v>
      </c>
      <c r="B6911">
        <v>1</v>
      </c>
      <c r="C6911" t="s">
        <v>81</v>
      </c>
      <c r="D6911" t="s">
        <v>122</v>
      </c>
      <c r="E6911" t="s">
        <v>150</v>
      </c>
      <c r="F6911" t="s">
        <v>17673</v>
      </c>
      <c r="G6911" t="s">
        <v>152</v>
      </c>
      <c r="H6911" t="s">
        <v>153</v>
      </c>
      <c r="I6911" t="s">
        <v>136</v>
      </c>
      <c r="J6911" t="s">
        <v>137</v>
      </c>
      <c r="K6911" t="s">
        <v>138</v>
      </c>
      <c r="L6911" t="s">
        <v>19110</v>
      </c>
      <c r="M6911" t="s">
        <v>19111</v>
      </c>
      <c r="N6911">
        <v>2.1147222220000002</v>
      </c>
      <c r="O6911">
        <v>2</v>
      </c>
      <c r="P6911">
        <v>385</v>
      </c>
      <c r="Q6911">
        <v>59</v>
      </c>
      <c r="R6911">
        <v>25</v>
      </c>
      <c r="S6911">
        <v>4</v>
      </c>
      <c r="T6911">
        <v>50</v>
      </c>
      <c r="U6911">
        <v>1</v>
      </c>
      <c r="V6911">
        <v>0</v>
      </c>
      <c r="W6911">
        <v>0.84587903886496074</v>
      </c>
      <c r="X6911">
        <v>123.57381229786387</v>
      </c>
      <c r="Y6911">
        <v>168.47966937410939</v>
      </c>
      <c r="Z6911">
        <v>11.816568000243686</v>
      </c>
      <c r="AA6911">
        <v>71.937749244992219</v>
      </c>
      <c r="AB6911">
        <v>57.447005750827039</v>
      </c>
      <c r="AC6911">
        <v>314.55478275510364</v>
      </c>
      <c r="AD6911">
        <v>0</v>
      </c>
      <c r="AE6911">
        <v>748.65546646200482</v>
      </c>
    </row>
    <row r="6912" spans="1:31" x14ac:dyDescent="0.3">
      <c r="A6912">
        <v>2725612</v>
      </c>
      <c r="B6912">
        <v>1</v>
      </c>
      <c r="C6912" t="s">
        <v>80</v>
      </c>
      <c r="D6912" t="s">
        <v>82</v>
      </c>
      <c r="E6912" t="s">
        <v>173</v>
      </c>
      <c r="F6912" t="s">
        <v>2146</v>
      </c>
      <c r="G6912" t="s">
        <v>1613</v>
      </c>
      <c r="H6912" t="s">
        <v>5535</v>
      </c>
      <c r="I6912" t="s">
        <v>136</v>
      </c>
      <c r="J6912" t="s">
        <v>137</v>
      </c>
      <c r="K6912" t="s">
        <v>210</v>
      </c>
      <c r="L6912" t="s">
        <v>19112</v>
      </c>
      <c r="M6912" t="s">
        <v>19113</v>
      </c>
      <c r="N6912">
        <v>0.156111111</v>
      </c>
      <c r="O6912">
        <v>0</v>
      </c>
      <c r="P6912">
        <v>787</v>
      </c>
      <c r="Q6912">
        <v>0</v>
      </c>
      <c r="R6912">
        <v>0</v>
      </c>
      <c r="S6912">
        <v>8</v>
      </c>
      <c r="T6912">
        <v>504</v>
      </c>
      <c r="U6912">
        <v>0</v>
      </c>
      <c r="V6912">
        <v>2</v>
      </c>
      <c r="W6912">
        <v>0</v>
      </c>
      <c r="X6912">
        <v>38.602761684635773</v>
      </c>
      <c r="Y6912">
        <v>0</v>
      </c>
      <c r="Z6912">
        <v>0</v>
      </c>
      <c r="AA6912">
        <v>12.996999256243324</v>
      </c>
      <c r="AB6912">
        <v>73.708682203045655</v>
      </c>
      <c r="AC6912">
        <v>0</v>
      </c>
      <c r="AD6912">
        <v>0.37951965082760003</v>
      </c>
      <c r="AE6912">
        <v>125.68796279475235</v>
      </c>
    </row>
    <row r="6913" spans="1:31" x14ac:dyDescent="0.3">
      <c r="A6913">
        <v>2725904</v>
      </c>
      <c r="B6913">
        <v>1</v>
      </c>
      <c r="C6913" t="s">
        <v>80</v>
      </c>
      <c r="D6913" t="s">
        <v>93</v>
      </c>
      <c r="E6913" t="s">
        <v>150</v>
      </c>
      <c r="F6913" t="s">
        <v>14802</v>
      </c>
      <c r="G6913" t="s">
        <v>209</v>
      </c>
      <c r="H6913" t="s">
        <v>153</v>
      </c>
      <c r="I6913" t="s">
        <v>136</v>
      </c>
      <c r="J6913" t="s">
        <v>137</v>
      </c>
      <c r="K6913" t="s">
        <v>210</v>
      </c>
      <c r="L6913" t="s">
        <v>19114</v>
      </c>
      <c r="M6913" t="s">
        <v>19115</v>
      </c>
      <c r="N6913">
        <v>0.86305555499999997</v>
      </c>
      <c r="O6913">
        <v>3</v>
      </c>
      <c r="P6913">
        <v>5</v>
      </c>
      <c r="Q6913">
        <v>39</v>
      </c>
      <c r="R6913">
        <v>2</v>
      </c>
      <c r="S6913">
        <v>10</v>
      </c>
      <c r="T6913">
        <v>12</v>
      </c>
      <c r="U6913">
        <v>1</v>
      </c>
      <c r="V6913">
        <v>0</v>
      </c>
      <c r="W6913">
        <v>2.2495827399953376</v>
      </c>
      <c r="X6913">
        <v>1.5807562291474202</v>
      </c>
      <c r="Y6913">
        <v>113.78930438519932</v>
      </c>
      <c r="Z6913">
        <v>0.97521453913476674</v>
      </c>
      <c r="AA6913">
        <v>24.504112030767697</v>
      </c>
      <c r="AB6913">
        <v>10.375805254334001</v>
      </c>
      <c r="AC6913">
        <v>24.867932288195966</v>
      </c>
      <c r="AD6913">
        <v>0</v>
      </c>
      <c r="AE6913">
        <v>178.3427074667745</v>
      </c>
    </row>
    <row r="6914" spans="1:31" x14ac:dyDescent="0.3">
      <c r="A6914">
        <v>2726296</v>
      </c>
      <c r="B6914">
        <v>1</v>
      </c>
      <c r="C6914" t="s">
        <v>80</v>
      </c>
      <c r="D6914" t="s">
        <v>82</v>
      </c>
      <c r="E6914" t="s">
        <v>145</v>
      </c>
      <c r="F6914" t="s">
        <v>19116</v>
      </c>
      <c r="G6914" t="s">
        <v>230</v>
      </c>
      <c r="H6914" t="s">
        <v>135</v>
      </c>
      <c r="I6914" t="s">
        <v>136</v>
      </c>
      <c r="J6914" t="s">
        <v>137</v>
      </c>
      <c r="K6914" t="s">
        <v>138</v>
      </c>
      <c r="L6914" t="s">
        <v>19117</v>
      </c>
      <c r="M6914" t="s">
        <v>19118</v>
      </c>
      <c r="N6914">
        <v>1.3091666660000001</v>
      </c>
      <c r="O6914">
        <v>0</v>
      </c>
      <c r="P6914">
        <v>2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0.39273164067519006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0.39273164067519006</v>
      </c>
    </row>
    <row r="6915" spans="1:31" x14ac:dyDescent="0.3">
      <c r="A6915">
        <v>2725692</v>
      </c>
      <c r="B6915">
        <v>1</v>
      </c>
      <c r="C6915" t="s">
        <v>80</v>
      </c>
      <c r="D6915" t="s">
        <v>96</v>
      </c>
      <c r="E6915" t="s">
        <v>200</v>
      </c>
      <c r="F6915" t="s">
        <v>18187</v>
      </c>
      <c r="G6915" t="s">
        <v>393</v>
      </c>
      <c r="H6915" t="s">
        <v>135</v>
      </c>
      <c r="I6915" t="s">
        <v>136</v>
      </c>
      <c r="J6915" t="s">
        <v>137</v>
      </c>
      <c r="K6915" t="s">
        <v>138</v>
      </c>
      <c r="L6915" t="s">
        <v>19119</v>
      </c>
      <c r="M6915" t="s">
        <v>19120</v>
      </c>
      <c r="N6915">
        <v>4.4427777769999999</v>
      </c>
      <c r="O6915">
        <v>0</v>
      </c>
      <c r="P6915">
        <v>45</v>
      </c>
      <c r="Q6915">
        <v>0</v>
      </c>
      <c r="R6915">
        <v>0</v>
      </c>
      <c r="S6915">
        <v>0</v>
      </c>
      <c r="T6915">
        <v>9</v>
      </c>
      <c r="U6915">
        <v>0</v>
      </c>
      <c r="V6915">
        <v>0</v>
      </c>
      <c r="W6915">
        <v>0</v>
      </c>
      <c r="X6915">
        <v>76.94658586024552</v>
      </c>
      <c r="Y6915">
        <v>0</v>
      </c>
      <c r="Z6915">
        <v>0</v>
      </c>
      <c r="AA6915">
        <v>0</v>
      </c>
      <c r="AB6915">
        <v>58.989568250994971</v>
      </c>
      <c r="AC6915">
        <v>0</v>
      </c>
      <c r="AD6915">
        <v>0</v>
      </c>
      <c r="AE6915">
        <v>135.93615411124048</v>
      </c>
    </row>
    <row r="6916" spans="1:31" x14ac:dyDescent="0.3">
      <c r="A6916">
        <v>2725606</v>
      </c>
      <c r="B6916">
        <v>1</v>
      </c>
      <c r="C6916" t="s">
        <v>81</v>
      </c>
      <c r="D6916" t="s">
        <v>117</v>
      </c>
      <c r="E6916" t="s">
        <v>132</v>
      </c>
      <c r="F6916" t="s">
        <v>18915</v>
      </c>
      <c r="G6916" t="s">
        <v>134</v>
      </c>
      <c r="H6916" t="s">
        <v>135</v>
      </c>
      <c r="I6916" t="s">
        <v>136</v>
      </c>
      <c r="J6916" t="s">
        <v>137</v>
      </c>
      <c r="K6916" t="s">
        <v>138</v>
      </c>
      <c r="L6916" t="s">
        <v>19121</v>
      </c>
      <c r="M6916" t="s">
        <v>19122</v>
      </c>
      <c r="N6916">
        <v>0.74972222200000005</v>
      </c>
      <c r="O6916">
        <v>0</v>
      </c>
      <c r="P6916">
        <v>4</v>
      </c>
      <c r="Q6916">
        <v>0</v>
      </c>
      <c r="R6916">
        <v>6</v>
      </c>
      <c r="S6916">
        <v>0</v>
      </c>
      <c r="T6916">
        <v>28</v>
      </c>
      <c r="U6916">
        <v>0</v>
      </c>
      <c r="V6916">
        <v>3</v>
      </c>
      <c r="W6916">
        <v>0</v>
      </c>
      <c r="X6916">
        <v>0.33900960177337752</v>
      </c>
      <c r="Y6916">
        <v>0</v>
      </c>
      <c r="Z6916">
        <v>0.13016619472318999</v>
      </c>
      <c r="AA6916">
        <v>0</v>
      </c>
      <c r="AB6916">
        <v>17.612623733611422</v>
      </c>
      <c r="AC6916">
        <v>0</v>
      </c>
      <c r="AD6916">
        <v>7.4163113348175562</v>
      </c>
      <c r="AE6916">
        <v>25.498110864925547</v>
      </c>
    </row>
    <row r="6917" spans="1:31" x14ac:dyDescent="0.3">
      <c r="A6917">
        <v>2726147</v>
      </c>
      <c r="B6917">
        <v>1</v>
      </c>
      <c r="C6917" t="s">
        <v>80</v>
      </c>
      <c r="D6917" t="s">
        <v>102</v>
      </c>
      <c r="E6917" t="s">
        <v>150</v>
      </c>
      <c r="F6917" t="s">
        <v>19123</v>
      </c>
      <c r="G6917" t="s">
        <v>152</v>
      </c>
      <c r="H6917" t="s">
        <v>153</v>
      </c>
      <c r="I6917" t="s">
        <v>136</v>
      </c>
      <c r="J6917" t="s">
        <v>137</v>
      </c>
      <c r="K6917" t="s">
        <v>138</v>
      </c>
      <c r="L6917" t="s">
        <v>19124</v>
      </c>
      <c r="M6917" t="s">
        <v>19125</v>
      </c>
      <c r="N6917">
        <v>3.494444444</v>
      </c>
      <c r="O6917">
        <v>0</v>
      </c>
      <c r="P6917">
        <v>0</v>
      </c>
      <c r="Q6917">
        <v>35</v>
      </c>
      <c r="R6917">
        <v>139</v>
      </c>
      <c r="S6917">
        <v>2</v>
      </c>
      <c r="T6917">
        <v>11</v>
      </c>
      <c r="U6917">
        <v>0</v>
      </c>
      <c r="V6917">
        <v>0</v>
      </c>
      <c r="W6917">
        <v>0</v>
      </c>
      <c r="X6917">
        <v>0</v>
      </c>
      <c r="Y6917">
        <v>10.295291959790397</v>
      </c>
      <c r="Z6917">
        <v>16.581534906476669</v>
      </c>
      <c r="AA6917">
        <v>29.766779372287999</v>
      </c>
      <c r="AB6917">
        <v>9.2498386650283333</v>
      </c>
      <c r="AC6917">
        <v>0</v>
      </c>
      <c r="AD6917">
        <v>0</v>
      </c>
      <c r="AE6917">
        <v>65.893444903583401</v>
      </c>
    </row>
    <row r="6918" spans="1:31" x14ac:dyDescent="0.3">
      <c r="A6918">
        <v>2725984</v>
      </c>
      <c r="B6918">
        <v>1</v>
      </c>
      <c r="C6918" t="s">
        <v>80</v>
      </c>
      <c r="D6918" t="s">
        <v>96</v>
      </c>
      <c r="E6918" t="s">
        <v>145</v>
      </c>
      <c r="F6918" t="s">
        <v>19126</v>
      </c>
      <c r="G6918" t="s">
        <v>181</v>
      </c>
      <c r="H6918" t="s">
        <v>135</v>
      </c>
      <c r="I6918" t="s">
        <v>136</v>
      </c>
      <c r="J6918" t="s">
        <v>137</v>
      </c>
      <c r="K6918" t="s">
        <v>138</v>
      </c>
      <c r="L6918" t="s">
        <v>19127</v>
      </c>
      <c r="M6918" t="s">
        <v>19128</v>
      </c>
      <c r="N6918">
        <v>9.3233333330000008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1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</row>
    <row r="6919" spans="1:31" x14ac:dyDescent="0.3">
      <c r="A6919">
        <v>2726153</v>
      </c>
      <c r="B6919">
        <v>1</v>
      </c>
      <c r="C6919" t="s">
        <v>80</v>
      </c>
      <c r="D6919" t="s">
        <v>95</v>
      </c>
      <c r="E6919" t="s">
        <v>173</v>
      </c>
      <c r="F6919" t="s">
        <v>2654</v>
      </c>
      <c r="G6919" t="s">
        <v>152</v>
      </c>
      <c r="H6919" t="s">
        <v>153</v>
      </c>
      <c r="I6919" t="s">
        <v>136</v>
      </c>
      <c r="J6919" t="s">
        <v>137</v>
      </c>
      <c r="K6919" t="s">
        <v>138</v>
      </c>
      <c r="L6919" t="s">
        <v>19129</v>
      </c>
      <c r="M6919" t="s">
        <v>19130</v>
      </c>
      <c r="N6919">
        <v>0.49055555499999998</v>
      </c>
      <c r="O6919">
        <v>4</v>
      </c>
      <c r="P6919">
        <v>2265</v>
      </c>
      <c r="Q6919">
        <v>7</v>
      </c>
      <c r="R6919">
        <v>85</v>
      </c>
      <c r="S6919">
        <v>41</v>
      </c>
      <c r="T6919">
        <v>233</v>
      </c>
      <c r="U6919">
        <v>7</v>
      </c>
      <c r="V6919">
        <v>3</v>
      </c>
      <c r="W6919">
        <v>0.67641231308465743</v>
      </c>
      <c r="X6919">
        <v>238.60531069151654</v>
      </c>
      <c r="Y6919">
        <v>27.884879287836217</v>
      </c>
      <c r="Z6919">
        <v>10.636595610116643</v>
      </c>
      <c r="AA6919">
        <v>195.9462225858876</v>
      </c>
      <c r="AB6919">
        <v>123.61806695657154</v>
      </c>
      <c r="AC6919">
        <v>54.542052320302865</v>
      </c>
      <c r="AD6919">
        <v>68.260528714246178</v>
      </c>
      <c r="AE6919">
        <v>720.17006847956236</v>
      </c>
    </row>
    <row r="6920" spans="1:31" x14ac:dyDescent="0.3">
      <c r="A6920">
        <v>2726107</v>
      </c>
      <c r="B6920">
        <v>1</v>
      </c>
      <c r="C6920" t="s">
        <v>80</v>
      </c>
      <c r="D6920" t="s">
        <v>95</v>
      </c>
      <c r="E6920" t="s">
        <v>145</v>
      </c>
      <c r="F6920" t="s">
        <v>19131</v>
      </c>
      <c r="G6920" t="s">
        <v>181</v>
      </c>
      <c r="H6920" t="s">
        <v>135</v>
      </c>
      <c r="I6920" t="s">
        <v>136</v>
      </c>
      <c r="J6920" t="s">
        <v>137</v>
      </c>
      <c r="K6920" t="s">
        <v>138</v>
      </c>
      <c r="L6920" t="s">
        <v>19132</v>
      </c>
      <c r="M6920" t="s">
        <v>19133</v>
      </c>
      <c r="N6920">
        <v>1.9897222219999999</v>
      </c>
      <c r="O6920">
        <v>0</v>
      </c>
      <c r="P6920">
        <v>2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</row>
    <row r="6921" spans="1:31" x14ac:dyDescent="0.3">
      <c r="A6921">
        <v>2725715</v>
      </c>
      <c r="B6921">
        <v>1</v>
      </c>
      <c r="C6921" t="s">
        <v>80</v>
      </c>
      <c r="D6921" t="s">
        <v>108</v>
      </c>
      <c r="E6921" t="s">
        <v>132</v>
      </c>
      <c r="F6921" t="s">
        <v>4784</v>
      </c>
      <c r="G6921" t="s">
        <v>209</v>
      </c>
      <c r="H6921" t="s">
        <v>135</v>
      </c>
      <c r="I6921" t="s">
        <v>136</v>
      </c>
      <c r="J6921" t="s">
        <v>137</v>
      </c>
      <c r="K6921" t="s">
        <v>210</v>
      </c>
      <c r="L6921" t="s">
        <v>19134</v>
      </c>
      <c r="M6921" t="s">
        <v>19135</v>
      </c>
      <c r="N6921">
        <v>8.0591666659999994</v>
      </c>
      <c r="O6921">
        <v>0</v>
      </c>
      <c r="P6921">
        <v>25</v>
      </c>
      <c r="Q6921">
        <v>0</v>
      </c>
      <c r="R6921">
        <v>24</v>
      </c>
      <c r="S6921">
        <v>0</v>
      </c>
      <c r="T6921">
        <v>13</v>
      </c>
      <c r="U6921">
        <v>0</v>
      </c>
      <c r="V6921">
        <v>0</v>
      </c>
      <c r="W6921">
        <v>0</v>
      </c>
      <c r="X6921">
        <v>58.616537445249811</v>
      </c>
      <c r="Y6921">
        <v>0</v>
      </c>
      <c r="Z6921">
        <v>92.85289960753677</v>
      </c>
      <c r="AA6921">
        <v>0</v>
      </c>
      <c r="AB6921">
        <v>58.238124593678492</v>
      </c>
      <c r="AC6921">
        <v>0</v>
      </c>
      <c r="AD6921">
        <v>0</v>
      </c>
      <c r="AE6921">
        <v>209.70756164646508</v>
      </c>
    </row>
    <row r="6922" spans="1:31" x14ac:dyDescent="0.3">
      <c r="A6922">
        <v>2725961</v>
      </c>
      <c r="B6922">
        <v>1</v>
      </c>
      <c r="C6922" t="s">
        <v>81</v>
      </c>
      <c r="D6922" t="s">
        <v>120</v>
      </c>
      <c r="E6922" t="s">
        <v>213</v>
      </c>
      <c r="F6922" t="s">
        <v>369</v>
      </c>
      <c r="G6922" t="s">
        <v>152</v>
      </c>
      <c r="H6922" t="s">
        <v>153</v>
      </c>
      <c r="I6922" t="s">
        <v>136</v>
      </c>
      <c r="J6922" t="s">
        <v>137</v>
      </c>
      <c r="K6922" t="s">
        <v>138</v>
      </c>
      <c r="L6922" t="s">
        <v>19136</v>
      </c>
      <c r="M6922" t="s">
        <v>19137</v>
      </c>
      <c r="N6922">
        <v>4.9516666660000004</v>
      </c>
      <c r="O6922">
        <v>8</v>
      </c>
      <c r="P6922">
        <v>2</v>
      </c>
      <c r="Q6922">
        <v>102</v>
      </c>
      <c r="R6922">
        <v>17</v>
      </c>
      <c r="S6922">
        <v>2</v>
      </c>
      <c r="T6922">
        <v>0</v>
      </c>
      <c r="U6922">
        <v>0</v>
      </c>
      <c r="V6922">
        <v>0</v>
      </c>
      <c r="W6922">
        <v>13.643889056197787</v>
      </c>
      <c r="X6922">
        <v>0</v>
      </c>
      <c r="Y6922">
        <v>234.17093099398792</v>
      </c>
      <c r="Z6922">
        <v>30.447862178862913</v>
      </c>
      <c r="AA6922">
        <v>0</v>
      </c>
      <c r="AB6922">
        <v>0</v>
      </c>
      <c r="AC6922">
        <v>0</v>
      </c>
      <c r="AD6922">
        <v>0</v>
      </c>
      <c r="AE6922">
        <v>278.26268222904861</v>
      </c>
    </row>
    <row r="6923" spans="1:31" x14ac:dyDescent="0.3">
      <c r="A6923">
        <v>2726210</v>
      </c>
      <c r="B6923">
        <v>1</v>
      </c>
      <c r="C6923" t="s">
        <v>80</v>
      </c>
      <c r="D6923" t="s">
        <v>89</v>
      </c>
      <c r="E6923" t="s">
        <v>145</v>
      </c>
      <c r="F6923" t="s">
        <v>19138</v>
      </c>
      <c r="G6923" t="s">
        <v>181</v>
      </c>
      <c r="H6923" t="s">
        <v>135</v>
      </c>
      <c r="I6923" t="s">
        <v>136</v>
      </c>
      <c r="J6923" t="s">
        <v>137</v>
      </c>
      <c r="K6923" t="s">
        <v>138</v>
      </c>
      <c r="L6923" t="s">
        <v>19139</v>
      </c>
      <c r="M6923" t="s">
        <v>19140</v>
      </c>
      <c r="N6923">
        <v>4.8222222219999997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1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0.28744136572181334</v>
      </c>
      <c r="AC6923">
        <v>0</v>
      </c>
      <c r="AD6923">
        <v>0</v>
      </c>
      <c r="AE6923">
        <v>0.28744136572181334</v>
      </c>
    </row>
    <row r="6924" spans="1:31" x14ac:dyDescent="0.3">
      <c r="A6924">
        <v>2725609</v>
      </c>
      <c r="B6924">
        <v>1</v>
      </c>
      <c r="C6924" t="s">
        <v>80</v>
      </c>
      <c r="D6924" t="s">
        <v>82</v>
      </c>
      <c r="E6924" t="s">
        <v>173</v>
      </c>
      <c r="F6924" t="s">
        <v>19141</v>
      </c>
      <c r="G6924" t="s">
        <v>1613</v>
      </c>
      <c r="H6924" t="s">
        <v>5535</v>
      </c>
      <c r="I6924" t="s">
        <v>136</v>
      </c>
      <c r="J6924" t="s">
        <v>137</v>
      </c>
      <c r="K6924" t="s">
        <v>210</v>
      </c>
      <c r="L6924" t="s">
        <v>19142</v>
      </c>
      <c r="M6924" t="s">
        <v>19143</v>
      </c>
      <c r="N6924">
        <v>0.19916666599999999</v>
      </c>
      <c r="O6924">
        <v>0</v>
      </c>
      <c r="P6924">
        <v>535</v>
      </c>
      <c r="Q6924">
        <v>0</v>
      </c>
      <c r="R6924">
        <v>0</v>
      </c>
      <c r="S6924">
        <v>2</v>
      </c>
      <c r="T6924">
        <v>1291</v>
      </c>
      <c r="U6924">
        <v>0</v>
      </c>
      <c r="V6924">
        <v>14</v>
      </c>
      <c r="W6924">
        <v>0</v>
      </c>
      <c r="X6924">
        <v>16.34151839936219</v>
      </c>
      <c r="Y6924">
        <v>0</v>
      </c>
      <c r="Z6924">
        <v>0</v>
      </c>
      <c r="AA6924">
        <v>13.373492348872286</v>
      </c>
      <c r="AB6924">
        <v>118.8085159813147</v>
      </c>
      <c r="AC6924">
        <v>0</v>
      </c>
      <c r="AD6924">
        <v>62.501735664260977</v>
      </c>
      <c r="AE6924">
        <v>211.02526239381018</v>
      </c>
    </row>
    <row r="6925" spans="1:31" x14ac:dyDescent="0.3">
      <c r="A6925">
        <v>2726299</v>
      </c>
      <c r="B6925">
        <v>1</v>
      </c>
      <c r="C6925" t="s">
        <v>80</v>
      </c>
      <c r="D6925" t="s">
        <v>108</v>
      </c>
      <c r="E6925" t="s">
        <v>161</v>
      </c>
      <c r="F6925" t="s">
        <v>19144</v>
      </c>
      <c r="G6925" t="s">
        <v>163</v>
      </c>
      <c r="H6925" t="s">
        <v>135</v>
      </c>
      <c r="I6925" t="s">
        <v>136</v>
      </c>
      <c r="J6925" t="s">
        <v>137</v>
      </c>
      <c r="K6925" t="s">
        <v>138</v>
      </c>
      <c r="L6925" t="s">
        <v>19145</v>
      </c>
      <c r="M6925" t="s">
        <v>19146</v>
      </c>
      <c r="N6925">
        <v>1.808888888</v>
      </c>
      <c r="O6925">
        <v>0</v>
      </c>
      <c r="P6925">
        <v>6</v>
      </c>
      <c r="Q6925">
        <v>0</v>
      </c>
      <c r="R6925">
        <v>1</v>
      </c>
      <c r="S6925">
        <v>0</v>
      </c>
      <c r="T6925">
        <v>2</v>
      </c>
      <c r="U6925">
        <v>0</v>
      </c>
      <c r="V6925">
        <v>0</v>
      </c>
      <c r="W6925">
        <v>0</v>
      </c>
      <c r="X6925">
        <v>1.24288888525632</v>
      </c>
      <c r="Y6925">
        <v>0</v>
      </c>
      <c r="Z6925">
        <v>0</v>
      </c>
      <c r="AA6925">
        <v>0</v>
      </c>
      <c r="AB6925">
        <v>1.6809339130366667</v>
      </c>
      <c r="AC6925">
        <v>0</v>
      </c>
      <c r="AD6925">
        <v>0</v>
      </c>
      <c r="AE6925">
        <v>2.9238227982929867</v>
      </c>
    </row>
    <row r="6926" spans="1:31" x14ac:dyDescent="0.3">
      <c r="A6926">
        <v>2725758</v>
      </c>
      <c r="B6926">
        <v>1</v>
      </c>
      <c r="C6926" t="s">
        <v>81</v>
      </c>
      <c r="D6926" t="s">
        <v>122</v>
      </c>
      <c r="E6926" t="s">
        <v>213</v>
      </c>
      <c r="F6926" t="s">
        <v>1048</v>
      </c>
      <c r="G6926" t="s">
        <v>300</v>
      </c>
      <c r="H6926" t="s">
        <v>153</v>
      </c>
      <c r="I6926" t="s">
        <v>136</v>
      </c>
      <c r="J6926" t="s">
        <v>137</v>
      </c>
      <c r="K6926" t="s">
        <v>210</v>
      </c>
      <c r="L6926" t="s">
        <v>19147</v>
      </c>
      <c r="M6926" t="s">
        <v>19148</v>
      </c>
      <c r="N6926">
        <v>7.0438888879999997</v>
      </c>
      <c r="O6926">
        <v>2</v>
      </c>
      <c r="P6926">
        <v>384</v>
      </c>
      <c r="Q6926">
        <v>46</v>
      </c>
      <c r="R6926">
        <v>25</v>
      </c>
      <c r="S6926">
        <v>2</v>
      </c>
      <c r="T6926">
        <v>49</v>
      </c>
      <c r="U6926">
        <v>0</v>
      </c>
      <c r="V6926">
        <v>0</v>
      </c>
      <c r="W6926">
        <v>2.0479784310961211</v>
      </c>
      <c r="X6926">
        <v>363.34576935650261</v>
      </c>
      <c r="Y6926">
        <v>625.70540297097045</v>
      </c>
      <c r="Z6926">
        <v>46.938548106439072</v>
      </c>
      <c r="AA6926">
        <v>14.937083388549519</v>
      </c>
      <c r="AB6926">
        <v>268.45937369447131</v>
      </c>
      <c r="AC6926">
        <v>0</v>
      </c>
      <c r="AD6926">
        <v>0</v>
      </c>
      <c r="AE6926">
        <v>1321.434155948029</v>
      </c>
    </row>
    <row r="6927" spans="1:31" x14ac:dyDescent="0.3">
      <c r="A6927">
        <v>2725709</v>
      </c>
      <c r="B6927">
        <v>1</v>
      </c>
      <c r="C6927" t="s">
        <v>80</v>
      </c>
      <c r="D6927" t="s">
        <v>100</v>
      </c>
      <c r="E6927" t="s">
        <v>132</v>
      </c>
      <c r="F6927" t="s">
        <v>19149</v>
      </c>
      <c r="G6927" t="s">
        <v>209</v>
      </c>
      <c r="H6927" t="s">
        <v>135</v>
      </c>
      <c r="I6927" t="s">
        <v>136</v>
      </c>
      <c r="J6927" t="s">
        <v>137</v>
      </c>
      <c r="K6927" t="s">
        <v>210</v>
      </c>
      <c r="L6927" t="s">
        <v>19150</v>
      </c>
      <c r="M6927" t="s">
        <v>19151</v>
      </c>
      <c r="N6927">
        <v>6.7313888879999997</v>
      </c>
      <c r="O6927">
        <v>0</v>
      </c>
      <c r="P6927">
        <v>129</v>
      </c>
      <c r="Q6927">
        <v>0</v>
      </c>
      <c r="R6927">
        <v>10</v>
      </c>
      <c r="S6927">
        <v>0</v>
      </c>
      <c r="T6927">
        <v>24</v>
      </c>
      <c r="U6927">
        <v>0</v>
      </c>
      <c r="V6927">
        <v>0</v>
      </c>
      <c r="W6927">
        <v>0</v>
      </c>
      <c r="X6927">
        <v>175.29586403141752</v>
      </c>
      <c r="Y6927">
        <v>0</v>
      </c>
      <c r="Z6927">
        <v>0.59164816204495763</v>
      </c>
      <c r="AA6927">
        <v>0</v>
      </c>
      <c r="AB6927">
        <v>57.711392311852521</v>
      </c>
      <c r="AC6927">
        <v>0</v>
      </c>
      <c r="AD6927">
        <v>0</v>
      </c>
      <c r="AE6927">
        <v>233.59890450531498</v>
      </c>
    </row>
    <row r="6928" spans="1:31" x14ac:dyDescent="0.3">
      <c r="A6928">
        <v>2725752</v>
      </c>
      <c r="B6928">
        <v>1</v>
      </c>
      <c r="C6928" t="s">
        <v>80</v>
      </c>
      <c r="D6928" t="s">
        <v>82</v>
      </c>
      <c r="E6928" t="s">
        <v>145</v>
      </c>
      <c r="F6928" t="s">
        <v>19152</v>
      </c>
      <c r="G6928" t="s">
        <v>230</v>
      </c>
      <c r="H6928" t="s">
        <v>135</v>
      </c>
      <c r="I6928" t="s">
        <v>136</v>
      </c>
      <c r="J6928" t="s">
        <v>137</v>
      </c>
      <c r="K6928" t="s">
        <v>138</v>
      </c>
      <c r="L6928" t="s">
        <v>19153</v>
      </c>
      <c r="M6928" t="s">
        <v>19154</v>
      </c>
      <c r="N6928">
        <v>2.0361111109999999</v>
      </c>
      <c r="O6928">
        <v>0</v>
      </c>
      <c r="P6928">
        <v>3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1.4325334793460867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1.4325334793460867</v>
      </c>
    </row>
    <row r="6929" spans="1:31" x14ac:dyDescent="0.3">
      <c r="A6929">
        <v>2726293</v>
      </c>
      <c r="B6929">
        <v>1</v>
      </c>
      <c r="C6929" t="s">
        <v>80</v>
      </c>
      <c r="D6929" t="s">
        <v>105</v>
      </c>
      <c r="E6929" t="s">
        <v>145</v>
      </c>
      <c r="F6929" t="s">
        <v>19155</v>
      </c>
      <c r="G6929" t="s">
        <v>147</v>
      </c>
      <c r="H6929" t="s">
        <v>135</v>
      </c>
      <c r="I6929" t="s">
        <v>136</v>
      </c>
      <c r="J6929" t="s">
        <v>137</v>
      </c>
      <c r="K6929" t="s">
        <v>138</v>
      </c>
      <c r="L6929" t="s">
        <v>19156</v>
      </c>
      <c r="M6929" t="s">
        <v>19157</v>
      </c>
      <c r="N6929">
        <v>1.0919444439999999</v>
      </c>
      <c r="O6929">
        <v>0</v>
      </c>
      <c r="P6929">
        <v>7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1.4760557843797031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1.4760557843797031</v>
      </c>
    </row>
    <row r="6930" spans="1:31" x14ac:dyDescent="0.3">
      <c r="A6930">
        <v>2725652</v>
      </c>
      <c r="B6930">
        <v>1</v>
      </c>
      <c r="C6930" t="s">
        <v>80</v>
      </c>
      <c r="D6930" t="s">
        <v>96</v>
      </c>
      <c r="E6930" t="s">
        <v>145</v>
      </c>
      <c r="F6930" t="s">
        <v>19158</v>
      </c>
      <c r="G6930" t="s">
        <v>230</v>
      </c>
      <c r="H6930" t="s">
        <v>135</v>
      </c>
      <c r="I6930" t="s">
        <v>136</v>
      </c>
      <c r="J6930" t="s">
        <v>137</v>
      </c>
      <c r="K6930" t="s">
        <v>138</v>
      </c>
      <c r="L6930" t="s">
        <v>19159</v>
      </c>
      <c r="M6930" t="s">
        <v>19160</v>
      </c>
      <c r="N6930">
        <v>6.8049999999999997</v>
      </c>
      <c r="O6930">
        <v>0</v>
      </c>
      <c r="P6930">
        <v>2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4.2908608130996999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4.2908608130996999</v>
      </c>
    </row>
    <row r="6931" spans="1:31" x14ac:dyDescent="0.3">
      <c r="A6931">
        <v>2726044</v>
      </c>
      <c r="B6931">
        <v>1</v>
      </c>
      <c r="C6931" t="s">
        <v>80</v>
      </c>
      <c r="D6931" t="s">
        <v>104</v>
      </c>
      <c r="E6931" t="s">
        <v>150</v>
      </c>
      <c r="F6931" t="s">
        <v>19161</v>
      </c>
      <c r="G6931" t="s">
        <v>152</v>
      </c>
      <c r="H6931" t="s">
        <v>153</v>
      </c>
      <c r="I6931" t="s">
        <v>136</v>
      </c>
      <c r="J6931" t="s">
        <v>137</v>
      </c>
      <c r="K6931" t="s">
        <v>138</v>
      </c>
      <c r="L6931" t="s">
        <v>19162</v>
      </c>
      <c r="M6931" t="s">
        <v>19163</v>
      </c>
      <c r="N6931">
        <v>0.39444444400000001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1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0.74093699661333345</v>
      </c>
      <c r="AD6931">
        <v>0</v>
      </c>
      <c r="AE6931">
        <v>0.74093699661333345</v>
      </c>
    </row>
    <row r="6932" spans="1:31" x14ac:dyDescent="0.3">
      <c r="A6932">
        <v>2725695</v>
      </c>
      <c r="B6932">
        <v>1</v>
      </c>
      <c r="C6932" t="s">
        <v>80</v>
      </c>
      <c r="D6932" t="s">
        <v>90</v>
      </c>
      <c r="E6932" t="s">
        <v>173</v>
      </c>
      <c r="F6932" t="s">
        <v>19164</v>
      </c>
      <c r="G6932" t="s">
        <v>1613</v>
      </c>
      <c r="H6932" t="s">
        <v>5535</v>
      </c>
      <c r="I6932" t="s">
        <v>136</v>
      </c>
      <c r="J6932" t="s">
        <v>137</v>
      </c>
      <c r="K6932" t="s">
        <v>210</v>
      </c>
      <c r="L6932" t="s">
        <v>19165</v>
      </c>
      <c r="M6932" t="s">
        <v>19166</v>
      </c>
      <c r="N6932">
        <v>0.61305555499999997</v>
      </c>
      <c r="O6932">
        <v>0</v>
      </c>
      <c r="P6932">
        <v>6699</v>
      </c>
      <c r="Q6932">
        <v>0</v>
      </c>
      <c r="R6932">
        <v>0</v>
      </c>
      <c r="S6932">
        <v>0</v>
      </c>
      <c r="T6932">
        <v>299</v>
      </c>
      <c r="U6932">
        <v>0</v>
      </c>
      <c r="V6932">
        <v>0</v>
      </c>
      <c r="W6932">
        <v>0</v>
      </c>
      <c r="X6932">
        <v>873.99971312076116</v>
      </c>
      <c r="Y6932">
        <v>0</v>
      </c>
      <c r="Z6932">
        <v>0</v>
      </c>
      <c r="AA6932">
        <v>0</v>
      </c>
      <c r="AB6932">
        <v>141.78849109046462</v>
      </c>
      <c r="AC6932">
        <v>0</v>
      </c>
      <c r="AD6932">
        <v>0</v>
      </c>
      <c r="AE6932">
        <v>1015.7882042112258</v>
      </c>
    </row>
    <row r="6933" spans="1:31" x14ac:dyDescent="0.3">
      <c r="A6933">
        <v>2726336</v>
      </c>
      <c r="B6933">
        <v>1</v>
      </c>
      <c r="C6933" t="s">
        <v>80</v>
      </c>
      <c r="D6933" t="s">
        <v>110</v>
      </c>
      <c r="E6933" t="s">
        <v>145</v>
      </c>
      <c r="F6933" t="s">
        <v>19167</v>
      </c>
      <c r="G6933" t="s">
        <v>181</v>
      </c>
      <c r="H6933" t="s">
        <v>135</v>
      </c>
      <c r="I6933" t="s">
        <v>136</v>
      </c>
      <c r="J6933" t="s">
        <v>137</v>
      </c>
      <c r="K6933" t="s">
        <v>138</v>
      </c>
      <c r="L6933" t="s">
        <v>19168</v>
      </c>
      <c r="M6933" t="s">
        <v>19169</v>
      </c>
      <c r="N6933">
        <v>2.2688888880000002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1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33.262070753378126</v>
      </c>
      <c r="AC6933">
        <v>0</v>
      </c>
      <c r="AD6933">
        <v>0</v>
      </c>
      <c r="AE6933">
        <v>33.262070753378126</v>
      </c>
    </row>
    <row r="6934" spans="1:31" x14ac:dyDescent="0.3">
      <c r="A6934">
        <v>2725795</v>
      </c>
      <c r="B6934">
        <v>1</v>
      </c>
      <c r="C6934" t="s">
        <v>80</v>
      </c>
      <c r="D6934" t="s">
        <v>85</v>
      </c>
      <c r="E6934" t="s">
        <v>161</v>
      </c>
      <c r="F6934" t="s">
        <v>19170</v>
      </c>
      <c r="G6934" t="s">
        <v>209</v>
      </c>
      <c r="H6934" t="s">
        <v>135</v>
      </c>
      <c r="I6934" t="s">
        <v>136</v>
      </c>
      <c r="J6934" t="s">
        <v>137</v>
      </c>
      <c r="K6934" t="s">
        <v>210</v>
      </c>
      <c r="L6934" t="s">
        <v>19171</v>
      </c>
      <c r="M6934" t="s">
        <v>19172</v>
      </c>
      <c r="N6934">
        <v>0.436111111</v>
      </c>
      <c r="O6934">
        <v>0</v>
      </c>
      <c r="P6934">
        <v>126</v>
      </c>
      <c r="Q6934">
        <v>0</v>
      </c>
      <c r="R6934">
        <v>0</v>
      </c>
      <c r="S6934">
        <v>0</v>
      </c>
      <c r="T6934">
        <v>9</v>
      </c>
      <c r="U6934">
        <v>0</v>
      </c>
      <c r="V6934">
        <v>0</v>
      </c>
      <c r="W6934">
        <v>0</v>
      </c>
      <c r="X6934">
        <v>11.59156395119996</v>
      </c>
      <c r="Y6934">
        <v>0</v>
      </c>
      <c r="Z6934">
        <v>0</v>
      </c>
      <c r="AA6934">
        <v>0</v>
      </c>
      <c r="AB6934">
        <v>1.7295563941965835</v>
      </c>
      <c r="AC6934">
        <v>0</v>
      </c>
      <c r="AD6934">
        <v>0</v>
      </c>
      <c r="AE6934">
        <v>13.321120345396544</v>
      </c>
    </row>
    <row r="6935" spans="1:31" x14ac:dyDescent="0.3">
      <c r="A6935">
        <v>2726219</v>
      </c>
      <c r="B6935">
        <v>1</v>
      </c>
      <c r="C6935" t="s">
        <v>80</v>
      </c>
      <c r="D6935" t="s">
        <v>95</v>
      </c>
      <c r="E6935" t="s">
        <v>161</v>
      </c>
      <c r="F6935" t="s">
        <v>19173</v>
      </c>
      <c r="G6935" t="s">
        <v>170</v>
      </c>
      <c r="H6935" t="s">
        <v>135</v>
      </c>
      <c r="I6935" t="s">
        <v>136</v>
      </c>
      <c r="J6935" t="s">
        <v>137</v>
      </c>
      <c r="K6935" t="s">
        <v>138</v>
      </c>
      <c r="L6935" t="s">
        <v>19174</v>
      </c>
      <c r="M6935" t="s">
        <v>19175</v>
      </c>
      <c r="N6935">
        <v>2.1716666660000001</v>
      </c>
      <c r="O6935">
        <v>0</v>
      </c>
      <c r="P6935">
        <v>25</v>
      </c>
      <c r="Q6935">
        <v>0</v>
      </c>
      <c r="R6935">
        <v>0</v>
      </c>
      <c r="S6935">
        <v>0</v>
      </c>
      <c r="T6935">
        <v>4</v>
      </c>
      <c r="U6935">
        <v>0</v>
      </c>
      <c r="V6935">
        <v>0</v>
      </c>
      <c r="W6935">
        <v>0</v>
      </c>
      <c r="X6935">
        <v>3.5957432028490808</v>
      </c>
      <c r="Y6935">
        <v>0</v>
      </c>
      <c r="Z6935">
        <v>0</v>
      </c>
      <c r="AA6935">
        <v>0</v>
      </c>
      <c r="AB6935">
        <v>2.9877712733942401</v>
      </c>
      <c r="AC6935">
        <v>0</v>
      </c>
      <c r="AD6935">
        <v>0</v>
      </c>
      <c r="AE6935">
        <v>6.5835144762433213</v>
      </c>
    </row>
    <row r="6936" spans="1:31" x14ac:dyDescent="0.3">
      <c r="A6936">
        <v>2726073</v>
      </c>
      <c r="B6936">
        <v>1</v>
      </c>
      <c r="C6936" t="s">
        <v>80</v>
      </c>
      <c r="D6936" t="s">
        <v>91</v>
      </c>
      <c r="E6936" t="s">
        <v>213</v>
      </c>
      <c r="F6936" t="s">
        <v>19176</v>
      </c>
      <c r="G6936" t="s">
        <v>152</v>
      </c>
      <c r="H6936" t="s">
        <v>153</v>
      </c>
      <c r="I6936" t="s">
        <v>136</v>
      </c>
      <c r="J6936" t="s">
        <v>137</v>
      </c>
      <c r="K6936" t="s">
        <v>138</v>
      </c>
      <c r="L6936" t="s">
        <v>19177</v>
      </c>
      <c r="M6936" t="s">
        <v>19178</v>
      </c>
      <c r="N6936">
        <v>2.7613888879999999</v>
      </c>
      <c r="O6936">
        <v>5</v>
      </c>
      <c r="P6936">
        <v>35</v>
      </c>
      <c r="Q6936">
        <v>3</v>
      </c>
      <c r="R6936">
        <v>2</v>
      </c>
      <c r="S6936">
        <v>2</v>
      </c>
      <c r="T6936">
        <v>5</v>
      </c>
      <c r="U6936">
        <v>0</v>
      </c>
      <c r="V6936">
        <v>0</v>
      </c>
      <c r="W6936">
        <v>2.2727740310197064</v>
      </c>
      <c r="X6936">
        <v>16.512442975822289</v>
      </c>
      <c r="Y6936">
        <v>1.9148808974776679</v>
      </c>
      <c r="Z6936">
        <v>8.475394752863652</v>
      </c>
      <c r="AA6936">
        <v>0.89370616624712507</v>
      </c>
      <c r="AB6936">
        <v>32.058016029462017</v>
      </c>
      <c r="AC6936">
        <v>0</v>
      </c>
      <c r="AD6936">
        <v>0</v>
      </c>
      <c r="AE6936">
        <v>62.127214852892465</v>
      </c>
    </row>
    <row r="6937" spans="1:31" x14ac:dyDescent="0.3">
      <c r="A6937">
        <v>2726056</v>
      </c>
      <c r="B6937">
        <v>1</v>
      </c>
      <c r="C6937" t="s">
        <v>80</v>
      </c>
      <c r="D6937" t="s">
        <v>95</v>
      </c>
      <c r="E6937" t="s">
        <v>213</v>
      </c>
      <c r="F6937" t="s">
        <v>19179</v>
      </c>
      <c r="G6937" t="s">
        <v>152</v>
      </c>
      <c r="H6937" t="s">
        <v>153</v>
      </c>
      <c r="I6937" t="s">
        <v>136</v>
      </c>
      <c r="J6937" t="s">
        <v>137</v>
      </c>
      <c r="K6937" t="s">
        <v>138</v>
      </c>
      <c r="L6937" t="s">
        <v>19180</v>
      </c>
      <c r="M6937" t="s">
        <v>19181</v>
      </c>
      <c r="N6937">
        <v>0.46</v>
      </c>
      <c r="O6937">
        <v>0</v>
      </c>
      <c r="P6937">
        <v>1297</v>
      </c>
      <c r="Q6937">
        <v>0</v>
      </c>
      <c r="R6937">
        <v>10</v>
      </c>
      <c r="S6937">
        <v>0</v>
      </c>
      <c r="T6937">
        <v>77</v>
      </c>
      <c r="U6937">
        <v>0</v>
      </c>
      <c r="V6937">
        <v>0</v>
      </c>
      <c r="W6937">
        <v>0</v>
      </c>
      <c r="X6937">
        <v>57.343671327900722</v>
      </c>
      <c r="Y6937">
        <v>0</v>
      </c>
      <c r="Z6937">
        <v>0</v>
      </c>
      <c r="AA6937">
        <v>0</v>
      </c>
      <c r="AB6937">
        <v>42.69074835433824</v>
      </c>
      <c r="AC6937">
        <v>0</v>
      </c>
      <c r="AD6937">
        <v>0</v>
      </c>
      <c r="AE6937">
        <v>100.03441968223896</v>
      </c>
    </row>
    <row r="6938" spans="1:31" x14ac:dyDescent="0.3">
      <c r="A6938">
        <v>2726119</v>
      </c>
      <c r="B6938">
        <v>1</v>
      </c>
      <c r="C6938" t="s">
        <v>80</v>
      </c>
      <c r="D6938" t="s">
        <v>110</v>
      </c>
      <c r="E6938" t="s">
        <v>145</v>
      </c>
      <c r="F6938" t="s">
        <v>19182</v>
      </c>
      <c r="G6938" t="s">
        <v>230</v>
      </c>
      <c r="H6938" t="s">
        <v>135</v>
      </c>
      <c r="I6938" t="s">
        <v>136</v>
      </c>
      <c r="J6938" t="s">
        <v>137</v>
      </c>
      <c r="K6938" t="s">
        <v>138</v>
      </c>
      <c r="L6938" t="s">
        <v>19183</v>
      </c>
      <c r="M6938" t="s">
        <v>19184</v>
      </c>
      <c r="N6938">
        <v>2.9741666659999999</v>
      </c>
      <c r="O6938">
        <v>0</v>
      </c>
      <c r="P6938">
        <v>3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2.40826435678192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2.40826435678192</v>
      </c>
    </row>
    <row r="6939" spans="1:31" x14ac:dyDescent="0.3">
      <c r="A6939">
        <v>2725718</v>
      </c>
      <c r="B6939">
        <v>1</v>
      </c>
      <c r="C6939" t="s">
        <v>81</v>
      </c>
      <c r="D6939" t="s">
        <v>121</v>
      </c>
      <c r="E6939" t="s">
        <v>161</v>
      </c>
      <c r="F6939" t="s">
        <v>19185</v>
      </c>
      <c r="G6939" t="s">
        <v>2849</v>
      </c>
      <c r="H6939" t="s">
        <v>135</v>
      </c>
      <c r="I6939" t="s">
        <v>136</v>
      </c>
      <c r="J6939" t="s">
        <v>137</v>
      </c>
      <c r="K6939" t="s">
        <v>138</v>
      </c>
      <c r="L6939" t="s">
        <v>19186</v>
      </c>
      <c r="M6939" t="s">
        <v>19187</v>
      </c>
      <c r="N6939">
        <v>1.3530555550000001</v>
      </c>
      <c r="O6939">
        <v>0</v>
      </c>
      <c r="P6939">
        <v>4</v>
      </c>
      <c r="Q6939">
        <v>0</v>
      </c>
      <c r="R6939">
        <v>11</v>
      </c>
      <c r="S6939">
        <v>0</v>
      </c>
      <c r="T6939">
        <v>3</v>
      </c>
      <c r="U6939">
        <v>0</v>
      </c>
      <c r="V6939">
        <v>0</v>
      </c>
      <c r="W6939">
        <v>0</v>
      </c>
      <c r="X6939">
        <v>0.55008776600444753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0.55008776600444753</v>
      </c>
    </row>
    <row r="6940" spans="1:31" x14ac:dyDescent="0.3">
      <c r="A6940">
        <v>2725870</v>
      </c>
      <c r="B6940">
        <v>1</v>
      </c>
      <c r="C6940" t="s">
        <v>80</v>
      </c>
      <c r="D6940" t="s">
        <v>91</v>
      </c>
      <c r="E6940" t="s">
        <v>213</v>
      </c>
      <c r="F6940" t="s">
        <v>14436</v>
      </c>
      <c r="G6940" t="s">
        <v>152</v>
      </c>
      <c r="H6940" t="s">
        <v>153</v>
      </c>
      <c r="I6940" t="s">
        <v>136</v>
      </c>
      <c r="J6940" t="s">
        <v>137</v>
      </c>
      <c r="K6940" t="s">
        <v>138</v>
      </c>
      <c r="L6940" t="s">
        <v>19188</v>
      </c>
      <c r="M6940" t="s">
        <v>19189</v>
      </c>
      <c r="N6940">
        <v>2.1755555549999999</v>
      </c>
      <c r="O6940">
        <v>6</v>
      </c>
      <c r="P6940">
        <v>1485</v>
      </c>
      <c r="Q6940">
        <v>10</v>
      </c>
      <c r="R6940">
        <v>60</v>
      </c>
      <c r="S6940">
        <v>4</v>
      </c>
      <c r="T6940">
        <v>78</v>
      </c>
      <c r="U6940">
        <v>0</v>
      </c>
      <c r="V6940">
        <v>1</v>
      </c>
      <c r="W6940">
        <v>2.4746602120869254</v>
      </c>
      <c r="X6940">
        <v>229.15671090449106</v>
      </c>
      <c r="Y6940">
        <v>15.844518562344373</v>
      </c>
      <c r="Z6940">
        <v>62.168195333147622</v>
      </c>
      <c r="AA6940">
        <v>101.75520357460104</v>
      </c>
      <c r="AB6940">
        <v>107.16551373920693</v>
      </c>
      <c r="AC6940">
        <v>0</v>
      </c>
      <c r="AD6940">
        <v>0</v>
      </c>
      <c r="AE6940">
        <v>518.56480232587796</v>
      </c>
    </row>
    <row r="6941" spans="1:31" x14ac:dyDescent="0.3">
      <c r="A6941">
        <v>2726113</v>
      </c>
      <c r="B6941">
        <v>1</v>
      </c>
      <c r="C6941" t="s">
        <v>80</v>
      </c>
      <c r="D6941" t="s">
        <v>90</v>
      </c>
      <c r="E6941" t="s">
        <v>132</v>
      </c>
      <c r="F6941" t="s">
        <v>19190</v>
      </c>
      <c r="G6941" t="s">
        <v>409</v>
      </c>
      <c r="H6941" t="s">
        <v>135</v>
      </c>
      <c r="I6941" t="s">
        <v>136</v>
      </c>
      <c r="J6941" t="s">
        <v>137</v>
      </c>
      <c r="K6941" t="s">
        <v>138</v>
      </c>
      <c r="L6941" t="s">
        <v>19191</v>
      </c>
      <c r="M6941" t="s">
        <v>19192</v>
      </c>
      <c r="N6941">
        <v>2.2016666659999999</v>
      </c>
      <c r="O6941">
        <v>0</v>
      </c>
      <c r="P6941">
        <v>368</v>
      </c>
      <c r="Q6941">
        <v>0</v>
      </c>
      <c r="R6941">
        <v>1</v>
      </c>
      <c r="S6941">
        <v>0</v>
      </c>
      <c r="T6941">
        <v>43</v>
      </c>
      <c r="U6941">
        <v>0</v>
      </c>
      <c r="V6941">
        <v>0</v>
      </c>
      <c r="W6941">
        <v>0</v>
      </c>
      <c r="X6941">
        <v>223.10838461109392</v>
      </c>
      <c r="Y6941">
        <v>0</v>
      </c>
      <c r="Z6941">
        <v>0</v>
      </c>
      <c r="AA6941">
        <v>0</v>
      </c>
      <c r="AB6941">
        <v>99.252004506997949</v>
      </c>
      <c r="AC6941">
        <v>0</v>
      </c>
      <c r="AD6941">
        <v>0</v>
      </c>
      <c r="AE6941">
        <v>322.36038911809186</v>
      </c>
    </row>
    <row r="6942" spans="1:31" x14ac:dyDescent="0.3">
      <c r="A6942">
        <v>2725661</v>
      </c>
      <c r="B6942">
        <v>1</v>
      </c>
      <c r="C6942" t="s">
        <v>80</v>
      </c>
      <c r="D6942" t="s">
        <v>84</v>
      </c>
      <c r="E6942" t="s">
        <v>156</v>
      </c>
      <c r="F6942" t="s">
        <v>19193</v>
      </c>
      <c r="G6942" t="s">
        <v>152</v>
      </c>
      <c r="H6942" t="s">
        <v>153</v>
      </c>
      <c r="I6942" t="s">
        <v>136</v>
      </c>
      <c r="J6942" t="s">
        <v>137</v>
      </c>
      <c r="K6942" t="s">
        <v>138</v>
      </c>
      <c r="L6942" t="s">
        <v>19194</v>
      </c>
      <c r="M6942" t="s">
        <v>19195</v>
      </c>
      <c r="N6942">
        <v>0.97527777699999996</v>
      </c>
      <c r="O6942">
        <v>4</v>
      </c>
      <c r="P6942">
        <v>725</v>
      </c>
      <c r="Q6942">
        <v>1</v>
      </c>
      <c r="R6942">
        <v>71</v>
      </c>
      <c r="S6942">
        <v>5</v>
      </c>
      <c r="T6942">
        <v>86</v>
      </c>
      <c r="U6942">
        <v>0</v>
      </c>
      <c r="V6942">
        <v>0</v>
      </c>
      <c r="W6942">
        <v>0.79868306537313505</v>
      </c>
      <c r="X6942">
        <v>113.14184900685574</v>
      </c>
      <c r="Y6942">
        <v>3.1604006281867707</v>
      </c>
      <c r="Z6942">
        <v>14.528663417919065</v>
      </c>
      <c r="AA6942">
        <v>6.6404186519270638</v>
      </c>
      <c r="AB6942">
        <v>67.37929341418851</v>
      </c>
      <c r="AC6942">
        <v>0</v>
      </c>
      <c r="AD6942">
        <v>0</v>
      </c>
      <c r="AE6942">
        <v>205.64930818445029</v>
      </c>
    </row>
    <row r="6943" spans="1:31" x14ac:dyDescent="0.3">
      <c r="A6943">
        <v>2726302</v>
      </c>
      <c r="B6943">
        <v>1</v>
      </c>
      <c r="C6943" t="s">
        <v>80</v>
      </c>
      <c r="D6943" t="s">
        <v>82</v>
      </c>
      <c r="E6943" t="s">
        <v>145</v>
      </c>
      <c r="F6943" t="s">
        <v>19196</v>
      </c>
      <c r="G6943" t="s">
        <v>181</v>
      </c>
      <c r="H6943" t="s">
        <v>135</v>
      </c>
      <c r="I6943" t="s">
        <v>136</v>
      </c>
      <c r="J6943" t="s">
        <v>137</v>
      </c>
      <c r="K6943" t="s">
        <v>138</v>
      </c>
      <c r="L6943" t="s">
        <v>19197</v>
      </c>
      <c r="M6943" t="s">
        <v>19198</v>
      </c>
      <c r="N6943">
        <v>2.486388888</v>
      </c>
      <c r="O6943">
        <v>0</v>
      </c>
      <c r="P6943">
        <v>1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0.93351568591530676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0.93351568591530676</v>
      </c>
    </row>
    <row r="6944" spans="1:31" x14ac:dyDescent="0.3">
      <c r="A6944">
        <v>2725655</v>
      </c>
      <c r="B6944">
        <v>1</v>
      </c>
      <c r="C6944" t="s">
        <v>80</v>
      </c>
      <c r="D6944" t="s">
        <v>106</v>
      </c>
      <c r="E6944" t="s">
        <v>132</v>
      </c>
      <c r="F6944" t="s">
        <v>19199</v>
      </c>
      <c r="G6944" t="s">
        <v>134</v>
      </c>
      <c r="H6944" t="s">
        <v>135</v>
      </c>
      <c r="I6944" t="s">
        <v>136</v>
      </c>
      <c r="J6944" t="s">
        <v>137</v>
      </c>
      <c r="K6944" t="s">
        <v>138</v>
      </c>
      <c r="L6944" t="s">
        <v>19200</v>
      </c>
      <c r="M6944" t="s">
        <v>19201</v>
      </c>
      <c r="N6944">
        <v>1.71</v>
      </c>
      <c r="O6944">
        <v>0</v>
      </c>
      <c r="P6944">
        <v>26</v>
      </c>
      <c r="Q6944">
        <v>0</v>
      </c>
      <c r="R6944">
        <v>19</v>
      </c>
      <c r="S6944">
        <v>0</v>
      </c>
      <c r="T6944">
        <v>5</v>
      </c>
      <c r="U6944">
        <v>0</v>
      </c>
      <c r="V6944">
        <v>0</v>
      </c>
      <c r="W6944">
        <v>0</v>
      </c>
      <c r="X6944">
        <v>10.093787295701343</v>
      </c>
      <c r="Y6944">
        <v>0</v>
      </c>
      <c r="Z6944">
        <v>13.342976124090168</v>
      </c>
      <c r="AA6944">
        <v>0</v>
      </c>
      <c r="AB6944">
        <v>3.7559903830932999</v>
      </c>
      <c r="AC6944">
        <v>0</v>
      </c>
      <c r="AD6944">
        <v>0</v>
      </c>
      <c r="AE6944">
        <v>27.192753802884809</v>
      </c>
    </row>
    <row r="6945" spans="1:31" x14ac:dyDescent="0.3">
      <c r="A6945">
        <v>2726282</v>
      </c>
      <c r="B6945">
        <v>1</v>
      </c>
      <c r="C6945" t="s">
        <v>80</v>
      </c>
      <c r="D6945" t="s">
        <v>93</v>
      </c>
      <c r="E6945" t="s">
        <v>200</v>
      </c>
      <c r="F6945" t="s">
        <v>19202</v>
      </c>
      <c r="G6945" t="s">
        <v>543</v>
      </c>
      <c r="H6945" t="s">
        <v>135</v>
      </c>
      <c r="I6945" t="s">
        <v>136</v>
      </c>
      <c r="J6945" t="s">
        <v>137</v>
      </c>
      <c r="K6945" t="s">
        <v>138</v>
      </c>
      <c r="L6945" t="s">
        <v>19203</v>
      </c>
      <c r="M6945" t="s">
        <v>19204</v>
      </c>
      <c r="N6945">
        <v>3.2041666659999999</v>
      </c>
      <c r="O6945">
        <v>0</v>
      </c>
      <c r="P6945">
        <v>15</v>
      </c>
      <c r="Q6945">
        <v>0</v>
      </c>
      <c r="R6945">
        <v>0</v>
      </c>
      <c r="S6945">
        <v>0</v>
      </c>
      <c r="T6945">
        <v>6</v>
      </c>
      <c r="U6945">
        <v>0</v>
      </c>
      <c r="V6945">
        <v>0</v>
      </c>
      <c r="W6945">
        <v>0</v>
      </c>
      <c r="X6945">
        <v>7.0079609254907531</v>
      </c>
      <c r="Y6945">
        <v>0</v>
      </c>
      <c r="Z6945">
        <v>0</v>
      </c>
      <c r="AA6945">
        <v>0</v>
      </c>
      <c r="AB6945">
        <v>29.305602760699514</v>
      </c>
      <c r="AC6945">
        <v>0</v>
      </c>
      <c r="AD6945">
        <v>0</v>
      </c>
      <c r="AE6945">
        <v>36.313563686190264</v>
      </c>
    </row>
    <row r="6946" spans="1:31" x14ac:dyDescent="0.3">
      <c r="A6946">
        <v>2726033</v>
      </c>
      <c r="B6946">
        <v>1</v>
      </c>
      <c r="C6946" t="s">
        <v>80</v>
      </c>
      <c r="D6946" t="s">
        <v>94</v>
      </c>
      <c r="E6946" t="s">
        <v>150</v>
      </c>
      <c r="F6946" t="s">
        <v>6719</v>
      </c>
      <c r="G6946" t="s">
        <v>152</v>
      </c>
      <c r="H6946" t="s">
        <v>153</v>
      </c>
      <c r="I6946" t="s">
        <v>136</v>
      </c>
      <c r="J6946" t="s">
        <v>137</v>
      </c>
      <c r="K6946" t="s">
        <v>138</v>
      </c>
      <c r="L6946" t="s">
        <v>19205</v>
      </c>
      <c r="M6946" t="s">
        <v>18972</v>
      </c>
      <c r="N6946">
        <v>0.66972222199999998</v>
      </c>
      <c r="O6946">
        <v>0</v>
      </c>
      <c r="P6946">
        <v>0</v>
      </c>
      <c r="Q6946">
        <v>1</v>
      </c>
      <c r="R6946">
        <v>132</v>
      </c>
      <c r="S6946">
        <v>0</v>
      </c>
      <c r="T6946">
        <v>8</v>
      </c>
      <c r="U6946">
        <v>0</v>
      </c>
      <c r="V6946">
        <v>0</v>
      </c>
      <c r="W6946">
        <v>0</v>
      </c>
      <c r="X6946">
        <v>0</v>
      </c>
      <c r="Y6946">
        <v>0.36108923032000001</v>
      </c>
      <c r="Z6946">
        <v>4.6172825882256729</v>
      </c>
      <c r="AA6946">
        <v>0</v>
      </c>
      <c r="AB6946">
        <v>1.0255111635666665</v>
      </c>
      <c r="AC6946">
        <v>0</v>
      </c>
      <c r="AD6946">
        <v>0</v>
      </c>
      <c r="AE6946">
        <v>6.0038829821123398</v>
      </c>
    </row>
    <row r="6947" spans="1:31" x14ac:dyDescent="0.3">
      <c r="A6947">
        <v>2725741</v>
      </c>
      <c r="B6947">
        <v>1</v>
      </c>
      <c r="C6947" t="s">
        <v>81</v>
      </c>
      <c r="D6947" t="s">
        <v>127</v>
      </c>
      <c r="E6947" t="s">
        <v>150</v>
      </c>
      <c r="F6947" t="s">
        <v>3566</v>
      </c>
      <c r="G6947" t="s">
        <v>152</v>
      </c>
      <c r="H6947" t="s">
        <v>153</v>
      </c>
      <c r="I6947" t="s">
        <v>136</v>
      </c>
      <c r="J6947" t="s">
        <v>137</v>
      </c>
      <c r="K6947" t="s">
        <v>138</v>
      </c>
      <c r="L6947" t="s">
        <v>18979</v>
      </c>
      <c r="M6947" t="s">
        <v>19206</v>
      </c>
      <c r="N6947">
        <v>2.2005555550000002</v>
      </c>
      <c r="O6947">
        <v>1</v>
      </c>
      <c r="P6947">
        <v>405</v>
      </c>
      <c r="Q6947">
        <v>31</v>
      </c>
      <c r="R6947">
        <v>72</v>
      </c>
      <c r="S6947">
        <v>2</v>
      </c>
      <c r="T6947">
        <v>54</v>
      </c>
      <c r="U6947">
        <v>0</v>
      </c>
      <c r="V6947">
        <v>0</v>
      </c>
      <c r="W6947">
        <v>6.6087199171763338</v>
      </c>
      <c r="X6947">
        <v>152.92937567103107</v>
      </c>
      <c r="Y6947">
        <v>31.984680376949736</v>
      </c>
      <c r="Z6947">
        <v>11.123381604490675</v>
      </c>
      <c r="AA6947">
        <v>0.82953117386477004</v>
      </c>
      <c r="AB6947">
        <v>48.658671718467978</v>
      </c>
      <c r="AC6947">
        <v>0</v>
      </c>
      <c r="AD6947">
        <v>0</v>
      </c>
      <c r="AE6947">
        <v>252.13436046198058</v>
      </c>
    </row>
    <row r="6948" spans="1:31" x14ac:dyDescent="0.3">
      <c r="A6948">
        <v>2725598</v>
      </c>
      <c r="B6948">
        <v>1</v>
      </c>
      <c r="C6948" t="s">
        <v>80</v>
      </c>
      <c r="D6948" t="s">
        <v>82</v>
      </c>
      <c r="E6948" t="s">
        <v>145</v>
      </c>
      <c r="F6948" t="s">
        <v>19207</v>
      </c>
      <c r="G6948" t="s">
        <v>181</v>
      </c>
      <c r="H6948" t="s">
        <v>135</v>
      </c>
      <c r="I6948" t="s">
        <v>136</v>
      </c>
      <c r="J6948" t="s">
        <v>137</v>
      </c>
      <c r="K6948" t="s">
        <v>138</v>
      </c>
      <c r="L6948" t="s">
        <v>19208</v>
      </c>
      <c r="M6948" t="s">
        <v>19209</v>
      </c>
      <c r="N6948">
        <v>0.79972222199999998</v>
      </c>
      <c r="O6948">
        <v>0</v>
      </c>
      <c r="P6948">
        <v>3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0.54251134880704255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0.54251134880704255</v>
      </c>
    </row>
    <row r="6949" spans="1:31" x14ac:dyDescent="0.3">
      <c r="A6949">
        <v>2725884</v>
      </c>
      <c r="B6949">
        <v>1</v>
      </c>
      <c r="C6949" t="s">
        <v>81</v>
      </c>
      <c r="D6949" t="s">
        <v>123</v>
      </c>
      <c r="E6949" t="s">
        <v>132</v>
      </c>
      <c r="F6949" t="s">
        <v>18853</v>
      </c>
      <c r="G6949" t="s">
        <v>170</v>
      </c>
      <c r="H6949" t="s">
        <v>135</v>
      </c>
      <c r="I6949" t="s">
        <v>136</v>
      </c>
      <c r="J6949" t="s">
        <v>137</v>
      </c>
      <c r="K6949" t="s">
        <v>138</v>
      </c>
      <c r="L6949" t="s">
        <v>19210</v>
      </c>
      <c r="M6949" t="s">
        <v>19211</v>
      </c>
      <c r="N6949">
        <v>0.74833333300000004</v>
      </c>
      <c r="O6949">
        <v>0</v>
      </c>
      <c r="P6949">
        <v>108</v>
      </c>
      <c r="Q6949">
        <v>0</v>
      </c>
      <c r="R6949">
        <v>8</v>
      </c>
      <c r="S6949">
        <v>0</v>
      </c>
      <c r="T6949">
        <v>17</v>
      </c>
      <c r="U6949">
        <v>0</v>
      </c>
      <c r="V6949">
        <v>0</v>
      </c>
      <c r="W6949">
        <v>0</v>
      </c>
      <c r="X6949">
        <v>18.524252968106367</v>
      </c>
      <c r="Y6949">
        <v>0</v>
      </c>
      <c r="Z6949">
        <v>0</v>
      </c>
      <c r="AA6949">
        <v>0</v>
      </c>
      <c r="AB6949">
        <v>10.532298275907843</v>
      </c>
      <c r="AC6949">
        <v>0</v>
      </c>
      <c r="AD6949">
        <v>0</v>
      </c>
      <c r="AE6949">
        <v>29.056551244014209</v>
      </c>
    </row>
    <row r="6950" spans="1:31" x14ac:dyDescent="0.3">
      <c r="A6950">
        <v>2726013</v>
      </c>
      <c r="B6950">
        <v>2</v>
      </c>
      <c r="C6950" t="s">
        <v>81</v>
      </c>
      <c r="D6950" t="s">
        <v>118</v>
      </c>
      <c r="E6950" t="s">
        <v>132</v>
      </c>
      <c r="F6950" t="s">
        <v>19212</v>
      </c>
      <c r="G6950" t="s">
        <v>163</v>
      </c>
      <c r="H6950" t="s">
        <v>135</v>
      </c>
      <c r="I6950" t="s">
        <v>136</v>
      </c>
      <c r="J6950" t="s">
        <v>137</v>
      </c>
      <c r="K6950" t="s">
        <v>138</v>
      </c>
      <c r="L6950" t="s">
        <v>19213</v>
      </c>
      <c r="M6950" t="s">
        <v>19214</v>
      </c>
      <c r="N6950">
        <v>5.1944443999999999E-2</v>
      </c>
      <c r="O6950">
        <v>0</v>
      </c>
      <c r="P6950">
        <v>39</v>
      </c>
      <c r="Q6950">
        <v>0</v>
      </c>
      <c r="R6950">
        <v>1</v>
      </c>
      <c r="S6950">
        <v>0</v>
      </c>
      <c r="T6950">
        <v>2</v>
      </c>
      <c r="U6950">
        <v>0</v>
      </c>
      <c r="V6950">
        <v>0</v>
      </c>
      <c r="W6950">
        <v>0</v>
      </c>
      <c r="X6950">
        <v>0.37980006975911912</v>
      </c>
      <c r="Y6950">
        <v>0</v>
      </c>
      <c r="Z6950">
        <v>0</v>
      </c>
      <c r="AA6950">
        <v>0</v>
      </c>
      <c r="AB6950">
        <v>8.655712880048666E-2</v>
      </c>
      <c r="AC6950">
        <v>0</v>
      </c>
      <c r="AD6950">
        <v>0</v>
      </c>
      <c r="AE6950">
        <v>0.46635719855960578</v>
      </c>
    </row>
    <row r="6951" spans="1:31" x14ac:dyDescent="0.3">
      <c r="A6951">
        <v>2725761</v>
      </c>
      <c r="B6951">
        <v>1</v>
      </c>
      <c r="C6951" t="s">
        <v>80</v>
      </c>
      <c r="D6951" t="s">
        <v>90</v>
      </c>
      <c r="E6951" t="s">
        <v>132</v>
      </c>
      <c r="F6951" t="s">
        <v>19215</v>
      </c>
      <c r="G6951" t="s">
        <v>209</v>
      </c>
      <c r="H6951" t="s">
        <v>135</v>
      </c>
      <c r="I6951" t="s">
        <v>136</v>
      </c>
      <c r="J6951" t="s">
        <v>137</v>
      </c>
      <c r="K6951" t="s">
        <v>210</v>
      </c>
      <c r="L6951" t="s">
        <v>19216</v>
      </c>
      <c r="M6951" t="s">
        <v>19217</v>
      </c>
      <c r="N6951">
        <v>3.4983333330000002</v>
      </c>
      <c r="O6951">
        <v>0</v>
      </c>
      <c r="P6951">
        <v>769</v>
      </c>
      <c r="Q6951">
        <v>0</v>
      </c>
      <c r="R6951">
        <v>0</v>
      </c>
      <c r="S6951">
        <v>0</v>
      </c>
      <c r="T6951">
        <v>32</v>
      </c>
      <c r="U6951">
        <v>0</v>
      </c>
      <c r="V6951">
        <v>0</v>
      </c>
      <c r="W6951">
        <v>0</v>
      </c>
      <c r="X6951">
        <v>655.68508927406174</v>
      </c>
      <c r="Y6951">
        <v>0</v>
      </c>
      <c r="Z6951">
        <v>0</v>
      </c>
      <c r="AA6951">
        <v>0</v>
      </c>
      <c r="AB6951">
        <v>60.812986927747595</v>
      </c>
      <c r="AC6951">
        <v>0</v>
      </c>
      <c r="AD6951">
        <v>0</v>
      </c>
      <c r="AE6951">
        <v>716.49807620180934</v>
      </c>
    </row>
    <row r="6952" spans="1:31" x14ac:dyDescent="0.3">
      <c r="A6952">
        <v>2726013</v>
      </c>
      <c r="B6952">
        <v>1</v>
      </c>
      <c r="C6952" t="s">
        <v>81</v>
      </c>
      <c r="D6952" t="s">
        <v>118</v>
      </c>
      <c r="E6952" t="s">
        <v>161</v>
      </c>
      <c r="F6952" t="s">
        <v>10830</v>
      </c>
      <c r="G6952" t="s">
        <v>163</v>
      </c>
      <c r="H6952" t="s">
        <v>135</v>
      </c>
      <c r="I6952" t="s">
        <v>136</v>
      </c>
      <c r="J6952" t="s">
        <v>137</v>
      </c>
      <c r="K6952" t="s">
        <v>138</v>
      </c>
      <c r="L6952" t="s">
        <v>19218</v>
      </c>
      <c r="M6952" t="s">
        <v>19213</v>
      </c>
      <c r="N6952">
        <v>0.90194444399999996</v>
      </c>
      <c r="O6952">
        <v>0</v>
      </c>
      <c r="P6952">
        <v>3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1.2728028301377268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1.2728028301377268</v>
      </c>
    </row>
    <row r="6953" spans="1:31" x14ac:dyDescent="0.3">
      <c r="A6953">
        <v>2725721</v>
      </c>
      <c r="B6953">
        <v>1</v>
      </c>
      <c r="C6953" t="s">
        <v>80</v>
      </c>
      <c r="D6953" t="s">
        <v>96</v>
      </c>
      <c r="E6953" t="s">
        <v>145</v>
      </c>
      <c r="F6953" t="s">
        <v>19219</v>
      </c>
      <c r="G6953" t="s">
        <v>181</v>
      </c>
      <c r="H6953" t="s">
        <v>135</v>
      </c>
      <c r="I6953" t="s">
        <v>136</v>
      </c>
      <c r="J6953" t="s">
        <v>137</v>
      </c>
      <c r="K6953" t="s">
        <v>138</v>
      </c>
      <c r="L6953" t="s">
        <v>19220</v>
      </c>
      <c r="M6953" t="s">
        <v>19221</v>
      </c>
      <c r="N6953">
        <v>4.9144444439999999</v>
      </c>
      <c r="O6953">
        <v>0</v>
      </c>
      <c r="P6953">
        <v>5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4.6406488688265473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4.6406488688265473</v>
      </c>
    </row>
    <row r="6954" spans="1:31" x14ac:dyDescent="0.3">
      <c r="A6954">
        <v>2725638</v>
      </c>
      <c r="B6954">
        <v>1</v>
      </c>
      <c r="C6954" t="s">
        <v>80</v>
      </c>
      <c r="D6954" t="s">
        <v>100</v>
      </c>
      <c r="E6954" t="s">
        <v>145</v>
      </c>
      <c r="F6954" t="s">
        <v>19222</v>
      </c>
      <c r="G6954" t="s">
        <v>181</v>
      </c>
      <c r="H6954" t="s">
        <v>135</v>
      </c>
      <c r="I6954" t="s">
        <v>136</v>
      </c>
      <c r="J6954" t="s">
        <v>137</v>
      </c>
      <c r="K6954" t="s">
        <v>138</v>
      </c>
      <c r="L6954" t="s">
        <v>19223</v>
      </c>
      <c r="M6954" t="s">
        <v>19224</v>
      </c>
      <c r="N6954">
        <v>3.4424999999999999</v>
      </c>
      <c r="O6954">
        <v>0</v>
      </c>
      <c r="P6954">
        <v>1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1.4524654376267851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1.4524654376267851</v>
      </c>
    </row>
    <row r="6955" spans="1:31" x14ac:dyDescent="0.3">
      <c r="A6955">
        <v>2725615</v>
      </c>
      <c r="B6955">
        <v>1</v>
      </c>
      <c r="C6955" t="s">
        <v>80</v>
      </c>
      <c r="D6955" t="s">
        <v>82</v>
      </c>
      <c r="E6955" t="s">
        <v>173</v>
      </c>
      <c r="F6955" t="s">
        <v>19225</v>
      </c>
      <c r="G6955" t="s">
        <v>1613</v>
      </c>
      <c r="H6955" t="s">
        <v>5535</v>
      </c>
      <c r="I6955" t="s">
        <v>136</v>
      </c>
      <c r="J6955" t="s">
        <v>137</v>
      </c>
      <c r="K6955" t="s">
        <v>210</v>
      </c>
      <c r="L6955" t="s">
        <v>19226</v>
      </c>
      <c r="M6955" t="s">
        <v>19227</v>
      </c>
      <c r="N6955">
        <v>0.13305555499999999</v>
      </c>
      <c r="O6955">
        <v>0</v>
      </c>
      <c r="P6955">
        <v>2678</v>
      </c>
      <c r="Q6955">
        <v>0</v>
      </c>
      <c r="R6955">
        <v>0</v>
      </c>
      <c r="S6955">
        <v>2</v>
      </c>
      <c r="T6955">
        <v>262</v>
      </c>
      <c r="U6955">
        <v>0</v>
      </c>
      <c r="V6955">
        <v>0</v>
      </c>
      <c r="W6955">
        <v>0</v>
      </c>
      <c r="X6955">
        <v>65.629737292509319</v>
      </c>
      <c r="Y6955">
        <v>0</v>
      </c>
      <c r="Z6955">
        <v>0</v>
      </c>
      <c r="AA6955">
        <v>3.0067938729624384</v>
      </c>
      <c r="AB6955">
        <v>24.110343436074491</v>
      </c>
      <c r="AC6955">
        <v>0</v>
      </c>
      <c r="AD6955">
        <v>0</v>
      </c>
      <c r="AE6955">
        <v>92.746874601546239</v>
      </c>
    </row>
    <row r="6956" spans="1:31" x14ac:dyDescent="0.3">
      <c r="A6956">
        <v>2726328</v>
      </c>
      <c r="B6956">
        <v>1</v>
      </c>
      <c r="C6956" t="s">
        <v>81</v>
      </c>
      <c r="D6956" t="s">
        <v>118</v>
      </c>
      <c r="E6956" t="s">
        <v>213</v>
      </c>
      <c r="F6956" t="s">
        <v>18912</v>
      </c>
      <c r="G6956" t="s">
        <v>152</v>
      </c>
      <c r="H6956" t="s">
        <v>153</v>
      </c>
      <c r="I6956" t="s">
        <v>136</v>
      </c>
      <c r="J6956" t="s">
        <v>137</v>
      </c>
      <c r="K6956" t="s">
        <v>138</v>
      </c>
      <c r="L6956" t="s">
        <v>19228</v>
      </c>
      <c r="M6956" t="s">
        <v>19229</v>
      </c>
      <c r="N6956">
        <v>5.4166666000000002E-2</v>
      </c>
      <c r="O6956">
        <v>0</v>
      </c>
      <c r="P6956">
        <v>820</v>
      </c>
      <c r="Q6956">
        <v>2</v>
      </c>
      <c r="R6956">
        <v>108</v>
      </c>
      <c r="S6956">
        <v>0</v>
      </c>
      <c r="T6956">
        <v>58</v>
      </c>
      <c r="U6956">
        <v>0</v>
      </c>
      <c r="V6956">
        <v>0</v>
      </c>
      <c r="W6956">
        <v>0</v>
      </c>
      <c r="X6956">
        <v>4.9558920500406396</v>
      </c>
      <c r="Y6956">
        <v>0.10285748641473501</v>
      </c>
      <c r="Z6956">
        <v>0.44357091166089002</v>
      </c>
      <c r="AA6956">
        <v>0</v>
      </c>
      <c r="AB6956">
        <v>0.50453432285168243</v>
      </c>
      <c r="AC6956">
        <v>0</v>
      </c>
      <c r="AD6956">
        <v>0</v>
      </c>
      <c r="AE6956">
        <v>6.0068547709679478</v>
      </c>
    </row>
    <row r="6957" spans="1:31" x14ac:dyDescent="0.3">
      <c r="A6957">
        <v>2726179</v>
      </c>
      <c r="B6957">
        <v>1</v>
      </c>
      <c r="C6957" t="s">
        <v>81</v>
      </c>
      <c r="D6957" t="s">
        <v>121</v>
      </c>
      <c r="E6957" t="s">
        <v>156</v>
      </c>
      <c r="F6957" t="s">
        <v>9444</v>
      </c>
      <c r="G6957" t="s">
        <v>185</v>
      </c>
      <c r="H6957" t="s">
        <v>153</v>
      </c>
      <c r="I6957" t="s">
        <v>136</v>
      </c>
      <c r="J6957" t="s">
        <v>137</v>
      </c>
      <c r="K6957" t="s">
        <v>138</v>
      </c>
      <c r="L6957" t="s">
        <v>19230</v>
      </c>
      <c r="M6957" t="s">
        <v>19231</v>
      </c>
      <c r="N6957">
        <v>0.91027777700000001</v>
      </c>
      <c r="O6957">
        <v>0</v>
      </c>
      <c r="P6957">
        <v>54</v>
      </c>
      <c r="Q6957">
        <v>0</v>
      </c>
      <c r="R6957">
        <v>12</v>
      </c>
      <c r="S6957">
        <v>0</v>
      </c>
      <c r="T6957">
        <v>1</v>
      </c>
      <c r="U6957">
        <v>0</v>
      </c>
      <c r="V6957">
        <v>0</v>
      </c>
      <c r="W6957">
        <v>0</v>
      </c>
      <c r="X6957">
        <v>6.938985942581291</v>
      </c>
      <c r="Y6957">
        <v>0</v>
      </c>
      <c r="Z6957">
        <v>0</v>
      </c>
      <c r="AA6957">
        <v>0</v>
      </c>
      <c r="AB6957">
        <v>7.7156504532986669E-2</v>
      </c>
      <c r="AC6957">
        <v>0</v>
      </c>
      <c r="AD6957">
        <v>0</v>
      </c>
      <c r="AE6957">
        <v>7.0161424471142775</v>
      </c>
    </row>
    <row r="6958" spans="1:31" x14ac:dyDescent="0.3">
      <c r="A6958">
        <v>2725781</v>
      </c>
      <c r="B6958">
        <v>1</v>
      </c>
      <c r="C6958" t="s">
        <v>80</v>
      </c>
      <c r="D6958" t="s">
        <v>93</v>
      </c>
      <c r="E6958" t="s">
        <v>150</v>
      </c>
      <c r="F6958" t="s">
        <v>8645</v>
      </c>
      <c r="G6958" t="s">
        <v>209</v>
      </c>
      <c r="H6958" t="s">
        <v>153</v>
      </c>
      <c r="I6958" t="s">
        <v>136</v>
      </c>
      <c r="J6958" t="s">
        <v>137</v>
      </c>
      <c r="K6958" t="s">
        <v>210</v>
      </c>
      <c r="L6958" t="s">
        <v>19232</v>
      </c>
      <c r="M6958" t="s">
        <v>19233</v>
      </c>
      <c r="N6958">
        <v>7.3330555549999996</v>
      </c>
      <c r="O6958">
        <v>0</v>
      </c>
      <c r="P6958">
        <v>699</v>
      </c>
      <c r="Q6958">
        <v>16</v>
      </c>
      <c r="R6958">
        <v>218</v>
      </c>
      <c r="S6958">
        <v>8</v>
      </c>
      <c r="T6958">
        <v>204</v>
      </c>
      <c r="U6958">
        <v>0</v>
      </c>
      <c r="V6958">
        <v>0</v>
      </c>
      <c r="W6958">
        <v>0</v>
      </c>
      <c r="X6958">
        <v>1341.6985291494113</v>
      </c>
      <c r="Y6958">
        <v>193.37983812478697</v>
      </c>
      <c r="Z6958">
        <v>601.7673383705577</v>
      </c>
      <c r="AA6958">
        <v>647.88953416758068</v>
      </c>
      <c r="AB6958">
        <v>1124.1598022186356</v>
      </c>
      <c r="AC6958">
        <v>0</v>
      </c>
      <c r="AD6958">
        <v>0</v>
      </c>
      <c r="AE6958">
        <v>3908.895042030972</v>
      </c>
    </row>
    <row r="6959" spans="1:31" x14ac:dyDescent="0.3">
      <c r="A6959">
        <v>2725903</v>
      </c>
      <c r="B6959">
        <v>2</v>
      </c>
      <c r="C6959" t="s">
        <v>81</v>
      </c>
      <c r="D6959" t="s">
        <v>128</v>
      </c>
      <c r="E6959" t="s">
        <v>213</v>
      </c>
      <c r="F6959" t="s">
        <v>5791</v>
      </c>
      <c r="G6959" t="s">
        <v>185</v>
      </c>
      <c r="H6959" t="s">
        <v>153</v>
      </c>
      <c r="I6959" t="s">
        <v>136</v>
      </c>
      <c r="J6959" t="s">
        <v>137</v>
      </c>
      <c r="K6959" t="s">
        <v>138</v>
      </c>
      <c r="L6959" t="s">
        <v>18998</v>
      </c>
      <c r="M6959" t="s">
        <v>19234</v>
      </c>
      <c r="N6959">
        <v>0.91055555499999996</v>
      </c>
      <c r="O6959">
        <v>3</v>
      </c>
      <c r="P6959">
        <v>1</v>
      </c>
      <c r="Q6959">
        <v>26</v>
      </c>
      <c r="R6959">
        <v>6</v>
      </c>
      <c r="S6959">
        <v>8</v>
      </c>
      <c r="T6959">
        <v>1</v>
      </c>
      <c r="U6959">
        <v>0</v>
      </c>
      <c r="V6959">
        <v>0</v>
      </c>
      <c r="W6959">
        <v>34.58870521170828</v>
      </c>
      <c r="X6959">
        <v>0</v>
      </c>
      <c r="Y6959">
        <v>28.593196790694602</v>
      </c>
      <c r="Z6959">
        <v>0</v>
      </c>
      <c r="AA6959">
        <v>74.138730192369351</v>
      </c>
      <c r="AB6959">
        <v>0</v>
      </c>
      <c r="AC6959">
        <v>0</v>
      </c>
      <c r="AD6959">
        <v>0</v>
      </c>
      <c r="AE6959">
        <v>137.32063219477223</v>
      </c>
    </row>
    <row r="6960" spans="1:31" x14ac:dyDescent="0.3">
      <c r="A6960">
        <v>2725595</v>
      </c>
      <c r="B6960">
        <v>1</v>
      </c>
      <c r="C6960" t="s">
        <v>81</v>
      </c>
      <c r="D6960" t="s">
        <v>118</v>
      </c>
      <c r="E6960" t="s">
        <v>161</v>
      </c>
      <c r="F6960" t="s">
        <v>19235</v>
      </c>
      <c r="G6960" t="s">
        <v>163</v>
      </c>
      <c r="H6960" t="s">
        <v>135</v>
      </c>
      <c r="I6960" t="s">
        <v>136</v>
      </c>
      <c r="J6960" t="s">
        <v>137</v>
      </c>
      <c r="K6960" t="s">
        <v>138</v>
      </c>
      <c r="L6960" t="s">
        <v>19236</v>
      </c>
      <c r="M6960" t="s">
        <v>19237</v>
      </c>
      <c r="N6960">
        <v>1.7080555550000001</v>
      </c>
      <c r="O6960">
        <v>0</v>
      </c>
      <c r="P6960">
        <v>96</v>
      </c>
      <c r="Q6960">
        <v>0</v>
      </c>
      <c r="R6960">
        <v>2</v>
      </c>
      <c r="S6960">
        <v>0</v>
      </c>
      <c r="T6960">
        <v>1</v>
      </c>
      <c r="U6960">
        <v>0</v>
      </c>
      <c r="V6960">
        <v>0</v>
      </c>
      <c r="W6960">
        <v>0</v>
      </c>
      <c r="X6960">
        <v>37.351087222422422</v>
      </c>
      <c r="Y6960">
        <v>0</v>
      </c>
      <c r="Z6960">
        <v>0</v>
      </c>
      <c r="AA6960">
        <v>0</v>
      </c>
      <c r="AB6960">
        <v>1.3523620214125001</v>
      </c>
      <c r="AC6960">
        <v>0</v>
      </c>
      <c r="AD6960">
        <v>0</v>
      </c>
      <c r="AE6960">
        <v>38.703449243834925</v>
      </c>
    </row>
    <row r="6961" spans="1:31" x14ac:dyDescent="0.3">
      <c r="A6961">
        <v>2725701</v>
      </c>
      <c r="B6961">
        <v>1</v>
      </c>
      <c r="C6961" t="s">
        <v>80</v>
      </c>
      <c r="D6961" t="s">
        <v>97</v>
      </c>
      <c r="E6961" t="s">
        <v>161</v>
      </c>
      <c r="F6961" t="s">
        <v>6624</v>
      </c>
      <c r="G6961" t="s">
        <v>209</v>
      </c>
      <c r="H6961" t="s">
        <v>135</v>
      </c>
      <c r="I6961" t="s">
        <v>136</v>
      </c>
      <c r="J6961" t="s">
        <v>137</v>
      </c>
      <c r="K6961" t="s">
        <v>210</v>
      </c>
      <c r="L6961" t="s">
        <v>19238</v>
      </c>
      <c r="M6961" t="s">
        <v>19239</v>
      </c>
      <c r="N6961">
        <v>8.8233333330000008</v>
      </c>
      <c r="O6961">
        <v>0</v>
      </c>
      <c r="P6961">
        <v>62</v>
      </c>
      <c r="Q6961">
        <v>0</v>
      </c>
      <c r="R6961">
        <v>0</v>
      </c>
      <c r="S6961">
        <v>0</v>
      </c>
      <c r="T6961">
        <v>9</v>
      </c>
      <c r="U6961">
        <v>0</v>
      </c>
      <c r="V6961">
        <v>0</v>
      </c>
      <c r="W6961">
        <v>0</v>
      </c>
      <c r="X6961">
        <v>105.11379691266305</v>
      </c>
      <c r="Y6961">
        <v>0</v>
      </c>
      <c r="Z6961">
        <v>0</v>
      </c>
      <c r="AA6961">
        <v>0</v>
      </c>
      <c r="AB6961">
        <v>72.857592937032194</v>
      </c>
      <c r="AC6961">
        <v>0</v>
      </c>
      <c r="AD6961">
        <v>0</v>
      </c>
      <c r="AE6961">
        <v>177.97138984969524</v>
      </c>
    </row>
    <row r="6962" spans="1:31" x14ac:dyDescent="0.3">
      <c r="A6962">
        <v>2726036</v>
      </c>
      <c r="B6962">
        <v>1</v>
      </c>
      <c r="C6962" t="s">
        <v>80</v>
      </c>
      <c r="D6962" t="s">
        <v>94</v>
      </c>
      <c r="E6962" t="s">
        <v>145</v>
      </c>
      <c r="F6962" t="s">
        <v>19240</v>
      </c>
      <c r="G6962" t="s">
        <v>158</v>
      </c>
      <c r="H6962" t="s">
        <v>135</v>
      </c>
      <c r="I6962" t="s">
        <v>136</v>
      </c>
      <c r="J6962" t="s">
        <v>137</v>
      </c>
      <c r="K6962" t="s">
        <v>138</v>
      </c>
      <c r="L6962" t="s">
        <v>19241</v>
      </c>
      <c r="M6962" t="s">
        <v>19242</v>
      </c>
      <c r="N6962">
        <v>1.661944444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1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2.5163226719516665</v>
      </c>
      <c r="AC6962">
        <v>0</v>
      </c>
      <c r="AD6962">
        <v>0</v>
      </c>
      <c r="AE6962">
        <v>2.5163226719516665</v>
      </c>
    </row>
    <row r="6963" spans="1:31" x14ac:dyDescent="0.3">
      <c r="A6963">
        <v>2725933</v>
      </c>
      <c r="B6963">
        <v>1</v>
      </c>
      <c r="C6963" t="s">
        <v>80</v>
      </c>
      <c r="D6963" t="s">
        <v>93</v>
      </c>
      <c r="E6963" t="s">
        <v>150</v>
      </c>
      <c r="F6963" t="s">
        <v>19243</v>
      </c>
      <c r="G6963" t="s">
        <v>209</v>
      </c>
      <c r="H6963" t="s">
        <v>153</v>
      </c>
      <c r="I6963" t="s">
        <v>136</v>
      </c>
      <c r="J6963" t="s">
        <v>137</v>
      </c>
      <c r="K6963" t="s">
        <v>210</v>
      </c>
      <c r="L6963" t="s">
        <v>19244</v>
      </c>
      <c r="M6963" t="s">
        <v>19245</v>
      </c>
      <c r="N6963">
        <v>0.51388888799999999</v>
      </c>
      <c r="O6963">
        <v>1</v>
      </c>
      <c r="P6963">
        <v>811</v>
      </c>
      <c r="Q6963">
        <v>13</v>
      </c>
      <c r="R6963">
        <v>16</v>
      </c>
      <c r="S6963">
        <v>2</v>
      </c>
      <c r="T6963">
        <v>141</v>
      </c>
      <c r="U6963">
        <v>1</v>
      </c>
      <c r="V6963">
        <v>0</v>
      </c>
      <c r="W6963">
        <v>0.43483729435437496</v>
      </c>
      <c r="X6963">
        <v>56.917640183201861</v>
      </c>
      <c r="Y6963">
        <v>16.275720982985497</v>
      </c>
      <c r="Z6963">
        <v>6.9765823086933336</v>
      </c>
      <c r="AA6963">
        <v>1.40322846233975</v>
      </c>
      <c r="AB6963">
        <v>47.871737246235725</v>
      </c>
      <c r="AC6963">
        <v>62.411826682411657</v>
      </c>
      <c r="AD6963">
        <v>0</v>
      </c>
      <c r="AE6963">
        <v>192.29157316022221</v>
      </c>
    </row>
    <row r="6964" spans="1:31" x14ac:dyDescent="0.3">
      <c r="A6964">
        <v>2726079</v>
      </c>
      <c r="B6964">
        <v>1</v>
      </c>
      <c r="C6964" t="s">
        <v>80</v>
      </c>
      <c r="D6964" t="s">
        <v>105</v>
      </c>
      <c r="E6964" t="s">
        <v>145</v>
      </c>
      <c r="F6964" t="s">
        <v>19246</v>
      </c>
      <c r="G6964" t="s">
        <v>181</v>
      </c>
      <c r="H6964" t="s">
        <v>135</v>
      </c>
      <c r="I6964" t="s">
        <v>136</v>
      </c>
      <c r="J6964" t="s">
        <v>137</v>
      </c>
      <c r="K6964" t="s">
        <v>138</v>
      </c>
      <c r="L6964" t="s">
        <v>19247</v>
      </c>
      <c r="M6964" t="s">
        <v>19248</v>
      </c>
      <c r="N6964">
        <v>3.949166666</v>
      </c>
      <c r="O6964">
        <v>0</v>
      </c>
      <c r="P6964">
        <v>4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2.7729380537304595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2.7729380537304595</v>
      </c>
    </row>
    <row r="6965" spans="1:31" x14ac:dyDescent="0.3">
      <c r="A6965">
        <v>2726019</v>
      </c>
      <c r="B6965">
        <v>1</v>
      </c>
      <c r="C6965" t="s">
        <v>81</v>
      </c>
      <c r="D6965" t="s">
        <v>118</v>
      </c>
      <c r="E6965" t="s">
        <v>145</v>
      </c>
      <c r="F6965" t="s">
        <v>19249</v>
      </c>
      <c r="G6965" t="s">
        <v>181</v>
      </c>
      <c r="H6965" t="s">
        <v>135</v>
      </c>
      <c r="I6965" t="s">
        <v>136</v>
      </c>
      <c r="J6965" t="s">
        <v>137</v>
      </c>
      <c r="K6965" t="s">
        <v>138</v>
      </c>
      <c r="L6965" t="s">
        <v>19250</v>
      </c>
      <c r="M6965" t="s">
        <v>19251</v>
      </c>
      <c r="N6965">
        <v>9.3152777770000004</v>
      </c>
      <c r="O6965">
        <v>0</v>
      </c>
      <c r="P6965">
        <v>4</v>
      </c>
      <c r="Q6965">
        <v>0</v>
      </c>
      <c r="R6965">
        <v>0</v>
      </c>
      <c r="S6965">
        <v>0</v>
      </c>
      <c r="T6965">
        <v>1</v>
      </c>
      <c r="U6965">
        <v>0</v>
      </c>
      <c r="V6965">
        <v>0</v>
      </c>
      <c r="W6965">
        <v>0</v>
      </c>
      <c r="X6965">
        <v>2.7827539979216125</v>
      </c>
      <c r="Y6965">
        <v>0</v>
      </c>
      <c r="Z6965">
        <v>0</v>
      </c>
      <c r="AA6965">
        <v>0</v>
      </c>
      <c r="AB6965">
        <v>81.443092263160736</v>
      </c>
      <c r="AC6965">
        <v>0</v>
      </c>
      <c r="AD6965">
        <v>0</v>
      </c>
      <c r="AE6965">
        <v>84.225846261082353</v>
      </c>
    </row>
    <row r="6966" spans="1:31" x14ac:dyDescent="0.3">
      <c r="A6966">
        <v>2726062</v>
      </c>
      <c r="B6966">
        <v>1</v>
      </c>
      <c r="C6966" t="s">
        <v>80</v>
      </c>
      <c r="D6966" t="s">
        <v>96</v>
      </c>
      <c r="E6966" t="s">
        <v>145</v>
      </c>
      <c r="F6966" t="s">
        <v>19252</v>
      </c>
      <c r="G6966" t="s">
        <v>181</v>
      </c>
      <c r="H6966" t="s">
        <v>135</v>
      </c>
      <c r="I6966" t="s">
        <v>136</v>
      </c>
      <c r="J6966" t="s">
        <v>137</v>
      </c>
      <c r="K6966" t="s">
        <v>138</v>
      </c>
      <c r="L6966" t="s">
        <v>19253</v>
      </c>
      <c r="M6966" t="s">
        <v>19254</v>
      </c>
      <c r="N6966">
        <v>3.3111111110000002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1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3.9935469664933252</v>
      </c>
      <c r="AC6966">
        <v>0</v>
      </c>
      <c r="AD6966">
        <v>0</v>
      </c>
      <c r="AE6966">
        <v>3.9935469664933252</v>
      </c>
    </row>
    <row r="6967" spans="1:31" x14ac:dyDescent="0.3">
      <c r="A6967">
        <v>2725817</v>
      </c>
      <c r="B6967">
        <v>2</v>
      </c>
      <c r="C6967" t="s">
        <v>80</v>
      </c>
      <c r="D6967" t="s">
        <v>93</v>
      </c>
      <c r="E6967" t="s">
        <v>132</v>
      </c>
      <c r="F6967" t="s">
        <v>19255</v>
      </c>
      <c r="G6967" t="s">
        <v>230</v>
      </c>
      <c r="H6967" t="s">
        <v>135</v>
      </c>
      <c r="I6967" t="s">
        <v>136</v>
      </c>
      <c r="J6967" t="s">
        <v>137</v>
      </c>
      <c r="K6967" t="s">
        <v>138</v>
      </c>
      <c r="L6967" t="s">
        <v>18870</v>
      </c>
      <c r="M6967" t="s">
        <v>19256</v>
      </c>
      <c r="N6967">
        <v>0.38500000000000001</v>
      </c>
      <c r="O6967">
        <v>0</v>
      </c>
      <c r="P6967">
        <v>106</v>
      </c>
      <c r="Q6967">
        <v>0</v>
      </c>
      <c r="R6967">
        <v>5</v>
      </c>
      <c r="S6967">
        <v>0</v>
      </c>
      <c r="T6967">
        <v>20</v>
      </c>
      <c r="U6967">
        <v>0</v>
      </c>
      <c r="V6967">
        <v>0</v>
      </c>
      <c r="W6967">
        <v>0</v>
      </c>
      <c r="X6967">
        <v>5.1581162064263344</v>
      </c>
      <c r="Y6967">
        <v>0</v>
      </c>
      <c r="Z6967">
        <v>0.86012292981999994</v>
      </c>
      <c r="AA6967">
        <v>0</v>
      </c>
      <c r="AB6967">
        <v>0.70634660591161347</v>
      </c>
      <c r="AC6967">
        <v>0</v>
      </c>
      <c r="AD6967">
        <v>0</v>
      </c>
      <c r="AE6967">
        <v>6.7245857421579478</v>
      </c>
    </row>
    <row r="6968" spans="1:31" x14ac:dyDescent="0.3">
      <c r="A6968">
        <v>2726208</v>
      </c>
      <c r="B6968">
        <v>1</v>
      </c>
      <c r="C6968" t="s">
        <v>81</v>
      </c>
      <c r="D6968" t="s">
        <v>114</v>
      </c>
      <c r="E6968" t="s">
        <v>156</v>
      </c>
      <c r="F6968" t="s">
        <v>7740</v>
      </c>
      <c r="G6968" t="s">
        <v>185</v>
      </c>
      <c r="H6968" t="s">
        <v>153</v>
      </c>
      <c r="I6968" t="s">
        <v>136</v>
      </c>
      <c r="J6968" t="s">
        <v>137</v>
      </c>
      <c r="K6968" t="s">
        <v>138</v>
      </c>
      <c r="L6968" t="s">
        <v>19257</v>
      </c>
      <c r="M6968" t="s">
        <v>19258</v>
      </c>
      <c r="N6968">
        <v>0.48694444399999998</v>
      </c>
      <c r="O6968">
        <v>0</v>
      </c>
      <c r="P6968">
        <v>273</v>
      </c>
      <c r="Q6968">
        <v>0</v>
      </c>
      <c r="R6968">
        <v>1</v>
      </c>
      <c r="S6968">
        <v>0</v>
      </c>
      <c r="T6968">
        <v>21</v>
      </c>
      <c r="U6968">
        <v>0</v>
      </c>
      <c r="V6968">
        <v>0</v>
      </c>
      <c r="W6968">
        <v>0</v>
      </c>
      <c r="X6968">
        <v>18.457116457652752</v>
      </c>
      <c r="Y6968">
        <v>0</v>
      </c>
      <c r="Z6968">
        <v>6.9245537079493338E-2</v>
      </c>
      <c r="AA6968">
        <v>0</v>
      </c>
      <c r="AB6968">
        <v>1.8989414171965402</v>
      </c>
      <c r="AC6968">
        <v>0</v>
      </c>
      <c r="AD6968">
        <v>0</v>
      </c>
      <c r="AE6968">
        <v>20.425303411928784</v>
      </c>
    </row>
    <row r="6969" spans="1:31" x14ac:dyDescent="0.3">
      <c r="A6969">
        <v>2725753</v>
      </c>
      <c r="B6969">
        <v>1</v>
      </c>
      <c r="C6969" t="s">
        <v>80</v>
      </c>
      <c r="D6969" t="s">
        <v>98</v>
      </c>
      <c r="E6969" t="s">
        <v>145</v>
      </c>
      <c r="F6969" t="s">
        <v>19259</v>
      </c>
      <c r="G6969" t="s">
        <v>181</v>
      </c>
      <c r="H6969" t="s">
        <v>135</v>
      </c>
      <c r="I6969" t="s">
        <v>136</v>
      </c>
      <c r="J6969" t="s">
        <v>137</v>
      </c>
      <c r="K6969" t="s">
        <v>138</v>
      </c>
      <c r="L6969" t="s">
        <v>19260</v>
      </c>
      <c r="M6969" t="s">
        <v>19261</v>
      </c>
      <c r="N6969">
        <v>3.0047222219999998</v>
      </c>
      <c r="O6969">
        <v>0</v>
      </c>
      <c r="P6969">
        <v>1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3.6247773065256672E-2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3.6247773065256672E-2</v>
      </c>
    </row>
    <row r="6970" spans="1:31" x14ac:dyDescent="0.3">
      <c r="A6970">
        <v>2726251</v>
      </c>
      <c r="B6970">
        <v>1</v>
      </c>
      <c r="C6970" t="s">
        <v>81</v>
      </c>
      <c r="D6970" t="s">
        <v>112</v>
      </c>
      <c r="E6970" t="s">
        <v>145</v>
      </c>
      <c r="F6970" t="s">
        <v>19262</v>
      </c>
      <c r="G6970" t="s">
        <v>230</v>
      </c>
      <c r="H6970" t="s">
        <v>135</v>
      </c>
      <c r="I6970" t="s">
        <v>136</v>
      </c>
      <c r="J6970" t="s">
        <v>137</v>
      </c>
      <c r="K6970" t="s">
        <v>138</v>
      </c>
      <c r="L6970" t="s">
        <v>19263</v>
      </c>
      <c r="M6970" t="s">
        <v>19264</v>
      </c>
      <c r="N6970">
        <v>0.99527777699999997</v>
      </c>
      <c r="O6970">
        <v>0</v>
      </c>
      <c r="P6970">
        <v>1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5.7110549674610836E-2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5.7110549674610836E-2</v>
      </c>
    </row>
    <row r="6971" spans="1:31" x14ac:dyDescent="0.3">
      <c r="A6971">
        <v>2725710</v>
      </c>
      <c r="B6971">
        <v>1</v>
      </c>
      <c r="C6971" t="s">
        <v>81</v>
      </c>
      <c r="D6971" t="s">
        <v>114</v>
      </c>
      <c r="E6971" t="s">
        <v>150</v>
      </c>
      <c r="F6971" t="s">
        <v>19265</v>
      </c>
      <c r="G6971" t="s">
        <v>152</v>
      </c>
      <c r="H6971" t="s">
        <v>153</v>
      </c>
      <c r="I6971" t="s">
        <v>136</v>
      </c>
      <c r="J6971" t="s">
        <v>137</v>
      </c>
      <c r="K6971" t="s">
        <v>138</v>
      </c>
      <c r="L6971" t="s">
        <v>19266</v>
      </c>
      <c r="M6971" t="s">
        <v>19267</v>
      </c>
      <c r="N6971">
        <v>0.25305555499999999</v>
      </c>
      <c r="O6971">
        <v>5</v>
      </c>
      <c r="P6971">
        <v>788</v>
      </c>
      <c r="Q6971">
        <v>2</v>
      </c>
      <c r="R6971">
        <v>19</v>
      </c>
      <c r="S6971">
        <v>6</v>
      </c>
      <c r="T6971">
        <v>82</v>
      </c>
      <c r="U6971">
        <v>0</v>
      </c>
      <c r="V6971">
        <v>0</v>
      </c>
      <c r="W6971">
        <v>0.25555861662500001</v>
      </c>
      <c r="X6971">
        <v>16.323316994446142</v>
      </c>
      <c r="Y6971">
        <v>0.26483119191917831</v>
      </c>
      <c r="Z6971">
        <v>1.0774242649634398</v>
      </c>
      <c r="AA6971">
        <v>6.5908861407221631</v>
      </c>
      <c r="AB6971">
        <v>3.3092718861297969</v>
      </c>
      <c r="AC6971">
        <v>0</v>
      </c>
      <c r="AD6971">
        <v>0</v>
      </c>
      <c r="AE6971">
        <v>27.821289094805717</v>
      </c>
    </row>
    <row r="6972" spans="1:31" x14ac:dyDescent="0.3">
      <c r="A6972">
        <v>2726082</v>
      </c>
      <c r="B6972">
        <v>1</v>
      </c>
      <c r="C6972" t="s">
        <v>81</v>
      </c>
      <c r="D6972" t="s">
        <v>128</v>
      </c>
      <c r="E6972" t="s">
        <v>161</v>
      </c>
      <c r="F6972" t="s">
        <v>19268</v>
      </c>
      <c r="G6972" t="s">
        <v>163</v>
      </c>
      <c r="H6972" t="s">
        <v>135</v>
      </c>
      <c r="I6972" t="s">
        <v>136</v>
      </c>
      <c r="J6972" t="s">
        <v>137</v>
      </c>
      <c r="K6972" t="s">
        <v>138</v>
      </c>
      <c r="L6972" t="s">
        <v>19269</v>
      </c>
      <c r="M6972" t="s">
        <v>19270</v>
      </c>
      <c r="N6972">
        <v>6.6436111110000002</v>
      </c>
      <c r="O6972">
        <v>0</v>
      </c>
      <c r="P6972">
        <v>270</v>
      </c>
      <c r="Q6972">
        <v>0</v>
      </c>
      <c r="R6972">
        <v>3</v>
      </c>
      <c r="S6972">
        <v>0</v>
      </c>
      <c r="T6972">
        <v>18</v>
      </c>
      <c r="U6972">
        <v>0</v>
      </c>
      <c r="V6972">
        <v>0</v>
      </c>
      <c r="W6972">
        <v>0</v>
      </c>
      <c r="X6972">
        <v>332.37239433204667</v>
      </c>
      <c r="Y6972">
        <v>0</v>
      </c>
      <c r="Z6972">
        <v>4.8683246850164332</v>
      </c>
      <c r="AA6972">
        <v>0</v>
      </c>
      <c r="AB6972">
        <v>93.494600714004989</v>
      </c>
      <c r="AC6972">
        <v>0</v>
      </c>
      <c r="AD6972">
        <v>0</v>
      </c>
      <c r="AE6972">
        <v>430.7353197310681</v>
      </c>
    </row>
    <row r="6973" spans="1:31" x14ac:dyDescent="0.3">
      <c r="A6973">
        <v>2725704</v>
      </c>
      <c r="B6973">
        <v>1</v>
      </c>
      <c r="C6973" t="s">
        <v>80</v>
      </c>
      <c r="D6973" t="s">
        <v>104</v>
      </c>
      <c r="E6973" t="s">
        <v>213</v>
      </c>
      <c r="F6973" t="s">
        <v>19271</v>
      </c>
      <c r="G6973" t="s">
        <v>152</v>
      </c>
      <c r="H6973" t="s">
        <v>153</v>
      </c>
      <c r="I6973" t="s">
        <v>136</v>
      </c>
      <c r="J6973" t="s">
        <v>137</v>
      </c>
      <c r="K6973" t="s">
        <v>138</v>
      </c>
      <c r="L6973" t="s">
        <v>19272</v>
      </c>
      <c r="M6973" t="s">
        <v>19273</v>
      </c>
      <c r="N6973">
        <v>0.42277777700000002</v>
      </c>
      <c r="O6973">
        <v>0</v>
      </c>
      <c r="P6973">
        <v>381</v>
      </c>
      <c r="Q6973">
        <v>1</v>
      </c>
      <c r="R6973">
        <v>1</v>
      </c>
      <c r="S6973">
        <v>4</v>
      </c>
      <c r="T6973">
        <v>36</v>
      </c>
      <c r="U6973">
        <v>2</v>
      </c>
      <c r="V6973">
        <v>0</v>
      </c>
      <c r="W6973">
        <v>0</v>
      </c>
      <c r="X6973">
        <v>35.756649776590017</v>
      </c>
      <c r="Y6973">
        <v>16.159572975967919</v>
      </c>
      <c r="Z6973">
        <v>0</v>
      </c>
      <c r="AA6973">
        <v>9.6289023081356344</v>
      </c>
      <c r="AB6973">
        <v>6.4244236894795055</v>
      </c>
      <c r="AC6973">
        <v>116.62203850315237</v>
      </c>
      <c r="AD6973">
        <v>0</v>
      </c>
      <c r="AE6973">
        <v>184.59158725332543</v>
      </c>
    </row>
    <row r="6974" spans="1:31" x14ac:dyDescent="0.3">
      <c r="A6974">
        <v>2725690</v>
      </c>
      <c r="B6974">
        <v>1</v>
      </c>
      <c r="C6974" t="s">
        <v>80</v>
      </c>
      <c r="D6974" t="s">
        <v>106</v>
      </c>
      <c r="E6974" t="s">
        <v>213</v>
      </c>
      <c r="F6974" t="s">
        <v>14662</v>
      </c>
      <c r="G6974" t="s">
        <v>300</v>
      </c>
      <c r="H6974" t="s">
        <v>153</v>
      </c>
      <c r="I6974" t="s">
        <v>136</v>
      </c>
      <c r="J6974" t="s">
        <v>137</v>
      </c>
      <c r="K6974" t="s">
        <v>210</v>
      </c>
      <c r="L6974" t="s">
        <v>19274</v>
      </c>
      <c r="M6974" t="s">
        <v>19275</v>
      </c>
      <c r="N6974">
        <v>5.6061111109999997</v>
      </c>
      <c r="O6974">
        <v>2</v>
      </c>
      <c r="P6974">
        <v>958</v>
      </c>
      <c r="Q6974">
        <v>1</v>
      </c>
      <c r="R6974">
        <v>116</v>
      </c>
      <c r="S6974">
        <v>6</v>
      </c>
      <c r="T6974">
        <v>150</v>
      </c>
      <c r="U6974">
        <v>0</v>
      </c>
      <c r="V6974">
        <v>1</v>
      </c>
      <c r="W6974">
        <v>0.101498801192</v>
      </c>
      <c r="X6974">
        <v>750.57232045934586</v>
      </c>
      <c r="Y6974">
        <v>1.1687902430429333</v>
      </c>
      <c r="Z6974">
        <v>70.759286396412321</v>
      </c>
      <c r="AA6974">
        <v>90.587269612368559</v>
      </c>
      <c r="AB6974">
        <v>488.18852268198185</v>
      </c>
      <c r="AC6974">
        <v>0</v>
      </c>
      <c r="AD6974">
        <v>1.9512082810592</v>
      </c>
      <c r="AE6974">
        <v>1403.3288964754029</v>
      </c>
    </row>
    <row r="6975" spans="1:31" x14ac:dyDescent="0.3">
      <c r="A6975">
        <v>2725747</v>
      </c>
      <c r="B6975">
        <v>1</v>
      </c>
      <c r="C6975" t="s">
        <v>80</v>
      </c>
      <c r="D6975" t="s">
        <v>97</v>
      </c>
      <c r="E6975" t="s">
        <v>132</v>
      </c>
      <c r="F6975" t="s">
        <v>19276</v>
      </c>
      <c r="G6975" t="s">
        <v>6360</v>
      </c>
      <c r="H6975" t="s">
        <v>135</v>
      </c>
      <c r="I6975" t="s">
        <v>136</v>
      </c>
      <c r="J6975" t="s">
        <v>137</v>
      </c>
      <c r="K6975" t="s">
        <v>138</v>
      </c>
      <c r="L6975" t="s">
        <v>19277</v>
      </c>
      <c r="M6975" t="s">
        <v>19278</v>
      </c>
      <c r="N6975">
        <v>1.5136111109999999</v>
      </c>
      <c r="O6975">
        <v>0</v>
      </c>
      <c r="P6975">
        <v>25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5.683081386715366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5.683081386715366</v>
      </c>
    </row>
    <row r="6976" spans="1:31" x14ac:dyDescent="0.3">
      <c r="A6976">
        <v>2725647</v>
      </c>
      <c r="B6976">
        <v>1</v>
      </c>
      <c r="C6976" t="s">
        <v>80</v>
      </c>
      <c r="D6976" t="s">
        <v>100</v>
      </c>
      <c r="E6976" t="s">
        <v>150</v>
      </c>
      <c r="F6976" t="s">
        <v>18044</v>
      </c>
      <c r="G6976" t="s">
        <v>152</v>
      </c>
      <c r="H6976" t="s">
        <v>153</v>
      </c>
      <c r="I6976" t="s">
        <v>136</v>
      </c>
      <c r="J6976" t="s">
        <v>137</v>
      </c>
      <c r="K6976" t="s">
        <v>138</v>
      </c>
      <c r="L6976" t="s">
        <v>18916</v>
      </c>
      <c r="M6976" t="s">
        <v>19279</v>
      </c>
      <c r="N6976">
        <v>0.4425</v>
      </c>
      <c r="O6976">
        <v>0</v>
      </c>
      <c r="P6976">
        <v>643</v>
      </c>
      <c r="Q6976">
        <v>2</v>
      </c>
      <c r="R6976">
        <v>35</v>
      </c>
      <c r="S6976">
        <v>12</v>
      </c>
      <c r="T6976">
        <v>123</v>
      </c>
      <c r="U6976">
        <v>3</v>
      </c>
      <c r="V6976">
        <v>3</v>
      </c>
      <c r="W6976">
        <v>0</v>
      </c>
      <c r="X6976">
        <v>76.049188866180415</v>
      </c>
      <c r="Y6976">
        <v>0.44030317941225</v>
      </c>
      <c r="Z6976">
        <v>6.5233323685578135</v>
      </c>
      <c r="AA6976">
        <v>37.736701535781791</v>
      </c>
      <c r="AB6976">
        <v>41.492833960745493</v>
      </c>
      <c r="AC6976">
        <v>94.798687136823304</v>
      </c>
      <c r="AD6976">
        <v>86.499190671989354</v>
      </c>
      <c r="AE6976">
        <v>343.54023771949045</v>
      </c>
    </row>
    <row r="6977" spans="1:31" x14ac:dyDescent="0.3">
      <c r="A6977">
        <v>2726188</v>
      </c>
      <c r="B6977">
        <v>1</v>
      </c>
      <c r="C6977" t="s">
        <v>80</v>
      </c>
      <c r="D6977" t="s">
        <v>107</v>
      </c>
      <c r="E6977" t="s">
        <v>161</v>
      </c>
      <c r="F6977" t="s">
        <v>19280</v>
      </c>
      <c r="G6977" t="s">
        <v>170</v>
      </c>
      <c r="H6977" t="s">
        <v>135</v>
      </c>
      <c r="I6977" t="s">
        <v>136</v>
      </c>
      <c r="J6977" t="s">
        <v>137</v>
      </c>
      <c r="K6977" t="s">
        <v>138</v>
      </c>
      <c r="L6977" t="s">
        <v>19281</v>
      </c>
      <c r="M6977" t="s">
        <v>19282</v>
      </c>
      <c r="N6977">
        <v>0.35083333300000002</v>
      </c>
      <c r="O6977">
        <v>0</v>
      </c>
      <c r="P6977">
        <v>37</v>
      </c>
      <c r="Q6977">
        <v>0</v>
      </c>
      <c r="R6977">
        <v>0</v>
      </c>
      <c r="S6977">
        <v>0</v>
      </c>
      <c r="T6977">
        <v>2</v>
      </c>
      <c r="U6977">
        <v>0</v>
      </c>
      <c r="V6977">
        <v>0</v>
      </c>
      <c r="W6977">
        <v>0</v>
      </c>
      <c r="X6977">
        <v>0.82433409590125428</v>
      </c>
      <c r="Y6977">
        <v>0</v>
      </c>
      <c r="Z6977">
        <v>0</v>
      </c>
      <c r="AA6977">
        <v>0</v>
      </c>
      <c r="AB6977">
        <v>0.95589469672166671</v>
      </c>
      <c r="AC6977">
        <v>0</v>
      </c>
      <c r="AD6977">
        <v>0</v>
      </c>
      <c r="AE6977">
        <v>1.780228792622921</v>
      </c>
    </row>
    <row r="6978" spans="1:31" x14ac:dyDescent="0.3">
      <c r="A6978">
        <v>2725767</v>
      </c>
      <c r="B6978">
        <v>1</v>
      </c>
      <c r="C6978" t="s">
        <v>80</v>
      </c>
      <c r="D6978" t="s">
        <v>105</v>
      </c>
      <c r="E6978" t="s">
        <v>145</v>
      </c>
      <c r="F6978" t="s">
        <v>19283</v>
      </c>
      <c r="G6978" t="s">
        <v>147</v>
      </c>
      <c r="H6978" t="s">
        <v>135</v>
      </c>
      <c r="I6978" t="s">
        <v>136</v>
      </c>
      <c r="J6978" t="s">
        <v>137</v>
      </c>
      <c r="K6978" t="s">
        <v>138</v>
      </c>
      <c r="L6978" t="s">
        <v>19284</v>
      </c>
      <c r="M6978" t="s">
        <v>19285</v>
      </c>
      <c r="N6978">
        <v>1.3730555550000001</v>
      </c>
      <c r="O6978">
        <v>0</v>
      </c>
      <c r="P6978">
        <v>4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0.95867470768653329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0.95867470768653329</v>
      </c>
    </row>
    <row r="6979" spans="1:31" x14ac:dyDescent="0.3">
      <c r="A6979">
        <v>2725982</v>
      </c>
      <c r="B6979">
        <v>1</v>
      </c>
      <c r="C6979" t="s">
        <v>80</v>
      </c>
      <c r="D6979" t="s">
        <v>105</v>
      </c>
      <c r="E6979" t="s">
        <v>145</v>
      </c>
      <c r="F6979" t="s">
        <v>19283</v>
      </c>
      <c r="G6979" t="s">
        <v>181</v>
      </c>
      <c r="H6979" t="s">
        <v>135</v>
      </c>
      <c r="I6979" t="s">
        <v>136</v>
      </c>
      <c r="J6979" t="s">
        <v>137</v>
      </c>
      <c r="K6979" t="s">
        <v>138</v>
      </c>
      <c r="L6979" t="s">
        <v>19286</v>
      </c>
      <c r="M6979" t="s">
        <v>19287</v>
      </c>
      <c r="N6979">
        <v>1.2822222219999999</v>
      </c>
      <c r="O6979">
        <v>0</v>
      </c>
      <c r="P6979">
        <v>4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0.85934140945725346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0.85934140945725346</v>
      </c>
    </row>
    <row r="6980" spans="1:31" x14ac:dyDescent="0.3">
      <c r="A6980">
        <v>2725627</v>
      </c>
      <c r="B6980">
        <v>1</v>
      </c>
      <c r="C6980" t="s">
        <v>80</v>
      </c>
      <c r="D6980" t="s">
        <v>96</v>
      </c>
      <c r="E6980" t="s">
        <v>150</v>
      </c>
      <c r="F6980" t="s">
        <v>2436</v>
      </c>
      <c r="G6980" t="s">
        <v>152</v>
      </c>
      <c r="H6980" t="s">
        <v>153</v>
      </c>
      <c r="I6980" t="s">
        <v>490</v>
      </c>
      <c r="J6980" t="s">
        <v>137</v>
      </c>
      <c r="K6980" t="s">
        <v>138</v>
      </c>
      <c r="L6980" t="s">
        <v>19288</v>
      </c>
      <c r="M6980" t="s">
        <v>19289</v>
      </c>
      <c r="N6980">
        <v>4.7777777E-2</v>
      </c>
      <c r="O6980">
        <v>0</v>
      </c>
      <c r="P6980">
        <v>340</v>
      </c>
      <c r="Q6980">
        <v>0</v>
      </c>
      <c r="R6980">
        <v>1</v>
      </c>
      <c r="S6980">
        <v>3</v>
      </c>
      <c r="T6980">
        <v>1</v>
      </c>
      <c r="U6980">
        <v>0</v>
      </c>
      <c r="V6980">
        <v>0</v>
      </c>
      <c r="W6980">
        <v>0</v>
      </c>
      <c r="X6980">
        <v>1.9079534906635411</v>
      </c>
      <c r="Y6980">
        <v>0</v>
      </c>
      <c r="Z6980">
        <v>0</v>
      </c>
      <c r="AA6980">
        <v>0.31346808317839331</v>
      </c>
      <c r="AB6980">
        <v>0</v>
      </c>
      <c r="AC6980">
        <v>0</v>
      </c>
      <c r="AD6980">
        <v>0</v>
      </c>
      <c r="AE6980">
        <v>2.2214215738419343</v>
      </c>
    </row>
    <row r="6981" spans="1:31" x14ac:dyDescent="0.3">
      <c r="A6981">
        <v>2725959</v>
      </c>
      <c r="B6981">
        <v>1</v>
      </c>
      <c r="C6981" t="s">
        <v>80</v>
      </c>
      <c r="D6981" t="s">
        <v>95</v>
      </c>
      <c r="E6981" t="s">
        <v>173</v>
      </c>
      <c r="F6981" t="s">
        <v>11896</v>
      </c>
      <c r="G6981" t="s">
        <v>152</v>
      </c>
      <c r="H6981" t="s">
        <v>153</v>
      </c>
      <c r="I6981" t="s">
        <v>136</v>
      </c>
      <c r="J6981" t="s">
        <v>137</v>
      </c>
      <c r="K6981" t="s">
        <v>138</v>
      </c>
      <c r="L6981" t="s">
        <v>19290</v>
      </c>
      <c r="M6981" t="s">
        <v>19291</v>
      </c>
      <c r="N6981">
        <v>0.26611111100000001</v>
      </c>
      <c r="O6981">
        <v>4</v>
      </c>
      <c r="P6981">
        <v>2265</v>
      </c>
      <c r="Q6981">
        <v>7</v>
      </c>
      <c r="R6981">
        <v>85</v>
      </c>
      <c r="S6981">
        <v>41</v>
      </c>
      <c r="T6981">
        <v>233</v>
      </c>
      <c r="U6981">
        <v>7</v>
      </c>
      <c r="V6981">
        <v>3</v>
      </c>
      <c r="W6981">
        <v>0.28523179092052503</v>
      </c>
      <c r="X6981">
        <v>114.40282334598773</v>
      </c>
      <c r="Y6981">
        <v>14.303832097707078</v>
      </c>
      <c r="Z6981">
        <v>5.3607285563176275</v>
      </c>
      <c r="AA6981">
        <v>116.2016023084628</v>
      </c>
      <c r="AB6981">
        <v>74.639838828071447</v>
      </c>
      <c r="AC6981">
        <v>38.757249457863374</v>
      </c>
      <c r="AD6981">
        <v>45.001866249966433</v>
      </c>
      <c r="AE6981">
        <v>408.95317263529705</v>
      </c>
    </row>
    <row r="6982" spans="1:31" x14ac:dyDescent="0.3">
      <c r="A6982">
        <v>2726122</v>
      </c>
      <c r="B6982">
        <v>1</v>
      </c>
      <c r="C6982" t="s">
        <v>81</v>
      </c>
      <c r="D6982" t="s">
        <v>113</v>
      </c>
      <c r="E6982" t="s">
        <v>156</v>
      </c>
      <c r="F6982" t="s">
        <v>19292</v>
      </c>
      <c r="G6982" t="s">
        <v>152</v>
      </c>
      <c r="H6982" t="s">
        <v>153</v>
      </c>
      <c r="I6982" t="s">
        <v>490</v>
      </c>
      <c r="J6982" t="s">
        <v>137</v>
      </c>
      <c r="K6982" t="s">
        <v>138</v>
      </c>
      <c r="L6982" t="s">
        <v>19293</v>
      </c>
      <c r="M6982" t="s">
        <v>19294</v>
      </c>
      <c r="N6982">
        <v>4.7222219999999999E-3</v>
      </c>
      <c r="O6982">
        <v>0</v>
      </c>
      <c r="P6982">
        <v>158</v>
      </c>
      <c r="Q6982">
        <v>3</v>
      </c>
      <c r="R6982">
        <v>130</v>
      </c>
      <c r="S6982">
        <v>1</v>
      </c>
      <c r="T6982">
        <v>19</v>
      </c>
      <c r="U6982">
        <v>0</v>
      </c>
      <c r="V6982">
        <v>0</v>
      </c>
      <c r="W6982">
        <v>0</v>
      </c>
      <c r="X6982">
        <v>0.11540756351419755</v>
      </c>
      <c r="Y6982">
        <v>4.1001687085400005E-3</v>
      </c>
      <c r="Z6982">
        <v>6.2385070398352505E-2</v>
      </c>
      <c r="AA6982">
        <v>5.9729186791999999E-3</v>
      </c>
      <c r="AB6982">
        <v>1.4497512904268334E-2</v>
      </c>
      <c r="AC6982">
        <v>0</v>
      </c>
      <c r="AD6982">
        <v>0</v>
      </c>
      <c r="AE6982">
        <v>0.2023632342045584</v>
      </c>
    </row>
    <row r="6983" spans="1:31" x14ac:dyDescent="0.3">
      <c r="A6983">
        <v>2725718</v>
      </c>
      <c r="B6983">
        <v>2</v>
      </c>
      <c r="C6983" t="s">
        <v>81</v>
      </c>
      <c r="D6983" t="s">
        <v>121</v>
      </c>
      <c r="E6983" t="s">
        <v>132</v>
      </c>
      <c r="F6983" t="s">
        <v>19295</v>
      </c>
      <c r="G6983" t="s">
        <v>2849</v>
      </c>
      <c r="H6983" t="s">
        <v>135</v>
      </c>
      <c r="I6983" t="s">
        <v>136</v>
      </c>
      <c r="J6983" t="s">
        <v>137</v>
      </c>
      <c r="K6983" t="s">
        <v>138</v>
      </c>
      <c r="L6983" t="s">
        <v>19187</v>
      </c>
      <c r="M6983" t="s">
        <v>19296</v>
      </c>
      <c r="N6983">
        <v>0.32</v>
      </c>
      <c r="O6983">
        <v>0</v>
      </c>
      <c r="P6983">
        <v>10</v>
      </c>
      <c r="Q6983">
        <v>0</v>
      </c>
      <c r="R6983">
        <v>45</v>
      </c>
      <c r="S6983">
        <v>0</v>
      </c>
      <c r="T6983">
        <v>6</v>
      </c>
      <c r="U6983">
        <v>0</v>
      </c>
      <c r="V6983">
        <v>0</v>
      </c>
      <c r="W6983">
        <v>0</v>
      </c>
      <c r="X6983">
        <v>0.58328532430887992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0.58328532430887992</v>
      </c>
    </row>
    <row r="6984" spans="1:31" x14ac:dyDescent="0.3">
      <c r="A6984">
        <v>2726268</v>
      </c>
      <c r="B6984">
        <v>1</v>
      </c>
      <c r="C6984" t="s">
        <v>81</v>
      </c>
      <c r="D6984" t="s">
        <v>116</v>
      </c>
      <c r="E6984" t="s">
        <v>213</v>
      </c>
      <c r="F6984" t="s">
        <v>3296</v>
      </c>
      <c r="G6984" t="s">
        <v>152</v>
      </c>
      <c r="H6984" t="s">
        <v>153</v>
      </c>
      <c r="I6984" t="s">
        <v>136</v>
      </c>
      <c r="J6984" t="s">
        <v>137</v>
      </c>
      <c r="K6984" t="s">
        <v>138</v>
      </c>
      <c r="L6984" t="s">
        <v>19297</v>
      </c>
      <c r="M6984" t="s">
        <v>19298</v>
      </c>
      <c r="N6984">
        <v>0.265833333</v>
      </c>
      <c r="O6984">
        <v>0</v>
      </c>
      <c r="P6984">
        <v>797</v>
      </c>
      <c r="Q6984">
        <v>4</v>
      </c>
      <c r="R6984">
        <v>44</v>
      </c>
      <c r="S6984">
        <v>0</v>
      </c>
      <c r="T6984">
        <v>108</v>
      </c>
      <c r="U6984">
        <v>1</v>
      </c>
      <c r="V6984">
        <v>0</v>
      </c>
      <c r="W6984">
        <v>0</v>
      </c>
      <c r="X6984">
        <v>42.96868647422594</v>
      </c>
      <c r="Y6984">
        <v>1.1790538015283778</v>
      </c>
      <c r="Z6984">
        <v>1.9016944721509195</v>
      </c>
      <c r="AA6984">
        <v>0</v>
      </c>
      <c r="AB6984">
        <v>7.2205546400351981</v>
      </c>
      <c r="AC6984">
        <v>2.2056289567369252</v>
      </c>
      <c r="AD6984">
        <v>0</v>
      </c>
      <c r="AE6984">
        <v>55.475618344677358</v>
      </c>
    </row>
    <row r="6985" spans="1:31" x14ac:dyDescent="0.3">
      <c r="A6985">
        <v>2725936</v>
      </c>
      <c r="B6985">
        <v>1</v>
      </c>
      <c r="C6985" t="s">
        <v>81</v>
      </c>
      <c r="D6985" t="s">
        <v>128</v>
      </c>
      <c r="E6985" t="s">
        <v>161</v>
      </c>
      <c r="F6985" t="s">
        <v>19299</v>
      </c>
      <c r="G6985" t="s">
        <v>163</v>
      </c>
      <c r="H6985" t="s">
        <v>135</v>
      </c>
      <c r="I6985" t="s">
        <v>136</v>
      </c>
      <c r="J6985" t="s">
        <v>137</v>
      </c>
      <c r="K6985" t="s">
        <v>138</v>
      </c>
      <c r="L6985" t="s">
        <v>19300</v>
      </c>
      <c r="M6985" t="s">
        <v>19301</v>
      </c>
      <c r="N6985">
        <v>4.9502777770000002</v>
      </c>
      <c r="O6985">
        <v>0</v>
      </c>
      <c r="P6985">
        <v>30</v>
      </c>
      <c r="Q6985">
        <v>0</v>
      </c>
      <c r="R6985">
        <v>0</v>
      </c>
      <c r="S6985">
        <v>0</v>
      </c>
      <c r="T6985">
        <v>1</v>
      </c>
      <c r="U6985">
        <v>0</v>
      </c>
      <c r="V6985">
        <v>0</v>
      </c>
      <c r="W6985">
        <v>0</v>
      </c>
      <c r="X6985">
        <v>4.0369226542963492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4.0369226542963492</v>
      </c>
    </row>
    <row r="6986" spans="1:31" x14ac:dyDescent="0.3">
      <c r="A6986">
        <v>2725604</v>
      </c>
      <c r="B6986">
        <v>1</v>
      </c>
      <c r="C6986" t="s">
        <v>80</v>
      </c>
      <c r="D6986" t="s">
        <v>105</v>
      </c>
      <c r="E6986" t="s">
        <v>145</v>
      </c>
      <c r="F6986" t="s">
        <v>15671</v>
      </c>
      <c r="G6986" t="s">
        <v>147</v>
      </c>
      <c r="H6986" t="s">
        <v>135</v>
      </c>
      <c r="I6986" t="s">
        <v>136</v>
      </c>
      <c r="J6986" t="s">
        <v>137</v>
      </c>
      <c r="K6986" t="s">
        <v>138</v>
      </c>
      <c r="L6986" t="s">
        <v>19302</v>
      </c>
      <c r="M6986" t="s">
        <v>19303</v>
      </c>
      <c r="N6986">
        <v>0.57611111100000001</v>
      </c>
      <c r="O6986">
        <v>0</v>
      </c>
      <c r="P6986">
        <v>27</v>
      </c>
      <c r="Q6986">
        <v>0</v>
      </c>
      <c r="R6986">
        <v>0</v>
      </c>
      <c r="S6986">
        <v>0</v>
      </c>
      <c r="T6986">
        <v>1</v>
      </c>
      <c r="U6986">
        <v>0</v>
      </c>
      <c r="V6986">
        <v>0</v>
      </c>
      <c r="W6986">
        <v>0</v>
      </c>
      <c r="X6986">
        <v>2.9119689559506359</v>
      </c>
      <c r="Y6986">
        <v>0</v>
      </c>
      <c r="Z6986">
        <v>0</v>
      </c>
      <c r="AA6986">
        <v>0</v>
      </c>
      <c r="AB6986">
        <v>6.653132710246501E-2</v>
      </c>
      <c r="AC6986">
        <v>0</v>
      </c>
      <c r="AD6986">
        <v>0</v>
      </c>
      <c r="AE6986">
        <v>2.9785002830531009</v>
      </c>
    </row>
    <row r="6987" spans="1:31" x14ac:dyDescent="0.3">
      <c r="A6987">
        <v>2725836</v>
      </c>
      <c r="B6987">
        <v>1</v>
      </c>
      <c r="C6987" t="s">
        <v>80</v>
      </c>
      <c r="D6987" t="s">
        <v>92</v>
      </c>
      <c r="E6987" t="s">
        <v>200</v>
      </c>
      <c r="F6987" t="s">
        <v>19304</v>
      </c>
      <c r="G6987" t="s">
        <v>170</v>
      </c>
      <c r="H6987" t="s">
        <v>135</v>
      </c>
      <c r="I6987" t="s">
        <v>136</v>
      </c>
      <c r="J6987" t="s">
        <v>137</v>
      </c>
      <c r="K6987" t="s">
        <v>138</v>
      </c>
      <c r="L6987" t="s">
        <v>19305</v>
      </c>
      <c r="M6987" t="s">
        <v>19306</v>
      </c>
      <c r="N6987">
        <v>4.9283333330000003</v>
      </c>
      <c r="O6987">
        <v>0</v>
      </c>
      <c r="P6987">
        <v>42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35.073678659502775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35.073678659502775</v>
      </c>
    </row>
    <row r="6988" spans="1:31" x14ac:dyDescent="0.3">
      <c r="A6988">
        <v>2726308</v>
      </c>
      <c r="B6988">
        <v>1</v>
      </c>
      <c r="C6988" t="s">
        <v>80</v>
      </c>
      <c r="D6988" t="s">
        <v>106</v>
      </c>
      <c r="E6988" t="s">
        <v>200</v>
      </c>
      <c r="F6988" t="s">
        <v>19307</v>
      </c>
      <c r="G6988" t="s">
        <v>543</v>
      </c>
      <c r="H6988" t="s">
        <v>135</v>
      </c>
      <c r="I6988" t="s">
        <v>136</v>
      </c>
      <c r="J6988" t="s">
        <v>137</v>
      </c>
      <c r="K6988" t="s">
        <v>138</v>
      </c>
      <c r="L6988" t="s">
        <v>19308</v>
      </c>
      <c r="M6988" t="s">
        <v>19309</v>
      </c>
      <c r="N6988">
        <v>1.3133333330000001</v>
      </c>
      <c r="O6988">
        <v>0</v>
      </c>
      <c r="P6988">
        <v>29</v>
      </c>
      <c r="Q6988">
        <v>0</v>
      </c>
      <c r="R6988">
        <v>0</v>
      </c>
      <c r="S6988">
        <v>0</v>
      </c>
      <c r="T6988">
        <v>1</v>
      </c>
      <c r="U6988">
        <v>0</v>
      </c>
      <c r="V6988">
        <v>0</v>
      </c>
      <c r="W6988">
        <v>0</v>
      </c>
      <c r="X6988">
        <v>5.7397078947958207</v>
      </c>
      <c r="Y6988">
        <v>0</v>
      </c>
      <c r="Z6988">
        <v>0</v>
      </c>
      <c r="AA6988">
        <v>0</v>
      </c>
      <c r="AB6988">
        <v>1.2305134514453784</v>
      </c>
      <c r="AC6988">
        <v>0</v>
      </c>
      <c r="AD6988">
        <v>0</v>
      </c>
      <c r="AE6988">
        <v>6.9702213462411988</v>
      </c>
    </row>
    <row r="6989" spans="1:31" x14ac:dyDescent="0.3">
      <c r="A6989">
        <v>2726105</v>
      </c>
      <c r="B6989">
        <v>1</v>
      </c>
      <c r="C6989" t="s">
        <v>80</v>
      </c>
      <c r="D6989" t="s">
        <v>100</v>
      </c>
      <c r="E6989" t="s">
        <v>145</v>
      </c>
      <c r="F6989" t="s">
        <v>19310</v>
      </c>
      <c r="G6989" t="s">
        <v>181</v>
      </c>
      <c r="H6989" t="s">
        <v>135</v>
      </c>
      <c r="I6989" t="s">
        <v>136</v>
      </c>
      <c r="J6989" t="s">
        <v>137</v>
      </c>
      <c r="K6989" t="s">
        <v>138</v>
      </c>
      <c r="L6989" t="s">
        <v>19311</v>
      </c>
      <c r="M6989" t="s">
        <v>19312</v>
      </c>
      <c r="N6989">
        <v>1.288611111</v>
      </c>
      <c r="O6989">
        <v>0</v>
      </c>
      <c r="P6989">
        <v>1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</v>
      </c>
    </row>
    <row r="6990" spans="1:31" x14ac:dyDescent="0.3">
      <c r="A6990">
        <v>2726022</v>
      </c>
      <c r="B6990">
        <v>1</v>
      </c>
      <c r="C6990" t="s">
        <v>80</v>
      </c>
      <c r="D6990" t="s">
        <v>97</v>
      </c>
      <c r="E6990" t="s">
        <v>161</v>
      </c>
      <c r="F6990" t="s">
        <v>19313</v>
      </c>
      <c r="G6990" t="s">
        <v>163</v>
      </c>
      <c r="H6990" t="s">
        <v>135</v>
      </c>
      <c r="I6990" t="s">
        <v>136</v>
      </c>
      <c r="J6990" t="s">
        <v>137</v>
      </c>
      <c r="K6990" t="s">
        <v>138</v>
      </c>
      <c r="L6990" t="s">
        <v>19314</v>
      </c>
      <c r="M6990" t="s">
        <v>19315</v>
      </c>
      <c r="N6990">
        <v>3.6758333329999999</v>
      </c>
      <c r="O6990">
        <v>0</v>
      </c>
      <c r="P6990">
        <v>73</v>
      </c>
      <c r="Q6990">
        <v>0</v>
      </c>
      <c r="R6990">
        <v>2</v>
      </c>
      <c r="S6990">
        <v>0</v>
      </c>
      <c r="T6990">
        <v>19</v>
      </c>
      <c r="U6990">
        <v>0</v>
      </c>
      <c r="V6990">
        <v>0</v>
      </c>
      <c r="W6990">
        <v>0</v>
      </c>
      <c r="X6990">
        <v>54.438946915057343</v>
      </c>
      <c r="Y6990">
        <v>0</v>
      </c>
      <c r="Z6990">
        <v>1.5264616488329976</v>
      </c>
      <c r="AA6990">
        <v>0</v>
      </c>
      <c r="AB6990">
        <v>30.65498626981088</v>
      </c>
      <c r="AC6990">
        <v>0</v>
      </c>
      <c r="AD6990">
        <v>0</v>
      </c>
      <c r="AE6990">
        <v>86.620394833701226</v>
      </c>
    </row>
    <row r="6991" spans="1:31" x14ac:dyDescent="0.3">
      <c r="A6991">
        <v>2725727</v>
      </c>
      <c r="B6991">
        <v>1</v>
      </c>
      <c r="C6991" t="s">
        <v>80</v>
      </c>
      <c r="D6991" t="s">
        <v>89</v>
      </c>
      <c r="E6991" t="s">
        <v>161</v>
      </c>
      <c r="F6991" t="s">
        <v>19316</v>
      </c>
      <c r="G6991" t="s">
        <v>209</v>
      </c>
      <c r="H6991" t="s">
        <v>135</v>
      </c>
      <c r="I6991" t="s">
        <v>136</v>
      </c>
      <c r="J6991" t="s">
        <v>137</v>
      </c>
      <c r="K6991" t="s">
        <v>210</v>
      </c>
      <c r="L6991" t="s">
        <v>19317</v>
      </c>
      <c r="M6991" t="s">
        <v>19318</v>
      </c>
      <c r="N6991">
        <v>3.1263888880000001</v>
      </c>
      <c r="O6991">
        <v>0</v>
      </c>
      <c r="P6991">
        <v>149</v>
      </c>
      <c r="Q6991">
        <v>0</v>
      </c>
      <c r="R6991">
        <v>0</v>
      </c>
      <c r="S6991">
        <v>0</v>
      </c>
      <c r="T6991">
        <v>9</v>
      </c>
      <c r="U6991">
        <v>0</v>
      </c>
      <c r="V6991">
        <v>0</v>
      </c>
      <c r="W6991">
        <v>0</v>
      </c>
      <c r="X6991">
        <v>126.06232573419408</v>
      </c>
      <c r="Y6991">
        <v>0</v>
      </c>
      <c r="Z6991">
        <v>0</v>
      </c>
      <c r="AA6991">
        <v>0</v>
      </c>
      <c r="AB6991">
        <v>17.262295210858948</v>
      </c>
      <c r="AC6991">
        <v>0</v>
      </c>
      <c r="AD6991">
        <v>0</v>
      </c>
      <c r="AE6991">
        <v>143.32462094505303</v>
      </c>
    </row>
    <row r="6992" spans="1:31" x14ac:dyDescent="0.3">
      <c r="A6992">
        <v>2726168</v>
      </c>
      <c r="B6992">
        <v>1</v>
      </c>
      <c r="C6992" t="s">
        <v>80</v>
      </c>
      <c r="D6992" t="s">
        <v>100</v>
      </c>
      <c r="E6992" t="s">
        <v>145</v>
      </c>
      <c r="F6992" t="s">
        <v>19319</v>
      </c>
      <c r="G6992" t="s">
        <v>230</v>
      </c>
      <c r="H6992" t="s">
        <v>135</v>
      </c>
      <c r="I6992" t="s">
        <v>136</v>
      </c>
      <c r="J6992" t="s">
        <v>137</v>
      </c>
      <c r="K6992" t="s">
        <v>138</v>
      </c>
      <c r="L6992" t="s">
        <v>19320</v>
      </c>
      <c r="M6992" t="s">
        <v>19321</v>
      </c>
      <c r="N6992">
        <v>1.058611111</v>
      </c>
      <c r="O6992">
        <v>0</v>
      </c>
      <c r="P6992">
        <v>2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0.21930299372788004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0.21930299372788004</v>
      </c>
    </row>
    <row r="6993" spans="1:31" x14ac:dyDescent="0.3">
      <c r="A6993">
        <v>2726205</v>
      </c>
      <c r="B6993">
        <v>1</v>
      </c>
      <c r="C6993" t="s">
        <v>80</v>
      </c>
      <c r="D6993" t="s">
        <v>97</v>
      </c>
      <c r="E6993" t="s">
        <v>145</v>
      </c>
      <c r="F6993" t="s">
        <v>1862</v>
      </c>
      <c r="G6993" t="s">
        <v>181</v>
      </c>
      <c r="H6993" t="s">
        <v>135</v>
      </c>
      <c r="I6993" t="s">
        <v>136</v>
      </c>
      <c r="J6993" t="s">
        <v>137</v>
      </c>
      <c r="K6993" t="s">
        <v>138</v>
      </c>
      <c r="L6993" t="s">
        <v>19322</v>
      </c>
      <c r="M6993" t="s">
        <v>19323</v>
      </c>
      <c r="N6993">
        <v>2.5844444439999998</v>
      </c>
      <c r="O6993">
        <v>0</v>
      </c>
      <c r="P6993">
        <v>2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4.8690903292776788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4.8690903292776788</v>
      </c>
    </row>
    <row r="6994" spans="1:31" x14ac:dyDescent="0.3">
      <c r="A6994">
        <v>2725664</v>
      </c>
      <c r="B6994">
        <v>1</v>
      </c>
      <c r="C6994" t="s">
        <v>81</v>
      </c>
      <c r="D6994" t="s">
        <v>123</v>
      </c>
      <c r="E6994" t="s">
        <v>213</v>
      </c>
      <c r="F6994" t="s">
        <v>19324</v>
      </c>
      <c r="G6994" t="s">
        <v>152</v>
      </c>
      <c r="H6994" t="s">
        <v>153</v>
      </c>
      <c r="I6994" t="s">
        <v>136</v>
      </c>
      <c r="J6994" t="s">
        <v>137</v>
      </c>
      <c r="K6994" t="s">
        <v>138</v>
      </c>
      <c r="L6994" t="s">
        <v>19325</v>
      </c>
      <c r="M6994" t="s">
        <v>19326</v>
      </c>
      <c r="N6994">
        <v>0.77361111100000002</v>
      </c>
      <c r="O6994">
        <v>3</v>
      </c>
      <c r="P6994">
        <v>584</v>
      </c>
      <c r="Q6994">
        <v>104</v>
      </c>
      <c r="R6994">
        <v>74</v>
      </c>
      <c r="S6994">
        <v>6</v>
      </c>
      <c r="T6994">
        <v>83</v>
      </c>
      <c r="U6994">
        <v>1</v>
      </c>
      <c r="V6994">
        <v>1</v>
      </c>
      <c r="W6994">
        <v>0.15443676788166666</v>
      </c>
      <c r="X6994">
        <v>70.224029419875933</v>
      </c>
      <c r="Y6994">
        <v>14.997721645951962</v>
      </c>
      <c r="Z6994">
        <v>6.7146153368647443</v>
      </c>
      <c r="AA6994">
        <v>0.18944608782559999</v>
      </c>
      <c r="AB6994">
        <v>43.859363673356114</v>
      </c>
      <c r="AC6994">
        <v>85.726015480519408</v>
      </c>
      <c r="AD6994">
        <v>0.20441346517398834</v>
      </c>
      <c r="AE6994">
        <v>222.0700418774494</v>
      </c>
    </row>
    <row r="6995" spans="1:31" x14ac:dyDescent="0.3">
      <c r="A6995">
        <v>2725830</v>
      </c>
      <c r="B6995">
        <v>1</v>
      </c>
      <c r="C6995" t="s">
        <v>80</v>
      </c>
      <c r="D6995" t="s">
        <v>90</v>
      </c>
      <c r="E6995" t="s">
        <v>173</v>
      </c>
      <c r="F6995" t="s">
        <v>19327</v>
      </c>
      <c r="G6995" t="s">
        <v>1613</v>
      </c>
      <c r="H6995" t="s">
        <v>5535</v>
      </c>
      <c r="I6995" t="s">
        <v>136</v>
      </c>
      <c r="J6995" t="s">
        <v>137</v>
      </c>
      <c r="K6995" t="s">
        <v>210</v>
      </c>
      <c r="L6995" t="s">
        <v>19328</v>
      </c>
      <c r="M6995" t="s">
        <v>19329</v>
      </c>
      <c r="N6995">
        <v>1.343611111</v>
      </c>
      <c r="O6995">
        <v>0</v>
      </c>
      <c r="P6995">
        <v>4786</v>
      </c>
      <c r="Q6995">
        <v>0</v>
      </c>
      <c r="R6995">
        <v>0</v>
      </c>
      <c r="S6995">
        <v>0</v>
      </c>
      <c r="T6995">
        <v>223</v>
      </c>
      <c r="U6995">
        <v>0</v>
      </c>
      <c r="V6995">
        <v>0</v>
      </c>
      <c r="W6995">
        <v>0</v>
      </c>
      <c r="X6995">
        <v>1292.2159232814554</v>
      </c>
      <c r="Y6995">
        <v>0</v>
      </c>
      <c r="Z6995">
        <v>0</v>
      </c>
      <c r="AA6995">
        <v>0</v>
      </c>
      <c r="AB6995">
        <v>389.18512326946927</v>
      </c>
      <c r="AC6995">
        <v>0</v>
      </c>
      <c r="AD6995">
        <v>0</v>
      </c>
      <c r="AE6995">
        <v>1681.4010465509245</v>
      </c>
    </row>
    <row r="6996" spans="1:31" x14ac:dyDescent="0.3">
      <c r="A6996">
        <v>2725707</v>
      </c>
      <c r="B6996">
        <v>1</v>
      </c>
      <c r="C6996" t="s">
        <v>80</v>
      </c>
      <c r="D6996" t="s">
        <v>101</v>
      </c>
      <c r="E6996" t="s">
        <v>132</v>
      </c>
      <c r="F6996" t="s">
        <v>19330</v>
      </c>
      <c r="G6996" t="s">
        <v>170</v>
      </c>
      <c r="H6996" t="s">
        <v>135</v>
      </c>
      <c r="I6996" t="s">
        <v>136</v>
      </c>
      <c r="J6996" t="s">
        <v>137</v>
      </c>
      <c r="K6996" t="s">
        <v>138</v>
      </c>
      <c r="L6996" t="s">
        <v>19331</v>
      </c>
      <c r="M6996" t="s">
        <v>19332</v>
      </c>
      <c r="N6996">
        <v>0.95527777700000005</v>
      </c>
      <c r="O6996">
        <v>0</v>
      </c>
      <c r="P6996">
        <v>79</v>
      </c>
      <c r="Q6996">
        <v>0</v>
      </c>
      <c r="R6996">
        <v>14</v>
      </c>
      <c r="S6996">
        <v>0</v>
      </c>
      <c r="T6996">
        <v>15</v>
      </c>
      <c r="U6996">
        <v>0</v>
      </c>
      <c r="V6996">
        <v>0</v>
      </c>
      <c r="W6996">
        <v>0</v>
      </c>
      <c r="X6996">
        <v>19.536871309249861</v>
      </c>
      <c r="Y6996">
        <v>0</v>
      </c>
      <c r="Z6996">
        <v>3.7339344089937199</v>
      </c>
      <c r="AA6996">
        <v>0</v>
      </c>
      <c r="AB6996">
        <v>19.99579346742096</v>
      </c>
      <c r="AC6996">
        <v>0</v>
      </c>
      <c r="AD6996">
        <v>0</v>
      </c>
      <c r="AE6996">
        <v>43.266599185664539</v>
      </c>
    </row>
    <row r="6997" spans="1:31" x14ac:dyDescent="0.3">
      <c r="A6997">
        <v>2725750</v>
      </c>
      <c r="B6997">
        <v>1</v>
      </c>
      <c r="C6997" t="s">
        <v>80</v>
      </c>
      <c r="D6997" t="s">
        <v>103</v>
      </c>
      <c r="E6997" t="s">
        <v>173</v>
      </c>
      <c r="F6997" t="s">
        <v>13676</v>
      </c>
      <c r="G6997" t="s">
        <v>152</v>
      </c>
      <c r="H6997" t="s">
        <v>153</v>
      </c>
      <c r="I6997" t="s">
        <v>136</v>
      </c>
      <c r="J6997" t="s">
        <v>137</v>
      </c>
      <c r="K6997" t="s">
        <v>138</v>
      </c>
      <c r="L6997" t="s">
        <v>18842</v>
      </c>
      <c r="M6997" t="s">
        <v>19333</v>
      </c>
      <c r="N6997">
        <v>0.42416666600000003</v>
      </c>
      <c r="O6997">
        <v>3</v>
      </c>
      <c r="P6997">
        <v>472</v>
      </c>
      <c r="Q6997">
        <v>123</v>
      </c>
      <c r="R6997">
        <v>21</v>
      </c>
      <c r="S6997">
        <v>34</v>
      </c>
      <c r="T6997">
        <v>37</v>
      </c>
      <c r="U6997">
        <v>1</v>
      </c>
      <c r="V6997">
        <v>0</v>
      </c>
      <c r="W6997">
        <v>0.46092680514705503</v>
      </c>
      <c r="X6997">
        <v>37.062397339909687</v>
      </c>
      <c r="Y6997">
        <v>195.3383745319579</v>
      </c>
      <c r="Z6997">
        <v>1.5047441995963999</v>
      </c>
      <c r="AA6997">
        <v>70.694901050869817</v>
      </c>
      <c r="AB6997">
        <v>11.015666614173464</v>
      </c>
      <c r="AC6997">
        <v>230.24088618596295</v>
      </c>
      <c r="AD6997">
        <v>0</v>
      </c>
      <c r="AE6997">
        <v>546.31789672761727</v>
      </c>
    </row>
    <row r="6998" spans="1:31" x14ac:dyDescent="0.3">
      <c r="A6998">
        <v>2725607</v>
      </c>
      <c r="B6998">
        <v>1</v>
      </c>
      <c r="C6998" t="s">
        <v>80</v>
      </c>
      <c r="D6998" t="s">
        <v>106</v>
      </c>
      <c r="E6998" t="s">
        <v>156</v>
      </c>
      <c r="F6998" t="s">
        <v>19334</v>
      </c>
      <c r="G6998" t="s">
        <v>152</v>
      </c>
      <c r="H6998" t="s">
        <v>153</v>
      </c>
      <c r="I6998" t="s">
        <v>490</v>
      </c>
      <c r="J6998" t="s">
        <v>137</v>
      </c>
      <c r="K6998" t="s">
        <v>138</v>
      </c>
      <c r="L6998" t="s">
        <v>19335</v>
      </c>
      <c r="M6998" t="s">
        <v>19336</v>
      </c>
      <c r="N6998">
        <v>4.7222219999999999E-3</v>
      </c>
      <c r="O6998">
        <v>0</v>
      </c>
      <c r="P6998">
        <v>89</v>
      </c>
      <c r="Q6998">
        <v>0</v>
      </c>
      <c r="R6998">
        <v>9</v>
      </c>
      <c r="S6998">
        <v>3</v>
      </c>
      <c r="T6998">
        <v>12</v>
      </c>
      <c r="U6998">
        <v>0</v>
      </c>
      <c r="V6998">
        <v>0</v>
      </c>
      <c r="W6998">
        <v>0</v>
      </c>
      <c r="X6998">
        <v>2.8305949495418335E-2</v>
      </c>
      <c r="Y6998">
        <v>0</v>
      </c>
      <c r="Z6998">
        <v>2.7059304293150003E-3</v>
      </c>
      <c r="AA6998">
        <v>7.6835247649999994E-2</v>
      </c>
      <c r="AB6998">
        <v>1.1014576625260834E-2</v>
      </c>
      <c r="AC6998">
        <v>0</v>
      </c>
      <c r="AD6998">
        <v>0</v>
      </c>
      <c r="AE6998">
        <v>0.11886170419999417</v>
      </c>
    </row>
    <row r="6999" spans="1:31" x14ac:dyDescent="0.3">
      <c r="A6999">
        <v>2725644</v>
      </c>
      <c r="B6999">
        <v>1</v>
      </c>
      <c r="C6999" t="s">
        <v>80</v>
      </c>
      <c r="D6999" t="s">
        <v>84</v>
      </c>
      <c r="E6999" t="s">
        <v>161</v>
      </c>
      <c r="F6999" t="s">
        <v>18164</v>
      </c>
      <c r="G6999" t="s">
        <v>163</v>
      </c>
      <c r="H6999" t="s">
        <v>135</v>
      </c>
      <c r="I6999" t="s">
        <v>136</v>
      </c>
      <c r="J6999" t="s">
        <v>137</v>
      </c>
      <c r="K6999" t="s">
        <v>138</v>
      </c>
      <c r="L6999" t="s">
        <v>19337</v>
      </c>
      <c r="M6999" t="s">
        <v>19338</v>
      </c>
      <c r="N6999">
        <v>2.8491666659999999</v>
      </c>
      <c r="O6999">
        <v>0</v>
      </c>
      <c r="P6999">
        <v>12</v>
      </c>
      <c r="Q6999">
        <v>0</v>
      </c>
      <c r="R6999">
        <v>0</v>
      </c>
      <c r="S6999">
        <v>0</v>
      </c>
      <c r="T6999">
        <v>87</v>
      </c>
      <c r="U6999">
        <v>0</v>
      </c>
      <c r="V6999">
        <v>0</v>
      </c>
      <c r="W6999">
        <v>0</v>
      </c>
      <c r="X6999">
        <v>4.4458447364154861</v>
      </c>
      <c r="Y6999">
        <v>0</v>
      </c>
      <c r="Z6999">
        <v>0</v>
      </c>
      <c r="AA6999">
        <v>0</v>
      </c>
      <c r="AB6999">
        <v>168.23160073158576</v>
      </c>
      <c r="AC6999">
        <v>0</v>
      </c>
      <c r="AD6999">
        <v>0</v>
      </c>
      <c r="AE6999">
        <v>172.67744546800125</v>
      </c>
    </row>
    <row r="7000" spans="1:31" x14ac:dyDescent="0.3">
      <c r="A7000">
        <v>2725787</v>
      </c>
      <c r="B7000">
        <v>1</v>
      </c>
      <c r="C7000" t="s">
        <v>80</v>
      </c>
      <c r="D7000" t="s">
        <v>107</v>
      </c>
      <c r="E7000" t="s">
        <v>200</v>
      </c>
      <c r="F7000" t="s">
        <v>19339</v>
      </c>
      <c r="G7000" t="s">
        <v>543</v>
      </c>
      <c r="H7000" t="s">
        <v>135</v>
      </c>
      <c r="I7000" t="s">
        <v>136</v>
      </c>
      <c r="J7000" t="s">
        <v>137</v>
      </c>
      <c r="K7000" t="s">
        <v>138</v>
      </c>
      <c r="L7000" t="s">
        <v>19340</v>
      </c>
      <c r="M7000" t="s">
        <v>19341</v>
      </c>
      <c r="N7000">
        <v>2.85</v>
      </c>
      <c r="O7000">
        <v>0</v>
      </c>
      <c r="P7000">
        <v>13</v>
      </c>
      <c r="Q7000">
        <v>0</v>
      </c>
      <c r="R7000">
        <v>0</v>
      </c>
      <c r="S7000">
        <v>0</v>
      </c>
      <c r="T7000">
        <v>15</v>
      </c>
      <c r="U7000">
        <v>0</v>
      </c>
      <c r="V7000">
        <v>0</v>
      </c>
      <c r="W7000">
        <v>0</v>
      </c>
      <c r="X7000">
        <v>3.8642385547223497</v>
      </c>
      <c r="Y7000">
        <v>0</v>
      </c>
      <c r="Z7000">
        <v>0</v>
      </c>
      <c r="AA7000">
        <v>0</v>
      </c>
      <c r="AB7000">
        <v>33.772425066356668</v>
      </c>
      <c r="AC7000">
        <v>0</v>
      </c>
      <c r="AD7000">
        <v>0</v>
      </c>
      <c r="AE7000">
        <v>37.636663621079016</v>
      </c>
    </row>
    <row r="7001" spans="1:31" x14ac:dyDescent="0.3">
      <c r="A7001">
        <v>2726334</v>
      </c>
      <c r="B7001">
        <v>1</v>
      </c>
      <c r="C7001" t="s">
        <v>80</v>
      </c>
      <c r="D7001" t="s">
        <v>95</v>
      </c>
      <c r="E7001" t="s">
        <v>161</v>
      </c>
      <c r="F7001" t="s">
        <v>19342</v>
      </c>
      <c r="G7001" t="s">
        <v>170</v>
      </c>
      <c r="H7001" t="s">
        <v>135</v>
      </c>
      <c r="I7001" t="s">
        <v>136</v>
      </c>
      <c r="J7001" t="s">
        <v>137</v>
      </c>
      <c r="K7001" t="s">
        <v>138</v>
      </c>
      <c r="L7001" t="s">
        <v>19343</v>
      </c>
      <c r="M7001" t="s">
        <v>19344</v>
      </c>
      <c r="N7001">
        <v>0.72083333299999997</v>
      </c>
      <c r="O7001">
        <v>0</v>
      </c>
      <c r="P7001">
        <v>27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3.5347537258070623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3.5347537258070623</v>
      </c>
    </row>
    <row r="7002" spans="1:31" x14ac:dyDescent="0.3">
      <c r="A7002">
        <v>2726881</v>
      </c>
      <c r="B7002">
        <v>1</v>
      </c>
      <c r="C7002" t="s">
        <v>81</v>
      </c>
      <c r="D7002" t="s">
        <v>126</v>
      </c>
      <c r="E7002" t="s">
        <v>150</v>
      </c>
      <c r="F7002" t="s">
        <v>19345</v>
      </c>
      <c r="G7002" t="s">
        <v>152</v>
      </c>
      <c r="H7002" t="s">
        <v>153</v>
      </c>
      <c r="I7002" t="s">
        <v>136</v>
      </c>
      <c r="J7002" t="s">
        <v>137</v>
      </c>
      <c r="K7002" t="s">
        <v>138</v>
      </c>
      <c r="L7002" t="s">
        <v>19346</v>
      </c>
      <c r="M7002" t="s">
        <v>19347</v>
      </c>
      <c r="N7002">
        <v>1.3244444440000001</v>
      </c>
      <c r="O7002">
        <v>0</v>
      </c>
      <c r="P7002">
        <v>844</v>
      </c>
      <c r="Q7002">
        <v>2</v>
      </c>
      <c r="R7002">
        <v>117</v>
      </c>
      <c r="S7002">
        <v>0</v>
      </c>
      <c r="T7002">
        <v>58</v>
      </c>
      <c r="U7002">
        <v>0</v>
      </c>
      <c r="V7002">
        <v>0</v>
      </c>
      <c r="W7002">
        <v>0</v>
      </c>
      <c r="X7002">
        <v>126.63708822599511</v>
      </c>
      <c r="Y7002">
        <v>3.0821971792070122</v>
      </c>
      <c r="Z7002">
        <v>18.421338902739198</v>
      </c>
      <c r="AA7002">
        <v>0</v>
      </c>
      <c r="AB7002">
        <v>20.358813602673358</v>
      </c>
      <c r="AC7002">
        <v>0</v>
      </c>
      <c r="AD7002">
        <v>0</v>
      </c>
      <c r="AE7002">
        <v>168.49943791061469</v>
      </c>
    </row>
    <row r="7003" spans="1:31" x14ac:dyDescent="0.3">
      <c r="A7003">
        <v>2726695</v>
      </c>
      <c r="B7003">
        <v>1</v>
      </c>
      <c r="C7003" t="s">
        <v>81</v>
      </c>
      <c r="D7003" t="s">
        <v>112</v>
      </c>
      <c r="E7003" t="s">
        <v>213</v>
      </c>
      <c r="F7003" t="s">
        <v>19348</v>
      </c>
      <c r="G7003" t="s">
        <v>152</v>
      </c>
      <c r="H7003" t="s">
        <v>153</v>
      </c>
      <c r="I7003" t="s">
        <v>136</v>
      </c>
      <c r="J7003" t="s">
        <v>137</v>
      </c>
      <c r="K7003" t="s">
        <v>138</v>
      </c>
      <c r="L7003" t="s">
        <v>19349</v>
      </c>
      <c r="M7003" t="s">
        <v>19350</v>
      </c>
      <c r="N7003">
        <v>0.57722222199999995</v>
      </c>
      <c r="O7003">
        <v>10</v>
      </c>
      <c r="P7003">
        <v>2146</v>
      </c>
      <c r="Q7003">
        <v>124</v>
      </c>
      <c r="R7003">
        <v>392</v>
      </c>
      <c r="S7003">
        <v>32</v>
      </c>
      <c r="T7003">
        <v>184</v>
      </c>
      <c r="U7003">
        <v>3</v>
      </c>
      <c r="V7003">
        <v>0</v>
      </c>
      <c r="W7003">
        <v>2.4129545229209999</v>
      </c>
      <c r="X7003">
        <v>199.88581115794724</v>
      </c>
      <c r="Y7003">
        <v>136.3095621275597</v>
      </c>
      <c r="Z7003">
        <v>86.744785346538649</v>
      </c>
      <c r="AA7003">
        <v>66.945937196929918</v>
      </c>
      <c r="AB7003">
        <v>38.40962481037861</v>
      </c>
      <c r="AC7003">
        <v>121.23029005139628</v>
      </c>
      <c r="AD7003">
        <v>0</v>
      </c>
      <c r="AE7003">
        <v>651.93896521367151</v>
      </c>
    </row>
    <row r="7004" spans="1:31" x14ac:dyDescent="0.3">
      <c r="A7004">
        <v>2726486</v>
      </c>
      <c r="B7004">
        <v>2</v>
      </c>
      <c r="C7004" t="s">
        <v>81</v>
      </c>
      <c r="D7004" t="s">
        <v>127</v>
      </c>
      <c r="E7004" t="s">
        <v>156</v>
      </c>
      <c r="F7004" t="s">
        <v>14318</v>
      </c>
      <c r="G7004" t="s">
        <v>185</v>
      </c>
      <c r="H7004" t="s">
        <v>153</v>
      </c>
      <c r="I7004" t="s">
        <v>136</v>
      </c>
      <c r="J7004" t="s">
        <v>137</v>
      </c>
      <c r="K7004" t="s">
        <v>138</v>
      </c>
      <c r="L7004" t="s">
        <v>19351</v>
      </c>
      <c r="M7004" t="s">
        <v>19352</v>
      </c>
      <c r="N7004">
        <v>1.0433333330000001</v>
      </c>
      <c r="O7004">
        <v>1</v>
      </c>
      <c r="P7004">
        <v>497</v>
      </c>
      <c r="Q7004">
        <v>104</v>
      </c>
      <c r="R7004">
        <v>143</v>
      </c>
      <c r="S7004">
        <v>8</v>
      </c>
      <c r="T7004">
        <v>69</v>
      </c>
      <c r="U7004">
        <v>0</v>
      </c>
      <c r="V7004">
        <v>0</v>
      </c>
      <c r="W7004">
        <v>0.42172900321515672</v>
      </c>
      <c r="X7004">
        <v>80.571958600287289</v>
      </c>
      <c r="Y7004">
        <v>121.29897522334977</v>
      </c>
      <c r="Z7004">
        <v>14.176879409187</v>
      </c>
      <c r="AA7004">
        <v>43.784968815687606</v>
      </c>
      <c r="AB7004">
        <v>22.22635566825166</v>
      </c>
      <c r="AC7004">
        <v>0</v>
      </c>
      <c r="AD7004">
        <v>0</v>
      </c>
      <c r="AE7004">
        <v>282.48086671997845</v>
      </c>
    </row>
    <row r="7005" spans="1:31" x14ac:dyDescent="0.3">
      <c r="A7005">
        <v>2726718</v>
      </c>
      <c r="B7005">
        <v>1</v>
      </c>
      <c r="C7005" t="s">
        <v>81</v>
      </c>
      <c r="D7005" t="s">
        <v>120</v>
      </c>
      <c r="E7005" t="s">
        <v>213</v>
      </c>
      <c r="F7005" t="s">
        <v>1796</v>
      </c>
      <c r="G7005" t="s">
        <v>152</v>
      </c>
      <c r="H7005" t="s">
        <v>153</v>
      </c>
      <c r="I7005" t="s">
        <v>136</v>
      </c>
      <c r="J7005" t="s">
        <v>137</v>
      </c>
      <c r="K7005" t="s">
        <v>138</v>
      </c>
      <c r="L7005" t="s">
        <v>19353</v>
      </c>
      <c r="M7005" t="s">
        <v>19354</v>
      </c>
      <c r="N7005">
        <v>1.1955555550000001</v>
      </c>
      <c r="O7005">
        <v>0</v>
      </c>
      <c r="P7005">
        <v>0</v>
      </c>
      <c r="Q7005">
        <v>56</v>
      </c>
      <c r="R7005">
        <v>36</v>
      </c>
      <c r="S7005">
        <v>2</v>
      </c>
      <c r="T7005">
        <v>2</v>
      </c>
      <c r="U7005">
        <v>1</v>
      </c>
      <c r="V7005">
        <v>0</v>
      </c>
      <c r="W7005">
        <v>0</v>
      </c>
      <c r="X7005">
        <v>0</v>
      </c>
      <c r="Y7005">
        <v>12.264843349787986</v>
      </c>
      <c r="Z7005">
        <v>1.6572864441532902</v>
      </c>
      <c r="AA7005">
        <v>12.752685014731764</v>
      </c>
      <c r="AB7005">
        <v>4.386419906916667E-4</v>
      </c>
      <c r="AC7005">
        <v>8.642447076325702</v>
      </c>
      <c r="AD7005">
        <v>0</v>
      </c>
      <c r="AE7005">
        <v>35.317700526989434</v>
      </c>
    </row>
    <row r="7006" spans="1:31" x14ac:dyDescent="0.3">
      <c r="A7006">
        <v>2726566</v>
      </c>
      <c r="B7006">
        <v>1</v>
      </c>
      <c r="C7006" t="s">
        <v>81</v>
      </c>
      <c r="D7006" t="s">
        <v>120</v>
      </c>
      <c r="E7006" t="s">
        <v>213</v>
      </c>
      <c r="F7006" t="s">
        <v>19355</v>
      </c>
      <c r="G7006" t="s">
        <v>209</v>
      </c>
      <c r="H7006" t="s">
        <v>153</v>
      </c>
      <c r="I7006" t="s">
        <v>136</v>
      </c>
      <c r="J7006" t="s">
        <v>137</v>
      </c>
      <c r="K7006" t="s">
        <v>210</v>
      </c>
      <c r="L7006" t="s">
        <v>19356</v>
      </c>
      <c r="M7006" t="s">
        <v>19357</v>
      </c>
      <c r="N7006">
        <v>6.6947222220000002</v>
      </c>
      <c r="O7006">
        <v>7</v>
      </c>
      <c r="P7006">
        <v>3521</v>
      </c>
      <c r="Q7006">
        <v>278</v>
      </c>
      <c r="R7006">
        <v>206</v>
      </c>
      <c r="S7006">
        <v>39</v>
      </c>
      <c r="T7006">
        <v>348</v>
      </c>
      <c r="U7006">
        <v>2</v>
      </c>
      <c r="V7006">
        <v>1</v>
      </c>
      <c r="W7006">
        <v>9.1286273237540012</v>
      </c>
      <c r="X7006">
        <v>4060.1773523758511</v>
      </c>
      <c r="Y7006">
        <v>367.95895220288429</v>
      </c>
      <c r="Z7006">
        <v>89.38353234321535</v>
      </c>
      <c r="AA7006">
        <v>2262.9114674211714</v>
      </c>
      <c r="AB7006">
        <v>1219.7043337233722</v>
      </c>
      <c r="AC7006">
        <v>1673.4094626967326</v>
      </c>
      <c r="AD7006">
        <v>582.05093863207583</v>
      </c>
      <c r="AE7006">
        <v>10264.724666719056</v>
      </c>
    </row>
    <row r="7007" spans="1:31" x14ac:dyDescent="0.3">
      <c r="A7007">
        <v>2726403</v>
      </c>
      <c r="B7007">
        <v>1</v>
      </c>
      <c r="C7007" t="s">
        <v>81</v>
      </c>
      <c r="D7007" t="s">
        <v>115</v>
      </c>
      <c r="E7007" t="s">
        <v>161</v>
      </c>
      <c r="F7007" t="s">
        <v>19358</v>
      </c>
      <c r="G7007" t="s">
        <v>163</v>
      </c>
      <c r="H7007" t="s">
        <v>135</v>
      </c>
      <c r="I7007" t="s">
        <v>136</v>
      </c>
      <c r="J7007" t="s">
        <v>137</v>
      </c>
      <c r="K7007" t="s">
        <v>138</v>
      </c>
      <c r="L7007" t="s">
        <v>19359</v>
      </c>
      <c r="M7007" t="s">
        <v>19360</v>
      </c>
      <c r="N7007">
        <v>3.0766666659999999</v>
      </c>
      <c r="O7007">
        <v>0</v>
      </c>
      <c r="P7007">
        <v>1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</row>
    <row r="7008" spans="1:31" x14ac:dyDescent="0.3">
      <c r="A7008">
        <v>2726363</v>
      </c>
      <c r="B7008">
        <v>1</v>
      </c>
      <c r="C7008" t="s">
        <v>81</v>
      </c>
      <c r="D7008" t="s">
        <v>120</v>
      </c>
      <c r="E7008" t="s">
        <v>213</v>
      </c>
      <c r="F7008" t="s">
        <v>1796</v>
      </c>
      <c r="G7008" t="s">
        <v>152</v>
      </c>
      <c r="H7008" t="s">
        <v>153</v>
      </c>
      <c r="I7008" t="s">
        <v>136</v>
      </c>
      <c r="J7008" t="s">
        <v>137</v>
      </c>
      <c r="K7008" t="s">
        <v>138</v>
      </c>
      <c r="L7008" t="s">
        <v>19361</v>
      </c>
      <c r="M7008" t="s">
        <v>19362</v>
      </c>
      <c r="N7008">
        <v>0.21972222199999999</v>
      </c>
      <c r="O7008">
        <v>0</v>
      </c>
      <c r="P7008">
        <v>0</v>
      </c>
      <c r="Q7008">
        <v>56</v>
      </c>
      <c r="R7008">
        <v>36</v>
      </c>
      <c r="S7008">
        <v>2</v>
      </c>
      <c r="T7008">
        <v>2</v>
      </c>
      <c r="U7008">
        <v>1</v>
      </c>
      <c r="V7008">
        <v>0</v>
      </c>
      <c r="W7008">
        <v>0</v>
      </c>
      <c r="X7008">
        <v>0</v>
      </c>
      <c r="Y7008">
        <v>1.6002492180205536</v>
      </c>
      <c r="Z7008">
        <v>0.22867577407768339</v>
      </c>
      <c r="AA7008">
        <v>1.4951996183360428</v>
      </c>
      <c r="AB7008">
        <v>4.1325234708333344E-5</v>
      </c>
      <c r="AC7008">
        <v>24.455156672032103</v>
      </c>
      <c r="AD7008">
        <v>0</v>
      </c>
      <c r="AE7008">
        <v>27.77932260770109</v>
      </c>
    </row>
    <row r="7009" spans="1:31" x14ac:dyDescent="0.3">
      <c r="A7009">
        <v>2726357</v>
      </c>
      <c r="B7009">
        <v>1</v>
      </c>
      <c r="C7009" t="s">
        <v>80</v>
      </c>
      <c r="D7009" t="s">
        <v>85</v>
      </c>
      <c r="E7009" t="s">
        <v>145</v>
      </c>
      <c r="F7009" t="s">
        <v>15099</v>
      </c>
      <c r="G7009" t="s">
        <v>147</v>
      </c>
      <c r="H7009" t="s">
        <v>135</v>
      </c>
      <c r="I7009" t="s">
        <v>136</v>
      </c>
      <c r="J7009" t="s">
        <v>137</v>
      </c>
      <c r="K7009" t="s">
        <v>138</v>
      </c>
      <c r="L7009" t="s">
        <v>19363</v>
      </c>
      <c r="M7009" t="s">
        <v>19364</v>
      </c>
      <c r="N7009">
        <v>0.54527777700000002</v>
      </c>
      <c r="O7009">
        <v>0</v>
      </c>
      <c r="P7009">
        <v>9</v>
      </c>
      <c r="Q7009">
        <v>0</v>
      </c>
      <c r="R7009">
        <v>0</v>
      </c>
      <c r="S7009">
        <v>0</v>
      </c>
      <c r="T7009">
        <v>1</v>
      </c>
      <c r="U7009">
        <v>0</v>
      </c>
      <c r="V7009">
        <v>0</v>
      </c>
      <c r="W7009">
        <v>0</v>
      </c>
      <c r="X7009">
        <v>0.85889881796711676</v>
      </c>
      <c r="Y7009">
        <v>0</v>
      </c>
      <c r="Z7009">
        <v>0</v>
      </c>
      <c r="AA7009">
        <v>0</v>
      </c>
      <c r="AB7009">
        <v>4.9607702924101667E-2</v>
      </c>
      <c r="AC7009">
        <v>0</v>
      </c>
      <c r="AD7009">
        <v>0</v>
      </c>
      <c r="AE7009">
        <v>0.90850652089121842</v>
      </c>
    </row>
    <row r="7010" spans="1:31" x14ac:dyDescent="0.3">
      <c r="A7010">
        <v>2727004</v>
      </c>
      <c r="B7010">
        <v>1</v>
      </c>
      <c r="C7010" t="s">
        <v>80</v>
      </c>
      <c r="D7010" t="s">
        <v>103</v>
      </c>
      <c r="E7010" t="s">
        <v>213</v>
      </c>
      <c r="F7010" t="s">
        <v>8286</v>
      </c>
      <c r="G7010" t="s">
        <v>152</v>
      </c>
      <c r="H7010" t="s">
        <v>153</v>
      </c>
      <c r="I7010" t="s">
        <v>136</v>
      </c>
      <c r="J7010" t="s">
        <v>137</v>
      </c>
      <c r="K7010" t="s">
        <v>138</v>
      </c>
      <c r="L7010" t="s">
        <v>19365</v>
      </c>
      <c r="M7010" t="s">
        <v>19366</v>
      </c>
      <c r="N7010">
        <v>0.83083333299999995</v>
      </c>
      <c r="O7010">
        <v>0</v>
      </c>
      <c r="P7010">
        <v>0</v>
      </c>
      <c r="Q7010">
        <v>0</v>
      </c>
      <c r="R7010">
        <v>0</v>
      </c>
      <c r="S7010">
        <v>6</v>
      </c>
      <c r="T7010">
        <v>2</v>
      </c>
      <c r="U7010">
        <v>19</v>
      </c>
      <c r="V7010">
        <v>2</v>
      </c>
      <c r="W7010">
        <v>0</v>
      </c>
      <c r="X7010">
        <v>0</v>
      </c>
      <c r="Y7010">
        <v>0</v>
      </c>
      <c r="Z7010">
        <v>0</v>
      </c>
      <c r="AA7010">
        <v>31.344770095188299</v>
      </c>
      <c r="AB7010">
        <v>2.704768424264957</v>
      </c>
      <c r="AC7010">
        <v>1687.33574255493</v>
      </c>
      <c r="AD7010">
        <v>69.099593432025102</v>
      </c>
      <c r="AE7010">
        <v>1790.4848745064085</v>
      </c>
    </row>
    <row r="7011" spans="1:31" x14ac:dyDescent="0.3">
      <c r="A7011">
        <v>2726655</v>
      </c>
      <c r="B7011">
        <v>1</v>
      </c>
      <c r="C7011" t="s">
        <v>80</v>
      </c>
      <c r="D7011" t="s">
        <v>100</v>
      </c>
      <c r="E7011" t="s">
        <v>161</v>
      </c>
      <c r="F7011" t="s">
        <v>19367</v>
      </c>
      <c r="G7011" t="s">
        <v>1479</v>
      </c>
      <c r="H7011" t="s">
        <v>135</v>
      </c>
      <c r="I7011" t="s">
        <v>136</v>
      </c>
      <c r="J7011" t="s">
        <v>137</v>
      </c>
      <c r="K7011" t="s">
        <v>138</v>
      </c>
      <c r="L7011" t="s">
        <v>19368</v>
      </c>
      <c r="M7011" t="s">
        <v>19369</v>
      </c>
      <c r="N7011">
        <v>3.2608333329999999</v>
      </c>
      <c r="O7011">
        <v>0</v>
      </c>
      <c r="P7011">
        <v>20</v>
      </c>
      <c r="Q7011">
        <v>0</v>
      </c>
      <c r="R7011">
        <v>8</v>
      </c>
      <c r="S7011">
        <v>0</v>
      </c>
      <c r="T7011">
        <v>8</v>
      </c>
      <c r="U7011">
        <v>0</v>
      </c>
      <c r="V7011">
        <v>0</v>
      </c>
      <c r="W7011">
        <v>0</v>
      </c>
      <c r="X7011">
        <v>14.170020228208267</v>
      </c>
      <c r="Y7011">
        <v>0</v>
      </c>
      <c r="Z7011">
        <v>3.6092085210258795</v>
      </c>
      <c r="AA7011">
        <v>0</v>
      </c>
      <c r="AB7011">
        <v>13.581815406080931</v>
      </c>
      <c r="AC7011">
        <v>0</v>
      </c>
      <c r="AD7011">
        <v>0</v>
      </c>
      <c r="AE7011">
        <v>31.361044155315078</v>
      </c>
    </row>
    <row r="7012" spans="1:31" x14ac:dyDescent="0.3">
      <c r="A7012">
        <v>2727107</v>
      </c>
      <c r="B7012">
        <v>1</v>
      </c>
      <c r="C7012" t="s">
        <v>80</v>
      </c>
      <c r="D7012" t="s">
        <v>110</v>
      </c>
      <c r="E7012" t="s">
        <v>200</v>
      </c>
      <c r="F7012" t="s">
        <v>19370</v>
      </c>
      <c r="G7012" t="s">
        <v>393</v>
      </c>
      <c r="H7012" t="s">
        <v>135</v>
      </c>
      <c r="I7012" t="s">
        <v>136</v>
      </c>
      <c r="J7012" t="s">
        <v>137</v>
      </c>
      <c r="K7012" t="s">
        <v>138</v>
      </c>
      <c r="L7012" t="s">
        <v>19371</v>
      </c>
      <c r="M7012" t="s">
        <v>19372</v>
      </c>
      <c r="N7012">
        <v>2.7680555550000001</v>
      </c>
      <c r="O7012">
        <v>0</v>
      </c>
      <c r="P7012">
        <v>69</v>
      </c>
      <c r="Q7012">
        <v>0</v>
      </c>
      <c r="R7012">
        <v>0</v>
      </c>
      <c r="S7012">
        <v>0</v>
      </c>
      <c r="T7012">
        <v>12</v>
      </c>
      <c r="U7012">
        <v>0</v>
      </c>
      <c r="V7012">
        <v>0</v>
      </c>
      <c r="W7012">
        <v>0</v>
      </c>
      <c r="X7012">
        <v>39.52216802243553</v>
      </c>
      <c r="Y7012">
        <v>0</v>
      </c>
      <c r="Z7012">
        <v>0</v>
      </c>
      <c r="AA7012">
        <v>0</v>
      </c>
      <c r="AB7012">
        <v>22.586336416969452</v>
      </c>
      <c r="AC7012">
        <v>0</v>
      </c>
      <c r="AD7012">
        <v>0</v>
      </c>
      <c r="AE7012">
        <v>62.108504439404982</v>
      </c>
    </row>
    <row r="7013" spans="1:31" x14ac:dyDescent="0.3">
      <c r="A7013">
        <v>2726821</v>
      </c>
      <c r="B7013">
        <v>1</v>
      </c>
      <c r="C7013" t="s">
        <v>80</v>
      </c>
      <c r="D7013" t="s">
        <v>95</v>
      </c>
      <c r="E7013" t="s">
        <v>173</v>
      </c>
      <c r="F7013" t="s">
        <v>9974</v>
      </c>
      <c r="G7013" t="s">
        <v>152</v>
      </c>
      <c r="H7013" t="s">
        <v>153</v>
      </c>
      <c r="I7013" t="s">
        <v>136</v>
      </c>
      <c r="J7013" t="s">
        <v>137</v>
      </c>
      <c r="K7013" t="s">
        <v>138</v>
      </c>
      <c r="L7013" t="s">
        <v>19373</v>
      </c>
      <c r="M7013" t="s">
        <v>19374</v>
      </c>
      <c r="N7013">
        <v>0.35166666600000002</v>
      </c>
      <c r="O7013">
        <v>10</v>
      </c>
      <c r="P7013">
        <v>797</v>
      </c>
      <c r="Q7013">
        <v>0</v>
      </c>
      <c r="R7013">
        <v>16</v>
      </c>
      <c r="S7013">
        <v>12</v>
      </c>
      <c r="T7013">
        <v>89</v>
      </c>
      <c r="U7013">
        <v>1</v>
      </c>
      <c r="V7013">
        <v>0</v>
      </c>
      <c r="W7013">
        <v>5.2719252288169756</v>
      </c>
      <c r="X7013">
        <v>35.465061433408451</v>
      </c>
      <c r="Y7013">
        <v>0</v>
      </c>
      <c r="Z7013">
        <v>0.51029442859938012</v>
      </c>
      <c r="AA7013">
        <v>37.853192485990085</v>
      </c>
      <c r="AB7013">
        <v>27.482290733334029</v>
      </c>
      <c r="AC7013">
        <v>56.670408978388338</v>
      </c>
      <c r="AD7013">
        <v>0</v>
      </c>
      <c r="AE7013">
        <v>163.25317328853725</v>
      </c>
    </row>
    <row r="7014" spans="1:31" x14ac:dyDescent="0.3">
      <c r="A7014">
        <v>2726400</v>
      </c>
      <c r="B7014">
        <v>1</v>
      </c>
      <c r="C7014" t="s">
        <v>80</v>
      </c>
      <c r="D7014" t="s">
        <v>107</v>
      </c>
      <c r="E7014" t="s">
        <v>150</v>
      </c>
      <c r="F7014" t="s">
        <v>19375</v>
      </c>
      <c r="G7014" t="s">
        <v>152</v>
      </c>
      <c r="H7014" t="s">
        <v>153</v>
      </c>
      <c r="I7014" t="s">
        <v>136</v>
      </c>
      <c r="J7014" t="s">
        <v>137</v>
      </c>
      <c r="K7014" t="s">
        <v>138</v>
      </c>
      <c r="L7014" t="s">
        <v>19376</v>
      </c>
      <c r="M7014" t="s">
        <v>19377</v>
      </c>
      <c r="N7014">
        <v>0.102777777</v>
      </c>
      <c r="O7014">
        <v>0</v>
      </c>
      <c r="P7014">
        <v>11746</v>
      </c>
      <c r="Q7014">
        <v>1</v>
      </c>
      <c r="R7014">
        <v>48</v>
      </c>
      <c r="S7014">
        <v>10</v>
      </c>
      <c r="T7014">
        <v>1694</v>
      </c>
      <c r="U7014">
        <v>1</v>
      </c>
      <c r="V7014">
        <v>3</v>
      </c>
      <c r="W7014">
        <v>0</v>
      </c>
      <c r="X7014">
        <v>161.76599500915529</v>
      </c>
      <c r="Y7014">
        <v>9.7730509662000004E-3</v>
      </c>
      <c r="Z7014">
        <v>1.1333210162224414</v>
      </c>
      <c r="AA7014">
        <v>13.713219425418334</v>
      </c>
      <c r="AB7014">
        <v>160.80773911518935</v>
      </c>
      <c r="AC7014">
        <v>506.53939712656882</v>
      </c>
      <c r="AD7014">
        <v>3.0817945759436745</v>
      </c>
      <c r="AE7014">
        <v>847.05123931946412</v>
      </c>
    </row>
    <row r="7015" spans="1:31" x14ac:dyDescent="0.3">
      <c r="A7015">
        <v>2726423</v>
      </c>
      <c r="B7015">
        <v>1</v>
      </c>
      <c r="C7015" t="s">
        <v>80</v>
      </c>
      <c r="D7015" t="s">
        <v>106</v>
      </c>
      <c r="E7015" t="s">
        <v>213</v>
      </c>
      <c r="F7015" t="s">
        <v>17891</v>
      </c>
      <c r="G7015" t="s">
        <v>152</v>
      </c>
      <c r="H7015" t="s">
        <v>153</v>
      </c>
      <c r="I7015" t="s">
        <v>136</v>
      </c>
      <c r="J7015" t="s">
        <v>137</v>
      </c>
      <c r="K7015" t="s">
        <v>138</v>
      </c>
      <c r="L7015" t="s">
        <v>19378</v>
      </c>
      <c r="M7015" t="s">
        <v>19379</v>
      </c>
      <c r="N7015">
        <v>0.94444444400000005</v>
      </c>
      <c r="O7015">
        <v>1</v>
      </c>
      <c r="P7015">
        <v>0</v>
      </c>
      <c r="Q7015">
        <v>12</v>
      </c>
      <c r="R7015">
        <v>63</v>
      </c>
      <c r="S7015">
        <v>7</v>
      </c>
      <c r="T7015">
        <v>14</v>
      </c>
      <c r="U7015">
        <v>0</v>
      </c>
      <c r="V7015">
        <v>0</v>
      </c>
      <c r="W7015">
        <v>0.41532647070495998</v>
      </c>
      <c r="X7015">
        <v>0</v>
      </c>
      <c r="Y7015">
        <v>13.336220044789995</v>
      </c>
      <c r="Z7015">
        <v>26.494647866914267</v>
      </c>
      <c r="AA7015">
        <v>11.596113666610769</v>
      </c>
      <c r="AB7015">
        <v>24.362544615409515</v>
      </c>
      <c r="AC7015">
        <v>0</v>
      </c>
      <c r="AD7015">
        <v>0</v>
      </c>
      <c r="AE7015">
        <v>76.204852664429509</v>
      </c>
    </row>
    <row r="7016" spans="1:31" x14ac:dyDescent="0.3">
      <c r="A7016">
        <v>2726735</v>
      </c>
      <c r="B7016">
        <v>1</v>
      </c>
      <c r="C7016" t="s">
        <v>80</v>
      </c>
      <c r="D7016" t="s">
        <v>94</v>
      </c>
      <c r="E7016" t="s">
        <v>132</v>
      </c>
      <c r="F7016" t="s">
        <v>19380</v>
      </c>
      <c r="G7016" t="s">
        <v>134</v>
      </c>
      <c r="H7016" t="s">
        <v>135</v>
      </c>
      <c r="I7016" t="s">
        <v>136</v>
      </c>
      <c r="J7016" t="s">
        <v>137</v>
      </c>
      <c r="K7016" t="s">
        <v>138</v>
      </c>
      <c r="L7016" t="s">
        <v>19381</v>
      </c>
      <c r="M7016" t="s">
        <v>19382</v>
      </c>
      <c r="N7016">
        <v>2.7127777769999999</v>
      </c>
      <c r="O7016">
        <v>0</v>
      </c>
      <c r="P7016">
        <v>13</v>
      </c>
      <c r="Q7016">
        <v>0</v>
      </c>
      <c r="R7016">
        <v>7</v>
      </c>
      <c r="S7016">
        <v>0</v>
      </c>
      <c r="T7016">
        <v>1</v>
      </c>
      <c r="U7016">
        <v>0</v>
      </c>
      <c r="V7016">
        <v>0</v>
      </c>
      <c r="W7016">
        <v>0</v>
      </c>
      <c r="X7016">
        <v>6.1124264141842755</v>
      </c>
      <c r="Y7016">
        <v>0</v>
      </c>
      <c r="Z7016">
        <v>5.6931291190778257</v>
      </c>
      <c r="AA7016">
        <v>0</v>
      </c>
      <c r="AB7016">
        <v>0.10045129495433999</v>
      </c>
      <c r="AC7016">
        <v>0</v>
      </c>
      <c r="AD7016">
        <v>0</v>
      </c>
      <c r="AE7016">
        <v>11.906006828216441</v>
      </c>
    </row>
    <row r="7017" spans="1:31" x14ac:dyDescent="0.3">
      <c r="A7017">
        <v>2726380</v>
      </c>
      <c r="B7017">
        <v>1</v>
      </c>
      <c r="C7017" t="s">
        <v>81</v>
      </c>
      <c r="D7017" t="s">
        <v>120</v>
      </c>
      <c r="E7017" t="s">
        <v>150</v>
      </c>
      <c r="F7017" t="s">
        <v>19383</v>
      </c>
      <c r="G7017" t="s">
        <v>152</v>
      </c>
      <c r="H7017" t="s">
        <v>153</v>
      </c>
      <c r="I7017" t="s">
        <v>136</v>
      </c>
      <c r="J7017" t="s">
        <v>137</v>
      </c>
      <c r="K7017" t="s">
        <v>138</v>
      </c>
      <c r="L7017" t="s">
        <v>19384</v>
      </c>
      <c r="M7017" t="s">
        <v>19385</v>
      </c>
      <c r="N7017">
        <v>0.50416666600000004</v>
      </c>
      <c r="O7017">
        <v>1</v>
      </c>
      <c r="P7017">
        <v>0</v>
      </c>
      <c r="Q7017">
        <v>18</v>
      </c>
      <c r="R7017">
        <v>44</v>
      </c>
      <c r="S7017">
        <v>13</v>
      </c>
      <c r="T7017">
        <v>11</v>
      </c>
      <c r="U7017">
        <v>1</v>
      </c>
      <c r="V7017">
        <v>0</v>
      </c>
      <c r="W7017">
        <v>22.173808955969744</v>
      </c>
      <c r="X7017">
        <v>0</v>
      </c>
      <c r="Y7017">
        <v>3.2886024836373502</v>
      </c>
      <c r="Z7017">
        <v>2.509302467216175</v>
      </c>
      <c r="AA7017">
        <v>1.4671594526284799</v>
      </c>
      <c r="AB7017">
        <v>0.74372255433404988</v>
      </c>
      <c r="AC7017">
        <v>68.826079110337801</v>
      </c>
      <c r="AD7017">
        <v>0</v>
      </c>
      <c r="AE7017">
        <v>99.00867502412359</v>
      </c>
    </row>
    <row r="7018" spans="1:31" x14ac:dyDescent="0.3">
      <c r="A7018">
        <v>2726486</v>
      </c>
      <c r="B7018">
        <v>1</v>
      </c>
      <c r="C7018" t="s">
        <v>81</v>
      </c>
      <c r="D7018" t="s">
        <v>127</v>
      </c>
      <c r="E7018" t="s">
        <v>156</v>
      </c>
      <c r="F7018" t="s">
        <v>4438</v>
      </c>
      <c r="G7018" t="s">
        <v>185</v>
      </c>
      <c r="H7018" t="s">
        <v>153</v>
      </c>
      <c r="I7018" t="s">
        <v>136</v>
      </c>
      <c r="J7018" t="s">
        <v>137</v>
      </c>
      <c r="K7018" t="s">
        <v>138</v>
      </c>
      <c r="L7018" t="s">
        <v>19386</v>
      </c>
      <c r="M7018" t="s">
        <v>19351</v>
      </c>
      <c r="N7018">
        <v>2.423333333</v>
      </c>
      <c r="O7018">
        <v>0</v>
      </c>
      <c r="P7018">
        <v>253</v>
      </c>
      <c r="Q7018">
        <v>1</v>
      </c>
      <c r="R7018">
        <v>43</v>
      </c>
      <c r="S7018">
        <v>0</v>
      </c>
      <c r="T7018">
        <v>41</v>
      </c>
      <c r="U7018">
        <v>0</v>
      </c>
      <c r="V7018">
        <v>0</v>
      </c>
      <c r="W7018">
        <v>0</v>
      </c>
      <c r="X7018">
        <v>109.95376577563728</v>
      </c>
      <c r="Y7018">
        <v>2.4167984663869202</v>
      </c>
      <c r="Z7018">
        <v>9.3465703064465799</v>
      </c>
      <c r="AA7018">
        <v>0</v>
      </c>
      <c r="AB7018">
        <v>41.485616659467325</v>
      </c>
      <c r="AC7018">
        <v>0</v>
      </c>
      <c r="AD7018">
        <v>0</v>
      </c>
      <c r="AE7018">
        <v>163.20275120793809</v>
      </c>
    </row>
    <row r="7019" spans="1:31" x14ac:dyDescent="0.3">
      <c r="A7019">
        <v>2726878</v>
      </c>
      <c r="B7019">
        <v>1</v>
      </c>
      <c r="C7019" t="s">
        <v>80</v>
      </c>
      <c r="D7019" t="s">
        <v>104</v>
      </c>
      <c r="E7019" t="s">
        <v>145</v>
      </c>
      <c r="F7019" t="s">
        <v>19387</v>
      </c>
      <c r="G7019" t="s">
        <v>181</v>
      </c>
      <c r="H7019" t="s">
        <v>135</v>
      </c>
      <c r="I7019" t="s">
        <v>136</v>
      </c>
      <c r="J7019" t="s">
        <v>137</v>
      </c>
      <c r="K7019" t="s">
        <v>138</v>
      </c>
      <c r="L7019" t="s">
        <v>19388</v>
      </c>
      <c r="M7019" t="s">
        <v>19389</v>
      </c>
      <c r="N7019">
        <v>0.99194444400000004</v>
      </c>
      <c r="O7019">
        <v>0</v>
      </c>
      <c r="P7019">
        <v>9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1.8741203544180349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1.8741203544180349</v>
      </c>
    </row>
    <row r="7020" spans="1:31" x14ac:dyDescent="0.3">
      <c r="A7020">
        <v>2726360</v>
      </c>
      <c r="B7020">
        <v>1</v>
      </c>
      <c r="C7020" t="s">
        <v>80</v>
      </c>
      <c r="D7020" t="s">
        <v>83</v>
      </c>
      <c r="E7020" t="s">
        <v>145</v>
      </c>
      <c r="F7020" t="s">
        <v>19390</v>
      </c>
      <c r="G7020" t="s">
        <v>147</v>
      </c>
      <c r="H7020" t="s">
        <v>135</v>
      </c>
      <c r="I7020" t="s">
        <v>136</v>
      </c>
      <c r="J7020" t="s">
        <v>137</v>
      </c>
      <c r="K7020" t="s">
        <v>138</v>
      </c>
      <c r="L7020" t="s">
        <v>19391</v>
      </c>
      <c r="M7020" t="s">
        <v>19392</v>
      </c>
      <c r="N7020">
        <v>1.552777777</v>
      </c>
      <c r="O7020">
        <v>0</v>
      </c>
      <c r="P7020">
        <v>17</v>
      </c>
      <c r="Q7020">
        <v>0</v>
      </c>
      <c r="R7020">
        <v>0</v>
      </c>
      <c r="S7020">
        <v>0</v>
      </c>
      <c r="T7020">
        <v>4</v>
      </c>
      <c r="U7020">
        <v>0</v>
      </c>
      <c r="V7020">
        <v>0</v>
      </c>
      <c r="W7020">
        <v>0</v>
      </c>
      <c r="X7020">
        <v>3.5962625225874998</v>
      </c>
      <c r="Y7020">
        <v>0</v>
      </c>
      <c r="Z7020">
        <v>0</v>
      </c>
      <c r="AA7020">
        <v>0</v>
      </c>
      <c r="AB7020">
        <v>4.3995514415470831</v>
      </c>
      <c r="AC7020">
        <v>0</v>
      </c>
      <c r="AD7020">
        <v>0</v>
      </c>
      <c r="AE7020">
        <v>7.9958139641345829</v>
      </c>
    </row>
    <row r="7021" spans="1:31" x14ac:dyDescent="0.3">
      <c r="A7021">
        <v>2726715</v>
      </c>
      <c r="B7021">
        <v>1</v>
      </c>
      <c r="C7021" t="s">
        <v>80</v>
      </c>
      <c r="D7021" t="s">
        <v>83</v>
      </c>
      <c r="E7021" t="s">
        <v>145</v>
      </c>
      <c r="F7021" t="s">
        <v>15522</v>
      </c>
      <c r="G7021" t="s">
        <v>181</v>
      </c>
      <c r="H7021" t="s">
        <v>135</v>
      </c>
      <c r="I7021" t="s">
        <v>136</v>
      </c>
      <c r="J7021" t="s">
        <v>137</v>
      </c>
      <c r="K7021" t="s">
        <v>138</v>
      </c>
      <c r="L7021" t="s">
        <v>19393</v>
      </c>
      <c r="M7021" t="s">
        <v>19394</v>
      </c>
      <c r="N7021">
        <v>3.4494444440000001</v>
      </c>
      <c r="O7021">
        <v>0</v>
      </c>
      <c r="P7021">
        <v>9</v>
      </c>
      <c r="Q7021">
        <v>0</v>
      </c>
      <c r="R7021">
        <v>0</v>
      </c>
      <c r="S7021">
        <v>0</v>
      </c>
      <c r="T7021">
        <v>1</v>
      </c>
      <c r="U7021">
        <v>0</v>
      </c>
      <c r="V7021">
        <v>0</v>
      </c>
      <c r="W7021">
        <v>0</v>
      </c>
      <c r="X7021">
        <v>3.8744452403338498</v>
      </c>
      <c r="Y7021">
        <v>0</v>
      </c>
      <c r="Z7021">
        <v>0</v>
      </c>
      <c r="AA7021">
        <v>0</v>
      </c>
      <c r="AB7021">
        <v>1.3635603559373166</v>
      </c>
      <c r="AC7021">
        <v>0</v>
      </c>
      <c r="AD7021">
        <v>0</v>
      </c>
      <c r="AE7021">
        <v>5.2380055962711669</v>
      </c>
    </row>
    <row r="7022" spans="1:31" x14ac:dyDescent="0.3">
      <c r="A7022">
        <v>2726406</v>
      </c>
      <c r="B7022">
        <v>1</v>
      </c>
      <c r="C7022" t="s">
        <v>80</v>
      </c>
      <c r="D7022" t="s">
        <v>95</v>
      </c>
      <c r="E7022" t="s">
        <v>150</v>
      </c>
      <c r="F7022" t="s">
        <v>19395</v>
      </c>
      <c r="G7022" t="s">
        <v>152</v>
      </c>
      <c r="H7022" t="s">
        <v>153</v>
      </c>
      <c r="I7022" t="s">
        <v>136</v>
      </c>
      <c r="J7022" t="s">
        <v>137</v>
      </c>
      <c r="K7022" t="s">
        <v>138</v>
      </c>
      <c r="L7022" t="s">
        <v>19396</v>
      </c>
      <c r="M7022" t="s">
        <v>19397</v>
      </c>
      <c r="N7022">
        <v>1.542777777</v>
      </c>
      <c r="O7022">
        <v>0</v>
      </c>
      <c r="P7022">
        <v>33</v>
      </c>
      <c r="Q7022">
        <v>0</v>
      </c>
      <c r="R7022">
        <v>19</v>
      </c>
      <c r="S7022">
        <v>14</v>
      </c>
      <c r="T7022">
        <v>26</v>
      </c>
      <c r="U7022">
        <v>2</v>
      </c>
      <c r="V7022">
        <v>0</v>
      </c>
      <c r="W7022">
        <v>0</v>
      </c>
      <c r="X7022">
        <v>11.250252564316657</v>
      </c>
      <c r="Y7022">
        <v>0</v>
      </c>
      <c r="Z7022">
        <v>4.8727549793768965</v>
      </c>
      <c r="AA7022">
        <v>308.53212908332222</v>
      </c>
      <c r="AB7022">
        <v>87.218641081802588</v>
      </c>
      <c r="AC7022">
        <v>64.472215910105703</v>
      </c>
      <c r="AD7022">
        <v>0</v>
      </c>
      <c r="AE7022">
        <v>476.34599361892407</v>
      </c>
    </row>
    <row r="7023" spans="1:31" x14ac:dyDescent="0.3">
      <c r="A7023">
        <v>2727070</v>
      </c>
      <c r="B7023">
        <v>1</v>
      </c>
      <c r="C7023" t="s">
        <v>81</v>
      </c>
      <c r="D7023" t="s">
        <v>113</v>
      </c>
      <c r="E7023" t="s">
        <v>132</v>
      </c>
      <c r="F7023" t="s">
        <v>16269</v>
      </c>
      <c r="G7023" t="s">
        <v>170</v>
      </c>
      <c r="H7023" t="s">
        <v>135</v>
      </c>
      <c r="I7023" t="s">
        <v>136</v>
      </c>
      <c r="J7023" t="s">
        <v>137</v>
      </c>
      <c r="K7023" t="s">
        <v>138</v>
      </c>
      <c r="L7023" t="s">
        <v>19398</v>
      </c>
      <c r="M7023" t="s">
        <v>19399</v>
      </c>
      <c r="N7023">
        <v>0.87111111100000005</v>
      </c>
      <c r="O7023">
        <v>0</v>
      </c>
      <c r="P7023">
        <v>25</v>
      </c>
      <c r="Q7023">
        <v>0</v>
      </c>
      <c r="R7023">
        <v>19</v>
      </c>
      <c r="S7023">
        <v>0</v>
      </c>
      <c r="T7023">
        <v>51</v>
      </c>
      <c r="U7023">
        <v>0</v>
      </c>
      <c r="V7023">
        <v>0</v>
      </c>
      <c r="W7023">
        <v>0</v>
      </c>
      <c r="X7023">
        <v>0.83370379967076991</v>
      </c>
      <c r="Y7023">
        <v>0</v>
      </c>
      <c r="Z7023">
        <v>0</v>
      </c>
      <c r="AA7023">
        <v>0</v>
      </c>
      <c r="AB7023">
        <v>65.307496753505845</v>
      </c>
      <c r="AC7023">
        <v>0</v>
      </c>
      <c r="AD7023">
        <v>0</v>
      </c>
      <c r="AE7023">
        <v>66.141200553176617</v>
      </c>
    </row>
    <row r="7024" spans="1:31" x14ac:dyDescent="0.3">
      <c r="A7024">
        <v>2726861</v>
      </c>
      <c r="B7024">
        <v>1</v>
      </c>
      <c r="C7024" t="s">
        <v>81</v>
      </c>
      <c r="D7024" t="s">
        <v>116</v>
      </c>
      <c r="E7024" t="s">
        <v>156</v>
      </c>
      <c r="F7024" t="s">
        <v>19400</v>
      </c>
      <c r="G7024" t="s">
        <v>185</v>
      </c>
      <c r="H7024" t="s">
        <v>153</v>
      </c>
      <c r="I7024" t="s">
        <v>136</v>
      </c>
      <c r="J7024" t="s">
        <v>137</v>
      </c>
      <c r="K7024" t="s">
        <v>138</v>
      </c>
      <c r="L7024" t="s">
        <v>19401</v>
      </c>
      <c r="M7024" t="s">
        <v>19402</v>
      </c>
      <c r="N7024">
        <v>0.49833333299999999</v>
      </c>
      <c r="O7024">
        <v>0</v>
      </c>
      <c r="P7024">
        <v>245</v>
      </c>
      <c r="Q7024">
        <v>0</v>
      </c>
      <c r="R7024">
        <v>8</v>
      </c>
      <c r="S7024">
        <v>1</v>
      </c>
      <c r="T7024">
        <v>14</v>
      </c>
      <c r="U7024">
        <v>0</v>
      </c>
      <c r="V7024">
        <v>0</v>
      </c>
      <c r="W7024">
        <v>0</v>
      </c>
      <c r="X7024">
        <v>12.933226689866647</v>
      </c>
      <c r="Y7024">
        <v>0</v>
      </c>
      <c r="Z7024">
        <v>9.7551136940249999E-3</v>
      </c>
      <c r="AA7024">
        <v>22.180162388734402</v>
      </c>
      <c r="AB7024">
        <v>0.68929805804062516</v>
      </c>
      <c r="AC7024">
        <v>0</v>
      </c>
      <c r="AD7024">
        <v>0</v>
      </c>
      <c r="AE7024">
        <v>35.8124422503357</v>
      </c>
    </row>
    <row r="7025" spans="1:31" x14ac:dyDescent="0.3">
      <c r="A7025">
        <v>2726569</v>
      </c>
      <c r="B7025">
        <v>1</v>
      </c>
      <c r="C7025" t="s">
        <v>80</v>
      </c>
      <c r="D7025" t="s">
        <v>97</v>
      </c>
      <c r="E7025" t="s">
        <v>150</v>
      </c>
      <c r="F7025" t="s">
        <v>19403</v>
      </c>
      <c r="G7025" t="s">
        <v>209</v>
      </c>
      <c r="H7025" t="s">
        <v>153</v>
      </c>
      <c r="I7025" t="s">
        <v>136</v>
      </c>
      <c r="J7025" t="s">
        <v>137</v>
      </c>
      <c r="K7025" t="s">
        <v>210</v>
      </c>
      <c r="L7025" t="s">
        <v>19404</v>
      </c>
      <c r="M7025" t="s">
        <v>19405</v>
      </c>
      <c r="N7025">
        <v>3.7630555550000002</v>
      </c>
      <c r="O7025">
        <v>2</v>
      </c>
      <c r="P7025">
        <v>600</v>
      </c>
      <c r="Q7025">
        <v>4</v>
      </c>
      <c r="R7025">
        <v>73</v>
      </c>
      <c r="S7025">
        <v>25</v>
      </c>
      <c r="T7025">
        <v>108</v>
      </c>
      <c r="U7025">
        <v>0</v>
      </c>
      <c r="V7025">
        <v>0</v>
      </c>
      <c r="W7025">
        <v>14.532015706103085</v>
      </c>
      <c r="X7025">
        <v>559.6939353304906</v>
      </c>
      <c r="Y7025">
        <v>20.989900189035748</v>
      </c>
      <c r="Z7025">
        <v>43.673834943695574</v>
      </c>
      <c r="AA7025">
        <v>612.6798791086718</v>
      </c>
      <c r="AB7025">
        <v>363.64807564512171</v>
      </c>
      <c r="AC7025">
        <v>0</v>
      </c>
      <c r="AD7025">
        <v>0</v>
      </c>
      <c r="AE7025">
        <v>1615.2176409231186</v>
      </c>
    </row>
    <row r="7026" spans="1:31" x14ac:dyDescent="0.3">
      <c r="A7026">
        <v>2726669</v>
      </c>
      <c r="B7026">
        <v>1</v>
      </c>
      <c r="C7026" t="s">
        <v>81</v>
      </c>
      <c r="D7026" t="s">
        <v>127</v>
      </c>
      <c r="E7026" t="s">
        <v>213</v>
      </c>
      <c r="F7026" t="s">
        <v>5222</v>
      </c>
      <c r="G7026" t="s">
        <v>152</v>
      </c>
      <c r="H7026" t="s">
        <v>153</v>
      </c>
      <c r="I7026" t="s">
        <v>136</v>
      </c>
      <c r="J7026" t="s">
        <v>137</v>
      </c>
      <c r="K7026" t="s">
        <v>138</v>
      </c>
      <c r="L7026" t="s">
        <v>19406</v>
      </c>
      <c r="M7026" t="s">
        <v>19407</v>
      </c>
      <c r="N7026">
        <v>4.943333333</v>
      </c>
      <c r="O7026">
        <v>4</v>
      </c>
      <c r="P7026">
        <v>12</v>
      </c>
      <c r="Q7026">
        <v>39</v>
      </c>
      <c r="R7026">
        <v>49</v>
      </c>
      <c r="S7026">
        <v>3</v>
      </c>
      <c r="T7026">
        <v>2</v>
      </c>
      <c r="U7026">
        <v>0</v>
      </c>
      <c r="V7026">
        <v>0</v>
      </c>
      <c r="W7026">
        <v>12.010950292248152</v>
      </c>
      <c r="X7026">
        <v>5.7799451197800025</v>
      </c>
      <c r="Y7026">
        <v>6.4296548802395801</v>
      </c>
      <c r="Z7026">
        <v>8.3277757826468974</v>
      </c>
      <c r="AA7026">
        <v>14.819824015526398</v>
      </c>
      <c r="AB7026">
        <v>0</v>
      </c>
      <c r="AC7026">
        <v>0</v>
      </c>
      <c r="AD7026">
        <v>0</v>
      </c>
      <c r="AE7026">
        <v>47.368150090441034</v>
      </c>
    </row>
    <row r="7027" spans="1:31" x14ac:dyDescent="0.3">
      <c r="A7027">
        <v>2726546</v>
      </c>
      <c r="B7027">
        <v>1</v>
      </c>
      <c r="C7027" t="s">
        <v>81</v>
      </c>
      <c r="D7027" t="s">
        <v>118</v>
      </c>
      <c r="E7027" t="s">
        <v>200</v>
      </c>
      <c r="F7027" t="s">
        <v>19408</v>
      </c>
      <c r="G7027" t="s">
        <v>158</v>
      </c>
      <c r="H7027" t="s">
        <v>135</v>
      </c>
      <c r="I7027" t="s">
        <v>136</v>
      </c>
      <c r="J7027" t="s">
        <v>3</v>
      </c>
      <c r="K7027" t="s">
        <v>138</v>
      </c>
      <c r="L7027" t="s">
        <v>19409</v>
      </c>
      <c r="M7027" t="s">
        <v>19410</v>
      </c>
      <c r="N7027">
        <v>2.332222222</v>
      </c>
      <c r="O7027">
        <v>0</v>
      </c>
      <c r="P7027">
        <v>19</v>
      </c>
      <c r="Q7027">
        <v>0</v>
      </c>
      <c r="R7027">
        <v>0</v>
      </c>
      <c r="S7027">
        <v>0</v>
      </c>
      <c r="T7027">
        <v>4</v>
      </c>
      <c r="U7027">
        <v>0</v>
      </c>
      <c r="V7027">
        <v>0</v>
      </c>
      <c r="W7027">
        <v>0</v>
      </c>
      <c r="X7027">
        <v>12.9771817514739</v>
      </c>
      <c r="Y7027">
        <v>0</v>
      </c>
      <c r="Z7027">
        <v>0</v>
      </c>
      <c r="AA7027">
        <v>0</v>
      </c>
      <c r="AB7027">
        <v>11.212706402423461</v>
      </c>
      <c r="AC7027">
        <v>0</v>
      </c>
      <c r="AD7027">
        <v>0</v>
      </c>
      <c r="AE7027">
        <v>24.18988815389736</v>
      </c>
    </row>
    <row r="7028" spans="1:31" x14ac:dyDescent="0.3">
      <c r="A7028">
        <v>2726801</v>
      </c>
      <c r="B7028">
        <v>1</v>
      </c>
      <c r="C7028" t="s">
        <v>80</v>
      </c>
      <c r="D7028" t="s">
        <v>84</v>
      </c>
      <c r="E7028" t="s">
        <v>145</v>
      </c>
      <c r="F7028" t="s">
        <v>19411</v>
      </c>
      <c r="G7028" t="s">
        <v>181</v>
      </c>
      <c r="H7028" t="s">
        <v>135</v>
      </c>
      <c r="I7028" t="s">
        <v>136</v>
      </c>
      <c r="J7028" t="s">
        <v>137</v>
      </c>
      <c r="K7028" t="s">
        <v>138</v>
      </c>
      <c r="L7028" t="s">
        <v>19412</v>
      </c>
      <c r="M7028" t="s">
        <v>19413</v>
      </c>
      <c r="N7028">
        <v>8.1744444440000006</v>
      </c>
      <c r="O7028">
        <v>0</v>
      </c>
      <c r="P7028">
        <v>39</v>
      </c>
      <c r="Q7028">
        <v>0</v>
      </c>
      <c r="R7028">
        <v>0</v>
      </c>
      <c r="S7028">
        <v>0</v>
      </c>
      <c r="T7028">
        <v>1</v>
      </c>
      <c r="U7028">
        <v>0</v>
      </c>
      <c r="V7028">
        <v>0</v>
      </c>
      <c r="W7028">
        <v>0</v>
      </c>
      <c r="X7028">
        <v>54.500298505041307</v>
      </c>
      <c r="Y7028">
        <v>0</v>
      </c>
      <c r="Z7028">
        <v>0</v>
      </c>
      <c r="AA7028">
        <v>0</v>
      </c>
      <c r="AB7028">
        <v>10.919686000007502</v>
      </c>
      <c r="AC7028">
        <v>0</v>
      </c>
      <c r="AD7028">
        <v>0</v>
      </c>
      <c r="AE7028">
        <v>65.419984505048802</v>
      </c>
    </row>
    <row r="7029" spans="1:31" x14ac:dyDescent="0.3">
      <c r="A7029">
        <v>2726506</v>
      </c>
      <c r="B7029">
        <v>1</v>
      </c>
      <c r="C7029" t="s">
        <v>80</v>
      </c>
      <c r="D7029" t="s">
        <v>84</v>
      </c>
      <c r="E7029" t="s">
        <v>132</v>
      </c>
      <c r="F7029" t="s">
        <v>19414</v>
      </c>
      <c r="G7029" t="s">
        <v>170</v>
      </c>
      <c r="H7029" t="s">
        <v>135</v>
      </c>
      <c r="I7029" t="s">
        <v>136</v>
      </c>
      <c r="J7029" t="s">
        <v>137</v>
      </c>
      <c r="K7029" t="s">
        <v>138</v>
      </c>
      <c r="L7029" t="s">
        <v>19415</v>
      </c>
      <c r="M7029" t="s">
        <v>19416</v>
      </c>
      <c r="N7029">
        <v>0.705555555</v>
      </c>
      <c r="O7029">
        <v>0</v>
      </c>
      <c r="P7029">
        <v>12</v>
      </c>
      <c r="Q7029">
        <v>0</v>
      </c>
      <c r="R7029">
        <v>0</v>
      </c>
      <c r="S7029">
        <v>0</v>
      </c>
      <c r="T7029">
        <v>1</v>
      </c>
      <c r="U7029">
        <v>0</v>
      </c>
      <c r="V7029">
        <v>0</v>
      </c>
      <c r="W7029">
        <v>0</v>
      </c>
      <c r="X7029">
        <v>1.6272979863891939</v>
      </c>
      <c r="Y7029">
        <v>0</v>
      </c>
      <c r="Z7029">
        <v>0</v>
      </c>
      <c r="AA7029">
        <v>0</v>
      </c>
      <c r="AB7029">
        <v>7.7736168736780513</v>
      </c>
      <c r="AC7029">
        <v>0</v>
      </c>
      <c r="AD7029">
        <v>0</v>
      </c>
      <c r="AE7029">
        <v>9.4009148600672461</v>
      </c>
    </row>
    <row r="7030" spans="1:31" x14ac:dyDescent="0.3">
      <c r="A7030">
        <v>2726901</v>
      </c>
      <c r="B7030">
        <v>1</v>
      </c>
      <c r="C7030" t="s">
        <v>81</v>
      </c>
      <c r="D7030" t="s">
        <v>127</v>
      </c>
      <c r="E7030" t="s">
        <v>156</v>
      </c>
      <c r="F7030" t="s">
        <v>14318</v>
      </c>
      <c r="G7030" t="s">
        <v>152</v>
      </c>
      <c r="H7030" t="s">
        <v>153</v>
      </c>
      <c r="I7030" t="s">
        <v>136</v>
      </c>
      <c r="J7030" t="s">
        <v>137</v>
      </c>
      <c r="K7030" t="s">
        <v>138</v>
      </c>
      <c r="L7030" t="s">
        <v>19417</v>
      </c>
      <c r="M7030" t="s">
        <v>19418</v>
      </c>
      <c r="N7030">
        <v>1.3963888879999999</v>
      </c>
      <c r="O7030">
        <v>1</v>
      </c>
      <c r="P7030">
        <v>497</v>
      </c>
      <c r="Q7030">
        <v>104</v>
      </c>
      <c r="R7030">
        <v>143</v>
      </c>
      <c r="S7030">
        <v>8</v>
      </c>
      <c r="T7030">
        <v>69</v>
      </c>
      <c r="U7030">
        <v>0</v>
      </c>
      <c r="V7030">
        <v>0</v>
      </c>
      <c r="W7030">
        <v>0.58901469374747006</v>
      </c>
      <c r="X7030">
        <v>112.15176629337516</v>
      </c>
      <c r="Y7030">
        <v>167.77530345838287</v>
      </c>
      <c r="Z7030">
        <v>19.125800862198926</v>
      </c>
      <c r="AA7030">
        <v>55.25617816634923</v>
      </c>
      <c r="AB7030">
        <v>27.770651745038407</v>
      </c>
      <c r="AC7030">
        <v>0</v>
      </c>
      <c r="AD7030">
        <v>0</v>
      </c>
      <c r="AE7030">
        <v>382.66871521909206</v>
      </c>
    </row>
    <row r="7031" spans="1:31" x14ac:dyDescent="0.3">
      <c r="A7031">
        <v>2726489</v>
      </c>
      <c r="B7031">
        <v>1</v>
      </c>
      <c r="C7031" t="s">
        <v>81</v>
      </c>
      <c r="D7031" t="s">
        <v>121</v>
      </c>
      <c r="E7031" t="s">
        <v>145</v>
      </c>
      <c r="F7031" t="s">
        <v>19419</v>
      </c>
      <c r="G7031" t="s">
        <v>230</v>
      </c>
      <c r="H7031" t="s">
        <v>135</v>
      </c>
      <c r="I7031" t="s">
        <v>136</v>
      </c>
      <c r="J7031" t="s">
        <v>137</v>
      </c>
      <c r="K7031" t="s">
        <v>138</v>
      </c>
      <c r="L7031" t="s">
        <v>19420</v>
      </c>
      <c r="M7031" t="s">
        <v>19421</v>
      </c>
      <c r="N7031">
        <v>3.3252777770000002</v>
      </c>
      <c r="O7031">
        <v>0</v>
      </c>
      <c r="P7031">
        <v>1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0.96074824891154664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0.96074824891154664</v>
      </c>
    </row>
    <row r="7032" spans="1:31" x14ac:dyDescent="0.3">
      <c r="A7032">
        <v>2726961</v>
      </c>
      <c r="B7032">
        <v>1</v>
      </c>
      <c r="C7032" t="s">
        <v>81</v>
      </c>
      <c r="D7032" t="s">
        <v>113</v>
      </c>
      <c r="E7032" t="s">
        <v>156</v>
      </c>
      <c r="F7032" t="s">
        <v>19422</v>
      </c>
      <c r="G7032" t="s">
        <v>1613</v>
      </c>
      <c r="H7032" t="s">
        <v>153</v>
      </c>
      <c r="I7032" t="s">
        <v>136</v>
      </c>
      <c r="J7032" t="s">
        <v>137</v>
      </c>
      <c r="K7032" t="s">
        <v>138</v>
      </c>
      <c r="L7032" t="s">
        <v>19423</v>
      </c>
      <c r="M7032" t="s">
        <v>19424</v>
      </c>
      <c r="N7032">
        <v>0.46333333300000001</v>
      </c>
      <c r="O7032">
        <v>0</v>
      </c>
      <c r="P7032">
        <v>365</v>
      </c>
      <c r="Q7032">
        <v>0</v>
      </c>
      <c r="R7032">
        <v>0</v>
      </c>
      <c r="S7032">
        <v>1</v>
      </c>
      <c r="T7032">
        <v>108</v>
      </c>
      <c r="U7032">
        <v>0</v>
      </c>
      <c r="V7032">
        <v>0</v>
      </c>
      <c r="W7032">
        <v>0</v>
      </c>
      <c r="X7032">
        <v>45.274404501223259</v>
      </c>
      <c r="Y7032">
        <v>0</v>
      </c>
      <c r="Z7032">
        <v>0</v>
      </c>
      <c r="AA7032">
        <v>12.450058767846</v>
      </c>
      <c r="AB7032">
        <v>60.714485828035812</v>
      </c>
      <c r="AC7032">
        <v>0</v>
      </c>
      <c r="AD7032">
        <v>0</v>
      </c>
      <c r="AE7032">
        <v>118.43894909710508</v>
      </c>
    </row>
    <row r="7033" spans="1:31" x14ac:dyDescent="0.3">
      <c r="A7033">
        <v>2726426</v>
      </c>
      <c r="B7033">
        <v>1</v>
      </c>
      <c r="C7033" t="s">
        <v>81</v>
      </c>
      <c r="D7033" t="s">
        <v>124</v>
      </c>
      <c r="E7033" t="s">
        <v>150</v>
      </c>
      <c r="F7033" t="s">
        <v>5558</v>
      </c>
      <c r="G7033" t="s">
        <v>152</v>
      </c>
      <c r="H7033" t="s">
        <v>153</v>
      </c>
      <c r="I7033" t="s">
        <v>136</v>
      </c>
      <c r="J7033" t="s">
        <v>137</v>
      </c>
      <c r="K7033" t="s">
        <v>138</v>
      </c>
      <c r="L7033" t="s">
        <v>19425</v>
      </c>
      <c r="M7033" t="s">
        <v>19426</v>
      </c>
      <c r="N7033">
        <v>0.47416666600000001</v>
      </c>
      <c r="O7033">
        <v>2</v>
      </c>
      <c r="P7033">
        <v>184</v>
      </c>
      <c r="Q7033">
        <v>39</v>
      </c>
      <c r="R7033">
        <v>131</v>
      </c>
      <c r="S7033">
        <v>14</v>
      </c>
      <c r="T7033">
        <v>21</v>
      </c>
      <c r="U7033">
        <v>1</v>
      </c>
      <c r="V7033">
        <v>0</v>
      </c>
      <c r="W7033">
        <v>0</v>
      </c>
      <c r="X7033">
        <v>10.120206889734682</v>
      </c>
      <c r="Y7033">
        <v>1.3055112457625002</v>
      </c>
      <c r="Z7033">
        <v>16.65659407744899</v>
      </c>
      <c r="AA7033">
        <v>22.09733771586901</v>
      </c>
      <c r="AB7033">
        <v>2.1566052550638051</v>
      </c>
      <c r="AC7033">
        <v>15.261649956647101</v>
      </c>
      <c r="AD7033">
        <v>0</v>
      </c>
      <c r="AE7033">
        <v>67.59790514052608</v>
      </c>
    </row>
    <row r="7034" spans="1:31" x14ac:dyDescent="0.3">
      <c r="A7034">
        <v>2726440</v>
      </c>
      <c r="B7034">
        <v>1</v>
      </c>
      <c r="C7034" t="s">
        <v>80</v>
      </c>
      <c r="D7034" t="s">
        <v>100</v>
      </c>
      <c r="E7034" t="s">
        <v>132</v>
      </c>
      <c r="F7034" t="s">
        <v>19149</v>
      </c>
      <c r="G7034" t="s">
        <v>300</v>
      </c>
      <c r="H7034" t="s">
        <v>135</v>
      </c>
      <c r="I7034" t="s">
        <v>136</v>
      </c>
      <c r="J7034" t="s">
        <v>137</v>
      </c>
      <c r="K7034" t="s">
        <v>210</v>
      </c>
      <c r="L7034" t="s">
        <v>19427</v>
      </c>
      <c r="M7034" t="s">
        <v>19428</v>
      </c>
      <c r="N7034">
        <v>7.005833333</v>
      </c>
      <c r="O7034">
        <v>0</v>
      </c>
      <c r="P7034">
        <v>129</v>
      </c>
      <c r="Q7034">
        <v>0</v>
      </c>
      <c r="R7034">
        <v>10</v>
      </c>
      <c r="S7034">
        <v>0</v>
      </c>
      <c r="T7034">
        <v>24</v>
      </c>
      <c r="U7034">
        <v>0</v>
      </c>
      <c r="V7034">
        <v>0</v>
      </c>
      <c r="W7034">
        <v>0</v>
      </c>
      <c r="X7034">
        <v>184.18089899950834</v>
      </c>
      <c r="Y7034">
        <v>0</v>
      </c>
      <c r="Z7034">
        <v>0.61272789978447251</v>
      </c>
      <c r="AA7034">
        <v>0</v>
      </c>
      <c r="AB7034">
        <v>60.593977192766211</v>
      </c>
      <c r="AC7034">
        <v>0</v>
      </c>
      <c r="AD7034">
        <v>0</v>
      </c>
      <c r="AE7034">
        <v>245.38760409205901</v>
      </c>
    </row>
    <row r="7035" spans="1:31" x14ac:dyDescent="0.3">
      <c r="A7035">
        <v>2726732</v>
      </c>
      <c r="B7035">
        <v>1</v>
      </c>
      <c r="C7035" t="s">
        <v>80</v>
      </c>
      <c r="D7035" t="s">
        <v>104</v>
      </c>
      <c r="E7035" t="s">
        <v>161</v>
      </c>
      <c r="F7035" t="s">
        <v>19429</v>
      </c>
      <c r="G7035" t="s">
        <v>409</v>
      </c>
      <c r="H7035" t="s">
        <v>135</v>
      </c>
      <c r="I7035" t="s">
        <v>136</v>
      </c>
      <c r="J7035" t="s">
        <v>137</v>
      </c>
      <c r="K7035" t="s">
        <v>138</v>
      </c>
      <c r="L7035" t="s">
        <v>19430</v>
      </c>
      <c r="M7035" t="s">
        <v>19431</v>
      </c>
      <c r="N7035">
        <v>3.4911111109999999</v>
      </c>
      <c r="O7035">
        <v>0</v>
      </c>
      <c r="P7035">
        <v>5</v>
      </c>
      <c r="Q7035">
        <v>0</v>
      </c>
      <c r="R7035">
        <v>2</v>
      </c>
      <c r="S7035">
        <v>0</v>
      </c>
      <c r="T7035">
        <v>1</v>
      </c>
      <c r="U7035">
        <v>0</v>
      </c>
      <c r="V7035">
        <v>0</v>
      </c>
      <c r="W7035">
        <v>0</v>
      </c>
      <c r="X7035">
        <v>4.7808437586773103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4.7808437586773103</v>
      </c>
    </row>
    <row r="7036" spans="1:31" x14ac:dyDescent="0.3">
      <c r="A7036">
        <v>2726483</v>
      </c>
      <c r="B7036">
        <v>1</v>
      </c>
      <c r="C7036" t="s">
        <v>80</v>
      </c>
      <c r="D7036" t="s">
        <v>105</v>
      </c>
      <c r="E7036" t="s">
        <v>145</v>
      </c>
      <c r="F7036" t="s">
        <v>19432</v>
      </c>
      <c r="G7036" t="s">
        <v>181</v>
      </c>
      <c r="H7036" t="s">
        <v>135</v>
      </c>
      <c r="I7036" t="s">
        <v>136</v>
      </c>
      <c r="J7036" t="s">
        <v>137</v>
      </c>
      <c r="K7036" t="s">
        <v>138</v>
      </c>
      <c r="L7036" t="s">
        <v>19433</v>
      </c>
      <c r="M7036" t="s">
        <v>19434</v>
      </c>
      <c r="N7036">
        <v>1.604166666</v>
      </c>
      <c r="O7036">
        <v>0</v>
      </c>
      <c r="P7036">
        <v>7</v>
      </c>
      <c r="Q7036">
        <v>0</v>
      </c>
      <c r="R7036">
        <v>0</v>
      </c>
      <c r="S7036">
        <v>0</v>
      </c>
      <c r="T7036">
        <v>1</v>
      </c>
      <c r="U7036">
        <v>0</v>
      </c>
      <c r="V7036">
        <v>0</v>
      </c>
      <c r="W7036">
        <v>0</v>
      </c>
      <c r="X7036">
        <v>1.4719351063098001</v>
      </c>
      <c r="Y7036">
        <v>0</v>
      </c>
      <c r="Z7036">
        <v>0</v>
      </c>
      <c r="AA7036">
        <v>0</v>
      </c>
      <c r="AB7036">
        <v>9.574385889493195</v>
      </c>
      <c r="AC7036">
        <v>0</v>
      </c>
      <c r="AD7036">
        <v>0</v>
      </c>
      <c r="AE7036">
        <v>11.046320995802995</v>
      </c>
    </row>
    <row r="7037" spans="1:31" x14ac:dyDescent="0.3">
      <c r="A7037">
        <v>2726432</v>
      </c>
      <c r="B7037">
        <v>1</v>
      </c>
      <c r="C7037" t="s">
        <v>81</v>
      </c>
      <c r="D7037" t="s">
        <v>117</v>
      </c>
      <c r="E7037" t="s">
        <v>145</v>
      </c>
      <c r="F7037" t="s">
        <v>19435</v>
      </c>
      <c r="G7037" t="s">
        <v>158</v>
      </c>
      <c r="H7037" t="s">
        <v>135</v>
      </c>
      <c r="I7037" t="s">
        <v>136</v>
      </c>
      <c r="J7037" t="s">
        <v>3</v>
      </c>
      <c r="K7037" t="s">
        <v>138</v>
      </c>
      <c r="L7037" t="s">
        <v>19436</v>
      </c>
      <c r="M7037" t="s">
        <v>19437</v>
      </c>
      <c r="N7037">
        <v>2.2680555550000001</v>
      </c>
      <c r="O7037">
        <v>0</v>
      </c>
      <c r="P7037">
        <v>7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3.0541842726564163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3.0541842726564163</v>
      </c>
    </row>
    <row r="7038" spans="1:31" x14ac:dyDescent="0.3">
      <c r="A7038">
        <v>2726595</v>
      </c>
      <c r="B7038">
        <v>1</v>
      </c>
      <c r="C7038" t="s">
        <v>81</v>
      </c>
      <c r="D7038" t="s">
        <v>122</v>
      </c>
      <c r="E7038" t="s">
        <v>161</v>
      </c>
      <c r="F7038" t="s">
        <v>13122</v>
      </c>
      <c r="G7038" t="s">
        <v>209</v>
      </c>
      <c r="H7038" t="s">
        <v>135</v>
      </c>
      <c r="I7038" t="s">
        <v>136</v>
      </c>
      <c r="J7038" t="s">
        <v>137</v>
      </c>
      <c r="K7038" t="s">
        <v>210</v>
      </c>
      <c r="L7038" t="s">
        <v>19438</v>
      </c>
      <c r="M7038" t="s">
        <v>19439</v>
      </c>
      <c r="N7038">
        <v>4.6491666660000002</v>
      </c>
      <c r="O7038">
        <v>0</v>
      </c>
      <c r="P7038">
        <v>36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32.218888263717893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32.218888263717893</v>
      </c>
    </row>
    <row r="7039" spans="1:31" x14ac:dyDescent="0.3">
      <c r="A7039">
        <v>2726449</v>
      </c>
      <c r="B7039">
        <v>1</v>
      </c>
      <c r="C7039" t="s">
        <v>80</v>
      </c>
      <c r="D7039" t="s">
        <v>108</v>
      </c>
      <c r="E7039" t="s">
        <v>156</v>
      </c>
      <c r="F7039" t="s">
        <v>18556</v>
      </c>
      <c r="G7039" t="s">
        <v>209</v>
      </c>
      <c r="H7039" t="s">
        <v>153</v>
      </c>
      <c r="I7039" t="s">
        <v>136</v>
      </c>
      <c r="J7039" t="s">
        <v>137</v>
      </c>
      <c r="K7039" t="s">
        <v>210</v>
      </c>
      <c r="L7039" t="s">
        <v>19440</v>
      </c>
      <c r="M7039" t="s">
        <v>19441</v>
      </c>
      <c r="N7039">
        <v>8.0897222220000007</v>
      </c>
      <c r="O7039">
        <v>0</v>
      </c>
      <c r="P7039">
        <v>91</v>
      </c>
      <c r="Q7039">
        <v>0</v>
      </c>
      <c r="R7039">
        <v>104</v>
      </c>
      <c r="S7039">
        <v>0</v>
      </c>
      <c r="T7039">
        <v>61</v>
      </c>
      <c r="U7039">
        <v>0</v>
      </c>
      <c r="V7039">
        <v>0</v>
      </c>
      <c r="W7039">
        <v>0</v>
      </c>
      <c r="X7039">
        <v>182.19343297620304</v>
      </c>
      <c r="Y7039">
        <v>0</v>
      </c>
      <c r="Z7039">
        <v>299.1840136541926</v>
      </c>
      <c r="AA7039">
        <v>0</v>
      </c>
      <c r="AB7039">
        <v>357.5518294893277</v>
      </c>
      <c r="AC7039">
        <v>0</v>
      </c>
      <c r="AD7039">
        <v>0</v>
      </c>
      <c r="AE7039">
        <v>838.92927611972334</v>
      </c>
    </row>
    <row r="7040" spans="1:31" x14ac:dyDescent="0.3">
      <c r="A7040">
        <v>2726864</v>
      </c>
      <c r="B7040">
        <v>1</v>
      </c>
      <c r="C7040" t="s">
        <v>80</v>
      </c>
      <c r="D7040" t="s">
        <v>96</v>
      </c>
      <c r="E7040" t="s">
        <v>156</v>
      </c>
      <c r="F7040" t="s">
        <v>19442</v>
      </c>
      <c r="G7040" t="s">
        <v>152</v>
      </c>
      <c r="H7040" t="s">
        <v>153</v>
      </c>
      <c r="I7040" t="s">
        <v>136</v>
      </c>
      <c r="J7040" t="s">
        <v>137</v>
      </c>
      <c r="K7040" t="s">
        <v>138</v>
      </c>
      <c r="L7040" t="s">
        <v>19443</v>
      </c>
      <c r="M7040" t="s">
        <v>19444</v>
      </c>
      <c r="N7040">
        <v>1.483333333</v>
      </c>
      <c r="O7040">
        <v>0</v>
      </c>
      <c r="P7040">
        <v>628</v>
      </c>
      <c r="Q7040">
        <v>0</v>
      </c>
      <c r="R7040">
        <v>0</v>
      </c>
      <c r="S7040">
        <v>0</v>
      </c>
      <c r="T7040">
        <v>261</v>
      </c>
      <c r="U7040">
        <v>0</v>
      </c>
      <c r="V7040">
        <v>0</v>
      </c>
      <c r="W7040">
        <v>0</v>
      </c>
      <c r="X7040">
        <v>175.86020276414735</v>
      </c>
      <c r="Y7040">
        <v>0</v>
      </c>
      <c r="Z7040">
        <v>0</v>
      </c>
      <c r="AA7040">
        <v>0</v>
      </c>
      <c r="AB7040">
        <v>631.10201033102612</v>
      </c>
      <c r="AC7040">
        <v>0</v>
      </c>
      <c r="AD7040">
        <v>0</v>
      </c>
      <c r="AE7040">
        <v>806.96221309517341</v>
      </c>
    </row>
    <row r="7041" spans="1:31" x14ac:dyDescent="0.3">
      <c r="A7041">
        <v>2726996</v>
      </c>
      <c r="B7041">
        <v>1</v>
      </c>
      <c r="C7041" t="s">
        <v>81</v>
      </c>
      <c r="D7041" t="s">
        <v>112</v>
      </c>
      <c r="E7041" t="s">
        <v>161</v>
      </c>
      <c r="F7041" t="s">
        <v>9044</v>
      </c>
      <c r="G7041" t="s">
        <v>409</v>
      </c>
      <c r="H7041" t="s">
        <v>135</v>
      </c>
      <c r="I7041" t="s">
        <v>136</v>
      </c>
      <c r="J7041" t="s">
        <v>137</v>
      </c>
      <c r="K7041" t="s">
        <v>138</v>
      </c>
      <c r="L7041" t="s">
        <v>19445</v>
      </c>
      <c r="M7041" t="s">
        <v>19446</v>
      </c>
      <c r="N7041">
        <v>3.682222222</v>
      </c>
      <c r="O7041">
        <v>0</v>
      </c>
      <c r="P7041">
        <v>1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</row>
    <row r="7042" spans="1:31" x14ac:dyDescent="0.3">
      <c r="A7042">
        <v>2726479</v>
      </c>
      <c r="B7042">
        <v>2</v>
      </c>
      <c r="C7042" t="s">
        <v>80</v>
      </c>
      <c r="D7042" t="s">
        <v>96</v>
      </c>
      <c r="E7042" t="s">
        <v>213</v>
      </c>
      <c r="F7042" t="s">
        <v>19447</v>
      </c>
      <c r="G7042" t="s">
        <v>185</v>
      </c>
      <c r="H7042" t="s">
        <v>153</v>
      </c>
      <c r="I7042" t="s">
        <v>136</v>
      </c>
      <c r="J7042" t="s">
        <v>137</v>
      </c>
      <c r="K7042" t="s">
        <v>138</v>
      </c>
      <c r="L7042" t="s">
        <v>19448</v>
      </c>
      <c r="M7042" t="s">
        <v>19449</v>
      </c>
      <c r="N7042">
        <v>0.75833333300000005</v>
      </c>
      <c r="O7042">
        <v>1</v>
      </c>
      <c r="P7042">
        <v>1296</v>
      </c>
      <c r="Q7042">
        <v>0</v>
      </c>
      <c r="R7042">
        <v>17</v>
      </c>
      <c r="S7042">
        <v>3</v>
      </c>
      <c r="T7042">
        <v>140</v>
      </c>
      <c r="U7042">
        <v>0</v>
      </c>
      <c r="V7042">
        <v>0</v>
      </c>
      <c r="W7042">
        <v>1.1213195480418752</v>
      </c>
      <c r="X7042">
        <v>260.74543690391238</v>
      </c>
      <c r="Y7042">
        <v>0</v>
      </c>
      <c r="Z7042">
        <v>1.1021324015519998</v>
      </c>
      <c r="AA7042">
        <v>30.538718070467421</v>
      </c>
      <c r="AB7042">
        <v>86.082824610364483</v>
      </c>
      <c r="AC7042">
        <v>0</v>
      </c>
      <c r="AD7042">
        <v>0</v>
      </c>
      <c r="AE7042">
        <v>379.59043153433817</v>
      </c>
    </row>
    <row r="7043" spans="1:31" x14ac:dyDescent="0.3">
      <c r="A7043">
        <v>2726409</v>
      </c>
      <c r="B7043">
        <v>1</v>
      </c>
      <c r="C7043" t="s">
        <v>80</v>
      </c>
      <c r="D7043" t="s">
        <v>96</v>
      </c>
      <c r="E7043" t="s">
        <v>200</v>
      </c>
      <c r="F7043" t="s">
        <v>19450</v>
      </c>
      <c r="G7043" t="s">
        <v>163</v>
      </c>
      <c r="H7043" t="s">
        <v>135</v>
      </c>
      <c r="I7043" t="s">
        <v>136</v>
      </c>
      <c r="J7043" t="s">
        <v>137</v>
      </c>
      <c r="K7043" t="s">
        <v>138</v>
      </c>
      <c r="L7043" t="s">
        <v>19451</v>
      </c>
      <c r="M7043" t="s">
        <v>19452</v>
      </c>
      <c r="N7043">
        <v>1.4272222219999999</v>
      </c>
      <c r="O7043">
        <v>0</v>
      </c>
      <c r="P7043">
        <v>51</v>
      </c>
      <c r="Q7043">
        <v>0</v>
      </c>
      <c r="R7043">
        <v>0</v>
      </c>
      <c r="S7043">
        <v>0</v>
      </c>
      <c r="T7043">
        <v>57</v>
      </c>
      <c r="U7043">
        <v>0</v>
      </c>
      <c r="V7043">
        <v>0</v>
      </c>
      <c r="W7043">
        <v>0</v>
      </c>
      <c r="X7043">
        <v>14.986921965090627</v>
      </c>
      <c r="Y7043">
        <v>0</v>
      </c>
      <c r="Z7043">
        <v>0</v>
      </c>
      <c r="AA7043">
        <v>0</v>
      </c>
      <c r="AB7043">
        <v>48.059983773364777</v>
      </c>
      <c r="AC7043">
        <v>0</v>
      </c>
      <c r="AD7043">
        <v>0</v>
      </c>
      <c r="AE7043">
        <v>63.046905738455408</v>
      </c>
    </row>
    <row r="7044" spans="1:31" x14ac:dyDescent="0.3">
      <c r="A7044">
        <v>2726372</v>
      </c>
      <c r="B7044">
        <v>1</v>
      </c>
      <c r="C7044" t="s">
        <v>80</v>
      </c>
      <c r="D7044" t="s">
        <v>101</v>
      </c>
      <c r="E7044" t="s">
        <v>161</v>
      </c>
      <c r="F7044" t="s">
        <v>19453</v>
      </c>
      <c r="G7044" t="s">
        <v>163</v>
      </c>
      <c r="H7044" t="s">
        <v>135</v>
      </c>
      <c r="I7044" t="s">
        <v>136</v>
      </c>
      <c r="J7044" t="s">
        <v>137</v>
      </c>
      <c r="K7044" t="s">
        <v>138</v>
      </c>
      <c r="L7044" t="s">
        <v>19454</v>
      </c>
      <c r="M7044" t="s">
        <v>19455</v>
      </c>
      <c r="N7044">
        <v>4.9961111110000003</v>
      </c>
      <c r="O7044">
        <v>0</v>
      </c>
      <c r="P7044">
        <v>80</v>
      </c>
      <c r="Q7044">
        <v>0</v>
      </c>
      <c r="R7044">
        <v>0</v>
      </c>
      <c r="S7044">
        <v>0</v>
      </c>
      <c r="T7044">
        <v>6</v>
      </c>
      <c r="U7044">
        <v>0</v>
      </c>
      <c r="V7044">
        <v>0</v>
      </c>
      <c r="W7044">
        <v>0</v>
      </c>
      <c r="X7044">
        <v>50.525877105113615</v>
      </c>
      <c r="Y7044">
        <v>0</v>
      </c>
      <c r="Z7044">
        <v>0</v>
      </c>
      <c r="AA7044">
        <v>0</v>
      </c>
      <c r="AB7044">
        <v>27.768808568667197</v>
      </c>
      <c r="AC7044">
        <v>0</v>
      </c>
      <c r="AD7044">
        <v>0</v>
      </c>
      <c r="AE7044">
        <v>78.294685673780805</v>
      </c>
    </row>
    <row r="7045" spans="1:31" x14ac:dyDescent="0.3">
      <c r="A7045">
        <v>2726492</v>
      </c>
      <c r="B7045">
        <v>1</v>
      </c>
      <c r="C7045" t="s">
        <v>81</v>
      </c>
      <c r="D7045" t="s">
        <v>120</v>
      </c>
      <c r="E7045" t="s">
        <v>132</v>
      </c>
      <c r="F7045" t="s">
        <v>15082</v>
      </c>
      <c r="G7045" t="s">
        <v>300</v>
      </c>
      <c r="H7045" t="s">
        <v>135</v>
      </c>
      <c r="I7045" t="s">
        <v>136</v>
      </c>
      <c r="J7045" t="s">
        <v>137</v>
      </c>
      <c r="K7045" t="s">
        <v>210</v>
      </c>
      <c r="L7045" t="s">
        <v>19456</v>
      </c>
      <c r="M7045" t="s">
        <v>19457</v>
      </c>
      <c r="N7045">
        <v>7.5449999999999999</v>
      </c>
      <c r="O7045">
        <v>0</v>
      </c>
      <c r="P7045">
        <v>142</v>
      </c>
      <c r="Q7045">
        <v>0</v>
      </c>
      <c r="R7045">
        <v>1</v>
      </c>
      <c r="S7045">
        <v>0</v>
      </c>
      <c r="T7045">
        <v>14</v>
      </c>
      <c r="U7045">
        <v>0</v>
      </c>
      <c r="V7045">
        <v>0</v>
      </c>
      <c r="W7045">
        <v>0</v>
      </c>
      <c r="X7045">
        <v>156.55154902942198</v>
      </c>
      <c r="Y7045">
        <v>0</v>
      </c>
      <c r="Z7045">
        <v>0.29174429400389007</v>
      </c>
      <c r="AA7045">
        <v>0</v>
      </c>
      <c r="AB7045">
        <v>44.719048675932783</v>
      </c>
      <c r="AC7045">
        <v>0</v>
      </c>
      <c r="AD7045">
        <v>0</v>
      </c>
      <c r="AE7045">
        <v>201.56234199935864</v>
      </c>
    </row>
    <row r="7046" spans="1:31" x14ac:dyDescent="0.3">
      <c r="A7046">
        <v>2727156</v>
      </c>
      <c r="B7046">
        <v>1</v>
      </c>
      <c r="C7046" t="s">
        <v>80</v>
      </c>
      <c r="D7046" t="s">
        <v>95</v>
      </c>
      <c r="E7046" t="s">
        <v>145</v>
      </c>
      <c r="F7046" t="s">
        <v>19458</v>
      </c>
      <c r="G7046" t="s">
        <v>181</v>
      </c>
      <c r="H7046" t="s">
        <v>135</v>
      </c>
      <c r="I7046" t="s">
        <v>136</v>
      </c>
      <c r="J7046" t="s">
        <v>137</v>
      </c>
      <c r="K7046" t="s">
        <v>138</v>
      </c>
      <c r="L7046" t="s">
        <v>19459</v>
      </c>
      <c r="M7046" t="s">
        <v>19460</v>
      </c>
      <c r="N7046">
        <v>4.5805555550000001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1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5.9859851843026668</v>
      </c>
      <c r="AC7046">
        <v>0</v>
      </c>
      <c r="AD7046">
        <v>0</v>
      </c>
      <c r="AE7046">
        <v>5.9859851843026668</v>
      </c>
    </row>
    <row r="7047" spans="1:31" x14ac:dyDescent="0.3">
      <c r="A7047">
        <v>2726979</v>
      </c>
      <c r="B7047">
        <v>2</v>
      </c>
      <c r="C7047" t="s">
        <v>80</v>
      </c>
      <c r="D7047" t="s">
        <v>100</v>
      </c>
      <c r="E7047" t="s">
        <v>213</v>
      </c>
      <c r="F7047" t="s">
        <v>19461</v>
      </c>
      <c r="G7047" t="s">
        <v>185</v>
      </c>
      <c r="H7047" t="s">
        <v>153</v>
      </c>
      <c r="I7047" t="s">
        <v>136</v>
      </c>
      <c r="J7047" t="s">
        <v>137</v>
      </c>
      <c r="K7047" t="s">
        <v>138</v>
      </c>
      <c r="L7047" t="s">
        <v>19462</v>
      </c>
      <c r="M7047" t="s">
        <v>19463</v>
      </c>
      <c r="N7047">
        <v>0.38750000000000001</v>
      </c>
      <c r="O7047">
        <v>0</v>
      </c>
      <c r="P7047">
        <v>287</v>
      </c>
      <c r="Q7047">
        <v>0</v>
      </c>
      <c r="R7047">
        <v>22</v>
      </c>
      <c r="S7047">
        <v>8</v>
      </c>
      <c r="T7047">
        <v>64</v>
      </c>
      <c r="U7047">
        <v>2</v>
      </c>
      <c r="V7047">
        <v>1</v>
      </c>
      <c r="W7047">
        <v>0</v>
      </c>
      <c r="X7047">
        <v>28.638774205152149</v>
      </c>
      <c r="Y7047">
        <v>0</v>
      </c>
      <c r="Z7047">
        <v>13.749567757562851</v>
      </c>
      <c r="AA7047">
        <v>43.927793612400002</v>
      </c>
      <c r="AB7047">
        <v>19.587531449131799</v>
      </c>
      <c r="AC7047">
        <v>28.682131843099576</v>
      </c>
      <c r="AD7047">
        <v>6.0554827097021251</v>
      </c>
      <c r="AE7047">
        <v>140.64128157704849</v>
      </c>
    </row>
    <row r="7048" spans="1:31" x14ac:dyDescent="0.3">
      <c r="A7048">
        <v>2726890</v>
      </c>
      <c r="B7048">
        <v>1</v>
      </c>
      <c r="C7048" t="s">
        <v>81</v>
      </c>
      <c r="D7048" t="s">
        <v>122</v>
      </c>
      <c r="E7048" t="s">
        <v>132</v>
      </c>
      <c r="F7048" t="s">
        <v>10206</v>
      </c>
      <c r="G7048" t="s">
        <v>170</v>
      </c>
      <c r="H7048" t="s">
        <v>135</v>
      </c>
      <c r="I7048" t="s">
        <v>136</v>
      </c>
      <c r="J7048" t="s">
        <v>137</v>
      </c>
      <c r="K7048" t="s">
        <v>138</v>
      </c>
      <c r="L7048" t="s">
        <v>19464</v>
      </c>
      <c r="M7048" t="s">
        <v>19465</v>
      </c>
      <c r="N7048">
        <v>0.4</v>
      </c>
      <c r="O7048">
        <v>0</v>
      </c>
      <c r="P7048">
        <v>189</v>
      </c>
      <c r="Q7048">
        <v>0</v>
      </c>
      <c r="R7048">
        <v>2</v>
      </c>
      <c r="S7048">
        <v>0</v>
      </c>
      <c r="T7048">
        <v>9</v>
      </c>
      <c r="U7048">
        <v>0</v>
      </c>
      <c r="V7048">
        <v>0</v>
      </c>
      <c r="W7048">
        <v>0</v>
      </c>
      <c r="X7048">
        <v>12.731220205632008</v>
      </c>
      <c r="Y7048">
        <v>0</v>
      </c>
      <c r="Z7048">
        <v>0.31466593846080004</v>
      </c>
      <c r="AA7048">
        <v>0</v>
      </c>
      <c r="AB7048">
        <v>0.9324794866992</v>
      </c>
      <c r="AC7048">
        <v>0</v>
      </c>
      <c r="AD7048">
        <v>0</v>
      </c>
      <c r="AE7048">
        <v>13.978365630792009</v>
      </c>
    </row>
    <row r="7049" spans="1:31" x14ac:dyDescent="0.3">
      <c r="A7049">
        <v>2726721</v>
      </c>
      <c r="B7049">
        <v>1</v>
      </c>
      <c r="C7049" t="s">
        <v>81</v>
      </c>
      <c r="D7049" t="s">
        <v>112</v>
      </c>
      <c r="E7049" t="s">
        <v>150</v>
      </c>
      <c r="F7049" t="s">
        <v>16843</v>
      </c>
      <c r="G7049" t="s">
        <v>152</v>
      </c>
      <c r="H7049" t="s">
        <v>153</v>
      </c>
      <c r="I7049" t="s">
        <v>136</v>
      </c>
      <c r="J7049" t="s">
        <v>137</v>
      </c>
      <c r="K7049" t="s">
        <v>138</v>
      </c>
      <c r="L7049" t="s">
        <v>19466</v>
      </c>
      <c r="M7049" t="s">
        <v>19467</v>
      </c>
      <c r="N7049">
        <v>2.085555555</v>
      </c>
      <c r="O7049">
        <v>1</v>
      </c>
      <c r="P7049">
        <v>17</v>
      </c>
      <c r="Q7049">
        <v>108</v>
      </c>
      <c r="R7049">
        <v>0</v>
      </c>
      <c r="S7049">
        <v>2</v>
      </c>
      <c r="T7049">
        <v>0</v>
      </c>
      <c r="U7049">
        <v>0</v>
      </c>
      <c r="V7049">
        <v>0</v>
      </c>
      <c r="W7049">
        <v>0.26356584455751664</v>
      </c>
      <c r="X7049">
        <v>6.2558018592469198</v>
      </c>
      <c r="Y7049">
        <v>8.5162566415597194</v>
      </c>
      <c r="Z7049">
        <v>0</v>
      </c>
      <c r="AA7049">
        <v>0.30255893832981667</v>
      </c>
      <c r="AB7049">
        <v>0</v>
      </c>
      <c r="AC7049">
        <v>0</v>
      </c>
      <c r="AD7049">
        <v>0</v>
      </c>
      <c r="AE7049">
        <v>15.338183283693972</v>
      </c>
    </row>
    <row r="7050" spans="1:31" x14ac:dyDescent="0.3">
      <c r="A7050">
        <v>2726535</v>
      </c>
      <c r="B7050">
        <v>1</v>
      </c>
      <c r="C7050" t="s">
        <v>80</v>
      </c>
      <c r="D7050" t="s">
        <v>82</v>
      </c>
      <c r="E7050" t="s">
        <v>161</v>
      </c>
      <c r="F7050" t="s">
        <v>19468</v>
      </c>
      <c r="G7050" t="s">
        <v>209</v>
      </c>
      <c r="H7050" t="s">
        <v>135</v>
      </c>
      <c r="I7050" t="s">
        <v>136</v>
      </c>
      <c r="J7050" t="s">
        <v>137</v>
      </c>
      <c r="K7050" t="s">
        <v>210</v>
      </c>
      <c r="L7050" t="s">
        <v>19469</v>
      </c>
      <c r="M7050" t="s">
        <v>19470</v>
      </c>
      <c r="N7050">
        <v>5.7930555549999996</v>
      </c>
      <c r="O7050">
        <v>0</v>
      </c>
      <c r="P7050">
        <v>65</v>
      </c>
      <c r="Q7050">
        <v>0</v>
      </c>
      <c r="R7050">
        <v>0</v>
      </c>
      <c r="S7050">
        <v>0</v>
      </c>
      <c r="T7050">
        <v>5</v>
      </c>
      <c r="U7050">
        <v>0</v>
      </c>
      <c r="V7050">
        <v>0</v>
      </c>
      <c r="W7050">
        <v>0</v>
      </c>
      <c r="X7050">
        <v>73.573218252341746</v>
      </c>
      <c r="Y7050">
        <v>0</v>
      </c>
      <c r="Z7050">
        <v>0</v>
      </c>
      <c r="AA7050">
        <v>0</v>
      </c>
      <c r="AB7050">
        <v>1.5575182629166877</v>
      </c>
      <c r="AC7050">
        <v>0</v>
      </c>
      <c r="AD7050">
        <v>0</v>
      </c>
      <c r="AE7050">
        <v>75.130736515258434</v>
      </c>
    </row>
    <row r="7051" spans="1:31" x14ac:dyDescent="0.3">
      <c r="A7051">
        <v>2726635</v>
      </c>
      <c r="B7051">
        <v>1</v>
      </c>
      <c r="C7051" t="s">
        <v>81</v>
      </c>
      <c r="D7051" t="s">
        <v>112</v>
      </c>
      <c r="E7051" t="s">
        <v>150</v>
      </c>
      <c r="F7051" t="s">
        <v>19471</v>
      </c>
      <c r="G7051" t="s">
        <v>152</v>
      </c>
      <c r="H7051" t="s">
        <v>153</v>
      </c>
      <c r="I7051" t="s">
        <v>136</v>
      </c>
      <c r="J7051" t="s">
        <v>137</v>
      </c>
      <c r="K7051" t="s">
        <v>138</v>
      </c>
      <c r="L7051" t="s">
        <v>19472</v>
      </c>
      <c r="M7051" t="s">
        <v>19473</v>
      </c>
      <c r="N7051">
        <v>0.28861111099999998</v>
      </c>
      <c r="O7051">
        <v>3</v>
      </c>
      <c r="P7051">
        <v>0</v>
      </c>
      <c r="Q7051">
        <v>29</v>
      </c>
      <c r="R7051">
        <v>11</v>
      </c>
      <c r="S7051">
        <v>6</v>
      </c>
      <c r="T7051">
        <v>1</v>
      </c>
      <c r="U7051">
        <v>2</v>
      </c>
      <c r="V7051">
        <v>0</v>
      </c>
      <c r="W7051">
        <v>0.76517029387670665</v>
      </c>
      <c r="X7051">
        <v>0</v>
      </c>
      <c r="Y7051">
        <v>9.2094568242009398</v>
      </c>
      <c r="Z7051">
        <v>0.32810983092999996</v>
      </c>
      <c r="AA7051">
        <v>15.760826676361342</v>
      </c>
      <c r="AB7051">
        <v>0</v>
      </c>
      <c r="AC7051">
        <v>115.94523340251808</v>
      </c>
      <c r="AD7051">
        <v>0</v>
      </c>
      <c r="AE7051">
        <v>142.00879702788708</v>
      </c>
    </row>
    <row r="7052" spans="1:31" x14ac:dyDescent="0.3">
      <c r="A7052">
        <v>2726575</v>
      </c>
      <c r="B7052">
        <v>1</v>
      </c>
      <c r="C7052" t="s">
        <v>81</v>
      </c>
      <c r="D7052" t="s">
        <v>120</v>
      </c>
      <c r="E7052" t="s">
        <v>213</v>
      </c>
      <c r="F7052" t="s">
        <v>19474</v>
      </c>
      <c r="G7052" t="s">
        <v>152</v>
      </c>
      <c r="H7052" t="s">
        <v>153</v>
      </c>
      <c r="I7052" t="s">
        <v>136</v>
      </c>
      <c r="J7052" t="s">
        <v>137</v>
      </c>
      <c r="K7052" t="s">
        <v>138</v>
      </c>
      <c r="L7052" t="s">
        <v>19475</v>
      </c>
      <c r="M7052" t="s">
        <v>19476</v>
      </c>
      <c r="N7052">
        <v>1.4813888879999999</v>
      </c>
      <c r="O7052">
        <v>0</v>
      </c>
      <c r="P7052">
        <v>305</v>
      </c>
      <c r="Q7052">
        <v>20</v>
      </c>
      <c r="R7052">
        <v>20</v>
      </c>
      <c r="S7052">
        <v>4</v>
      </c>
      <c r="T7052">
        <v>34</v>
      </c>
      <c r="U7052">
        <v>0</v>
      </c>
      <c r="V7052">
        <v>0</v>
      </c>
      <c r="W7052">
        <v>0</v>
      </c>
      <c r="X7052">
        <v>110.24873798731706</v>
      </c>
      <c r="Y7052">
        <v>79.491141311081051</v>
      </c>
      <c r="Z7052">
        <v>20.116205316182246</v>
      </c>
      <c r="AA7052">
        <v>27.396395393779471</v>
      </c>
      <c r="AB7052">
        <v>32.257135906984061</v>
      </c>
      <c r="AC7052">
        <v>0</v>
      </c>
      <c r="AD7052">
        <v>0</v>
      </c>
      <c r="AE7052">
        <v>269.50961591534389</v>
      </c>
    </row>
    <row r="7053" spans="1:31" x14ac:dyDescent="0.3">
      <c r="A7053">
        <v>2726907</v>
      </c>
      <c r="B7053">
        <v>1</v>
      </c>
      <c r="C7053" t="s">
        <v>80</v>
      </c>
      <c r="D7053" t="s">
        <v>94</v>
      </c>
      <c r="E7053" t="s">
        <v>150</v>
      </c>
      <c r="F7053" t="s">
        <v>19477</v>
      </c>
      <c r="G7053" t="s">
        <v>170</v>
      </c>
      <c r="H7053" t="s">
        <v>153</v>
      </c>
      <c r="I7053" t="s">
        <v>136</v>
      </c>
      <c r="J7053" t="s">
        <v>137</v>
      </c>
      <c r="K7053" t="s">
        <v>138</v>
      </c>
      <c r="L7053" t="s">
        <v>19478</v>
      </c>
      <c r="M7053" t="s">
        <v>19479</v>
      </c>
      <c r="N7053">
        <v>0.38416666599999999</v>
      </c>
      <c r="O7053">
        <v>0</v>
      </c>
      <c r="P7053">
        <v>818</v>
      </c>
      <c r="Q7053">
        <v>0</v>
      </c>
      <c r="R7053">
        <v>61</v>
      </c>
      <c r="S7053">
        <v>2</v>
      </c>
      <c r="T7053">
        <v>152</v>
      </c>
      <c r="U7053">
        <v>1</v>
      </c>
      <c r="V7053">
        <v>1</v>
      </c>
      <c r="W7053">
        <v>0</v>
      </c>
      <c r="X7053">
        <v>43.319309483575701</v>
      </c>
      <c r="Y7053">
        <v>0</v>
      </c>
      <c r="Z7053">
        <v>2.7641511173645998</v>
      </c>
      <c r="AA7053">
        <v>47.615285325958219</v>
      </c>
      <c r="AB7053">
        <v>50.425341843843057</v>
      </c>
      <c r="AC7053">
        <v>96.491702086515204</v>
      </c>
      <c r="AD7053">
        <v>11.447346579484501</v>
      </c>
      <c r="AE7053">
        <v>252.06313643674127</v>
      </c>
    </row>
    <row r="7054" spans="1:31" x14ac:dyDescent="0.3">
      <c r="A7054">
        <v>2726452</v>
      </c>
      <c r="B7054">
        <v>1</v>
      </c>
      <c r="C7054" t="s">
        <v>80</v>
      </c>
      <c r="D7054" t="s">
        <v>97</v>
      </c>
      <c r="E7054" t="s">
        <v>145</v>
      </c>
      <c r="F7054" t="s">
        <v>10076</v>
      </c>
      <c r="G7054" t="s">
        <v>181</v>
      </c>
      <c r="H7054" t="s">
        <v>135</v>
      </c>
      <c r="I7054" t="s">
        <v>136</v>
      </c>
      <c r="J7054" t="s">
        <v>137</v>
      </c>
      <c r="K7054" t="s">
        <v>138</v>
      </c>
      <c r="L7054" t="s">
        <v>19480</v>
      </c>
      <c r="M7054" t="s">
        <v>19481</v>
      </c>
      <c r="N7054">
        <v>1.308611111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1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2.1296924302558331</v>
      </c>
      <c r="AC7054">
        <v>0</v>
      </c>
      <c r="AD7054">
        <v>0</v>
      </c>
      <c r="AE7054">
        <v>2.1296924302558331</v>
      </c>
    </row>
    <row r="7055" spans="1:31" x14ac:dyDescent="0.3">
      <c r="A7055">
        <v>2726615</v>
      </c>
      <c r="B7055">
        <v>1</v>
      </c>
      <c r="C7055" t="s">
        <v>81</v>
      </c>
      <c r="D7055" t="s">
        <v>117</v>
      </c>
      <c r="E7055" t="s">
        <v>156</v>
      </c>
      <c r="F7055" t="s">
        <v>19482</v>
      </c>
      <c r="G7055" t="s">
        <v>185</v>
      </c>
      <c r="H7055" t="s">
        <v>153</v>
      </c>
      <c r="I7055" t="s">
        <v>136</v>
      </c>
      <c r="J7055" t="s">
        <v>137</v>
      </c>
      <c r="K7055" t="s">
        <v>138</v>
      </c>
      <c r="L7055" t="s">
        <v>19483</v>
      </c>
      <c r="M7055" t="s">
        <v>19484</v>
      </c>
      <c r="N7055">
        <v>1.231944444</v>
      </c>
      <c r="O7055">
        <v>0</v>
      </c>
      <c r="P7055">
        <v>306</v>
      </c>
      <c r="Q7055">
        <v>0</v>
      </c>
      <c r="R7055">
        <v>6</v>
      </c>
      <c r="S7055">
        <v>4</v>
      </c>
      <c r="T7055">
        <v>8</v>
      </c>
      <c r="U7055">
        <v>1</v>
      </c>
      <c r="V7055">
        <v>0</v>
      </c>
      <c r="W7055">
        <v>0</v>
      </c>
      <c r="X7055">
        <v>38.903912343921363</v>
      </c>
      <c r="Y7055">
        <v>0</v>
      </c>
      <c r="Z7055">
        <v>0.69462540055999999</v>
      </c>
      <c r="AA7055">
        <v>0</v>
      </c>
      <c r="AB7055">
        <v>3.0334163095436208</v>
      </c>
      <c r="AC7055">
        <v>0</v>
      </c>
      <c r="AD7055">
        <v>0</v>
      </c>
      <c r="AE7055">
        <v>42.63195405402498</v>
      </c>
    </row>
    <row r="7056" spans="1:31" x14ac:dyDescent="0.3">
      <c r="A7056">
        <v>2727053</v>
      </c>
      <c r="B7056">
        <v>1</v>
      </c>
      <c r="C7056" t="s">
        <v>80</v>
      </c>
      <c r="D7056" t="s">
        <v>95</v>
      </c>
      <c r="E7056" t="s">
        <v>161</v>
      </c>
      <c r="F7056" t="s">
        <v>19485</v>
      </c>
      <c r="G7056" t="s">
        <v>170</v>
      </c>
      <c r="H7056" t="s">
        <v>135</v>
      </c>
      <c r="I7056" t="s">
        <v>136</v>
      </c>
      <c r="J7056" t="s">
        <v>137</v>
      </c>
      <c r="K7056" t="s">
        <v>138</v>
      </c>
      <c r="L7056" t="s">
        <v>19486</v>
      </c>
      <c r="M7056" t="s">
        <v>19487</v>
      </c>
      <c r="N7056">
        <v>1.651944444</v>
      </c>
      <c r="O7056">
        <v>0</v>
      </c>
      <c r="P7056">
        <v>298</v>
      </c>
      <c r="Q7056">
        <v>0</v>
      </c>
      <c r="R7056">
        <v>0</v>
      </c>
      <c r="S7056">
        <v>0</v>
      </c>
      <c r="T7056">
        <v>15</v>
      </c>
      <c r="U7056">
        <v>0</v>
      </c>
      <c r="V7056">
        <v>0</v>
      </c>
      <c r="W7056">
        <v>0</v>
      </c>
      <c r="X7056">
        <v>110.39169277529881</v>
      </c>
      <c r="Y7056">
        <v>0</v>
      </c>
      <c r="Z7056">
        <v>0</v>
      </c>
      <c r="AA7056">
        <v>0</v>
      </c>
      <c r="AB7056">
        <v>6.911655353119178</v>
      </c>
      <c r="AC7056">
        <v>0</v>
      </c>
      <c r="AD7056">
        <v>0</v>
      </c>
      <c r="AE7056">
        <v>117.30334812841798</v>
      </c>
    </row>
    <row r="7057" spans="1:31" x14ac:dyDescent="0.3">
      <c r="A7057">
        <v>2726403</v>
      </c>
      <c r="B7057">
        <v>2</v>
      </c>
      <c r="C7057" t="s">
        <v>81</v>
      </c>
      <c r="D7057" t="s">
        <v>115</v>
      </c>
      <c r="E7057" t="s">
        <v>132</v>
      </c>
      <c r="F7057" t="s">
        <v>19488</v>
      </c>
      <c r="G7057" t="s">
        <v>163</v>
      </c>
      <c r="H7057" t="s">
        <v>135</v>
      </c>
      <c r="I7057" t="s">
        <v>136</v>
      </c>
      <c r="J7057" t="s">
        <v>137</v>
      </c>
      <c r="K7057" t="s">
        <v>138</v>
      </c>
      <c r="L7057" t="s">
        <v>19360</v>
      </c>
      <c r="M7057" t="s">
        <v>19489</v>
      </c>
      <c r="N7057">
        <v>0.27583333300000001</v>
      </c>
      <c r="O7057">
        <v>0</v>
      </c>
      <c r="P7057">
        <v>19</v>
      </c>
      <c r="Q7057">
        <v>0</v>
      </c>
      <c r="R7057">
        <v>0</v>
      </c>
      <c r="S7057">
        <v>0</v>
      </c>
      <c r="T7057">
        <v>3</v>
      </c>
      <c r="U7057">
        <v>0</v>
      </c>
      <c r="V7057">
        <v>0</v>
      </c>
      <c r="W7057">
        <v>0</v>
      </c>
      <c r="X7057">
        <v>0.69233736783836997</v>
      </c>
      <c r="Y7057">
        <v>0</v>
      </c>
      <c r="Z7057">
        <v>0</v>
      </c>
      <c r="AA7057">
        <v>0</v>
      </c>
      <c r="AB7057">
        <v>1.08279947407556</v>
      </c>
      <c r="AC7057">
        <v>0</v>
      </c>
      <c r="AD7057">
        <v>0</v>
      </c>
      <c r="AE7057">
        <v>1.77513684191393</v>
      </c>
    </row>
    <row r="7058" spans="1:31" x14ac:dyDescent="0.3">
      <c r="A7058">
        <v>2726628</v>
      </c>
      <c r="B7058">
        <v>2</v>
      </c>
      <c r="C7058" t="s">
        <v>81</v>
      </c>
      <c r="D7058" t="s">
        <v>113</v>
      </c>
      <c r="E7058" t="s">
        <v>132</v>
      </c>
      <c r="F7058" t="s">
        <v>19490</v>
      </c>
      <c r="G7058" t="s">
        <v>158</v>
      </c>
      <c r="H7058" t="s">
        <v>135</v>
      </c>
      <c r="I7058" t="s">
        <v>136</v>
      </c>
      <c r="J7058" t="s">
        <v>3</v>
      </c>
      <c r="K7058" t="s">
        <v>138</v>
      </c>
      <c r="L7058" t="s">
        <v>19491</v>
      </c>
      <c r="M7058" t="s">
        <v>19492</v>
      </c>
      <c r="N7058">
        <v>0.78527777700000001</v>
      </c>
      <c r="O7058">
        <v>0</v>
      </c>
      <c r="P7058">
        <v>33</v>
      </c>
      <c r="Q7058">
        <v>0</v>
      </c>
      <c r="R7058">
        <v>0</v>
      </c>
      <c r="S7058">
        <v>0</v>
      </c>
      <c r="T7058">
        <v>419</v>
      </c>
      <c r="U7058">
        <v>0</v>
      </c>
      <c r="V7058">
        <v>0</v>
      </c>
      <c r="W7058">
        <v>0</v>
      </c>
      <c r="X7058">
        <v>6.5886536837526188</v>
      </c>
      <c r="Y7058">
        <v>0</v>
      </c>
      <c r="Z7058">
        <v>0</v>
      </c>
      <c r="AA7058">
        <v>0</v>
      </c>
      <c r="AB7058">
        <v>158.20825652310364</v>
      </c>
      <c r="AC7058">
        <v>0</v>
      </c>
      <c r="AD7058">
        <v>0</v>
      </c>
      <c r="AE7058">
        <v>164.79691020685627</v>
      </c>
    </row>
    <row r="7059" spans="1:31" x14ac:dyDescent="0.3">
      <c r="A7059">
        <v>2726807</v>
      </c>
      <c r="B7059">
        <v>1</v>
      </c>
      <c r="C7059" t="s">
        <v>80</v>
      </c>
      <c r="D7059" t="s">
        <v>95</v>
      </c>
      <c r="E7059" t="s">
        <v>150</v>
      </c>
      <c r="F7059" t="s">
        <v>19493</v>
      </c>
      <c r="G7059" t="s">
        <v>152</v>
      </c>
      <c r="H7059" t="s">
        <v>153</v>
      </c>
      <c r="I7059" t="s">
        <v>136</v>
      </c>
      <c r="J7059" t="s">
        <v>137</v>
      </c>
      <c r="K7059" t="s">
        <v>138</v>
      </c>
      <c r="L7059" t="s">
        <v>19494</v>
      </c>
      <c r="M7059" t="s">
        <v>19495</v>
      </c>
      <c r="N7059">
        <v>0.62194444400000004</v>
      </c>
      <c r="O7059">
        <v>5</v>
      </c>
      <c r="P7059">
        <v>403</v>
      </c>
      <c r="Q7059">
        <v>8</v>
      </c>
      <c r="R7059">
        <v>1</v>
      </c>
      <c r="S7059">
        <v>31</v>
      </c>
      <c r="T7059">
        <v>18</v>
      </c>
      <c r="U7059">
        <v>2</v>
      </c>
      <c r="V7059">
        <v>0</v>
      </c>
      <c r="W7059">
        <v>1.9448130952913458</v>
      </c>
      <c r="X7059">
        <v>50.714049805659954</v>
      </c>
      <c r="Y7059">
        <v>47.041453956681103</v>
      </c>
      <c r="Z7059">
        <v>1.3874477123402951</v>
      </c>
      <c r="AA7059">
        <v>281.09818138108125</v>
      </c>
      <c r="AB7059">
        <v>7.0483857575224018</v>
      </c>
      <c r="AC7059">
        <v>173.77786672636344</v>
      </c>
      <c r="AD7059">
        <v>0</v>
      </c>
      <c r="AE7059">
        <v>563.01219843493982</v>
      </c>
    </row>
    <row r="7060" spans="1:31" x14ac:dyDescent="0.3">
      <c r="A7060">
        <v>2726412</v>
      </c>
      <c r="B7060">
        <v>1</v>
      </c>
      <c r="C7060" t="s">
        <v>81</v>
      </c>
      <c r="D7060" t="s">
        <v>120</v>
      </c>
      <c r="E7060" t="s">
        <v>156</v>
      </c>
      <c r="F7060" t="s">
        <v>19496</v>
      </c>
      <c r="G7060" t="s">
        <v>152</v>
      </c>
      <c r="H7060" t="s">
        <v>153</v>
      </c>
      <c r="I7060" t="s">
        <v>136</v>
      </c>
      <c r="J7060" t="s">
        <v>137</v>
      </c>
      <c r="K7060" t="s">
        <v>138</v>
      </c>
      <c r="L7060" t="s">
        <v>19497</v>
      </c>
      <c r="M7060" t="s">
        <v>19498</v>
      </c>
      <c r="N7060">
        <v>9.4166665999999996E-2</v>
      </c>
      <c r="O7060">
        <v>0</v>
      </c>
      <c r="P7060">
        <v>1106</v>
      </c>
      <c r="Q7060">
        <v>24</v>
      </c>
      <c r="R7060">
        <v>17</v>
      </c>
      <c r="S7060">
        <v>12</v>
      </c>
      <c r="T7060">
        <v>305</v>
      </c>
      <c r="U7060">
        <v>3</v>
      </c>
      <c r="V7060">
        <v>3</v>
      </c>
      <c r="W7060">
        <v>0</v>
      </c>
      <c r="X7060">
        <v>17.792734674224782</v>
      </c>
      <c r="Y7060">
        <v>0.10952339454000001</v>
      </c>
      <c r="Z7060">
        <v>5.0143896617499996E-2</v>
      </c>
      <c r="AA7060">
        <v>2.2205177084248002</v>
      </c>
      <c r="AB7060">
        <v>20.703743746771259</v>
      </c>
      <c r="AC7060">
        <v>28.340518728558163</v>
      </c>
      <c r="AD7060">
        <v>0.18305744507988747</v>
      </c>
      <c r="AE7060">
        <v>69.400239594216387</v>
      </c>
    </row>
    <row r="7061" spans="1:31" x14ac:dyDescent="0.3">
      <c r="A7061">
        <v>2727036</v>
      </c>
      <c r="B7061">
        <v>1</v>
      </c>
      <c r="C7061" t="s">
        <v>81</v>
      </c>
      <c r="D7061" t="s">
        <v>113</v>
      </c>
      <c r="E7061" t="s">
        <v>150</v>
      </c>
      <c r="F7061" t="s">
        <v>19499</v>
      </c>
      <c r="G7061" t="s">
        <v>152</v>
      </c>
      <c r="H7061" t="s">
        <v>153</v>
      </c>
      <c r="I7061" t="s">
        <v>136</v>
      </c>
      <c r="J7061" t="s">
        <v>137</v>
      </c>
      <c r="K7061" t="s">
        <v>138</v>
      </c>
      <c r="L7061" t="s">
        <v>19500</v>
      </c>
      <c r="M7061" t="s">
        <v>19501</v>
      </c>
      <c r="N7061">
        <v>0.191111111</v>
      </c>
      <c r="O7061">
        <v>10</v>
      </c>
      <c r="P7061">
        <v>2800</v>
      </c>
      <c r="Q7061">
        <v>45</v>
      </c>
      <c r="R7061">
        <v>816</v>
      </c>
      <c r="S7061">
        <v>11</v>
      </c>
      <c r="T7061">
        <v>187</v>
      </c>
      <c r="U7061">
        <v>2</v>
      </c>
      <c r="V7061">
        <v>0</v>
      </c>
      <c r="W7061">
        <v>0.62212580811903995</v>
      </c>
      <c r="X7061">
        <v>100.9616492676922</v>
      </c>
      <c r="Y7061">
        <v>4.7289563535015997</v>
      </c>
      <c r="Z7061">
        <v>13.576384739771578</v>
      </c>
      <c r="AA7061">
        <v>16.229737231836801</v>
      </c>
      <c r="AB7061">
        <v>15.991930545623736</v>
      </c>
      <c r="AC7061">
        <v>17.228068458754489</v>
      </c>
      <c r="AD7061">
        <v>0</v>
      </c>
      <c r="AE7061">
        <v>169.33885240529943</v>
      </c>
    </row>
    <row r="7062" spans="1:31" x14ac:dyDescent="0.3">
      <c r="A7062">
        <v>2726867</v>
      </c>
      <c r="B7062">
        <v>1</v>
      </c>
      <c r="C7062" t="s">
        <v>80</v>
      </c>
      <c r="D7062" t="s">
        <v>94</v>
      </c>
      <c r="E7062" t="s">
        <v>145</v>
      </c>
      <c r="F7062" t="s">
        <v>9411</v>
      </c>
      <c r="G7062" t="s">
        <v>181</v>
      </c>
      <c r="H7062" t="s">
        <v>135</v>
      </c>
      <c r="I7062" t="s">
        <v>136</v>
      </c>
      <c r="J7062" t="s">
        <v>137</v>
      </c>
      <c r="K7062" t="s">
        <v>138</v>
      </c>
      <c r="L7062" t="s">
        <v>19502</v>
      </c>
      <c r="M7062" t="s">
        <v>19503</v>
      </c>
      <c r="N7062">
        <v>3.1522222219999998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1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6.9411415621445638</v>
      </c>
      <c r="AC7062">
        <v>0</v>
      </c>
      <c r="AD7062">
        <v>0</v>
      </c>
      <c r="AE7062">
        <v>6.9411415621445638</v>
      </c>
    </row>
    <row r="7063" spans="1:31" x14ac:dyDescent="0.3">
      <c r="A7063">
        <v>2726369</v>
      </c>
      <c r="B7063">
        <v>1</v>
      </c>
      <c r="C7063" t="s">
        <v>81</v>
      </c>
      <c r="D7063" t="s">
        <v>117</v>
      </c>
      <c r="E7063" t="s">
        <v>132</v>
      </c>
      <c r="F7063" t="s">
        <v>19504</v>
      </c>
      <c r="G7063" t="s">
        <v>1141</v>
      </c>
      <c r="H7063" t="s">
        <v>135</v>
      </c>
      <c r="I7063" t="s">
        <v>136</v>
      </c>
      <c r="J7063" t="s">
        <v>137</v>
      </c>
      <c r="K7063" t="s">
        <v>138</v>
      </c>
      <c r="L7063" t="s">
        <v>19505</v>
      </c>
      <c r="M7063" t="s">
        <v>19506</v>
      </c>
      <c r="N7063">
        <v>2.2374999999999998</v>
      </c>
      <c r="O7063">
        <v>0</v>
      </c>
      <c r="P7063">
        <v>54</v>
      </c>
      <c r="Q7063">
        <v>0</v>
      </c>
      <c r="R7063">
        <v>0</v>
      </c>
      <c r="S7063">
        <v>0</v>
      </c>
      <c r="T7063">
        <v>331</v>
      </c>
      <c r="U7063">
        <v>0</v>
      </c>
      <c r="V7063">
        <v>0</v>
      </c>
      <c r="W7063">
        <v>0</v>
      </c>
      <c r="X7063">
        <v>18.051862358176734</v>
      </c>
      <c r="Y7063">
        <v>0</v>
      </c>
      <c r="Z7063">
        <v>0</v>
      </c>
      <c r="AA7063">
        <v>0</v>
      </c>
      <c r="AB7063">
        <v>244.35285954614261</v>
      </c>
      <c r="AC7063">
        <v>0</v>
      </c>
      <c r="AD7063">
        <v>0</v>
      </c>
      <c r="AE7063">
        <v>262.40472190431933</v>
      </c>
    </row>
    <row r="7064" spans="1:31" x14ac:dyDescent="0.3">
      <c r="A7064">
        <v>2726844</v>
      </c>
      <c r="B7064">
        <v>1</v>
      </c>
      <c r="C7064" t="s">
        <v>80</v>
      </c>
      <c r="D7064" t="s">
        <v>95</v>
      </c>
      <c r="E7064" t="s">
        <v>173</v>
      </c>
      <c r="F7064" t="s">
        <v>14461</v>
      </c>
      <c r="G7064" t="s">
        <v>152</v>
      </c>
      <c r="H7064" t="s">
        <v>153</v>
      </c>
      <c r="I7064" t="s">
        <v>136</v>
      </c>
      <c r="J7064" t="s">
        <v>137</v>
      </c>
      <c r="K7064" t="s">
        <v>138</v>
      </c>
      <c r="L7064" t="s">
        <v>19507</v>
      </c>
      <c r="M7064" t="s">
        <v>19508</v>
      </c>
      <c r="N7064">
        <v>0.39250000000000002</v>
      </c>
      <c r="O7064">
        <v>9</v>
      </c>
      <c r="P7064">
        <v>7148</v>
      </c>
      <c r="Q7064">
        <v>18</v>
      </c>
      <c r="R7064">
        <v>59</v>
      </c>
      <c r="S7064">
        <v>84</v>
      </c>
      <c r="T7064">
        <v>663</v>
      </c>
      <c r="U7064">
        <v>15</v>
      </c>
      <c r="V7064">
        <v>0</v>
      </c>
      <c r="W7064">
        <v>2.2993135949991381</v>
      </c>
      <c r="X7064">
        <v>534.91917176033803</v>
      </c>
      <c r="Y7064">
        <v>21.7789862961667</v>
      </c>
      <c r="Z7064">
        <v>8.0685618476563814</v>
      </c>
      <c r="AA7064">
        <v>645.63858281689056</v>
      </c>
      <c r="AB7064">
        <v>332.51314244577668</v>
      </c>
      <c r="AC7064">
        <v>4773.2469324825779</v>
      </c>
      <c r="AD7064">
        <v>0</v>
      </c>
      <c r="AE7064">
        <v>6318.4646912444059</v>
      </c>
    </row>
    <row r="7065" spans="1:31" x14ac:dyDescent="0.3">
      <c r="A7065">
        <v>2726469</v>
      </c>
      <c r="B7065">
        <v>1</v>
      </c>
      <c r="C7065" t="s">
        <v>80</v>
      </c>
      <c r="D7065" t="s">
        <v>94</v>
      </c>
      <c r="E7065" t="s">
        <v>150</v>
      </c>
      <c r="F7065" t="s">
        <v>19509</v>
      </c>
      <c r="G7065" t="s">
        <v>300</v>
      </c>
      <c r="H7065" t="s">
        <v>153</v>
      </c>
      <c r="I7065" t="s">
        <v>136</v>
      </c>
      <c r="J7065" t="s">
        <v>137</v>
      </c>
      <c r="K7065" t="s">
        <v>210</v>
      </c>
      <c r="L7065" t="s">
        <v>19510</v>
      </c>
      <c r="M7065" t="s">
        <v>19511</v>
      </c>
      <c r="N7065">
        <v>3.429444444</v>
      </c>
      <c r="O7065">
        <v>0</v>
      </c>
      <c r="P7065">
        <v>246</v>
      </c>
      <c r="Q7065">
        <v>1</v>
      </c>
      <c r="R7065">
        <v>3</v>
      </c>
      <c r="S7065">
        <v>5</v>
      </c>
      <c r="T7065">
        <v>28</v>
      </c>
      <c r="U7065">
        <v>0</v>
      </c>
      <c r="V7065">
        <v>0</v>
      </c>
      <c r="W7065">
        <v>0</v>
      </c>
      <c r="X7065">
        <v>71.044046937943733</v>
      </c>
      <c r="Y7065">
        <v>10.5020106282965</v>
      </c>
      <c r="Z7065">
        <v>2.3279716009479605</v>
      </c>
      <c r="AA7065">
        <v>32.905026096057675</v>
      </c>
      <c r="AB7065">
        <v>22.761749620077619</v>
      </c>
      <c r="AC7065">
        <v>0</v>
      </c>
      <c r="AD7065">
        <v>0</v>
      </c>
      <c r="AE7065">
        <v>139.54080488332349</v>
      </c>
    </row>
    <row r="7066" spans="1:31" x14ac:dyDescent="0.3">
      <c r="A7066">
        <v>2726389</v>
      </c>
      <c r="B7066">
        <v>1</v>
      </c>
      <c r="C7066" t="s">
        <v>80</v>
      </c>
      <c r="D7066" t="s">
        <v>94</v>
      </c>
      <c r="E7066" t="s">
        <v>150</v>
      </c>
      <c r="F7066" t="s">
        <v>19512</v>
      </c>
      <c r="G7066" t="s">
        <v>152</v>
      </c>
      <c r="H7066" t="s">
        <v>153</v>
      </c>
      <c r="I7066" t="s">
        <v>136</v>
      </c>
      <c r="J7066" t="s">
        <v>137</v>
      </c>
      <c r="K7066" t="s">
        <v>138</v>
      </c>
      <c r="L7066" t="s">
        <v>19513</v>
      </c>
      <c r="M7066" t="s">
        <v>19514</v>
      </c>
      <c r="N7066">
        <v>0.400277777</v>
      </c>
      <c r="O7066">
        <v>2</v>
      </c>
      <c r="P7066">
        <v>994</v>
      </c>
      <c r="Q7066">
        <v>67</v>
      </c>
      <c r="R7066">
        <v>319</v>
      </c>
      <c r="S7066">
        <v>28</v>
      </c>
      <c r="T7066">
        <v>174</v>
      </c>
      <c r="U7066">
        <v>10</v>
      </c>
      <c r="V7066">
        <v>0</v>
      </c>
      <c r="W7066">
        <v>0.21600911116763002</v>
      </c>
      <c r="X7066">
        <v>80.61432116875028</v>
      </c>
      <c r="Y7066">
        <v>9.6546777916970701</v>
      </c>
      <c r="Z7066">
        <v>8.5300165966124073</v>
      </c>
      <c r="AA7066">
        <v>268.4006371958003</v>
      </c>
      <c r="AB7066">
        <v>38.433471820431585</v>
      </c>
      <c r="AC7066">
        <v>600.84887764231587</v>
      </c>
      <c r="AD7066">
        <v>0</v>
      </c>
      <c r="AE7066">
        <v>1006.6980113267751</v>
      </c>
    </row>
    <row r="7067" spans="1:31" x14ac:dyDescent="0.3">
      <c r="A7067">
        <v>2727079</v>
      </c>
      <c r="B7067">
        <v>1</v>
      </c>
      <c r="C7067" t="s">
        <v>80</v>
      </c>
      <c r="D7067" t="s">
        <v>83</v>
      </c>
      <c r="E7067" t="s">
        <v>145</v>
      </c>
      <c r="F7067" t="s">
        <v>19515</v>
      </c>
      <c r="G7067" t="s">
        <v>230</v>
      </c>
      <c r="H7067" t="s">
        <v>135</v>
      </c>
      <c r="I7067" t="s">
        <v>136</v>
      </c>
      <c r="J7067" t="s">
        <v>137</v>
      </c>
      <c r="K7067" t="s">
        <v>138</v>
      </c>
      <c r="L7067" t="s">
        <v>19516</v>
      </c>
      <c r="M7067" t="s">
        <v>19517</v>
      </c>
      <c r="N7067">
        <v>0.516666666</v>
      </c>
      <c r="O7067">
        <v>0</v>
      </c>
      <c r="P7067">
        <v>3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0.38087797509540011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0.38087797509540011</v>
      </c>
    </row>
    <row r="7068" spans="1:31" x14ac:dyDescent="0.3">
      <c r="A7068">
        <v>2726724</v>
      </c>
      <c r="B7068">
        <v>1</v>
      </c>
      <c r="C7068" t="s">
        <v>80</v>
      </c>
      <c r="D7068" t="s">
        <v>99</v>
      </c>
      <c r="E7068" t="s">
        <v>150</v>
      </c>
      <c r="F7068" t="s">
        <v>19518</v>
      </c>
      <c r="G7068" t="s">
        <v>1613</v>
      </c>
      <c r="H7068" t="s">
        <v>153</v>
      </c>
      <c r="I7068" t="s">
        <v>490</v>
      </c>
      <c r="J7068" t="s">
        <v>137</v>
      </c>
      <c r="K7068" t="s">
        <v>138</v>
      </c>
      <c r="L7068" t="s">
        <v>19519</v>
      </c>
      <c r="M7068" t="s">
        <v>19520</v>
      </c>
      <c r="N7068">
        <v>2.1111110999999998E-2</v>
      </c>
      <c r="O7068">
        <v>15</v>
      </c>
      <c r="P7068">
        <v>13244</v>
      </c>
      <c r="Q7068">
        <v>16</v>
      </c>
      <c r="R7068">
        <v>337</v>
      </c>
      <c r="S7068">
        <v>60</v>
      </c>
      <c r="T7068">
        <v>1589</v>
      </c>
      <c r="U7068">
        <v>1</v>
      </c>
      <c r="V7068">
        <v>14</v>
      </c>
      <c r="W7068">
        <v>0.79624718051224996</v>
      </c>
      <c r="X7068">
        <v>39.302795561993605</v>
      </c>
      <c r="Y7068">
        <v>0.93516558318886667</v>
      </c>
      <c r="Z7068">
        <v>1.2261393558430067</v>
      </c>
      <c r="AA7068">
        <v>18.782554711240607</v>
      </c>
      <c r="AB7068">
        <v>29.034036202094679</v>
      </c>
      <c r="AC7068">
        <v>3.1259871350569903</v>
      </c>
      <c r="AD7068">
        <v>4.1451168270784438</v>
      </c>
      <c r="AE7068">
        <v>97.348042557008455</v>
      </c>
    </row>
    <row r="7069" spans="1:31" x14ac:dyDescent="0.3">
      <c r="A7069">
        <v>2726973</v>
      </c>
      <c r="B7069">
        <v>1</v>
      </c>
      <c r="C7069" t="s">
        <v>80</v>
      </c>
      <c r="D7069" t="s">
        <v>96</v>
      </c>
      <c r="E7069" t="s">
        <v>161</v>
      </c>
      <c r="F7069" t="s">
        <v>4362</v>
      </c>
      <c r="G7069" t="s">
        <v>393</v>
      </c>
      <c r="H7069" t="s">
        <v>135</v>
      </c>
      <c r="I7069" t="s">
        <v>136</v>
      </c>
      <c r="J7069" t="s">
        <v>137</v>
      </c>
      <c r="K7069" t="s">
        <v>138</v>
      </c>
      <c r="L7069" t="s">
        <v>19521</v>
      </c>
      <c r="M7069" t="s">
        <v>19522</v>
      </c>
      <c r="N7069">
        <v>6.2847222220000001</v>
      </c>
      <c r="O7069">
        <v>0</v>
      </c>
      <c r="P7069">
        <v>51</v>
      </c>
      <c r="Q7069">
        <v>0</v>
      </c>
      <c r="R7069">
        <v>0</v>
      </c>
      <c r="S7069">
        <v>0</v>
      </c>
      <c r="T7069">
        <v>57</v>
      </c>
      <c r="U7069">
        <v>0</v>
      </c>
      <c r="V7069">
        <v>0</v>
      </c>
      <c r="W7069">
        <v>0</v>
      </c>
      <c r="X7069">
        <v>71.673569135441397</v>
      </c>
      <c r="Y7069">
        <v>0</v>
      </c>
      <c r="Z7069">
        <v>0</v>
      </c>
      <c r="AA7069">
        <v>0</v>
      </c>
      <c r="AB7069">
        <v>155.98685147462641</v>
      </c>
      <c r="AC7069">
        <v>0</v>
      </c>
      <c r="AD7069">
        <v>0</v>
      </c>
      <c r="AE7069">
        <v>227.6604206100678</v>
      </c>
    </row>
    <row r="7070" spans="1:31" x14ac:dyDescent="0.3">
      <c r="A7070">
        <v>2727073</v>
      </c>
      <c r="B7070">
        <v>1</v>
      </c>
      <c r="C7070" t="s">
        <v>80</v>
      </c>
      <c r="D7070" t="s">
        <v>110</v>
      </c>
      <c r="E7070" t="s">
        <v>145</v>
      </c>
      <c r="F7070" t="s">
        <v>19523</v>
      </c>
      <c r="G7070" t="s">
        <v>230</v>
      </c>
      <c r="H7070" t="s">
        <v>135</v>
      </c>
      <c r="I7070" t="s">
        <v>136</v>
      </c>
      <c r="J7070" t="s">
        <v>137</v>
      </c>
      <c r="K7070" t="s">
        <v>138</v>
      </c>
      <c r="L7070" t="s">
        <v>19524</v>
      </c>
      <c r="M7070" t="s">
        <v>19525</v>
      </c>
      <c r="N7070">
        <v>2.0083333329999999</v>
      </c>
      <c r="O7070">
        <v>0</v>
      </c>
      <c r="P7070">
        <v>3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0.43430494483456006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0.43430494483456006</v>
      </c>
    </row>
    <row r="7071" spans="1:31" x14ac:dyDescent="0.3">
      <c r="A7071">
        <v>2726681</v>
      </c>
      <c r="B7071">
        <v>1</v>
      </c>
      <c r="C7071" t="s">
        <v>81</v>
      </c>
      <c r="D7071" t="s">
        <v>123</v>
      </c>
      <c r="E7071" t="s">
        <v>150</v>
      </c>
      <c r="F7071" t="s">
        <v>9353</v>
      </c>
      <c r="G7071" t="s">
        <v>2209</v>
      </c>
      <c r="H7071" t="s">
        <v>153</v>
      </c>
      <c r="I7071" t="s">
        <v>136</v>
      </c>
      <c r="J7071" t="s">
        <v>137</v>
      </c>
      <c r="K7071" t="s">
        <v>138</v>
      </c>
      <c r="L7071" t="s">
        <v>19526</v>
      </c>
      <c r="M7071" t="s">
        <v>19527</v>
      </c>
      <c r="N7071">
        <v>1.9175</v>
      </c>
      <c r="O7071">
        <v>20</v>
      </c>
      <c r="P7071">
        <v>930</v>
      </c>
      <c r="Q7071">
        <v>423</v>
      </c>
      <c r="R7071">
        <v>221</v>
      </c>
      <c r="S7071">
        <v>28</v>
      </c>
      <c r="T7071">
        <v>65</v>
      </c>
      <c r="U7071">
        <v>3</v>
      </c>
      <c r="V7071">
        <v>0</v>
      </c>
      <c r="W7071">
        <v>18.784936363439254</v>
      </c>
      <c r="X7071">
        <v>286.28997141546256</v>
      </c>
      <c r="Y7071">
        <v>481.41318539480477</v>
      </c>
      <c r="Z7071">
        <v>110.61005377784515</v>
      </c>
      <c r="AA7071">
        <v>196.69488993465174</v>
      </c>
      <c r="AB7071">
        <v>37.690829707987</v>
      </c>
      <c r="AC7071">
        <v>342.68311192058604</v>
      </c>
      <c r="AD7071">
        <v>0</v>
      </c>
      <c r="AE7071">
        <v>1474.1669785147765</v>
      </c>
    </row>
    <row r="7072" spans="1:31" x14ac:dyDescent="0.3">
      <c r="A7072">
        <v>2726501</v>
      </c>
      <c r="B7072">
        <v>1</v>
      </c>
      <c r="C7072" t="s">
        <v>80</v>
      </c>
      <c r="D7072" t="s">
        <v>100</v>
      </c>
      <c r="E7072" t="s">
        <v>132</v>
      </c>
      <c r="F7072" t="s">
        <v>19528</v>
      </c>
      <c r="G7072" t="s">
        <v>209</v>
      </c>
      <c r="H7072" t="s">
        <v>135</v>
      </c>
      <c r="I7072" t="s">
        <v>136</v>
      </c>
      <c r="J7072" t="s">
        <v>137</v>
      </c>
      <c r="K7072" t="s">
        <v>210</v>
      </c>
      <c r="L7072" t="s">
        <v>19529</v>
      </c>
      <c r="M7072" t="s">
        <v>19530</v>
      </c>
      <c r="N7072">
        <v>6.7286111110000002</v>
      </c>
      <c r="O7072">
        <v>0</v>
      </c>
      <c r="P7072">
        <v>224</v>
      </c>
      <c r="Q7072">
        <v>0</v>
      </c>
      <c r="R7072">
        <v>5</v>
      </c>
      <c r="S7072">
        <v>0</v>
      </c>
      <c r="T7072">
        <v>2</v>
      </c>
      <c r="U7072">
        <v>0</v>
      </c>
      <c r="V7072">
        <v>0</v>
      </c>
      <c r="W7072">
        <v>0</v>
      </c>
      <c r="X7072">
        <v>443.49399019191145</v>
      </c>
      <c r="Y7072">
        <v>0</v>
      </c>
      <c r="Z7072">
        <v>9.3941112096741595</v>
      </c>
      <c r="AA7072">
        <v>0</v>
      </c>
      <c r="AB7072">
        <v>0</v>
      </c>
      <c r="AC7072">
        <v>0</v>
      </c>
      <c r="AD7072">
        <v>0</v>
      </c>
      <c r="AE7072">
        <v>452.88810140158563</v>
      </c>
    </row>
    <row r="7073" spans="1:31" x14ac:dyDescent="0.3">
      <c r="A7073">
        <v>2727165</v>
      </c>
      <c r="B7073">
        <v>1</v>
      </c>
      <c r="C7073" t="s">
        <v>80</v>
      </c>
      <c r="D7073" t="s">
        <v>96</v>
      </c>
      <c r="E7073" t="s">
        <v>145</v>
      </c>
      <c r="F7073" t="s">
        <v>19531</v>
      </c>
      <c r="G7073" t="s">
        <v>147</v>
      </c>
      <c r="H7073" t="s">
        <v>135</v>
      </c>
      <c r="I7073" t="s">
        <v>136</v>
      </c>
      <c r="J7073" t="s">
        <v>137</v>
      </c>
      <c r="K7073" t="s">
        <v>138</v>
      </c>
      <c r="L7073" t="s">
        <v>19532</v>
      </c>
      <c r="M7073" t="s">
        <v>19533</v>
      </c>
      <c r="N7073">
        <v>3.5980555550000002</v>
      </c>
      <c r="O7073">
        <v>0</v>
      </c>
      <c r="P7073">
        <v>2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0.65212117036166672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0.65212117036166672</v>
      </c>
    </row>
    <row r="7074" spans="1:31" x14ac:dyDescent="0.3">
      <c r="A7074">
        <v>2726478</v>
      </c>
      <c r="B7074">
        <v>1</v>
      </c>
      <c r="C7074" t="s">
        <v>80</v>
      </c>
      <c r="D7074" t="s">
        <v>97</v>
      </c>
      <c r="E7074" t="s">
        <v>161</v>
      </c>
      <c r="F7074" t="s">
        <v>13025</v>
      </c>
      <c r="G7074" t="s">
        <v>209</v>
      </c>
      <c r="H7074" t="s">
        <v>135</v>
      </c>
      <c r="I7074" t="s">
        <v>136</v>
      </c>
      <c r="J7074" t="s">
        <v>137</v>
      </c>
      <c r="K7074" t="s">
        <v>210</v>
      </c>
      <c r="L7074" t="s">
        <v>19534</v>
      </c>
      <c r="M7074" t="s">
        <v>19535</v>
      </c>
      <c r="N7074">
        <v>7.6872222219999999</v>
      </c>
      <c r="O7074">
        <v>0</v>
      </c>
      <c r="P7074">
        <v>64</v>
      </c>
      <c r="Q7074">
        <v>0</v>
      </c>
      <c r="R7074">
        <v>1</v>
      </c>
      <c r="S7074">
        <v>0</v>
      </c>
      <c r="T7074">
        <v>12</v>
      </c>
      <c r="U7074">
        <v>0</v>
      </c>
      <c r="V7074">
        <v>0</v>
      </c>
      <c r="W7074">
        <v>0</v>
      </c>
      <c r="X7074">
        <v>96.025957642826427</v>
      </c>
      <c r="Y7074">
        <v>0</v>
      </c>
      <c r="Z7074">
        <v>3.0543508210826369</v>
      </c>
      <c r="AA7074">
        <v>0</v>
      </c>
      <c r="AB7074">
        <v>41.380654560971898</v>
      </c>
      <c r="AC7074">
        <v>0</v>
      </c>
      <c r="AD7074">
        <v>0</v>
      </c>
      <c r="AE7074">
        <v>140.46096302488095</v>
      </c>
    </row>
    <row r="7075" spans="1:31" x14ac:dyDescent="0.3">
      <c r="A7075">
        <v>2726647</v>
      </c>
      <c r="B7075">
        <v>1</v>
      </c>
      <c r="C7075" t="s">
        <v>80</v>
      </c>
      <c r="D7075" t="s">
        <v>104</v>
      </c>
      <c r="E7075" t="s">
        <v>145</v>
      </c>
      <c r="F7075" t="s">
        <v>19536</v>
      </c>
      <c r="G7075" t="s">
        <v>181</v>
      </c>
      <c r="H7075" t="s">
        <v>135</v>
      </c>
      <c r="I7075" t="s">
        <v>136</v>
      </c>
      <c r="J7075" t="s">
        <v>137</v>
      </c>
      <c r="K7075" t="s">
        <v>138</v>
      </c>
      <c r="L7075" t="s">
        <v>19537</v>
      </c>
      <c r="M7075" t="s">
        <v>19538</v>
      </c>
      <c r="N7075">
        <v>1.5694444439999999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1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2.4557202848608335</v>
      </c>
      <c r="AC7075">
        <v>0</v>
      </c>
      <c r="AD7075">
        <v>0</v>
      </c>
      <c r="AE7075">
        <v>2.4557202848608335</v>
      </c>
    </row>
    <row r="7076" spans="1:31" x14ac:dyDescent="0.3">
      <c r="A7076">
        <v>2726710</v>
      </c>
      <c r="B7076">
        <v>1</v>
      </c>
      <c r="C7076" t="s">
        <v>80</v>
      </c>
      <c r="D7076" t="s">
        <v>94</v>
      </c>
      <c r="E7076" t="s">
        <v>150</v>
      </c>
      <c r="F7076" t="s">
        <v>1931</v>
      </c>
      <c r="G7076" t="s">
        <v>170</v>
      </c>
      <c r="H7076" t="s">
        <v>153</v>
      </c>
      <c r="I7076" t="s">
        <v>136</v>
      </c>
      <c r="J7076" t="s">
        <v>137</v>
      </c>
      <c r="K7076" t="s">
        <v>138</v>
      </c>
      <c r="L7076" t="s">
        <v>19539</v>
      </c>
      <c r="M7076" t="s">
        <v>19540</v>
      </c>
      <c r="N7076">
        <v>0.52861111100000002</v>
      </c>
      <c r="O7076">
        <v>4</v>
      </c>
      <c r="P7076">
        <v>1962</v>
      </c>
      <c r="Q7076">
        <v>24</v>
      </c>
      <c r="R7076">
        <v>15</v>
      </c>
      <c r="S7076">
        <v>17</v>
      </c>
      <c r="T7076">
        <v>182</v>
      </c>
      <c r="U7076">
        <v>0</v>
      </c>
      <c r="V7076">
        <v>0</v>
      </c>
      <c r="W7076">
        <v>0.31017175620337506</v>
      </c>
      <c r="X7076">
        <v>77.749849749109373</v>
      </c>
      <c r="Y7076">
        <v>6.2979249587683173</v>
      </c>
      <c r="Z7076">
        <v>1.8663751845585004</v>
      </c>
      <c r="AA7076">
        <v>57.712703290342006</v>
      </c>
      <c r="AB7076">
        <v>35.276251020347125</v>
      </c>
      <c r="AC7076">
        <v>0</v>
      </c>
      <c r="AD7076">
        <v>0</v>
      </c>
      <c r="AE7076">
        <v>179.21327595932871</v>
      </c>
    </row>
    <row r="7077" spans="1:31" x14ac:dyDescent="0.3">
      <c r="A7077">
        <v>2726415</v>
      </c>
      <c r="B7077">
        <v>1</v>
      </c>
      <c r="C7077" t="s">
        <v>80</v>
      </c>
      <c r="D7077" t="s">
        <v>97</v>
      </c>
      <c r="E7077" t="s">
        <v>145</v>
      </c>
      <c r="F7077" t="s">
        <v>19541</v>
      </c>
      <c r="G7077" t="s">
        <v>147</v>
      </c>
      <c r="H7077" t="s">
        <v>135</v>
      </c>
      <c r="I7077" t="s">
        <v>136</v>
      </c>
      <c r="J7077" t="s">
        <v>137</v>
      </c>
      <c r="K7077" t="s">
        <v>138</v>
      </c>
      <c r="L7077" t="s">
        <v>19542</v>
      </c>
      <c r="M7077" t="s">
        <v>19543</v>
      </c>
      <c r="N7077">
        <v>1.036944444</v>
      </c>
      <c r="O7077">
        <v>0</v>
      </c>
      <c r="P7077">
        <v>1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0.85033834474054926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0.85033834474054926</v>
      </c>
    </row>
    <row r="7078" spans="1:31" x14ac:dyDescent="0.3">
      <c r="A7078">
        <v>2726956</v>
      </c>
      <c r="B7078">
        <v>1</v>
      </c>
      <c r="C7078" t="s">
        <v>80</v>
      </c>
      <c r="D7078" t="s">
        <v>82</v>
      </c>
      <c r="E7078" t="s">
        <v>145</v>
      </c>
      <c r="F7078" t="s">
        <v>19544</v>
      </c>
      <c r="G7078" t="s">
        <v>147</v>
      </c>
      <c r="H7078" t="s">
        <v>135</v>
      </c>
      <c r="I7078" t="s">
        <v>136</v>
      </c>
      <c r="J7078" t="s">
        <v>137</v>
      </c>
      <c r="K7078" t="s">
        <v>138</v>
      </c>
      <c r="L7078" t="s">
        <v>19545</v>
      </c>
      <c r="M7078" t="s">
        <v>19546</v>
      </c>
      <c r="N7078">
        <v>1.321388888</v>
      </c>
      <c r="O7078">
        <v>0</v>
      </c>
      <c r="P7078">
        <v>10</v>
      </c>
      <c r="Q7078">
        <v>0</v>
      </c>
      <c r="R7078">
        <v>0</v>
      </c>
      <c r="S7078">
        <v>0</v>
      </c>
      <c r="T7078">
        <v>1</v>
      </c>
      <c r="U7078">
        <v>0</v>
      </c>
      <c r="V7078">
        <v>0</v>
      </c>
      <c r="W7078">
        <v>0</v>
      </c>
      <c r="X7078">
        <v>2.8889998259110468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2.8889998259110468</v>
      </c>
    </row>
    <row r="7079" spans="1:31" x14ac:dyDescent="0.3">
      <c r="A7079">
        <v>2726541</v>
      </c>
      <c r="B7079">
        <v>1</v>
      </c>
      <c r="C7079" t="s">
        <v>80</v>
      </c>
      <c r="D7079" t="s">
        <v>108</v>
      </c>
      <c r="E7079" t="s">
        <v>213</v>
      </c>
      <c r="F7079" t="s">
        <v>6299</v>
      </c>
      <c r="G7079" t="s">
        <v>209</v>
      </c>
      <c r="H7079" t="s">
        <v>153</v>
      </c>
      <c r="I7079" t="s">
        <v>136</v>
      </c>
      <c r="J7079" t="s">
        <v>137</v>
      </c>
      <c r="K7079" t="s">
        <v>210</v>
      </c>
      <c r="L7079" t="s">
        <v>19547</v>
      </c>
      <c r="M7079" t="s">
        <v>19548</v>
      </c>
      <c r="N7079">
        <v>6.6294444439999998</v>
      </c>
      <c r="O7079">
        <v>0</v>
      </c>
      <c r="P7079">
        <v>857</v>
      </c>
      <c r="Q7079">
        <v>5</v>
      </c>
      <c r="R7079">
        <v>105</v>
      </c>
      <c r="S7079">
        <v>2</v>
      </c>
      <c r="T7079">
        <v>161</v>
      </c>
      <c r="U7079">
        <v>1</v>
      </c>
      <c r="V7079">
        <v>0</v>
      </c>
      <c r="W7079">
        <v>0</v>
      </c>
      <c r="X7079">
        <v>1078.8815424793456</v>
      </c>
      <c r="Y7079">
        <v>136.38605532539941</v>
      </c>
      <c r="Z7079">
        <v>185.57340096030489</v>
      </c>
      <c r="AA7079">
        <v>93.962096660160228</v>
      </c>
      <c r="AB7079">
        <v>1006.0453817173645</v>
      </c>
      <c r="AC7079">
        <v>498.15083895461174</v>
      </c>
      <c r="AD7079">
        <v>0</v>
      </c>
      <c r="AE7079">
        <v>2998.9993160971862</v>
      </c>
    </row>
    <row r="7080" spans="1:31" x14ac:dyDescent="0.3">
      <c r="A7080">
        <v>2726421</v>
      </c>
      <c r="B7080">
        <v>1</v>
      </c>
      <c r="C7080" t="s">
        <v>80</v>
      </c>
      <c r="D7080" t="s">
        <v>107</v>
      </c>
      <c r="E7080" t="s">
        <v>156</v>
      </c>
      <c r="F7080" t="s">
        <v>19549</v>
      </c>
      <c r="G7080" t="s">
        <v>185</v>
      </c>
      <c r="H7080" t="s">
        <v>153</v>
      </c>
      <c r="I7080" t="s">
        <v>136</v>
      </c>
      <c r="J7080" t="s">
        <v>137</v>
      </c>
      <c r="K7080" t="s">
        <v>138</v>
      </c>
      <c r="L7080" t="s">
        <v>19550</v>
      </c>
      <c r="M7080" t="s">
        <v>19551</v>
      </c>
      <c r="N7080">
        <v>1.5447222220000001</v>
      </c>
      <c r="O7080">
        <v>0</v>
      </c>
      <c r="P7080">
        <v>178</v>
      </c>
      <c r="Q7080">
        <v>0</v>
      </c>
      <c r="R7080">
        <v>2</v>
      </c>
      <c r="S7080">
        <v>0</v>
      </c>
      <c r="T7080">
        <v>67</v>
      </c>
      <c r="U7080">
        <v>0</v>
      </c>
      <c r="V7080">
        <v>0</v>
      </c>
      <c r="W7080">
        <v>0</v>
      </c>
      <c r="X7080">
        <v>37.198377125158885</v>
      </c>
      <c r="Y7080">
        <v>0</v>
      </c>
      <c r="Z7080">
        <v>0.93286481993287929</v>
      </c>
      <c r="AA7080">
        <v>0</v>
      </c>
      <c r="AB7080">
        <v>51.412331925643571</v>
      </c>
      <c r="AC7080">
        <v>0</v>
      </c>
      <c r="AD7080">
        <v>0</v>
      </c>
      <c r="AE7080">
        <v>89.543573870735344</v>
      </c>
    </row>
    <row r="7081" spans="1:31" x14ac:dyDescent="0.3">
      <c r="A7081">
        <v>2726398</v>
      </c>
      <c r="B7081">
        <v>1</v>
      </c>
      <c r="C7081" t="s">
        <v>80</v>
      </c>
      <c r="D7081" t="s">
        <v>103</v>
      </c>
      <c r="E7081" t="s">
        <v>132</v>
      </c>
      <c r="F7081" t="s">
        <v>332</v>
      </c>
      <c r="G7081" t="s">
        <v>134</v>
      </c>
      <c r="H7081" t="s">
        <v>135</v>
      </c>
      <c r="I7081" t="s">
        <v>136</v>
      </c>
      <c r="J7081" t="s">
        <v>137</v>
      </c>
      <c r="K7081" t="s">
        <v>138</v>
      </c>
      <c r="L7081" t="s">
        <v>19552</v>
      </c>
      <c r="M7081" t="s">
        <v>19553</v>
      </c>
      <c r="N7081">
        <v>0.90249999999999997</v>
      </c>
      <c r="O7081">
        <v>0</v>
      </c>
      <c r="P7081">
        <v>699</v>
      </c>
      <c r="Q7081">
        <v>0</v>
      </c>
      <c r="R7081">
        <v>4</v>
      </c>
      <c r="S7081">
        <v>0</v>
      </c>
      <c r="T7081">
        <v>31</v>
      </c>
      <c r="U7081">
        <v>0</v>
      </c>
      <c r="V7081">
        <v>0</v>
      </c>
      <c r="W7081">
        <v>0</v>
      </c>
      <c r="X7081">
        <v>142.01815863072741</v>
      </c>
      <c r="Y7081">
        <v>0</v>
      </c>
      <c r="Z7081">
        <v>0.10541897483323499</v>
      </c>
      <c r="AA7081">
        <v>0</v>
      </c>
      <c r="AB7081">
        <v>35.238367240817865</v>
      </c>
      <c r="AC7081">
        <v>0</v>
      </c>
      <c r="AD7081">
        <v>0</v>
      </c>
      <c r="AE7081">
        <v>177.36194484637852</v>
      </c>
    </row>
    <row r="7082" spans="1:31" x14ac:dyDescent="0.3">
      <c r="A7082">
        <v>2726939</v>
      </c>
      <c r="B7082">
        <v>1</v>
      </c>
      <c r="C7082" t="s">
        <v>80</v>
      </c>
      <c r="D7082" t="s">
        <v>82</v>
      </c>
      <c r="E7082" t="s">
        <v>145</v>
      </c>
      <c r="F7082" t="s">
        <v>19554</v>
      </c>
      <c r="G7082" t="s">
        <v>147</v>
      </c>
      <c r="H7082" t="s">
        <v>135</v>
      </c>
      <c r="I7082" t="s">
        <v>136</v>
      </c>
      <c r="J7082" t="s">
        <v>137</v>
      </c>
      <c r="K7082" t="s">
        <v>138</v>
      </c>
      <c r="L7082" t="s">
        <v>19555</v>
      </c>
      <c r="M7082" t="s">
        <v>19556</v>
      </c>
      <c r="N7082">
        <v>1.3052777769999999</v>
      </c>
      <c r="O7082">
        <v>0</v>
      </c>
      <c r="P7082">
        <v>2</v>
      </c>
      <c r="Q7082">
        <v>0</v>
      </c>
      <c r="R7082">
        <v>0</v>
      </c>
      <c r="S7082">
        <v>0</v>
      </c>
      <c r="T7082">
        <v>2</v>
      </c>
      <c r="U7082">
        <v>0</v>
      </c>
      <c r="V7082">
        <v>0</v>
      </c>
      <c r="W7082">
        <v>0</v>
      </c>
      <c r="X7082">
        <v>0.308430315100375</v>
      </c>
      <c r="Y7082">
        <v>0</v>
      </c>
      <c r="Z7082">
        <v>0</v>
      </c>
      <c r="AA7082">
        <v>0</v>
      </c>
      <c r="AB7082">
        <v>2.0279571766031665E-2</v>
      </c>
      <c r="AC7082">
        <v>0</v>
      </c>
      <c r="AD7082">
        <v>0</v>
      </c>
      <c r="AE7082">
        <v>0.32870988686640668</v>
      </c>
    </row>
    <row r="7083" spans="1:31" x14ac:dyDescent="0.3">
      <c r="A7083">
        <v>2726435</v>
      </c>
      <c r="B7083">
        <v>1</v>
      </c>
      <c r="C7083" t="s">
        <v>80</v>
      </c>
      <c r="D7083" t="s">
        <v>93</v>
      </c>
      <c r="E7083" t="s">
        <v>132</v>
      </c>
      <c r="F7083" t="s">
        <v>16512</v>
      </c>
      <c r="G7083" t="s">
        <v>209</v>
      </c>
      <c r="H7083" t="s">
        <v>135</v>
      </c>
      <c r="I7083" t="s">
        <v>136</v>
      </c>
      <c r="J7083" t="s">
        <v>137</v>
      </c>
      <c r="K7083" t="s">
        <v>210</v>
      </c>
      <c r="L7083" t="s">
        <v>19557</v>
      </c>
      <c r="M7083" t="s">
        <v>19558</v>
      </c>
      <c r="N7083">
        <v>7.1733333330000004</v>
      </c>
      <c r="O7083">
        <v>0</v>
      </c>
      <c r="P7083">
        <v>209</v>
      </c>
      <c r="Q7083">
        <v>0</v>
      </c>
      <c r="R7083">
        <v>11</v>
      </c>
      <c r="S7083">
        <v>0</v>
      </c>
      <c r="T7083">
        <v>14</v>
      </c>
      <c r="U7083">
        <v>0</v>
      </c>
      <c r="V7083">
        <v>0</v>
      </c>
      <c r="W7083">
        <v>0</v>
      </c>
      <c r="X7083">
        <v>253.79754810149097</v>
      </c>
      <c r="Y7083">
        <v>0</v>
      </c>
      <c r="Z7083">
        <v>103.52069188444943</v>
      </c>
      <c r="AA7083">
        <v>0</v>
      </c>
      <c r="AB7083">
        <v>91.336483547981118</v>
      </c>
      <c r="AC7083">
        <v>0</v>
      </c>
      <c r="AD7083">
        <v>0</v>
      </c>
      <c r="AE7083">
        <v>448.65472353392153</v>
      </c>
    </row>
    <row r="7084" spans="1:31" x14ac:dyDescent="0.3">
      <c r="A7084">
        <v>2727025</v>
      </c>
      <c r="B7084">
        <v>1</v>
      </c>
      <c r="C7084" t="s">
        <v>81</v>
      </c>
      <c r="D7084" t="s">
        <v>118</v>
      </c>
      <c r="E7084" t="s">
        <v>161</v>
      </c>
      <c r="F7084" t="s">
        <v>19559</v>
      </c>
      <c r="G7084" t="s">
        <v>170</v>
      </c>
      <c r="H7084" t="s">
        <v>135</v>
      </c>
      <c r="I7084" t="s">
        <v>136</v>
      </c>
      <c r="J7084" t="s">
        <v>137</v>
      </c>
      <c r="K7084" t="s">
        <v>138</v>
      </c>
      <c r="L7084" t="s">
        <v>19560</v>
      </c>
      <c r="M7084" t="s">
        <v>19561</v>
      </c>
      <c r="N7084">
        <v>0.79249999999999998</v>
      </c>
      <c r="O7084">
        <v>0</v>
      </c>
      <c r="P7084">
        <v>200</v>
      </c>
      <c r="Q7084">
        <v>0</v>
      </c>
      <c r="R7084">
        <v>0</v>
      </c>
      <c r="S7084">
        <v>0</v>
      </c>
      <c r="T7084">
        <v>15</v>
      </c>
      <c r="U7084">
        <v>0</v>
      </c>
      <c r="V7084">
        <v>0</v>
      </c>
      <c r="W7084">
        <v>0</v>
      </c>
      <c r="X7084">
        <v>34.072105736928883</v>
      </c>
      <c r="Y7084">
        <v>0</v>
      </c>
      <c r="Z7084">
        <v>0</v>
      </c>
      <c r="AA7084">
        <v>0</v>
      </c>
      <c r="AB7084">
        <v>4.9821982283191284</v>
      </c>
      <c r="AC7084">
        <v>0</v>
      </c>
      <c r="AD7084">
        <v>0</v>
      </c>
      <c r="AE7084">
        <v>39.05430396524801</v>
      </c>
    </row>
    <row r="7085" spans="1:31" x14ac:dyDescent="0.3">
      <c r="A7085">
        <v>2726790</v>
      </c>
      <c r="B7085">
        <v>1</v>
      </c>
      <c r="C7085" t="s">
        <v>81</v>
      </c>
      <c r="D7085" t="s">
        <v>118</v>
      </c>
      <c r="E7085" t="s">
        <v>156</v>
      </c>
      <c r="F7085" t="s">
        <v>11934</v>
      </c>
      <c r="G7085" t="s">
        <v>185</v>
      </c>
      <c r="H7085" t="s">
        <v>153</v>
      </c>
      <c r="I7085" t="s">
        <v>136</v>
      </c>
      <c r="J7085" t="s">
        <v>137</v>
      </c>
      <c r="K7085" t="s">
        <v>138</v>
      </c>
      <c r="L7085" t="s">
        <v>19562</v>
      </c>
      <c r="M7085" t="s">
        <v>19563</v>
      </c>
      <c r="N7085">
        <v>6.063055555</v>
      </c>
      <c r="O7085">
        <v>3</v>
      </c>
      <c r="P7085">
        <v>422</v>
      </c>
      <c r="Q7085">
        <v>12</v>
      </c>
      <c r="R7085">
        <v>5</v>
      </c>
      <c r="S7085">
        <v>6</v>
      </c>
      <c r="T7085">
        <v>38</v>
      </c>
      <c r="U7085">
        <v>0</v>
      </c>
      <c r="V7085">
        <v>0</v>
      </c>
      <c r="W7085">
        <v>6.1373218584766036</v>
      </c>
      <c r="X7085">
        <v>586.2163655981476</v>
      </c>
      <c r="Y7085">
        <v>24.077470172489331</v>
      </c>
      <c r="Z7085">
        <v>14.111482805779199</v>
      </c>
      <c r="AA7085">
        <v>83.277586438557961</v>
      </c>
      <c r="AB7085">
        <v>118.83921299484625</v>
      </c>
      <c r="AC7085">
        <v>0</v>
      </c>
      <c r="AD7085">
        <v>0</v>
      </c>
      <c r="AE7085">
        <v>832.659439868297</v>
      </c>
    </row>
    <row r="7086" spans="1:31" x14ac:dyDescent="0.3">
      <c r="A7086">
        <v>2726498</v>
      </c>
      <c r="B7086">
        <v>1</v>
      </c>
      <c r="C7086" t="s">
        <v>80</v>
      </c>
      <c r="D7086" t="s">
        <v>100</v>
      </c>
      <c r="E7086" t="s">
        <v>213</v>
      </c>
      <c r="F7086" t="s">
        <v>7838</v>
      </c>
      <c r="G7086" t="s">
        <v>152</v>
      </c>
      <c r="H7086" t="s">
        <v>153</v>
      </c>
      <c r="I7086" t="s">
        <v>136</v>
      </c>
      <c r="J7086" t="s">
        <v>137</v>
      </c>
      <c r="K7086" t="s">
        <v>138</v>
      </c>
      <c r="L7086" t="s">
        <v>19564</v>
      </c>
      <c r="M7086" t="s">
        <v>19397</v>
      </c>
      <c r="N7086">
        <v>0.62833333300000005</v>
      </c>
      <c r="O7086">
        <v>0</v>
      </c>
      <c r="P7086">
        <v>847</v>
      </c>
      <c r="Q7086">
        <v>3</v>
      </c>
      <c r="R7086">
        <v>121</v>
      </c>
      <c r="S7086">
        <v>0</v>
      </c>
      <c r="T7086">
        <v>140</v>
      </c>
      <c r="U7086">
        <v>0</v>
      </c>
      <c r="V7086">
        <v>1</v>
      </c>
      <c r="W7086">
        <v>0</v>
      </c>
      <c r="X7086">
        <v>127.61385954763421</v>
      </c>
      <c r="Y7086">
        <v>4.3052417430466141</v>
      </c>
      <c r="Z7086">
        <v>24.311254239405976</v>
      </c>
      <c r="AA7086">
        <v>0</v>
      </c>
      <c r="AB7086">
        <v>102.00903928938315</v>
      </c>
      <c r="AC7086">
        <v>0</v>
      </c>
      <c r="AD7086">
        <v>35.851711805607778</v>
      </c>
      <c r="AE7086">
        <v>294.09110662507771</v>
      </c>
    </row>
    <row r="7087" spans="1:31" x14ac:dyDescent="0.3">
      <c r="A7087">
        <v>2726521</v>
      </c>
      <c r="B7087">
        <v>1</v>
      </c>
      <c r="C7087" t="s">
        <v>80</v>
      </c>
      <c r="D7087" t="s">
        <v>100</v>
      </c>
      <c r="E7087" t="s">
        <v>161</v>
      </c>
      <c r="F7087" t="s">
        <v>19565</v>
      </c>
      <c r="G7087" t="s">
        <v>170</v>
      </c>
      <c r="H7087" t="s">
        <v>135</v>
      </c>
      <c r="I7087" t="s">
        <v>136</v>
      </c>
      <c r="J7087" t="s">
        <v>137</v>
      </c>
      <c r="K7087" t="s">
        <v>138</v>
      </c>
      <c r="L7087" t="s">
        <v>19566</v>
      </c>
      <c r="M7087" t="s">
        <v>19567</v>
      </c>
      <c r="N7087">
        <v>2.003055555</v>
      </c>
      <c r="O7087">
        <v>0</v>
      </c>
      <c r="P7087">
        <v>182</v>
      </c>
      <c r="Q7087">
        <v>0</v>
      </c>
      <c r="R7087">
        <v>1</v>
      </c>
      <c r="S7087">
        <v>0</v>
      </c>
      <c r="T7087">
        <v>2</v>
      </c>
      <c r="U7087">
        <v>0</v>
      </c>
      <c r="V7087">
        <v>0</v>
      </c>
      <c r="W7087">
        <v>0</v>
      </c>
      <c r="X7087">
        <v>46.010360705461743</v>
      </c>
      <c r="Y7087">
        <v>0</v>
      </c>
      <c r="Z7087">
        <v>0.57334698549304342</v>
      </c>
      <c r="AA7087">
        <v>0</v>
      </c>
      <c r="AB7087">
        <v>0.42304949212165666</v>
      </c>
      <c r="AC7087">
        <v>0</v>
      </c>
      <c r="AD7087">
        <v>0</v>
      </c>
      <c r="AE7087">
        <v>47.006757183076445</v>
      </c>
    </row>
    <row r="7088" spans="1:31" x14ac:dyDescent="0.3">
      <c r="A7088">
        <v>2726604</v>
      </c>
      <c r="B7088">
        <v>1</v>
      </c>
      <c r="C7088" t="s">
        <v>80</v>
      </c>
      <c r="D7088" t="s">
        <v>97</v>
      </c>
      <c r="E7088" t="s">
        <v>150</v>
      </c>
      <c r="F7088" t="s">
        <v>11227</v>
      </c>
      <c r="G7088" t="s">
        <v>209</v>
      </c>
      <c r="H7088" t="s">
        <v>153</v>
      </c>
      <c r="I7088" t="s">
        <v>136</v>
      </c>
      <c r="J7088" t="s">
        <v>137</v>
      </c>
      <c r="K7088" t="s">
        <v>210</v>
      </c>
      <c r="L7088" t="s">
        <v>19568</v>
      </c>
      <c r="M7088" t="s">
        <v>19569</v>
      </c>
      <c r="N7088">
        <v>3.4316666659999999</v>
      </c>
      <c r="O7088">
        <v>1</v>
      </c>
      <c r="P7088">
        <v>4740</v>
      </c>
      <c r="Q7088">
        <v>8</v>
      </c>
      <c r="R7088">
        <v>153</v>
      </c>
      <c r="S7088">
        <v>17</v>
      </c>
      <c r="T7088">
        <v>472</v>
      </c>
      <c r="U7088">
        <v>3</v>
      </c>
      <c r="V7088">
        <v>0</v>
      </c>
      <c r="W7088">
        <v>15.962019889754117</v>
      </c>
      <c r="X7088">
        <v>2613.4581381327243</v>
      </c>
      <c r="Y7088">
        <v>9.9610110553161011</v>
      </c>
      <c r="Z7088">
        <v>94.109491202119301</v>
      </c>
      <c r="AA7088">
        <v>1165.9665398715822</v>
      </c>
      <c r="AB7088">
        <v>1535.4078655525943</v>
      </c>
      <c r="AC7088">
        <v>612.82470518407115</v>
      </c>
      <c r="AD7088">
        <v>0</v>
      </c>
      <c r="AE7088">
        <v>6047.6897708881615</v>
      </c>
    </row>
    <row r="7089" spans="1:31" x14ac:dyDescent="0.3">
      <c r="A7089">
        <v>2726567</v>
      </c>
      <c r="B7089">
        <v>1</v>
      </c>
      <c r="C7089" t="s">
        <v>80</v>
      </c>
      <c r="D7089" t="s">
        <v>95</v>
      </c>
      <c r="E7089" t="s">
        <v>156</v>
      </c>
      <c r="F7089" t="s">
        <v>19570</v>
      </c>
      <c r="G7089" t="s">
        <v>152</v>
      </c>
      <c r="H7089" t="s">
        <v>153</v>
      </c>
      <c r="I7089" t="s">
        <v>136</v>
      </c>
      <c r="J7089" t="s">
        <v>137</v>
      </c>
      <c r="K7089" t="s">
        <v>138</v>
      </c>
      <c r="L7089" t="s">
        <v>19571</v>
      </c>
      <c r="M7089" t="s">
        <v>19572</v>
      </c>
      <c r="N7089">
        <v>1.3063888880000001</v>
      </c>
      <c r="O7089">
        <v>4</v>
      </c>
      <c r="P7089">
        <v>0</v>
      </c>
      <c r="Q7089">
        <v>3</v>
      </c>
      <c r="R7089">
        <v>0</v>
      </c>
      <c r="S7089">
        <v>1</v>
      </c>
      <c r="T7089">
        <v>0</v>
      </c>
      <c r="U7089">
        <v>1</v>
      </c>
      <c r="V7089">
        <v>0</v>
      </c>
      <c r="W7089">
        <v>4.0181505147242298</v>
      </c>
      <c r="X7089">
        <v>0</v>
      </c>
      <c r="Y7089">
        <v>21.964572256886829</v>
      </c>
      <c r="Z7089">
        <v>0</v>
      </c>
      <c r="AA7089">
        <v>45.332485229076838</v>
      </c>
      <c r="AB7089">
        <v>0</v>
      </c>
      <c r="AC7089">
        <v>212.93463709627974</v>
      </c>
      <c r="AD7089">
        <v>0</v>
      </c>
      <c r="AE7089">
        <v>284.24984509696765</v>
      </c>
    </row>
    <row r="7090" spans="1:31" x14ac:dyDescent="0.3">
      <c r="A7090">
        <v>2726853</v>
      </c>
      <c r="B7090">
        <v>1</v>
      </c>
      <c r="C7090" t="s">
        <v>80</v>
      </c>
      <c r="D7090" t="s">
        <v>96</v>
      </c>
      <c r="E7090" t="s">
        <v>145</v>
      </c>
      <c r="F7090" t="s">
        <v>19573</v>
      </c>
      <c r="G7090" t="s">
        <v>181</v>
      </c>
      <c r="H7090" t="s">
        <v>135</v>
      </c>
      <c r="I7090" t="s">
        <v>136</v>
      </c>
      <c r="J7090" t="s">
        <v>137</v>
      </c>
      <c r="K7090" t="s">
        <v>138</v>
      </c>
      <c r="L7090" t="s">
        <v>19574</v>
      </c>
      <c r="M7090" t="s">
        <v>19575</v>
      </c>
      <c r="N7090">
        <v>5.9344444440000004</v>
      </c>
      <c r="O7090">
        <v>0</v>
      </c>
      <c r="P7090">
        <v>1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</row>
    <row r="7091" spans="1:31" x14ac:dyDescent="0.3">
      <c r="A7091">
        <v>2726893</v>
      </c>
      <c r="B7091">
        <v>1</v>
      </c>
      <c r="C7091" t="s">
        <v>81</v>
      </c>
      <c r="D7091" t="s">
        <v>122</v>
      </c>
      <c r="E7091" t="s">
        <v>150</v>
      </c>
      <c r="F7091" t="s">
        <v>19576</v>
      </c>
      <c r="G7091" t="s">
        <v>1613</v>
      </c>
      <c r="H7091" t="s">
        <v>153</v>
      </c>
      <c r="I7091" t="s">
        <v>136</v>
      </c>
      <c r="J7091" t="s">
        <v>137</v>
      </c>
      <c r="K7091" t="s">
        <v>210</v>
      </c>
      <c r="L7091" t="s">
        <v>19577</v>
      </c>
      <c r="M7091" t="s">
        <v>19578</v>
      </c>
      <c r="N7091">
        <v>0.31166666599999998</v>
      </c>
      <c r="O7091">
        <v>0</v>
      </c>
      <c r="P7091">
        <v>3515</v>
      </c>
      <c r="Q7091">
        <v>0</v>
      </c>
      <c r="R7091">
        <v>38</v>
      </c>
      <c r="S7091">
        <v>2</v>
      </c>
      <c r="T7091">
        <v>166</v>
      </c>
      <c r="U7091">
        <v>0</v>
      </c>
      <c r="V7091">
        <v>0</v>
      </c>
      <c r="W7091">
        <v>0</v>
      </c>
      <c r="X7091">
        <v>212.98166549225004</v>
      </c>
      <c r="Y7091">
        <v>0</v>
      </c>
      <c r="Z7091">
        <v>1.3183761016498055</v>
      </c>
      <c r="AA7091">
        <v>6.0658783311433995</v>
      </c>
      <c r="AB7091">
        <v>32.906062955419486</v>
      </c>
      <c r="AC7091">
        <v>0</v>
      </c>
      <c r="AD7091">
        <v>0</v>
      </c>
      <c r="AE7091">
        <v>253.27198288046276</v>
      </c>
    </row>
    <row r="7092" spans="1:31" x14ac:dyDescent="0.3">
      <c r="A7092">
        <v>2727108</v>
      </c>
      <c r="B7092">
        <v>1</v>
      </c>
      <c r="C7092" t="s">
        <v>81</v>
      </c>
      <c r="D7092" t="s">
        <v>112</v>
      </c>
      <c r="E7092" t="s">
        <v>150</v>
      </c>
      <c r="F7092" t="s">
        <v>5926</v>
      </c>
      <c r="G7092" t="s">
        <v>152</v>
      </c>
      <c r="H7092" t="s">
        <v>153</v>
      </c>
      <c r="I7092" t="s">
        <v>136</v>
      </c>
      <c r="J7092" t="s">
        <v>137</v>
      </c>
      <c r="K7092" t="s">
        <v>138</v>
      </c>
      <c r="L7092" t="s">
        <v>19579</v>
      </c>
      <c r="M7092" t="s">
        <v>19580</v>
      </c>
      <c r="N7092">
        <v>1.5705555550000001</v>
      </c>
      <c r="O7092">
        <v>2</v>
      </c>
      <c r="P7092">
        <v>526</v>
      </c>
      <c r="Q7092">
        <v>0</v>
      </c>
      <c r="R7092">
        <v>23</v>
      </c>
      <c r="S7092">
        <v>3</v>
      </c>
      <c r="T7092">
        <v>22</v>
      </c>
      <c r="U7092">
        <v>0</v>
      </c>
      <c r="V7092">
        <v>0</v>
      </c>
      <c r="W7092">
        <v>0.80031254597000001</v>
      </c>
      <c r="X7092">
        <v>50.854730430846892</v>
      </c>
      <c r="Y7092">
        <v>0</v>
      </c>
      <c r="Z7092">
        <v>10.980596167001048</v>
      </c>
      <c r="AA7092">
        <v>3.8326194191207934</v>
      </c>
      <c r="AB7092">
        <v>9.8518884687338204</v>
      </c>
      <c r="AC7092">
        <v>0</v>
      </c>
      <c r="AD7092">
        <v>0</v>
      </c>
      <c r="AE7092">
        <v>76.320147031672548</v>
      </c>
    </row>
    <row r="7093" spans="1:31" x14ac:dyDescent="0.3">
      <c r="A7093">
        <v>2726395</v>
      </c>
      <c r="B7093">
        <v>1</v>
      </c>
      <c r="C7093" t="s">
        <v>80</v>
      </c>
      <c r="D7093" t="s">
        <v>108</v>
      </c>
      <c r="E7093" t="s">
        <v>145</v>
      </c>
      <c r="F7093" t="s">
        <v>19581</v>
      </c>
      <c r="G7093" t="s">
        <v>230</v>
      </c>
      <c r="H7093" t="s">
        <v>135</v>
      </c>
      <c r="I7093" t="s">
        <v>136</v>
      </c>
      <c r="J7093" t="s">
        <v>137</v>
      </c>
      <c r="K7093" t="s">
        <v>138</v>
      </c>
      <c r="L7093" t="s">
        <v>19582</v>
      </c>
      <c r="M7093" t="s">
        <v>19583</v>
      </c>
      <c r="N7093">
        <v>2.693888888</v>
      </c>
      <c r="O7093">
        <v>0</v>
      </c>
      <c r="P7093">
        <v>1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0.5307343042891709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0.5307343042891709</v>
      </c>
    </row>
    <row r="7094" spans="1:31" x14ac:dyDescent="0.3">
      <c r="A7094">
        <v>2726418</v>
      </c>
      <c r="B7094">
        <v>1</v>
      </c>
      <c r="C7094" t="s">
        <v>81</v>
      </c>
      <c r="D7094" t="s">
        <v>112</v>
      </c>
      <c r="E7094" t="s">
        <v>150</v>
      </c>
      <c r="F7094" t="s">
        <v>6333</v>
      </c>
      <c r="G7094" t="s">
        <v>152</v>
      </c>
      <c r="H7094" t="s">
        <v>153</v>
      </c>
      <c r="I7094" t="s">
        <v>136</v>
      </c>
      <c r="J7094" t="s">
        <v>137</v>
      </c>
      <c r="K7094" t="s">
        <v>138</v>
      </c>
      <c r="L7094" t="s">
        <v>19584</v>
      </c>
      <c r="M7094" t="s">
        <v>19585</v>
      </c>
      <c r="N7094">
        <v>0.92027777700000002</v>
      </c>
      <c r="O7094">
        <v>5</v>
      </c>
      <c r="P7094">
        <v>2789</v>
      </c>
      <c r="Q7094">
        <v>61</v>
      </c>
      <c r="R7094">
        <v>587</v>
      </c>
      <c r="S7094">
        <v>13</v>
      </c>
      <c r="T7094">
        <v>386</v>
      </c>
      <c r="U7094">
        <v>4</v>
      </c>
      <c r="V7094">
        <v>1</v>
      </c>
      <c r="W7094">
        <v>35.606350274460063</v>
      </c>
      <c r="X7094">
        <v>439.34907290769428</v>
      </c>
      <c r="Y7094">
        <v>16.504101647561559</v>
      </c>
      <c r="Z7094">
        <v>95.230718983977283</v>
      </c>
      <c r="AA7094">
        <v>103.17549625533458</v>
      </c>
      <c r="AB7094">
        <v>220.61296506225634</v>
      </c>
      <c r="AC7094">
        <v>131.88568363742309</v>
      </c>
      <c r="AD7094">
        <v>12.438558414699287</v>
      </c>
      <c r="AE7094">
        <v>1054.8029471834066</v>
      </c>
    </row>
    <row r="7095" spans="1:31" x14ac:dyDescent="0.3">
      <c r="A7095">
        <v>2726587</v>
      </c>
      <c r="B7095">
        <v>1</v>
      </c>
      <c r="C7095" t="s">
        <v>81</v>
      </c>
      <c r="D7095" t="s">
        <v>123</v>
      </c>
      <c r="E7095" t="s">
        <v>156</v>
      </c>
      <c r="F7095" t="s">
        <v>19586</v>
      </c>
      <c r="G7095" t="s">
        <v>152</v>
      </c>
      <c r="H7095" t="s">
        <v>153</v>
      </c>
      <c r="I7095" t="s">
        <v>136</v>
      </c>
      <c r="J7095" t="s">
        <v>137</v>
      </c>
      <c r="K7095" t="s">
        <v>138</v>
      </c>
      <c r="L7095" t="s">
        <v>19587</v>
      </c>
      <c r="M7095" t="s">
        <v>19588</v>
      </c>
      <c r="N7095">
        <v>0.94055555499999999</v>
      </c>
      <c r="O7095">
        <v>8</v>
      </c>
      <c r="P7095">
        <v>7</v>
      </c>
      <c r="Q7095">
        <v>106</v>
      </c>
      <c r="R7095">
        <v>161</v>
      </c>
      <c r="S7095">
        <v>11</v>
      </c>
      <c r="T7095">
        <v>13</v>
      </c>
      <c r="U7095">
        <v>0</v>
      </c>
      <c r="V7095">
        <v>0</v>
      </c>
      <c r="W7095">
        <v>0.9800376901693123</v>
      </c>
      <c r="X7095">
        <v>0.88031956138542755</v>
      </c>
      <c r="Y7095">
        <v>3.8119202951065638</v>
      </c>
      <c r="Z7095">
        <v>18.923028602021699</v>
      </c>
      <c r="AA7095">
        <v>0.30229293786703504</v>
      </c>
      <c r="AB7095">
        <v>1.5013769557241667</v>
      </c>
      <c r="AC7095">
        <v>0</v>
      </c>
      <c r="AD7095">
        <v>0</v>
      </c>
      <c r="AE7095">
        <v>26.398976042274199</v>
      </c>
    </row>
    <row r="7096" spans="1:31" x14ac:dyDescent="0.3">
      <c r="A7096">
        <v>2726518</v>
      </c>
      <c r="B7096">
        <v>1</v>
      </c>
      <c r="C7096" t="s">
        <v>80</v>
      </c>
      <c r="D7096" t="s">
        <v>93</v>
      </c>
      <c r="E7096" t="s">
        <v>156</v>
      </c>
      <c r="F7096" t="s">
        <v>19589</v>
      </c>
      <c r="G7096" t="s">
        <v>152</v>
      </c>
      <c r="H7096" t="s">
        <v>153</v>
      </c>
      <c r="I7096" t="s">
        <v>136</v>
      </c>
      <c r="J7096" t="s">
        <v>137</v>
      </c>
      <c r="K7096" t="s">
        <v>138</v>
      </c>
      <c r="L7096" t="s">
        <v>19590</v>
      </c>
      <c r="M7096" t="s">
        <v>19591</v>
      </c>
      <c r="N7096">
        <v>0.24444444400000001</v>
      </c>
      <c r="O7096">
        <v>0</v>
      </c>
      <c r="P7096">
        <v>31</v>
      </c>
      <c r="Q7096">
        <v>2</v>
      </c>
      <c r="R7096">
        <v>48</v>
      </c>
      <c r="S7096">
        <v>0</v>
      </c>
      <c r="T7096">
        <v>10</v>
      </c>
      <c r="U7096">
        <v>0</v>
      </c>
      <c r="V7096">
        <v>0</v>
      </c>
      <c r="W7096">
        <v>0</v>
      </c>
      <c r="X7096">
        <v>0</v>
      </c>
      <c r="Y7096">
        <v>0.32235749424840676</v>
      </c>
      <c r="Z7096">
        <v>0</v>
      </c>
      <c r="AA7096">
        <v>0</v>
      </c>
      <c r="AB7096">
        <v>0.39812501941833334</v>
      </c>
      <c r="AC7096">
        <v>0</v>
      </c>
      <c r="AD7096">
        <v>0</v>
      </c>
      <c r="AE7096">
        <v>0.7204825136667401</v>
      </c>
    </row>
    <row r="7097" spans="1:31" x14ac:dyDescent="0.3">
      <c r="A7097">
        <v>2727122</v>
      </c>
      <c r="B7097">
        <v>1</v>
      </c>
      <c r="C7097" t="s">
        <v>81</v>
      </c>
      <c r="D7097" t="s">
        <v>118</v>
      </c>
      <c r="E7097" t="s">
        <v>161</v>
      </c>
      <c r="F7097" t="s">
        <v>19592</v>
      </c>
      <c r="G7097" t="s">
        <v>170</v>
      </c>
      <c r="H7097" t="s">
        <v>135</v>
      </c>
      <c r="I7097" t="s">
        <v>136</v>
      </c>
      <c r="J7097" t="s">
        <v>137</v>
      </c>
      <c r="K7097" t="s">
        <v>138</v>
      </c>
      <c r="L7097" t="s">
        <v>19593</v>
      </c>
      <c r="M7097" t="s">
        <v>19594</v>
      </c>
      <c r="N7097">
        <v>1.2213888879999999</v>
      </c>
      <c r="O7097">
        <v>0</v>
      </c>
      <c r="P7097">
        <v>22</v>
      </c>
      <c r="Q7097">
        <v>0</v>
      </c>
      <c r="R7097">
        <v>0</v>
      </c>
      <c r="S7097">
        <v>0</v>
      </c>
      <c r="T7097">
        <v>2</v>
      </c>
      <c r="U7097">
        <v>0</v>
      </c>
      <c r="V7097">
        <v>0</v>
      </c>
      <c r="W7097">
        <v>0</v>
      </c>
      <c r="X7097">
        <v>11.814818445656776</v>
      </c>
      <c r="Y7097">
        <v>0</v>
      </c>
      <c r="Z7097">
        <v>0</v>
      </c>
      <c r="AA7097">
        <v>0</v>
      </c>
      <c r="AB7097">
        <v>0.14036370386461083</v>
      </c>
      <c r="AC7097">
        <v>0</v>
      </c>
      <c r="AD7097">
        <v>0</v>
      </c>
      <c r="AE7097">
        <v>11.955182149521388</v>
      </c>
    </row>
    <row r="7098" spans="1:31" x14ac:dyDescent="0.3">
      <c r="A7098">
        <v>2726979</v>
      </c>
      <c r="B7098">
        <v>1</v>
      </c>
      <c r="C7098" t="s">
        <v>80</v>
      </c>
      <c r="D7098" t="s">
        <v>100</v>
      </c>
      <c r="E7098" t="s">
        <v>156</v>
      </c>
      <c r="F7098" t="s">
        <v>19595</v>
      </c>
      <c r="G7098" t="s">
        <v>185</v>
      </c>
      <c r="H7098" t="s">
        <v>153</v>
      </c>
      <c r="I7098" t="s">
        <v>136</v>
      </c>
      <c r="J7098" t="s">
        <v>137</v>
      </c>
      <c r="K7098" t="s">
        <v>138</v>
      </c>
      <c r="L7098" t="s">
        <v>19596</v>
      </c>
      <c r="M7098" t="s">
        <v>19462</v>
      </c>
      <c r="N7098">
        <v>2.54</v>
      </c>
      <c r="O7098">
        <v>0</v>
      </c>
      <c r="P7098">
        <v>60</v>
      </c>
      <c r="Q7098">
        <v>0</v>
      </c>
      <c r="R7098">
        <v>4</v>
      </c>
      <c r="S7098">
        <v>0</v>
      </c>
      <c r="T7098">
        <v>10</v>
      </c>
      <c r="U7098">
        <v>0</v>
      </c>
      <c r="V7098">
        <v>0</v>
      </c>
      <c r="W7098">
        <v>0</v>
      </c>
      <c r="X7098">
        <v>41.743104402232277</v>
      </c>
      <c r="Y7098">
        <v>0</v>
      </c>
      <c r="Z7098">
        <v>63.268289624278779</v>
      </c>
      <c r="AA7098">
        <v>0</v>
      </c>
      <c r="AB7098">
        <v>45.639764102118711</v>
      </c>
      <c r="AC7098">
        <v>0</v>
      </c>
      <c r="AD7098">
        <v>0</v>
      </c>
      <c r="AE7098">
        <v>150.65115812862976</v>
      </c>
    </row>
    <row r="7099" spans="1:31" x14ac:dyDescent="0.3">
      <c r="A7099">
        <v>2726384</v>
      </c>
      <c r="B7099">
        <v>1</v>
      </c>
      <c r="C7099" t="s">
        <v>80</v>
      </c>
      <c r="D7099" t="s">
        <v>83</v>
      </c>
      <c r="E7099" t="s">
        <v>145</v>
      </c>
      <c r="F7099" t="s">
        <v>19597</v>
      </c>
      <c r="G7099" t="s">
        <v>147</v>
      </c>
      <c r="H7099" t="s">
        <v>135</v>
      </c>
      <c r="I7099" t="s">
        <v>136</v>
      </c>
      <c r="J7099" t="s">
        <v>137</v>
      </c>
      <c r="K7099" t="s">
        <v>138</v>
      </c>
      <c r="L7099" t="s">
        <v>19598</v>
      </c>
      <c r="M7099" t="s">
        <v>19599</v>
      </c>
      <c r="N7099">
        <v>2.525555555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1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</row>
    <row r="7100" spans="1:31" x14ac:dyDescent="0.3">
      <c r="A7100">
        <v>2727048</v>
      </c>
      <c r="B7100">
        <v>1</v>
      </c>
      <c r="C7100" t="s">
        <v>80</v>
      </c>
      <c r="D7100" t="s">
        <v>94</v>
      </c>
      <c r="E7100" t="s">
        <v>150</v>
      </c>
      <c r="F7100" t="s">
        <v>19600</v>
      </c>
      <c r="G7100" t="s">
        <v>152</v>
      </c>
      <c r="H7100" t="s">
        <v>153</v>
      </c>
      <c r="I7100" t="s">
        <v>136</v>
      </c>
      <c r="J7100" t="s">
        <v>137</v>
      </c>
      <c r="K7100" t="s">
        <v>138</v>
      </c>
      <c r="L7100" t="s">
        <v>19601</v>
      </c>
      <c r="M7100" t="s">
        <v>19602</v>
      </c>
      <c r="N7100">
        <v>1.342222222</v>
      </c>
      <c r="O7100">
        <v>0</v>
      </c>
      <c r="P7100">
        <v>0</v>
      </c>
      <c r="Q7100">
        <v>11</v>
      </c>
      <c r="R7100">
        <v>116</v>
      </c>
      <c r="S7100">
        <v>1</v>
      </c>
      <c r="T7100">
        <v>8</v>
      </c>
      <c r="U7100">
        <v>0</v>
      </c>
      <c r="V7100">
        <v>0</v>
      </c>
      <c r="W7100">
        <v>0</v>
      </c>
      <c r="X7100">
        <v>0</v>
      </c>
      <c r="Y7100">
        <v>1.7179822954867701</v>
      </c>
      <c r="Z7100">
        <v>6.2251277556533351</v>
      </c>
      <c r="AA7100">
        <v>13.173929579523115</v>
      </c>
      <c r="AB7100">
        <v>0</v>
      </c>
      <c r="AC7100">
        <v>0</v>
      </c>
      <c r="AD7100">
        <v>0</v>
      </c>
      <c r="AE7100">
        <v>21.117039630663221</v>
      </c>
    </row>
    <row r="7101" spans="1:31" x14ac:dyDescent="0.3">
      <c r="A7101">
        <v>2727094</v>
      </c>
      <c r="B7101">
        <v>1</v>
      </c>
      <c r="C7101" t="s">
        <v>81</v>
      </c>
      <c r="D7101" t="s">
        <v>113</v>
      </c>
      <c r="E7101" t="s">
        <v>145</v>
      </c>
      <c r="F7101" t="s">
        <v>19603</v>
      </c>
      <c r="G7101" t="s">
        <v>230</v>
      </c>
      <c r="H7101" t="s">
        <v>135</v>
      </c>
      <c r="I7101" t="s">
        <v>136</v>
      </c>
      <c r="J7101" t="s">
        <v>137</v>
      </c>
      <c r="K7101" t="s">
        <v>138</v>
      </c>
      <c r="L7101" t="s">
        <v>19604</v>
      </c>
      <c r="M7101" t="s">
        <v>19605</v>
      </c>
      <c r="N7101">
        <v>1.276944444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1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0.79446189766094344</v>
      </c>
      <c r="AC7101">
        <v>0</v>
      </c>
      <c r="AD7101">
        <v>0</v>
      </c>
      <c r="AE7101">
        <v>0.79446189766094344</v>
      </c>
    </row>
    <row r="7102" spans="1:31" x14ac:dyDescent="0.3">
      <c r="A7102">
        <v>2726885</v>
      </c>
      <c r="B7102">
        <v>1</v>
      </c>
      <c r="C7102" t="s">
        <v>81</v>
      </c>
      <c r="D7102" t="s">
        <v>113</v>
      </c>
      <c r="E7102" t="s">
        <v>156</v>
      </c>
      <c r="F7102" t="s">
        <v>19606</v>
      </c>
      <c r="G7102" t="s">
        <v>185</v>
      </c>
      <c r="H7102" t="s">
        <v>153</v>
      </c>
      <c r="I7102" t="s">
        <v>136</v>
      </c>
      <c r="J7102" t="s">
        <v>137</v>
      </c>
      <c r="K7102" t="s">
        <v>138</v>
      </c>
      <c r="L7102" t="s">
        <v>19607</v>
      </c>
      <c r="M7102" t="s">
        <v>19608</v>
      </c>
      <c r="N7102">
        <v>2.4591666659999998</v>
      </c>
      <c r="O7102">
        <v>0</v>
      </c>
      <c r="P7102">
        <v>0</v>
      </c>
      <c r="Q7102">
        <v>2</v>
      </c>
      <c r="R7102">
        <v>59</v>
      </c>
      <c r="S7102">
        <v>1</v>
      </c>
      <c r="T7102">
        <v>1</v>
      </c>
      <c r="U7102">
        <v>0</v>
      </c>
      <c r="V7102">
        <v>0</v>
      </c>
      <c r="W7102">
        <v>0</v>
      </c>
      <c r="X7102">
        <v>0</v>
      </c>
      <c r="Y7102">
        <v>2.1411659985608149</v>
      </c>
      <c r="Z7102">
        <v>30.070546037336879</v>
      </c>
      <c r="AA7102">
        <v>2.9531164239984</v>
      </c>
      <c r="AB7102">
        <v>2.7416260206450001E-3</v>
      </c>
      <c r="AC7102">
        <v>0</v>
      </c>
      <c r="AD7102">
        <v>0</v>
      </c>
      <c r="AE7102">
        <v>35.167570085916736</v>
      </c>
    </row>
    <row r="7103" spans="1:31" x14ac:dyDescent="0.3">
      <c r="A7103">
        <v>2726839</v>
      </c>
      <c r="B7103">
        <v>1</v>
      </c>
      <c r="C7103" t="s">
        <v>81</v>
      </c>
      <c r="D7103" t="s">
        <v>127</v>
      </c>
      <c r="E7103" t="s">
        <v>132</v>
      </c>
      <c r="F7103" t="s">
        <v>19609</v>
      </c>
      <c r="G7103" t="s">
        <v>134</v>
      </c>
      <c r="H7103" t="s">
        <v>135</v>
      </c>
      <c r="I7103" t="s">
        <v>136</v>
      </c>
      <c r="J7103" t="s">
        <v>137</v>
      </c>
      <c r="K7103" t="s">
        <v>138</v>
      </c>
      <c r="L7103" t="s">
        <v>19610</v>
      </c>
      <c r="M7103" t="s">
        <v>19611</v>
      </c>
      <c r="N7103">
        <v>4.4008333329999996</v>
      </c>
      <c r="O7103">
        <v>0</v>
      </c>
      <c r="P7103">
        <v>0</v>
      </c>
      <c r="Q7103">
        <v>0</v>
      </c>
      <c r="R7103">
        <v>7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10.018622122530003</v>
      </c>
      <c r="AA7103">
        <v>0</v>
      </c>
      <c r="AB7103">
        <v>0</v>
      </c>
      <c r="AC7103">
        <v>0</v>
      </c>
      <c r="AD7103">
        <v>0</v>
      </c>
      <c r="AE7103">
        <v>10.018622122530003</v>
      </c>
    </row>
    <row r="7104" spans="1:31" x14ac:dyDescent="0.3">
      <c r="A7104">
        <v>2726616</v>
      </c>
      <c r="B7104">
        <v>1</v>
      </c>
      <c r="C7104" t="s">
        <v>80</v>
      </c>
      <c r="D7104" t="s">
        <v>96</v>
      </c>
      <c r="E7104" t="s">
        <v>150</v>
      </c>
      <c r="F7104" t="s">
        <v>6011</v>
      </c>
      <c r="G7104" t="s">
        <v>152</v>
      </c>
      <c r="H7104" t="s">
        <v>153</v>
      </c>
      <c r="I7104" t="s">
        <v>136</v>
      </c>
      <c r="J7104" t="s">
        <v>137</v>
      </c>
      <c r="K7104" t="s">
        <v>138</v>
      </c>
      <c r="L7104" t="s">
        <v>19612</v>
      </c>
      <c r="M7104" t="s">
        <v>19613</v>
      </c>
      <c r="N7104">
        <v>0.34583333300000002</v>
      </c>
      <c r="O7104">
        <v>0</v>
      </c>
      <c r="P7104">
        <v>564</v>
      </c>
      <c r="Q7104">
        <v>0</v>
      </c>
      <c r="R7104">
        <v>1</v>
      </c>
      <c r="S7104">
        <v>7</v>
      </c>
      <c r="T7104">
        <v>42</v>
      </c>
      <c r="U7104">
        <v>0</v>
      </c>
      <c r="V7104">
        <v>0</v>
      </c>
      <c r="W7104">
        <v>0</v>
      </c>
      <c r="X7104">
        <v>22.030370079844783</v>
      </c>
      <c r="Y7104">
        <v>0</v>
      </c>
      <c r="Z7104">
        <v>0</v>
      </c>
      <c r="AA7104">
        <v>380.47764010107494</v>
      </c>
      <c r="AB7104">
        <v>52.322823013128506</v>
      </c>
      <c r="AC7104">
        <v>0</v>
      </c>
      <c r="AD7104">
        <v>0</v>
      </c>
      <c r="AE7104">
        <v>454.83083319404824</v>
      </c>
    </row>
    <row r="7105" spans="1:31" x14ac:dyDescent="0.3">
      <c r="A7105">
        <v>2726367</v>
      </c>
      <c r="B7105">
        <v>1</v>
      </c>
      <c r="C7105" t="s">
        <v>80</v>
      </c>
      <c r="D7105" t="s">
        <v>110</v>
      </c>
      <c r="E7105" t="s">
        <v>145</v>
      </c>
      <c r="F7105" t="s">
        <v>19167</v>
      </c>
      <c r="G7105" t="s">
        <v>181</v>
      </c>
      <c r="H7105" t="s">
        <v>135</v>
      </c>
      <c r="I7105" t="s">
        <v>136</v>
      </c>
      <c r="J7105" t="s">
        <v>137</v>
      </c>
      <c r="K7105" t="s">
        <v>138</v>
      </c>
      <c r="L7105" t="s">
        <v>19614</v>
      </c>
      <c r="M7105" t="s">
        <v>19615</v>
      </c>
      <c r="N7105">
        <v>1.0649999999999999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1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15.531060966353749</v>
      </c>
      <c r="AC7105">
        <v>0</v>
      </c>
      <c r="AD7105">
        <v>0</v>
      </c>
      <c r="AE7105">
        <v>15.531060966353749</v>
      </c>
    </row>
    <row r="7106" spans="1:31" x14ac:dyDescent="0.3">
      <c r="A7106">
        <v>2726553</v>
      </c>
      <c r="B7106">
        <v>1</v>
      </c>
      <c r="C7106" t="s">
        <v>80</v>
      </c>
      <c r="D7106" t="s">
        <v>96</v>
      </c>
      <c r="E7106" t="s">
        <v>145</v>
      </c>
      <c r="F7106" t="s">
        <v>19616</v>
      </c>
      <c r="G7106" t="s">
        <v>181</v>
      </c>
      <c r="H7106" t="s">
        <v>135</v>
      </c>
      <c r="I7106" t="s">
        <v>136</v>
      </c>
      <c r="J7106" t="s">
        <v>137</v>
      </c>
      <c r="K7106" t="s">
        <v>138</v>
      </c>
      <c r="L7106" t="s">
        <v>19617</v>
      </c>
      <c r="M7106" t="s">
        <v>19618</v>
      </c>
      <c r="N7106">
        <v>2.2836111109999999</v>
      </c>
      <c r="O7106">
        <v>0</v>
      </c>
      <c r="P7106">
        <v>1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</row>
    <row r="7107" spans="1:31" x14ac:dyDescent="0.3">
      <c r="A7107">
        <v>2726580</v>
      </c>
      <c r="B7107">
        <v>2</v>
      </c>
      <c r="C7107" t="s">
        <v>80</v>
      </c>
      <c r="D7107" t="s">
        <v>101</v>
      </c>
      <c r="E7107" t="s">
        <v>161</v>
      </c>
      <c r="F7107" t="s">
        <v>16583</v>
      </c>
      <c r="G7107" t="s">
        <v>181</v>
      </c>
      <c r="H7107" t="s">
        <v>135</v>
      </c>
      <c r="I7107" t="s">
        <v>136</v>
      </c>
      <c r="J7107" t="s">
        <v>137</v>
      </c>
      <c r="K7107" t="s">
        <v>138</v>
      </c>
      <c r="L7107" t="s">
        <v>19619</v>
      </c>
      <c r="M7107" t="s">
        <v>19620</v>
      </c>
      <c r="N7107">
        <v>2.0836111110000002</v>
      </c>
      <c r="O7107">
        <v>0</v>
      </c>
      <c r="P7107">
        <v>9</v>
      </c>
      <c r="Q7107">
        <v>0</v>
      </c>
      <c r="R7107">
        <v>0</v>
      </c>
      <c r="S7107">
        <v>0</v>
      </c>
      <c r="T7107">
        <v>4</v>
      </c>
      <c r="U7107">
        <v>0</v>
      </c>
      <c r="V7107">
        <v>0</v>
      </c>
      <c r="W7107">
        <v>0</v>
      </c>
      <c r="X7107">
        <v>2.9593871974609374</v>
      </c>
      <c r="Y7107">
        <v>0</v>
      </c>
      <c r="Z7107">
        <v>0</v>
      </c>
      <c r="AA7107">
        <v>0</v>
      </c>
      <c r="AB7107">
        <v>8.2584212868583329</v>
      </c>
      <c r="AC7107">
        <v>0</v>
      </c>
      <c r="AD7107">
        <v>0</v>
      </c>
      <c r="AE7107">
        <v>11.217808484319271</v>
      </c>
    </row>
    <row r="7108" spans="1:31" x14ac:dyDescent="0.3">
      <c r="A7108">
        <v>2726361</v>
      </c>
      <c r="B7108">
        <v>1</v>
      </c>
      <c r="C7108" t="s">
        <v>80</v>
      </c>
      <c r="D7108" t="s">
        <v>82</v>
      </c>
      <c r="E7108" t="s">
        <v>150</v>
      </c>
      <c r="F7108" t="s">
        <v>19621</v>
      </c>
      <c r="G7108" t="s">
        <v>1613</v>
      </c>
      <c r="H7108" t="s">
        <v>153</v>
      </c>
      <c r="I7108" t="s">
        <v>136</v>
      </c>
      <c r="J7108" t="s">
        <v>137</v>
      </c>
      <c r="K7108" t="s">
        <v>210</v>
      </c>
      <c r="L7108" t="s">
        <v>19622</v>
      </c>
      <c r="M7108" t="s">
        <v>19623</v>
      </c>
      <c r="N7108">
        <v>6.9166666000000002E-2</v>
      </c>
      <c r="O7108">
        <v>0</v>
      </c>
      <c r="P7108">
        <v>190</v>
      </c>
      <c r="Q7108">
        <v>0</v>
      </c>
      <c r="R7108">
        <v>0</v>
      </c>
      <c r="S7108">
        <v>0</v>
      </c>
      <c r="T7108">
        <v>30</v>
      </c>
      <c r="U7108">
        <v>0</v>
      </c>
      <c r="V7108">
        <v>0</v>
      </c>
      <c r="W7108">
        <v>0</v>
      </c>
      <c r="X7108">
        <v>2.3569206887892697</v>
      </c>
      <c r="Y7108">
        <v>0</v>
      </c>
      <c r="Z7108">
        <v>0</v>
      </c>
      <c r="AA7108">
        <v>0</v>
      </c>
      <c r="AB7108">
        <v>3.2083738015117302</v>
      </c>
      <c r="AC7108">
        <v>0</v>
      </c>
      <c r="AD7108">
        <v>0</v>
      </c>
      <c r="AE7108">
        <v>5.5652944903009995</v>
      </c>
    </row>
    <row r="7109" spans="1:31" x14ac:dyDescent="0.3">
      <c r="A7109">
        <v>2726902</v>
      </c>
      <c r="B7109">
        <v>1</v>
      </c>
      <c r="C7109" t="s">
        <v>80</v>
      </c>
      <c r="D7109" t="s">
        <v>106</v>
      </c>
      <c r="E7109" t="s">
        <v>213</v>
      </c>
      <c r="F7109" t="s">
        <v>19624</v>
      </c>
      <c r="G7109" t="s">
        <v>152</v>
      </c>
      <c r="H7109" t="s">
        <v>153</v>
      </c>
      <c r="I7109" t="s">
        <v>136</v>
      </c>
      <c r="J7109" t="s">
        <v>137</v>
      </c>
      <c r="K7109" t="s">
        <v>138</v>
      </c>
      <c r="L7109" t="s">
        <v>19625</v>
      </c>
      <c r="M7109" t="s">
        <v>19626</v>
      </c>
      <c r="N7109">
        <v>0.435</v>
      </c>
      <c r="O7109">
        <v>0</v>
      </c>
      <c r="P7109">
        <v>1</v>
      </c>
      <c r="Q7109">
        <v>37</v>
      </c>
      <c r="R7109">
        <v>89</v>
      </c>
      <c r="S7109">
        <v>9</v>
      </c>
      <c r="T7109">
        <v>12</v>
      </c>
      <c r="U7109">
        <v>0</v>
      </c>
      <c r="V7109">
        <v>0</v>
      </c>
      <c r="W7109">
        <v>0</v>
      </c>
      <c r="X7109">
        <v>0</v>
      </c>
      <c r="Y7109">
        <v>23.582576016104316</v>
      </c>
      <c r="Z7109">
        <v>30.244629156939009</v>
      </c>
      <c r="AA7109">
        <v>20.557492243095151</v>
      </c>
      <c r="AB7109">
        <v>9.1427673236009426</v>
      </c>
      <c r="AC7109">
        <v>0</v>
      </c>
      <c r="AD7109">
        <v>0</v>
      </c>
      <c r="AE7109">
        <v>83.527464739739429</v>
      </c>
    </row>
    <row r="7110" spans="1:31" x14ac:dyDescent="0.3">
      <c r="A7110">
        <v>2726845</v>
      </c>
      <c r="B7110">
        <v>1</v>
      </c>
      <c r="C7110" t="s">
        <v>80</v>
      </c>
      <c r="D7110" t="s">
        <v>95</v>
      </c>
      <c r="E7110" t="s">
        <v>173</v>
      </c>
      <c r="F7110" t="s">
        <v>4256</v>
      </c>
      <c r="G7110" t="s">
        <v>152</v>
      </c>
      <c r="H7110" t="s">
        <v>153</v>
      </c>
      <c r="I7110" t="s">
        <v>136</v>
      </c>
      <c r="J7110" t="s">
        <v>137</v>
      </c>
      <c r="K7110" t="s">
        <v>138</v>
      </c>
      <c r="L7110" t="s">
        <v>19627</v>
      </c>
      <c r="M7110" t="s">
        <v>19628</v>
      </c>
      <c r="N7110">
        <v>0.50694444400000005</v>
      </c>
      <c r="O7110">
        <v>3</v>
      </c>
      <c r="P7110">
        <v>1304</v>
      </c>
      <c r="Q7110">
        <v>3</v>
      </c>
      <c r="R7110">
        <v>22</v>
      </c>
      <c r="S7110">
        <v>25</v>
      </c>
      <c r="T7110">
        <v>186</v>
      </c>
      <c r="U7110">
        <v>2</v>
      </c>
      <c r="V7110">
        <v>0</v>
      </c>
      <c r="W7110">
        <v>1.0921640963482708</v>
      </c>
      <c r="X7110">
        <v>145.75654717458454</v>
      </c>
      <c r="Y7110">
        <v>2.102778248716771</v>
      </c>
      <c r="Z7110">
        <v>3.2109273595258756</v>
      </c>
      <c r="AA7110">
        <v>55.88342335815598</v>
      </c>
      <c r="AB7110">
        <v>116.3361387106214</v>
      </c>
      <c r="AC7110">
        <v>48.839550285851622</v>
      </c>
      <c r="AD7110">
        <v>0</v>
      </c>
      <c r="AE7110">
        <v>373.22152923380446</v>
      </c>
    </row>
    <row r="7111" spans="1:31" x14ac:dyDescent="0.3">
      <c r="A7111">
        <v>2726470</v>
      </c>
      <c r="B7111">
        <v>1</v>
      </c>
      <c r="C7111" t="s">
        <v>80</v>
      </c>
      <c r="D7111" t="s">
        <v>87</v>
      </c>
      <c r="E7111" t="s">
        <v>132</v>
      </c>
      <c r="F7111" t="s">
        <v>19629</v>
      </c>
      <c r="G7111" t="s">
        <v>170</v>
      </c>
      <c r="H7111" t="s">
        <v>135</v>
      </c>
      <c r="I7111" t="s">
        <v>136</v>
      </c>
      <c r="J7111" t="s">
        <v>137</v>
      </c>
      <c r="K7111" t="s">
        <v>138</v>
      </c>
      <c r="L7111" t="s">
        <v>19630</v>
      </c>
      <c r="M7111" t="s">
        <v>19631</v>
      </c>
      <c r="N7111">
        <v>2.5147222220000001</v>
      </c>
      <c r="O7111">
        <v>0</v>
      </c>
      <c r="P7111">
        <v>64</v>
      </c>
      <c r="Q7111">
        <v>0</v>
      </c>
      <c r="R7111">
        <v>0</v>
      </c>
      <c r="S7111">
        <v>0</v>
      </c>
      <c r="T7111">
        <v>5</v>
      </c>
      <c r="U7111">
        <v>0</v>
      </c>
      <c r="V7111">
        <v>0</v>
      </c>
      <c r="W7111">
        <v>0</v>
      </c>
      <c r="X7111">
        <v>32.676654485291614</v>
      </c>
      <c r="Y7111">
        <v>0</v>
      </c>
      <c r="Z7111">
        <v>0</v>
      </c>
      <c r="AA7111">
        <v>0</v>
      </c>
      <c r="AB7111">
        <v>5.4837427415168998</v>
      </c>
      <c r="AC7111">
        <v>0</v>
      </c>
      <c r="AD7111">
        <v>0</v>
      </c>
      <c r="AE7111">
        <v>38.160397226808513</v>
      </c>
    </row>
    <row r="7112" spans="1:31" x14ac:dyDescent="0.3">
      <c r="A7112">
        <v>2727111</v>
      </c>
      <c r="B7112">
        <v>1</v>
      </c>
      <c r="C7112" t="s">
        <v>80</v>
      </c>
      <c r="D7112" t="s">
        <v>101</v>
      </c>
      <c r="E7112" t="s">
        <v>145</v>
      </c>
      <c r="F7112" t="s">
        <v>18707</v>
      </c>
      <c r="G7112" t="s">
        <v>181</v>
      </c>
      <c r="H7112" t="s">
        <v>135</v>
      </c>
      <c r="I7112" t="s">
        <v>136</v>
      </c>
      <c r="J7112" t="s">
        <v>137</v>
      </c>
      <c r="K7112" t="s">
        <v>138</v>
      </c>
      <c r="L7112" t="s">
        <v>19632</v>
      </c>
      <c r="M7112" t="s">
        <v>19633</v>
      </c>
      <c r="N7112">
        <v>4.466111111</v>
      </c>
      <c r="O7112">
        <v>0</v>
      </c>
      <c r="P7112">
        <v>2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3.2926947397080841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3.2926947397080841</v>
      </c>
    </row>
    <row r="7113" spans="1:31" x14ac:dyDescent="0.3">
      <c r="A7113">
        <v>2726427</v>
      </c>
      <c r="B7113">
        <v>1</v>
      </c>
      <c r="C7113" t="s">
        <v>80</v>
      </c>
      <c r="D7113" t="s">
        <v>106</v>
      </c>
      <c r="E7113" t="s">
        <v>132</v>
      </c>
      <c r="F7113" t="s">
        <v>16713</v>
      </c>
      <c r="G7113" t="s">
        <v>209</v>
      </c>
      <c r="H7113" t="s">
        <v>135</v>
      </c>
      <c r="I7113" t="s">
        <v>136</v>
      </c>
      <c r="J7113" t="s">
        <v>137</v>
      </c>
      <c r="K7113" t="s">
        <v>210</v>
      </c>
      <c r="L7113" t="s">
        <v>19634</v>
      </c>
      <c r="M7113" t="s">
        <v>19635</v>
      </c>
      <c r="N7113">
        <v>6.4047222220000002</v>
      </c>
      <c r="O7113">
        <v>0</v>
      </c>
      <c r="P7113">
        <v>351</v>
      </c>
      <c r="Q7113">
        <v>0</v>
      </c>
      <c r="R7113">
        <v>6</v>
      </c>
      <c r="S7113">
        <v>0</v>
      </c>
      <c r="T7113">
        <v>45</v>
      </c>
      <c r="U7113">
        <v>0</v>
      </c>
      <c r="V7113">
        <v>0</v>
      </c>
      <c r="W7113">
        <v>0</v>
      </c>
      <c r="X7113">
        <v>460.40406560163711</v>
      </c>
      <c r="Y7113">
        <v>0</v>
      </c>
      <c r="Z7113">
        <v>31.598519623633898</v>
      </c>
      <c r="AA7113">
        <v>0</v>
      </c>
      <c r="AB7113">
        <v>316.35418834443033</v>
      </c>
      <c r="AC7113">
        <v>0</v>
      </c>
      <c r="AD7113">
        <v>0</v>
      </c>
      <c r="AE7113">
        <v>808.35677356970132</v>
      </c>
    </row>
    <row r="7114" spans="1:31" x14ac:dyDescent="0.3">
      <c r="A7114">
        <v>2726925</v>
      </c>
      <c r="B7114">
        <v>1</v>
      </c>
      <c r="C7114" t="s">
        <v>80</v>
      </c>
      <c r="D7114" t="s">
        <v>107</v>
      </c>
      <c r="E7114" t="s">
        <v>161</v>
      </c>
      <c r="F7114" t="s">
        <v>19636</v>
      </c>
      <c r="G7114" t="s">
        <v>158</v>
      </c>
      <c r="H7114" t="s">
        <v>135</v>
      </c>
      <c r="I7114" t="s">
        <v>136</v>
      </c>
      <c r="J7114" t="s">
        <v>137</v>
      </c>
      <c r="K7114" t="s">
        <v>138</v>
      </c>
      <c r="L7114" t="s">
        <v>19637</v>
      </c>
      <c r="M7114" t="s">
        <v>19638</v>
      </c>
      <c r="N7114">
        <v>3.0038888880000001</v>
      </c>
      <c r="O7114">
        <v>0</v>
      </c>
      <c r="P7114">
        <v>107</v>
      </c>
      <c r="Q7114">
        <v>0</v>
      </c>
      <c r="R7114">
        <v>0</v>
      </c>
      <c r="S7114">
        <v>0</v>
      </c>
      <c r="T7114">
        <v>16</v>
      </c>
      <c r="U7114">
        <v>0</v>
      </c>
      <c r="V7114">
        <v>0</v>
      </c>
      <c r="W7114">
        <v>0</v>
      </c>
      <c r="X7114">
        <v>42.862794860957507</v>
      </c>
      <c r="Y7114">
        <v>0</v>
      </c>
      <c r="Z7114">
        <v>0</v>
      </c>
      <c r="AA7114">
        <v>0</v>
      </c>
      <c r="AB7114">
        <v>19.200201403668682</v>
      </c>
      <c r="AC7114">
        <v>0</v>
      </c>
      <c r="AD7114">
        <v>0</v>
      </c>
      <c r="AE7114">
        <v>62.062996264626193</v>
      </c>
    </row>
    <row r="7115" spans="1:31" x14ac:dyDescent="0.3">
      <c r="A7115">
        <v>2726550</v>
      </c>
      <c r="B7115">
        <v>1</v>
      </c>
      <c r="C7115" t="s">
        <v>81</v>
      </c>
      <c r="D7115" t="s">
        <v>122</v>
      </c>
      <c r="E7115" t="s">
        <v>150</v>
      </c>
      <c r="F7115" t="s">
        <v>19639</v>
      </c>
      <c r="G7115" t="s">
        <v>300</v>
      </c>
      <c r="H7115" t="s">
        <v>153</v>
      </c>
      <c r="I7115" t="s">
        <v>136</v>
      </c>
      <c r="J7115" t="s">
        <v>137</v>
      </c>
      <c r="K7115" t="s">
        <v>210</v>
      </c>
      <c r="L7115" t="s">
        <v>19640</v>
      </c>
      <c r="M7115" t="s">
        <v>19641</v>
      </c>
      <c r="N7115">
        <v>2.3766666660000002</v>
      </c>
      <c r="O7115">
        <v>0</v>
      </c>
      <c r="P7115">
        <v>1447</v>
      </c>
      <c r="Q7115">
        <v>0</v>
      </c>
      <c r="R7115">
        <v>0</v>
      </c>
      <c r="S7115">
        <v>1</v>
      </c>
      <c r="T7115">
        <v>74</v>
      </c>
      <c r="U7115">
        <v>0</v>
      </c>
      <c r="V7115">
        <v>0</v>
      </c>
      <c r="W7115">
        <v>0</v>
      </c>
      <c r="X7115">
        <v>712.18639725357673</v>
      </c>
      <c r="Y7115">
        <v>0</v>
      </c>
      <c r="Z7115">
        <v>0</v>
      </c>
      <c r="AA7115">
        <v>2.02644212850225</v>
      </c>
      <c r="AB7115">
        <v>258.12578518503062</v>
      </c>
      <c r="AC7115">
        <v>0</v>
      </c>
      <c r="AD7115">
        <v>0</v>
      </c>
      <c r="AE7115">
        <v>972.3386245671096</v>
      </c>
    </row>
    <row r="7116" spans="1:31" x14ac:dyDescent="0.3">
      <c r="A7116">
        <v>2726527</v>
      </c>
      <c r="B7116">
        <v>1</v>
      </c>
      <c r="C7116" t="s">
        <v>80</v>
      </c>
      <c r="D7116" t="s">
        <v>93</v>
      </c>
      <c r="E7116" t="s">
        <v>132</v>
      </c>
      <c r="F7116" t="s">
        <v>19642</v>
      </c>
      <c r="G7116" t="s">
        <v>300</v>
      </c>
      <c r="H7116" t="s">
        <v>135</v>
      </c>
      <c r="I7116" t="s">
        <v>136</v>
      </c>
      <c r="J7116" t="s">
        <v>137</v>
      </c>
      <c r="K7116" t="s">
        <v>210</v>
      </c>
      <c r="L7116" t="s">
        <v>19643</v>
      </c>
      <c r="M7116" t="s">
        <v>19644</v>
      </c>
      <c r="N7116">
        <v>6.988611111</v>
      </c>
      <c r="O7116">
        <v>0</v>
      </c>
      <c r="P7116">
        <v>168</v>
      </c>
      <c r="Q7116">
        <v>0</v>
      </c>
      <c r="R7116">
        <v>2</v>
      </c>
      <c r="S7116">
        <v>0</v>
      </c>
      <c r="T7116">
        <v>17</v>
      </c>
      <c r="U7116">
        <v>0</v>
      </c>
      <c r="V7116">
        <v>0</v>
      </c>
      <c r="W7116">
        <v>0</v>
      </c>
      <c r="X7116">
        <v>148.8327155895405</v>
      </c>
      <c r="Y7116">
        <v>0</v>
      </c>
      <c r="Z7116">
        <v>74.653900015279518</v>
      </c>
      <c r="AA7116">
        <v>0</v>
      </c>
      <c r="AB7116">
        <v>240.10904571037841</v>
      </c>
      <c r="AC7116">
        <v>0</v>
      </c>
      <c r="AD7116">
        <v>0</v>
      </c>
      <c r="AE7116">
        <v>463.59566131519841</v>
      </c>
    </row>
    <row r="7117" spans="1:31" x14ac:dyDescent="0.3">
      <c r="A7117">
        <v>2727137</v>
      </c>
      <c r="B7117">
        <v>1</v>
      </c>
      <c r="C7117" t="s">
        <v>80</v>
      </c>
      <c r="D7117" t="s">
        <v>106</v>
      </c>
      <c r="E7117" t="s">
        <v>132</v>
      </c>
      <c r="F7117" t="s">
        <v>14600</v>
      </c>
      <c r="G7117" t="s">
        <v>134</v>
      </c>
      <c r="H7117" t="s">
        <v>135</v>
      </c>
      <c r="I7117" t="s">
        <v>136</v>
      </c>
      <c r="J7117" t="s">
        <v>137</v>
      </c>
      <c r="K7117" t="s">
        <v>138</v>
      </c>
      <c r="L7117" t="s">
        <v>19645</v>
      </c>
      <c r="M7117" t="s">
        <v>19646</v>
      </c>
      <c r="N7117">
        <v>2.000277777</v>
      </c>
      <c r="O7117">
        <v>0</v>
      </c>
      <c r="P7117">
        <v>105</v>
      </c>
      <c r="Q7117">
        <v>0</v>
      </c>
      <c r="R7117">
        <v>1</v>
      </c>
      <c r="S7117">
        <v>0</v>
      </c>
      <c r="T7117">
        <v>11</v>
      </c>
      <c r="U7117">
        <v>0</v>
      </c>
      <c r="V7117">
        <v>0</v>
      </c>
      <c r="W7117">
        <v>0</v>
      </c>
      <c r="X7117">
        <v>30.962927422495362</v>
      </c>
      <c r="Y7117">
        <v>0</v>
      </c>
      <c r="Z7117">
        <v>2.2909558026957502E-2</v>
      </c>
      <c r="AA7117">
        <v>0</v>
      </c>
      <c r="AB7117">
        <v>3.2971259648519871</v>
      </c>
      <c r="AC7117">
        <v>0</v>
      </c>
      <c r="AD7117">
        <v>0</v>
      </c>
      <c r="AE7117">
        <v>34.282962945374308</v>
      </c>
    </row>
    <row r="7118" spans="1:31" x14ac:dyDescent="0.3">
      <c r="A7118">
        <v>2726450</v>
      </c>
      <c r="B7118">
        <v>1</v>
      </c>
      <c r="C7118" t="s">
        <v>80</v>
      </c>
      <c r="D7118" t="s">
        <v>99</v>
      </c>
      <c r="E7118" t="s">
        <v>132</v>
      </c>
      <c r="F7118" t="s">
        <v>7139</v>
      </c>
      <c r="G7118" t="s">
        <v>209</v>
      </c>
      <c r="H7118" t="s">
        <v>135</v>
      </c>
      <c r="I7118" t="s">
        <v>136</v>
      </c>
      <c r="J7118" t="s">
        <v>137</v>
      </c>
      <c r="K7118" t="s">
        <v>210</v>
      </c>
      <c r="L7118" t="s">
        <v>19647</v>
      </c>
      <c r="M7118" t="s">
        <v>19648</v>
      </c>
      <c r="N7118">
        <v>8.4158333330000001</v>
      </c>
      <c r="O7118">
        <v>0</v>
      </c>
      <c r="P7118">
        <v>127</v>
      </c>
      <c r="Q7118">
        <v>0</v>
      </c>
      <c r="R7118">
        <v>1</v>
      </c>
      <c r="S7118">
        <v>0</v>
      </c>
      <c r="T7118">
        <v>15</v>
      </c>
      <c r="U7118">
        <v>0</v>
      </c>
      <c r="V7118">
        <v>1</v>
      </c>
      <c r="W7118">
        <v>0</v>
      </c>
      <c r="X7118">
        <v>119.10137647727014</v>
      </c>
      <c r="Y7118">
        <v>0</v>
      </c>
      <c r="Z7118">
        <v>0.9045167841221049</v>
      </c>
      <c r="AA7118">
        <v>0</v>
      </c>
      <c r="AB7118">
        <v>58.535591016856195</v>
      </c>
      <c r="AC7118">
        <v>0</v>
      </c>
      <c r="AD7118">
        <v>28.816609542278314</v>
      </c>
      <c r="AE7118">
        <v>207.35809382052676</v>
      </c>
    </row>
    <row r="7119" spans="1:31" x14ac:dyDescent="0.3">
      <c r="A7119">
        <v>2727005</v>
      </c>
      <c r="B7119">
        <v>1</v>
      </c>
      <c r="C7119" t="s">
        <v>81</v>
      </c>
      <c r="D7119" t="s">
        <v>127</v>
      </c>
      <c r="E7119" t="s">
        <v>132</v>
      </c>
      <c r="F7119" t="s">
        <v>19649</v>
      </c>
      <c r="G7119" t="s">
        <v>170</v>
      </c>
      <c r="H7119" t="s">
        <v>135</v>
      </c>
      <c r="I7119" t="s">
        <v>136</v>
      </c>
      <c r="J7119" t="s">
        <v>137</v>
      </c>
      <c r="K7119" t="s">
        <v>138</v>
      </c>
      <c r="L7119" t="s">
        <v>19650</v>
      </c>
      <c r="M7119" t="s">
        <v>19651</v>
      </c>
      <c r="N7119">
        <v>0.571944444</v>
      </c>
      <c r="O7119">
        <v>0</v>
      </c>
      <c r="P7119">
        <v>59</v>
      </c>
      <c r="Q7119">
        <v>0</v>
      </c>
      <c r="R7119">
        <v>0</v>
      </c>
      <c r="S7119">
        <v>0</v>
      </c>
      <c r="T7119">
        <v>5</v>
      </c>
      <c r="U7119">
        <v>0</v>
      </c>
      <c r="V7119">
        <v>0</v>
      </c>
      <c r="W7119">
        <v>0</v>
      </c>
      <c r="X7119">
        <v>4.9784319892215283</v>
      </c>
      <c r="Y7119">
        <v>0</v>
      </c>
      <c r="Z7119">
        <v>0</v>
      </c>
      <c r="AA7119">
        <v>0</v>
      </c>
      <c r="AB7119">
        <v>1.0109655404544735</v>
      </c>
      <c r="AC7119">
        <v>0</v>
      </c>
      <c r="AD7119">
        <v>0</v>
      </c>
      <c r="AE7119">
        <v>5.989397529676002</v>
      </c>
    </row>
    <row r="7120" spans="1:31" x14ac:dyDescent="0.3">
      <c r="A7120">
        <v>2726613</v>
      </c>
      <c r="B7120">
        <v>1</v>
      </c>
      <c r="C7120" t="s">
        <v>80</v>
      </c>
      <c r="D7120" t="s">
        <v>105</v>
      </c>
      <c r="E7120" t="s">
        <v>161</v>
      </c>
      <c r="F7120" t="s">
        <v>19652</v>
      </c>
      <c r="G7120" t="s">
        <v>409</v>
      </c>
      <c r="H7120" t="s">
        <v>135</v>
      </c>
      <c r="I7120" t="s">
        <v>136</v>
      </c>
      <c r="J7120" t="s">
        <v>137</v>
      </c>
      <c r="K7120" t="s">
        <v>138</v>
      </c>
      <c r="L7120" t="s">
        <v>19653</v>
      </c>
      <c r="M7120" t="s">
        <v>19654</v>
      </c>
      <c r="N7120">
        <v>3.4355555550000001</v>
      </c>
      <c r="O7120">
        <v>0</v>
      </c>
      <c r="P7120">
        <v>7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2.7646163691691332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2.7646163691691332</v>
      </c>
    </row>
    <row r="7121" spans="1:31" x14ac:dyDescent="0.3">
      <c r="A7121">
        <v>2727051</v>
      </c>
      <c r="B7121">
        <v>1</v>
      </c>
      <c r="C7121" t="s">
        <v>80</v>
      </c>
      <c r="D7121" t="s">
        <v>103</v>
      </c>
      <c r="E7121" t="s">
        <v>161</v>
      </c>
      <c r="F7121" t="s">
        <v>19655</v>
      </c>
      <c r="G7121" t="s">
        <v>170</v>
      </c>
      <c r="H7121" t="s">
        <v>135</v>
      </c>
      <c r="I7121" t="s">
        <v>136</v>
      </c>
      <c r="J7121" t="s">
        <v>137</v>
      </c>
      <c r="K7121" t="s">
        <v>138</v>
      </c>
      <c r="L7121" t="s">
        <v>19656</v>
      </c>
      <c r="M7121" t="s">
        <v>19657</v>
      </c>
      <c r="N7121">
        <v>1.02</v>
      </c>
      <c r="O7121">
        <v>0</v>
      </c>
      <c r="P7121">
        <v>84</v>
      </c>
      <c r="Q7121">
        <v>0</v>
      </c>
      <c r="R7121">
        <v>1</v>
      </c>
      <c r="S7121">
        <v>0</v>
      </c>
      <c r="T7121">
        <v>3</v>
      </c>
      <c r="U7121">
        <v>0</v>
      </c>
      <c r="V7121">
        <v>0</v>
      </c>
      <c r="W7121">
        <v>0</v>
      </c>
      <c r="X7121">
        <v>21.514933774472162</v>
      </c>
      <c r="Y7121">
        <v>0</v>
      </c>
      <c r="Z7121">
        <v>0</v>
      </c>
      <c r="AA7121">
        <v>0</v>
      </c>
      <c r="AB7121">
        <v>2.6572960543500002</v>
      </c>
      <c r="AC7121">
        <v>0</v>
      </c>
      <c r="AD7121">
        <v>0</v>
      </c>
      <c r="AE7121">
        <v>24.172229828822161</v>
      </c>
    </row>
    <row r="7122" spans="1:31" x14ac:dyDescent="0.3">
      <c r="A7122">
        <v>2726464</v>
      </c>
      <c r="B7122">
        <v>1</v>
      </c>
      <c r="C7122" t="s">
        <v>80</v>
      </c>
      <c r="D7122" t="s">
        <v>101</v>
      </c>
      <c r="E7122" t="s">
        <v>161</v>
      </c>
      <c r="F7122" t="s">
        <v>19658</v>
      </c>
      <c r="G7122" t="s">
        <v>300</v>
      </c>
      <c r="H7122" t="s">
        <v>135</v>
      </c>
      <c r="I7122" t="s">
        <v>136</v>
      </c>
      <c r="J7122" t="s">
        <v>137</v>
      </c>
      <c r="K7122" t="s">
        <v>210</v>
      </c>
      <c r="L7122" t="s">
        <v>19659</v>
      </c>
      <c r="M7122" t="s">
        <v>19660</v>
      </c>
      <c r="N7122">
        <v>9.4574999999999996</v>
      </c>
      <c r="O7122">
        <v>0</v>
      </c>
      <c r="P7122">
        <v>8</v>
      </c>
      <c r="Q7122">
        <v>0</v>
      </c>
      <c r="R7122">
        <v>9</v>
      </c>
      <c r="S7122">
        <v>0</v>
      </c>
      <c r="T7122">
        <v>3</v>
      </c>
      <c r="U7122">
        <v>0</v>
      </c>
      <c r="V7122">
        <v>0</v>
      </c>
      <c r="W7122">
        <v>0</v>
      </c>
      <c r="X7122">
        <v>33.916306428525104</v>
      </c>
      <c r="Y7122">
        <v>0</v>
      </c>
      <c r="Z7122">
        <v>16.192529529652933</v>
      </c>
      <c r="AA7122">
        <v>0</v>
      </c>
      <c r="AB7122">
        <v>36.865418764262948</v>
      </c>
      <c r="AC7122">
        <v>0</v>
      </c>
      <c r="AD7122">
        <v>0</v>
      </c>
      <c r="AE7122">
        <v>86.974254722440975</v>
      </c>
    </row>
    <row r="7123" spans="1:31" x14ac:dyDescent="0.3">
      <c r="A7123">
        <v>2726364</v>
      </c>
      <c r="B7123">
        <v>1</v>
      </c>
      <c r="C7123" t="s">
        <v>81</v>
      </c>
      <c r="D7123" t="s">
        <v>123</v>
      </c>
      <c r="E7123" t="s">
        <v>150</v>
      </c>
      <c r="F7123" t="s">
        <v>4870</v>
      </c>
      <c r="G7123" t="s">
        <v>152</v>
      </c>
      <c r="H7123" t="s">
        <v>153</v>
      </c>
      <c r="I7123" t="s">
        <v>136</v>
      </c>
      <c r="J7123" t="s">
        <v>137</v>
      </c>
      <c r="K7123" t="s">
        <v>138</v>
      </c>
      <c r="L7123" t="s">
        <v>19661</v>
      </c>
      <c r="M7123" t="s">
        <v>19662</v>
      </c>
      <c r="N7123">
        <v>1.008888888</v>
      </c>
      <c r="O7123">
        <v>9</v>
      </c>
      <c r="P7123">
        <v>405</v>
      </c>
      <c r="Q7123">
        <v>407</v>
      </c>
      <c r="R7123">
        <v>511</v>
      </c>
      <c r="S7123">
        <v>37</v>
      </c>
      <c r="T7123">
        <v>74</v>
      </c>
      <c r="U7123">
        <v>1</v>
      </c>
      <c r="V7123">
        <v>0</v>
      </c>
      <c r="W7123">
        <v>0.77302292942916684</v>
      </c>
      <c r="X7123">
        <v>40.201456757729439</v>
      </c>
      <c r="Y7123">
        <v>68.91226428708373</v>
      </c>
      <c r="Z7123">
        <v>31.217314337158818</v>
      </c>
      <c r="AA7123">
        <v>4.4846745311238738</v>
      </c>
      <c r="AB7123">
        <v>9.1214036632392332</v>
      </c>
      <c r="AC7123">
        <v>226.0317115615062</v>
      </c>
      <c r="AD7123">
        <v>0</v>
      </c>
      <c r="AE7123">
        <v>380.74184806727044</v>
      </c>
    </row>
    <row r="7124" spans="1:31" x14ac:dyDescent="0.3">
      <c r="A7124">
        <v>2726510</v>
      </c>
      <c r="B7124">
        <v>1</v>
      </c>
      <c r="C7124" t="s">
        <v>81</v>
      </c>
      <c r="D7124" t="s">
        <v>118</v>
      </c>
      <c r="E7124" t="s">
        <v>145</v>
      </c>
      <c r="F7124" t="s">
        <v>19663</v>
      </c>
      <c r="G7124" t="s">
        <v>181</v>
      </c>
      <c r="H7124" t="s">
        <v>135</v>
      </c>
      <c r="I7124" t="s">
        <v>136</v>
      </c>
      <c r="J7124" t="s">
        <v>137</v>
      </c>
      <c r="K7124" t="s">
        <v>138</v>
      </c>
      <c r="L7124" t="s">
        <v>19664</v>
      </c>
      <c r="M7124" t="s">
        <v>19665</v>
      </c>
      <c r="N7124">
        <v>4.1305555549999999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1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6.5529934112249997</v>
      </c>
      <c r="AC7124">
        <v>0</v>
      </c>
      <c r="AD7124">
        <v>0</v>
      </c>
      <c r="AE7124">
        <v>6.5529934112249997</v>
      </c>
    </row>
    <row r="7125" spans="1:31" x14ac:dyDescent="0.3">
      <c r="A7125">
        <v>2726656</v>
      </c>
      <c r="B7125">
        <v>1</v>
      </c>
      <c r="C7125" t="s">
        <v>80</v>
      </c>
      <c r="D7125" t="s">
        <v>107</v>
      </c>
      <c r="E7125" t="s">
        <v>156</v>
      </c>
      <c r="F7125" t="s">
        <v>1586</v>
      </c>
      <c r="G7125" t="s">
        <v>300</v>
      </c>
      <c r="H7125" t="s">
        <v>153</v>
      </c>
      <c r="I7125" t="s">
        <v>136</v>
      </c>
      <c r="J7125" t="s">
        <v>137</v>
      </c>
      <c r="K7125" t="s">
        <v>210</v>
      </c>
      <c r="L7125" t="s">
        <v>19666</v>
      </c>
      <c r="M7125" t="s">
        <v>19667</v>
      </c>
      <c r="N7125">
        <v>7.1275000000000004</v>
      </c>
      <c r="O7125">
        <v>2</v>
      </c>
      <c r="P7125">
        <v>1499</v>
      </c>
      <c r="Q7125">
        <v>0</v>
      </c>
      <c r="R7125">
        <v>0</v>
      </c>
      <c r="S7125">
        <v>9</v>
      </c>
      <c r="T7125">
        <v>116</v>
      </c>
      <c r="U7125">
        <v>0</v>
      </c>
      <c r="V7125">
        <v>2</v>
      </c>
      <c r="W7125">
        <v>48.608354274484135</v>
      </c>
      <c r="X7125">
        <v>895.77252099321151</v>
      </c>
      <c r="Y7125">
        <v>0</v>
      </c>
      <c r="Z7125">
        <v>0</v>
      </c>
      <c r="AA7125">
        <v>275.79949748692002</v>
      </c>
      <c r="AB7125">
        <v>600.77979437120109</v>
      </c>
      <c r="AC7125">
        <v>0</v>
      </c>
      <c r="AD7125">
        <v>31.215426976513072</v>
      </c>
      <c r="AE7125">
        <v>1852.17559410233</v>
      </c>
    </row>
    <row r="7126" spans="1:31" x14ac:dyDescent="0.3">
      <c r="A7126">
        <v>2726444</v>
      </c>
      <c r="B7126">
        <v>1</v>
      </c>
      <c r="C7126" t="s">
        <v>81</v>
      </c>
      <c r="D7126" t="s">
        <v>120</v>
      </c>
      <c r="E7126" t="s">
        <v>150</v>
      </c>
      <c r="F7126" t="s">
        <v>19668</v>
      </c>
      <c r="G7126" t="s">
        <v>152</v>
      </c>
      <c r="H7126" t="s">
        <v>153</v>
      </c>
      <c r="I7126" t="s">
        <v>136</v>
      </c>
      <c r="J7126" t="s">
        <v>137</v>
      </c>
      <c r="K7126" t="s">
        <v>138</v>
      </c>
      <c r="L7126" t="s">
        <v>19669</v>
      </c>
      <c r="M7126" t="s">
        <v>19670</v>
      </c>
      <c r="N7126">
        <v>1.814444444</v>
      </c>
      <c r="O7126">
        <v>0</v>
      </c>
      <c r="P7126">
        <v>482</v>
      </c>
      <c r="Q7126">
        <v>0</v>
      </c>
      <c r="R7126">
        <v>10</v>
      </c>
      <c r="S7126">
        <v>0</v>
      </c>
      <c r="T7126">
        <v>56</v>
      </c>
      <c r="U7126">
        <v>0</v>
      </c>
      <c r="V7126">
        <v>0</v>
      </c>
      <c r="W7126">
        <v>0</v>
      </c>
      <c r="X7126">
        <v>110.67128276169093</v>
      </c>
      <c r="Y7126">
        <v>0</v>
      </c>
      <c r="Z7126">
        <v>17.163915328067301</v>
      </c>
      <c r="AA7126">
        <v>0</v>
      </c>
      <c r="AB7126">
        <v>23.880234010154876</v>
      </c>
      <c r="AC7126">
        <v>0</v>
      </c>
      <c r="AD7126">
        <v>0</v>
      </c>
      <c r="AE7126">
        <v>151.7154320999131</v>
      </c>
    </row>
    <row r="7127" spans="1:31" x14ac:dyDescent="0.3">
      <c r="A7127">
        <v>2726610</v>
      </c>
      <c r="B7127">
        <v>1</v>
      </c>
      <c r="C7127" t="s">
        <v>80</v>
      </c>
      <c r="D7127" t="s">
        <v>96</v>
      </c>
      <c r="E7127" t="s">
        <v>145</v>
      </c>
      <c r="F7127" t="s">
        <v>18116</v>
      </c>
      <c r="G7127" t="s">
        <v>181</v>
      </c>
      <c r="H7127" t="s">
        <v>135</v>
      </c>
      <c r="I7127" t="s">
        <v>136</v>
      </c>
      <c r="J7127" t="s">
        <v>137</v>
      </c>
      <c r="K7127" t="s">
        <v>138</v>
      </c>
      <c r="L7127" t="s">
        <v>19671</v>
      </c>
      <c r="M7127" t="s">
        <v>19672</v>
      </c>
      <c r="N7127">
        <v>4.6169444439999996</v>
      </c>
      <c r="O7127">
        <v>0</v>
      </c>
      <c r="P7127">
        <v>1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1.327735876659109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1.327735876659109</v>
      </c>
    </row>
    <row r="7128" spans="1:31" x14ac:dyDescent="0.3">
      <c r="A7128">
        <v>2726822</v>
      </c>
      <c r="B7128">
        <v>1</v>
      </c>
      <c r="C7128" t="s">
        <v>80</v>
      </c>
      <c r="D7128" t="s">
        <v>95</v>
      </c>
      <c r="E7128" t="s">
        <v>173</v>
      </c>
      <c r="F7128" t="s">
        <v>19673</v>
      </c>
      <c r="G7128" t="s">
        <v>152</v>
      </c>
      <c r="H7128" t="s">
        <v>153</v>
      </c>
      <c r="I7128" t="s">
        <v>136</v>
      </c>
      <c r="J7128" t="s">
        <v>137</v>
      </c>
      <c r="K7128" t="s">
        <v>138</v>
      </c>
      <c r="L7128" t="s">
        <v>19674</v>
      </c>
      <c r="M7128" t="s">
        <v>19675</v>
      </c>
      <c r="N7128">
        <v>0.27972222200000002</v>
      </c>
      <c r="O7128">
        <v>1</v>
      </c>
      <c r="P7128">
        <v>11933</v>
      </c>
      <c r="Q7128">
        <v>2</v>
      </c>
      <c r="R7128">
        <v>48</v>
      </c>
      <c r="S7128">
        <v>5</v>
      </c>
      <c r="T7128">
        <v>789</v>
      </c>
      <c r="U7128">
        <v>1</v>
      </c>
      <c r="V7128">
        <v>1</v>
      </c>
      <c r="W7128">
        <v>5.0491484339166663E-2</v>
      </c>
      <c r="X7128">
        <v>429.14889063214696</v>
      </c>
      <c r="Y7128">
        <v>0.31105631002833334</v>
      </c>
      <c r="Z7128">
        <v>1.7527417777140741</v>
      </c>
      <c r="AA7128">
        <v>11.369929414859039</v>
      </c>
      <c r="AB7128">
        <v>270.18580508241223</v>
      </c>
      <c r="AC7128">
        <v>48.431510683254231</v>
      </c>
      <c r="AD7128">
        <v>0</v>
      </c>
      <c r="AE7128">
        <v>761.25042538475407</v>
      </c>
    </row>
    <row r="7129" spans="1:31" x14ac:dyDescent="0.3">
      <c r="A7129">
        <v>2727134</v>
      </c>
      <c r="B7129">
        <v>1</v>
      </c>
      <c r="C7129" t="s">
        <v>81</v>
      </c>
      <c r="D7129" t="s">
        <v>118</v>
      </c>
      <c r="E7129" t="s">
        <v>161</v>
      </c>
      <c r="F7129" t="s">
        <v>19676</v>
      </c>
      <c r="G7129" t="s">
        <v>170</v>
      </c>
      <c r="H7129" t="s">
        <v>135</v>
      </c>
      <c r="I7129" t="s">
        <v>136</v>
      </c>
      <c r="J7129" t="s">
        <v>137</v>
      </c>
      <c r="K7129" t="s">
        <v>138</v>
      </c>
      <c r="L7129" t="s">
        <v>19677</v>
      </c>
      <c r="M7129" t="s">
        <v>19678</v>
      </c>
      <c r="N7129">
        <v>0.42861111099999999</v>
      </c>
      <c r="O7129">
        <v>0</v>
      </c>
      <c r="P7129">
        <v>4</v>
      </c>
      <c r="Q7129">
        <v>0</v>
      </c>
      <c r="R7129">
        <v>1</v>
      </c>
      <c r="S7129">
        <v>0</v>
      </c>
      <c r="T7129">
        <v>1</v>
      </c>
      <c r="U7129">
        <v>0</v>
      </c>
      <c r="V7129">
        <v>0</v>
      </c>
      <c r="W7129">
        <v>0</v>
      </c>
      <c r="X7129">
        <v>0.56948463674074257</v>
      </c>
      <c r="Y7129">
        <v>0</v>
      </c>
      <c r="Z7129">
        <v>0</v>
      </c>
      <c r="AA7129">
        <v>0</v>
      </c>
      <c r="AB7129">
        <v>0.4080583850741667</v>
      </c>
      <c r="AC7129">
        <v>0</v>
      </c>
      <c r="AD7129">
        <v>0</v>
      </c>
      <c r="AE7129">
        <v>0.97754302181490926</v>
      </c>
    </row>
    <row r="7130" spans="1:31" x14ac:dyDescent="0.3">
      <c r="A7130">
        <v>2726842</v>
      </c>
      <c r="B7130">
        <v>1</v>
      </c>
      <c r="C7130" t="s">
        <v>80</v>
      </c>
      <c r="D7130" t="s">
        <v>90</v>
      </c>
      <c r="E7130" t="s">
        <v>161</v>
      </c>
      <c r="F7130" t="s">
        <v>19679</v>
      </c>
      <c r="G7130" t="s">
        <v>163</v>
      </c>
      <c r="H7130" t="s">
        <v>135</v>
      </c>
      <c r="I7130" t="s">
        <v>136</v>
      </c>
      <c r="J7130" t="s">
        <v>137</v>
      </c>
      <c r="K7130" t="s">
        <v>138</v>
      </c>
      <c r="L7130" t="s">
        <v>19680</v>
      </c>
      <c r="M7130" t="s">
        <v>19681</v>
      </c>
      <c r="N7130">
        <v>2.8316666659999998</v>
      </c>
      <c r="O7130">
        <v>0</v>
      </c>
      <c r="P7130">
        <v>62</v>
      </c>
      <c r="Q7130">
        <v>0</v>
      </c>
      <c r="R7130">
        <v>0</v>
      </c>
      <c r="S7130">
        <v>0</v>
      </c>
      <c r="T7130">
        <v>1</v>
      </c>
      <c r="U7130">
        <v>0</v>
      </c>
      <c r="V7130">
        <v>0</v>
      </c>
      <c r="W7130">
        <v>0</v>
      </c>
      <c r="X7130">
        <v>33.579531297580729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33.579531297580729</v>
      </c>
    </row>
    <row r="7131" spans="1:31" x14ac:dyDescent="0.3">
      <c r="A7131">
        <v>2726424</v>
      </c>
      <c r="B7131">
        <v>1</v>
      </c>
      <c r="C7131" t="s">
        <v>81</v>
      </c>
      <c r="D7131" t="s">
        <v>127</v>
      </c>
      <c r="E7131" t="s">
        <v>132</v>
      </c>
      <c r="F7131" t="s">
        <v>19682</v>
      </c>
      <c r="G7131" t="s">
        <v>170</v>
      </c>
      <c r="H7131" t="s">
        <v>135</v>
      </c>
      <c r="I7131" t="s">
        <v>136</v>
      </c>
      <c r="J7131" t="s">
        <v>137</v>
      </c>
      <c r="K7131" t="s">
        <v>138</v>
      </c>
      <c r="L7131" t="s">
        <v>19683</v>
      </c>
      <c r="M7131" t="s">
        <v>19684</v>
      </c>
      <c r="N7131">
        <v>0.81055555499999998</v>
      </c>
      <c r="O7131">
        <v>0</v>
      </c>
      <c r="P7131">
        <v>282</v>
      </c>
      <c r="Q7131">
        <v>0</v>
      </c>
      <c r="R7131">
        <v>0</v>
      </c>
      <c r="S7131">
        <v>0</v>
      </c>
      <c r="T7131">
        <v>15</v>
      </c>
      <c r="U7131">
        <v>0</v>
      </c>
      <c r="V7131">
        <v>0</v>
      </c>
      <c r="W7131">
        <v>0</v>
      </c>
      <c r="X7131">
        <v>46.702435162668763</v>
      </c>
      <c r="Y7131">
        <v>0</v>
      </c>
      <c r="Z7131">
        <v>0</v>
      </c>
      <c r="AA7131">
        <v>0</v>
      </c>
      <c r="AB7131">
        <v>6.7313002171999869</v>
      </c>
      <c r="AC7131">
        <v>0</v>
      </c>
      <c r="AD7131">
        <v>0</v>
      </c>
      <c r="AE7131">
        <v>53.43373537986875</v>
      </c>
    </row>
    <row r="7132" spans="1:31" x14ac:dyDescent="0.3">
      <c r="A7132">
        <v>2726865</v>
      </c>
      <c r="B7132">
        <v>1</v>
      </c>
      <c r="C7132" t="s">
        <v>81</v>
      </c>
      <c r="D7132" t="s">
        <v>123</v>
      </c>
      <c r="E7132" t="s">
        <v>145</v>
      </c>
      <c r="F7132" t="s">
        <v>19685</v>
      </c>
      <c r="G7132" t="s">
        <v>181</v>
      </c>
      <c r="H7132" t="s">
        <v>135</v>
      </c>
      <c r="I7132" t="s">
        <v>136</v>
      </c>
      <c r="J7132" t="s">
        <v>137</v>
      </c>
      <c r="K7132" t="s">
        <v>138</v>
      </c>
      <c r="L7132" t="s">
        <v>19686</v>
      </c>
      <c r="M7132" t="s">
        <v>19687</v>
      </c>
      <c r="N7132">
        <v>3.804166666</v>
      </c>
      <c r="O7132">
        <v>0</v>
      </c>
      <c r="P7132">
        <v>8</v>
      </c>
      <c r="Q7132">
        <v>0</v>
      </c>
      <c r="R7132">
        <v>0</v>
      </c>
      <c r="S7132">
        <v>0</v>
      </c>
      <c r="T7132">
        <v>1</v>
      </c>
      <c r="U7132">
        <v>0</v>
      </c>
      <c r="V7132">
        <v>0</v>
      </c>
      <c r="W7132">
        <v>0</v>
      </c>
      <c r="X7132">
        <v>5.524794803817108</v>
      </c>
      <c r="Y7132">
        <v>0</v>
      </c>
      <c r="Z7132">
        <v>0</v>
      </c>
      <c r="AA7132">
        <v>0</v>
      </c>
      <c r="AB7132">
        <v>2.4019775035743667</v>
      </c>
      <c r="AC7132">
        <v>0</v>
      </c>
      <c r="AD7132">
        <v>0</v>
      </c>
      <c r="AE7132">
        <v>7.9267723073914746</v>
      </c>
    </row>
    <row r="7133" spans="1:31" x14ac:dyDescent="0.3">
      <c r="A7133">
        <v>2726922</v>
      </c>
      <c r="B7133">
        <v>1</v>
      </c>
      <c r="C7133" t="s">
        <v>80</v>
      </c>
      <c r="D7133" t="s">
        <v>103</v>
      </c>
      <c r="E7133" t="s">
        <v>150</v>
      </c>
      <c r="F7133" t="s">
        <v>19688</v>
      </c>
      <c r="G7133" t="s">
        <v>152</v>
      </c>
      <c r="H7133" t="s">
        <v>153</v>
      </c>
      <c r="I7133" t="s">
        <v>136</v>
      </c>
      <c r="J7133" t="s">
        <v>137</v>
      </c>
      <c r="K7133" t="s">
        <v>138</v>
      </c>
      <c r="L7133" t="s">
        <v>19689</v>
      </c>
      <c r="M7133" t="s">
        <v>19690</v>
      </c>
      <c r="N7133">
        <v>2.5169444439999999</v>
      </c>
      <c r="O7133">
        <v>0</v>
      </c>
      <c r="P7133">
        <v>5625</v>
      </c>
      <c r="Q7133">
        <v>12</v>
      </c>
      <c r="R7133">
        <v>63</v>
      </c>
      <c r="S7133">
        <v>48</v>
      </c>
      <c r="T7133">
        <v>546</v>
      </c>
      <c r="U7133">
        <v>68</v>
      </c>
      <c r="V7133">
        <v>11</v>
      </c>
      <c r="W7133">
        <v>0</v>
      </c>
      <c r="X7133">
        <v>2727.5630221735473</v>
      </c>
      <c r="Y7133">
        <v>33.501160474256892</v>
      </c>
      <c r="Z7133">
        <v>42.499473039649935</v>
      </c>
      <c r="AA7133">
        <v>2335.5218138434584</v>
      </c>
      <c r="AB7133">
        <v>1702.1981433055612</v>
      </c>
      <c r="AC7133">
        <v>17464.649403443822</v>
      </c>
      <c r="AD7133">
        <v>1317.2465177380227</v>
      </c>
      <c r="AE7133">
        <v>25623.179534018316</v>
      </c>
    </row>
    <row r="7134" spans="1:31" x14ac:dyDescent="0.3">
      <c r="A7134">
        <v>2726630</v>
      </c>
      <c r="B7134">
        <v>1</v>
      </c>
      <c r="C7134" t="s">
        <v>80</v>
      </c>
      <c r="D7134" t="s">
        <v>94</v>
      </c>
      <c r="E7134" t="s">
        <v>150</v>
      </c>
      <c r="F7134" t="s">
        <v>16488</v>
      </c>
      <c r="G7134" t="s">
        <v>300</v>
      </c>
      <c r="H7134" t="s">
        <v>153</v>
      </c>
      <c r="I7134" t="s">
        <v>136</v>
      </c>
      <c r="J7134" t="s">
        <v>137</v>
      </c>
      <c r="K7134" t="s">
        <v>210</v>
      </c>
      <c r="L7134" t="s">
        <v>19691</v>
      </c>
      <c r="M7134" t="s">
        <v>19692</v>
      </c>
      <c r="N7134">
        <v>6.648055555</v>
      </c>
      <c r="O7134">
        <v>0</v>
      </c>
      <c r="P7134">
        <v>0</v>
      </c>
      <c r="Q7134">
        <v>11</v>
      </c>
      <c r="R7134">
        <v>116</v>
      </c>
      <c r="S7134">
        <v>1</v>
      </c>
      <c r="T7134">
        <v>8</v>
      </c>
      <c r="U7134">
        <v>0</v>
      </c>
      <c r="V7134">
        <v>0</v>
      </c>
      <c r="W7134">
        <v>0</v>
      </c>
      <c r="X7134">
        <v>0</v>
      </c>
      <c r="Y7134">
        <v>8.6132772311237584</v>
      </c>
      <c r="Z7134">
        <v>29.307318234039993</v>
      </c>
      <c r="AA7134">
        <v>74.177293214712535</v>
      </c>
      <c r="AB7134">
        <v>0</v>
      </c>
      <c r="AC7134">
        <v>0</v>
      </c>
      <c r="AD7134">
        <v>0</v>
      </c>
      <c r="AE7134">
        <v>112.09788867987629</v>
      </c>
    </row>
    <row r="7135" spans="1:31" x14ac:dyDescent="0.3">
      <c r="A7135">
        <v>2726530</v>
      </c>
      <c r="B7135">
        <v>1</v>
      </c>
      <c r="C7135" t="s">
        <v>80</v>
      </c>
      <c r="D7135" t="s">
        <v>93</v>
      </c>
      <c r="E7135" t="s">
        <v>161</v>
      </c>
      <c r="F7135" t="s">
        <v>19693</v>
      </c>
      <c r="G7135" t="s">
        <v>163</v>
      </c>
      <c r="H7135" t="s">
        <v>135</v>
      </c>
      <c r="I7135" t="s">
        <v>136</v>
      </c>
      <c r="J7135" t="s">
        <v>137</v>
      </c>
      <c r="K7135" t="s">
        <v>138</v>
      </c>
      <c r="L7135" t="s">
        <v>19694</v>
      </c>
      <c r="M7135" t="s">
        <v>19695</v>
      </c>
      <c r="N7135">
        <v>5.9138888879999998</v>
      </c>
      <c r="O7135">
        <v>0</v>
      </c>
      <c r="P7135">
        <v>8</v>
      </c>
      <c r="Q7135">
        <v>0</v>
      </c>
      <c r="R7135">
        <v>0</v>
      </c>
      <c r="S7135">
        <v>0</v>
      </c>
      <c r="T7135">
        <v>1</v>
      </c>
      <c r="U7135">
        <v>0</v>
      </c>
      <c r="V7135">
        <v>0</v>
      </c>
      <c r="W7135">
        <v>0</v>
      </c>
      <c r="X7135">
        <v>5.8566270941146064</v>
      </c>
      <c r="Y7135">
        <v>0</v>
      </c>
      <c r="Z7135">
        <v>0</v>
      </c>
      <c r="AA7135">
        <v>0</v>
      </c>
      <c r="AB7135">
        <v>9.2823712619666665</v>
      </c>
      <c r="AC7135">
        <v>0</v>
      </c>
      <c r="AD7135">
        <v>0</v>
      </c>
      <c r="AE7135">
        <v>15.138998356081274</v>
      </c>
    </row>
    <row r="7136" spans="1:31" x14ac:dyDescent="0.3">
      <c r="A7136">
        <v>2726487</v>
      </c>
      <c r="B7136">
        <v>1</v>
      </c>
      <c r="C7136" t="s">
        <v>80</v>
      </c>
      <c r="D7136" t="s">
        <v>103</v>
      </c>
      <c r="E7136" t="s">
        <v>145</v>
      </c>
      <c r="F7136" t="s">
        <v>19696</v>
      </c>
      <c r="G7136" t="s">
        <v>147</v>
      </c>
      <c r="H7136" t="s">
        <v>135</v>
      </c>
      <c r="I7136" t="s">
        <v>136</v>
      </c>
      <c r="J7136" t="s">
        <v>137</v>
      </c>
      <c r="K7136" t="s">
        <v>138</v>
      </c>
      <c r="L7136" t="s">
        <v>19697</v>
      </c>
      <c r="M7136" t="s">
        <v>19698</v>
      </c>
      <c r="N7136">
        <v>0.82055555499999999</v>
      </c>
      <c r="O7136">
        <v>0</v>
      </c>
      <c r="P7136">
        <v>1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1.3408059649985002E-2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1.3408059649985002E-2</v>
      </c>
    </row>
    <row r="7137" spans="1:31" x14ac:dyDescent="0.3">
      <c r="A7137">
        <v>2726679</v>
      </c>
      <c r="B7137">
        <v>1</v>
      </c>
      <c r="C7137" t="s">
        <v>80</v>
      </c>
      <c r="D7137" t="s">
        <v>82</v>
      </c>
      <c r="E7137" t="s">
        <v>145</v>
      </c>
      <c r="F7137" t="s">
        <v>19699</v>
      </c>
      <c r="G7137" t="s">
        <v>147</v>
      </c>
      <c r="H7137" t="s">
        <v>135</v>
      </c>
      <c r="I7137" t="s">
        <v>136</v>
      </c>
      <c r="J7137" t="s">
        <v>137</v>
      </c>
      <c r="K7137" t="s">
        <v>138</v>
      </c>
      <c r="L7137" t="s">
        <v>19700</v>
      </c>
      <c r="M7137" t="s">
        <v>19701</v>
      </c>
      <c r="N7137">
        <v>0.78388888800000001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1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1.2197986745633334</v>
      </c>
      <c r="AC7137">
        <v>0</v>
      </c>
      <c r="AD7137">
        <v>0</v>
      </c>
      <c r="AE7137">
        <v>1.2197986745633334</v>
      </c>
    </row>
    <row r="7138" spans="1:31" x14ac:dyDescent="0.3">
      <c r="A7138">
        <v>2726779</v>
      </c>
      <c r="B7138">
        <v>1</v>
      </c>
      <c r="C7138" t="s">
        <v>80</v>
      </c>
      <c r="D7138" t="s">
        <v>101</v>
      </c>
      <c r="E7138" t="s">
        <v>156</v>
      </c>
      <c r="F7138" t="s">
        <v>19702</v>
      </c>
      <c r="G7138" t="s">
        <v>185</v>
      </c>
      <c r="H7138" t="s">
        <v>153</v>
      </c>
      <c r="I7138" t="s">
        <v>136</v>
      </c>
      <c r="J7138" t="s">
        <v>137</v>
      </c>
      <c r="K7138" t="s">
        <v>138</v>
      </c>
      <c r="L7138" t="s">
        <v>19703</v>
      </c>
      <c r="M7138" t="s">
        <v>19704</v>
      </c>
      <c r="N7138">
        <v>5.2738888880000001</v>
      </c>
      <c r="O7138">
        <v>1</v>
      </c>
      <c r="P7138">
        <v>1512</v>
      </c>
      <c r="Q7138">
        <v>2</v>
      </c>
      <c r="R7138">
        <v>44</v>
      </c>
      <c r="S7138">
        <v>1</v>
      </c>
      <c r="T7138">
        <v>134</v>
      </c>
      <c r="U7138">
        <v>0</v>
      </c>
      <c r="V7138">
        <v>1</v>
      </c>
      <c r="W7138">
        <v>1.114712720475</v>
      </c>
      <c r="X7138">
        <v>1393.8359691578678</v>
      </c>
      <c r="Y7138">
        <v>5.7557662662500002</v>
      </c>
      <c r="Z7138">
        <v>32.275566182417123</v>
      </c>
      <c r="AA7138">
        <v>7.0821268372999997</v>
      </c>
      <c r="AB7138">
        <v>602.90169658665286</v>
      </c>
      <c r="AC7138">
        <v>0</v>
      </c>
      <c r="AD7138">
        <v>0</v>
      </c>
      <c r="AE7138">
        <v>2042.9658377509627</v>
      </c>
    </row>
    <row r="7139" spans="1:31" x14ac:dyDescent="0.3">
      <c r="A7139">
        <v>2726977</v>
      </c>
      <c r="B7139">
        <v>1</v>
      </c>
      <c r="C7139" t="s">
        <v>80</v>
      </c>
      <c r="D7139" t="s">
        <v>110</v>
      </c>
      <c r="E7139" t="s">
        <v>161</v>
      </c>
      <c r="F7139" t="s">
        <v>19705</v>
      </c>
      <c r="G7139" t="s">
        <v>170</v>
      </c>
      <c r="H7139" t="s">
        <v>135</v>
      </c>
      <c r="I7139" t="s">
        <v>136</v>
      </c>
      <c r="J7139" t="s">
        <v>137</v>
      </c>
      <c r="K7139" t="s">
        <v>138</v>
      </c>
      <c r="L7139" t="s">
        <v>19706</v>
      </c>
      <c r="M7139" t="s">
        <v>19707</v>
      </c>
      <c r="N7139">
        <v>0.44916666599999999</v>
      </c>
      <c r="O7139">
        <v>0</v>
      </c>
      <c r="P7139">
        <v>49</v>
      </c>
      <c r="Q7139">
        <v>0</v>
      </c>
      <c r="R7139">
        <v>0</v>
      </c>
      <c r="S7139">
        <v>0</v>
      </c>
      <c r="T7139">
        <v>1</v>
      </c>
      <c r="U7139">
        <v>0</v>
      </c>
      <c r="V7139">
        <v>0</v>
      </c>
      <c r="W7139">
        <v>0</v>
      </c>
      <c r="X7139">
        <v>5.0666889072045302</v>
      </c>
      <c r="Y7139">
        <v>0</v>
      </c>
      <c r="Z7139">
        <v>0</v>
      </c>
      <c r="AA7139">
        <v>0</v>
      </c>
      <c r="AB7139">
        <v>0.63852670696666669</v>
      </c>
      <c r="AC7139">
        <v>0</v>
      </c>
      <c r="AD7139">
        <v>0</v>
      </c>
      <c r="AE7139">
        <v>5.7052156141711965</v>
      </c>
    </row>
    <row r="7140" spans="1:31" x14ac:dyDescent="0.3">
      <c r="A7140">
        <v>2726622</v>
      </c>
      <c r="B7140">
        <v>1</v>
      </c>
      <c r="C7140" t="s">
        <v>80</v>
      </c>
      <c r="D7140" t="s">
        <v>84</v>
      </c>
      <c r="E7140" t="s">
        <v>145</v>
      </c>
      <c r="F7140" t="s">
        <v>19708</v>
      </c>
      <c r="G7140" t="s">
        <v>158</v>
      </c>
      <c r="H7140" t="s">
        <v>135</v>
      </c>
      <c r="I7140" t="s">
        <v>136</v>
      </c>
      <c r="J7140" t="s">
        <v>3</v>
      </c>
      <c r="K7140" t="s">
        <v>138</v>
      </c>
      <c r="L7140" t="s">
        <v>19709</v>
      </c>
      <c r="M7140" t="s">
        <v>19710</v>
      </c>
      <c r="N7140">
        <v>7.9591666659999998</v>
      </c>
      <c r="O7140">
        <v>0</v>
      </c>
      <c r="P7140">
        <v>1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0.76235250974566993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0.76235250974566993</v>
      </c>
    </row>
    <row r="7141" spans="1:31" x14ac:dyDescent="0.3">
      <c r="A7141">
        <v>2726519</v>
      </c>
      <c r="B7141">
        <v>2</v>
      </c>
      <c r="C7141" t="s">
        <v>80</v>
      </c>
      <c r="D7141" t="s">
        <v>90</v>
      </c>
      <c r="E7141" t="s">
        <v>132</v>
      </c>
      <c r="F7141" t="s">
        <v>19711</v>
      </c>
      <c r="G7141" t="s">
        <v>393</v>
      </c>
      <c r="H7141" t="s">
        <v>135</v>
      </c>
      <c r="I7141" t="s">
        <v>136</v>
      </c>
      <c r="J7141" t="s">
        <v>137</v>
      </c>
      <c r="K7141" t="s">
        <v>138</v>
      </c>
      <c r="L7141" t="s">
        <v>19712</v>
      </c>
      <c r="M7141" t="s">
        <v>19713</v>
      </c>
      <c r="N7141">
        <v>0.91166666600000001</v>
      </c>
      <c r="O7141">
        <v>0</v>
      </c>
      <c r="P7141">
        <v>844</v>
      </c>
      <c r="Q7141">
        <v>0</v>
      </c>
      <c r="R7141">
        <v>0</v>
      </c>
      <c r="S7141">
        <v>0</v>
      </c>
      <c r="T7141">
        <v>48</v>
      </c>
      <c r="U7141">
        <v>0</v>
      </c>
      <c r="V7141">
        <v>0</v>
      </c>
      <c r="W7141">
        <v>0</v>
      </c>
      <c r="X7141">
        <v>159.82273772738404</v>
      </c>
      <c r="Y7141">
        <v>0</v>
      </c>
      <c r="Z7141">
        <v>0</v>
      </c>
      <c r="AA7141">
        <v>0</v>
      </c>
      <c r="AB7141">
        <v>48.000332092978759</v>
      </c>
      <c r="AC7141">
        <v>0</v>
      </c>
      <c r="AD7141">
        <v>0</v>
      </c>
      <c r="AE7141">
        <v>207.8230698203628</v>
      </c>
    </row>
    <row r="7142" spans="1:31" x14ac:dyDescent="0.3">
      <c r="A7142">
        <v>2726576</v>
      </c>
      <c r="B7142">
        <v>1</v>
      </c>
      <c r="C7142" t="s">
        <v>80</v>
      </c>
      <c r="D7142" t="s">
        <v>88</v>
      </c>
      <c r="E7142" t="s">
        <v>156</v>
      </c>
      <c r="F7142" t="s">
        <v>13877</v>
      </c>
      <c r="G7142" t="s">
        <v>152</v>
      </c>
      <c r="H7142" t="s">
        <v>153</v>
      </c>
      <c r="I7142" t="s">
        <v>136</v>
      </c>
      <c r="J7142" t="s">
        <v>137</v>
      </c>
      <c r="K7142" t="s">
        <v>138</v>
      </c>
      <c r="L7142" t="s">
        <v>19714</v>
      </c>
      <c r="M7142" t="s">
        <v>19715</v>
      </c>
      <c r="N7142">
        <v>1.6191666659999999</v>
      </c>
      <c r="O7142">
        <v>1</v>
      </c>
      <c r="P7142">
        <v>531</v>
      </c>
      <c r="Q7142">
        <v>0</v>
      </c>
      <c r="R7142">
        <v>1</v>
      </c>
      <c r="S7142">
        <v>13</v>
      </c>
      <c r="T7142">
        <v>128</v>
      </c>
      <c r="U7142">
        <v>2</v>
      </c>
      <c r="V7142">
        <v>1</v>
      </c>
      <c r="W7142">
        <v>15.789320993897041</v>
      </c>
      <c r="X7142">
        <v>257.44283013268875</v>
      </c>
      <c r="Y7142">
        <v>0</v>
      </c>
      <c r="Z7142">
        <v>4.165233277336533</v>
      </c>
      <c r="AA7142">
        <v>280.34208745750863</v>
      </c>
      <c r="AB7142">
        <v>339.98445610905378</v>
      </c>
      <c r="AC7142">
        <v>287.33117264448975</v>
      </c>
      <c r="AD7142">
        <v>28.297631015266148</v>
      </c>
      <c r="AE7142">
        <v>1213.3527316302407</v>
      </c>
    </row>
    <row r="7143" spans="1:31" x14ac:dyDescent="0.3">
      <c r="A7143">
        <v>2726476</v>
      </c>
      <c r="B7143">
        <v>1</v>
      </c>
      <c r="C7143" t="s">
        <v>80</v>
      </c>
      <c r="D7143" t="s">
        <v>100</v>
      </c>
      <c r="E7143" t="s">
        <v>132</v>
      </c>
      <c r="F7143" t="s">
        <v>835</v>
      </c>
      <c r="G7143" t="s">
        <v>300</v>
      </c>
      <c r="H7143" t="s">
        <v>135</v>
      </c>
      <c r="I7143" t="s">
        <v>136</v>
      </c>
      <c r="J7143" t="s">
        <v>137</v>
      </c>
      <c r="K7143" t="s">
        <v>210</v>
      </c>
      <c r="L7143" t="s">
        <v>19716</v>
      </c>
      <c r="M7143" t="s">
        <v>19717</v>
      </c>
      <c r="N7143">
        <v>7.2233333330000002</v>
      </c>
      <c r="O7143">
        <v>0</v>
      </c>
      <c r="P7143">
        <v>62</v>
      </c>
      <c r="Q7143">
        <v>0</v>
      </c>
      <c r="R7143">
        <v>10</v>
      </c>
      <c r="S7143">
        <v>0</v>
      </c>
      <c r="T7143">
        <v>5</v>
      </c>
      <c r="U7143">
        <v>0</v>
      </c>
      <c r="V7143">
        <v>0</v>
      </c>
      <c r="W7143">
        <v>0</v>
      </c>
      <c r="X7143">
        <v>109.22263293642357</v>
      </c>
      <c r="Y7143">
        <v>0</v>
      </c>
      <c r="Z7143">
        <v>33.465608265521077</v>
      </c>
      <c r="AA7143">
        <v>0</v>
      </c>
      <c r="AB7143">
        <v>17.025603199772675</v>
      </c>
      <c r="AC7143">
        <v>0</v>
      </c>
      <c r="AD7143">
        <v>0</v>
      </c>
      <c r="AE7143">
        <v>159.71384440171732</v>
      </c>
    </row>
    <row r="7144" spans="1:31" x14ac:dyDescent="0.3">
      <c r="A7144">
        <v>2726768</v>
      </c>
      <c r="B7144">
        <v>1</v>
      </c>
      <c r="C7144" t="s">
        <v>81</v>
      </c>
      <c r="D7144" t="s">
        <v>122</v>
      </c>
      <c r="E7144" t="s">
        <v>150</v>
      </c>
      <c r="F7144" t="s">
        <v>6531</v>
      </c>
      <c r="G7144" t="s">
        <v>152</v>
      </c>
      <c r="H7144" t="s">
        <v>153</v>
      </c>
      <c r="I7144" t="s">
        <v>136</v>
      </c>
      <c r="J7144" t="s">
        <v>137</v>
      </c>
      <c r="K7144" t="s">
        <v>138</v>
      </c>
      <c r="L7144" t="s">
        <v>19718</v>
      </c>
      <c r="M7144" t="s">
        <v>19719</v>
      </c>
      <c r="N7144">
        <v>0.46555555500000001</v>
      </c>
      <c r="O7144">
        <v>3</v>
      </c>
      <c r="P7144">
        <v>114</v>
      </c>
      <c r="Q7144">
        <v>13</v>
      </c>
      <c r="R7144">
        <v>0</v>
      </c>
      <c r="S7144">
        <v>8</v>
      </c>
      <c r="T7144">
        <v>4</v>
      </c>
      <c r="U7144">
        <v>1</v>
      </c>
      <c r="V7144">
        <v>0</v>
      </c>
      <c r="W7144">
        <v>0.14887741112299999</v>
      </c>
      <c r="X7144">
        <v>4.629718404081089</v>
      </c>
      <c r="Y7144">
        <v>4.4067579846210005</v>
      </c>
      <c r="Z7144">
        <v>0</v>
      </c>
      <c r="AA7144">
        <v>17.595417626476635</v>
      </c>
      <c r="AB7144">
        <v>0.11346841792000001</v>
      </c>
      <c r="AC7144">
        <v>34.009423542599336</v>
      </c>
      <c r="AD7144">
        <v>0</v>
      </c>
      <c r="AE7144">
        <v>60.903663386821066</v>
      </c>
    </row>
    <row r="7145" spans="1:31" x14ac:dyDescent="0.3">
      <c r="A7145">
        <v>2726413</v>
      </c>
      <c r="B7145">
        <v>1</v>
      </c>
      <c r="C7145" t="s">
        <v>80</v>
      </c>
      <c r="D7145" t="s">
        <v>96</v>
      </c>
      <c r="E7145" t="s">
        <v>145</v>
      </c>
      <c r="F7145" t="s">
        <v>19720</v>
      </c>
      <c r="G7145" t="s">
        <v>147</v>
      </c>
      <c r="H7145" t="s">
        <v>135</v>
      </c>
      <c r="I7145" t="s">
        <v>136</v>
      </c>
      <c r="J7145" t="s">
        <v>137</v>
      </c>
      <c r="K7145" t="s">
        <v>138</v>
      </c>
      <c r="L7145" t="s">
        <v>19721</v>
      </c>
      <c r="M7145" t="s">
        <v>19722</v>
      </c>
      <c r="N7145">
        <v>1.9752777770000001</v>
      </c>
      <c r="O7145">
        <v>0</v>
      </c>
      <c r="P7145">
        <v>1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7.5259753759414583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7.5259753759414583</v>
      </c>
    </row>
    <row r="7146" spans="1:31" x14ac:dyDescent="0.3">
      <c r="A7146">
        <v>2726353</v>
      </c>
      <c r="B7146">
        <v>1</v>
      </c>
      <c r="C7146" t="s">
        <v>80</v>
      </c>
      <c r="D7146" t="s">
        <v>84</v>
      </c>
      <c r="E7146" t="s">
        <v>161</v>
      </c>
      <c r="F7146" t="s">
        <v>19723</v>
      </c>
      <c r="G7146" t="s">
        <v>170</v>
      </c>
      <c r="H7146" t="s">
        <v>135</v>
      </c>
      <c r="I7146" t="s">
        <v>136</v>
      </c>
      <c r="J7146" t="s">
        <v>137</v>
      </c>
      <c r="K7146" t="s">
        <v>138</v>
      </c>
      <c r="L7146" t="s">
        <v>19724</v>
      </c>
      <c r="M7146" t="s">
        <v>19725</v>
      </c>
      <c r="N7146">
        <v>1.741666666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24</v>
      </c>
      <c r="U7146">
        <v>0</v>
      </c>
      <c r="V7146">
        <v>1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9.9489838310052452</v>
      </c>
      <c r="AC7146">
        <v>0</v>
      </c>
      <c r="AD7146">
        <v>110.04234106481</v>
      </c>
      <c r="AE7146">
        <v>119.99132489581525</v>
      </c>
    </row>
    <row r="7147" spans="1:31" x14ac:dyDescent="0.3">
      <c r="A7147">
        <v>2726559</v>
      </c>
      <c r="B7147">
        <v>1</v>
      </c>
      <c r="C7147" t="s">
        <v>80</v>
      </c>
      <c r="D7147" t="s">
        <v>105</v>
      </c>
      <c r="E7147" t="s">
        <v>132</v>
      </c>
      <c r="F7147" t="s">
        <v>19726</v>
      </c>
      <c r="G7147" t="s">
        <v>170</v>
      </c>
      <c r="H7147" t="s">
        <v>135</v>
      </c>
      <c r="I7147" t="s">
        <v>136</v>
      </c>
      <c r="J7147" t="s">
        <v>137</v>
      </c>
      <c r="K7147" t="s">
        <v>138</v>
      </c>
      <c r="L7147" t="s">
        <v>19727</v>
      </c>
      <c r="M7147" t="s">
        <v>19728</v>
      </c>
      <c r="N7147">
        <v>0.18194444400000001</v>
      </c>
      <c r="O7147">
        <v>0</v>
      </c>
      <c r="P7147">
        <v>279</v>
      </c>
      <c r="Q7147">
        <v>0</v>
      </c>
      <c r="R7147">
        <v>0</v>
      </c>
      <c r="S7147">
        <v>0</v>
      </c>
      <c r="T7147">
        <v>15</v>
      </c>
      <c r="U7147">
        <v>0</v>
      </c>
      <c r="V7147">
        <v>0</v>
      </c>
      <c r="W7147">
        <v>0</v>
      </c>
      <c r="X7147">
        <v>9.9440477794179039</v>
      </c>
      <c r="Y7147">
        <v>0</v>
      </c>
      <c r="Z7147">
        <v>0</v>
      </c>
      <c r="AA7147">
        <v>0</v>
      </c>
      <c r="AB7147">
        <v>6.1886840747492764</v>
      </c>
      <c r="AC7147">
        <v>0</v>
      </c>
      <c r="AD7147">
        <v>0</v>
      </c>
      <c r="AE7147">
        <v>16.132731854167179</v>
      </c>
    </row>
    <row r="7148" spans="1:31" x14ac:dyDescent="0.3">
      <c r="A7148">
        <v>2726519</v>
      </c>
      <c r="B7148">
        <v>1</v>
      </c>
      <c r="C7148" t="s">
        <v>80</v>
      </c>
      <c r="D7148" t="s">
        <v>90</v>
      </c>
      <c r="E7148" t="s">
        <v>200</v>
      </c>
      <c r="F7148" t="s">
        <v>18743</v>
      </c>
      <c r="G7148" t="s">
        <v>393</v>
      </c>
      <c r="H7148" t="s">
        <v>135</v>
      </c>
      <c r="I7148" t="s">
        <v>136</v>
      </c>
      <c r="J7148" t="s">
        <v>137</v>
      </c>
      <c r="K7148" t="s">
        <v>138</v>
      </c>
      <c r="L7148" t="s">
        <v>19729</v>
      </c>
      <c r="M7148" t="s">
        <v>19712</v>
      </c>
      <c r="N7148">
        <v>0.80361111100000004</v>
      </c>
      <c r="O7148">
        <v>0</v>
      </c>
      <c r="P7148">
        <v>102</v>
      </c>
      <c r="Q7148">
        <v>0</v>
      </c>
      <c r="R7148">
        <v>0</v>
      </c>
      <c r="S7148">
        <v>0</v>
      </c>
      <c r="T7148">
        <v>1</v>
      </c>
      <c r="U7148">
        <v>0</v>
      </c>
      <c r="V7148">
        <v>0</v>
      </c>
      <c r="W7148">
        <v>0</v>
      </c>
      <c r="X7148">
        <v>16.056540041995234</v>
      </c>
      <c r="Y7148">
        <v>0</v>
      </c>
      <c r="Z7148">
        <v>0</v>
      </c>
      <c r="AA7148">
        <v>0</v>
      </c>
      <c r="AB7148">
        <v>1.4978800484876667E-2</v>
      </c>
      <c r="AC7148">
        <v>0</v>
      </c>
      <c r="AD7148">
        <v>0</v>
      </c>
      <c r="AE7148">
        <v>16.07151884248011</v>
      </c>
    </row>
    <row r="7149" spans="1:31" x14ac:dyDescent="0.3">
      <c r="A7149">
        <v>2726496</v>
      </c>
      <c r="B7149">
        <v>1</v>
      </c>
      <c r="C7149" t="s">
        <v>80</v>
      </c>
      <c r="D7149" t="s">
        <v>84</v>
      </c>
      <c r="E7149" t="s">
        <v>150</v>
      </c>
      <c r="F7149" t="s">
        <v>19730</v>
      </c>
      <c r="G7149" t="s">
        <v>300</v>
      </c>
      <c r="H7149" t="s">
        <v>153</v>
      </c>
      <c r="I7149" t="s">
        <v>136</v>
      </c>
      <c r="J7149" t="s">
        <v>137</v>
      </c>
      <c r="K7149" t="s">
        <v>210</v>
      </c>
      <c r="L7149" t="s">
        <v>19731</v>
      </c>
      <c r="M7149" t="s">
        <v>19732</v>
      </c>
      <c r="N7149">
        <v>5.5277777769999998</v>
      </c>
      <c r="O7149">
        <v>0</v>
      </c>
      <c r="P7149">
        <v>3213</v>
      </c>
      <c r="Q7149">
        <v>0</v>
      </c>
      <c r="R7149">
        <v>0</v>
      </c>
      <c r="S7149">
        <v>0</v>
      </c>
      <c r="T7149">
        <v>287</v>
      </c>
      <c r="U7149">
        <v>0</v>
      </c>
      <c r="V7149">
        <v>0</v>
      </c>
      <c r="W7149">
        <v>0</v>
      </c>
      <c r="X7149">
        <v>3446.7459691764298</v>
      </c>
      <c r="Y7149">
        <v>0</v>
      </c>
      <c r="Z7149">
        <v>0</v>
      </c>
      <c r="AA7149">
        <v>0</v>
      </c>
      <c r="AB7149">
        <v>1497.8895148659071</v>
      </c>
      <c r="AC7149">
        <v>0</v>
      </c>
      <c r="AD7149">
        <v>0</v>
      </c>
      <c r="AE7149">
        <v>4944.6354840423373</v>
      </c>
    </row>
    <row r="7150" spans="1:31" x14ac:dyDescent="0.3">
      <c r="A7150">
        <v>2727160</v>
      </c>
      <c r="B7150">
        <v>1</v>
      </c>
      <c r="C7150" t="s">
        <v>80</v>
      </c>
      <c r="D7150" t="s">
        <v>90</v>
      </c>
      <c r="E7150" t="s">
        <v>161</v>
      </c>
      <c r="F7150" t="s">
        <v>19733</v>
      </c>
      <c r="G7150" t="s">
        <v>409</v>
      </c>
      <c r="H7150" t="s">
        <v>135</v>
      </c>
      <c r="I7150" t="s">
        <v>136</v>
      </c>
      <c r="J7150" t="s">
        <v>137</v>
      </c>
      <c r="K7150" t="s">
        <v>138</v>
      </c>
      <c r="L7150" t="s">
        <v>19734</v>
      </c>
      <c r="M7150" t="s">
        <v>19735</v>
      </c>
      <c r="N7150">
        <v>0.93361111100000005</v>
      </c>
      <c r="O7150">
        <v>0</v>
      </c>
      <c r="P7150">
        <v>101</v>
      </c>
      <c r="Q7150">
        <v>0</v>
      </c>
      <c r="R7150">
        <v>0</v>
      </c>
      <c r="S7150">
        <v>0</v>
      </c>
      <c r="T7150">
        <v>7</v>
      </c>
      <c r="U7150">
        <v>0</v>
      </c>
      <c r="V7150">
        <v>0</v>
      </c>
      <c r="W7150">
        <v>0</v>
      </c>
      <c r="X7150">
        <v>17.550093428315719</v>
      </c>
      <c r="Y7150">
        <v>0</v>
      </c>
      <c r="Z7150">
        <v>0</v>
      </c>
      <c r="AA7150">
        <v>0</v>
      </c>
      <c r="AB7150">
        <v>4.8348038772032869</v>
      </c>
      <c r="AC7150">
        <v>0</v>
      </c>
      <c r="AD7150">
        <v>0</v>
      </c>
      <c r="AE7150">
        <v>22.384897305519004</v>
      </c>
    </row>
    <row r="7151" spans="1:31" x14ac:dyDescent="0.3">
      <c r="A7151">
        <v>2727037</v>
      </c>
      <c r="B7151">
        <v>1</v>
      </c>
      <c r="C7151" t="s">
        <v>80</v>
      </c>
      <c r="D7151" t="s">
        <v>98</v>
      </c>
      <c r="E7151" t="s">
        <v>145</v>
      </c>
      <c r="F7151" t="s">
        <v>19736</v>
      </c>
      <c r="G7151" t="s">
        <v>181</v>
      </c>
      <c r="H7151" t="s">
        <v>135</v>
      </c>
      <c r="I7151" t="s">
        <v>136</v>
      </c>
      <c r="J7151" t="s">
        <v>137</v>
      </c>
      <c r="K7151" t="s">
        <v>138</v>
      </c>
      <c r="L7151" t="s">
        <v>19737</v>
      </c>
      <c r="M7151" t="s">
        <v>19738</v>
      </c>
      <c r="N7151">
        <v>3.0280555549999999</v>
      </c>
      <c r="O7151">
        <v>0</v>
      </c>
      <c r="P7151">
        <v>1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0.81566173876414494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0.81566173876414494</v>
      </c>
    </row>
    <row r="7152" spans="1:31" x14ac:dyDescent="0.3">
      <c r="A7152">
        <v>2726390</v>
      </c>
      <c r="B7152">
        <v>1</v>
      </c>
      <c r="C7152" t="s">
        <v>80</v>
      </c>
      <c r="D7152" t="s">
        <v>94</v>
      </c>
      <c r="E7152" t="s">
        <v>150</v>
      </c>
      <c r="F7152" t="s">
        <v>19739</v>
      </c>
      <c r="G7152" t="s">
        <v>565</v>
      </c>
      <c r="H7152" t="s">
        <v>153</v>
      </c>
      <c r="I7152" t="s">
        <v>136</v>
      </c>
      <c r="J7152" t="s">
        <v>137</v>
      </c>
      <c r="K7152" t="s">
        <v>138</v>
      </c>
      <c r="L7152" t="s">
        <v>19740</v>
      </c>
      <c r="M7152" t="s">
        <v>19741</v>
      </c>
      <c r="N7152">
        <v>6.5077777770000003</v>
      </c>
      <c r="O7152">
        <v>0</v>
      </c>
      <c r="P7152">
        <v>1</v>
      </c>
      <c r="Q7152">
        <v>9</v>
      </c>
      <c r="R7152">
        <v>177</v>
      </c>
      <c r="S7152">
        <v>1</v>
      </c>
      <c r="T7152">
        <v>18</v>
      </c>
      <c r="U7152">
        <v>1</v>
      </c>
      <c r="V7152">
        <v>0</v>
      </c>
      <c r="W7152">
        <v>0</v>
      </c>
      <c r="X7152">
        <v>2.4887005006017091</v>
      </c>
      <c r="Y7152">
        <v>11.720523398211613</v>
      </c>
      <c r="Z7152">
        <v>46.170026136082427</v>
      </c>
      <c r="AA7152">
        <v>89.652704655060802</v>
      </c>
      <c r="AB7152">
        <v>69.589947322081827</v>
      </c>
      <c r="AC7152">
        <v>0.21308512942350002</v>
      </c>
      <c r="AD7152">
        <v>0</v>
      </c>
      <c r="AE7152">
        <v>219.83498714146185</v>
      </c>
    </row>
    <row r="7153" spans="1:31" x14ac:dyDescent="0.3">
      <c r="A7153">
        <v>2726725</v>
      </c>
      <c r="B7153">
        <v>1</v>
      </c>
      <c r="C7153" t="s">
        <v>80</v>
      </c>
      <c r="D7153" t="s">
        <v>107</v>
      </c>
      <c r="E7153" t="s">
        <v>213</v>
      </c>
      <c r="F7153" t="s">
        <v>17266</v>
      </c>
      <c r="G7153" t="s">
        <v>152</v>
      </c>
      <c r="H7153" t="s">
        <v>153</v>
      </c>
      <c r="I7153" t="s">
        <v>136</v>
      </c>
      <c r="J7153" t="s">
        <v>137</v>
      </c>
      <c r="K7153" t="s">
        <v>138</v>
      </c>
      <c r="L7153" t="s">
        <v>19742</v>
      </c>
      <c r="M7153" t="s">
        <v>19672</v>
      </c>
      <c r="N7153">
        <v>2.764444444</v>
      </c>
      <c r="O7153">
        <v>0</v>
      </c>
      <c r="P7153">
        <v>129</v>
      </c>
      <c r="Q7153">
        <v>8</v>
      </c>
      <c r="R7153">
        <v>14</v>
      </c>
      <c r="S7153">
        <v>1</v>
      </c>
      <c r="T7153">
        <v>5</v>
      </c>
      <c r="U7153">
        <v>0</v>
      </c>
      <c r="V7153">
        <v>1</v>
      </c>
      <c r="W7153">
        <v>0</v>
      </c>
      <c r="X7153">
        <v>33.359269405759157</v>
      </c>
      <c r="Y7153">
        <v>12.116187861806822</v>
      </c>
      <c r="Z7153">
        <v>57.737760574764913</v>
      </c>
      <c r="AA7153">
        <v>3.9576519473966667</v>
      </c>
      <c r="AB7153">
        <v>83.475654184262254</v>
      </c>
      <c r="AC7153">
        <v>0</v>
      </c>
      <c r="AD7153">
        <v>4.9089616585671028</v>
      </c>
      <c r="AE7153">
        <v>195.55548563255692</v>
      </c>
    </row>
    <row r="7154" spans="1:31" x14ac:dyDescent="0.3">
      <c r="A7154">
        <v>2726825</v>
      </c>
      <c r="B7154">
        <v>1</v>
      </c>
      <c r="C7154" t="s">
        <v>80</v>
      </c>
      <c r="D7154" t="s">
        <v>103</v>
      </c>
      <c r="E7154" t="s">
        <v>150</v>
      </c>
      <c r="F7154" t="s">
        <v>12167</v>
      </c>
      <c r="G7154" t="s">
        <v>152</v>
      </c>
      <c r="H7154" t="s">
        <v>153</v>
      </c>
      <c r="I7154" t="s">
        <v>136</v>
      </c>
      <c r="J7154" t="s">
        <v>137</v>
      </c>
      <c r="K7154" t="s">
        <v>138</v>
      </c>
      <c r="L7154" t="s">
        <v>19743</v>
      </c>
      <c r="M7154" t="s">
        <v>19744</v>
      </c>
      <c r="N7154">
        <v>2.4255555549999999</v>
      </c>
      <c r="O7154">
        <v>1</v>
      </c>
      <c r="P7154">
        <v>767</v>
      </c>
      <c r="Q7154">
        <v>1</v>
      </c>
      <c r="R7154">
        <v>0</v>
      </c>
      <c r="S7154">
        <v>1</v>
      </c>
      <c r="T7154">
        <v>34</v>
      </c>
      <c r="U7154">
        <v>0</v>
      </c>
      <c r="V7154">
        <v>0</v>
      </c>
      <c r="W7154">
        <v>8.8157516521760002E-2</v>
      </c>
      <c r="X7154">
        <v>342.7410773364515</v>
      </c>
      <c r="Y7154">
        <v>0</v>
      </c>
      <c r="Z7154">
        <v>0</v>
      </c>
      <c r="AA7154">
        <v>1.4950328861451749</v>
      </c>
      <c r="AB7154">
        <v>271.66877523144956</v>
      </c>
      <c r="AC7154">
        <v>0</v>
      </c>
      <c r="AD7154">
        <v>0</v>
      </c>
      <c r="AE7154">
        <v>615.99304297056801</v>
      </c>
    </row>
    <row r="7155" spans="1:31" x14ac:dyDescent="0.3">
      <c r="A7155">
        <v>2726682</v>
      </c>
      <c r="B7155">
        <v>1</v>
      </c>
      <c r="C7155" t="s">
        <v>81</v>
      </c>
      <c r="D7155" t="s">
        <v>123</v>
      </c>
      <c r="E7155" t="s">
        <v>213</v>
      </c>
      <c r="F7155" t="s">
        <v>19745</v>
      </c>
      <c r="G7155" t="s">
        <v>152</v>
      </c>
      <c r="H7155" t="s">
        <v>153</v>
      </c>
      <c r="I7155" t="s">
        <v>136</v>
      </c>
      <c r="J7155" t="s">
        <v>137</v>
      </c>
      <c r="K7155" t="s">
        <v>138</v>
      </c>
      <c r="L7155" t="s">
        <v>19746</v>
      </c>
      <c r="M7155" t="s">
        <v>19747</v>
      </c>
      <c r="N7155">
        <v>2.1163888879999999</v>
      </c>
      <c r="O7155">
        <v>6</v>
      </c>
      <c r="P7155">
        <v>382</v>
      </c>
      <c r="Q7155">
        <v>261</v>
      </c>
      <c r="R7155">
        <v>113</v>
      </c>
      <c r="S7155">
        <v>24</v>
      </c>
      <c r="T7155">
        <v>40</v>
      </c>
      <c r="U7155">
        <v>0</v>
      </c>
      <c r="V7155">
        <v>0</v>
      </c>
      <c r="W7155">
        <v>1.6144271822833332</v>
      </c>
      <c r="X7155">
        <v>90.124188673360564</v>
      </c>
      <c r="Y7155">
        <v>125.21120197508543</v>
      </c>
      <c r="Z7155">
        <v>30.491976505136822</v>
      </c>
      <c r="AA7155">
        <v>14.389844624518568</v>
      </c>
      <c r="AB7155">
        <v>37.348114519466449</v>
      </c>
      <c r="AC7155">
        <v>0</v>
      </c>
      <c r="AD7155">
        <v>0</v>
      </c>
      <c r="AE7155">
        <v>299.17975347985117</v>
      </c>
    </row>
    <row r="7156" spans="1:31" x14ac:dyDescent="0.3">
      <c r="A7156">
        <v>2727123</v>
      </c>
      <c r="B7156">
        <v>1</v>
      </c>
      <c r="C7156" t="s">
        <v>80</v>
      </c>
      <c r="D7156" t="s">
        <v>107</v>
      </c>
      <c r="E7156" t="s">
        <v>156</v>
      </c>
      <c r="F7156" t="s">
        <v>1586</v>
      </c>
      <c r="G7156" t="s">
        <v>170</v>
      </c>
      <c r="H7156" t="s">
        <v>153</v>
      </c>
      <c r="I7156" t="s">
        <v>136</v>
      </c>
      <c r="J7156" t="s">
        <v>137</v>
      </c>
      <c r="K7156" t="s">
        <v>138</v>
      </c>
      <c r="L7156" t="s">
        <v>19748</v>
      </c>
      <c r="M7156" t="s">
        <v>19749</v>
      </c>
      <c r="N7156">
        <v>0.65444444400000001</v>
      </c>
      <c r="O7156">
        <v>2</v>
      </c>
      <c r="P7156">
        <v>1506</v>
      </c>
      <c r="Q7156">
        <v>0</v>
      </c>
      <c r="R7156">
        <v>0</v>
      </c>
      <c r="S7156">
        <v>9</v>
      </c>
      <c r="T7156">
        <v>116</v>
      </c>
      <c r="U7156">
        <v>0</v>
      </c>
      <c r="V7156">
        <v>2</v>
      </c>
      <c r="W7156">
        <v>5.4058801720544505</v>
      </c>
      <c r="X7156">
        <v>85.672514679100502</v>
      </c>
      <c r="Y7156">
        <v>0</v>
      </c>
      <c r="Z7156">
        <v>0</v>
      </c>
      <c r="AA7156">
        <v>19.876014518005253</v>
      </c>
      <c r="AB7156">
        <v>36.758146593711174</v>
      </c>
      <c r="AC7156">
        <v>0</v>
      </c>
      <c r="AD7156">
        <v>1.3492345707712301</v>
      </c>
      <c r="AE7156">
        <v>149.06179053364258</v>
      </c>
    </row>
    <row r="7157" spans="1:31" x14ac:dyDescent="0.3">
      <c r="A7157">
        <v>2726456</v>
      </c>
      <c r="B7157">
        <v>1</v>
      </c>
      <c r="C7157" t="s">
        <v>81</v>
      </c>
      <c r="D7157" t="s">
        <v>127</v>
      </c>
      <c r="E7157" t="s">
        <v>213</v>
      </c>
      <c r="F7157" t="s">
        <v>1836</v>
      </c>
      <c r="G7157" t="s">
        <v>152</v>
      </c>
      <c r="H7157" t="s">
        <v>153</v>
      </c>
      <c r="I7157" t="s">
        <v>136</v>
      </c>
      <c r="J7157" t="s">
        <v>137</v>
      </c>
      <c r="K7157" t="s">
        <v>138</v>
      </c>
      <c r="L7157" t="s">
        <v>19750</v>
      </c>
      <c r="M7157" t="s">
        <v>19751</v>
      </c>
      <c r="N7157">
        <v>0.94444444400000005</v>
      </c>
      <c r="O7157">
        <v>4</v>
      </c>
      <c r="P7157">
        <v>12</v>
      </c>
      <c r="Q7157">
        <v>39</v>
      </c>
      <c r="R7157">
        <v>49</v>
      </c>
      <c r="S7157">
        <v>3</v>
      </c>
      <c r="T7157">
        <v>2</v>
      </c>
      <c r="U7157">
        <v>0</v>
      </c>
      <c r="V7157">
        <v>0</v>
      </c>
      <c r="W7157">
        <v>2.5253350771853746</v>
      </c>
      <c r="X7157">
        <v>1.151760964915</v>
      </c>
      <c r="Y7157">
        <v>1.2535125145452617</v>
      </c>
      <c r="Z7157">
        <v>1.6372814986251976</v>
      </c>
      <c r="AA7157">
        <v>3.0737276928661332</v>
      </c>
      <c r="AB7157">
        <v>0</v>
      </c>
      <c r="AC7157">
        <v>0</v>
      </c>
      <c r="AD7157">
        <v>0</v>
      </c>
      <c r="AE7157">
        <v>9.6416177481369658</v>
      </c>
    </row>
    <row r="7158" spans="1:31" x14ac:dyDescent="0.3">
      <c r="A7158">
        <v>2726788</v>
      </c>
      <c r="B7158">
        <v>1</v>
      </c>
      <c r="C7158" t="s">
        <v>80</v>
      </c>
      <c r="D7158" t="s">
        <v>84</v>
      </c>
      <c r="E7158" t="s">
        <v>132</v>
      </c>
      <c r="F7158" t="s">
        <v>19752</v>
      </c>
      <c r="G7158" t="s">
        <v>158</v>
      </c>
      <c r="H7158" t="s">
        <v>135</v>
      </c>
      <c r="I7158" t="s">
        <v>136</v>
      </c>
      <c r="J7158" t="s">
        <v>137</v>
      </c>
      <c r="K7158" t="s">
        <v>138</v>
      </c>
      <c r="L7158" t="s">
        <v>19753</v>
      </c>
      <c r="M7158" t="s">
        <v>19741</v>
      </c>
      <c r="N7158">
        <v>1.3672222220000001</v>
      </c>
      <c r="O7158">
        <v>0</v>
      </c>
      <c r="P7158">
        <v>24</v>
      </c>
      <c r="Q7158">
        <v>0</v>
      </c>
      <c r="R7158">
        <v>13</v>
      </c>
      <c r="S7158">
        <v>0</v>
      </c>
      <c r="T7158">
        <v>5</v>
      </c>
      <c r="U7158">
        <v>0</v>
      </c>
      <c r="V7158">
        <v>0</v>
      </c>
      <c r="W7158">
        <v>0</v>
      </c>
      <c r="X7158">
        <v>8.1017044669846321</v>
      </c>
      <c r="Y7158">
        <v>0</v>
      </c>
      <c r="Z7158">
        <v>2.1279713744545377</v>
      </c>
      <c r="AA7158">
        <v>0</v>
      </c>
      <c r="AB7158">
        <v>8.6798298225220591</v>
      </c>
      <c r="AC7158">
        <v>0</v>
      </c>
      <c r="AD7158">
        <v>0</v>
      </c>
      <c r="AE7158">
        <v>18.909505663961227</v>
      </c>
    </row>
    <row r="7159" spans="1:31" x14ac:dyDescent="0.3">
      <c r="A7159">
        <v>2727120</v>
      </c>
      <c r="B7159">
        <v>1</v>
      </c>
      <c r="C7159" t="s">
        <v>80</v>
      </c>
      <c r="D7159" t="s">
        <v>98</v>
      </c>
      <c r="E7159" t="s">
        <v>145</v>
      </c>
      <c r="F7159" t="s">
        <v>19754</v>
      </c>
      <c r="G7159" t="s">
        <v>230</v>
      </c>
      <c r="H7159" t="s">
        <v>135</v>
      </c>
      <c r="I7159" t="s">
        <v>136</v>
      </c>
      <c r="J7159" t="s">
        <v>137</v>
      </c>
      <c r="K7159" t="s">
        <v>138</v>
      </c>
      <c r="L7159" t="s">
        <v>19755</v>
      </c>
      <c r="M7159" t="s">
        <v>19756</v>
      </c>
      <c r="N7159">
        <v>2.9133333330000002</v>
      </c>
      <c r="O7159">
        <v>0</v>
      </c>
      <c r="P7159">
        <v>1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0.60111808620500007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0.60111808620500007</v>
      </c>
    </row>
    <row r="7160" spans="1:31" x14ac:dyDescent="0.3">
      <c r="A7160">
        <v>2726602</v>
      </c>
      <c r="B7160">
        <v>1</v>
      </c>
      <c r="C7160" t="s">
        <v>81</v>
      </c>
      <c r="D7160" t="s">
        <v>127</v>
      </c>
      <c r="E7160" t="s">
        <v>161</v>
      </c>
      <c r="F7160" t="s">
        <v>19757</v>
      </c>
      <c r="G7160" t="s">
        <v>170</v>
      </c>
      <c r="H7160" t="s">
        <v>135</v>
      </c>
      <c r="I7160" t="s">
        <v>136</v>
      </c>
      <c r="J7160" t="s">
        <v>137</v>
      </c>
      <c r="K7160" t="s">
        <v>138</v>
      </c>
      <c r="L7160" t="s">
        <v>19758</v>
      </c>
      <c r="M7160" t="s">
        <v>19759</v>
      </c>
      <c r="N7160">
        <v>0.186111111</v>
      </c>
      <c r="O7160">
        <v>0</v>
      </c>
      <c r="P7160">
        <v>73</v>
      </c>
      <c r="Q7160">
        <v>0</v>
      </c>
      <c r="R7160">
        <v>0</v>
      </c>
      <c r="S7160">
        <v>0</v>
      </c>
      <c r="T7160">
        <v>5</v>
      </c>
      <c r="U7160">
        <v>0</v>
      </c>
      <c r="V7160">
        <v>0</v>
      </c>
      <c r="W7160">
        <v>0</v>
      </c>
      <c r="X7160">
        <v>3.0718117655008674</v>
      </c>
      <c r="Y7160">
        <v>0</v>
      </c>
      <c r="Z7160">
        <v>0</v>
      </c>
      <c r="AA7160">
        <v>0</v>
      </c>
      <c r="AB7160">
        <v>0.26680449365691333</v>
      </c>
      <c r="AC7160">
        <v>0</v>
      </c>
      <c r="AD7160">
        <v>0</v>
      </c>
      <c r="AE7160">
        <v>3.3386162591577806</v>
      </c>
    </row>
    <row r="7161" spans="1:31" x14ac:dyDescent="0.3">
      <c r="A7161">
        <v>2726416</v>
      </c>
      <c r="B7161">
        <v>1</v>
      </c>
      <c r="C7161" t="s">
        <v>80</v>
      </c>
      <c r="D7161" t="s">
        <v>96</v>
      </c>
      <c r="E7161" t="s">
        <v>156</v>
      </c>
      <c r="F7161" t="s">
        <v>19760</v>
      </c>
      <c r="G7161" t="s">
        <v>185</v>
      </c>
      <c r="H7161" t="s">
        <v>153</v>
      </c>
      <c r="I7161" t="s">
        <v>136</v>
      </c>
      <c r="J7161" t="s">
        <v>137</v>
      </c>
      <c r="K7161" t="s">
        <v>138</v>
      </c>
      <c r="L7161" t="s">
        <v>19761</v>
      </c>
      <c r="M7161" t="s">
        <v>19762</v>
      </c>
      <c r="N7161">
        <v>3.1477777769999999</v>
      </c>
      <c r="O7161">
        <v>0</v>
      </c>
      <c r="P7161">
        <v>18</v>
      </c>
      <c r="Q7161">
        <v>0</v>
      </c>
      <c r="R7161">
        <v>0</v>
      </c>
      <c r="S7161">
        <v>0</v>
      </c>
      <c r="T7161">
        <v>24</v>
      </c>
      <c r="U7161">
        <v>0</v>
      </c>
      <c r="V7161">
        <v>0</v>
      </c>
      <c r="W7161">
        <v>0</v>
      </c>
      <c r="X7161">
        <v>11.340771230472756</v>
      </c>
      <c r="Y7161">
        <v>0</v>
      </c>
      <c r="Z7161">
        <v>0</v>
      </c>
      <c r="AA7161">
        <v>0</v>
      </c>
      <c r="AB7161">
        <v>182.79902987462626</v>
      </c>
      <c r="AC7161">
        <v>0</v>
      </c>
      <c r="AD7161">
        <v>0</v>
      </c>
      <c r="AE7161">
        <v>194.13980110509902</v>
      </c>
    </row>
    <row r="7162" spans="1:31" x14ac:dyDescent="0.3">
      <c r="A7162">
        <v>2726414</v>
      </c>
      <c r="B7162">
        <v>2</v>
      </c>
      <c r="C7162" t="s">
        <v>80</v>
      </c>
      <c r="D7162" t="s">
        <v>94</v>
      </c>
      <c r="E7162" t="s">
        <v>132</v>
      </c>
      <c r="F7162" t="s">
        <v>19763</v>
      </c>
      <c r="G7162" t="s">
        <v>163</v>
      </c>
      <c r="H7162" t="s">
        <v>135</v>
      </c>
      <c r="I7162" t="s">
        <v>136</v>
      </c>
      <c r="J7162" t="s">
        <v>137</v>
      </c>
      <c r="K7162" t="s">
        <v>138</v>
      </c>
      <c r="L7162" t="s">
        <v>19764</v>
      </c>
      <c r="M7162" t="s">
        <v>19765</v>
      </c>
      <c r="N7162">
        <v>0.20638888799999999</v>
      </c>
      <c r="O7162">
        <v>0</v>
      </c>
      <c r="P7162">
        <v>86</v>
      </c>
      <c r="Q7162">
        <v>0</v>
      </c>
      <c r="R7162">
        <v>0</v>
      </c>
      <c r="S7162">
        <v>0</v>
      </c>
      <c r="T7162">
        <v>8</v>
      </c>
      <c r="U7162">
        <v>0</v>
      </c>
      <c r="V7162">
        <v>0</v>
      </c>
      <c r="W7162">
        <v>0</v>
      </c>
      <c r="X7162">
        <v>1.3369313464047798</v>
      </c>
      <c r="Y7162">
        <v>0</v>
      </c>
      <c r="Z7162">
        <v>0</v>
      </c>
      <c r="AA7162">
        <v>0</v>
      </c>
      <c r="AB7162">
        <v>0.48177372442655669</v>
      </c>
      <c r="AC7162">
        <v>0</v>
      </c>
      <c r="AD7162">
        <v>0</v>
      </c>
      <c r="AE7162">
        <v>1.8187050708313366</v>
      </c>
    </row>
    <row r="7163" spans="1:31" x14ac:dyDescent="0.3">
      <c r="A7163">
        <v>2726848</v>
      </c>
      <c r="B7163">
        <v>1</v>
      </c>
      <c r="C7163" t="s">
        <v>80</v>
      </c>
      <c r="D7163" t="s">
        <v>90</v>
      </c>
      <c r="E7163" t="s">
        <v>145</v>
      </c>
      <c r="F7163" t="s">
        <v>19766</v>
      </c>
      <c r="G7163" t="s">
        <v>230</v>
      </c>
      <c r="H7163" t="s">
        <v>135</v>
      </c>
      <c r="I7163" t="s">
        <v>136</v>
      </c>
      <c r="J7163" t="s">
        <v>137</v>
      </c>
      <c r="K7163" t="s">
        <v>138</v>
      </c>
      <c r="L7163" t="s">
        <v>19767</v>
      </c>
      <c r="M7163" t="s">
        <v>19768</v>
      </c>
      <c r="N7163">
        <v>1.5919444439999999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1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0.79271955390842497</v>
      </c>
      <c r="AC7163">
        <v>0</v>
      </c>
      <c r="AD7163">
        <v>0</v>
      </c>
      <c r="AE7163">
        <v>0.79271955390842497</v>
      </c>
    </row>
    <row r="7164" spans="1:31" x14ac:dyDescent="0.3">
      <c r="A7164">
        <v>2727057</v>
      </c>
      <c r="B7164">
        <v>1</v>
      </c>
      <c r="C7164" t="s">
        <v>81</v>
      </c>
      <c r="D7164" t="s">
        <v>128</v>
      </c>
      <c r="E7164" t="s">
        <v>156</v>
      </c>
      <c r="F7164" t="s">
        <v>19769</v>
      </c>
      <c r="G7164" t="s">
        <v>185</v>
      </c>
      <c r="H7164" t="s">
        <v>153</v>
      </c>
      <c r="I7164" t="s">
        <v>136</v>
      </c>
      <c r="J7164" t="s">
        <v>137</v>
      </c>
      <c r="K7164" t="s">
        <v>138</v>
      </c>
      <c r="L7164" t="s">
        <v>19770</v>
      </c>
      <c r="M7164" t="s">
        <v>19771</v>
      </c>
      <c r="N7164">
        <v>2.0263888880000001</v>
      </c>
      <c r="O7164">
        <v>0</v>
      </c>
      <c r="P7164">
        <v>350</v>
      </c>
      <c r="Q7164">
        <v>0</v>
      </c>
      <c r="R7164">
        <v>0</v>
      </c>
      <c r="S7164">
        <v>0</v>
      </c>
      <c r="T7164">
        <v>8</v>
      </c>
      <c r="U7164">
        <v>0</v>
      </c>
      <c r="V7164">
        <v>0</v>
      </c>
      <c r="W7164">
        <v>0</v>
      </c>
      <c r="X7164">
        <v>194.71945925272158</v>
      </c>
      <c r="Y7164">
        <v>0</v>
      </c>
      <c r="Z7164">
        <v>0</v>
      </c>
      <c r="AA7164">
        <v>0</v>
      </c>
      <c r="AB7164">
        <v>28.117778507713552</v>
      </c>
      <c r="AC7164">
        <v>0</v>
      </c>
      <c r="AD7164">
        <v>0</v>
      </c>
      <c r="AE7164">
        <v>222.83723776043513</v>
      </c>
    </row>
    <row r="7165" spans="1:31" x14ac:dyDescent="0.3">
      <c r="A7165">
        <v>2726493</v>
      </c>
      <c r="B7165">
        <v>1</v>
      </c>
      <c r="C7165" t="s">
        <v>80</v>
      </c>
      <c r="D7165" t="s">
        <v>110</v>
      </c>
      <c r="E7165" t="s">
        <v>161</v>
      </c>
      <c r="F7165" t="s">
        <v>19772</v>
      </c>
      <c r="G7165" t="s">
        <v>209</v>
      </c>
      <c r="H7165" t="s">
        <v>135</v>
      </c>
      <c r="I7165" t="s">
        <v>136</v>
      </c>
      <c r="J7165" t="s">
        <v>137</v>
      </c>
      <c r="K7165" t="s">
        <v>210</v>
      </c>
      <c r="L7165" t="s">
        <v>19773</v>
      </c>
      <c r="M7165" t="s">
        <v>19774</v>
      </c>
      <c r="N7165">
        <v>6.6522222219999998</v>
      </c>
      <c r="O7165">
        <v>0</v>
      </c>
      <c r="P7165">
        <v>139</v>
      </c>
      <c r="Q7165">
        <v>0</v>
      </c>
      <c r="R7165">
        <v>0</v>
      </c>
      <c r="S7165">
        <v>0</v>
      </c>
      <c r="T7165">
        <v>87</v>
      </c>
      <c r="U7165">
        <v>0</v>
      </c>
      <c r="V7165">
        <v>0</v>
      </c>
      <c r="W7165">
        <v>0</v>
      </c>
      <c r="X7165">
        <v>204.20679836964081</v>
      </c>
      <c r="Y7165">
        <v>0</v>
      </c>
      <c r="Z7165">
        <v>0</v>
      </c>
      <c r="AA7165">
        <v>0</v>
      </c>
      <c r="AB7165">
        <v>458.68407614317584</v>
      </c>
      <c r="AC7165">
        <v>0</v>
      </c>
      <c r="AD7165">
        <v>0</v>
      </c>
      <c r="AE7165">
        <v>662.89087451281671</v>
      </c>
    </row>
    <row r="7166" spans="1:31" x14ac:dyDescent="0.3">
      <c r="A7166">
        <v>2727014</v>
      </c>
      <c r="B7166">
        <v>1</v>
      </c>
      <c r="C7166" t="s">
        <v>81</v>
      </c>
      <c r="D7166" t="s">
        <v>127</v>
      </c>
      <c r="E7166" t="s">
        <v>213</v>
      </c>
      <c r="F7166" t="s">
        <v>19775</v>
      </c>
      <c r="G7166" t="s">
        <v>152</v>
      </c>
      <c r="H7166" t="s">
        <v>153</v>
      </c>
      <c r="I7166" t="s">
        <v>136</v>
      </c>
      <c r="J7166" t="s">
        <v>137</v>
      </c>
      <c r="K7166" t="s">
        <v>138</v>
      </c>
      <c r="L7166" t="s">
        <v>19776</v>
      </c>
      <c r="M7166" t="s">
        <v>19777</v>
      </c>
      <c r="N7166">
        <v>1.825555555</v>
      </c>
      <c r="O7166">
        <v>5</v>
      </c>
      <c r="P7166">
        <v>0</v>
      </c>
      <c r="Q7166">
        <v>32</v>
      </c>
      <c r="R7166">
        <v>0</v>
      </c>
      <c r="S7166">
        <v>6</v>
      </c>
      <c r="T7166">
        <v>0</v>
      </c>
      <c r="U7166">
        <v>2</v>
      </c>
      <c r="V7166">
        <v>0</v>
      </c>
      <c r="W7166">
        <v>2.4386095831208334</v>
      </c>
      <c r="X7166">
        <v>0</v>
      </c>
      <c r="Y7166">
        <v>2.2595161677057245</v>
      </c>
      <c r="Z7166">
        <v>0</v>
      </c>
      <c r="AA7166">
        <v>27.007366522559249</v>
      </c>
      <c r="AB7166">
        <v>0</v>
      </c>
      <c r="AC7166">
        <v>64.00183613225748</v>
      </c>
      <c r="AD7166">
        <v>0</v>
      </c>
      <c r="AE7166">
        <v>95.707328405643295</v>
      </c>
    </row>
    <row r="7167" spans="1:31" x14ac:dyDescent="0.3">
      <c r="A7167">
        <v>2726350</v>
      </c>
      <c r="B7167">
        <v>1</v>
      </c>
      <c r="C7167" t="s">
        <v>80</v>
      </c>
      <c r="D7167" t="s">
        <v>82</v>
      </c>
      <c r="E7167" t="s">
        <v>156</v>
      </c>
      <c r="F7167" t="s">
        <v>19778</v>
      </c>
      <c r="G7167" t="s">
        <v>300</v>
      </c>
      <c r="H7167" t="s">
        <v>153</v>
      </c>
      <c r="I7167" t="s">
        <v>136</v>
      </c>
      <c r="J7167" t="s">
        <v>137</v>
      </c>
      <c r="K7167" t="s">
        <v>210</v>
      </c>
      <c r="L7167" t="s">
        <v>19779</v>
      </c>
      <c r="M7167" t="s">
        <v>19780</v>
      </c>
      <c r="N7167">
        <v>4.852222222</v>
      </c>
      <c r="O7167">
        <v>0</v>
      </c>
      <c r="P7167">
        <v>7</v>
      </c>
      <c r="Q7167">
        <v>0</v>
      </c>
      <c r="R7167">
        <v>0</v>
      </c>
      <c r="S7167">
        <v>0</v>
      </c>
      <c r="T7167">
        <v>847</v>
      </c>
      <c r="U7167">
        <v>0</v>
      </c>
      <c r="V7167">
        <v>0</v>
      </c>
      <c r="W7167">
        <v>0</v>
      </c>
      <c r="X7167">
        <v>3.6910876324969712</v>
      </c>
      <c r="Y7167">
        <v>0</v>
      </c>
      <c r="Z7167">
        <v>0</v>
      </c>
      <c r="AA7167">
        <v>0</v>
      </c>
      <c r="AB7167">
        <v>974.43121645162398</v>
      </c>
      <c r="AC7167">
        <v>0</v>
      </c>
      <c r="AD7167">
        <v>0</v>
      </c>
      <c r="AE7167">
        <v>978.12230408412097</v>
      </c>
    </row>
    <row r="7168" spans="1:31" x14ac:dyDescent="0.3">
      <c r="A7168">
        <v>2726722</v>
      </c>
      <c r="B7168">
        <v>1</v>
      </c>
      <c r="C7168" t="s">
        <v>80</v>
      </c>
      <c r="D7168" t="s">
        <v>90</v>
      </c>
      <c r="E7168" t="s">
        <v>145</v>
      </c>
      <c r="F7168" t="s">
        <v>19781</v>
      </c>
      <c r="G7168" t="s">
        <v>147</v>
      </c>
      <c r="H7168" t="s">
        <v>135</v>
      </c>
      <c r="I7168" t="s">
        <v>136</v>
      </c>
      <c r="J7168" t="s">
        <v>137</v>
      </c>
      <c r="K7168" t="s">
        <v>138</v>
      </c>
      <c r="L7168" t="s">
        <v>19782</v>
      </c>
      <c r="M7168" t="s">
        <v>19783</v>
      </c>
      <c r="N7168">
        <v>1.936111111</v>
      </c>
      <c r="O7168">
        <v>0</v>
      </c>
      <c r="P7168">
        <v>1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</row>
    <row r="7169" spans="1:31" x14ac:dyDescent="0.3">
      <c r="A7169">
        <v>2726579</v>
      </c>
      <c r="B7169">
        <v>1</v>
      </c>
      <c r="C7169" t="s">
        <v>81</v>
      </c>
      <c r="D7169" t="s">
        <v>122</v>
      </c>
      <c r="E7169" t="s">
        <v>132</v>
      </c>
      <c r="F7169" t="s">
        <v>10206</v>
      </c>
      <c r="G7169" t="s">
        <v>170</v>
      </c>
      <c r="H7169" t="s">
        <v>135</v>
      </c>
      <c r="I7169" t="s">
        <v>136</v>
      </c>
      <c r="J7169" t="s">
        <v>137</v>
      </c>
      <c r="K7169" t="s">
        <v>138</v>
      </c>
      <c r="L7169" t="s">
        <v>19784</v>
      </c>
      <c r="M7169" t="s">
        <v>19785</v>
      </c>
      <c r="N7169">
        <v>0.38666666599999999</v>
      </c>
      <c r="O7169">
        <v>0</v>
      </c>
      <c r="P7169">
        <v>153</v>
      </c>
      <c r="Q7169">
        <v>0</v>
      </c>
      <c r="R7169">
        <v>2</v>
      </c>
      <c r="S7169">
        <v>0</v>
      </c>
      <c r="T7169">
        <v>9</v>
      </c>
      <c r="U7169">
        <v>0</v>
      </c>
      <c r="V7169">
        <v>0</v>
      </c>
      <c r="W7169">
        <v>0</v>
      </c>
      <c r="X7169">
        <v>9.8922883200316836</v>
      </c>
      <c r="Y7169">
        <v>0</v>
      </c>
      <c r="Z7169">
        <v>0.3235404610032</v>
      </c>
      <c r="AA7169">
        <v>0</v>
      </c>
      <c r="AB7169">
        <v>0.98018713437735994</v>
      </c>
      <c r="AC7169">
        <v>0</v>
      </c>
      <c r="AD7169">
        <v>0</v>
      </c>
      <c r="AE7169">
        <v>11.196015915412243</v>
      </c>
    </row>
    <row r="7170" spans="1:31" x14ac:dyDescent="0.3">
      <c r="A7170">
        <v>2726536</v>
      </c>
      <c r="B7170">
        <v>1</v>
      </c>
      <c r="C7170" t="s">
        <v>81</v>
      </c>
      <c r="D7170" t="s">
        <v>112</v>
      </c>
      <c r="E7170" t="s">
        <v>150</v>
      </c>
      <c r="F7170" t="s">
        <v>12137</v>
      </c>
      <c r="G7170" t="s">
        <v>152</v>
      </c>
      <c r="H7170" t="s">
        <v>153</v>
      </c>
      <c r="I7170" t="s">
        <v>136</v>
      </c>
      <c r="J7170" t="s">
        <v>137</v>
      </c>
      <c r="K7170" t="s">
        <v>138</v>
      </c>
      <c r="L7170" t="s">
        <v>19786</v>
      </c>
      <c r="M7170" t="s">
        <v>19787</v>
      </c>
      <c r="N7170">
        <v>0.23361111100000001</v>
      </c>
      <c r="O7170">
        <v>1</v>
      </c>
      <c r="P7170">
        <v>3</v>
      </c>
      <c r="Q7170">
        <v>12</v>
      </c>
      <c r="R7170">
        <v>72</v>
      </c>
      <c r="S7170">
        <v>3</v>
      </c>
      <c r="T7170">
        <v>6</v>
      </c>
      <c r="U7170">
        <v>1</v>
      </c>
      <c r="V7170">
        <v>0</v>
      </c>
      <c r="W7170">
        <v>4.6977180716666664E-2</v>
      </c>
      <c r="X7170">
        <v>0.69656125289352255</v>
      </c>
      <c r="Y7170">
        <v>95.53043621681536</v>
      </c>
      <c r="Z7170">
        <v>10.869104913111958</v>
      </c>
      <c r="AA7170">
        <v>0.65208662066667</v>
      </c>
      <c r="AB7170">
        <v>2.8626094561671112</v>
      </c>
      <c r="AC7170">
        <v>0.53024059100159993</v>
      </c>
      <c r="AD7170">
        <v>0</v>
      </c>
      <c r="AE7170">
        <v>111.18801623137287</v>
      </c>
    </row>
    <row r="7171" spans="1:31" x14ac:dyDescent="0.3">
      <c r="A7171">
        <v>2726828</v>
      </c>
      <c r="B7171">
        <v>1</v>
      </c>
      <c r="C7171" t="s">
        <v>81</v>
      </c>
      <c r="D7171" t="s">
        <v>128</v>
      </c>
      <c r="E7171" t="s">
        <v>161</v>
      </c>
      <c r="F7171" t="s">
        <v>19788</v>
      </c>
      <c r="G7171" t="s">
        <v>163</v>
      </c>
      <c r="H7171" t="s">
        <v>135</v>
      </c>
      <c r="I7171" t="s">
        <v>136</v>
      </c>
      <c r="J7171" t="s">
        <v>137</v>
      </c>
      <c r="K7171" t="s">
        <v>138</v>
      </c>
      <c r="L7171" t="s">
        <v>19789</v>
      </c>
      <c r="M7171" t="s">
        <v>19790</v>
      </c>
      <c r="N7171">
        <v>1.769722222</v>
      </c>
      <c r="O7171">
        <v>0</v>
      </c>
      <c r="P7171">
        <v>1</v>
      </c>
      <c r="Q7171">
        <v>0</v>
      </c>
      <c r="R7171">
        <v>4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0.36747906919716</v>
      </c>
      <c r="Y7171">
        <v>0</v>
      </c>
      <c r="Z7171">
        <v>1.9005462862807501</v>
      </c>
      <c r="AA7171">
        <v>0</v>
      </c>
      <c r="AB7171">
        <v>0</v>
      </c>
      <c r="AC7171">
        <v>0</v>
      </c>
      <c r="AD7171">
        <v>0</v>
      </c>
      <c r="AE7171">
        <v>2.26802535547791</v>
      </c>
    </row>
    <row r="7172" spans="1:31" x14ac:dyDescent="0.3">
      <c r="A7172">
        <v>2726860</v>
      </c>
      <c r="B7172">
        <v>1</v>
      </c>
      <c r="C7172" t="s">
        <v>80</v>
      </c>
      <c r="D7172" t="s">
        <v>103</v>
      </c>
      <c r="E7172" t="s">
        <v>150</v>
      </c>
      <c r="F7172" t="s">
        <v>19791</v>
      </c>
      <c r="G7172" t="s">
        <v>152</v>
      </c>
      <c r="H7172" t="s">
        <v>153</v>
      </c>
      <c r="I7172" t="s">
        <v>136</v>
      </c>
      <c r="J7172" t="s">
        <v>137</v>
      </c>
      <c r="K7172" t="s">
        <v>138</v>
      </c>
      <c r="L7172" t="s">
        <v>19792</v>
      </c>
      <c r="M7172" t="s">
        <v>19793</v>
      </c>
      <c r="N7172">
        <v>0.85972222200000004</v>
      </c>
      <c r="O7172">
        <v>0</v>
      </c>
      <c r="P7172">
        <v>3959</v>
      </c>
      <c r="Q7172">
        <v>2</v>
      </c>
      <c r="R7172">
        <v>28</v>
      </c>
      <c r="S7172">
        <v>57</v>
      </c>
      <c r="T7172">
        <v>337</v>
      </c>
      <c r="U7172">
        <v>57</v>
      </c>
      <c r="V7172">
        <v>10</v>
      </c>
      <c r="W7172">
        <v>0</v>
      </c>
      <c r="X7172">
        <v>659.16652710788003</v>
      </c>
      <c r="Y7172">
        <v>0.47204653092916671</v>
      </c>
      <c r="Z7172">
        <v>7.7688858964140515</v>
      </c>
      <c r="AA7172">
        <v>870.90121082139444</v>
      </c>
      <c r="AB7172">
        <v>313.70509910814735</v>
      </c>
      <c r="AC7172">
        <v>7585.5210773760073</v>
      </c>
      <c r="AD7172">
        <v>261.90400000978951</v>
      </c>
      <c r="AE7172">
        <v>9699.4388468505622</v>
      </c>
    </row>
    <row r="7173" spans="1:31" x14ac:dyDescent="0.3">
      <c r="A7173">
        <v>2726528</v>
      </c>
      <c r="B7173">
        <v>1</v>
      </c>
      <c r="C7173" t="s">
        <v>80</v>
      </c>
      <c r="D7173" t="s">
        <v>90</v>
      </c>
      <c r="E7173" t="s">
        <v>161</v>
      </c>
      <c r="F7173" t="s">
        <v>19794</v>
      </c>
      <c r="G7173" t="s">
        <v>300</v>
      </c>
      <c r="H7173" t="s">
        <v>135</v>
      </c>
      <c r="I7173" t="s">
        <v>136</v>
      </c>
      <c r="J7173" t="s">
        <v>137</v>
      </c>
      <c r="K7173" t="s">
        <v>210</v>
      </c>
      <c r="L7173" t="s">
        <v>19795</v>
      </c>
      <c r="M7173" t="s">
        <v>19796</v>
      </c>
      <c r="N7173">
        <v>2.0697222219999998</v>
      </c>
      <c r="O7173">
        <v>0</v>
      </c>
      <c r="P7173">
        <v>19</v>
      </c>
      <c r="Q7173">
        <v>0</v>
      </c>
      <c r="R7173">
        <v>0</v>
      </c>
      <c r="S7173">
        <v>0</v>
      </c>
      <c r="T7173">
        <v>2</v>
      </c>
      <c r="U7173">
        <v>0</v>
      </c>
      <c r="V7173">
        <v>0</v>
      </c>
      <c r="W7173">
        <v>0</v>
      </c>
      <c r="X7173">
        <v>8.5043073505427511</v>
      </c>
      <c r="Y7173">
        <v>0</v>
      </c>
      <c r="Z7173">
        <v>0</v>
      </c>
      <c r="AA7173">
        <v>0</v>
      </c>
      <c r="AB7173">
        <v>0.33494511948388755</v>
      </c>
      <c r="AC7173">
        <v>0</v>
      </c>
      <c r="AD7173">
        <v>0</v>
      </c>
      <c r="AE7173">
        <v>8.8392524700266382</v>
      </c>
    </row>
    <row r="7174" spans="1:31" x14ac:dyDescent="0.3">
      <c r="A7174">
        <v>2726691</v>
      </c>
      <c r="B7174">
        <v>1</v>
      </c>
      <c r="C7174" t="s">
        <v>80</v>
      </c>
      <c r="D7174" t="s">
        <v>101</v>
      </c>
      <c r="E7174" t="s">
        <v>156</v>
      </c>
      <c r="F7174" t="s">
        <v>19797</v>
      </c>
      <c r="G7174" t="s">
        <v>185</v>
      </c>
      <c r="H7174" t="s">
        <v>153</v>
      </c>
      <c r="I7174" t="s">
        <v>136</v>
      </c>
      <c r="J7174" t="s">
        <v>137</v>
      </c>
      <c r="K7174" t="s">
        <v>138</v>
      </c>
      <c r="L7174" t="s">
        <v>19798</v>
      </c>
      <c r="M7174" t="s">
        <v>19799</v>
      </c>
      <c r="N7174">
        <v>5.0019444440000003</v>
      </c>
      <c r="O7174">
        <v>0</v>
      </c>
      <c r="P7174">
        <v>5</v>
      </c>
      <c r="Q7174">
        <v>0</v>
      </c>
      <c r="R7174">
        <v>5</v>
      </c>
      <c r="S7174">
        <v>1</v>
      </c>
      <c r="T7174">
        <v>1</v>
      </c>
      <c r="U7174">
        <v>0</v>
      </c>
      <c r="V7174">
        <v>0</v>
      </c>
      <c r="W7174">
        <v>0</v>
      </c>
      <c r="X7174">
        <v>7.1542995249601322</v>
      </c>
      <c r="Y7174">
        <v>0</v>
      </c>
      <c r="Z7174">
        <v>7.7296545038215498</v>
      </c>
      <c r="AA7174">
        <v>4.5140853779355119</v>
      </c>
      <c r="AB7174">
        <v>7.5821876076491668</v>
      </c>
      <c r="AC7174">
        <v>0</v>
      </c>
      <c r="AD7174">
        <v>0</v>
      </c>
      <c r="AE7174">
        <v>26.980227014366363</v>
      </c>
    </row>
    <row r="7175" spans="1:31" x14ac:dyDescent="0.3">
      <c r="A7175">
        <v>2726522</v>
      </c>
      <c r="B7175">
        <v>1</v>
      </c>
      <c r="C7175" t="s">
        <v>80</v>
      </c>
      <c r="D7175" t="s">
        <v>90</v>
      </c>
      <c r="E7175" t="s">
        <v>145</v>
      </c>
      <c r="F7175" t="s">
        <v>19800</v>
      </c>
      <c r="G7175" t="s">
        <v>158</v>
      </c>
      <c r="H7175" t="s">
        <v>135</v>
      </c>
      <c r="I7175" t="s">
        <v>136</v>
      </c>
      <c r="J7175" t="s">
        <v>3</v>
      </c>
      <c r="K7175" t="s">
        <v>138</v>
      </c>
      <c r="L7175" t="s">
        <v>19801</v>
      </c>
      <c r="M7175" t="s">
        <v>19802</v>
      </c>
      <c r="N7175">
        <v>2.275555555</v>
      </c>
      <c r="O7175">
        <v>0</v>
      </c>
      <c r="P7175">
        <v>7</v>
      </c>
      <c r="Q7175">
        <v>0</v>
      </c>
      <c r="R7175">
        <v>0</v>
      </c>
      <c r="S7175">
        <v>0</v>
      </c>
      <c r="T7175">
        <v>1</v>
      </c>
      <c r="U7175">
        <v>0</v>
      </c>
      <c r="V7175">
        <v>0</v>
      </c>
      <c r="W7175">
        <v>0</v>
      </c>
      <c r="X7175">
        <v>3.6037303738756279</v>
      </c>
      <c r="Y7175">
        <v>0</v>
      </c>
      <c r="Z7175">
        <v>0</v>
      </c>
      <c r="AA7175">
        <v>0</v>
      </c>
      <c r="AB7175">
        <v>3.6436290987433333</v>
      </c>
      <c r="AC7175">
        <v>0</v>
      </c>
      <c r="AD7175">
        <v>0</v>
      </c>
      <c r="AE7175">
        <v>7.2473594726189612</v>
      </c>
    </row>
    <row r="7176" spans="1:31" x14ac:dyDescent="0.3">
      <c r="A7176">
        <v>2726545</v>
      </c>
      <c r="B7176">
        <v>1</v>
      </c>
      <c r="C7176" t="s">
        <v>80</v>
      </c>
      <c r="D7176" t="s">
        <v>110</v>
      </c>
      <c r="E7176" t="s">
        <v>132</v>
      </c>
      <c r="F7176" t="s">
        <v>19803</v>
      </c>
      <c r="G7176" t="s">
        <v>209</v>
      </c>
      <c r="H7176" t="s">
        <v>135</v>
      </c>
      <c r="I7176" t="s">
        <v>136</v>
      </c>
      <c r="J7176" t="s">
        <v>137</v>
      </c>
      <c r="K7176" t="s">
        <v>210</v>
      </c>
      <c r="L7176" t="s">
        <v>19804</v>
      </c>
      <c r="M7176" t="s">
        <v>19805</v>
      </c>
      <c r="N7176">
        <v>2.2511111110000002</v>
      </c>
      <c r="O7176">
        <v>0</v>
      </c>
      <c r="P7176">
        <v>34</v>
      </c>
      <c r="Q7176">
        <v>0</v>
      </c>
      <c r="R7176">
        <v>0</v>
      </c>
      <c r="S7176">
        <v>0</v>
      </c>
      <c r="T7176">
        <v>286</v>
      </c>
      <c r="U7176">
        <v>0</v>
      </c>
      <c r="V7176">
        <v>0</v>
      </c>
      <c r="W7176">
        <v>0</v>
      </c>
      <c r="X7176">
        <v>12.345348449083989</v>
      </c>
      <c r="Y7176">
        <v>0</v>
      </c>
      <c r="Z7176">
        <v>0</v>
      </c>
      <c r="AA7176">
        <v>0</v>
      </c>
      <c r="AB7176">
        <v>538.12649440955295</v>
      </c>
      <c r="AC7176">
        <v>0</v>
      </c>
      <c r="AD7176">
        <v>0</v>
      </c>
      <c r="AE7176">
        <v>550.47184285863693</v>
      </c>
    </row>
    <row r="7177" spans="1:31" x14ac:dyDescent="0.3">
      <c r="A7177">
        <v>2726651</v>
      </c>
      <c r="B7177">
        <v>1</v>
      </c>
      <c r="C7177" t="s">
        <v>80</v>
      </c>
      <c r="D7177" t="s">
        <v>94</v>
      </c>
      <c r="E7177" t="s">
        <v>150</v>
      </c>
      <c r="F7177" t="s">
        <v>19806</v>
      </c>
      <c r="G7177" t="s">
        <v>300</v>
      </c>
      <c r="H7177" t="s">
        <v>153</v>
      </c>
      <c r="I7177" t="s">
        <v>136</v>
      </c>
      <c r="J7177" t="s">
        <v>137</v>
      </c>
      <c r="K7177" t="s">
        <v>210</v>
      </c>
      <c r="L7177" t="s">
        <v>19807</v>
      </c>
      <c r="M7177" t="s">
        <v>19808</v>
      </c>
      <c r="N7177">
        <v>1.869444444</v>
      </c>
      <c r="O7177">
        <v>0</v>
      </c>
      <c r="P7177">
        <v>203</v>
      </c>
      <c r="Q7177">
        <v>1</v>
      </c>
      <c r="R7177">
        <v>5</v>
      </c>
      <c r="S7177">
        <v>0</v>
      </c>
      <c r="T7177">
        <v>7</v>
      </c>
      <c r="U7177">
        <v>0</v>
      </c>
      <c r="V7177">
        <v>0</v>
      </c>
      <c r="W7177">
        <v>0</v>
      </c>
      <c r="X7177">
        <v>27.83936680420544</v>
      </c>
      <c r="Y7177">
        <v>0.61286979199344171</v>
      </c>
      <c r="Z7177">
        <v>2.253513844027875</v>
      </c>
      <c r="AA7177">
        <v>0</v>
      </c>
      <c r="AB7177">
        <v>4.0012099594587687</v>
      </c>
      <c r="AC7177">
        <v>0</v>
      </c>
      <c r="AD7177">
        <v>0</v>
      </c>
      <c r="AE7177">
        <v>34.706960399685528</v>
      </c>
    </row>
    <row r="7178" spans="1:31" x14ac:dyDescent="0.3">
      <c r="A7178">
        <v>2727046</v>
      </c>
      <c r="B7178">
        <v>1</v>
      </c>
      <c r="C7178" t="s">
        <v>81</v>
      </c>
      <c r="D7178" t="s">
        <v>127</v>
      </c>
      <c r="E7178" t="s">
        <v>145</v>
      </c>
      <c r="F7178" t="s">
        <v>19809</v>
      </c>
      <c r="G7178" t="s">
        <v>181</v>
      </c>
      <c r="H7178" t="s">
        <v>135</v>
      </c>
      <c r="I7178" t="s">
        <v>136</v>
      </c>
      <c r="J7178" t="s">
        <v>137</v>
      </c>
      <c r="K7178" t="s">
        <v>138</v>
      </c>
      <c r="L7178" t="s">
        <v>19810</v>
      </c>
      <c r="M7178" t="s">
        <v>19811</v>
      </c>
      <c r="N7178">
        <v>3.4763888879999998</v>
      </c>
      <c r="O7178">
        <v>0</v>
      </c>
      <c r="P7178">
        <v>2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2.5198060533687214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2.5198060533687214</v>
      </c>
    </row>
    <row r="7179" spans="1:31" x14ac:dyDescent="0.3">
      <c r="A7179">
        <v>2726754</v>
      </c>
      <c r="B7179">
        <v>1</v>
      </c>
      <c r="C7179" t="s">
        <v>80</v>
      </c>
      <c r="D7179" t="s">
        <v>105</v>
      </c>
      <c r="E7179" t="s">
        <v>132</v>
      </c>
      <c r="F7179" t="s">
        <v>19812</v>
      </c>
      <c r="G7179" t="s">
        <v>163</v>
      </c>
      <c r="H7179" t="s">
        <v>135</v>
      </c>
      <c r="I7179" t="s">
        <v>136</v>
      </c>
      <c r="J7179" t="s">
        <v>137</v>
      </c>
      <c r="K7179" t="s">
        <v>138</v>
      </c>
      <c r="L7179" t="s">
        <v>19813</v>
      </c>
      <c r="M7179" t="s">
        <v>19814</v>
      </c>
      <c r="N7179">
        <v>2.795833333</v>
      </c>
      <c r="O7179">
        <v>0</v>
      </c>
      <c r="P7179">
        <v>116</v>
      </c>
      <c r="Q7179">
        <v>0</v>
      </c>
      <c r="R7179">
        <v>1</v>
      </c>
      <c r="S7179">
        <v>0</v>
      </c>
      <c r="T7179">
        <v>38</v>
      </c>
      <c r="U7179">
        <v>0</v>
      </c>
      <c r="V7179">
        <v>0</v>
      </c>
      <c r="W7179">
        <v>0</v>
      </c>
      <c r="X7179">
        <v>71.223655501330924</v>
      </c>
      <c r="Y7179">
        <v>0</v>
      </c>
      <c r="Z7179">
        <v>0</v>
      </c>
      <c r="AA7179">
        <v>0</v>
      </c>
      <c r="AB7179">
        <v>71.650314772452589</v>
      </c>
      <c r="AC7179">
        <v>0</v>
      </c>
      <c r="AD7179">
        <v>0</v>
      </c>
      <c r="AE7179">
        <v>142.87397027378353</v>
      </c>
    </row>
    <row r="7180" spans="1:31" x14ac:dyDescent="0.3">
      <c r="A7180">
        <v>2726459</v>
      </c>
      <c r="B7180">
        <v>1</v>
      </c>
      <c r="C7180" t="s">
        <v>81</v>
      </c>
      <c r="D7180" t="s">
        <v>112</v>
      </c>
      <c r="E7180" t="s">
        <v>145</v>
      </c>
      <c r="F7180" t="s">
        <v>19815</v>
      </c>
      <c r="G7180" t="s">
        <v>170</v>
      </c>
      <c r="H7180" t="s">
        <v>135</v>
      </c>
      <c r="I7180" t="s">
        <v>136</v>
      </c>
      <c r="J7180" t="s">
        <v>137</v>
      </c>
      <c r="K7180" t="s">
        <v>138</v>
      </c>
      <c r="L7180" t="s">
        <v>19816</v>
      </c>
      <c r="M7180" t="s">
        <v>19817</v>
      </c>
      <c r="N7180">
        <v>0.31388888799999998</v>
      </c>
      <c r="O7180">
        <v>0</v>
      </c>
      <c r="P7180">
        <v>2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5.2569910624000002E-2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5.2569910624000002E-2</v>
      </c>
    </row>
    <row r="7181" spans="1:31" x14ac:dyDescent="0.3">
      <c r="A7181">
        <v>2726419</v>
      </c>
      <c r="B7181">
        <v>1</v>
      </c>
      <c r="C7181" t="s">
        <v>81</v>
      </c>
      <c r="D7181" t="s">
        <v>120</v>
      </c>
      <c r="E7181" t="s">
        <v>156</v>
      </c>
      <c r="F7181" t="s">
        <v>19818</v>
      </c>
      <c r="G7181" t="s">
        <v>152</v>
      </c>
      <c r="H7181" t="s">
        <v>153</v>
      </c>
      <c r="I7181" t="s">
        <v>136</v>
      </c>
      <c r="J7181" t="s">
        <v>137</v>
      </c>
      <c r="K7181" t="s">
        <v>138</v>
      </c>
      <c r="L7181" t="s">
        <v>19498</v>
      </c>
      <c r="M7181" t="s">
        <v>19819</v>
      </c>
      <c r="N7181">
        <v>1.3425</v>
      </c>
      <c r="O7181">
        <v>0</v>
      </c>
      <c r="P7181">
        <v>1</v>
      </c>
      <c r="Q7181">
        <v>24</v>
      </c>
      <c r="R7181">
        <v>13</v>
      </c>
      <c r="S7181">
        <v>9</v>
      </c>
      <c r="T7181">
        <v>0</v>
      </c>
      <c r="U7181">
        <v>3</v>
      </c>
      <c r="V7181">
        <v>0</v>
      </c>
      <c r="W7181">
        <v>0</v>
      </c>
      <c r="X7181">
        <v>0.27281449942250002</v>
      </c>
      <c r="Y7181">
        <v>1.4823101999650001</v>
      </c>
      <c r="Z7181">
        <v>0</v>
      </c>
      <c r="AA7181">
        <v>31.492234419918404</v>
      </c>
      <c r="AB7181">
        <v>0</v>
      </c>
      <c r="AC7181">
        <v>397.98496215325611</v>
      </c>
      <c r="AD7181">
        <v>0</v>
      </c>
      <c r="AE7181">
        <v>431.23232127256199</v>
      </c>
    </row>
    <row r="7182" spans="1:31" x14ac:dyDescent="0.3">
      <c r="A7182">
        <v>2726943</v>
      </c>
      <c r="B7182">
        <v>1</v>
      </c>
      <c r="C7182" t="s">
        <v>80</v>
      </c>
      <c r="D7182" t="s">
        <v>85</v>
      </c>
      <c r="E7182" t="s">
        <v>145</v>
      </c>
      <c r="F7182" t="s">
        <v>15099</v>
      </c>
      <c r="G7182" t="s">
        <v>181</v>
      </c>
      <c r="H7182" t="s">
        <v>135</v>
      </c>
      <c r="I7182" t="s">
        <v>136</v>
      </c>
      <c r="J7182" t="s">
        <v>137</v>
      </c>
      <c r="K7182" t="s">
        <v>138</v>
      </c>
      <c r="L7182" t="s">
        <v>19820</v>
      </c>
      <c r="M7182" t="s">
        <v>19821</v>
      </c>
      <c r="N7182">
        <v>0.95083333299999995</v>
      </c>
      <c r="O7182">
        <v>0</v>
      </c>
      <c r="P7182">
        <v>9</v>
      </c>
      <c r="Q7182">
        <v>0</v>
      </c>
      <c r="R7182">
        <v>0</v>
      </c>
      <c r="S7182">
        <v>0</v>
      </c>
      <c r="T7182">
        <v>1</v>
      </c>
      <c r="U7182">
        <v>0</v>
      </c>
      <c r="V7182">
        <v>0</v>
      </c>
      <c r="W7182">
        <v>0</v>
      </c>
      <c r="X7182">
        <v>1.696158168574363</v>
      </c>
      <c r="Y7182">
        <v>0</v>
      </c>
      <c r="Z7182">
        <v>0</v>
      </c>
      <c r="AA7182">
        <v>0</v>
      </c>
      <c r="AB7182">
        <v>0.15693004536356586</v>
      </c>
      <c r="AC7182">
        <v>0</v>
      </c>
      <c r="AD7182">
        <v>0</v>
      </c>
      <c r="AE7182">
        <v>1.8530882139379288</v>
      </c>
    </row>
    <row r="7183" spans="1:31" x14ac:dyDescent="0.3">
      <c r="A7183">
        <v>2726588</v>
      </c>
      <c r="B7183">
        <v>1</v>
      </c>
      <c r="C7183" t="s">
        <v>80</v>
      </c>
      <c r="D7183" t="s">
        <v>94</v>
      </c>
      <c r="E7183" t="s">
        <v>150</v>
      </c>
      <c r="F7183" t="s">
        <v>19822</v>
      </c>
      <c r="G7183" t="s">
        <v>300</v>
      </c>
      <c r="H7183" t="s">
        <v>153</v>
      </c>
      <c r="I7183" t="s">
        <v>136</v>
      </c>
      <c r="J7183" t="s">
        <v>137</v>
      </c>
      <c r="K7183" t="s">
        <v>210</v>
      </c>
      <c r="L7183" t="s">
        <v>19823</v>
      </c>
      <c r="M7183" t="s">
        <v>19824</v>
      </c>
      <c r="N7183">
        <v>2.0825</v>
      </c>
      <c r="O7183">
        <v>1</v>
      </c>
      <c r="P7183">
        <v>469</v>
      </c>
      <c r="Q7183">
        <v>4</v>
      </c>
      <c r="R7183">
        <v>7</v>
      </c>
      <c r="S7183">
        <v>3</v>
      </c>
      <c r="T7183">
        <v>67</v>
      </c>
      <c r="U7183">
        <v>0</v>
      </c>
      <c r="V7183">
        <v>0</v>
      </c>
      <c r="W7183">
        <v>0.11271470594137499</v>
      </c>
      <c r="X7183">
        <v>67.254579514232574</v>
      </c>
      <c r="Y7183">
        <v>3.2526382483961025</v>
      </c>
      <c r="Z7183">
        <v>4.5499291485239981</v>
      </c>
      <c r="AA7183">
        <v>8.3114181910069878</v>
      </c>
      <c r="AB7183">
        <v>46.395013304324209</v>
      </c>
      <c r="AC7183">
        <v>0</v>
      </c>
      <c r="AD7183">
        <v>0</v>
      </c>
      <c r="AE7183">
        <v>129.87629311242523</v>
      </c>
    </row>
    <row r="7184" spans="1:31" x14ac:dyDescent="0.3">
      <c r="A7184">
        <v>2727046</v>
      </c>
      <c r="B7184">
        <v>2</v>
      </c>
      <c r="C7184" t="s">
        <v>81</v>
      </c>
      <c r="D7184" t="s">
        <v>127</v>
      </c>
      <c r="E7184" t="s">
        <v>132</v>
      </c>
      <c r="F7184" t="s">
        <v>13538</v>
      </c>
      <c r="G7184" t="s">
        <v>181</v>
      </c>
      <c r="H7184" t="s">
        <v>135</v>
      </c>
      <c r="I7184" t="s">
        <v>136</v>
      </c>
      <c r="J7184" t="s">
        <v>137</v>
      </c>
      <c r="K7184" t="s">
        <v>138</v>
      </c>
      <c r="L7184" t="s">
        <v>19811</v>
      </c>
      <c r="M7184" t="s">
        <v>19825</v>
      </c>
      <c r="N7184">
        <v>0.70611111100000001</v>
      </c>
      <c r="O7184">
        <v>0</v>
      </c>
      <c r="P7184">
        <v>93</v>
      </c>
      <c r="Q7184">
        <v>0</v>
      </c>
      <c r="R7184">
        <v>3</v>
      </c>
      <c r="S7184">
        <v>0</v>
      </c>
      <c r="T7184">
        <v>7</v>
      </c>
      <c r="U7184">
        <v>0</v>
      </c>
      <c r="V7184">
        <v>0</v>
      </c>
      <c r="W7184">
        <v>0</v>
      </c>
      <c r="X7184">
        <v>19.968465175415425</v>
      </c>
      <c r="Y7184">
        <v>0</v>
      </c>
      <c r="Z7184">
        <v>0.28397143184666668</v>
      </c>
      <c r="AA7184">
        <v>0</v>
      </c>
      <c r="AB7184">
        <v>2.3315491332941725</v>
      </c>
      <c r="AC7184">
        <v>0</v>
      </c>
      <c r="AD7184">
        <v>0</v>
      </c>
      <c r="AE7184">
        <v>22.583985740556262</v>
      </c>
    </row>
    <row r="7185" spans="1:31" x14ac:dyDescent="0.3">
      <c r="A7185">
        <v>2726376</v>
      </c>
      <c r="B7185">
        <v>1</v>
      </c>
      <c r="C7185" t="s">
        <v>81</v>
      </c>
      <c r="D7185" t="s">
        <v>123</v>
      </c>
      <c r="E7185" t="s">
        <v>213</v>
      </c>
      <c r="F7185" t="s">
        <v>19826</v>
      </c>
      <c r="G7185" t="s">
        <v>152</v>
      </c>
      <c r="H7185" t="s">
        <v>153</v>
      </c>
      <c r="I7185" t="s">
        <v>136</v>
      </c>
      <c r="J7185" t="s">
        <v>137</v>
      </c>
      <c r="K7185" t="s">
        <v>138</v>
      </c>
      <c r="L7185" t="s">
        <v>19827</v>
      </c>
      <c r="M7185" t="s">
        <v>19828</v>
      </c>
      <c r="N7185">
        <v>4.4297222219999997</v>
      </c>
      <c r="O7185">
        <v>1</v>
      </c>
      <c r="P7185">
        <v>6</v>
      </c>
      <c r="Q7185">
        <v>31</v>
      </c>
      <c r="R7185">
        <v>89</v>
      </c>
      <c r="S7185">
        <v>0</v>
      </c>
      <c r="T7185">
        <v>6</v>
      </c>
      <c r="U7185">
        <v>0</v>
      </c>
      <c r="V7185">
        <v>0</v>
      </c>
      <c r="W7185">
        <v>0</v>
      </c>
      <c r="X7185">
        <v>6.3971166679637621</v>
      </c>
      <c r="Y7185">
        <v>6.9545540370164076</v>
      </c>
      <c r="Z7185">
        <v>17.115770089150836</v>
      </c>
      <c r="AA7185">
        <v>0</v>
      </c>
      <c r="AB7185">
        <v>0</v>
      </c>
      <c r="AC7185">
        <v>0</v>
      </c>
      <c r="AD7185">
        <v>0</v>
      </c>
      <c r="AE7185">
        <v>30.467440794131004</v>
      </c>
    </row>
    <row r="7186" spans="1:31" x14ac:dyDescent="0.3">
      <c r="A7186">
        <v>2727086</v>
      </c>
      <c r="B7186">
        <v>1</v>
      </c>
      <c r="C7186" t="s">
        <v>80</v>
      </c>
      <c r="D7186" t="s">
        <v>108</v>
      </c>
      <c r="E7186" t="s">
        <v>213</v>
      </c>
      <c r="F7186" t="s">
        <v>3700</v>
      </c>
      <c r="G7186" t="s">
        <v>170</v>
      </c>
      <c r="H7186" t="s">
        <v>153</v>
      </c>
      <c r="I7186" t="s">
        <v>136</v>
      </c>
      <c r="J7186" t="s">
        <v>137</v>
      </c>
      <c r="K7186" t="s">
        <v>138</v>
      </c>
      <c r="L7186" t="s">
        <v>19829</v>
      </c>
      <c r="M7186" t="s">
        <v>19830</v>
      </c>
      <c r="N7186">
        <v>5.2147222219999998</v>
      </c>
      <c r="O7186">
        <v>0</v>
      </c>
      <c r="P7186">
        <v>570</v>
      </c>
      <c r="Q7186">
        <v>1</v>
      </c>
      <c r="R7186">
        <v>87</v>
      </c>
      <c r="S7186">
        <v>2</v>
      </c>
      <c r="T7186">
        <v>99</v>
      </c>
      <c r="U7186">
        <v>0</v>
      </c>
      <c r="V7186">
        <v>0</v>
      </c>
      <c r="W7186">
        <v>0</v>
      </c>
      <c r="X7186">
        <v>447.957302753009</v>
      </c>
      <c r="Y7186">
        <v>247.07959526042097</v>
      </c>
      <c r="Z7186">
        <v>43.085982782859503</v>
      </c>
      <c r="AA7186">
        <v>20.077730680508921</v>
      </c>
      <c r="AB7186">
        <v>356.43150671424672</v>
      </c>
      <c r="AC7186">
        <v>0</v>
      </c>
      <c r="AD7186">
        <v>0</v>
      </c>
      <c r="AE7186">
        <v>1114.6321181910453</v>
      </c>
    </row>
    <row r="7187" spans="1:31" x14ac:dyDescent="0.3">
      <c r="A7187">
        <v>2726923</v>
      </c>
      <c r="B7187">
        <v>1</v>
      </c>
      <c r="C7187" t="s">
        <v>81</v>
      </c>
      <c r="D7187" t="s">
        <v>113</v>
      </c>
      <c r="E7187" t="s">
        <v>145</v>
      </c>
      <c r="F7187" t="s">
        <v>19831</v>
      </c>
      <c r="G7187" t="s">
        <v>230</v>
      </c>
      <c r="H7187" t="s">
        <v>135</v>
      </c>
      <c r="I7187" t="s">
        <v>136</v>
      </c>
      <c r="J7187" t="s">
        <v>137</v>
      </c>
      <c r="K7187" t="s">
        <v>138</v>
      </c>
      <c r="L7187" t="s">
        <v>19832</v>
      </c>
      <c r="M7187" t="s">
        <v>19833</v>
      </c>
      <c r="N7187">
        <v>2.4483333329999999</v>
      </c>
      <c r="O7187">
        <v>0</v>
      </c>
      <c r="P7187">
        <v>1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0.96193991966242498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0.96193991966242498</v>
      </c>
    </row>
    <row r="7188" spans="1:31" x14ac:dyDescent="0.3">
      <c r="A7188">
        <v>2726688</v>
      </c>
      <c r="B7188">
        <v>1</v>
      </c>
      <c r="C7188" t="s">
        <v>80</v>
      </c>
      <c r="D7188" t="s">
        <v>96</v>
      </c>
      <c r="E7188" t="s">
        <v>150</v>
      </c>
      <c r="F7188" t="s">
        <v>19834</v>
      </c>
      <c r="G7188" t="s">
        <v>152</v>
      </c>
      <c r="H7188" t="s">
        <v>153</v>
      </c>
      <c r="I7188" t="s">
        <v>136</v>
      </c>
      <c r="J7188" t="s">
        <v>137</v>
      </c>
      <c r="K7188" t="s">
        <v>138</v>
      </c>
      <c r="L7188" t="s">
        <v>19835</v>
      </c>
      <c r="M7188" t="s">
        <v>19836</v>
      </c>
      <c r="N7188">
        <v>0.82166666600000005</v>
      </c>
      <c r="O7188">
        <v>1</v>
      </c>
      <c r="P7188">
        <v>127</v>
      </c>
      <c r="Q7188">
        <v>2</v>
      </c>
      <c r="R7188">
        <v>18</v>
      </c>
      <c r="S7188">
        <v>6</v>
      </c>
      <c r="T7188">
        <v>62</v>
      </c>
      <c r="U7188">
        <v>1</v>
      </c>
      <c r="V7188">
        <v>0</v>
      </c>
      <c r="W7188">
        <v>0.24987764160000001</v>
      </c>
      <c r="X7188">
        <v>41.421942609941865</v>
      </c>
      <c r="Y7188">
        <v>138.47373990697417</v>
      </c>
      <c r="Z7188">
        <v>3.8441588675700005</v>
      </c>
      <c r="AA7188">
        <v>14.939296364693286</v>
      </c>
      <c r="AB7188">
        <v>84.225130128198941</v>
      </c>
      <c r="AC7188">
        <v>214.89691900091941</v>
      </c>
      <c r="AD7188">
        <v>0</v>
      </c>
      <c r="AE7188">
        <v>498.05106451989769</v>
      </c>
    </row>
    <row r="7189" spans="1:31" x14ac:dyDescent="0.3">
      <c r="A7189">
        <v>2726439</v>
      </c>
      <c r="B7189">
        <v>1</v>
      </c>
      <c r="C7189" t="s">
        <v>80</v>
      </c>
      <c r="D7189" t="s">
        <v>99</v>
      </c>
      <c r="E7189" t="s">
        <v>150</v>
      </c>
      <c r="F7189" t="s">
        <v>19518</v>
      </c>
      <c r="G7189" t="s">
        <v>1613</v>
      </c>
      <c r="H7189" t="s">
        <v>153</v>
      </c>
      <c r="I7189" t="s">
        <v>490</v>
      </c>
      <c r="J7189" t="s">
        <v>137</v>
      </c>
      <c r="K7189" t="s">
        <v>138</v>
      </c>
      <c r="L7189" t="s">
        <v>19837</v>
      </c>
      <c r="M7189" t="s">
        <v>19838</v>
      </c>
      <c r="N7189">
        <v>5.5555550000000002E-3</v>
      </c>
      <c r="O7189">
        <v>15</v>
      </c>
      <c r="P7189">
        <v>13244</v>
      </c>
      <c r="Q7189">
        <v>16</v>
      </c>
      <c r="R7189">
        <v>337</v>
      </c>
      <c r="S7189">
        <v>60</v>
      </c>
      <c r="T7189">
        <v>1589</v>
      </c>
      <c r="U7189">
        <v>1</v>
      </c>
      <c r="V7189">
        <v>14</v>
      </c>
      <c r="W7189">
        <v>0.23188524350016668</v>
      </c>
      <c r="X7189">
        <v>10.994513423360033</v>
      </c>
      <c r="Y7189">
        <v>0.26075185570033332</v>
      </c>
      <c r="Z7189">
        <v>0.3251393394422335</v>
      </c>
      <c r="AA7189">
        <v>5.3388694950816182</v>
      </c>
      <c r="AB7189">
        <v>7.9823199922846371</v>
      </c>
      <c r="AC7189">
        <v>0.96252947664839994</v>
      </c>
      <c r="AD7189">
        <v>1.2812218886493054</v>
      </c>
      <c r="AE7189">
        <v>27.377230714666723</v>
      </c>
    </row>
    <row r="7190" spans="1:31" x14ac:dyDescent="0.3">
      <c r="A7190">
        <v>2726674</v>
      </c>
      <c r="B7190">
        <v>1</v>
      </c>
      <c r="C7190" t="s">
        <v>80</v>
      </c>
      <c r="D7190" t="s">
        <v>93</v>
      </c>
      <c r="E7190" t="s">
        <v>150</v>
      </c>
      <c r="F7190" t="s">
        <v>14802</v>
      </c>
      <c r="G7190" t="s">
        <v>300</v>
      </c>
      <c r="H7190" t="s">
        <v>153</v>
      </c>
      <c r="I7190" t="s">
        <v>136</v>
      </c>
      <c r="J7190" t="s">
        <v>137</v>
      </c>
      <c r="K7190" t="s">
        <v>210</v>
      </c>
      <c r="L7190" t="s">
        <v>19839</v>
      </c>
      <c r="M7190" t="s">
        <v>19840</v>
      </c>
      <c r="N7190">
        <v>4.1288888879999996</v>
      </c>
      <c r="O7190">
        <v>3</v>
      </c>
      <c r="P7190">
        <v>5</v>
      </c>
      <c r="Q7190">
        <v>39</v>
      </c>
      <c r="R7190">
        <v>2</v>
      </c>
      <c r="S7190">
        <v>10</v>
      </c>
      <c r="T7190">
        <v>12</v>
      </c>
      <c r="U7190">
        <v>1</v>
      </c>
      <c r="V7190">
        <v>0</v>
      </c>
      <c r="W7190">
        <v>11.222302571585759</v>
      </c>
      <c r="X7190">
        <v>7.6158759168667194</v>
      </c>
      <c r="Y7190">
        <v>571.54566638494771</v>
      </c>
      <c r="Z7190">
        <v>4.6436445967075004</v>
      </c>
      <c r="AA7190">
        <v>117.01173757660888</v>
      </c>
      <c r="AB7190">
        <v>49.234116143034029</v>
      </c>
      <c r="AC7190">
        <v>119.70744695699278</v>
      </c>
      <c r="AD7190">
        <v>0</v>
      </c>
      <c r="AE7190">
        <v>880.9807901467434</v>
      </c>
    </row>
    <row r="7191" spans="1:31" x14ac:dyDescent="0.3">
      <c r="A7191">
        <v>2726731</v>
      </c>
      <c r="B7191">
        <v>1</v>
      </c>
      <c r="C7191" t="s">
        <v>80</v>
      </c>
      <c r="D7191" t="s">
        <v>90</v>
      </c>
      <c r="E7191" t="s">
        <v>132</v>
      </c>
      <c r="F7191" t="s">
        <v>18716</v>
      </c>
      <c r="G7191" t="s">
        <v>170</v>
      </c>
      <c r="H7191" t="s">
        <v>135</v>
      </c>
      <c r="I7191" t="s">
        <v>136</v>
      </c>
      <c r="J7191" t="s">
        <v>137</v>
      </c>
      <c r="K7191" t="s">
        <v>138</v>
      </c>
      <c r="L7191" t="s">
        <v>19841</v>
      </c>
      <c r="M7191" t="s">
        <v>19842</v>
      </c>
      <c r="N7191">
        <v>1.571111111</v>
      </c>
      <c r="O7191">
        <v>0</v>
      </c>
      <c r="P7191">
        <v>465</v>
      </c>
      <c r="Q7191">
        <v>0</v>
      </c>
      <c r="R7191">
        <v>0</v>
      </c>
      <c r="S7191">
        <v>0</v>
      </c>
      <c r="T7191">
        <v>20</v>
      </c>
      <c r="U7191">
        <v>0</v>
      </c>
      <c r="V7191">
        <v>0</v>
      </c>
      <c r="W7191">
        <v>0</v>
      </c>
      <c r="X7191">
        <v>138.71128633722932</v>
      </c>
      <c r="Y7191">
        <v>0</v>
      </c>
      <c r="Z7191">
        <v>0</v>
      </c>
      <c r="AA7191">
        <v>0</v>
      </c>
      <c r="AB7191">
        <v>32.591201077569295</v>
      </c>
      <c r="AC7191">
        <v>0</v>
      </c>
      <c r="AD7191">
        <v>0</v>
      </c>
      <c r="AE7191">
        <v>171.30248741479863</v>
      </c>
    </row>
    <row r="7192" spans="1:31" x14ac:dyDescent="0.3">
      <c r="A7192">
        <v>2726479</v>
      </c>
      <c r="B7192">
        <v>1</v>
      </c>
      <c r="C7192" t="s">
        <v>80</v>
      </c>
      <c r="D7192" t="s">
        <v>96</v>
      </c>
      <c r="E7192" t="s">
        <v>156</v>
      </c>
      <c r="F7192" t="s">
        <v>19843</v>
      </c>
      <c r="G7192" t="s">
        <v>185</v>
      </c>
      <c r="H7192" t="s">
        <v>153</v>
      </c>
      <c r="I7192" t="s">
        <v>136</v>
      </c>
      <c r="J7192" t="s">
        <v>137</v>
      </c>
      <c r="K7192" t="s">
        <v>138</v>
      </c>
      <c r="L7192" t="s">
        <v>19844</v>
      </c>
      <c r="M7192" t="s">
        <v>19448</v>
      </c>
      <c r="N7192">
        <v>2.8488888879999998</v>
      </c>
      <c r="O7192">
        <v>0</v>
      </c>
      <c r="P7192">
        <v>10</v>
      </c>
      <c r="Q7192">
        <v>0</v>
      </c>
      <c r="R7192">
        <v>5</v>
      </c>
      <c r="S7192">
        <v>0</v>
      </c>
      <c r="T7192">
        <v>6</v>
      </c>
      <c r="U7192">
        <v>0</v>
      </c>
      <c r="V7192">
        <v>0</v>
      </c>
      <c r="W7192">
        <v>0</v>
      </c>
      <c r="X7192">
        <v>3.3425441039195332</v>
      </c>
      <c r="Y7192">
        <v>0</v>
      </c>
      <c r="Z7192">
        <v>1.64692640918422</v>
      </c>
      <c r="AA7192">
        <v>0</v>
      </c>
      <c r="AB7192">
        <v>10.537570641029834</v>
      </c>
      <c r="AC7192">
        <v>0</v>
      </c>
      <c r="AD7192">
        <v>0</v>
      </c>
      <c r="AE7192">
        <v>15.527041154133588</v>
      </c>
    </row>
    <row r="7193" spans="1:31" x14ac:dyDescent="0.3">
      <c r="A7193">
        <v>2726834</v>
      </c>
      <c r="B7193">
        <v>1</v>
      </c>
      <c r="C7193" t="s">
        <v>81</v>
      </c>
      <c r="D7193" t="s">
        <v>112</v>
      </c>
      <c r="E7193" t="s">
        <v>145</v>
      </c>
      <c r="F7193" t="s">
        <v>19845</v>
      </c>
      <c r="G7193" t="s">
        <v>181</v>
      </c>
      <c r="H7193" t="s">
        <v>135</v>
      </c>
      <c r="I7193" t="s">
        <v>136</v>
      </c>
      <c r="J7193" t="s">
        <v>137</v>
      </c>
      <c r="K7193" t="s">
        <v>138</v>
      </c>
      <c r="L7193" t="s">
        <v>19846</v>
      </c>
      <c r="M7193" t="s">
        <v>19847</v>
      </c>
      <c r="N7193">
        <v>1.593611111</v>
      </c>
      <c r="O7193">
        <v>0</v>
      </c>
      <c r="P7193">
        <v>7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1.3660208204792095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1.3660208204792095</v>
      </c>
    </row>
    <row r="7194" spans="1:31" x14ac:dyDescent="0.3">
      <c r="A7194">
        <v>2726402</v>
      </c>
      <c r="B7194">
        <v>1</v>
      </c>
      <c r="C7194" t="s">
        <v>80</v>
      </c>
      <c r="D7194" t="s">
        <v>103</v>
      </c>
      <c r="E7194" t="s">
        <v>156</v>
      </c>
      <c r="F7194" t="s">
        <v>19848</v>
      </c>
      <c r="G7194" t="s">
        <v>185</v>
      </c>
      <c r="H7194" t="s">
        <v>153</v>
      </c>
      <c r="I7194" t="s">
        <v>136</v>
      </c>
      <c r="J7194" t="s">
        <v>137</v>
      </c>
      <c r="K7194" t="s">
        <v>138</v>
      </c>
      <c r="L7194" t="s">
        <v>19849</v>
      </c>
      <c r="M7194" t="s">
        <v>19850</v>
      </c>
      <c r="N7194">
        <v>1.6941666660000001</v>
      </c>
      <c r="O7194">
        <v>0</v>
      </c>
      <c r="P7194">
        <v>1</v>
      </c>
      <c r="Q7194">
        <v>0</v>
      </c>
      <c r="R7194">
        <v>0</v>
      </c>
      <c r="S7194">
        <v>5</v>
      </c>
      <c r="T7194">
        <v>11</v>
      </c>
      <c r="U7194">
        <v>3</v>
      </c>
      <c r="V7194">
        <v>0</v>
      </c>
      <c r="W7194">
        <v>0</v>
      </c>
      <c r="X7194">
        <v>1.2226416234762059</v>
      </c>
      <c r="Y7194">
        <v>0</v>
      </c>
      <c r="Z7194">
        <v>0</v>
      </c>
      <c r="AA7194">
        <v>73.670589969175495</v>
      </c>
      <c r="AB7194">
        <v>17.272760021657817</v>
      </c>
      <c r="AC7194">
        <v>417.7587093858744</v>
      </c>
      <c r="AD7194">
        <v>0</v>
      </c>
      <c r="AE7194">
        <v>509.92470100018392</v>
      </c>
    </row>
    <row r="7195" spans="1:31" x14ac:dyDescent="0.3">
      <c r="A7195">
        <v>2726757</v>
      </c>
      <c r="B7195">
        <v>1</v>
      </c>
      <c r="C7195" t="s">
        <v>81</v>
      </c>
      <c r="D7195" t="s">
        <v>122</v>
      </c>
      <c r="E7195" t="s">
        <v>213</v>
      </c>
      <c r="F7195" t="s">
        <v>11048</v>
      </c>
      <c r="G7195" t="s">
        <v>152</v>
      </c>
      <c r="H7195" t="s">
        <v>153</v>
      </c>
      <c r="I7195" t="s">
        <v>136</v>
      </c>
      <c r="J7195" t="s">
        <v>137</v>
      </c>
      <c r="K7195" t="s">
        <v>138</v>
      </c>
      <c r="L7195" t="s">
        <v>19851</v>
      </c>
      <c r="M7195" t="s">
        <v>19852</v>
      </c>
      <c r="N7195">
        <v>0.40944444400000002</v>
      </c>
      <c r="O7195">
        <v>5</v>
      </c>
      <c r="P7195">
        <v>215</v>
      </c>
      <c r="Q7195">
        <v>11</v>
      </c>
      <c r="R7195">
        <v>3</v>
      </c>
      <c r="S7195">
        <v>2</v>
      </c>
      <c r="T7195">
        <v>21</v>
      </c>
      <c r="U7195">
        <v>0</v>
      </c>
      <c r="V7195">
        <v>0</v>
      </c>
      <c r="W7195">
        <v>0.37314429762500001</v>
      </c>
      <c r="X7195">
        <v>10.224488469967975</v>
      </c>
      <c r="Y7195">
        <v>0.90704540402941658</v>
      </c>
      <c r="Z7195">
        <v>2.2139022205080003E-2</v>
      </c>
      <c r="AA7195">
        <v>39.613537221958339</v>
      </c>
      <c r="AB7195">
        <v>2.8609021403819996</v>
      </c>
      <c r="AC7195">
        <v>0</v>
      </c>
      <c r="AD7195">
        <v>0</v>
      </c>
      <c r="AE7195">
        <v>54.00125655616781</v>
      </c>
    </row>
    <row r="7196" spans="1:31" x14ac:dyDescent="0.3">
      <c r="A7196">
        <v>2726416</v>
      </c>
      <c r="B7196">
        <v>2</v>
      </c>
      <c r="C7196" t="s">
        <v>80</v>
      </c>
      <c r="D7196" t="s">
        <v>96</v>
      </c>
      <c r="E7196" t="s">
        <v>213</v>
      </c>
      <c r="F7196" t="s">
        <v>15034</v>
      </c>
      <c r="G7196" t="s">
        <v>185</v>
      </c>
      <c r="H7196" t="s">
        <v>153</v>
      </c>
      <c r="I7196" t="s">
        <v>136</v>
      </c>
      <c r="J7196" t="s">
        <v>137</v>
      </c>
      <c r="K7196" t="s">
        <v>138</v>
      </c>
      <c r="L7196" t="s">
        <v>19762</v>
      </c>
      <c r="M7196" t="s">
        <v>19853</v>
      </c>
      <c r="N7196">
        <v>3.2475000000000001</v>
      </c>
      <c r="O7196">
        <v>0</v>
      </c>
      <c r="P7196">
        <v>34</v>
      </c>
      <c r="Q7196">
        <v>0</v>
      </c>
      <c r="R7196">
        <v>0</v>
      </c>
      <c r="S7196">
        <v>7</v>
      </c>
      <c r="T7196">
        <v>32</v>
      </c>
      <c r="U7196">
        <v>1</v>
      </c>
      <c r="V7196">
        <v>0</v>
      </c>
      <c r="W7196">
        <v>0</v>
      </c>
      <c r="X7196">
        <v>28.490690330377092</v>
      </c>
      <c r="Y7196">
        <v>0</v>
      </c>
      <c r="Z7196">
        <v>0</v>
      </c>
      <c r="AA7196">
        <v>449.81722186881518</v>
      </c>
      <c r="AB7196">
        <v>222.55104103425936</v>
      </c>
      <c r="AC7196">
        <v>1072.620208778977</v>
      </c>
      <c r="AD7196">
        <v>0</v>
      </c>
      <c r="AE7196">
        <v>1773.4791620124288</v>
      </c>
    </row>
    <row r="7197" spans="1:31" x14ac:dyDescent="0.3">
      <c r="A7197">
        <v>2727083</v>
      </c>
      <c r="B7197">
        <v>1</v>
      </c>
      <c r="C7197" t="s">
        <v>80</v>
      </c>
      <c r="D7197" t="s">
        <v>103</v>
      </c>
      <c r="E7197" t="s">
        <v>213</v>
      </c>
      <c r="F7197" t="s">
        <v>19854</v>
      </c>
      <c r="G7197" t="s">
        <v>152</v>
      </c>
      <c r="H7197" t="s">
        <v>153</v>
      </c>
      <c r="I7197" t="s">
        <v>136</v>
      </c>
      <c r="J7197" t="s">
        <v>137</v>
      </c>
      <c r="K7197" t="s">
        <v>138</v>
      </c>
      <c r="L7197" t="s">
        <v>19855</v>
      </c>
      <c r="M7197" t="s">
        <v>19856</v>
      </c>
      <c r="N7197">
        <v>1.0686111110000001</v>
      </c>
      <c r="O7197">
        <v>0</v>
      </c>
      <c r="P7197">
        <v>0</v>
      </c>
      <c r="Q7197">
        <v>4</v>
      </c>
      <c r="R7197">
        <v>6</v>
      </c>
      <c r="S7197">
        <v>0</v>
      </c>
      <c r="T7197">
        <v>2</v>
      </c>
      <c r="U7197">
        <v>1</v>
      </c>
      <c r="V7197">
        <v>0</v>
      </c>
      <c r="W7197">
        <v>0</v>
      </c>
      <c r="X7197">
        <v>0</v>
      </c>
      <c r="Y7197">
        <v>5.7732172708605338</v>
      </c>
      <c r="Z7197">
        <v>0</v>
      </c>
      <c r="AA7197">
        <v>0</v>
      </c>
      <c r="AB7197">
        <v>0</v>
      </c>
      <c r="AC7197">
        <v>47.93927890827382</v>
      </c>
      <c r="AD7197">
        <v>0</v>
      </c>
      <c r="AE7197">
        <v>53.712496179134355</v>
      </c>
    </row>
    <row r="7198" spans="1:31" x14ac:dyDescent="0.3">
      <c r="A7198">
        <v>2727106</v>
      </c>
      <c r="B7198">
        <v>1</v>
      </c>
      <c r="C7198" t="s">
        <v>80</v>
      </c>
      <c r="D7198" t="s">
        <v>90</v>
      </c>
      <c r="E7198" t="s">
        <v>145</v>
      </c>
      <c r="F7198" t="s">
        <v>19857</v>
      </c>
      <c r="G7198" t="s">
        <v>181</v>
      </c>
      <c r="H7198" t="s">
        <v>135</v>
      </c>
      <c r="I7198" t="s">
        <v>136</v>
      </c>
      <c r="J7198" t="s">
        <v>137</v>
      </c>
      <c r="K7198" t="s">
        <v>138</v>
      </c>
      <c r="L7198" t="s">
        <v>19858</v>
      </c>
      <c r="M7198" t="s">
        <v>19859</v>
      </c>
      <c r="N7198">
        <v>2.4255555549999999</v>
      </c>
      <c r="O7198">
        <v>0</v>
      </c>
      <c r="P7198">
        <v>3</v>
      </c>
      <c r="Q7198">
        <v>0</v>
      </c>
      <c r="R7198">
        <v>0</v>
      </c>
      <c r="S7198">
        <v>0</v>
      </c>
      <c r="T7198">
        <v>1</v>
      </c>
      <c r="U7198">
        <v>0</v>
      </c>
      <c r="V7198">
        <v>0</v>
      </c>
      <c r="W7198">
        <v>0</v>
      </c>
      <c r="X7198">
        <v>2.078081759411667</v>
      </c>
      <c r="Y7198">
        <v>0</v>
      </c>
      <c r="Z7198">
        <v>0</v>
      </c>
      <c r="AA7198">
        <v>0</v>
      </c>
      <c r="AB7198">
        <v>2.4850386580533335</v>
      </c>
      <c r="AC7198">
        <v>0</v>
      </c>
      <c r="AD7198">
        <v>0</v>
      </c>
      <c r="AE7198">
        <v>4.5631204174650009</v>
      </c>
    </row>
    <row r="7199" spans="1:31" x14ac:dyDescent="0.3">
      <c r="A7199">
        <v>2726465</v>
      </c>
      <c r="B7199">
        <v>1</v>
      </c>
      <c r="C7199" t="s">
        <v>81</v>
      </c>
      <c r="D7199" t="s">
        <v>112</v>
      </c>
      <c r="E7199" t="s">
        <v>145</v>
      </c>
      <c r="F7199" t="s">
        <v>19860</v>
      </c>
      <c r="G7199" t="s">
        <v>230</v>
      </c>
      <c r="H7199" t="s">
        <v>135</v>
      </c>
      <c r="I7199" t="s">
        <v>136</v>
      </c>
      <c r="J7199" t="s">
        <v>137</v>
      </c>
      <c r="K7199" t="s">
        <v>138</v>
      </c>
      <c r="L7199" t="s">
        <v>19861</v>
      </c>
      <c r="M7199" t="s">
        <v>19862</v>
      </c>
      <c r="N7199">
        <v>2.2016666659999999</v>
      </c>
      <c r="O7199">
        <v>0</v>
      </c>
      <c r="P7199">
        <v>1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0.39310714836717497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0.39310714836717497</v>
      </c>
    </row>
    <row r="7200" spans="1:31" x14ac:dyDescent="0.3">
      <c r="A7200">
        <v>2726628</v>
      </c>
      <c r="B7200">
        <v>1</v>
      </c>
      <c r="C7200" t="s">
        <v>81</v>
      </c>
      <c r="D7200" t="s">
        <v>113</v>
      </c>
      <c r="E7200" t="s">
        <v>200</v>
      </c>
      <c r="F7200" t="s">
        <v>19863</v>
      </c>
      <c r="G7200" t="s">
        <v>158</v>
      </c>
      <c r="H7200" t="s">
        <v>135</v>
      </c>
      <c r="I7200" t="s">
        <v>136</v>
      </c>
      <c r="J7200" t="s">
        <v>3</v>
      </c>
      <c r="K7200" t="s">
        <v>138</v>
      </c>
      <c r="L7200" t="s">
        <v>19864</v>
      </c>
      <c r="M7200" t="s">
        <v>19491</v>
      </c>
      <c r="N7200">
        <v>5.9824999999999999</v>
      </c>
      <c r="O7200">
        <v>0</v>
      </c>
      <c r="P7200">
        <v>1</v>
      </c>
      <c r="Q7200">
        <v>0</v>
      </c>
      <c r="R7200">
        <v>0</v>
      </c>
      <c r="S7200">
        <v>0</v>
      </c>
      <c r="T7200">
        <v>44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144.85183824208212</v>
      </c>
      <c r="AC7200">
        <v>0</v>
      </c>
      <c r="AD7200">
        <v>0</v>
      </c>
      <c r="AE7200">
        <v>144.85183824208212</v>
      </c>
    </row>
    <row r="7201" spans="1:31" x14ac:dyDescent="0.3">
      <c r="A7201">
        <v>2726771</v>
      </c>
      <c r="B7201">
        <v>1</v>
      </c>
      <c r="C7201" t="s">
        <v>80</v>
      </c>
      <c r="D7201" t="s">
        <v>82</v>
      </c>
      <c r="E7201" t="s">
        <v>145</v>
      </c>
      <c r="F7201" t="s">
        <v>19865</v>
      </c>
      <c r="G7201" t="s">
        <v>147</v>
      </c>
      <c r="H7201" t="s">
        <v>135</v>
      </c>
      <c r="I7201" t="s">
        <v>136</v>
      </c>
      <c r="J7201" t="s">
        <v>137</v>
      </c>
      <c r="K7201" t="s">
        <v>138</v>
      </c>
      <c r="L7201" t="s">
        <v>19866</v>
      </c>
      <c r="M7201" t="s">
        <v>19867</v>
      </c>
      <c r="N7201">
        <v>1.416666666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1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6.8401103007313502</v>
      </c>
      <c r="AC7201">
        <v>0</v>
      </c>
      <c r="AD7201">
        <v>0</v>
      </c>
      <c r="AE7201">
        <v>6.8401103007313502</v>
      </c>
    </row>
    <row r="7202" spans="1:31" x14ac:dyDescent="0.3">
      <c r="A7202">
        <v>2727160</v>
      </c>
      <c r="B7202">
        <v>2</v>
      </c>
      <c r="C7202" t="s">
        <v>80</v>
      </c>
      <c r="D7202" t="s">
        <v>90</v>
      </c>
      <c r="E7202" t="s">
        <v>132</v>
      </c>
      <c r="F7202" t="s">
        <v>19868</v>
      </c>
      <c r="G7202" t="s">
        <v>409</v>
      </c>
      <c r="H7202" t="s">
        <v>135</v>
      </c>
      <c r="I7202" t="s">
        <v>136</v>
      </c>
      <c r="J7202" t="s">
        <v>137</v>
      </c>
      <c r="K7202" t="s">
        <v>138</v>
      </c>
      <c r="L7202" t="s">
        <v>19735</v>
      </c>
      <c r="M7202" t="s">
        <v>19869</v>
      </c>
      <c r="N7202">
        <v>0.828333333</v>
      </c>
      <c r="O7202">
        <v>0</v>
      </c>
      <c r="P7202">
        <v>892</v>
      </c>
      <c r="Q7202">
        <v>0</v>
      </c>
      <c r="R7202">
        <v>0</v>
      </c>
      <c r="S7202">
        <v>0</v>
      </c>
      <c r="T7202">
        <v>81</v>
      </c>
      <c r="U7202">
        <v>0</v>
      </c>
      <c r="V7202">
        <v>0</v>
      </c>
      <c r="W7202">
        <v>0</v>
      </c>
      <c r="X7202">
        <v>136.52001671169435</v>
      </c>
      <c r="Y7202">
        <v>0</v>
      </c>
      <c r="Z7202">
        <v>0</v>
      </c>
      <c r="AA7202">
        <v>0</v>
      </c>
      <c r="AB7202">
        <v>23.654997922527247</v>
      </c>
      <c r="AC7202">
        <v>0</v>
      </c>
      <c r="AD7202">
        <v>0</v>
      </c>
      <c r="AE7202">
        <v>160.17501463422161</v>
      </c>
    </row>
    <row r="7203" spans="1:31" x14ac:dyDescent="0.3">
      <c r="A7203">
        <v>2726929</v>
      </c>
      <c r="B7203">
        <v>1</v>
      </c>
      <c r="C7203" t="s">
        <v>80</v>
      </c>
      <c r="D7203" t="s">
        <v>82</v>
      </c>
      <c r="E7203" t="s">
        <v>145</v>
      </c>
      <c r="F7203" t="s">
        <v>19870</v>
      </c>
      <c r="G7203" t="s">
        <v>230</v>
      </c>
      <c r="H7203" t="s">
        <v>135</v>
      </c>
      <c r="I7203" t="s">
        <v>136</v>
      </c>
      <c r="J7203" t="s">
        <v>137</v>
      </c>
      <c r="K7203" t="s">
        <v>138</v>
      </c>
      <c r="L7203" t="s">
        <v>19871</v>
      </c>
      <c r="M7203" t="s">
        <v>19872</v>
      </c>
      <c r="N7203">
        <v>1.0833333329999999</v>
      </c>
      <c r="O7203">
        <v>0</v>
      </c>
      <c r="P7203">
        <v>1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</row>
    <row r="7204" spans="1:31" x14ac:dyDescent="0.3">
      <c r="A7204">
        <v>2726720</v>
      </c>
      <c r="B7204">
        <v>1</v>
      </c>
      <c r="C7204" t="s">
        <v>80</v>
      </c>
      <c r="D7204" t="s">
        <v>106</v>
      </c>
      <c r="E7204" t="s">
        <v>132</v>
      </c>
      <c r="F7204" t="s">
        <v>19873</v>
      </c>
      <c r="G7204" t="s">
        <v>134</v>
      </c>
      <c r="H7204" t="s">
        <v>135</v>
      </c>
      <c r="I7204" t="s">
        <v>136</v>
      </c>
      <c r="J7204" t="s">
        <v>137</v>
      </c>
      <c r="K7204" t="s">
        <v>138</v>
      </c>
      <c r="L7204" t="s">
        <v>19874</v>
      </c>
      <c r="M7204" t="s">
        <v>19875</v>
      </c>
      <c r="N7204">
        <v>4.1588888879999999</v>
      </c>
      <c r="O7204">
        <v>0</v>
      </c>
      <c r="P7204">
        <v>237</v>
      </c>
      <c r="Q7204">
        <v>0</v>
      </c>
      <c r="R7204">
        <v>4</v>
      </c>
      <c r="S7204">
        <v>0</v>
      </c>
      <c r="T7204">
        <v>10</v>
      </c>
      <c r="U7204">
        <v>0</v>
      </c>
      <c r="V7204">
        <v>0</v>
      </c>
      <c r="W7204">
        <v>0</v>
      </c>
      <c r="X7204">
        <v>153.15090150792705</v>
      </c>
      <c r="Y7204">
        <v>0</v>
      </c>
      <c r="Z7204">
        <v>5.8734368353629005</v>
      </c>
      <c r="AA7204">
        <v>0</v>
      </c>
      <c r="AB7204">
        <v>37.392242016368243</v>
      </c>
      <c r="AC7204">
        <v>0</v>
      </c>
      <c r="AD7204">
        <v>0</v>
      </c>
      <c r="AE7204">
        <v>196.41658035965818</v>
      </c>
    </row>
    <row r="7205" spans="1:31" x14ac:dyDescent="0.3">
      <c r="A7205">
        <v>2726522</v>
      </c>
      <c r="B7205">
        <v>2</v>
      </c>
      <c r="C7205" t="s">
        <v>80</v>
      </c>
      <c r="D7205" t="s">
        <v>90</v>
      </c>
      <c r="E7205" t="s">
        <v>161</v>
      </c>
      <c r="F7205" t="s">
        <v>19876</v>
      </c>
      <c r="G7205" t="s">
        <v>158</v>
      </c>
      <c r="H7205" t="s">
        <v>135</v>
      </c>
      <c r="I7205" t="s">
        <v>136</v>
      </c>
      <c r="J7205" t="s">
        <v>3</v>
      </c>
      <c r="K7205" t="s">
        <v>138</v>
      </c>
      <c r="L7205" t="s">
        <v>19802</v>
      </c>
      <c r="M7205" t="s">
        <v>19877</v>
      </c>
      <c r="N7205">
        <v>0.93166666600000003</v>
      </c>
      <c r="O7205">
        <v>0</v>
      </c>
      <c r="P7205">
        <v>99</v>
      </c>
      <c r="Q7205">
        <v>0</v>
      </c>
      <c r="R7205">
        <v>0</v>
      </c>
      <c r="S7205">
        <v>0</v>
      </c>
      <c r="T7205">
        <v>7</v>
      </c>
      <c r="U7205">
        <v>0</v>
      </c>
      <c r="V7205">
        <v>0</v>
      </c>
      <c r="W7205">
        <v>0</v>
      </c>
      <c r="X7205">
        <v>15.517802777522526</v>
      </c>
      <c r="Y7205">
        <v>0</v>
      </c>
      <c r="Z7205">
        <v>0</v>
      </c>
      <c r="AA7205">
        <v>0</v>
      </c>
      <c r="AB7205">
        <v>3.0652039024651163</v>
      </c>
      <c r="AC7205">
        <v>0</v>
      </c>
      <c r="AD7205">
        <v>0</v>
      </c>
      <c r="AE7205">
        <v>18.583006679987641</v>
      </c>
    </row>
    <row r="7206" spans="1:31" x14ac:dyDescent="0.3">
      <c r="A7206">
        <v>2726660</v>
      </c>
      <c r="B7206">
        <v>1</v>
      </c>
      <c r="C7206" t="s">
        <v>81</v>
      </c>
      <c r="D7206" t="s">
        <v>122</v>
      </c>
      <c r="E7206" t="s">
        <v>156</v>
      </c>
      <c r="F7206" t="s">
        <v>19878</v>
      </c>
      <c r="G7206" t="s">
        <v>300</v>
      </c>
      <c r="H7206" t="s">
        <v>153</v>
      </c>
      <c r="I7206" t="s">
        <v>136</v>
      </c>
      <c r="J7206" t="s">
        <v>137</v>
      </c>
      <c r="K7206" t="s">
        <v>210</v>
      </c>
      <c r="L7206" t="s">
        <v>19879</v>
      </c>
      <c r="M7206" t="s">
        <v>19880</v>
      </c>
      <c r="N7206">
        <v>3.6841666659999999</v>
      </c>
      <c r="O7206">
        <v>0</v>
      </c>
      <c r="P7206">
        <v>1583</v>
      </c>
      <c r="Q7206">
        <v>0</v>
      </c>
      <c r="R7206">
        <v>0</v>
      </c>
      <c r="S7206">
        <v>3</v>
      </c>
      <c r="T7206">
        <v>72</v>
      </c>
      <c r="U7206">
        <v>0</v>
      </c>
      <c r="V7206">
        <v>0</v>
      </c>
      <c r="W7206">
        <v>0</v>
      </c>
      <c r="X7206">
        <v>1147.0812632922541</v>
      </c>
      <c r="Y7206">
        <v>0</v>
      </c>
      <c r="Z7206">
        <v>0</v>
      </c>
      <c r="AA7206">
        <v>77.885206967738668</v>
      </c>
      <c r="AB7206">
        <v>228.60920852774601</v>
      </c>
      <c r="AC7206">
        <v>0</v>
      </c>
      <c r="AD7206">
        <v>0</v>
      </c>
      <c r="AE7206">
        <v>1453.5756787877388</v>
      </c>
    </row>
    <row r="7207" spans="1:31" x14ac:dyDescent="0.3">
      <c r="A7207">
        <v>2726952</v>
      </c>
      <c r="B7207">
        <v>1</v>
      </c>
      <c r="C7207" t="s">
        <v>81</v>
      </c>
      <c r="D7207" t="s">
        <v>122</v>
      </c>
      <c r="E7207" t="s">
        <v>150</v>
      </c>
      <c r="F7207" t="s">
        <v>19881</v>
      </c>
      <c r="G7207" t="s">
        <v>300</v>
      </c>
      <c r="H7207" t="s">
        <v>153</v>
      </c>
      <c r="I7207" t="s">
        <v>136</v>
      </c>
      <c r="J7207" t="s">
        <v>137</v>
      </c>
      <c r="K7207" t="s">
        <v>210</v>
      </c>
      <c r="L7207" t="s">
        <v>19882</v>
      </c>
      <c r="M7207" t="s">
        <v>19883</v>
      </c>
      <c r="N7207">
        <v>0.65305555500000001</v>
      </c>
      <c r="O7207">
        <v>0</v>
      </c>
      <c r="P7207">
        <v>6015</v>
      </c>
      <c r="Q7207">
        <v>0</v>
      </c>
      <c r="R7207">
        <v>21</v>
      </c>
      <c r="S7207">
        <v>3</v>
      </c>
      <c r="T7207">
        <v>431</v>
      </c>
      <c r="U7207">
        <v>0</v>
      </c>
      <c r="V7207">
        <v>2</v>
      </c>
      <c r="W7207">
        <v>0</v>
      </c>
      <c r="X7207">
        <v>844.23461401624388</v>
      </c>
      <c r="Y7207">
        <v>0</v>
      </c>
      <c r="Z7207">
        <v>1.9535409949573881</v>
      </c>
      <c r="AA7207">
        <v>70.113364972616921</v>
      </c>
      <c r="AB7207">
        <v>266.90528373416828</v>
      </c>
      <c r="AC7207">
        <v>0</v>
      </c>
      <c r="AD7207">
        <v>123.38933516018793</v>
      </c>
      <c r="AE7207">
        <v>1306.5961388781745</v>
      </c>
    </row>
    <row r="7208" spans="1:31" x14ac:dyDescent="0.3">
      <c r="A7208">
        <v>2726468</v>
      </c>
      <c r="B7208">
        <v>1</v>
      </c>
      <c r="C7208" t="s">
        <v>80</v>
      </c>
      <c r="D7208" t="s">
        <v>100</v>
      </c>
      <c r="E7208" t="s">
        <v>161</v>
      </c>
      <c r="F7208" t="s">
        <v>19884</v>
      </c>
      <c r="G7208" t="s">
        <v>170</v>
      </c>
      <c r="H7208" t="s">
        <v>135</v>
      </c>
      <c r="I7208" t="s">
        <v>136</v>
      </c>
      <c r="J7208" t="s">
        <v>137</v>
      </c>
      <c r="K7208" t="s">
        <v>138</v>
      </c>
      <c r="L7208" t="s">
        <v>19885</v>
      </c>
      <c r="M7208" t="s">
        <v>19886</v>
      </c>
      <c r="N7208">
        <v>0.74916666600000004</v>
      </c>
      <c r="O7208">
        <v>0</v>
      </c>
      <c r="P7208">
        <v>129</v>
      </c>
      <c r="Q7208">
        <v>0</v>
      </c>
      <c r="R7208">
        <v>0</v>
      </c>
      <c r="S7208">
        <v>0</v>
      </c>
      <c r="T7208">
        <v>4</v>
      </c>
      <c r="U7208">
        <v>0</v>
      </c>
      <c r="V7208">
        <v>0</v>
      </c>
      <c r="W7208">
        <v>0</v>
      </c>
      <c r="X7208">
        <v>8.9258680626554145</v>
      </c>
      <c r="Y7208">
        <v>0</v>
      </c>
      <c r="Z7208">
        <v>0</v>
      </c>
      <c r="AA7208">
        <v>0</v>
      </c>
      <c r="AB7208">
        <v>7.2389027237042072</v>
      </c>
      <c r="AC7208">
        <v>0</v>
      </c>
      <c r="AD7208">
        <v>0</v>
      </c>
      <c r="AE7208">
        <v>16.164770786359622</v>
      </c>
    </row>
    <row r="7209" spans="1:31" x14ac:dyDescent="0.3">
      <c r="A7209">
        <v>2726800</v>
      </c>
      <c r="B7209">
        <v>1</v>
      </c>
      <c r="C7209" t="s">
        <v>80</v>
      </c>
      <c r="D7209" t="s">
        <v>101</v>
      </c>
      <c r="E7209" t="s">
        <v>213</v>
      </c>
      <c r="F7209" t="s">
        <v>14008</v>
      </c>
      <c r="G7209" t="s">
        <v>152</v>
      </c>
      <c r="H7209" t="s">
        <v>153</v>
      </c>
      <c r="I7209" t="s">
        <v>136</v>
      </c>
      <c r="J7209" t="s">
        <v>137</v>
      </c>
      <c r="K7209" t="s">
        <v>138</v>
      </c>
      <c r="L7209" t="s">
        <v>19887</v>
      </c>
      <c r="M7209" t="s">
        <v>19888</v>
      </c>
      <c r="N7209">
        <v>0.587777777</v>
      </c>
      <c r="O7209">
        <v>0</v>
      </c>
      <c r="P7209">
        <v>0</v>
      </c>
      <c r="Q7209">
        <v>0</v>
      </c>
      <c r="R7209">
        <v>0</v>
      </c>
      <c r="S7209">
        <v>14</v>
      </c>
      <c r="T7209">
        <v>43</v>
      </c>
      <c r="U7209">
        <v>1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1607.7619939043514</v>
      </c>
      <c r="AB7209">
        <v>6.609692588082499</v>
      </c>
      <c r="AC7209">
        <v>138.47036115357409</v>
      </c>
      <c r="AD7209">
        <v>0</v>
      </c>
      <c r="AE7209">
        <v>1752.8420476460078</v>
      </c>
    </row>
    <row r="7210" spans="1:31" x14ac:dyDescent="0.3">
      <c r="A7210">
        <v>2727158</v>
      </c>
      <c r="B7210">
        <v>1</v>
      </c>
      <c r="C7210" t="s">
        <v>80</v>
      </c>
      <c r="D7210" t="s">
        <v>92</v>
      </c>
      <c r="E7210" t="s">
        <v>145</v>
      </c>
      <c r="F7210" t="s">
        <v>19889</v>
      </c>
      <c r="G7210" t="s">
        <v>181</v>
      </c>
      <c r="H7210" t="s">
        <v>135</v>
      </c>
      <c r="I7210" t="s">
        <v>136</v>
      </c>
      <c r="J7210" t="s">
        <v>137</v>
      </c>
      <c r="K7210" t="s">
        <v>138</v>
      </c>
      <c r="L7210" t="s">
        <v>19890</v>
      </c>
      <c r="M7210" t="s">
        <v>19891</v>
      </c>
      <c r="N7210">
        <v>1.120833333</v>
      </c>
      <c r="O7210">
        <v>0</v>
      </c>
      <c r="P7210">
        <v>7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1.27134662221974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1.27134662221974</v>
      </c>
    </row>
    <row r="7211" spans="1:31" x14ac:dyDescent="0.3">
      <c r="A7211">
        <v>2726494</v>
      </c>
      <c r="B7211">
        <v>1</v>
      </c>
      <c r="C7211" t="s">
        <v>80</v>
      </c>
      <c r="D7211" t="s">
        <v>106</v>
      </c>
      <c r="E7211" t="s">
        <v>132</v>
      </c>
      <c r="F7211" t="s">
        <v>10380</v>
      </c>
      <c r="G7211" t="s">
        <v>209</v>
      </c>
      <c r="H7211" t="s">
        <v>135</v>
      </c>
      <c r="I7211" t="s">
        <v>136</v>
      </c>
      <c r="J7211" t="s">
        <v>137</v>
      </c>
      <c r="K7211" t="s">
        <v>210</v>
      </c>
      <c r="L7211" t="s">
        <v>19892</v>
      </c>
      <c r="M7211" t="s">
        <v>19893</v>
      </c>
      <c r="N7211">
        <v>6.1530555549999999</v>
      </c>
      <c r="O7211">
        <v>0</v>
      </c>
      <c r="P7211">
        <v>90</v>
      </c>
      <c r="Q7211">
        <v>0</v>
      </c>
      <c r="R7211">
        <v>4</v>
      </c>
      <c r="S7211">
        <v>0</v>
      </c>
      <c r="T7211">
        <v>10</v>
      </c>
      <c r="U7211">
        <v>0</v>
      </c>
      <c r="V7211">
        <v>0</v>
      </c>
      <c r="W7211">
        <v>0</v>
      </c>
      <c r="X7211">
        <v>92.18662525209011</v>
      </c>
      <c r="Y7211">
        <v>0</v>
      </c>
      <c r="Z7211">
        <v>8.773149087537206</v>
      </c>
      <c r="AA7211">
        <v>0</v>
      </c>
      <c r="AB7211">
        <v>116.76644403398049</v>
      </c>
      <c r="AC7211">
        <v>0</v>
      </c>
      <c r="AD7211">
        <v>0</v>
      </c>
      <c r="AE7211">
        <v>217.72621837360782</v>
      </c>
    </row>
    <row r="7212" spans="1:31" x14ac:dyDescent="0.3">
      <c r="A7212">
        <v>2726843</v>
      </c>
      <c r="B7212">
        <v>1</v>
      </c>
      <c r="C7212" t="s">
        <v>81</v>
      </c>
      <c r="D7212" t="s">
        <v>112</v>
      </c>
      <c r="E7212" t="s">
        <v>132</v>
      </c>
      <c r="F7212" t="s">
        <v>19894</v>
      </c>
      <c r="G7212" t="s">
        <v>170</v>
      </c>
      <c r="H7212" t="s">
        <v>135</v>
      </c>
      <c r="I7212" t="s">
        <v>136</v>
      </c>
      <c r="J7212" t="s">
        <v>137</v>
      </c>
      <c r="K7212" t="s">
        <v>138</v>
      </c>
      <c r="L7212" t="s">
        <v>19895</v>
      </c>
      <c r="M7212" t="s">
        <v>19896</v>
      </c>
      <c r="N7212">
        <v>0.93555555499999998</v>
      </c>
      <c r="O7212">
        <v>0</v>
      </c>
      <c r="P7212">
        <v>31</v>
      </c>
      <c r="Q7212">
        <v>0</v>
      </c>
      <c r="R7212">
        <v>48</v>
      </c>
      <c r="S7212">
        <v>0</v>
      </c>
      <c r="T7212">
        <v>5</v>
      </c>
      <c r="U7212">
        <v>0</v>
      </c>
      <c r="V7212">
        <v>0</v>
      </c>
      <c r="W7212">
        <v>0</v>
      </c>
      <c r="X7212">
        <v>2.6746770717637993</v>
      </c>
      <c r="Y7212">
        <v>0</v>
      </c>
      <c r="Z7212">
        <v>2.4531311799655269</v>
      </c>
      <c r="AA7212">
        <v>0</v>
      </c>
      <c r="AB7212">
        <v>0</v>
      </c>
      <c r="AC7212">
        <v>0</v>
      </c>
      <c r="AD7212">
        <v>0</v>
      </c>
      <c r="AE7212">
        <v>5.1278082517293262</v>
      </c>
    </row>
    <row r="7213" spans="1:31" x14ac:dyDescent="0.3">
      <c r="A7213">
        <v>2726863</v>
      </c>
      <c r="B7213">
        <v>2</v>
      </c>
      <c r="C7213" t="s">
        <v>80</v>
      </c>
      <c r="D7213" t="s">
        <v>83</v>
      </c>
      <c r="E7213" t="s">
        <v>213</v>
      </c>
      <c r="F7213" t="s">
        <v>8823</v>
      </c>
      <c r="G7213" t="s">
        <v>185</v>
      </c>
      <c r="H7213" t="s">
        <v>153</v>
      </c>
      <c r="I7213" t="s">
        <v>136</v>
      </c>
      <c r="J7213" t="s">
        <v>137</v>
      </c>
      <c r="K7213" t="s">
        <v>138</v>
      </c>
      <c r="L7213" t="s">
        <v>19897</v>
      </c>
      <c r="M7213" t="s">
        <v>19898</v>
      </c>
      <c r="N7213">
        <v>0.68138888799999997</v>
      </c>
      <c r="O7213">
        <v>12</v>
      </c>
      <c r="P7213">
        <v>811</v>
      </c>
      <c r="Q7213">
        <v>14</v>
      </c>
      <c r="R7213">
        <v>54</v>
      </c>
      <c r="S7213">
        <v>33</v>
      </c>
      <c r="T7213">
        <v>68</v>
      </c>
      <c r="U7213">
        <v>1</v>
      </c>
      <c r="V7213">
        <v>0</v>
      </c>
      <c r="W7213">
        <v>7.781943177073309</v>
      </c>
      <c r="X7213">
        <v>139.75946607260997</v>
      </c>
      <c r="Y7213">
        <v>7.0500554138045732</v>
      </c>
      <c r="Z7213">
        <v>10.686934596939693</v>
      </c>
      <c r="AA7213">
        <v>91.076691855527343</v>
      </c>
      <c r="AB7213">
        <v>29.046611901266203</v>
      </c>
      <c r="AC7213">
        <v>15.762604335434732</v>
      </c>
      <c r="AD7213">
        <v>0</v>
      </c>
      <c r="AE7213">
        <v>301.16430735265584</v>
      </c>
    </row>
    <row r="7214" spans="1:31" x14ac:dyDescent="0.3">
      <c r="A7214">
        <v>2726723</v>
      </c>
      <c r="B7214">
        <v>1</v>
      </c>
      <c r="C7214" t="s">
        <v>81</v>
      </c>
      <c r="D7214" t="s">
        <v>112</v>
      </c>
      <c r="E7214" t="s">
        <v>150</v>
      </c>
      <c r="F7214" t="s">
        <v>3517</v>
      </c>
      <c r="G7214" t="s">
        <v>152</v>
      </c>
      <c r="H7214" t="s">
        <v>153</v>
      </c>
      <c r="I7214" t="s">
        <v>136</v>
      </c>
      <c r="J7214" t="s">
        <v>137</v>
      </c>
      <c r="K7214" t="s">
        <v>138</v>
      </c>
      <c r="L7214" t="s">
        <v>19899</v>
      </c>
      <c r="M7214" t="s">
        <v>19900</v>
      </c>
      <c r="N7214">
        <v>0.51777777700000005</v>
      </c>
      <c r="O7214">
        <v>0</v>
      </c>
      <c r="P7214">
        <v>0</v>
      </c>
      <c r="Q7214">
        <v>25</v>
      </c>
      <c r="R7214">
        <v>18</v>
      </c>
      <c r="S7214">
        <v>4</v>
      </c>
      <c r="T7214">
        <v>1</v>
      </c>
      <c r="U7214">
        <v>0</v>
      </c>
      <c r="V7214">
        <v>0</v>
      </c>
      <c r="W7214">
        <v>0</v>
      </c>
      <c r="X7214">
        <v>0</v>
      </c>
      <c r="Y7214">
        <v>4.4616238187248598</v>
      </c>
      <c r="Z7214">
        <v>0.31689335505746247</v>
      </c>
      <c r="AA7214">
        <v>2.2096588340026848</v>
      </c>
      <c r="AB7214">
        <v>1.798698980214841</v>
      </c>
      <c r="AC7214">
        <v>0</v>
      </c>
      <c r="AD7214">
        <v>0</v>
      </c>
      <c r="AE7214">
        <v>8.7868749879998482</v>
      </c>
    </row>
    <row r="7215" spans="1:31" x14ac:dyDescent="0.3">
      <c r="A7215">
        <v>2726388</v>
      </c>
      <c r="B7215">
        <v>1</v>
      </c>
      <c r="C7215" t="s">
        <v>80</v>
      </c>
      <c r="D7215" t="s">
        <v>93</v>
      </c>
      <c r="E7215" t="s">
        <v>213</v>
      </c>
      <c r="F7215" t="s">
        <v>19901</v>
      </c>
      <c r="G7215" t="s">
        <v>152</v>
      </c>
      <c r="H7215" t="s">
        <v>153</v>
      </c>
      <c r="I7215" t="s">
        <v>136</v>
      </c>
      <c r="J7215" t="s">
        <v>137</v>
      </c>
      <c r="K7215" t="s">
        <v>138</v>
      </c>
      <c r="L7215" t="s">
        <v>19902</v>
      </c>
      <c r="M7215" t="s">
        <v>19903</v>
      </c>
      <c r="N7215">
        <v>1.143611111</v>
      </c>
      <c r="O7215">
        <v>0</v>
      </c>
      <c r="P7215">
        <v>0</v>
      </c>
      <c r="Q7215">
        <v>34</v>
      </c>
      <c r="R7215">
        <v>1</v>
      </c>
      <c r="S7215">
        <v>3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127.8472680633172</v>
      </c>
      <c r="Z7215">
        <v>0.61654467342416663</v>
      </c>
      <c r="AA7215">
        <v>30.523231834204402</v>
      </c>
      <c r="AB7215">
        <v>0</v>
      </c>
      <c r="AC7215">
        <v>0</v>
      </c>
      <c r="AD7215">
        <v>0</v>
      </c>
      <c r="AE7215">
        <v>158.98704457094578</v>
      </c>
    </row>
    <row r="7216" spans="1:31" x14ac:dyDescent="0.3">
      <c r="A7216">
        <v>2726680</v>
      </c>
      <c r="B7216">
        <v>1</v>
      </c>
      <c r="C7216" t="s">
        <v>80</v>
      </c>
      <c r="D7216" t="s">
        <v>105</v>
      </c>
      <c r="E7216" t="s">
        <v>150</v>
      </c>
      <c r="F7216" t="s">
        <v>19904</v>
      </c>
      <c r="G7216" t="s">
        <v>152</v>
      </c>
      <c r="H7216" t="s">
        <v>153</v>
      </c>
      <c r="I7216" t="s">
        <v>136</v>
      </c>
      <c r="J7216" t="s">
        <v>137</v>
      </c>
      <c r="K7216" t="s">
        <v>138</v>
      </c>
      <c r="L7216" t="s">
        <v>19905</v>
      </c>
      <c r="M7216" t="s">
        <v>19906</v>
      </c>
      <c r="N7216">
        <v>0.87333333300000004</v>
      </c>
      <c r="O7216">
        <v>7</v>
      </c>
      <c r="P7216">
        <v>5890</v>
      </c>
      <c r="Q7216">
        <v>7</v>
      </c>
      <c r="R7216">
        <v>19</v>
      </c>
      <c r="S7216">
        <v>37</v>
      </c>
      <c r="T7216">
        <v>538</v>
      </c>
      <c r="U7216">
        <v>5</v>
      </c>
      <c r="V7216">
        <v>0</v>
      </c>
      <c r="W7216">
        <v>4.9292147125452015</v>
      </c>
      <c r="X7216">
        <v>894.75991997988774</v>
      </c>
      <c r="Y7216">
        <v>23.346480497844659</v>
      </c>
      <c r="Z7216">
        <v>5.1178523339324702</v>
      </c>
      <c r="AA7216">
        <v>598.85003519303802</v>
      </c>
      <c r="AB7216">
        <v>604.91076320858451</v>
      </c>
      <c r="AC7216">
        <v>786.13806510420557</v>
      </c>
      <c r="AD7216">
        <v>0</v>
      </c>
      <c r="AE7216">
        <v>2918.0523310300377</v>
      </c>
    </row>
    <row r="7217" spans="1:31" x14ac:dyDescent="0.3">
      <c r="A7217">
        <v>2726763</v>
      </c>
      <c r="B7217">
        <v>1</v>
      </c>
      <c r="C7217" t="s">
        <v>81</v>
      </c>
      <c r="D7217" t="s">
        <v>118</v>
      </c>
      <c r="E7217" t="s">
        <v>132</v>
      </c>
      <c r="F7217" t="s">
        <v>19907</v>
      </c>
      <c r="G7217" t="s">
        <v>134</v>
      </c>
      <c r="H7217" t="s">
        <v>135</v>
      </c>
      <c r="I7217" t="s">
        <v>136</v>
      </c>
      <c r="J7217" t="s">
        <v>137</v>
      </c>
      <c r="K7217" t="s">
        <v>138</v>
      </c>
      <c r="L7217" t="s">
        <v>19908</v>
      </c>
      <c r="M7217" t="s">
        <v>19909</v>
      </c>
      <c r="N7217">
        <v>1.363888888</v>
      </c>
      <c r="O7217">
        <v>0</v>
      </c>
      <c r="P7217">
        <v>0</v>
      </c>
      <c r="Q7217">
        <v>0</v>
      </c>
      <c r="R7217">
        <v>1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</row>
    <row r="7218" spans="1:31" x14ac:dyDescent="0.3">
      <c r="A7218">
        <v>2727118</v>
      </c>
      <c r="B7218">
        <v>1</v>
      </c>
      <c r="C7218" t="s">
        <v>80</v>
      </c>
      <c r="D7218" t="s">
        <v>86</v>
      </c>
      <c r="E7218" t="s">
        <v>145</v>
      </c>
      <c r="F7218" t="s">
        <v>19910</v>
      </c>
      <c r="G7218" t="s">
        <v>230</v>
      </c>
      <c r="H7218" t="s">
        <v>135</v>
      </c>
      <c r="I7218" t="s">
        <v>136</v>
      </c>
      <c r="J7218" t="s">
        <v>137</v>
      </c>
      <c r="K7218" t="s">
        <v>138</v>
      </c>
      <c r="L7218" t="s">
        <v>19911</v>
      </c>
      <c r="M7218" t="s">
        <v>19912</v>
      </c>
      <c r="N7218">
        <v>1.7336111110000001</v>
      </c>
      <c r="O7218">
        <v>0</v>
      </c>
      <c r="P7218">
        <v>1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0.64759913093126997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0.64759913093126997</v>
      </c>
    </row>
    <row r="7219" spans="1:31" x14ac:dyDescent="0.3">
      <c r="A7219">
        <v>2726571</v>
      </c>
      <c r="B7219">
        <v>1</v>
      </c>
      <c r="C7219" t="s">
        <v>80</v>
      </c>
      <c r="D7219" t="s">
        <v>93</v>
      </c>
      <c r="E7219" t="s">
        <v>156</v>
      </c>
      <c r="F7219" t="s">
        <v>19589</v>
      </c>
      <c r="G7219" t="s">
        <v>152</v>
      </c>
      <c r="H7219" t="s">
        <v>153</v>
      </c>
      <c r="I7219" t="s">
        <v>136</v>
      </c>
      <c r="J7219" t="s">
        <v>137</v>
      </c>
      <c r="K7219" t="s">
        <v>138</v>
      </c>
      <c r="L7219" t="s">
        <v>19913</v>
      </c>
      <c r="M7219" t="s">
        <v>19914</v>
      </c>
      <c r="N7219">
        <v>5.4166666000000002E-2</v>
      </c>
      <c r="O7219">
        <v>0</v>
      </c>
      <c r="P7219">
        <v>31</v>
      </c>
      <c r="Q7219">
        <v>2</v>
      </c>
      <c r="R7219">
        <v>48</v>
      </c>
      <c r="S7219">
        <v>0</v>
      </c>
      <c r="T7219">
        <v>10</v>
      </c>
      <c r="U7219">
        <v>0</v>
      </c>
      <c r="V7219">
        <v>0</v>
      </c>
      <c r="W7219">
        <v>0</v>
      </c>
      <c r="X7219">
        <v>0</v>
      </c>
      <c r="Y7219">
        <v>7.1268020803525012E-2</v>
      </c>
      <c r="Z7219">
        <v>0</v>
      </c>
      <c r="AA7219">
        <v>0</v>
      </c>
      <c r="AB7219">
        <v>8.8449877587500003E-2</v>
      </c>
      <c r="AC7219">
        <v>0</v>
      </c>
      <c r="AD7219">
        <v>0</v>
      </c>
      <c r="AE7219">
        <v>0.15971789839102501</v>
      </c>
    </row>
    <row r="7220" spans="1:31" x14ac:dyDescent="0.3">
      <c r="A7220">
        <v>2726909</v>
      </c>
      <c r="B7220">
        <v>1</v>
      </c>
      <c r="C7220" t="s">
        <v>80</v>
      </c>
      <c r="D7220" t="s">
        <v>103</v>
      </c>
      <c r="E7220" t="s">
        <v>173</v>
      </c>
      <c r="F7220" t="s">
        <v>8031</v>
      </c>
      <c r="G7220" t="s">
        <v>152</v>
      </c>
      <c r="H7220" t="s">
        <v>153</v>
      </c>
      <c r="I7220" t="s">
        <v>136</v>
      </c>
      <c r="J7220" t="s">
        <v>137</v>
      </c>
      <c r="K7220" t="s">
        <v>138</v>
      </c>
      <c r="L7220" t="s">
        <v>19915</v>
      </c>
      <c r="M7220" t="s">
        <v>19916</v>
      </c>
      <c r="N7220">
        <v>0.133611111</v>
      </c>
      <c r="O7220">
        <v>30</v>
      </c>
      <c r="P7220">
        <v>6081</v>
      </c>
      <c r="Q7220">
        <v>71</v>
      </c>
      <c r="R7220">
        <v>690</v>
      </c>
      <c r="S7220">
        <v>136</v>
      </c>
      <c r="T7220">
        <v>1997</v>
      </c>
      <c r="U7220">
        <v>21</v>
      </c>
      <c r="V7220">
        <v>8</v>
      </c>
      <c r="W7220">
        <v>1.9282190610070056</v>
      </c>
      <c r="X7220">
        <v>123.21057718847038</v>
      </c>
      <c r="Y7220">
        <v>43.748500530898561</v>
      </c>
      <c r="Z7220">
        <v>14.848806190586531</v>
      </c>
      <c r="AA7220">
        <v>75.894404017467309</v>
      </c>
      <c r="AB7220">
        <v>117.19978237573723</v>
      </c>
      <c r="AC7220">
        <v>558.90189165413324</v>
      </c>
      <c r="AD7220">
        <v>16.793092821621428</v>
      </c>
      <c r="AE7220">
        <v>952.52527383992174</v>
      </c>
    </row>
    <row r="7221" spans="1:31" x14ac:dyDescent="0.3">
      <c r="A7221">
        <v>2726863</v>
      </c>
      <c r="B7221">
        <v>1</v>
      </c>
      <c r="C7221" t="s">
        <v>80</v>
      </c>
      <c r="D7221" t="s">
        <v>83</v>
      </c>
      <c r="E7221" t="s">
        <v>156</v>
      </c>
      <c r="F7221" t="s">
        <v>19917</v>
      </c>
      <c r="G7221" t="s">
        <v>185</v>
      </c>
      <c r="H7221" t="s">
        <v>153</v>
      </c>
      <c r="I7221" t="s">
        <v>136</v>
      </c>
      <c r="J7221" t="s">
        <v>137</v>
      </c>
      <c r="K7221" t="s">
        <v>138</v>
      </c>
      <c r="L7221" t="s">
        <v>19918</v>
      </c>
      <c r="M7221" t="s">
        <v>19897</v>
      </c>
      <c r="N7221">
        <v>6.1386111110000003</v>
      </c>
      <c r="O7221">
        <v>0</v>
      </c>
      <c r="P7221">
        <v>21</v>
      </c>
      <c r="Q7221">
        <v>0</v>
      </c>
      <c r="R7221">
        <v>3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23.97546870768517</v>
      </c>
      <c r="Y7221">
        <v>0</v>
      </c>
      <c r="Z7221">
        <v>3.8345053179035746</v>
      </c>
      <c r="AA7221">
        <v>0</v>
      </c>
      <c r="AB7221">
        <v>0</v>
      </c>
      <c r="AC7221">
        <v>0</v>
      </c>
      <c r="AD7221">
        <v>0</v>
      </c>
      <c r="AE7221">
        <v>27.809974025588744</v>
      </c>
    </row>
    <row r="7222" spans="1:31" x14ac:dyDescent="0.3">
      <c r="A7222">
        <v>2726368</v>
      </c>
      <c r="B7222">
        <v>1</v>
      </c>
      <c r="C7222" t="s">
        <v>80</v>
      </c>
      <c r="D7222" t="s">
        <v>97</v>
      </c>
      <c r="E7222" t="s">
        <v>132</v>
      </c>
      <c r="F7222" t="s">
        <v>19919</v>
      </c>
      <c r="G7222" t="s">
        <v>134</v>
      </c>
      <c r="H7222" t="s">
        <v>135</v>
      </c>
      <c r="I7222" t="s">
        <v>136</v>
      </c>
      <c r="J7222" t="s">
        <v>137</v>
      </c>
      <c r="K7222" t="s">
        <v>138</v>
      </c>
      <c r="L7222" t="s">
        <v>19920</v>
      </c>
      <c r="M7222" t="s">
        <v>19921</v>
      </c>
      <c r="N7222">
        <v>0.53472222199999997</v>
      </c>
      <c r="O7222">
        <v>0</v>
      </c>
      <c r="P7222">
        <v>216</v>
      </c>
      <c r="Q7222">
        <v>0</v>
      </c>
      <c r="R7222">
        <v>23</v>
      </c>
      <c r="S7222">
        <v>0</v>
      </c>
      <c r="T7222">
        <v>36</v>
      </c>
      <c r="U7222">
        <v>0</v>
      </c>
      <c r="V7222">
        <v>0</v>
      </c>
      <c r="W7222">
        <v>0</v>
      </c>
      <c r="X7222">
        <v>27.991797791576428</v>
      </c>
      <c r="Y7222">
        <v>0</v>
      </c>
      <c r="Z7222">
        <v>0.8258261359588801</v>
      </c>
      <c r="AA7222">
        <v>0</v>
      </c>
      <c r="AB7222">
        <v>7.1821389437093641</v>
      </c>
      <c r="AC7222">
        <v>0</v>
      </c>
      <c r="AD7222">
        <v>0</v>
      </c>
      <c r="AE7222">
        <v>35.99976287124467</v>
      </c>
    </row>
    <row r="7223" spans="1:31" x14ac:dyDescent="0.3">
      <c r="A7223">
        <v>2726700</v>
      </c>
      <c r="B7223">
        <v>1</v>
      </c>
      <c r="C7223" t="s">
        <v>80</v>
      </c>
      <c r="D7223" t="s">
        <v>106</v>
      </c>
      <c r="E7223" t="s">
        <v>156</v>
      </c>
      <c r="F7223" t="s">
        <v>19922</v>
      </c>
      <c r="G7223" t="s">
        <v>185</v>
      </c>
      <c r="H7223" t="s">
        <v>153</v>
      </c>
      <c r="I7223" t="s">
        <v>136</v>
      </c>
      <c r="J7223" t="s">
        <v>137</v>
      </c>
      <c r="K7223" t="s">
        <v>138</v>
      </c>
      <c r="L7223" t="s">
        <v>19923</v>
      </c>
      <c r="M7223" t="s">
        <v>19924</v>
      </c>
      <c r="N7223">
        <v>1.2241666659999999</v>
      </c>
      <c r="O7223">
        <v>0</v>
      </c>
      <c r="P7223">
        <v>163</v>
      </c>
      <c r="Q7223">
        <v>0</v>
      </c>
      <c r="R7223">
        <v>6</v>
      </c>
      <c r="S7223">
        <v>0</v>
      </c>
      <c r="T7223">
        <v>21</v>
      </c>
      <c r="U7223">
        <v>0</v>
      </c>
      <c r="V7223">
        <v>0</v>
      </c>
      <c r="W7223">
        <v>0</v>
      </c>
      <c r="X7223">
        <v>44.214393002409317</v>
      </c>
      <c r="Y7223">
        <v>0</v>
      </c>
      <c r="Z7223">
        <v>8.1235009778686731</v>
      </c>
      <c r="AA7223">
        <v>0</v>
      </c>
      <c r="AB7223">
        <v>31.638488137645599</v>
      </c>
      <c r="AC7223">
        <v>0</v>
      </c>
      <c r="AD7223">
        <v>0</v>
      </c>
      <c r="AE7223">
        <v>83.976382117923592</v>
      </c>
    </row>
    <row r="7224" spans="1:31" x14ac:dyDescent="0.3">
      <c r="A7224">
        <v>2726554</v>
      </c>
      <c r="B7224">
        <v>1</v>
      </c>
      <c r="C7224" t="s">
        <v>80</v>
      </c>
      <c r="D7224" t="s">
        <v>105</v>
      </c>
      <c r="E7224" t="s">
        <v>156</v>
      </c>
      <c r="F7224" t="s">
        <v>19925</v>
      </c>
      <c r="G7224" t="s">
        <v>300</v>
      </c>
      <c r="H7224" t="s">
        <v>153</v>
      </c>
      <c r="I7224" t="s">
        <v>136</v>
      </c>
      <c r="J7224" t="s">
        <v>137</v>
      </c>
      <c r="K7224" t="s">
        <v>210</v>
      </c>
      <c r="L7224" t="s">
        <v>19926</v>
      </c>
      <c r="M7224" t="s">
        <v>19927</v>
      </c>
      <c r="N7224">
        <v>7.5219444439999998</v>
      </c>
      <c r="O7224">
        <v>0</v>
      </c>
      <c r="P7224">
        <v>16</v>
      </c>
      <c r="Q7224">
        <v>0</v>
      </c>
      <c r="R7224">
        <v>0</v>
      </c>
      <c r="S7224">
        <v>0</v>
      </c>
      <c r="T7224">
        <v>2</v>
      </c>
      <c r="U7224">
        <v>0</v>
      </c>
      <c r="V7224">
        <v>0</v>
      </c>
      <c r="W7224">
        <v>0</v>
      </c>
      <c r="X7224">
        <v>12.197733993991235</v>
      </c>
      <c r="Y7224">
        <v>0</v>
      </c>
      <c r="Z7224">
        <v>0</v>
      </c>
      <c r="AA7224">
        <v>0</v>
      </c>
      <c r="AB7224">
        <v>11.449431444425</v>
      </c>
      <c r="AC7224">
        <v>0</v>
      </c>
      <c r="AD7224">
        <v>0</v>
      </c>
      <c r="AE7224">
        <v>23.647165438416238</v>
      </c>
    </row>
    <row r="7225" spans="1:31" x14ac:dyDescent="0.3">
      <c r="A7225">
        <v>2726362</v>
      </c>
      <c r="B7225">
        <v>1</v>
      </c>
      <c r="C7225" t="s">
        <v>80</v>
      </c>
      <c r="D7225" t="s">
        <v>90</v>
      </c>
      <c r="E7225" t="s">
        <v>156</v>
      </c>
      <c r="F7225" t="s">
        <v>19928</v>
      </c>
      <c r="G7225" t="s">
        <v>1613</v>
      </c>
      <c r="H7225" t="s">
        <v>153</v>
      </c>
      <c r="I7225" t="s">
        <v>136</v>
      </c>
      <c r="J7225" t="s">
        <v>137</v>
      </c>
      <c r="K7225" t="s">
        <v>138</v>
      </c>
      <c r="L7225" t="s">
        <v>19929</v>
      </c>
      <c r="M7225" t="s">
        <v>19930</v>
      </c>
      <c r="N7225">
        <v>6.8333332999999996E-2</v>
      </c>
      <c r="O7225">
        <v>0</v>
      </c>
      <c r="P7225">
        <v>584</v>
      </c>
      <c r="Q7225">
        <v>0</v>
      </c>
      <c r="R7225">
        <v>0</v>
      </c>
      <c r="S7225">
        <v>0</v>
      </c>
      <c r="T7225">
        <v>30</v>
      </c>
      <c r="U7225">
        <v>0</v>
      </c>
      <c r="V7225">
        <v>0</v>
      </c>
      <c r="W7225">
        <v>0</v>
      </c>
      <c r="X7225">
        <v>6.6834699341378396</v>
      </c>
      <c r="Y7225">
        <v>0</v>
      </c>
      <c r="Z7225">
        <v>0</v>
      </c>
      <c r="AA7225">
        <v>0</v>
      </c>
      <c r="AB7225">
        <v>0.60724589375155491</v>
      </c>
      <c r="AC7225">
        <v>0</v>
      </c>
      <c r="AD7225">
        <v>0</v>
      </c>
      <c r="AE7225">
        <v>7.2907158278893949</v>
      </c>
    </row>
    <row r="7226" spans="1:31" x14ac:dyDescent="0.3">
      <c r="A7226">
        <v>2726657</v>
      </c>
      <c r="B7226">
        <v>1</v>
      </c>
      <c r="C7226" t="s">
        <v>80</v>
      </c>
      <c r="D7226" t="s">
        <v>106</v>
      </c>
      <c r="E7226" t="s">
        <v>213</v>
      </c>
      <c r="F7226" t="s">
        <v>9511</v>
      </c>
      <c r="G7226" t="s">
        <v>152</v>
      </c>
      <c r="H7226" t="s">
        <v>153</v>
      </c>
      <c r="I7226" t="s">
        <v>136</v>
      </c>
      <c r="J7226" t="s">
        <v>137</v>
      </c>
      <c r="K7226" t="s">
        <v>138</v>
      </c>
      <c r="L7226" t="s">
        <v>19931</v>
      </c>
      <c r="M7226" t="s">
        <v>19932</v>
      </c>
      <c r="N7226">
        <v>0.27083333300000001</v>
      </c>
      <c r="O7226">
        <v>0</v>
      </c>
      <c r="P7226">
        <v>419</v>
      </c>
      <c r="Q7226">
        <v>36</v>
      </c>
      <c r="R7226">
        <v>102</v>
      </c>
      <c r="S7226">
        <v>12</v>
      </c>
      <c r="T7226">
        <v>93</v>
      </c>
      <c r="U7226">
        <v>1</v>
      </c>
      <c r="V7226">
        <v>0</v>
      </c>
      <c r="W7226">
        <v>0</v>
      </c>
      <c r="X7226">
        <v>25.756507633723743</v>
      </c>
      <c r="Y7226">
        <v>40.558042180152256</v>
      </c>
      <c r="Z7226">
        <v>27.966399716048617</v>
      </c>
      <c r="AA7226">
        <v>8.7330830392162504</v>
      </c>
      <c r="AB7226">
        <v>19.252927548604745</v>
      </c>
      <c r="AC7226">
        <v>4.1065872043690002</v>
      </c>
      <c r="AD7226">
        <v>0</v>
      </c>
      <c r="AE7226">
        <v>126.37354732211462</v>
      </c>
    </row>
    <row r="7227" spans="1:31" x14ac:dyDescent="0.3">
      <c r="A7227">
        <v>2726634</v>
      </c>
      <c r="B7227">
        <v>1</v>
      </c>
      <c r="C7227" t="s">
        <v>81</v>
      </c>
      <c r="D7227" t="s">
        <v>112</v>
      </c>
      <c r="E7227" t="s">
        <v>213</v>
      </c>
      <c r="F7227" t="s">
        <v>19933</v>
      </c>
      <c r="G7227" t="s">
        <v>152</v>
      </c>
      <c r="H7227" t="s">
        <v>153</v>
      </c>
      <c r="I7227" t="s">
        <v>136</v>
      </c>
      <c r="J7227" t="s">
        <v>137</v>
      </c>
      <c r="K7227" t="s">
        <v>138</v>
      </c>
      <c r="L7227" t="s">
        <v>19934</v>
      </c>
      <c r="M7227" t="s">
        <v>19935</v>
      </c>
      <c r="N7227">
        <v>7.2736111110000001</v>
      </c>
      <c r="O7227">
        <v>1</v>
      </c>
      <c r="P7227">
        <v>0</v>
      </c>
      <c r="Q7227">
        <v>28</v>
      </c>
      <c r="R7227">
        <v>13</v>
      </c>
      <c r="S7227">
        <v>0</v>
      </c>
      <c r="T7227">
        <v>0</v>
      </c>
      <c r="U7227">
        <v>0</v>
      </c>
      <c r="V7227">
        <v>0</v>
      </c>
      <c r="W7227">
        <v>1.4651174735958334</v>
      </c>
      <c r="X7227">
        <v>0</v>
      </c>
      <c r="Y7227">
        <v>241.64551311071546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243.11063058431128</v>
      </c>
    </row>
    <row r="7228" spans="1:31" x14ac:dyDescent="0.3">
      <c r="A7228">
        <v>2726514</v>
      </c>
      <c r="B7228">
        <v>1</v>
      </c>
      <c r="C7228" t="s">
        <v>80</v>
      </c>
      <c r="D7228" t="s">
        <v>83</v>
      </c>
      <c r="E7228" t="s">
        <v>145</v>
      </c>
      <c r="F7228" t="s">
        <v>19936</v>
      </c>
      <c r="G7228" t="s">
        <v>230</v>
      </c>
      <c r="H7228" t="s">
        <v>135</v>
      </c>
      <c r="I7228" t="s">
        <v>136</v>
      </c>
      <c r="J7228" t="s">
        <v>137</v>
      </c>
      <c r="K7228" t="s">
        <v>138</v>
      </c>
      <c r="L7228" t="s">
        <v>19937</v>
      </c>
      <c r="M7228" t="s">
        <v>19938</v>
      </c>
      <c r="N7228">
        <v>1.973055555</v>
      </c>
      <c r="O7228">
        <v>0</v>
      </c>
      <c r="P7228">
        <v>10</v>
      </c>
      <c r="Q7228">
        <v>0</v>
      </c>
      <c r="R7228">
        <v>0</v>
      </c>
      <c r="S7228">
        <v>0</v>
      </c>
      <c r="T7228">
        <v>3</v>
      </c>
      <c r="U7228">
        <v>0</v>
      </c>
      <c r="V7228">
        <v>0</v>
      </c>
      <c r="W7228">
        <v>0</v>
      </c>
      <c r="X7228">
        <v>3.7409935330201951</v>
      </c>
      <c r="Y7228">
        <v>0</v>
      </c>
      <c r="Z7228">
        <v>0</v>
      </c>
      <c r="AA7228">
        <v>0</v>
      </c>
      <c r="AB7228">
        <v>6.6990239100095188</v>
      </c>
      <c r="AC7228">
        <v>0</v>
      </c>
      <c r="AD7228">
        <v>0</v>
      </c>
      <c r="AE7228">
        <v>10.440017443029713</v>
      </c>
    </row>
    <row r="7229" spans="1:31" x14ac:dyDescent="0.3">
      <c r="A7229">
        <v>2726846</v>
      </c>
      <c r="B7229">
        <v>1</v>
      </c>
      <c r="C7229" t="s">
        <v>81</v>
      </c>
      <c r="D7229" t="s">
        <v>123</v>
      </c>
      <c r="E7229" t="s">
        <v>132</v>
      </c>
      <c r="F7229" t="s">
        <v>4251</v>
      </c>
      <c r="G7229" t="s">
        <v>134</v>
      </c>
      <c r="H7229" t="s">
        <v>135</v>
      </c>
      <c r="I7229" t="s">
        <v>136</v>
      </c>
      <c r="J7229" t="s">
        <v>137</v>
      </c>
      <c r="K7229" t="s">
        <v>138</v>
      </c>
      <c r="L7229" t="s">
        <v>19939</v>
      </c>
      <c r="M7229" t="s">
        <v>19940</v>
      </c>
      <c r="N7229">
        <v>1.2922222219999999</v>
      </c>
      <c r="O7229">
        <v>0</v>
      </c>
      <c r="P7229">
        <v>63</v>
      </c>
      <c r="Q7229">
        <v>0</v>
      </c>
      <c r="R7229">
        <v>33</v>
      </c>
      <c r="S7229">
        <v>0</v>
      </c>
      <c r="T7229">
        <v>11</v>
      </c>
      <c r="U7229">
        <v>0</v>
      </c>
      <c r="V7229">
        <v>0</v>
      </c>
      <c r="W7229">
        <v>0</v>
      </c>
      <c r="X7229">
        <v>8.7613458703400173</v>
      </c>
      <c r="Y7229">
        <v>0</v>
      </c>
      <c r="Z7229">
        <v>9.4396023957385786</v>
      </c>
      <c r="AA7229">
        <v>0</v>
      </c>
      <c r="AB7229">
        <v>9.578986426169676</v>
      </c>
      <c r="AC7229">
        <v>0</v>
      </c>
      <c r="AD7229">
        <v>0</v>
      </c>
      <c r="AE7229">
        <v>27.779934692248275</v>
      </c>
    </row>
    <row r="7230" spans="1:31" x14ac:dyDescent="0.3">
      <c r="A7230">
        <v>2727112</v>
      </c>
      <c r="B7230">
        <v>1</v>
      </c>
      <c r="C7230" t="s">
        <v>80</v>
      </c>
      <c r="D7230" t="s">
        <v>95</v>
      </c>
      <c r="E7230" t="s">
        <v>156</v>
      </c>
      <c r="F7230" t="s">
        <v>19941</v>
      </c>
      <c r="G7230" t="s">
        <v>185</v>
      </c>
      <c r="H7230" t="s">
        <v>153</v>
      </c>
      <c r="I7230" t="s">
        <v>136</v>
      </c>
      <c r="J7230" t="s">
        <v>137</v>
      </c>
      <c r="K7230" t="s">
        <v>138</v>
      </c>
      <c r="L7230" t="s">
        <v>19942</v>
      </c>
      <c r="M7230" t="s">
        <v>19943</v>
      </c>
      <c r="N7230">
        <v>1.805833333</v>
      </c>
      <c r="O7230">
        <v>0</v>
      </c>
      <c r="P7230">
        <v>114</v>
      </c>
      <c r="Q7230">
        <v>0</v>
      </c>
      <c r="R7230">
        <v>1</v>
      </c>
      <c r="S7230">
        <v>0</v>
      </c>
      <c r="T7230">
        <v>6</v>
      </c>
      <c r="U7230">
        <v>0</v>
      </c>
      <c r="V7230">
        <v>0</v>
      </c>
      <c r="W7230">
        <v>0</v>
      </c>
      <c r="X7230">
        <v>11.802289765364545</v>
      </c>
      <c r="Y7230">
        <v>0</v>
      </c>
      <c r="Z7230">
        <v>0</v>
      </c>
      <c r="AA7230">
        <v>0</v>
      </c>
      <c r="AB7230">
        <v>1.8131635231300001</v>
      </c>
      <c r="AC7230">
        <v>0</v>
      </c>
      <c r="AD7230">
        <v>0</v>
      </c>
      <c r="AE7230">
        <v>13.615453288494546</v>
      </c>
    </row>
    <row r="7231" spans="1:31" x14ac:dyDescent="0.3">
      <c r="A7231">
        <v>2726471</v>
      </c>
      <c r="B7231">
        <v>1</v>
      </c>
      <c r="C7231" t="s">
        <v>81</v>
      </c>
      <c r="D7231" t="s">
        <v>118</v>
      </c>
      <c r="E7231" t="s">
        <v>132</v>
      </c>
      <c r="F7231" t="s">
        <v>4410</v>
      </c>
      <c r="G7231" t="s">
        <v>209</v>
      </c>
      <c r="H7231" t="s">
        <v>135</v>
      </c>
      <c r="I7231" t="s">
        <v>136</v>
      </c>
      <c r="J7231" t="s">
        <v>137</v>
      </c>
      <c r="K7231" t="s">
        <v>210</v>
      </c>
      <c r="L7231" t="s">
        <v>19944</v>
      </c>
      <c r="M7231" t="s">
        <v>19945</v>
      </c>
      <c r="N7231">
        <v>6.5163888879999998</v>
      </c>
      <c r="O7231">
        <v>0</v>
      </c>
      <c r="P7231">
        <v>164</v>
      </c>
      <c r="Q7231">
        <v>0</v>
      </c>
      <c r="R7231">
        <v>7</v>
      </c>
      <c r="S7231">
        <v>0</v>
      </c>
      <c r="T7231">
        <v>20</v>
      </c>
      <c r="U7231">
        <v>0</v>
      </c>
      <c r="V7231">
        <v>0</v>
      </c>
      <c r="W7231">
        <v>0</v>
      </c>
      <c r="X7231">
        <v>202.75225677548326</v>
      </c>
      <c r="Y7231">
        <v>0</v>
      </c>
      <c r="Z7231">
        <v>2.4107668483060065</v>
      </c>
      <c r="AA7231">
        <v>0</v>
      </c>
      <c r="AB7231">
        <v>26.337605892691077</v>
      </c>
      <c r="AC7231">
        <v>0</v>
      </c>
      <c r="AD7231">
        <v>0</v>
      </c>
      <c r="AE7231">
        <v>231.50062951648033</v>
      </c>
    </row>
    <row r="7232" spans="1:31" x14ac:dyDescent="0.3">
      <c r="A7232">
        <v>2726348</v>
      </c>
      <c r="B7232">
        <v>1</v>
      </c>
      <c r="C7232" t="s">
        <v>81</v>
      </c>
      <c r="D7232" t="s">
        <v>121</v>
      </c>
      <c r="E7232" t="s">
        <v>145</v>
      </c>
      <c r="F7232" t="s">
        <v>19946</v>
      </c>
      <c r="G7232" t="s">
        <v>158</v>
      </c>
      <c r="H7232" t="s">
        <v>135</v>
      </c>
      <c r="I7232" t="s">
        <v>136</v>
      </c>
      <c r="J7232" t="s">
        <v>3</v>
      </c>
      <c r="K7232" t="s">
        <v>138</v>
      </c>
      <c r="L7232" t="s">
        <v>19947</v>
      </c>
      <c r="M7232" t="s">
        <v>19948</v>
      </c>
      <c r="N7232">
        <v>1.9516666659999999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1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0.46701672469895</v>
      </c>
      <c r="AC7232">
        <v>0</v>
      </c>
      <c r="AD7232">
        <v>0</v>
      </c>
      <c r="AE7232">
        <v>0.46701672469895</v>
      </c>
    </row>
    <row r="7233" spans="1:31" x14ac:dyDescent="0.3">
      <c r="A7233">
        <v>2727032</v>
      </c>
      <c r="B7233">
        <v>1</v>
      </c>
      <c r="C7233" t="s">
        <v>81</v>
      </c>
      <c r="D7233" t="s">
        <v>116</v>
      </c>
      <c r="E7233" t="s">
        <v>145</v>
      </c>
      <c r="F7233" t="s">
        <v>19949</v>
      </c>
      <c r="G7233" t="s">
        <v>230</v>
      </c>
      <c r="H7233" t="s">
        <v>135</v>
      </c>
      <c r="I7233" t="s">
        <v>136</v>
      </c>
      <c r="J7233" t="s">
        <v>137</v>
      </c>
      <c r="K7233" t="s">
        <v>138</v>
      </c>
      <c r="L7233" t="s">
        <v>19950</v>
      </c>
      <c r="M7233" t="s">
        <v>19951</v>
      </c>
      <c r="N7233">
        <v>3.3686111109999999</v>
      </c>
      <c r="O7233">
        <v>0</v>
      </c>
      <c r="P7233">
        <v>2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0.40488580227479748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0.40488580227479748</v>
      </c>
    </row>
    <row r="7234" spans="1:31" x14ac:dyDescent="0.3">
      <c r="A7234">
        <v>2726342</v>
      </c>
      <c r="B7234">
        <v>1</v>
      </c>
      <c r="C7234" t="s">
        <v>81</v>
      </c>
      <c r="D7234" t="s">
        <v>118</v>
      </c>
      <c r="E7234" t="s">
        <v>156</v>
      </c>
      <c r="F7234" t="s">
        <v>19952</v>
      </c>
      <c r="G7234" t="s">
        <v>152</v>
      </c>
      <c r="H7234" t="s">
        <v>153</v>
      </c>
      <c r="I7234" t="s">
        <v>490</v>
      </c>
      <c r="J7234" t="s">
        <v>137</v>
      </c>
      <c r="K7234" t="s">
        <v>138</v>
      </c>
      <c r="L7234" t="s">
        <v>19953</v>
      </c>
      <c r="M7234" t="s">
        <v>19954</v>
      </c>
      <c r="N7234">
        <v>1.6388888000000001E-2</v>
      </c>
      <c r="O7234">
        <v>0</v>
      </c>
      <c r="P7234">
        <v>25</v>
      </c>
      <c r="Q7234">
        <v>0</v>
      </c>
      <c r="R7234">
        <v>2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4.9743449152530018E-2</v>
      </c>
      <c r="Y7234">
        <v>0</v>
      </c>
      <c r="Z7234">
        <v>6.1678841408333348E-3</v>
      </c>
      <c r="AA7234">
        <v>0</v>
      </c>
      <c r="AB7234">
        <v>0</v>
      </c>
      <c r="AC7234">
        <v>0</v>
      </c>
      <c r="AD7234">
        <v>0</v>
      </c>
      <c r="AE7234">
        <v>5.5911333293363355E-2</v>
      </c>
    </row>
    <row r="7235" spans="1:31" x14ac:dyDescent="0.3">
      <c r="A7235">
        <v>2726428</v>
      </c>
      <c r="B7235">
        <v>1</v>
      </c>
      <c r="C7235" t="s">
        <v>80</v>
      </c>
      <c r="D7235" t="s">
        <v>84</v>
      </c>
      <c r="E7235" t="s">
        <v>132</v>
      </c>
      <c r="F7235" t="s">
        <v>18223</v>
      </c>
      <c r="G7235" t="s">
        <v>209</v>
      </c>
      <c r="H7235" t="s">
        <v>135</v>
      </c>
      <c r="I7235" t="s">
        <v>136</v>
      </c>
      <c r="J7235" t="s">
        <v>137</v>
      </c>
      <c r="K7235" t="s">
        <v>210</v>
      </c>
      <c r="L7235" t="s">
        <v>19955</v>
      </c>
      <c r="M7235" t="s">
        <v>19956</v>
      </c>
      <c r="N7235">
        <v>7.6038888880000002</v>
      </c>
      <c r="O7235">
        <v>0</v>
      </c>
      <c r="P7235">
        <v>401</v>
      </c>
      <c r="Q7235">
        <v>0</v>
      </c>
      <c r="R7235">
        <v>0</v>
      </c>
      <c r="S7235">
        <v>0</v>
      </c>
      <c r="T7235">
        <v>17</v>
      </c>
      <c r="U7235">
        <v>0</v>
      </c>
      <c r="V7235">
        <v>0</v>
      </c>
      <c r="W7235">
        <v>0</v>
      </c>
      <c r="X7235">
        <v>591.46944173205941</v>
      </c>
      <c r="Y7235">
        <v>0</v>
      </c>
      <c r="Z7235">
        <v>0</v>
      </c>
      <c r="AA7235">
        <v>0</v>
      </c>
      <c r="AB7235">
        <v>56.953286324456869</v>
      </c>
      <c r="AC7235">
        <v>0</v>
      </c>
      <c r="AD7235">
        <v>0</v>
      </c>
      <c r="AE7235">
        <v>648.42272805651623</v>
      </c>
    </row>
    <row r="7236" spans="1:31" x14ac:dyDescent="0.3">
      <c r="A7236">
        <v>2726577</v>
      </c>
      <c r="B7236">
        <v>1</v>
      </c>
      <c r="C7236" t="s">
        <v>80</v>
      </c>
      <c r="D7236" t="s">
        <v>85</v>
      </c>
      <c r="E7236" t="s">
        <v>145</v>
      </c>
      <c r="F7236" t="s">
        <v>19957</v>
      </c>
      <c r="G7236" t="s">
        <v>181</v>
      </c>
      <c r="H7236" t="s">
        <v>135</v>
      </c>
      <c r="I7236" t="s">
        <v>136</v>
      </c>
      <c r="J7236" t="s">
        <v>137</v>
      </c>
      <c r="K7236" t="s">
        <v>138</v>
      </c>
      <c r="L7236" t="s">
        <v>19958</v>
      </c>
      <c r="M7236" t="s">
        <v>19959</v>
      </c>
      <c r="N7236">
        <v>5.7886111109999998</v>
      </c>
      <c r="O7236">
        <v>0</v>
      </c>
      <c r="P7236">
        <v>9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7.5560857929039766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7.5560857929039766</v>
      </c>
    </row>
    <row r="7237" spans="1:31" x14ac:dyDescent="0.3">
      <c r="A7237">
        <v>2726677</v>
      </c>
      <c r="B7237">
        <v>1</v>
      </c>
      <c r="C7237" t="s">
        <v>80</v>
      </c>
      <c r="D7237" t="s">
        <v>95</v>
      </c>
      <c r="E7237" t="s">
        <v>173</v>
      </c>
      <c r="F7237" t="s">
        <v>11896</v>
      </c>
      <c r="G7237" t="s">
        <v>152</v>
      </c>
      <c r="H7237" t="s">
        <v>153</v>
      </c>
      <c r="I7237" t="s">
        <v>136</v>
      </c>
      <c r="J7237" t="s">
        <v>137</v>
      </c>
      <c r="K7237" t="s">
        <v>138</v>
      </c>
      <c r="L7237" t="s">
        <v>19960</v>
      </c>
      <c r="M7237" t="s">
        <v>19961</v>
      </c>
      <c r="N7237">
        <v>0.23222222200000001</v>
      </c>
      <c r="O7237">
        <v>4</v>
      </c>
      <c r="P7237">
        <v>2265</v>
      </c>
      <c r="Q7237">
        <v>7</v>
      </c>
      <c r="R7237">
        <v>85</v>
      </c>
      <c r="S7237">
        <v>41</v>
      </c>
      <c r="T7237">
        <v>232</v>
      </c>
      <c r="U7237">
        <v>7</v>
      </c>
      <c r="V7237">
        <v>3</v>
      </c>
      <c r="W7237">
        <v>0.26311291279415</v>
      </c>
      <c r="X7237">
        <v>99.858676634752428</v>
      </c>
      <c r="Y7237">
        <v>12.581711668953911</v>
      </c>
      <c r="Z7237">
        <v>4.6061675417133916</v>
      </c>
      <c r="AA7237">
        <v>100.51200284435508</v>
      </c>
      <c r="AB7237">
        <v>65.250083586485147</v>
      </c>
      <c r="AC7237">
        <v>30.988953971586376</v>
      </c>
      <c r="AD7237">
        <v>36.307248180370173</v>
      </c>
      <c r="AE7237">
        <v>350.36795734101065</v>
      </c>
    </row>
    <row r="7238" spans="1:31" x14ac:dyDescent="0.3">
      <c r="A7238">
        <v>2726534</v>
      </c>
      <c r="B7238">
        <v>1</v>
      </c>
      <c r="C7238" t="s">
        <v>80</v>
      </c>
      <c r="D7238" t="s">
        <v>99</v>
      </c>
      <c r="E7238" t="s">
        <v>150</v>
      </c>
      <c r="F7238" t="s">
        <v>19962</v>
      </c>
      <c r="G7238" t="s">
        <v>300</v>
      </c>
      <c r="H7238" t="s">
        <v>153</v>
      </c>
      <c r="I7238" t="s">
        <v>136</v>
      </c>
      <c r="J7238" t="s">
        <v>137</v>
      </c>
      <c r="K7238" t="s">
        <v>210</v>
      </c>
      <c r="L7238" t="s">
        <v>19963</v>
      </c>
      <c r="M7238" t="s">
        <v>19964</v>
      </c>
      <c r="N7238">
        <v>5.9763888879999998</v>
      </c>
      <c r="O7238">
        <v>0</v>
      </c>
      <c r="P7238">
        <v>0</v>
      </c>
      <c r="Q7238">
        <v>0</v>
      </c>
      <c r="R7238">
        <v>0</v>
      </c>
      <c r="S7238">
        <v>3</v>
      </c>
      <c r="T7238">
        <v>0</v>
      </c>
      <c r="U7238">
        <v>1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22.435336461549387</v>
      </c>
      <c r="AB7238">
        <v>0</v>
      </c>
      <c r="AC7238">
        <v>973.62055877480941</v>
      </c>
      <c r="AD7238">
        <v>0</v>
      </c>
      <c r="AE7238">
        <v>996.05589523635877</v>
      </c>
    </row>
    <row r="7239" spans="1:31" x14ac:dyDescent="0.3">
      <c r="A7239">
        <v>2726385</v>
      </c>
      <c r="B7239">
        <v>1</v>
      </c>
      <c r="C7239" t="s">
        <v>80</v>
      </c>
      <c r="D7239" t="s">
        <v>106</v>
      </c>
      <c r="E7239" t="s">
        <v>150</v>
      </c>
      <c r="F7239" t="s">
        <v>1101</v>
      </c>
      <c r="G7239" t="s">
        <v>152</v>
      </c>
      <c r="H7239" t="s">
        <v>153</v>
      </c>
      <c r="I7239" t="s">
        <v>136</v>
      </c>
      <c r="J7239" t="s">
        <v>137</v>
      </c>
      <c r="K7239" t="s">
        <v>138</v>
      </c>
      <c r="L7239" t="s">
        <v>19965</v>
      </c>
      <c r="M7239" t="s">
        <v>19966</v>
      </c>
      <c r="N7239">
        <v>0.2525</v>
      </c>
      <c r="O7239">
        <v>0</v>
      </c>
      <c r="P7239">
        <v>4</v>
      </c>
      <c r="Q7239">
        <v>33</v>
      </c>
      <c r="R7239">
        <v>266</v>
      </c>
      <c r="S7239">
        <v>9</v>
      </c>
      <c r="T7239">
        <v>63</v>
      </c>
      <c r="U7239">
        <v>0</v>
      </c>
      <c r="V7239">
        <v>0</v>
      </c>
      <c r="W7239">
        <v>0</v>
      </c>
      <c r="X7239">
        <v>0.13701489115272</v>
      </c>
      <c r="Y7239">
        <v>10.974058540967071</v>
      </c>
      <c r="Z7239">
        <v>25.550933467896357</v>
      </c>
      <c r="AA7239">
        <v>13.03649862305058</v>
      </c>
      <c r="AB7239">
        <v>8.2647936253085401</v>
      </c>
      <c r="AC7239">
        <v>0</v>
      </c>
      <c r="AD7239">
        <v>0</v>
      </c>
      <c r="AE7239">
        <v>57.96329914837527</v>
      </c>
    </row>
    <row r="7240" spans="1:31" x14ac:dyDescent="0.3">
      <c r="A7240">
        <v>2726453</v>
      </c>
      <c r="B7240">
        <v>3</v>
      </c>
      <c r="C7240" t="s">
        <v>80</v>
      </c>
      <c r="D7240" t="s">
        <v>83</v>
      </c>
      <c r="E7240" t="s">
        <v>132</v>
      </c>
      <c r="F7240" t="s">
        <v>19019</v>
      </c>
      <c r="G7240" t="s">
        <v>1141</v>
      </c>
      <c r="H7240" t="s">
        <v>135</v>
      </c>
      <c r="I7240" t="s">
        <v>136</v>
      </c>
      <c r="J7240" t="s">
        <v>137</v>
      </c>
      <c r="K7240" t="s">
        <v>138</v>
      </c>
      <c r="L7240" t="s">
        <v>18750</v>
      </c>
      <c r="M7240" t="s">
        <v>19967</v>
      </c>
      <c r="N7240">
        <v>1.220277777</v>
      </c>
      <c r="O7240">
        <v>0</v>
      </c>
      <c r="P7240">
        <v>572</v>
      </c>
      <c r="Q7240">
        <v>0</v>
      </c>
      <c r="R7240">
        <v>0</v>
      </c>
      <c r="S7240">
        <v>0</v>
      </c>
      <c r="T7240">
        <v>23</v>
      </c>
      <c r="U7240">
        <v>0</v>
      </c>
      <c r="V7240">
        <v>0</v>
      </c>
      <c r="W7240">
        <v>0</v>
      </c>
      <c r="X7240">
        <v>127.48253967038237</v>
      </c>
      <c r="Y7240">
        <v>0</v>
      </c>
      <c r="Z7240">
        <v>0</v>
      </c>
      <c r="AA7240">
        <v>0</v>
      </c>
      <c r="AB7240">
        <v>7.7900245920062039</v>
      </c>
      <c r="AC7240">
        <v>0</v>
      </c>
      <c r="AD7240">
        <v>0</v>
      </c>
      <c r="AE7240">
        <v>135.27256426238856</v>
      </c>
    </row>
    <row r="7241" spans="1:31" x14ac:dyDescent="0.3">
      <c r="A7241">
        <v>2726689</v>
      </c>
      <c r="B7241">
        <v>1</v>
      </c>
      <c r="C7241" t="s">
        <v>80</v>
      </c>
      <c r="D7241" t="s">
        <v>96</v>
      </c>
      <c r="E7241" t="s">
        <v>156</v>
      </c>
      <c r="F7241" t="s">
        <v>19968</v>
      </c>
      <c r="G7241" t="s">
        <v>152</v>
      </c>
      <c r="H7241" t="s">
        <v>153</v>
      </c>
      <c r="I7241" t="s">
        <v>136</v>
      </c>
      <c r="J7241" t="s">
        <v>137</v>
      </c>
      <c r="K7241" t="s">
        <v>138</v>
      </c>
      <c r="L7241" t="s">
        <v>19969</v>
      </c>
      <c r="M7241" t="s">
        <v>19970</v>
      </c>
      <c r="N7241">
        <v>0.85805555499999997</v>
      </c>
      <c r="O7241">
        <v>1</v>
      </c>
      <c r="P7241">
        <v>650</v>
      </c>
      <c r="Q7241">
        <v>0</v>
      </c>
      <c r="R7241">
        <v>0</v>
      </c>
      <c r="S7241">
        <v>1</v>
      </c>
      <c r="T7241">
        <v>279</v>
      </c>
      <c r="U7241">
        <v>0</v>
      </c>
      <c r="V7241">
        <v>1</v>
      </c>
      <c r="W7241">
        <v>18.5018733574625</v>
      </c>
      <c r="X7241">
        <v>223.67559283297825</v>
      </c>
      <c r="Y7241">
        <v>0</v>
      </c>
      <c r="Z7241">
        <v>0</v>
      </c>
      <c r="AA7241">
        <v>40.839702693679371</v>
      </c>
      <c r="AB7241">
        <v>430.02995041556039</v>
      </c>
      <c r="AC7241">
        <v>0</v>
      </c>
      <c r="AD7241">
        <v>13.443951566771727</v>
      </c>
      <c r="AE7241">
        <v>726.49107086645222</v>
      </c>
    </row>
    <row r="7242" spans="1:31" x14ac:dyDescent="0.3">
      <c r="A7242">
        <v>2726766</v>
      </c>
      <c r="B7242">
        <v>1</v>
      </c>
      <c r="C7242" t="s">
        <v>81</v>
      </c>
      <c r="D7242" t="s">
        <v>118</v>
      </c>
      <c r="E7242" t="s">
        <v>213</v>
      </c>
      <c r="F7242" t="s">
        <v>19971</v>
      </c>
      <c r="G7242" t="s">
        <v>152</v>
      </c>
      <c r="H7242" t="s">
        <v>153</v>
      </c>
      <c r="I7242" t="s">
        <v>136</v>
      </c>
      <c r="J7242" t="s">
        <v>137</v>
      </c>
      <c r="K7242" t="s">
        <v>138</v>
      </c>
      <c r="L7242" t="s">
        <v>19972</v>
      </c>
      <c r="M7242" t="s">
        <v>19346</v>
      </c>
      <c r="N7242">
        <v>1.8561111109999999</v>
      </c>
      <c r="O7242">
        <v>0</v>
      </c>
      <c r="P7242">
        <v>405</v>
      </c>
      <c r="Q7242">
        <v>0</v>
      </c>
      <c r="R7242">
        <v>16</v>
      </c>
      <c r="S7242">
        <v>0</v>
      </c>
      <c r="T7242">
        <v>42</v>
      </c>
      <c r="U7242">
        <v>0</v>
      </c>
      <c r="V7242">
        <v>0</v>
      </c>
      <c r="W7242">
        <v>0</v>
      </c>
      <c r="X7242">
        <v>66.670590329609396</v>
      </c>
      <c r="Y7242">
        <v>0</v>
      </c>
      <c r="Z7242">
        <v>4.73558407789616</v>
      </c>
      <c r="AA7242">
        <v>0</v>
      </c>
      <c r="AB7242">
        <v>19.916172084752127</v>
      </c>
      <c r="AC7242">
        <v>0</v>
      </c>
      <c r="AD7242">
        <v>0</v>
      </c>
      <c r="AE7242">
        <v>91.32234649225768</v>
      </c>
    </row>
    <row r="7243" spans="1:31" x14ac:dyDescent="0.3">
      <c r="A7243">
        <v>2726497</v>
      </c>
      <c r="B7243">
        <v>1</v>
      </c>
      <c r="C7243" t="s">
        <v>80</v>
      </c>
      <c r="D7243" t="s">
        <v>83</v>
      </c>
      <c r="E7243" t="s">
        <v>161</v>
      </c>
      <c r="F7243" t="s">
        <v>18748</v>
      </c>
      <c r="G7243" t="s">
        <v>209</v>
      </c>
      <c r="H7243" t="s">
        <v>135</v>
      </c>
      <c r="I7243" t="s">
        <v>136</v>
      </c>
      <c r="J7243" t="s">
        <v>137</v>
      </c>
      <c r="K7243" t="s">
        <v>210</v>
      </c>
      <c r="L7243" t="s">
        <v>19973</v>
      </c>
      <c r="M7243" t="s">
        <v>19974</v>
      </c>
      <c r="N7243">
        <v>3.4419444440000002</v>
      </c>
      <c r="O7243">
        <v>0</v>
      </c>
      <c r="P7243">
        <v>162</v>
      </c>
      <c r="Q7243">
        <v>0</v>
      </c>
      <c r="R7243">
        <v>0</v>
      </c>
      <c r="S7243">
        <v>0</v>
      </c>
      <c r="T7243">
        <v>4</v>
      </c>
      <c r="U7243">
        <v>0</v>
      </c>
      <c r="V7243">
        <v>0</v>
      </c>
      <c r="W7243">
        <v>0</v>
      </c>
      <c r="X7243">
        <v>116.85967250208284</v>
      </c>
      <c r="Y7243">
        <v>0</v>
      </c>
      <c r="Z7243">
        <v>0</v>
      </c>
      <c r="AA7243">
        <v>0</v>
      </c>
      <c r="AB7243">
        <v>7.3747979298191124</v>
      </c>
      <c r="AC7243">
        <v>0</v>
      </c>
      <c r="AD7243">
        <v>0</v>
      </c>
      <c r="AE7243">
        <v>124.23447043190195</v>
      </c>
    </row>
    <row r="7244" spans="1:31" x14ac:dyDescent="0.3">
      <c r="A7244">
        <v>2727104</v>
      </c>
      <c r="B7244">
        <v>1</v>
      </c>
      <c r="C7244" t="s">
        <v>81</v>
      </c>
      <c r="D7244" t="s">
        <v>127</v>
      </c>
      <c r="E7244" t="s">
        <v>132</v>
      </c>
      <c r="F7244" t="s">
        <v>19975</v>
      </c>
      <c r="G7244" t="s">
        <v>170</v>
      </c>
      <c r="H7244" t="s">
        <v>135</v>
      </c>
      <c r="I7244" t="s">
        <v>136</v>
      </c>
      <c r="J7244" t="s">
        <v>137</v>
      </c>
      <c r="K7244" t="s">
        <v>138</v>
      </c>
      <c r="L7244" t="s">
        <v>19976</v>
      </c>
      <c r="M7244" t="s">
        <v>19977</v>
      </c>
      <c r="N7244">
        <v>0.55388888800000002</v>
      </c>
      <c r="O7244">
        <v>0</v>
      </c>
      <c r="P7244">
        <v>32</v>
      </c>
      <c r="Q7244">
        <v>0</v>
      </c>
      <c r="R7244">
        <v>0</v>
      </c>
      <c r="S7244">
        <v>0</v>
      </c>
      <c r="T7244">
        <v>4</v>
      </c>
      <c r="U7244">
        <v>0</v>
      </c>
      <c r="V7244">
        <v>0</v>
      </c>
      <c r="W7244">
        <v>0</v>
      </c>
      <c r="X7244">
        <v>1.9109387822851716</v>
      </c>
      <c r="Y7244">
        <v>0</v>
      </c>
      <c r="Z7244">
        <v>0</v>
      </c>
      <c r="AA7244">
        <v>0</v>
      </c>
      <c r="AB7244">
        <v>0.62312379695333331</v>
      </c>
      <c r="AC7244">
        <v>0</v>
      </c>
      <c r="AD7244">
        <v>0</v>
      </c>
      <c r="AE7244">
        <v>2.5340625792385048</v>
      </c>
    </row>
    <row r="7245" spans="1:31" x14ac:dyDescent="0.3">
      <c r="A7245">
        <v>2726522</v>
      </c>
      <c r="B7245">
        <v>3</v>
      </c>
      <c r="C7245" t="s">
        <v>80</v>
      </c>
      <c r="D7245" t="s">
        <v>90</v>
      </c>
      <c r="E7245" t="s">
        <v>132</v>
      </c>
      <c r="F7245" t="s">
        <v>19978</v>
      </c>
      <c r="G7245" t="s">
        <v>158</v>
      </c>
      <c r="H7245" t="s">
        <v>135</v>
      </c>
      <c r="I7245" t="s">
        <v>136</v>
      </c>
      <c r="J7245" t="s">
        <v>3</v>
      </c>
      <c r="K7245" t="s">
        <v>138</v>
      </c>
      <c r="L7245" t="s">
        <v>19877</v>
      </c>
      <c r="M7245" t="s">
        <v>19979</v>
      </c>
      <c r="N7245">
        <v>0.195833333</v>
      </c>
      <c r="O7245">
        <v>0</v>
      </c>
      <c r="P7245">
        <v>288</v>
      </c>
      <c r="Q7245">
        <v>0</v>
      </c>
      <c r="R7245">
        <v>0</v>
      </c>
      <c r="S7245">
        <v>0</v>
      </c>
      <c r="T7245">
        <v>12</v>
      </c>
      <c r="U7245">
        <v>0</v>
      </c>
      <c r="V7245">
        <v>0</v>
      </c>
      <c r="W7245">
        <v>0</v>
      </c>
      <c r="X7245">
        <v>11.775464499193809</v>
      </c>
      <c r="Y7245">
        <v>0</v>
      </c>
      <c r="Z7245">
        <v>0</v>
      </c>
      <c r="AA7245">
        <v>0</v>
      </c>
      <c r="AB7245">
        <v>2.7333292465050003</v>
      </c>
      <c r="AC7245">
        <v>0</v>
      </c>
      <c r="AD7245">
        <v>0</v>
      </c>
      <c r="AE7245">
        <v>14.50879374569881</v>
      </c>
    </row>
    <row r="7246" spans="1:31" x14ac:dyDescent="0.3">
      <c r="A7246">
        <v>2726706</v>
      </c>
      <c r="B7246">
        <v>1</v>
      </c>
      <c r="C7246" t="s">
        <v>81</v>
      </c>
      <c r="D7246" t="s">
        <v>118</v>
      </c>
      <c r="E7246" t="s">
        <v>156</v>
      </c>
      <c r="F7246" t="s">
        <v>19980</v>
      </c>
      <c r="G7246" t="s">
        <v>185</v>
      </c>
      <c r="H7246" t="s">
        <v>153</v>
      </c>
      <c r="I7246" t="s">
        <v>136</v>
      </c>
      <c r="J7246" t="s">
        <v>137</v>
      </c>
      <c r="K7246" t="s">
        <v>138</v>
      </c>
      <c r="L7246" t="s">
        <v>19981</v>
      </c>
      <c r="M7246" t="s">
        <v>19982</v>
      </c>
      <c r="N7246">
        <v>1.619444444</v>
      </c>
      <c r="O7246">
        <v>1</v>
      </c>
      <c r="P7246">
        <v>0</v>
      </c>
      <c r="Q7246">
        <v>32</v>
      </c>
      <c r="R7246">
        <v>4</v>
      </c>
      <c r="S7246">
        <v>9</v>
      </c>
      <c r="T7246">
        <v>0</v>
      </c>
      <c r="U7246">
        <v>0</v>
      </c>
      <c r="V7246">
        <v>0</v>
      </c>
      <c r="W7246">
        <v>1.3919274647145001</v>
      </c>
      <c r="X7246">
        <v>0</v>
      </c>
      <c r="Y7246">
        <v>29.027337776165432</v>
      </c>
      <c r="Z7246">
        <v>0</v>
      </c>
      <c r="AA7246">
        <v>28.422808698835844</v>
      </c>
      <c r="AB7246">
        <v>0</v>
      </c>
      <c r="AC7246">
        <v>0</v>
      </c>
      <c r="AD7246">
        <v>0</v>
      </c>
      <c r="AE7246">
        <v>58.842073939715775</v>
      </c>
    </row>
    <row r="7247" spans="1:31" x14ac:dyDescent="0.3">
      <c r="A7247">
        <v>2726703</v>
      </c>
      <c r="B7247">
        <v>1</v>
      </c>
      <c r="C7247" t="s">
        <v>80</v>
      </c>
      <c r="D7247" t="s">
        <v>106</v>
      </c>
      <c r="E7247" t="s">
        <v>132</v>
      </c>
      <c r="F7247" t="s">
        <v>19983</v>
      </c>
      <c r="G7247" t="s">
        <v>134</v>
      </c>
      <c r="H7247" t="s">
        <v>135</v>
      </c>
      <c r="I7247" t="s">
        <v>136</v>
      </c>
      <c r="J7247" t="s">
        <v>137</v>
      </c>
      <c r="K7247" t="s">
        <v>138</v>
      </c>
      <c r="L7247" t="s">
        <v>19984</v>
      </c>
      <c r="M7247" t="s">
        <v>19985</v>
      </c>
      <c r="N7247">
        <v>2.7516666660000002</v>
      </c>
      <c r="O7247">
        <v>0</v>
      </c>
      <c r="P7247">
        <v>0</v>
      </c>
      <c r="Q7247">
        <v>0</v>
      </c>
      <c r="R7247">
        <v>2</v>
      </c>
      <c r="S7247">
        <v>0</v>
      </c>
      <c r="T7247">
        <v>3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6.6643090200063343E-2</v>
      </c>
      <c r="AC7247">
        <v>0</v>
      </c>
      <c r="AD7247">
        <v>0</v>
      </c>
      <c r="AE7247">
        <v>6.6643090200063343E-2</v>
      </c>
    </row>
    <row r="7248" spans="1:31" x14ac:dyDescent="0.3">
      <c r="A7248">
        <v>2726852</v>
      </c>
      <c r="B7248">
        <v>1</v>
      </c>
      <c r="C7248" t="s">
        <v>80</v>
      </c>
      <c r="D7248" t="s">
        <v>90</v>
      </c>
      <c r="E7248" t="s">
        <v>145</v>
      </c>
      <c r="F7248" t="s">
        <v>19986</v>
      </c>
      <c r="G7248" t="s">
        <v>230</v>
      </c>
      <c r="H7248" t="s">
        <v>135</v>
      </c>
      <c r="I7248" t="s">
        <v>136</v>
      </c>
      <c r="J7248" t="s">
        <v>137</v>
      </c>
      <c r="K7248" t="s">
        <v>138</v>
      </c>
      <c r="L7248" t="s">
        <v>19987</v>
      </c>
      <c r="M7248" t="s">
        <v>19988</v>
      </c>
      <c r="N7248">
        <v>6.6952777770000003</v>
      </c>
      <c r="O7248">
        <v>0</v>
      </c>
      <c r="P7248">
        <v>4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7.3781790947786803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7.3781790947786803</v>
      </c>
    </row>
    <row r="7249" spans="1:31" x14ac:dyDescent="0.3">
      <c r="A7249">
        <v>2726872</v>
      </c>
      <c r="B7249">
        <v>1</v>
      </c>
      <c r="C7249" t="s">
        <v>81</v>
      </c>
      <c r="D7249" t="s">
        <v>112</v>
      </c>
      <c r="E7249" t="s">
        <v>161</v>
      </c>
      <c r="F7249" t="s">
        <v>19989</v>
      </c>
      <c r="G7249" t="s">
        <v>409</v>
      </c>
      <c r="H7249" t="s">
        <v>135</v>
      </c>
      <c r="I7249" t="s">
        <v>136</v>
      </c>
      <c r="J7249" t="s">
        <v>137</v>
      </c>
      <c r="K7249" t="s">
        <v>138</v>
      </c>
      <c r="L7249" t="s">
        <v>19990</v>
      </c>
      <c r="M7249" t="s">
        <v>19991</v>
      </c>
      <c r="N7249">
        <v>2.704722222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13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15.74373212695391</v>
      </c>
      <c r="AC7249">
        <v>0</v>
      </c>
      <c r="AD7249">
        <v>0</v>
      </c>
      <c r="AE7249">
        <v>15.74373212695391</v>
      </c>
    </row>
    <row r="7250" spans="1:31" x14ac:dyDescent="0.3">
      <c r="A7250">
        <v>2726417</v>
      </c>
      <c r="B7250">
        <v>1</v>
      </c>
      <c r="C7250" t="s">
        <v>80</v>
      </c>
      <c r="D7250" t="s">
        <v>95</v>
      </c>
      <c r="E7250" t="s">
        <v>145</v>
      </c>
      <c r="F7250" t="s">
        <v>19992</v>
      </c>
      <c r="G7250" t="s">
        <v>147</v>
      </c>
      <c r="H7250" t="s">
        <v>135</v>
      </c>
      <c r="I7250" t="s">
        <v>136</v>
      </c>
      <c r="J7250" t="s">
        <v>137</v>
      </c>
      <c r="K7250" t="s">
        <v>138</v>
      </c>
      <c r="L7250" t="s">
        <v>19993</v>
      </c>
      <c r="M7250" t="s">
        <v>19994</v>
      </c>
      <c r="N7250">
        <v>2.3983333330000001</v>
      </c>
      <c r="O7250">
        <v>0</v>
      </c>
      <c r="P7250">
        <v>15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7.1407779238784448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7.1407779238784448</v>
      </c>
    </row>
    <row r="7251" spans="1:31" x14ac:dyDescent="0.3">
      <c r="A7251">
        <v>2727015</v>
      </c>
      <c r="B7251">
        <v>1</v>
      </c>
      <c r="C7251" t="s">
        <v>80</v>
      </c>
      <c r="D7251" t="s">
        <v>105</v>
      </c>
      <c r="E7251" t="s">
        <v>213</v>
      </c>
      <c r="F7251" t="s">
        <v>13381</v>
      </c>
      <c r="G7251" t="s">
        <v>152</v>
      </c>
      <c r="H7251" t="s">
        <v>153</v>
      </c>
      <c r="I7251" t="s">
        <v>136</v>
      </c>
      <c r="J7251" t="s">
        <v>137</v>
      </c>
      <c r="K7251" t="s">
        <v>138</v>
      </c>
      <c r="L7251" t="s">
        <v>19995</v>
      </c>
      <c r="M7251" t="s">
        <v>19996</v>
      </c>
      <c r="N7251">
        <v>1.5891666659999999</v>
      </c>
      <c r="O7251">
        <v>0</v>
      </c>
      <c r="P7251">
        <v>0</v>
      </c>
      <c r="Q7251">
        <v>1</v>
      </c>
      <c r="R7251">
        <v>0</v>
      </c>
      <c r="S7251">
        <v>2</v>
      </c>
      <c r="T7251">
        <v>0</v>
      </c>
      <c r="U7251">
        <v>1</v>
      </c>
      <c r="V7251">
        <v>0</v>
      </c>
      <c r="W7251">
        <v>0</v>
      </c>
      <c r="X7251">
        <v>0</v>
      </c>
      <c r="Y7251">
        <v>0.66492761615600005</v>
      </c>
      <c r="Z7251">
        <v>0</v>
      </c>
      <c r="AA7251">
        <v>10.869893924580968</v>
      </c>
      <c r="AB7251">
        <v>0</v>
      </c>
      <c r="AC7251">
        <v>41.329291543767873</v>
      </c>
      <c r="AD7251">
        <v>0</v>
      </c>
      <c r="AE7251">
        <v>52.864113084504837</v>
      </c>
    </row>
    <row r="7252" spans="1:31" x14ac:dyDescent="0.3">
      <c r="A7252">
        <v>2726517</v>
      </c>
      <c r="B7252">
        <v>1</v>
      </c>
      <c r="C7252" t="s">
        <v>80</v>
      </c>
      <c r="D7252" t="s">
        <v>107</v>
      </c>
      <c r="E7252" t="s">
        <v>213</v>
      </c>
      <c r="F7252" t="s">
        <v>6384</v>
      </c>
      <c r="G7252" t="s">
        <v>300</v>
      </c>
      <c r="H7252" t="s">
        <v>153</v>
      </c>
      <c r="I7252" t="s">
        <v>136</v>
      </c>
      <c r="J7252" t="s">
        <v>137</v>
      </c>
      <c r="K7252" t="s">
        <v>210</v>
      </c>
      <c r="L7252" t="s">
        <v>19997</v>
      </c>
      <c r="M7252" t="s">
        <v>19998</v>
      </c>
      <c r="N7252">
        <v>6.5194444440000003</v>
      </c>
      <c r="O7252">
        <v>0</v>
      </c>
      <c r="P7252">
        <v>499</v>
      </c>
      <c r="Q7252">
        <v>4</v>
      </c>
      <c r="R7252">
        <v>3</v>
      </c>
      <c r="S7252">
        <v>0</v>
      </c>
      <c r="T7252">
        <v>28</v>
      </c>
      <c r="U7252">
        <v>0</v>
      </c>
      <c r="V7252">
        <v>1</v>
      </c>
      <c r="W7252">
        <v>0</v>
      </c>
      <c r="X7252">
        <v>291.1948016466834</v>
      </c>
      <c r="Y7252">
        <v>12.859852607988209</v>
      </c>
      <c r="Z7252">
        <v>2.927531786856</v>
      </c>
      <c r="AA7252">
        <v>0</v>
      </c>
      <c r="AB7252">
        <v>196.53850657083319</v>
      </c>
      <c r="AC7252">
        <v>0</v>
      </c>
      <c r="AD7252">
        <v>9.0605770469698061</v>
      </c>
      <c r="AE7252">
        <v>512.58126965933059</v>
      </c>
    </row>
    <row r="7253" spans="1:31" x14ac:dyDescent="0.3">
      <c r="A7253">
        <v>2726394</v>
      </c>
      <c r="B7253">
        <v>1</v>
      </c>
      <c r="C7253" t="s">
        <v>81</v>
      </c>
      <c r="D7253" t="s">
        <v>122</v>
      </c>
      <c r="E7253" t="s">
        <v>161</v>
      </c>
      <c r="F7253" t="s">
        <v>19999</v>
      </c>
      <c r="G7253" t="s">
        <v>2849</v>
      </c>
      <c r="H7253" t="s">
        <v>135</v>
      </c>
      <c r="I7253" t="s">
        <v>136</v>
      </c>
      <c r="J7253" t="s">
        <v>137</v>
      </c>
      <c r="K7253" t="s">
        <v>138</v>
      </c>
      <c r="L7253" t="s">
        <v>20000</v>
      </c>
      <c r="M7253" t="s">
        <v>20001</v>
      </c>
      <c r="N7253">
        <v>1.168055555</v>
      </c>
      <c r="O7253">
        <v>0</v>
      </c>
      <c r="P7253">
        <v>22</v>
      </c>
      <c r="Q7253">
        <v>0</v>
      </c>
      <c r="R7253">
        <v>0</v>
      </c>
      <c r="S7253">
        <v>0</v>
      </c>
      <c r="T7253">
        <v>4</v>
      </c>
      <c r="U7253">
        <v>0</v>
      </c>
      <c r="V7253">
        <v>0</v>
      </c>
      <c r="W7253">
        <v>0</v>
      </c>
      <c r="X7253">
        <v>2.4704627224093501</v>
      </c>
      <c r="Y7253">
        <v>0</v>
      </c>
      <c r="Z7253">
        <v>0</v>
      </c>
      <c r="AA7253">
        <v>0</v>
      </c>
      <c r="AB7253">
        <v>1.4437859993112501</v>
      </c>
      <c r="AC7253">
        <v>0</v>
      </c>
      <c r="AD7253">
        <v>0</v>
      </c>
      <c r="AE7253">
        <v>3.9142487217206003</v>
      </c>
    </row>
    <row r="7254" spans="1:31" x14ac:dyDescent="0.3">
      <c r="A7254">
        <v>2726543</v>
      </c>
      <c r="B7254">
        <v>1</v>
      </c>
      <c r="C7254" t="s">
        <v>80</v>
      </c>
      <c r="D7254" t="s">
        <v>85</v>
      </c>
      <c r="E7254" t="s">
        <v>145</v>
      </c>
      <c r="F7254" t="s">
        <v>15099</v>
      </c>
      <c r="G7254" t="s">
        <v>147</v>
      </c>
      <c r="H7254" t="s">
        <v>135</v>
      </c>
      <c r="I7254" t="s">
        <v>136</v>
      </c>
      <c r="J7254" t="s">
        <v>137</v>
      </c>
      <c r="K7254" t="s">
        <v>138</v>
      </c>
      <c r="L7254" t="s">
        <v>20002</v>
      </c>
      <c r="M7254" t="s">
        <v>20003</v>
      </c>
      <c r="N7254">
        <v>5.2986111109999996</v>
      </c>
      <c r="O7254">
        <v>0</v>
      </c>
      <c r="P7254">
        <v>9</v>
      </c>
      <c r="Q7254">
        <v>0</v>
      </c>
      <c r="R7254">
        <v>0</v>
      </c>
      <c r="S7254">
        <v>0</v>
      </c>
      <c r="T7254">
        <v>1</v>
      </c>
      <c r="U7254">
        <v>0</v>
      </c>
      <c r="V7254">
        <v>0</v>
      </c>
      <c r="W7254">
        <v>0</v>
      </c>
      <c r="X7254">
        <v>9.1555442156288329</v>
      </c>
      <c r="Y7254">
        <v>0</v>
      </c>
      <c r="Z7254">
        <v>0</v>
      </c>
      <c r="AA7254">
        <v>0</v>
      </c>
      <c r="AB7254">
        <v>0.95523271654913666</v>
      </c>
      <c r="AC7254">
        <v>0</v>
      </c>
      <c r="AD7254">
        <v>0</v>
      </c>
      <c r="AE7254">
        <v>10.11077693217797</v>
      </c>
    </row>
    <row r="7255" spans="1:31" x14ac:dyDescent="0.3">
      <c r="A7255">
        <v>2726580</v>
      </c>
      <c r="B7255">
        <v>1</v>
      </c>
      <c r="C7255" t="s">
        <v>80</v>
      </c>
      <c r="D7255" t="s">
        <v>101</v>
      </c>
      <c r="E7255" t="s">
        <v>145</v>
      </c>
      <c r="F7255" t="s">
        <v>18707</v>
      </c>
      <c r="G7255" t="s">
        <v>181</v>
      </c>
      <c r="H7255" t="s">
        <v>135</v>
      </c>
      <c r="I7255" t="s">
        <v>136</v>
      </c>
      <c r="J7255" t="s">
        <v>137</v>
      </c>
      <c r="K7255" t="s">
        <v>138</v>
      </c>
      <c r="L7255" t="s">
        <v>20004</v>
      </c>
      <c r="M7255" t="s">
        <v>19619</v>
      </c>
      <c r="N7255">
        <v>1.1405555549999999</v>
      </c>
      <c r="O7255">
        <v>0</v>
      </c>
      <c r="P7255">
        <v>2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0.62516190095183999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0.62516190095183999</v>
      </c>
    </row>
    <row r="7256" spans="1:31" x14ac:dyDescent="0.3">
      <c r="A7256">
        <v>2726437</v>
      </c>
      <c r="B7256">
        <v>1</v>
      </c>
      <c r="C7256" t="s">
        <v>81</v>
      </c>
      <c r="D7256" t="s">
        <v>122</v>
      </c>
      <c r="E7256" t="s">
        <v>132</v>
      </c>
      <c r="F7256" t="s">
        <v>20005</v>
      </c>
      <c r="G7256" t="s">
        <v>209</v>
      </c>
      <c r="H7256" t="s">
        <v>135</v>
      </c>
      <c r="I7256" t="s">
        <v>136</v>
      </c>
      <c r="J7256" t="s">
        <v>137</v>
      </c>
      <c r="K7256" t="s">
        <v>210</v>
      </c>
      <c r="L7256" t="s">
        <v>20006</v>
      </c>
      <c r="M7256" t="s">
        <v>20007</v>
      </c>
      <c r="N7256">
        <v>4.1775000000000002</v>
      </c>
      <c r="O7256">
        <v>0</v>
      </c>
      <c r="P7256">
        <v>481</v>
      </c>
      <c r="Q7256">
        <v>0</v>
      </c>
      <c r="R7256">
        <v>0</v>
      </c>
      <c r="S7256">
        <v>0</v>
      </c>
      <c r="T7256">
        <v>26</v>
      </c>
      <c r="U7256">
        <v>0</v>
      </c>
      <c r="V7256">
        <v>0</v>
      </c>
      <c r="W7256">
        <v>0</v>
      </c>
      <c r="X7256">
        <v>459.3856808604732</v>
      </c>
      <c r="Y7256">
        <v>0</v>
      </c>
      <c r="Z7256">
        <v>0</v>
      </c>
      <c r="AA7256">
        <v>0</v>
      </c>
      <c r="AB7256">
        <v>124.14620188752237</v>
      </c>
      <c r="AC7256">
        <v>0</v>
      </c>
      <c r="AD7256">
        <v>0</v>
      </c>
      <c r="AE7256">
        <v>583.53188274799561</v>
      </c>
    </row>
    <row r="7257" spans="1:31" x14ac:dyDescent="0.3">
      <c r="A7257">
        <v>2727121</v>
      </c>
      <c r="B7257">
        <v>1</v>
      </c>
      <c r="C7257" t="s">
        <v>80</v>
      </c>
      <c r="D7257" t="s">
        <v>94</v>
      </c>
      <c r="E7257" t="s">
        <v>132</v>
      </c>
      <c r="F7257" t="s">
        <v>9916</v>
      </c>
      <c r="G7257" t="s">
        <v>170</v>
      </c>
      <c r="H7257" t="s">
        <v>135</v>
      </c>
      <c r="I7257" t="s">
        <v>136</v>
      </c>
      <c r="J7257" t="s">
        <v>137</v>
      </c>
      <c r="K7257" t="s">
        <v>138</v>
      </c>
      <c r="L7257" t="s">
        <v>20008</v>
      </c>
      <c r="M7257" t="s">
        <v>20009</v>
      </c>
      <c r="N7257">
        <v>0.89777777700000005</v>
      </c>
      <c r="O7257">
        <v>0</v>
      </c>
      <c r="P7257">
        <v>299</v>
      </c>
      <c r="Q7257">
        <v>0</v>
      </c>
      <c r="R7257">
        <v>4</v>
      </c>
      <c r="S7257">
        <v>0</v>
      </c>
      <c r="T7257">
        <v>75</v>
      </c>
      <c r="U7257">
        <v>0</v>
      </c>
      <c r="V7257">
        <v>0</v>
      </c>
      <c r="W7257">
        <v>0</v>
      </c>
      <c r="X7257">
        <v>42.829432448239864</v>
      </c>
      <c r="Y7257">
        <v>0</v>
      </c>
      <c r="Z7257">
        <v>0.41081995736272003</v>
      </c>
      <c r="AA7257">
        <v>0</v>
      </c>
      <c r="AB7257">
        <v>22.869235767534548</v>
      </c>
      <c r="AC7257">
        <v>0</v>
      </c>
      <c r="AD7257">
        <v>0</v>
      </c>
      <c r="AE7257">
        <v>66.109488173137123</v>
      </c>
    </row>
    <row r="7258" spans="1:31" x14ac:dyDescent="0.3">
      <c r="A7258">
        <v>2727001</v>
      </c>
      <c r="B7258">
        <v>1</v>
      </c>
      <c r="C7258" t="s">
        <v>81</v>
      </c>
      <c r="D7258" t="s">
        <v>112</v>
      </c>
      <c r="E7258" t="s">
        <v>156</v>
      </c>
      <c r="F7258" t="s">
        <v>20010</v>
      </c>
      <c r="G7258" t="s">
        <v>348</v>
      </c>
      <c r="H7258" t="s">
        <v>153</v>
      </c>
      <c r="I7258" t="s">
        <v>136</v>
      </c>
      <c r="J7258" t="s">
        <v>137</v>
      </c>
      <c r="K7258" t="s">
        <v>138</v>
      </c>
      <c r="L7258" t="s">
        <v>20011</v>
      </c>
      <c r="M7258" t="s">
        <v>20012</v>
      </c>
      <c r="N7258">
        <v>4.8197222220000002</v>
      </c>
      <c r="O7258">
        <v>2</v>
      </c>
      <c r="P7258">
        <v>378</v>
      </c>
      <c r="Q7258">
        <v>2</v>
      </c>
      <c r="R7258">
        <v>56</v>
      </c>
      <c r="S7258">
        <v>0</v>
      </c>
      <c r="T7258">
        <v>9</v>
      </c>
      <c r="U7258">
        <v>0</v>
      </c>
      <c r="V7258">
        <v>0</v>
      </c>
      <c r="W7258">
        <v>2.5300612667383335</v>
      </c>
      <c r="X7258">
        <v>105.01893527700784</v>
      </c>
      <c r="Y7258">
        <v>46.354929325522576</v>
      </c>
      <c r="Z7258">
        <v>10.747948263037818</v>
      </c>
      <c r="AA7258">
        <v>0</v>
      </c>
      <c r="AB7258">
        <v>2.8837270719583348</v>
      </c>
      <c r="AC7258">
        <v>0</v>
      </c>
      <c r="AD7258">
        <v>0</v>
      </c>
      <c r="AE7258">
        <v>167.53560120426488</v>
      </c>
    </row>
    <row r="7259" spans="1:31" x14ac:dyDescent="0.3">
      <c r="A7259">
        <v>2726394</v>
      </c>
      <c r="B7259">
        <v>2</v>
      </c>
      <c r="C7259" t="s">
        <v>81</v>
      </c>
      <c r="D7259" t="s">
        <v>122</v>
      </c>
      <c r="E7259" t="s">
        <v>132</v>
      </c>
      <c r="F7259" t="s">
        <v>13260</v>
      </c>
      <c r="G7259" t="s">
        <v>2849</v>
      </c>
      <c r="H7259" t="s">
        <v>135</v>
      </c>
      <c r="I7259" t="s">
        <v>136</v>
      </c>
      <c r="J7259" t="s">
        <v>137</v>
      </c>
      <c r="K7259" t="s">
        <v>138</v>
      </c>
      <c r="L7259" t="s">
        <v>20001</v>
      </c>
      <c r="M7259" t="s">
        <v>20013</v>
      </c>
      <c r="N7259">
        <v>0.47138888800000001</v>
      </c>
      <c r="O7259">
        <v>0</v>
      </c>
      <c r="P7259">
        <v>120</v>
      </c>
      <c r="Q7259">
        <v>0</v>
      </c>
      <c r="R7259">
        <v>0</v>
      </c>
      <c r="S7259">
        <v>0</v>
      </c>
      <c r="T7259">
        <v>12</v>
      </c>
      <c r="U7259">
        <v>0</v>
      </c>
      <c r="V7259">
        <v>0</v>
      </c>
      <c r="W7259">
        <v>0</v>
      </c>
      <c r="X7259">
        <v>5.904204162028865</v>
      </c>
      <c r="Y7259">
        <v>0</v>
      </c>
      <c r="Z7259">
        <v>0</v>
      </c>
      <c r="AA7259">
        <v>0</v>
      </c>
      <c r="AB7259">
        <v>3.7661773284549871</v>
      </c>
      <c r="AC7259">
        <v>0</v>
      </c>
      <c r="AD7259">
        <v>0</v>
      </c>
      <c r="AE7259">
        <v>9.6703814904838516</v>
      </c>
    </row>
    <row r="7260" spans="1:31" x14ac:dyDescent="0.3">
      <c r="A7260">
        <v>2726523</v>
      </c>
      <c r="B7260">
        <v>1</v>
      </c>
      <c r="C7260" t="s">
        <v>81</v>
      </c>
      <c r="D7260" t="s">
        <v>116</v>
      </c>
      <c r="E7260" t="s">
        <v>150</v>
      </c>
      <c r="F7260" t="s">
        <v>12742</v>
      </c>
      <c r="G7260" t="s">
        <v>152</v>
      </c>
      <c r="H7260" t="s">
        <v>153</v>
      </c>
      <c r="I7260" t="s">
        <v>136</v>
      </c>
      <c r="J7260" t="s">
        <v>137</v>
      </c>
      <c r="K7260" t="s">
        <v>138</v>
      </c>
      <c r="L7260" t="s">
        <v>20014</v>
      </c>
      <c r="M7260" t="s">
        <v>20015</v>
      </c>
      <c r="N7260">
        <v>0.44</v>
      </c>
      <c r="O7260">
        <v>3</v>
      </c>
      <c r="P7260">
        <v>697</v>
      </c>
      <c r="Q7260">
        <v>53</v>
      </c>
      <c r="R7260">
        <v>81</v>
      </c>
      <c r="S7260">
        <v>6</v>
      </c>
      <c r="T7260">
        <v>55</v>
      </c>
      <c r="U7260">
        <v>2</v>
      </c>
      <c r="V7260">
        <v>0</v>
      </c>
      <c r="W7260">
        <v>0.26573257620000001</v>
      </c>
      <c r="X7260">
        <v>42.197035494258181</v>
      </c>
      <c r="Y7260">
        <v>26.800932150615356</v>
      </c>
      <c r="Z7260">
        <v>6.3751115475184195</v>
      </c>
      <c r="AA7260">
        <v>51.569998834426798</v>
      </c>
      <c r="AB7260">
        <v>7.1278339881881996</v>
      </c>
      <c r="AC7260">
        <v>42.708984682618805</v>
      </c>
      <c r="AD7260">
        <v>0</v>
      </c>
      <c r="AE7260">
        <v>177.04562927382574</v>
      </c>
    </row>
    <row r="7261" spans="1:31" x14ac:dyDescent="0.3">
      <c r="A7261">
        <v>2726414</v>
      </c>
      <c r="B7261">
        <v>1</v>
      </c>
      <c r="C7261" t="s">
        <v>80</v>
      </c>
      <c r="D7261" t="s">
        <v>94</v>
      </c>
      <c r="E7261" t="s">
        <v>161</v>
      </c>
      <c r="F7261" t="s">
        <v>20016</v>
      </c>
      <c r="G7261" t="s">
        <v>163</v>
      </c>
      <c r="H7261" t="s">
        <v>135</v>
      </c>
      <c r="I7261" t="s">
        <v>136</v>
      </c>
      <c r="J7261" t="s">
        <v>137</v>
      </c>
      <c r="K7261" t="s">
        <v>138</v>
      </c>
      <c r="L7261" t="s">
        <v>20017</v>
      </c>
      <c r="M7261" t="s">
        <v>19764</v>
      </c>
      <c r="N7261">
        <v>3.4902777770000002</v>
      </c>
      <c r="O7261">
        <v>0</v>
      </c>
      <c r="P7261">
        <v>33</v>
      </c>
      <c r="Q7261">
        <v>0</v>
      </c>
      <c r="R7261">
        <v>0</v>
      </c>
      <c r="S7261">
        <v>0</v>
      </c>
      <c r="T7261">
        <v>3</v>
      </c>
      <c r="U7261">
        <v>0</v>
      </c>
      <c r="V7261">
        <v>0</v>
      </c>
      <c r="W7261">
        <v>0</v>
      </c>
      <c r="X7261">
        <v>8.8428055176596558</v>
      </c>
      <c r="Y7261">
        <v>0</v>
      </c>
      <c r="Z7261">
        <v>0</v>
      </c>
      <c r="AA7261">
        <v>0</v>
      </c>
      <c r="AB7261">
        <v>1.0171191812468683</v>
      </c>
      <c r="AC7261">
        <v>0</v>
      </c>
      <c r="AD7261">
        <v>0</v>
      </c>
      <c r="AE7261">
        <v>9.859924698906525</v>
      </c>
    </row>
    <row r="7262" spans="1:31" x14ac:dyDescent="0.3">
      <c r="A7262">
        <v>2727041</v>
      </c>
      <c r="B7262">
        <v>1</v>
      </c>
      <c r="C7262" t="s">
        <v>80</v>
      </c>
      <c r="D7262" t="s">
        <v>94</v>
      </c>
      <c r="E7262" t="s">
        <v>161</v>
      </c>
      <c r="F7262" t="s">
        <v>20018</v>
      </c>
      <c r="G7262" t="s">
        <v>163</v>
      </c>
      <c r="H7262" t="s">
        <v>135</v>
      </c>
      <c r="I7262" t="s">
        <v>136</v>
      </c>
      <c r="J7262" t="s">
        <v>137</v>
      </c>
      <c r="K7262" t="s">
        <v>138</v>
      </c>
      <c r="L7262" t="s">
        <v>20019</v>
      </c>
      <c r="M7262" t="s">
        <v>20020</v>
      </c>
      <c r="N7262">
        <v>2.0194444439999999</v>
      </c>
      <c r="O7262">
        <v>0</v>
      </c>
      <c r="P7262">
        <v>33</v>
      </c>
      <c r="Q7262">
        <v>0</v>
      </c>
      <c r="R7262">
        <v>0</v>
      </c>
      <c r="S7262">
        <v>0</v>
      </c>
      <c r="T7262">
        <v>4</v>
      </c>
      <c r="U7262">
        <v>0</v>
      </c>
      <c r="V7262">
        <v>0</v>
      </c>
      <c r="W7262">
        <v>0</v>
      </c>
      <c r="X7262">
        <v>6.6590462397619667</v>
      </c>
      <c r="Y7262">
        <v>0</v>
      </c>
      <c r="Z7262">
        <v>0</v>
      </c>
      <c r="AA7262">
        <v>0</v>
      </c>
      <c r="AB7262">
        <v>3.0751278415831815</v>
      </c>
      <c r="AC7262">
        <v>0</v>
      </c>
      <c r="AD7262">
        <v>0</v>
      </c>
      <c r="AE7262">
        <v>9.7341740813451487</v>
      </c>
    </row>
    <row r="7263" spans="1:31" x14ac:dyDescent="0.3">
      <c r="A7263">
        <v>2726354</v>
      </c>
      <c r="B7263">
        <v>1</v>
      </c>
      <c r="C7263" t="s">
        <v>80</v>
      </c>
      <c r="D7263" t="s">
        <v>94</v>
      </c>
      <c r="E7263" t="s">
        <v>132</v>
      </c>
      <c r="F7263" t="s">
        <v>20021</v>
      </c>
      <c r="G7263" t="s">
        <v>170</v>
      </c>
      <c r="H7263" t="s">
        <v>135</v>
      </c>
      <c r="I7263" t="s">
        <v>136</v>
      </c>
      <c r="J7263" t="s">
        <v>137</v>
      </c>
      <c r="K7263" t="s">
        <v>138</v>
      </c>
      <c r="L7263" t="s">
        <v>20022</v>
      </c>
      <c r="M7263" t="s">
        <v>20023</v>
      </c>
      <c r="N7263">
        <v>0.52472222199999996</v>
      </c>
      <c r="O7263">
        <v>0</v>
      </c>
      <c r="P7263">
        <v>141</v>
      </c>
      <c r="Q7263">
        <v>0</v>
      </c>
      <c r="R7263">
        <v>8</v>
      </c>
      <c r="S7263">
        <v>0</v>
      </c>
      <c r="T7263">
        <v>7</v>
      </c>
      <c r="U7263">
        <v>0</v>
      </c>
      <c r="V7263">
        <v>0</v>
      </c>
      <c r="W7263">
        <v>0</v>
      </c>
      <c r="X7263">
        <v>10.683682398566882</v>
      </c>
      <c r="Y7263">
        <v>0</v>
      </c>
      <c r="Z7263">
        <v>1.1440559409706874</v>
      </c>
      <c r="AA7263">
        <v>0</v>
      </c>
      <c r="AB7263">
        <v>0.87818413545180007</v>
      </c>
      <c r="AC7263">
        <v>0</v>
      </c>
      <c r="AD7263">
        <v>0</v>
      </c>
      <c r="AE7263">
        <v>12.70592247498937</v>
      </c>
    </row>
    <row r="7264" spans="1:31" x14ac:dyDescent="0.3">
      <c r="A7264">
        <v>2726849</v>
      </c>
      <c r="B7264">
        <v>1</v>
      </c>
      <c r="C7264" t="s">
        <v>80</v>
      </c>
      <c r="D7264" t="s">
        <v>101</v>
      </c>
      <c r="E7264" t="s">
        <v>156</v>
      </c>
      <c r="F7264" t="s">
        <v>20024</v>
      </c>
      <c r="G7264" t="s">
        <v>185</v>
      </c>
      <c r="H7264" t="s">
        <v>153</v>
      </c>
      <c r="I7264" t="s">
        <v>136</v>
      </c>
      <c r="J7264" t="s">
        <v>137</v>
      </c>
      <c r="K7264" t="s">
        <v>138</v>
      </c>
      <c r="L7264" t="s">
        <v>20025</v>
      </c>
      <c r="M7264" t="s">
        <v>20026</v>
      </c>
      <c r="N7264">
        <v>6.165</v>
      </c>
      <c r="O7264">
        <v>0</v>
      </c>
      <c r="P7264">
        <v>239</v>
      </c>
      <c r="Q7264">
        <v>0</v>
      </c>
      <c r="R7264">
        <v>1</v>
      </c>
      <c r="S7264">
        <v>0</v>
      </c>
      <c r="T7264">
        <v>69</v>
      </c>
      <c r="U7264">
        <v>0</v>
      </c>
      <c r="V7264">
        <v>0</v>
      </c>
      <c r="W7264">
        <v>0</v>
      </c>
      <c r="X7264">
        <v>534.93703396420801</v>
      </c>
      <c r="Y7264">
        <v>0</v>
      </c>
      <c r="Z7264">
        <v>0.39934188129963832</v>
      </c>
      <c r="AA7264">
        <v>0</v>
      </c>
      <c r="AB7264">
        <v>332.20246773179394</v>
      </c>
      <c r="AC7264">
        <v>0</v>
      </c>
      <c r="AD7264">
        <v>0</v>
      </c>
      <c r="AE7264">
        <v>867.53884357730158</v>
      </c>
    </row>
    <row r="7265" spans="1:31" x14ac:dyDescent="0.3">
      <c r="A7265">
        <v>2726560</v>
      </c>
      <c r="B7265">
        <v>1</v>
      </c>
      <c r="C7265" t="s">
        <v>80</v>
      </c>
      <c r="D7265" t="s">
        <v>103</v>
      </c>
      <c r="E7265" t="s">
        <v>156</v>
      </c>
      <c r="F7265" t="s">
        <v>4912</v>
      </c>
      <c r="G7265" t="s">
        <v>2358</v>
      </c>
      <c r="H7265" t="s">
        <v>153</v>
      </c>
      <c r="I7265" t="s">
        <v>136</v>
      </c>
      <c r="J7265" t="s">
        <v>137</v>
      </c>
      <c r="K7265" t="s">
        <v>138</v>
      </c>
      <c r="L7265" t="s">
        <v>19727</v>
      </c>
      <c r="M7265" t="s">
        <v>20027</v>
      </c>
      <c r="N7265">
        <v>0.90583333300000002</v>
      </c>
      <c r="O7265">
        <v>0</v>
      </c>
      <c r="P7265">
        <v>699</v>
      </c>
      <c r="Q7265">
        <v>0</v>
      </c>
      <c r="R7265">
        <v>4</v>
      </c>
      <c r="S7265">
        <v>0</v>
      </c>
      <c r="T7265">
        <v>31</v>
      </c>
      <c r="U7265">
        <v>0</v>
      </c>
      <c r="V7265">
        <v>0</v>
      </c>
      <c r="W7265">
        <v>0</v>
      </c>
      <c r="X7265">
        <v>139.36720709095877</v>
      </c>
      <c r="Y7265">
        <v>0</v>
      </c>
      <c r="Z7265">
        <v>0.10861947079700002</v>
      </c>
      <c r="AA7265">
        <v>0</v>
      </c>
      <c r="AB7265">
        <v>35.918254255820692</v>
      </c>
      <c r="AC7265">
        <v>0</v>
      </c>
      <c r="AD7265">
        <v>0</v>
      </c>
      <c r="AE7265">
        <v>175.39408081757648</v>
      </c>
    </row>
    <row r="7266" spans="1:31" x14ac:dyDescent="0.3">
      <c r="A7266">
        <v>2726540</v>
      </c>
      <c r="B7266">
        <v>1</v>
      </c>
      <c r="C7266" t="s">
        <v>80</v>
      </c>
      <c r="D7266" t="s">
        <v>90</v>
      </c>
      <c r="E7266" t="s">
        <v>161</v>
      </c>
      <c r="F7266" t="s">
        <v>20028</v>
      </c>
      <c r="G7266" t="s">
        <v>163</v>
      </c>
      <c r="H7266" t="s">
        <v>135</v>
      </c>
      <c r="I7266" t="s">
        <v>136</v>
      </c>
      <c r="J7266" t="s">
        <v>137</v>
      </c>
      <c r="K7266" t="s">
        <v>138</v>
      </c>
      <c r="L7266" t="s">
        <v>20029</v>
      </c>
      <c r="M7266" t="s">
        <v>20030</v>
      </c>
      <c r="N7266">
        <v>1.1911111109999999</v>
      </c>
      <c r="O7266">
        <v>0</v>
      </c>
      <c r="P7266">
        <v>14</v>
      </c>
      <c r="Q7266">
        <v>0</v>
      </c>
      <c r="R7266">
        <v>0</v>
      </c>
      <c r="S7266">
        <v>0</v>
      </c>
      <c r="T7266">
        <v>1</v>
      </c>
      <c r="U7266">
        <v>0</v>
      </c>
      <c r="V7266">
        <v>0</v>
      </c>
      <c r="W7266">
        <v>0</v>
      </c>
      <c r="X7266">
        <v>5.7240459366598788</v>
      </c>
      <c r="Y7266">
        <v>0</v>
      </c>
      <c r="Z7266">
        <v>0</v>
      </c>
      <c r="AA7266">
        <v>0</v>
      </c>
      <c r="AB7266">
        <v>0.16287797978040336</v>
      </c>
      <c r="AC7266">
        <v>0</v>
      </c>
      <c r="AD7266">
        <v>0</v>
      </c>
      <c r="AE7266">
        <v>5.8869239164402822</v>
      </c>
    </row>
    <row r="7267" spans="1:31" x14ac:dyDescent="0.3">
      <c r="A7267">
        <v>2726563</v>
      </c>
      <c r="B7267">
        <v>1</v>
      </c>
      <c r="C7267" t="s">
        <v>80</v>
      </c>
      <c r="D7267" t="s">
        <v>85</v>
      </c>
      <c r="E7267" t="s">
        <v>161</v>
      </c>
      <c r="F7267" t="s">
        <v>20031</v>
      </c>
      <c r="G7267" t="s">
        <v>925</v>
      </c>
      <c r="H7267" t="s">
        <v>135</v>
      </c>
      <c r="I7267" t="s">
        <v>136</v>
      </c>
      <c r="J7267" t="s">
        <v>137</v>
      </c>
      <c r="K7267" t="s">
        <v>210</v>
      </c>
      <c r="L7267" t="s">
        <v>20032</v>
      </c>
      <c r="M7267" t="s">
        <v>20033</v>
      </c>
      <c r="N7267">
        <v>5.4358333329999997</v>
      </c>
      <c r="O7267">
        <v>0</v>
      </c>
      <c r="P7267">
        <v>125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135.01814693344639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135.01814693344639</v>
      </c>
    </row>
    <row r="7268" spans="1:31" x14ac:dyDescent="0.3">
      <c r="A7268">
        <v>2727081</v>
      </c>
      <c r="B7268">
        <v>1</v>
      </c>
      <c r="C7268" t="s">
        <v>80</v>
      </c>
      <c r="D7268" t="s">
        <v>108</v>
      </c>
      <c r="E7268" t="s">
        <v>156</v>
      </c>
      <c r="F7268" t="s">
        <v>20034</v>
      </c>
      <c r="G7268" t="s">
        <v>596</v>
      </c>
      <c r="H7268" t="s">
        <v>153</v>
      </c>
      <c r="I7268" t="s">
        <v>136</v>
      </c>
      <c r="J7268" t="s">
        <v>137</v>
      </c>
      <c r="K7268" t="s">
        <v>138</v>
      </c>
      <c r="L7268" t="s">
        <v>20035</v>
      </c>
      <c r="M7268" t="s">
        <v>20036</v>
      </c>
      <c r="N7268">
        <v>6.5166666659999999</v>
      </c>
      <c r="O7268">
        <v>0</v>
      </c>
      <c r="P7268">
        <v>18</v>
      </c>
      <c r="Q7268">
        <v>0</v>
      </c>
      <c r="R7268">
        <v>2</v>
      </c>
      <c r="S7268">
        <v>0</v>
      </c>
      <c r="T7268">
        <v>1</v>
      </c>
      <c r="U7268">
        <v>0</v>
      </c>
      <c r="V7268">
        <v>0</v>
      </c>
      <c r="W7268">
        <v>0</v>
      </c>
      <c r="X7268">
        <v>22.512490341517413</v>
      </c>
      <c r="Y7268">
        <v>0</v>
      </c>
      <c r="Z7268">
        <v>0</v>
      </c>
      <c r="AA7268">
        <v>0</v>
      </c>
      <c r="AB7268">
        <v>6.7621439301499997</v>
      </c>
      <c r="AC7268">
        <v>0</v>
      </c>
      <c r="AD7268">
        <v>0</v>
      </c>
      <c r="AE7268">
        <v>29.274634271667413</v>
      </c>
    </row>
    <row r="7269" spans="1:31" x14ac:dyDescent="0.3">
      <c r="A7269">
        <v>2726371</v>
      </c>
      <c r="B7269">
        <v>1</v>
      </c>
      <c r="C7269" t="s">
        <v>80</v>
      </c>
      <c r="D7269" t="s">
        <v>94</v>
      </c>
      <c r="E7269" t="s">
        <v>150</v>
      </c>
      <c r="F7269" t="s">
        <v>19739</v>
      </c>
      <c r="G7269" t="s">
        <v>152</v>
      </c>
      <c r="H7269" t="s">
        <v>153</v>
      </c>
      <c r="I7269" t="s">
        <v>136</v>
      </c>
      <c r="J7269" t="s">
        <v>137</v>
      </c>
      <c r="K7269" t="s">
        <v>138</v>
      </c>
      <c r="L7269" t="s">
        <v>20037</v>
      </c>
      <c r="M7269" t="s">
        <v>20038</v>
      </c>
      <c r="N7269">
        <v>0.91277777699999996</v>
      </c>
      <c r="O7269">
        <v>0</v>
      </c>
      <c r="P7269">
        <v>1</v>
      </c>
      <c r="Q7269">
        <v>9</v>
      </c>
      <c r="R7269">
        <v>177</v>
      </c>
      <c r="S7269">
        <v>1</v>
      </c>
      <c r="T7269">
        <v>18</v>
      </c>
      <c r="U7269">
        <v>1</v>
      </c>
      <c r="V7269">
        <v>0</v>
      </c>
      <c r="W7269">
        <v>0</v>
      </c>
      <c r="X7269">
        <v>0.32019146457006503</v>
      </c>
      <c r="Y7269">
        <v>1.371367438717467</v>
      </c>
      <c r="Z7269">
        <v>6.0597000687002467</v>
      </c>
      <c r="AA7269">
        <v>8.1280712775879529</v>
      </c>
      <c r="AB7269">
        <v>5.1420005916645906</v>
      </c>
      <c r="AC7269">
        <v>1.1060752363333334E-2</v>
      </c>
      <c r="AD7269">
        <v>0</v>
      </c>
      <c r="AE7269">
        <v>21.032391593603656</v>
      </c>
    </row>
    <row r="7270" spans="1:31" x14ac:dyDescent="0.3">
      <c r="A7270">
        <v>2727061</v>
      </c>
      <c r="B7270">
        <v>1</v>
      </c>
      <c r="C7270" t="s">
        <v>80</v>
      </c>
      <c r="D7270" t="s">
        <v>108</v>
      </c>
      <c r="E7270" t="s">
        <v>213</v>
      </c>
      <c r="F7270" t="s">
        <v>14880</v>
      </c>
      <c r="G7270" t="s">
        <v>152</v>
      </c>
      <c r="H7270" t="s">
        <v>153</v>
      </c>
      <c r="I7270" t="s">
        <v>136</v>
      </c>
      <c r="J7270" t="s">
        <v>137</v>
      </c>
      <c r="K7270" t="s">
        <v>138</v>
      </c>
      <c r="L7270" t="s">
        <v>20039</v>
      </c>
      <c r="M7270" t="s">
        <v>20040</v>
      </c>
      <c r="N7270">
        <v>0.38861111100000001</v>
      </c>
      <c r="O7270">
        <v>1</v>
      </c>
      <c r="P7270">
        <v>3418</v>
      </c>
      <c r="Q7270">
        <v>3</v>
      </c>
      <c r="R7270">
        <v>790</v>
      </c>
      <c r="S7270">
        <v>22</v>
      </c>
      <c r="T7270">
        <v>562</v>
      </c>
      <c r="U7270">
        <v>0</v>
      </c>
      <c r="V7270">
        <v>0</v>
      </c>
      <c r="W7270">
        <v>0.10476523699800001</v>
      </c>
      <c r="X7270">
        <v>205.6779949460657</v>
      </c>
      <c r="Y7270">
        <v>39.566565872410152</v>
      </c>
      <c r="Z7270">
        <v>42.621694766913734</v>
      </c>
      <c r="AA7270">
        <v>41.933173947262283</v>
      </c>
      <c r="AB7270">
        <v>120.23785170006002</v>
      </c>
      <c r="AC7270">
        <v>0</v>
      </c>
      <c r="AD7270">
        <v>0</v>
      </c>
      <c r="AE7270">
        <v>450.14204646970984</v>
      </c>
    </row>
    <row r="7271" spans="1:31" x14ac:dyDescent="0.3">
      <c r="A7271">
        <v>2726391</v>
      </c>
      <c r="B7271">
        <v>1</v>
      </c>
      <c r="C7271" t="s">
        <v>80</v>
      </c>
      <c r="D7271" t="s">
        <v>94</v>
      </c>
      <c r="E7271" t="s">
        <v>150</v>
      </c>
      <c r="F7271" t="s">
        <v>10249</v>
      </c>
      <c r="G7271" t="s">
        <v>152</v>
      </c>
      <c r="H7271" t="s">
        <v>153</v>
      </c>
      <c r="I7271" t="s">
        <v>136</v>
      </c>
      <c r="J7271" t="s">
        <v>137</v>
      </c>
      <c r="K7271" t="s">
        <v>138</v>
      </c>
      <c r="L7271" t="s">
        <v>19740</v>
      </c>
      <c r="M7271" t="s">
        <v>20041</v>
      </c>
      <c r="N7271">
        <v>0.33472222200000001</v>
      </c>
      <c r="O7271">
        <v>1</v>
      </c>
      <c r="P7271">
        <v>763</v>
      </c>
      <c r="Q7271">
        <v>36</v>
      </c>
      <c r="R7271">
        <v>53</v>
      </c>
      <c r="S7271">
        <v>22</v>
      </c>
      <c r="T7271">
        <v>112</v>
      </c>
      <c r="U7271">
        <v>7</v>
      </c>
      <c r="V7271">
        <v>0</v>
      </c>
      <c r="W7271">
        <v>6.813464235833333E-2</v>
      </c>
      <c r="X7271">
        <v>52.135755902266766</v>
      </c>
      <c r="Y7271">
        <v>6.1318543909234497</v>
      </c>
      <c r="Z7271">
        <v>2.8767084132345082</v>
      </c>
      <c r="AA7271">
        <v>77.061293490332204</v>
      </c>
      <c r="AB7271">
        <v>21.588142326399446</v>
      </c>
      <c r="AC7271">
        <v>258.50304250822325</v>
      </c>
      <c r="AD7271">
        <v>0</v>
      </c>
      <c r="AE7271">
        <v>418.36493167373794</v>
      </c>
    </row>
    <row r="7272" spans="1:31" x14ac:dyDescent="0.3">
      <c r="A7272">
        <v>2726832</v>
      </c>
      <c r="B7272">
        <v>1</v>
      </c>
      <c r="C7272" t="s">
        <v>80</v>
      </c>
      <c r="D7272" t="s">
        <v>100</v>
      </c>
      <c r="E7272" t="s">
        <v>161</v>
      </c>
      <c r="F7272" t="s">
        <v>20042</v>
      </c>
      <c r="G7272" t="s">
        <v>170</v>
      </c>
      <c r="H7272" t="s">
        <v>135</v>
      </c>
      <c r="I7272" t="s">
        <v>136</v>
      </c>
      <c r="J7272" t="s">
        <v>137</v>
      </c>
      <c r="K7272" t="s">
        <v>138</v>
      </c>
      <c r="L7272" t="s">
        <v>20043</v>
      </c>
      <c r="M7272" t="s">
        <v>20044</v>
      </c>
      <c r="N7272">
        <v>1.2608333329999999</v>
      </c>
      <c r="O7272">
        <v>0</v>
      </c>
      <c r="P7272">
        <v>106</v>
      </c>
      <c r="Q7272">
        <v>0</v>
      </c>
      <c r="R7272">
        <v>0</v>
      </c>
      <c r="S7272">
        <v>0</v>
      </c>
      <c r="T7272">
        <v>6</v>
      </c>
      <c r="U7272">
        <v>0</v>
      </c>
      <c r="V7272">
        <v>0</v>
      </c>
      <c r="W7272">
        <v>0</v>
      </c>
      <c r="X7272">
        <v>13.397026062457977</v>
      </c>
      <c r="Y7272">
        <v>0</v>
      </c>
      <c r="Z7272">
        <v>0</v>
      </c>
      <c r="AA7272">
        <v>0</v>
      </c>
      <c r="AB7272">
        <v>4.8233131495297394</v>
      </c>
      <c r="AC7272">
        <v>0</v>
      </c>
      <c r="AD7272">
        <v>0</v>
      </c>
      <c r="AE7272">
        <v>18.220339211987717</v>
      </c>
    </row>
    <row r="7273" spans="1:31" x14ac:dyDescent="0.3">
      <c r="A7273">
        <v>2726726</v>
      </c>
      <c r="B7273">
        <v>1</v>
      </c>
      <c r="C7273" t="s">
        <v>80</v>
      </c>
      <c r="D7273" t="s">
        <v>97</v>
      </c>
      <c r="E7273" t="s">
        <v>173</v>
      </c>
      <c r="F7273" t="s">
        <v>13719</v>
      </c>
      <c r="G7273" t="s">
        <v>1613</v>
      </c>
      <c r="H7273" t="s">
        <v>153</v>
      </c>
      <c r="I7273" t="s">
        <v>490</v>
      </c>
      <c r="J7273" t="s">
        <v>137</v>
      </c>
      <c r="K7273" t="s">
        <v>138</v>
      </c>
      <c r="L7273" t="s">
        <v>20045</v>
      </c>
      <c r="M7273" t="s">
        <v>20046</v>
      </c>
      <c r="N7273">
        <v>2.0833332999999999E-2</v>
      </c>
      <c r="O7273">
        <v>15</v>
      </c>
      <c r="P7273">
        <v>13244</v>
      </c>
      <c r="Q7273">
        <v>16</v>
      </c>
      <c r="R7273">
        <v>337</v>
      </c>
      <c r="S7273">
        <v>60</v>
      </c>
      <c r="T7273">
        <v>1589</v>
      </c>
      <c r="U7273">
        <v>1</v>
      </c>
      <c r="V7273">
        <v>14</v>
      </c>
      <c r="W7273">
        <v>0.78577024392656269</v>
      </c>
      <c r="X7273">
        <v>38.785653515125851</v>
      </c>
      <c r="Y7273">
        <v>0.9228607728837499</v>
      </c>
      <c r="Z7273">
        <v>1.2100059432661245</v>
      </c>
      <c r="AA7273">
        <v>18.535415833461116</v>
      </c>
      <c r="AB7273">
        <v>28.652009409961593</v>
      </c>
      <c r="AC7273">
        <v>3.0848557253851876</v>
      </c>
      <c r="AD7273">
        <v>4.0905758161958339</v>
      </c>
      <c r="AE7273">
        <v>96.067147260206013</v>
      </c>
    </row>
    <row r="7274" spans="1:31" x14ac:dyDescent="0.3">
      <c r="A7274">
        <v>2726875</v>
      </c>
      <c r="B7274">
        <v>1</v>
      </c>
      <c r="C7274" t="s">
        <v>80</v>
      </c>
      <c r="D7274" t="s">
        <v>102</v>
      </c>
      <c r="E7274" t="s">
        <v>156</v>
      </c>
      <c r="F7274" t="s">
        <v>20047</v>
      </c>
      <c r="G7274" t="s">
        <v>862</v>
      </c>
      <c r="H7274" t="s">
        <v>153</v>
      </c>
      <c r="I7274" t="s">
        <v>136</v>
      </c>
      <c r="J7274" t="s">
        <v>137</v>
      </c>
      <c r="K7274" t="s">
        <v>138</v>
      </c>
      <c r="L7274" t="s">
        <v>20048</v>
      </c>
      <c r="M7274" t="s">
        <v>20049</v>
      </c>
      <c r="N7274">
        <v>0.98527777699999997</v>
      </c>
      <c r="O7274">
        <v>0</v>
      </c>
      <c r="P7274">
        <v>354</v>
      </c>
      <c r="Q7274">
        <v>0</v>
      </c>
      <c r="R7274">
        <v>0</v>
      </c>
      <c r="S7274">
        <v>0</v>
      </c>
      <c r="T7274">
        <v>62</v>
      </c>
      <c r="U7274">
        <v>0</v>
      </c>
      <c r="V7274">
        <v>0</v>
      </c>
      <c r="W7274">
        <v>0</v>
      </c>
      <c r="X7274">
        <v>59.589873975426435</v>
      </c>
      <c r="Y7274">
        <v>0</v>
      </c>
      <c r="Z7274">
        <v>0</v>
      </c>
      <c r="AA7274">
        <v>0</v>
      </c>
      <c r="AB7274">
        <v>64.28778567270308</v>
      </c>
      <c r="AC7274">
        <v>0</v>
      </c>
      <c r="AD7274">
        <v>0</v>
      </c>
      <c r="AE7274">
        <v>123.87765964812951</v>
      </c>
    </row>
    <row r="7275" spans="1:31" x14ac:dyDescent="0.3">
      <c r="A7275">
        <v>2726434</v>
      </c>
      <c r="B7275">
        <v>1</v>
      </c>
      <c r="C7275" t="s">
        <v>80</v>
      </c>
      <c r="D7275" t="s">
        <v>87</v>
      </c>
      <c r="E7275" t="s">
        <v>132</v>
      </c>
      <c r="F7275" t="s">
        <v>20050</v>
      </c>
      <c r="G7275" t="s">
        <v>209</v>
      </c>
      <c r="H7275" t="s">
        <v>135</v>
      </c>
      <c r="I7275" t="s">
        <v>136</v>
      </c>
      <c r="J7275" t="s">
        <v>137</v>
      </c>
      <c r="K7275" t="s">
        <v>210</v>
      </c>
      <c r="L7275" t="s">
        <v>20051</v>
      </c>
      <c r="M7275" t="s">
        <v>20052</v>
      </c>
      <c r="N7275">
        <v>7.6497222220000003</v>
      </c>
      <c r="O7275">
        <v>0</v>
      </c>
      <c r="P7275">
        <v>289</v>
      </c>
      <c r="Q7275">
        <v>0</v>
      </c>
      <c r="R7275">
        <v>0</v>
      </c>
      <c r="S7275">
        <v>0</v>
      </c>
      <c r="T7275">
        <v>21</v>
      </c>
      <c r="U7275">
        <v>0</v>
      </c>
      <c r="V7275">
        <v>0</v>
      </c>
      <c r="W7275">
        <v>0</v>
      </c>
      <c r="X7275">
        <v>493.83541718071319</v>
      </c>
      <c r="Y7275">
        <v>0</v>
      </c>
      <c r="Z7275">
        <v>0</v>
      </c>
      <c r="AA7275">
        <v>0</v>
      </c>
      <c r="AB7275">
        <v>94.655132948887811</v>
      </c>
      <c r="AC7275">
        <v>0</v>
      </c>
      <c r="AD7275">
        <v>0</v>
      </c>
      <c r="AE7275">
        <v>588.49055012960105</v>
      </c>
    </row>
    <row r="7276" spans="1:31" x14ac:dyDescent="0.3">
      <c r="A7276">
        <v>2727877</v>
      </c>
      <c r="B7276">
        <v>1</v>
      </c>
      <c r="C7276" t="s">
        <v>81</v>
      </c>
      <c r="D7276" t="s">
        <v>127</v>
      </c>
      <c r="E7276" t="s">
        <v>150</v>
      </c>
      <c r="F7276" t="s">
        <v>20053</v>
      </c>
      <c r="G7276" t="s">
        <v>152</v>
      </c>
      <c r="H7276" t="s">
        <v>153</v>
      </c>
      <c r="I7276" t="s">
        <v>136</v>
      </c>
      <c r="J7276" t="s">
        <v>137</v>
      </c>
      <c r="K7276" t="s">
        <v>138</v>
      </c>
      <c r="L7276" t="s">
        <v>20054</v>
      </c>
      <c r="M7276" t="s">
        <v>20055</v>
      </c>
      <c r="N7276">
        <v>1.3194444439999999</v>
      </c>
      <c r="O7276">
        <v>0</v>
      </c>
      <c r="P7276">
        <v>774</v>
      </c>
      <c r="Q7276">
        <v>0</v>
      </c>
      <c r="R7276">
        <v>1</v>
      </c>
      <c r="S7276">
        <v>0</v>
      </c>
      <c r="T7276">
        <v>52</v>
      </c>
      <c r="U7276">
        <v>0</v>
      </c>
      <c r="V7276">
        <v>0</v>
      </c>
      <c r="W7276">
        <v>0</v>
      </c>
      <c r="X7276">
        <v>205.97862415702147</v>
      </c>
      <c r="Y7276">
        <v>0</v>
      </c>
      <c r="Z7276">
        <v>0.6971012591952499</v>
      </c>
      <c r="AA7276">
        <v>0</v>
      </c>
      <c r="AB7276">
        <v>91.53761880450385</v>
      </c>
      <c r="AC7276">
        <v>0</v>
      </c>
      <c r="AD7276">
        <v>0</v>
      </c>
      <c r="AE7276">
        <v>298.21334422072056</v>
      </c>
    </row>
    <row r="7277" spans="1:31" x14ac:dyDescent="0.3">
      <c r="A7277">
        <v>2727428</v>
      </c>
      <c r="B7277">
        <v>1</v>
      </c>
      <c r="C7277" t="s">
        <v>80</v>
      </c>
      <c r="D7277" t="s">
        <v>103</v>
      </c>
      <c r="E7277" t="s">
        <v>173</v>
      </c>
      <c r="F7277" t="s">
        <v>17701</v>
      </c>
      <c r="G7277" t="s">
        <v>152</v>
      </c>
      <c r="H7277" t="s">
        <v>153</v>
      </c>
      <c r="I7277" t="s">
        <v>136</v>
      </c>
      <c r="J7277" t="s">
        <v>137</v>
      </c>
      <c r="K7277" t="s">
        <v>138</v>
      </c>
      <c r="L7277" t="s">
        <v>20056</v>
      </c>
      <c r="M7277" t="s">
        <v>20057</v>
      </c>
      <c r="N7277">
        <v>0.155</v>
      </c>
      <c r="O7277">
        <v>1</v>
      </c>
      <c r="P7277">
        <v>410</v>
      </c>
      <c r="Q7277">
        <v>41</v>
      </c>
      <c r="R7277">
        <v>94</v>
      </c>
      <c r="S7277">
        <v>23</v>
      </c>
      <c r="T7277">
        <v>75</v>
      </c>
      <c r="U7277">
        <v>6</v>
      </c>
      <c r="V7277">
        <v>1</v>
      </c>
      <c r="W7277">
        <v>4.7697092718959999E-2</v>
      </c>
      <c r="X7277">
        <v>15.314550880384392</v>
      </c>
      <c r="Y7277">
        <v>20.709633063862945</v>
      </c>
      <c r="Z7277">
        <v>8.3185795987265223</v>
      </c>
      <c r="AA7277">
        <v>11.753214471468121</v>
      </c>
      <c r="AB7277">
        <v>8.1685336944920977</v>
      </c>
      <c r="AC7277">
        <v>93.661167249911898</v>
      </c>
      <c r="AD7277">
        <v>4.4727413667332403</v>
      </c>
      <c r="AE7277">
        <v>162.44611741829817</v>
      </c>
    </row>
    <row r="7278" spans="1:31" x14ac:dyDescent="0.3">
      <c r="A7278">
        <v>2727213</v>
      </c>
      <c r="B7278">
        <v>1</v>
      </c>
      <c r="C7278" t="s">
        <v>81</v>
      </c>
      <c r="D7278" t="s">
        <v>112</v>
      </c>
      <c r="E7278" t="s">
        <v>173</v>
      </c>
      <c r="F7278" t="s">
        <v>20058</v>
      </c>
      <c r="G7278" t="s">
        <v>5534</v>
      </c>
      <c r="H7278" t="s">
        <v>5535</v>
      </c>
      <c r="I7278" t="s">
        <v>136</v>
      </c>
      <c r="J7278" t="s">
        <v>137</v>
      </c>
      <c r="K7278" t="s">
        <v>210</v>
      </c>
      <c r="L7278" t="s">
        <v>20059</v>
      </c>
      <c r="M7278" t="s">
        <v>20060</v>
      </c>
      <c r="N7278">
        <v>5.9394444440000003</v>
      </c>
      <c r="O7278">
        <v>0</v>
      </c>
      <c r="P7278">
        <v>0</v>
      </c>
      <c r="Q7278">
        <v>0</v>
      </c>
      <c r="R7278">
        <v>6</v>
      </c>
      <c r="S7278">
        <v>1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562.6672243775165</v>
      </c>
      <c r="AB7278">
        <v>0</v>
      </c>
      <c r="AC7278">
        <v>0</v>
      </c>
      <c r="AD7278">
        <v>0</v>
      </c>
      <c r="AE7278">
        <v>562.6672243775165</v>
      </c>
    </row>
    <row r="7279" spans="1:31" x14ac:dyDescent="0.3">
      <c r="A7279">
        <v>2728092</v>
      </c>
      <c r="B7279">
        <v>1</v>
      </c>
      <c r="C7279" t="s">
        <v>81</v>
      </c>
      <c r="D7279" t="s">
        <v>119</v>
      </c>
      <c r="E7279" t="s">
        <v>145</v>
      </c>
      <c r="F7279" t="s">
        <v>20061</v>
      </c>
      <c r="G7279" t="s">
        <v>147</v>
      </c>
      <c r="H7279" t="s">
        <v>135</v>
      </c>
      <c r="I7279" t="s">
        <v>136</v>
      </c>
      <c r="J7279" t="s">
        <v>137</v>
      </c>
      <c r="K7279" t="s">
        <v>138</v>
      </c>
      <c r="L7279" t="s">
        <v>20062</v>
      </c>
      <c r="M7279" t="s">
        <v>20063</v>
      </c>
      <c r="N7279">
        <v>2.4583333330000001</v>
      </c>
      <c r="O7279">
        <v>0</v>
      </c>
      <c r="P7279">
        <v>2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2.5524462358383806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2.5524462358383806</v>
      </c>
    </row>
    <row r="7280" spans="1:31" x14ac:dyDescent="0.3">
      <c r="A7280">
        <v>2727282</v>
      </c>
      <c r="B7280">
        <v>1</v>
      </c>
      <c r="C7280" t="s">
        <v>81</v>
      </c>
      <c r="D7280" t="s">
        <v>120</v>
      </c>
      <c r="E7280" t="s">
        <v>213</v>
      </c>
      <c r="F7280" t="s">
        <v>20064</v>
      </c>
      <c r="G7280" t="s">
        <v>152</v>
      </c>
      <c r="H7280" t="s">
        <v>153</v>
      </c>
      <c r="I7280" t="s">
        <v>136</v>
      </c>
      <c r="J7280" t="s">
        <v>137</v>
      </c>
      <c r="K7280" t="s">
        <v>138</v>
      </c>
      <c r="L7280" t="s">
        <v>20065</v>
      </c>
      <c r="M7280" t="s">
        <v>20066</v>
      </c>
      <c r="N7280">
        <v>1.9083333330000001</v>
      </c>
      <c r="O7280">
        <v>2</v>
      </c>
      <c r="P7280">
        <v>93</v>
      </c>
      <c r="Q7280">
        <v>77</v>
      </c>
      <c r="R7280">
        <v>3</v>
      </c>
      <c r="S7280">
        <v>11</v>
      </c>
      <c r="T7280">
        <v>7</v>
      </c>
      <c r="U7280">
        <v>0</v>
      </c>
      <c r="V7280">
        <v>0</v>
      </c>
      <c r="W7280">
        <v>0.62767781714666659</v>
      </c>
      <c r="X7280">
        <v>46.992242206903036</v>
      </c>
      <c r="Y7280">
        <v>59.144580684443142</v>
      </c>
      <c r="Z7280">
        <v>1.0655748487066665</v>
      </c>
      <c r="AA7280">
        <v>189.16163271079489</v>
      </c>
      <c r="AB7280">
        <v>6.2051759523801664</v>
      </c>
      <c r="AC7280">
        <v>0</v>
      </c>
      <c r="AD7280">
        <v>0</v>
      </c>
      <c r="AE7280">
        <v>303.19688422037456</v>
      </c>
    </row>
    <row r="7281" spans="1:31" x14ac:dyDescent="0.3">
      <c r="A7281">
        <v>2727946</v>
      </c>
      <c r="B7281">
        <v>1</v>
      </c>
      <c r="C7281" t="s">
        <v>81</v>
      </c>
      <c r="D7281" t="s">
        <v>120</v>
      </c>
      <c r="E7281" t="s">
        <v>132</v>
      </c>
      <c r="F7281" t="s">
        <v>20067</v>
      </c>
      <c r="G7281" t="s">
        <v>134</v>
      </c>
      <c r="H7281" t="s">
        <v>135</v>
      </c>
      <c r="I7281" t="s">
        <v>136</v>
      </c>
      <c r="J7281" t="s">
        <v>137</v>
      </c>
      <c r="K7281" t="s">
        <v>138</v>
      </c>
      <c r="L7281" t="s">
        <v>20068</v>
      </c>
      <c r="M7281" t="s">
        <v>20069</v>
      </c>
      <c r="N7281">
        <v>0.34611111100000003</v>
      </c>
      <c r="O7281">
        <v>0</v>
      </c>
      <c r="P7281">
        <v>90</v>
      </c>
      <c r="Q7281">
        <v>0</v>
      </c>
      <c r="R7281">
        <v>7</v>
      </c>
      <c r="S7281">
        <v>0</v>
      </c>
      <c r="T7281">
        <v>7</v>
      </c>
      <c r="U7281">
        <v>0</v>
      </c>
      <c r="V7281">
        <v>0</v>
      </c>
      <c r="W7281">
        <v>0</v>
      </c>
      <c r="X7281">
        <v>3.5277381921327922</v>
      </c>
      <c r="Y7281">
        <v>0</v>
      </c>
      <c r="Z7281">
        <v>0.62174163990692</v>
      </c>
      <c r="AA7281">
        <v>0</v>
      </c>
      <c r="AB7281">
        <v>1.8024356686133332</v>
      </c>
      <c r="AC7281">
        <v>0</v>
      </c>
      <c r="AD7281">
        <v>0</v>
      </c>
      <c r="AE7281">
        <v>5.9519155006530458</v>
      </c>
    </row>
    <row r="7282" spans="1:31" x14ac:dyDescent="0.3">
      <c r="A7282">
        <v>2728610</v>
      </c>
      <c r="B7282">
        <v>1</v>
      </c>
      <c r="C7282" t="s">
        <v>80</v>
      </c>
      <c r="D7282" t="s">
        <v>96</v>
      </c>
      <c r="E7282" t="s">
        <v>132</v>
      </c>
      <c r="F7282" t="s">
        <v>20070</v>
      </c>
      <c r="G7282" t="s">
        <v>409</v>
      </c>
      <c r="H7282" t="s">
        <v>135</v>
      </c>
      <c r="I7282" t="s">
        <v>136</v>
      </c>
      <c r="J7282" t="s">
        <v>137</v>
      </c>
      <c r="K7282" t="s">
        <v>138</v>
      </c>
      <c r="L7282" t="s">
        <v>20071</v>
      </c>
      <c r="M7282" t="s">
        <v>20072</v>
      </c>
      <c r="N7282">
        <v>3.2225000000000001</v>
      </c>
      <c r="O7282">
        <v>0</v>
      </c>
      <c r="P7282">
        <v>313</v>
      </c>
      <c r="Q7282">
        <v>0</v>
      </c>
      <c r="R7282">
        <v>1</v>
      </c>
      <c r="S7282">
        <v>0</v>
      </c>
      <c r="T7282">
        <v>128</v>
      </c>
      <c r="U7282">
        <v>0</v>
      </c>
      <c r="V7282">
        <v>0</v>
      </c>
      <c r="W7282">
        <v>0</v>
      </c>
      <c r="X7282">
        <v>203.70754155839492</v>
      </c>
      <c r="Y7282">
        <v>0</v>
      </c>
      <c r="Z7282">
        <v>0</v>
      </c>
      <c r="AA7282">
        <v>0</v>
      </c>
      <c r="AB7282">
        <v>179.91254745818594</v>
      </c>
      <c r="AC7282">
        <v>0</v>
      </c>
      <c r="AD7282">
        <v>0</v>
      </c>
      <c r="AE7282">
        <v>383.62008901658089</v>
      </c>
    </row>
    <row r="7283" spans="1:31" x14ac:dyDescent="0.3">
      <c r="A7283">
        <v>2727969</v>
      </c>
      <c r="B7283">
        <v>1</v>
      </c>
      <c r="C7283" t="s">
        <v>80</v>
      </c>
      <c r="D7283" t="s">
        <v>103</v>
      </c>
      <c r="E7283" t="s">
        <v>132</v>
      </c>
      <c r="F7283" t="s">
        <v>20073</v>
      </c>
      <c r="G7283" t="s">
        <v>134</v>
      </c>
      <c r="H7283" t="s">
        <v>135</v>
      </c>
      <c r="I7283" t="s">
        <v>136</v>
      </c>
      <c r="J7283" t="s">
        <v>137</v>
      </c>
      <c r="K7283" t="s">
        <v>138</v>
      </c>
      <c r="L7283" t="s">
        <v>20074</v>
      </c>
      <c r="M7283" t="s">
        <v>20075</v>
      </c>
      <c r="N7283">
        <v>3.9847222219999998</v>
      </c>
      <c r="O7283">
        <v>0</v>
      </c>
      <c r="P7283">
        <v>174</v>
      </c>
      <c r="Q7283">
        <v>0</v>
      </c>
      <c r="R7283">
        <v>1</v>
      </c>
      <c r="S7283">
        <v>0</v>
      </c>
      <c r="T7283">
        <v>23</v>
      </c>
      <c r="U7283">
        <v>0</v>
      </c>
      <c r="V7283">
        <v>0</v>
      </c>
      <c r="W7283">
        <v>0</v>
      </c>
      <c r="X7283">
        <v>156.39966018383498</v>
      </c>
      <c r="Y7283">
        <v>0</v>
      </c>
      <c r="Z7283">
        <v>0</v>
      </c>
      <c r="AA7283">
        <v>0</v>
      </c>
      <c r="AB7283">
        <v>188.28024413783621</v>
      </c>
      <c r="AC7283">
        <v>0</v>
      </c>
      <c r="AD7283">
        <v>0</v>
      </c>
      <c r="AE7283">
        <v>344.67990432167119</v>
      </c>
    </row>
    <row r="7284" spans="1:31" x14ac:dyDescent="0.3">
      <c r="A7284">
        <v>2727305</v>
      </c>
      <c r="B7284">
        <v>1</v>
      </c>
      <c r="C7284" t="s">
        <v>80</v>
      </c>
      <c r="D7284" t="s">
        <v>93</v>
      </c>
      <c r="E7284" t="s">
        <v>150</v>
      </c>
      <c r="F7284" t="s">
        <v>20076</v>
      </c>
      <c r="G7284" t="s">
        <v>152</v>
      </c>
      <c r="H7284" t="s">
        <v>153</v>
      </c>
      <c r="I7284" t="s">
        <v>136</v>
      </c>
      <c r="J7284" t="s">
        <v>137</v>
      </c>
      <c r="K7284" t="s">
        <v>138</v>
      </c>
      <c r="L7284" t="s">
        <v>20077</v>
      </c>
      <c r="M7284" t="s">
        <v>20078</v>
      </c>
      <c r="N7284">
        <v>0.22638888800000001</v>
      </c>
      <c r="O7284">
        <v>0</v>
      </c>
      <c r="P7284">
        <v>1887</v>
      </c>
      <c r="Q7284">
        <v>25</v>
      </c>
      <c r="R7284">
        <v>69</v>
      </c>
      <c r="S7284">
        <v>9</v>
      </c>
      <c r="T7284">
        <v>216</v>
      </c>
      <c r="U7284">
        <v>2</v>
      </c>
      <c r="V7284">
        <v>0</v>
      </c>
      <c r="W7284">
        <v>0</v>
      </c>
      <c r="X7284">
        <v>66.840612482337036</v>
      </c>
      <c r="Y7284">
        <v>15.202660122264479</v>
      </c>
      <c r="Z7284">
        <v>10.8480229615877</v>
      </c>
      <c r="AA7284">
        <v>8.1386994700610664</v>
      </c>
      <c r="AB7284">
        <v>22.00045921898186</v>
      </c>
      <c r="AC7284">
        <v>40.950073245185997</v>
      </c>
      <c r="AD7284">
        <v>0</v>
      </c>
      <c r="AE7284">
        <v>163.98052750041813</v>
      </c>
    </row>
    <row r="7285" spans="1:31" x14ac:dyDescent="0.3">
      <c r="A7285">
        <v>2728633</v>
      </c>
      <c r="B7285">
        <v>1</v>
      </c>
      <c r="C7285" t="s">
        <v>80</v>
      </c>
      <c r="D7285" t="s">
        <v>97</v>
      </c>
      <c r="E7285" t="s">
        <v>145</v>
      </c>
      <c r="F7285" t="s">
        <v>20079</v>
      </c>
      <c r="G7285" t="s">
        <v>230</v>
      </c>
      <c r="H7285" t="s">
        <v>135</v>
      </c>
      <c r="I7285" t="s">
        <v>136</v>
      </c>
      <c r="J7285" t="s">
        <v>137</v>
      </c>
      <c r="K7285" t="s">
        <v>138</v>
      </c>
      <c r="L7285" t="s">
        <v>20080</v>
      </c>
      <c r="M7285" t="s">
        <v>20081</v>
      </c>
      <c r="N7285">
        <v>2.4727777770000001</v>
      </c>
      <c r="O7285">
        <v>0</v>
      </c>
      <c r="P7285">
        <v>1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0.94270683019043999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0.94270683019043999</v>
      </c>
    </row>
    <row r="7286" spans="1:31" x14ac:dyDescent="0.3">
      <c r="A7286">
        <v>2727405</v>
      </c>
      <c r="B7286">
        <v>1</v>
      </c>
      <c r="C7286" t="s">
        <v>80</v>
      </c>
      <c r="D7286" t="s">
        <v>100</v>
      </c>
      <c r="E7286" t="s">
        <v>150</v>
      </c>
      <c r="F7286" t="s">
        <v>7215</v>
      </c>
      <c r="G7286" t="s">
        <v>152</v>
      </c>
      <c r="H7286" t="s">
        <v>153</v>
      </c>
      <c r="I7286" t="s">
        <v>136</v>
      </c>
      <c r="J7286" t="s">
        <v>137</v>
      </c>
      <c r="K7286" t="s">
        <v>138</v>
      </c>
      <c r="L7286" t="s">
        <v>20082</v>
      </c>
      <c r="M7286" t="s">
        <v>20083</v>
      </c>
      <c r="N7286">
        <v>1.3963888879999999</v>
      </c>
      <c r="O7286">
        <v>0</v>
      </c>
      <c r="P7286">
        <v>695</v>
      </c>
      <c r="Q7286">
        <v>0</v>
      </c>
      <c r="R7286">
        <v>3</v>
      </c>
      <c r="S7286">
        <v>0</v>
      </c>
      <c r="T7286">
        <v>63</v>
      </c>
      <c r="U7286">
        <v>0</v>
      </c>
      <c r="V7286">
        <v>0</v>
      </c>
      <c r="W7286">
        <v>0</v>
      </c>
      <c r="X7286">
        <v>132.41400824238968</v>
      </c>
      <c r="Y7286">
        <v>0</v>
      </c>
      <c r="Z7286">
        <v>5.0044914374166716</v>
      </c>
      <c r="AA7286">
        <v>0</v>
      </c>
      <c r="AB7286">
        <v>49.968000550856864</v>
      </c>
      <c r="AC7286">
        <v>0</v>
      </c>
      <c r="AD7286">
        <v>0</v>
      </c>
      <c r="AE7286">
        <v>187.38650023066322</v>
      </c>
    </row>
    <row r="7287" spans="1:31" x14ac:dyDescent="0.3">
      <c r="A7287">
        <v>2727900</v>
      </c>
      <c r="B7287">
        <v>1</v>
      </c>
      <c r="C7287" t="s">
        <v>80</v>
      </c>
      <c r="D7287" t="s">
        <v>97</v>
      </c>
      <c r="E7287" t="s">
        <v>150</v>
      </c>
      <c r="F7287" t="s">
        <v>5724</v>
      </c>
      <c r="G7287" t="s">
        <v>152</v>
      </c>
      <c r="H7287" t="s">
        <v>153</v>
      </c>
      <c r="I7287" t="s">
        <v>136</v>
      </c>
      <c r="J7287" t="s">
        <v>137</v>
      </c>
      <c r="K7287" t="s">
        <v>138</v>
      </c>
      <c r="L7287" t="s">
        <v>20084</v>
      </c>
      <c r="M7287" t="s">
        <v>20085</v>
      </c>
      <c r="N7287">
        <v>2.534166666</v>
      </c>
      <c r="O7287">
        <v>0</v>
      </c>
      <c r="P7287">
        <v>146</v>
      </c>
      <c r="Q7287">
        <v>0</v>
      </c>
      <c r="R7287">
        <v>253</v>
      </c>
      <c r="S7287">
        <v>2</v>
      </c>
      <c r="T7287">
        <v>74</v>
      </c>
      <c r="U7287">
        <v>0</v>
      </c>
      <c r="V7287">
        <v>0</v>
      </c>
      <c r="W7287">
        <v>0</v>
      </c>
      <c r="X7287">
        <v>173.67779733956223</v>
      </c>
      <c r="Y7287">
        <v>0</v>
      </c>
      <c r="Z7287">
        <v>104.56355302690767</v>
      </c>
      <c r="AA7287">
        <v>42.139808669334819</v>
      </c>
      <c r="AB7287">
        <v>211.6219862507331</v>
      </c>
      <c r="AC7287">
        <v>0</v>
      </c>
      <c r="AD7287">
        <v>0</v>
      </c>
      <c r="AE7287">
        <v>532.0031452865378</v>
      </c>
    </row>
    <row r="7288" spans="1:31" x14ac:dyDescent="0.3">
      <c r="A7288">
        <v>2728564</v>
      </c>
      <c r="B7288">
        <v>1</v>
      </c>
      <c r="C7288" t="s">
        <v>80</v>
      </c>
      <c r="D7288" t="s">
        <v>101</v>
      </c>
      <c r="E7288" t="s">
        <v>213</v>
      </c>
      <c r="F7288" t="s">
        <v>17466</v>
      </c>
      <c r="G7288" t="s">
        <v>1361</v>
      </c>
      <c r="H7288" t="s">
        <v>153</v>
      </c>
      <c r="I7288" t="s">
        <v>136</v>
      </c>
      <c r="J7288" t="s">
        <v>137</v>
      </c>
      <c r="K7288" t="s">
        <v>138</v>
      </c>
      <c r="L7288" t="s">
        <v>20086</v>
      </c>
      <c r="M7288" t="s">
        <v>20087</v>
      </c>
      <c r="N7288">
        <v>6.9097222220000001</v>
      </c>
      <c r="O7288">
        <v>16</v>
      </c>
      <c r="P7288">
        <v>40</v>
      </c>
      <c r="Q7288">
        <v>35</v>
      </c>
      <c r="R7288">
        <v>2</v>
      </c>
      <c r="S7288">
        <v>24</v>
      </c>
      <c r="T7288">
        <v>1</v>
      </c>
      <c r="U7288">
        <v>2</v>
      </c>
      <c r="V7288">
        <v>0</v>
      </c>
      <c r="W7288">
        <v>108.69410303567504</v>
      </c>
      <c r="X7288">
        <v>49.811332777339381</v>
      </c>
      <c r="Y7288">
        <v>1356.0369607133098</v>
      </c>
      <c r="Z7288">
        <v>32.46407581415108</v>
      </c>
      <c r="AA7288">
        <v>624.90498238073951</v>
      </c>
      <c r="AB7288">
        <v>5.5289927009583337</v>
      </c>
      <c r="AC7288">
        <v>381.10086291098213</v>
      </c>
      <c r="AD7288">
        <v>0</v>
      </c>
      <c r="AE7288">
        <v>2558.5413103331553</v>
      </c>
    </row>
    <row r="7289" spans="1:31" x14ac:dyDescent="0.3">
      <c r="A7289">
        <v>2727236</v>
      </c>
      <c r="B7289">
        <v>1</v>
      </c>
      <c r="C7289" t="s">
        <v>80</v>
      </c>
      <c r="D7289" t="s">
        <v>103</v>
      </c>
      <c r="E7289" t="s">
        <v>150</v>
      </c>
      <c r="F7289" t="s">
        <v>20088</v>
      </c>
      <c r="G7289" t="s">
        <v>152</v>
      </c>
      <c r="H7289" t="s">
        <v>153</v>
      </c>
      <c r="I7289" t="s">
        <v>136</v>
      </c>
      <c r="J7289" t="s">
        <v>137</v>
      </c>
      <c r="K7289" t="s">
        <v>138</v>
      </c>
      <c r="L7289" t="s">
        <v>20089</v>
      </c>
      <c r="M7289" t="s">
        <v>20090</v>
      </c>
      <c r="N7289">
        <v>0.43416666599999998</v>
      </c>
      <c r="O7289">
        <v>2</v>
      </c>
      <c r="P7289">
        <v>106</v>
      </c>
      <c r="Q7289">
        <v>38</v>
      </c>
      <c r="R7289">
        <v>12</v>
      </c>
      <c r="S7289">
        <v>14</v>
      </c>
      <c r="T7289">
        <v>14</v>
      </c>
      <c r="U7289">
        <v>0</v>
      </c>
      <c r="V7289">
        <v>0</v>
      </c>
      <c r="W7289">
        <v>0.2155174949899</v>
      </c>
      <c r="X7289">
        <v>8.2888885461000363</v>
      </c>
      <c r="Y7289">
        <v>32.572316948473201</v>
      </c>
      <c r="Z7289">
        <v>1.3771485476268002</v>
      </c>
      <c r="AA7289">
        <v>20.665336021455481</v>
      </c>
      <c r="AB7289">
        <v>2.7126092324787252</v>
      </c>
      <c r="AC7289">
        <v>0</v>
      </c>
      <c r="AD7289">
        <v>0</v>
      </c>
      <c r="AE7289">
        <v>65.83181679112414</v>
      </c>
    </row>
    <row r="7290" spans="1:31" x14ac:dyDescent="0.3">
      <c r="A7290">
        <v>2728587</v>
      </c>
      <c r="B7290">
        <v>1</v>
      </c>
      <c r="C7290" t="s">
        <v>80</v>
      </c>
      <c r="D7290" t="s">
        <v>100</v>
      </c>
      <c r="E7290" t="s">
        <v>150</v>
      </c>
      <c r="F7290" t="s">
        <v>6827</v>
      </c>
      <c r="G7290" t="s">
        <v>152</v>
      </c>
      <c r="H7290" t="s">
        <v>153</v>
      </c>
      <c r="I7290" t="s">
        <v>136</v>
      </c>
      <c r="J7290" t="s">
        <v>137</v>
      </c>
      <c r="K7290" t="s">
        <v>138</v>
      </c>
      <c r="L7290" t="s">
        <v>20091</v>
      </c>
      <c r="M7290" t="s">
        <v>20092</v>
      </c>
      <c r="N7290">
        <v>0.20111111100000001</v>
      </c>
      <c r="O7290">
        <v>0</v>
      </c>
      <c r="P7290">
        <v>105</v>
      </c>
      <c r="Q7290">
        <v>3</v>
      </c>
      <c r="R7290">
        <v>20</v>
      </c>
      <c r="S7290">
        <v>18</v>
      </c>
      <c r="T7290">
        <v>117</v>
      </c>
      <c r="U7290">
        <v>1</v>
      </c>
      <c r="V7290">
        <v>0</v>
      </c>
      <c r="W7290">
        <v>0</v>
      </c>
      <c r="X7290">
        <v>7.6482066732387173</v>
      </c>
      <c r="Y7290">
        <v>1.2170453122801899</v>
      </c>
      <c r="Z7290">
        <v>1.0990734579731571</v>
      </c>
      <c r="AA7290">
        <v>37.77326908227797</v>
      </c>
      <c r="AB7290">
        <v>35.639123949916808</v>
      </c>
      <c r="AC7290">
        <v>4.1453146270506664</v>
      </c>
      <c r="AD7290">
        <v>0</v>
      </c>
      <c r="AE7290">
        <v>87.52203310273751</v>
      </c>
    </row>
    <row r="7291" spans="1:31" x14ac:dyDescent="0.3">
      <c r="A7291">
        <v>2727923</v>
      </c>
      <c r="B7291">
        <v>1</v>
      </c>
      <c r="C7291" t="s">
        <v>80</v>
      </c>
      <c r="D7291" t="s">
        <v>108</v>
      </c>
      <c r="E7291" t="s">
        <v>213</v>
      </c>
      <c r="F7291" t="s">
        <v>20093</v>
      </c>
      <c r="G7291" t="s">
        <v>152</v>
      </c>
      <c r="H7291" t="s">
        <v>153</v>
      </c>
      <c r="I7291" t="s">
        <v>136</v>
      </c>
      <c r="J7291" t="s">
        <v>137</v>
      </c>
      <c r="K7291" t="s">
        <v>138</v>
      </c>
      <c r="L7291" t="s">
        <v>20094</v>
      </c>
      <c r="M7291" t="s">
        <v>20095</v>
      </c>
      <c r="N7291">
        <v>0.15555555500000001</v>
      </c>
      <c r="O7291">
        <v>0</v>
      </c>
      <c r="P7291">
        <v>699</v>
      </c>
      <c r="Q7291">
        <v>0</v>
      </c>
      <c r="R7291">
        <v>107</v>
      </c>
      <c r="S7291">
        <v>3</v>
      </c>
      <c r="T7291">
        <v>125</v>
      </c>
      <c r="U7291">
        <v>0</v>
      </c>
      <c r="V7291">
        <v>0</v>
      </c>
      <c r="W7291">
        <v>0</v>
      </c>
      <c r="X7291">
        <v>12.328358192057593</v>
      </c>
      <c r="Y7291">
        <v>0</v>
      </c>
      <c r="Z7291">
        <v>1.8523752839591996</v>
      </c>
      <c r="AA7291">
        <v>1.1378392397325332</v>
      </c>
      <c r="AB7291">
        <v>12.801925440486</v>
      </c>
      <c r="AC7291">
        <v>0</v>
      </c>
      <c r="AD7291">
        <v>0</v>
      </c>
      <c r="AE7291">
        <v>28.120498156235328</v>
      </c>
    </row>
    <row r="7292" spans="1:31" x14ac:dyDescent="0.3">
      <c r="A7292">
        <v>2728046</v>
      </c>
      <c r="B7292">
        <v>1</v>
      </c>
      <c r="C7292" t="s">
        <v>81</v>
      </c>
      <c r="D7292" t="s">
        <v>128</v>
      </c>
      <c r="E7292" t="s">
        <v>150</v>
      </c>
      <c r="F7292" t="s">
        <v>5093</v>
      </c>
      <c r="G7292" t="s">
        <v>152</v>
      </c>
      <c r="H7292" t="s">
        <v>153</v>
      </c>
      <c r="I7292" t="s">
        <v>136</v>
      </c>
      <c r="J7292" t="s">
        <v>137</v>
      </c>
      <c r="K7292" t="s">
        <v>138</v>
      </c>
      <c r="L7292" t="s">
        <v>20096</v>
      </c>
      <c r="M7292" t="s">
        <v>20097</v>
      </c>
      <c r="N7292">
        <v>1.9325000000000001</v>
      </c>
      <c r="O7292">
        <v>0</v>
      </c>
      <c r="P7292">
        <v>0</v>
      </c>
      <c r="Q7292">
        <v>0</v>
      </c>
      <c r="R7292">
        <v>0</v>
      </c>
      <c r="S7292">
        <v>5</v>
      </c>
      <c r="T7292">
        <v>0</v>
      </c>
      <c r="U7292">
        <v>3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48.459258986344913</v>
      </c>
      <c r="AB7292">
        <v>0</v>
      </c>
      <c r="AC7292">
        <v>43.895112036607678</v>
      </c>
      <c r="AD7292">
        <v>0</v>
      </c>
      <c r="AE7292">
        <v>92.354371022952591</v>
      </c>
    </row>
    <row r="7293" spans="1:31" x14ac:dyDescent="0.3">
      <c r="A7293">
        <v>2727777</v>
      </c>
      <c r="B7293">
        <v>1</v>
      </c>
      <c r="C7293" t="s">
        <v>80</v>
      </c>
      <c r="D7293" t="s">
        <v>96</v>
      </c>
      <c r="E7293" t="s">
        <v>145</v>
      </c>
      <c r="F7293" t="s">
        <v>20098</v>
      </c>
      <c r="G7293" t="s">
        <v>181</v>
      </c>
      <c r="H7293" t="s">
        <v>135</v>
      </c>
      <c r="I7293" t="s">
        <v>136</v>
      </c>
      <c r="J7293" t="s">
        <v>137</v>
      </c>
      <c r="K7293" t="s">
        <v>138</v>
      </c>
      <c r="L7293" t="s">
        <v>20099</v>
      </c>
      <c r="M7293" t="s">
        <v>20100</v>
      </c>
      <c r="N7293">
        <v>6.4113888880000003</v>
      </c>
      <c r="O7293">
        <v>0</v>
      </c>
      <c r="P7293">
        <v>2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3.59013060015804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3.59013060015804</v>
      </c>
    </row>
    <row r="7294" spans="1:31" x14ac:dyDescent="0.3">
      <c r="A7294">
        <v>2727551</v>
      </c>
      <c r="B7294">
        <v>1</v>
      </c>
      <c r="C7294" t="s">
        <v>80</v>
      </c>
      <c r="D7294" t="s">
        <v>103</v>
      </c>
      <c r="E7294" t="s">
        <v>150</v>
      </c>
      <c r="F7294" t="s">
        <v>5414</v>
      </c>
      <c r="G7294" t="s">
        <v>152</v>
      </c>
      <c r="H7294" t="s">
        <v>153</v>
      </c>
      <c r="I7294" t="s">
        <v>136</v>
      </c>
      <c r="J7294" t="s">
        <v>137</v>
      </c>
      <c r="K7294" t="s">
        <v>138</v>
      </c>
      <c r="L7294" t="s">
        <v>20101</v>
      </c>
      <c r="M7294" t="s">
        <v>20102</v>
      </c>
      <c r="N7294">
        <v>0.276388888</v>
      </c>
      <c r="O7294">
        <v>0</v>
      </c>
      <c r="P7294">
        <v>3959</v>
      </c>
      <c r="Q7294">
        <v>2</v>
      </c>
      <c r="R7294">
        <v>28</v>
      </c>
      <c r="S7294">
        <v>57</v>
      </c>
      <c r="T7294">
        <v>337</v>
      </c>
      <c r="U7294">
        <v>57</v>
      </c>
      <c r="V7294">
        <v>10</v>
      </c>
      <c r="W7294">
        <v>0</v>
      </c>
      <c r="X7294">
        <v>216.89715945744734</v>
      </c>
      <c r="Y7294">
        <v>0.14353803998333334</v>
      </c>
      <c r="Z7294">
        <v>2.6508879962129006</v>
      </c>
      <c r="AA7294">
        <v>245.49375000096185</v>
      </c>
      <c r="AB7294">
        <v>92.02221446394563</v>
      </c>
      <c r="AC7294">
        <v>2032.7663500590593</v>
      </c>
      <c r="AD7294">
        <v>69.530544649164909</v>
      </c>
      <c r="AE7294">
        <v>2659.5044446667753</v>
      </c>
    </row>
    <row r="7295" spans="1:31" x14ac:dyDescent="0.3">
      <c r="A7295">
        <v>2727743</v>
      </c>
      <c r="B7295">
        <v>1</v>
      </c>
      <c r="C7295" t="s">
        <v>80</v>
      </c>
      <c r="D7295" t="s">
        <v>98</v>
      </c>
      <c r="E7295" t="s">
        <v>213</v>
      </c>
      <c r="F7295" t="s">
        <v>20103</v>
      </c>
      <c r="G7295" t="s">
        <v>152</v>
      </c>
      <c r="H7295" t="s">
        <v>153</v>
      </c>
      <c r="I7295" t="s">
        <v>136</v>
      </c>
      <c r="J7295" t="s">
        <v>137</v>
      </c>
      <c r="K7295" t="s">
        <v>138</v>
      </c>
      <c r="L7295" t="s">
        <v>20104</v>
      </c>
      <c r="M7295" t="s">
        <v>20105</v>
      </c>
      <c r="N7295">
        <v>3.716111111</v>
      </c>
      <c r="O7295">
        <v>0</v>
      </c>
      <c r="P7295">
        <v>0</v>
      </c>
      <c r="Q7295">
        <v>10</v>
      </c>
      <c r="R7295">
        <v>68</v>
      </c>
      <c r="S7295">
        <v>4</v>
      </c>
      <c r="T7295">
        <v>7</v>
      </c>
      <c r="U7295">
        <v>0</v>
      </c>
      <c r="V7295">
        <v>0</v>
      </c>
      <c r="W7295">
        <v>0</v>
      </c>
      <c r="X7295">
        <v>0</v>
      </c>
      <c r="Y7295">
        <v>53.415757269962519</v>
      </c>
      <c r="Z7295">
        <v>89.829665875464414</v>
      </c>
      <c r="AA7295">
        <v>39.073516186553114</v>
      </c>
      <c r="AB7295">
        <v>24.653679327500512</v>
      </c>
      <c r="AC7295">
        <v>0</v>
      </c>
      <c r="AD7295">
        <v>0</v>
      </c>
      <c r="AE7295">
        <v>206.97261865948059</v>
      </c>
    </row>
    <row r="7296" spans="1:31" x14ac:dyDescent="0.3">
      <c r="A7296">
        <v>2727731</v>
      </c>
      <c r="B7296">
        <v>1</v>
      </c>
      <c r="C7296" t="s">
        <v>80</v>
      </c>
      <c r="D7296" t="s">
        <v>97</v>
      </c>
      <c r="E7296" t="s">
        <v>161</v>
      </c>
      <c r="F7296" t="s">
        <v>20106</v>
      </c>
      <c r="G7296" t="s">
        <v>409</v>
      </c>
      <c r="H7296" t="s">
        <v>135</v>
      </c>
      <c r="I7296" t="s">
        <v>136</v>
      </c>
      <c r="J7296" t="s">
        <v>137</v>
      </c>
      <c r="K7296" t="s">
        <v>138</v>
      </c>
      <c r="L7296" t="s">
        <v>20107</v>
      </c>
      <c r="M7296" t="s">
        <v>20108</v>
      </c>
      <c r="N7296">
        <v>7.2525000000000004</v>
      </c>
      <c r="O7296">
        <v>0</v>
      </c>
      <c r="P7296">
        <v>150</v>
      </c>
      <c r="Q7296">
        <v>0</v>
      </c>
      <c r="R7296">
        <v>2</v>
      </c>
      <c r="S7296">
        <v>0</v>
      </c>
      <c r="T7296">
        <v>30</v>
      </c>
      <c r="U7296">
        <v>0</v>
      </c>
      <c r="V7296">
        <v>0</v>
      </c>
      <c r="W7296">
        <v>0</v>
      </c>
      <c r="X7296">
        <v>207.89470016551141</v>
      </c>
      <c r="Y7296">
        <v>0</v>
      </c>
      <c r="Z7296">
        <v>0</v>
      </c>
      <c r="AA7296">
        <v>0</v>
      </c>
      <c r="AB7296">
        <v>372.73356809457567</v>
      </c>
      <c r="AC7296">
        <v>0</v>
      </c>
      <c r="AD7296">
        <v>0</v>
      </c>
      <c r="AE7296">
        <v>580.62826826008711</v>
      </c>
    </row>
    <row r="7297" spans="1:31" x14ac:dyDescent="0.3">
      <c r="A7297">
        <v>2727597</v>
      </c>
      <c r="B7297">
        <v>1</v>
      </c>
      <c r="C7297" t="s">
        <v>80</v>
      </c>
      <c r="D7297" t="s">
        <v>92</v>
      </c>
      <c r="E7297" t="s">
        <v>150</v>
      </c>
      <c r="F7297" t="s">
        <v>1308</v>
      </c>
      <c r="G7297" t="s">
        <v>152</v>
      </c>
      <c r="H7297" t="s">
        <v>153</v>
      </c>
      <c r="I7297" t="s">
        <v>136</v>
      </c>
      <c r="J7297" t="s">
        <v>137</v>
      </c>
      <c r="K7297" t="s">
        <v>138</v>
      </c>
      <c r="L7297" t="s">
        <v>20109</v>
      </c>
      <c r="M7297" t="s">
        <v>20110</v>
      </c>
      <c r="N7297">
        <v>0.29194444400000003</v>
      </c>
      <c r="O7297">
        <v>1</v>
      </c>
      <c r="P7297">
        <v>3713</v>
      </c>
      <c r="Q7297">
        <v>0</v>
      </c>
      <c r="R7297">
        <v>6</v>
      </c>
      <c r="S7297">
        <v>7</v>
      </c>
      <c r="T7297">
        <v>223</v>
      </c>
      <c r="U7297">
        <v>0</v>
      </c>
      <c r="V7297">
        <v>0</v>
      </c>
      <c r="W7297">
        <v>1.3405050901025501</v>
      </c>
      <c r="X7297">
        <v>95.487282424375792</v>
      </c>
      <c r="Y7297">
        <v>0</v>
      </c>
      <c r="Z7297">
        <v>2.1589325154967504E-2</v>
      </c>
      <c r="AA7297">
        <v>45.134517227796977</v>
      </c>
      <c r="AB7297">
        <v>47.445115920189039</v>
      </c>
      <c r="AC7297">
        <v>0</v>
      </c>
      <c r="AD7297">
        <v>0</v>
      </c>
      <c r="AE7297">
        <v>189.42900998761934</v>
      </c>
    </row>
    <row r="7298" spans="1:31" x14ac:dyDescent="0.3">
      <c r="A7298">
        <v>2727585</v>
      </c>
      <c r="B7298">
        <v>1</v>
      </c>
      <c r="C7298" t="s">
        <v>80</v>
      </c>
      <c r="D7298" t="s">
        <v>96</v>
      </c>
      <c r="E7298" t="s">
        <v>161</v>
      </c>
      <c r="F7298" t="s">
        <v>20111</v>
      </c>
      <c r="G7298" t="s">
        <v>163</v>
      </c>
      <c r="H7298" t="s">
        <v>135</v>
      </c>
      <c r="I7298" t="s">
        <v>136</v>
      </c>
      <c r="J7298" t="s">
        <v>137</v>
      </c>
      <c r="K7298" t="s">
        <v>138</v>
      </c>
      <c r="L7298" t="s">
        <v>20112</v>
      </c>
      <c r="M7298" t="s">
        <v>20113</v>
      </c>
      <c r="N7298">
        <v>5.6155555550000003</v>
      </c>
      <c r="O7298">
        <v>0</v>
      </c>
      <c r="P7298">
        <v>9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</v>
      </c>
    </row>
    <row r="7299" spans="1:31" x14ac:dyDescent="0.3">
      <c r="A7299">
        <v>2727439</v>
      </c>
      <c r="B7299">
        <v>1</v>
      </c>
      <c r="C7299" t="s">
        <v>80</v>
      </c>
      <c r="D7299" t="s">
        <v>103</v>
      </c>
      <c r="E7299" t="s">
        <v>161</v>
      </c>
      <c r="F7299" t="s">
        <v>20114</v>
      </c>
      <c r="G7299" t="s">
        <v>163</v>
      </c>
      <c r="H7299" t="s">
        <v>135</v>
      </c>
      <c r="I7299" t="s">
        <v>136</v>
      </c>
      <c r="J7299" t="s">
        <v>137</v>
      </c>
      <c r="K7299" t="s">
        <v>138</v>
      </c>
      <c r="L7299" t="s">
        <v>20115</v>
      </c>
      <c r="M7299" t="s">
        <v>20116</v>
      </c>
      <c r="N7299">
        <v>9.4425000000000008</v>
      </c>
      <c r="O7299">
        <v>0</v>
      </c>
      <c r="P7299">
        <v>27</v>
      </c>
      <c r="Q7299">
        <v>0</v>
      </c>
      <c r="R7299">
        <v>1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59.394858925033517</v>
      </c>
      <c r="Y7299">
        <v>0</v>
      </c>
      <c r="Z7299">
        <v>2.9904395962543271</v>
      </c>
      <c r="AA7299">
        <v>0</v>
      </c>
      <c r="AB7299">
        <v>0</v>
      </c>
      <c r="AC7299">
        <v>0</v>
      </c>
      <c r="AD7299">
        <v>0</v>
      </c>
      <c r="AE7299">
        <v>62.385298521287844</v>
      </c>
    </row>
    <row r="7300" spans="1:31" x14ac:dyDescent="0.3">
      <c r="A7300">
        <v>2728530</v>
      </c>
      <c r="B7300">
        <v>1</v>
      </c>
      <c r="C7300" t="s">
        <v>81</v>
      </c>
      <c r="D7300" t="s">
        <v>117</v>
      </c>
      <c r="E7300" t="s">
        <v>156</v>
      </c>
      <c r="F7300" t="s">
        <v>20117</v>
      </c>
      <c r="G7300" t="s">
        <v>185</v>
      </c>
      <c r="H7300" t="s">
        <v>153</v>
      </c>
      <c r="I7300" t="s">
        <v>136</v>
      </c>
      <c r="J7300" t="s">
        <v>137</v>
      </c>
      <c r="K7300" t="s">
        <v>138</v>
      </c>
      <c r="L7300" t="s">
        <v>20118</v>
      </c>
      <c r="M7300" t="s">
        <v>20119</v>
      </c>
      <c r="N7300">
        <v>4.057222222</v>
      </c>
      <c r="O7300">
        <v>0</v>
      </c>
      <c r="P7300">
        <v>76</v>
      </c>
      <c r="Q7300">
        <v>0</v>
      </c>
      <c r="R7300">
        <v>7</v>
      </c>
      <c r="S7300">
        <v>0</v>
      </c>
      <c r="T7300">
        <v>5</v>
      </c>
      <c r="U7300">
        <v>0</v>
      </c>
      <c r="V7300">
        <v>0</v>
      </c>
      <c r="W7300">
        <v>0</v>
      </c>
      <c r="X7300">
        <v>37.290131983927708</v>
      </c>
      <c r="Y7300">
        <v>0</v>
      </c>
      <c r="Z7300">
        <v>0</v>
      </c>
      <c r="AA7300">
        <v>0</v>
      </c>
      <c r="AB7300">
        <v>0.34687802678350504</v>
      </c>
      <c r="AC7300">
        <v>0</v>
      </c>
      <c r="AD7300">
        <v>0</v>
      </c>
      <c r="AE7300">
        <v>37.637010010711215</v>
      </c>
    </row>
    <row r="7301" spans="1:31" x14ac:dyDescent="0.3">
      <c r="A7301">
        <v>2728364</v>
      </c>
      <c r="B7301">
        <v>1</v>
      </c>
      <c r="C7301" t="s">
        <v>80</v>
      </c>
      <c r="D7301" t="s">
        <v>82</v>
      </c>
      <c r="E7301" t="s">
        <v>145</v>
      </c>
      <c r="F7301" t="s">
        <v>20120</v>
      </c>
      <c r="G7301" t="s">
        <v>230</v>
      </c>
      <c r="H7301" t="s">
        <v>135</v>
      </c>
      <c r="I7301" t="s">
        <v>136</v>
      </c>
      <c r="J7301" t="s">
        <v>137</v>
      </c>
      <c r="K7301" t="s">
        <v>138</v>
      </c>
      <c r="L7301" t="s">
        <v>20121</v>
      </c>
      <c r="M7301" t="s">
        <v>20122</v>
      </c>
      <c r="N7301">
        <v>2.065833333</v>
      </c>
      <c r="O7301">
        <v>0</v>
      </c>
      <c r="P7301">
        <v>1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0.90222638356870499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0.90222638356870499</v>
      </c>
    </row>
    <row r="7302" spans="1:31" x14ac:dyDescent="0.3">
      <c r="A7302">
        <v>2727225</v>
      </c>
      <c r="B7302">
        <v>1</v>
      </c>
      <c r="C7302" t="s">
        <v>80</v>
      </c>
      <c r="D7302" t="s">
        <v>83</v>
      </c>
      <c r="E7302" t="s">
        <v>173</v>
      </c>
      <c r="F7302" t="s">
        <v>20123</v>
      </c>
      <c r="G7302" t="s">
        <v>1613</v>
      </c>
      <c r="H7302" t="s">
        <v>5535</v>
      </c>
      <c r="I7302" t="s">
        <v>136</v>
      </c>
      <c r="J7302" t="s">
        <v>137</v>
      </c>
      <c r="K7302" t="s">
        <v>210</v>
      </c>
      <c r="L7302" t="s">
        <v>20124</v>
      </c>
      <c r="M7302" t="s">
        <v>20125</v>
      </c>
      <c r="N7302">
        <v>0.28194444400000002</v>
      </c>
      <c r="O7302">
        <v>0</v>
      </c>
      <c r="P7302">
        <v>566</v>
      </c>
      <c r="Q7302">
        <v>0</v>
      </c>
      <c r="R7302">
        <v>0</v>
      </c>
      <c r="S7302">
        <v>2</v>
      </c>
      <c r="T7302">
        <v>30</v>
      </c>
      <c r="U7302">
        <v>0</v>
      </c>
      <c r="V7302">
        <v>0</v>
      </c>
      <c r="W7302">
        <v>0</v>
      </c>
      <c r="X7302">
        <v>53.80236865986457</v>
      </c>
      <c r="Y7302">
        <v>0</v>
      </c>
      <c r="Z7302">
        <v>0</v>
      </c>
      <c r="AA7302">
        <v>96.149952899484404</v>
      </c>
      <c r="AB7302">
        <v>5.0849200602760005</v>
      </c>
      <c r="AC7302">
        <v>0</v>
      </c>
      <c r="AD7302">
        <v>0</v>
      </c>
      <c r="AE7302">
        <v>155.03724161962498</v>
      </c>
    </row>
    <row r="7303" spans="1:31" x14ac:dyDescent="0.3">
      <c r="A7303">
        <v>2727889</v>
      </c>
      <c r="B7303">
        <v>1</v>
      </c>
      <c r="C7303" t="s">
        <v>81</v>
      </c>
      <c r="D7303" t="s">
        <v>118</v>
      </c>
      <c r="E7303" t="s">
        <v>161</v>
      </c>
      <c r="F7303" t="s">
        <v>20126</v>
      </c>
      <c r="G7303" t="s">
        <v>163</v>
      </c>
      <c r="H7303" t="s">
        <v>135</v>
      </c>
      <c r="I7303" t="s">
        <v>136</v>
      </c>
      <c r="J7303" t="s">
        <v>137</v>
      </c>
      <c r="K7303" t="s">
        <v>138</v>
      </c>
      <c r="L7303" t="s">
        <v>20127</v>
      </c>
      <c r="M7303" t="s">
        <v>20128</v>
      </c>
      <c r="N7303">
        <v>2.0858333330000001</v>
      </c>
      <c r="O7303">
        <v>0</v>
      </c>
      <c r="P7303">
        <v>1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0.40155778462833336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0.40155778462833336</v>
      </c>
    </row>
    <row r="7304" spans="1:31" x14ac:dyDescent="0.3">
      <c r="A7304">
        <v>2727723</v>
      </c>
      <c r="B7304">
        <v>1</v>
      </c>
      <c r="C7304" t="s">
        <v>80</v>
      </c>
      <c r="D7304" t="s">
        <v>82</v>
      </c>
      <c r="E7304" t="s">
        <v>145</v>
      </c>
      <c r="F7304" t="s">
        <v>20129</v>
      </c>
      <c r="G7304" t="s">
        <v>230</v>
      </c>
      <c r="H7304" t="s">
        <v>135</v>
      </c>
      <c r="I7304" t="s">
        <v>136</v>
      </c>
      <c r="J7304" t="s">
        <v>137</v>
      </c>
      <c r="K7304" t="s">
        <v>138</v>
      </c>
      <c r="L7304" t="s">
        <v>20130</v>
      </c>
      <c r="M7304" t="s">
        <v>20131</v>
      </c>
      <c r="N7304">
        <v>1.0361111110000001</v>
      </c>
      <c r="O7304">
        <v>0</v>
      </c>
      <c r="P7304">
        <v>1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0.10032786036333252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0.10032786036333252</v>
      </c>
    </row>
    <row r="7305" spans="1:31" x14ac:dyDescent="0.3">
      <c r="A7305">
        <v>2727462</v>
      </c>
      <c r="B7305">
        <v>1</v>
      </c>
      <c r="C7305" t="s">
        <v>80</v>
      </c>
      <c r="D7305" t="s">
        <v>93</v>
      </c>
      <c r="E7305" t="s">
        <v>150</v>
      </c>
      <c r="F7305" t="s">
        <v>20132</v>
      </c>
      <c r="G7305" t="s">
        <v>152</v>
      </c>
      <c r="H7305" t="s">
        <v>153</v>
      </c>
      <c r="I7305" t="s">
        <v>136</v>
      </c>
      <c r="J7305" t="s">
        <v>137</v>
      </c>
      <c r="K7305" t="s">
        <v>138</v>
      </c>
      <c r="L7305" t="s">
        <v>20133</v>
      </c>
      <c r="M7305" t="s">
        <v>20134</v>
      </c>
      <c r="N7305">
        <v>0.21666666600000001</v>
      </c>
      <c r="O7305">
        <v>2</v>
      </c>
      <c r="P7305">
        <v>15123</v>
      </c>
      <c r="Q7305">
        <v>36</v>
      </c>
      <c r="R7305">
        <v>205</v>
      </c>
      <c r="S7305">
        <v>13</v>
      </c>
      <c r="T7305">
        <v>3145</v>
      </c>
      <c r="U7305">
        <v>0</v>
      </c>
      <c r="V7305">
        <v>4</v>
      </c>
      <c r="W7305">
        <v>0.46681000634840003</v>
      </c>
      <c r="X7305">
        <v>544.2464828280356</v>
      </c>
      <c r="Y7305">
        <v>32.362567579678711</v>
      </c>
      <c r="Z7305">
        <v>79.55489667816471</v>
      </c>
      <c r="AA7305">
        <v>13.2369115300604</v>
      </c>
      <c r="AB7305">
        <v>459.19352793100313</v>
      </c>
      <c r="AC7305">
        <v>0</v>
      </c>
      <c r="AD7305">
        <v>8.6633255558148008</v>
      </c>
      <c r="AE7305">
        <v>1137.7245221091057</v>
      </c>
    </row>
    <row r="7306" spans="1:31" x14ac:dyDescent="0.3">
      <c r="A7306">
        <v>2728507</v>
      </c>
      <c r="B7306">
        <v>1</v>
      </c>
      <c r="C7306" t="s">
        <v>80</v>
      </c>
      <c r="D7306" t="s">
        <v>95</v>
      </c>
      <c r="E7306" t="s">
        <v>132</v>
      </c>
      <c r="F7306" t="s">
        <v>20135</v>
      </c>
      <c r="G7306" t="s">
        <v>134</v>
      </c>
      <c r="H7306" t="s">
        <v>135</v>
      </c>
      <c r="I7306" t="s">
        <v>136</v>
      </c>
      <c r="J7306" t="s">
        <v>137</v>
      </c>
      <c r="K7306" t="s">
        <v>138</v>
      </c>
      <c r="L7306" t="s">
        <v>20136</v>
      </c>
      <c r="M7306" t="s">
        <v>20137</v>
      </c>
      <c r="N7306">
        <v>4.7175000000000002</v>
      </c>
      <c r="O7306">
        <v>0</v>
      </c>
      <c r="P7306">
        <v>193</v>
      </c>
      <c r="Q7306">
        <v>0</v>
      </c>
      <c r="R7306">
        <v>0</v>
      </c>
      <c r="S7306">
        <v>0</v>
      </c>
      <c r="T7306">
        <v>9</v>
      </c>
      <c r="U7306">
        <v>0</v>
      </c>
      <c r="V7306">
        <v>0</v>
      </c>
      <c r="W7306">
        <v>0</v>
      </c>
      <c r="X7306">
        <v>46.434545032605897</v>
      </c>
      <c r="Y7306">
        <v>0</v>
      </c>
      <c r="Z7306">
        <v>0</v>
      </c>
      <c r="AA7306">
        <v>0</v>
      </c>
      <c r="AB7306">
        <v>23.224571037244289</v>
      </c>
      <c r="AC7306">
        <v>0</v>
      </c>
      <c r="AD7306">
        <v>0</v>
      </c>
      <c r="AE7306">
        <v>69.659116069850185</v>
      </c>
    </row>
    <row r="7307" spans="1:31" x14ac:dyDescent="0.3">
      <c r="A7307">
        <v>2727774</v>
      </c>
      <c r="B7307">
        <v>1</v>
      </c>
      <c r="C7307" t="s">
        <v>81</v>
      </c>
      <c r="D7307" t="s">
        <v>116</v>
      </c>
      <c r="E7307" t="s">
        <v>150</v>
      </c>
      <c r="F7307" t="s">
        <v>1530</v>
      </c>
      <c r="G7307" t="s">
        <v>152</v>
      </c>
      <c r="H7307" t="s">
        <v>153</v>
      </c>
      <c r="I7307" t="s">
        <v>136</v>
      </c>
      <c r="J7307" t="s">
        <v>137</v>
      </c>
      <c r="K7307" t="s">
        <v>138</v>
      </c>
      <c r="L7307" t="s">
        <v>20138</v>
      </c>
      <c r="M7307" t="s">
        <v>20139</v>
      </c>
      <c r="N7307">
        <v>0.34638888800000001</v>
      </c>
      <c r="O7307">
        <v>3</v>
      </c>
      <c r="P7307">
        <v>436</v>
      </c>
      <c r="Q7307">
        <v>19</v>
      </c>
      <c r="R7307">
        <v>23</v>
      </c>
      <c r="S7307">
        <v>14</v>
      </c>
      <c r="T7307">
        <v>27</v>
      </c>
      <c r="U7307">
        <v>1</v>
      </c>
      <c r="V7307">
        <v>0</v>
      </c>
      <c r="W7307">
        <v>0.21362887962624003</v>
      </c>
      <c r="X7307">
        <v>18.57557784128764</v>
      </c>
      <c r="Y7307">
        <v>4.8734260949159935</v>
      </c>
      <c r="Z7307">
        <v>1.4426974630843801</v>
      </c>
      <c r="AA7307">
        <v>79.443311073305694</v>
      </c>
      <c r="AB7307">
        <v>1.3376856168387801</v>
      </c>
      <c r="AC7307">
        <v>9.2095719469110904</v>
      </c>
      <c r="AD7307">
        <v>0</v>
      </c>
      <c r="AE7307">
        <v>115.09589891596983</v>
      </c>
    </row>
    <row r="7308" spans="1:31" x14ac:dyDescent="0.3">
      <c r="A7308">
        <v>2728195</v>
      </c>
      <c r="B7308">
        <v>1</v>
      </c>
      <c r="C7308" t="s">
        <v>80</v>
      </c>
      <c r="D7308" t="s">
        <v>92</v>
      </c>
      <c r="E7308" t="s">
        <v>213</v>
      </c>
      <c r="F7308" t="s">
        <v>20140</v>
      </c>
      <c r="G7308" t="s">
        <v>152</v>
      </c>
      <c r="H7308" t="s">
        <v>153</v>
      </c>
      <c r="I7308" t="s">
        <v>136</v>
      </c>
      <c r="J7308" t="s">
        <v>137</v>
      </c>
      <c r="K7308" t="s">
        <v>138</v>
      </c>
      <c r="L7308" t="s">
        <v>20141</v>
      </c>
      <c r="M7308" t="s">
        <v>20142</v>
      </c>
      <c r="N7308">
        <v>0.54166666600000002</v>
      </c>
      <c r="O7308">
        <v>0</v>
      </c>
      <c r="P7308">
        <v>214</v>
      </c>
      <c r="Q7308">
        <v>0</v>
      </c>
      <c r="R7308">
        <v>4</v>
      </c>
      <c r="S7308">
        <v>0</v>
      </c>
      <c r="T7308">
        <v>27</v>
      </c>
      <c r="U7308">
        <v>0</v>
      </c>
      <c r="V7308">
        <v>0</v>
      </c>
      <c r="W7308">
        <v>0</v>
      </c>
      <c r="X7308">
        <v>13.935547076295</v>
      </c>
      <c r="Y7308">
        <v>0</v>
      </c>
      <c r="Z7308">
        <v>1.3139819550000001E-2</v>
      </c>
      <c r="AA7308">
        <v>0</v>
      </c>
      <c r="AB7308">
        <v>9.8109653764801266</v>
      </c>
      <c r="AC7308">
        <v>0</v>
      </c>
      <c r="AD7308">
        <v>0</v>
      </c>
      <c r="AE7308">
        <v>23.759652272325127</v>
      </c>
    </row>
    <row r="7309" spans="1:31" x14ac:dyDescent="0.3">
      <c r="A7309">
        <v>2727531</v>
      </c>
      <c r="B7309">
        <v>1</v>
      </c>
      <c r="C7309" t="s">
        <v>81</v>
      </c>
      <c r="D7309" t="s">
        <v>127</v>
      </c>
      <c r="E7309" t="s">
        <v>213</v>
      </c>
      <c r="F7309" t="s">
        <v>9818</v>
      </c>
      <c r="G7309" t="s">
        <v>152</v>
      </c>
      <c r="H7309" t="s">
        <v>153</v>
      </c>
      <c r="I7309" t="s">
        <v>136</v>
      </c>
      <c r="J7309" t="s">
        <v>137</v>
      </c>
      <c r="K7309" t="s">
        <v>138</v>
      </c>
      <c r="L7309" t="s">
        <v>20143</v>
      </c>
      <c r="M7309" t="s">
        <v>20144</v>
      </c>
      <c r="N7309">
        <v>1.9430555549999999</v>
      </c>
      <c r="O7309">
        <v>6</v>
      </c>
      <c r="P7309">
        <v>12</v>
      </c>
      <c r="Q7309">
        <v>194</v>
      </c>
      <c r="R7309">
        <v>121</v>
      </c>
      <c r="S7309">
        <v>15</v>
      </c>
      <c r="T7309">
        <v>8</v>
      </c>
      <c r="U7309">
        <v>0</v>
      </c>
      <c r="V7309">
        <v>0</v>
      </c>
      <c r="W7309">
        <v>4.023845377966782</v>
      </c>
      <c r="X7309">
        <v>0</v>
      </c>
      <c r="Y7309">
        <v>89.239503264631352</v>
      </c>
      <c r="Z7309">
        <v>15.089792774045264</v>
      </c>
      <c r="AA7309">
        <v>95.723145263678617</v>
      </c>
      <c r="AB7309">
        <v>1.8162609620957535</v>
      </c>
      <c r="AC7309">
        <v>0</v>
      </c>
      <c r="AD7309">
        <v>0</v>
      </c>
      <c r="AE7309">
        <v>205.89254764241778</v>
      </c>
    </row>
    <row r="7310" spans="1:31" x14ac:dyDescent="0.3">
      <c r="A7310">
        <v>2727697</v>
      </c>
      <c r="B7310">
        <v>1</v>
      </c>
      <c r="C7310" t="s">
        <v>80</v>
      </c>
      <c r="D7310" t="s">
        <v>105</v>
      </c>
      <c r="E7310" t="s">
        <v>150</v>
      </c>
      <c r="F7310" t="s">
        <v>20145</v>
      </c>
      <c r="G7310" t="s">
        <v>152</v>
      </c>
      <c r="H7310" t="s">
        <v>153</v>
      </c>
      <c r="I7310" t="s">
        <v>136</v>
      </c>
      <c r="J7310" t="s">
        <v>137</v>
      </c>
      <c r="K7310" t="s">
        <v>138</v>
      </c>
      <c r="L7310" t="s">
        <v>20146</v>
      </c>
      <c r="M7310" t="s">
        <v>20147</v>
      </c>
      <c r="N7310">
        <v>0.47611111099999998</v>
      </c>
      <c r="O7310">
        <v>2</v>
      </c>
      <c r="P7310">
        <v>575</v>
      </c>
      <c r="Q7310">
        <v>10</v>
      </c>
      <c r="R7310">
        <v>40</v>
      </c>
      <c r="S7310">
        <v>46</v>
      </c>
      <c r="T7310">
        <v>76</v>
      </c>
      <c r="U7310">
        <v>8</v>
      </c>
      <c r="V7310">
        <v>0</v>
      </c>
      <c r="W7310">
        <v>0.20968456159752502</v>
      </c>
      <c r="X7310">
        <v>53.694970978270398</v>
      </c>
      <c r="Y7310">
        <v>11.400794161966726</v>
      </c>
      <c r="Z7310">
        <v>7.8241937275099929</v>
      </c>
      <c r="AA7310">
        <v>367.95862978430876</v>
      </c>
      <c r="AB7310">
        <v>33.221338348152244</v>
      </c>
      <c r="AC7310">
        <v>800.28165869741872</v>
      </c>
      <c r="AD7310">
        <v>0</v>
      </c>
      <c r="AE7310">
        <v>1274.5912702592243</v>
      </c>
    </row>
    <row r="7311" spans="1:31" x14ac:dyDescent="0.3">
      <c r="A7311">
        <v>2727631</v>
      </c>
      <c r="B7311">
        <v>1</v>
      </c>
      <c r="C7311" t="s">
        <v>81</v>
      </c>
      <c r="D7311" t="s">
        <v>113</v>
      </c>
      <c r="E7311" t="s">
        <v>213</v>
      </c>
      <c r="F7311" t="s">
        <v>20148</v>
      </c>
      <c r="G7311" t="s">
        <v>152</v>
      </c>
      <c r="H7311" t="s">
        <v>153</v>
      </c>
      <c r="I7311" t="s">
        <v>136</v>
      </c>
      <c r="J7311" t="s">
        <v>137</v>
      </c>
      <c r="K7311" t="s">
        <v>138</v>
      </c>
      <c r="L7311" t="s">
        <v>20149</v>
      </c>
      <c r="M7311" t="s">
        <v>20150</v>
      </c>
      <c r="N7311">
        <v>0.76638888800000005</v>
      </c>
      <c r="O7311">
        <v>1</v>
      </c>
      <c r="P7311">
        <v>283</v>
      </c>
      <c r="Q7311">
        <v>10</v>
      </c>
      <c r="R7311">
        <v>23</v>
      </c>
      <c r="S7311">
        <v>0</v>
      </c>
      <c r="T7311">
        <v>17</v>
      </c>
      <c r="U7311">
        <v>0</v>
      </c>
      <c r="V7311">
        <v>0</v>
      </c>
      <c r="W7311">
        <v>0.15874509584916668</v>
      </c>
      <c r="X7311">
        <v>35.89742075854064</v>
      </c>
      <c r="Y7311">
        <v>0.9100126931409801</v>
      </c>
      <c r="Z7311">
        <v>0.87202058833719731</v>
      </c>
      <c r="AA7311">
        <v>0</v>
      </c>
      <c r="AB7311">
        <v>4.8568911280390452</v>
      </c>
      <c r="AC7311">
        <v>0</v>
      </c>
      <c r="AD7311">
        <v>0</v>
      </c>
      <c r="AE7311">
        <v>42.695090263907034</v>
      </c>
    </row>
    <row r="7312" spans="1:31" x14ac:dyDescent="0.3">
      <c r="A7312">
        <v>2727182</v>
      </c>
      <c r="B7312">
        <v>1</v>
      </c>
      <c r="C7312" t="s">
        <v>81</v>
      </c>
      <c r="D7312" t="s">
        <v>124</v>
      </c>
      <c r="E7312" t="s">
        <v>150</v>
      </c>
      <c r="F7312" t="s">
        <v>20151</v>
      </c>
      <c r="G7312" t="s">
        <v>152</v>
      </c>
      <c r="H7312" t="s">
        <v>153</v>
      </c>
      <c r="I7312" t="s">
        <v>136</v>
      </c>
      <c r="J7312" t="s">
        <v>137</v>
      </c>
      <c r="K7312" t="s">
        <v>138</v>
      </c>
      <c r="L7312" t="s">
        <v>20152</v>
      </c>
      <c r="M7312" t="s">
        <v>20153</v>
      </c>
      <c r="N7312">
        <v>1.475833333</v>
      </c>
      <c r="O7312">
        <v>0</v>
      </c>
      <c r="P7312">
        <v>0</v>
      </c>
      <c r="Q7312">
        <v>1</v>
      </c>
      <c r="R7312">
        <v>6</v>
      </c>
      <c r="S7312">
        <v>2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>
        <v>25.3312404002364</v>
      </c>
      <c r="AB7312">
        <v>0</v>
      </c>
      <c r="AC7312">
        <v>0</v>
      </c>
      <c r="AD7312">
        <v>0</v>
      </c>
      <c r="AE7312">
        <v>25.3312404002364</v>
      </c>
    </row>
    <row r="7313" spans="1:31" x14ac:dyDescent="0.3">
      <c r="A7313">
        <v>2727674</v>
      </c>
      <c r="B7313">
        <v>1</v>
      </c>
      <c r="C7313" t="s">
        <v>80</v>
      </c>
      <c r="D7313" t="s">
        <v>95</v>
      </c>
      <c r="E7313" t="s">
        <v>132</v>
      </c>
      <c r="F7313" t="s">
        <v>20154</v>
      </c>
      <c r="G7313" t="s">
        <v>170</v>
      </c>
      <c r="H7313" t="s">
        <v>135</v>
      </c>
      <c r="I7313" t="s">
        <v>136</v>
      </c>
      <c r="J7313" t="s">
        <v>137</v>
      </c>
      <c r="K7313" t="s">
        <v>138</v>
      </c>
      <c r="L7313" t="s">
        <v>20155</v>
      </c>
      <c r="M7313" t="s">
        <v>20156</v>
      </c>
      <c r="N7313">
        <v>2.6091666660000001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2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12.335823367757738</v>
      </c>
      <c r="AC7313">
        <v>0</v>
      </c>
      <c r="AD7313">
        <v>0</v>
      </c>
      <c r="AE7313">
        <v>12.335823367757738</v>
      </c>
    </row>
    <row r="7314" spans="1:31" x14ac:dyDescent="0.3">
      <c r="A7314">
        <v>2728487</v>
      </c>
      <c r="B7314">
        <v>1</v>
      </c>
      <c r="C7314" t="s">
        <v>81</v>
      </c>
      <c r="D7314" t="s">
        <v>125</v>
      </c>
      <c r="E7314" t="s">
        <v>132</v>
      </c>
      <c r="F7314" t="s">
        <v>20157</v>
      </c>
      <c r="G7314" t="s">
        <v>134</v>
      </c>
      <c r="H7314" t="s">
        <v>135</v>
      </c>
      <c r="I7314" t="s">
        <v>136</v>
      </c>
      <c r="J7314" t="s">
        <v>137</v>
      </c>
      <c r="K7314" t="s">
        <v>138</v>
      </c>
      <c r="L7314" t="s">
        <v>20158</v>
      </c>
      <c r="M7314" t="s">
        <v>20159</v>
      </c>
      <c r="N7314">
        <v>6.5527777770000002</v>
      </c>
      <c r="O7314">
        <v>0</v>
      </c>
      <c r="P7314">
        <v>63</v>
      </c>
      <c r="Q7314">
        <v>0</v>
      </c>
      <c r="R7314">
        <v>1</v>
      </c>
      <c r="S7314">
        <v>0</v>
      </c>
      <c r="T7314">
        <v>4</v>
      </c>
      <c r="U7314">
        <v>0</v>
      </c>
      <c r="V7314">
        <v>0</v>
      </c>
      <c r="W7314">
        <v>0</v>
      </c>
      <c r="X7314">
        <v>41.346022935332563</v>
      </c>
      <c r="Y7314">
        <v>0</v>
      </c>
      <c r="Z7314">
        <v>0</v>
      </c>
      <c r="AA7314">
        <v>0</v>
      </c>
      <c r="AB7314">
        <v>2.1060564170024998</v>
      </c>
      <c r="AC7314">
        <v>0</v>
      </c>
      <c r="AD7314">
        <v>0</v>
      </c>
      <c r="AE7314">
        <v>43.452079352335062</v>
      </c>
    </row>
    <row r="7315" spans="1:31" x14ac:dyDescent="0.3">
      <c r="A7315">
        <v>2727654</v>
      </c>
      <c r="B7315">
        <v>1</v>
      </c>
      <c r="C7315" t="s">
        <v>80</v>
      </c>
      <c r="D7315" t="s">
        <v>107</v>
      </c>
      <c r="E7315" t="s">
        <v>150</v>
      </c>
      <c r="F7315" t="s">
        <v>20160</v>
      </c>
      <c r="G7315" t="s">
        <v>152</v>
      </c>
      <c r="H7315" t="s">
        <v>153</v>
      </c>
      <c r="I7315" t="s">
        <v>136</v>
      </c>
      <c r="J7315" t="s">
        <v>137</v>
      </c>
      <c r="K7315" t="s">
        <v>138</v>
      </c>
      <c r="L7315" t="s">
        <v>20161</v>
      </c>
      <c r="M7315" t="s">
        <v>20162</v>
      </c>
      <c r="N7315">
        <v>0.26888888799999999</v>
      </c>
      <c r="O7315">
        <v>3</v>
      </c>
      <c r="P7315">
        <v>940</v>
      </c>
      <c r="Q7315">
        <v>83</v>
      </c>
      <c r="R7315">
        <v>99</v>
      </c>
      <c r="S7315">
        <v>25</v>
      </c>
      <c r="T7315">
        <v>91</v>
      </c>
      <c r="U7315">
        <v>1</v>
      </c>
      <c r="V7315">
        <v>0</v>
      </c>
      <c r="W7315">
        <v>0.41385613336848004</v>
      </c>
      <c r="X7315">
        <v>38.410323613652345</v>
      </c>
      <c r="Y7315">
        <v>39.292588803891149</v>
      </c>
      <c r="Z7315">
        <v>10.858459863948177</v>
      </c>
      <c r="AA7315">
        <v>52.616662709985455</v>
      </c>
      <c r="AB7315">
        <v>21.317389306081452</v>
      </c>
      <c r="AC7315">
        <v>8.7072035518688011</v>
      </c>
      <c r="AD7315">
        <v>0</v>
      </c>
      <c r="AE7315">
        <v>171.6164839827959</v>
      </c>
    </row>
    <row r="7316" spans="1:31" x14ac:dyDescent="0.3">
      <c r="A7316">
        <v>2728607</v>
      </c>
      <c r="B7316">
        <v>1</v>
      </c>
      <c r="C7316" t="s">
        <v>80</v>
      </c>
      <c r="D7316" t="s">
        <v>96</v>
      </c>
      <c r="E7316" t="s">
        <v>213</v>
      </c>
      <c r="F7316" t="s">
        <v>9492</v>
      </c>
      <c r="G7316" t="s">
        <v>152</v>
      </c>
      <c r="H7316" t="s">
        <v>153</v>
      </c>
      <c r="I7316" t="s">
        <v>136</v>
      </c>
      <c r="J7316" t="s">
        <v>137</v>
      </c>
      <c r="K7316" t="s">
        <v>138</v>
      </c>
      <c r="L7316" t="s">
        <v>20163</v>
      </c>
      <c r="M7316" t="s">
        <v>20164</v>
      </c>
      <c r="N7316">
        <v>0.13055555499999999</v>
      </c>
      <c r="O7316">
        <v>2</v>
      </c>
      <c r="P7316">
        <v>953</v>
      </c>
      <c r="Q7316">
        <v>5</v>
      </c>
      <c r="R7316">
        <v>0</v>
      </c>
      <c r="S7316">
        <v>16</v>
      </c>
      <c r="T7316">
        <v>18</v>
      </c>
      <c r="U7316">
        <v>1</v>
      </c>
      <c r="V7316">
        <v>0</v>
      </c>
      <c r="W7316">
        <v>3.6711536261400002</v>
      </c>
      <c r="X7316">
        <v>13.08683733948417</v>
      </c>
      <c r="Y7316">
        <v>3.1102119852676</v>
      </c>
      <c r="Z7316">
        <v>0</v>
      </c>
      <c r="AA7316">
        <v>10.0632910034223</v>
      </c>
      <c r="AB7316">
        <v>1.9597506056590002</v>
      </c>
      <c r="AC7316">
        <v>0.36328103748179169</v>
      </c>
      <c r="AD7316">
        <v>0</v>
      </c>
      <c r="AE7316">
        <v>32.254525597454865</v>
      </c>
    </row>
    <row r="7317" spans="1:31" x14ac:dyDescent="0.3">
      <c r="A7317">
        <v>2727754</v>
      </c>
      <c r="B7317">
        <v>1</v>
      </c>
      <c r="C7317" t="s">
        <v>81</v>
      </c>
      <c r="D7317" t="s">
        <v>112</v>
      </c>
      <c r="E7317" t="s">
        <v>132</v>
      </c>
      <c r="F7317" t="s">
        <v>20165</v>
      </c>
      <c r="G7317" t="s">
        <v>134</v>
      </c>
      <c r="H7317" t="s">
        <v>135</v>
      </c>
      <c r="I7317" t="s">
        <v>136</v>
      </c>
      <c r="J7317" t="s">
        <v>137</v>
      </c>
      <c r="K7317" t="s">
        <v>138</v>
      </c>
      <c r="L7317" t="s">
        <v>20166</v>
      </c>
      <c r="M7317" t="s">
        <v>20167</v>
      </c>
      <c r="N7317">
        <v>5.8519444439999999</v>
      </c>
      <c r="O7317">
        <v>0</v>
      </c>
      <c r="P7317">
        <v>91</v>
      </c>
      <c r="Q7317">
        <v>0</v>
      </c>
      <c r="R7317">
        <v>13</v>
      </c>
      <c r="S7317">
        <v>0</v>
      </c>
      <c r="T7317">
        <v>34</v>
      </c>
      <c r="U7317">
        <v>0</v>
      </c>
      <c r="V7317">
        <v>0</v>
      </c>
      <c r="W7317">
        <v>0</v>
      </c>
      <c r="X7317">
        <v>84.952121783391092</v>
      </c>
      <c r="Y7317">
        <v>0</v>
      </c>
      <c r="Z7317">
        <v>31.118558700155809</v>
      </c>
      <c r="AA7317">
        <v>0</v>
      </c>
      <c r="AB7317">
        <v>62.812316759081021</v>
      </c>
      <c r="AC7317">
        <v>0</v>
      </c>
      <c r="AD7317">
        <v>0</v>
      </c>
      <c r="AE7317">
        <v>178.88299724262794</v>
      </c>
    </row>
    <row r="7318" spans="1:31" x14ac:dyDescent="0.3">
      <c r="A7318">
        <v>2728215</v>
      </c>
      <c r="B7318">
        <v>1</v>
      </c>
      <c r="C7318" t="s">
        <v>80</v>
      </c>
      <c r="D7318" t="s">
        <v>100</v>
      </c>
      <c r="E7318" t="s">
        <v>156</v>
      </c>
      <c r="F7318" t="s">
        <v>9382</v>
      </c>
      <c r="G7318" t="s">
        <v>185</v>
      </c>
      <c r="H7318" t="s">
        <v>153</v>
      </c>
      <c r="I7318" t="s">
        <v>136</v>
      </c>
      <c r="J7318" t="s">
        <v>137</v>
      </c>
      <c r="K7318" t="s">
        <v>138</v>
      </c>
      <c r="L7318" t="s">
        <v>20168</v>
      </c>
      <c r="M7318" t="s">
        <v>20169</v>
      </c>
      <c r="N7318">
        <v>4.6849999999999996</v>
      </c>
      <c r="O7318">
        <v>0</v>
      </c>
      <c r="P7318">
        <v>57</v>
      </c>
      <c r="Q7318">
        <v>3</v>
      </c>
      <c r="R7318">
        <v>116</v>
      </c>
      <c r="S7318">
        <v>2</v>
      </c>
      <c r="T7318">
        <v>22</v>
      </c>
      <c r="U7318">
        <v>0</v>
      </c>
      <c r="V7318">
        <v>0</v>
      </c>
      <c r="W7318">
        <v>0</v>
      </c>
      <c r="X7318">
        <v>82.557784320858332</v>
      </c>
      <c r="Y7318">
        <v>298.79554325985004</v>
      </c>
      <c r="Z7318">
        <v>449.50084570188528</v>
      </c>
      <c r="AA7318">
        <v>159.20521979120014</v>
      </c>
      <c r="AB7318">
        <v>62.370050066975793</v>
      </c>
      <c r="AC7318">
        <v>0</v>
      </c>
      <c r="AD7318">
        <v>0</v>
      </c>
      <c r="AE7318">
        <v>1052.4294431407695</v>
      </c>
    </row>
    <row r="7319" spans="1:31" x14ac:dyDescent="0.3">
      <c r="A7319">
        <v>2727966</v>
      </c>
      <c r="B7319">
        <v>1</v>
      </c>
      <c r="C7319" t="s">
        <v>81</v>
      </c>
      <c r="D7319" t="s">
        <v>113</v>
      </c>
      <c r="E7319" t="s">
        <v>132</v>
      </c>
      <c r="F7319" t="s">
        <v>20170</v>
      </c>
      <c r="G7319" t="s">
        <v>170</v>
      </c>
      <c r="H7319" t="s">
        <v>135</v>
      </c>
      <c r="I7319" t="s">
        <v>136</v>
      </c>
      <c r="J7319" t="s">
        <v>137</v>
      </c>
      <c r="K7319" t="s">
        <v>138</v>
      </c>
      <c r="L7319" t="s">
        <v>20171</v>
      </c>
      <c r="M7319" t="s">
        <v>20172</v>
      </c>
      <c r="N7319">
        <v>0.23499999999999999</v>
      </c>
      <c r="O7319">
        <v>0</v>
      </c>
      <c r="P7319">
        <v>115</v>
      </c>
      <c r="Q7319">
        <v>0</v>
      </c>
      <c r="R7319">
        <v>6</v>
      </c>
      <c r="S7319">
        <v>0</v>
      </c>
      <c r="T7319">
        <v>2</v>
      </c>
      <c r="U7319">
        <v>0</v>
      </c>
      <c r="V7319">
        <v>0</v>
      </c>
      <c r="W7319">
        <v>0</v>
      </c>
      <c r="X7319">
        <v>4.5016192651507563</v>
      </c>
      <c r="Y7319">
        <v>0</v>
      </c>
      <c r="Z7319">
        <v>1.1155166044574933</v>
      </c>
      <c r="AA7319">
        <v>0</v>
      </c>
      <c r="AB7319">
        <v>5.9560894140120002E-2</v>
      </c>
      <c r="AC7319">
        <v>0</v>
      </c>
      <c r="AD7319">
        <v>0</v>
      </c>
      <c r="AE7319">
        <v>5.6766967637483692</v>
      </c>
    </row>
    <row r="7320" spans="1:31" x14ac:dyDescent="0.3">
      <c r="A7320">
        <v>2728599</v>
      </c>
      <c r="B7320">
        <v>1</v>
      </c>
      <c r="C7320" t="s">
        <v>80</v>
      </c>
      <c r="D7320" t="s">
        <v>96</v>
      </c>
      <c r="E7320" t="s">
        <v>150</v>
      </c>
      <c r="F7320" t="s">
        <v>2102</v>
      </c>
      <c r="G7320" t="s">
        <v>152</v>
      </c>
      <c r="H7320" t="s">
        <v>153</v>
      </c>
      <c r="I7320" t="s">
        <v>136</v>
      </c>
      <c r="J7320" t="s">
        <v>137</v>
      </c>
      <c r="K7320" t="s">
        <v>138</v>
      </c>
      <c r="L7320" t="s">
        <v>20173</v>
      </c>
      <c r="M7320" t="s">
        <v>20174</v>
      </c>
      <c r="N7320">
        <v>0.104722222</v>
      </c>
      <c r="O7320">
        <v>2</v>
      </c>
      <c r="P7320">
        <v>42</v>
      </c>
      <c r="Q7320">
        <v>14</v>
      </c>
      <c r="R7320">
        <v>6</v>
      </c>
      <c r="S7320">
        <v>6</v>
      </c>
      <c r="T7320">
        <v>5</v>
      </c>
      <c r="U7320">
        <v>0</v>
      </c>
      <c r="V7320">
        <v>0</v>
      </c>
      <c r="W7320">
        <v>9.4028958255375009E-2</v>
      </c>
      <c r="X7320">
        <v>0.16285281096421997</v>
      </c>
      <c r="Y7320">
        <v>1.2805943287592216</v>
      </c>
      <c r="Z7320">
        <v>0</v>
      </c>
      <c r="AA7320">
        <v>0.67706553330311992</v>
      </c>
      <c r="AB7320">
        <v>1.8696273320725001E-2</v>
      </c>
      <c r="AC7320">
        <v>0</v>
      </c>
      <c r="AD7320">
        <v>0</v>
      </c>
      <c r="AE7320">
        <v>2.2332379046026616</v>
      </c>
    </row>
    <row r="7321" spans="1:31" x14ac:dyDescent="0.3">
      <c r="A7321">
        <v>2727285</v>
      </c>
      <c r="B7321">
        <v>1</v>
      </c>
      <c r="C7321" t="s">
        <v>80</v>
      </c>
      <c r="D7321" t="s">
        <v>98</v>
      </c>
      <c r="E7321" t="s">
        <v>161</v>
      </c>
      <c r="F7321" t="s">
        <v>20175</v>
      </c>
      <c r="G7321" t="s">
        <v>163</v>
      </c>
      <c r="H7321" t="s">
        <v>135</v>
      </c>
      <c r="I7321" t="s">
        <v>136</v>
      </c>
      <c r="J7321" t="s">
        <v>137</v>
      </c>
      <c r="K7321" t="s">
        <v>138</v>
      </c>
      <c r="L7321" t="s">
        <v>20176</v>
      </c>
      <c r="M7321" t="s">
        <v>20177</v>
      </c>
      <c r="N7321">
        <v>2.889444444</v>
      </c>
      <c r="O7321">
        <v>0</v>
      </c>
      <c r="P7321">
        <v>0</v>
      </c>
      <c r="Q7321">
        <v>0</v>
      </c>
      <c r="R7321">
        <v>2</v>
      </c>
      <c r="S7321">
        <v>0</v>
      </c>
      <c r="T7321">
        <v>2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1.553072434935</v>
      </c>
      <c r="AA7321">
        <v>0</v>
      </c>
      <c r="AB7321">
        <v>0</v>
      </c>
      <c r="AC7321">
        <v>0</v>
      </c>
      <c r="AD7321">
        <v>0</v>
      </c>
      <c r="AE7321">
        <v>1.553072434935</v>
      </c>
    </row>
    <row r="7322" spans="1:31" x14ac:dyDescent="0.3">
      <c r="A7322">
        <v>2728281</v>
      </c>
      <c r="B7322">
        <v>1</v>
      </c>
      <c r="C7322" t="s">
        <v>81</v>
      </c>
      <c r="D7322" t="s">
        <v>122</v>
      </c>
      <c r="E7322" t="s">
        <v>145</v>
      </c>
      <c r="F7322" t="s">
        <v>20178</v>
      </c>
      <c r="G7322" t="s">
        <v>181</v>
      </c>
      <c r="H7322" t="s">
        <v>135</v>
      </c>
      <c r="I7322" t="s">
        <v>136</v>
      </c>
      <c r="J7322" t="s">
        <v>137</v>
      </c>
      <c r="K7322" t="s">
        <v>138</v>
      </c>
      <c r="L7322" t="s">
        <v>20179</v>
      </c>
      <c r="M7322" t="s">
        <v>20180</v>
      </c>
      <c r="N7322">
        <v>2.4983333330000002</v>
      </c>
      <c r="O7322">
        <v>0</v>
      </c>
      <c r="P7322">
        <v>3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1.6310253654215703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1.6310253654215703</v>
      </c>
    </row>
    <row r="7323" spans="1:31" x14ac:dyDescent="0.3">
      <c r="A7323">
        <v>2727379</v>
      </c>
      <c r="B7323">
        <v>1</v>
      </c>
      <c r="C7323" t="s">
        <v>80</v>
      </c>
      <c r="D7323" t="s">
        <v>83</v>
      </c>
      <c r="E7323" t="s">
        <v>173</v>
      </c>
      <c r="F7323" t="s">
        <v>20181</v>
      </c>
      <c r="G7323" t="s">
        <v>5534</v>
      </c>
      <c r="H7323" t="s">
        <v>5535</v>
      </c>
      <c r="I7323" t="s">
        <v>136</v>
      </c>
      <c r="J7323" t="s">
        <v>137</v>
      </c>
      <c r="K7323" t="s">
        <v>210</v>
      </c>
      <c r="L7323" t="s">
        <v>20182</v>
      </c>
      <c r="M7323" t="s">
        <v>20183</v>
      </c>
      <c r="N7323">
        <v>4.4191666659999997</v>
      </c>
      <c r="O7323">
        <v>0</v>
      </c>
      <c r="P7323">
        <v>1028</v>
      </c>
      <c r="Q7323">
        <v>0</v>
      </c>
      <c r="R7323">
        <v>0</v>
      </c>
      <c r="S7323">
        <v>0</v>
      </c>
      <c r="T7323">
        <v>14</v>
      </c>
      <c r="U7323">
        <v>0</v>
      </c>
      <c r="V7323">
        <v>0</v>
      </c>
      <c r="W7323">
        <v>0</v>
      </c>
      <c r="X7323">
        <v>1000.7374375419871</v>
      </c>
      <c r="Y7323">
        <v>0</v>
      </c>
      <c r="Z7323">
        <v>0</v>
      </c>
      <c r="AA7323">
        <v>0</v>
      </c>
      <c r="AB7323">
        <v>155.06473777682783</v>
      </c>
      <c r="AC7323">
        <v>0</v>
      </c>
      <c r="AD7323">
        <v>0</v>
      </c>
      <c r="AE7323">
        <v>1155.802175318815</v>
      </c>
    </row>
    <row r="7324" spans="1:31" x14ac:dyDescent="0.3">
      <c r="A7324">
        <v>2727571</v>
      </c>
      <c r="B7324">
        <v>1</v>
      </c>
      <c r="C7324" t="s">
        <v>80</v>
      </c>
      <c r="D7324" t="s">
        <v>103</v>
      </c>
      <c r="E7324" t="s">
        <v>156</v>
      </c>
      <c r="F7324" t="s">
        <v>20184</v>
      </c>
      <c r="G7324" t="s">
        <v>152</v>
      </c>
      <c r="H7324" t="s">
        <v>153</v>
      </c>
      <c r="I7324" t="s">
        <v>136</v>
      </c>
      <c r="J7324" t="s">
        <v>137</v>
      </c>
      <c r="K7324" t="s">
        <v>138</v>
      </c>
      <c r="L7324" t="s">
        <v>20185</v>
      </c>
      <c r="M7324" t="s">
        <v>20186</v>
      </c>
      <c r="N7324">
        <v>1.371388888</v>
      </c>
      <c r="O7324">
        <v>0</v>
      </c>
      <c r="P7324">
        <v>459</v>
      </c>
      <c r="Q7324">
        <v>0</v>
      </c>
      <c r="R7324">
        <v>0</v>
      </c>
      <c r="S7324">
        <v>0</v>
      </c>
      <c r="T7324">
        <v>16</v>
      </c>
      <c r="U7324">
        <v>0</v>
      </c>
      <c r="V7324">
        <v>0</v>
      </c>
      <c r="W7324">
        <v>0</v>
      </c>
      <c r="X7324">
        <v>141.94231113518046</v>
      </c>
      <c r="Y7324">
        <v>0</v>
      </c>
      <c r="Z7324">
        <v>0</v>
      </c>
      <c r="AA7324">
        <v>0</v>
      </c>
      <c r="AB7324">
        <v>33.344655207164465</v>
      </c>
      <c r="AC7324">
        <v>0</v>
      </c>
      <c r="AD7324">
        <v>0</v>
      </c>
      <c r="AE7324">
        <v>175.28696634234493</v>
      </c>
    </row>
    <row r="7325" spans="1:31" x14ac:dyDescent="0.3">
      <c r="A7325">
        <v>2728398</v>
      </c>
      <c r="B7325">
        <v>1</v>
      </c>
      <c r="C7325" t="s">
        <v>80</v>
      </c>
      <c r="D7325" t="s">
        <v>86</v>
      </c>
      <c r="E7325" t="s">
        <v>145</v>
      </c>
      <c r="F7325" t="s">
        <v>20187</v>
      </c>
      <c r="G7325" t="s">
        <v>230</v>
      </c>
      <c r="H7325" t="s">
        <v>135</v>
      </c>
      <c r="I7325" t="s">
        <v>136</v>
      </c>
      <c r="J7325" t="s">
        <v>137</v>
      </c>
      <c r="K7325" t="s">
        <v>138</v>
      </c>
      <c r="L7325" t="s">
        <v>20188</v>
      </c>
      <c r="M7325" t="s">
        <v>20189</v>
      </c>
      <c r="N7325">
        <v>2.006388888</v>
      </c>
      <c r="O7325">
        <v>0</v>
      </c>
      <c r="P7325">
        <v>1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0.9611472637349916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0.9611472637349916</v>
      </c>
    </row>
    <row r="7326" spans="1:31" x14ac:dyDescent="0.3">
      <c r="A7326">
        <v>2727425</v>
      </c>
      <c r="B7326">
        <v>1</v>
      </c>
      <c r="C7326" t="s">
        <v>80</v>
      </c>
      <c r="D7326" t="s">
        <v>100</v>
      </c>
      <c r="E7326" t="s">
        <v>150</v>
      </c>
      <c r="F7326" t="s">
        <v>2149</v>
      </c>
      <c r="G7326" t="s">
        <v>152</v>
      </c>
      <c r="H7326" t="s">
        <v>153</v>
      </c>
      <c r="I7326" t="s">
        <v>136</v>
      </c>
      <c r="J7326" t="s">
        <v>137</v>
      </c>
      <c r="K7326" t="s">
        <v>138</v>
      </c>
      <c r="L7326" t="s">
        <v>20190</v>
      </c>
      <c r="M7326" t="s">
        <v>20191</v>
      </c>
      <c r="N7326">
        <v>0.263333333</v>
      </c>
      <c r="O7326">
        <v>11</v>
      </c>
      <c r="P7326">
        <v>10557</v>
      </c>
      <c r="Q7326">
        <v>3</v>
      </c>
      <c r="R7326">
        <v>160</v>
      </c>
      <c r="S7326">
        <v>22</v>
      </c>
      <c r="T7326">
        <v>776</v>
      </c>
      <c r="U7326">
        <v>2</v>
      </c>
      <c r="V7326">
        <v>2</v>
      </c>
      <c r="W7326">
        <v>8.0850360259166401</v>
      </c>
      <c r="X7326">
        <v>297.22052177849457</v>
      </c>
      <c r="Y7326">
        <v>0.66245298519711993</v>
      </c>
      <c r="Z7326">
        <v>5.5018105107624899</v>
      </c>
      <c r="AA7326">
        <v>56.231115656876717</v>
      </c>
      <c r="AB7326">
        <v>133.24546213610748</v>
      </c>
      <c r="AC7326">
        <v>52.06551385816131</v>
      </c>
      <c r="AD7326">
        <v>1.3657523993900298</v>
      </c>
      <c r="AE7326">
        <v>554.37766535090634</v>
      </c>
    </row>
    <row r="7327" spans="1:31" x14ac:dyDescent="0.3">
      <c r="A7327">
        <v>2727880</v>
      </c>
      <c r="B7327">
        <v>1</v>
      </c>
      <c r="C7327" t="s">
        <v>80</v>
      </c>
      <c r="D7327" t="s">
        <v>100</v>
      </c>
      <c r="E7327" t="s">
        <v>150</v>
      </c>
      <c r="F7327" t="s">
        <v>7215</v>
      </c>
      <c r="G7327" t="s">
        <v>152</v>
      </c>
      <c r="H7327" t="s">
        <v>153</v>
      </c>
      <c r="I7327" t="s">
        <v>136</v>
      </c>
      <c r="J7327" t="s">
        <v>137</v>
      </c>
      <c r="K7327" t="s">
        <v>138</v>
      </c>
      <c r="L7327" t="s">
        <v>20192</v>
      </c>
      <c r="M7327" t="s">
        <v>20193</v>
      </c>
      <c r="N7327">
        <v>0.34416666600000001</v>
      </c>
      <c r="O7327">
        <v>0</v>
      </c>
      <c r="P7327">
        <v>695</v>
      </c>
      <c r="Q7327">
        <v>0</v>
      </c>
      <c r="R7327">
        <v>3</v>
      </c>
      <c r="S7327">
        <v>0</v>
      </c>
      <c r="T7327">
        <v>63</v>
      </c>
      <c r="U7327">
        <v>0</v>
      </c>
      <c r="V7327">
        <v>0</v>
      </c>
      <c r="W7327">
        <v>0</v>
      </c>
      <c r="X7327">
        <v>31.521742428844867</v>
      </c>
      <c r="Y7327">
        <v>0</v>
      </c>
      <c r="Z7327">
        <v>1.21813432924001</v>
      </c>
      <c r="AA7327">
        <v>0</v>
      </c>
      <c r="AB7327">
        <v>11.667311716225482</v>
      </c>
      <c r="AC7327">
        <v>0</v>
      </c>
      <c r="AD7327">
        <v>0</v>
      </c>
      <c r="AE7327">
        <v>44.40718847431036</v>
      </c>
    </row>
    <row r="7328" spans="1:31" x14ac:dyDescent="0.3">
      <c r="A7328">
        <v>2727548</v>
      </c>
      <c r="B7328">
        <v>1</v>
      </c>
      <c r="C7328" t="s">
        <v>81</v>
      </c>
      <c r="D7328" t="s">
        <v>122</v>
      </c>
      <c r="E7328" t="s">
        <v>150</v>
      </c>
      <c r="F7328" t="s">
        <v>1078</v>
      </c>
      <c r="G7328" t="s">
        <v>152</v>
      </c>
      <c r="H7328" t="s">
        <v>153</v>
      </c>
      <c r="I7328" t="s">
        <v>136</v>
      </c>
      <c r="J7328" t="s">
        <v>137</v>
      </c>
      <c r="K7328" t="s">
        <v>138</v>
      </c>
      <c r="L7328" t="s">
        <v>20194</v>
      </c>
      <c r="M7328" t="s">
        <v>20195</v>
      </c>
      <c r="N7328">
        <v>0.384722222</v>
      </c>
      <c r="O7328">
        <v>0</v>
      </c>
      <c r="P7328">
        <v>2958</v>
      </c>
      <c r="Q7328">
        <v>0</v>
      </c>
      <c r="R7328">
        <v>3</v>
      </c>
      <c r="S7328">
        <v>4</v>
      </c>
      <c r="T7328">
        <v>212</v>
      </c>
      <c r="U7328">
        <v>0</v>
      </c>
      <c r="V7328">
        <v>1</v>
      </c>
      <c r="W7328">
        <v>0</v>
      </c>
      <c r="X7328">
        <v>233.19722369097784</v>
      </c>
      <c r="Y7328">
        <v>0</v>
      </c>
      <c r="Z7328">
        <v>2.0766320038800003E-2</v>
      </c>
      <c r="AA7328">
        <v>12.697561607213018</v>
      </c>
      <c r="AB7328">
        <v>74.823646007888598</v>
      </c>
      <c r="AC7328">
        <v>0</v>
      </c>
      <c r="AD7328">
        <v>5.6156664172893347</v>
      </c>
      <c r="AE7328">
        <v>326.35486404340759</v>
      </c>
    </row>
    <row r="7329" spans="1:31" x14ac:dyDescent="0.3">
      <c r="A7329">
        <v>2727454</v>
      </c>
      <c r="B7329">
        <v>1</v>
      </c>
      <c r="C7329" t="s">
        <v>80</v>
      </c>
      <c r="D7329" t="s">
        <v>105</v>
      </c>
      <c r="E7329" t="s">
        <v>150</v>
      </c>
      <c r="F7329" t="s">
        <v>11691</v>
      </c>
      <c r="G7329" t="s">
        <v>152</v>
      </c>
      <c r="H7329" t="s">
        <v>153</v>
      </c>
      <c r="I7329" t="s">
        <v>136</v>
      </c>
      <c r="J7329" t="s">
        <v>137</v>
      </c>
      <c r="K7329" t="s">
        <v>138</v>
      </c>
      <c r="L7329" t="s">
        <v>20196</v>
      </c>
      <c r="M7329" t="s">
        <v>20197</v>
      </c>
      <c r="N7329">
        <v>0.47972222199999998</v>
      </c>
      <c r="O7329">
        <v>48</v>
      </c>
      <c r="P7329">
        <v>56</v>
      </c>
      <c r="Q7329">
        <v>40</v>
      </c>
      <c r="R7329">
        <v>102</v>
      </c>
      <c r="S7329">
        <v>50</v>
      </c>
      <c r="T7329">
        <v>42</v>
      </c>
      <c r="U7329">
        <v>6</v>
      </c>
      <c r="V7329">
        <v>0</v>
      </c>
      <c r="W7329">
        <v>8.4463049660546083</v>
      </c>
      <c r="X7329">
        <v>6.857128089559029</v>
      </c>
      <c r="Y7329">
        <v>14.897017752042158</v>
      </c>
      <c r="Z7329">
        <v>16.120786570429491</v>
      </c>
      <c r="AA7329">
        <v>138.26748266405912</v>
      </c>
      <c r="AB7329">
        <v>18.715145313320114</v>
      </c>
      <c r="AC7329">
        <v>362.63294841254424</v>
      </c>
      <c r="AD7329">
        <v>0</v>
      </c>
      <c r="AE7329">
        <v>565.93681376800873</v>
      </c>
    </row>
    <row r="7330" spans="1:31" x14ac:dyDescent="0.3">
      <c r="A7330">
        <v>2727897</v>
      </c>
      <c r="B7330">
        <v>1</v>
      </c>
      <c r="C7330" t="s">
        <v>80</v>
      </c>
      <c r="D7330" t="s">
        <v>100</v>
      </c>
      <c r="E7330" t="s">
        <v>150</v>
      </c>
      <c r="F7330" t="s">
        <v>20198</v>
      </c>
      <c r="G7330" t="s">
        <v>152</v>
      </c>
      <c r="H7330" t="s">
        <v>153</v>
      </c>
      <c r="I7330" t="s">
        <v>136</v>
      </c>
      <c r="J7330" t="s">
        <v>137</v>
      </c>
      <c r="K7330" t="s">
        <v>138</v>
      </c>
      <c r="L7330" t="s">
        <v>20199</v>
      </c>
      <c r="M7330" t="s">
        <v>20200</v>
      </c>
      <c r="N7330">
        <v>2.0975000000000001</v>
      </c>
      <c r="O7330">
        <v>4</v>
      </c>
      <c r="P7330">
        <v>882</v>
      </c>
      <c r="Q7330">
        <v>3</v>
      </c>
      <c r="R7330">
        <v>149</v>
      </c>
      <c r="S7330">
        <v>5</v>
      </c>
      <c r="T7330">
        <v>134</v>
      </c>
      <c r="U7330">
        <v>0</v>
      </c>
      <c r="V7330">
        <v>0</v>
      </c>
      <c r="W7330">
        <v>19.77717520966338</v>
      </c>
      <c r="X7330">
        <v>201.43253625497667</v>
      </c>
      <c r="Y7330">
        <v>10.451267834487728</v>
      </c>
      <c r="Z7330">
        <v>59.821338717927375</v>
      </c>
      <c r="AA7330">
        <v>43.997117640275796</v>
      </c>
      <c r="AB7330">
        <v>191.75284941355054</v>
      </c>
      <c r="AC7330">
        <v>0</v>
      </c>
      <c r="AD7330">
        <v>0</v>
      </c>
      <c r="AE7330">
        <v>527.23228507088152</v>
      </c>
    </row>
    <row r="7331" spans="1:31" x14ac:dyDescent="0.3">
      <c r="A7331">
        <v>2727233</v>
      </c>
      <c r="B7331">
        <v>1</v>
      </c>
      <c r="C7331" t="s">
        <v>80</v>
      </c>
      <c r="D7331" t="s">
        <v>83</v>
      </c>
      <c r="E7331" t="s">
        <v>173</v>
      </c>
      <c r="F7331" t="s">
        <v>20201</v>
      </c>
      <c r="G7331" t="s">
        <v>1613</v>
      </c>
      <c r="H7331" t="s">
        <v>5535</v>
      </c>
      <c r="I7331" t="s">
        <v>136</v>
      </c>
      <c r="J7331" t="s">
        <v>137</v>
      </c>
      <c r="K7331" t="s">
        <v>210</v>
      </c>
      <c r="L7331" t="s">
        <v>20202</v>
      </c>
      <c r="M7331" t="s">
        <v>20203</v>
      </c>
      <c r="N7331">
        <v>0.33472222200000001</v>
      </c>
      <c r="O7331">
        <v>0</v>
      </c>
      <c r="P7331">
        <v>0</v>
      </c>
      <c r="Q7331">
        <v>0</v>
      </c>
      <c r="R7331">
        <v>0</v>
      </c>
      <c r="S7331">
        <v>2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59.276724436183322</v>
      </c>
      <c r="AB7331">
        <v>0</v>
      </c>
      <c r="AC7331">
        <v>0</v>
      </c>
      <c r="AD7331">
        <v>0</v>
      </c>
      <c r="AE7331">
        <v>59.276724436183322</v>
      </c>
    </row>
    <row r="7332" spans="1:31" x14ac:dyDescent="0.3">
      <c r="A7332">
        <v>2727849</v>
      </c>
      <c r="B7332">
        <v>1</v>
      </c>
      <c r="C7332" t="s">
        <v>80</v>
      </c>
      <c r="D7332" t="s">
        <v>93</v>
      </c>
      <c r="E7332" t="s">
        <v>150</v>
      </c>
      <c r="F7332" t="s">
        <v>20204</v>
      </c>
      <c r="G7332" t="s">
        <v>152</v>
      </c>
      <c r="H7332" t="s">
        <v>153</v>
      </c>
      <c r="I7332" t="s">
        <v>136</v>
      </c>
      <c r="J7332" t="s">
        <v>137</v>
      </c>
      <c r="K7332" t="s">
        <v>138</v>
      </c>
      <c r="L7332" t="s">
        <v>20205</v>
      </c>
      <c r="M7332" t="s">
        <v>20206</v>
      </c>
      <c r="N7332">
        <v>0.24722222199999999</v>
      </c>
      <c r="O7332">
        <v>0</v>
      </c>
      <c r="P7332">
        <v>656</v>
      </c>
      <c r="Q7332">
        <v>15</v>
      </c>
      <c r="R7332">
        <v>121</v>
      </c>
      <c r="S7332">
        <v>4</v>
      </c>
      <c r="T7332">
        <v>155</v>
      </c>
      <c r="U7332">
        <v>0</v>
      </c>
      <c r="V7332">
        <v>0</v>
      </c>
      <c r="W7332">
        <v>0</v>
      </c>
      <c r="X7332">
        <v>13.759337479158342</v>
      </c>
      <c r="Y7332">
        <v>6.8887373912155008</v>
      </c>
      <c r="Z7332">
        <v>17.757881202462006</v>
      </c>
      <c r="AA7332">
        <v>3.1931386346055328</v>
      </c>
      <c r="AB7332">
        <v>17.352758292427946</v>
      </c>
      <c r="AC7332">
        <v>0</v>
      </c>
      <c r="AD7332">
        <v>0</v>
      </c>
      <c r="AE7332">
        <v>58.951852999869331</v>
      </c>
    </row>
    <row r="7333" spans="1:31" x14ac:dyDescent="0.3">
      <c r="A7333">
        <v>2728026</v>
      </c>
      <c r="B7333">
        <v>1</v>
      </c>
      <c r="C7333" t="s">
        <v>80</v>
      </c>
      <c r="D7333" t="s">
        <v>105</v>
      </c>
      <c r="E7333" t="s">
        <v>150</v>
      </c>
      <c r="F7333" t="s">
        <v>11131</v>
      </c>
      <c r="G7333" t="s">
        <v>152</v>
      </c>
      <c r="H7333" t="s">
        <v>153</v>
      </c>
      <c r="I7333" t="s">
        <v>136</v>
      </c>
      <c r="J7333" t="s">
        <v>137</v>
      </c>
      <c r="K7333" t="s">
        <v>138</v>
      </c>
      <c r="L7333" t="s">
        <v>20207</v>
      </c>
      <c r="M7333" t="s">
        <v>20208</v>
      </c>
      <c r="N7333">
        <v>0.24361111099999999</v>
      </c>
      <c r="O7333">
        <v>2</v>
      </c>
      <c r="P7333">
        <v>314</v>
      </c>
      <c r="Q7333">
        <v>2</v>
      </c>
      <c r="R7333">
        <v>20</v>
      </c>
      <c r="S7333">
        <v>17</v>
      </c>
      <c r="T7333">
        <v>67</v>
      </c>
      <c r="U7333">
        <v>2</v>
      </c>
      <c r="V7333">
        <v>0</v>
      </c>
      <c r="W7333">
        <v>0.17070119748010837</v>
      </c>
      <c r="X7333">
        <v>13.481045447330818</v>
      </c>
      <c r="Y7333">
        <v>0.15964602672450001</v>
      </c>
      <c r="Z7333">
        <v>1.5908587279476558</v>
      </c>
      <c r="AA7333">
        <v>15.098691160472148</v>
      </c>
      <c r="AB7333">
        <v>16.107291119393977</v>
      </c>
      <c r="AC7333">
        <v>15.877405329599865</v>
      </c>
      <c r="AD7333">
        <v>0</v>
      </c>
      <c r="AE7333">
        <v>62.485639008949072</v>
      </c>
    </row>
    <row r="7334" spans="1:31" x14ac:dyDescent="0.3">
      <c r="A7334">
        <v>2728536</v>
      </c>
      <c r="B7334">
        <v>1</v>
      </c>
      <c r="C7334" t="s">
        <v>80</v>
      </c>
      <c r="D7334" t="s">
        <v>103</v>
      </c>
      <c r="E7334" t="s">
        <v>161</v>
      </c>
      <c r="F7334" t="s">
        <v>20209</v>
      </c>
      <c r="G7334" t="s">
        <v>3402</v>
      </c>
      <c r="H7334" t="s">
        <v>135</v>
      </c>
      <c r="I7334" t="s">
        <v>136</v>
      </c>
      <c r="J7334" t="s">
        <v>137</v>
      </c>
      <c r="K7334" t="s">
        <v>138</v>
      </c>
      <c r="L7334" t="s">
        <v>20210</v>
      </c>
      <c r="M7334" t="s">
        <v>20211</v>
      </c>
      <c r="N7334">
        <v>6.2297222220000004</v>
      </c>
      <c r="O7334">
        <v>0</v>
      </c>
      <c r="P7334">
        <v>78</v>
      </c>
      <c r="Q7334">
        <v>0</v>
      </c>
      <c r="R7334">
        <v>0</v>
      </c>
      <c r="S7334">
        <v>0</v>
      </c>
      <c r="T7334">
        <v>15</v>
      </c>
      <c r="U7334">
        <v>0</v>
      </c>
      <c r="V7334">
        <v>0</v>
      </c>
      <c r="W7334">
        <v>0</v>
      </c>
      <c r="X7334">
        <v>101.23978024006486</v>
      </c>
      <c r="Y7334">
        <v>0</v>
      </c>
      <c r="Z7334">
        <v>0</v>
      </c>
      <c r="AA7334">
        <v>0</v>
      </c>
      <c r="AB7334">
        <v>186.6213543491852</v>
      </c>
      <c r="AC7334">
        <v>0</v>
      </c>
      <c r="AD7334">
        <v>0</v>
      </c>
      <c r="AE7334">
        <v>287.86113458925007</v>
      </c>
    </row>
    <row r="7335" spans="1:31" x14ac:dyDescent="0.3">
      <c r="A7335">
        <v>2727634</v>
      </c>
      <c r="B7335">
        <v>1</v>
      </c>
      <c r="C7335" t="s">
        <v>81</v>
      </c>
      <c r="D7335" t="s">
        <v>128</v>
      </c>
      <c r="E7335" t="s">
        <v>213</v>
      </c>
      <c r="F7335" t="s">
        <v>4516</v>
      </c>
      <c r="G7335" t="s">
        <v>152</v>
      </c>
      <c r="H7335" t="s">
        <v>153</v>
      </c>
      <c r="I7335" t="s">
        <v>136</v>
      </c>
      <c r="J7335" t="s">
        <v>137</v>
      </c>
      <c r="K7335" t="s">
        <v>138</v>
      </c>
      <c r="L7335" t="s">
        <v>20212</v>
      </c>
      <c r="M7335" t="s">
        <v>20213</v>
      </c>
      <c r="N7335">
        <v>0.66333333299999997</v>
      </c>
      <c r="O7335">
        <v>0</v>
      </c>
      <c r="P7335">
        <v>0</v>
      </c>
      <c r="Q7335">
        <v>0</v>
      </c>
      <c r="R7335">
        <v>0</v>
      </c>
      <c r="S7335">
        <v>13</v>
      </c>
      <c r="T7335">
        <v>0</v>
      </c>
      <c r="U7335">
        <v>25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360.04038545786682</v>
      </c>
      <c r="AB7335">
        <v>0</v>
      </c>
      <c r="AC7335">
        <v>1868.0436126756069</v>
      </c>
      <c r="AD7335">
        <v>0</v>
      </c>
      <c r="AE7335">
        <v>2228.0839981334739</v>
      </c>
    </row>
    <row r="7336" spans="1:31" x14ac:dyDescent="0.3">
      <c r="A7336">
        <v>2728527</v>
      </c>
      <c r="B7336">
        <v>1</v>
      </c>
      <c r="C7336" t="s">
        <v>80</v>
      </c>
      <c r="D7336" t="s">
        <v>106</v>
      </c>
      <c r="E7336" t="s">
        <v>132</v>
      </c>
      <c r="F7336" t="s">
        <v>20214</v>
      </c>
      <c r="G7336" t="s">
        <v>170</v>
      </c>
      <c r="H7336" t="s">
        <v>135</v>
      </c>
      <c r="I7336" t="s">
        <v>136</v>
      </c>
      <c r="J7336" t="s">
        <v>137</v>
      </c>
      <c r="K7336" t="s">
        <v>138</v>
      </c>
      <c r="L7336" t="s">
        <v>20215</v>
      </c>
      <c r="M7336" t="s">
        <v>20216</v>
      </c>
      <c r="N7336">
        <v>0.53166666600000001</v>
      </c>
      <c r="O7336">
        <v>0</v>
      </c>
      <c r="P7336">
        <v>20</v>
      </c>
      <c r="Q7336">
        <v>0</v>
      </c>
      <c r="R7336">
        <v>6</v>
      </c>
      <c r="S7336">
        <v>0</v>
      </c>
      <c r="T7336">
        <v>4</v>
      </c>
      <c r="U7336">
        <v>0</v>
      </c>
      <c r="V7336">
        <v>0</v>
      </c>
      <c r="W7336">
        <v>0</v>
      </c>
      <c r="X7336">
        <v>2.9553750463373394</v>
      </c>
      <c r="Y7336">
        <v>0</v>
      </c>
      <c r="Z7336">
        <v>2.0043076858764297</v>
      </c>
      <c r="AA7336">
        <v>0</v>
      </c>
      <c r="AB7336">
        <v>0.5217266582152349</v>
      </c>
      <c r="AC7336">
        <v>0</v>
      </c>
      <c r="AD7336">
        <v>0</v>
      </c>
      <c r="AE7336">
        <v>5.481409390429004</v>
      </c>
    </row>
    <row r="7337" spans="1:31" x14ac:dyDescent="0.3">
      <c r="A7337">
        <v>2727442</v>
      </c>
      <c r="B7337">
        <v>1</v>
      </c>
      <c r="C7337" t="s">
        <v>80</v>
      </c>
      <c r="D7337" t="s">
        <v>98</v>
      </c>
      <c r="E7337" t="s">
        <v>145</v>
      </c>
      <c r="F7337" t="s">
        <v>20217</v>
      </c>
      <c r="G7337" t="s">
        <v>230</v>
      </c>
      <c r="H7337" t="s">
        <v>135</v>
      </c>
      <c r="I7337" t="s">
        <v>136</v>
      </c>
      <c r="J7337" t="s">
        <v>137</v>
      </c>
      <c r="K7337" t="s">
        <v>138</v>
      </c>
      <c r="L7337" t="s">
        <v>20218</v>
      </c>
      <c r="M7337" t="s">
        <v>20219</v>
      </c>
      <c r="N7337">
        <v>2.7744444439999998</v>
      </c>
      <c r="O7337">
        <v>0</v>
      </c>
      <c r="P7337">
        <v>1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9.1679377639400008E-3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9.1679377639400008E-3</v>
      </c>
    </row>
    <row r="7338" spans="1:31" x14ac:dyDescent="0.3">
      <c r="A7338">
        <v>2727199</v>
      </c>
      <c r="B7338">
        <v>1</v>
      </c>
      <c r="C7338" t="s">
        <v>80</v>
      </c>
      <c r="D7338" t="s">
        <v>99</v>
      </c>
      <c r="E7338" t="s">
        <v>145</v>
      </c>
      <c r="F7338" t="s">
        <v>20220</v>
      </c>
      <c r="G7338" t="s">
        <v>181</v>
      </c>
      <c r="H7338" t="s">
        <v>135</v>
      </c>
      <c r="I7338" t="s">
        <v>136</v>
      </c>
      <c r="J7338" t="s">
        <v>137</v>
      </c>
      <c r="K7338" t="s">
        <v>138</v>
      </c>
      <c r="L7338" t="s">
        <v>20221</v>
      </c>
      <c r="M7338" t="s">
        <v>20222</v>
      </c>
      <c r="N7338">
        <v>1.5747222219999999</v>
      </c>
      <c r="O7338">
        <v>0</v>
      </c>
      <c r="P7338">
        <v>1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</v>
      </c>
    </row>
    <row r="7339" spans="1:31" x14ac:dyDescent="0.3">
      <c r="A7339">
        <v>2728473</v>
      </c>
      <c r="B7339">
        <v>1</v>
      </c>
      <c r="C7339" t="s">
        <v>81</v>
      </c>
      <c r="D7339" t="s">
        <v>128</v>
      </c>
      <c r="E7339" t="s">
        <v>132</v>
      </c>
      <c r="F7339" t="s">
        <v>6757</v>
      </c>
      <c r="G7339" t="s">
        <v>134</v>
      </c>
      <c r="H7339" t="s">
        <v>135</v>
      </c>
      <c r="I7339" t="s">
        <v>136</v>
      </c>
      <c r="J7339" t="s">
        <v>137</v>
      </c>
      <c r="K7339" t="s">
        <v>138</v>
      </c>
      <c r="L7339" t="s">
        <v>20223</v>
      </c>
      <c r="M7339" t="s">
        <v>20224</v>
      </c>
      <c r="N7339">
        <v>0.81166666600000004</v>
      </c>
      <c r="O7339">
        <v>0</v>
      </c>
      <c r="P7339">
        <v>114</v>
      </c>
      <c r="Q7339">
        <v>0</v>
      </c>
      <c r="R7339">
        <v>1</v>
      </c>
      <c r="S7339">
        <v>0</v>
      </c>
      <c r="T7339">
        <v>18</v>
      </c>
      <c r="U7339">
        <v>0</v>
      </c>
      <c r="V7339">
        <v>0</v>
      </c>
      <c r="W7339">
        <v>0</v>
      </c>
      <c r="X7339">
        <v>12.002544903894895</v>
      </c>
      <c r="Y7339">
        <v>0</v>
      </c>
      <c r="Z7339">
        <v>0.37689263886750002</v>
      </c>
      <c r="AA7339">
        <v>0</v>
      </c>
      <c r="AB7339">
        <v>5.2111379381631</v>
      </c>
      <c r="AC7339">
        <v>0</v>
      </c>
      <c r="AD7339">
        <v>0</v>
      </c>
      <c r="AE7339">
        <v>17.590575480925494</v>
      </c>
    </row>
    <row r="7340" spans="1:31" x14ac:dyDescent="0.3">
      <c r="A7340">
        <v>2727348</v>
      </c>
      <c r="B7340">
        <v>1</v>
      </c>
      <c r="C7340" t="s">
        <v>80</v>
      </c>
      <c r="D7340" t="s">
        <v>93</v>
      </c>
      <c r="E7340" t="s">
        <v>145</v>
      </c>
      <c r="F7340" t="s">
        <v>20225</v>
      </c>
      <c r="G7340" t="s">
        <v>147</v>
      </c>
      <c r="H7340" t="s">
        <v>135</v>
      </c>
      <c r="I7340" t="s">
        <v>136</v>
      </c>
      <c r="J7340" t="s">
        <v>137</v>
      </c>
      <c r="K7340" t="s">
        <v>138</v>
      </c>
      <c r="L7340" t="s">
        <v>20226</v>
      </c>
      <c r="M7340" t="s">
        <v>20227</v>
      </c>
      <c r="N7340">
        <v>1.7961111110000001</v>
      </c>
      <c r="O7340">
        <v>0</v>
      </c>
      <c r="P7340">
        <v>1</v>
      </c>
      <c r="Q7340">
        <v>0</v>
      </c>
      <c r="R7340">
        <v>1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0.38460094713554493</v>
      </c>
      <c r="Y7340">
        <v>0</v>
      </c>
      <c r="Z7340">
        <v>3.1384335586580847</v>
      </c>
      <c r="AA7340">
        <v>0</v>
      </c>
      <c r="AB7340">
        <v>0</v>
      </c>
      <c r="AC7340">
        <v>0</v>
      </c>
      <c r="AD7340">
        <v>0</v>
      </c>
      <c r="AE7340">
        <v>3.5230345057936296</v>
      </c>
    </row>
    <row r="7341" spans="1:31" x14ac:dyDescent="0.3">
      <c r="A7341">
        <v>2727700</v>
      </c>
      <c r="B7341">
        <v>1</v>
      </c>
      <c r="C7341" t="s">
        <v>80</v>
      </c>
      <c r="D7341" t="s">
        <v>103</v>
      </c>
      <c r="E7341" t="s">
        <v>173</v>
      </c>
      <c r="F7341" t="s">
        <v>20228</v>
      </c>
      <c r="G7341" t="s">
        <v>152</v>
      </c>
      <c r="H7341" t="s">
        <v>153</v>
      </c>
      <c r="I7341" t="s">
        <v>136</v>
      </c>
      <c r="J7341" t="s">
        <v>137</v>
      </c>
      <c r="K7341" t="s">
        <v>138</v>
      </c>
      <c r="L7341" t="s">
        <v>20229</v>
      </c>
      <c r="M7341" t="s">
        <v>20230</v>
      </c>
      <c r="N7341">
        <v>0.58722222199999996</v>
      </c>
      <c r="O7341">
        <v>5</v>
      </c>
      <c r="P7341">
        <v>2272</v>
      </c>
      <c r="Q7341">
        <v>106</v>
      </c>
      <c r="R7341">
        <v>330</v>
      </c>
      <c r="S7341">
        <v>47</v>
      </c>
      <c r="T7341">
        <v>223</v>
      </c>
      <c r="U7341">
        <v>9</v>
      </c>
      <c r="V7341">
        <v>2</v>
      </c>
      <c r="W7341">
        <v>2.9843919630563032</v>
      </c>
      <c r="X7341">
        <v>297.757631381328</v>
      </c>
      <c r="Y7341">
        <v>412.89591910380381</v>
      </c>
      <c r="Z7341">
        <v>265.24566739242408</v>
      </c>
      <c r="AA7341">
        <v>148.50430910512526</v>
      </c>
      <c r="AB7341">
        <v>116.31111738392234</v>
      </c>
      <c r="AC7341">
        <v>802.35689928442991</v>
      </c>
      <c r="AD7341">
        <v>88.022817615146721</v>
      </c>
      <c r="AE7341">
        <v>2134.0787532292366</v>
      </c>
    </row>
    <row r="7342" spans="1:31" x14ac:dyDescent="0.3">
      <c r="A7342">
        <v>2727202</v>
      </c>
      <c r="B7342">
        <v>1</v>
      </c>
      <c r="C7342" t="s">
        <v>80</v>
      </c>
      <c r="D7342" t="s">
        <v>107</v>
      </c>
      <c r="E7342" t="s">
        <v>161</v>
      </c>
      <c r="F7342" t="s">
        <v>20231</v>
      </c>
      <c r="G7342" t="s">
        <v>170</v>
      </c>
      <c r="H7342" t="s">
        <v>135</v>
      </c>
      <c r="I7342" t="s">
        <v>136</v>
      </c>
      <c r="J7342" t="s">
        <v>137</v>
      </c>
      <c r="K7342" t="s">
        <v>138</v>
      </c>
      <c r="L7342" t="s">
        <v>20232</v>
      </c>
      <c r="M7342" t="s">
        <v>20233</v>
      </c>
      <c r="N7342">
        <v>0.311111111</v>
      </c>
      <c r="O7342">
        <v>0</v>
      </c>
      <c r="P7342">
        <v>82</v>
      </c>
      <c r="Q7342">
        <v>0</v>
      </c>
      <c r="R7342">
        <v>0</v>
      </c>
      <c r="S7342">
        <v>0</v>
      </c>
      <c r="T7342">
        <v>9</v>
      </c>
      <c r="U7342">
        <v>0</v>
      </c>
      <c r="V7342">
        <v>0</v>
      </c>
      <c r="W7342">
        <v>0</v>
      </c>
      <c r="X7342">
        <v>1.7439332905325333</v>
      </c>
      <c r="Y7342">
        <v>0</v>
      </c>
      <c r="Z7342">
        <v>0</v>
      </c>
      <c r="AA7342">
        <v>0</v>
      </c>
      <c r="AB7342">
        <v>2.1306616720451999</v>
      </c>
      <c r="AC7342">
        <v>0</v>
      </c>
      <c r="AD7342">
        <v>0</v>
      </c>
      <c r="AE7342">
        <v>3.8745949625777332</v>
      </c>
    </row>
    <row r="7343" spans="1:31" x14ac:dyDescent="0.3">
      <c r="A7343">
        <v>2727273</v>
      </c>
      <c r="B7343">
        <v>1</v>
      </c>
      <c r="C7343" t="s">
        <v>80</v>
      </c>
      <c r="D7343" t="s">
        <v>93</v>
      </c>
      <c r="E7343" t="s">
        <v>150</v>
      </c>
      <c r="F7343" t="s">
        <v>20234</v>
      </c>
      <c r="G7343" t="s">
        <v>152</v>
      </c>
      <c r="H7343" t="s">
        <v>153</v>
      </c>
      <c r="I7343" t="s">
        <v>136</v>
      </c>
      <c r="J7343" t="s">
        <v>137</v>
      </c>
      <c r="K7343" t="s">
        <v>138</v>
      </c>
      <c r="L7343" t="s">
        <v>20235</v>
      </c>
      <c r="M7343" t="s">
        <v>20236</v>
      </c>
      <c r="N7343">
        <v>0.446944444</v>
      </c>
      <c r="O7343">
        <v>0</v>
      </c>
      <c r="P7343">
        <v>437</v>
      </c>
      <c r="Q7343">
        <v>25</v>
      </c>
      <c r="R7343">
        <v>50</v>
      </c>
      <c r="S7343">
        <v>10</v>
      </c>
      <c r="T7343">
        <v>129</v>
      </c>
      <c r="U7343">
        <v>0</v>
      </c>
      <c r="V7343">
        <v>0</v>
      </c>
      <c r="W7343">
        <v>0</v>
      </c>
      <c r="X7343">
        <v>31.108149791019084</v>
      </c>
      <c r="Y7343">
        <v>71.198305008100505</v>
      </c>
      <c r="Z7343">
        <v>59.358274448154404</v>
      </c>
      <c r="AA7343">
        <v>23.336573246223562</v>
      </c>
      <c r="AB7343">
        <v>33.073005772721608</v>
      </c>
      <c r="AC7343">
        <v>0</v>
      </c>
      <c r="AD7343">
        <v>0</v>
      </c>
      <c r="AE7343">
        <v>218.07430826621919</v>
      </c>
    </row>
    <row r="7344" spans="1:31" x14ac:dyDescent="0.3">
      <c r="A7344">
        <v>2728198</v>
      </c>
      <c r="B7344">
        <v>1</v>
      </c>
      <c r="C7344" t="s">
        <v>81</v>
      </c>
      <c r="D7344" t="s">
        <v>117</v>
      </c>
      <c r="E7344" t="s">
        <v>132</v>
      </c>
      <c r="F7344" t="s">
        <v>18915</v>
      </c>
      <c r="G7344" t="s">
        <v>134</v>
      </c>
      <c r="H7344" t="s">
        <v>135</v>
      </c>
      <c r="I7344" t="s">
        <v>136</v>
      </c>
      <c r="J7344" t="s">
        <v>137</v>
      </c>
      <c r="K7344" t="s">
        <v>138</v>
      </c>
      <c r="L7344" t="s">
        <v>20237</v>
      </c>
      <c r="M7344" t="s">
        <v>20238</v>
      </c>
      <c r="N7344">
        <v>1.036944444</v>
      </c>
      <c r="O7344">
        <v>0</v>
      </c>
      <c r="P7344">
        <v>4</v>
      </c>
      <c r="Q7344">
        <v>0</v>
      </c>
      <c r="R7344">
        <v>6</v>
      </c>
      <c r="S7344">
        <v>0</v>
      </c>
      <c r="T7344">
        <v>28</v>
      </c>
      <c r="U7344">
        <v>0</v>
      </c>
      <c r="V7344">
        <v>3</v>
      </c>
      <c r="W7344">
        <v>0</v>
      </c>
      <c r="X7344">
        <v>0.58224372297960747</v>
      </c>
      <c r="Y7344">
        <v>0</v>
      </c>
      <c r="Z7344">
        <v>0.31743717354902923</v>
      </c>
      <c r="AA7344">
        <v>0</v>
      </c>
      <c r="AB7344">
        <v>39.380332313038139</v>
      </c>
      <c r="AC7344">
        <v>0</v>
      </c>
      <c r="AD7344">
        <v>8.3846713512459541</v>
      </c>
      <c r="AE7344">
        <v>48.664684560812731</v>
      </c>
    </row>
    <row r="7345" spans="1:31" x14ac:dyDescent="0.3">
      <c r="A7345">
        <v>2728410</v>
      </c>
      <c r="B7345">
        <v>1</v>
      </c>
      <c r="C7345" t="s">
        <v>80</v>
      </c>
      <c r="D7345" t="s">
        <v>100</v>
      </c>
      <c r="E7345" t="s">
        <v>132</v>
      </c>
      <c r="F7345" t="s">
        <v>20239</v>
      </c>
      <c r="G7345" t="s">
        <v>170</v>
      </c>
      <c r="H7345" t="s">
        <v>135</v>
      </c>
      <c r="I7345" t="s">
        <v>136</v>
      </c>
      <c r="J7345" t="s">
        <v>137</v>
      </c>
      <c r="K7345" t="s">
        <v>138</v>
      </c>
      <c r="L7345" t="s">
        <v>20240</v>
      </c>
      <c r="M7345" t="s">
        <v>20241</v>
      </c>
      <c r="N7345">
        <v>0.19138888800000001</v>
      </c>
      <c r="O7345">
        <v>0</v>
      </c>
      <c r="P7345">
        <v>144</v>
      </c>
      <c r="Q7345">
        <v>0</v>
      </c>
      <c r="R7345">
        <v>0</v>
      </c>
      <c r="S7345">
        <v>0</v>
      </c>
      <c r="T7345">
        <v>8</v>
      </c>
      <c r="U7345">
        <v>0</v>
      </c>
      <c r="V7345">
        <v>0</v>
      </c>
      <c r="W7345">
        <v>0</v>
      </c>
      <c r="X7345">
        <v>2.6237022309394318</v>
      </c>
      <c r="Y7345">
        <v>0</v>
      </c>
      <c r="Z7345">
        <v>0</v>
      </c>
      <c r="AA7345">
        <v>0</v>
      </c>
      <c r="AB7345">
        <v>1.5189150051242701</v>
      </c>
      <c r="AC7345">
        <v>0</v>
      </c>
      <c r="AD7345">
        <v>0</v>
      </c>
      <c r="AE7345">
        <v>4.1426172360637015</v>
      </c>
    </row>
    <row r="7346" spans="1:31" x14ac:dyDescent="0.3">
      <c r="A7346">
        <v>2728175</v>
      </c>
      <c r="B7346">
        <v>1</v>
      </c>
      <c r="C7346" t="s">
        <v>80</v>
      </c>
      <c r="D7346" t="s">
        <v>100</v>
      </c>
      <c r="E7346" t="s">
        <v>150</v>
      </c>
      <c r="F7346" t="s">
        <v>6099</v>
      </c>
      <c r="G7346" t="s">
        <v>152</v>
      </c>
      <c r="H7346" t="s">
        <v>153</v>
      </c>
      <c r="I7346" t="s">
        <v>490</v>
      </c>
      <c r="J7346" t="s">
        <v>137</v>
      </c>
      <c r="K7346" t="s">
        <v>138</v>
      </c>
      <c r="L7346" t="s">
        <v>20242</v>
      </c>
      <c r="M7346" t="s">
        <v>20243</v>
      </c>
      <c r="N7346">
        <v>4.1666665999999998E-2</v>
      </c>
      <c r="O7346">
        <v>6</v>
      </c>
      <c r="P7346">
        <v>446</v>
      </c>
      <c r="Q7346">
        <v>4</v>
      </c>
      <c r="R7346">
        <v>64</v>
      </c>
      <c r="S7346">
        <v>18</v>
      </c>
      <c r="T7346">
        <v>115</v>
      </c>
      <c r="U7346">
        <v>4</v>
      </c>
      <c r="V7346">
        <v>1</v>
      </c>
      <c r="W7346">
        <v>0.10110903192675</v>
      </c>
      <c r="X7346">
        <v>5.9823190542094924</v>
      </c>
      <c r="Y7346">
        <v>0.11457270452624999</v>
      </c>
      <c r="Z7346">
        <v>2.5619895547192493</v>
      </c>
      <c r="AA7346">
        <v>2.2531399376249999</v>
      </c>
      <c r="AB7346">
        <v>3.0161214496600008</v>
      </c>
      <c r="AC7346">
        <v>7.5659532305166657</v>
      </c>
      <c r="AD7346">
        <v>2.8477717680000002E-3</v>
      </c>
      <c r="AE7346">
        <v>21.598052734951409</v>
      </c>
    </row>
    <row r="7347" spans="1:31" x14ac:dyDescent="0.3">
      <c r="A7347">
        <v>2727869</v>
      </c>
      <c r="B7347">
        <v>1</v>
      </c>
      <c r="C7347" t="s">
        <v>80</v>
      </c>
      <c r="D7347" t="s">
        <v>84</v>
      </c>
      <c r="E7347" t="s">
        <v>213</v>
      </c>
      <c r="F7347" t="s">
        <v>18769</v>
      </c>
      <c r="G7347" t="s">
        <v>152</v>
      </c>
      <c r="H7347" t="s">
        <v>153</v>
      </c>
      <c r="I7347" t="s">
        <v>136</v>
      </c>
      <c r="J7347" t="s">
        <v>137</v>
      </c>
      <c r="K7347" t="s">
        <v>138</v>
      </c>
      <c r="L7347" t="s">
        <v>20244</v>
      </c>
      <c r="M7347" t="s">
        <v>20245</v>
      </c>
      <c r="N7347">
        <v>0.33222222200000001</v>
      </c>
      <c r="O7347">
        <v>9</v>
      </c>
      <c r="P7347">
        <v>1674</v>
      </c>
      <c r="Q7347">
        <v>13</v>
      </c>
      <c r="R7347">
        <v>297</v>
      </c>
      <c r="S7347">
        <v>33</v>
      </c>
      <c r="T7347">
        <v>305</v>
      </c>
      <c r="U7347">
        <v>1</v>
      </c>
      <c r="V7347">
        <v>0</v>
      </c>
      <c r="W7347">
        <v>1.2347767305051096</v>
      </c>
      <c r="X7347">
        <v>124.37580120317047</v>
      </c>
      <c r="Y7347">
        <v>9.0212262544642332</v>
      </c>
      <c r="Z7347">
        <v>31.864795493521623</v>
      </c>
      <c r="AA7347">
        <v>58.315633863560926</v>
      </c>
      <c r="AB7347">
        <v>87.652716513908217</v>
      </c>
      <c r="AC7347">
        <v>6.2577897691309872</v>
      </c>
      <c r="AD7347">
        <v>0</v>
      </c>
      <c r="AE7347">
        <v>318.72273982826152</v>
      </c>
    </row>
    <row r="7348" spans="1:31" x14ac:dyDescent="0.3">
      <c r="A7348">
        <v>2727508</v>
      </c>
      <c r="B7348">
        <v>1</v>
      </c>
      <c r="C7348" t="s">
        <v>80</v>
      </c>
      <c r="D7348" t="s">
        <v>96</v>
      </c>
      <c r="E7348" t="s">
        <v>132</v>
      </c>
      <c r="F7348" t="s">
        <v>20246</v>
      </c>
      <c r="G7348" t="s">
        <v>300</v>
      </c>
      <c r="H7348" t="s">
        <v>135</v>
      </c>
      <c r="I7348" t="s">
        <v>136</v>
      </c>
      <c r="J7348" t="s">
        <v>137</v>
      </c>
      <c r="K7348" t="s">
        <v>210</v>
      </c>
      <c r="L7348" t="s">
        <v>20247</v>
      </c>
      <c r="M7348" t="s">
        <v>20248</v>
      </c>
      <c r="N7348">
        <v>0.87305555499999998</v>
      </c>
      <c r="O7348">
        <v>0</v>
      </c>
      <c r="P7348">
        <v>152</v>
      </c>
      <c r="Q7348">
        <v>0</v>
      </c>
      <c r="R7348">
        <v>0</v>
      </c>
      <c r="S7348">
        <v>0</v>
      </c>
      <c r="T7348">
        <v>78</v>
      </c>
      <c r="U7348">
        <v>0</v>
      </c>
      <c r="V7348">
        <v>0</v>
      </c>
      <c r="W7348">
        <v>0</v>
      </c>
      <c r="X7348">
        <v>19.48618425365833</v>
      </c>
      <c r="Y7348">
        <v>0</v>
      </c>
      <c r="Z7348">
        <v>0</v>
      </c>
      <c r="AA7348">
        <v>0</v>
      </c>
      <c r="AB7348">
        <v>77.706323254130879</v>
      </c>
      <c r="AC7348">
        <v>0</v>
      </c>
      <c r="AD7348">
        <v>0</v>
      </c>
      <c r="AE7348">
        <v>97.192507507789202</v>
      </c>
    </row>
    <row r="7349" spans="1:31" x14ac:dyDescent="0.3">
      <c r="A7349">
        <v>2727422</v>
      </c>
      <c r="B7349">
        <v>1</v>
      </c>
      <c r="C7349" t="s">
        <v>80</v>
      </c>
      <c r="D7349" t="s">
        <v>99</v>
      </c>
      <c r="E7349" t="s">
        <v>150</v>
      </c>
      <c r="F7349" t="s">
        <v>20249</v>
      </c>
      <c r="G7349" t="s">
        <v>152</v>
      </c>
      <c r="H7349" t="s">
        <v>153</v>
      </c>
      <c r="I7349" t="s">
        <v>136</v>
      </c>
      <c r="J7349" t="s">
        <v>137</v>
      </c>
      <c r="K7349" t="s">
        <v>138</v>
      </c>
      <c r="L7349" t="s">
        <v>20250</v>
      </c>
      <c r="M7349" t="s">
        <v>20251</v>
      </c>
      <c r="N7349">
        <v>1.3025</v>
      </c>
      <c r="O7349">
        <v>0</v>
      </c>
      <c r="P7349">
        <v>0</v>
      </c>
      <c r="Q7349">
        <v>0</v>
      </c>
      <c r="R7349">
        <v>0</v>
      </c>
      <c r="S7349">
        <v>8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>
        <v>402.34547578951776</v>
      </c>
      <c r="AB7349">
        <v>0</v>
      </c>
      <c r="AC7349">
        <v>0</v>
      </c>
      <c r="AD7349">
        <v>0</v>
      </c>
      <c r="AE7349">
        <v>402.34547578951776</v>
      </c>
    </row>
    <row r="7350" spans="1:31" x14ac:dyDescent="0.3">
      <c r="A7350">
        <v>2727657</v>
      </c>
      <c r="B7350">
        <v>1</v>
      </c>
      <c r="C7350" t="s">
        <v>81</v>
      </c>
      <c r="D7350" t="s">
        <v>120</v>
      </c>
      <c r="E7350" t="s">
        <v>213</v>
      </c>
      <c r="F7350" t="s">
        <v>7023</v>
      </c>
      <c r="G7350" t="s">
        <v>152</v>
      </c>
      <c r="H7350" t="s">
        <v>153</v>
      </c>
      <c r="I7350" t="s">
        <v>136</v>
      </c>
      <c r="J7350" t="s">
        <v>137</v>
      </c>
      <c r="K7350" t="s">
        <v>138</v>
      </c>
      <c r="L7350" t="s">
        <v>20252</v>
      </c>
      <c r="M7350" t="s">
        <v>20253</v>
      </c>
      <c r="N7350">
        <v>0.35944444399999997</v>
      </c>
      <c r="O7350">
        <v>0</v>
      </c>
      <c r="P7350">
        <v>526</v>
      </c>
      <c r="Q7350">
        <v>31</v>
      </c>
      <c r="R7350">
        <v>54</v>
      </c>
      <c r="S7350">
        <v>4</v>
      </c>
      <c r="T7350">
        <v>34</v>
      </c>
      <c r="U7350">
        <v>0</v>
      </c>
      <c r="V7350">
        <v>1</v>
      </c>
      <c r="W7350">
        <v>0</v>
      </c>
      <c r="X7350">
        <v>43.909781977641181</v>
      </c>
      <c r="Y7350">
        <v>25.924390588837088</v>
      </c>
      <c r="Z7350">
        <v>5.6126039413504509</v>
      </c>
      <c r="AA7350">
        <v>5.3740310047116804</v>
      </c>
      <c r="AB7350">
        <v>7.0087827547022989</v>
      </c>
      <c r="AC7350">
        <v>0</v>
      </c>
      <c r="AD7350">
        <v>6.6581817503281817</v>
      </c>
      <c r="AE7350">
        <v>94.48777201757089</v>
      </c>
    </row>
    <row r="7351" spans="1:31" x14ac:dyDescent="0.3">
      <c r="A7351">
        <v>2727316</v>
      </c>
      <c r="B7351">
        <v>1</v>
      </c>
      <c r="C7351" t="s">
        <v>80</v>
      </c>
      <c r="D7351" t="s">
        <v>91</v>
      </c>
      <c r="E7351" t="s">
        <v>150</v>
      </c>
      <c r="F7351" t="s">
        <v>151</v>
      </c>
      <c r="G7351" t="s">
        <v>152</v>
      </c>
      <c r="H7351" t="s">
        <v>153</v>
      </c>
      <c r="I7351" t="s">
        <v>136</v>
      </c>
      <c r="J7351" t="s">
        <v>137</v>
      </c>
      <c r="K7351" t="s">
        <v>138</v>
      </c>
      <c r="L7351" t="s">
        <v>20254</v>
      </c>
      <c r="M7351" t="s">
        <v>20255</v>
      </c>
      <c r="N7351">
        <v>7.2722222219999999</v>
      </c>
      <c r="O7351">
        <v>15</v>
      </c>
      <c r="P7351">
        <v>243</v>
      </c>
      <c r="Q7351">
        <v>25</v>
      </c>
      <c r="R7351">
        <v>72</v>
      </c>
      <c r="S7351">
        <v>17</v>
      </c>
      <c r="T7351">
        <v>227</v>
      </c>
      <c r="U7351">
        <v>1</v>
      </c>
      <c r="V7351">
        <v>0</v>
      </c>
      <c r="W7351">
        <v>125.26671484482695</v>
      </c>
      <c r="X7351">
        <v>402.25079833546954</v>
      </c>
      <c r="Y7351">
        <v>71.223986706978152</v>
      </c>
      <c r="Z7351">
        <v>48.261207449035346</v>
      </c>
      <c r="AA7351">
        <v>1341.8111831086178</v>
      </c>
      <c r="AB7351">
        <v>1736.7991342409553</v>
      </c>
      <c r="AC7351">
        <v>133.43858440010132</v>
      </c>
      <c r="AD7351">
        <v>0</v>
      </c>
      <c r="AE7351">
        <v>3859.0516090859842</v>
      </c>
    </row>
    <row r="7352" spans="1:31" x14ac:dyDescent="0.3">
      <c r="A7352">
        <v>2728112</v>
      </c>
      <c r="B7352">
        <v>1</v>
      </c>
      <c r="C7352" t="s">
        <v>80</v>
      </c>
      <c r="D7352" t="s">
        <v>96</v>
      </c>
      <c r="E7352" t="s">
        <v>150</v>
      </c>
      <c r="F7352" t="s">
        <v>1314</v>
      </c>
      <c r="G7352" t="s">
        <v>152</v>
      </c>
      <c r="H7352" t="s">
        <v>153</v>
      </c>
      <c r="I7352" t="s">
        <v>136</v>
      </c>
      <c r="J7352" t="s">
        <v>137</v>
      </c>
      <c r="K7352" t="s">
        <v>138</v>
      </c>
      <c r="L7352" t="s">
        <v>20256</v>
      </c>
      <c r="M7352" t="s">
        <v>20257</v>
      </c>
      <c r="N7352">
        <v>4.6088888880000001</v>
      </c>
      <c r="O7352">
        <v>3</v>
      </c>
      <c r="P7352">
        <v>142</v>
      </c>
      <c r="Q7352">
        <v>0</v>
      </c>
      <c r="R7352">
        <v>0</v>
      </c>
      <c r="S7352">
        <v>9</v>
      </c>
      <c r="T7352">
        <v>1</v>
      </c>
      <c r="U7352">
        <v>0</v>
      </c>
      <c r="V7352">
        <v>0</v>
      </c>
      <c r="W7352">
        <v>53.026293512238503</v>
      </c>
      <c r="X7352">
        <v>68.796732867599331</v>
      </c>
      <c r="Y7352">
        <v>0</v>
      </c>
      <c r="Z7352">
        <v>0</v>
      </c>
      <c r="AA7352">
        <v>73.815414108512797</v>
      </c>
      <c r="AB7352">
        <v>0</v>
      </c>
      <c r="AC7352">
        <v>0</v>
      </c>
      <c r="AD7352">
        <v>0</v>
      </c>
      <c r="AE7352">
        <v>195.63844048835062</v>
      </c>
    </row>
    <row r="7353" spans="1:31" x14ac:dyDescent="0.3">
      <c r="A7353">
        <v>2727963</v>
      </c>
      <c r="B7353">
        <v>1</v>
      </c>
      <c r="C7353" t="s">
        <v>80</v>
      </c>
      <c r="D7353" t="s">
        <v>84</v>
      </c>
      <c r="E7353" t="s">
        <v>156</v>
      </c>
      <c r="F7353" t="s">
        <v>20258</v>
      </c>
      <c r="G7353" t="s">
        <v>152</v>
      </c>
      <c r="H7353" t="s">
        <v>153</v>
      </c>
      <c r="I7353" t="s">
        <v>136</v>
      </c>
      <c r="J7353" t="s">
        <v>137</v>
      </c>
      <c r="K7353" t="s">
        <v>138</v>
      </c>
      <c r="L7353" t="s">
        <v>20259</v>
      </c>
      <c r="M7353" t="s">
        <v>20260</v>
      </c>
      <c r="N7353">
        <v>3.4211111110000001</v>
      </c>
      <c r="O7353">
        <v>0</v>
      </c>
      <c r="P7353">
        <v>172</v>
      </c>
      <c r="Q7353">
        <v>0</v>
      </c>
      <c r="R7353">
        <v>120</v>
      </c>
      <c r="S7353">
        <v>1</v>
      </c>
      <c r="T7353">
        <v>60</v>
      </c>
      <c r="U7353">
        <v>1</v>
      </c>
      <c r="V7353">
        <v>0</v>
      </c>
      <c r="W7353">
        <v>0</v>
      </c>
      <c r="X7353">
        <v>154.27735479762566</v>
      </c>
      <c r="Y7353">
        <v>0</v>
      </c>
      <c r="Z7353">
        <v>134.38238314490997</v>
      </c>
      <c r="AA7353">
        <v>107.62267811918332</v>
      </c>
      <c r="AB7353">
        <v>219.75867948313837</v>
      </c>
      <c r="AC7353">
        <v>52.880457645169322</v>
      </c>
      <c r="AD7353">
        <v>0</v>
      </c>
      <c r="AE7353">
        <v>668.92155319002666</v>
      </c>
    </row>
    <row r="7354" spans="1:31" x14ac:dyDescent="0.3">
      <c r="A7354">
        <v>2727465</v>
      </c>
      <c r="B7354">
        <v>1</v>
      </c>
      <c r="C7354" t="s">
        <v>80</v>
      </c>
      <c r="D7354" t="s">
        <v>105</v>
      </c>
      <c r="E7354" t="s">
        <v>150</v>
      </c>
      <c r="F7354" t="s">
        <v>20261</v>
      </c>
      <c r="G7354" t="s">
        <v>152</v>
      </c>
      <c r="H7354" t="s">
        <v>153</v>
      </c>
      <c r="I7354" t="s">
        <v>136</v>
      </c>
      <c r="J7354" t="s">
        <v>137</v>
      </c>
      <c r="K7354" t="s">
        <v>138</v>
      </c>
      <c r="L7354" t="s">
        <v>20262</v>
      </c>
      <c r="M7354" t="s">
        <v>20263</v>
      </c>
      <c r="N7354">
        <v>0.16416666599999999</v>
      </c>
      <c r="O7354">
        <v>4</v>
      </c>
      <c r="P7354">
        <v>6097</v>
      </c>
      <c r="Q7354">
        <v>14</v>
      </c>
      <c r="R7354">
        <v>48</v>
      </c>
      <c r="S7354">
        <v>4</v>
      </c>
      <c r="T7354">
        <v>863</v>
      </c>
      <c r="U7354">
        <v>4</v>
      </c>
      <c r="V7354">
        <v>1</v>
      </c>
      <c r="W7354">
        <v>0.51640943874391998</v>
      </c>
      <c r="X7354">
        <v>192.75103167505981</v>
      </c>
      <c r="Y7354">
        <v>3.3996113981228904</v>
      </c>
      <c r="Z7354">
        <v>2.8513856711479884</v>
      </c>
      <c r="AA7354">
        <v>4.4804464958372003</v>
      </c>
      <c r="AB7354">
        <v>122.72209844536454</v>
      </c>
      <c r="AC7354">
        <v>44.654347772271798</v>
      </c>
      <c r="AD7354">
        <v>0.57774172390170009</v>
      </c>
      <c r="AE7354">
        <v>371.95307262044986</v>
      </c>
    </row>
    <row r="7355" spans="1:31" x14ac:dyDescent="0.3">
      <c r="A7355">
        <v>2728148</v>
      </c>
      <c r="B7355">
        <v>2</v>
      </c>
      <c r="C7355" t="s">
        <v>80</v>
      </c>
      <c r="D7355" t="s">
        <v>96</v>
      </c>
      <c r="E7355" t="s">
        <v>132</v>
      </c>
      <c r="F7355" t="s">
        <v>20264</v>
      </c>
      <c r="G7355" t="s">
        <v>1655</v>
      </c>
      <c r="H7355" t="s">
        <v>135</v>
      </c>
      <c r="I7355" t="s">
        <v>136</v>
      </c>
      <c r="J7355" t="s">
        <v>137</v>
      </c>
      <c r="K7355" t="s">
        <v>138</v>
      </c>
      <c r="L7355" t="s">
        <v>20265</v>
      </c>
      <c r="M7355" t="s">
        <v>20266</v>
      </c>
      <c r="N7355">
        <v>0.36222222199999998</v>
      </c>
      <c r="O7355">
        <v>0</v>
      </c>
      <c r="P7355">
        <v>293</v>
      </c>
      <c r="Q7355">
        <v>0</v>
      </c>
      <c r="R7355">
        <v>0</v>
      </c>
      <c r="S7355">
        <v>0</v>
      </c>
      <c r="T7355">
        <v>5</v>
      </c>
      <c r="U7355">
        <v>0</v>
      </c>
      <c r="V7355">
        <v>0</v>
      </c>
      <c r="W7355">
        <v>0</v>
      </c>
      <c r="X7355">
        <v>5.3913729589565813</v>
      </c>
      <c r="Y7355">
        <v>0</v>
      </c>
      <c r="Z7355">
        <v>0</v>
      </c>
      <c r="AA7355">
        <v>0</v>
      </c>
      <c r="AB7355">
        <v>2.2657169963360001E-2</v>
      </c>
      <c r="AC7355">
        <v>0</v>
      </c>
      <c r="AD7355">
        <v>0</v>
      </c>
      <c r="AE7355">
        <v>5.4140301289199417</v>
      </c>
    </row>
    <row r="7356" spans="1:31" x14ac:dyDescent="0.3">
      <c r="A7356">
        <v>2728155</v>
      </c>
      <c r="B7356">
        <v>1</v>
      </c>
      <c r="C7356" t="s">
        <v>80</v>
      </c>
      <c r="D7356" t="s">
        <v>100</v>
      </c>
      <c r="E7356" t="s">
        <v>150</v>
      </c>
      <c r="F7356" t="s">
        <v>2149</v>
      </c>
      <c r="G7356" t="s">
        <v>152</v>
      </c>
      <c r="H7356" t="s">
        <v>153</v>
      </c>
      <c r="I7356" t="s">
        <v>136</v>
      </c>
      <c r="J7356" t="s">
        <v>137</v>
      </c>
      <c r="K7356" t="s">
        <v>138</v>
      </c>
      <c r="L7356" t="s">
        <v>20267</v>
      </c>
      <c r="M7356" t="s">
        <v>20268</v>
      </c>
      <c r="N7356">
        <v>6.1944444000000001E-2</v>
      </c>
      <c r="O7356">
        <v>11</v>
      </c>
      <c r="P7356">
        <v>10877</v>
      </c>
      <c r="Q7356">
        <v>3</v>
      </c>
      <c r="R7356">
        <v>164</v>
      </c>
      <c r="S7356">
        <v>22</v>
      </c>
      <c r="T7356">
        <v>804</v>
      </c>
      <c r="U7356">
        <v>2</v>
      </c>
      <c r="V7356">
        <v>2</v>
      </c>
      <c r="W7356">
        <v>1.7804571949124099</v>
      </c>
      <c r="X7356">
        <v>69.079131366550257</v>
      </c>
      <c r="Y7356">
        <v>0.15231109932497333</v>
      </c>
      <c r="Z7356">
        <v>1.4216093350522425</v>
      </c>
      <c r="AA7356">
        <v>11.696684970320936</v>
      </c>
      <c r="AB7356">
        <v>29.489092096001983</v>
      </c>
      <c r="AC7356">
        <v>7.6860520492218258</v>
      </c>
      <c r="AD7356">
        <v>0.15275949016353751</v>
      </c>
      <c r="AE7356">
        <v>121.45809760154816</v>
      </c>
    </row>
    <row r="7357" spans="1:31" x14ac:dyDescent="0.3">
      <c r="A7357">
        <v>2727912</v>
      </c>
      <c r="B7357">
        <v>1</v>
      </c>
      <c r="C7357" t="s">
        <v>80</v>
      </c>
      <c r="D7357" t="s">
        <v>93</v>
      </c>
      <c r="E7357" t="s">
        <v>156</v>
      </c>
      <c r="F7357" t="s">
        <v>20269</v>
      </c>
      <c r="G7357" t="s">
        <v>152</v>
      </c>
      <c r="H7357" t="s">
        <v>153</v>
      </c>
      <c r="I7357" t="s">
        <v>136</v>
      </c>
      <c r="J7357" t="s">
        <v>137</v>
      </c>
      <c r="K7357" t="s">
        <v>138</v>
      </c>
      <c r="L7357" t="s">
        <v>20270</v>
      </c>
      <c r="M7357" t="s">
        <v>20271</v>
      </c>
      <c r="N7357">
        <v>2.5858333330000001</v>
      </c>
      <c r="O7357">
        <v>0</v>
      </c>
      <c r="P7357">
        <v>935</v>
      </c>
      <c r="Q7357">
        <v>1</v>
      </c>
      <c r="R7357">
        <v>208</v>
      </c>
      <c r="S7357">
        <v>1</v>
      </c>
      <c r="T7357">
        <v>265</v>
      </c>
      <c r="U7357">
        <v>0</v>
      </c>
      <c r="V7357">
        <v>0</v>
      </c>
      <c r="W7357">
        <v>0</v>
      </c>
      <c r="X7357">
        <v>33.548862153107741</v>
      </c>
      <c r="Y7357">
        <v>3.3408254707695724</v>
      </c>
      <c r="Z7357">
        <v>13.873186820008691</v>
      </c>
      <c r="AA7357">
        <v>21.597161944489699</v>
      </c>
      <c r="AB7357">
        <v>212.07116821350539</v>
      </c>
      <c r="AC7357">
        <v>0</v>
      </c>
      <c r="AD7357">
        <v>0</v>
      </c>
      <c r="AE7357">
        <v>284.43120460188106</v>
      </c>
    </row>
    <row r="7358" spans="1:31" x14ac:dyDescent="0.3">
      <c r="A7358">
        <v>2727763</v>
      </c>
      <c r="B7358">
        <v>1</v>
      </c>
      <c r="C7358" t="s">
        <v>81</v>
      </c>
      <c r="D7358" t="s">
        <v>120</v>
      </c>
      <c r="E7358" t="s">
        <v>150</v>
      </c>
      <c r="F7358" t="s">
        <v>5769</v>
      </c>
      <c r="G7358" t="s">
        <v>152</v>
      </c>
      <c r="H7358" t="s">
        <v>153</v>
      </c>
      <c r="I7358" t="s">
        <v>136</v>
      </c>
      <c r="J7358" t="s">
        <v>137</v>
      </c>
      <c r="K7358" t="s">
        <v>138</v>
      </c>
      <c r="L7358" t="s">
        <v>20272</v>
      </c>
      <c r="M7358" t="s">
        <v>20131</v>
      </c>
      <c r="N7358">
        <v>0.66</v>
      </c>
      <c r="O7358">
        <v>8</v>
      </c>
      <c r="P7358">
        <v>1227</v>
      </c>
      <c r="Q7358">
        <v>116</v>
      </c>
      <c r="R7358">
        <v>68</v>
      </c>
      <c r="S7358">
        <v>21</v>
      </c>
      <c r="T7358">
        <v>69</v>
      </c>
      <c r="U7358">
        <v>2</v>
      </c>
      <c r="V7358">
        <v>0</v>
      </c>
      <c r="W7358">
        <v>0.94302250364322004</v>
      </c>
      <c r="X7358">
        <v>124.20202803831697</v>
      </c>
      <c r="Y7358">
        <v>53.103403034045108</v>
      </c>
      <c r="Z7358">
        <v>56.511893964150907</v>
      </c>
      <c r="AA7358">
        <v>94.057192381141448</v>
      </c>
      <c r="AB7358">
        <v>18.244140522434641</v>
      </c>
      <c r="AC7358">
        <v>40.849354743832805</v>
      </c>
      <c r="AD7358">
        <v>0</v>
      </c>
      <c r="AE7358">
        <v>387.91103518756512</v>
      </c>
    </row>
    <row r="7359" spans="1:31" x14ac:dyDescent="0.3">
      <c r="A7359">
        <v>2727203</v>
      </c>
      <c r="B7359">
        <v>2</v>
      </c>
      <c r="C7359" t="s">
        <v>81</v>
      </c>
      <c r="D7359" t="s">
        <v>124</v>
      </c>
      <c r="E7359" t="s">
        <v>150</v>
      </c>
      <c r="F7359" t="s">
        <v>20273</v>
      </c>
      <c r="G7359" t="s">
        <v>348</v>
      </c>
      <c r="H7359" t="s">
        <v>153</v>
      </c>
      <c r="I7359" t="s">
        <v>136</v>
      </c>
      <c r="J7359" t="s">
        <v>137</v>
      </c>
      <c r="K7359" t="s">
        <v>138</v>
      </c>
      <c r="L7359" t="s">
        <v>20274</v>
      </c>
      <c r="M7359" t="s">
        <v>20275</v>
      </c>
      <c r="N7359">
        <v>2.2194444440000001</v>
      </c>
      <c r="O7359">
        <v>0</v>
      </c>
      <c r="P7359">
        <v>0</v>
      </c>
      <c r="Q7359">
        <v>1</v>
      </c>
      <c r="R7359">
        <v>6</v>
      </c>
      <c r="S7359">
        <v>2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37.390216119175122</v>
      </c>
      <c r="AB7359">
        <v>0</v>
      </c>
      <c r="AC7359">
        <v>0</v>
      </c>
      <c r="AD7359">
        <v>0</v>
      </c>
      <c r="AE7359">
        <v>37.390216119175122</v>
      </c>
    </row>
    <row r="7360" spans="1:31" x14ac:dyDescent="0.3">
      <c r="A7360">
        <v>2727783</v>
      </c>
      <c r="B7360">
        <v>1</v>
      </c>
      <c r="C7360" t="s">
        <v>80</v>
      </c>
      <c r="D7360" t="s">
        <v>103</v>
      </c>
      <c r="E7360" t="s">
        <v>161</v>
      </c>
      <c r="F7360" t="s">
        <v>20276</v>
      </c>
      <c r="G7360" t="s">
        <v>163</v>
      </c>
      <c r="H7360" t="s">
        <v>135</v>
      </c>
      <c r="I7360" t="s">
        <v>136</v>
      </c>
      <c r="J7360" t="s">
        <v>137</v>
      </c>
      <c r="K7360" t="s">
        <v>138</v>
      </c>
      <c r="L7360" t="s">
        <v>20277</v>
      </c>
      <c r="M7360" t="s">
        <v>20278</v>
      </c>
      <c r="N7360">
        <v>5.5452777769999999</v>
      </c>
      <c r="O7360">
        <v>0</v>
      </c>
      <c r="P7360">
        <v>32</v>
      </c>
      <c r="Q7360">
        <v>0</v>
      </c>
      <c r="R7360">
        <v>4</v>
      </c>
      <c r="S7360">
        <v>0</v>
      </c>
      <c r="T7360">
        <v>24</v>
      </c>
      <c r="U7360">
        <v>0</v>
      </c>
      <c r="V7360">
        <v>0</v>
      </c>
      <c r="W7360">
        <v>0</v>
      </c>
      <c r="X7360">
        <v>21.715405660492941</v>
      </c>
      <c r="Y7360">
        <v>0</v>
      </c>
      <c r="Z7360">
        <v>5.6496959906553146</v>
      </c>
      <c r="AA7360">
        <v>0</v>
      </c>
      <c r="AB7360">
        <v>79.935686178226717</v>
      </c>
      <c r="AC7360">
        <v>0</v>
      </c>
      <c r="AD7360">
        <v>0</v>
      </c>
      <c r="AE7360">
        <v>107.30078782937497</v>
      </c>
    </row>
    <row r="7361" spans="1:31" x14ac:dyDescent="0.3">
      <c r="A7361">
        <v>2727545</v>
      </c>
      <c r="B7361">
        <v>1</v>
      </c>
      <c r="C7361" t="s">
        <v>80</v>
      </c>
      <c r="D7361" t="s">
        <v>92</v>
      </c>
      <c r="E7361" t="s">
        <v>150</v>
      </c>
      <c r="F7361" t="s">
        <v>20279</v>
      </c>
      <c r="G7361" t="s">
        <v>152</v>
      </c>
      <c r="H7361" t="s">
        <v>153</v>
      </c>
      <c r="I7361" t="s">
        <v>136</v>
      </c>
      <c r="J7361" t="s">
        <v>137</v>
      </c>
      <c r="K7361" t="s">
        <v>138</v>
      </c>
      <c r="L7361" t="s">
        <v>20280</v>
      </c>
      <c r="M7361" t="s">
        <v>20281</v>
      </c>
      <c r="N7361">
        <v>6.8333332999999996E-2</v>
      </c>
      <c r="O7361">
        <v>17</v>
      </c>
      <c r="P7361">
        <v>14858</v>
      </c>
      <c r="Q7361">
        <v>31</v>
      </c>
      <c r="R7361">
        <v>862</v>
      </c>
      <c r="S7361">
        <v>87</v>
      </c>
      <c r="T7361">
        <v>1588</v>
      </c>
      <c r="U7361">
        <v>3</v>
      </c>
      <c r="V7361">
        <v>1</v>
      </c>
      <c r="W7361">
        <v>8.871821721191619</v>
      </c>
      <c r="X7361">
        <v>215.38912384205207</v>
      </c>
      <c r="Y7361">
        <v>6.7058354210244007</v>
      </c>
      <c r="Z7361">
        <v>16.821116740610925</v>
      </c>
      <c r="AA7361">
        <v>77.911117379543384</v>
      </c>
      <c r="AB7361">
        <v>102.32846100784597</v>
      </c>
      <c r="AC7361">
        <v>10.782311227165575</v>
      </c>
      <c r="AD7361">
        <v>0.93786344655998</v>
      </c>
      <c r="AE7361">
        <v>439.74765078599393</v>
      </c>
    </row>
    <row r="7362" spans="1:31" x14ac:dyDescent="0.3">
      <c r="A7362">
        <v>2728493</v>
      </c>
      <c r="B7362">
        <v>1</v>
      </c>
      <c r="C7362" t="s">
        <v>80</v>
      </c>
      <c r="D7362" t="s">
        <v>97</v>
      </c>
      <c r="E7362" t="s">
        <v>145</v>
      </c>
      <c r="F7362" t="s">
        <v>20282</v>
      </c>
      <c r="G7362" t="s">
        <v>181</v>
      </c>
      <c r="H7362" t="s">
        <v>135</v>
      </c>
      <c r="I7362" t="s">
        <v>136</v>
      </c>
      <c r="J7362" t="s">
        <v>137</v>
      </c>
      <c r="K7362" t="s">
        <v>138</v>
      </c>
      <c r="L7362" t="s">
        <v>20283</v>
      </c>
      <c r="M7362" t="s">
        <v>20284</v>
      </c>
      <c r="N7362">
        <v>1.5886111110000001</v>
      </c>
      <c r="O7362">
        <v>0</v>
      </c>
      <c r="P7362">
        <v>2</v>
      </c>
      <c r="Q7362">
        <v>0</v>
      </c>
      <c r="R7362">
        <v>0</v>
      </c>
      <c r="S7362">
        <v>0</v>
      </c>
      <c r="T7362">
        <v>1</v>
      </c>
      <c r="U7362">
        <v>0</v>
      </c>
      <c r="V7362">
        <v>0</v>
      </c>
      <c r="W7362">
        <v>0</v>
      </c>
      <c r="X7362">
        <v>0.6630987295916666</v>
      </c>
      <c r="Y7362">
        <v>0</v>
      </c>
      <c r="Z7362">
        <v>0</v>
      </c>
      <c r="AA7362">
        <v>0</v>
      </c>
      <c r="AB7362">
        <v>1.5235818027166665</v>
      </c>
      <c r="AC7362">
        <v>0</v>
      </c>
      <c r="AD7362">
        <v>0</v>
      </c>
      <c r="AE7362">
        <v>2.1866805323083334</v>
      </c>
    </row>
    <row r="7363" spans="1:31" x14ac:dyDescent="0.3">
      <c r="A7363">
        <v>2727829</v>
      </c>
      <c r="B7363">
        <v>1</v>
      </c>
      <c r="C7363" t="s">
        <v>80</v>
      </c>
      <c r="D7363" t="s">
        <v>97</v>
      </c>
      <c r="E7363" t="s">
        <v>200</v>
      </c>
      <c r="F7363" t="s">
        <v>20285</v>
      </c>
      <c r="G7363" t="s">
        <v>543</v>
      </c>
      <c r="H7363" t="s">
        <v>135</v>
      </c>
      <c r="I7363" t="s">
        <v>136</v>
      </c>
      <c r="J7363" t="s">
        <v>137</v>
      </c>
      <c r="K7363" t="s">
        <v>138</v>
      </c>
      <c r="L7363" t="s">
        <v>20286</v>
      </c>
      <c r="M7363" t="s">
        <v>20287</v>
      </c>
      <c r="N7363">
        <v>4.76</v>
      </c>
      <c r="O7363">
        <v>0</v>
      </c>
      <c r="P7363">
        <v>10</v>
      </c>
      <c r="Q7363">
        <v>0</v>
      </c>
      <c r="R7363">
        <v>9</v>
      </c>
      <c r="S7363">
        <v>0</v>
      </c>
      <c r="T7363">
        <v>3</v>
      </c>
      <c r="U7363">
        <v>0</v>
      </c>
      <c r="V7363">
        <v>0</v>
      </c>
      <c r="W7363">
        <v>0</v>
      </c>
      <c r="X7363">
        <v>31.592888475963505</v>
      </c>
      <c r="Y7363">
        <v>0</v>
      </c>
      <c r="Z7363">
        <v>5.7938727711330476</v>
      </c>
      <c r="AA7363">
        <v>0</v>
      </c>
      <c r="AB7363">
        <v>32.420723085842702</v>
      </c>
      <c r="AC7363">
        <v>0</v>
      </c>
      <c r="AD7363">
        <v>0</v>
      </c>
      <c r="AE7363">
        <v>69.807484332939254</v>
      </c>
    </row>
    <row r="7364" spans="1:31" x14ac:dyDescent="0.3">
      <c r="A7364">
        <v>2727196</v>
      </c>
      <c r="B7364">
        <v>1</v>
      </c>
      <c r="C7364" t="s">
        <v>80</v>
      </c>
      <c r="D7364" t="s">
        <v>100</v>
      </c>
      <c r="E7364" t="s">
        <v>150</v>
      </c>
      <c r="F7364" t="s">
        <v>20288</v>
      </c>
      <c r="G7364" t="s">
        <v>152</v>
      </c>
      <c r="H7364" t="s">
        <v>153</v>
      </c>
      <c r="I7364" t="s">
        <v>136</v>
      </c>
      <c r="J7364" t="s">
        <v>137</v>
      </c>
      <c r="K7364" t="s">
        <v>138</v>
      </c>
      <c r="L7364" t="s">
        <v>20289</v>
      </c>
      <c r="M7364" t="s">
        <v>20290</v>
      </c>
      <c r="N7364">
        <v>6.5277776999999995E-2</v>
      </c>
      <c r="O7364">
        <v>0</v>
      </c>
      <c r="P7364">
        <v>11525</v>
      </c>
      <c r="Q7364">
        <v>2</v>
      </c>
      <c r="R7364">
        <v>54</v>
      </c>
      <c r="S7364">
        <v>15</v>
      </c>
      <c r="T7364">
        <v>1164</v>
      </c>
      <c r="U7364">
        <v>6</v>
      </c>
      <c r="V7364">
        <v>5</v>
      </c>
      <c r="W7364">
        <v>0</v>
      </c>
      <c r="X7364">
        <v>133.38653672310838</v>
      </c>
      <c r="Y7364">
        <v>4.6734190496354168E-2</v>
      </c>
      <c r="Z7364">
        <v>0.89135352278138358</v>
      </c>
      <c r="AA7364">
        <v>4.4158309400687026</v>
      </c>
      <c r="AB7364">
        <v>41.812087068216819</v>
      </c>
      <c r="AC7364">
        <v>14.365552545059138</v>
      </c>
      <c r="AD7364">
        <v>7.8596851728420445</v>
      </c>
      <c r="AE7364">
        <v>202.77778016257278</v>
      </c>
    </row>
    <row r="7365" spans="1:31" x14ac:dyDescent="0.3">
      <c r="A7365">
        <v>2728524</v>
      </c>
      <c r="B7365">
        <v>1</v>
      </c>
      <c r="C7365" t="s">
        <v>80</v>
      </c>
      <c r="D7365" t="s">
        <v>83</v>
      </c>
      <c r="E7365" t="s">
        <v>145</v>
      </c>
      <c r="F7365" t="s">
        <v>20291</v>
      </c>
      <c r="G7365" t="s">
        <v>230</v>
      </c>
      <c r="H7365" t="s">
        <v>135</v>
      </c>
      <c r="I7365" t="s">
        <v>136</v>
      </c>
      <c r="J7365" t="s">
        <v>137</v>
      </c>
      <c r="K7365" t="s">
        <v>138</v>
      </c>
      <c r="L7365" t="s">
        <v>20292</v>
      </c>
      <c r="M7365" t="s">
        <v>20293</v>
      </c>
      <c r="N7365">
        <v>1.5422222219999999</v>
      </c>
      <c r="O7365">
        <v>0</v>
      </c>
      <c r="P7365">
        <v>2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0.25100187271453006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0.25100187271453006</v>
      </c>
    </row>
    <row r="7366" spans="1:31" x14ac:dyDescent="0.3">
      <c r="A7366">
        <v>2727445</v>
      </c>
      <c r="B7366">
        <v>1</v>
      </c>
      <c r="C7366" t="s">
        <v>80</v>
      </c>
      <c r="D7366" t="s">
        <v>108</v>
      </c>
      <c r="E7366" t="s">
        <v>150</v>
      </c>
      <c r="F7366" t="s">
        <v>2208</v>
      </c>
      <c r="G7366" t="s">
        <v>152</v>
      </c>
      <c r="H7366" t="s">
        <v>153</v>
      </c>
      <c r="I7366" t="s">
        <v>490</v>
      </c>
      <c r="J7366" t="s">
        <v>137</v>
      </c>
      <c r="K7366" t="s">
        <v>138</v>
      </c>
      <c r="L7366" t="s">
        <v>20294</v>
      </c>
      <c r="M7366" t="s">
        <v>20295</v>
      </c>
      <c r="N7366">
        <v>4.4444444E-2</v>
      </c>
      <c r="O7366">
        <v>0</v>
      </c>
      <c r="P7366">
        <v>6</v>
      </c>
      <c r="Q7366">
        <v>0</v>
      </c>
      <c r="R7366">
        <v>0</v>
      </c>
      <c r="S7366">
        <v>5</v>
      </c>
      <c r="T7366">
        <v>5</v>
      </c>
      <c r="U7366">
        <v>0</v>
      </c>
      <c r="V7366">
        <v>0</v>
      </c>
      <c r="W7366">
        <v>0</v>
      </c>
      <c r="X7366">
        <v>3.2967732811333333E-2</v>
      </c>
      <c r="Y7366">
        <v>0</v>
      </c>
      <c r="Z7366">
        <v>0</v>
      </c>
      <c r="AA7366">
        <v>0.28621870696533336</v>
      </c>
      <c r="AB7366">
        <v>0.28451317744000004</v>
      </c>
      <c r="AC7366">
        <v>0</v>
      </c>
      <c r="AD7366">
        <v>0</v>
      </c>
      <c r="AE7366">
        <v>0.60369961721666676</v>
      </c>
    </row>
    <row r="7367" spans="1:31" x14ac:dyDescent="0.3">
      <c r="A7367">
        <v>2727242</v>
      </c>
      <c r="B7367">
        <v>1</v>
      </c>
      <c r="C7367" t="s">
        <v>80</v>
      </c>
      <c r="D7367" t="s">
        <v>98</v>
      </c>
      <c r="E7367" t="s">
        <v>150</v>
      </c>
      <c r="F7367" t="s">
        <v>14095</v>
      </c>
      <c r="G7367" t="s">
        <v>152</v>
      </c>
      <c r="H7367" t="s">
        <v>153</v>
      </c>
      <c r="I7367" t="s">
        <v>136</v>
      </c>
      <c r="J7367" t="s">
        <v>137</v>
      </c>
      <c r="K7367" t="s">
        <v>138</v>
      </c>
      <c r="L7367" t="s">
        <v>20296</v>
      </c>
      <c r="M7367" t="s">
        <v>20297</v>
      </c>
      <c r="N7367">
        <v>0.87305555499999998</v>
      </c>
      <c r="O7367">
        <v>0</v>
      </c>
      <c r="P7367">
        <v>3237</v>
      </c>
      <c r="Q7367">
        <v>11</v>
      </c>
      <c r="R7367">
        <v>749</v>
      </c>
      <c r="S7367">
        <v>23</v>
      </c>
      <c r="T7367">
        <v>850</v>
      </c>
      <c r="U7367">
        <v>3</v>
      </c>
      <c r="V7367">
        <v>0</v>
      </c>
      <c r="W7367">
        <v>0</v>
      </c>
      <c r="X7367">
        <v>359.50190533970766</v>
      </c>
      <c r="Y7367">
        <v>15.639481935099109</v>
      </c>
      <c r="Z7367">
        <v>184.85444307597339</v>
      </c>
      <c r="AA7367">
        <v>165.58356927091145</v>
      </c>
      <c r="AB7367">
        <v>210.25935036538138</v>
      </c>
      <c r="AC7367">
        <v>89.59220279401525</v>
      </c>
      <c r="AD7367">
        <v>0</v>
      </c>
      <c r="AE7367">
        <v>1025.4309527810881</v>
      </c>
    </row>
    <row r="7368" spans="1:31" x14ac:dyDescent="0.3">
      <c r="A7368">
        <v>2728570</v>
      </c>
      <c r="B7368">
        <v>1</v>
      </c>
      <c r="C7368" t="s">
        <v>80</v>
      </c>
      <c r="D7368" t="s">
        <v>96</v>
      </c>
      <c r="E7368" t="s">
        <v>213</v>
      </c>
      <c r="F7368" t="s">
        <v>7180</v>
      </c>
      <c r="G7368" t="s">
        <v>152</v>
      </c>
      <c r="H7368" t="s">
        <v>153</v>
      </c>
      <c r="I7368" t="s">
        <v>136</v>
      </c>
      <c r="J7368" t="s">
        <v>137</v>
      </c>
      <c r="K7368" t="s">
        <v>138</v>
      </c>
      <c r="L7368" t="s">
        <v>20298</v>
      </c>
      <c r="M7368" t="s">
        <v>20299</v>
      </c>
      <c r="N7368">
        <v>8.3611111000000002E-2</v>
      </c>
      <c r="O7368">
        <v>2</v>
      </c>
      <c r="P7368">
        <v>953</v>
      </c>
      <c r="Q7368">
        <v>5</v>
      </c>
      <c r="R7368">
        <v>0</v>
      </c>
      <c r="S7368">
        <v>16</v>
      </c>
      <c r="T7368">
        <v>18</v>
      </c>
      <c r="U7368">
        <v>1</v>
      </c>
      <c r="V7368">
        <v>0</v>
      </c>
      <c r="W7368">
        <v>2.6493117044547998</v>
      </c>
      <c r="X7368">
        <v>8.8801659979056176</v>
      </c>
      <c r="Y7368">
        <v>2.0010837284998351</v>
      </c>
      <c r="Z7368">
        <v>0</v>
      </c>
      <c r="AA7368">
        <v>6.7289201139770034</v>
      </c>
      <c r="AB7368">
        <v>1.3460989899917466</v>
      </c>
      <c r="AC7368">
        <v>0.24923217177471665</v>
      </c>
      <c r="AD7368">
        <v>0</v>
      </c>
      <c r="AE7368">
        <v>21.85481270660372</v>
      </c>
    </row>
    <row r="7369" spans="1:31" x14ac:dyDescent="0.3">
      <c r="A7369">
        <v>2727399</v>
      </c>
      <c r="B7369">
        <v>1</v>
      </c>
      <c r="C7369" t="s">
        <v>80</v>
      </c>
      <c r="D7369" t="s">
        <v>105</v>
      </c>
      <c r="E7369" t="s">
        <v>156</v>
      </c>
      <c r="F7369" t="s">
        <v>20300</v>
      </c>
      <c r="G7369" t="s">
        <v>185</v>
      </c>
      <c r="H7369" t="s">
        <v>153</v>
      </c>
      <c r="I7369" t="s">
        <v>136</v>
      </c>
      <c r="J7369" t="s">
        <v>137</v>
      </c>
      <c r="K7369" t="s">
        <v>138</v>
      </c>
      <c r="L7369" t="s">
        <v>20301</v>
      </c>
      <c r="M7369" t="s">
        <v>20302</v>
      </c>
      <c r="N7369">
        <v>9.7680555550000001</v>
      </c>
      <c r="O7369">
        <v>0</v>
      </c>
      <c r="P7369">
        <v>1</v>
      </c>
      <c r="Q7369">
        <v>1</v>
      </c>
      <c r="R7369">
        <v>1</v>
      </c>
      <c r="S7369">
        <v>6</v>
      </c>
      <c r="T7369">
        <v>0</v>
      </c>
      <c r="U7369">
        <v>1</v>
      </c>
      <c r="V7369">
        <v>0</v>
      </c>
      <c r="W7369">
        <v>0</v>
      </c>
      <c r="X7369">
        <v>2.7985216507939583</v>
      </c>
      <c r="Y7369">
        <v>11.3235565662903</v>
      </c>
      <c r="Z7369">
        <v>6.275428084500001E-2</v>
      </c>
      <c r="AA7369">
        <v>94.36976977399695</v>
      </c>
      <c r="AB7369">
        <v>0</v>
      </c>
      <c r="AC7369">
        <v>1547.0633048831478</v>
      </c>
      <c r="AD7369">
        <v>0</v>
      </c>
      <c r="AE7369">
        <v>1655.6179071550739</v>
      </c>
    </row>
    <row r="7370" spans="1:31" x14ac:dyDescent="0.3">
      <c r="A7370">
        <v>2727253</v>
      </c>
      <c r="B7370">
        <v>1</v>
      </c>
      <c r="C7370" t="s">
        <v>80</v>
      </c>
      <c r="D7370" t="s">
        <v>91</v>
      </c>
      <c r="E7370" t="s">
        <v>150</v>
      </c>
      <c r="F7370" t="s">
        <v>7555</v>
      </c>
      <c r="G7370" t="s">
        <v>152</v>
      </c>
      <c r="H7370" t="s">
        <v>153</v>
      </c>
      <c r="I7370" t="s">
        <v>136</v>
      </c>
      <c r="J7370" t="s">
        <v>137</v>
      </c>
      <c r="K7370" t="s">
        <v>138</v>
      </c>
      <c r="L7370" t="s">
        <v>20303</v>
      </c>
      <c r="M7370" t="s">
        <v>20304</v>
      </c>
      <c r="N7370">
        <v>14.042777777</v>
      </c>
      <c r="O7370">
        <v>0</v>
      </c>
      <c r="P7370">
        <v>0</v>
      </c>
      <c r="Q7370">
        <v>0</v>
      </c>
      <c r="R7370">
        <v>0</v>
      </c>
      <c r="S7370">
        <v>6</v>
      </c>
      <c r="T7370">
        <v>2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>
        <v>12126.302955155094</v>
      </c>
      <c r="AB7370">
        <v>18.993364274537221</v>
      </c>
      <c r="AC7370">
        <v>0</v>
      </c>
      <c r="AD7370">
        <v>0</v>
      </c>
      <c r="AE7370">
        <v>12145.29631942963</v>
      </c>
    </row>
    <row r="7371" spans="1:31" x14ac:dyDescent="0.3">
      <c r="A7371">
        <v>2727683</v>
      </c>
      <c r="B7371">
        <v>1</v>
      </c>
      <c r="C7371" t="s">
        <v>81</v>
      </c>
      <c r="D7371" t="s">
        <v>125</v>
      </c>
      <c r="E7371" t="s">
        <v>150</v>
      </c>
      <c r="F7371" t="s">
        <v>7306</v>
      </c>
      <c r="G7371" t="s">
        <v>152</v>
      </c>
      <c r="H7371" t="s">
        <v>153</v>
      </c>
      <c r="I7371" t="s">
        <v>136</v>
      </c>
      <c r="J7371" t="s">
        <v>137</v>
      </c>
      <c r="K7371" t="s">
        <v>138</v>
      </c>
      <c r="L7371" t="s">
        <v>20305</v>
      </c>
      <c r="M7371" t="s">
        <v>20306</v>
      </c>
      <c r="N7371">
        <v>0.49138888800000002</v>
      </c>
      <c r="O7371">
        <v>2</v>
      </c>
      <c r="P7371">
        <v>0</v>
      </c>
      <c r="Q7371">
        <v>39</v>
      </c>
      <c r="R7371">
        <v>197</v>
      </c>
      <c r="S7371">
        <v>4</v>
      </c>
      <c r="T7371">
        <v>6</v>
      </c>
      <c r="U7371">
        <v>0</v>
      </c>
      <c r="V7371">
        <v>0</v>
      </c>
      <c r="W7371">
        <v>0.20329613644833333</v>
      </c>
      <c r="X7371">
        <v>0</v>
      </c>
      <c r="Y7371">
        <v>4.3911119265203657</v>
      </c>
      <c r="Z7371">
        <v>5.0734899539392186</v>
      </c>
      <c r="AA7371">
        <v>15.182439956885599</v>
      </c>
      <c r="AB7371">
        <v>0</v>
      </c>
      <c r="AC7371">
        <v>0</v>
      </c>
      <c r="AD7371">
        <v>0</v>
      </c>
      <c r="AE7371">
        <v>24.850337973793515</v>
      </c>
    </row>
    <row r="7372" spans="1:31" x14ac:dyDescent="0.3">
      <c r="A7372">
        <v>2728278</v>
      </c>
      <c r="B7372">
        <v>1</v>
      </c>
      <c r="C7372" t="s">
        <v>80</v>
      </c>
      <c r="D7372" t="s">
        <v>97</v>
      </c>
      <c r="E7372" t="s">
        <v>145</v>
      </c>
      <c r="F7372" t="s">
        <v>20307</v>
      </c>
      <c r="G7372" t="s">
        <v>181</v>
      </c>
      <c r="H7372" t="s">
        <v>135</v>
      </c>
      <c r="I7372" t="s">
        <v>136</v>
      </c>
      <c r="J7372" t="s">
        <v>137</v>
      </c>
      <c r="K7372" t="s">
        <v>138</v>
      </c>
      <c r="L7372" t="s">
        <v>20308</v>
      </c>
      <c r="M7372" t="s">
        <v>20309</v>
      </c>
      <c r="N7372">
        <v>4.3633333329999999</v>
      </c>
      <c r="O7372">
        <v>0</v>
      </c>
      <c r="P7372">
        <v>1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1.49024201983858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1.49024201983858</v>
      </c>
    </row>
    <row r="7373" spans="1:31" x14ac:dyDescent="0.3">
      <c r="A7373">
        <v>2727637</v>
      </c>
      <c r="B7373">
        <v>1</v>
      </c>
      <c r="C7373" t="s">
        <v>80</v>
      </c>
      <c r="D7373" t="s">
        <v>105</v>
      </c>
      <c r="E7373" t="s">
        <v>200</v>
      </c>
      <c r="F7373" t="s">
        <v>20310</v>
      </c>
      <c r="G7373" t="s">
        <v>163</v>
      </c>
      <c r="H7373" t="s">
        <v>135</v>
      </c>
      <c r="I7373" t="s">
        <v>136</v>
      </c>
      <c r="J7373" t="s">
        <v>137</v>
      </c>
      <c r="K7373" t="s">
        <v>138</v>
      </c>
      <c r="L7373" t="s">
        <v>20311</v>
      </c>
      <c r="M7373" t="s">
        <v>20312</v>
      </c>
      <c r="N7373">
        <v>6.6116666659999996</v>
      </c>
      <c r="O7373">
        <v>0</v>
      </c>
      <c r="P7373">
        <v>51</v>
      </c>
      <c r="Q7373">
        <v>0</v>
      </c>
      <c r="R7373">
        <v>0</v>
      </c>
      <c r="S7373">
        <v>0</v>
      </c>
      <c r="T7373">
        <v>4</v>
      </c>
      <c r="U7373">
        <v>0</v>
      </c>
      <c r="V7373">
        <v>0</v>
      </c>
      <c r="W7373">
        <v>0</v>
      </c>
      <c r="X7373">
        <v>80.059156332156888</v>
      </c>
      <c r="Y7373">
        <v>0</v>
      </c>
      <c r="Z7373">
        <v>0</v>
      </c>
      <c r="AA7373">
        <v>0</v>
      </c>
      <c r="AB7373">
        <v>81.989026288486642</v>
      </c>
      <c r="AC7373">
        <v>0</v>
      </c>
      <c r="AD7373">
        <v>0</v>
      </c>
      <c r="AE7373">
        <v>162.04818262064353</v>
      </c>
    </row>
    <row r="7374" spans="1:31" x14ac:dyDescent="0.3">
      <c r="A7374">
        <v>2728627</v>
      </c>
      <c r="B7374">
        <v>1</v>
      </c>
      <c r="C7374" t="s">
        <v>80</v>
      </c>
      <c r="D7374" t="s">
        <v>100</v>
      </c>
      <c r="E7374" t="s">
        <v>150</v>
      </c>
      <c r="F7374" t="s">
        <v>6827</v>
      </c>
      <c r="G7374" t="s">
        <v>152</v>
      </c>
      <c r="H7374" t="s">
        <v>153</v>
      </c>
      <c r="I7374" t="s">
        <v>136</v>
      </c>
      <c r="J7374" t="s">
        <v>137</v>
      </c>
      <c r="K7374" t="s">
        <v>138</v>
      </c>
      <c r="L7374" t="s">
        <v>20313</v>
      </c>
      <c r="M7374" t="s">
        <v>20314</v>
      </c>
      <c r="N7374">
        <v>2.0436111110000001</v>
      </c>
      <c r="O7374">
        <v>0</v>
      </c>
      <c r="P7374">
        <v>105</v>
      </c>
      <c r="Q7374">
        <v>3</v>
      </c>
      <c r="R7374">
        <v>20</v>
      </c>
      <c r="S7374">
        <v>18</v>
      </c>
      <c r="T7374">
        <v>117</v>
      </c>
      <c r="U7374">
        <v>1</v>
      </c>
      <c r="V7374">
        <v>0</v>
      </c>
      <c r="W7374">
        <v>0</v>
      </c>
      <c r="X7374">
        <v>74.615018977172426</v>
      </c>
      <c r="Y7374">
        <v>12.023463059136818</v>
      </c>
      <c r="Z7374">
        <v>10.863758716194102</v>
      </c>
      <c r="AA7374">
        <v>369.98100235747984</v>
      </c>
      <c r="AB7374">
        <v>346.99889776595381</v>
      </c>
      <c r="AC7374">
        <v>40.034911656106317</v>
      </c>
      <c r="AD7374">
        <v>0</v>
      </c>
      <c r="AE7374">
        <v>854.51705253204318</v>
      </c>
    </row>
    <row r="7375" spans="1:31" x14ac:dyDescent="0.3">
      <c r="A7375">
        <v>2727299</v>
      </c>
      <c r="B7375">
        <v>1</v>
      </c>
      <c r="C7375" t="s">
        <v>81</v>
      </c>
      <c r="D7375" t="s">
        <v>125</v>
      </c>
      <c r="E7375" t="s">
        <v>213</v>
      </c>
      <c r="F7375" t="s">
        <v>20315</v>
      </c>
      <c r="G7375" t="s">
        <v>152</v>
      </c>
      <c r="H7375" t="s">
        <v>153</v>
      </c>
      <c r="I7375" t="s">
        <v>136</v>
      </c>
      <c r="J7375" t="s">
        <v>137</v>
      </c>
      <c r="K7375" t="s">
        <v>138</v>
      </c>
      <c r="L7375" t="s">
        <v>20316</v>
      </c>
      <c r="M7375" t="s">
        <v>20317</v>
      </c>
      <c r="N7375">
        <v>2.582777777</v>
      </c>
      <c r="O7375">
        <v>2</v>
      </c>
      <c r="P7375">
        <v>158</v>
      </c>
      <c r="Q7375">
        <v>29</v>
      </c>
      <c r="R7375">
        <v>176</v>
      </c>
      <c r="S7375">
        <v>2</v>
      </c>
      <c r="T7375">
        <v>8</v>
      </c>
      <c r="U7375">
        <v>0</v>
      </c>
      <c r="V7375">
        <v>0</v>
      </c>
      <c r="W7375">
        <v>0.5246961854533333</v>
      </c>
      <c r="X7375">
        <v>45.720060590614871</v>
      </c>
      <c r="Y7375">
        <v>3.2321396808170095</v>
      </c>
      <c r="Z7375">
        <v>32.299581548216665</v>
      </c>
      <c r="AA7375">
        <v>0</v>
      </c>
      <c r="AB7375">
        <v>3.3393728911469998</v>
      </c>
      <c r="AC7375">
        <v>0</v>
      </c>
      <c r="AD7375">
        <v>0</v>
      </c>
      <c r="AE7375">
        <v>85.115850896248872</v>
      </c>
    </row>
    <row r="7376" spans="1:31" x14ac:dyDescent="0.3">
      <c r="A7376">
        <v>2727737</v>
      </c>
      <c r="B7376">
        <v>1</v>
      </c>
      <c r="C7376" t="s">
        <v>80</v>
      </c>
      <c r="D7376" t="s">
        <v>100</v>
      </c>
      <c r="E7376" t="s">
        <v>213</v>
      </c>
      <c r="F7376" t="s">
        <v>9688</v>
      </c>
      <c r="G7376" t="s">
        <v>152</v>
      </c>
      <c r="H7376" t="s">
        <v>153</v>
      </c>
      <c r="I7376" t="s">
        <v>136</v>
      </c>
      <c r="J7376" t="s">
        <v>137</v>
      </c>
      <c r="K7376" t="s">
        <v>138</v>
      </c>
      <c r="L7376" t="s">
        <v>20318</v>
      </c>
      <c r="M7376" t="s">
        <v>20319</v>
      </c>
      <c r="N7376">
        <v>1.2208333330000001</v>
      </c>
      <c r="O7376">
        <v>0</v>
      </c>
      <c r="P7376">
        <v>377</v>
      </c>
      <c r="Q7376">
        <v>9</v>
      </c>
      <c r="R7376">
        <v>32</v>
      </c>
      <c r="S7376">
        <v>6</v>
      </c>
      <c r="T7376">
        <v>37</v>
      </c>
      <c r="U7376">
        <v>0</v>
      </c>
      <c r="V7376">
        <v>0</v>
      </c>
      <c r="W7376">
        <v>0</v>
      </c>
      <c r="X7376">
        <v>100.91881324907249</v>
      </c>
      <c r="Y7376">
        <v>3.1835412415553175</v>
      </c>
      <c r="Z7376">
        <v>16.887228572504853</v>
      </c>
      <c r="AA7376">
        <v>10.510992058419292</v>
      </c>
      <c r="AB7376">
        <v>25.388796514939841</v>
      </c>
      <c r="AC7376">
        <v>0</v>
      </c>
      <c r="AD7376">
        <v>0</v>
      </c>
      <c r="AE7376">
        <v>156.88937163649177</v>
      </c>
    </row>
    <row r="7377" spans="1:31" x14ac:dyDescent="0.3">
      <c r="A7377">
        <v>2727491</v>
      </c>
      <c r="B7377">
        <v>1</v>
      </c>
      <c r="C7377" t="s">
        <v>80</v>
      </c>
      <c r="D7377" t="s">
        <v>93</v>
      </c>
      <c r="E7377" t="s">
        <v>150</v>
      </c>
      <c r="F7377" t="s">
        <v>12612</v>
      </c>
      <c r="G7377" t="s">
        <v>152</v>
      </c>
      <c r="H7377" t="s">
        <v>153</v>
      </c>
      <c r="I7377" t="s">
        <v>136</v>
      </c>
      <c r="J7377" t="s">
        <v>137</v>
      </c>
      <c r="K7377" t="s">
        <v>138</v>
      </c>
      <c r="L7377" t="s">
        <v>20320</v>
      </c>
      <c r="M7377" t="s">
        <v>20321</v>
      </c>
      <c r="N7377">
        <v>5.460555555</v>
      </c>
      <c r="O7377">
        <v>0</v>
      </c>
      <c r="P7377">
        <v>3662</v>
      </c>
      <c r="Q7377">
        <v>3</v>
      </c>
      <c r="R7377">
        <v>1</v>
      </c>
      <c r="S7377">
        <v>1</v>
      </c>
      <c r="T7377">
        <v>120</v>
      </c>
      <c r="U7377">
        <v>1</v>
      </c>
      <c r="V7377">
        <v>0</v>
      </c>
      <c r="W7377">
        <v>0</v>
      </c>
      <c r="X7377">
        <v>3596.3868449416782</v>
      </c>
      <c r="Y7377">
        <v>88.433239030203353</v>
      </c>
      <c r="Z7377">
        <v>25.892356082256036</v>
      </c>
      <c r="AA7377">
        <v>156.72577094973144</v>
      </c>
      <c r="AB7377">
        <v>636.66233967142102</v>
      </c>
      <c r="AC7377">
        <v>37.2588743794755</v>
      </c>
      <c r="AD7377">
        <v>0</v>
      </c>
      <c r="AE7377">
        <v>4541.3594250547658</v>
      </c>
    </row>
    <row r="7378" spans="1:31" x14ac:dyDescent="0.3">
      <c r="A7378">
        <v>2727837</v>
      </c>
      <c r="B7378">
        <v>1</v>
      </c>
      <c r="C7378" t="s">
        <v>80</v>
      </c>
      <c r="D7378" t="s">
        <v>107</v>
      </c>
      <c r="E7378" t="s">
        <v>150</v>
      </c>
      <c r="F7378" t="s">
        <v>20160</v>
      </c>
      <c r="G7378" t="s">
        <v>152</v>
      </c>
      <c r="H7378" t="s">
        <v>153</v>
      </c>
      <c r="I7378" t="s">
        <v>136</v>
      </c>
      <c r="J7378" t="s">
        <v>137</v>
      </c>
      <c r="K7378" t="s">
        <v>138</v>
      </c>
      <c r="L7378" t="s">
        <v>20322</v>
      </c>
      <c r="M7378" t="s">
        <v>20323</v>
      </c>
      <c r="N7378">
        <v>1.8161111109999999</v>
      </c>
      <c r="O7378">
        <v>1</v>
      </c>
      <c r="P7378">
        <v>587</v>
      </c>
      <c r="Q7378">
        <v>36</v>
      </c>
      <c r="R7378">
        <v>75</v>
      </c>
      <c r="S7378">
        <v>10</v>
      </c>
      <c r="T7378">
        <v>43</v>
      </c>
      <c r="U7378">
        <v>1</v>
      </c>
      <c r="V7378">
        <v>0</v>
      </c>
      <c r="W7378">
        <v>0.33144597326433328</v>
      </c>
      <c r="X7378">
        <v>172.24851586299317</v>
      </c>
      <c r="Y7378">
        <v>199.00483609683008</v>
      </c>
      <c r="Z7378">
        <v>60.420821532304402</v>
      </c>
      <c r="AA7378">
        <v>120.50306117801425</v>
      </c>
      <c r="AB7378">
        <v>98.488704263109994</v>
      </c>
      <c r="AC7378">
        <v>62.50970396780707</v>
      </c>
      <c r="AD7378">
        <v>0</v>
      </c>
      <c r="AE7378">
        <v>713.50708887432324</v>
      </c>
    </row>
    <row r="7379" spans="1:31" x14ac:dyDescent="0.3">
      <c r="A7379">
        <v>2728378</v>
      </c>
      <c r="B7379">
        <v>1</v>
      </c>
      <c r="C7379" t="s">
        <v>81</v>
      </c>
      <c r="D7379" t="s">
        <v>115</v>
      </c>
      <c r="E7379" t="s">
        <v>161</v>
      </c>
      <c r="F7379" t="s">
        <v>10885</v>
      </c>
      <c r="G7379" t="s">
        <v>163</v>
      </c>
      <c r="H7379" t="s">
        <v>135</v>
      </c>
      <c r="I7379" t="s">
        <v>136</v>
      </c>
      <c r="J7379" t="s">
        <v>137</v>
      </c>
      <c r="K7379" t="s">
        <v>138</v>
      </c>
      <c r="L7379" t="s">
        <v>20324</v>
      </c>
      <c r="M7379" t="s">
        <v>20325</v>
      </c>
      <c r="N7379">
        <v>3.5302777769999998</v>
      </c>
      <c r="O7379">
        <v>0</v>
      </c>
      <c r="P7379">
        <v>8</v>
      </c>
      <c r="Q7379">
        <v>0</v>
      </c>
      <c r="R7379">
        <v>2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0.77018001943583336</v>
      </c>
      <c r="Y7379">
        <v>0</v>
      </c>
      <c r="Z7379">
        <v>0.31764538157343508</v>
      </c>
      <c r="AA7379">
        <v>0</v>
      </c>
      <c r="AB7379">
        <v>0</v>
      </c>
      <c r="AC7379">
        <v>0</v>
      </c>
      <c r="AD7379">
        <v>0</v>
      </c>
      <c r="AE7379">
        <v>1.0878254010092685</v>
      </c>
    </row>
    <row r="7380" spans="1:31" x14ac:dyDescent="0.3">
      <c r="A7380">
        <v>2728132</v>
      </c>
      <c r="B7380">
        <v>1</v>
      </c>
      <c r="C7380" t="s">
        <v>81</v>
      </c>
      <c r="D7380" t="s">
        <v>128</v>
      </c>
      <c r="E7380" t="s">
        <v>150</v>
      </c>
      <c r="F7380" t="s">
        <v>20326</v>
      </c>
      <c r="G7380" t="s">
        <v>152</v>
      </c>
      <c r="H7380" t="s">
        <v>153</v>
      </c>
      <c r="I7380" t="s">
        <v>136</v>
      </c>
      <c r="J7380" t="s">
        <v>137</v>
      </c>
      <c r="K7380" t="s">
        <v>138</v>
      </c>
      <c r="L7380" t="s">
        <v>20327</v>
      </c>
      <c r="M7380" t="s">
        <v>20328</v>
      </c>
      <c r="N7380">
        <v>0.27</v>
      </c>
      <c r="O7380">
        <v>0</v>
      </c>
      <c r="P7380">
        <v>569</v>
      </c>
      <c r="Q7380">
        <v>1</v>
      </c>
      <c r="R7380">
        <v>69</v>
      </c>
      <c r="S7380">
        <v>3</v>
      </c>
      <c r="T7380">
        <v>126</v>
      </c>
      <c r="U7380">
        <v>1</v>
      </c>
      <c r="V7380">
        <v>0</v>
      </c>
      <c r="W7380">
        <v>0</v>
      </c>
      <c r="X7380">
        <v>24.503247538899309</v>
      </c>
      <c r="Y7380">
        <v>3.0639901398840004</v>
      </c>
      <c r="Z7380">
        <v>4.562417120328</v>
      </c>
      <c r="AA7380">
        <v>1.7339093666775001</v>
      </c>
      <c r="AB7380">
        <v>13.446394964419941</v>
      </c>
      <c r="AC7380">
        <v>3.41126094182796</v>
      </c>
      <c r="AD7380">
        <v>0</v>
      </c>
      <c r="AE7380">
        <v>50.721220072036715</v>
      </c>
    </row>
    <row r="7381" spans="1:31" x14ac:dyDescent="0.3">
      <c r="A7381">
        <v>2728673</v>
      </c>
      <c r="B7381">
        <v>1</v>
      </c>
      <c r="C7381" t="s">
        <v>80</v>
      </c>
      <c r="D7381" t="s">
        <v>107</v>
      </c>
      <c r="E7381" t="s">
        <v>145</v>
      </c>
      <c r="F7381" t="s">
        <v>20329</v>
      </c>
      <c r="G7381" t="s">
        <v>181</v>
      </c>
      <c r="H7381" t="s">
        <v>135</v>
      </c>
      <c r="I7381" t="s">
        <v>136</v>
      </c>
      <c r="J7381" t="s">
        <v>137</v>
      </c>
      <c r="K7381" t="s">
        <v>138</v>
      </c>
      <c r="L7381" t="s">
        <v>20330</v>
      </c>
      <c r="M7381" t="s">
        <v>20331</v>
      </c>
      <c r="N7381">
        <v>1.4869444439999999</v>
      </c>
      <c r="O7381">
        <v>0</v>
      </c>
      <c r="P7381">
        <v>1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0.59645773660620005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0.59645773660620005</v>
      </c>
    </row>
    <row r="7382" spans="1:31" x14ac:dyDescent="0.3">
      <c r="A7382">
        <v>2727368</v>
      </c>
      <c r="B7382">
        <v>1</v>
      </c>
      <c r="C7382" t="s">
        <v>80</v>
      </c>
      <c r="D7382" t="s">
        <v>99</v>
      </c>
      <c r="E7382" t="s">
        <v>150</v>
      </c>
      <c r="F7382" t="s">
        <v>19518</v>
      </c>
      <c r="G7382" t="s">
        <v>152</v>
      </c>
      <c r="H7382" t="s">
        <v>153</v>
      </c>
      <c r="I7382" t="s">
        <v>136</v>
      </c>
      <c r="J7382" t="s">
        <v>137</v>
      </c>
      <c r="K7382" t="s">
        <v>138</v>
      </c>
      <c r="L7382" t="s">
        <v>20332</v>
      </c>
      <c r="M7382" t="s">
        <v>20333</v>
      </c>
      <c r="N7382">
        <v>0.47555555500000002</v>
      </c>
      <c r="O7382">
        <v>15</v>
      </c>
      <c r="P7382">
        <v>13244</v>
      </c>
      <c r="Q7382">
        <v>16</v>
      </c>
      <c r="R7382">
        <v>337</v>
      </c>
      <c r="S7382">
        <v>52</v>
      </c>
      <c r="T7382">
        <v>1589</v>
      </c>
      <c r="U7382">
        <v>1</v>
      </c>
      <c r="V7382">
        <v>14</v>
      </c>
      <c r="W7382">
        <v>20.647360357537977</v>
      </c>
      <c r="X7382">
        <v>921.6280763200823</v>
      </c>
      <c r="Y7382">
        <v>22.078361309440449</v>
      </c>
      <c r="Z7382">
        <v>27.673078218879532</v>
      </c>
      <c r="AA7382">
        <v>219.77489108010019</v>
      </c>
      <c r="AB7382">
        <v>570.20274945449285</v>
      </c>
      <c r="AC7382">
        <v>63.517471596044743</v>
      </c>
      <c r="AD7382">
        <v>83.622938777647462</v>
      </c>
      <c r="AE7382">
        <v>1929.1449271142255</v>
      </c>
    </row>
    <row r="7383" spans="1:31" x14ac:dyDescent="0.3">
      <c r="A7383">
        <v>2728221</v>
      </c>
      <c r="B7383">
        <v>1</v>
      </c>
      <c r="C7383" t="s">
        <v>80</v>
      </c>
      <c r="D7383" t="s">
        <v>99</v>
      </c>
      <c r="E7383" t="s">
        <v>161</v>
      </c>
      <c r="F7383" t="s">
        <v>20334</v>
      </c>
      <c r="G7383" t="s">
        <v>1479</v>
      </c>
      <c r="H7383" t="s">
        <v>135</v>
      </c>
      <c r="I7383" t="s">
        <v>136</v>
      </c>
      <c r="J7383" t="s">
        <v>137</v>
      </c>
      <c r="K7383" t="s">
        <v>138</v>
      </c>
      <c r="L7383" t="s">
        <v>20335</v>
      </c>
      <c r="M7383" t="s">
        <v>20336</v>
      </c>
      <c r="N7383">
        <v>5.4363888879999998</v>
      </c>
      <c r="O7383">
        <v>0</v>
      </c>
      <c r="P7383">
        <v>38</v>
      </c>
      <c r="Q7383">
        <v>0</v>
      </c>
      <c r="R7383">
        <v>11</v>
      </c>
      <c r="S7383">
        <v>0</v>
      </c>
      <c r="T7383">
        <v>9</v>
      </c>
      <c r="U7383">
        <v>0</v>
      </c>
      <c r="V7383">
        <v>0</v>
      </c>
      <c r="W7383">
        <v>0</v>
      </c>
      <c r="X7383">
        <v>7.4908749217389357</v>
      </c>
      <c r="Y7383">
        <v>0</v>
      </c>
      <c r="Z7383">
        <v>1.1207616695031868</v>
      </c>
      <c r="AA7383">
        <v>0</v>
      </c>
      <c r="AB7383">
        <v>9.9960952283644335</v>
      </c>
      <c r="AC7383">
        <v>0</v>
      </c>
      <c r="AD7383">
        <v>0</v>
      </c>
      <c r="AE7383">
        <v>18.607731819606556</v>
      </c>
    </row>
    <row r="7384" spans="1:31" x14ac:dyDescent="0.3">
      <c r="A7384">
        <v>2727488</v>
      </c>
      <c r="B7384">
        <v>1</v>
      </c>
      <c r="C7384" t="s">
        <v>80</v>
      </c>
      <c r="D7384" t="s">
        <v>93</v>
      </c>
      <c r="E7384" t="s">
        <v>150</v>
      </c>
      <c r="F7384" t="s">
        <v>17414</v>
      </c>
      <c r="G7384" t="s">
        <v>152</v>
      </c>
      <c r="H7384" t="s">
        <v>153</v>
      </c>
      <c r="I7384" t="s">
        <v>136</v>
      </c>
      <c r="J7384" t="s">
        <v>137</v>
      </c>
      <c r="K7384" t="s">
        <v>138</v>
      </c>
      <c r="L7384" t="s">
        <v>20337</v>
      </c>
      <c r="M7384" t="s">
        <v>20338</v>
      </c>
      <c r="N7384">
        <v>1.457222222</v>
      </c>
      <c r="O7384">
        <v>0</v>
      </c>
      <c r="P7384">
        <v>1412</v>
      </c>
      <c r="Q7384">
        <v>0</v>
      </c>
      <c r="R7384">
        <v>0</v>
      </c>
      <c r="S7384">
        <v>0</v>
      </c>
      <c r="T7384">
        <v>155</v>
      </c>
      <c r="U7384">
        <v>0</v>
      </c>
      <c r="V7384">
        <v>0</v>
      </c>
      <c r="W7384">
        <v>0</v>
      </c>
      <c r="X7384">
        <v>316.21583543688564</v>
      </c>
      <c r="Y7384">
        <v>0</v>
      </c>
      <c r="Z7384">
        <v>0</v>
      </c>
      <c r="AA7384">
        <v>0</v>
      </c>
      <c r="AB7384">
        <v>148.81597859428319</v>
      </c>
      <c r="AC7384">
        <v>0</v>
      </c>
      <c r="AD7384">
        <v>0</v>
      </c>
      <c r="AE7384">
        <v>465.03181403116884</v>
      </c>
    </row>
    <row r="7385" spans="1:31" x14ac:dyDescent="0.3">
      <c r="A7385">
        <v>2728078</v>
      </c>
      <c r="B7385">
        <v>1</v>
      </c>
      <c r="C7385" t="s">
        <v>80</v>
      </c>
      <c r="D7385" t="s">
        <v>95</v>
      </c>
      <c r="E7385" t="s">
        <v>156</v>
      </c>
      <c r="F7385" t="s">
        <v>20339</v>
      </c>
      <c r="G7385" t="s">
        <v>348</v>
      </c>
      <c r="H7385" t="s">
        <v>153</v>
      </c>
      <c r="I7385" t="s">
        <v>136</v>
      </c>
      <c r="J7385" t="s">
        <v>137</v>
      </c>
      <c r="K7385" t="s">
        <v>138</v>
      </c>
      <c r="L7385" t="s">
        <v>20340</v>
      </c>
      <c r="M7385" t="s">
        <v>20341</v>
      </c>
      <c r="N7385">
        <v>7.6091666660000001</v>
      </c>
      <c r="O7385">
        <v>0</v>
      </c>
      <c r="P7385">
        <v>24</v>
      </c>
      <c r="Q7385">
        <v>0</v>
      </c>
      <c r="R7385">
        <v>24</v>
      </c>
      <c r="S7385">
        <v>0</v>
      </c>
      <c r="T7385">
        <v>11</v>
      </c>
      <c r="U7385">
        <v>0</v>
      </c>
      <c r="V7385">
        <v>0</v>
      </c>
      <c r="W7385">
        <v>0</v>
      </c>
      <c r="X7385">
        <v>61.832475698932164</v>
      </c>
      <c r="Y7385">
        <v>0</v>
      </c>
      <c r="Z7385">
        <v>36.048823065818418</v>
      </c>
      <c r="AA7385">
        <v>0</v>
      </c>
      <c r="AB7385">
        <v>101.81283138555891</v>
      </c>
      <c r="AC7385">
        <v>0</v>
      </c>
      <c r="AD7385">
        <v>0</v>
      </c>
      <c r="AE7385">
        <v>199.69413015030949</v>
      </c>
    </row>
    <row r="7386" spans="1:31" x14ac:dyDescent="0.3">
      <c r="A7386">
        <v>2727703</v>
      </c>
      <c r="B7386">
        <v>1</v>
      </c>
      <c r="C7386" t="s">
        <v>81</v>
      </c>
      <c r="D7386" t="s">
        <v>123</v>
      </c>
      <c r="E7386" t="s">
        <v>150</v>
      </c>
      <c r="F7386" t="s">
        <v>20342</v>
      </c>
      <c r="G7386" t="s">
        <v>209</v>
      </c>
      <c r="H7386" t="s">
        <v>153</v>
      </c>
      <c r="I7386" t="s">
        <v>136</v>
      </c>
      <c r="J7386" t="s">
        <v>137</v>
      </c>
      <c r="K7386" t="s">
        <v>210</v>
      </c>
      <c r="L7386" t="s">
        <v>20343</v>
      </c>
      <c r="M7386" t="s">
        <v>20344</v>
      </c>
      <c r="N7386">
        <v>1.3347222219999999</v>
      </c>
      <c r="O7386">
        <v>4</v>
      </c>
      <c r="P7386">
        <v>10</v>
      </c>
      <c r="Q7386">
        <v>83</v>
      </c>
      <c r="R7386">
        <v>93</v>
      </c>
      <c r="S7386">
        <v>12</v>
      </c>
      <c r="T7386">
        <v>12</v>
      </c>
      <c r="U7386">
        <v>0</v>
      </c>
      <c r="V7386">
        <v>0</v>
      </c>
      <c r="W7386">
        <v>0</v>
      </c>
      <c r="X7386">
        <v>0.77855586832500001</v>
      </c>
      <c r="Y7386">
        <v>19.342850626149804</v>
      </c>
      <c r="Z7386">
        <v>26.268482614947299</v>
      </c>
      <c r="AA7386">
        <v>17.511558019914503</v>
      </c>
      <c r="AB7386">
        <v>0</v>
      </c>
      <c r="AC7386">
        <v>0</v>
      </c>
      <c r="AD7386">
        <v>0</v>
      </c>
      <c r="AE7386">
        <v>63.901447129336603</v>
      </c>
    </row>
    <row r="7387" spans="1:31" x14ac:dyDescent="0.3">
      <c r="A7387">
        <v>2727611</v>
      </c>
      <c r="B7387">
        <v>1</v>
      </c>
      <c r="C7387" t="s">
        <v>81</v>
      </c>
      <c r="D7387" t="s">
        <v>113</v>
      </c>
      <c r="E7387" t="s">
        <v>161</v>
      </c>
      <c r="F7387" t="s">
        <v>20345</v>
      </c>
      <c r="G7387" t="s">
        <v>163</v>
      </c>
      <c r="H7387" t="s">
        <v>135</v>
      </c>
      <c r="I7387" t="s">
        <v>136</v>
      </c>
      <c r="J7387" t="s">
        <v>137</v>
      </c>
      <c r="K7387" t="s">
        <v>138</v>
      </c>
      <c r="L7387" t="s">
        <v>20346</v>
      </c>
      <c r="M7387" t="s">
        <v>20347</v>
      </c>
      <c r="N7387">
        <v>3.0416666659999998</v>
      </c>
      <c r="O7387">
        <v>0</v>
      </c>
      <c r="P7387">
        <v>80</v>
      </c>
      <c r="Q7387">
        <v>0</v>
      </c>
      <c r="R7387">
        <v>5</v>
      </c>
      <c r="S7387">
        <v>0</v>
      </c>
      <c r="T7387">
        <v>2</v>
      </c>
      <c r="U7387">
        <v>0</v>
      </c>
      <c r="V7387">
        <v>0</v>
      </c>
      <c r="W7387">
        <v>0</v>
      </c>
      <c r="X7387">
        <v>41.108722642087983</v>
      </c>
      <c r="Y7387">
        <v>0</v>
      </c>
      <c r="Z7387">
        <v>0</v>
      </c>
      <c r="AA7387">
        <v>0</v>
      </c>
      <c r="AB7387">
        <v>0.78542639345432008</v>
      </c>
      <c r="AC7387">
        <v>0</v>
      </c>
      <c r="AD7387">
        <v>0</v>
      </c>
      <c r="AE7387">
        <v>41.894149035542306</v>
      </c>
    </row>
    <row r="7388" spans="1:31" x14ac:dyDescent="0.3">
      <c r="A7388">
        <v>2727411</v>
      </c>
      <c r="B7388">
        <v>1</v>
      </c>
      <c r="C7388" t="s">
        <v>80</v>
      </c>
      <c r="D7388" t="s">
        <v>100</v>
      </c>
      <c r="E7388" t="s">
        <v>156</v>
      </c>
      <c r="F7388" t="s">
        <v>17085</v>
      </c>
      <c r="G7388" t="s">
        <v>300</v>
      </c>
      <c r="H7388" t="s">
        <v>153</v>
      </c>
      <c r="I7388" t="s">
        <v>136</v>
      </c>
      <c r="J7388" t="s">
        <v>137</v>
      </c>
      <c r="K7388" t="s">
        <v>210</v>
      </c>
      <c r="L7388" t="s">
        <v>20348</v>
      </c>
      <c r="M7388" t="s">
        <v>20349</v>
      </c>
      <c r="N7388">
        <v>3.292777777</v>
      </c>
      <c r="O7388">
        <v>0</v>
      </c>
      <c r="P7388">
        <v>62</v>
      </c>
      <c r="Q7388">
        <v>0</v>
      </c>
      <c r="R7388">
        <v>10</v>
      </c>
      <c r="S7388">
        <v>0</v>
      </c>
      <c r="T7388">
        <v>5</v>
      </c>
      <c r="U7388">
        <v>0</v>
      </c>
      <c r="V7388">
        <v>0</v>
      </c>
      <c r="W7388">
        <v>0</v>
      </c>
      <c r="X7388">
        <v>49.914169363983106</v>
      </c>
      <c r="Y7388">
        <v>0</v>
      </c>
      <c r="Z7388">
        <v>15.39240767726662</v>
      </c>
      <c r="AA7388">
        <v>0</v>
      </c>
      <c r="AB7388">
        <v>6.7023814282027887</v>
      </c>
      <c r="AC7388">
        <v>0</v>
      </c>
      <c r="AD7388">
        <v>0</v>
      </c>
      <c r="AE7388">
        <v>72.008958469452509</v>
      </c>
    </row>
    <row r="7389" spans="1:31" x14ac:dyDescent="0.3">
      <c r="A7389">
        <v>2727660</v>
      </c>
      <c r="B7389">
        <v>1</v>
      </c>
      <c r="C7389" t="s">
        <v>80</v>
      </c>
      <c r="D7389" t="s">
        <v>107</v>
      </c>
      <c r="E7389" t="s">
        <v>156</v>
      </c>
      <c r="F7389" t="s">
        <v>20350</v>
      </c>
      <c r="G7389" t="s">
        <v>152</v>
      </c>
      <c r="H7389" t="s">
        <v>153</v>
      </c>
      <c r="I7389" t="s">
        <v>136</v>
      </c>
      <c r="J7389" t="s">
        <v>137</v>
      </c>
      <c r="K7389" t="s">
        <v>138</v>
      </c>
      <c r="L7389" t="s">
        <v>20351</v>
      </c>
      <c r="M7389" t="s">
        <v>20352</v>
      </c>
      <c r="N7389">
        <v>0.94166666600000004</v>
      </c>
      <c r="O7389">
        <v>2</v>
      </c>
      <c r="P7389">
        <v>1839</v>
      </c>
      <c r="Q7389">
        <v>5</v>
      </c>
      <c r="R7389">
        <v>15</v>
      </c>
      <c r="S7389">
        <v>11</v>
      </c>
      <c r="T7389">
        <v>237</v>
      </c>
      <c r="U7389">
        <v>0</v>
      </c>
      <c r="V7389">
        <v>1</v>
      </c>
      <c r="W7389">
        <v>0.62647306809105008</v>
      </c>
      <c r="X7389">
        <v>159.88347825464189</v>
      </c>
      <c r="Y7389">
        <v>762.46462190870761</v>
      </c>
      <c r="Z7389">
        <v>2.9039306953154251</v>
      </c>
      <c r="AA7389">
        <v>89.450812989417244</v>
      </c>
      <c r="AB7389">
        <v>115.49174428615129</v>
      </c>
      <c r="AC7389">
        <v>0</v>
      </c>
      <c r="AD7389">
        <v>2.3706058405447501</v>
      </c>
      <c r="AE7389">
        <v>1133.1916670428693</v>
      </c>
    </row>
    <row r="7390" spans="1:31" x14ac:dyDescent="0.3">
      <c r="A7390">
        <v>2728201</v>
      </c>
      <c r="B7390">
        <v>1</v>
      </c>
      <c r="C7390" t="s">
        <v>80</v>
      </c>
      <c r="D7390" t="s">
        <v>104</v>
      </c>
      <c r="E7390" t="s">
        <v>150</v>
      </c>
      <c r="F7390" t="s">
        <v>20353</v>
      </c>
      <c r="G7390" t="s">
        <v>152</v>
      </c>
      <c r="H7390" t="s">
        <v>153</v>
      </c>
      <c r="I7390" t="s">
        <v>136</v>
      </c>
      <c r="J7390" t="s">
        <v>137</v>
      </c>
      <c r="K7390" t="s">
        <v>138</v>
      </c>
      <c r="L7390" t="s">
        <v>20354</v>
      </c>
      <c r="M7390" t="s">
        <v>20355</v>
      </c>
      <c r="N7390">
        <v>0.61750000000000005</v>
      </c>
      <c r="O7390">
        <v>0</v>
      </c>
      <c r="P7390">
        <v>0</v>
      </c>
      <c r="Q7390">
        <v>4</v>
      </c>
      <c r="R7390">
        <v>4</v>
      </c>
      <c r="S7390">
        <v>3</v>
      </c>
      <c r="T7390">
        <v>2</v>
      </c>
      <c r="U7390">
        <v>6</v>
      </c>
      <c r="V7390">
        <v>0</v>
      </c>
      <c r="W7390">
        <v>0</v>
      </c>
      <c r="X7390">
        <v>0</v>
      </c>
      <c r="Y7390">
        <v>2.1879024801215405</v>
      </c>
      <c r="Z7390">
        <v>0</v>
      </c>
      <c r="AA7390">
        <v>130.53197983977842</v>
      </c>
      <c r="AB7390">
        <v>0</v>
      </c>
      <c r="AC7390">
        <v>221.70043375385725</v>
      </c>
      <c r="AD7390">
        <v>0</v>
      </c>
      <c r="AE7390">
        <v>354.42031607375725</v>
      </c>
    </row>
    <row r="7391" spans="1:31" x14ac:dyDescent="0.3">
      <c r="A7391">
        <v>2728450</v>
      </c>
      <c r="B7391">
        <v>1</v>
      </c>
      <c r="C7391" t="s">
        <v>81</v>
      </c>
      <c r="D7391" t="s">
        <v>121</v>
      </c>
      <c r="E7391" t="s">
        <v>213</v>
      </c>
      <c r="F7391" t="s">
        <v>14334</v>
      </c>
      <c r="G7391" t="s">
        <v>152</v>
      </c>
      <c r="H7391" t="s">
        <v>153</v>
      </c>
      <c r="I7391" t="s">
        <v>136</v>
      </c>
      <c r="J7391" t="s">
        <v>137</v>
      </c>
      <c r="K7391" t="s">
        <v>138</v>
      </c>
      <c r="L7391" t="s">
        <v>20356</v>
      </c>
      <c r="M7391" t="s">
        <v>20357</v>
      </c>
      <c r="N7391">
        <v>1.113888888</v>
      </c>
      <c r="O7391">
        <v>4</v>
      </c>
      <c r="P7391">
        <v>729</v>
      </c>
      <c r="Q7391">
        <v>0</v>
      </c>
      <c r="R7391">
        <v>13</v>
      </c>
      <c r="S7391">
        <v>0</v>
      </c>
      <c r="T7391">
        <v>49</v>
      </c>
      <c r="U7391">
        <v>0</v>
      </c>
      <c r="V7391">
        <v>0</v>
      </c>
      <c r="W7391">
        <v>16.769834464890039</v>
      </c>
      <c r="X7391">
        <v>85.309267474994826</v>
      </c>
      <c r="Y7391">
        <v>0</v>
      </c>
      <c r="Z7391">
        <v>0.63176116602258015</v>
      </c>
      <c r="AA7391">
        <v>0</v>
      </c>
      <c r="AB7391">
        <v>11.299677414314093</v>
      </c>
      <c r="AC7391">
        <v>0</v>
      </c>
      <c r="AD7391">
        <v>0</v>
      </c>
      <c r="AE7391">
        <v>114.01054052022154</v>
      </c>
    </row>
    <row r="7392" spans="1:31" x14ac:dyDescent="0.3">
      <c r="A7392">
        <v>2727276</v>
      </c>
      <c r="B7392">
        <v>1</v>
      </c>
      <c r="C7392" t="s">
        <v>80</v>
      </c>
      <c r="D7392" t="s">
        <v>93</v>
      </c>
      <c r="E7392" t="s">
        <v>150</v>
      </c>
      <c r="F7392" t="s">
        <v>17310</v>
      </c>
      <c r="G7392" t="s">
        <v>152</v>
      </c>
      <c r="H7392" t="s">
        <v>153</v>
      </c>
      <c r="I7392" t="s">
        <v>136</v>
      </c>
      <c r="J7392" t="s">
        <v>137</v>
      </c>
      <c r="K7392" t="s">
        <v>138</v>
      </c>
      <c r="L7392" t="s">
        <v>20358</v>
      </c>
      <c r="M7392" t="s">
        <v>20359</v>
      </c>
      <c r="N7392">
        <v>1.36</v>
      </c>
      <c r="O7392">
        <v>0</v>
      </c>
      <c r="P7392">
        <v>162</v>
      </c>
      <c r="Q7392">
        <v>7</v>
      </c>
      <c r="R7392">
        <v>80</v>
      </c>
      <c r="S7392">
        <v>5</v>
      </c>
      <c r="T7392">
        <v>38</v>
      </c>
      <c r="U7392">
        <v>0</v>
      </c>
      <c r="V7392">
        <v>0</v>
      </c>
      <c r="W7392">
        <v>0</v>
      </c>
      <c r="X7392">
        <v>28.550931307708364</v>
      </c>
      <c r="Y7392">
        <v>2.9557173582095997</v>
      </c>
      <c r="Z7392">
        <v>58.295458997504348</v>
      </c>
      <c r="AA7392">
        <v>110.55927414785965</v>
      </c>
      <c r="AB7392">
        <v>20.013163269413742</v>
      </c>
      <c r="AC7392">
        <v>0</v>
      </c>
      <c r="AD7392">
        <v>0</v>
      </c>
      <c r="AE7392">
        <v>220.3745450806957</v>
      </c>
    </row>
    <row r="7393" spans="1:31" x14ac:dyDescent="0.3">
      <c r="A7393">
        <v>2728301</v>
      </c>
      <c r="B7393">
        <v>1</v>
      </c>
      <c r="C7393" t="s">
        <v>80</v>
      </c>
      <c r="D7393" t="s">
        <v>82</v>
      </c>
      <c r="E7393" t="s">
        <v>132</v>
      </c>
      <c r="F7393" t="s">
        <v>20360</v>
      </c>
      <c r="G7393" t="s">
        <v>409</v>
      </c>
      <c r="H7393" t="s">
        <v>135</v>
      </c>
      <c r="I7393" t="s">
        <v>136</v>
      </c>
      <c r="J7393" t="s">
        <v>137</v>
      </c>
      <c r="K7393" t="s">
        <v>138</v>
      </c>
      <c r="L7393" t="s">
        <v>20361</v>
      </c>
      <c r="M7393" t="s">
        <v>20362</v>
      </c>
      <c r="N7393">
        <v>4.4288888880000004</v>
      </c>
      <c r="O7393">
        <v>0</v>
      </c>
      <c r="P7393">
        <v>922</v>
      </c>
      <c r="Q7393">
        <v>0</v>
      </c>
      <c r="R7393">
        <v>0</v>
      </c>
      <c r="S7393">
        <v>0</v>
      </c>
      <c r="T7393">
        <v>76</v>
      </c>
      <c r="U7393">
        <v>0</v>
      </c>
      <c r="V7393">
        <v>0</v>
      </c>
      <c r="W7393">
        <v>0</v>
      </c>
      <c r="X7393">
        <v>1084.9328823155081</v>
      </c>
      <c r="Y7393">
        <v>0</v>
      </c>
      <c r="Z7393">
        <v>0</v>
      </c>
      <c r="AA7393">
        <v>0</v>
      </c>
      <c r="AB7393">
        <v>153.59867184893096</v>
      </c>
      <c r="AC7393">
        <v>0</v>
      </c>
      <c r="AD7393">
        <v>0</v>
      </c>
      <c r="AE7393">
        <v>1238.5315541644391</v>
      </c>
    </row>
    <row r="7394" spans="1:31" x14ac:dyDescent="0.3">
      <c r="A7394">
        <v>2727668</v>
      </c>
      <c r="B7394">
        <v>1</v>
      </c>
      <c r="C7394" t="s">
        <v>81</v>
      </c>
      <c r="D7394" t="s">
        <v>128</v>
      </c>
      <c r="E7394" t="s">
        <v>132</v>
      </c>
      <c r="F7394" t="s">
        <v>20363</v>
      </c>
      <c r="G7394" t="s">
        <v>134</v>
      </c>
      <c r="H7394" t="s">
        <v>135</v>
      </c>
      <c r="I7394" t="s">
        <v>136</v>
      </c>
      <c r="J7394" t="s">
        <v>137</v>
      </c>
      <c r="K7394" t="s">
        <v>138</v>
      </c>
      <c r="L7394" t="s">
        <v>20364</v>
      </c>
      <c r="M7394" t="s">
        <v>20365</v>
      </c>
      <c r="N7394">
        <v>7.1047222220000004</v>
      </c>
      <c r="O7394">
        <v>0</v>
      </c>
      <c r="P7394">
        <v>150</v>
      </c>
      <c r="Q7394">
        <v>0</v>
      </c>
      <c r="R7394">
        <v>8</v>
      </c>
      <c r="S7394">
        <v>0</v>
      </c>
      <c r="T7394">
        <v>14</v>
      </c>
      <c r="U7394">
        <v>0</v>
      </c>
      <c r="V7394">
        <v>0</v>
      </c>
      <c r="W7394">
        <v>0</v>
      </c>
      <c r="X7394">
        <v>155.70795735685948</v>
      </c>
      <c r="Y7394">
        <v>0</v>
      </c>
      <c r="Z7394">
        <v>41.750179494024607</v>
      </c>
      <c r="AA7394">
        <v>0</v>
      </c>
      <c r="AB7394">
        <v>54.601263343900342</v>
      </c>
      <c r="AC7394">
        <v>0</v>
      </c>
      <c r="AD7394">
        <v>0</v>
      </c>
      <c r="AE7394">
        <v>252.05940019478444</v>
      </c>
    </row>
    <row r="7395" spans="1:31" x14ac:dyDescent="0.3">
      <c r="A7395">
        <v>2727909</v>
      </c>
      <c r="B7395">
        <v>1</v>
      </c>
      <c r="C7395" t="s">
        <v>81</v>
      </c>
      <c r="D7395" t="s">
        <v>122</v>
      </c>
      <c r="E7395" t="s">
        <v>150</v>
      </c>
      <c r="F7395" t="s">
        <v>6531</v>
      </c>
      <c r="G7395" t="s">
        <v>152</v>
      </c>
      <c r="H7395" t="s">
        <v>153</v>
      </c>
      <c r="I7395" t="s">
        <v>136</v>
      </c>
      <c r="J7395" t="s">
        <v>137</v>
      </c>
      <c r="K7395" t="s">
        <v>138</v>
      </c>
      <c r="L7395" t="s">
        <v>20366</v>
      </c>
      <c r="M7395" t="s">
        <v>20367</v>
      </c>
      <c r="N7395">
        <v>2.2627777770000002</v>
      </c>
      <c r="O7395">
        <v>3</v>
      </c>
      <c r="P7395">
        <v>114</v>
      </c>
      <c r="Q7395">
        <v>13</v>
      </c>
      <c r="R7395">
        <v>0</v>
      </c>
      <c r="S7395">
        <v>8</v>
      </c>
      <c r="T7395">
        <v>4</v>
      </c>
      <c r="U7395">
        <v>1</v>
      </c>
      <c r="V7395">
        <v>0</v>
      </c>
      <c r="W7395">
        <v>0.74207710844516672</v>
      </c>
      <c r="X7395">
        <v>22.245716416680729</v>
      </c>
      <c r="Y7395">
        <v>20.758345102625125</v>
      </c>
      <c r="Z7395">
        <v>0</v>
      </c>
      <c r="AA7395">
        <v>65.787974112177579</v>
      </c>
      <c r="AB7395">
        <v>0.45005803450879994</v>
      </c>
      <c r="AC7395">
        <v>105.57867465190168</v>
      </c>
      <c r="AD7395">
        <v>0</v>
      </c>
      <c r="AE7395">
        <v>215.56284542633909</v>
      </c>
    </row>
    <row r="7396" spans="1:31" x14ac:dyDescent="0.3">
      <c r="A7396">
        <v>2727319</v>
      </c>
      <c r="B7396">
        <v>1</v>
      </c>
      <c r="C7396" t="s">
        <v>81</v>
      </c>
      <c r="D7396" t="s">
        <v>118</v>
      </c>
      <c r="E7396" t="s">
        <v>173</v>
      </c>
      <c r="F7396" t="s">
        <v>20368</v>
      </c>
      <c r="G7396" t="s">
        <v>152</v>
      </c>
      <c r="H7396" t="s">
        <v>153</v>
      </c>
      <c r="I7396" t="s">
        <v>136</v>
      </c>
      <c r="J7396" t="s">
        <v>137</v>
      </c>
      <c r="K7396" t="s">
        <v>138</v>
      </c>
      <c r="L7396" t="s">
        <v>20369</v>
      </c>
      <c r="M7396" t="s">
        <v>20370</v>
      </c>
      <c r="N7396">
        <v>5.1419444439999999</v>
      </c>
      <c r="O7396">
        <v>23</v>
      </c>
      <c r="P7396">
        <v>2964</v>
      </c>
      <c r="Q7396">
        <v>538</v>
      </c>
      <c r="R7396">
        <v>657</v>
      </c>
      <c r="S7396">
        <v>59</v>
      </c>
      <c r="T7396">
        <v>334</v>
      </c>
      <c r="U7396">
        <v>3</v>
      </c>
      <c r="V7396">
        <v>0</v>
      </c>
      <c r="W7396">
        <v>76.536387187824417</v>
      </c>
      <c r="X7396">
        <v>1983.8130699457004</v>
      </c>
      <c r="Y7396">
        <v>1909.4347470037537</v>
      </c>
      <c r="Z7396">
        <v>656.25773508559882</v>
      </c>
      <c r="AA7396">
        <v>1311.2399353133917</v>
      </c>
      <c r="AB7396">
        <v>703.9878465819487</v>
      </c>
      <c r="AC7396">
        <v>1373.5133164081658</v>
      </c>
      <c r="AD7396">
        <v>0</v>
      </c>
      <c r="AE7396">
        <v>8014.7830375263839</v>
      </c>
    </row>
    <row r="7397" spans="1:31" x14ac:dyDescent="0.3">
      <c r="A7397">
        <v>2727419</v>
      </c>
      <c r="B7397">
        <v>1</v>
      </c>
      <c r="C7397" t="s">
        <v>80</v>
      </c>
      <c r="D7397" t="s">
        <v>98</v>
      </c>
      <c r="E7397" t="s">
        <v>213</v>
      </c>
      <c r="F7397" t="s">
        <v>20371</v>
      </c>
      <c r="G7397" t="s">
        <v>152</v>
      </c>
      <c r="H7397" t="s">
        <v>153</v>
      </c>
      <c r="I7397" t="s">
        <v>136</v>
      </c>
      <c r="J7397" t="s">
        <v>137</v>
      </c>
      <c r="K7397" t="s">
        <v>138</v>
      </c>
      <c r="L7397" t="s">
        <v>20372</v>
      </c>
      <c r="M7397" t="s">
        <v>20373</v>
      </c>
      <c r="N7397">
        <v>2.8805555549999999</v>
      </c>
      <c r="O7397">
        <v>0</v>
      </c>
      <c r="P7397">
        <v>1290</v>
      </c>
      <c r="Q7397">
        <v>2</v>
      </c>
      <c r="R7397">
        <v>202</v>
      </c>
      <c r="S7397">
        <v>7</v>
      </c>
      <c r="T7397">
        <v>372</v>
      </c>
      <c r="U7397">
        <v>0</v>
      </c>
      <c r="V7397">
        <v>0</v>
      </c>
      <c r="W7397">
        <v>0</v>
      </c>
      <c r="X7397">
        <v>416.17375667331106</v>
      </c>
      <c r="Y7397">
        <v>1.8378818388854168</v>
      </c>
      <c r="Z7397">
        <v>57.06427693934603</v>
      </c>
      <c r="AA7397">
        <v>218.98540180229799</v>
      </c>
      <c r="AB7397">
        <v>340.73953594099186</v>
      </c>
      <c r="AC7397">
        <v>0</v>
      </c>
      <c r="AD7397">
        <v>0</v>
      </c>
      <c r="AE7397">
        <v>1034.8008531948324</v>
      </c>
    </row>
    <row r="7398" spans="1:31" x14ac:dyDescent="0.3">
      <c r="A7398">
        <v>2728550</v>
      </c>
      <c r="B7398">
        <v>1</v>
      </c>
      <c r="C7398" t="s">
        <v>80</v>
      </c>
      <c r="D7398" t="s">
        <v>91</v>
      </c>
      <c r="E7398" t="s">
        <v>150</v>
      </c>
      <c r="F7398" t="s">
        <v>20374</v>
      </c>
      <c r="G7398" t="s">
        <v>152</v>
      </c>
      <c r="H7398" t="s">
        <v>153</v>
      </c>
      <c r="I7398" t="s">
        <v>136</v>
      </c>
      <c r="J7398" t="s">
        <v>137</v>
      </c>
      <c r="K7398" t="s">
        <v>138</v>
      </c>
      <c r="L7398" t="s">
        <v>20375</v>
      </c>
      <c r="M7398" t="s">
        <v>20376</v>
      </c>
      <c r="N7398">
        <v>1.048888888</v>
      </c>
      <c r="O7398">
        <v>1</v>
      </c>
      <c r="P7398">
        <v>41</v>
      </c>
      <c r="Q7398">
        <v>21</v>
      </c>
      <c r="R7398">
        <v>276</v>
      </c>
      <c r="S7398">
        <v>13</v>
      </c>
      <c r="T7398">
        <v>66</v>
      </c>
      <c r="U7398">
        <v>3</v>
      </c>
      <c r="V7398">
        <v>0</v>
      </c>
      <c r="W7398">
        <v>0.11607630784000003</v>
      </c>
      <c r="X7398">
        <v>17.256951120412612</v>
      </c>
      <c r="Y7398">
        <v>22.676266521562646</v>
      </c>
      <c r="Z7398">
        <v>42.111341622766489</v>
      </c>
      <c r="AA7398">
        <v>369.02109790560661</v>
      </c>
      <c r="AB7398">
        <v>16.024380653337762</v>
      </c>
      <c r="AC7398">
        <v>57.435299083826308</v>
      </c>
      <c r="AD7398">
        <v>0</v>
      </c>
      <c r="AE7398">
        <v>524.64141321535237</v>
      </c>
    </row>
    <row r="7399" spans="1:31" x14ac:dyDescent="0.3">
      <c r="A7399">
        <v>2727960</v>
      </c>
      <c r="B7399">
        <v>1</v>
      </c>
      <c r="C7399" t="s">
        <v>80</v>
      </c>
      <c r="D7399" t="s">
        <v>107</v>
      </c>
      <c r="E7399" t="s">
        <v>150</v>
      </c>
      <c r="F7399" t="s">
        <v>20377</v>
      </c>
      <c r="G7399" t="s">
        <v>152</v>
      </c>
      <c r="H7399" t="s">
        <v>153</v>
      </c>
      <c r="I7399" t="s">
        <v>136</v>
      </c>
      <c r="J7399" t="s">
        <v>137</v>
      </c>
      <c r="K7399" t="s">
        <v>138</v>
      </c>
      <c r="L7399" t="s">
        <v>20378</v>
      </c>
      <c r="M7399" t="s">
        <v>20379</v>
      </c>
      <c r="N7399">
        <v>0.21583333299999999</v>
      </c>
      <c r="O7399">
        <v>0</v>
      </c>
      <c r="P7399">
        <v>881</v>
      </c>
      <c r="Q7399">
        <v>1</v>
      </c>
      <c r="R7399">
        <v>31</v>
      </c>
      <c r="S7399">
        <v>1</v>
      </c>
      <c r="T7399">
        <v>106</v>
      </c>
      <c r="U7399">
        <v>1</v>
      </c>
      <c r="V7399">
        <v>1</v>
      </c>
      <c r="W7399">
        <v>0</v>
      </c>
      <c r="X7399">
        <v>25.182430387038579</v>
      </c>
      <c r="Y7399">
        <v>0.11476571175416667</v>
      </c>
      <c r="Z7399">
        <v>2.0505592752541872</v>
      </c>
      <c r="AA7399">
        <v>0.92616320607240521</v>
      </c>
      <c r="AB7399">
        <v>19.751287320892491</v>
      </c>
      <c r="AC7399">
        <v>24.541133407902223</v>
      </c>
      <c r="AD7399">
        <v>0.64027219492290921</v>
      </c>
      <c r="AE7399">
        <v>73.206611503836967</v>
      </c>
    </row>
    <row r="7400" spans="1:31" x14ac:dyDescent="0.3">
      <c r="A7400">
        <v>2727949</v>
      </c>
      <c r="B7400">
        <v>1</v>
      </c>
      <c r="C7400" t="s">
        <v>80</v>
      </c>
      <c r="D7400" t="s">
        <v>83</v>
      </c>
      <c r="E7400" t="s">
        <v>145</v>
      </c>
      <c r="F7400" t="s">
        <v>20380</v>
      </c>
      <c r="G7400" t="s">
        <v>230</v>
      </c>
      <c r="H7400" t="s">
        <v>135</v>
      </c>
      <c r="I7400" t="s">
        <v>136</v>
      </c>
      <c r="J7400" t="s">
        <v>137</v>
      </c>
      <c r="K7400" t="s">
        <v>138</v>
      </c>
      <c r="L7400" t="s">
        <v>20381</v>
      </c>
      <c r="M7400" t="s">
        <v>20382</v>
      </c>
      <c r="N7400">
        <v>3.4750000000000001</v>
      </c>
      <c r="O7400">
        <v>0</v>
      </c>
      <c r="P7400">
        <v>1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0.13386500681067001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0.13386500681067001</v>
      </c>
    </row>
    <row r="7401" spans="1:31" x14ac:dyDescent="0.3">
      <c r="A7401">
        <v>2728258</v>
      </c>
      <c r="B7401">
        <v>1</v>
      </c>
      <c r="C7401" t="s">
        <v>80</v>
      </c>
      <c r="D7401" t="s">
        <v>108</v>
      </c>
      <c r="E7401" t="s">
        <v>213</v>
      </c>
      <c r="F7401" t="s">
        <v>5594</v>
      </c>
      <c r="G7401" t="s">
        <v>152</v>
      </c>
      <c r="H7401" t="s">
        <v>153</v>
      </c>
      <c r="I7401" t="s">
        <v>136</v>
      </c>
      <c r="J7401" t="s">
        <v>137</v>
      </c>
      <c r="K7401" t="s">
        <v>138</v>
      </c>
      <c r="L7401" t="s">
        <v>20383</v>
      </c>
      <c r="M7401" t="s">
        <v>20384</v>
      </c>
      <c r="N7401">
        <v>0.18777777700000001</v>
      </c>
      <c r="O7401">
        <v>0</v>
      </c>
      <c r="P7401">
        <v>699</v>
      </c>
      <c r="Q7401">
        <v>0</v>
      </c>
      <c r="R7401">
        <v>107</v>
      </c>
      <c r="S7401">
        <v>3</v>
      </c>
      <c r="T7401">
        <v>125</v>
      </c>
      <c r="U7401">
        <v>0</v>
      </c>
      <c r="V7401">
        <v>0</v>
      </c>
      <c r="W7401">
        <v>0</v>
      </c>
      <c r="X7401">
        <v>17.024636507486896</v>
      </c>
      <c r="Y7401">
        <v>0</v>
      </c>
      <c r="Z7401">
        <v>2.6827832813967913</v>
      </c>
      <c r="AA7401">
        <v>1.3959103433616467</v>
      </c>
      <c r="AB7401">
        <v>15.0856871588865</v>
      </c>
      <c r="AC7401">
        <v>0</v>
      </c>
      <c r="AD7401">
        <v>0</v>
      </c>
      <c r="AE7401">
        <v>36.189017291131833</v>
      </c>
    </row>
    <row r="7402" spans="1:31" x14ac:dyDescent="0.3">
      <c r="A7402">
        <v>2728043</v>
      </c>
      <c r="B7402">
        <v>1</v>
      </c>
      <c r="C7402" t="s">
        <v>81</v>
      </c>
      <c r="D7402" t="s">
        <v>120</v>
      </c>
      <c r="E7402" t="s">
        <v>213</v>
      </c>
      <c r="F7402" t="s">
        <v>1796</v>
      </c>
      <c r="G7402" t="s">
        <v>152</v>
      </c>
      <c r="H7402" t="s">
        <v>153</v>
      </c>
      <c r="I7402" t="s">
        <v>136</v>
      </c>
      <c r="J7402" t="s">
        <v>137</v>
      </c>
      <c r="K7402" t="s">
        <v>138</v>
      </c>
      <c r="L7402" t="s">
        <v>20385</v>
      </c>
      <c r="M7402" t="s">
        <v>20386</v>
      </c>
      <c r="N7402">
        <v>0.74083333299999998</v>
      </c>
      <c r="O7402">
        <v>0</v>
      </c>
      <c r="P7402">
        <v>0</v>
      </c>
      <c r="Q7402">
        <v>56</v>
      </c>
      <c r="R7402">
        <v>36</v>
      </c>
      <c r="S7402">
        <v>2</v>
      </c>
      <c r="T7402">
        <v>2</v>
      </c>
      <c r="U7402">
        <v>1</v>
      </c>
      <c r="V7402">
        <v>0</v>
      </c>
      <c r="W7402">
        <v>0</v>
      </c>
      <c r="X7402">
        <v>0</v>
      </c>
      <c r="Y7402">
        <v>7.4396959382695158</v>
      </c>
      <c r="Z7402">
        <v>1.0318648700383899</v>
      </c>
      <c r="AA7402">
        <v>6.0812050549661407</v>
      </c>
      <c r="AB7402">
        <v>2.1993934435416671E-4</v>
      </c>
      <c r="AC7402">
        <v>3.4270204049295505</v>
      </c>
      <c r="AD7402">
        <v>0</v>
      </c>
      <c r="AE7402">
        <v>17.980006207547952</v>
      </c>
    </row>
    <row r="7403" spans="1:31" x14ac:dyDescent="0.3">
      <c r="A7403">
        <v>2727711</v>
      </c>
      <c r="B7403">
        <v>1</v>
      </c>
      <c r="C7403" t="s">
        <v>80</v>
      </c>
      <c r="D7403" t="s">
        <v>94</v>
      </c>
      <c r="E7403" t="s">
        <v>150</v>
      </c>
      <c r="F7403" t="s">
        <v>12148</v>
      </c>
      <c r="G7403" t="s">
        <v>152</v>
      </c>
      <c r="H7403" t="s">
        <v>153</v>
      </c>
      <c r="I7403" t="s">
        <v>136</v>
      </c>
      <c r="J7403" t="s">
        <v>137</v>
      </c>
      <c r="K7403" t="s">
        <v>138</v>
      </c>
      <c r="L7403" t="s">
        <v>20387</v>
      </c>
      <c r="M7403" t="s">
        <v>20388</v>
      </c>
      <c r="N7403">
        <v>1.720555555</v>
      </c>
      <c r="O7403">
        <v>0</v>
      </c>
      <c r="P7403">
        <v>0</v>
      </c>
      <c r="Q7403">
        <v>1</v>
      </c>
      <c r="R7403">
        <v>132</v>
      </c>
      <c r="S7403">
        <v>0</v>
      </c>
      <c r="T7403">
        <v>8</v>
      </c>
      <c r="U7403">
        <v>0</v>
      </c>
      <c r="V7403">
        <v>0</v>
      </c>
      <c r="W7403">
        <v>0</v>
      </c>
      <c r="X7403">
        <v>0</v>
      </c>
      <c r="Y7403">
        <v>0.88059996251500006</v>
      </c>
      <c r="Z7403">
        <v>11.782045760076803</v>
      </c>
      <c r="AA7403">
        <v>0</v>
      </c>
      <c r="AB7403">
        <v>2.2738810677633334</v>
      </c>
      <c r="AC7403">
        <v>0</v>
      </c>
      <c r="AD7403">
        <v>0</v>
      </c>
      <c r="AE7403">
        <v>14.936526790355137</v>
      </c>
    </row>
    <row r="7404" spans="1:31" x14ac:dyDescent="0.3">
      <c r="A7404">
        <v>2727239</v>
      </c>
      <c r="B7404">
        <v>1</v>
      </c>
      <c r="C7404" t="s">
        <v>81</v>
      </c>
      <c r="D7404" t="s">
        <v>125</v>
      </c>
      <c r="E7404" t="s">
        <v>213</v>
      </c>
      <c r="F7404" t="s">
        <v>13826</v>
      </c>
      <c r="G7404" t="s">
        <v>152</v>
      </c>
      <c r="H7404" t="s">
        <v>153</v>
      </c>
      <c r="I7404" t="s">
        <v>490</v>
      </c>
      <c r="J7404" t="s">
        <v>137</v>
      </c>
      <c r="K7404" t="s">
        <v>138</v>
      </c>
      <c r="L7404" t="s">
        <v>20389</v>
      </c>
      <c r="M7404" t="s">
        <v>20390</v>
      </c>
      <c r="N7404">
        <v>1.8333333E-2</v>
      </c>
      <c r="O7404">
        <v>2</v>
      </c>
      <c r="P7404">
        <v>158</v>
      </c>
      <c r="Q7404">
        <v>29</v>
      </c>
      <c r="R7404">
        <v>176</v>
      </c>
      <c r="S7404">
        <v>2</v>
      </c>
      <c r="T7404">
        <v>8</v>
      </c>
      <c r="U7404">
        <v>0</v>
      </c>
      <c r="V7404">
        <v>0</v>
      </c>
      <c r="W7404">
        <v>2.8004519949999997E-3</v>
      </c>
      <c r="X7404">
        <v>0.28869727550185503</v>
      </c>
      <c r="Y7404">
        <v>1.7846743944644999E-2</v>
      </c>
      <c r="Z7404">
        <v>0.19003378246644004</v>
      </c>
      <c r="AA7404">
        <v>0</v>
      </c>
      <c r="AB7404">
        <v>1.4829017194200001E-2</v>
      </c>
      <c r="AC7404">
        <v>0</v>
      </c>
      <c r="AD7404">
        <v>0</v>
      </c>
      <c r="AE7404">
        <v>0.51420727110214004</v>
      </c>
    </row>
    <row r="7405" spans="1:31" x14ac:dyDescent="0.3">
      <c r="A7405">
        <v>2728235</v>
      </c>
      <c r="B7405">
        <v>1</v>
      </c>
      <c r="C7405" t="s">
        <v>80</v>
      </c>
      <c r="D7405" t="s">
        <v>106</v>
      </c>
      <c r="E7405" t="s">
        <v>161</v>
      </c>
      <c r="F7405" t="s">
        <v>20391</v>
      </c>
      <c r="G7405" t="s">
        <v>163</v>
      </c>
      <c r="H7405" t="s">
        <v>135</v>
      </c>
      <c r="I7405" t="s">
        <v>136</v>
      </c>
      <c r="J7405" t="s">
        <v>137</v>
      </c>
      <c r="K7405" t="s">
        <v>138</v>
      </c>
      <c r="L7405" t="s">
        <v>20392</v>
      </c>
      <c r="M7405" t="s">
        <v>20393</v>
      </c>
      <c r="N7405">
        <v>2.5436111110000001</v>
      </c>
      <c r="O7405">
        <v>0</v>
      </c>
      <c r="P7405">
        <v>181</v>
      </c>
      <c r="Q7405">
        <v>0</v>
      </c>
      <c r="R7405">
        <v>0</v>
      </c>
      <c r="S7405">
        <v>0</v>
      </c>
      <c r="T7405">
        <v>5</v>
      </c>
      <c r="U7405">
        <v>0</v>
      </c>
      <c r="V7405">
        <v>0</v>
      </c>
      <c r="W7405">
        <v>0</v>
      </c>
      <c r="X7405">
        <v>79.105357813229077</v>
      </c>
      <c r="Y7405">
        <v>0</v>
      </c>
      <c r="Z7405">
        <v>0</v>
      </c>
      <c r="AA7405">
        <v>0</v>
      </c>
      <c r="AB7405">
        <v>12.289658306567402</v>
      </c>
      <c r="AC7405">
        <v>0</v>
      </c>
      <c r="AD7405">
        <v>0</v>
      </c>
      <c r="AE7405">
        <v>91.39501611979648</v>
      </c>
    </row>
    <row r="7406" spans="1:31" x14ac:dyDescent="0.3">
      <c r="A7406">
        <v>2727525</v>
      </c>
      <c r="B7406">
        <v>1</v>
      </c>
      <c r="C7406" t="s">
        <v>80</v>
      </c>
      <c r="D7406" t="s">
        <v>97</v>
      </c>
      <c r="E7406" t="s">
        <v>150</v>
      </c>
      <c r="F7406" t="s">
        <v>188</v>
      </c>
      <c r="G7406" t="s">
        <v>152</v>
      </c>
      <c r="H7406" t="s">
        <v>153</v>
      </c>
      <c r="I7406" t="s">
        <v>136</v>
      </c>
      <c r="J7406" t="s">
        <v>137</v>
      </c>
      <c r="K7406" t="s">
        <v>138</v>
      </c>
      <c r="L7406" t="s">
        <v>20280</v>
      </c>
      <c r="M7406" t="s">
        <v>20394</v>
      </c>
      <c r="N7406">
        <v>0.12694444399999999</v>
      </c>
      <c r="O7406">
        <v>8</v>
      </c>
      <c r="P7406">
        <v>1187</v>
      </c>
      <c r="Q7406">
        <v>13</v>
      </c>
      <c r="R7406">
        <v>426</v>
      </c>
      <c r="S7406">
        <v>29</v>
      </c>
      <c r="T7406">
        <v>263</v>
      </c>
      <c r="U7406">
        <v>2</v>
      </c>
      <c r="V7406">
        <v>2</v>
      </c>
      <c r="W7406">
        <v>13.338081209707802</v>
      </c>
      <c r="X7406">
        <v>57.066114432765083</v>
      </c>
      <c r="Y7406">
        <v>5.3675382627028201</v>
      </c>
      <c r="Z7406">
        <v>19.094182682887965</v>
      </c>
      <c r="AA7406">
        <v>14.70093290721783</v>
      </c>
      <c r="AB7406">
        <v>32.408173305524961</v>
      </c>
      <c r="AC7406">
        <v>10.656248355243001</v>
      </c>
      <c r="AD7406">
        <v>0.51001877918369998</v>
      </c>
      <c r="AE7406">
        <v>153.14128993523317</v>
      </c>
    </row>
    <row r="7407" spans="1:31" x14ac:dyDescent="0.3">
      <c r="A7407">
        <v>2727502</v>
      </c>
      <c r="B7407">
        <v>1</v>
      </c>
      <c r="C7407" t="s">
        <v>80</v>
      </c>
      <c r="D7407" t="s">
        <v>100</v>
      </c>
      <c r="E7407" t="s">
        <v>150</v>
      </c>
      <c r="F7407" t="s">
        <v>3800</v>
      </c>
      <c r="G7407" t="s">
        <v>152</v>
      </c>
      <c r="H7407" t="s">
        <v>153</v>
      </c>
      <c r="I7407" t="s">
        <v>136</v>
      </c>
      <c r="J7407" t="s">
        <v>137</v>
      </c>
      <c r="K7407" t="s">
        <v>138</v>
      </c>
      <c r="L7407" t="s">
        <v>20395</v>
      </c>
      <c r="M7407" t="s">
        <v>20396</v>
      </c>
      <c r="N7407">
        <v>0.30777777699999997</v>
      </c>
      <c r="O7407">
        <v>8</v>
      </c>
      <c r="P7407">
        <v>1099</v>
      </c>
      <c r="Q7407">
        <v>25</v>
      </c>
      <c r="R7407">
        <v>384</v>
      </c>
      <c r="S7407">
        <v>12</v>
      </c>
      <c r="T7407">
        <v>221</v>
      </c>
      <c r="U7407">
        <v>3</v>
      </c>
      <c r="V7407">
        <v>0</v>
      </c>
      <c r="W7407">
        <v>0.96726101306500012</v>
      </c>
      <c r="X7407">
        <v>62.450977150304425</v>
      </c>
      <c r="Y7407">
        <v>2.5948962183452</v>
      </c>
      <c r="Z7407">
        <v>28.47656822330805</v>
      </c>
      <c r="AA7407">
        <v>19.152147633860451</v>
      </c>
      <c r="AB7407">
        <v>38.139396834318077</v>
      </c>
      <c r="AC7407">
        <v>82.613684873461992</v>
      </c>
      <c r="AD7407">
        <v>0</v>
      </c>
      <c r="AE7407">
        <v>234.39493194666318</v>
      </c>
    </row>
    <row r="7408" spans="1:31" x14ac:dyDescent="0.3">
      <c r="A7408">
        <v>2728141</v>
      </c>
      <c r="B7408">
        <v>1</v>
      </c>
      <c r="C7408" t="s">
        <v>80</v>
      </c>
      <c r="D7408" t="s">
        <v>94</v>
      </c>
      <c r="E7408" t="s">
        <v>161</v>
      </c>
      <c r="F7408" t="s">
        <v>20397</v>
      </c>
      <c r="G7408" t="s">
        <v>163</v>
      </c>
      <c r="H7408" t="s">
        <v>135</v>
      </c>
      <c r="I7408" t="s">
        <v>136</v>
      </c>
      <c r="J7408" t="s">
        <v>137</v>
      </c>
      <c r="K7408" t="s">
        <v>138</v>
      </c>
      <c r="L7408" t="s">
        <v>20398</v>
      </c>
      <c r="M7408" t="s">
        <v>20399</v>
      </c>
      <c r="N7408">
        <v>2.846944444</v>
      </c>
      <c r="O7408">
        <v>0</v>
      </c>
      <c r="P7408">
        <v>9</v>
      </c>
      <c r="Q7408">
        <v>0</v>
      </c>
      <c r="R7408">
        <v>0</v>
      </c>
      <c r="S7408">
        <v>0</v>
      </c>
      <c r="T7408">
        <v>1</v>
      </c>
      <c r="U7408">
        <v>0</v>
      </c>
      <c r="V7408">
        <v>0</v>
      </c>
      <c r="W7408">
        <v>0</v>
      </c>
      <c r="X7408">
        <v>4.8180055152724508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4.8180055152724508</v>
      </c>
    </row>
    <row r="7409" spans="1:31" x14ac:dyDescent="0.3">
      <c r="A7409">
        <v>2727408</v>
      </c>
      <c r="B7409">
        <v>1</v>
      </c>
      <c r="C7409" t="s">
        <v>80</v>
      </c>
      <c r="D7409" t="s">
        <v>101</v>
      </c>
      <c r="E7409" t="s">
        <v>150</v>
      </c>
      <c r="F7409" t="s">
        <v>1815</v>
      </c>
      <c r="G7409" t="s">
        <v>152</v>
      </c>
      <c r="H7409" t="s">
        <v>153</v>
      </c>
      <c r="I7409" t="s">
        <v>136</v>
      </c>
      <c r="J7409" t="s">
        <v>137</v>
      </c>
      <c r="K7409" t="s">
        <v>138</v>
      </c>
      <c r="L7409" t="s">
        <v>20400</v>
      </c>
      <c r="M7409" t="s">
        <v>20401</v>
      </c>
      <c r="N7409">
        <v>0.92388888800000002</v>
      </c>
      <c r="O7409">
        <v>1</v>
      </c>
      <c r="P7409">
        <v>291</v>
      </c>
      <c r="Q7409">
        <v>0</v>
      </c>
      <c r="R7409">
        <v>0</v>
      </c>
      <c r="S7409">
        <v>7</v>
      </c>
      <c r="T7409">
        <v>43</v>
      </c>
      <c r="U7409">
        <v>0</v>
      </c>
      <c r="V7409">
        <v>0</v>
      </c>
      <c r="W7409">
        <v>2.3388478282026002</v>
      </c>
      <c r="X7409">
        <v>40.85763628680003</v>
      </c>
      <c r="Y7409">
        <v>0</v>
      </c>
      <c r="Z7409">
        <v>0</v>
      </c>
      <c r="AA7409">
        <v>83.968016106054222</v>
      </c>
      <c r="AB7409">
        <v>13.826811658354405</v>
      </c>
      <c r="AC7409">
        <v>0</v>
      </c>
      <c r="AD7409">
        <v>0</v>
      </c>
      <c r="AE7409">
        <v>140.99131187941126</v>
      </c>
    </row>
    <row r="7410" spans="1:31" x14ac:dyDescent="0.3">
      <c r="A7410">
        <v>2728659</v>
      </c>
      <c r="B7410">
        <v>1</v>
      </c>
      <c r="C7410" t="s">
        <v>81</v>
      </c>
      <c r="D7410" t="s">
        <v>127</v>
      </c>
      <c r="E7410" t="s">
        <v>156</v>
      </c>
      <c r="F7410" t="s">
        <v>20402</v>
      </c>
      <c r="G7410" t="s">
        <v>185</v>
      </c>
      <c r="H7410" t="s">
        <v>153</v>
      </c>
      <c r="I7410" t="s">
        <v>136</v>
      </c>
      <c r="J7410" t="s">
        <v>137</v>
      </c>
      <c r="K7410" t="s">
        <v>138</v>
      </c>
      <c r="L7410" t="s">
        <v>20403</v>
      </c>
      <c r="M7410" t="s">
        <v>20404</v>
      </c>
      <c r="N7410">
        <v>0.759444444</v>
      </c>
      <c r="O7410">
        <v>0</v>
      </c>
      <c r="P7410">
        <v>224</v>
      </c>
      <c r="Q7410">
        <v>0</v>
      </c>
      <c r="R7410">
        <v>0</v>
      </c>
      <c r="S7410">
        <v>0</v>
      </c>
      <c r="T7410">
        <v>13</v>
      </c>
      <c r="U7410">
        <v>0</v>
      </c>
      <c r="V7410">
        <v>0</v>
      </c>
      <c r="W7410">
        <v>0</v>
      </c>
      <c r="X7410">
        <v>26.853654248658398</v>
      </c>
      <c r="Y7410">
        <v>0</v>
      </c>
      <c r="Z7410">
        <v>0</v>
      </c>
      <c r="AA7410">
        <v>0</v>
      </c>
      <c r="AB7410">
        <v>2.2441576083426136</v>
      </c>
      <c r="AC7410">
        <v>0</v>
      </c>
      <c r="AD7410">
        <v>0</v>
      </c>
      <c r="AE7410">
        <v>29.097811857001012</v>
      </c>
    </row>
    <row r="7411" spans="1:31" x14ac:dyDescent="0.3">
      <c r="A7411">
        <v>2728095</v>
      </c>
      <c r="B7411">
        <v>1</v>
      </c>
      <c r="C7411" t="s">
        <v>80</v>
      </c>
      <c r="D7411" t="s">
        <v>99</v>
      </c>
      <c r="E7411" t="s">
        <v>156</v>
      </c>
      <c r="F7411" t="s">
        <v>20405</v>
      </c>
      <c r="G7411" t="s">
        <v>185</v>
      </c>
      <c r="H7411" t="s">
        <v>153</v>
      </c>
      <c r="I7411" t="s">
        <v>136</v>
      </c>
      <c r="J7411" t="s">
        <v>137</v>
      </c>
      <c r="K7411" t="s">
        <v>138</v>
      </c>
      <c r="L7411" t="s">
        <v>20406</v>
      </c>
      <c r="M7411" t="s">
        <v>20407</v>
      </c>
      <c r="N7411">
        <v>1.207222222</v>
      </c>
      <c r="O7411">
        <v>0</v>
      </c>
      <c r="P7411">
        <v>87</v>
      </c>
      <c r="Q7411">
        <v>0</v>
      </c>
      <c r="R7411">
        <v>0</v>
      </c>
      <c r="S7411">
        <v>0</v>
      </c>
      <c r="T7411">
        <v>11</v>
      </c>
      <c r="U7411">
        <v>0</v>
      </c>
      <c r="V7411">
        <v>1</v>
      </c>
      <c r="W7411">
        <v>0</v>
      </c>
      <c r="X7411">
        <v>12.621123179772214</v>
      </c>
      <c r="Y7411">
        <v>0</v>
      </c>
      <c r="Z7411">
        <v>0</v>
      </c>
      <c r="AA7411">
        <v>0</v>
      </c>
      <c r="AB7411">
        <v>3.8480641806208582</v>
      </c>
      <c r="AC7411">
        <v>0</v>
      </c>
      <c r="AD7411">
        <v>1.6158632503195935</v>
      </c>
      <c r="AE7411">
        <v>18.085050610712663</v>
      </c>
    </row>
    <row r="7412" spans="1:31" x14ac:dyDescent="0.3">
      <c r="A7412">
        <v>2727972</v>
      </c>
      <c r="B7412">
        <v>1</v>
      </c>
      <c r="C7412" t="s">
        <v>80</v>
      </c>
      <c r="D7412" t="s">
        <v>105</v>
      </c>
      <c r="E7412" t="s">
        <v>213</v>
      </c>
      <c r="F7412" t="s">
        <v>20408</v>
      </c>
      <c r="G7412" t="s">
        <v>152</v>
      </c>
      <c r="H7412" t="s">
        <v>153</v>
      </c>
      <c r="I7412" t="s">
        <v>136</v>
      </c>
      <c r="J7412" t="s">
        <v>137</v>
      </c>
      <c r="K7412" t="s">
        <v>138</v>
      </c>
      <c r="L7412" t="s">
        <v>20409</v>
      </c>
      <c r="M7412" t="s">
        <v>20410</v>
      </c>
      <c r="N7412">
        <v>0.52555555499999995</v>
      </c>
      <c r="O7412">
        <v>13</v>
      </c>
      <c r="P7412">
        <v>36</v>
      </c>
      <c r="Q7412">
        <v>5</v>
      </c>
      <c r="R7412">
        <v>72</v>
      </c>
      <c r="S7412">
        <v>15</v>
      </c>
      <c r="T7412">
        <v>22</v>
      </c>
      <c r="U7412">
        <v>2</v>
      </c>
      <c r="V7412">
        <v>0</v>
      </c>
      <c r="W7412">
        <v>1.3321783465952868</v>
      </c>
      <c r="X7412">
        <v>4.9246576422685404</v>
      </c>
      <c r="Y7412">
        <v>0.83926204516528002</v>
      </c>
      <c r="Z7412">
        <v>14.013640426755964</v>
      </c>
      <c r="AA7412">
        <v>106.4219393150138</v>
      </c>
      <c r="AB7412">
        <v>6.2042289961626347</v>
      </c>
      <c r="AC7412">
        <v>71.07667004343125</v>
      </c>
      <c r="AD7412">
        <v>0</v>
      </c>
      <c r="AE7412">
        <v>204.81257681539276</v>
      </c>
    </row>
    <row r="7413" spans="1:31" x14ac:dyDescent="0.3">
      <c r="A7413">
        <v>2728636</v>
      </c>
      <c r="B7413">
        <v>1</v>
      </c>
      <c r="C7413" t="s">
        <v>81</v>
      </c>
      <c r="D7413" t="s">
        <v>119</v>
      </c>
      <c r="E7413" t="s">
        <v>132</v>
      </c>
      <c r="F7413" t="s">
        <v>20411</v>
      </c>
      <c r="G7413" t="s">
        <v>134</v>
      </c>
      <c r="H7413" t="s">
        <v>135</v>
      </c>
      <c r="I7413" t="s">
        <v>136</v>
      </c>
      <c r="J7413" t="s">
        <v>137</v>
      </c>
      <c r="K7413" t="s">
        <v>138</v>
      </c>
      <c r="L7413" t="s">
        <v>20412</v>
      </c>
      <c r="M7413" t="s">
        <v>20413</v>
      </c>
      <c r="N7413">
        <v>12.15</v>
      </c>
      <c r="O7413">
        <v>0</v>
      </c>
      <c r="P7413">
        <v>24</v>
      </c>
      <c r="Q7413">
        <v>0</v>
      </c>
      <c r="R7413">
        <v>17</v>
      </c>
      <c r="S7413">
        <v>0</v>
      </c>
      <c r="T7413">
        <v>2</v>
      </c>
      <c r="U7413">
        <v>0</v>
      </c>
      <c r="V7413">
        <v>0</v>
      </c>
      <c r="W7413">
        <v>0</v>
      </c>
      <c r="X7413">
        <v>11.003731340212802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11.003731340212802</v>
      </c>
    </row>
    <row r="7414" spans="1:31" x14ac:dyDescent="0.3">
      <c r="A7414">
        <v>2727694</v>
      </c>
      <c r="B7414">
        <v>1</v>
      </c>
      <c r="C7414" t="s">
        <v>80</v>
      </c>
      <c r="D7414" t="s">
        <v>103</v>
      </c>
      <c r="E7414" t="s">
        <v>156</v>
      </c>
      <c r="F7414" t="s">
        <v>8900</v>
      </c>
      <c r="G7414" t="s">
        <v>2358</v>
      </c>
      <c r="H7414" t="s">
        <v>153</v>
      </c>
      <c r="I7414" t="s">
        <v>136</v>
      </c>
      <c r="J7414" t="s">
        <v>137</v>
      </c>
      <c r="K7414" t="s">
        <v>138</v>
      </c>
      <c r="L7414" t="s">
        <v>20414</v>
      </c>
      <c r="M7414" t="s">
        <v>20415</v>
      </c>
      <c r="N7414">
        <v>1.248888888</v>
      </c>
      <c r="O7414">
        <v>0</v>
      </c>
      <c r="P7414">
        <v>699</v>
      </c>
      <c r="Q7414">
        <v>0</v>
      </c>
      <c r="R7414">
        <v>4</v>
      </c>
      <c r="S7414">
        <v>0</v>
      </c>
      <c r="T7414">
        <v>31</v>
      </c>
      <c r="U7414">
        <v>0</v>
      </c>
      <c r="V7414">
        <v>0</v>
      </c>
      <c r="W7414">
        <v>0</v>
      </c>
      <c r="X7414">
        <v>187.76607315827471</v>
      </c>
      <c r="Y7414">
        <v>0</v>
      </c>
      <c r="Z7414">
        <v>0.14644008760512001</v>
      </c>
      <c r="AA7414">
        <v>0</v>
      </c>
      <c r="AB7414">
        <v>41.093479046235096</v>
      </c>
      <c r="AC7414">
        <v>0</v>
      </c>
      <c r="AD7414">
        <v>0</v>
      </c>
      <c r="AE7414">
        <v>229.00599229211494</v>
      </c>
    </row>
    <row r="7415" spans="1:31" x14ac:dyDescent="0.3">
      <c r="A7415">
        <v>2728275</v>
      </c>
      <c r="B7415">
        <v>1</v>
      </c>
      <c r="C7415" t="s">
        <v>80</v>
      </c>
      <c r="D7415" t="s">
        <v>96</v>
      </c>
      <c r="E7415" t="s">
        <v>200</v>
      </c>
      <c r="F7415" t="s">
        <v>20416</v>
      </c>
      <c r="G7415" t="s">
        <v>543</v>
      </c>
      <c r="H7415" t="s">
        <v>135</v>
      </c>
      <c r="I7415" t="s">
        <v>136</v>
      </c>
      <c r="J7415" t="s">
        <v>137</v>
      </c>
      <c r="K7415" t="s">
        <v>138</v>
      </c>
      <c r="L7415" t="s">
        <v>20417</v>
      </c>
      <c r="M7415" t="s">
        <v>20418</v>
      </c>
      <c r="N7415">
        <v>5.4755555549999997</v>
      </c>
      <c r="O7415">
        <v>0</v>
      </c>
      <c r="P7415">
        <v>104</v>
      </c>
      <c r="Q7415">
        <v>0</v>
      </c>
      <c r="R7415">
        <v>0</v>
      </c>
      <c r="S7415">
        <v>0</v>
      </c>
      <c r="T7415">
        <v>7</v>
      </c>
      <c r="U7415">
        <v>0</v>
      </c>
      <c r="V7415">
        <v>0</v>
      </c>
      <c r="W7415">
        <v>0</v>
      </c>
      <c r="X7415">
        <v>233.3438504184451</v>
      </c>
      <c r="Y7415">
        <v>0</v>
      </c>
      <c r="Z7415">
        <v>0</v>
      </c>
      <c r="AA7415">
        <v>0</v>
      </c>
      <c r="AB7415">
        <v>23.84660582135567</v>
      </c>
      <c r="AC7415">
        <v>0</v>
      </c>
      <c r="AD7415">
        <v>0</v>
      </c>
      <c r="AE7415">
        <v>257.19045623980077</v>
      </c>
    </row>
    <row r="7416" spans="1:31" x14ac:dyDescent="0.3">
      <c r="A7416">
        <v>2727385</v>
      </c>
      <c r="B7416">
        <v>1</v>
      </c>
      <c r="C7416" t="s">
        <v>80</v>
      </c>
      <c r="D7416" t="s">
        <v>105</v>
      </c>
      <c r="E7416" t="s">
        <v>213</v>
      </c>
      <c r="F7416" t="s">
        <v>20408</v>
      </c>
      <c r="G7416" t="s">
        <v>152</v>
      </c>
      <c r="H7416" t="s">
        <v>153</v>
      </c>
      <c r="I7416" t="s">
        <v>136</v>
      </c>
      <c r="J7416" t="s">
        <v>137</v>
      </c>
      <c r="K7416" t="s">
        <v>138</v>
      </c>
      <c r="L7416" t="s">
        <v>20419</v>
      </c>
      <c r="M7416" t="s">
        <v>20420</v>
      </c>
      <c r="N7416">
        <v>0.50111111100000005</v>
      </c>
      <c r="O7416">
        <v>13</v>
      </c>
      <c r="P7416">
        <v>36</v>
      </c>
      <c r="Q7416">
        <v>5</v>
      </c>
      <c r="R7416">
        <v>72</v>
      </c>
      <c r="S7416">
        <v>15</v>
      </c>
      <c r="T7416">
        <v>22</v>
      </c>
      <c r="U7416">
        <v>2</v>
      </c>
      <c r="V7416">
        <v>0</v>
      </c>
      <c r="W7416">
        <v>1.4902157960327733</v>
      </c>
      <c r="X7416">
        <v>4.9593546852399735</v>
      </c>
      <c r="Y7416">
        <v>0.80703459679678002</v>
      </c>
      <c r="Z7416">
        <v>13.937971954993237</v>
      </c>
      <c r="AA7416">
        <v>109.46331318476194</v>
      </c>
      <c r="AB7416">
        <v>6.3014814487100654</v>
      </c>
      <c r="AC7416">
        <v>79.101880050239345</v>
      </c>
      <c r="AD7416">
        <v>0</v>
      </c>
      <c r="AE7416">
        <v>216.06125171677411</v>
      </c>
    </row>
    <row r="7417" spans="1:31" x14ac:dyDescent="0.3">
      <c r="A7417">
        <v>2727588</v>
      </c>
      <c r="B7417">
        <v>1</v>
      </c>
      <c r="C7417" t="s">
        <v>80</v>
      </c>
      <c r="D7417" t="s">
        <v>103</v>
      </c>
      <c r="E7417" t="s">
        <v>213</v>
      </c>
      <c r="F7417" t="s">
        <v>7870</v>
      </c>
      <c r="G7417" t="s">
        <v>152</v>
      </c>
      <c r="H7417" t="s">
        <v>153</v>
      </c>
      <c r="I7417" t="s">
        <v>136</v>
      </c>
      <c r="J7417" t="s">
        <v>137</v>
      </c>
      <c r="K7417" t="s">
        <v>138</v>
      </c>
      <c r="L7417" t="s">
        <v>20421</v>
      </c>
      <c r="M7417" t="s">
        <v>20422</v>
      </c>
      <c r="N7417">
        <v>0.758611111</v>
      </c>
      <c r="O7417">
        <v>30</v>
      </c>
      <c r="P7417">
        <v>6081</v>
      </c>
      <c r="Q7417">
        <v>71</v>
      </c>
      <c r="R7417">
        <v>690</v>
      </c>
      <c r="S7417">
        <v>135</v>
      </c>
      <c r="T7417">
        <v>1961</v>
      </c>
      <c r="U7417">
        <v>20</v>
      </c>
      <c r="V7417">
        <v>3</v>
      </c>
      <c r="W7417">
        <v>12.333258332766603</v>
      </c>
      <c r="X7417">
        <v>706.98620145660084</v>
      </c>
      <c r="Y7417">
        <v>231.45608855802246</v>
      </c>
      <c r="Z7417">
        <v>88.668537081693415</v>
      </c>
      <c r="AA7417">
        <v>368.81309127945781</v>
      </c>
      <c r="AB7417">
        <v>560.33326018055857</v>
      </c>
      <c r="AC7417">
        <v>1561.0399166426146</v>
      </c>
      <c r="AD7417">
        <v>29.190405657384293</v>
      </c>
      <c r="AE7417">
        <v>3558.8207591890987</v>
      </c>
    </row>
    <row r="7418" spans="1:31" x14ac:dyDescent="0.3">
      <c r="A7418">
        <v>2728584</v>
      </c>
      <c r="B7418">
        <v>1</v>
      </c>
      <c r="C7418" t="s">
        <v>80</v>
      </c>
      <c r="D7418" t="s">
        <v>104</v>
      </c>
      <c r="E7418" t="s">
        <v>150</v>
      </c>
      <c r="F7418" t="s">
        <v>20423</v>
      </c>
      <c r="G7418" t="s">
        <v>152</v>
      </c>
      <c r="H7418" t="s">
        <v>153</v>
      </c>
      <c r="I7418" t="s">
        <v>136</v>
      </c>
      <c r="J7418" t="s">
        <v>137</v>
      </c>
      <c r="K7418" t="s">
        <v>138</v>
      </c>
      <c r="L7418" t="s">
        <v>20424</v>
      </c>
      <c r="M7418" t="s">
        <v>20425</v>
      </c>
      <c r="N7418">
        <v>0.80916666599999998</v>
      </c>
      <c r="O7418">
        <v>12</v>
      </c>
      <c r="P7418">
        <v>109</v>
      </c>
      <c r="Q7418">
        <v>12</v>
      </c>
      <c r="R7418">
        <v>20</v>
      </c>
      <c r="S7418">
        <v>16</v>
      </c>
      <c r="T7418">
        <v>30</v>
      </c>
      <c r="U7418">
        <v>1</v>
      </c>
      <c r="V7418">
        <v>0</v>
      </c>
      <c r="W7418">
        <v>1.3847971353874167</v>
      </c>
      <c r="X7418">
        <v>18.852525571015171</v>
      </c>
      <c r="Y7418">
        <v>3.5793248756346059</v>
      </c>
      <c r="Z7418">
        <v>1.2064541993762699</v>
      </c>
      <c r="AA7418">
        <v>139.59961474244366</v>
      </c>
      <c r="AB7418">
        <v>5.9301318460759003</v>
      </c>
      <c r="AC7418">
        <v>15.181248397945666</v>
      </c>
      <c r="AD7418">
        <v>0</v>
      </c>
      <c r="AE7418">
        <v>185.7340967678787</v>
      </c>
    </row>
    <row r="7419" spans="1:31" x14ac:dyDescent="0.3">
      <c r="A7419">
        <v>2727600</v>
      </c>
      <c r="B7419">
        <v>1</v>
      </c>
      <c r="C7419" t="s">
        <v>80</v>
      </c>
      <c r="D7419" t="s">
        <v>100</v>
      </c>
      <c r="E7419" t="s">
        <v>156</v>
      </c>
      <c r="F7419" t="s">
        <v>20426</v>
      </c>
      <c r="G7419" t="s">
        <v>152</v>
      </c>
      <c r="H7419" t="s">
        <v>153</v>
      </c>
      <c r="I7419" t="s">
        <v>136</v>
      </c>
      <c r="J7419" t="s">
        <v>137</v>
      </c>
      <c r="K7419" t="s">
        <v>138</v>
      </c>
      <c r="L7419" t="s">
        <v>20427</v>
      </c>
      <c r="M7419" t="s">
        <v>20428</v>
      </c>
      <c r="N7419">
        <v>0.80555555499999998</v>
      </c>
      <c r="O7419">
        <v>0</v>
      </c>
      <c r="P7419">
        <v>1062</v>
      </c>
      <c r="Q7419">
        <v>0</v>
      </c>
      <c r="R7419">
        <v>126</v>
      </c>
      <c r="S7419">
        <v>0</v>
      </c>
      <c r="T7419">
        <v>116</v>
      </c>
      <c r="U7419">
        <v>0</v>
      </c>
      <c r="V7419">
        <v>0</v>
      </c>
      <c r="W7419">
        <v>0</v>
      </c>
      <c r="X7419">
        <v>275.52824994681043</v>
      </c>
      <c r="Y7419">
        <v>0</v>
      </c>
      <c r="Z7419">
        <v>66.475256704406021</v>
      </c>
      <c r="AA7419">
        <v>0</v>
      </c>
      <c r="AB7419">
        <v>89.373420428563307</v>
      </c>
      <c r="AC7419">
        <v>0</v>
      </c>
      <c r="AD7419">
        <v>0</v>
      </c>
      <c r="AE7419">
        <v>431.37692707977976</v>
      </c>
    </row>
    <row r="7420" spans="1:31" x14ac:dyDescent="0.3">
      <c r="A7420">
        <v>2727980</v>
      </c>
      <c r="B7420">
        <v>1</v>
      </c>
      <c r="C7420" t="s">
        <v>81</v>
      </c>
      <c r="D7420" t="s">
        <v>113</v>
      </c>
      <c r="E7420" t="s">
        <v>132</v>
      </c>
      <c r="F7420" t="s">
        <v>20429</v>
      </c>
      <c r="G7420" t="s">
        <v>134</v>
      </c>
      <c r="H7420" t="s">
        <v>135</v>
      </c>
      <c r="I7420" t="s">
        <v>136</v>
      </c>
      <c r="J7420" t="s">
        <v>137</v>
      </c>
      <c r="K7420" t="s">
        <v>138</v>
      </c>
      <c r="L7420" t="s">
        <v>20430</v>
      </c>
      <c r="M7420" t="s">
        <v>20431</v>
      </c>
      <c r="N7420">
        <v>4.8680555549999998</v>
      </c>
      <c r="O7420">
        <v>0</v>
      </c>
      <c r="P7420">
        <v>16</v>
      </c>
      <c r="Q7420">
        <v>0</v>
      </c>
      <c r="R7420">
        <v>1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</row>
    <row r="7421" spans="1:31" x14ac:dyDescent="0.3">
      <c r="A7421">
        <v>2727648</v>
      </c>
      <c r="B7421">
        <v>1</v>
      </c>
      <c r="C7421" t="s">
        <v>80</v>
      </c>
      <c r="D7421" t="s">
        <v>90</v>
      </c>
      <c r="E7421" t="s">
        <v>145</v>
      </c>
      <c r="F7421" t="s">
        <v>20432</v>
      </c>
      <c r="G7421" t="s">
        <v>230</v>
      </c>
      <c r="H7421" t="s">
        <v>135</v>
      </c>
      <c r="I7421" t="s">
        <v>136</v>
      </c>
      <c r="J7421" t="s">
        <v>137</v>
      </c>
      <c r="K7421" t="s">
        <v>138</v>
      </c>
      <c r="L7421" t="s">
        <v>20433</v>
      </c>
      <c r="M7421" t="s">
        <v>20434</v>
      </c>
      <c r="N7421">
        <v>0.89777777700000005</v>
      </c>
      <c r="O7421">
        <v>0</v>
      </c>
      <c r="P7421">
        <v>3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0.64449129069877342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0.64449129069877342</v>
      </c>
    </row>
    <row r="7422" spans="1:31" x14ac:dyDescent="0.3">
      <c r="A7422">
        <v>2727302</v>
      </c>
      <c r="B7422">
        <v>1</v>
      </c>
      <c r="C7422" t="s">
        <v>80</v>
      </c>
      <c r="D7422" t="s">
        <v>100</v>
      </c>
      <c r="E7422" t="s">
        <v>132</v>
      </c>
      <c r="F7422" t="s">
        <v>20435</v>
      </c>
      <c r="G7422" t="s">
        <v>134</v>
      </c>
      <c r="H7422" t="s">
        <v>135</v>
      </c>
      <c r="I7422" t="s">
        <v>136</v>
      </c>
      <c r="J7422" t="s">
        <v>137</v>
      </c>
      <c r="K7422" t="s">
        <v>138</v>
      </c>
      <c r="L7422" t="s">
        <v>20436</v>
      </c>
      <c r="M7422" t="s">
        <v>20437</v>
      </c>
      <c r="N7422">
        <v>2.9175</v>
      </c>
      <c r="O7422">
        <v>0</v>
      </c>
      <c r="P7422">
        <v>21</v>
      </c>
      <c r="Q7422">
        <v>0</v>
      </c>
      <c r="R7422">
        <v>14</v>
      </c>
      <c r="S7422">
        <v>0</v>
      </c>
      <c r="T7422">
        <v>20</v>
      </c>
      <c r="U7422">
        <v>0</v>
      </c>
      <c r="V7422">
        <v>0</v>
      </c>
      <c r="W7422">
        <v>0</v>
      </c>
      <c r="X7422">
        <v>8.6628511629664136</v>
      </c>
      <c r="Y7422">
        <v>0</v>
      </c>
      <c r="Z7422">
        <v>13.593426860562516</v>
      </c>
      <c r="AA7422">
        <v>0</v>
      </c>
      <c r="AB7422">
        <v>20.156737751326407</v>
      </c>
      <c r="AC7422">
        <v>0</v>
      </c>
      <c r="AD7422">
        <v>0</v>
      </c>
      <c r="AE7422">
        <v>42.413015774855339</v>
      </c>
    </row>
    <row r="7423" spans="1:31" x14ac:dyDescent="0.3">
      <c r="A7423">
        <v>2728035</v>
      </c>
      <c r="B7423">
        <v>1</v>
      </c>
      <c r="C7423" t="s">
        <v>80</v>
      </c>
      <c r="D7423" t="s">
        <v>96</v>
      </c>
      <c r="E7423" t="s">
        <v>156</v>
      </c>
      <c r="F7423" t="s">
        <v>3543</v>
      </c>
      <c r="G7423" t="s">
        <v>185</v>
      </c>
      <c r="H7423" t="s">
        <v>153</v>
      </c>
      <c r="I7423" t="s">
        <v>136</v>
      </c>
      <c r="J7423" t="s">
        <v>137</v>
      </c>
      <c r="K7423" t="s">
        <v>138</v>
      </c>
      <c r="L7423" t="s">
        <v>20438</v>
      </c>
      <c r="M7423" t="s">
        <v>20439</v>
      </c>
      <c r="N7423">
        <v>0.78527777700000001</v>
      </c>
      <c r="O7423">
        <v>0</v>
      </c>
      <c r="P7423">
        <v>220</v>
      </c>
      <c r="Q7423">
        <v>0</v>
      </c>
      <c r="R7423">
        <v>0</v>
      </c>
      <c r="S7423">
        <v>0</v>
      </c>
      <c r="T7423">
        <v>12</v>
      </c>
      <c r="U7423">
        <v>0</v>
      </c>
      <c r="V7423">
        <v>0</v>
      </c>
      <c r="W7423">
        <v>0</v>
      </c>
      <c r="X7423">
        <v>16.671901903593021</v>
      </c>
      <c r="Y7423">
        <v>0</v>
      </c>
      <c r="Z7423">
        <v>0</v>
      </c>
      <c r="AA7423">
        <v>0</v>
      </c>
      <c r="AB7423">
        <v>12.121149483486583</v>
      </c>
      <c r="AC7423">
        <v>0</v>
      </c>
      <c r="AD7423">
        <v>0</v>
      </c>
      <c r="AE7423">
        <v>28.793051387079604</v>
      </c>
    </row>
    <row r="7424" spans="1:31" x14ac:dyDescent="0.3">
      <c r="A7424">
        <v>2727448</v>
      </c>
      <c r="B7424">
        <v>1</v>
      </c>
      <c r="C7424" t="s">
        <v>80</v>
      </c>
      <c r="D7424" t="s">
        <v>97</v>
      </c>
      <c r="E7424" t="s">
        <v>150</v>
      </c>
      <c r="F7424" t="s">
        <v>2955</v>
      </c>
      <c r="G7424" t="s">
        <v>152</v>
      </c>
      <c r="H7424" t="s">
        <v>153</v>
      </c>
      <c r="I7424" t="s">
        <v>136</v>
      </c>
      <c r="J7424" t="s">
        <v>137</v>
      </c>
      <c r="K7424" t="s">
        <v>138</v>
      </c>
      <c r="L7424" t="s">
        <v>20440</v>
      </c>
      <c r="M7424" t="s">
        <v>20441</v>
      </c>
      <c r="N7424">
        <v>2.034166666</v>
      </c>
      <c r="O7424">
        <v>21</v>
      </c>
      <c r="P7424">
        <v>133</v>
      </c>
      <c r="Q7424">
        <v>4</v>
      </c>
      <c r="R7424">
        <v>37</v>
      </c>
      <c r="S7424">
        <v>4</v>
      </c>
      <c r="T7424">
        <v>21</v>
      </c>
      <c r="U7424">
        <v>0</v>
      </c>
      <c r="V7424">
        <v>0</v>
      </c>
      <c r="W7424">
        <v>189.29299142717613</v>
      </c>
      <c r="X7424">
        <v>315.73081446852979</v>
      </c>
      <c r="Y7424">
        <v>5.95171683859596</v>
      </c>
      <c r="Z7424">
        <v>32.141371387261408</v>
      </c>
      <c r="AA7424">
        <v>30.867313829176439</v>
      </c>
      <c r="AB7424">
        <v>25.994962848844253</v>
      </c>
      <c r="AC7424">
        <v>0</v>
      </c>
      <c r="AD7424">
        <v>0</v>
      </c>
      <c r="AE7424">
        <v>599.97917079958393</v>
      </c>
    </row>
    <row r="7425" spans="1:31" x14ac:dyDescent="0.3">
      <c r="A7425">
        <v>2728521</v>
      </c>
      <c r="B7425">
        <v>1</v>
      </c>
      <c r="C7425" t="s">
        <v>81</v>
      </c>
      <c r="D7425" t="s">
        <v>117</v>
      </c>
      <c r="E7425" t="s">
        <v>156</v>
      </c>
      <c r="F7425" t="s">
        <v>16388</v>
      </c>
      <c r="G7425" t="s">
        <v>185</v>
      </c>
      <c r="H7425" t="s">
        <v>153</v>
      </c>
      <c r="I7425" t="s">
        <v>136</v>
      </c>
      <c r="J7425" t="s">
        <v>137</v>
      </c>
      <c r="K7425" t="s">
        <v>138</v>
      </c>
      <c r="L7425" t="s">
        <v>20442</v>
      </c>
      <c r="M7425" t="s">
        <v>20443</v>
      </c>
      <c r="N7425">
        <v>2.2041666659999999</v>
      </c>
      <c r="O7425">
        <v>0</v>
      </c>
      <c r="P7425">
        <v>75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15.03380138579821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15.03380138579821</v>
      </c>
    </row>
    <row r="7426" spans="1:31" x14ac:dyDescent="0.3">
      <c r="A7426">
        <v>2728129</v>
      </c>
      <c r="B7426">
        <v>1</v>
      </c>
      <c r="C7426" t="s">
        <v>80</v>
      </c>
      <c r="D7426" t="s">
        <v>103</v>
      </c>
      <c r="E7426" t="s">
        <v>145</v>
      </c>
      <c r="F7426" t="s">
        <v>2276</v>
      </c>
      <c r="G7426" t="s">
        <v>147</v>
      </c>
      <c r="H7426" t="s">
        <v>135</v>
      </c>
      <c r="I7426" t="s">
        <v>136</v>
      </c>
      <c r="J7426" t="s">
        <v>137</v>
      </c>
      <c r="K7426" t="s">
        <v>138</v>
      </c>
      <c r="L7426" t="s">
        <v>20444</v>
      </c>
      <c r="M7426" t="s">
        <v>20445</v>
      </c>
      <c r="N7426">
        <v>1.8941666660000001</v>
      </c>
      <c r="O7426">
        <v>0</v>
      </c>
      <c r="P7426">
        <v>4</v>
      </c>
      <c r="Q7426">
        <v>0</v>
      </c>
      <c r="R7426">
        <v>0</v>
      </c>
      <c r="S7426">
        <v>0</v>
      </c>
      <c r="T7426">
        <v>2</v>
      </c>
      <c r="U7426">
        <v>0</v>
      </c>
      <c r="V7426">
        <v>0</v>
      </c>
      <c r="W7426">
        <v>0</v>
      </c>
      <c r="X7426">
        <v>1.25322272038015</v>
      </c>
      <c r="Y7426">
        <v>0</v>
      </c>
      <c r="Z7426">
        <v>0</v>
      </c>
      <c r="AA7426">
        <v>0</v>
      </c>
      <c r="AB7426">
        <v>2.3860291642074998</v>
      </c>
      <c r="AC7426">
        <v>0</v>
      </c>
      <c r="AD7426">
        <v>0</v>
      </c>
      <c r="AE7426">
        <v>3.63925188458765</v>
      </c>
    </row>
    <row r="7427" spans="1:31" x14ac:dyDescent="0.3">
      <c r="A7427">
        <v>2728573</v>
      </c>
      <c r="B7427">
        <v>1</v>
      </c>
      <c r="C7427" t="s">
        <v>80</v>
      </c>
      <c r="D7427" t="s">
        <v>96</v>
      </c>
      <c r="E7427" t="s">
        <v>150</v>
      </c>
      <c r="F7427" t="s">
        <v>20446</v>
      </c>
      <c r="G7427" t="s">
        <v>152</v>
      </c>
      <c r="H7427" t="s">
        <v>153</v>
      </c>
      <c r="I7427" t="s">
        <v>136</v>
      </c>
      <c r="J7427" t="s">
        <v>137</v>
      </c>
      <c r="K7427" t="s">
        <v>138</v>
      </c>
      <c r="L7427" t="s">
        <v>20447</v>
      </c>
      <c r="M7427" t="s">
        <v>20448</v>
      </c>
      <c r="N7427">
        <v>0.33444444400000001</v>
      </c>
      <c r="O7427">
        <v>3</v>
      </c>
      <c r="P7427">
        <v>1164</v>
      </c>
      <c r="Q7427">
        <v>0</v>
      </c>
      <c r="R7427">
        <v>1</v>
      </c>
      <c r="S7427">
        <v>4</v>
      </c>
      <c r="T7427">
        <v>74</v>
      </c>
      <c r="U7427">
        <v>0</v>
      </c>
      <c r="V7427">
        <v>0</v>
      </c>
      <c r="W7427">
        <v>17.841225784764667</v>
      </c>
      <c r="X7427">
        <v>47.974128119184755</v>
      </c>
      <c r="Y7427">
        <v>0</v>
      </c>
      <c r="Z7427">
        <v>0</v>
      </c>
      <c r="AA7427">
        <v>5.920528031021262</v>
      </c>
      <c r="AB7427">
        <v>12.90265611625564</v>
      </c>
      <c r="AC7427">
        <v>0</v>
      </c>
      <c r="AD7427">
        <v>0</v>
      </c>
      <c r="AE7427">
        <v>84.63853805122632</v>
      </c>
    </row>
    <row r="7428" spans="1:31" x14ac:dyDescent="0.3">
      <c r="A7428">
        <v>2727886</v>
      </c>
      <c r="B7428">
        <v>1</v>
      </c>
      <c r="C7428" t="s">
        <v>81</v>
      </c>
      <c r="D7428" t="s">
        <v>113</v>
      </c>
      <c r="E7428" t="s">
        <v>156</v>
      </c>
      <c r="F7428" t="s">
        <v>20449</v>
      </c>
      <c r="G7428" t="s">
        <v>185</v>
      </c>
      <c r="H7428" t="s">
        <v>153</v>
      </c>
      <c r="I7428" t="s">
        <v>136</v>
      </c>
      <c r="J7428" t="s">
        <v>137</v>
      </c>
      <c r="K7428" t="s">
        <v>138</v>
      </c>
      <c r="L7428" t="s">
        <v>20450</v>
      </c>
      <c r="M7428" t="s">
        <v>20451</v>
      </c>
      <c r="N7428">
        <v>1.9416666659999999</v>
      </c>
      <c r="O7428">
        <v>0</v>
      </c>
      <c r="P7428">
        <v>1</v>
      </c>
      <c r="Q7428">
        <v>0</v>
      </c>
      <c r="R7428">
        <v>16</v>
      </c>
      <c r="S7428">
        <v>0</v>
      </c>
      <c r="T7428">
        <v>1</v>
      </c>
      <c r="U7428">
        <v>0</v>
      </c>
      <c r="V7428">
        <v>0</v>
      </c>
      <c r="W7428">
        <v>0</v>
      </c>
      <c r="X7428">
        <v>0.37101421180000005</v>
      </c>
      <c r="Y7428">
        <v>0</v>
      </c>
      <c r="Z7428">
        <v>6.2460113022055674</v>
      </c>
      <c r="AA7428">
        <v>0</v>
      </c>
      <c r="AB7428">
        <v>0</v>
      </c>
      <c r="AC7428">
        <v>0</v>
      </c>
      <c r="AD7428">
        <v>0</v>
      </c>
      <c r="AE7428">
        <v>6.6170255140055678</v>
      </c>
    </row>
    <row r="7429" spans="1:31" x14ac:dyDescent="0.3">
      <c r="A7429">
        <v>2728427</v>
      </c>
      <c r="B7429">
        <v>1</v>
      </c>
      <c r="C7429" t="s">
        <v>80</v>
      </c>
      <c r="D7429" t="s">
        <v>85</v>
      </c>
      <c r="E7429" t="s">
        <v>145</v>
      </c>
      <c r="F7429" t="s">
        <v>15099</v>
      </c>
      <c r="G7429" t="s">
        <v>181</v>
      </c>
      <c r="H7429" t="s">
        <v>135</v>
      </c>
      <c r="I7429" t="s">
        <v>136</v>
      </c>
      <c r="J7429" t="s">
        <v>137</v>
      </c>
      <c r="K7429" t="s">
        <v>138</v>
      </c>
      <c r="L7429" t="s">
        <v>20452</v>
      </c>
      <c r="M7429" t="s">
        <v>20453</v>
      </c>
      <c r="N7429">
        <v>1.6558333329999999</v>
      </c>
      <c r="O7429">
        <v>0</v>
      </c>
      <c r="P7429">
        <v>9</v>
      </c>
      <c r="Q7429">
        <v>0</v>
      </c>
      <c r="R7429">
        <v>0</v>
      </c>
      <c r="S7429">
        <v>0</v>
      </c>
      <c r="T7429">
        <v>1</v>
      </c>
      <c r="U7429">
        <v>0</v>
      </c>
      <c r="V7429">
        <v>0</v>
      </c>
      <c r="W7429">
        <v>0</v>
      </c>
      <c r="X7429">
        <v>3.1851995178985502</v>
      </c>
      <c r="Y7429">
        <v>0</v>
      </c>
      <c r="Z7429">
        <v>0</v>
      </c>
      <c r="AA7429">
        <v>0</v>
      </c>
      <c r="AB7429">
        <v>0.20750668337627251</v>
      </c>
      <c r="AC7429">
        <v>0</v>
      </c>
      <c r="AD7429">
        <v>0</v>
      </c>
      <c r="AE7429">
        <v>3.3927062012748226</v>
      </c>
    </row>
    <row r="7430" spans="1:31" x14ac:dyDescent="0.3">
      <c r="A7430">
        <v>2728181</v>
      </c>
      <c r="B7430">
        <v>1</v>
      </c>
      <c r="C7430" t="s">
        <v>80</v>
      </c>
      <c r="D7430" t="s">
        <v>84</v>
      </c>
      <c r="E7430" t="s">
        <v>156</v>
      </c>
      <c r="F7430" t="s">
        <v>17766</v>
      </c>
      <c r="G7430" t="s">
        <v>152</v>
      </c>
      <c r="H7430" t="s">
        <v>153</v>
      </c>
      <c r="I7430" t="s">
        <v>136</v>
      </c>
      <c r="J7430" t="s">
        <v>137</v>
      </c>
      <c r="K7430" t="s">
        <v>138</v>
      </c>
      <c r="L7430" t="s">
        <v>20454</v>
      </c>
      <c r="M7430" t="s">
        <v>20455</v>
      </c>
      <c r="N7430">
        <v>1.004444444</v>
      </c>
      <c r="O7430">
        <v>4</v>
      </c>
      <c r="P7430">
        <v>727</v>
      </c>
      <c r="Q7430">
        <v>1</v>
      </c>
      <c r="R7430">
        <v>71</v>
      </c>
      <c r="S7430">
        <v>5</v>
      </c>
      <c r="T7430">
        <v>86</v>
      </c>
      <c r="U7430">
        <v>0</v>
      </c>
      <c r="V7430">
        <v>0</v>
      </c>
      <c r="W7430">
        <v>0.98348738291035753</v>
      </c>
      <c r="X7430">
        <v>122.68613417957812</v>
      </c>
      <c r="Y7430">
        <v>3.0740299128797952</v>
      </c>
      <c r="Z7430">
        <v>18.267279853400304</v>
      </c>
      <c r="AA7430">
        <v>5.0812144749624366</v>
      </c>
      <c r="AB7430">
        <v>55.391069230398074</v>
      </c>
      <c r="AC7430">
        <v>0</v>
      </c>
      <c r="AD7430">
        <v>0</v>
      </c>
      <c r="AE7430">
        <v>205.48321503412907</v>
      </c>
    </row>
    <row r="7431" spans="1:31" x14ac:dyDescent="0.3">
      <c r="A7431">
        <v>2727534</v>
      </c>
      <c r="B7431">
        <v>1</v>
      </c>
      <c r="C7431" t="s">
        <v>80</v>
      </c>
      <c r="D7431" t="s">
        <v>110</v>
      </c>
      <c r="E7431" t="s">
        <v>173</v>
      </c>
      <c r="F7431" t="s">
        <v>20456</v>
      </c>
      <c r="G7431" t="s">
        <v>209</v>
      </c>
      <c r="H7431" t="s">
        <v>153</v>
      </c>
      <c r="I7431" t="s">
        <v>136</v>
      </c>
      <c r="J7431" t="s">
        <v>137</v>
      </c>
      <c r="K7431" t="s">
        <v>210</v>
      </c>
      <c r="L7431" t="s">
        <v>20457</v>
      </c>
      <c r="M7431" t="s">
        <v>20458</v>
      </c>
      <c r="N7431">
        <v>4.665</v>
      </c>
      <c r="O7431">
        <v>0</v>
      </c>
      <c r="P7431">
        <v>1141</v>
      </c>
      <c r="Q7431">
        <v>0</v>
      </c>
      <c r="R7431">
        <v>0</v>
      </c>
      <c r="S7431">
        <v>0</v>
      </c>
      <c r="T7431">
        <v>100</v>
      </c>
      <c r="U7431">
        <v>0</v>
      </c>
      <c r="V7431">
        <v>0</v>
      </c>
      <c r="W7431">
        <v>0</v>
      </c>
      <c r="X7431">
        <v>1143.1738920375899</v>
      </c>
      <c r="Y7431">
        <v>0</v>
      </c>
      <c r="Z7431">
        <v>0</v>
      </c>
      <c r="AA7431">
        <v>0</v>
      </c>
      <c r="AB7431">
        <v>461.17671371958153</v>
      </c>
      <c r="AC7431">
        <v>0</v>
      </c>
      <c r="AD7431">
        <v>0</v>
      </c>
      <c r="AE7431">
        <v>1604.3506057571715</v>
      </c>
    </row>
    <row r="7432" spans="1:31" x14ac:dyDescent="0.3">
      <c r="A7432">
        <v>2728032</v>
      </c>
      <c r="B7432">
        <v>1</v>
      </c>
      <c r="C7432" t="s">
        <v>80</v>
      </c>
      <c r="D7432" t="s">
        <v>108</v>
      </c>
      <c r="E7432" t="s">
        <v>150</v>
      </c>
      <c r="F7432" t="s">
        <v>2208</v>
      </c>
      <c r="G7432" t="s">
        <v>152</v>
      </c>
      <c r="H7432" t="s">
        <v>153</v>
      </c>
      <c r="I7432" t="s">
        <v>136</v>
      </c>
      <c r="J7432" t="s">
        <v>137</v>
      </c>
      <c r="K7432" t="s">
        <v>138</v>
      </c>
      <c r="L7432" t="s">
        <v>20459</v>
      </c>
      <c r="M7432" t="s">
        <v>20460</v>
      </c>
      <c r="N7432">
        <v>1.9069444440000001</v>
      </c>
      <c r="O7432">
        <v>0</v>
      </c>
      <c r="P7432">
        <v>6</v>
      </c>
      <c r="Q7432">
        <v>0</v>
      </c>
      <c r="R7432">
        <v>0</v>
      </c>
      <c r="S7432">
        <v>5</v>
      </c>
      <c r="T7432">
        <v>5</v>
      </c>
      <c r="U7432">
        <v>0</v>
      </c>
      <c r="V7432">
        <v>0</v>
      </c>
      <c r="W7432">
        <v>0</v>
      </c>
      <c r="X7432">
        <v>1.349438385996292</v>
      </c>
      <c r="Y7432">
        <v>0</v>
      </c>
      <c r="Z7432">
        <v>0</v>
      </c>
      <c r="AA7432">
        <v>11.078841029867919</v>
      </c>
      <c r="AB7432">
        <v>11.203196595332003</v>
      </c>
      <c r="AC7432">
        <v>0</v>
      </c>
      <c r="AD7432">
        <v>0</v>
      </c>
      <c r="AE7432">
        <v>23.631476011196213</v>
      </c>
    </row>
    <row r="7433" spans="1:31" x14ac:dyDescent="0.3">
      <c r="A7433">
        <v>2727557</v>
      </c>
      <c r="B7433">
        <v>1</v>
      </c>
      <c r="C7433" t="s">
        <v>80</v>
      </c>
      <c r="D7433" t="s">
        <v>103</v>
      </c>
      <c r="E7433" t="s">
        <v>150</v>
      </c>
      <c r="F7433" t="s">
        <v>20461</v>
      </c>
      <c r="G7433" t="s">
        <v>152</v>
      </c>
      <c r="H7433" t="s">
        <v>153</v>
      </c>
      <c r="I7433" t="s">
        <v>136</v>
      </c>
      <c r="J7433" t="s">
        <v>137</v>
      </c>
      <c r="K7433" t="s">
        <v>138</v>
      </c>
      <c r="L7433" t="s">
        <v>20462</v>
      </c>
      <c r="M7433" t="s">
        <v>20463</v>
      </c>
      <c r="N7433">
        <v>0.26111111100000001</v>
      </c>
      <c r="O7433">
        <v>3</v>
      </c>
      <c r="P7433">
        <v>2042</v>
      </c>
      <c r="Q7433">
        <v>68</v>
      </c>
      <c r="R7433">
        <v>175</v>
      </c>
      <c r="S7433">
        <v>34</v>
      </c>
      <c r="T7433">
        <v>271</v>
      </c>
      <c r="U7433">
        <v>7</v>
      </c>
      <c r="V7433">
        <v>0</v>
      </c>
      <c r="W7433">
        <v>0.4030787930416001</v>
      </c>
      <c r="X7433">
        <v>127.51132374420563</v>
      </c>
      <c r="Y7433">
        <v>81.86850984160948</v>
      </c>
      <c r="Z7433">
        <v>8.6885125592181307</v>
      </c>
      <c r="AA7433">
        <v>34.83531363185741</v>
      </c>
      <c r="AB7433">
        <v>49.271647333216649</v>
      </c>
      <c r="AC7433">
        <v>221.18893582861054</v>
      </c>
      <c r="AD7433">
        <v>0</v>
      </c>
      <c r="AE7433">
        <v>523.76732173175947</v>
      </c>
    </row>
    <row r="7434" spans="1:31" x14ac:dyDescent="0.3">
      <c r="A7434">
        <v>2728149</v>
      </c>
      <c r="B7434">
        <v>1</v>
      </c>
      <c r="C7434" t="s">
        <v>80</v>
      </c>
      <c r="D7434" t="s">
        <v>98</v>
      </c>
      <c r="E7434" t="s">
        <v>161</v>
      </c>
      <c r="F7434" t="s">
        <v>20464</v>
      </c>
      <c r="G7434" t="s">
        <v>163</v>
      </c>
      <c r="H7434" t="s">
        <v>135</v>
      </c>
      <c r="I7434" t="s">
        <v>136</v>
      </c>
      <c r="J7434" t="s">
        <v>137</v>
      </c>
      <c r="K7434" t="s">
        <v>138</v>
      </c>
      <c r="L7434" t="s">
        <v>20465</v>
      </c>
      <c r="M7434" t="s">
        <v>20466</v>
      </c>
      <c r="N7434">
        <v>8.6502777769999994</v>
      </c>
      <c r="O7434">
        <v>0</v>
      </c>
      <c r="P7434">
        <v>0</v>
      </c>
      <c r="Q7434">
        <v>0</v>
      </c>
      <c r="R7434">
        <v>12</v>
      </c>
      <c r="S7434">
        <v>0</v>
      </c>
      <c r="T7434">
        <v>13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69.424510108460368</v>
      </c>
      <c r="AA7434">
        <v>0</v>
      </c>
      <c r="AB7434">
        <v>70.287696711246056</v>
      </c>
      <c r="AC7434">
        <v>0</v>
      </c>
      <c r="AD7434">
        <v>0</v>
      </c>
      <c r="AE7434">
        <v>139.71220681970641</v>
      </c>
    </row>
    <row r="7435" spans="1:31" x14ac:dyDescent="0.3">
      <c r="A7435">
        <v>2727820</v>
      </c>
      <c r="B7435">
        <v>1</v>
      </c>
      <c r="C7435" t="s">
        <v>80</v>
      </c>
      <c r="D7435" t="s">
        <v>107</v>
      </c>
      <c r="E7435" t="s">
        <v>150</v>
      </c>
      <c r="F7435" t="s">
        <v>1730</v>
      </c>
      <c r="G7435" t="s">
        <v>152</v>
      </c>
      <c r="H7435" t="s">
        <v>153</v>
      </c>
      <c r="I7435" t="s">
        <v>136</v>
      </c>
      <c r="J7435" t="s">
        <v>137</v>
      </c>
      <c r="K7435" t="s">
        <v>138</v>
      </c>
      <c r="L7435" t="s">
        <v>20467</v>
      </c>
      <c r="M7435" t="s">
        <v>20468</v>
      </c>
      <c r="N7435">
        <v>7.3611111000000007E-2</v>
      </c>
      <c r="O7435">
        <v>0</v>
      </c>
      <c r="P7435">
        <v>342</v>
      </c>
      <c r="Q7435">
        <v>9</v>
      </c>
      <c r="R7435">
        <v>5</v>
      </c>
      <c r="S7435">
        <v>3</v>
      </c>
      <c r="T7435">
        <v>87</v>
      </c>
      <c r="U7435">
        <v>1</v>
      </c>
      <c r="V7435">
        <v>0</v>
      </c>
      <c r="W7435">
        <v>0</v>
      </c>
      <c r="X7435">
        <v>3.5136459735464287</v>
      </c>
      <c r="Y7435">
        <v>0.48697791280033331</v>
      </c>
      <c r="Z7435">
        <v>0.10029441904406666</v>
      </c>
      <c r="AA7435">
        <v>1.4499342851270749</v>
      </c>
      <c r="AB7435">
        <v>3.6906734173966478</v>
      </c>
      <c r="AC7435">
        <v>5.2637206453087497</v>
      </c>
      <c r="AD7435">
        <v>0</v>
      </c>
      <c r="AE7435">
        <v>14.505246653223301</v>
      </c>
    </row>
    <row r="7436" spans="1:31" x14ac:dyDescent="0.3">
      <c r="A7436">
        <v>2727843</v>
      </c>
      <c r="B7436">
        <v>1</v>
      </c>
      <c r="C7436" t="s">
        <v>80</v>
      </c>
      <c r="D7436" t="s">
        <v>95</v>
      </c>
      <c r="E7436" t="s">
        <v>132</v>
      </c>
      <c r="F7436" t="s">
        <v>3717</v>
      </c>
      <c r="G7436" t="s">
        <v>134</v>
      </c>
      <c r="H7436" t="s">
        <v>135</v>
      </c>
      <c r="I7436" t="s">
        <v>136</v>
      </c>
      <c r="J7436" t="s">
        <v>137</v>
      </c>
      <c r="K7436" t="s">
        <v>138</v>
      </c>
      <c r="L7436" t="s">
        <v>20469</v>
      </c>
      <c r="M7436" t="s">
        <v>20470</v>
      </c>
      <c r="N7436">
        <v>4.363888888</v>
      </c>
      <c r="O7436">
        <v>0</v>
      </c>
      <c r="P7436">
        <v>120</v>
      </c>
      <c r="Q7436">
        <v>0</v>
      </c>
      <c r="R7436">
        <v>3</v>
      </c>
      <c r="S7436">
        <v>0</v>
      </c>
      <c r="T7436">
        <v>7</v>
      </c>
      <c r="U7436">
        <v>0</v>
      </c>
      <c r="V7436">
        <v>0</v>
      </c>
      <c r="W7436">
        <v>0</v>
      </c>
      <c r="X7436">
        <v>22.283807770781635</v>
      </c>
      <c r="Y7436">
        <v>0</v>
      </c>
      <c r="Z7436">
        <v>4.433326333353051</v>
      </c>
      <c r="AA7436">
        <v>0</v>
      </c>
      <c r="AB7436">
        <v>2.6130555117168304</v>
      </c>
      <c r="AC7436">
        <v>0</v>
      </c>
      <c r="AD7436">
        <v>0</v>
      </c>
      <c r="AE7436">
        <v>29.330189615851516</v>
      </c>
    </row>
    <row r="7437" spans="1:31" x14ac:dyDescent="0.3">
      <c r="A7437">
        <v>2728126</v>
      </c>
      <c r="B7437">
        <v>1</v>
      </c>
      <c r="C7437" t="s">
        <v>80</v>
      </c>
      <c r="D7437" t="s">
        <v>100</v>
      </c>
      <c r="E7437" t="s">
        <v>156</v>
      </c>
      <c r="F7437" t="s">
        <v>20471</v>
      </c>
      <c r="G7437" t="s">
        <v>185</v>
      </c>
      <c r="H7437" t="s">
        <v>153</v>
      </c>
      <c r="I7437" t="s">
        <v>136</v>
      </c>
      <c r="J7437" t="s">
        <v>137</v>
      </c>
      <c r="K7437" t="s">
        <v>138</v>
      </c>
      <c r="L7437" t="s">
        <v>20472</v>
      </c>
      <c r="M7437" t="s">
        <v>20473</v>
      </c>
      <c r="N7437">
        <v>4.2288888880000002</v>
      </c>
      <c r="O7437">
        <v>0</v>
      </c>
      <c r="P7437">
        <v>158</v>
      </c>
      <c r="Q7437">
        <v>0</v>
      </c>
      <c r="R7437">
        <v>10</v>
      </c>
      <c r="S7437">
        <v>0</v>
      </c>
      <c r="T7437">
        <v>15</v>
      </c>
      <c r="U7437">
        <v>0</v>
      </c>
      <c r="V7437">
        <v>0</v>
      </c>
      <c r="W7437">
        <v>0</v>
      </c>
      <c r="X7437">
        <v>199.0026292354064</v>
      </c>
      <c r="Y7437">
        <v>0</v>
      </c>
      <c r="Z7437">
        <v>8.7168065136964898</v>
      </c>
      <c r="AA7437">
        <v>0</v>
      </c>
      <c r="AB7437">
        <v>14.57009370989579</v>
      </c>
      <c r="AC7437">
        <v>0</v>
      </c>
      <c r="AD7437">
        <v>0</v>
      </c>
      <c r="AE7437">
        <v>222.28952945899869</v>
      </c>
    </row>
    <row r="7438" spans="1:31" x14ac:dyDescent="0.3">
      <c r="A7438">
        <v>2727577</v>
      </c>
      <c r="B7438">
        <v>1</v>
      </c>
      <c r="C7438" t="s">
        <v>80</v>
      </c>
      <c r="D7438" t="s">
        <v>95</v>
      </c>
      <c r="E7438" t="s">
        <v>161</v>
      </c>
      <c r="F7438" t="s">
        <v>17097</v>
      </c>
      <c r="G7438" t="s">
        <v>202</v>
      </c>
      <c r="H7438" t="s">
        <v>135</v>
      </c>
      <c r="I7438" t="s">
        <v>136</v>
      </c>
      <c r="J7438" t="s">
        <v>137</v>
      </c>
      <c r="K7438" t="s">
        <v>138</v>
      </c>
      <c r="L7438" t="s">
        <v>20474</v>
      </c>
      <c r="M7438" t="s">
        <v>20475</v>
      </c>
      <c r="N7438">
        <v>5.886111111</v>
      </c>
      <c r="O7438">
        <v>0</v>
      </c>
      <c r="P7438">
        <v>117</v>
      </c>
      <c r="Q7438">
        <v>0</v>
      </c>
      <c r="R7438">
        <v>0</v>
      </c>
      <c r="S7438">
        <v>0</v>
      </c>
      <c r="T7438">
        <v>4</v>
      </c>
      <c r="U7438">
        <v>0</v>
      </c>
      <c r="V7438">
        <v>0</v>
      </c>
      <c r="W7438">
        <v>0</v>
      </c>
      <c r="X7438">
        <v>147.30866065728407</v>
      </c>
      <c r="Y7438">
        <v>0</v>
      </c>
      <c r="Z7438">
        <v>0</v>
      </c>
      <c r="AA7438">
        <v>0</v>
      </c>
      <c r="AB7438">
        <v>20.298324659948669</v>
      </c>
      <c r="AC7438">
        <v>0</v>
      </c>
      <c r="AD7438">
        <v>0</v>
      </c>
      <c r="AE7438">
        <v>167.60698531723273</v>
      </c>
    </row>
    <row r="7439" spans="1:31" x14ac:dyDescent="0.3">
      <c r="A7439">
        <v>2728318</v>
      </c>
      <c r="B7439">
        <v>1</v>
      </c>
      <c r="C7439" t="s">
        <v>80</v>
      </c>
      <c r="D7439" t="s">
        <v>93</v>
      </c>
      <c r="E7439" t="s">
        <v>161</v>
      </c>
      <c r="F7439" t="s">
        <v>20476</v>
      </c>
      <c r="G7439" t="s">
        <v>163</v>
      </c>
      <c r="H7439" t="s">
        <v>135</v>
      </c>
      <c r="I7439" t="s">
        <v>136</v>
      </c>
      <c r="J7439" t="s">
        <v>137</v>
      </c>
      <c r="K7439" t="s">
        <v>138</v>
      </c>
      <c r="L7439" t="s">
        <v>20477</v>
      </c>
      <c r="M7439" t="s">
        <v>20478</v>
      </c>
      <c r="N7439">
        <v>3.4413888880000001</v>
      </c>
      <c r="O7439">
        <v>0</v>
      </c>
      <c r="P7439">
        <v>0</v>
      </c>
      <c r="Q7439">
        <v>0</v>
      </c>
      <c r="R7439">
        <v>4</v>
      </c>
      <c r="S7439">
        <v>0</v>
      </c>
      <c r="T7439">
        <v>3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2.1264788219547581</v>
      </c>
      <c r="AA7439">
        <v>0</v>
      </c>
      <c r="AB7439">
        <v>3.1250552187532499</v>
      </c>
      <c r="AC7439">
        <v>0</v>
      </c>
      <c r="AD7439">
        <v>0</v>
      </c>
      <c r="AE7439">
        <v>5.251534040708008</v>
      </c>
    </row>
    <row r="7440" spans="1:31" x14ac:dyDescent="0.3">
      <c r="A7440">
        <v>2727279</v>
      </c>
      <c r="B7440">
        <v>1</v>
      </c>
      <c r="C7440" t="s">
        <v>81</v>
      </c>
      <c r="D7440" t="s">
        <v>118</v>
      </c>
      <c r="E7440" t="s">
        <v>150</v>
      </c>
      <c r="F7440" t="s">
        <v>7843</v>
      </c>
      <c r="G7440" t="s">
        <v>152</v>
      </c>
      <c r="H7440" t="s">
        <v>153</v>
      </c>
      <c r="I7440" t="s">
        <v>136</v>
      </c>
      <c r="J7440" t="s">
        <v>137</v>
      </c>
      <c r="K7440" t="s">
        <v>138</v>
      </c>
      <c r="L7440" t="s">
        <v>20479</v>
      </c>
      <c r="M7440" t="s">
        <v>20480</v>
      </c>
      <c r="N7440">
        <v>0.85277777700000001</v>
      </c>
      <c r="O7440">
        <v>1</v>
      </c>
      <c r="P7440">
        <v>5567</v>
      </c>
      <c r="Q7440">
        <v>3</v>
      </c>
      <c r="R7440">
        <v>74</v>
      </c>
      <c r="S7440">
        <v>63</v>
      </c>
      <c r="T7440">
        <v>277</v>
      </c>
      <c r="U7440">
        <v>2</v>
      </c>
      <c r="V7440">
        <v>2</v>
      </c>
      <c r="W7440">
        <v>0.55099126448672497</v>
      </c>
      <c r="X7440">
        <v>894.03046998406523</v>
      </c>
      <c r="Y7440">
        <v>0</v>
      </c>
      <c r="Z7440">
        <v>12.8502398605337</v>
      </c>
      <c r="AA7440">
        <v>802.66844695189639</v>
      </c>
      <c r="AB7440">
        <v>194.22499245694792</v>
      </c>
      <c r="AC7440">
        <v>14.532671474111583</v>
      </c>
      <c r="AD7440">
        <v>2.9052206938869585</v>
      </c>
      <c r="AE7440">
        <v>1921.7630326859285</v>
      </c>
    </row>
    <row r="7441" spans="1:31" x14ac:dyDescent="0.3">
      <c r="A7441">
        <v>2728596</v>
      </c>
      <c r="B7441">
        <v>1</v>
      </c>
      <c r="C7441" t="s">
        <v>81</v>
      </c>
      <c r="D7441" t="s">
        <v>122</v>
      </c>
      <c r="E7441" t="s">
        <v>132</v>
      </c>
      <c r="F7441" t="s">
        <v>20481</v>
      </c>
      <c r="G7441" t="s">
        <v>134</v>
      </c>
      <c r="H7441" t="s">
        <v>135</v>
      </c>
      <c r="I7441" t="s">
        <v>136</v>
      </c>
      <c r="J7441" t="s">
        <v>137</v>
      </c>
      <c r="K7441" t="s">
        <v>138</v>
      </c>
      <c r="L7441" t="s">
        <v>20482</v>
      </c>
      <c r="M7441" t="s">
        <v>20483</v>
      </c>
      <c r="N7441">
        <v>0.81888888800000004</v>
      </c>
      <c r="O7441">
        <v>0</v>
      </c>
      <c r="P7441">
        <v>16</v>
      </c>
      <c r="Q7441">
        <v>0</v>
      </c>
      <c r="R7441">
        <v>12</v>
      </c>
      <c r="S7441">
        <v>0</v>
      </c>
      <c r="T7441">
        <v>11</v>
      </c>
      <c r="U7441">
        <v>0</v>
      </c>
      <c r="V7441">
        <v>0</v>
      </c>
      <c r="W7441">
        <v>0</v>
      </c>
      <c r="X7441">
        <v>1.6129875751132001</v>
      </c>
      <c r="Y7441">
        <v>0</v>
      </c>
      <c r="Z7441">
        <v>2.1723380532832732</v>
      </c>
      <c r="AA7441">
        <v>0</v>
      </c>
      <c r="AB7441">
        <v>7.3211277288457</v>
      </c>
      <c r="AC7441">
        <v>0</v>
      </c>
      <c r="AD7441">
        <v>0</v>
      </c>
      <c r="AE7441">
        <v>11.106453357242174</v>
      </c>
    </row>
    <row r="7442" spans="1:31" x14ac:dyDescent="0.3">
      <c r="A7442">
        <v>2727671</v>
      </c>
      <c r="B7442">
        <v>1</v>
      </c>
      <c r="C7442" t="s">
        <v>80</v>
      </c>
      <c r="D7442" t="s">
        <v>103</v>
      </c>
      <c r="E7442" t="s">
        <v>150</v>
      </c>
      <c r="F7442" t="s">
        <v>20484</v>
      </c>
      <c r="G7442" t="s">
        <v>152</v>
      </c>
      <c r="H7442" t="s">
        <v>153</v>
      </c>
      <c r="I7442" t="s">
        <v>136</v>
      </c>
      <c r="J7442" t="s">
        <v>137</v>
      </c>
      <c r="K7442" t="s">
        <v>138</v>
      </c>
      <c r="L7442" t="s">
        <v>20485</v>
      </c>
      <c r="M7442" t="s">
        <v>20486</v>
      </c>
      <c r="N7442">
        <v>0.59555555500000001</v>
      </c>
      <c r="O7442">
        <v>0</v>
      </c>
      <c r="P7442">
        <v>13</v>
      </c>
      <c r="Q7442">
        <v>15</v>
      </c>
      <c r="R7442">
        <v>83</v>
      </c>
      <c r="S7442">
        <v>7</v>
      </c>
      <c r="T7442">
        <v>15</v>
      </c>
      <c r="U7442">
        <v>1</v>
      </c>
      <c r="V7442">
        <v>0</v>
      </c>
      <c r="W7442">
        <v>0</v>
      </c>
      <c r="X7442">
        <v>2.4630689819611198</v>
      </c>
      <c r="Y7442">
        <v>4.0014312588146126</v>
      </c>
      <c r="Z7442">
        <v>55.31018939730842</v>
      </c>
      <c r="AA7442">
        <v>23.827079527208745</v>
      </c>
      <c r="AB7442">
        <v>2.2977345835329599</v>
      </c>
      <c r="AC7442">
        <v>71.333481770247928</v>
      </c>
      <c r="AD7442">
        <v>0</v>
      </c>
      <c r="AE7442">
        <v>159.23298551907379</v>
      </c>
    </row>
    <row r="7443" spans="1:31" x14ac:dyDescent="0.3">
      <c r="A7443">
        <v>2727863</v>
      </c>
      <c r="B7443">
        <v>1</v>
      </c>
      <c r="C7443" t="s">
        <v>80</v>
      </c>
      <c r="D7443" t="s">
        <v>106</v>
      </c>
      <c r="E7443" t="s">
        <v>150</v>
      </c>
      <c r="F7443" t="s">
        <v>12288</v>
      </c>
      <c r="G7443" t="s">
        <v>152</v>
      </c>
      <c r="H7443" t="s">
        <v>153</v>
      </c>
      <c r="I7443" t="s">
        <v>136</v>
      </c>
      <c r="J7443" t="s">
        <v>137</v>
      </c>
      <c r="K7443" t="s">
        <v>138</v>
      </c>
      <c r="L7443" t="s">
        <v>20487</v>
      </c>
      <c r="M7443" t="s">
        <v>20488</v>
      </c>
      <c r="N7443">
        <v>0.116388888</v>
      </c>
      <c r="O7443">
        <v>1</v>
      </c>
      <c r="P7443">
        <v>4730</v>
      </c>
      <c r="Q7443">
        <v>331</v>
      </c>
      <c r="R7443">
        <v>912</v>
      </c>
      <c r="S7443">
        <v>73</v>
      </c>
      <c r="T7443">
        <v>969</v>
      </c>
      <c r="U7443">
        <v>1</v>
      </c>
      <c r="V7443">
        <v>0</v>
      </c>
      <c r="W7443">
        <v>3.2212047407582496E-2</v>
      </c>
      <c r="X7443">
        <v>80.307007221014459</v>
      </c>
      <c r="Y7443">
        <v>47.231872161411289</v>
      </c>
      <c r="Z7443">
        <v>72.821552490164223</v>
      </c>
      <c r="AA7443">
        <v>32.369815003259959</v>
      </c>
      <c r="AB7443">
        <v>60.303929161738886</v>
      </c>
      <c r="AC7443">
        <v>1.3289481022449603</v>
      </c>
      <c r="AD7443">
        <v>0</v>
      </c>
      <c r="AE7443">
        <v>294.39533618724136</v>
      </c>
    </row>
    <row r="7444" spans="1:31" x14ac:dyDescent="0.3">
      <c r="A7444">
        <v>2727620</v>
      </c>
      <c r="B7444">
        <v>1</v>
      </c>
      <c r="C7444" t="s">
        <v>80</v>
      </c>
      <c r="D7444" t="s">
        <v>91</v>
      </c>
      <c r="E7444" t="s">
        <v>150</v>
      </c>
      <c r="F7444" t="s">
        <v>5707</v>
      </c>
      <c r="G7444" t="s">
        <v>152</v>
      </c>
      <c r="H7444" t="s">
        <v>153</v>
      </c>
      <c r="I7444" t="s">
        <v>136</v>
      </c>
      <c r="J7444" t="s">
        <v>137</v>
      </c>
      <c r="K7444" t="s">
        <v>138</v>
      </c>
      <c r="L7444" t="s">
        <v>20489</v>
      </c>
      <c r="M7444" t="s">
        <v>20490</v>
      </c>
      <c r="N7444">
        <v>1.44</v>
      </c>
      <c r="O7444">
        <v>1</v>
      </c>
      <c r="P7444">
        <v>41</v>
      </c>
      <c r="Q7444">
        <v>21</v>
      </c>
      <c r="R7444">
        <v>276</v>
      </c>
      <c r="S7444">
        <v>13</v>
      </c>
      <c r="T7444">
        <v>66</v>
      </c>
      <c r="U7444">
        <v>3</v>
      </c>
      <c r="V7444">
        <v>0</v>
      </c>
      <c r="W7444">
        <v>0.148641440604</v>
      </c>
      <c r="X7444">
        <v>23.329391412279342</v>
      </c>
      <c r="Y7444">
        <v>30.949545208245265</v>
      </c>
      <c r="Z7444">
        <v>81.048816438706851</v>
      </c>
      <c r="AA7444">
        <v>618.97315825633393</v>
      </c>
      <c r="AB7444">
        <v>34.320647508980812</v>
      </c>
      <c r="AC7444">
        <v>193.4150769402921</v>
      </c>
      <c r="AD7444">
        <v>0</v>
      </c>
      <c r="AE7444">
        <v>982.18527720544228</v>
      </c>
    </row>
    <row r="7445" spans="1:31" x14ac:dyDescent="0.3">
      <c r="A7445">
        <v>2727471</v>
      </c>
      <c r="B7445">
        <v>1</v>
      </c>
      <c r="C7445" t="s">
        <v>80</v>
      </c>
      <c r="D7445" t="s">
        <v>107</v>
      </c>
      <c r="E7445" t="s">
        <v>150</v>
      </c>
      <c r="F7445" t="s">
        <v>20160</v>
      </c>
      <c r="G7445" t="s">
        <v>152</v>
      </c>
      <c r="H7445" t="s">
        <v>153</v>
      </c>
      <c r="I7445" t="s">
        <v>136</v>
      </c>
      <c r="J7445" t="s">
        <v>137</v>
      </c>
      <c r="K7445" t="s">
        <v>138</v>
      </c>
      <c r="L7445" t="s">
        <v>20491</v>
      </c>
      <c r="M7445" t="s">
        <v>20492</v>
      </c>
      <c r="N7445">
        <v>0.48888888800000002</v>
      </c>
      <c r="O7445">
        <v>3</v>
      </c>
      <c r="P7445">
        <v>940</v>
      </c>
      <c r="Q7445">
        <v>83</v>
      </c>
      <c r="R7445">
        <v>99</v>
      </c>
      <c r="S7445">
        <v>25</v>
      </c>
      <c r="T7445">
        <v>91</v>
      </c>
      <c r="U7445">
        <v>1</v>
      </c>
      <c r="V7445">
        <v>0</v>
      </c>
      <c r="W7445">
        <v>0.78028019034192009</v>
      </c>
      <c r="X7445">
        <v>71.343921689743993</v>
      </c>
      <c r="Y7445">
        <v>75.654886266377943</v>
      </c>
      <c r="Z7445">
        <v>19.646990726271948</v>
      </c>
      <c r="AA7445">
        <v>100.70789182259242</v>
      </c>
      <c r="AB7445">
        <v>39.726964517075636</v>
      </c>
      <c r="AC7445">
        <v>19.348751834582398</v>
      </c>
      <c r="AD7445">
        <v>0</v>
      </c>
      <c r="AE7445">
        <v>327.20968704698629</v>
      </c>
    </row>
    <row r="7446" spans="1:31" x14ac:dyDescent="0.3">
      <c r="A7446">
        <v>2727514</v>
      </c>
      <c r="B7446">
        <v>1</v>
      </c>
      <c r="C7446" t="s">
        <v>81</v>
      </c>
      <c r="D7446" t="s">
        <v>118</v>
      </c>
      <c r="E7446" t="s">
        <v>161</v>
      </c>
      <c r="F7446" t="s">
        <v>20493</v>
      </c>
      <c r="G7446" t="s">
        <v>163</v>
      </c>
      <c r="H7446" t="s">
        <v>135</v>
      </c>
      <c r="I7446" t="s">
        <v>136</v>
      </c>
      <c r="J7446" t="s">
        <v>137</v>
      </c>
      <c r="K7446" t="s">
        <v>138</v>
      </c>
      <c r="L7446" t="s">
        <v>20494</v>
      </c>
      <c r="M7446" t="s">
        <v>20495</v>
      </c>
      <c r="N7446">
        <v>2.6369444440000001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60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30.785495842613312</v>
      </c>
      <c r="AC7446">
        <v>0</v>
      </c>
      <c r="AD7446">
        <v>0</v>
      </c>
      <c r="AE7446">
        <v>30.785495842613312</v>
      </c>
    </row>
    <row r="7447" spans="1:31" x14ac:dyDescent="0.3">
      <c r="A7447">
        <v>2727322</v>
      </c>
      <c r="B7447">
        <v>1</v>
      </c>
      <c r="C7447" t="s">
        <v>81</v>
      </c>
      <c r="D7447" t="s">
        <v>115</v>
      </c>
      <c r="E7447" t="s">
        <v>156</v>
      </c>
      <c r="F7447" t="s">
        <v>11029</v>
      </c>
      <c r="G7447" t="s">
        <v>152</v>
      </c>
      <c r="H7447" t="s">
        <v>153</v>
      </c>
      <c r="I7447" t="s">
        <v>490</v>
      </c>
      <c r="J7447" t="s">
        <v>137</v>
      </c>
      <c r="K7447" t="s">
        <v>138</v>
      </c>
      <c r="L7447" t="s">
        <v>20496</v>
      </c>
      <c r="M7447" t="s">
        <v>20497</v>
      </c>
      <c r="N7447">
        <v>5.0000000000000001E-3</v>
      </c>
      <c r="O7447">
        <v>0</v>
      </c>
      <c r="P7447">
        <v>336</v>
      </c>
      <c r="Q7447">
        <v>10</v>
      </c>
      <c r="R7447">
        <v>162</v>
      </c>
      <c r="S7447">
        <v>0</v>
      </c>
      <c r="T7447">
        <v>13</v>
      </c>
      <c r="U7447">
        <v>1</v>
      </c>
      <c r="V7447">
        <v>0</v>
      </c>
      <c r="W7447">
        <v>0</v>
      </c>
      <c r="X7447">
        <v>7.7319379141109992E-2</v>
      </c>
      <c r="Y7447">
        <v>5.7317506687035003E-2</v>
      </c>
      <c r="Z7447">
        <v>0.11066299683030002</v>
      </c>
      <c r="AA7447">
        <v>0</v>
      </c>
      <c r="AB7447">
        <v>3.8466367757640001E-2</v>
      </c>
      <c r="AC7447">
        <v>0.16643039347737001</v>
      </c>
      <c r="AD7447">
        <v>0</v>
      </c>
      <c r="AE7447">
        <v>0.45019664389345504</v>
      </c>
    </row>
    <row r="7448" spans="1:31" x14ac:dyDescent="0.3">
      <c r="A7448">
        <v>2727565</v>
      </c>
      <c r="B7448">
        <v>1</v>
      </c>
      <c r="C7448" t="s">
        <v>80</v>
      </c>
      <c r="D7448" t="s">
        <v>100</v>
      </c>
      <c r="E7448" t="s">
        <v>213</v>
      </c>
      <c r="F7448" t="s">
        <v>20498</v>
      </c>
      <c r="G7448" t="s">
        <v>152</v>
      </c>
      <c r="H7448" t="s">
        <v>153</v>
      </c>
      <c r="I7448" t="s">
        <v>136</v>
      </c>
      <c r="J7448" t="s">
        <v>137</v>
      </c>
      <c r="K7448" t="s">
        <v>138</v>
      </c>
      <c r="L7448" t="s">
        <v>20499</v>
      </c>
      <c r="M7448" t="s">
        <v>20500</v>
      </c>
      <c r="N7448">
        <v>1.151944444</v>
      </c>
      <c r="O7448">
        <v>1</v>
      </c>
      <c r="P7448">
        <v>0</v>
      </c>
      <c r="Q7448">
        <v>94</v>
      </c>
      <c r="R7448">
        <v>26</v>
      </c>
      <c r="S7448">
        <v>7</v>
      </c>
      <c r="T7448">
        <v>2</v>
      </c>
      <c r="U7448">
        <v>0</v>
      </c>
      <c r="V7448">
        <v>0</v>
      </c>
      <c r="W7448">
        <v>1.3568809383807885</v>
      </c>
      <c r="X7448">
        <v>0</v>
      </c>
      <c r="Y7448">
        <v>50.066116465962274</v>
      </c>
      <c r="Z7448">
        <v>0.10526189007988501</v>
      </c>
      <c r="AA7448">
        <v>6.1203894550907325</v>
      </c>
      <c r="AB7448">
        <v>0</v>
      </c>
      <c r="AC7448">
        <v>0</v>
      </c>
      <c r="AD7448">
        <v>0</v>
      </c>
      <c r="AE7448">
        <v>57.648648749513683</v>
      </c>
    </row>
    <row r="7449" spans="1:31" x14ac:dyDescent="0.3">
      <c r="A7449">
        <v>2727714</v>
      </c>
      <c r="B7449">
        <v>1</v>
      </c>
      <c r="C7449" t="s">
        <v>81</v>
      </c>
      <c r="D7449" t="s">
        <v>124</v>
      </c>
      <c r="E7449" t="s">
        <v>150</v>
      </c>
      <c r="F7449" t="s">
        <v>20501</v>
      </c>
      <c r="G7449" t="s">
        <v>152</v>
      </c>
      <c r="H7449" t="s">
        <v>153</v>
      </c>
      <c r="I7449" t="s">
        <v>136</v>
      </c>
      <c r="J7449" t="s">
        <v>137</v>
      </c>
      <c r="K7449" t="s">
        <v>138</v>
      </c>
      <c r="L7449" t="s">
        <v>20502</v>
      </c>
      <c r="M7449" t="s">
        <v>20503</v>
      </c>
      <c r="N7449">
        <v>0.49583333299999999</v>
      </c>
      <c r="O7449">
        <v>1</v>
      </c>
      <c r="P7449">
        <v>1054</v>
      </c>
      <c r="Q7449">
        <v>10</v>
      </c>
      <c r="R7449">
        <v>26</v>
      </c>
      <c r="S7449">
        <v>2</v>
      </c>
      <c r="T7449">
        <v>101</v>
      </c>
      <c r="U7449">
        <v>2</v>
      </c>
      <c r="V7449">
        <v>0</v>
      </c>
      <c r="W7449">
        <v>0.28016388491847005</v>
      </c>
      <c r="X7449">
        <v>70.179238934654578</v>
      </c>
      <c r="Y7449">
        <v>14.525552070530138</v>
      </c>
      <c r="Z7449">
        <v>1.3354699527442082</v>
      </c>
      <c r="AA7449">
        <v>4.1308162174511605</v>
      </c>
      <c r="AB7449">
        <v>26.133630935174676</v>
      </c>
      <c r="AC7449">
        <v>97.184527836171597</v>
      </c>
      <c r="AD7449">
        <v>0</v>
      </c>
      <c r="AE7449">
        <v>213.76939983164482</v>
      </c>
    </row>
    <row r="7450" spans="1:31" x14ac:dyDescent="0.3">
      <c r="A7450">
        <v>2727173</v>
      </c>
      <c r="B7450">
        <v>1</v>
      </c>
      <c r="C7450" t="s">
        <v>80</v>
      </c>
      <c r="D7450" t="s">
        <v>99</v>
      </c>
      <c r="E7450" t="s">
        <v>150</v>
      </c>
      <c r="F7450" t="s">
        <v>791</v>
      </c>
      <c r="G7450" t="s">
        <v>152</v>
      </c>
      <c r="H7450" t="s">
        <v>153</v>
      </c>
      <c r="I7450" t="s">
        <v>136</v>
      </c>
      <c r="J7450" t="s">
        <v>137</v>
      </c>
      <c r="K7450" t="s">
        <v>138</v>
      </c>
      <c r="L7450" t="s">
        <v>20504</v>
      </c>
      <c r="M7450" t="s">
        <v>20505</v>
      </c>
      <c r="N7450">
        <v>0.20833333300000001</v>
      </c>
      <c r="O7450">
        <v>4</v>
      </c>
      <c r="P7450">
        <v>965</v>
      </c>
      <c r="Q7450">
        <v>14</v>
      </c>
      <c r="R7450">
        <v>135</v>
      </c>
      <c r="S7450">
        <v>20</v>
      </c>
      <c r="T7450">
        <v>82</v>
      </c>
      <c r="U7450">
        <v>0</v>
      </c>
      <c r="V7450">
        <v>4</v>
      </c>
      <c r="W7450">
        <v>1.6994245401656254</v>
      </c>
      <c r="X7450">
        <v>23.191534224737492</v>
      </c>
      <c r="Y7450">
        <v>7.4958403642849989</v>
      </c>
      <c r="Z7450">
        <v>4.1266922522275014</v>
      </c>
      <c r="AA7450">
        <v>13.475173056680001</v>
      </c>
      <c r="AB7450">
        <v>3.1851946076343745</v>
      </c>
      <c r="AC7450">
        <v>0</v>
      </c>
      <c r="AD7450">
        <v>0.88909104031312514</v>
      </c>
      <c r="AE7450">
        <v>54.062950086043116</v>
      </c>
    </row>
    <row r="7451" spans="1:31" x14ac:dyDescent="0.3">
      <c r="A7451">
        <v>2727712</v>
      </c>
      <c r="B7451">
        <v>1</v>
      </c>
      <c r="C7451" t="s">
        <v>80</v>
      </c>
      <c r="D7451" t="s">
        <v>97</v>
      </c>
      <c r="E7451" t="s">
        <v>150</v>
      </c>
      <c r="F7451" t="s">
        <v>20506</v>
      </c>
      <c r="G7451" t="s">
        <v>152</v>
      </c>
      <c r="H7451" t="s">
        <v>153</v>
      </c>
      <c r="I7451" t="s">
        <v>136</v>
      </c>
      <c r="J7451" t="s">
        <v>137</v>
      </c>
      <c r="K7451" t="s">
        <v>138</v>
      </c>
      <c r="L7451" t="s">
        <v>20507</v>
      </c>
      <c r="M7451" t="s">
        <v>20508</v>
      </c>
      <c r="N7451">
        <v>2.6411111109999998</v>
      </c>
      <c r="O7451">
        <v>8</v>
      </c>
      <c r="P7451">
        <v>832</v>
      </c>
      <c r="Q7451">
        <v>10</v>
      </c>
      <c r="R7451">
        <v>361</v>
      </c>
      <c r="S7451">
        <v>15</v>
      </c>
      <c r="T7451">
        <v>202</v>
      </c>
      <c r="U7451">
        <v>1</v>
      </c>
      <c r="V7451">
        <v>2</v>
      </c>
      <c r="W7451">
        <v>266.33922782807952</v>
      </c>
      <c r="X7451">
        <v>802.57425469306077</v>
      </c>
      <c r="Y7451">
        <v>90.733383992426425</v>
      </c>
      <c r="Z7451">
        <v>340.92161122563789</v>
      </c>
      <c r="AA7451">
        <v>262.38637200864332</v>
      </c>
      <c r="AB7451">
        <v>509.41282779704704</v>
      </c>
      <c r="AC7451">
        <v>113.13911186624881</v>
      </c>
      <c r="AD7451">
        <v>9.0494612033215507</v>
      </c>
      <c r="AE7451">
        <v>2394.5562506144656</v>
      </c>
    </row>
    <row r="7452" spans="1:31" x14ac:dyDescent="0.3">
      <c r="A7452">
        <v>2728376</v>
      </c>
      <c r="B7452">
        <v>1</v>
      </c>
      <c r="C7452" t="s">
        <v>80</v>
      </c>
      <c r="D7452" t="s">
        <v>93</v>
      </c>
      <c r="E7452" t="s">
        <v>132</v>
      </c>
      <c r="F7452" t="s">
        <v>20509</v>
      </c>
      <c r="G7452" t="s">
        <v>134</v>
      </c>
      <c r="H7452" t="s">
        <v>135</v>
      </c>
      <c r="I7452" t="s">
        <v>136</v>
      </c>
      <c r="J7452" t="s">
        <v>137</v>
      </c>
      <c r="K7452" t="s">
        <v>138</v>
      </c>
      <c r="L7452" t="s">
        <v>20510</v>
      </c>
      <c r="M7452" t="s">
        <v>20511</v>
      </c>
      <c r="N7452">
        <v>0.55777777699999997</v>
      </c>
      <c r="O7452">
        <v>0</v>
      </c>
      <c r="P7452">
        <v>295</v>
      </c>
      <c r="Q7452">
        <v>0</v>
      </c>
      <c r="R7452">
        <v>0</v>
      </c>
      <c r="S7452">
        <v>0</v>
      </c>
      <c r="T7452">
        <v>2</v>
      </c>
      <c r="U7452">
        <v>0</v>
      </c>
      <c r="V7452">
        <v>0</v>
      </c>
      <c r="W7452">
        <v>0</v>
      </c>
      <c r="X7452">
        <v>29.014611890021197</v>
      </c>
      <c r="Y7452">
        <v>0</v>
      </c>
      <c r="Z7452">
        <v>0</v>
      </c>
      <c r="AA7452">
        <v>0</v>
      </c>
      <c r="AB7452">
        <v>0.97225706449803495</v>
      </c>
      <c r="AC7452">
        <v>0</v>
      </c>
      <c r="AD7452">
        <v>0</v>
      </c>
      <c r="AE7452">
        <v>29.986868954519231</v>
      </c>
    </row>
    <row r="7453" spans="1:31" x14ac:dyDescent="0.3">
      <c r="A7453">
        <v>2727497</v>
      </c>
      <c r="B7453">
        <v>1</v>
      </c>
      <c r="C7453" t="s">
        <v>80</v>
      </c>
      <c r="D7453" t="s">
        <v>97</v>
      </c>
      <c r="E7453" t="s">
        <v>150</v>
      </c>
      <c r="F7453" t="s">
        <v>9087</v>
      </c>
      <c r="G7453" t="s">
        <v>152</v>
      </c>
      <c r="H7453" t="s">
        <v>153</v>
      </c>
      <c r="I7453" t="s">
        <v>136</v>
      </c>
      <c r="J7453" t="s">
        <v>137</v>
      </c>
      <c r="K7453" t="s">
        <v>138</v>
      </c>
      <c r="L7453" t="s">
        <v>20512</v>
      </c>
      <c r="M7453" t="s">
        <v>20513</v>
      </c>
      <c r="N7453">
        <v>0.116111111</v>
      </c>
      <c r="O7453">
        <v>8</v>
      </c>
      <c r="P7453">
        <v>927</v>
      </c>
      <c r="Q7453">
        <v>10</v>
      </c>
      <c r="R7453">
        <v>91</v>
      </c>
      <c r="S7453">
        <v>20</v>
      </c>
      <c r="T7453">
        <v>110</v>
      </c>
      <c r="U7453">
        <v>1</v>
      </c>
      <c r="V7453">
        <v>0</v>
      </c>
      <c r="W7453">
        <v>70.584505234312672</v>
      </c>
      <c r="X7453">
        <v>28.429357565668155</v>
      </c>
      <c r="Y7453">
        <v>88.115633467860206</v>
      </c>
      <c r="Z7453">
        <v>1.4304425858527992</v>
      </c>
      <c r="AA7453">
        <v>6.3129411499985606</v>
      </c>
      <c r="AB7453">
        <v>8.8869354479607523</v>
      </c>
      <c r="AC7453">
        <v>32.463299008321499</v>
      </c>
      <c r="AD7453">
        <v>0</v>
      </c>
      <c r="AE7453">
        <v>236.22311445997462</v>
      </c>
    </row>
    <row r="7454" spans="1:31" x14ac:dyDescent="0.3">
      <c r="A7454">
        <v>2728591</v>
      </c>
      <c r="B7454">
        <v>1</v>
      </c>
      <c r="C7454" t="s">
        <v>80</v>
      </c>
      <c r="D7454" t="s">
        <v>96</v>
      </c>
      <c r="E7454" t="s">
        <v>132</v>
      </c>
      <c r="F7454" t="s">
        <v>20514</v>
      </c>
      <c r="G7454" t="s">
        <v>134</v>
      </c>
      <c r="H7454" t="s">
        <v>135</v>
      </c>
      <c r="I7454" t="s">
        <v>136</v>
      </c>
      <c r="J7454" t="s">
        <v>137</v>
      </c>
      <c r="K7454" t="s">
        <v>138</v>
      </c>
      <c r="L7454" t="s">
        <v>20515</v>
      </c>
      <c r="M7454" t="s">
        <v>20516</v>
      </c>
      <c r="N7454">
        <v>1.7947222220000001</v>
      </c>
      <c r="O7454">
        <v>0</v>
      </c>
      <c r="P7454">
        <v>25</v>
      </c>
      <c r="Q7454">
        <v>0</v>
      </c>
      <c r="R7454">
        <v>0</v>
      </c>
      <c r="S7454">
        <v>0</v>
      </c>
      <c r="T7454">
        <v>1</v>
      </c>
      <c r="U7454">
        <v>0</v>
      </c>
      <c r="V7454">
        <v>0</v>
      </c>
      <c r="W7454">
        <v>0</v>
      </c>
      <c r="X7454">
        <v>2.1252122661847648</v>
      </c>
      <c r="Y7454">
        <v>0</v>
      </c>
      <c r="Z7454">
        <v>0</v>
      </c>
      <c r="AA7454">
        <v>0</v>
      </c>
      <c r="AB7454">
        <v>1.4643350670141668</v>
      </c>
      <c r="AC7454">
        <v>0</v>
      </c>
      <c r="AD7454">
        <v>0</v>
      </c>
      <c r="AE7454">
        <v>3.5895473331989316</v>
      </c>
    </row>
    <row r="7455" spans="1:31" x14ac:dyDescent="0.3">
      <c r="A7455">
        <v>2727781</v>
      </c>
      <c r="B7455">
        <v>1</v>
      </c>
      <c r="C7455" t="s">
        <v>80</v>
      </c>
      <c r="D7455" t="s">
        <v>103</v>
      </c>
      <c r="E7455" t="s">
        <v>213</v>
      </c>
      <c r="F7455" t="s">
        <v>8286</v>
      </c>
      <c r="G7455" t="s">
        <v>152</v>
      </c>
      <c r="H7455" t="s">
        <v>153</v>
      </c>
      <c r="I7455" t="s">
        <v>136</v>
      </c>
      <c r="J7455" t="s">
        <v>137</v>
      </c>
      <c r="K7455" t="s">
        <v>138</v>
      </c>
      <c r="L7455" t="s">
        <v>20517</v>
      </c>
      <c r="M7455" t="s">
        <v>20518</v>
      </c>
      <c r="N7455">
        <v>5.4911111110000004</v>
      </c>
      <c r="O7455">
        <v>0</v>
      </c>
      <c r="P7455">
        <v>0</v>
      </c>
      <c r="Q7455">
        <v>0</v>
      </c>
      <c r="R7455">
        <v>0</v>
      </c>
      <c r="S7455">
        <v>6</v>
      </c>
      <c r="T7455">
        <v>2</v>
      </c>
      <c r="U7455">
        <v>19</v>
      </c>
      <c r="V7455">
        <v>2</v>
      </c>
      <c r="W7455">
        <v>0</v>
      </c>
      <c r="X7455">
        <v>0</v>
      </c>
      <c r="Y7455">
        <v>0</v>
      </c>
      <c r="Z7455">
        <v>0</v>
      </c>
      <c r="AA7455">
        <v>184.0870028104211</v>
      </c>
      <c r="AB7455">
        <v>16.685201722411005</v>
      </c>
      <c r="AC7455">
        <v>11619.304472731237</v>
      </c>
      <c r="AD7455">
        <v>354.08433255936518</v>
      </c>
      <c r="AE7455">
        <v>12174.161009823434</v>
      </c>
    </row>
    <row r="7456" spans="1:31" x14ac:dyDescent="0.3">
      <c r="A7456">
        <v>2728568</v>
      </c>
      <c r="B7456">
        <v>1</v>
      </c>
      <c r="C7456" t="s">
        <v>80</v>
      </c>
      <c r="D7456" t="s">
        <v>103</v>
      </c>
      <c r="E7456" t="s">
        <v>161</v>
      </c>
      <c r="F7456" t="s">
        <v>20519</v>
      </c>
      <c r="G7456" t="s">
        <v>163</v>
      </c>
      <c r="H7456" t="s">
        <v>135</v>
      </c>
      <c r="I7456" t="s">
        <v>136</v>
      </c>
      <c r="J7456" t="s">
        <v>137</v>
      </c>
      <c r="K7456" t="s">
        <v>138</v>
      </c>
      <c r="L7456" t="s">
        <v>20520</v>
      </c>
      <c r="M7456" t="s">
        <v>20521</v>
      </c>
      <c r="N7456">
        <v>4.1597222220000001</v>
      </c>
      <c r="O7456">
        <v>0</v>
      </c>
      <c r="P7456">
        <v>30</v>
      </c>
      <c r="Q7456">
        <v>0</v>
      </c>
      <c r="R7456">
        <v>2</v>
      </c>
      <c r="S7456">
        <v>0</v>
      </c>
      <c r="T7456">
        <v>4</v>
      </c>
      <c r="U7456">
        <v>0</v>
      </c>
      <c r="V7456">
        <v>0</v>
      </c>
      <c r="W7456">
        <v>0</v>
      </c>
      <c r="X7456">
        <v>21.323294762879883</v>
      </c>
      <c r="Y7456">
        <v>0</v>
      </c>
      <c r="Z7456">
        <v>0</v>
      </c>
      <c r="AA7456">
        <v>0</v>
      </c>
      <c r="AB7456">
        <v>7.5285185548311704</v>
      </c>
      <c r="AC7456">
        <v>0</v>
      </c>
      <c r="AD7456">
        <v>0</v>
      </c>
      <c r="AE7456">
        <v>28.851813317711052</v>
      </c>
    </row>
    <row r="7457" spans="1:31" x14ac:dyDescent="0.3">
      <c r="A7457">
        <v>2727240</v>
      </c>
      <c r="B7457">
        <v>1</v>
      </c>
      <c r="C7457" t="s">
        <v>80</v>
      </c>
      <c r="D7457" t="s">
        <v>98</v>
      </c>
      <c r="E7457" t="s">
        <v>213</v>
      </c>
      <c r="F7457" t="s">
        <v>20522</v>
      </c>
      <c r="G7457" t="s">
        <v>152</v>
      </c>
      <c r="H7457" t="s">
        <v>153</v>
      </c>
      <c r="I7457" t="s">
        <v>136</v>
      </c>
      <c r="J7457" t="s">
        <v>137</v>
      </c>
      <c r="K7457" t="s">
        <v>138</v>
      </c>
      <c r="L7457" t="s">
        <v>20523</v>
      </c>
      <c r="M7457" t="s">
        <v>20524</v>
      </c>
      <c r="N7457">
        <v>0.63500000000000001</v>
      </c>
      <c r="O7457">
        <v>0</v>
      </c>
      <c r="P7457">
        <v>830</v>
      </c>
      <c r="Q7457">
        <v>1</v>
      </c>
      <c r="R7457">
        <v>355</v>
      </c>
      <c r="S7457">
        <v>2</v>
      </c>
      <c r="T7457">
        <v>198</v>
      </c>
      <c r="U7457">
        <v>0</v>
      </c>
      <c r="V7457">
        <v>0</v>
      </c>
      <c r="W7457">
        <v>0</v>
      </c>
      <c r="X7457">
        <v>110.168111372943</v>
      </c>
      <c r="Y7457">
        <v>0.94742369814728999</v>
      </c>
      <c r="Z7457">
        <v>97.747114715917334</v>
      </c>
      <c r="AA7457">
        <v>3.2984088847965451</v>
      </c>
      <c r="AB7457">
        <v>56.337266158984434</v>
      </c>
      <c r="AC7457">
        <v>0</v>
      </c>
      <c r="AD7457">
        <v>0</v>
      </c>
      <c r="AE7457">
        <v>268.49832483078859</v>
      </c>
    </row>
    <row r="7458" spans="1:31" x14ac:dyDescent="0.3">
      <c r="A7458">
        <v>2728468</v>
      </c>
      <c r="B7458">
        <v>1</v>
      </c>
      <c r="C7458" t="s">
        <v>80</v>
      </c>
      <c r="D7458" t="s">
        <v>103</v>
      </c>
      <c r="E7458" t="s">
        <v>150</v>
      </c>
      <c r="F7458" t="s">
        <v>20525</v>
      </c>
      <c r="G7458" t="s">
        <v>152</v>
      </c>
      <c r="H7458" t="s">
        <v>153</v>
      </c>
      <c r="I7458" t="s">
        <v>490</v>
      </c>
      <c r="J7458" t="s">
        <v>137</v>
      </c>
      <c r="K7458" t="s">
        <v>138</v>
      </c>
      <c r="L7458" t="s">
        <v>20526</v>
      </c>
      <c r="M7458" t="s">
        <v>20527</v>
      </c>
      <c r="N7458">
        <v>5.5555550000000002E-3</v>
      </c>
      <c r="O7458">
        <v>0</v>
      </c>
      <c r="P7458">
        <v>538</v>
      </c>
      <c r="Q7458">
        <v>1</v>
      </c>
      <c r="R7458">
        <v>6</v>
      </c>
      <c r="S7458">
        <v>12</v>
      </c>
      <c r="T7458">
        <v>57</v>
      </c>
      <c r="U7458">
        <v>15</v>
      </c>
      <c r="V7458">
        <v>3</v>
      </c>
      <c r="W7458">
        <v>0</v>
      </c>
      <c r="X7458">
        <v>0.59878783333813268</v>
      </c>
      <c r="Y7458">
        <v>2.6342038333333337E-3</v>
      </c>
      <c r="Z7458">
        <v>2.1365709492766671E-2</v>
      </c>
      <c r="AA7458">
        <v>0.45353441569113329</v>
      </c>
      <c r="AB7458">
        <v>0.31643312328250001</v>
      </c>
      <c r="AC7458">
        <v>5.9482792013521513</v>
      </c>
      <c r="AD7458">
        <v>3.0037603309583331E-2</v>
      </c>
      <c r="AE7458">
        <v>7.3710720902996005</v>
      </c>
    </row>
    <row r="7459" spans="1:31" x14ac:dyDescent="0.3">
      <c r="A7459">
        <v>2765399</v>
      </c>
      <c r="B7459">
        <v>1</v>
      </c>
      <c r="C7459" t="s">
        <v>80</v>
      </c>
      <c r="D7459" t="s">
        <v>93</v>
      </c>
      <c r="E7459" t="s">
        <v>150</v>
      </c>
      <c r="F7459" t="s">
        <v>20528</v>
      </c>
      <c r="G7459" t="s">
        <v>152</v>
      </c>
      <c r="H7459" t="s">
        <v>153</v>
      </c>
      <c r="I7459" t="s">
        <v>136</v>
      </c>
      <c r="J7459" t="s">
        <v>137</v>
      </c>
      <c r="K7459" t="s">
        <v>138</v>
      </c>
      <c r="L7459" t="s">
        <v>20529</v>
      </c>
      <c r="M7459" t="s">
        <v>20530</v>
      </c>
      <c r="N7459">
        <v>0.11444444400000001</v>
      </c>
      <c r="O7459">
        <v>0</v>
      </c>
      <c r="P7459">
        <v>195</v>
      </c>
      <c r="Q7459">
        <v>2</v>
      </c>
      <c r="R7459">
        <v>50</v>
      </c>
      <c r="S7459">
        <v>4</v>
      </c>
      <c r="T7459">
        <v>46</v>
      </c>
      <c r="U7459">
        <v>0</v>
      </c>
      <c r="V7459">
        <v>0</v>
      </c>
      <c r="W7459">
        <v>0</v>
      </c>
      <c r="X7459">
        <v>2.4398130592368137</v>
      </c>
      <c r="Y7459">
        <v>0.89814642690671997</v>
      </c>
      <c r="Z7459">
        <v>1.2985914689239264</v>
      </c>
      <c r="AA7459">
        <v>1.6008882176720802</v>
      </c>
      <c r="AB7459">
        <v>1.6972632808769845</v>
      </c>
      <c r="AC7459">
        <v>0</v>
      </c>
      <c r="AD7459">
        <v>0</v>
      </c>
      <c r="AE7459">
        <v>7.9347024536165245</v>
      </c>
    </row>
    <row r="7460" spans="1:31" x14ac:dyDescent="0.3">
      <c r="A7460">
        <v>2727289</v>
      </c>
      <c r="B7460">
        <v>2</v>
      </c>
      <c r="C7460" t="s">
        <v>80</v>
      </c>
      <c r="D7460" t="s">
        <v>84</v>
      </c>
      <c r="E7460" t="s">
        <v>156</v>
      </c>
      <c r="F7460" t="s">
        <v>7716</v>
      </c>
      <c r="G7460" t="s">
        <v>185</v>
      </c>
      <c r="H7460" t="s">
        <v>153</v>
      </c>
      <c r="I7460" t="s">
        <v>136</v>
      </c>
      <c r="J7460" t="s">
        <v>137</v>
      </c>
      <c r="K7460" t="s">
        <v>138</v>
      </c>
      <c r="L7460" t="s">
        <v>20531</v>
      </c>
      <c r="M7460" t="s">
        <v>20532</v>
      </c>
      <c r="N7460">
        <v>1.044166666</v>
      </c>
      <c r="O7460">
        <v>14</v>
      </c>
      <c r="P7460">
        <v>1438</v>
      </c>
      <c r="Q7460">
        <v>3</v>
      </c>
      <c r="R7460">
        <v>244</v>
      </c>
      <c r="S7460">
        <v>10</v>
      </c>
      <c r="T7460">
        <v>183</v>
      </c>
      <c r="U7460">
        <v>0</v>
      </c>
      <c r="V7460">
        <v>0</v>
      </c>
      <c r="W7460">
        <v>8.4387679818373531</v>
      </c>
      <c r="X7460">
        <v>268.57684399565409</v>
      </c>
      <c r="Y7460">
        <v>22.030717755352601</v>
      </c>
      <c r="Z7460">
        <v>60.340032341289962</v>
      </c>
      <c r="AA7460">
        <v>11.346432345270001</v>
      </c>
      <c r="AB7460">
        <v>139.79949819363978</v>
      </c>
      <c r="AC7460">
        <v>0</v>
      </c>
      <c r="AD7460">
        <v>0</v>
      </c>
      <c r="AE7460">
        <v>510.53229261304375</v>
      </c>
    </row>
    <row r="7461" spans="1:31" x14ac:dyDescent="0.3">
      <c r="A7461">
        <v>2727635</v>
      </c>
      <c r="B7461">
        <v>1</v>
      </c>
      <c r="C7461" t="s">
        <v>81</v>
      </c>
      <c r="D7461" t="s">
        <v>128</v>
      </c>
      <c r="E7461" t="s">
        <v>150</v>
      </c>
      <c r="F7461" t="s">
        <v>20533</v>
      </c>
      <c r="G7461" t="s">
        <v>152</v>
      </c>
      <c r="H7461" t="s">
        <v>153</v>
      </c>
      <c r="I7461" t="s">
        <v>136</v>
      </c>
      <c r="J7461" t="s">
        <v>137</v>
      </c>
      <c r="K7461" t="s">
        <v>138</v>
      </c>
      <c r="L7461" t="s">
        <v>20534</v>
      </c>
      <c r="M7461" t="s">
        <v>20535</v>
      </c>
      <c r="N7461">
        <v>0.50027777699999998</v>
      </c>
      <c r="O7461">
        <v>0</v>
      </c>
      <c r="P7461">
        <v>0</v>
      </c>
      <c r="Q7461">
        <v>0</v>
      </c>
      <c r="R7461">
        <v>0</v>
      </c>
      <c r="S7461">
        <v>2</v>
      </c>
      <c r="T7461">
        <v>0</v>
      </c>
      <c r="U7461">
        <v>1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46.713946032661681</v>
      </c>
      <c r="AB7461">
        <v>0</v>
      </c>
      <c r="AC7461">
        <v>318.87555516859254</v>
      </c>
      <c r="AD7461">
        <v>0</v>
      </c>
      <c r="AE7461">
        <v>365.58950120125422</v>
      </c>
    </row>
    <row r="7462" spans="1:31" x14ac:dyDescent="0.3">
      <c r="A7462">
        <v>2727397</v>
      </c>
      <c r="B7462">
        <v>1</v>
      </c>
      <c r="C7462" t="s">
        <v>81</v>
      </c>
      <c r="D7462" t="s">
        <v>113</v>
      </c>
      <c r="E7462" t="s">
        <v>156</v>
      </c>
      <c r="F7462" t="s">
        <v>20536</v>
      </c>
      <c r="G7462" t="s">
        <v>185</v>
      </c>
      <c r="H7462" t="s">
        <v>153</v>
      </c>
      <c r="I7462" t="s">
        <v>136</v>
      </c>
      <c r="J7462" t="s">
        <v>137</v>
      </c>
      <c r="K7462" t="s">
        <v>138</v>
      </c>
      <c r="L7462" t="s">
        <v>20537</v>
      </c>
      <c r="M7462" t="s">
        <v>20538</v>
      </c>
      <c r="N7462">
        <v>3.2883333330000002</v>
      </c>
      <c r="O7462">
        <v>0</v>
      </c>
      <c r="P7462">
        <v>109</v>
      </c>
      <c r="Q7462">
        <v>0</v>
      </c>
      <c r="R7462">
        <v>1</v>
      </c>
      <c r="S7462">
        <v>0</v>
      </c>
      <c r="T7462">
        <v>5</v>
      </c>
      <c r="U7462">
        <v>0</v>
      </c>
      <c r="V7462">
        <v>0</v>
      </c>
      <c r="W7462">
        <v>0</v>
      </c>
      <c r="X7462">
        <v>45.590522401211267</v>
      </c>
      <c r="Y7462">
        <v>0</v>
      </c>
      <c r="Z7462">
        <v>1.7784734810966667</v>
      </c>
      <c r="AA7462">
        <v>0</v>
      </c>
      <c r="AB7462">
        <v>6.7330807584896268</v>
      </c>
      <c r="AC7462">
        <v>0</v>
      </c>
      <c r="AD7462">
        <v>0</v>
      </c>
      <c r="AE7462">
        <v>54.102076640797563</v>
      </c>
    </row>
    <row r="7463" spans="1:31" x14ac:dyDescent="0.3">
      <c r="A7463">
        <v>2727340</v>
      </c>
      <c r="B7463">
        <v>1</v>
      </c>
      <c r="C7463" t="s">
        <v>80</v>
      </c>
      <c r="D7463" t="s">
        <v>93</v>
      </c>
      <c r="E7463" t="s">
        <v>156</v>
      </c>
      <c r="F7463" t="s">
        <v>20539</v>
      </c>
      <c r="G7463" t="s">
        <v>348</v>
      </c>
      <c r="H7463" t="s">
        <v>153</v>
      </c>
      <c r="I7463" t="s">
        <v>136</v>
      </c>
      <c r="J7463" t="s">
        <v>137</v>
      </c>
      <c r="K7463" t="s">
        <v>138</v>
      </c>
      <c r="L7463" t="s">
        <v>20540</v>
      </c>
      <c r="M7463" t="s">
        <v>20541</v>
      </c>
      <c r="N7463">
        <v>10.121388888</v>
      </c>
      <c r="O7463">
        <v>0</v>
      </c>
      <c r="P7463">
        <v>35</v>
      </c>
      <c r="Q7463">
        <v>0</v>
      </c>
      <c r="R7463">
        <v>70</v>
      </c>
      <c r="S7463">
        <v>0</v>
      </c>
      <c r="T7463">
        <v>17</v>
      </c>
      <c r="U7463">
        <v>0</v>
      </c>
      <c r="V7463">
        <v>0</v>
      </c>
      <c r="W7463">
        <v>0</v>
      </c>
      <c r="X7463">
        <v>190.86401923101741</v>
      </c>
      <c r="Y7463">
        <v>0</v>
      </c>
      <c r="Z7463">
        <v>780.73868570112097</v>
      </c>
      <c r="AA7463">
        <v>0</v>
      </c>
      <c r="AB7463">
        <v>116.5580519816175</v>
      </c>
      <c r="AC7463">
        <v>0</v>
      </c>
      <c r="AD7463">
        <v>0</v>
      </c>
      <c r="AE7463">
        <v>1088.1607569137559</v>
      </c>
    </row>
    <row r="7464" spans="1:31" x14ac:dyDescent="0.3">
      <c r="A7464">
        <v>2728322</v>
      </c>
      <c r="B7464">
        <v>1</v>
      </c>
      <c r="C7464" t="s">
        <v>80</v>
      </c>
      <c r="D7464" t="s">
        <v>93</v>
      </c>
      <c r="E7464" t="s">
        <v>161</v>
      </c>
      <c r="F7464" t="s">
        <v>7586</v>
      </c>
      <c r="G7464" t="s">
        <v>163</v>
      </c>
      <c r="H7464" t="s">
        <v>135</v>
      </c>
      <c r="I7464" t="s">
        <v>136</v>
      </c>
      <c r="J7464" t="s">
        <v>137</v>
      </c>
      <c r="K7464" t="s">
        <v>138</v>
      </c>
      <c r="L7464" t="s">
        <v>20542</v>
      </c>
      <c r="M7464" t="s">
        <v>20543</v>
      </c>
      <c r="N7464">
        <v>3.838055555</v>
      </c>
      <c r="O7464">
        <v>0</v>
      </c>
      <c r="P7464">
        <v>2</v>
      </c>
      <c r="Q7464">
        <v>0</v>
      </c>
      <c r="R7464">
        <v>1</v>
      </c>
      <c r="S7464">
        <v>0</v>
      </c>
      <c r="T7464">
        <v>1</v>
      </c>
      <c r="U7464">
        <v>0</v>
      </c>
      <c r="V7464">
        <v>0</v>
      </c>
      <c r="W7464">
        <v>0</v>
      </c>
      <c r="X7464">
        <v>0.3782939211767975</v>
      </c>
      <c r="Y7464">
        <v>0</v>
      </c>
      <c r="Z7464">
        <v>0</v>
      </c>
      <c r="AA7464">
        <v>0</v>
      </c>
      <c r="AB7464">
        <v>4.8310579874386761</v>
      </c>
      <c r="AC7464">
        <v>0</v>
      </c>
      <c r="AD7464">
        <v>0</v>
      </c>
      <c r="AE7464">
        <v>5.2093519086154734</v>
      </c>
    </row>
    <row r="7465" spans="1:31" x14ac:dyDescent="0.3">
      <c r="A7465">
        <v>2727881</v>
      </c>
      <c r="B7465">
        <v>1</v>
      </c>
      <c r="C7465" t="s">
        <v>80</v>
      </c>
      <c r="D7465" t="s">
        <v>107</v>
      </c>
      <c r="E7465" t="s">
        <v>213</v>
      </c>
      <c r="F7465" t="s">
        <v>20544</v>
      </c>
      <c r="G7465" t="s">
        <v>152</v>
      </c>
      <c r="H7465" t="s">
        <v>153</v>
      </c>
      <c r="I7465" t="s">
        <v>136</v>
      </c>
      <c r="J7465" t="s">
        <v>137</v>
      </c>
      <c r="K7465" t="s">
        <v>138</v>
      </c>
      <c r="L7465" t="s">
        <v>20545</v>
      </c>
      <c r="M7465" t="s">
        <v>20546</v>
      </c>
      <c r="N7465">
        <v>0.80277777699999997</v>
      </c>
      <c r="O7465">
        <v>9</v>
      </c>
      <c r="P7465">
        <v>1317</v>
      </c>
      <c r="Q7465">
        <v>25</v>
      </c>
      <c r="R7465">
        <v>82</v>
      </c>
      <c r="S7465">
        <v>9</v>
      </c>
      <c r="T7465">
        <v>121</v>
      </c>
      <c r="U7465">
        <v>1</v>
      </c>
      <c r="V7465">
        <v>1</v>
      </c>
      <c r="W7465">
        <v>8.0240772037409265</v>
      </c>
      <c r="X7465">
        <v>167.32160182700696</v>
      </c>
      <c r="Y7465">
        <v>34.734803158084787</v>
      </c>
      <c r="Z7465">
        <v>12.937637288912699</v>
      </c>
      <c r="AA7465">
        <v>46.612185617277348</v>
      </c>
      <c r="AB7465">
        <v>114.23752025334308</v>
      </c>
      <c r="AC7465">
        <v>62.264633346542134</v>
      </c>
      <c r="AD7465">
        <v>0.96649052399650004</v>
      </c>
      <c r="AE7465">
        <v>447.09894921890447</v>
      </c>
    </row>
    <row r="7466" spans="1:31" x14ac:dyDescent="0.3">
      <c r="A7466">
        <v>2727543</v>
      </c>
      <c r="B7466">
        <v>1</v>
      </c>
      <c r="C7466" t="s">
        <v>80</v>
      </c>
      <c r="D7466" t="s">
        <v>100</v>
      </c>
      <c r="E7466" t="s">
        <v>213</v>
      </c>
      <c r="F7466" t="s">
        <v>9688</v>
      </c>
      <c r="G7466" t="s">
        <v>152</v>
      </c>
      <c r="H7466" t="s">
        <v>153</v>
      </c>
      <c r="I7466" t="s">
        <v>136</v>
      </c>
      <c r="J7466" t="s">
        <v>137</v>
      </c>
      <c r="K7466" t="s">
        <v>138</v>
      </c>
      <c r="L7466" t="s">
        <v>20547</v>
      </c>
      <c r="M7466" t="s">
        <v>20548</v>
      </c>
      <c r="N7466">
        <v>1.356666666</v>
      </c>
      <c r="O7466">
        <v>0</v>
      </c>
      <c r="P7466">
        <v>377</v>
      </c>
      <c r="Q7466">
        <v>9</v>
      </c>
      <c r="R7466">
        <v>32</v>
      </c>
      <c r="S7466">
        <v>6</v>
      </c>
      <c r="T7466">
        <v>37</v>
      </c>
      <c r="U7466">
        <v>0</v>
      </c>
      <c r="V7466">
        <v>0</v>
      </c>
      <c r="W7466">
        <v>0</v>
      </c>
      <c r="X7466">
        <v>114.12300779502603</v>
      </c>
      <c r="Y7466">
        <v>3.5254594574757681</v>
      </c>
      <c r="Z7466">
        <v>19.668296752518867</v>
      </c>
      <c r="AA7466">
        <v>12.146603938295151</v>
      </c>
      <c r="AB7466">
        <v>29.23746410642541</v>
      </c>
      <c r="AC7466">
        <v>0</v>
      </c>
      <c r="AD7466">
        <v>0</v>
      </c>
      <c r="AE7466">
        <v>178.70083204974122</v>
      </c>
    </row>
    <row r="7467" spans="1:31" x14ac:dyDescent="0.3">
      <c r="A7467">
        <v>2728130</v>
      </c>
      <c r="B7467">
        <v>1</v>
      </c>
      <c r="C7467" t="s">
        <v>80</v>
      </c>
      <c r="D7467" t="s">
        <v>98</v>
      </c>
      <c r="E7467" t="s">
        <v>213</v>
      </c>
      <c r="F7467" t="s">
        <v>20549</v>
      </c>
      <c r="G7467" t="s">
        <v>152</v>
      </c>
      <c r="H7467" t="s">
        <v>153</v>
      </c>
      <c r="I7467" t="s">
        <v>136</v>
      </c>
      <c r="J7467" t="s">
        <v>137</v>
      </c>
      <c r="K7467" t="s">
        <v>138</v>
      </c>
      <c r="L7467" t="s">
        <v>20550</v>
      </c>
      <c r="M7467" t="s">
        <v>20551</v>
      </c>
      <c r="N7467">
        <v>0.16027777700000001</v>
      </c>
      <c r="O7467">
        <v>0</v>
      </c>
      <c r="P7467">
        <v>416</v>
      </c>
      <c r="Q7467">
        <v>14</v>
      </c>
      <c r="R7467">
        <v>117</v>
      </c>
      <c r="S7467">
        <v>15</v>
      </c>
      <c r="T7467">
        <v>108</v>
      </c>
      <c r="U7467">
        <v>0</v>
      </c>
      <c r="V7467">
        <v>0</v>
      </c>
      <c r="W7467">
        <v>0</v>
      </c>
      <c r="X7467">
        <v>7.1133464806307432</v>
      </c>
      <c r="Y7467">
        <v>4.8246285598982466</v>
      </c>
      <c r="Z7467">
        <v>8.8380018562190799</v>
      </c>
      <c r="AA7467">
        <v>4.8614024235331268</v>
      </c>
      <c r="AB7467">
        <v>7.8075468132671286</v>
      </c>
      <c r="AC7467">
        <v>0</v>
      </c>
      <c r="AD7467">
        <v>0</v>
      </c>
      <c r="AE7467">
        <v>33.444926133548329</v>
      </c>
    </row>
    <row r="7468" spans="1:31" x14ac:dyDescent="0.3">
      <c r="A7468">
        <v>2727194</v>
      </c>
      <c r="B7468">
        <v>1</v>
      </c>
      <c r="C7468" t="s">
        <v>80</v>
      </c>
      <c r="D7468" t="s">
        <v>100</v>
      </c>
      <c r="E7468" t="s">
        <v>150</v>
      </c>
      <c r="F7468" t="s">
        <v>3800</v>
      </c>
      <c r="G7468" t="s">
        <v>152</v>
      </c>
      <c r="H7468" t="s">
        <v>153</v>
      </c>
      <c r="I7468" t="s">
        <v>136</v>
      </c>
      <c r="J7468" t="s">
        <v>137</v>
      </c>
      <c r="K7468" t="s">
        <v>138</v>
      </c>
      <c r="L7468" t="s">
        <v>20552</v>
      </c>
      <c r="M7468" t="s">
        <v>20553</v>
      </c>
      <c r="N7468">
        <v>0.40722222200000002</v>
      </c>
      <c r="O7468">
        <v>8</v>
      </c>
      <c r="P7468">
        <v>1099</v>
      </c>
      <c r="Q7468">
        <v>25</v>
      </c>
      <c r="R7468">
        <v>384</v>
      </c>
      <c r="S7468">
        <v>12</v>
      </c>
      <c r="T7468">
        <v>221</v>
      </c>
      <c r="U7468">
        <v>3</v>
      </c>
      <c r="V7468">
        <v>0</v>
      </c>
      <c r="W7468">
        <v>0.97016974148595503</v>
      </c>
      <c r="X7468">
        <v>72.233454453064965</v>
      </c>
      <c r="Y7468">
        <v>2.7915377257015597</v>
      </c>
      <c r="Z7468">
        <v>25.541569570424642</v>
      </c>
      <c r="AA7468">
        <v>18.83959320699768</v>
      </c>
      <c r="AB7468">
        <v>28.621395359632103</v>
      </c>
      <c r="AC7468">
        <v>47.610448651696487</v>
      </c>
      <c r="AD7468">
        <v>0</v>
      </c>
      <c r="AE7468">
        <v>196.60816870900339</v>
      </c>
    </row>
    <row r="7469" spans="1:31" x14ac:dyDescent="0.3">
      <c r="A7469">
        <v>2728522</v>
      </c>
      <c r="B7469">
        <v>1</v>
      </c>
      <c r="C7469" t="s">
        <v>81</v>
      </c>
      <c r="D7469" t="s">
        <v>127</v>
      </c>
      <c r="E7469" t="s">
        <v>161</v>
      </c>
      <c r="F7469" t="s">
        <v>20554</v>
      </c>
      <c r="G7469" t="s">
        <v>163</v>
      </c>
      <c r="H7469" t="s">
        <v>135</v>
      </c>
      <c r="I7469" t="s">
        <v>136</v>
      </c>
      <c r="J7469" t="s">
        <v>137</v>
      </c>
      <c r="K7469" t="s">
        <v>138</v>
      </c>
      <c r="L7469" t="s">
        <v>20555</v>
      </c>
      <c r="M7469" t="s">
        <v>20556</v>
      </c>
      <c r="N7469">
        <v>0.571111111</v>
      </c>
      <c r="O7469">
        <v>0</v>
      </c>
      <c r="P7469">
        <v>172</v>
      </c>
      <c r="Q7469">
        <v>0</v>
      </c>
      <c r="R7469">
        <v>0</v>
      </c>
      <c r="S7469">
        <v>0</v>
      </c>
      <c r="T7469">
        <v>2</v>
      </c>
      <c r="U7469">
        <v>0</v>
      </c>
      <c r="V7469">
        <v>0</v>
      </c>
      <c r="W7469">
        <v>0</v>
      </c>
      <c r="X7469">
        <v>26.308065038657634</v>
      </c>
      <c r="Y7469">
        <v>0</v>
      </c>
      <c r="Z7469">
        <v>0</v>
      </c>
      <c r="AA7469">
        <v>0</v>
      </c>
      <c r="AB7469">
        <v>9.6500127097395014E-2</v>
      </c>
      <c r="AC7469">
        <v>0</v>
      </c>
      <c r="AD7469">
        <v>0</v>
      </c>
      <c r="AE7469">
        <v>26.404565165755031</v>
      </c>
    </row>
    <row r="7470" spans="1:31" x14ac:dyDescent="0.3">
      <c r="A7470">
        <v>2727489</v>
      </c>
      <c r="B7470">
        <v>1</v>
      </c>
      <c r="C7470" t="s">
        <v>80</v>
      </c>
      <c r="D7470" t="s">
        <v>107</v>
      </c>
      <c r="E7470" t="s">
        <v>161</v>
      </c>
      <c r="F7470" t="s">
        <v>20557</v>
      </c>
      <c r="G7470" t="s">
        <v>409</v>
      </c>
      <c r="H7470" t="s">
        <v>135</v>
      </c>
      <c r="I7470" t="s">
        <v>136</v>
      </c>
      <c r="J7470" t="s">
        <v>137</v>
      </c>
      <c r="K7470" t="s">
        <v>138</v>
      </c>
      <c r="L7470" t="s">
        <v>20558</v>
      </c>
      <c r="M7470" t="s">
        <v>20559</v>
      </c>
      <c r="N7470">
        <v>8.2019444440000004</v>
      </c>
      <c r="O7470">
        <v>0</v>
      </c>
      <c r="P7470">
        <v>102</v>
      </c>
      <c r="Q7470">
        <v>0</v>
      </c>
      <c r="R7470">
        <v>0</v>
      </c>
      <c r="S7470">
        <v>0</v>
      </c>
      <c r="T7470">
        <v>3</v>
      </c>
      <c r="U7470">
        <v>0</v>
      </c>
      <c r="V7470">
        <v>0</v>
      </c>
      <c r="W7470">
        <v>0</v>
      </c>
      <c r="X7470">
        <v>96.296284197349038</v>
      </c>
      <c r="Y7470">
        <v>0</v>
      </c>
      <c r="Z7470">
        <v>0</v>
      </c>
      <c r="AA7470">
        <v>0</v>
      </c>
      <c r="AB7470">
        <v>21.384197517616666</v>
      </c>
      <c r="AC7470">
        <v>0</v>
      </c>
      <c r="AD7470">
        <v>0</v>
      </c>
      <c r="AE7470">
        <v>117.68048171496571</v>
      </c>
    </row>
    <row r="7471" spans="1:31" x14ac:dyDescent="0.3">
      <c r="A7471">
        <v>2727835</v>
      </c>
      <c r="B7471">
        <v>1</v>
      </c>
      <c r="C7471" t="s">
        <v>80</v>
      </c>
      <c r="D7471" t="s">
        <v>96</v>
      </c>
      <c r="E7471" t="s">
        <v>156</v>
      </c>
      <c r="F7471" t="s">
        <v>20560</v>
      </c>
      <c r="G7471" t="s">
        <v>185</v>
      </c>
      <c r="H7471" t="s">
        <v>153</v>
      </c>
      <c r="I7471" t="s">
        <v>136</v>
      </c>
      <c r="J7471" t="s">
        <v>137</v>
      </c>
      <c r="K7471" t="s">
        <v>138</v>
      </c>
      <c r="L7471" t="s">
        <v>20561</v>
      </c>
      <c r="M7471" t="s">
        <v>20562</v>
      </c>
      <c r="N7471">
        <v>3.6061111110000001</v>
      </c>
      <c r="O7471">
        <v>1</v>
      </c>
      <c r="P7471">
        <v>104</v>
      </c>
      <c r="Q7471">
        <v>0</v>
      </c>
      <c r="R7471">
        <v>0</v>
      </c>
      <c r="S7471">
        <v>5</v>
      </c>
      <c r="T7471">
        <v>7</v>
      </c>
      <c r="U7471">
        <v>0</v>
      </c>
      <c r="V7471">
        <v>0</v>
      </c>
      <c r="W7471">
        <v>0.6830553372774999</v>
      </c>
      <c r="X7471">
        <v>34.242516739899806</v>
      </c>
      <c r="Y7471">
        <v>0</v>
      </c>
      <c r="Z7471">
        <v>0</v>
      </c>
      <c r="AA7471">
        <v>151.19632567057261</v>
      </c>
      <c r="AB7471">
        <v>19.108887648808295</v>
      </c>
      <c r="AC7471">
        <v>0</v>
      </c>
      <c r="AD7471">
        <v>0</v>
      </c>
      <c r="AE7471">
        <v>205.23078539655822</v>
      </c>
    </row>
    <row r="7472" spans="1:31" x14ac:dyDescent="0.3">
      <c r="A7472">
        <v>2727589</v>
      </c>
      <c r="B7472">
        <v>1</v>
      </c>
      <c r="C7472" t="s">
        <v>80</v>
      </c>
      <c r="D7472" t="s">
        <v>96</v>
      </c>
      <c r="E7472" t="s">
        <v>161</v>
      </c>
      <c r="F7472" t="s">
        <v>15243</v>
      </c>
      <c r="G7472" t="s">
        <v>163</v>
      </c>
      <c r="H7472" t="s">
        <v>135</v>
      </c>
      <c r="I7472" t="s">
        <v>136</v>
      </c>
      <c r="J7472" t="s">
        <v>137</v>
      </c>
      <c r="K7472" t="s">
        <v>138</v>
      </c>
      <c r="L7472" t="s">
        <v>20563</v>
      </c>
      <c r="M7472" t="s">
        <v>20564</v>
      </c>
      <c r="N7472">
        <v>2.7813888879999999</v>
      </c>
      <c r="O7472">
        <v>0</v>
      </c>
      <c r="P7472">
        <v>92</v>
      </c>
      <c r="Q7472">
        <v>0</v>
      </c>
      <c r="R7472">
        <v>0</v>
      </c>
      <c r="S7472">
        <v>0</v>
      </c>
      <c r="T7472">
        <v>2</v>
      </c>
      <c r="U7472">
        <v>0</v>
      </c>
      <c r="V7472">
        <v>0</v>
      </c>
      <c r="W7472">
        <v>0</v>
      </c>
      <c r="X7472">
        <v>11.839018850142866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11.839018850142866</v>
      </c>
    </row>
    <row r="7473" spans="1:31" x14ac:dyDescent="0.3">
      <c r="A7473">
        <v>2728230</v>
      </c>
      <c r="B7473">
        <v>1</v>
      </c>
      <c r="C7473" t="s">
        <v>80</v>
      </c>
      <c r="D7473" t="s">
        <v>100</v>
      </c>
      <c r="E7473" t="s">
        <v>150</v>
      </c>
      <c r="F7473" t="s">
        <v>20565</v>
      </c>
      <c r="G7473" t="s">
        <v>170</v>
      </c>
      <c r="H7473" t="s">
        <v>153</v>
      </c>
      <c r="I7473" t="s">
        <v>136</v>
      </c>
      <c r="J7473" t="s">
        <v>137</v>
      </c>
      <c r="K7473" t="s">
        <v>138</v>
      </c>
      <c r="L7473" t="s">
        <v>20566</v>
      </c>
      <c r="M7473" t="s">
        <v>20567</v>
      </c>
      <c r="N7473">
        <v>1.0649999999999999</v>
      </c>
      <c r="O7473">
        <v>0</v>
      </c>
      <c r="P7473">
        <v>428</v>
      </c>
      <c r="Q7473">
        <v>3</v>
      </c>
      <c r="R7473">
        <v>43</v>
      </c>
      <c r="S7473">
        <v>8</v>
      </c>
      <c r="T7473">
        <v>34</v>
      </c>
      <c r="U7473">
        <v>1</v>
      </c>
      <c r="V7473">
        <v>0</v>
      </c>
      <c r="W7473">
        <v>0</v>
      </c>
      <c r="X7473">
        <v>177.21791844773509</v>
      </c>
      <c r="Y7473">
        <v>7.0377239038874899</v>
      </c>
      <c r="Z7473">
        <v>20.025877736816902</v>
      </c>
      <c r="AA7473">
        <v>62.694024482275466</v>
      </c>
      <c r="AB7473">
        <v>25.278369659637292</v>
      </c>
      <c r="AC7473">
        <v>46.667757139313515</v>
      </c>
      <c r="AD7473">
        <v>0</v>
      </c>
      <c r="AE7473">
        <v>338.92167136966577</v>
      </c>
    </row>
    <row r="7474" spans="1:31" x14ac:dyDescent="0.3">
      <c r="A7474">
        <v>2728476</v>
      </c>
      <c r="B7474">
        <v>1</v>
      </c>
      <c r="C7474" t="s">
        <v>80</v>
      </c>
      <c r="D7474" t="s">
        <v>108</v>
      </c>
      <c r="E7474" t="s">
        <v>213</v>
      </c>
      <c r="F7474" t="s">
        <v>20568</v>
      </c>
      <c r="G7474" t="s">
        <v>152</v>
      </c>
      <c r="H7474" t="s">
        <v>153</v>
      </c>
      <c r="I7474" t="s">
        <v>136</v>
      </c>
      <c r="J7474" t="s">
        <v>137</v>
      </c>
      <c r="K7474" t="s">
        <v>138</v>
      </c>
      <c r="L7474" t="s">
        <v>20569</v>
      </c>
      <c r="M7474" t="s">
        <v>20570</v>
      </c>
      <c r="N7474">
        <v>0.72361111099999997</v>
      </c>
      <c r="O7474">
        <v>0</v>
      </c>
      <c r="P7474">
        <v>354</v>
      </c>
      <c r="Q7474">
        <v>0</v>
      </c>
      <c r="R7474">
        <v>71</v>
      </c>
      <c r="S7474">
        <v>1</v>
      </c>
      <c r="T7474">
        <v>56</v>
      </c>
      <c r="U7474">
        <v>0</v>
      </c>
      <c r="V7474">
        <v>0</v>
      </c>
      <c r="W7474">
        <v>0</v>
      </c>
      <c r="X7474">
        <v>41.905174273881485</v>
      </c>
      <c r="Y7474">
        <v>0</v>
      </c>
      <c r="Z7474">
        <v>21.60811086029933</v>
      </c>
      <c r="AA7474">
        <v>5.3485801182618005</v>
      </c>
      <c r="AB7474">
        <v>20.684464576152855</v>
      </c>
      <c r="AC7474">
        <v>0</v>
      </c>
      <c r="AD7474">
        <v>0</v>
      </c>
      <c r="AE7474">
        <v>89.546329828595475</v>
      </c>
    </row>
    <row r="7475" spans="1:31" x14ac:dyDescent="0.3">
      <c r="A7475">
        <v>2727443</v>
      </c>
      <c r="B7475">
        <v>1</v>
      </c>
      <c r="C7475" t="s">
        <v>80</v>
      </c>
      <c r="D7475" t="s">
        <v>97</v>
      </c>
      <c r="E7475" t="s">
        <v>150</v>
      </c>
      <c r="F7475" t="s">
        <v>20571</v>
      </c>
      <c r="G7475" t="s">
        <v>152</v>
      </c>
      <c r="H7475" t="s">
        <v>153</v>
      </c>
      <c r="I7475" t="s">
        <v>136</v>
      </c>
      <c r="J7475" t="s">
        <v>137</v>
      </c>
      <c r="K7475" t="s">
        <v>138</v>
      </c>
      <c r="L7475" t="s">
        <v>20572</v>
      </c>
      <c r="M7475" t="s">
        <v>20573</v>
      </c>
      <c r="N7475">
        <v>0.811111111</v>
      </c>
      <c r="O7475">
        <v>1</v>
      </c>
      <c r="P7475">
        <v>4804</v>
      </c>
      <c r="Q7475">
        <v>1</v>
      </c>
      <c r="R7475">
        <v>154</v>
      </c>
      <c r="S7475">
        <v>7</v>
      </c>
      <c r="T7475">
        <v>484</v>
      </c>
      <c r="U7475">
        <v>2</v>
      </c>
      <c r="V7475">
        <v>0</v>
      </c>
      <c r="W7475">
        <v>4.3240231116288008</v>
      </c>
      <c r="X7475">
        <v>642.36193915289618</v>
      </c>
      <c r="Y7475">
        <v>0.4276954882666667</v>
      </c>
      <c r="Z7475">
        <v>22.514680047437</v>
      </c>
      <c r="AA7475">
        <v>60.210975420530005</v>
      </c>
      <c r="AB7475">
        <v>321.92620137399479</v>
      </c>
      <c r="AC7475">
        <v>41.967565039610868</v>
      </c>
      <c r="AD7475">
        <v>0</v>
      </c>
      <c r="AE7475">
        <v>1093.7330796343642</v>
      </c>
    </row>
    <row r="7476" spans="1:31" x14ac:dyDescent="0.3">
      <c r="A7476">
        <v>2727297</v>
      </c>
      <c r="B7476">
        <v>1</v>
      </c>
      <c r="C7476" t="s">
        <v>80</v>
      </c>
      <c r="D7476" t="s">
        <v>106</v>
      </c>
      <c r="E7476" t="s">
        <v>213</v>
      </c>
      <c r="F7476" t="s">
        <v>20574</v>
      </c>
      <c r="G7476" t="s">
        <v>152</v>
      </c>
      <c r="H7476" t="s">
        <v>153</v>
      </c>
      <c r="I7476" t="s">
        <v>136</v>
      </c>
      <c r="J7476" t="s">
        <v>137</v>
      </c>
      <c r="K7476" t="s">
        <v>138</v>
      </c>
      <c r="L7476" t="s">
        <v>20575</v>
      </c>
      <c r="M7476" t="s">
        <v>20576</v>
      </c>
      <c r="N7476">
        <v>0.509444444</v>
      </c>
      <c r="O7476">
        <v>0</v>
      </c>
      <c r="P7476">
        <v>1941</v>
      </c>
      <c r="Q7476">
        <v>17</v>
      </c>
      <c r="R7476">
        <v>232</v>
      </c>
      <c r="S7476">
        <v>13</v>
      </c>
      <c r="T7476">
        <v>372</v>
      </c>
      <c r="U7476">
        <v>0</v>
      </c>
      <c r="V7476">
        <v>0</v>
      </c>
      <c r="W7476">
        <v>0</v>
      </c>
      <c r="X7476">
        <v>118.70975867960679</v>
      </c>
      <c r="Y7476">
        <v>1.6370630277326035</v>
      </c>
      <c r="Z7476">
        <v>23.928509431246574</v>
      </c>
      <c r="AA7476">
        <v>11.854086704087637</v>
      </c>
      <c r="AB7476">
        <v>53.626151672172824</v>
      </c>
      <c r="AC7476">
        <v>0</v>
      </c>
      <c r="AD7476">
        <v>0</v>
      </c>
      <c r="AE7476">
        <v>209.75556951484646</v>
      </c>
    </row>
    <row r="7477" spans="1:31" x14ac:dyDescent="0.3">
      <c r="A7477">
        <v>2727274</v>
      </c>
      <c r="B7477">
        <v>1</v>
      </c>
      <c r="C7477" t="s">
        <v>80</v>
      </c>
      <c r="D7477" t="s">
        <v>106</v>
      </c>
      <c r="E7477" t="s">
        <v>150</v>
      </c>
      <c r="F7477" t="s">
        <v>20577</v>
      </c>
      <c r="G7477" t="s">
        <v>152</v>
      </c>
      <c r="H7477" t="s">
        <v>153</v>
      </c>
      <c r="I7477" t="s">
        <v>136</v>
      </c>
      <c r="J7477" t="s">
        <v>137</v>
      </c>
      <c r="K7477" t="s">
        <v>138</v>
      </c>
      <c r="L7477" t="s">
        <v>20578</v>
      </c>
      <c r="M7477" t="s">
        <v>20579</v>
      </c>
      <c r="N7477">
        <v>0.209166666</v>
      </c>
      <c r="O7477">
        <v>1</v>
      </c>
      <c r="P7477">
        <v>4727</v>
      </c>
      <c r="Q7477">
        <v>302</v>
      </c>
      <c r="R7477">
        <v>769</v>
      </c>
      <c r="S7477">
        <v>67</v>
      </c>
      <c r="T7477">
        <v>934</v>
      </c>
      <c r="U7477">
        <v>1</v>
      </c>
      <c r="V7477">
        <v>0</v>
      </c>
      <c r="W7477">
        <v>5.1038569553932503E-2</v>
      </c>
      <c r="X7477">
        <v>136.58576240904611</v>
      </c>
      <c r="Y7477">
        <v>74.87438579879344</v>
      </c>
      <c r="Z7477">
        <v>115.80462907992928</v>
      </c>
      <c r="AA7477">
        <v>38.882577291160537</v>
      </c>
      <c r="AB7477">
        <v>70.480863691091727</v>
      </c>
      <c r="AC7477">
        <v>1.2729809441137949</v>
      </c>
      <c r="AD7477">
        <v>0</v>
      </c>
      <c r="AE7477">
        <v>437.95223778368882</v>
      </c>
    </row>
    <row r="7478" spans="1:31" x14ac:dyDescent="0.3">
      <c r="A7478">
        <v>2727938</v>
      </c>
      <c r="B7478">
        <v>1</v>
      </c>
      <c r="C7478" t="s">
        <v>80</v>
      </c>
      <c r="D7478" t="s">
        <v>108</v>
      </c>
      <c r="E7478" t="s">
        <v>213</v>
      </c>
      <c r="F7478" t="s">
        <v>20568</v>
      </c>
      <c r="G7478" t="s">
        <v>152</v>
      </c>
      <c r="H7478" t="s">
        <v>153</v>
      </c>
      <c r="I7478" t="s">
        <v>136</v>
      </c>
      <c r="J7478" t="s">
        <v>137</v>
      </c>
      <c r="K7478" t="s">
        <v>138</v>
      </c>
      <c r="L7478" t="s">
        <v>20580</v>
      </c>
      <c r="M7478" t="s">
        <v>20581</v>
      </c>
      <c r="N7478">
        <v>3.915277777</v>
      </c>
      <c r="O7478">
        <v>0</v>
      </c>
      <c r="P7478">
        <v>354</v>
      </c>
      <c r="Q7478">
        <v>0</v>
      </c>
      <c r="R7478">
        <v>71</v>
      </c>
      <c r="S7478">
        <v>1</v>
      </c>
      <c r="T7478">
        <v>56</v>
      </c>
      <c r="U7478">
        <v>0</v>
      </c>
      <c r="V7478">
        <v>0</v>
      </c>
      <c r="W7478">
        <v>0</v>
      </c>
      <c r="X7478">
        <v>207.52420407496012</v>
      </c>
      <c r="Y7478">
        <v>0</v>
      </c>
      <c r="Z7478">
        <v>146.79920067758403</v>
      </c>
      <c r="AA7478">
        <v>30.274842944651549</v>
      </c>
      <c r="AB7478">
        <v>136.87462365243482</v>
      </c>
      <c r="AC7478">
        <v>0</v>
      </c>
      <c r="AD7478">
        <v>0</v>
      </c>
      <c r="AE7478">
        <v>521.47287134963051</v>
      </c>
    </row>
    <row r="7479" spans="1:31" x14ac:dyDescent="0.3">
      <c r="A7479">
        <v>2727915</v>
      </c>
      <c r="B7479">
        <v>1</v>
      </c>
      <c r="C7479" t="s">
        <v>81</v>
      </c>
      <c r="D7479" t="s">
        <v>123</v>
      </c>
      <c r="E7479" t="s">
        <v>213</v>
      </c>
      <c r="F7479" t="s">
        <v>11161</v>
      </c>
      <c r="G7479" t="s">
        <v>152</v>
      </c>
      <c r="H7479" t="s">
        <v>153</v>
      </c>
      <c r="I7479" t="s">
        <v>136</v>
      </c>
      <c r="J7479" t="s">
        <v>137</v>
      </c>
      <c r="K7479" t="s">
        <v>138</v>
      </c>
      <c r="L7479" t="s">
        <v>20582</v>
      </c>
      <c r="M7479" t="s">
        <v>20583</v>
      </c>
      <c r="N7479">
        <v>1.677777777</v>
      </c>
      <c r="O7479">
        <v>3</v>
      </c>
      <c r="P7479">
        <v>382</v>
      </c>
      <c r="Q7479">
        <v>149</v>
      </c>
      <c r="R7479">
        <v>60</v>
      </c>
      <c r="S7479">
        <v>12</v>
      </c>
      <c r="T7479">
        <v>35</v>
      </c>
      <c r="U7479">
        <v>0</v>
      </c>
      <c r="V7479">
        <v>0</v>
      </c>
      <c r="W7479">
        <v>0.93498564989999988</v>
      </c>
      <c r="X7479">
        <v>69.656644155898576</v>
      </c>
      <c r="Y7479">
        <v>92.224904269268308</v>
      </c>
      <c r="Z7479">
        <v>13.203561056588269</v>
      </c>
      <c r="AA7479">
        <v>1.6103585379793335</v>
      </c>
      <c r="AB7479">
        <v>24.175510530588934</v>
      </c>
      <c r="AC7479">
        <v>0</v>
      </c>
      <c r="AD7479">
        <v>0</v>
      </c>
      <c r="AE7479">
        <v>201.8059642002234</v>
      </c>
    </row>
    <row r="7480" spans="1:31" x14ac:dyDescent="0.3">
      <c r="A7480">
        <v>2727509</v>
      </c>
      <c r="B7480">
        <v>1</v>
      </c>
      <c r="C7480" t="s">
        <v>80</v>
      </c>
      <c r="D7480" t="s">
        <v>94</v>
      </c>
      <c r="E7480" t="s">
        <v>150</v>
      </c>
      <c r="F7480" t="s">
        <v>2801</v>
      </c>
      <c r="G7480" t="s">
        <v>152</v>
      </c>
      <c r="H7480" t="s">
        <v>153</v>
      </c>
      <c r="I7480" t="s">
        <v>136</v>
      </c>
      <c r="J7480" t="s">
        <v>137</v>
      </c>
      <c r="K7480" t="s">
        <v>138</v>
      </c>
      <c r="L7480" t="s">
        <v>20584</v>
      </c>
      <c r="M7480" t="s">
        <v>20585</v>
      </c>
      <c r="N7480">
        <v>0.45944444400000001</v>
      </c>
      <c r="O7480">
        <v>0</v>
      </c>
      <c r="P7480">
        <v>5084</v>
      </c>
      <c r="Q7480">
        <v>0</v>
      </c>
      <c r="R7480">
        <v>169</v>
      </c>
      <c r="S7480">
        <v>1</v>
      </c>
      <c r="T7480">
        <v>327</v>
      </c>
      <c r="U7480">
        <v>0</v>
      </c>
      <c r="V7480">
        <v>0</v>
      </c>
      <c r="W7480">
        <v>0</v>
      </c>
      <c r="X7480">
        <v>460.26228038233063</v>
      </c>
      <c r="Y7480">
        <v>0</v>
      </c>
      <c r="Z7480">
        <v>2.5227964757318406</v>
      </c>
      <c r="AA7480">
        <v>140.54883014596135</v>
      </c>
      <c r="AB7480">
        <v>127.65064987904015</v>
      </c>
      <c r="AC7480">
        <v>0</v>
      </c>
      <c r="AD7480">
        <v>0</v>
      </c>
      <c r="AE7480">
        <v>730.98455688306399</v>
      </c>
    </row>
    <row r="7481" spans="1:31" x14ac:dyDescent="0.3">
      <c r="A7481">
        <v>2728150</v>
      </c>
      <c r="B7481">
        <v>1</v>
      </c>
      <c r="C7481" t="s">
        <v>80</v>
      </c>
      <c r="D7481" t="s">
        <v>106</v>
      </c>
      <c r="E7481" t="s">
        <v>213</v>
      </c>
      <c r="F7481" t="s">
        <v>20586</v>
      </c>
      <c r="G7481" t="s">
        <v>152</v>
      </c>
      <c r="H7481" t="s">
        <v>153</v>
      </c>
      <c r="I7481" t="s">
        <v>136</v>
      </c>
      <c r="J7481" t="s">
        <v>137</v>
      </c>
      <c r="K7481" t="s">
        <v>138</v>
      </c>
      <c r="L7481" t="s">
        <v>20587</v>
      </c>
      <c r="M7481" t="s">
        <v>20588</v>
      </c>
      <c r="N7481">
        <v>0.51194444400000005</v>
      </c>
      <c r="O7481">
        <v>0</v>
      </c>
      <c r="P7481">
        <v>328</v>
      </c>
      <c r="Q7481">
        <v>0</v>
      </c>
      <c r="R7481">
        <v>22</v>
      </c>
      <c r="S7481">
        <v>5</v>
      </c>
      <c r="T7481">
        <v>67</v>
      </c>
      <c r="U7481">
        <v>0</v>
      </c>
      <c r="V7481">
        <v>0</v>
      </c>
      <c r="W7481">
        <v>0</v>
      </c>
      <c r="X7481">
        <v>22.420204385699119</v>
      </c>
      <c r="Y7481">
        <v>0</v>
      </c>
      <c r="Z7481">
        <v>2.2837132637305619</v>
      </c>
      <c r="AA7481">
        <v>8.4401335797996886</v>
      </c>
      <c r="AB7481">
        <v>16.410115967468069</v>
      </c>
      <c r="AC7481">
        <v>0</v>
      </c>
      <c r="AD7481">
        <v>0</v>
      </c>
      <c r="AE7481">
        <v>49.554167196697435</v>
      </c>
    </row>
    <row r="7482" spans="1:31" x14ac:dyDescent="0.3">
      <c r="A7482">
        <v>2728219</v>
      </c>
      <c r="B7482">
        <v>1</v>
      </c>
      <c r="C7482" t="s">
        <v>80</v>
      </c>
      <c r="D7482" t="s">
        <v>106</v>
      </c>
      <c r="E7482" t="s">
        <v>161</v>
      </c>
      <c r="F7482" t="s">
        <v>20589</v>
      </c>
      <c r="G7482" t="s">
        <v>163</v>
      </c>
      <c r="H7482" t="s">
        <v>135</v>
      </c>
      <c r="I7482" t="s">
        <v>136</v>
      </c>
      <c r="J7482" t="s">
        <v>137</v>
      </c>
      <c r="K7482" t="s">
        <v>138</v>
      </c>
      <c r="L7482" t="s">
        <v>20590</v>
      </c>
      <c r="M7482" t="s">
        <v>20591</v>
      </c>
      <c r="N7482">
        <v>3.804166666</v>
      </c>
      <c r="O7482">
        <v>0</v>
      </c>
      <c r="P7482">
        <v>26</v>
      </c>
      <c r="Q7482">
        <v>0</v>
      </c>
      <c r="R7482">
        <v>3</v>
      </c>
      <c r="S7482">
        <v>0</v>
      </c>
      <c r="T7482">
        <v>2</v>
      </c>
      <c r="U7482">
        <v>0</v>
      </c>
      <c r="V7482">
        <v>0</v>
      </c>
      <c r="W7482">
        <v>0</v>
      </c>
      <c r="X7482">
        <v>25.542282004573327</v>
      </c>
      <c r="Y7482">
        <v>0</v>
      </c>
      <c r="Z7482">
        <v>56.793248510482861</v>
      </c>
      <c r="AA7482">
        <v>0</v>
      </c>
      <c r="AB7482">
        <v>1.5811564013644053</v>
      </c>
      <c r="AC7482">
        <v>0</v>
      </c>
      <c r="AD7482">
        <v>0</v>
      </c>
      <c r="AE7482">
        <v>83.916686916420602</v>
      </c>
    </row>
    <row r="7483" spans="1:31" x14ac:dyDescent="0.3">
      <c r="A7483">
        <v>2728319</v>
      </c>
      <c r="B7483">
        <v>1</v>
      </c>
      <c r="C7483" t="s">
        <v>80</v>
      </c>
      <c r="D7483" t="s">
        <v>108</v>
      </c>
      <c r="E7483" t="s">
        <v>213</v>
      </c>
      <c r="F7483" t="s">
        <v>20568</v>
      </c>
      <c r="G7483" t="s">
        <v>152</v>
      </c>
      <c r="H7483" t="s">
        <v>153</v>
      </c>
      <c r="I7483" t="s">
        <v>136</v>
      </c>
      <c r="J7483" t="s">
        <v>137</v>
      </c>
      <c r="K7483" t="s">
        <v>138</v>
      </c>
      <c r="L7483" t="s">
        <v>20592</v>
      </c>
      <c r="M7483" t="s">
        <v>20593</v>
      </c>
      <c r="N7483">
        <v>5.6666665999999997E-2</v>
      </c>
      <c r="O7483">
        <v>0</v>
      </c>
      <c r="P7483">
        <v>260</v>
      </c>
      <c r="Q7483">
        <v>0</v>
      </c>
      <c r="R7483">
        <v>50</v>
      </c>
      <c r="S7483">
        <v>1</v>
      </c>
      <c r="T7483">
        <v>34</v>
      </c>
      <c r="U7483">
        <v>0</v>
      </c>
      <c r="V7483">
        <v>0</v>
      </c>
      <c r="W7483">
        <v>0</v>
      </c>
      <c r="X7483">
        <v>2.4884439392785604</v>
      </c>
      <c r="Y7483">
        <v>0</v>
      </c>
      <c r="Z7483">
        <v>1.8341411127167402</v>
      </c>
      <c r="AA7483">
        <v>0.45769374949346997</v>
      </c>
      <c r="AB7483">
        <v>1.1992117019400002</v>
      </c>
      <c r="AC7483">
        <v>0</v>
      </c>
      <c r="AD7483">
        <v>0</v>
      </c>
      <c r="AE7483">
        <v>5.9794905034287709</v>
      </c>
    </row>
    <row r="7484" spans="1:31" x14ac:dyDescent="0.3">
      <c r="A7484">
        <v>2727678</v>
      </c>
      <c r="B7484">
        <v>1</v>
      </c>
      <c r="C7484" t="s">
        <v>80</v>
      </c>
      <c r="D7484" t="s">
        <v>94</v>
      </c>
      <c r="E7484" t="s">
        <v>150</v>
      </c>
      <c r="F7484" t="s">
        <v>20594</v>
      </c>
      <c r="G7484" t="s">
        <v>152</v>
      </c>
      <c r="H7484" t="s">
        <v>153</v>
      </c>
      <c r="I7484" t="s">
        <v>136</v>
      </c>
      <c r="J7484" t="s">
        <v>137</v>
      </c>
      <c r="K7484" t="s">
        <v>138</v>
      </c>
      <c r="L7484" t="s">
        <v>20595</v>
      </c>
      <c r="M7484" t="s">
        <v>20596</v>
      </c>
      <c r="N7484">
        <v>1.528611111</v>
      </c>
      <c r="O7484">
        <v>0</v>
      </c>
      <c r="P7484">
        <v>818</v>
      </c>
      <c r="Q7484">
        <v>0</v>
      </c>
      <c r="R7484">
        <v>61</v>
      </c>
      <c r="S7484">
        <v>2</v>
      </c>
      <c r="T7484">
        <v>152</v>
      </c>
      <c r="U7484">
        <v>1</v>
      </c>
      <c r="V7484">
        <v>1</v>
      </c>
      <c r="W7484">
        <v>0</v>
      </c>
      <c r="X7484">
        <v>172.02738553277081</v>
      </c>
      <c r="Y7484">
        <v>0</v>
      </c>
      <c r="Z7484">
        <v>10.40220598263396</v>
      </c>
      <c r="AA7484">
        <v>157.78393903666557</v>
      </c>
      <c r="AB7484">
        <v>177.75095916749183</v>
      </c>
      <c r="AC7484">
        <v>264.39729994132603</v>
      </c>
      <c r="AD7484">
        <v>30.01523391979234</v>
      </c>
      <c r="AE7484">
        <v>812.37702358068054</v>
      </c>
    </row>
    <row r="7485" spans="1:31" x14ac:dyDescent="0.3">
      <c r="A7485">
        <v>2727374</v>
      </c>
      <c r="B7485">
        <v>1</v>
      </c>
      <c r="C7485" t="s">
        <v>80</v>
      </c>
      <c r="D7485" t="s">
        <v>97</v>
      </c>
      <c r="E7485" t="s">
        <v>150</v>
      </c>
      <c r="F7485" t="s">
        <v>5724</v>
      </c>
      <c r="G7485" t="s">
        <v>152</v>
      </c>
      <c r="H7485" t="s">
        <v>153</v>
      </c>
      <c r="I7485" t="s">
        <v>136</v>
      </c>
      <c r="J7485" t="s">
        <v>137</v>
      </c>
      <c r="K7485" t="s">
        <v>138</v>
      </c>
      <c r="L7485" t="s">
        <v>20597</v>
      </c>
      <c r="M7485" t="s">
        <v>20598</v>
      </c>
      <c r="N7485">
        <v>0.54388888800000001</v>
      </c>
      <c r="O7485">
        <v>0</v>
      </c>
      <c r="P7485">
        <v>146</v>
      </c>
      <c r="Q7485">
        <v>0</v>
      </c>
      <c r="R7485">
        <v>253</v>
      </c>
      <c r="S7485">
        <v>2</v>
      </c>
      <c r="T7485">
        <v>74</v>
      </c>
      <c r="U7485">
        <v>0</v>
      </c>
      <c r="V7485">
        <v>0</v>
      </c>
      <c r="W7485">
        <v>0</v>
      </c>
      <c r="X7485">
        <v>39.161410080025355</v>
      </c>
      <c r="Y7485">
        <v>0</v>
      </c>
      <c r="Z7485">
        <v>22.855259632329577</v>
      </c>
      <c r="AA7485">
        <v>9.8141444293980271</v>
      </c>
      <c r="AB7485">
        <v>48.65335555129483</v>
      </c>
      <c r="AC7485">
        <v>0</v>
      </c>
      <c r="AD7485">
        <v>0</v>
      </c>
      <c r="AE7485">
        <v>120.48416969304779</v>
      </c>
    </row>
    <row r="7486" spans="1:31" x14ac:dyDescent="0.3">
      <c r="A7486">
        <v>2728442</v>
      </c>
      <c r="B7486">
        <v>1</v>
      </c>
      <c r="C7486" t="s">
        <v>80</v>
      </c>
      <c r="D7486" t="s">
        <v>111</v>
      </c>
      <c r="E7486" t="s">
        <v>145</v>
      </c>
      <c r="F7486" t="s">
        <v>20599</v>
      </c>
      <c r="G7486" t="s">
        <v>147</v>
      </c>
      <c r="H7486" t="s">
        <v>135</v>
      </c>
      <c r="I7486" t="s">
        <v>136</v>
      </c>
      <c r="J7486" t="s">
        <v>137</v>
      </c>
      <c r="K7486" t="s">
        <v>138</v>
      </c>
      <c r="L7486" t="s">
        <v>20600</v>
      </c>
      <c r="M7486" t="s">
        <v>20601</v>
      </c>
      <c r="N7486">
        <v>1.8405555549999999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1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</v>
      </c>
    </row>
    <row r="7487" spans="1:31" x14ac:dyDescent="0.3">
      <c r="A7487">
        <v>2728250</v>
      </c>
      <c r="B7487">
        <v>1</v>
      </c>
      <c r="C7487" t="s">
        <v>80</v>
      </c>
      <c r="D7487" t="s">
        <v>104</v>
      </c>
      <c r="E7487" t="s">
        <v>145</v>
      </c>
      <c r="F7487" t="s">
        <v>20602</v>
      </c>
      <c r="G7487" t="s">
        <v>230</v>
      </c>
      <c r="H7487" t="s">
        <v>135</v>
      </c>
      <c r="I7487" t="s">
        <v>136</v>
      </c>
      <c r="J7487" t="s">
        <v>137</v>
      </c>
      <c r="K7487" t="s">
        <v>138</v>
      </c>
      <c r="L7487" t="s">
        <v>20603</v>
      </c>
      <c r="M7487" t="s">
        <v>20604</v>
      </c>
      <c r="N7487">
        <v>3.636666666</v>
      </c>
      <c r="O7487">
        <v>0</v>
      </c>
      <c r="P7487">
        <v>1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0.30665622045146251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0.30665622045146251</v>
      </c>
    </row>
    <row r="7488" spans="1:31" x14ac:dyDescent="0.3">
      <c r="A7488">
        <v>2727958</v>
      </c>
      <c r="B7488">
        <v>1</v>
      </c>
      <c r="C7488" t="s">
        <v>80</v>
      </c>
      <c r="D7488" t="s">
        <v>91</v>
      </c>
      <c r="E7488" t="s">
        <v>150</v>
      </c>
      <c r="F7488" t="s">
        <v>20605</v>
      </c>
      <c r="G7488" t="s">
        <v>152</v>
      </c>
      <c r="H7488" t="s">
        <v>153</v>
      </c>
      <c r="I7488" t="s">
        <v>136</v>
      </c>
      <c r="J7488" t="s">
        <v>137</v>
      </c>
      <c r="K7488" t="s">
        <v>138</v>
      </c>
      <c r="L7488" t="s">
        <v>20606</v>
      </c>
      <c r="M7488" t="s">
        <v>20607</v>
      </c>
      <c r="N7488">
        <v>9.5855555549999991</v>
      </c>
      <c r="O7488">
        <v>1</v>
      </c>
      <c r="P7488">
        <v>0</v>
      </c>
      <c r="Q7488">
        <v>52</v>
      </c>
      <c r="R7488">
        <v>19</v>
      </c>
      <c r="S7488">
        <v>34</v>
      </c>
      <c r="T7488">
        <v>9</v>
      </c>
      <c r="U7488">
        <v>1</v>
      </c>
      <c r="V7488">
        <v>0</v>
      </c>
      <c r="W7488">
        <v>20.227962220415527</v>
      </c>
      <c r="X7488">
        <v>0</v>
      </c>
      <c r="Y7488">
        <v>1214.8108043040029</v>
      </c>
      <c r="Z7488">
        <v>21.645062807069582</v>
      </c>
      <c r="AA7488">
        <v>2102.4663869221281</v>
      </c>
      <c r="AB7488">
        <v>27.958059349286394</v>
      </c>
      <c r="AC7488">
        <v>11.748407409512861</v>
      </c>
      <c r="AD7488">
        <v>0</v>
      </c>
      <c r="AE7488">
        <v>3398.8566830124155</v>
      </c>
    </row>
    <row r="7489" spans="1:31" x14ac:dyDescent="0.3">
      <c r="A7489">
        <v>2727466</v>
      </c>
      <c r="B7489">
        <v>1</v>
      </c>
      <c r="C7489" t="s">
        <v>80</v>
      </c>
      <c r="D7489" t="s">
        <v>105</v>
      </c>
      <c r="E7489" t="s">
        <v>150</v>
      </c>
      <c r="F7489" t="s">
        <v>20608</v>
      </c>
      <c r="G7489" t="s">
        <v>152</v>
      </c>
      <c r="H7489" t="s">
        <v>153</v>
      </c>
      <c r="I7489" t="s">
        <v>136</v>
      </c>
      <c r="J7489" t="s">
        <v>137</v>
      </c>
      <c r="K7489" t="s">
        <v>138</v>
      </c>
      <c r="L7489" t="s">
        <v>20262</v>
      </c>
      <c r="M7489" t="s">
        <v>20609</v>
      </c>
      <c r="N7489">
        <v>0.28333333300000002</v>
      </c>
      <c r="O7489">
        <v>22</v>
      </c>
      <c r="P7489">
        <v>197</v>
      </c>
      <c r="Q7489">
        <v>7</v>
      </c>
      <c r="R7489">
        <v>0</v>
      </c>
      <c r="S7489">
        <v>15</v>
      </c>
      <c r="T7489">
        <v>0</v>
      </c>
      <c r="U7489">
        <v>1</v>
      </c>
      <c r="V7489">
        <v>0</v>
      </c>
      <c r="W7489">
        <v>2.8365981499748001</v>
      </c>
      <c r="X7489">
        <v>12.754251084334781</v>
      </c>
      <c r="Y7489">
        <v>3.6542150683296004</v>
      </c>
      <c r="Z7489">
        <v>0</v>
      </c>
      <c r="AA7489">
        <v>29.506899905044797</v>
      </c>
      <c r="AB7489">
        <v>0</v>
      </c>
      <c r="AC7489">
        <v>36.405113851516667</v>
      </c>
      <c r="AD7489">
        <v>0</v>
      </c>
      <c r="AE7489">
        <v>85.157078059200643</v>
      </c>
    </row>
    <row r="7490" spans="1:31" x14ac:dyDescent="0.3">
      <c r="A7490">
        <v>2727709</v>
      </c>
      <c r="B7490">
        <v>1</v>
      </c>
      <c r="C7490" t="s">
        <v>80</v>
      </c>
      <c r="D7490" t="s">
        <v>94</v>
      </c>
      <c r="E7490" t="s">
        <v>150</v>
      </c>
      <c r="F7490" t="s">
        <v>20610</v>
      </c>
      <c r="G7490" t="s">
        <v>152</v>
      </c>
      <c r="H7490" t="s">
        <v>153</v>
      </c>
      <c r="I7490" t="s">
        <v>136</v>
      </c>
      <c r="J7490" t="s">
        <v>137</v>
      </c>
      <c r="K7490" t="s">
        <v>138</v>
      </c>
      <c r="L7490" t="s">
        <v>20611</v>
      </c>
      <c r="M7490" t="s">
        <v>20612</v>
      </c>
      <c r="N7490">
        <v>2.4097222220000001</v>
      </c>
      <c r="O7490">
        <v>0</v>
      </c>
      <c r="P7490">
        <v>333</v>
      </c>
      <c r="Q7490">
        <v>8</v>
      </c>
      <c r="R7490">
        <v>79</v>
      </c>
      <c r="S7490">
        <v>1</v>
      </c>
      <c r="T7490">
        <v>48</v>
      </c>
      <c r="U7490">
        <v>0</v>
      </c>
      <c r="V7490">
        <v>0</v>
      </c>
      <c r="W7490">
        <v>0</v>
      </c>
      <c r="X7490">
        <v>135.80294778409913</v>
      </c>
      <c r="Y7490">
        <v>3.0726889444332661</v>
      </c>
      <c r="Z7490">
        <v>8.2533067464777687</v>
      </c>
      <c r="AA7490">
        <v>3.9375881737004836</v>
      </c>
      <c r="AB7490">
        <v>64.947939205623612</v>
      </c>
      <c r="AC7490">
        <v>0</v>
      </c>
      <c r="AD7490">
        <v>0</v>
      </c>
      <c r="AE7490">
        <v>216.01447085433423</v>
      </c>
    </row>
    <row r="7491" spans="1:31" x14ac:dyDescent="0.3">
      <c r="A7491">
        <v>2728456</v>
      </c>
      <c r="B7491">
        <v>1</v>
      </c>
      <c r="C7491" t="s">
        <v>81</v>
      </c>
      <c r="D7491" t="s">
        <v>119</v>
      </c>
      <c r="E7491" t="s">
        <v>213</v>
      </c>
      <c r="F7491" t="s">
        <v>20613</v>
      </c>
      <c r="G7491" t="s">
        <v>152</v>
      </c>
      <c r="H7491" t="s">
        <v>153</v>
      </c>
      <c r="I7491" t="s">
        <v>136</v>
      </c>
      <c r="J7491" t="s">
        <v>137</v>
      </c>
      <c r="K7491" t="s">
        <v>138</v>
      </c>
      <c r="L7491" t="s">
        <v>20614</v>
      </c>
      <c r="M7491" t="s">
        <v>20615</v>
      </c>
      <c r="N7491">
        <v>0.98416666600000002</v>
      </c>
      <c r="O7491">
        <v>2</v>
      </c>
      <c r="P7491">
        <v>492</v>
      </c>
      <c r="Q7491">
        <v>55</v>
      </c>
      <c r="R7491">
        <v>70</v>
      </c>
      <c r="S7491">
        <v>1</v>
      </c>
      <c r="T7491">
        <v>35</v>
      </c>
      <c r="U7491">
        <v>0</v>
      </c>
      <c r="V7491">
        <v>0</v>
      </c>
      <c r="W7491">
        <v>0.25327982471916666</v>
      </c>
      <c r="X7491">
        <v>65.35392939959263</v>
      </c>
      <c r="Y7491">
        <v>12.559399447532332</v>
      </c>
      <c r="Z7491">
        <v>2.0761461163401709</v>
      </c>
      <c r="AA7491">
        <v>0.27247421146856665</v>
      </c>
      <c r="AB7491">
        <v>12.526858325922849</v>
      </c>
      <c r="AC7491">
        <v>0</v>
      </c>
      <c r="AD7491">
        <v>0</v>
      </c>
      <c r="AE7491">
        <v>93.042087325575707</v>
      </c>
    </row>
    <row r="7492" spans="1:31" x14ac:dyDescent="0.3">
      <c r="A7492">
        <v>2727858</v>
      </c>
      <c r="B7492">
        <v>1</v>
      </c>
      <c r="C7492" t="s">
        <v>81</v>
      </c>
      <c r="D7492" t="s">
        <v>126</v>
      </c>
      <c r="E7492" t="s">
        <v>161</v>
      </c>
      <c r="F7492" t="s">
        <v>20616</v>
      </c>
      <c r="G7492" t="s">
        <v>163</v>
      </c>
      <c r="H7492" t="s">
        <v>135</v>
      </c>
      <c r="I7492" t="s">
        <v>136</v>
      </c>
      <c r="J7492" t="s">
        <v>137</v>
      </c>
      <c r="K7492" t="s">
        <v>138</v>
      </c>
      <c r="L7492" t="s">
        <v>20617</v>
      </c>
      <c r="M7492" t="s">
        <v>20618</v>
      </c>
      <c r="N7492">
        <v>2.5024999999999999</v>
      </c>
      <c r="O7492">
        <v>0</v>
      </c>
      <c r="P7492">
        <v>33</v>
      </c>
      <c r="Q7492">
        <v>0</v>
      </c>
      <c r="R7492">
        <v>3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6.6206133693001048</v>
      </c>
      <c r="Y7492">
        <v>0</v>
      </c>
      <c r="Z7492">
        <v>6.9356350826342403</v>
      </c>
      <c r="AA7492">
        <v>0</v>
      </c>
      <c r="AB7492">
        <v>0</v>
      </c>
      <c r="AC7492">
        <v>0</v>
      </c>
      <c r="AD7492">
        <v>0</v>
      </c>
      <c r="AE7492">
        <v>13.556248451934344</v>
      </c>
    </row>
    <row r="7493" spans="1:31" x14ac:dyDescent="0.3">
      <c r="A7493">
        <v>2728499</v>
      </c>
      <c r="B7493">
        <v>1</v>
      </c>
      <c r="C7493" t="s">
        <v>80</v>
      </c>
      <c r="D7493" t="s">
        <v>91</v>
      </c>
      <c r="E7493" t="s">
        <v>213</v>
      </c>
      <c r="F7493" t="s">
        <v>20619</v>
      </c>
      <c r="G7493" t="s">
        <v>152</v>
      </c>
      <c r="H7493" t="s">
        <v>153</v>
      </c>
      <c r="I7493" t="s">
        <v>136</v>
      </c>
      <c r="J7493" t="s">
        <v>137</v>
      </c>
      <c r="K7493" t="s">
        <v>138</v>
      </c>
      <c r="L7493" t="s">
        <v>20620</v>
      </c>
      <c r="M7493" t="s">
        <v>20621</v>
      </c>
      <c r="N7493">
        <v>1.6477777769999999</v>
      </c>
      <c r="O7493">
        <v>0</v>
      </c>
      <c r="P7493">
        <v>77</v>
      </c>
      <c r="Q7493">
        <v>0</v>
      </c>
      <c r="R7493">
        <v>11</v>
      </c>
      <c r="S7493">
        <v>0</v>
      </c>
      <c r="T7493">
        <v>6</v>
      </c>
      <c r="U7493">
        <v>0</v>
      </c>
      <c r="V7493">
        <v>0</v>
      </c>
      <c r="W7493">
        <v>0</v>
      </c>
      <c r="X7493">
        <v>15.447401009002244</v>
      </c>
      <c r="Y7493">
        <v>0</v>
      </c>
      <c r="Z7493">
        <v>9.6048151752358866</v>
      </c>
      <c r="AA7493">
        <v>0</v>
      </c>
      <c r="AB7493">
        <v>2.4671117344349067</v>
      </c>
      <c r="AC7493">
        <v>0</v>
      </c>
      <c r="AD7493">
        <v>0</v>
      </c>
      <c r="AE7493">
        <v>27.519327918673035</v>
      </c>
    </row>
    <row r="7494" spans="1:31" x14ac:dyDescent="0.3">
      <c r="A7494">
        <v>2727417</v>
      </c>
      <c r="B7494">
        <v>1</v>
      </c>
      <c r="C7494" t="s">
        <v>81</v>
      </c>
      <c r="D7494" t="s">
        <v>115</v>
      </c>
      <c r="E7494" t="s">
        <v>132</v>
      </c>
      <c r="F7494" t="s">
        <v>4072</v>
      </c>
      <c r="G7494" t="s">
        <v>134</v>
      </c>
      <c r="H7494" t="s">
        <v>135</v>
      </c>
      <c r="I7494" t="s">
        <v>136</v>
      </c>
      <c r="J7494" t="s">
        <v>137</v>
      </c>
      <c r="K7494" t="s">
        <v>138</v>
      </c>
      <c r="L7494" t="s">
        <v>20622</v>
      </c>
      <c r="M7494" t="s">
        <v>20623</v>
      </c>
      <c r="N7494">
        <v>5.0030555550000004</v>
      </c>
      <c r="O7494">
        <v>0</v>
      </c>
      <c r="P7494">
        <v>39</v>
      </c>
      <c r="Q7494">
        <v>0</v>
      </c>
      <c r="R7494">
        <v>34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1.1155636273495868</v>
      </c>
      <c r="Y7494">
        <v>0</v>
      </c>
      <c r="Z7494">
        <v>1.0885188556370851</v>
      </c>
      <c r="AA7494">
        <v>0</v>
      </c>
      <c r="AB7494">
        <v>0</v>
      </c>
      <c r="AC7494">
        <v>0</v>
      </c>
      <c r="AD7494">
        <v>0</v>
      </c>
      <c r="AE7494">
        <v>2.2040824829866716</v>
      </c>
    </row>
    <row r="7495" spans="1:31" x14ac:dyDescent="0.3">
      <c r="A7495">
        <v>2727517</v>
      </c>
      <c r="B7495">
        <v>1</v>
      </c>
      <c r="C7495" t="s">
        <v>80</v>
      </c>
      <c r="D7495" t="s">
        <v>102</v>
      </c>
      <c r="E7495" t="s">
        <v>150</v>
      </c>
      <c r="F7495" t="s">
        <v>11085</v>
      </c>
      <c r="G7495" t="s">
        <v>152</v>
      </c>
      <c r="H7495" t="s">
        <v>153</v>
      </c>
      <c r="I7495" t="s">
        <v>136</v>
      </c>
      <c r="J7495" t="s">
        <v>137</v>
      </c>
      <c r="K7495" t="s">
        <v>138</v>
      </c>
      <c r="L7495" t="s">
        <v>20624</v>
      </c>
      <c r="M7495" t="s">
        <v>20625</v>
      </c>
      <c r="N7495">
        <v>1.914722222</v>
      </c>
      <c r="O7495">
        <v>0</v>
      </c>
      <c r="P7495">
        <v>1097</v>
      </c>
      <c r="Q7495">
        <v>6</v>
      </c>
      <c r="R7495">
        <v>245</v>
      </c>
      <c r="S7495">
        <v>4</v>
      </c>
      <c r="T7495">
        <v>183</v>
      </c>
      <c r="U7495">
        <v>0</v>
      </c>
      <c r="V7495">
        <v>0</v>
      </c>
      <c r="W7495">
        <v>0</v>
      </c>
      <c r="X7495">
        <v>220.04659027110358</v>
      </c>
      <c r="Y7495">
        <v>15.885645748427603</v>
      </c>
      <c r="Z7495">
        <v>135.83079957811373</v>
      </c>
      <c r="AA7495">
        <v>28.035461408472123</v>
      </c>
      <c r="AB7495">
        <v>204.28879942855733</v>
      </c>
      <c r="AC7495">
        <v>0</v>
      </c>
      <c r="AD7495">
        <v>0</v>
      </c>
      <c r="AE7495">
        <v>604.08729643467439</v>
      </c>
    </row>
    <row r="7496" spans="1:31" x14ac:dyDescent="0.3">
      <c r="A7496">
        <v>2727566</v>
      </c>
      <c r="B7496">
        <v>1</v>
      </c>
      <c r="C7496" t="s">
        <v>80</v>
      </c>
      <c r="D7496" t="s">
        <v>92</v>
      </c>
      <c r="E7496" t="s">
        <v>213</v>
      </c>
      <c r="F7496" t="s">
        <v>18934</v>
      </c>
      <c r="G7496" t="s">
        <v>152</v>
      </c>
      <c r="H7496" t="s">
        <v>153</v>
      </c>
      <c r="I7496" t="s">
        <v>136</v>
      </c>
      <c r="J7496" t="s">
        <v>137</v>
      </c>
      <c r="K7496" t="s">
        <v>138</v>
      </c>
      <c r="L7496" t="s">
        <v>20463</v>
      </c>
      <c r="M7496" t="s">
        <v>20626</v>
      </c>
      <c r="N7496">
        <v>0.19166666600000001</v>
      </c>
      <c r="O7496">
        <v>0</v>
      </c>
      <c r="P7496">
        <v>214</v>
      </c>
      <c r="Q7496">
        <v>0</v>
      </c>
      <c r="R7496">
        <v>4</v>
      </c>
      <c r="S7496">
        <v>0</v>
      </c>
      <c r="T7496">
        <v>27</v>
      </c>
      <c r="U7496">
        <v>0</v>
      </c>
      <c r="V7496">
        <v>0</v>
      </c>
      <c r="W7496">
        <v>0</v>
      </c>
      <c r="X7496">
        <v>4.4649978702872009</v>
      </c>
      <c r="Y7496">
        <v>0</v>
      </c>
      <c r="Z7496">
        <v>3.8570558400000004E-3</v>
      </c>
      <c r="AA7496">
        <v>0</v>
      </c>
      <c r="AB7496">
        <v>3.7621690612054994</v>
      </c>
      <c r="AC7496">
        <v>0</v>
      </c>
      <c r="AD7496">
        <v>0</v>
      </c>
      <c r="AE7496">
        <v>8.2310239873327014</v>
      </c>
    </row>
    <row r="7497" spans="1:31" x14ac:dyDescent="0.3">
      <c r="A7497">
        <v>2728210</v>
      </c>
      <c r="B7497">
        <v>1</v>
      </c>
      <c r="C7497" t="s">
        <v>80</v>
      </c>
      <c r="D7497" t="s">
        <v>94</v>
      </c>
      <c r="E7497" t="s">
        <v>156</v>
      </c>
      <c r="F7497" t="s">
        <v>20627</v>
      </c>
      <c r="G7497" t="s">
        <v>185</v>
      </c>
      <c r="H7497" t="s">
        <v>153</v>
      </c>
      <c r="I7497" t="s">
        <v>136</v>
      </c>
      <c r="J7497" t="s">
        <v>137</v>
      </c>
      <c r="K7497" t="s">
        <v>138</v>
      </c>
      <c r="L7497" t="s">
        <v>20628</v>
      </c>
      <c r="M7497" t="s">
        <v>20629</v>
      </c>
      <c r="N7497">
        <v>1.7891666660000001</v>
      </c>
      <c r="O7497">
        <v>1</v>
      </c>
      <c r="P7497">
        <v>0</v>
      </c>
      <c r="Q7497">
        <v>12</v>
      </c>
      <c r="R7497">
        <v>0</v>
      </c>
      <c r="S7497">
        <v>6</v>
      </c>
      <c r="T7497">
        <v>0</v>
      </c>
      <c r="U7497">
        <v>3</v>
      </c>
      <c r="V7497">
        <v>0</v>
      </c>
      <c r="W7497">
        <v>0.47828556608</v>
      </c>
      <c r="X7497">
        <v>0</v>
      </c>
      <c r="Y7497">
        <v>13.626188557287639</v>
      </c>
      <c r="Z7497">
        <v>0</v>
      </c>
      <c r="AA7497">
        <v>24.768093387850961</v>
      </c>
      <c r="AB7497">
        <v>0</v>
      </c>
      <c r="AC7497">
        <v>13.730368210974284</v>
      </c>
      <c r="AD7497">
        <v>0</v>
      </c>
      <c r="AE7497">
        <v>52.602935722192882</v>
      </c>
    </row>
    <row r="7498" spans="1:31" x14ac:dyDescent="0.3">
      <c r="A7498">
        <v>2727214</v>
      </c>
      <c r="B7498">
        <v>1</v>
      </c>
      <c r="C7498" t="s">
        <v>80</v>
      </c>
      <c r="D7498" t="s">
        <v>83</v>
      </c>
      <c r="E7498" t="s">
        <v>150</v>
      </c>
      <c r="F7498" t="s">
        <v>20630</v>
      </c>
      <c r="G7498" t="s">
        <v>1613</v>
      </c>
      <c r="H7498" t="s">
        <v>5535</v>
      </c>
      <c r="I7498" t="s">
        <v>136</v>
      </c>
      <c r="J7498" t="s">
        <v>137</v>
      </c>
      <c r="K7498" t="s">
        <v>210</v>
      </c>
      <c r="L7498" t="s">
        <v>20631</v>
      </c>
      <c r="M7498" t="s">
        <v>20632</v>
      </c>
      <c r="N7498">
        <v>0.44083333299999999</v>
      </c>
      <c r="O7498">
        <v>0</v>
      </c>
      <c r="P7498">
        <v>2977</v>
      </c>
      <c r="Q7498">
        <v>0</v>
      </c>
      <c r="R7498">
        <v>0</v>
      </c>
      <c r="S7498">
        <v>4</v>
      </c>
      <c r="T7498">
        <v>263</v>
      </c>
      <c r="U7498">
        <v>0</v>
      </c>
      <c r="V7498">
        <v>0</v>
      </c>
      <c r="W7498">
        <v>0</v>
      </c>
      <c r="X7498">
        <v>221.97035438383227</v>
      </c>
      <c r="Y7498">
        <v>0</v>
      </c>
      <c r="Z7498">
        <v>0</v>
      </c>
      <c r="AA7498">
        <v>243.12045116586302</v>
      </c>
      <c r="AB7498">
        <v>59.196848394174104</v>
      </c>
      <c r="AC7498">
        <v>0</v>
      </c>
      <c r="AD7498">
        <v>0</v>
      </c>
      <c r="AE7498">
        <v>524.28765394386937</v>
      </c>
    </row>
    <row r="7499" spans="1:31" x14ac:dyDescent="0.3">
      <c r="A7499">
        <v>2727237</v>
      </c>
      <c r="B7499">
        <v>1</v>
      </c>
      <c r="C7499" t="s">
        <v>81</v>
      </c>
      <c r="D7499" t="s">
        <v>118</v>
      </c>
      <c r="E7499" t="s">
        <v>213</v>
      </c>
      <c r="F7499" t="s">
        <v>8171</v>
      </c>
      <c r="G7499" t="s">
        <v>152</v>
      </c>
      <c r="H7499" t="s">
        <v>153</v>
      </c>
      <c r="I7499" t="s">
        <v>136</v>
      </c>
      <c r="J7499" t="s">
        <v>137</v>
      </c>
      <c r="K7499" t="s">
        <v>138</v>
      </c>
      <c r="L7499" t="s">
        <v>20633</v>
      </c>
      <c r="M7499" t="s">
        <v>20634</v>
      </c>
      <c r="N7499">
        <v>0.70833333300000001</v>
      </c>
      <c r="O7499">
        <v>7</v>
      </c>
      <c r="P7499">
        <v>692</v>
      </c>
      <c r="Q7499">
        <v>94</v>
      </c>
      <c r="R7499">
        <v>255</v>
      </c>
      <c r="S7499">
        <v>29</v>
      </c>
      <c r="T7499">
        <v>82</v>
      </c>
      <c r="U7499">
        <v>4</v>
      </c>
      <c r="V7499">
        <v>0</v>
      </c>
      <c r="W7499">
        <v>1.2868002436918748</v>
      </c>
      <c r="X7499">
        <v>60.812882934886538</v>
      </c>
      <c r="Y7499">
        <v>71.577122707209014</v>
      </c>
      <c r="Z7499">
        <v>43.044795144315003</v>
      </c>
      <c r="AA7499">
        <v>40.046017391787885</v>
      </c>
      <c r="AB7499">
        <v>11.068576351588002</v>
      </c>
      <c r="AC7499">
        <v>65.402675502841504</v>
      </c>
      <c r="AD7499">
        <v>0</v>
      </c>
      <c r="AE7499">
        <v>293.2388702763198</v>
      </c>
    </row>
    <row r="7500" spans="1:31" x14ac:dyDescent="0.3">
      <c r="A7500">
        <v>2728233</v>
      </c>
      <c r="B7500">
        <v>1</v>
      </c>
      <c r="C7500" t="s">
        <v>80</v>
      </c>
      <c r="D7500" t="s">
        <v>91</v>
      </c>
      <c r="E7500" t="s">
        <v>213</v>
      </c>
      <c r="F7500" t="s">
        <v>14436</v>
      </c>
      <c r="G7500" t="s">
        <v>152</v>
      </c>
      <c r="H7500" t="s">
        <v>153</v>
      </c>
      <c r="I7500" t="s">
        <v>136</v>
      </c>
      <c r="J7500" t="s">
        <v>137</v>
      </c>
      <c r="K7500" t="s">
        <v>138</v>
      </c>
      <c r="L7500" t="s">
        <v>20635</v>
      </c>
      <c r="M7500" t="s">
        <v>20636</v>
      </c>
      <c r="N7500">
        <v>6.3266666660000004</v>
      </c>
      <c r="O7500">
        <v>6</v>
      </c>
      <c r="P7500">
        <v>1485</v>
      </c>
      <c r="Q7500">
        <v>10</v>
      </c>
      <c r="R7500">
        <v>59</v>
      </c>
      <c r="S7500">
        <v>4</v>
      </c>
      <c r="T7500">
        <v>78</v>
      </c>
      <c r="U7500">
        <v>0</v>
      </c>
      <c r="V7500">
        <v>1</v>
      </c>
      <c r="W7500">
        <v>8.227727097244351</v>
      </c>
      <c r="X7500">
        <v>680.4100884804036</v>
      </c>
      <c r="Y7500">
        <v>44.501269923770138</v>
      </c>
      <c r="Z7500">
        <v>182.3101142862829</v>
      </c>
      <c r="AA7500">
        <v>233.40258317634201</v>
      </c>
      <c r="AB7500">
        <v>256.32085644881226</v>
      </c>
      <c r="AC7500">
        <v>0</v>
      </c>
      <c r="AD7500">
        <v>0</v>
      </c>
      <c r="AE7500">
        <v>1405.1726394128552</v>
      </c>
    </row>
    <row r="7501" spans="1:31" x14ac:dyDescent="0.3">
      <c r="A7501">
        <v>2727500</v>
      </c>
      <c r="B7501">
        <v>1</v>
      </c>
      <c r="C7501" t="s">
        <v>80</v>
      </c>
      <c r="D7501" t="s">
        <v>94</v>
      </c>
      <c r="E7501" t="s">
        <v>150</v>
      </c>
      <c r="F7501" t="s">
        <v>20637</v>
      </c>
      <c r="G7501" t="s">
        <v>152</v>
      </c>
      <c r="H7501" t="s">
        <v>153</v>
      </c>
      <c r="I7501" t="s">
        <v>136</v>
      </c>
      <c r="J7501" t="s">
        <v>137</v>
      </c>
      <c r="K7501" t="s">
        <v>138</v>
      </c>
      <c r="L7501" t="s">
        <v>20638</v>
      </c>
      <c r="M7501" t="s">
        <v>20639</v>
      </c>
      <c r="N7501">
        <v>0.45361111100000001</v>
      </c>
      <c r="O7501">
        <v>0</v>
      </c>
      <c r="P7501">
        <v>0</v>
      </c>
      <c r="Q7501">
        <v>6</v>
      </c>
      <c r="R7501">
        <v>0</v>
      </c>
      <c r="S7501">
        <v>5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0.36542385334766836</v>
      </c>
      <c r="Z7501">
        <v>0</v>
      </c>
      <c r="AA7501">
        <v>27.067125703436606</v>
      </c>
      <c r="AB7501">
        <v>0</v>
      </c>
      <c r="AC7501">
        <v>0</v>
      </c>
      <c r="AD7501">
        <v>0</v>
      </c>
      <c r="AE7501">
        <v>27.432549556784274</v>
      </c>
    </row>
    <row r="7502" spans="1:31" x14ac:dyDescent="0.3">
      <c r="A7502">
        <v>2728041</v>
      </c>
      <c r="B7502">
        <v>1</v>
      </c>
      <c r="C7502" t="s">
        <v>80</v>
      </c>
      <c r="D7502" t="s">
        <v>104</v>
      </c>
      <c r="E7502" t="s">
        <v>132</v>
      </c>
      <c r="F7502" t="s">
        <v>20640</v>
      </c>
      <c r="G7502" t="s">
        <v>134</v>
      </c>
      <c r="H7502" t="s">
        <v>135</v>
      </c>
      <c r="I7502" t="s">
        <v>136</v>
      </c>
      <c r="J7502" t="s">
        <v>137</v>
      </c>
      <c r="K7502" t="s">
        <v>138</v>
      </c>
      <c r="L7502" t="s">
        <v>20641</v>
      </c>
      <c r="M7502" t="s">
        <v>20642</v>
      </c>
      <c r="N7502">
        <v>0.460277777</v>
      </c>
      <c r="O7502">
        <v>0</v>
      </c>
      <c r="P7502">
        <v>57</v>
      </c>
      <c r="Q7502">
        <v>0</v>
      </c>
      <c r="R7502">
        <v>9</v>
      </c>
      <c r="S7502">
        <v>0</v>
      </c>
      <c r="T7502">
        <v>7</v>
      </c>
      <c r="U7502">
        <v>0</v>
      </c>
      <c r="V7502">
        <v>0</v>
      </c>
      <c r="W7502">
        <v>0</v>
      </c>
      <c r="X7502">
        <v>4.9520193666154499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4.9520193666154499</v>
      </c>
    </row>
    <row r="7503" spans="1:31" x14ac:dyDescent="0.3">
      <c r="A7503">
        <v>2728018</v>
      </c>
      <c r="B7503">
        <v>1</v>
      </c>
      <c r="C7503" t="s">
        <v>80</v>
      </c>
      <c r="D7503" t="s">
        <v>103</v>
      </c>
      <c r="E7503" t="s">
        <v>213</v>
      </c>
      <c r="F7503" t="s">
        <v>5492</v>
      </c>
      <c r="G7503" t="s">
        <v>152</v>
      </c>
      <c r="H7503" t="s">
        <v>153</v>
      </c>
      <c r="I7503" t="s">
        <v>136</v>
      </c>
      <c r="J7503" t="s">
        <v>137</v>
      </c>
      <c r="K7503" t="s">
        <v>138</v>
      </c>
      <c r="L7503" t="s">
        <v>20643</v>
      </c>
      <c r="M7503" t="s">
        <v>20644</v>
      </c>
      <c r="N7503">
        <v>0.15111111099999999</v>
      </c>
      <c r="O7503">
        <v>24</v>
      </c>
      <c r="P7503">
        <v>2724</v>
      </c>
      <c r="Q7503">
        <v>34</v>
      </c>
      <c r="R7503">
        <v>215</v>
      </c>
      <c r="S7503">
        <v>66</v>
      </c>
      <c r="T7503">
        <v>852</v>
      </c>
      <c r="U7503">
        <v>5</v>
      </c>
      <c r="V7503">
        <v>1</v>
      </c>
      <c r="W7503">
        <v>2.0077543367464004</v>
      </c>
      <c r="X7503">
        <v>59.687062591972726</v>
      </c>
      <c r="Y7503">
        <v>18.163258491671442</v>
      </c>
      <c r="Z7503">
        <v>7.3624408725836012</v>
      </c>
      <c r="AA7503">
        <v>48.108479694352006</v>
      </c>
      <c r="AB7503">
        <v>48.398152683665444</v>
      </c>
      <c r="AC7503">
        <v>50.138199445271738</v>
      </c>
      <c r="AD7503">
        <v>3.5933341501877334</v>
      </c>
      <c r="AE7503">
        <v>237.45868226645109</v>
      </c>
    </row>
    <row r="7504" spans="1:31" x14ac:dyDescent="0.3">
      <c r="A7504">
        <v>2727331</v>
      </c>
      <c r="B7504">
        <v>1</v>
      </c>
      <c r="C7504" t="s">
        <v>81</v>
      </c>
      <c r="D7504" t="s">
        <v>120</v>
      </c>
      <c r="E7504" t="s">
        <v>213</v>
      </c>
      <c r="F7504" t="s">
        <v>20645</v>
      </c>
      <c r="G7504" t="s">
        <v>152</v>
      </c>
      <c r="H7504" t="s">
        <v>153</v>
      </c>
      <c r="I7504" t="s">
        <v>136</v>
      </c>
      <c r="J7504" t="s">
        <v>137</v>
      </c>
      <c r="K7504" t="s">
        <v>138</v>
      </c>
      <c r="L7504" t="s">
        <v>20646</v>
      </c>
      <c r="M7504" t="s">
        <v>20647</v>
      </c>
      <c r="N7504">
        <v>0.94916666599999999</v>
      </c>
      <c r="O7504">
        <v>0</v>
      </c>
      <c r="P7504">
        <v>526</v>
      </c>
      <c r="Q7504">
        <v>31</v>
      </c>
      <c r="R7504">
        <v>54</v>
      </c>
      <c r="S7504">
        <v>4</v>
      </c>
      <c r="T7504">
        <v>34</v>
      </c>
      <c r="U7504">
        <v>0</v>
      </c>
      <c r="V7504">
        <v>1</v>
      </c>
      <c r="W7504">
        <v>0</v>
      </c>
      <c r="X7504">
        <v>116.44223145658709</v>
      </c>
      <c r="Y7504">
        <v>78.293568419757051</v>
      </c>
      <c r="Z7504">
        <v>14.865558641707073</v>
      </c>
      <c r="AA7504">
        <v>14.72071259614464</v>
      </c>
      <c r="AB7504">
        <v>18.000345394126256</v>
      </c>
      <c r="AC7504">
        <v>0</v>
      </c>
      <c r="AD7504">
        <v>20.347222270814751</v>
      </c>
      <c r="AE7504">
        <v>262.6696387791369</v>
      </c>
    </row>
    <row r="7505" spans="1:31" x14ac:dyDescent="0.3">
      <c r="A7505">
        <v>2727947</v>
      </c>
      <c r="B7505">
        <v>1</v>
      </c>
      <c r="C7505" t="s">
        <v>80</v>
      </c>
      <c r="D7505" t="s">
        <v>103</v>
      </c>
      <c r="E7505" t="s">
        <v>156</v>
      </c>
      <c r="F7505" t="s">
        <v>4912</v>
      </c>
      <c r="G7505" t="s">
        <v>152</v>
      </c>
      <c r="H7505" t="s">
        <v>153</v>
      </c>
      <c r="I7505" t="s">
        <v>136</v>
      </c>
      <c r="J7505" t="s">
        <v>137</v>
      </c>
      <c r="K7505" t="s">
        <v>138</v>
      </c>
      <c r="L7505" t="s">
        <v>20171</v>
      </c>
      <c r="M7505" t="s">
        <v>20648</v>
      </c>
      <c r="N7505">
        <v>1.271111111</v>
      </c>
      <c r="O7505">
        <v>0</v>
      </c>
      <c r="P7505">
        <v>699</v>
      </c>
      <c r="Q7505">
        <v>0</v>
      </c>
      <c r="R7505">
        <v>4</v>
      </c>
      <c r="S7505">
        <v>0</v>
      </c>
      <c r="T7505">
        <v>31</v>
      </c>
      <c r="U7505">
        <v>0</v>
      </c>
      <c r="V7505">
        <v>0</v>
      </c>
      <c r="W7505">
        <v>0</v>
      </c>
      <c r="X7505">
        <v>185.73553805339787</v>
      </c>
      <c r="Y7505">
        <v>0</v>
      </c>
      <c r="Z7505">
        <v>0.14369450007866669</v>
      </c>
      <c r="AA7505">
        <v>0</v>
      </c>
      <c r="AB7505">
        <v>39.979845347449881</v>
      </c>
      <c r="AC7505">
        <v>0</v>
      </c>
      <c r="AD7505">
        <v>0</v>
      </c>
      <c r="AE7505">
        <v>225.85907790092642</v>
      </c>
    </row>
    <row r="7506" spans="1:31" x14ac:dyDescent="0.3">
      <c r="A7506">
        <v>2728465</v>
      </c>
      <c r="B7506">
        <v>1</v>
      </c>
      <c r="C7506" t="s">
        <v>81</v>
      </c>
      <c r="D7506" t="s">
        <v>123</v>
      </c>
      <c r="E7506" t="s">
        <v>156</v>
      </c>
      <c r="F7506" t="s">
        <v>20649</v>
      </c>
      <c r="G7506" t="s">
        <v>185</v>
      </c>
      <c r="H7506" t="s">
        <v>153</v>
      </c>
      <c r="I7506" t="s">
        <v>136</v>
      </c>
      <c r="J7506" t="s">
        <v>137</v>
      </c>
      <c r="K7506" t="s">
        <v>138</v>
      </c>
      <c r="L7506" t="s">
        <v>20650</v>
      </c>
      <c r="M7506" t="s">
        <v>20651</v>
      </c>
      <c r="N7506">
        <v>1.2594444440000001</v>
      </c>
      <c r="O7506">
        <v>0</v>
      </c>
      <c r="P7506">
        <v>34</v>
      </c>
      <c r="Q7506">
        <v>0</v>
      </c>
      <c r="R7506">
        <v>7</v>
      </c>
      <c r="S7506">
        <v>0</v>
      </c>
      <c r="T7506">
        <v>6</v>
      </c>
      <c r="U7506">
        <v>0</v>
      </c>
      <c r="V7506">
        <v>0</v>
      </c>
      <c r="W7506">
        <v>0</v>
      </c>
      <c r="X7506">
        <v>5.1519632173349903</v>
      </c>
      <c r="Y7506">
        <v>0</v>
      </c>
      <c r="Z7506">
        <v>0</v>
      </c>
      <c r="AA7506">
        <v>0</v>
      </c>
      <c r="AB7506">
        <v>4.1668717235124992</v>
      </c>
      <c r="AC7506">
        <v>0</v>
      </c>
      <c r="AD7506">
        <v>0</v>
      </c>
      <c r="AE7506">
        <v>9.3188349408474895</v>
      </c>
    </row>
    <row r="7507" spans="1:31" x14ac:dyDescent="0.3">
      <c r="A7507">
        <v>2728571</v>
      </c>
      <c r="B7507">
        <v>1</v>
      </c>
      <c r="C7507" t="s">
        <v>80</v>
      </c>
      <c r="D7507" t="s">
        <v>106</v>
      </c>
      <c r="E7507" t="s">
        <v>161</v>
      </c>
      <c r="F7507" t="s">
        <v>20652</v>
      </c>
      <c r="G7507" t="s">
        <v>163</v>
      </c>
      <c r="H7507" t="s">
        <v>135</v>
      </c>
      <c r="I7507" t="s">
        <v>136</v>
      </c>
      <c r="J7507" t="s">
        <v>137</v>
      </c>
      <c r="K7507" t="s">
        <v>138</v>
      </c>
      <c r="L7507" t="s">
        <v>20653</v>
      </c>
      <c r="M7507" t="s">
        <v>20654</v>
      </c>
      <c r="N7507">
        <v>4.6211111110000003</v>
      </c>
      <c r="O7507">
        <v>0</v>
      </c>
      <c r="P7507">
        <v>11</v>
      </c>
      <c r="Q7507">
        <v>0</v>
      </c>
      <c r="R7507">
        <v>7</v>
      </c>
      <c r="S7507">
        <v>0</v>
      </c>
      <c r="T7507">
        <v>1</v>
      </c>
      <c r="U7507">
        <v>0</v>
      </c>
      <c r="V7507">
        <v>0</v>
      </c>
      <c r="W7507">
        <v>0</v>
      </c>
      <c r="X7507">
        <v>1.6478849245543334</v>
      </c>
      <c r="Y7507">
        <v>0</v>
      </c>
      <c r="Z7507">
        <v>0.63634761293412334</v>
      </c>
      <c r="AA7507">
        <v>0</v>
      </c>
      <c r="AB7507">
        <v>0</v>
      </c>
      <c r="AC7507">
        <v>0</v>
      </c>
      <c r="AD7507">
        <v>0</v>
      </c>
      <c r="AE7507">
        <v>2.2842325374884567</v>
      </c>
    </row>
    <row r="7508" spans="1:31" x14ac:dyDescent="0.3">
      <c r="A7508">
        <v>2727778</v>
      </c>
      <c r="B7508">
        <v>1</v>
      </c>
      <c r="C7508" t="s">
        <v>80</v>
      </c>
      <c r="D7508" t="s">
        <v>90</v>
      </c>
      <c r="E7508" t="s">
        <v>145</v>
      </c>
      <c r="F7508" t="s">
        <v>20655</v>
      </c>
      <c r="G7508" t="s">
        <v>230</v>
      </c>
      <c r="H7508" t="s">
        <v>135</v>
      </c>
      <c r="I7508" t="s">
        <v>136</v>
      </c>
      <c r="J7508" t="s">
        <v>137</v>
      </c>
      <c r="K7508" t="s">
        <v>138</v>
      </c>
      <c r="L7508" t="s">
        <v>20656</v>
      </c>
      <c r="M7508" t="s">
        <v>20657</v>
      </c>
      <c r="N7508">
        <v>0.84055555500000001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1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2.0490321347396132</v>
      </c>
      <c r="AC7508">
        <v>0</v>
      </c>
      <c r="AD7508">
        <v>0</v>
      </c>
      <c r="AE7508">
        <v>2.0490321347396132</v>
      </c>
    </row>
    <row r="7509" spans="1:31" x14ac:dyDescent="0.3">
      <c r="A7509">
        <v>2727446</v>
      </c>
      <c r="B7509">
        <v>1</v>
      </c>
      <c r="C7509" t="s">
        <v>80</v>
      </c>
      <c r="D7509" t="s">
        <v>110</v>
      </c>
      <c r="E7509" t="s">
        <v>161</v>
      </c>
      <c r="F7509" t="s">
        <v>20658</v>
      </c>
      <c r="G7509" t="s">
        <v>209</v>
      </c>
      <c r="H7509" t="s">
        <v>135</v>
      </c>
      <c r="I7509" t="s">
        <v>136</v>
      </c>
      <c r="J7509" t="s">
        <v>137</v>
      </c>
      <c r="K7509" t="s">
        <v>210</v>
      </c>
      <c r="L7509" t="s">
        <v>20659</v>
      </c>
      <c r="M7509" t="s">
        <v>20660</v>
      </c>
      <c r="N7509">
        <v>3.3916666659999999</v>
      </c>
      <c r="O7509">
        <v>0</v>
      </c>
      <c r="P7509">
        <v>210</v>
      </c>
      <c r="Q7509">
        <v>0</v>
      </c>
      <c r="R7509">
        <v>0</v>
      </c>
      <c r="S7509">
        <v>0</v>
      </c>
      <c r="T7509">
        <v>23</v>
      </c>
      <c r="U7509">
        <v>0</v>
      </c>
      <c r="V7509">
        <v>0</v>
      </c>
      <c r="W7509">
        <v>0</v>
      </c>
      <c r="X7509">
        <v>159.50350133048221</v>
      </c>
      <c r="Y7509">
        <v>0</v>
      </c>
      <c r="Z7509">
        <v>0</v>
      </c>
      <c r="AA7509">
        <v>0</v>
      </c>
      <c r="AB7509">
        <v>64.950248959780723</v>
      </c>
      <c r="AC7509">
        <v>0</v>
      </c>
      <c r="AD7509">
        <v>0</v>
      </c>
      <c r="AE7509">
        <v>224.45375029026292</v>
      </c>
    </row>
    <row r="7510" spans="1:31" x14ac:dyDescent="0.3">
      <c r="A7510">
        <v>2728582</v>
      </c>
      <c r="B7510">
        <v>1</v>
      </c>
      <c r="C7510" t="s">
        <v>80</v>
      </c>
      <c r="D7510" t="s">
        <v>108</v>
      </c>
      <c r="E7510" t="s">
        <v>213</v>
      </c>
      <c r="F7510" t="s">
        <v>5594</v>
      </c>
      <c r="G7510" t="s">
        <v>152</v>
      </c>
      <c r="H7510" t="s">
        <v>153</v>
      </c>
      <c r="I7510" t="s">
        <v>136</v>
      </c>
      <c r="J7510" t="s">
        <v>137</v>
      </c>
      <c r="K7510" t="s">
        <v>138</v>
      </c>
      <c r="L7510" t="s">
        <v>20661</v>
      </c>
      <c r="M7510" t="s">
        <v>20662</v>
      </c>
      <c r="N7510">
        <v>0.119444444</v>
      </c>
      <c r="O7510">
        <v>0</v>
      </c>
      <c r="P7510">
        <v>699</v>
      </c>
      <c r="Q7510">
        <v>0</v>
      </c>
      <c r="R7510">
        <v>107</v>
      </c>
      <c r="S7510">
        <v>3</v>
      </c>
      <c r="T7510">
        <v>125</v>
      </c>
      <c r="U7510">
        <v>0</v>
      </c>
      <c r="V7510">
        <v>0</v>
      </c>
      <c r="W7510">
        <v>0</v>
      </c>
      <c r="X7510">
        <v>9.9307008144310327</v>
      </c>
      <c r="Y7510">
        <v>0</v>
      </c>
      <c r="Z7510">
        <v>1.0636340165781</v>
      </c>
      <c r="AA7510">
        <v>0.76395384811300004</v>
      </c>
      <c r="AB7510">
        <v>6.7041274549567511</v>
      </c>
      <c r="AC7510">
        <v>0</v>
      </c>
      <c r="AD7510">
        <v>0</v>
      </c>
      <c r="AE7510">
        <v>18.462416134078882</v>
      </c>
    </row>
    <row r="7511" spans="1:31" x14ac:dyDescent="0.3">
      <c r="A7511">
        <v>2727978</v>
      </c>
      <c r="B7511">
        <v>1</v>
      </c>
      <c r="C7511" t="s">
        <v>80</v>
      </c>
      <c r="D7511" t="s">
        <v>106</v>
      </c>
      <c r="E7511" t="s">
        <v>132</v>
      </c>
      <c r="F7511" t="s">
        <v>15264</v>
      </c>
      <c r="G7511" t="s">
        <v>134</v>
      </c>
      <c r="H7511" t="s">
        <v>135</v>
      </c>
      <c r="I7511" t="s">
        <v>136</v>
      </c>
      <c r="J7511" t="s">
        <v>137</v>
      </c>
      <c r="K7511" t="s">
        <v>138</v>
      </c>
      <c r="L7511" t="s">
        <v>20663</v>
      </c>
      <c r="M7511" t="s">
        <v>20664</v>
      </c>
      <c r="N7511">
        <v>1.7002777769999999</v>
      </c>
      <c r="O7511">
        <v>0</v>
      </c>
      <c r="P7511">
        <v>272</v>
      </c>
      <c r="Q7511">
        <v>0</v>
      </c>
      <c r="R7511">
        <v>0</v>
      </c>
      <c r="S7511">
        <v>0</v>
      </c>
      <c r="T7511">
        <v>50</v>
      </c>
      <c r="U7511">
        <v>0</v>
      </c>
      <c r="V7511">
        <v>0</v>
      </c>
      <c r="W7511">
        <v>0</v>
      </c>
      <c r="X7511">
        <v>69.309068478287784</v>
      </c>
      <c r="Y7511">
        <v>0</v>
      </c>
      <c r="Z7511">
        <v>0</v>
      </c>
      <c r="AA7511">
        <v>0</v>
      </c>
      <c r="AB7511">
        <v>33.282226628347161</v>
      </c>
      <c r="AC7511">
        <v>0</v>
      </c>
      <c r="AD7511">
        <v>0</v>
      </c>
      <c r="AE7511">
        <v>102.59129510663495</v>
      </c>
    </row>
    <row r="7512" spans="1:31" x14ac:dyDescent="0.3">
      <c r="A7512">
        <v>2728273</v>
      </c>
      <c r="B7512">
        <v>1</v>
      </c>
      <c r="C7512" t="s">
        <v>80</v>
      </c>
      <c r="D7512" t="s">
        <v>91</v>
      </c>
      <c r="E7512" t="s">
        <v>161</v>
      </c>
      <c r="F7512" t="s">
        <v>20665</v>
      </c>
      <c r="G7512" t="s">
        <v>2178</v>
      </c>
      <c r="H7512" t="s">
        <v>135</v>
      </c>
      <c r="I7512" t="s">
        <v>136</v>
      </c>
      <c r="J7512" t="s">
        <v>137</v>
      </c>
      <c r="K7512" t="s">
        <v>138</v>
      </c>
      <c r="L7512" t="s">
        <v>20666</v>
      </c>
      <c r="M7512" t="s">
        <v>20667</v>
      </c>
      <c r="N7512">
        <v>3.181944444</v>
      </c>
      <c r="O7512">
        <v>0</v>
      </c>
      <c r="P7512">
        <v>0</v>
      </c>
      <c r="Q7512">
        <v>0</v>
      </c>
      <c r="R7512">
        <v>1</v>
      </c>
      <c r="S7512">
        <v>0</v>
      </c>
      <c r="T7512">
        <v>2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2.9663947081127477</v>
      </c>
      <c r="AC7512">
        <v>0</v>
      </c>
      <c r="AD7512">
        <v>0</v>
      </c>
      <c r="AE7512">
        <v>2.9663947081127477</v>
      </c>
    </row>
    <row r="7513" spans="1:31" x14ac:dyDescent="0.3">
      <c r="A7513">
        <v>2728379</v>
      </c>
      <c r="B7513">
        <v>1</v>
      </c>
      <c r="C7513" t="s">
        <v>80</v>
      </c>
      <c r="D7513" t="s">
        <v>93</v>
      </c>
      <c r="E7513" t="s">
        <v>150</v>
      </c>
      <c r="F7513" t="s">
        <v>20668</v>
      </c>
      <c r="G7513" t="s">
        <v>152</v>
      </c>
      <c r="H7513" t="s">
        <v>153</v>
      </c>
      <c r="I7513" t="s">
        <v>490</v>
      </c>
      <c r="J7513" t="s">
        <v>137</v>
      </c>
      <c r="K7513" t="s">
        <v>138</v>
      </c>
      <c r="L7513" t="s">
        <v>20669</v>
      </c>
      <c r="M7513" t="s">
        <v>20670</v>
      </c>
      <c r="N7513">
        <v>3.3888887999999999E-2</v>
      </c>
      <c r="O7513">
        <v>0</v>
      </c>
      <c r="P7513">
        <v>699</v>
      </c>
      <c r="Q7513">
        <v>16</v>
      </c>
      <c r="R7513">
        <v>218</v>
      </c>
      <c r="S7513">
        <v>8</v>
      </c>
      <c r="T7513">
        <v>205</v>
      </c>
      <c r="U7513">
        <v>0</v>
      </c>
      <c r="V7513">
        <v>0</v>
      </c>
      <c r="W7513">
        <v>0</v>
      </c>
      <c r="X7513">
        <v>7.0877380947917654</v>
      </c>
      <c r="Y7513">
        <v>0.80790783419287326</v>
      </c>
      <c r="Z7513">
        <v>3.0565823786371098</v>
      </c>
      <c r="AA7513">
        <v>2.4682521239822806</v>
      </c>
      <c r="AB7513">
        <v>4.3251681679148266</v>
      </c>
      <c r="AC7513">
        <v>0</v>
      </c>
      <c r="AD7513">
        <v>0</v>
      </c>
      <c r="AE7513">
        <v>17.745648599518855</v>
      </c>
    </row>
    <row r="7514" spans="1:31" x14ac:dyDescent="0.3">
      <c r="A7514">
        <v>2728030</v>
      </c>
      <c r="B7514">
        <v>1</v>
      </c>
      <c r="C7514" t="s">
        <v>80</v>
      </c>
      <c r="D7514" t="s">
        <v>98</v>
      </c>
      <c r="E7514" t="s">
        <v>161</v>
      </c>
      <c r="F7514" t="s">
        <v>20671</v>
      </c>
      <c r="G7514" t="s">
        <v>163</v>
      </c>
      <c r="H7514" t="s">
        <v>135</v>
      </c>
      <c r="I7514" t="s">
        <v>136</v>
      </c>
      <c r="J7514" t="s">
        <v>137</v>
      </c>
      <c r="K7514" t="s">
        <v>138</v>
      </c>
      <c r="L7514" t="s">
        <v>20672</v>
      </c>
      <c r="M7514" t="s">
        <v>20673</v>
      </c>
      <c r="N7514">
        <v>1.758888888</v>
      </c>
      <c r="O7514">
        <v>0</v>
      </c>
      <c r="P7514">
        <v>1</v>
      </c>
      <c r="Q7514">
        <v>0</v>
      </c>
      <c r="R7514">
        <v>6</v>
      </c>
      <c r="S7514">
        <v>0</v>
      </c>
      <c r="T7514">
        <v>2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</row>
    <row r="7515" spans="1:31" x14ac:dyDescent="0.3">
      <c r="A7515">
        <v>2727343</v>
      </c>
      <c r="B7515">
        <v>1</v>
      </c>
      <c r="C7515" t="s">
        <v>80</v>
      </c>
      <c r="D7515" t="s">
        <v>99</v>
      </c>
      <c r="E7515" t="s">
        <v>150</v>
      </c>
      <c r="F7515" t="s">
        <v>791</v>
      </c>
      <c r="G7515" t="s">
        <v>152</v>
      </c>
      <c r="H7515" t="s">
        <v>153</v>
      </c>
      <c r="I7515" t="s">
        <v>136</v>
      </c>
      <c r="J7515" t="s">
        <v>137</v>
      </c>
      <c r="K7515" t="s">
        <v>138</v>
      </c>
      <c r="L7515" t="s">
        <v>20674</v>
      </c>
      <c r="M7515" t="s">
        <v>20675</v>
      </c>
      <c r="N7515">
        <v>9.0555554999999996E-2</v>
      </c>
      <c r="O7515">
        <v>4</v>
      </c>
      <c r="P7515">
        <v>965</v>
      </c>
      <c r="Q7515">
        <v>14</v>
      </c>
      <c r="R7515">
        <v>135</v>
      </c>
      <c r="S7515">
        <v>20</v>
      </c>
      <c r="T7515">
        <v>82</v>
      </c>
      <c r="U7515">
        <v>0</v>
      </c>
      <c r="V7515">
        <v>4</v>
      </c>
      <c r="W7515">
        <v>0.87303946411437006</v>
      </c>
      <c r="X7515">
        <v>10.878914742471807</v>
      </c>
      <c r="Y7515">
        <v>4.3689502772224396</v>
      </c>
      <c r="Z7515">
        <v>2.5746646949665242</v>
      </c>
      <c r="AA7515">
        <v>7.4620512372046539</v>
      </c>
      <c r="AB7515">
        <v>2.23896832401303</v>
      </c>
      <c r="AC7515">
        <v>0</v>
      </c>
      <c r="AD7515">
        <v>0.8284499004952951</v>
      </c>
      <c r="AE7515">
        <v>29.225038640488119</v>
      </c>
    </row>
    <row r="7516" spans="1:31" x14ac:dyDescent="0.3">
      <c r="A7516">
        <v>2728425</v>
      </c>
      <c r="B7516">
        <v>1</v>
      </c>
      <c r="C7516" t="s">
        <v>80</v>
      </c>
      <c r="D7516" t="s">
        <v>96</v>
      </c>
      <c r="E7516" t="s">
        <v>161</v>
      </c>
      <c r="F7516" t="s">
        <v>522</v>
      </c>
      <c r="G7516" t="s">
        <v>2178</v>
      </c>
      <c r="H7516" t="s">
        <v>135</v>
      </c>
      <c r="I7516" t="s">
        <v>136</v>
      </c>
      <c r="J7516" t="s">
        <v>137</v>
      </c>
      <c r="K7516" t="s">
        <v>138</v>
      </c>
      <c r="L7516" t="s">
        <v>20676</v>
      </c>
      <c r="M7516" t="s">
        <v>20677</v>
      </c>
      <c r="N7516">
        <v>4.9608333330000001</v>
      </c>
      <c r="O7516">
        <v>0</v>
      </c>
      <c r="P7516">
        <v>43</v>
      </c>
      <c r="Q7516">
        <v>0</v>
      </c>
      <c r="R7516">
        <v>0</v>
      </c>
      <c r="S7516">
        <v>0</v>
      </c>
      <c r="T7516">
        <v>5</v>
      </c>
      <c r="U7516">
        <v>0</v>
      </c>
      <c r="V7516">
        <v>0</v>
      </c>
      <c r="W7516">
        <v>0</v>
      </c>
      <c r="X7516">
        <v>43.701818818970594</v>
      </c>
      <c r="Y7516">
        <v>0</v>
      </c>
      <c r="Z7516">
        <v>0</v>
      </c>
      <c r="AA7516">
        <v>0</v>
      </c>
      <c r="AB7516">
        <v>5.9326107970603621</v>
      </c>
      <c r="AC7516">
        <v>0</v>
      </c>
      <c r="AD7516">
        <v>0</v>
      </c>
      <c r="AE7516">
        <v>49.634429616030957</v>
      </c>
    </row>
    <row r="7517" spans="1:31" x14ac:dyDescent="0.3">
      <c r="A7517">
        <v>2727838</v>
      </c>
      <c r="B7517">
        <v>1</v>
      </c>
      <c r="C7517" t="s">
        <v>81</v>
      </c>
      <c r="D7517" t="s">
        <v>126</v>
      </c>
      <c r="E7517" t="s">
        <v>161</v>
      </c>
      <c r="F7517" t="s">
        <v>20678</v>
      </c>
      <c r="G7517" t="s">
        <v>163</v>
      </c>
      <c r="H7517" t="s">
        <v>135</v>
      </c>
      <c r="I7517" t="s">
        <v>136</v>
      </c>
      <c r="J7517" t="s">
        <v>137</v>
      </c>
      <c r="K7517" t="s">
        <v>138</v>
      </c>
      <c r="L7517" t="s">
        <v>20679</v>
      </c>
      <c r="M7517" t="s">
        <v>20680</v>
      </c>
      <c r="N7517">
        <v>6.6363888879999999</v>
      </c>
      <c r="O7517">
        <v>0</v>
      </c>
      <c r="P7517">
        <v>12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4.3700278693802268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4.3700278693802268</v>
      </c>
    </row>
    <row r="7518" spans="1:31" x14ac:dyDescent="0.3">
      <c r="A7518">
        <v>2727394</v>
      </c>
      <c r="B7518">
        <v>1</v>
      </c>
      <c r="C7518" t="s">
        <v>80</v>
      </c>
      <c r="D7518" t="s">
        <v>96</v>
      </c>
      <c r="E7518" t="s">
        <v>150</v>
      </c>
      <c r="F7518" t="s">
        <v>20681</v>
      </c>
      <c r="G7518" t="s">
        <v>152</v>
      </c>
      <c r="H7518" t="s">
        <v>153</v>
      </c>
      <c r="I7518" t="s">
        <v>136</v>
      </c>
      <c r="J7518" t="s">
        <v>137</v>
      </c>
      <c r="K7518" t="s">
        <v>138</v>
      </c>
      <c r="L7518" t="s">
        <v>20682</v>
      </c>
      <c r="M7518" t="s">
        <v>20683</v>
      </c>
      <c r="N7518">
        <v>8.1111111E-2</v>
      </c>
      <c r="O7518">
        <v>6</v>
      </c>
      <c r="P7518">
        <v>5896</v>
      </c>
      <c r="Q7518">
        <v>8</v>
      </c>
      <c r="R7518">
        <v>68</v>
      </c>
      <c r="S7518">
        <v>31</v>
      </c>
      <c r="T7518">
        <v>702</v>
      </c>
      <c r="U7518">
        <v>0</v>
      </c>
      <c r="V7518">
        <v>1</v>
      </c>
      <c r="W7518">
        <v>1.6982774899581867</v>
      </c>
      <c r="X7518">
        <v>57.008033925095155</v>
      </c>
      <c r="Y7518">
        <v>2.5020225493958539</v>
      </c>
      <c r="Z7518">
        <v>0.76918136412419991</v>
      </c>
      <c r="AA7518">
        <v>64.352540079444211</v>
      </c>
      <c r="AB7518">
        <v>58.84900310391258</v>
      </c>
      <c r="AC7518">
        <v>0</v>
      </c>
      <c r="AD7518">
        <v>0</v>
      </c>
      <c r="AE7518">
        <v>185.17905851193018</v>
      </c>
    </row>
    <row r="7519" spans="1:31" x14ac:dyDescent="0.3">
      <c r="A7519">
        <v>2727606</v>
      </c>
      <c r="B7519">
        <v>1</v>
      </c>
      <c r="C7519" t="s">
        <v>81</v>
      </c>
      <c r="D7519" t="s">
        <v>112</v>
      </c>
      <c r="E7519" t="s">
        <v>150</v>
      </c>
      <c r="F7519" t="s">
        <v>8521</v>
      </c>
      <c r="G7519" t="s">
        <v>152</v>
      </c>
      <c r="H7519" t="s">
        <v>153</v>
      </c>
      <c r="I7519" t="s">
        <v>136</v>
      </c>
      <c r="J7519" t="s">
        <v>137</v>
      </c>
      <c r="K7519" t="s">
        <v>138</v>
      </c>
      <c r="L7519" t="s">
        <v>20684</v>
      </c>
      <c r="M7519" t="s">
        <v>20685</v>
      </c>
      <c r="N7519">
        <v>0.79833333299999998</v>
      </c>
      <c r="O7519">
        <v>4</v>
      </c>
      <c r="P7519">
        <v>259</v>
      </c>
      <c r="Q7519">
        <v>123</v>
      </c>
      <c r="R7519">
        <v>355</v>
      </c>
      <c r="S7519">
        <v>9</v>
      </c>
      <c r="T7519">
        <v>39</v>
      </c>
      <c r="U7519">
        <v>5</v>
      </c>
      <c r="V7519">
        <v>1</v>
      </c>
      <c r="W7519">
        <v>1.1592244168224419</v>
      </c>
      <c r="X7519">
        <v>28.846529506408455</v>
      </c>
      <c r="Y7519">
        <v>37.252447528319209</v>
      </c>
      <c r="Z7519">
        <v>51.615769311057917</v>
      </c>
      <c r="AA7519">
        <v>26.080593032089197</v>
      </c>
      <c r="AB7519">
        <v>28.605286937661742</v>
      </c>
      <c r="AC7519">
        <v>499.17508032621822</v>
      </c>
      <c r="AD7519">
        <v>4.1997443737567268</v>
      </c>
      <c r="AE7519">
        <v>676.93467543233385</v>
      </c>
    </row>
    <row r="7520" spans="1:31" x14ac:dyDescent="0.3">
      <c r="A7520">
        <v>2728104</v>
      </c>
      <c r="B7520">
        <v>1</v>
      </c>
      <c r="C7520" t="s">
        <v>81</v>
      </c>
      <c r="D7520" t="s">
        <v>122</v>
      </c>
      <c r="E7520" t="s">
        <v>156</v>
      </c>
      <c r="F7520" t="s">
        <v>20686</v>
      </c>
      <c r="G7520" t="s">
        <v>185</v>
      </c>
      <c r="H7520" t="s">
        <v>153</v>
      </c>
      <c r="I7520" t="s">
        <v>136</v>
      </c>
      <c r="J7520" t="s">
        <v>137</v>
      </c>
      <c r="K7520" t="s">
        <v>138</v>
      </c>
      <c r="L7520" t="s">
        <v>20687</v>
      </c>
      <c r="M7520" t="s">
        <v>20688</v>
      </c>
      <c r="N7520">
        <v>0.97388888799999995</v>
      </c>
      <c r="O7520">
        <v>0</v>
      </c>
      <c r="P7520">
        <v>104</v>
      </c>
      <c r="Q7520">
        <v>0</v>
      </c>
      <c r="R7520">
        <v>7</v>
      </c>
      <c r="S7520">
        <v>0</v>
      </c>
      <c r="T7520">
        <v>7</v>
      </c>
      <c r="U7520">
        <v>0</v>
      </c>
      <c r="V7520">
        <v>0</v>
      </c>
      <c r="W7520">
        <v>0</v>
      </c>
      <c r="X7520">
        <v>13.732433391440518</v>
      </c>
      <c r="Y7520">
        <v>0</v>
      </c>
      <c r="Z7520">
        <v>1.0761128256878125</v>
      </c>
      <c r="AA7520">
        <v>0</v>
      </c>
      <c r="AB7520">
        <v>1.2784298244951584</v>
      </c>
      <c r="AC7520">
        <v>0</v>
      </c>
      <c r="AD7520">
        <v>0</v>
      </c>
      <c r="AE7520">
        <v>16.08697604162349</v>
      </c>
    </row>
    <row r="7521" spans="1:31" x14ac:dyDescent="0.3">
      <c r="A7521">
        <v>2727841</v>
      </c>
      <c r="B7521">
        <v>1</v>
      </c>
      <c r="C7521" t="s">
        <v>81</v>
      </c>
      <c r="D7521" t="s">
        <v>125</v>
      </c>
      <c r="E7521" t="s">
        <v>213</v>
      </c>
      <c r="F7521" t="s">
        <v>20689</v>
      </c>
      <c r="G7521" t="s">
        <v>152</v>
      </c>
      <c r="H7521" t="s">
        <v>153</v>
      </c>
      <c r="I7521" t="s">
        <v>136</v>
      </c>
      <c r="J7521" t="s">
        <v>137</v>
      </c>
      <c r="K7521" t="s">
        <v>138</v>
      </c>
      <c r="L7521" t="s">
        <v>20690</v>
      </c>
      <c r="M7521" t="s">
        <v>20691</v>
      </c>
      <c r="N7521">
        <v>1.2</v>
      </c>
      <c r="O7521">
        <v>1</v>
      </c>
      <c r="P7521">
        <v>273</v>
      </c>
      <c r="Q7521">
        <v>2</v>
      </c>
      <c r="R7521">
        <v>3</v>
      </c>
      <c r="S7521">
        <v>2</v>
      </c>
      <c r="T7521">
        <v>13</v>
      </c>
      <c r="U7521">
        <v>0</v>
      </c>
      <c r="V7521">
        <v>0</v>
      </c>
      <c r="W7521">
        <v>0.23906207370000002</v>
      </c>
      <c r="X7521">
        <v>26.635068195290753</v>
      </c>
      <c r="Y7521">
        <v>1.6587195248925002</v>
      </c>
      <c r="Z7521">
        <v>0.62873299842500008</v>
      </c>
      <c r="AA7521">
        <v>1.11809182482</v>
      </c>
      <c r="AB7521">
        <v>2.0263740191399999</v>
      </c>
      <c r="AC7521">
        <v>0</v>
      </c>
      <c r="AD7521">
        <v>0</v>
      </c>
      <c r="AE7521">
        <v>32.306048636268251</v>
      </c>
    </row>
    <row r="7522" spans="1:31" x14ac:dyDescent="0.3">
      <c r="A7522">
        <v>2727414</v>
      </c>
      <c r="B7522">
        <v>1</v>
      </c>
      <c r="C7522" t="s">
        <v>80</v>
      </c>
      <c r="D7522" t="s">
        <v>97</v>
      </c>
      <c r="E7522" t="s">
        <v>150</v>
      </c>
      <c r="F7522" t="s">
        <v>20692</v>
      </c>
      <c r="G7522" t="s">
        <v>152</v>
      </c>
      <c r="H7522" t="s">
        <v>153</v>
      </c>
      <c r="I7522" t="s">
        <v>490</v>
      </c>
      <c r="J7522" t="s">
        <v>137</v>
      </c>
      <c r="K7522" t="s">
        <v>138</v>
      </c>
      <c r="L7522" t="s">
        <v>20693</v>
      </c>
      <c r="M7522" t="s">
        <v>20372</v>
      </c>
      <c r="N7522">
        <v>1.9444444000000002E-2</v>
      </c>
      <c r="O7522">
        <v>0</v>
      </c>
      <c r="P7522">
        <v>92</v>
      </c>
      <c r="Q7522">
        <v>0</v>
      </c>
      <c r="R7522">
        <v>0</v>
      </c>
      <c r="S7522">
        <v>0</v>
      </c>
      <c r="T7522">
        <v>5</v>
      </c>
      <c r="U7522">
        <v>0</v>
      </c>
      <c r="V7522">
        <v>0</v>
      </c>
      <c r="W7522">
        <v>0</v>
      </c>
      <c r="X7522">
        <v>0.66718944358960808</v>
      </c>
      <c r="Y7522">
        <v>0</v>
      </c>
      <c r="Z7522">
        <v>0</v>
      </c>
      <c r="AA7522">
        <v>0</v>
      </c>
      <c r="AB7522">
        <v>0.11336935094391667</v>
      </c>
      <c r="AC7522">
        <v>0</v>
      </c>
      <c r="AD7522">
        <v>0</v>
      </c>
      <c r="AE7522">
        <v>0.78055879453352472</v>
      </c>
    </row>
    <row r="7523" spans="1:31" x14ac:dyDescent="0.3">
      <c r="A7523">
        <v>2727583</v>
      </c>
      <c r="B7523">
        <v>1</v>
      </c>
      <c r="C7523" t="s">
        <v>81</v>
      </c>
      <c r="D7523" t="s">
        <v>112</v>
      </c>
      <c r="E7523" t="s">
        <v>213</v>
      </c>
      <c r="F7523" t="s">
        <v>20694</v>
      </c>
      <c r="G7523" t="s">
        <v>152</v>
      </c>
      <c r="H7523" t="s">
        <v>153</v>
      </c>
      <c r="I7523" t="s">
        <v>136</v>
      </c>
      <c r="J7523" t="s">
        <v>137</v>
      </c>
      <c r="K7523" t="s">
        <v>138</v>
      </c>
      <c r="L7523" t="s">
        <v>20695</v>
      </c>
      <c r="M7523" t="s">
        <v>20696</v>
      </c>
      <c r="N7523">
        <v>1.463333333</v>
      </c>
      <c r="O7523">
        <v>5</v>
      </c>
      <c r="P7523">
        <v>1123</v>
      </c>
      <c r="Q7523">
        <v>16</v>
      </c>
      <c r="R7523">
        <v>145</v>
      </c>
      <c r="S7523">
        <v>5</v>
      </c>
      <c r="T7523">
        <v>72</v>
      </c>
      <c r="U7523">
        <v>0</v>
      </c>
      <c r="V7523">
        <v>0</v>
      </c>
      <c r="W7523">
        <v>1.2155624071800002</v>
      </c>
      <c r="X7523">
        <v>150.69904963654002</v>
      </c>
      <c r="Y7523">
        <v>38.563420329967066</v>
      </c>
      <c r="Z7523">
        <v>37.656997698324446</v>
      </c>
      <c r="AA7523">
        <v>45.689485626206967</v>
      </c>
      <c r="AB7523">
        <v>32.414273321318952</v>
      </c>
      <c r="AC7523">
        <v>0</v>
      </c>
      <c r="AD7523">
        <v>0</v>
      </c>
      <c r="AE7523">
        <v>306.23878901953748</v>
      </c>
    </row>
    <row r="7524" spans="1:31" x14ac:dyDescent="0.3">
      <c r="A7524">
        <v>2728508</v>
      </c>
      <c r="B7524">
        <v>1</v>
      </c>
      <c r="C7524" t="s">
        <v>80</v>
      </c>
      <c r="D7524" t="s">
        <v>103</v>
      </c>
      <c r="E7524" t="s">
        <v>156</v>
      </c>
      <c r="F7524" t="s">
        <v>20697</v>
      </c>
      <c r="G7524" t="s">
        <v>743</v>
      </c>
      <c r="H7524" t="s">
        <v>153</v>
      </c>
      <c r="I7524" t="s">
        <v>136</v>
      </c>
      <c r="J7524" t="s">
        <v>137</v>
      </c>
      <c r="K7524" t="s">
        <v>138</v>
      </c>
      <c r="L7524" t="s">
        <v>20698</v>
      </c>
      <c r="M7524" t="s">
        <v>20699</v>
      </c>
      <c r="N7524">
        <v>8.1300000000000008</v>
      </c>
      <c r="O7524">
        <v>0</v>
      </c>
      <c r="P7524">
        <v>0</v>
      </c>
      <c r="Q7524">
        <v>0</v>
      </c>
      <c r="R7524">
        <v>0</v>
      </c>
      <c r="S7524">
        <v>1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3971.1936208111924</v>
      </c>
      <c r="AB7524">
        <v>0</v>
      </c>
      <c r="AC7524">
        <v>0</v>
      </c>
      <c r="AD7524">
        <v>0</v>
      </c>
      <c r="AE7524">
        <v>3971.1936208111924</v>
      </c>
    </row>
    <row r="7525" spans="1:31" x14ac:dyDescent="0.3">
      <c r="A7525">
        <v>2727892</v>
      </c>
      <c r="B7525">
        <v>1</v>
      </c>
      <c r="C7525" t="s">
        <v>80</v>
      </c>
      <c r="D7525" t="s">
        <v>100</v>
      </c>
      <c r="E7525" t="s">
        <v>213</v>
      </c>
      <c r="F7525" t="s">
        <v>20700</v>
      </c>
      <c r="G7525" t="s">
        <v>152</v>
      </c>
      <c r="H7525" t="s">
        <v>153</v>
      </c>
      <c r="I7525" t="s">
        <v>136</v>
      </c>
      <c r="J7525" t="s">
        <v>137</v>
      </c>
      <c r="K7525" t="s">
        <v>138</v>
      </c>
      <c r="L7525" t="s">
        <v>20701</v>
      </c>
      <c r="M7525" t="s">
        <v>20702</v>
      </c>
      <c r="N7525">
        <v>0.164722222</v>
      </c>
      <c r="O7525">
        <v>1</v>
      </c>
      <c r="P7525">
        <v>396</v>
      </c>
      <c r="Q7525">
        <v>181</v>
      </c>
      <c r="R7525">
        <v>205</v>
      </c>
      <c r="S7525">
        <v>18</v>
      </c>
      <c r="T7525">
        <v>51</v>
      </c>
      <c r="U7525">
        <v>2</v>
      </c>
      <c r="V7525">
        <v>0</v>
      </c>
      <c r="W7525">
        <v>0.17381694178455251</v>
      </c>
      <c r="X7525">
        <v>14.310463332841787</v>
      </c>
      <c r="Y7525">
        <v>15.586393436382078</v>
      </c>
      <c r="Z7525">
        <v>5.5147345917070849</v>
      </c>
      <c r="AA7525">
        <v>14.037811595883841</v>
      </c>
      <c r="AB7525">
        <v>4.0457533427826258</v>
      </c>
      <c r="AC7525">
        <v>48.3057656240196</v>
      </c>
      <c r="AD7525">
        <v>0</v>
      </c>
      <c r="AE7525">
        <v>101.97473886540158</v>
      </c>
    </row>
    <row r="7526" spans="1:31" x14ac:dyDescent="0.3">
      <c r="A7526">
        <v>2727532</v>
      </c>
      <c r="B7526">
        <v>1</v>
      </c>
      <c r="C7526" t="s">
        <v>80</v>
      </c>
      <c r="D7526" t="s">
        <v>96</v>
      </c>
      <c r="E7526" t="s">
        <v>150</v>
      </c>
      <c r="F7526" t="s">
        <v>20703</v>
      </c>
      <c r="G7526" t="s">
        <v>152</v>
      </c>
      <c r="H7526" t="s">
        <v>153</v>
      </c>
      <c r="I7526" t="s">
        <v>136</v>
      </c>
      <c r="J7526" t="s">
        <v>137</v>
      </c>
      <c r="K7526" t="s">
        <v>138</v>
      </c>
      <c r="L7526" t="s">
        <v>20704</v>
      </c>
      <c r="M7526" t="s">
        <v>20705</v>
      </c>
      <c r="N7526">
        <v>1.389444444</v>
      </c>
      <c r="O7526">
        <v>3</v>
      </c>
      <c r="P7526">
        <v>756</v>
      </c>
      <c r="Q7526">
        <v>0</v>
      </c>
      <c r="R7526">
        <v>25</v>
      </c>
      <c r="S7526">
        <v>0</v>
      </c>
      <c r="T7526">
        <v>197</v>
      </c>
      <c r="U7526">
        <v>0</v>
      </c>
      <c r="V7526">
        <v>0</v>
      </c>
      <c r="W7526">
        <v>17.796224758773839</v>
      </c>
      <c r="X7526">
        <v>233.88943174531545</v>
      </c>
      <c r="Y7526">
        <v>0</v>
      </c>
      <c r="Z7526">
        <v>2.3886526839887847</v>
      </c>
      <c r="AA7526">
        <v>0</v>
      </c>
      <c r="AB7526">
        <v>249.08114509916385</v>
      </c>
      <c r="AC7526">
        <v>0</v>
      </c>
      <c r="AD7526">
        <v>0</v>
      </c>
      <c r="AE7526">
        <v>503.15545428724192</v>
      </c>
    </row>
    <row r="7527" spans="1:31" x14ac:dyDescent="0.3">
      <c r="A7527">
        <v>2728147</v>
      </c>
      <c r="B7527">
        <v>1</v>
      </c>
      <c r="C7527" t="s">
        <v>81</v>
      </c>
      <c r="D7527" t="s">
        <v>114</v>
      </c>
      <c r="E7527" t="s">
        <v>156</v>
      </c>
      <c r="F7527" t="s">
        <v>20706</v>
      </c>
      <c r="G7527" t="s">
        <v>185</v>
      </c>
      <c r="H7527" t="s">
        <v>153</v>
      </c>
      <c r="I7527" t="s">
        <v>136</v>
      </c>
      <c r="J7527" t="s">
        <v>137</v>
      </c>
      <c r="K7527" t="s">
        <v>138</v>
      </c>
      <c r="L7527" t="s">
        <v>20707</v>
      </c>
      <c r="M7527" t="s">
        <v>20708</v>
      </c>
      <c r="N7527">
        <v>1.0872222220000001</v>
      </c>
      <c r="O7527">
        <v>0</v>
      </c>
      <c r="P7527">
        <v>69</v>
      </c>
      <c r="Q7527">
        <v>0</v>
      </c>
      <c r="R7527">
        <v>3</v>
      </c>
      <c r="S7527">
        <v>0</v>
      </c>
      <c r="T7527">
        <v>6</v>
      </c>
      <c r="U7527">
        <v>0</v>
      </c>
      <c r="V7527">
        <v>0</v>
      </c>
      <c r="W7527">
        <v>0</v>
      </c>
      <c r="X7527">
        <v>5.4529962602723687</v>
      </c>
      <c r="Y7527">
        <v>0</v>
      </c>
      <c r="Z7527">
        <v>0</v>
      </c>
      <c r="AA7527">
        <v>0</v>
      </c>
      <c r="AB7527">
        <v>4.2425621552966669E-2</v>
      </c>
      <c r="AC7527">
        <v>0</v>
      </c>
      <c r="AD7527">
        <v>0</v>
      </c>
      <c r="AE7527">
        <v>5.4954218818253358</v>
      </c>
    </row>
    <row r="7528" spans="1:31" x14ac:dyDescent="0.3">
      <c r="A7528">
        <v>2727775</v>
      </c>
      <c r="B7528">
        <v>1</v>
      </c>
      <c r="C7528" t="s">
        <v>80</v>
      </c>
      <c r="D7528" t="s">
        <v>97</v>
      </c>
      <c r="E7528" t="s">
        <v>145</v>
      </c>
      <c r="F7528" t="s">
        <v>20709</v>
      </c>
      <c r="G7528" t="s">
        <v>181</v>
      </c>
      <c r="H7528" t="s">
        <v>135</v>
      </c>
      <c r="I7528" t="s">
        <v>136</v>
      </c>
      <c r="J7528" t="s">
        <v>137</v>
      </c>
      <c r="K7528" t="s">
        <v>138</v>
      </c>
      <c r="L7528" t="s">
        <v>20710</v>
      </c>
      <c r="M7528" t="s">
        <v>20711</v>
      </c>
      <c r="N7528">
        <v>8.4024999999999999</v>
      </c>
      <c r="O7528">
        <v>0</v>
      </c>
      <c r="P7528">
        <v>1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</row>
    <row r="7529" spans="1:31" x14ac:dyDescent="0.3">
      <c r="A7529">
        <v>2727955</v>
      </c>
      <c r="B7529">
        <v>1</v>
      </c>
      <c r="C7529" t="s">
        <v>80</v>
      </c>
      <c r="D7529" t="s">
        <v>91</v>
      </c>
      <c r="E7529" t="s">
        <v>161</v>
      </c>
      <c r="F7529" t="s">
        <v>20712</v>
      </c>
      <c r="G7529" t="s">
        <v>409</v>
      </c>
      <c r="H7529" t="s">
        <v>135</v>
      </c>
      <c r="I7529" t="s">
        <v>136</v>
      </c>
      <c r="J7529" t="s">
        <v>137</v>
      </c>
      <c r="K7529" t="s">
        <v>138</v>
      </c>
      <c r="L7529" t="s">
        <v>20713</v>
      </c>
      <c r="M7529" t="s">
        <v>20714</v>
      </c>
      <c r="N7529">
        <v>7.4197222219999999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25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97.098013371893956</v>
      </c>
      <c r="AC7529">
        <v>0</v>
      </c>
      <c r="AD7529">
        <v>0</v>
      </c>
      <c r="AE7529">
        <v>97.098013371893956</v>
      </c>
    </row>
    <row r="7530" spans="1:31" x14ac:dyDescent="0.3">
      <c r="A7530">
        <v>2727457</v>
      </c>
      <c r="B7530">
        <v>1</v>
      </c>
      <c r="C7530" t="s">
        <v>80</v>
      </c>
      <c r="D7530" t="s">
        <v>98</v>
      </c>
      <c r="E7530" t="s">
        <v>132</v>
      </c>
      <c r="F7530" t="s">
        <v>20715</v>
      </c>
      <c r="G7530" t="s">
        <v>134</v>
      </c>
      <c r="H7530" t="s">
        <v>135</v>
      </c>
      <c r="I7530" t="s">
        <v>136</v>
      </c>
      <c r="J7530" t="s">
        <v>137</v>
      </c>
      <c r="K7530" t="s">
        <v>138</v>
      </c>
      <c r="L7530" t="s">
        <v>20716</v>
      </c>
      <c r="M7530" t="s">
        <v>20717</v>
      </c>
      <c r="N7530">
        <v>1.5236111109999999</v>
      </c>
      <c r="O7530">
        <v>0</v>
      </c>
      <c r="P7530">
        <v>0</v>
      </c>
      <c r="Q7530">
        <v>0</v>
      </c>
      <c r="R7530">
        <v>11</v>
      </c>
      <c r="S7530">
        <v>0</v>
      </c>
      <c r="T7530">
        <v>1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9.5512404689721446</v>
      </c>
      <c r="AA7530">
        <v>0</v>
      </c>
      <c r="AB7530">
        <v>0</v>
      </c>
      <c r="AC7530">
        <v>0</v>
      </c>
      <c r="AD7530">
        <v>0</v>
      </c>
      <c r="AE7530">
        <v>9.5512404689721446</v>
      </c>
    </row>
    <row r="7531" spans="1:31" x14ac:dyDescent="0.3">
      <c r="A7531">
        <v>2727967</v>
      </c>
      <c r="B7531">
        <v>1</v>
      </c>
      <c r="C7531" t="s">
        <v>80</v>
      </c>
      <c r="D7531" t="s">
        <v>108</v>
      </c>
      <c r="E7531" t="s">
        <v>150</v>
      </c>
      <c r="F7531" t="s">
        <v>2208</v>
      </c>
      <c r="G7531" t="s">
        <v>152</v>
      </c>
      <c r="H7531" t="s">
        <v>153</v>
      </c>
      <c r="I7531" t="s">
        <v>136</v>
      </c>
      <c r="J7531" t="s">
        <v>137</v>
      </c>
      <c r="K7531" t="s">
        <v>138</v>
      </c>
      <c r="L7531" t="s">
        <v>20718</v>
      </c>
      <c r="M7531" t="s">
        <v>20719</v>
      </c>
      <c r="N7531">
        <v>0.55305555500000003</v>
      </c>
      <c r="O7531">
        <v>0</v>
      </c>
      <c r="P7531">
        <v>6</v>
      </c>
      <c r="Q7531">
        <v>0</v>
      </c>
      <c r="R7531">
        <v>0</v>
      </c>
      <c r="S7531">
        <v>5</v>
      </c>
      <c r="T7531">
        <v>5</v>
      </c>
      <c r="U7531">
        <v>0</v>
      </c>
      <c r="V7531">
        <v>0</v>
      </c>
      <c r="W7531">
        <v>0</v>
      </c>
      <c r="X7531">
        <v>0.38843859253192925</v>
      </c>
      <c r="Y7531">
        <v>0</v>
      </c>
      <c r="Z7531">
        <v>0</v>
      </c>
      <c r="AA7531">
        <v>3.3017385995224169</v>
      </c>
      <c r="AB7531">
        <v>3.3237453125452001</v>
      </c>
      <c r="AC7531">
        <v>0</v>
      </c>
      <c r="AD7531">
        <v>0</v>
      </c>
      <c r="AE7531">
        <v>7.0139225045995461</v>
      </c>
    </row>
    <row r="7532" spans="1:31" x14ac:dyDescent="0.3">
      <c r="A7532">
        <v>2727469</v>
      </c>
      <c r="B7532">
        <v>1</v>
      </c>
      <c r="C7532" t="s">
        <v>80</v>
      </c>
      <c r="D7532" t="s">
        <v>108</v>
      </c>
      <c r="E7532" t="s">
        <v>156</v>
      </c>
      <c r="F7532" t="s">
        <v>20720</v>
      </c>
      <c r="G7532" t="s">
        <v>170</v>
      </c>
      <c r="H7532" t="s">
        <v>153</v>
      </c>
      <c r="I7532" t="s">
        <v>136</v>
      </c>
      <c r="J7532" t="s">
        <v>137</v>
      </c>
      <c r="K7532" t="s">
        <v>138</v>
      </c>
      <c r="L7532" t="s">
        <v>20721</v>
      </c>
      <c r="M7532" t="s">
        <v>20722</v>
      </c>
      <c r="N7532">
        <v>5.8036111110000004</v>
      </c>
      <c r="O7532">
        <v>0</v>
      </c>
      <c r="P7532">
        <v>33</v>
      </c>
      <c r="Q7532">
        <v>0</v>
      </c>
      <c r="R7532">
        <v>7</v>
      </c>
      <c r="S7532">
        <v>0</v>
      </c>
      <c r="T7532">
        <v>5</v>
      </c>
      <c r="U7532">
        <v>0</v>
      </c>
      <c r="V7532">
        <v>0</v>
      </c>
      <c r="W7532">
        <v>0</v>
      </c>
      <c r="X7532">
        <v>21.811538908610078</v>
      </c>
      <c r="Y7532">
        <v>0</v>
      </c>
      <c r="Z7532">
        <v>16.357506752971833</v>
      </c>
      <c r="AA7532">
        <v>0</v>
      </c>
      <c r="AB7532">
        <v>46.550875936790831</v>
      </c>
      <c r="AC7532">
        <v>0</v>
      </c>
      <c r="AD7532">
        <v>0</v>
      </c>
      <c r="AE7532">
        <v>84.719921598372736</v>
      </c>
    </row>
    <row r="7533" spans="1:31" x14ac:dyDescent="0.3">
      <c r="A7533">
        <v>2728061</v>
      </c>
      <c r="B7533">
        <v>1</v>
      </c>
      <c r="C7533" t="s">
        <v>80</v>
      </c>
      <c r="D7533" t="s">
        <v>95</v>
      </c>
      <c r="E7533" t="s">
        <v>173</v>
      </c>
      <c r="F7533" t="s">
        <v>11896</v>
      </c>
      <c r="G7533" t="s">
        <v>152</v>
      </c>
      <c r="H7533" t="s">
        <v>153</v>
      </c>
      <c r="I7533" t="s">
        <v>136</v>
      </c>
      <c r="J7533" t="s">
        <v>137</v>
      </c>
      <c r="K7533" t="s">
        <v>138</v>
      </c>
      <c r="L7533" t="s">
        <v>20723</v>
      </c>
      <c r="M7533" t="s">
        <v>20724</v>
      </c>
      <c r="N7533">
        <v>0.20833333300000001</v>
      </c>
      <c r="O7533">
        <v>9</v>
      </c>
      <c r="P7533">
        <v>2668</v>
      </c>
      <c r="Q7533">
        <v>15</v>
      </c>
      <c r="R7533">
        <v>86</v>
      </c>
      <c r="S7533">
        <v>72</v>
      </c>
      <c r="T7533">
        <v>250</v>
      </c>
      <c r="U7533">
        <v>9</v>
      </c>
      <c r="V7533">
        <v>3</v>
      </c>
      <c r="W7533">
        <v>0.9197535706401001</v>
      </c>
      <c r="X7533">
        <v>105.71928728836083</v>
      </c>
      <c r="Y7533">
        <v>26.30969692168912</v>
      </c>
      <c r="Z7533">
        <v>4.5965919509907351</v>
      </c>
      <c r="AA7533">
        <v>143.68011522797974</v>
      </c>
      <c r="AB7533">
        <v>49.442867641190446</v>
      </c>
      <c r="AC7533">
        <v>56.117258756096341</v>
      </c>
      <c r="AD7533">
        <v>18.012673148072331</v>
      </c>
      <c r="AE7533">
        <v>404.79824450501968</v>
      </c>
    </row>
    <row r="7534" spans="1:31" x14ac:dyDescent="0.3">
      <c r="A7534">
        <v>2727563</v>
      </c>
      <c r="B7534">
        <v>1</v>
      </c>
      <c r="C7534" t="s">
        <v>80</v>
      </c>
      <c r="D7534" t="s">
        <v>96</v>
      </c>
      <c r="E7534" t="s">
        <v>213</v>
      </c>
      <c r="F7534" t="s">
        <v>9492</v>
      </c>
      <c r="G7534" t="s">
        <v>185</v>
      </c>
      <c r="H7534" t="s">
        <v>153</v>
      </c>
      <c r="I7534" t="s">
        <v>136</v>
      </c>
      <c r="J7534" t="s">
        <v>137</v>
      </c>
      <c r="K7534" t="s">
        <v>138</v>
      </c>
      <c r="L7534" t="s">
        <v>20725</v>
      </c>
      <c r="M7534" t="s">
        <v>20726</v>
      </c>
      <c r="N7534">
        <v>4.2649999999999997</v>
      </c>
      <c r="O7534">
        <v>2</v>
      </c>
      <c r="P7534">
        <v>953</v>
      </c>
      <c r="Q7534">
        <v>5</v>
      </c>
      <c r="R7534">
        <v>0</v>
      </c>
      <c r="S7534">
        <v>16</v>
      </c>
      <c r="T7534">
        <v>18</v>
      </c>
      <c r="U7534">
        <v>1</v>
      </c>
      <c r="V7534">
        <v>0</v>
      </c>
      <c r="W7534">
        <v>115.27619695998249</v>
      </c>
      <c r="X7534">
        <v>432.95432971052259</v>
      </c>
      <c r="Y7534">
        <v>119.3732512380486</v>
      </c>
      <c r="Z7534">
        <v>0</v>
      </c>
      <c r="AA7534">
        <v>396.87988056580053</v>
      </c>
      <c r="AB7534">
        <v>102.14513381358995</v>
      </c>
      <c r="AC7534">
        <v>27.431797521033928</v>
      </c>
      <c r="AD7534">
        <v>0</v>
      </c>
      <c r="AE7534">
        <v>1194.0605898089782</v>
      </c>
    </row>
    <row r="7535" spans="1:31" x14ac:dyDescent="0.3">
      <c r="A7535">
        <v>2727669</v>
      </c>
      <c r="B7535">
        <v>1</v>
      </c>
      <c r="C7535" t="s">
        <v>80</v>
      </c>
      <c r="D7535" t="s">
        <v>103</v>
      </c>
      <c r="E7535" t="s">
        <v>150</v>
      </c>
      <c r="F7535" t="s">
        <v>20727</v>
      </c>
      <c r="G7535" t="s">
        <v>152</v>
      </c>
      <c r="H7535" t="s">
        <v>153</v>
      </c>
      <c r="I7535" t="s">
        <v>136</v>
      </c>
      <c r="J7535" t="s">
        <v>137</v>
      </c>
      <c r="K7535" t="s">
        <v>138</v>
      </c>
      <c r="L7535" t="s">
        <v>20728</v>
      </c>
      <c r="M7535" t="s">
        <v>20729</v>
      </c>
      <c r="N7535">
        <v>4.8736111109999998</v>
      </c>
      <c r="O7535">
        <v>0</v>
      </c>
      <c r="P7535">
        <v>655</v>
      </c>
      <c r="Q7535">
        <v>11</v>
      </c>
      <c r="R7535">
        <v>33</v>
      </c>
      <c r="S7535">
        <v>9</v>
      </c>
      <c r="T7535">
        <v>78</v>
      </c>
      <c r="U7535">
        <v>4</v>
      </c>
      <c r="V7535">
        <v>0</v>
      </c>
      <c r="W7535">
        <v>0</v>
      </c>
      <c r="X7535">
        <v>774.22654729484952</v>
      </c>
      <c r="Y7535">
        <v>275.02962964054916</v>
      </c>
      <c r="Z7535">
        <v>53.213168961570688</v>
      </c>
      <c r="AA7535">
        <v>199.16285340209896</v>
      </c>
      <c r="AB7535">
        <v>394.43893899410648</v>
      </c>
      <c r="AC7535">
        <v>3376.6338548763979</v>
      </c>
      <c r="AD7535">
        <v>0</v>
      </c>
      <c r="AE7535">
        <v>5072.7049931695728</v>
      </c>
    </row>
    <row r="7536" spans="1:31" x14ac:dyDescent="0.3">
      <c r="A7536">
        <v>2728551</v>
      </c>
      <c r="B7536">
        <v>1</v>
      </c>
      <c r="C7536" t="s">
        <v>81</v>
      </c>
      <c r="D7536" t="s">
        <v>113</v>
      </c>
      <c r="E7536" t="s">
        <v>156</v>
      </c>
      <c r="F7536" t="s">
        <v>675</v>
      </c>
      <c r="G7536" t="s">
        <v>185</v>
      </c>
      <c r="H7536" t="s">
        <v>153</v>
      </c>
      <c r="I7536" t="s">
        <v>136</v>
      </c>
      <c r="J7536" t="s">
        <v>137</v>
      </c>
      <c r="K7536" t="s">
        <v>138</v>
      </c>
      <c r="L7536" t="s">
        <v>20730</v>
      </c>
      <c r="M7536" t="s">
        <v>20731</v>
      </c>
      <c r="N7536">
        <v>2.310277777</v>
      </c>
      <c r="O7536">
        <v>2</v>
      </c>
      <c r="P7536">
        <v>481</v>
      </c>
      <c r="Q7536">
        <v>2</v>
      </c>
      <c r="R7536">
        <v>30</v>
      </c>
      <c r="S7536">
        <v>0</v>
      </c>
      <c r="T7536">
        <v>13</v>
      </c>
      <c r="U7536">
        <v>0</v>
      </c>
      <c r="V7536">
        <v>0</v>
      </c>
      <c r="W7536">
        <v>34.147766143216849</v>
      </c>
      <c r="X7536">
        <v>106.34401508455802</v>
      </c>
      <c r="Y7536">
        <v>2.1526238867759075</v>
      </c>
      <c r="Z7536">
        <v>3.0904478369632096</v>
      </c>
      <c r="AA7536">
        <v>0</v>
      </c>
      <c r="AB7536">
        <v>7.2156044493639513</v>
      </c>
      <c r="AC7536">
        <v>0</v>
      </c>
      <c r="AD7536">
        <v>0</v>
      </c>
      <c r="AE7536">
        <v>152.95045740087795</v>
      </c>
    </row>
    <row r="7537" spans="1:31" x14ac:dyDescent="0.3">
      <c r="A7537">
        <v>2727520</v>
      </c>
      <c r="B7537">
        <v>1</v>
      </c>
      <c r="C7537" t="s">
        <v>80</v>
      </c>
      <c r="D7537" t="s">
        <v>100</v>
      </c>
      <c r="E7537" t="s">
        <v>150</v>
      </c>
      <c r="F7537" t="s">
        <v>20732</v>
      </c>
      <c r="G7537" t="s">
        <v>152</v>
      </c>
      <c r="H7537" t="s">
        <v>153</v>
      </c>
      <c r="I7537" t="s">
        <v>136</v>
      </c>
      <c r="J7537" t="s">
        <v>137</v>
      </c>
      <c r="K7537" t="s">
        <v>138</v>
      </c>
      <c r="L7537" t="s">
        <v>20733</v>
      </c>
      <c r="M7537" t="s">
        <v>20734</v>
      </c>
      <c r="N7537">
        <v>0.21583333299999999</v>
      </c>
      <c r="O7537">
        <v>1</v>
      </c>
      <c r="P7537">
        <v>1794</v>
      </c>
      <c r="Q7537">
        <v>1</v>
      </c>
      <c r="R7537">
        <v>47</v>
      </c>
      <c r="S7537">
        <v>5</v>
      </c>
      <c r="T7537">
        <v>119</v>
      </c>
      <c r="U7537">
        <v>1</v>
      </c>
      <c r="V7537">
        <v>0</v>
      </c>
      <c r="W7537">
        <v>2.1632199301112403</v>
      </c>
      <c r="X7537">
        <v>36.500856571153186</v>
      </c>
      <c r="Y7537">
        <v>0.7687663381948201</v>
      </c>
      <c r="Z7537">
        <v>7.9370105424687019</v>
      </c>
      <c r="AA7537">
        <v>2.8616960473686901</v>
      </c>
      <c r="AB7537">
        <v>22.777797256370601</v>
      </c>
      <c r="AC7537">
        <v>3.5253801943132501</v>
      </c>
      <c r="AD7537">
        <v>0</v>
      </c>
      <c r="AE7537">
        <v>76.534726879980497</v>
      </c>
    </row>
    <row r="7538" spans="1:31" x14ac:dyDescent="0.3">
      <c r="A7538">
        <v>2728253</v>
      </c>
      <c r="B7538">
        <v>1</v>
      </c>
      <c r="C7538" t="s">
        <v>80</v>
      </c>
      <c r="D7538" t="s">
        <v>103</v>
      </c>
      <c r="E7538" t="s">
        <v>132</v>
      </c>
      <c r="F7538" t="s">
        <v>20735</v>
      </c>
      <c r="G7538" t="s">
        <v>134</v>
      </c>
      <c r="H7538" t="s">
        <v>135</v>
      </c>
      <c r="I7538" t="s">
        <v>136</v>
      </c>
      <c r="J7538" t="s">
        <v>137</v>
      </c>
      <c r="K7538" t="s">
        <v>138</v>
      </c>
      <c r="L7538" t="s">
        <v>20736</v>
      </c>
      <c r="M7538" t="s">
        <v>20737</v>
      </c>
      <c r="N7538">
        <v>1.2863888880000001</v>
      </c>
      <c r="O7538">
        <v>0</v>
      </c>
      <c r="P7538">
        <v>10</v>
      </c>
      <c r="Q7538">
        <v>0</v>
      </c>
      <c r="R7538">
        <v>27</v>
      </c>
      <c r="S7538">
        <v>0</v>
      </c>
      <c r="T7538">
        <v>25</v>
      </c>
      <c r="U7538">
        <v>0</v>
      </c>
      <c r="V7538">
        <v>0</v>
      </c>
      <c r="W7538">
        <v>0</v>
      </c>
      <c r="X7538">
        <v>2.7414144656102866</v>
      </c>
      <c r="Y7538">
        <v>0</v>
      </c>
      <c r="Z7538">
        <v>0</v>
      </c>
      <c r="AA7538">
        <v>0</v>
      </c>
      <c r="AB7538">
        <v>2.5335421616885294</v>
      </c>
      <c r="AC7538">
        <v>0</v>
      </c>
      <c r="AD7538">
        <v>0</v>
      </c>
      <c r="AE7538">
        <v>5.274956627298816</v>
      </c>
    </row>
    <row r="7539" spans="1:31" x14ac:dyDescent="0.3">
      <c r="A7539">
        <v>2727171</v>
      </c>
      <c r="B7539">
        <v>1</v>
      </c>
      <c r="C7539" t="s">
        <v>80</v>
      </c>
      <c r="D7539" t="s">
        <v>85</v>
      </c>
      <c r="E7539" t="s">
        <v>156</v>
      </c>
      <c r="F7539" t="s">
        <v>20738</v>
      </c>
      <c r="G7539" t="s">
        <v>1613</v>
      </c>
      <c r="H7539" t="s">
        <v>153</v>
      </c>
      <c r="I7539" t="s">
        <v>136</v>
      </c>
      <c r="J7539" t="s">
        <v>137</v>
      </c>
      <c r="K7539" t="s">
        <v>138</v>
      </c>
      <c r="L7539" t="s">
        <v>20739</v>
      </c>
      <c r="M7539" t="s">
        <v>20740</v>
      </c>
      <c r="N7539">
        <v>8.9166666000000006E-2</v>
      </c>
      <c r="O7539">
        <v>0</v>
      </c>
      <c r="P7539">
        <v>1219</v>
      </c>
      <c r="Q7539">
        <v>0</v>
      </c>
      <c r="R7539">
        <v>0</v>
      </c>
      <c r="S7539">
        <v>0</v>
      </c>
      <c r="T7539">
        <v>55</v>
      </c>
      <c r="U7539">
        <v>0</v>
      </c>
      <c r="V7539">
        <v>0</v>
      </c>
      <c r="W7539">
        <v>0</v>
      </c>
      <c r="X7539">
        <v>21.909761189472732</v>
      </c>
      <c r="Y7539">
        <v>0</v>
      </c>
      <c r="Z7539">
        <v>0</v>
      </c>
      <c r="AA7539">
        <v>0</v>
      </c>
      <c r="AB7539">
        <v>1.1557889233636376</v>
      </c>
      <c r="AC7539">
        <v>0</v>
      </c>
      <c r="AD7539">
        <v>0</v>
      </c>
      <c r="AE7539">
        <v>23.06555011283637</v>
      </c>
    </row>
    <row r="7540" spans="1:31" x14ac:dyDescent="0.3">
      <c r="A7540">
        <v>2727320</v>
      </c>
      <c r="B7540">
        <v>1</v>
      </c>
      <c r="C7540" t="s">
        <v>80</v>
      </c>
      <c r="D7540" t="s">
        <v>103</v>
      </c>
      <c r="E7540" t="s">
        <v>145</v>
      </c>
      <c r="F7540" t="s">
        <v>20741</v>
      </c>
      <c r="G7540" t="s">
        <v>230</v>
      </c>
      <c r="H7540" t="s">
        <v>135</v>
      </c>
      <c r="I7540" t="s">
        <v>136</v>
      </c>
      <c r="J7540" t="s">
        <v>137</v>
      </c>
      <c r="K7540" t="s">
        <v>138</v>
      </c>
      <c r="L7540" t="s">
        <v>20742</v>
      </c>
      <c r="M7540" t="s">
        <v>20743</v>
      </c>
      <c r="N7540">
        <v>2.1772222220000002</v>
      </c>
      <c r="O7540">
        <v>0</v>
      </c>
      <c r="P7540">
        <v>1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0.22851445840668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0.22851445840668</v>
      </c>
    </row>
    <row r="7541" spans="1:31" x14ac:dyDescent="0.3">
      <c r="A7541">
        <v>2727403</v>
      </c>
      <c r="B7541">
        <v>1</v>
      </c>
      <c r="C7541" t="s">
        <v>80</v>
      </c>
      <c r="D7541" t="s">
        <v>92</v>
      </c>
      <c r="E7541" t="s">
        <v>213</v>
      </c>
      <c r="F7541" t="s">
        <v>20140</v>
      </c>
      <c r="G7541" t="s">
        <v>152</v>
      </c>
      <c r="H7541" t="s">
        <v>153</v>
      </c>
      <c r="I7541" t="s">
        <v>136</v>
      </c>
      <c r="J7541" t="s">
        <v>137</v>
      </c>
      <c r="K7541" t="s">
        <v>138</v>
      </c>
      <c r="L7541" t="s">
        <v>20082</v>
      </c>
      <c r="M7541" t="s">
        <v>20744</v>
      </c>
      <c r="N7541">
        <v>0.58138888799999999</v>
      </c>
      <c r="O7541">
        <v>0</v>
      </c>
      <c r="P7541">
        <v>214</v>
      </c>
      <c r="Q7541">
        <v>0</v>
      </c>
      <c r="R7541">
        <v>4</v>
      </c>
      <c r="S7541">
        <v>0</v>
      </c>
      <c r="T7541">
        <v>27</v>
      </c>
      <c r="U7541">
        <v>0</v>
      </c>
      <c r="V7541">
        <v>0</v>
      </c>
      <c r="W7541">
        <v>0</v>
      </c>
      <c r="X7541">
        <v>13.655873998803999</v>
      </c>
      <c r="Y7541">
        <v>0</v>
      </c>
      <c r="Z7541">
        <v>1.1697825138999999E-2</v>
      </c>
      <c r="AA7541">
        <v>0</v>
      </c>
      <c r="AB7541">
        <v>11.274990646160907</v>
      </c>
      <c r="AC7541">
        <v>0</v>
      </c>
      <c r="AD7541">
        <v>0</v>
      </c>
      <c r="AE7541">
        <v>24.942562470103908</v>
      </c>
    </row>
    <row r="7542" spans="1:31" x14ac:dyDescent="0.3">
      <c r="A7542">
        <v>2727426</v>
      </c>
      <c r="B7542">
        <v>1</v>
      </c>
      <c r="C7542" t="s">
        <v>80</v>
      </c>
      <c r="D7542" t="s">
        <v>100</v>
      </c>
      <c r="E7542" t="s">
        <v>156</v>
      </c>
      <c r="F7542" t="s">
        <v>9382</v>
      </c>
      <c r="G7542" t="s">
        <v>185</v>
      </c>
      <c r="H7542" t="s">
        <v>153</v>
      </c>
      <c r="I7542" t="s">
        <v>136</v>
      </c>
      <c r="J7542" t="s">
        <v>137</v>
      </c>
      <c r="K7542" t="s">
        <v>138</v>
      </c>
      <c r="L7542" t="s">
        <v>20745</v>
      </c>
      <c r="M7542" t="s">
        <v>20746</v>
      </c>
      <c r="N7542">
        <v>3.1891666660000002</v>
      </c>
      <c r="O7542">
        <v>0</v>
      </c>
      <c r="P7542">
        <v>57</v>
      </c>
      <c r="Q7542">
        <v>3</v>
      </c>
      <c r="R7542">
        <v>116</v>
      </c>
      <c r="S7542">
        <v>2</v>
      </c>
      <c r="T7542">
        <v>22</v>
      </c>
      <c r="U7542">
        <v>0</v>
      </c>
      <c r="V7542">
        <v>0</v>
      </c>
      <c r="W7542">
        <v>0</v>
      </c>
      <c r="X7542">
        <v>50.176845255797268</v>
      </c>
      <c r="Y7542">
        <v>205.98049152801468</v>
      </c>
      <c r="Z7542">
        <v>302.3846311403355</v>
      </c>
      <c r="AA7542">
        <v>115.61539098220946</v>
      </c>
      <c r="AB7542">
        <v>49.787729405364978</v>
      </c>
      <c r="AC7542">
        <v>0</v>
      </c>
      <c r="AD7542">
        <v>0</v>
      </c>
      <c r="AE7542">
        <v>723.94508831172186</v>
      </c>
    </row>
    <row r="7543" spans="1:31" x14ac:dyDescent="0.3">
      <c r="A7543">
        <v>2727875</v>
      </c>
      <c r="B7543">
        <v>1</v>
      </c>
      <c r="C7543" t="s">
        <v>80</v>
      </c>
      <c r="D7543" t="s">
        <v>107</v>
      </c>
      <c r="E7543" t="s">
        <v>213</v>
      </c>
      <c r="F7543" t="s">
        <v>20747</v>
      </c>
      <c r="G7543" t="s">
        <v>2209</v>
      </c>
      <c r="H7543" t="s">
        <v>153</v>
      </c>
      <c r="I7543" t="s">
        <v>136</v>
      </c>
      <c r="J7543" t="s">
        <v>137</v>
      </c>
      <c r="K7543" t="s">
        <v>138</v>
      </c>
      <c r="L7543" t="s">
        <v>20748</v>
      </c>
      <c r="M7543" t="s">
        <v>20749</v>
      </c>
      <c r="N7543">
        <v>2.5305555549999998</v>
      </c>
      <c r="O7543">
        <v>10</v>
      </c>
      <c r="P7543">
        <v>240</v>
      </c>
      <c r="Q7543">
        <v>56</v>
      </c>
      <c r="R7543">
        <v>58</v>
      </c>
      <c r="S7543">
        <v>19</v>
      </c>
      <c r="T7543">
        <v>28</v>
      </c>
      <c r="U7543">
        <v>2</v>
      </c>
      <c r="V7543">
        <v>0</v>
      </c>
      <c r="W7543">
        <v>19.026908306572555</v>
      </c>
      <c r="X7543">
        <v>75.363495611070761</v>
      </c>
      <c r="Y7543">
        <v>58.650632637171654</v>
      </c>
      <c r="Z7543">
        <v>54.772657939241597</v>
      </c>
      <c r="AA7543">
        <v>239.43396579212427</v>
      </c>
      <c r="AB7543">
        <v>51.709878039148023</v>
      </c>
      <c r="AC7543">
        <v>126.72638858705297</v>
      </c>
      <c r="AD7543">
        <v>0</v>
      </c>
      <c r="AE7543">
        <v>625.68392691238182</v>
      </c>
    </row>
    <row r="7544" spans="1:31" x14ac:dyDescent="0.3">
      <c r="A7544">
        <v>2727549</v>
      </c>
      <c r="B7544">
        <v>1</v>
      </c>
      <c r="C7544" t="s">
        <v>81</v>
      </c>
      <c r="D7544" t="s">
        <v>116</v>
      </c>
      <c r="E7544" t="s">
        <v>213</v>
      </c>
      <c r="F7544" t="s">
        <v>3296</v>
      </c>
      <c r="G7544" t="s">
        <v>152</v>
      </c>
      <c r="H7544" t="s">
        <v>153</v>
      </c>
      <c r="I7544" t="s">
        <v>136</v>
      </c>
      <c r="J7544" t="s">
        <v>137</v>
      </c>
      <c r="K7544" t="s">
        <v>138</v>
      </c>
      <c r="L7544" t="s">
        <v>20107</v>
      </c>
      <c r="M7544" t="s">
        <v>20750</v>
      </c>
      <c r="N7544">
        <v>0.55833333299999999</v>
      </c>
      <c r="O7544">
        <v>0</v>
      </c>
      <c r="P7544">
        <v>797</v>
      </c>
      <c r="Q7544">
        <v>4</v>
      </c>
      <c r="R7544">
        <v>44</v>
      </c>
      <c r="S7544">
        <v>0</v>
      </c>
      <c r="T7544">
        <v>108</v>
      </c>
      <c r="U7544">
        <v>1</v>
      </c>
      <c r="V7544">
        <v>0</v>
      </c>
      <c r="W7544">
        <v>0</v>
      </c>
      <c r="X7544">
        <v>79.266282738006922</v>
      </c>
      <c r="Y7544">
        <v>2.6456334005131006</v>
      </c>
      <c r="Z7544">
        <v>4.2821644128012002</v>
      </c>
      <c r="AA7544">
        <v>0</v>
      </c>
      <c r="AB7544">
        <v>17.332298859082499</v>
      </c>
      <c r="AC7544">
        <v>7.9495595688813765</v>
      </c>
      <c r="AD7544">
        <v>0</v>
      </c>
      <c r="AE7544">
        <v>111.4759389792851</v>
      </c>
    </row>
    <row r="7545" spans="1:31" x14ac:dyDescent="0.3">
      <c r="A7545">
        <v>2727211</v>
      </c>
      <c r="B7545">
        <v>1</v>
      </c>
      <c r="C7545" t="s">
        <v>80</v>
      </c>
      <c r="D7545" t="s">
        <v>83</v>
      </c>
      <c r="E7545" t="s">
        <v>173</v>
      </c>
      <c r="F7545" t="s">
        <v>17056</v>
      </c>
      <c r="G7545" t="s">
        <v>1613</v>
      </c>
      <c r="H7545" t="s">
        <v>5535</v>
      </c>
      <c r="I7545" t="s">
        <v>136</v>
      </c>
      <c r="J7545" t="s">
        <v>137</v>
      </c>
      <c r="K7545" t="s">
        <v>210</v>
      </c>
      <c r="L7545" t="s">
        <v>20751</v>
      </c>
      <c r="M7545" t="s">
        <v>20752</v>
      </c>
      <c r="N7545">
        <v>0.108333333</v>
      </c>
      <c r="O7545">
        <v>0</v>
      </c>
      <c r="P7545">
        <v>2230</v>
      </c>
      <c r="Q7545">
        <v>0</v>
      </c>
      <c r="R7545">
        <v>1</v>
      </c>
      <c r="S7545">
        <v>0</v>
      </c>
      <c r="T7545">
        <v>69</v>
      </c>
      <c r="U7545">
        <v>0</v>
      </c>
      <c r="V7545">
        <v>0</v>
      </c>
      <c r="W7545">
        <v>0</v>
      </c>
      <c r="X7545">
        <v>49.17061005552533</v>
      </c>
      <c r="Y7545">
        <v>0</v>
      </c>
      <c r="Z7545">
        <v>9.0453598559999998E-4</v>
      </c>
      <c r="AA7545">
        <v>0</v>
      </c>
      <c r="AB7545">
        <v>7.5224754756138008</v>
      </c>
      <c r="AC7545">
        <v>0</v>
      </c>
      <c r="AD7545">
        <v>0</v>
      </c>
      <c r="AE7545">
        <v>56.69399006712473</v>
      </c>
    </row>
    <row r="7546" spans="1:31" x14ac:dyDescent="0.3">
      <c r="A7546">
        <v>2728539</v>
      </c>
      <c r="B7546">
        <v>1</v>
      </c>
      <c r="C7546" t="s">
        <v>80</v>
      </c>
      <c r="D7546" t="s">
        <v>98</v>
      </c>
      <c r="E7546" t="s">
        <v>145</v>
      </c>
      <c r="F7546" t="s">
        <v>20753</v>
      </c>
      <c r="G7546" t="s">
        <v>147</v>
      </c>
      <c r="H7546" t="s">
        <v>135</v>
      </c>
      <c r="I7546" t="s">
        <v>136</v>
      </c>
      <c r="J7546" t="s">
        <v>137</v>
      </c>
      <c r="K7546" t="s">
        <v>138</v>
      </c>
      <c r="L7546" t="s">
        <v>20754</v>
      </c>
      <c r="M7546" t="s">
        <v>20755</v>
      </c>
      <c r="N7546">
        <v>2.153888888</v>
      </c>
      <c r="O7546">
        <v>0</v>
      </c>
      <c r="P7546">
        <v>10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3.7725425178449128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3.7725425178449128</v>
      </c>
    </row>
    <row r="7547" spans="1:31" x14ac:dyDescent="0.3">
      <c r="A7547">
        <v>2727334</v>
      </c>
      <c r="B7547">
        <v>1</v>
      </c>
      <c r="C7547" t="s">
        <v>80</v>
      </c>
      <c r="D7547" t="s">
        <v>83</v>
      </c>
      <c r="E7547" t="s">
        <v>145</v>
      </c>
      <c r="F7547" t="s">
        <v>19597</v>
      </c>
      <c r="G7547" t="s">
        <v>181</v>
      </c>
      <c r="H7547" t="s">
        <v>135</v>
      </c>
      <c r="I7547" t="s">
        <v>136</v>
      </c>
      <c r="J7547" t="s">
        <v>137</v>
      </c>
      <c r="K7547" t="s">
        <v>138</v>
      </c>
      <c r="L7547" t="s">
        <v>20756</v>
      </c>
      <c r="M7547" t="s">
        <v>20757</v>
      </c>
      <c r="N7547">
        <v>1.8258333330000001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1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</row>
    <row r="7548" spans="1:31" x14ac:dyDescent="0.3">
      <c r="A7548">
        <v>2727440</v>
      </c>
      <c r="B7548">
        <v>2</v>
      </c>
      <c r="C7548" t="s">
        <v>80</v>
      </c>
      <c r="D7548" t="s">
        <v>83</v>
      </c>
      <c r="E7548" t="s">
        <v>213</v>
      </c>
      <c r="F7548" t="s">
        <v>20758</v>
      </c>
      <c r="G7548" t="s">
        <v>263</v>
      </c>
      <c r="H7548" t="s">
        <v>153</v>
      </c>
      <c r="I7548" t="s">
        <v>136</v>
      </c>
      <c r="J7548" t="s">
        <v>137</v>
      </c>
      <c r="K7548" t="s">
        <v>138</v>
      </c>
      <c r="L7548" t="s">
        <v>20759</v>
      </c>
      <c r="M7548" t="s">
        <v>20760</v>
      </c>
      <c r="N7548">
        <v>0.30111111099999999</v>
      </c>
      <c r="O7548">
        <v>0</v>
      </c>
      <c r="P7548">
        <v>550</v>
      </c>
      <c r="Q7548">
        <v>0</v>
      </c>
      <c r="R7548">
        <v>0</v>
      </c>
      <c r="S7548">
        <v>5</v>
      </c>
      <c r="T7548">
        <v>43</v>
      </c>
      <c r="U7548">
        <v>0</v>
      </c>
      <c r="V7548">
        <v>0</v>
      </c>
      <c r="W7548">
        <v>0</v>
      </c>
      <c r="X7548">
        <v>40.307326497998773</v>
      </c>
      <c r="Y7548">
        <v>0</v>
      </c>
      <c r="Z7548">
        <v>0</v>
      </c>
      <c r="AA7548">
        <v>8.8049598504785322</v>
      </c>
      <c r="AB7548">
        <v>8.5571502195481361</v>
      </c>
      <c r="AC7548">
        <v>0</v>
      </c>
      <c r="AD7548">
        <v>0</v>
      </c>
      <c r="AE7548">
        <v>57.669436568025439</v>
      </c>
    </row>
    <row r="7549" spans="1:31" x14ac:dyDescent="0.3">
      <c r="A7549">
        <v>2728585</v>
      </c>
      <c r="B7549">
        <v>1</v>
      </c>
      <c r="C7549" t="s">
        <v>80</v>
      </c>
      <c r="D7549" t="s">
        <v>101</v>
      </c>
      <c r="E7549" t="s">
        <v>161</v>
      </c>
      <c r="F7549" t="s">
        <v>19658</v>
      </c>
      <c r="G7549" t="s">
        <v>163</v>
      </c>
      <c r="H7549" t="s">
        <v>135</v>
      </c>
      <c r="I7549" t="s">
        <v>136</v>
      </c>
      <c r="J7549" t="s">
        <v>137</v>
      </c>
      <c r="K7549" t="s">
        <v>138</v>
      </c>
      <c r="L7549" t="s">
        <v>20761</v>
      </c>
      <c r="M7549" t="s">
        <v>20762</v>
      </c>
      <c r="N7549">
        <v>7.0977777770000001</v>
      </c>
      <c r="O7549">
        <v>0</v>
      </c>
      <c r="P7549">
        <v>8</v>
      </c>
      <c r="Q7549">
        <v>0</v>
      </c>
      <c r="R7549">
        <v>9</v>
      </c>
      <c r="S7549">
        <v>0</v>
      </c>
      <c r="T7549">
        <v>3</v>
      </c>
      <c r="U7549">
        <v>0</v>
      </c>
      <c r="V7549">
        <v>0</v>
      </c>
      <c r="W7549">
        <v>0</v>
      </c>
      <c r="X7549">
        <v>19.877721742929594</v>
      </c>
      <c r="Y7549">
        <v>0</v>
      </c>
      <c r="Z7549">
        <v>8.8316515694518571</v>
      </c>
      <c r="AA7549">
        <v>0</v>
      </c>
      <c r="AB7549">
        <v>14.511988454817271</v>
      </c>
      <c r="AC7549">
        <v>0</v>
      </c>
      <c r="AD7549">
        <v>0</v>
      </c>
      <c r="AE7549">
        <v>43.221361767198722</v>
      </c>
    </row>
    <row r="7550" spans="1:31" x14ac:dyDescent="0.3">
      <c r="A7550">
        <v>2728562</v>
      </c>
      <c r="B7550">
        <v>1</v>
      </c>
      <c r="C7550" t="s">
        <v>80</v>
      </c>
      <c r="D7550" t="s">
        <v>104</v>
      </c>
      <c r="E7550" t="s">
        <v>150</v>
      </c>
      <c r="F7550" t="s">
        <v>9356</v>
      </c>
      <c r="G7550" t="s">
        <v>152</v>
      </c>
      <c r="H7550" t="s">
        <v>153</v>
      </c>
      <c r="I7550" t="s">
        <v>136</v>
      </c>
      <c r="J7550" t="s">
        <v>137</v>
      </c>
      <c r="K7550" t="s">
        <v>138</v>
      </c>
      <c r="L7550" t="s">
        <v>20763</v>
      </c>
      <c r="M7550" t="s">
        <v>20764</v>
      </c>
      <c r="N7550">
        <v>0.91388888800000001</v>
      </c>
      <c r="O7550">
        <v>1</v>
      </c>
      <c r="P7550">
        <v>10</v>
      </c>
      <c r="Q7550">
        <v>21</v>
      </c>
      <c r="R7550">
        <v>51</v>
      </c>
      <c r="S7550">
        <v>12</v>
      </c>
      <c r="T7550">
        <v>9</v>
      </c>
      <c r="U7550">
        <v>7</v>
      </c>
      <c r="V7550">
        <v>0</v>
      </c>
      <c r="W7550">
        <v>0.46140674679000004</v>
      </c>
      <c r="X7550">
        <v>0.97987850546225841</v>
      </c>
      <c r="Y7550">
        <v>72.409124229442739</v>
      </c>
      <c r="Z7550">
        <v>1.0819146532250001</v>
      </c>
      <c r="AA7550">
        <v>64.178695102908208</v>
      </c>
      <c r="AB7550">
        <v>2.7643230948831667</v>
      </c>
      <c r="AC7550">
        <v>832.49337579734311</v>
      </c>
      <c r="AD7550">
        <v>0</v>
      </c>
      <c r="AE7550">
        <v>974.3687181300545</v>
      </c>
    </row>
    <row r="7551" spans="1:31" x14ac:dyDescent="0.3">
      <c r="A7551">
        <v>2727480</v>
      </c>
      <c r="B7551">
        <v>1</v>
      </c>
      <c r="C7551" t="s">
        <v>80</v>
      </c>
      <c r="D7551" t="s">
        <v>108</v>
      </c>
      <c r="E7551" t="s">
        <v>150</v>
      </c>
      <c r="F7551" t="s">
        <v>2208</v>
      </c>
      <c r="G7551" t="s">
        <v>152</v>
      </c>
      <c r="H7551" t="s">
        <v>153</v>
      </c>
      <c r="I7551" t="s">
        <v>136</v>
      </c>
      <c r="J7551" t="s">
        <v>137</v>
      </c>
      <c r="K7551" t="s">
        <v>138</v>
      </c>
      <c r="L7551" t="s">
        <v>20320</v>
      </c>
      <c r="M7551" t="s">
        <v>20765</v>
      </c>
      <c r="N7551">
        <v>0.152777777</v>
      </c>
      <c r="O7551">
        <v>0</v>
      </c>
      <c r="P7551">
        <v>6</v>
      </c>
      <c r="Q7551">
        <v>0</v>
      </c>
      <c r="R7551">
        <v>0</v>
      </c>
      <c r="S7551">
        <v>5</v>
      </c>
      <c r="T7551">
        <v>5</v>
      </c>
      <c r="U7551">
        <v>0</v>
      </c>
      <c r="V7551">
        <v>0</v>
      </c>
      <c r="W7551">
        <v>0</v>
      </c>
      <c r="X7551">
        <v>0.11330967515487501</v>
      </c>
      <c r="Y7551">
        <v>0</v>
      </c>
      <c r="Z7551">
        <v>0</v>
      </c>
      <c r="AA7551">
        <v>0.98408341227933338</v>
      </c>
      <c r="AB7551">
        <v>0.97822999087999984</v>
      </c>
      <c r="AC7551">
        <v>0</v>
      </c>
      <c r="AD7551">
        <v>0</v>
      </c>
      <c r="AE7551">
        <v>2.0756230783142082</v>
      </c>
    </row>
    <row r="7552" spans="1:31" x14ac:dyDescent="0.3">
      <c r="A7552">
        <v>2727898</v>
      </c>
      <c r="B7552">
        <v>1</v>
      </c>
      <c r="C7552" t="s">
        <v>80</v>
      </c>
      <c r="D7552" t="s">
        <v>108</v>
      </c>
      <c r="E7552" t="s">
        <v>150</v>
      </c>
      <c r="F7552" t="s">
        <v>2208</v>
      </c>
      <c r="G7552" t="s">
        <v>152</v>
      </c>
      <c r="H7552" t="s">
        <v>153</v>
      </c>
      <c r="I7552" t="s">
        <v>136</v>
      </c>
      <c r="J7552" t="s">
        <v>137</v>
      </c>
      <c r="K7552" t="s">
        <v>138</v>
      </c>
      <c r="L7552" t="s">
        <v>20766</v>
      </c>
      <c r="M7552" t="s">
        <v>20767</v>
      </c>
      <c r="N7552">
        <v>0.129722222</v>
      </c>
      <c r="O7552">
        <v>0</v>
      </c>
      <c r="P7552">
        <v>6</v>
      </c>
      <c r="Q7552">
        <v>0</v>
      </c>
      <c r="R7552">
        <v>0</v>
      </c>
      <c r="S7552">
        <v>5</v>
      </c>
      <c r="T7552">
        <v>5</v>
      </c>
      <c r="U7552">
        <v>0</v>
      </c>
      <c r="V7552">
        <v>0</v>
      </c>
      <c r="W7552">
        <v>0</v>
      </c>
      <c r="X7552">
        <v>9.262083476843333E-2</v>
      </c>
      <c r="Y7552">
        <v>0</v>
      </c>
      <c r="Z7552">
        <v>0</v>
      </c>
      <c r="AA7552">
        <v>0.78701563607823322</v>
      </c>
      <c r="AB7552">
        <v>0.79070286840459991</v>
      </c>
      <c r="AC7552">
        <v>0</v>
      </c>
      <c r="AD7552">
        <v>0</v>
      </c>
      <c r="AE7552">
        <v>1.6703393392512664</v>
      </c>
    </row>
    <row r="7553" spans="1:31" x14ac:dyDescent="0.3">
      <c r="A7553">
        <v>2728121</v>
      </c>
      <c r="B7553">
        <v>1</v>
      </c>
      <c r="C7553" t="s">
        <v>81</v>
      </c>
      <c r="D7553" t="s">
        <v>123</v>
      </c>
      <c r="E7553" t="s">
        <v>213</v>
      </c>
      <c r="F7553" t="s">
        <v>20768</v>
      </c>
      <c r="G7553" t="s">
        <v>152</v>
      </c>
      <c r="H7553" t="s">
        <v>153</v>
      </c>
      <c r="I7553" t="s">
        <v>136</v>
      </c>
      <c r="J7553" t="s">
        <v>137</v>
      </c>
      <c r="K7553" t="s">
        <v>138</v>
      </c>
      <c r="L7553" t="s">
        <v>20769</v>
      </c>
      <c r="M7553" t="s">
        <v>20770</v>
      </c>
      <c r="N7553">
        <v>3.0227777769999999</v>
      </c>
      <c r="O7553">
        <v>6</v>
      </c>
      <c r="P7553">
        <v>382</v>
      </c>
      <c r="Q7553">
        <v>261</v>
      </c>
      <c r="R7553">
        <v>113</v>
      </c>
      <c r="S7553">
        <v>24</v>
      </c>
      <c r="T7553">
        <v>40</v>
      </c>
      <c r="U7553">
        <v>0</v>
      </c>
      <c r="V7553">
        <v>0</v>
      </c>
      <c r="W7553">
        <v>2.9180761549000005</v>
      </c>
      <c r="X7553">
        <v>139.9404871260941</v>
      </c>
      <c r="Y7553">
        <v>185.25857697409509</v>
      </c>
      <c r="Z7553">
        <v>48.372052031165289</v>
      </c>
      <c r="AA7553">
        <v>16.338315579249283</v>
      </c>
      <c r="AB7553">
        <v>42.661080083947098</v>
      </c>
      <c r="AC7553">
        <v>0</v>
      </c>
      <c r="AD7553">
        <v>0</v>
      </c>
      <c r="AE7553">
        <v>435.4885879494509</v>
      </c>
    </row>
    <row r="7554" spans="1:31" x14ac:dyDescent="0.3">
      <c r="A7554">
        <v>2727434</v>
      </c>
      <c r="B7554">
        <v>1</v>
      </c>
      <c r="C7554" t="s">
        <v>80</v>
      </c>
      <c r="D7554" t="s">
        <v>97</v>
      </c>
      <c r="E7554" t="s">
        <v>173</v>
      </c>
      <c r="F7554" t="s">
        <v>13719</v>
      </c>
      <c r="G7554" t="s">
        <v>152</v>
      </c>
      <c r="H7554" t="s">
        <v>153</v>
      </c>
      <c r="I7554" t="s">
        <v>136</v>
      </c>
      <c r="J7554" t="s">
        <v>137</v>
      </c>
      <c r="K7554" t="s">
        <v>138</v>
      </c>
      <c r="L7554" t="s">
        <v>20771</v>
      </c>
      <c r="M7554" t="s">
        <v>20772</v>
      </c>
      <c r="N7554">
        <v>0.17833333300000001</v>
      </c>
      <c r="O7554">
        <v>15</v>
      </c>
      <c r="P7554">
        <v>13166</v>
      </c>
      <c r="Q7554">
        <v>16</v>
      </c>
      <c r="R7554">
        <v>320</v>
      </c>
      <c r="S7554">
        <v>60</v>
      </c>
      <c r="T7554">
        <v>1570</v>
      </c>
      <c r="U7554">
        <v>1</v>
      </c>
      <c r="V7554">
        <v>14</v>
      </c>
      <c r="W7554">
        <v>7.8009115017343609</v>
      </c>
      <c r="X7554">
        <v>347.01890627010039</v>
      </c>
      <c r="Y7554">
        <v>8.1538933438514007</v>
      </c>
      <c r="Z7554">
        <v>10.244112425217859</v>
      </c>
      <c r="AA7554">
        <v>137.34139764758436</v>
      </c>
      <c r="AB7554">
        <v>215.99094144447929</v>
      </c>
      <c r="AC7554">
        <v>23.642392514359244</v>
      </c>
      <c r="AD7554">
        <v>31.300771201967006</v>
      </c>
      <c r="AE7554">
        <v>781.49332634929385</v>
      </c>
    </row>
    <row r="7555" spans="1:31" x14ac:dyDescent="0.3">
      <c r="A7555">
        <v>2727990</v>
      </c>
      <c r="B7555">
        <v>1</v>
      </c>
      <c r="C7555" t="s">
        <v>80</v>
      </c>
      <c r="D7555" t="s">
        <v>98</v>
      </c>
      <c r="E7555" t="s">
        <v>213</v>
      </c>
      <c r="F7555" t="s">
        <v>20773</v>
      </c>
      <c r="G7555" t="s">
        <v>152</v>
      </c>
      <c r="H7555" t="s">
        <v>153</v>
      </c>
      <c r="I7555" t="s">
        <v>490</v>
      </c>
      <c r="J7555" t="s">
        <v>137</v>
      </c>
      <c r="K7555" t="s">
        <v>138</v>
      </c>
      <c r="L7555" t="s">
        <v>20774</v>
      </c>
      <c r="M7555" t="s">
        <v>20775</v>
      </c>
      <c r="N7555">
        <v>5.5555550000000002E-3</v>
      </c>
      <c r="O7555">
        <v>1</v>
      </c>
      <c r="P7555">
        <v>568</v>
      </c>
      <c r="Q7555">
        <v>15</v>
      </c>
      <c r="R7555">
        <v>48</v>
      </c>
      <c r="S7555">
        <v>2</v>
      </c>
      <c r="T7555">
        <v>106</v>
      </c>
      <c r="U7555">
        <v>0</v>
      </c>
      <c r="V7555">
        <v>0</v>
      </c>
      <c r="W7555">
        <v>1.0179690833333334E-3</v>
      </c>
      <c r="X7555">
        <v>0.38213397636810009</v>
      </c>
      <c r="Y7555">
        <v>1.267537270255E-2</v>
      </c>
      <c r="Z7555">
        <v>6.5865413163549991E-2</v>
      </c>
      <c r="AA7555">
        <v>7.5337314167500009E-3</v>
      </c>
      <c r="AB7555">
        <v>0.15843904127591665</v>
      </c>
      <c r="AC7555">
        <v>0</v>
      </c>
      <c r="AD7555">
        <v>0</v>
      </c>
      <c r="AE7555">
        <v>0.62766550401020005</v>
      </c>
    </row>
    <row r="7556" spans="1:31" x14ac:dyDescent="0.3">
      <c r="A7556">
        <v>2727695</v>
      </c>
      <c r="B7556">
        <v>1</v>
      </c>
      <c r="C7556" t="s">
        <v>81</v>
      </c>
      <c r="D7556" t="s">
        <v>112</v>
      </c>
      <c r="E7556" t="s">
        <v>161</v>
      </c>
      <c r="F7556" t="s">
        <v>20776</v>
      </c>
      <c r="G7556" t="s">
        <v>163</v>
      </c>
      <c r="H7556" t="s">
        <v>135</v>
      </c>
      <c r="I7556" t="s">
        <v>136</v>
      </c>
      <c r="J7556" t="s">
        <v>137</v>
      </c>
      <c r="K7556" t="s">
        <v>138</v>
      </c>
      <c r="L7556" t="s">
        <v>20777</v>
      </c>
      <c r="M7556" t="s">
        <v>20778</v>
      </c>
      <c r="N7556">
        <v>1.414722222</v>
      </c>
      <c r="O7556">
        <v>0</v>
      </c>
      <c r="P7556">
        <v>0</v>
      </c>
      <c r="Q7556">
        <v>0</v>
      </c>
      <c r="R7556">
        <v>1</v>
      </c>
      <c r="S7556">
        <v>0</v>
      </c>
      <c r="T7556">
        <v>34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0.75041452320333335</v>
      </c>
      <c r="AA7556">
        <v>0</v>
      </c>
      <c r="AB7556">
        <v>33.079021235821507</v>
      </c>
      <c r="AC7556">
        <v>0</v>
      </c>
      <c r="AD7556">
        <v>0</v>
      </c>
      <c r="AE7556">
        <v>33.82943575902484</v>
      </c>
    </row>
    <row r="7557" spans="1:31" x14ac:dyDescent="0.3">
      <c r="A7557">
        <v>2727629</v>
      </c>
      <c r="B7557">
        <v>1</v>
      </c>
      <c r="C7557" t="s">
        <v>80</v>
      </c>
      <c r="D7557" t="s">
        <v>103</v>
      </c>
      <c r="E7557" t="s">
        <v>173</v>
      </c>
      <c r="F7557" t="s">
        <v>20228</v>
      </c>
      <c r="G7557" t="s">
        <v>152</v>
      </c>
      <c r="H7557" t="s">
        <v>153</v>
      </c>
      <c r="I7557" t="s">
        <v>136</v>
      </c>
      <c r="J7557" t="s">
        <v>137</v>
      </c>
      <c r="K7557" t="s">
        <v>138</v>
      </c>
      <c r="L7557" t="s">
        <v>20779</v>
      </c>
      <c r="M7557" t="s">
        <v>20780</v>
      </c>
      <c r="N7557">
        <v>0.32527777699999999</v>
      </c>
      <c r="O7557">
        <v>5</v>
      </c>
      <c r="P7557">
        <v>2259</v>
      </c>
      <c r="Q7557">
        <v>91</v>
      </c>
      <c r="R7557">
        <v>247</v>
      </c>
      <c r="S7557">
        <v>40</v>
      </c>
      <c r="T7557">
        <v>208</v>
      </c>
      <c r="U7557">
        <v>8</v>
      </c>
      <c r="V7557">
        <v>2</v>
      </c>
      <c r="W7557">
        <v>1.6794702889286051</v>
      </c>
      <c r="X7557">
        <v>165.07357119046617</v>
      </c>
      <c r="Y7557">
        <v>231.48098373358707</v>
      </c>
      <c r="Z7557">
        <v>116.42775394747717</v>
      </c>
      <c r="AA7557">
        <v>71.363797606890472</v>
      </c>
      <c r="AB7557">
        <v>64.196693074926515</v>
      </c>
      <c r="AC7557">
        <v>457.21795710038003</v>
      </c>
      <c r="AD7557">
        <v>53.328643297991249</v>
      </c>
      <c r="AE7557">
        <v>1160.7688702406472</v>
      </c>
    </row>
    <row r="7558" spans="1:31" x14ac:dyDescent="0.3">
      <c r="A7558">
        <v>2727795</v>
      </c>
      <c r="B7558">
        <v>1</v>
      </c>
      <c r="C7558" t="s">
        <v>80</v>
      </c>
      <c r="D7558" t="s">
        <v>93</v>
      </c>
      <c r="E7558" t="s">
        <v>150</v>
      </c>
      <c r="F7558" t="s">
        <v>20781</v>
      </c>
      <c r="G7558" t="s">
        <v>152</v>
      </c>
      <c r="H7558" t="s">
        <v>153</v>
      </c>
      <c r="I7558" t="s">
        <v>136</v>
      </c>
      <c r="J7558" t="s">
        <v>137</v>
      </c>
      <c r="K7558" t="s">
        <v>138</v>
      </c>
      <c r="L7558" t="s">
        <v>20782</v>
      </c>
      <c r="M7558" t="s">
        <v>20783</v>
      </c>
      <c r="N7558">
        <v>0.36416666600000003</v>
      </c>
      <c r="O7558">
        <v>0</v>
      </c>
      <c r="P7558">
        <v>1719</v>
      </c>
      <c r="Q7558">
        <v>2</v>
      </c>
      <c r="R7558">
        <v>21</v>
      </c>
      <c r="S7558">
        <v>11</v>
      </c>
      <c r="T7558">
        <v>1170</v>
      </c>
      <c r="U7558">
        <v>8</v>
      </c>
      <c r="V7558">
        <v>16</v>
      </c>
      <c r="W7558">
        <v>0</v>
      </c>
      <c r="X7558">
        <v>103.13598180628007</v>
      </c>
      <c r="Y7558">
        <v>3.3405170742234755</v>
      </c>
      <c r="Z7558">
        <v>11.264236135172661</v>
      </c>
      <c r="AA7558">
        <v>85.81941014597713</v>
      </c>
      <c r="AB7558">
        <v>223.4629682054651</v>
      </c>
      <c r="AC7558">
        <v>412.81633372841702</v>
      </c>
      <c r="AD7558">
        <v>78.674473823286164</v>
      </c>
      <c r="AE7558">
        <v>918.51392091882155</v>
      </c>
    </row>
    <row r="7559" spans="1:31" x14ac:dyDescent="0.3">
      <c r="A7559">
        <v>2727772</v>
      </c>
      <c r="B7559">
        <v>1</v>
      </c>
      <c r="C7559" t="s">
        <v>81</v>
      </c>
      <c r="D7559" t="s">
        <v>127</v>
      </c>
      <c r="E7559" t="s">
        <v>161</v>
      </c>
      <c r="F7559" t="s">
        <v>20784</v>
      </c>
      <c r="G7559" t="s">
        <v>163</v>
      </c>
      <c r="H7559" t="s">
        <v>135</v>
      </c>
      <c r="I7559" t="s">
        <v>136</v>
      </c>
      <c r="J7559" t="s">
        <v>137</v>
      </c>
      <c r="K7559" t="s">
        <v>138</v>
      </c>
      <c r="L7559" t="s">
        <v>20785</v>
      </c>
      <c r="M7559" t="s">
        <v>20786</v>
      </c>
      <c r="N7559">
        <v>1.346666666</v>
      </c>
      <c r="O7559">
        <v>0</v>
      </c>
      <c r="P7559">
        <v>53</v>
      </c>
      <c r="Q7559">
        <v>0</v>
      </c>
      <c r="R7559">
        <v>0</v>
      </c>
      <c r="S7559">
        <v>0</v>
      </c>
      <c r="T7559">
        <v>64</v>
      </c>
      <c r="U7559">
        <v>0</v>
      </c>
      <c r="V7559">
        <v>0</v>
      </c>
      <c r="W7559">
        <v>0</v>
      </c>
      <c r="X7559">
        <v>10.752385034871462</v>
      </c>
      <c r="Y7559">
        <v>0</v>
      </c>
      <c r="Z7559">
        <v>0</v>
      </c>
      <c r="AA7559">
        <v>0</v>
      </c>
      <c r="AB7559">
        <v>59.635360766832243</v>
      </c>
      <c r="AC7559">
        <v>0</v>
      </c>
      <c r="AD7559">
        <v>0</v>
      </c>
      <c r="AE7559">
        <v>70.387745801703701</v>
      </c>
    </row>
    <row r="7560" spans="1:31" x14ac:dyDescent="0.3">
      <c r="A7560">
        <v>2728436</v>
      </c>
      <c r="B7560">
        <v>1</v>
      </c>
      <c r="C7560" t="s">
        <v>81</v>
      </c>
      <c r="D7560" t="s">
        <v>118</v>
      </c>
      <c r="E7560" t="s">
        <v>161</v>
      </c>
      <c r="F7560" t="s">
        <v>20787</v>
      </c>
      <c r="G7560" t="s">
        <v>163</v>
      </c>
      <c r="H7560" t="s">
        <v>135</v>
      </c>
      <c r="I7560" t="s">
        <v>136</v>
      </c>
      <c r="J7560" t="s">
        <v>137</v>
      </c>
      <c r="K7560" t="s">
        <v>138</v>
      </c>
      <c r="L7560" t="s">
        <v>20788</v>
      </c>
      <c r="M7560" t="s">
        <v>20789</v>
      </c>
      <c r="N7560">
        <v>2.8774999999999999</v>
      </c>
      <c r="O7560">
        <v>0</v>
      </c>
      <c r="P7560">
        <v>34</v>
      </c>
      <c r="Q7560">
        <v>0</v>
      </c>
      <c r="R7560">
        <v>6</v>
      </c>
      <c r="S7560">
        <v>0</v>
      </c>
      <c r="T7560">
        <v>6</v>
      </c>
      <c r="U7560">
        <v>0</v>
      </c>
      <c r="V7560">
        <v>0</v>
      </c>
      <c r="W7560">
        <v>0</v>
      </c>
      <c r="X7560">
        <v>25.247138280761714</v>
      </c>
      <c r="Y7560">
        <v>0</v>
      </c>
      <c r="Z7560">
        <v>0.51746682176576742</v>
      </c>
      <c r="AA7560">
        <v>0</v>
      </c>
      <c r="AB7560">
        <v>11.140120217002963</v>
      </c>
      <c r="AC7560">
        <v>0</v>
      </c>
      <c r="AD7560">
        <v>0</v>
      </c>
      <c r="AE7560">
        <v>36.904725319530442</v>
      </c>
    </row>
    <row r="7561" spans="1:31" x14ac:dyDescent="0.3">
      <c r="A7561">
        <v>2728505</v>
      </c>
      <c r="B7561">
        <v>1</v>
      </c>
      <c r="C7561" t="s">
        <v>80</v>
      </c>
      <c r="D7561" t="s">
        <v>102</v>
      </c>
      <c r="E7561" t="s">
        <v>156</v>
      </c>
      <c r="F7561" t="s">
        <v>20790</v>
      </c>
      <c r="G7561" t="s">
        <v>185</v>
      </c>
      <c r="H7561" t="s">
        <v>153</v>
      </c>
      <c r="I7561" t="s">
        <v>136</v>
      </c>
      <c r="J7561" t="s">
        <v>137</v>
      </c>
      <c r="K7561" t="s">
        <v>138</v>
      </c>
      <c r="L7561" t="s">
        <v>20791</v>
      </c>
      <c r="M7561" t="s">
        <v>20792</v>
      </c>
      <c r="N7561">
        <v>2.696666666</v>
      </c>
      <c r="O7561">
        <v>0</v>
      </c>
      <c r="P7561">
        <v>13</v>
      </c>
      <c r="Q7561">
        <v>0</v>
      </c>
      <c r="R7561">
        <v>0</v>
      </c>
      <c r="S7561">
        <v>0</v>
      </c>
      <c r="T7561">
        <v>1</v>
      </c>
      <c r="U7561">
        <v>0</v>
      </c>
      <c r="V7561">
        <v>0</v>
      </c>
      <c r="W7561">
        <v>0</v>
      </c>
      <c r="X7561">
        <v>3.8187730257691506</v>
      </c>
      <c r="Y7561">
        <v>0</v>
      </c>
      <c r="Z7561">
        <v>0</v>
      </c>
      <c r="AA7561">
        <v>0</v>
      </c>
      <c r="AB7561">
        <v>1.9844606839590002</v>
      </c>
      <c r="AC7561">
        <v>0</v>
      </c>
      <c r="AD7561">
        <v>0</v>
      </c>
      <c r="AE7561">
        <v>5.8032337097281506</v>
      </c>
    </row>
    <row r="7562" spans="1:31" x14ac:dyDescent="0.3">
      <c r="A7562">
        <v>2727437</v>
      </c>
      <c r="B7562">
        <v>1</v>
      </c>
      <c r="C7562" t="s">
        <v>80</v>
      </c>
      <c r="D7562" t="s">
        <v>105</v>
      </c>
      <c r="E7562" t="s">
        <v>150</v>
      </c>
      <c r="F7562" t="s">
        <v>20793</v>
      </c>
      <c r="G7562" t="s">
        <v>152</v>
      </c>
      <c r="H7562" t="s">
        <v>153</v>
      </c>
      <c r="I7562" t="s">
        <v>136</v>
      </c>
      <c r="J7562" t="s">
        <v>137</v>
      </c>
      <c r="K7562" t="s">
        <v>138</v>
      </c>
      <c r="L7562" t="s">
        <v>20794</v>
      </c>
      <c r="M7562" t="s">
        <v>20133</v>
      </c>
      <c r="N7562">
        <v>8.8055554999999994E-2</v>
      </c>
      <c r="O7562">
        <v>7</v>
      </c>
      <c r="P7562">
        <v>6573</v>
      </c>
      <c r="Q7562">
        <v>8</v>
      </c>
      <c r="R7562">
        <v>19</v>
      </c>
      <c r="S7562">
        <v>38</v>
      </c>
      <c r="T7562">
        <v>587</v>
      </c>
      <c r="U7562">
        <v>5</v>
      </c>
      <c r="V7562">
        <v>0</v>
      </c>
      <c r="W7562">
        <v>0.57636874552179995</v>
      </c>
      <c r="X7562">
        <v>114.21951913986277</v>
      </c>
      <c r="Y7562">
        <v>2.4445835957460349</v>
      </c>
      <c r="Z7562">
        <v>0.51594628991543245</v>
      </c>
      <c r="AA7562">
        <v>52.362196798947139</v>
      </c>
      <c r="AB7562">
        <v>59.533406466349298</v>
      </c>
      <c r="AC7562">
        <v>70.968659735688746</v>
      </c>
      <c r="AD7562">
        <v>0</v>
      </c>
      <c r="AE7562">
        <v>300.62068077203122</v>
      </c>
    </row>
    <row r="7563" spans="1:31" x14ac:dyDescent="0.3">
      <c r="A7563">
        <v>2727560</v>
      </c>
      <c r="B7563">
        <v>1</v>
      </c>
      <c r="C7563" t="s">
        <v>80</v>
      </c>
      <c r="D7563" t="s">
        <v>102</v>
      </c>
      <c r="E7563" t="s">
        <v>132</v>
      </c>
      <c r="F7563" t="s">
        <v>20795</v>
      </c>
      <c r="G7563" t="s">
        <v>134</v>
      </c>
      <c r="H7563" t="s">
        <v>135</v>
      </c>
      <c r="I7563" t="s">
        <v>136</v>
      </c>
      <c r="J7563" t="s">
        <v>137</v>
      </c>
      <c r="K7563" t="s">
        <v>138</v>
      </c>
      <c r="L7563" t="s">
        <v>20796</v>
      </c>
      <c r="M7563" t="s">
        <v>20797</v>
      </c>
      <c r="N7563">
        <v>5.6338888880000004</v>
      </c>
      <c r="O7563">
        <v>0</v>
      </c>
      <c r="P7563">
        <v>183</v>
      </c>
      <c r="Q7563">
        <v>0</v>
      </c>
      <c r="R7563">
        <v>3</v>
      </c>
      <c r="S7563">
        <v>0</v>
      </c>
      <c r="T7563">
        <v>18</v>
      </c>
      <c r="U7563">
        <v>0</v>
      </c>
      <c r="V7563">
        <v>0</v>
      </c>
      <c r="W7563">
        <v>0</v>
      </c>
      <c r="X7563">
        <v>126.36525729744379</v>
      </c>
      <c r="Y7563">
        <v>0</v>
      </c>
      <c r="Z7563">
        <v>4.0469039869241668</v>
      </c>
      <c r="AA7563">
        <v>0</v>
      </c>
      <c r="AB7563">
        <v>38.036617511819337</v>
      </c>
      <c r="AC7563">
        <v>0</v>
      </c>
      <c r="AD7563">
        <v>0</v>
      </c>
      <c r="AE7563">
        <v>168.4487787961873</v>
      </c>
    </row>
    <row r="7564" spans="1:31" x14ac:dyDescent="0.3">
      <c r="A7564">
        <v>2727460</v>
      </c>
      <c r="B7564">
        <v>1</v>
      </c>
      <c r="C7564" t="s">
        <v>80</v>
      </c>
      <c r="D7564" t="s">
        <v>93</v>
      </c>
      <c r="E7564" t="s">
        <v>173</v>
      </c>
      <c r="F7564" t="s">
        <v>17616</v>
      </c>
      <c r="G7564" t="s">
        <v>152</v>
      </c>
      <c r="H7564" t="s">
        <v>153</v>
      </c>
      <c r="I7564" t="s">
        <v>136</v>
      </c>
      <c r="J7564" t="s">
        <v>137</v>
      </c>
      <c r="K7564" t="s">
        <v>138</v>
      </c>
      <c r="L7564" t="s">
        <v>20133</v>
      </c>
      <c r="M7564" t="s">
        <v>20798</v>
      </c>
      <c r="N7564">
        <v>0.200833333</v>
      </c>
      <c r="O7564">
        <v>2</v>
      </c>
      <c r="P7564">
        <v>18543</v>
      </c>
      <c r="Q7564">
        <v>165</v>
      </c>
      <c r="R7564">
        <v>1319</v>
      </c>
      <c r="S7564">
        <v>45</v>
      </c>
      <c r="T7564">
        <v>1809</v>
      </c>
      <c r="U7564">
        <v>6</v>
      </c>
      <c r="V7564">
        <v>0</v>
      </c>
      <c r="W7564">
        <v>0.86846987691498001</v>
      </c>
      <c r="X7564">
        <v>567.23761889452351</v>
      </c>
      <c r="Y7564">
        <v>90.839449881374634</v>
      </c>
      <c r="Z7564">
        <v>88.201595546573856</v>
      </c>
      <c r="AA7564">
        <v>38.67196125430555</v>
      </c>
      <c r="AB7564">
        <v>234.41971736019397</v>
      </c>
      <c r="AC7564">
        <v>116.89040568047322</v>
      </c>
      <c r="AD7564">
        <v>0</v>
      </c>
      <c r="AE7564">
        <v>1137.1292184943597</v>
      </c>
    </row>
    <row r="7565" spans="1:31" x14ac:dyDescent="0.3">
      <c r="A7565">
        <v>2728385</v>
      </c>
      <c r="B7565">
        <v>1</v>
      </c>
      <c r="C7565" t="s">
        <v>81</v>
      </c>
      <c r="D7565" t="s">
        <v>118</v>
      </c>
      <c r="E7565" t="s">
        <v>161</v>
      </c>
      <c r="F7565" t="s">
        <v>20799</v>
      </c>
      <c r="G7565" t="s">
        <v>409</v>
      </c>
      <c r="H7565" t="s">
        <v>135</v>
      </c>
      <c r="I7565" t="s">
        <v>136</v>
      </c>
      <c r="J7565" t="s">
        <v>137</v>
      </c>
      <c r="K7565" t="s">
        <v>138</v>
      </c>
      <c r="L7565" t="s">
        <v>20800</v>
      </c>
      <c r="M7565" t="s">
        <v>20801</v>
      </c>
      <c r="N7565">
        <v>3.7177777769999998</v>
      </c>
      <c r="O7565">
        <v>0</v>
      </c>
      <c r="P7565">
        <v>119</v>
      </c>
      <c r="Q7565">
        <v>0</v>
      </c>
      <c r="R7565">
        <v>0</v>
      </c>
      <c r="S7565">
        <v>0</v>
      </c>
      <c r="T7565">
        <v>3</v>
      </c>
      <c r="U7565">
        <v>0</v>
      </c>
      <c r="V7565">
        <v>0</v>
      </c>
      <c r="W7565">
        <v>0</v>
      </c>
      <c r="X7565">
        <v>87.277037535661819</v>
      </c>
      <c r="Y7565">
        <v>0</v>
      </c>
      <c r="Z7565">
        <v>0</v>
      </c>
      <c r="AA7565">
        <v>0</v>
      </c>
      <c r="AB7565">
        <v>2.3229421440228566</v>
      </c>
      <c r="AC7565">
        <v>0</v>
      </c>
      <c r="AD7565">
        <v>0</v>
      </c>
      <c r="AE7565">
        <v>89.599979679684679</v>
      </c>
    </row>
    <row r="7566" spans="1:31" x14ac:dyDescent="0.3">
      <c r="A7566">
        <v>2728485</v>
      </c>
      <c r="B7566">
        <v>1</v>
      </c>
      <c r="C7566" t="s">
        <v>80</v>
      </c>
      <c r="D7566" t="s">
        <v>99</v>
      </c>
      <c r="E7566" t="s">
        <v>145</v>
      </c>
      <c r="F7566" t="s">
        <v>20802</v>
      </c>
      <c r="G7566" t="s">
        <v>230</v>
      </c>
      <c r="H7566" t="s">
        <v>135</v>
      </c>
      <c r="I7566" t="s">
        <v>136</v>
      </c>
      <c r="J7566" t="s">
        <v>137</v>
      </c>
      <c r="K7566" t="s">
        <v>138</v>
      </c>
      <c r="L7566" t="s">
        <v>20803</v>
      </c>
      <c r="M7566" t="s">
        <v>20804</v>
      </c>
      <c r="N7566">
        <v>8.2241666660000003</v>
      </c>
      <c r="O7566">
        <v>0</v>
      </c>
      <c r="P7566">
        <v>1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0.93991888845000005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0.93991888845000005</v>
      </c>
    </row>
    <row r="7567" spans="1:31" x14ac:dyDescent="0.3">
      <c r="A7567">
        <v>2728413</v>
      </c>
      <c r="B7567">
        <v>1</v>
      </c>
      <c r="C7567" t="s">
        <v>81</v>
      </c>
      <c r="D7567" t="s">
        <v>113</v>
      </c>
      <c r="E7567" t="s">
        <v>213</v>
      </c>
      <c r="F7567" t="s">
        <v>20805</v>
      </c>
      <c r="G7567" t="s">
        <v>152</v>
      </c>
      <c r="H7567" t="s">
        <v>153</v>
      </c>
      <c r="I7567" t="s">
        <v>136</v>
      </c>
      <c r="J7567" t="s">
        <v>137</v>
      </c>
      <c r="K7567" t="s">
        <v>138</v>
      </c>
      <c r="L7567" t="s">
        <v>20806</v>
      </c>
      <c r="M7567" t="s">
        <v>20807</v>
      </c>
      <c r="N7567">
        <v>0.91194444399999997</v>
      </c>
      <c r="O7567">
        <v>1</v>
      </c>
      <c r="P7567">
        <v>508</v>
      </c>
      <c r="Q7567">
        <v>0</v>
      </c>
      <c r="R7567">
        <v>82</v>
      </c>
      <c r="S7567">
        <v>2</v>
      </c>
      <c r="T7567">
        <v>8</v>
      </c>
      <c r="U7567">
        <v>0</v>
      </c>
      <c r="V7567">
        <v>0</v>
      </c>
      <c r="W7567">
        <v>0.24580221296166666</v>
      </c>
      <c r="X7567">
        <v>77.235777838996285</v>
      </c>
      <c r="Y7567">
        <v>0</v>
      </c>
      <c r="Z7567">
        <v>20.768808802597391</v>
      </c>
      <c r="AA7567">
        <v>3.7890267295458191</v>
      </c>
      <c r="AB7567">
        <v>1.68663806099082</v>
      </c>
      <c r="AC7567">
        <v>0</v>
      </c>
      <c r="AD7567">
        <v>0</v>
      </c>
      <c r="AE7567">
        <v>103.72605364509198</v>
      </c>
    </row>
    <row r="7568" spans="1:31" x14ac:dyDescent="0.3">
      <c r="A7568">
        <v>2727752</v>
      </c>
      <c r="B7568">
        <v>1</v>
      </c>
      <c r="C7568" t="s">
        <v>80</v>
      </c>
      <c r="D7568" t="s">
        <v>83</v>
      </c>
      <c r="E7568" t="s">
        <v>213</v>
      </c>
      <c r="F7568" t="s">
        <v>20808</v>
      </c>
      <c r="G7568" t="s">
        <v>152</v>
      </c>
      <c r="H7568" t="s">
        <v>153</v>
      </c>
      <c r="I7568" t="s">
        <v>136</v>
      </c>
      <c r="J7568" t="s">
        <v>137</v>
      </c>
      <c r="K7568" t="s">
        <v>138</v>
      </c>
      <c r="L7568" t="s">
        <v>20809</v>
      </c>
      <c r="M7568" t="s">
        <v>20810</v>
      </c>
      <c r="N7568">
        <v>0.31305555499999999</v>
      </c>
      <c r="O7568">
        <v>0</v>
      </c>
      <c r="P7568">
        <v>550</v>
      </c>
      <c r="Q7568">
        <v>0</v>
      </c>
      <c r="R7568">
        <v>0</v>
      </c>
      <c r="S7568">
        <v>5</v>
      </c>
      <c r="T7568">
        <v>43</v>
      </c>
      <c r="U7568">
        <v>0</v>
      </c>
      <c r="V7568">
        <v>0</v>
      </c>
      <c r="W7568">
        <v>0</v>
      </c>
      <c r="X7568">
        <v>40.842441726214084</v>
      </c>
      <c r="Y7568">
        <v>0</v>
      </c>
      <c r="Z7568">
        <v>0</v>
      </c>
      <c r="AA7568">
        <v>8.5698827914357576</v>
      </c>
      <c r="AB7568">
        <v>8.4616502303657786</v>
      </c>
      <c r="AC7568">
        <v>0</v>
      </c>
      <c r="AD7568">
        <v>0</v>
      </c>
      <c r="AE7568">
        <v>57.87397474801562</v>
      </c>
    </row>
    <row r="7569" spans="1:31" x14ac:dyDescent="0.3">
      <c r="A7569">
        <v>2727529</v>
      </c>
      <c r="B7569">
        <v>1</v>
      </c>
      <c r="C7569" t="s">
        <v>80</v>
      </c>
      <c r="D7569" t="s">
        <v>105</v>
      </c>
      <c r="E7569" t="s">
        <v>161</v>
      </c>
      <c r="F7569" t="s">
        <v>20811</v>
      </c>
      <c r="G7569" t="s">
        <v>163</v>
      </c>
      <c r="H7569" t="s">
        <v>135</v>
      </c>
      <c r="I7569" t="s">
        <v>136</v>
      </c>
      <c r="J7569" t="s">
        <v>137</v>
      </c>
      <c r="K7569" t="s">
        <v>138</v>
      </c>
      <c r="L7569" t="s">
        <v>20812</v>
      </c>
      <c r="M7569" t="s">
        <v>20813</v>
      </c>
      <c r="N7569">
        <v>1.106666666</v>
      </c>
      <c r="O7569">
        <v>0</v>
      </c>
      <c r="P7569">
        <v>57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10.948915099242734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10.948915099242734</v>
      </c>
    </row>
    <row r="7570" spans="1:31" x14ac:dyDescent="0.3">
      <c r="A7570">
        <v>2727872</v>
      </c>
      <c r="B7570">
        <v>1</v>
      </c>
      <c r="C7570" t="s">
        <v>81</v>
      </c>
      <c r="D7570" t="s">
        <v>122</v>
      </c>
      <c r="E7570" t="s">
        <v>156</v>
      </c>
      <c r="F7570" t="s">
        <v>20814</v>
      </c>
      <c r="G7570" t="s">
        <v>185</v>
      </c>
      <c r="H7570" t="s">
        <v>153</v>
      </c>
      <c r="I7570" t="s">
        <v>136</v>
      </c>
      <c r="J7570" t="s">
        <v>137</v>
      </c>
      <c r="K7570" t="s">
        <v>138</v>
      </c>
      <c r="L7570" t="s">
        <v>20815</v>
      </c>
      <c r="M7570" t="s">
        <v>20816</v>
      </c>
      <c r="N7570">
        <v>5.6363888879999999</v>
      </c>
      <c r="O7570">
        <v>1</v>
      </c>
      <c r="P7570">
        <v>80</v>
      </c>
      <c r="Q7570">
        <v>2</v>
      </c>
      <c r="R7570">
        <v>1</v>
      </c>
      <c r="S7570">
        <v>0</v>
      </c>
      <c r="T7570">
        <v>2</v>
      </c>
      <c r="U7570">
        <v>0</v>
      </c>
      <c r="V7570">
        <v>0</v>
      </c>
      <c r="W7570">
        <v>1.1632404909600003</v>
      </c>
      <c r="X7570">
        <v>45.314305188967026</v>
      </c>
      <c r="Y7570">
        <v>2.3553054669822329</v>
      </c>
      <c r="Z7570">
        <v>0</v>
      </c>
      <c r="AA7570">
        <v>0</v>
      </c>
      <c r="AB7570">
        <v>0.12905813636076666</v>
      </c>
      <c r="AC7570">
        <v>0</v>
      </c>
      <c r="AD7570">
        <v>0</v>
      </c>
      <c r="AE7570">
        <v>48.961909283270025</v>
      </c>
    </row>
    <row r="7571" spans="1:31" x14ac:dyDescent="0.3">
      <c r="A7571">
        <v>2727231</v>
      </c>
      <c r="B7571">
        <v>1</v>
      </c>
      <c r="C7571" t="s">
        <v>80</v>
      </c>
      <c r="D7571" t="s">
        <v>83</v>
      </c>
      <c r="E7571" t="s">
        <v>173</v>
      </c>
      <c r="F7571" t="s">
        <v>20817</v>
      </c>
      <c r="G7571" t="s">
        <v>1613</v>
      </c>
      <c r="H7571" t="s">
        <v>5535</v>
      </c>
      <c r="I7571" t="s">
        <v>136</v>
      </c>
      <c r="J7571" t="s">
        <v>137</v>
      </c>
      <c r="K7571" t="s">
        <v>210</v>
      </c>
      <c r="L7571" t="s">
        <v>20818</v>
      </c>
      <c r="M7571" t="s">
        <v>20819</v>
      </c>
      <c r="N7571">
        <v>0.34972222200000003</v>
      </c>
      <c r="O7571">
        <v>10</v>
      </c>
      <c r="P7571">
        <v>1998</v>
      </c>
      <c r="Q7571">
        <v>0</v>
      </c>
      <c r="R7571">
        <v>0</v>
      </c>
      <c r="S7571">
        <v>17</v>
      </c>
      <c r="T7571">
        <v>352</v>
      </c>
      <c r="U7571">
        <v>6</v>
      </c>
      <c r="V7571">
        <v>12</v>
      </c>
      <c r="W7571">
        <v>0.79457134556159992</v>
      </c>
      <c r="X7571">
        <v>138.48361967260757</v>
      </c>
      <c r="Y7571">
        <v>0</v>
      </c>
      <c r="Z7571">
        <v>0</v>
      </c>
      <c r="AA7571">
        <v>41.14286025060963</v>
      </c>
      <c r="AB7571">
        <v>89.805532590844351</v>
      </c>
      <c r="AC7571">
        <v>38.070260154070354</v>
      </c>
      <c r="AD7571">
        <v>45.225006992823509</v>
      </c>
      <c r="AE7571">
        <v>353.52185100651701</v>
      </c>
    </row>
    <row r="7572" spans="1:31" x14ac:dyDescent="0.3">
      <c r="A7572">
        <v>2727268</v>
      </c>
      <c r="B7572">
        <v>1</v>
      </c>
      <c r="C7572" t="s">
        <v>80</v>
      </c>
      <c r="D7572" t="s">
        <v>106</v>
      </c>
      <c r="E7572" t="s">
        <v>213</v>
      </c>
      <c r="F7572" t="s">
        <v>256</v>
      </c>
      <c r="G7572" t="s">
        <v>152</v>
      </c>
      <c r="H7572" t="s">
        <v>153</v>
      </c>
      <c r="I7572" t="s">
        <v>136</v>
      </c>
      <c r="J7572" t="s">
        <v>137</v>
      </c>
      <c r="K7572" t="s">
        <v>138</v>
      </c>
      <c r="L7572" t="s">
        <v>20820</v>
      </c>
      <c r="M7572" t="s">
        <v>20821</v>
      </c>
      <c r="N7572">
        <v>0.96361111099999996</v>
      </c>
      <c r="O7572">
        <v>0</v>
      </c>
      <c r="P7572">
        <v>593</v>
      </c>
      <c r="Q7572">
        <v>0</v>
      </c>
      <c r="R7572">
        <v>15</v>
      </c>
      <c r="S7572">
        <v>3</v>
      </c>
      <c r="T7572">
        <v>73</v>
      </c>
      <c r="U7572">
        <v>0</v>
      </c>
      <c r="V7572">
        <v>0</v>
      </c>
      <c r="W7572">
        <v>0</v>
      </c>
      <c r="X7572">
        <v>51.009794486017455</v>
      </c>
      <c r="Y7572">
        <v>0</v>
      </c>
      <c r="Z7572">
        <v>1.9493975893074691</v>
      </c>
      <c r="AA7572">
        <v>15.968005344908359</v>
      </c>
      <c r="AB7572">
        <v>16.794661136402773</v>
      </c>
      <c r="AC7572">
        <v>0</v>
      </c>
      <c r="AD7572">
        <v>0</v>
      </c>
      <c r="AE7572">
        <v>85.72185855663605</v>
      </c>
    </row>
    <row r="7573" spans="1:31" x14ac:dyDescent="0.3">
      <c r="A7573">
        <v>2728001</v>
      </c>
      <c r="B7573">
        <v>1</v>
      </c>
      <c r="C7573" t="s">
        <v>80</v>
      </c>
      <c r="D7573" t="s">
        <v>106</v>
      </c>
      <c r="E7573" t="s">
        <v>213</v>
      </c>
      <c r="F7573" t="s">
        <v>20822</v>
      </c>
      <c r="G7573" t="s">
        <v>152</v>
      </c>
      <c r="H7573" t="s">
        <v>153</v>
      </c>
      <c r="I7573" t="s">
        <v>136</v>
      </c>
      <c r="J7573" t="s">
        <v>137</v>
      </c>
      <c r="K7573" t="s">
        <v>138</v>
      </c>
      <c r="L7573" t="s">
        <v>20823</v>
      </c>
      <c r="M7573" t="s">
        <v>20824</v>
      </c>
      <c r="N7573">
        <v>2.349722222</v>
      </c>
      <c r="O7573">
        <v>0</v>
      </c>
      <c r="P7573">
        <v>328</v>
      </c>
      <c r="Q7573">
        <v>0</v>
      </c>
      <c r="R7573">
        <v>22</v>
      </c>
      <c r="S7573">
        <v>5</v>
      </c>
      <c r="T7573">
        <v>67</v>
      </c>
      <c r="U7573">
        <v>0</v>
      </c>
      <c r="V7573">
        <v>0</v>
      </c>
      <c r="W7573">
        <v>0</v>
      </c>
      <c r="X7573">
        <v>101.85359723974157</v>
      </c>
      <c r="Y7573">
        <v>0</v>
      </c>
      <c r="Z7573">
        <v>9.3712603001512118</v>
      </c>
      <c r="AA7573">
        <v>40.326927576978733</v>
      </c>
      <c r="AB7573">
        <v>77.522623976835305</v>
      </c>
      <c r="AC7573">
        <v>0</v>
      </c>
      <c r="AD7573">
        <v>0</v>
      </c>
      <c r="AE7573">
        <v>229.07440909370683</v>
      </c>
    </row>
    <row r="7574" spans="1:31" x14ac:dyDescent="0.3">
      <c r="A7574">
        <v>2727423</v>
      </c>
      <c r="B7574">
        <v>1</v>
      </c>
      <c r="C7574" t="s">
        <v>80</v>
      </c>
      <c r="D7574" t="s">
        <v>97</v>
      </c>
      <c r="E7574" t="s">
        <v>150</v>
      </c>
      <c r="F7574" t="s">
        <v>5392</v>
      </c>
      <c r="G7574" t="s">
        <v>152</v>
      </c>
      <c r="H7574" t="s">
        <v>153</v>
      </c>
      <c r="I7574" t="s">
        <v>136</v>
      </c>
      <c r="J7574" t="s">
        <v>137</v>
      </c>
      <c r="K7574" t="s">
        <v>138</v>
      </c>
      <c r="L7574" t="s">
        <v>20825</v>
      </c>
      <c r="M7574" t="s">
        <v>20826</v>
      </c>
      <c r="N7574">
        <v>0.29722222199999998</v>
      </c>
      <c r="O7574">
        <v>8</v>
      </c>
      <c r="P7574">
        <v>832</v>
      </c>
      <c r="Q7574">
        <v>10</v>
      </c>
      <c r="R7574">
        <v>361</v>
      </c>
      <c r="S7574">
        <v>15</v>
      </c>
      <c r="T7574">
        <v>202</v>
      </c>
      <c r="U7574">
        <v>1</v>
      </c>
      <c r="V7574">
        <v>2</v>
      </c>
      <c r="W7574">
        <v>31.619004582361001</v>
      </c>
      <c r="X7574">
        <v>92.539834533476792</v>
      </c>
      <c r="Y7574">
        <v>10.790640824833932</v>
      </c>
      <c r="Z7574">
        <v>39.042944499853697</v>
      </c>
      <c r="AA7574">
        <v>30.558264917391387</v>
      </c>
      <c r="AB7574">
        <v>58.368560523685041</v>
      </c>
      <c r="AC7574">
        <v>14.186381488062667</v>
      </c>
      <c r="AD7574">
        <v>1.162456373178</v>
      </c>
      <c r="AE7574">
        <v>278.26808774284251</v>
      </c>
    </row>
    <row r="7575" spans="1:31" x14ac:dyDescent="0.3">
      <c r="A7575">
        <v>2727672</v>
      </c>
      <c r="B7575">
        <v>1</v>
      </c>
      <c r="C7575" t="s">
        <v>80</v>
      </c>
      <c r="D7575" t="s">
        <v>98</v>
      </c>
      <c r="E7575" t="s">
        <v>145</v>
      </c>
      <c r="F7575" t="s">
        <v>20827</v>
      </c>
      <c r="G7575" t="s">
        <v>147</v>
      </c>
      <c r="H7575" t="s">
        <v>135</v>
      </c>
      <c r="I7575" t="s">
        <v>136</v>
      </c>
      <c r="J7575" t="s">
        <v>137</v>
      </c>
      <c r="K7575" t="s">
        <v>138</v>
      </c>
      <c r="L7575" t="s">
        <v>20828</v>
      </c>
      <c r="M7575" t="s">
        <v>20829</v>
      </c>
      <c r="N7575">
        <v>2.39</v>
      </c>
      <c r="O7575">
        <v>0</v>
      </c>
      <c r="P7575">
        <v>5</v>
      </c>
      <c r="Q7575">
        <v>0</v>
      </c>
      <c r="R7575">
        <v>0</v>
      </c>
      <c r="S7575">
        <v>0</v>
      </c>
      <c r="T7575">
        <v>1</v>
      </c>
      <c r="U7575">
        <v>0</v>
      </c>
      <c r="V7575">
        <v>0</v>
      </c>
      <c r="W7575">
        <v>0</v>
      </c>
      <c r="X7575">
        <v>1.66557957626561</v>
      </c>
      <c r="Y7575">
        <v>0</v>
      </c>
      <c r="Z7575">
        <v>0</v>
      </c>
      <c r="AA7575">
        <v>0</v>
      </c>
      <c r="AB7575">
        <v>3.1695493391066667</v>
      </c>
      <c r="AC7575">
        <v>0</v>
      </c>
      <c r="AD7575">
        <v>0</v>
      </c>
      <c r="AE7575">
        <v>4.8351289153722767</v>
      </c>
    </row>
    <row r="7576" spans="1:31" x14ac:dyDescent="0.3">
      <c r="A7576">
        <v>2727964</v>
      </c>
      <c r="B7576">
        <v>1</v>
      </c>
      <c r="C7576" t="s">
        <v>80</v>
      </c>
      <c r="D7576" t="s">
        <v>106</v>
      </c>
      <c r="E7576" t="s">
        <v>213</v>
      </c>
      <c r="F7576" t="s">
        <v>20830</v>
      </c>
      <c r="G7576" t="s">
        <v>152</v>
      </c>
      <c r="H7576" t="s">
        <v>153</v>
      </c>
      <c r="I7576" t="s">
        <v>136</v>
      </c>
      <c r="J7576" t="s">
        <v>137</v>
      </c>
      <c r="K7576" t="s">
        <v>138</v>
      </c>
      <c r="L7576" t="s">
        <v>20831</v>
      </c>
      <c r="M7576" t="s">
        <v>20832</v>
      </c>
      <c r="N7576">
        <v>1.123888888</v>
      </c>
      <c r="O7576">
        <v>0</v>
      </c>
      <c r="P7576">
        <v>509</v>
      </c>
      <c r="Q7576">
        <v>36</v>
      </c>
      <c r="R7576">
        <v>106</v>
      </c>
      <c r="S7576">
        <v>12</v>
      </c>
      <c r="T7576">
        <v>103</v>
      </c>
      <c r="U7576">
        <v>1</v>
      </c>
      <c r="V7576">
        <v>0</v>
      </c>
      <c r="W7576">
        <v>0</v>
      </c>
      <c r="X7576">
        <v>119.93966676080322</v>
      </c>
      <c r="Y7576">
        <v>173.62465779146069</v>
      </c>
      <c r="Z7576">
        <v>109.9087596294563</v>
      </c>
      <c r="AA7576">
        <v>28.977817568476773</v>
      </c>
      <c r="AB7576">
        <v>83.21716793422263</v>
      </c>
      <c r="AC7576">
        <v>13.671820119512175</v>
      </c>
      <c r="AD7576">
        <v>0</v>
      </c>
      <c r="AE7576">
        <v>529.33988980393178</v>
      </c>
    </row>
    <row r="7577" spans="1:31" x14ac:dyDescent="0.3">
      <c r="A7577">
        <v>2728256</v>
      </c>
      <c r="B7577">
        <v>1</v>
      </c>
      <c r="C7577" t="s">
        <v>80</v>
      </c>
      <c r="D7577" t="s">
        <v>100</v>
      </c>
      <c r="E7577" t="s">
        <v>213</v>
      </c>
      <c r="F7577" t="s">
        <v>20833</v>
      </c>
      <c r="G7577" t="s">
        <v>152</v>
      </c>
      <c r="H7577" t="s">
        <v>153</v>
      </c>
      <c r="I7577" t="s">
        <v>136</v>
      </c>
      <c r="J7577" t="s">
        <v>137</v>
      </c>
      <c r="K7577" t="s">
        <v>138</v>
      </c>
      <c r="L7577" t="s">
        <v>20834</v>
      </c>
      <c r="M7577" t="s">
        <v>20835</v>
      </c>
      <c r="N7577">
        <v>2.6355555549999998</v>
      </c>
      <c r="O7577">
        <v>0</v>
      </c>
      <c r="P7577">
        <v>1694</v>
      </c>
      <c r="Q7577">
        <v>0</v>
      </c>
      <c r="R7577">
        <v>6</v>
      </c>
      <c r="S7577">
        <v>2</v>
      </c>
      <c r="T7577">
        <v>157</v>
      </c>
      <c r="U7577">
        <v>0</v>
      </c>
      <c r="V7577">
        <v>0</v>
      </c>
      <c r="W7577">
        <v>0</v>
      </c>
      <c r="X7577">
        <v>571.56568063976169</v>
      </c>
      <c r="Y7577">
        <v>0</v>
      </c>
      <c r="Z7577">
        <v>1.1785794155732101</v>
      </c>
      <c r="AA7577">
        <v>55.626737164267517</v>
      </c>
      <c r="AB7577">
        <v>248.91891572919863</v>
      </c>
      <c r="AC7577">
        <v>0</v>
      </c>
      <c r="AD7577">
        <v>0</v>
      </c>
      <c r="AE7577">
        <v>877.28991294880097</v>
      </c>
    </row>
    <row r="7578" spans="1:31" x14ac:dyDescent="0.3">
      <c r="A7578">
        <v>2728156</v>
      </c>
      <c r="B7578">
        <v>1</v>
      </c>
      <c r="C7578" t="s">
        <v>80</v>
      </c>
      <c r="D7578" t="s">
        <v>100</v>
      </c>
      <c r="E7578" t="s">
        <v>156</v>
      </c>
      <c r="F7578" t="s">
        <v>20836</v>
      </c>
      <c r="G7578" t="s">
        <v>185</v>
      </c>
      <c r="H7578" t="s">
        <v>153</v>
      </c>
      <c r="I7578" t="s">
        <v>136</v>
      </c>
      <c r="J7578" t="s">
        <v>137</v>
      </c>
      <c r="K7578" t="s">
        <v>138</v>
      </c>
      <c r="L7578" t="s">
        <v>20837</v>
      </c>
      <c r="M7578" t="s">
        <v>20838</v>
      </c>
      <c r="N7578">
        <v>5.5602777769999996</v>
      </c>
      <c r="O7578">
        <v>0</v>
      </c>
      <c r="P7578">
        <v>362</v>
      </c>
      <c r="Q7578">
        <v>0</v>
      </c>
      <c r="R7578">
        <v>3</v>
      </c>
      <c r="S7578">
        <v>0</v>
      </c>
      <c r="T7578">
        <v>22</v>
      </c>
      <c r="U7578">
        <v>0</v>
      </c>
      <c r="V7578">
        <v>0</v>
      </c>
      <c r="W7578">
        <v>0</v>
      </c>
      <c r="X7578">
        <v>190.69511638493674</v>
      </c>
      <c r="Y7578">
        <v>0</v>
      </c>
      <c r="Z7578">
        <v>0</v>
      </c>
      <c r="AA7578">
        <v>0</v>
      </c>
      <c r="AB7578">
        <v>64.310420674248761</v>
      </c>
      <c r="AC7578">
        <v>0</v>
      </c>
      <c r="AD7578">
        <v>0</v>
      </c>
      <c r="AE7578">
        <v>255.00553705918549</v>
      </c>
    </row>
    <row r="7579" spans="1:31" x14ac:dyDescent="0.3">
      <c r="A7579">
        <v>2727546</v>
      </c>
      <c r="B7579">
        <v>1</v>
      </c>
      <c r="C7579" t="s">
        <v>80</v>
      </c>
      <c r="D7579" t="s">
        <v>91</v>
      </c>
      <c r="E7579" t="s">
        <v>213</v>
      </c>
      <c r="F7579" t="s">
        <v>14436</v>
      </c>
      <c r="G7579" t="s">
        <v>152</v>
      </c>
      <c r="H7579" t="s">
        <v>153</v>
      </c>
      <c r="I7579" t="s">
        <v>136</v>
      </c>
      <c r="J7579" t="s">
        <v>137</v>
      </c>
      <c r="K7579" t="s">
        <v>138</v>
      </c>
      <c r="L7579" t="s">
        <v>20839</v>
      </c>
      <c r="M7579" t="s">
        <v>20840</v>
      </c>
      <c r="N7579">
        <v>1.500277777</v>
      </c>
      <c r="O7579">
        <v>6</v>
      </c>
      <c r="P7579">
        <v>1485</v>
      </c>
      <c r="Q7579">
        <v>10</v>
      </c>
      <c r="R7579">
        <v>59</v>
      </c>
      <c r="S7579">
        <v>4</v>
      </c>
      <c r="T7579">
        <v>78</v>
      </c>
      <c r="U7579">
        <v>0</v>
      </c>
      <c r="V7579">
        <v>1</v>
      </c>
      <c r="W7579">
        <v>2.0119544716723103</v>
      </c>
      <c r="X7579">
        <v>161.53890040761584</v>
      </c>
      <c r="Y7579">
        <v>10.607509351776436</v>
      </c>
      <c r="Z7579">
        <v>41.890798737068955</v>
      </c>
      <c r="AA7579">
        <v>58.737426772323062</v>
      </c>
      <c r="AB7579">
        <v>64.926214323589221</v>
      </c>
      <c r="AC7579">
        <v>0</v>
      </c>
      <c r="AD7579">
        <v>0</v>
      </c>
      <c r="AE7579">
        <v>339.71280406404583</v>
      </c>
    </row>
    <row r="7580" spans="1:31" x14ac:dyDescent="0.3">
      <c r="A7580">
        <v>2727878</v>
      </c>
      <c r="B7580">
        <v>1</v>
      </c>
      <c r="C7580" t="s">
        <v>81</v>
      </c>
      <c r="D7580" t="s">
        <v>118</v>
      </c>
      <c r="E7580" t="s">
        <v>161</v>
      </c>
      <c r="F7580" t="s">
        <v>20841</v>
      </c>
      <c r="G7580" t="s">
        <v>3062</v>
      </c>
      <c r="H7580" t="s">
        <v>135</v>
      </c>
      <c r="I7580" t="s">
        <v>136</v>
      </c>
      <c r="J7580" t="s">
        <v>3</v>
      </c>
      <c r="K7580" t="s">
        <v>138</v>
      </c>
      <c r="L7580" t="s">
        <v>20842</v>
      </c>
      <c r="M7580" t="s">
        <v>20843</v>
      </c>
      <c r="N7580">
        <v>2.307222222</v>
      </c>
      <c r="O7580">
        <v>0</v>
      </c>
      <c r="P7580">
        <v>17</v>
      </c>
      <c r="Q7580">
        <v>0</v>
      </c>
      <c r="R7580">
        <v>4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6.8025328826645417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6.8025328826645417</v>
      </c>
    </row>
    <row r="7581" spans="1:31" x14ac:dyDescent="0.3">
      <c r="A7581">
        <v>2727569</v>
      </c>
      <c r="B7581">
        <v>1</v>
      </c>
      <c r="C7581" t="s">
        <v>81</v>
      </c>
      <c r="D7581" t="s">
        <v>122</v>
      </c>
      <c r="E7581" t="s">
        <v>150</v>
      </c>
      <c r="F7581" t="s">
        <v>6540</v>
      </c>
      <c r="G7581" t="s">
        <v>152</v>
      </c>
      <c r="H7581" t="s">
        <v>153</v>
      </c>
      <c r="I7581" t="s">
        <v>136</v>
      </c>
      <c r="J7581" t="s">
        <v>137</v>
      </c>
      <c r="K7581" t="s">
        <v>138</v>
      </c>
      <c r="L7581" t="s">
        <v>20844</v>
      </c>
      <c r="M7581" t="s">
        <v>20845</v>
      </c>
      <c r="N7581">
        <v>1.3366666659999999</v>
      </c>
      <c r="O7581">
        <v>16</v>
      </c>
      <c r="P7581">
        <v>3621</v>
      </c>
      <c r="Q7581">
        <v>103</v>
      </c>
      <c r="R7581">
        <v>167</v>
      </c>
      <c r="S7581">
        <v>54</v>
      </c>
      <c r="T7581">
        <v>359</v>
      </c>
      <c r="U7581">
        <v>5</v>
      </c>
      <c r="V7581">
        <v>1</v>
      </c>
      <c r="W7581">
        <v>5.4626542357107004</v>
      </c>
      <c r="X7581">
        <v>701.89082676832163</v>
      </c>
      <c r="Y7581">
        <v>143.25800817590033</v>
      </c>
      <c r="Z7581">
        <v>65.745000375819657</v>
      </c>
      <c r="AA7581">
        <v>795.89124964705161</v>
      </c>
      <c r="AB7581">
        <v>271.28977017424222</v>
      </c>
      <c r="AC7581">
        <v>462.28359000574562</v>
      </c>
      <c r="AD7581">
        <v>127.05867602089145</v>
      </c>
      <c r="AE7581">
        <v>2572.8797754036837</v>
      </c>
    </row>
    <row r="7582" spans="1:31" x14ac:dyDescent="0.3">
      <c r="A7582">
        <v>2728565</v>
      </c>
      <c r="B7582">
        <v>1</v>
      </c>
      <c r="C7582" t="s">
        <v>80</v>
      </c>
      <c r="D7582" t="s">
        <v>96</v>
      </c>
      <c r="E7582" t="s">
        <v>132</v>
      </c>
      <c r="F7582" t="s">
        <v>536</v>
      </c>
      <c r="G7582" t="s">
        <v>134</v>
      </c>
      <c r="H7582" t="s">
        <v>135</v>
      </c>
      <c r="I7582" t="s">
        <v>136</v>
      </c>
      <c r="J7582" t="s">
        <v>137</v>
      </c>
      <c r="K7582" t="s">
        <v>138</v>
      </c>
      <c r="L7582" t="s">
        <v>20846</v>
      </c>
      <c r="M7582" t="s">
        <v>20847</v>
      </c>
      <c r="N7582">
        <v>4.6011111109999998</v>
      </c>
      <c r="O7582">
        <v>0</v>
      </c>
      <c r="P7582">
        <v>261</v>
      </c>
      <c r="Q7582">
        <v>0</v>
      </c>
      <c r="R7582">
        <v>0</v>
      </c>
      <c r="S7582">
        <v>0</v>
      </c>
      <c r="T7582">
        <v>11</v>
      </c>
      <c r="U7582">
        <v>0</v>
      </c>
      <c r="V7582">
        <v>0</v>
      </c>
      <c r="W7582">
        <v>0</v>
      </c>
      <c r="X7582">
        <v>121.81581533801807</v>
      </c>
      <c r="Y7582">
        <v>0</v>
      </c>
      <c r="Z7582">
        <v>0</v>
      </c>
      <c r="AA7582">
        <v>0</v>
      </c>
      <c r="AB7582">
        <v>18.022943989703183</v>
      </c>
      <c r="AC7582">
        <v>0</v>
      </c>
      <c r="AD7582">
        <v>0</v>
      </c>
      <c r="AE7582">
        <v>139.83875932772125</v>
      </c>
    </row>
    <row r="7583" spans="1:31" x14ac:dyDescent="0.3">
      <c r="A7583">
        <v>2727377</v>
      </c>
      <c r="B7583">
        <v>1</v>
      </c>
      <c r="C7583" t="s">
        <v>80</v>
      </c>
      <c r="D7583" t="s">
        <v>97</v>
      </c>
      <c r="E7583" t="s">
        <v>150</v>
      </c>
      <c r="F7583" t="s">
        <v>20848</v>
      </c>
      <c r="G7583" t="s">
        <v>152</v>
      </c>
      <c r="H7583" t="s">
        <v>153</v>
      </c>
      <c r="I7583" t="s">
        <v>136</v>
      </c>
      <c r="J7583" t="s">
        <v>137</v>
      </c>
      <c r="K7583" t="s">
        <v>138</v>
      </c>
      <c r="L7583" t="s">
        <v>20849</v>
      </c>
      <c r="M7583" t="s">
        <v>20850</v>
      </c>
      <c r="N7583">
        <v>0.48833333299999998</v>
      </c>
      <c r="O7583">
        <v>0</v>
      </c>
      <c r="P7583">
        <v>1635</v>
      </c>
      <c r="Q7583">
        <v>1</v>
      </c>
      <c r="R7583">
        <v>108</v>
      </c>
      <c r="S7583">
        <v>7</v>
      </c>
      <c r="T7583">
        <v>183</v>
      </c>
      <c r="U7583">
        <v>1</v>
      </c>
      <c r="V7583">
        <v>0</v>
      </c>
      <c r="W7583">
        <v>0</v>
      </c>
      <c r="X7583">
        <v>111.89381697200942</v>
      </c>
      <c r="Y7583">
        <v>0.26195611967000004</v>
      </c>
      <c r="Z7583">
        <v>5.0728313172581849</v>
      </c>
      <c r="AA7583">
        <v>36.028001502268438</v>
      </c>
      <c r="AB7583">
        <v>56.565557707895842</v>
      </c>
      <c r="AC7583">
        <v>18.767988930093036</v>
      </c>
      <c r="AD7583">
        <v>0</v>
      </c>
      <c r="AE7583">
        <v>228.5901525491949</v>
      </c>
    </row>
    <row r="7584" spans="1:31" x14ac:dyDescent="0.3">
      <c r="A7584">
        <v>2728047</v>
      </c>
      <c r="B7584">
        <v>1</v>
      </c>
      <c r="C7584" t="s">
        <v>81</v>
      </c>
      <c r="D7584" t="s">
        <v>127</v>
      </c>
      <c r="E7584" t="s">
        <v>156</v>
      </c>
      <c r="F7584" t="s">
        <v>20851</v>
      </c>
      <c r="G7584" t="s">
        <v>185</v>
      </c>
      <c r="H7584" t="s">
        <v>153</v>
      </c>
      <c r="I7584" t="s">
        <v>136</v>
      </c>
      <c r="J7584" t="s">
        <v>137</v>
      </c>
      <c r="K7584" t="s">
        <v>138</v>
      </c>
      <c r="L7584" t="s">
        <v>20852</v>
      </c>
      <c r="M7584" t="s">
        <v>20853</v>
      </c>
      <c r="N7584">
        <v>0.51527777699999999</v>
      </c>
      <c r="O7584">
        <v>0</v>
      </c>
      <c r="P7584">
        <v>272</v>
      </c>
      <c r="Q7584">
        <v>0</v>
      </c>
      <c r="R7584">
        <v>0</v>
      </c>
      <c r="S7584">
        <v>0</v>
      </c>
      <c r="T7584">
        <v>2</v>
      </c>
      <c r="U7584">
        <v>0</v>
      </c>
      <c r="V7584">
        <v>0</v>
      </c>
      <c r="W7584">
        <v>0</v>
      </c>
      <c r="X7584">
        <v>27.623780400426764</v>
      </c>
      <c r="Y7584">
        <v>0</v>
      </c>
      <c r="Z7584">
        <v>0</v>
      </c>
      <c r="AA7584">
        <v>0</v>
      </c>
      <c r="AB7584">
        <v>1.3066417081599999</v>
      </c>
      <c r="AC7584">
        <v>0</v>
      </c>
      <c r="AD7584">
        <v>0</v>
      </c>
      <c r="AE7584">
        <v>28.930422108586765</v>
      </c>
    </row>
    <row r="7585" spans="1:31" x14ac:dyDescent="0.3">
      <c r="A7585">
        <v>2728024</v>
      </c>
      <c r="B7585">
        <v>1</v>
      </c>
      <c r="C7585" t="s">
        <v>81</v>
      </c>
      <c r="D7585" t="s">
        <v>127</v>
      </c>
      <c r="E7585" t="s">
        <v>145</v>
      </c>
      <c r="F7585" t="s">
        <v>20854</v>
      </c>
      <c r="G7585" t="s">
        <v>147</v>
      </c>
      <c r="H7585" t="s">
        <v>135</v>
      </c>
      <c r="I7585" t="s">
        <v>136</v>
      </c>
      <c r="J7585" t="s">
        <v>137</v>
      </c>
      <c r="K7585" t="s">
        <v>138</v>
      </c>
      <c r="L7585" t="s">
        <v>20128</v>
      </c>
      <c r="M7585" t="s">
        <v>20855</v>
      </c>
      <c r="N7585">
        <v>0.39277777699999999</v>
      </c>
      <c r="O7585">
        <v>0</v>
      </c>
      <c r="P7585">
        <v>6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0.20946453776012336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0.20946453776012336</v>
      </c>
    </row>
    <row r="7586" spans="1:31" x14ac:dyDescent="0.3">
      <c r="A7586">
        <v>2727208</v>
      </c>
      <c r="B7586">
        <v>1</v>
      </c>
      <c r="C7586" t="s">
        <v>80</v>
      </c>
      <c r="D7586" t="s">
        <v>103</v>
      </c>
      <c r="E7586" t="s">
        <v>150</v>
      </c>
      <c r="F7586" t="s">
        <v>20484</v>
      </c>
      <c r="G7586" t="s">
        <v>152</v>
      </c>
      <c r="H7586" t="s">
        <v>153</v>
      </c>
      <c r="I7586" t="s">
        <v>136</v>
      </c>
      <c r="J7586" t="s">
        <v>137</v>
      </c>
      <c r="K7586" t="s">
        <v>138</v>
      </c>
      <c r="L7586" t="s">
        <v>20856</v>
      </c>
      <c r="M7586" t="s">
        <v>20857</v>
      </c>
      <c r="N7586">
        <v>0.17249999999999999</v>
      </c>
      <c r="O7586">
        <v>0</v>
      </c>
      <c r="P7586">
        <v>13</v>
      </c>
      <c r="Q7586">
        <v>15</v>
      </c>
      <c r="R7586">
        <v>83</v>
      </c>
      <c r="S7586">
        <v>7</v>
      </c>
      <c r="T7586">
        <v>15</v>
      </c>
      <c r="U7586">
        <v>1</v>
      </c>
      <c r="V7586">
        <v>0</v>
      </c>
      <c r="W7586">
        <v>0</v>
      </c>
      <c r="X7586">
        <v>0.64519430725151994</v>
      </c>
      <c r="Y7586">
        <v>0.97535144722760991</v>
      </c>
      <c r="Z7586">
        <v>10.437623388277514</v>
      </c>
      <c r="AA7586">
        <v>5.5618071728043148</v>
      </c>
      <c r="AB7586">
        <v>0.39012799025963246</v>
      </c>
      <c r="AC7586">
        <v>11.066101371490905</v>
      </c>
      <c r="AD7586">
        <v>0</v>
      </c>
      <c r="AE7586">
        <v>29.076205677311496</v>
      </c>
    </row>
    <row r="7587" spans="1:31" x14ac:dyDescent="0.3">
      <c r="A7587">
        <v>2728287</v>
      </c>
      <c r="B7587">
        <v>1</v>
      </c>
      <c r="C7587" t="s">
        <v>80</v>
      </c>
      <c r="D7587" t="s">
        <v>105</v>
      </c>
      <c r="E7587" t="s">
        <v>173</v>
      </c>
      <c r="F7587" t="s">
        <v>20858</v>
      </c>
      <c r="G7587" t="s">
        <v>152</v>
      </c>
      <c r="H7587" t="s">
        <v>153</v>
      </c>
      <c r="I7587" t="s">
        <v>136</v>
      </c>
      <c r="J7587" t="s">
        <v>137</v>
      </c>
      <c r="K7587" t="s">
        <v>138</v>
      </c>
      <c r="L7587" t="s">
        <v>20859</v>
      </c>
      <c r="M7587" t="s">
        <v>20860</v>
      </c>
      <c r="N7587">
        <v>0.21583333299999999</v>
      </c>
      <c r="O7587">
        <v>91</v>
      </c>
      <c r="P7587">
        <v>26911</v>
      </c>
      <c r="Q7587">
        <v>72</v>
      </c>
      <c r="R7587">
        <v>1176</v>
      </c>
      <c r="S7587">
        <v>171</v>
      </c>
      <c r="T7587">
        <v>2533</v>
      </c>
      <c r="U7587">
        <v>16</v>
      </c>
      <c r="V7587">
        <v>6</v>
      </c>
      <c r="W7587">
        <v>13.696816371777151</v>
      </c>
      <c r="X7587">
        <v>1310.8890175391068</v>
      </c>
      <c r="Y7587">
        <v>34.802096154478733</v>
      </c>
      <c r="Z7587">
        <v>77.296321299036578</v>
      </c>
      <c r="AA7587">
        <v>610.36647649164854</v>
      </c>
      <c r="AB7587">
        <v>421.60976755506823</v>
      </c>
      <c r="AC7587">
        <v>144.07872801977723</v>
      </c>
      <c r="AD7587">
        <v>11.275760096051126</v>
      </c>
      <c r="AE7587">
        <v>2624.0149835269449</v>
      </c>
    </row>
    <row r="7588" spans="1:31" x14ac:dyDescent="0.3">
      <c r="A7588">
        <v>2728133</v>
      </c>
      <c r="B7588">
        <v>1</v>
      </c>
      <c r="C7588" t="s">
        <v>80</v>
      </c>
      <c r="D7588" t="s">
        <v>99</v>
      </c>
      <c r="E7588" t="s">
        <v>145</v>
      </c>
      <c r="F7588" t="s">
        <v>20861</v>
      </c>
      <c r="G7588" t="s">
        <v>230</v>
      </c>
      <c r="H7588" t="s">
        <v>135</v>
      </c>
      <c r="I7588" t="s">
        <v>136</v>
      </c>
      <c r="J7588" t="s">
        <v>137</v>
      </c>
      <c r="K7588" t="s">
        <v>138</v>
      </c>
      <c r="L7588" t="s">
        <v>20862</v>
      </c>
      <c r="M7588" t="s">
        <v>20863</v>
      </c>
      <c r="N7588">
        <v>2.716388888</v>
      </c>
      <c r="O7588">
        <v>0</v>
      </c>
      <c r="P7588">
        <v>2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0.455434809521925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0.455434809521925</v>
      </c>
    </row>
    <row r="7589" spans="1:31" x14ac:dyDescent="0.3">
      <c r="A7589">
        <v>2727895</v>
      </c>
      <c r="B7589">
        <v>1</v>
      </c>
      <c r="C7589" t="s">
        <v>81</v>
      </c>
      <c r="D7589" t="s">
        <v>116</v>
      </c>
      <c r="E7589" t="s">
        <v>145</v>
      </c>
      <c r="F7589" t="s">
        <v>20864</v>
      </c>
      <c r="G7589" t="s">
        <v>230</v>
      </c>
      <c r="H7589" t="s">
        <v>135</v>
      </c>
      <c r="I7589" t="s">
        <v>136</v>
      </c>
      <c r="J7589" t="s">
        <v>137</v>
      </c>
      <c r="K7589" t="s">
        <v>138</v>
      </c>
      <c r="L7589" t="s">
        <v>20865</v>
      </c>
      <c r="M7589" t="s">
        <v>20866</v>
      </c>
      <c r="N7589">
        <v>2.3591666660000001</v>
      </c>
      <c r="O7589">
        <v>0</v>
      </c>
      <c r="P7589">
        <v>5</v>
      </c>
      <c r="Q7589">
        <v>0</v>
      </c>
      <c r="R7589">
        <v>0</v>
      </c>
      <c r="S7589">
        <v>0</v>
      </c>
      <c r="T7589">
        <v>1</v>
      </c>
      <c r="U7589">
        <v>0</v>
      </c>
      <c r="V7589">
        <v>0</v>
      </c>
      <c r="W7589">
        <v>0</v>
      </c>
      <c r="X7589">
        <v>1.9435030151723953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1.9435030151723953</v>
      </c>
    </row>
    <row r="7590" spans="1:31" x14ac:dyDescent="0.3">
      <c r="A7590">
        <v>2728239</v>
      </c>
      <c r="B7590">
        <v>1</v>
      </c>
      <c r="C7590" t="s">
        <v>80</v>
      </c>
      <c r="D7590" t="s">
        <v>99</v>
      </c>
      <c r="E7590" t="s">
        <v>145</v>
      </c>
      <c r="F7590" t="s">
        <v>20867</v>
      </c>
      <c r="G7590" t="s">
        <v>230</v>
      </c>
      <c r="H7590" t="s">
        <v>135</v>
      </c>
      <c r="I7590" t="s">
        <v>136</v>
      </c>
      <c r="J7590" t="s">
        <v>137</v>
      </c>
      <c r="K7590" t="s">
        <v>138</v>
      </c>
      <c r="L7590" t="s">
        <v>20868</v>
      </c>
      <c r="M7590" t="s">
        <v>20869</v>
      </c>
      <c r="N7590">
        <v>8.5261111110000005</v>
      </c>
      <c r="O7590">
        <v>0</v>
      </c>
      <c r="P7590">
        <v>1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0.32079808183421754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0.32079808183421754</v>
      </c>
    </row>
    <row r="7591" spans="1:31" x14ac:dyDescent="0.3">
      <c r="A7591">
        <v>2728087</v>
      </c>
      <c r="B7591">
        <v>1</v>
      </c>
      <c r="C7591" t="s">
        <v>80</v>
      </c>
      <c r="D7591" t="s">
        <v>98</v>
      </c>
      <c r="E7591" t="s">
        <v>145</v>
      </c>
      <c r="F7591" t="s">
        <v>20870</v>
      </c>
      <c r="G7591" t="s">
        <v>181</v>
      </c>
      <c r="H7591" t="s">
        <v>135</v>
      </c>
      <c r="I7591" t="s">
        <v>136</v>
      </c>
      <c r="J7591" t="s">
        <v>137</v>
      </c>
      <c r="K7591" t="s">
        <v>138</v>
      </c>
      <c r="L7591" t="s">
        <v>20871</v>
      </c>
      <c r="M7591" t="s">
        <v>20872</v>
      </c>
      <c r="N7591">
        <v>7.824166666</v>
      </c>
      <c r="O7591">
        <v>0</v>
      </c>
      <c r="P7591">
        <v>1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1.00968555123726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1.00968555123726</v>
      </c>
    </row>
    <row r="7592" spans="1:31" x14ac:dyDescent="0.3">
      <c r="A7592">
        <v>2728333</v>
      </c>
      <c r="B7592">
        <v>1</v>
      </c>
      <c r="C7592" t="s">
        <v>80</v>
      </c>
      <c r="D7592" t="s">
        <v>104</v>
      </c>
      <c r="E7592" t="s">
        <v>145</v>
      </c>
      <c r="F7592" t="s">
        <v>20873</v>
      </c>
      <c r="G7592" t="s">
        <v>230</v>
      </c>
      <c r="H7592" t="s">
        <v>135</v>
      </c>
      <c r="I7592" t="s">
        <v>136</v>
      </c>
      <c r="J7592" t="s">
        <v>137</v>
      </c>
      <c r="K7592" t="s">
        <v>138</v>
      </c>
      <c r="L7592" t="s">
        <v>20874</v>
      </c>
      <c r="M7592" t="s">
        <v>20875</v>
      </c>
      <c r="N7592">
        <v>4.3191666660000001</v>
      </c>
      <c r="O7592">
        <v>0</v>
      </c>
      <c r="P7592">
        <v>1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0.9650555786120667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0.9650555786120667</v>
      </c>
    </row>
    <row r="7593" spans="1:31" x14ac:dyDescent="0.3">
      <c r="A7593">
        <v>2727400</v>
      </c>
      <c r="B7593">
        <v>1</v>
      </c>
      <c r="C7593" t="s">
        <v>80</v>
      </c>
      <c r="D7593" t="s">
        <v>97</v>
      </c>
      <c r="E7593" t="s">
        <v>173</v>
      </c>
      <c r="F7593" t="s">
        <v>20876</v>
      </c>
      <c r="G7593" t="s">
        <v>152</v>
      </c>
      <c r="H7593" t="s">
        <v>153</v>
      </c>
      <c r="I7593" t="s">
        <v>136</v>
      </c>
      <c r="J7593" t="s">
        <v>137</v>
      </c>
      <c r="K7593" t="s">
        <v>138</v>
      </c>
      <c r="L7593" t="s">
        <v>20877</v>
      </c>
      <c r="M7593" t="s">
        <v>20878</v>
      </c>
      <c r="N7593">
        <v>1.0888888880000001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1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</row>
    <row r="7594" spans="1:31" x14ac:dyDescent="0.3">
      <c r="A7594">
        <v>2727941</v>
      </c>
      <c r="B7594">
        <v>1</v>
      </c>
      <c r="C7594" t="s">
        <v>80</v>
      </c>
      <c r="D7594" t="s">
        <v>85</v>
      </c>
      <c r="E7594" t="s">
        <v>161</v>
      </c>
      <c r="F7594" t="s">
        <v>20879</v>
      </c>
      <c r="G7594" t="s">
        <v>163</v>
      </c>
      <c r="H7594" t="s">
        <v>135</v>
      </c>
      <c r="I7594" t="s">
        <v>136</v>
      </c>
      <c r="J7594" t="s">
        <v>137</v>
      </c>
      <c r="K7594" t="s">
        <v>138</v>
      </c>
      <c r="L7594" t="s">
        <v>20880</v>
      </c>
      <c r="M7594" t="s">
        <v>20881</v>
      </c>
      <c r="N7594">
        <v>2.5141666659999999</v>
      </c>
      <c r="O7594">
        <v>0</v>
      </c>
      <c r="P7594">
        <v>222</v>
      </c>
      <c r="Q7594">
        <v>0</v>
      </c>
      <c r="R7594">
        <v>0</v>
      </c>
      <c r="S7594">
        <v>0</v>
      </c>
      <c r="T7594">
        <v>14</v>
      </c>
      <c r="U7594">
        <v>0</v>
      </c>
      <c r="V7594">
        <v>0</v>
      </c>
      <c r="W7594">
        <v>0</v>
      </c>
      <c r="X7594">
        <v>97.233911172511455</v>
      </c>
      <c r="Y7594">
        <v>0</v>
      </c>
      <c r="Z7594">
        <v>0</v>
      </c>
      <c r="AA7594">
        <v>0</v>
      </c>
      <c r="AB7594">
        <v>12.836978062179343</v>
      </c>
      <c r="AC7594">
        <v>0</v>
      </c>
      <c r="AD7594">
        <v>0</v>
      </c>
      <c r="AE7594">
        <v>110.0708892346908</v>
      </c>
    </row>
    <row r="7595" spans="1:31" x14ac:dyDescent="0.3">
      <c r="A7595">
        <v>2728373</v>
      </c>
      <c r="B7595">
        <v>1</v>
      </c>
      <c r="C7595" t="s">
        <v>80</v>
      </c>
      <c r="D7595" t="s">
        <v>103</v>
      </c>
      <c r="E7595" t="s">
        <v>173</v>
      </c>
      <c r="F7595" t="s">
        <v>20882</v>
      </c>
      <c r="G7595" t="s">
        <v>152</v>
      </c>
      <c r="H7595" t="s">
        <v>153</v>
      </c>
      <c r="I7595" t="s">
        <v>136</v>
      </c>
      <c r="J7595" t="s">
        <v>137</v>
      </c>
      <c r="K7595" t="s">
        <v>138</v>
      </c>
      <c r="L7595" t="s">
        <v>20883</v>
      </c>
      <c r="M7595" t="s">
        <v>20884</v>
      </c>
      <c r="N7595">
        <v>0.68666666600000004</v>
      </c>
      <c r="O7595">
        <v>1</v>
      </c>
      <c r="P7595">
        <v>386</v>
      </c>
      <c r="Q7595">
        <v>32</v>
      </c>
      <c r="R7595">
        <v>17</v>
      </c>
      <c r="S7595">
        <v>45</v>
      </c>
      <c r="T7595">
        <v>1045</v>
      </c>
      <c r="U7595">
        <v>16</v>
      </c>
      <c r="V7595">
        <v>12</v>
      </c>
      <c r="W7595">
        <v>0.35071020825156007</v>
      </c>
      <c r="X7595">
        <v>61.722604319251872</v>
      </c>
      <c r="Y7595">
        <v>85.345823385183806</v>
      </c>
      <c r="Z7595">
        <v>7.8735904900238332</v>
      </c>
      <c r="AA7595">
        <v>375.05766330152801</v>
      </c>
      <c r="AB7595">
        <v>438.70973469063409</v>
      </c>
      <c r="AC7595">
        <v>265.09277228423718</v>
      </c>
      <c r="AD7595">
        <v>81.197986983244732</v>
      </c>
      <c r="AE7595">
        <v>1315.3508856623553</v>
      </c>
    </row>
    <row r="7596" spans="1:31" x14ac:dyDescent="0.3">
      <c r="A7596">
        <v>2728628</v>
      </c>
      <c r="B7596">
        <v>1</v>
      </c>
      <c r="C7596" t="s">
        <v>81</v>
      </c>
      <c r="D7596" t="s">
        <v>123</v>
      </c>
      <c r="E7596" t="s">
        <v>161</v>
      </c>
      <c r="F7596" t="s">
        <v>20885</v>
      </c>
      <c r="G7596" t="s">
        <v>163</v>
      </c>
      <c r="H7596" t="s">
        <v>135</v>
      </c>
      <c r="I7596" t="s">
        <v>136</v>
      </c>
      <c r="J7596" t="s">
        <v>137</v>
      </c>
      <c r="K7596" t="s">
        <v>138</v>
      </c>
      <c r="L7596" t="s">
        <v>20886</v>
      </c>
      <c r="M7596" t="s">
        <v>20887</v>
      </c>
      <c r="N7596">
        <v>1.5763888880000001</v>
      </c>
      <c r="O7596">
        <v>0</v>
      </c>
      <c r="P7596">
        <v>9</v>
      </c>
      <c r="Q7596">
        <v>0</v>
      </c>
      <c r="R7596">
        <v>0</v>
      </c>
      <c r="S7596">
        <v>0</v>
      </c>
      <c r="T7596">
        <v>3</v>
      </c>
      <c r="U7596">
        <v>0</v>
      </c>
      <c r="V7596">
        <v>0</v>
      </c>
      <c r="W7596">
        <v>0</v>
      </c>
      <c r="X7596">
        <v>0.80607546941176489</v>
      </c>
      <c r="Y7596">
        <v>0</v>
      </c>
      <c r="Z7596">
        <v>0</v>
      </c>
      <c r="AA7596">
        <v>0</v>
      </c>
      <c r="AB7596">
        <v>2.2969570426919998E-2</v>
      </c>
      <c r="AC7596">
        <v>0</v>
      </c>
      <c r="AD7596">
        <v>0</v>
      </c>
      <c r="AE7596">
        <v>0.82904503983868494</v>
      </c>
    </row>
    <row r="7597" spans="1:31" x14ac:dyDescent="0.3">
      <c r="A7597">
        <v>2727686</v>
      </c>
      <c r="B7597">
        <v>1</v>
      </c>
      <c r="C7597" t="s">
        <v>80</v>
      </c>
      <c r="D7597" t="s">
        <v>90</v>
      </c>
      <c r="E7597" t="s">
        <v>173</v>
      </c>
      <c r="F7597" t="s">
        <v>20888</v>
      </c>
      <c r="G7597" t="s">
        <v>743</v>
      </c>
      <c r="H7597" t="s">
        <v>153</v>
      </c>
      <c r="I7597" t="s">
        <v>136</v>
      </c>
      <c r="J7597" t="s">
        <v>137</v>
      </c>
      <c r="K7597" t="s">
        <v>138</v>
      </c>
      <c r="L7597" t="s">
        <v>20889</v>
      </c>
      <c r="M7597" t="s">
        <v>20890</v>
      </c>
      <c r="N7597">
        <v>1.4016666659999999</v>
      </c>
      <c r="O7597">
        <v>0</v>
      </c>
      <c r="P7597">
        <v>1376</v>
      </c>
      <c r="Q7597">
        <v>0</v>
      </c>
      <c r="R7597">
        <v>0</v>
      </c>
      <c r="S7597">
        <v>0</v>
      </c>
      <c r="T7597">
        <v>155</v>
      </c>
      <c r="U7597">
        <v>0</v>
      </c>
      <c r="V7597">
        <v>0</v>
      </c>
      <c r="W7597">
        <v>0</v>
      </c>
      <c r="X7597">
        <v>350.72540062499303</v>
      </c>
      <c r="Y7597">
        <v>0</v>
      </c>
      <c r="Z7597">
        <v>0</v>
      </c>
      <c r="AA7597">
        <v>0</v>
      </c>
      <c r="AB7597">
        <v>293.29082694642011</v>
      </c>
      <c r="AC7597">
        <v>0</v>
      </c>
      <c r="AD7597">
        <v>0</v>
      </c>
      <c r="AE7597">
        <v>644.01622757141308</v>
      </c>
    </row>
    <row r="7598" spans="1:31" x14ac:dyDescent="0.3">
      <c r="A7598">
        <v>2727738</v>
      </c>
      <c r="B7598">
        <v>1</v>
      </c>
      <c r="C7598" t="s">
        <v>80</v>
      </c>
      <c r="D7598" t="s">
        <v>103</v>
      </c>
      <c r="E7598" t="s">
        <v>150</v>
      </c>
      <c r="F7598" t="s">
        <v>16883</v>
      </c>
      <c r="G7598" t="s">
        <v>152</v>
      </c>
      <c r="H7598" t="s">
        <v>153</v>
      </c>
      <c r="I7598" t="s">
        <v>136</v>
      </c>
      <c r="J7598" t="s">
        <v>137</v>
      </c>
      <c r="K7598" t="s">
        <v>138</v>
      </c>
      <c r="L7598" t="s">
        <v>20891</v>
      </c>
      <c r="M7598" t="s">
        <v>20892</v>
      </c>
      <c r="N7598">
        <v>1.7713888879999999</v>
      </c>
      <c r="O7598">
        <v>1</v>
      </c>
      <c r="P7598">
        <v>295</v>
      </c>
      <c r="Q7598">
        <v>19</v>
      </c>
      <c r="R7598">
        <v>110</v>
      </c>
      <c r="S7598">
        <v>11</v>
      </c>
      <c r="T7598">
        <v>47</v>
      </c>
      <c r="U7598">
        <v>3</v>
      </c>
      <c r="V7598">
        <v>0</v>
      </c>
      <c r="W7598">
        <v>1.3714449113211993</v>
      </c>
      <c r="X7598">
        <v>94.723451745823368</v>
      </c>
      <c r="Y7598">
        <v>295.85283053934546</v>
      </c>
      <c r="Z7598">
        <v>26.601612090566658</v>
      </c>
      <c r="AA7598">
        <v>41.423420724194244</v>
      </c>
      <c r="AB7598">
        <v>17.808696067345437</v>
      </c>
      <c r="AC7598">
        <v>39.242586511932387</v>
      </c>
      <c r="AD7598">
        <v>0</v>
      </c>
      <c r="AE7598">
        <v>517.02404259052878</v>
      </c>
    </row>
    <row r="7599" spans="1:31" x14ac:dyDescent="0.3">
      <c r="A7599">
        <v>2727197</v>
      </c>
      <c r="B7599">
        <v>1</v>
      </c>
      <c r="C7599" t="s">
        <v>80</v>
      </c>
      <c r="D7599" t="s">
        <v>87</v>
      </c>
      <c r="E7599" t="s">
        <v>145</v>
      </c>
      <c r="F7599" t="s">
        <v>20893</v>
      </c>
      <c r="G7599" t="s">
        <v>181</v>
      </c>
      <c r="H7599" t="s">
        <v>135</v>
      </c>
      <c r="I7599" t="s">
        <v>136</v>
      </c>
      <c r="J7599" t="s">
        <v>137</v>
      </c>
      <c r="K7599" t="s">
        <v>138</v>
      </c>
      <c r="L7599" t="s">
        <v>20894</v>
      </c>
      <c r="M7599" t="s">
        <v>20895</v>
      </c>
      <c r="N7599">
        <v>2.2527777769999999</v>
      </c>
      <c r="O7599">
        <v>0</v>
      </c>
      <c r="P7599">
        <v>2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1.1796738773136375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1.1796738773136375</v>
      </c>
    </row>
    <row r="7600" spans="1:31" x14ac:dyDescent="0.3">
      <c r="A7600">
        <v>2727961</v>
      </c>
      <c r="B7600">
        <v>1</v>
      </c>
      <c r="C7600" t="s">
        <v>80</v>
      </c>
      <c r="D7600" t="s">
        <v>106</v>
      </c>
      <c r="E7600" t="s">
        <v>150</v>
      </c>
      <c r="F7600" t="s">
        <v>6242</v>
      </c>
      <c r="G7600" t="s">
        <v>152</v>
      </c>
      <c r="H7600" t="s">
        <v>153</v>
      </c>
      <c r="I7600" t="s">
        <v>136</v>
      </c>
      <c r="J7600" t="s">
        <v>137</v>
      </c>
      <c r="K7600" t="s">
        <v>138</v>
      </c>
      <c r="L7600" t="s">
        <v>20896</v>
      </c>
      <c r="M7600" t="s">
        <v>20897</v>
      </c>
      <c r="N7600">
        <v>0.31055555499999998</v>
      </c>
      <c r="O7600">
        <v>1</v>
      </c>
      <c r="P7600">
        <v>4</v>
      </c>
      <c r="Q7600">
        <v>68</v>
      </c>
      <c r="R7600">
        <v>337</v>
      </c>
      <c r="S7600">
        <v>28</v>
      </c>
      <c r="T7600">
        <v>61</v>
      </c>
      <c r="U7600">
        <v>0</v>
      </c>
      <c r="V7600">
        <v>0</v>
      </c>
      <c r="W7600">
        <v>0.12308433164424</v>
      </c>
      <c r="X7600">
        <v>0.43822322076958342</v>
      </c>
      <c r="Y7600">
        <v>118.26519209081142</v>
      </c>
      <c r="Z7600">
        <v>75.793342704449287</v>
      </c>
      <c r="AA7600">
        <v>17.868498752520068</v>
      </c>
      <c r="AB7600">
        <v>19.810815516992509</v>
      </c>
      <c r="AC7600">
        <v>0</v>
      </c>
      <c r="AD7600">
        <v>0</v>
      </c>
      <c r="AE7600">
        <v>232.29915661718709</v>
      </c>
    </row>
    <row r="7601" spans="1:31" x14ac:dyDescent="0.3">
      <c r="A7601">
        <v>2727440</v>
      </c>
      <c r="B7601">
        <v>1</v>
      </c>
      <c r="C7601" t="s">
        <v>80</v>
      </c>
      <c r="D7601" t="s">
        <v>83</v>
      </c>
      <c r="E7601" t="s">
        <v>156</v>
      </c>
      <c r="F7601" t="s">
        <v>20898</v>
      </c>
      <c r="G7601" t="s">
        <v>263</v>
      </c>
      <c r="H7601" t="s">
        <v>153</v>
      </c>
      <c r="I7601" t="s">
        <v>136</v>
      </c>
      <c r="J7601" t="s">
        <v>137</v>
      </c>
      <c r="K7601" t="s">
        <v>138</v>
      </c>
      <c r="L7601" t="s">
        <v>20899</v>
      </c>
      <c r="M7601" t="s">
        <v>20759</v>
      </c>
      <c r="N7601">
        <v>0.95583333299999995</v>
      </c>
      <c r="O7601">
        <v>0</v>
      </c>
      <c r="P7601">
        <v>0</v>
      </c>
      <c r="Q7601">
        <v>0</v>
      </c>
      <c r="R7601">
        <v>0</v>
      </c>
      <c r="S7601">
        <v>2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>
        <v>10.935851373604301</v>
      </c>
      <c r="AB7601">
        <v>0</v>
      </c>
      <c r="AC7601">
        <v>0</v>
      </c>
      <c r="AD7601">
        <v>0</v>
      </c>
      <c r="AE7601">
        <v>10.935851373604301</v>
      </c>
    </row>
    <row r="7602" spans="1:31" x14ac:dyDescent="0.3">
      <c r="A7602">
        <v>2727251</v>
      </c>
      <c r="B7602">
        <v>1</v>
      </c>
      <c r="C7602" t="s">
        <v>80</v>
      </c>
      <c r="D7602" t="s">
        <v>91</v>
      </c>
      <c r="E7602" t="s">
        <v>150</v>
      </c>
      <c r="F7602" t="s">
        <v>5707</v>
      </c>
      <c r="G7602" t="s">
        <v>152</v>
      </c>
      <c r="H7602" t="s">
        <v>153</v>
      </c>
      <c r="I7602" t="s">
        <v>136</v>
      </c>
      <c r="J7602" t="s">
        <v>137</v>
      </c>
      <c r="K7602" t="s">
        <v>138</v>
      </c>
      <c r="L7602" t="s">
        <v>20900</v>
      </c>
      <c r="M7602" t="s">
        <v>20901</v>
      </c>
      <c r="N7602">
        <v>0.20833333300000001</v>
      </c>
      <c r="O7602">
        <v>1</v>
      </c>
      <c r="P7602">
        <v>41</v>
      </c>
      <c r="Q7602">
        <v>21</v>
      </c>
      <c r="R7602">
        <v>276</v>
      </c>
      <c r="S7602">
        <v>13</v>
      </c>
      <c r="T7602">
        <v>66</v>
      </c>
      <c r="U7602">
        <v>3</v>
      </c>
      <c r="V7602">
        <v>0</v>
      </c>
      <c r="W7602">
        <v>1.5574096890000002E-2</v>
      </c>
      <c r="X7602">
        <v>2.9541515214200498</v>
      </c>
      <c r="Y7602">
        <v>4.6636066863758749</v>
      </c>
      <c r="Z7602">
        <v>10.337321805557528</v>
      </c>
      <c r="AA7602">
        <v>67.471956268784609</v>
      </c>
      <c r="AB7602">
        <v>2.9596435388718008</v>
      </c>
      <c r="AC7602">
        <v>12.119514184143299</v>
      </c>
      <c r="AD7602">
        <v>0</v>
      </c>
      <c r="AE7602">
        <v>100.52176810204315</v>
      </c>
    </row>
    <row r="7603" spans="1:31" x14ac:dyDescent="0.3">
      <c r="A7603">
        <v>2727177</v>
      </c>
      <c r="B7603">
        <v>1</v>
      </c>
      <c r="C7603" t="s">
        <v>80</v>
      </c>
      <c r="D7603" t="s">
        <v>92</v>
      </c>
      <c r="E7603" t="s">
        <v>200</v>
      </c>
      <c r="F7603" t="s">
        <v>20902</v>
      </c>
      <c r="G7603" t="s">
        <v>393</v>
      </c>
      <c r="H7603" t="s">
        <v>135</v>
      </c>
      <c r="I7603" t="s">
        <v>136</v>
      </c>
      <c r="J7603" t="s">
        <v>137</v>
      </c>
      <c r="K7603" t="s">
        <v>138</v>
      </c>
      <c r="L7603" t="s">
        <v>20903</v>
      </c>
      <c r="M7603" t="s">
        <v>20752</v>
      </c>
      <c r="N7603">
        <v>2.6383333329999998</v>
      </c>
      <c r="O7603">
        <v>0</v>
      </c>
      <c r="P7603">
        <v>11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1.2333220727562899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1.2333220727562899</v>
      </c>
    </row>
    <row r="7604" spans="1:31" x14ac:dyDescent="0.3">
      <c r="A7604">
        <v>2727228</v>
      </c>
      <c r="B7604">
        <v>1</v>
      </c>
      <c r="C7604" t="s">
        <v>80</v>
      </c>
      <c r="D7604" t="s">
        <v>83</v>
      </c>
      <c r="E7604" t="s">
        <v>173</v>
      </c>
      <c r="F7604" t="s">
        <v>20181</v>
      </c>
      <c r="G7604" t="s">
        <v>1613</v>
      </c>
      <c r="H7604" t="s">
        <v>5535</v>
      </c>
      <c r="I7604" t="s">
        <v>136</v>
      </c>
      <c r="J7604" t="s">
        <v>137</v>
      </c>
      <c r="K7604" t="s">
        <v>210</v>
      </c>
      <c r="L7604" t="s">
        <v>20904</v>
      </c>
      <c r="M7604" t="s">
        <v>20905</v>
      </c>
      <c r="N7604">
        <v>0.29249999999999998</v>
      </c>
      <c r="O7604">
        <v>0</v>
      </c>
      <c r="P7604">
        <v>1028</v>
      </c>
      <c r="Q7604">
        <v>0</v>
      </c>
      <c r="R7604">
        <v>0</v>
      </c>
      <c r="S7604">
        <v>0</v>
      </c>
      <c r="T7604">
        <v>14</v>
      </c>
      <c r="U7604">
        <v>0</v>
      </c>
      <c r="V7604">
        <v>0</v>
      </c>
      <c r="W7604">
        <v>0</v>
      </c>
      <c r="X7604">
        <v>59.110893337225868</v>
      </c>
      <c r="Y7604">
        <v>0</v>
      </c>
      <c r="Z7604">
        <v>0</v>
      </c>
      <c r="AA7604">
        <v>0</v>
      </c>
      <c r="AB7604">
        <v>6.0543473959010248</v>
      </c>
      <c r="AC7604">
        <v>0</v>
      </c>
      <c r="AD7604">
        <v>0</v>
      </c>
      <c r="AE7604">
        <v>65.165240733126893</v>
      </c>
    </row>
    <row r="7605" spans="1:31" x14ac:dyDescent="0.3">
      <c r="A7605">
        <v>2728482</v>
      </c>
      <c r="B7605">
        <v>1</v>
      </c>
      <c r="C7605" t="s">
        <v>80</v>
      </c>
      <c r="D7605" t="s">
        <v>107</v>
      </c>
      <c r="E7605" t="s">
        <v>145</v>
      </c>
      <c r="F7605" t="s">
        <v>20906</v>
      </c>
      <c r="G7605" t="s">
        <v>181</v>
      </c>
      <c r="H7605" t="s">
        <v>135</v>
      </c>
      <c r="I7605" t="s">
        <v>136</v>
      </c>
      <c r="J7605" t="s">
        <v>137</v>
      </c>
      <c r="K7605" t="s">
        <v>138</v>
      </c>
      <c r="L7605" t="s">
        <v>20907</v>
      </c>
      <c r="M7605" t="s">
        <v>20908</v>
      </c>
      <c r="N7605">
        <v>1.794166666</v>
      </c>
      <c r="O7605">
        <v>0</v>
      </c>
      <c r="P7605">
        <v>3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1.0216778138617502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1.0216778138617502</v>
      </c>
    </row>
    <row r="7606" spans="1:31" x14ac:dyDescent="0.3">
      <c r="A7606">
        <v>2732203</v>
      </c>
      <c r="B7606">
        <v>1</v>
      </c>
      <c r="C7606" t="s">
        <v>81</v>
      </c>
      <c r="D7606" t="s">
        <v>112</v>
      </c>
      <c r="E7606" t="s">
        <v>132</v>
      </c>
      <c r="F7606" t="s">
        <v>20909</v>
      </c>
      <c r="G7606" t="s">
        <v>134</v>
      </c>
      <c r="H7606" t="s">
        <v>135</v>
      </c>
      <c r="I7606" t="s">
        <v>136</v>
      </c>
      <c r="J7606" t="s">
        <v>137</v>
      </c>
      <c r="K7606" t="s">
        <v>138</v>
      </c>
      <c r="L7606" t="s">
        <v>20910</v>
      </c>
      <c r="M7606" t="s">
        <v>20911</v>
      </c>
      <c r="N7606">
        <v>8.9166666659999994</v>
      </c>
      <c r="O7606">
        <v>0</v>
      </c>
      <c r="P7606">
        <v>133</v>
      </c>
      <c r="Q7606">
        <v>0</v>
      </c>
      <c r="R7606">
        <v>5</v>
      </c>
      <c r="S7606">
        <v>0</v>
      </c>
      <c r="T7606">
        <v>8</v>
      </c>
      <c r="U7606">
        <v>0</v>
      </c>
      <c r="V7606">
        <v>0</v>
      </c>
      <c r="W7606">
        <v>0</v>
      </c>
      <c r="X7606">
        <v>317.59746930459886</v>
      </c>
      <c r="Y7606">
        <v>0</v>
      </c>
      <c r="Z7606">
        <v>19.601269273643755</v>
      </c>
      <c r="AA7606">
        <v>0</v>
      </c>
      <c r="AB7606">
        <v>28.304949243405996</v>
      </c>
      <c r="AC7606">
        <v>0</v>
      </c>
      <c r="AD7606">
        <v>0</v>
      </c>
      <c r="AE7606">
        <v>365.50368782164861</v>
      </c>
    </row>
    <row r="7607" spans="1:31" x14ac:dyDescent="0.3">
      <c r="A7607">
        <v>2727632</v>
      </c>
      <c r="B7607">
        <v>1</v>
      </c>
      <c r="C7607" t="s">
        <v>80</v>
      </c>
      <c r="D7607" t="s">
        <v>103</v>
      </c>
      <c r="E7607" t="s">
        <v>150</v>
      </c>
      <c r="F7607" t="s">
        <v>20912</v>
      </c>
      <c r="G7607" t="s">
        <v>152</v>
      </c>
      <c r="H7607" t="s">
        <v>153</v>
      </c>
      <c r="I7607" t="s">
        <v>136</v>
      </c>
      <c r="J7607" t="s">
        <v>137</v>
      </c>
      <c r="K7607" t="s">
        <v>138</v>
      </c>
      <c r="L7607" t="s">
        <v>20913</v>
      </c>
      <c r="M7607" t="s">
        <v>20914</v>
      </c>
      <c r="N7607">
        <v>0.26944444400000001</v>
      </c>
      <c r="O7607">
        <v>0</v>
      </c>
      <c r="P7607">
        <v>676</v>
      </c>
      <c r="Q7607">
        <v>2</v>
      </c>
      <c r="R7607">
        <v>11</v>
      </c>
      <c r="S7607">
        <v>4</v>
      </c>
      <c r="T7607">
        <v>92</v>
      </c>
      <c r="U7607">
        <v>12</v>
      </c>
      <c r="V7607">
        <v>0</v>
      </c>
      <c r="W7607">
        <v>0</v>
      </c>
      <c r="X7607">
        <v>34.536153148736084</v>
      </c>
      <c r="Y7607">
        <v>5.9203767891430505</v>
      </c>
      <c r="Z7607">
        <v>0.74892705589590014</v>
      </c>
      <c r="AA7607">
        <v>3.4838022632638337</v>
      </c>
      <c r="AB7607">
        <v>30.405805149828495</v>
      </c>
      <c r="AC7607">
        <v>229.62492940035779</v>
      </c>
      <c r="AD7607">
        <v>0</v>
      </c>
      <c r="AE7607">
        <v>304.71999380722514</v>
      </c>
    </row>
    <row r="7608" spans="1:31" x14ac:dyDescent="0.3">
      <c r="A7608">
        <v>2727483</v>
      </c>
      <c r="B7608">
        <v>1</v>
      </c>
      <c r="C7608" t="s">
        <v>81</v>
      </c>
      <c r="D7608" t="s">
        <v>128</v>
      </c>
      <c r="E7608" t="s">
        <v>213</v>
      </c>
      <c r="F7608" t="s">
        <v>20915</v>
      </c>
      <c r="G7608" t="s">
        <v>152</v>
      </c>
      <c r="H7608" t="s">
        <v>153</v>
      </c>
      <c r="I7608" t="s">
        <v>136</v>
      </c>
      <c r="J7608" t="s">
        <v>137</v>
      </c>
      <c r="K7608" t="s">
        <v>138</v>
      </c>
      <c r="L7608" t="s">
        <v>20916</v>
      </c>
      <c r="M7608" t="s">
        <v>20917</v>
      </c>
      <c r="N7608">
        <v>1.488888888</v>
      </c>
      <c r="O7608">
        <v>0</v>
      </c>
      <c r="P7608">
        <v>0</v>
      </c>
      <c r="Q7608">
        <v>0</v>
      </c>
      <c r="R7608">
        <v>0</v>
      </c>
      <c r="S7608">
        <v>8</v>
      </c>
      <c r="T7608">
        <v>1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</v>
      </c>
    </row>
    <row r="7609" spans="1:31" x14ac:dyDescent="0.3">
      <c r="A7609">
        <v>2727655</v>
      </c>
      <c r="B7609">
        <v>1</v>
      </c>
      <c r="C7609" t="s">
        <v>80</v>
      </c>
      <c r="D7609" t="s">
        <v>93</v>
      </c>
      <c r="E7609" t="s">
        <v>200</v>
      </c>
      <c r="F7609" t="s">
        <v>20918</v>
      </c>
      <c r="G7609" t="s">
        <v>163</v>
      </c>
      <c r="H7609" t="s">
        <v>135</v>
      </c>
      <c r="I7609" t="s">
        <v>136</v>
      </c>
      <c r="J7609" t="s">
        <v>137</v>
      </c>
      <c r="K7609" t="s">
        <v>138</v>
      </c>
      <c r="L7609" t="s">
        <v>20919</v>
      </c>
      <c r="M7609" t="s">
        <v>20920</v>
      </c>
      <c r="N7609">
        <v>0.79083333300000003</v>
      </c>
      <c r="O7609">
        <v>0</v>
      </c>
      <c r="P7609">
        <v>191</v>
      </c>
      <c r="Q7609">
        <v>0</v>
      </c>
      <c r="R7609">
        <v>0</v>
      </c>
      <c r="S7609">
        <v>0</v>
      </c>
      <c r="T7609">
        <v>15</v>
      </c>
      <c r="U7609">
        <v>0</v>
      </c>
      <c r="V7609">
        <v>0</v>
      </c>
      <c r="W7609">
        <v>0</v>
      </c>
      <c r="X7609">
        <v>22.437201888686005</v>
      </c>
      <c r="Y7609">
        <v>0</v>
      </c>
      <c r="Z7609">
        <v>0</v>
      </c>
      <c r="AA7609">
        <v>0</v>
      </c>
      <c r="AB7609">
        <v>6.2409795087761557</v>
      </c>
      <c r="AC7609">
        <v>0</v>
      </c>
      <c r="AD7609">
        <v>0</v>
      </c>
      <c r="AE7609">
        <v>28.678181397462161</v>
      </c>
    </row>
    <row r="7610" spans="1:31" x14ac:dyDescent="0.3">
      <c r="A7610">
        <v>2728196</v>
      </c>
      <c r="B7610">
        <v>1</v>
      </c>
      <c r="C7610" t="s">
        <v>80</v>
      </c>
      <c r="D7610" t="s">
        <v>90</v>
      </c>
      <c r="E7610" t="s">
        <v>161</v>
      </c>
      <c r="F7610" t="s">
        <v>20921</v>
      </c>
      <c r="G7610" t="s">
        <v>393</v>
      </c>
      <c r="H7610" t="s">
        <v>135</v>
      </c>
      <c r="I7610" t="s">
        <v>136</v>
      </c>
      <c r="J7610" t="s">
        <v>137</v>
      </c>
      <c r="K7610" t="s">
        <v>138</v>
      </c>
      <c r="L7610" t="s">
        <v>20922</v>
      </c>
      <c r="M7610" t="s">
        <v>20923</v>
      </c>
      <c r="N7610">
        <v>5.523055555</v>
      </c>
      <c r="O7610">
        <v>0</v>
      </c>
      <c r="P7610">
        <v>117</v>
      </c>
      <c r="Q7610">
        <v>0</v>
      </c>
      <c r="R7610">
        <v>0</v>
      </c>
      <c r="S7610">
        <v>0</v>
      </c>
      <c r="T7610">
        <v>64</v>
      </c>
      <c r="U7610">
        <v>0</v>
      </c>
      <c r="V7610">
        <v>0</v>
      </c>
      <c r="W7610">
        <v>0</v>
      </c>
      <c r="X7610">
        <v>131.50686266946767</v>
      </c>
      <c r="Y7610">
        <v>0</v>
      </c>
      <c r="Z7610">
        <v>0</v>
      </c>
      <c r="AA7610">
        <v>0</v>
      </c>
      <c r="AB7610">
        <v>105.06500241263088</v>
      </c>
      <c r="AC7610">
        <v>0</v>
      </c>
      <c r="AD7610">
        <v>0</v>
      </c>
      <c r="AE7610">
        <v>236.57186508209855</v>
      </c>
    </row>
    <row r="7611" spans="1:31" x14ac:dyDescent="0.3">
      <c r="A7611">
        <v>2727698</v>
      </c>
      <c r="B7611">
        <v>1</v>
      </c>
      <c r="C7611" t="s">
        <v>80</v>
      </c>
      <c r="D7611" t="s">
        <v>93</v>
      </c>
      <c r="E7611" t="s">
        <v>150</v>
      </c>
      <c r="F7611" t="s">
        <v>17631</v>
      </c>
      <c r="G7611" t="s">
        <v>152</v>
      </c>
      <c r="H7611" t="s">
        <v>153</v>
      </c>
      <c r="I7611" t="s">
        <v>136</v>
      </c>
      <c r="J7611" t="s">
        <v>137</v>
      </c>
      <c r="K7611" t="s">
        <v>138</v>
      </c>
      <c r="L7611" t="s">
        <v>20924</v>
      </c>
      <c r="M7611" t="s">
        <v>20925</v>
      </c>
      <c r="N7611">
        <v>6.3886111110000003</v>
      </c>
      <c r="O7611">
        <v>0</v>
      </c>
      <c r="P7611">
        <v>6642</v>
      </c>
      <c r="Q7611">
        <v>0</v>
      </c>
      <c r="R7611">
        <v>1</v>
      </c>
      <c r="S7611">
        <v>4</v>
      </c>
      <c r="T7611">
        <v>455</v>
      </c>
      <c r="U7611">
        <v>0</v>
      </c>
      <c r="V7611">
        <v>0</v>
      </c>
      <c r="W7611">
        <v>0</v>
      </c>
      <c r="X7611">
        <v>6853.4719179195999</v>
      </c>
      <c r="Y7611">
        <v>0</v>
      </c>
      <c r="Z7611">
        <v>25.236521590169787</v>
      </c>
      <c r="AA7611">
        <v>217.57857238365654</v>
      </c>
      <c r="AB7611">
        <v>2827.4375505859616</v>
      </c>
      <c r="AC7611">
        <v>0</v>
      </c>
      <c r="AD7611">
        <v>0</v>
      </c>
      <c r="AE7611">
        <v>9923.7245624793868</v>
      </c>
    </row>
    <row r="7612" spans="1:31" x14ac:dyDescent="0.3">
      <c r="A7612">
        <v>2728416</v>
      </c>
      <c r="B7612">
        <v>1</v>
      </c>
      <c r="C7612" t="s">
        <v>81</v>
      </c>
      <c r="D7612" t="s">
        <v>113</v>
      </c>
      <c r="E7612" t="s">
        <v>213</v>
      </c>
      <c r="F7612" t="s">
        <v>20926</v>
      </c>
      <c r="G7612" t="s">
        <v>152</v>
      </c>
      <c r="H7612" t="s">
        <v>153</v>
      </c>
      <c r="I7612" t="s">
        <v>136</v>
      </c>
      <c r="J7612" t="s">
        <v>137</v>
      </c>
      <c r="K7612" t="s">
        <v>138</v>
      </c>
      <c r="L7612" t="s">
        <v>20927</v>
      </c>
      <c r="M7612" t="s">
        <v>20928</v>
      </c>
      <c r="N7612">
        <v>1.4311111110000001</v>
      </c>
      <c r="O7612">
        <v>3</v>
      </c>
      <c r="P7612">
        <v>691</v>
      </c>
      <c r="Q7612">
        <v>51</v>
      </c>
      <c r="R7612">
        <v>264</v>
      </c>
      <c r="S7612">
        <v>8</v>
      </c>
      <c r="T7612">
        <v>43</v>
      </c>
      <c r="U7612">
        <v>0</v>
      </c>
      <c r="V7612">
        <v>0</v>
      </c>
      <c r="W7612">
        <v>1.1402467430000001</v>
      </c>
      <c r="X7612">
        <v>182.60789790624108</v>
      </c>
      <c r="Y7612">
        <v>74.397824019650159</v>
      </c>
      <c r="Z7612">
        <v>62.841614136324147</v>
      </c>
      <c r="AA7612">
        <v>62.622130036287359</v>
      </c>
      <c r="AB7612">
        <v>16.631336747198603</v>
      </c>
      <c r="AC7612">
        <v>0</v>
      </c>
      <c r="AD7612">
        <v>0</v>
      </c>
      <c r="AE7612">
        <v>400.24104958870134</v>
      </c>
    </row>
    <row r="7613" spans="1:31" x14ac:dyDescent="0.3">
      <c r="A7613">
        <v>2727506</v>
      </c>
      <c r="B7613">
        <v>1</v>
      </c>
      <c r="C7613" t="s">
        <v>80</v>
      </c>
      <c r="D7613" t="s">
        <v>85</v>
      </c>
      <c r="E7613" t="s">
        <v>145</v>
      </c>
      <c r="F7613" t="s">
        <v>20929</v>
      </c>
      <c r="G7613" t="s">
        <v>181</v>
      </c>
      <c r="H7613" t="s">
        <v>135</v>
      </c>
      <c r="I7613" t="s">
        <v>136</v>
      </c>
      <c r="J7613" t="s">
        <v>137</v>
      </c>
      <c r="K7613" t="s">
        <v>138</v>
      </c>
      <c r="L7613" t="s">
        <v>20930</v>
      </c>
      <c r="M7613" t="s">
        <v>20931</v>
      </c>
      <c r="N7613">
        <v>1.8161111109999999</v>
      </c>
      <c r="O7613">
        <v>0</v>
      </c>
      <c r="P7613">
        <v>9</v>
      </c>
      <c r="Q7613">
        <v>0</v>
      </c>
      <c r="R7613">
        <v>0</v>
      </c>
      <c r="S7613">
        <v>0</v>
      </c>
      <c r="T7613">
        <v>3</v>
      </c>
      <c r="U7613">
        <v>0</v>
      </c>
      <c r="V7613">
        <v>0</v>
      </c>
      <c r="W7613">
        <v>0</v>
      </c>
      <c r="X7613">
        <v>3.1816224273331661</v>
      </c>
      <c r="Y7613">
        <v>0</v>
      </c>
      <c r="Z7613">
        <v>0</v>
      </c>
      <c r="AA7613">
        <v>0</v>
      </c>
      <c r="AB7613">
        <v>3.5700237893693134</v>
      </c>
      <c r="AC7613">
        <v>0</v>
      </c>
      <c r="AD7613">
        <v>0</v>
      </c>
      <c r="AE7613">
        <v>6.7516462167024791</v>
      </c>
    </row>
    <row r="7614" spans="1:31" x14ac:dyDescent="0.3">
      <c r="A7614">
        <v>2727675</v>
      </c>
      <c r="B7614">
        <v>1</v>
      </c>
      <c r="C7614" t="s">
        <v>81</v>
      </c>
      <c r="D7614" t="s">
        <v>112</v>
      </c>
      <c r="E7614" t="s">
        <v>161</v>
      </c>
      <c r="F7614" t="s">
        <v>20932</v>
      </c>
      <c r="G7614" t="s">
        <v>163</v>
      </c>
      <c r="H7614" t="s">
        <v>135</v>
      </c>
      <c r="I7614" t="s">
        <v>136</v>
      </c>
      <c r="J7614" t="s">
        <v>137</v>
      </c>
      <c r="K7614" t="s">
        <v>138</v>
      </c>
      <c r="L7614" t="s">
        <v>20933</v>
      </c>
      <c r="M7614" t="s">
        <v>20934</v>
      </c>
      <c r="N7614">
        <v>3.0363888879999998</v>
      </c>
      <c r="O7614">
        <v>0</v>
      </c>
      <c r="P7614">
        <v>1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0.58772208749416666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0.58772208749416666</v>
      </c>
    </row>
    <row r="7615" spans="1:31" x14ac:dyDescent="0.3">
      <c r="A7615">
        <v>2727706</v>
      </c>
      <c r="B7615">
        <v>1</v>
      </c>
      <c r="C7615" t="s">
        <v>80</v>
      </c>
      <c r="D7615" t="s">
        <v>98</v>
      </c>
      <c r="E7615" t="s">
        <v>161</v>
      </c>
      <c r="F7615" t="s">
        <v>20935</v>
      </c>
      <c r="G7615" t="s">
        <v>163</v>
      </c>
      <c r="H7615" t="s">
        <v>135</v>
      </c>
      <c r="I7615" t="s">
        <v>136</v>
      </c>
      <c r="J7615" t="s">
        <v>137</v>
      </c>
      <c r="K7615" t="s">
        <v>138</v>
      </c>
      <c r="L7615" t="s">
        <v>20936</v>
      </c>
      <c r="M7615" t="s">
        <v>20937</v>
      </c>
      <c r="N7615">
        <v>3.4816666660000002</v>
      </c>
      <c r="O7615">
        <v>0</v>
      </c>
      <c r="P7615">
        <v>24</v>
      </c>
      <c r="Q7615">
        <v>0</v>
      </c>
      <c r="R7615">
        <v>1</v>
      </c>
      <c r="S7615">
        <v>0</v>
      </c>
      <c r="T7615">
        <v>2</v>
      </c>
      <c r="U7615">
        <v>0</v>
      </c>
      <c r="V7615">
        <v>0</v>
      </c>
      <c r="W7615">
        <v>0</v>
      </c>
      <c r="X7615">
        <v>6.4695473248785476</v>
      </c>
      <c r="Y7615">
        <v>0</v>
      </c>
      <c r="Z7615">
        <v>0</v>
      </c>
      <c r="AA7615">
        <v>0</v>
      </c>
      <c r="AB7615">
        <v>1.6511656339512135</v>
      </c>
      <c r="AC7615">
        <v>0</v>
      </c>
      <c r="AD7615">
        <v>0</v>
      </c>
      <c r="AE7615">
        <v>8.1207129588297615</v>
      </c>
    </row>
    <row r="7616" spans="1:31" x14ac:dyDescent="0.3">
      <c r="A7616">
        <v>2727220</v>
      </c>
      <c r="B7616">
        <v>1</v>
      </c>
      <c r="C7616" t="s">
        <v>80</v>
      </c>
      <c r="D7616" t="s">
        <v>83</v>
      </c>
      <c r="E7616" t="s">
        <v>150</v>
      </c>
      <c r="F7616" t="s">
        <v>20938</v>
      </c>
      <c r="G7616" t="s">
        <v>1613</v>
      </c>
      <c r="H7616" t="s">
        <v>5535</v>
      </c>
      <c r="I7616" t="s">
        <v>136</v>
      </c>
      <c r="J7616" t="s">
        <v>137</v>
      </c>
      <c r="K7616" t="s">
        <v>210</v>
      </c>
      <c r="L7616" t="s">
        <v>20939</v>
      </c>
      <c r="M7616" t="s">
        <v>20940</v>
      </c>
      <c r="N7616">
        <v>0.15694444399999999</v>
      </c>
      <c r="O7616">
        <v>0</v>
      </c>
      <c r="P7616">
        <v>147</v>
      </c>
      <c r="Q7616">
        <v>0</v>
      </c>
      <c r="R7616">
        <v>0</v>
      </c>
      <c r="S7616">
        <v>0</v>
      </c>
      <c r="T7616">
        <v>89</v>
      </c>
      <c r="U7616">
        <v>0</v>
      </c>
      <c r="V7616">
        <v>0</v>
      </c>
      <c r="W7616">
        <v>0</v>
      </c>
      <c r="X7616">
        <v>4.4428103249954685</v>
      </c>
      <c r="Y7616">
        <v>0</v>
      </c>
      <c r="Z7616">
        <v>0</v>
      </c>
      <c r="AA7616">
        <v>0</v>
      </c>
      <c r="AB7616">
        <v>15.112158939539928</v>
      </c>
      <c r="AC7616">
        <v>0</v>
      </c>
      <c r="AD7616">
        <v>0</v>
      </c>
      <c r="AE7616">
        <v>19.554969264535394</v>
      </c>
    </row>
    <row r="7617" spans="1:31" x14ac:dyDescent="0.3">
      <c r="A7617">
        <v>2728608</v>
      </c>
      <c r="B7617">
        <v>1</v>
      </c>
      <c r="C7617" t="s">
        <v>80</v>
      </c>
      <c r="D7617" t="s">
        <v>104</v>
      </c>
      <c r="E7617" t="s">
        <v>150</v>
      </c>
      <c r="F7617" t="s">
        <v>4472</v>
      </c>
      <c r="G7617" t="s">
        <v>152</v>
      </c>
      <c r="H7617" t="s">
        <v>153</v>
      </c>
      <c r="I7617" t="s">
        <v>490</v>
      </c>
      <c r="J7617" t="s">
        <v>137</v>
      </c>
      <c r="K7617" t="s">
        <v>138</v>
      </c>
      <c r="L7617" t="s">
        <v>20941</v>
      </c>
      <c r="M7617" t="s">
        <v>20942</v>
      </c>
      <c r="N7617">
        <v>4.9166665999999998E-2</v>
      </c>
      <c r="O7617">
        <v>1</v>
      </c>
      <c r="P7617">
        <v>10</v>
      </c>
      <c r="Q7617">
        <v>25</v>
      </c>
      <c r="R7617">
        <v>55</v>
      </c>
      <c r="S7617">
        <v>16</v>
      </c>
      <c r="T7617">
        <v>11</v>
      </c>
      <c r="U7617">
        <v>18</v>
      </c>
      <c r="V7617">
        <v>0</v>
      </c>
      <c r="W7617">
        <v>2.2972390154999998E-2</v>
      </c>
      <c r="X7617">
        <v>5.0795581963619996E-2</v>
      </c>
      <c r="Y7617">
        <v>4.023184865036824</v>
      </c>
      <c r="Z7617">
        <v>5.6208616484999994E-2</v>
      </c>
      <c r="AA7617">
        <v>12.38286629921598</v>
      </c>
      <c r="AB7617">
        <v>0.14216885381737498</v>
      </c>
      <c r="AC7617">
        <v>152.48110959951919</v>
      </c>
      <c r="AD7617">
        <v>0</v>
      </c>
      <c r="AE7617">
        <v>169.15930620619298</v>
      </c>
    </row>
    <row r="7618" spans="1:31" x14ac:dyDescent="0.3">
      <c r="A7618">
        <v>2728110</v>
      </c>
      <c r="B7618">
        <v>1</v>
      </c>
      <c r="C7618" t="s">
        <v>80</v>
      </c>
      <c r="D7618" t="s">
        <v>94</v>
      </c>
      <c r="E7618" t="s">
        <v>156</v>
      </c>
      <c r="F7618" t="s">
        <v>20943</v>
      </c>
      <c r="G7618" t="s">
        <v>185</v>
      </c>
      <c r="H7618" t="s">
        <v>153</v>
      </c>
      <c r="I7618" t="s">
        <v>136</v>
      </c>
      <c r="J7618" t="s">
        <v>137</v>
      </c>
      <c r="K7618" t="s">
        <v>138</v>
      </c>
      <c r="L7618" t="s">
        <v>20944</v>
      </c>
      <c r="M7618" t="s">
        <v>20945</v>
      </c>
      <c r="N7618">
        <v>2.6247222219999999</v>
      </c>
      <c r="O7618">
        <v>0</v>
      </c>
      <c r="P7618">
        <v>0</v>
      </c>
      <c r="Q7618">
        <v>0</v>
      </c>
      <c r="R7618">
        <v>0</v>
      </c>
      <c r="S7618">
        <v>2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</row>
    <row r="7619" spans="1:31" x14ac:dyDescent="0.3">
      <c r="A7619">
        <v>2728396</v>
      </c>
      <c r="B7619">
        <v>1</v>
      </c>
      <c r="C7619" t="s">
        <v>80</v>
      </c>
      <c r="D7619" t="s">
        <v>106</v>
      </c>
      <c r="E7619" t="s">
        <v>161</v>
      </c>
      <c r="F7619" t="s">
        <v>20946</v>
      </c>
      <c r="G7619" t="s">
        <v>163</v>
      </c>
      <c r="H7619" t="s">
        <v>135</v>
      </c>
      <c r="I7619" t="s">
        <v>136</v>
      </c>
      <c r="J7619" t="s">
        <v>137</v>
      </c>
      <c r="K7619" t="s">
        <v>138</v>
      </c>
      <c r="L7619" t="s">
        <v>20947</v>
      </c>
      <c r="M7619" t="s">
        <v>20948</v>
      </c>
      <c r="N7619">
        <v>2.716111111</v>
      </c>
      <c r="O7619">
        <v>0</v>
      </c>
      <c r="P7619">
        <v>10</v>
      </c>
      <c r="Q7619">
        <v>0</v>
      </c>
      <c r="R7619">
        <v>3</v>
      </c>
      <c r="S7619">
        <v>0</v>
      </c>
      <c r="T7619">
        <v>3</v>
      </c>
      <c r="U7619">
        <v>0</v>
      </c>
      <c r="V7619">
        <v>0</v>
      </c>
      <c r="W7619">
        <v>0</v>
      </c>
      <c r="X7619">
        <v>9.2890595919615908</v>
      </c>
      <c r="Y7619">
        <v>0</v>
      </c>
      <c r="Z7619">
        <v>9.3850859178440107</v>
      </c>
      <c r="AA7619">
        <v>0</v>
      </c>
      <c r="AB7619">
        <v>3.0089043733862955</v>
      </c>
      <c r="AC7619">
        <v>0</v>
      </c>
      <c r="AD7619">
        <v>0</v>
      </c>
      <c r="AE7619">
        <v>21.683049883191899</v>
      </c>
    </row>
    <row r="7620" spans="1:31" x14ac:dyDescent="0.3">
      <c r="A7620">
        <v>2728302</v>
      </c>
      <c r="B7620">
        <v>1</v>
      </c>
      <c r="C7620" t="s">
        <v>80</v>
      </c>
      <c r="D7620" t="s">
        <v>104</v>
      </c>
      <c r="E7620" t="s">
        <v>150</v>
      </c>
      <c r="F7620" t="s">
        <v>20949</v>
      </c>
      <c r="G7620" t="s">
        <v>152</v>
      </c>
      <c r="H7620" t="s">
        <v>153</v>
      </c>
      <c r="I7620" t="s">
        <v>136</v>
      </c>
      <c r="J7620" t="s">
        <v>137</v>
      </c>
      <c r="K7620" t="s">
        <v>138</v>
      </c>
      <c r="L7620" t="s">
        <v>20950</v>
      </c>
      <c r="M7620" t="s">
        <v>20951</v>
      </c>
      <c r="N7620">
        <v>2.7716666659999998</v>
      </c>
      <c r="O7620">
        <v>0</v>
      </c>
      <c r="P7620">
        <v>0</v>
      </c>
      <c r="Q7620">
        <v>0</v>
      </c>
      <c r="R7620">
        <v>0</v>
      </c>
      <c r="S7620">
        <v>1</v>
      </c>
      <c r="T7620">
        <v>0</v>
      </c>
      <c r="U7620">
        <v>1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29.848346985817432</v>
      </c>
      <c r="AB7620">
        <v>0</v>
      </c>
      <c r="AC7620">
        <v>201.89581025742467</v>
      </c>
      <c r="AD7620">
        <v>0</v>
      </c>
      <c r="AE7620">
        <v>231.74415724324211</v>
      </c>
    </row>
    <row r="7621" spans="1:31" x14ac:dyDescent="0.3">
      <c r="A7621">
        <v>2727420</v>
      </c>
      <c r="B7621">
        <v>1</v>
      </c>
      <c r="C7621" t="s">
        <v>80</v>
      </c>
      <c r="D7621" t="s">
        <v>97</v>
      </c>
      <c r="E7621" t="s">
        <v>173</v>
      </c>
      <c r="F7621" t="s">
        <v>770</v>
      </c>
      <c r="G7621" t="s">
        <v>152</v>
      </c>
      <c r="H7621" t="s">
        <v>153</v>
      </c>
      <c r="I7621" t="s">
        <v>136</v>
      </c>
      <c r="J7621" t="s">
        <v>137</v>
      </c>
      <c r="K7621" t="s">
        <v>138</v>
      </c>
      <c r="L7621" t="s">
        <v>20952</v>
      </c>
      <c r="M7621" t="s">
        <v>20953</v>
      </c>
      <c r="N7621">
        <v>0.240277777</v>
      </c>
      <c r="O7621">
        <v>2</v>
      </c>
      <c r="P7621">
        <v>953</v>
      </c>
      <c r="Q7621">
        <v>5</v>
      </c>
      <c r="R7621">
        <v>0</v>
      </c>
      <c r="S7621">
        <v>16</v>
      </c>
      <c r="T7621">
        <v>18</v>
      </c>
      <c r="U7621">
        <v>1</v>
      </c>
      <c r="V7621">
        <v>0</v>
      </c>
      <c r="W7621">
        <v>7.1005314846927998</v>
      </c>
      <c r="X7621">
        <v>25.206681552114624</v>
      </c>
      <c r="Y7621">
        <v>6.979615928824451</v>
      </c>
      <c r="Z7621">
        <v>0</v>
      </c>
      <c r="AA7621">
        <v>23.451685869537801</v>
      </c>
      <c r="AB7621">
        <v>5.9476107506331664</v>
      </c>
      <c r="AC7621">
        <v>1.7348446860495208</v>
      </c>
      <c r="AD7621">
        <v>0</v>
      </c>
      <c r="AE7621">
        <v>70.420970271852369</v>
      </c>
    </row>
    <row r="7622" spans="1:31" x14ac:dyDescent="0.3">
      <c r="A7622">
        <v>2727973</v>
      </c>
      <c r="B7622">
        <v>1</v>
      </c>
      <c r="C7622" t="s">
        <v>80</v>
      </c>
      <c r="D7622" t="s">
        <v>92</v>
      </c>
      <c r="E7622" t="s">
        <v>213</v>
      </c>
      <c r="F7622" t="s">
        <v>20954</v>
      </c>
      <c r="G7622" t="s">
        <v>209</v>
      </c>
      <c r="H7622" t="s">
        <v>153</v>
      </c>
      <c r="I7622" t="s">
        <v>136</v>
      </c>
      <c r="J7622" t="s">
        <v>137</v>
      </c>
      <c r="K7622" t="s">
        <v>210</v>
      </c>
      <c r="L7622" t="s">
        <v>20955</v>
      </c>
      <c r="M7622" t="s">
        <v>20956</v>
      </c>
      <c r="N7622">
        <v>1.4302777769999999</v>
      </c>
      <c r="O7622">
        <v>1</v>
      </c>
      <c r="P7622">
        <v>3095</v>
      </c>
      <c r="Q7622">
        <v>1</v>
      </c>
      <c r="R7622">
        <v>2</v>
      </c>
      <c r="S7622">
        <v>7</v>
      </c>
      <c r="T7622">
        <v>173</v>
      </c>
      <c r="U7622">
        <v>0</v>
      </c>
      <c r="V7622">
        <v>2</v>
      </c>
      <c r="W7622">
        <v>69.293561216504173</v>
      </c>
      <c r="X7622">
        <v>484.32936673830989</v>
      </c>
      <c r="Y7622">
        <v>7.5987925369481246</v>
      </c>
      <c r="Z7622">
        <v>0</v>
      </c>
      <c r="AA7622">
        <v>22.70602123933929</v>
      </c>
      <c r="AB7622">
        <v>156.71687035766169</v>
      </c>
      <c r="AC7622">
        <v>0</v>
      </c>
      <c r="AD7622">
        <v>0</v>
      </c>
      <c r="AE7622">
        <v>740.64461208876321</v>
      </c>
    </row>
    <row r="7623" spans="1:31" x14ac:dyDescent="0.3">
      <c r="A7623">
        <v>2727950</v>
      </c>
      <c r="B7623">
        <v>1</v>
      </c>
      <c r="C7623" t="s">
        <v>80</v>
      </c>
      <c r="D7623" t="s">
        <v>100</v>
      </c>
      <c r="E7623" t="s">
        <v>213</v>
      </c>
      <c r="F7623" t="s">
        <v>9250</v>
      </c>
      <c r="G7623" t="s">
        <v>152</v>
      </c>
      <c r="H7623" t="s">
        <v>153</v>
      </c>
      <c r="I7623" t="s">
        <v>136</v>
      </c>
      <c r="J7623" t="s">
        <v>137</v>
      </c>
      <c r="K7623" t="s">
        <v>138</v>
      </c>
      <c r="L7623" t="s">
        <v>20957</v>
      </c>
      <c r="M7623" t="s">
        <v>20958</v>
      </c>
      <c r="N7623">
        <v>4.5166666659999999</v>
      </c>
      <c r="O7623">
        <v>0</v>
      </c>
      <c r="P7623">
        <v>5</v>
      </c>
      <c r="Q7623">
        <v>60</v>
      </c>
      <c r="R7623">
        <v>72</v>
      </c>
      <c r="S7623">
        <v>4</v>
      </c>
      <c r="T7623">
        <v>5</v>
      </c>
      <c r="U7623">
        <v>0</v>
      </c>
      <c r="V7623">
        <v>0</v>
      </c>
      <c r="W7623">
        <v>0</v>
      </c>
      <c r="X7623">
        <v>6.6422977581742</v>
      </c>
      <c r="Y7623">
        <v>160.97958325887427</v>
      </c>
      <c r="Z7623">
        <v>71.623583001998284</v>
      </c>
      <c r="AA7623">
        <v>315.92858577615323</v>
      </c>
      <c r="AB7623">
        <v>10.544918045001481</v>
      </c>
      <c r="AC7623">
        <v>0</v>
      </c>
      <c r="AD7623">
        <v>0</v>
      </c>
      <c r="AE7623">
        <v>565.71896784020157</v>
      </c>
    </row>
    <row r="7624" spans="1:31" x14ac:dyDescent="0.3">
      <c r="A7624">
        <v>2727286</v>
      </c>
      <c r="B7624">
        <v>1</v>
      </c>
      <c r="C7624" t="s">
        <v>80</v>
      </c>
      <c r="D7624" t="s">
        <v>92</v>
      </c>
      <c r="E7624" t="s">
        <v>145</v>
      </c>
      <c r="F7624" t="s">
        <v>20959</v>
      </c>
      <c r="G7624" t="s">
        <v>181</v>
      </c>
      <c r="H7624" t="s">
        <v>135</v>
      </c>
      <c r="I7624" t="s">
        <v>136</v>
      </c>
      <c r="J7624" t="s">
        <v>137</v>
      </c>
      <c r="K7624" t="s">
        <v>138</v>
      </c>
      <c r="L7624" t="s">
        <v>20960</v>
      </c>
      <c r="M7624" t="s">
        <v>20961</v>
      </c>
      <c r="N7624">
        <v>1.1458333329999999</v>
      </c>
      <c r="O7624">
        <v>0</v>
      </c>
      <c r="P7624">
        <v>17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3.0271282873080878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3.0271282873080878</v>
      </c>
    </row>
    <row r="7625" spans="1:31" x14ac:dyDescent="0.3">
      <c r="A7625">
        <v>2728188</v>
      </c>
      <c r="B7625">
        <v>1</v>
      </c>
      <c r="C7625" t="s">
        <v>80</v>
      </c>
      <c r="D7625" t="s">
        <v>103</v>
      </c>
      <c r="E7625" t="s">
        <v>173</v>
      </c>
      <c r="F7625" t="s">
        <v>20882</v>
      </c>
      <c r="G7625" t="s">
        <v>152</v>
      </c>
      <c r="H7625" t="s">
        <v>153</v>
      </c>
      <c r="I7625" t="s">
        <v>490</v>
      </c>
      <c r="J7625" t="s">
        <v>137</v>
      </c>
      <c r="K7625" t="s">
        <v>138</v>
      </c>
      <c r="L7625" t="s">
        <v>20962</v>
      </c>
      <c r="M7625" t="s">
        <v>20963</v>
      </c>
      <c r="N7625">
        <v>4.4444444E-2</v>
      </c>
      <c r="O7625">
        <v>1</v>
      </c>
      <c r="P7625">
        <v>11560</v>
      </c>
      <c r="Q7625">
        <v>32</v>
      </c>
      <c r="R7625">
        <v>75</v>
      </c>
      <c r="S7625">
        <v>50</v>
      </c>
      <c r="T7625">
        <v>1805</v>
      </c>
      <c r="U7625">
        <v>16</v>
      </c>
      <c r="V7625">
        <v>13</v>
      </c>
      <c r="W7625">
        <v>1.6668169264800001E-2</v>
      </c>
      <c r="X7625">
        <v>104.41161653569439</v>
      </c>
      <c r="Y7625">
        <v>5.5442703183601321</v>
      </c>
      <c r="Z7625">
        <v>3.0506897604899996</v>
      </c>
      <c r="AA7625">
        <v>46.981311587730005</v>
      </c>
      <c r="AB7625">
        <v>66.388609259845637</v>
      </c>
      <c r="AC7625">
        <v>25.008951848042312</v>
      </c>
      <c r="AD7625">
        <v>7.6537227037879125</v>
      </c>
      <c r="AE7625">
        <v>259.0558401832152</v>
      </c>
    </row>
    <row r="7626" spans="1:31" x14ac:dyDescent="0.3">
      <c r="A7626">
        <v>2727263</v>
      </c>
      <c r="B7626">
        <v>1</v>
      </c>
      <c r="C7626" t="s">
        <v>80</v>
      </c>
      <c r="D7626" t="s">
        <v>106</v>
      </c>
      <c r="E7626" t="s">
        <v>150</v>
      </c>
      <c r="F7626" t="s">
        <v>13131</v>
      </c>
      <c r="G7626" t="s">
        <v>152</v>
      </c>
      <c r="H7626" t="s">
        <v>153</v>
      </c>
      <c r="I7626" t="s">
        <v>136</v>
      </c>
      <c r="J7626" t="s">
        <v>137</v>
      </c>
      <c r="K7626" t="s">
        <v>138</v>
      </c>
      <c r="L7626" t="s">
        <v>20964</v>
      </c>
      <c r="M7626" t="s">
        <v>20965</v>
      </c>
      <c r="N7626">
        <v>0.4325</v>
      </c>
      <c r="O7626">
        <v>0</v>
      </c>
      <c r="P7626">
        <v>616</v>
      </c>
      <c r="Q7626">
        <v>26</v>
      </c>
      <c r="R7626">
        <v>187</v>
      </c>
      <c r="S7626">
        <v>12</v>
      </c>
      <c r="T7626">
        <v>140</v>
      </c>
      <c r="U7626">
        <v>0</v>
      </c>
      <c r="V7626">
        <v>0</v>
      </c>
      <c r="W7626">
        <v>0</v>
      </c>
      <c r="X7626">
        <v>43.958909052870013</v>
      </c>
      <c r="Y7626">
        <v>28.90925354129152</v>
      </c>
      <c r="Z7626">
        <v>51.816239602332452</v>
      </c>
      <c r="AA7626">
        <v>6.3670027069223725</v>
      </c>
      <c r="AB7626">
        <v>36.78408345283858</v>
      </c>
      <c r="AC7626">
        <v>0</v>
      </c>
      <c r="AD7626">
        <v>0</v>
      </c>
      <c r="AE7626">
        <v>167.83548835625493</v>
      </c>
    </row>
    <row r="7627" spans="1:31" x14ac:dyDescent="0.3">
      <c r="A7627">
        <v>2727547</v>
      </c>
      <c r="B7627">
        <v>1</v>
      </c>
      <c r="C7627" t="s">
        <v>80</v>
      </c>
      <c r="D7627" t="s">
        <v>96</v>
      </c>
      <c r="E7627" t="s">
        <v>156</v>
      </c>
      <c r="F7627" t="s">
        <v>20560</v>
      </c>
      <c r="G7627" t="s">
        <v>152</v>
      </c>
      <c r="H7627" t="s">
        <v>153</v>
      </c>
      <c r="I7627" t="s">
        <v>136</v>
      </c>
      <c r="J7627" t="s">
        <v>137</v>
      </c>
      <c r="K7627" t="s">
        <v>138</v>
      </c>
      <c r="L7627" t="s">
        <v>20112</v>
      </c>
      <c r="M7627" t="s">
        <v>20966</v>
      </c>
      <c r="N7627">
        <v>1.9458333329999999</v>
      </c>
      <c r="O7627">
        <v>1</v>
      </c>
      <c r="P7627">
        <v>104</v>
      </c>
      <c r="Q7627">
        <v>0</v>
      </c>
      <c r="R7627">
        <v>0</v>
      </c>
      <c r="S7627">
        <v>5</v>
      </c>
      <c r="T7627">
        <v>7</v>
      </c>
      <c r="U7627">
        <v>0</v>
      </c>
      <c r="V7627">
        <v>0</v>
      </c>
      <c r="W7627">
        <v>0.40772132366000002</v>
      </c>
      <c r="X7627">
        <v>19.00525844438609</v>
      </c>
      <c r="Y7627">
        <v>0</v>
      </c>
      <c r="Z7627">
        <v>0</v>
      </c>
      <c r="AA7627">
        <v>86.668991513259215</v>
      </c>
      <c r="AB7627">
        <v>10.958688777507918</v>
      </c>
      <c r="AC7627">
        <v>0</v>
      </c>
      <c r="AD7627">
        <v>0</v>
      </c>
      <c r="AE7627">
        <v>117.04066005881322</v>
      </c>
    </row>
    <row r="7628" spans="1:31" x14ac:dyDescent="0.3">
      <c r="A7628">
        <v>2728065</v>
      </c>
      <c r="B7628">
        <v>1</v>
      </c>
      <c r="C7628" t="s">
        <v>80</v>
      </c>
      <c r="D7628" t="s">
        <v>96</v>
      </c>
      <c r="E7628" t="s">
        <v>150</v>
      </c>
      <c r="F7628" t="s">
        <v>20446</v>
      </c>
      <c r="G7628" t="s">
        <v>170</v>
      </c>
      <c r="H7628" t="s">
        <v>153</v>
      </c>
      <c r="I7628" t="s">
        <v>136</v>
      </c>
      <c r="J7628" t="s">
        <v>137</v>
      </c>
      <c r="K7628" t="s">
        <v>138</v>
      </c>
      <c r="L7628" t="s">
        <v>20967</v>
      </c>
      <c r="M7628" t="s">
        <v>20968</v>
      </c>
      <c r="N7628">
        <v>0.101111111</v>
      </c>
      <c r="O7628">
        <v>3</v>
      </c>
      <c r="P7628">
        <v>1426</v>
      </c>
      <c r="Q7628">
        <v>0</v>
      </c>
      <c r="R7628">
        <v>1</v>
      </c>
      <c r="S7628">
        <v>4</v>
      </c>
      <c r="T7628">
        <v>89</v>
      </c>
      <c r="U7628">
        <v>0</v>
      </c>
      <c r="V7628">
        <v>0</v>
      </c>
      <c r="W7628">
        <v>4.4399660378406676</v>
      </c>
      <c r="X7628">
        <v>17.398136740288109</v>
      </c>
      <c r="Y7628">
        <v>0</v>
      </c>
      <c r="Z7628">
        <v>0</v>
      </c>
      <c r="AA7628">
        <v>1.9652696608278066</v>
      </c>
      <c r="AB7628">
        <v>4.9229690240154653</v>
      </c>
      <c r="AC7628">
        <v>0</v>
      </c>
      <c r="AD7628">
        <v>0</v>
      </c>
      <c r="AE7628">
        <v>28.726341462972051</v>
      </c>
    </row>
    <row r="7629" spans="1:31" x14ac:dyDescent="0.3">
      <c r="A7629">
        <v>2727401</v>
      </c>
      <c r="B7629">
        <v>1</v>
      </c>
      <c r="C7629" t="s">
        <v>80</v>
      </c>
      <c r="D7629" t="s">
        <v>94</v>
      </c>
      <c r="E7629" t="s">
        <v>150</v>
      </c>
      <c r="F7629" t="s">
        <v>17408</v>
      </c>
      <c r="G7629" t="s">
        <v>152</v>
      </c>
      <c r="H7629" t="s">
        <v>153</v>
      </c>
      <c r="I7629" t="s">
        <v>136</v>
      </c>
      <c r="J7629" t="s">
        <v>137</v>
      </c>
      <c r="K7629" t="s">
        <v>138</v>
      </c>
      <c r="L7629" t="s">
        <v>20969</v>
      </c>
      <c r="M7629" t="s">
        <v>20970</v>
      </c>
      <c r="N7629">
        <v>0.21083333300000001</v>
      </c>
      <c r="O7629">
        <v>0</v>
      </c>
      <c r="P7629">
        <v>0</v>
      </c>
      <c r="Q7629">
        <v>8</v>
      </c>
      <c r="R7629">
        <v>34</v>
      </c>
      <c r="S7629">
        <v>0</v>
      </c>
      <c r="T7629">
        <v>1</v>
      </c>
      <c r="U7629">
        <v>1</v>
      </c>
      <c r="V7629">
        <v>0</v>
      </c>
      <c r="W7629">
        <v>0</v>
      </c>
      <c r="X7629">
        <v>0</v>
      </c>
      <c r="Y7629">
        <v>0.40486574470270503</v>
      </c>
      <c r="Z7629">
        <v>0.11472866963249999</v>
      </c>
      <c r="AA7629">
        <v>0</v>
      </c>
      <c r="AB7629">
        <v>0</v>
      </c>
      <c r="AC7629">
        <v>17.9184644585001</v>
      </c>
      <c r="AD7629">
        <v>0</v>
      </c>
      <c r="AE7629">
        <v>18.438058872835306</v>
      </c>
    </row>
    <row r="7630" spans="1:31" x14ac:dyDescent="0.3">
      <c r="A7630">
        <v>2727533</v>
      </c>
      <c r="B7630">
        <v>2</v>
      </c>
      <c r="C7630" t="s">
        <v>81</v>
      </c>
      <c r="D7630" t="s">
        <v>127</v>
      </c>
      <c r="E7630" t="s">
        <v>213</v>
      </c>
      <c r="F7630" t="s">
        <v>20971</v>
      </c>
      <c r="G7630" t="s">
        <v>185</v>
      </c>
      <c r="H7630" t="s">
        <v>153</v>
      </c>
      <c r="I7630" t="s">
        <v>136</v>
      </c>
      <c r="J7630" t="s">
        <v>137</v>
      </c>
      <c r="K7630" t="s">
        <v>138</v>
      </c>
      <c r="L7630" t="s">
        <v>20972</v>
      </c>
      <c r="M7630" t="s">
        <v>20973</v>
      </c>
      <c r="N7630">
        <v>0.60194444400000002</v>
      </c>
      <c r="O7630">
        <v>0</v>
      </c>
      <c r="P7630">
        <v>811</v>
      </c>
      <c r="Q7630">
        <v>33</v>
      </c>
      <c r="R7630">
        <v>34</v>
      </c>
      <c r="S7630">
        <v>1</v>
      </c>
      <c r="T7630">
        <v>101</v>
      </c>
      <c r="U7630">
        <v>0</v>
      </c>
      <c r="V7630">
        <v>0</v>
      </c>
      <c r="W7630">
        <v>0</v>
      </c>
      <c r="X7630">
        <v>61.813282723212339</v>
      </c>
      <c r="Y7630">
        <v>1.551577031710875</v>
      </c>
      <c r="Z7630">
        <v>7.4745073387423764</v>
      </c>
      <c r="AA7630">
        <v>0.19991255082281584</v>
      </c>
      <c r="AB7630">
        <v>64.291273545601328</v>
      </c>
      <c r="AC7630">
        <v>0</v>
      </c>
      <c r="AD7630">
        <v>0</v>
      </c>
      <c r="AE7630">
        <v>135.33055319008974</v>
      </c>
    </row>
    <row r="7631" spans="1:31" x14ac:dyDescent="0.3">
      <c r="A7631">
        <v>2727478</v>
      </c>
      <c r="B7631">
        <v>1</v>
      </c>
      <c r="C7631" t="s">
        <v>80</v>
      </c>
      <c r="D7631" t="s">
        <v>83</v>
      </c>
      <c r="E7631" t="s">
        <v>156</v>
      </c>
      <c r="F7631" t="s">
        <v>20974</v>
      </c>
      <c r="G7631" t="s">
        <v>5534</v>
      </c>
      <c r="H7631" t="s">
        <v>5535</v>
      </c>
      <c r="I7631" t="s">
        <v>136</v>
      </c>
      <c r="J7631" t="s">
        <v>137</v>
      </c>
      <c r="K7631" t="s">
        <v>210</v>
      </c>
      <c r="L7631" t="s">
        <v>20975</v>
      </c>
      <c r="M7631" t="s">
        <v>20976</v>
      </c>
      <c r="N7631">
        <v>3.0008333330000001</v>
      </c>
      <c r="O7631">
        <v>0</v>
      </c>
      <c r="P7631">
        <v>1783</v>
      </c>
      <c r="Q7631">
        <v>0</v>
      </c>
      <c r="R7631">
        <v>0</v>
      </c>
      <c r="S7631">
        <v>0</v>
      </c>
      <c r="T7631">
        <v>54</v>
      </c>
      <c r="U7631">
        <v>0</v>
      </c>
      <c r="V7631">
        <v>0</v>
      </c>
      <c r="W7631">
        <v>0</v>
      </c>
      <c r="X7631">
        <v>1212.6204205755057</v>
      </c>
      <c r="Y7631">
        <v>0</v>
      </c>
      <c r="Z7631">
        <v>0</v>
      </c>
      <c r="AA7631">
        <v>0</v>
      </c>
      <c r="AB7631">
        <v>241.65504480187033</v>
      </c>
      <c r="AC7631">
        <v>0</v>
      </c>
      <c r="AD7631">
        <v>0</v>
      </c>
      <c r="AE7631">
        <v>1454.2754653773761</v>
      </c>
    </row>
    <row r="7632" spans="1:31" x14ac:dyDescent="0.3">
      <c r="A7632">
        <v>2727501</v>
      </c>
      <c r="B7632">
        <v>1</v>
      </c>
      <c r="C7632" t="s">
        <v>81</v>
      </c>
      <c r="D7632" t="s">
        <v>122</v>
      </c>
      <c r="E7632" t="s">
        <v>161</v>
      </c>
      <c r="F7632" t="s">
        <v>20977</v>
      </c>
      <c r="G7632" t="s">
        <v>209</v>
      </c>
      <c r="H7632" t="s">
        <v>135</v>
      </c>
      <c r="I7632" t="s">
        <v>136</v>
      </c>
      <c r="J7632" t="s">
        <v>137</v>
      </c>
      <c r="K7632" t="s">
        <v>210</v>
      </c>
      <c r="L7632" t="s">
        <v>20978</v>
      </c>
      <c r="M7632" t="s">
        <v>20979</v>
      </c>
      <c r="N7632">
        <v>7.23</v>
      </c>
      <c r="O7632">
        <v>0</v>
      </c>
      <c r="P7632">
        <v>138</v>
      </c>
      <c r="Q7632">
        <v>0</v>
      </c>
      <c r="R7632">
        <v>1</v>
      </c>
      <c r="S7632">
        <v>0</v>
      </c>
      <c r="T7632">
        <v>9</v>
      </c>
      <c r="U7632">
        <v>0</v>
      </c>
      <c r="V7632">
        <v>0</v>
      </c>
      <c r="W7632">
        <v>0</v>
      </c>
      <c r="X7632">
        <v>158.4643811559057</v>
      </c>
      <c r="Y7632">
        <v>0</v>
      </c>
      <c r="Z7632">
        <v>7.4083525156677013</v>
      </c>
      <c r="AA7632">
        <v>0</v>
      </c>
      <c r="AB7632">
        <v>39.672776818458665</v>
      </c>
      <c r="AC7632">
        <v>0</v>
      </c>
      <c r="AD7632">
        <v>0</v>
      </c>
      <c r="AE7632">
        <v>205.54551049003206</v>
      </c>
    </row>
    <row r="7633" spans="1:31" x14ac:dyDescent="0.3">
      <c r="A7633">
        <v>2728019</v>
      </c>
      <c r="B7633">
        <v>1</v>
      </c>
      <c r="C7633" t="s">
        <v>80</v>
      </c>
      <c r="D7633" t="s">
        <v>100</v>
      </c>
      <c r="E7633" t="s">
        <v>150</v>
      </c>
      <c r="F7633" t="s">
        <v>3800</v>
      </c>
      <c r="G7633" t="s">
        <v>152</v>
      </c>
      <c r="H7633" t="s">
        <v>153</v>
      </c>
      <c r="I7633" t="s">
        <v>136</v>
      </c>
      <c r="J7633" t="s">
        <v>137</v>
      </c>
      <c r="K7633" t="s">
        <v>138</v>
      </c>
      <c r="L7633" t="s">
        <v>20980</v>
      </c>
      <c r="M7633" t="s">
        <v>20981</v>
      </c>
      <c r="N7633">
        <v>0.241666666</v>
      </c>
      <c r="O7633">
        <v>8</v>
      </c>
      <c r="P7633">
        <v>1099</v>
      </c>
      <c r="Q7633">
        <v>25</v>
      </c>
      <c r="R7633">
        <v>384</v>
      </c>
      <c r="S7633">
        <v>12</v>
      </c>
      <c r="T7633">
        <v>221</v>
      </c>
      <c r="U7633">
        <v>3</v>
      </c>
      <c r="V7633">
        <v>0</v>
      </c>
      <c r="W7633">
        <v>0.65262774404662516</v>
      </c>
      <c r="X7633">
        <v>46.684906110847322</v>
      </c>
      <c r="Y7633">
        <v>2.0856589984494001</v>
      </c>
      <c r="Z7633">
        <v>21.332060784560369</v>
      </c>
      <c r="AA7633">
        <v>13.749722411627129</v>
      </c>
      <c r="AB7633">
        <v>27.721543612949727</v>
      </c>
      <c r="AC7633">
        <v>53.051128610849176</v>
      </c>
      <c r="AD7633">
        <v>0</v>
      </c>
      <c r="AE7633">
        <v>165.27764827332976</v>
      </c>
    </row>
    <row r="7634" spans="1:31" x14ac:dyDescent="0.3">
      <c r="A7634">
        <v>2728096</v>
      </c>
      <c r="B7634">
        <v>1</v>
      </c>
      <c r="C7634" t="s">
        <v>80</v>
      </c>
      <c r="D7634" t="s">
        <v>103</v>
      </c>
      <c r="E7634" t="s">
        <v>156</v>
      </c>
      <c r="F7634" t="s">
        <v>20982</v>
      </c>
      <c r="G7634" t="s">
        <v>152</v>
      </c>
      <c r="H7634" t="s">
        <v>153</v>
      </c>
      <c r="I7634" t="s">
        <v>136</v>
      </c>
      <c r="J7634" t="s">
        <v>137</v>
      </c>
      <c r="K7634" t="s">
        <v>138</v>
      </c>
      <c r="L7634" t="s">
        <v>20983</v>
      </c>
      <c r="M7634" t="s">
        <v>20984</v>
      </c>
      <c r="N7634">
        <v>3.9894444440000001</v>
      </c>
      <c r="O7634">
        <v>0</v>
      </c>
      <c r="P7634">
        <v>209</v>
      </c>
      <c r="Q7634">
        <v>0</v>
      </c>
      <c r="R7634">
        <v>0</v>
      </c>
      <c r="S7634">
        <v>0</v>
      </c>
      <c r="T7634">
        <v>60</v>
      </c>
      <c r="U7634">
        <v>0</v>
      </c>
      <c r="V7634">
        <v>0</v>
      </c>
      <c r="W7634">
        <v>0</v>
      </c>
      <c r="X7634">
        <v>216.6704872734044</v>
      </c>
      <c r="Y7634">
        <v>0</v>
      </c>
      <c r="Z7634">
        <v>0</v>
      </c>
      <c r="AA7634">
        <v>0</v>
      </c>
      <c r="AB7634">
        <v>179.52695288542984</v>
      </c>
      <c r="AC7634">
        <v>0</v>
      </c>
      <c r="AD7634">
        <v>0</v>
      </c>
      <c r="AE7634">
        <v>396.19744015883424</v>
      </c>
    </row>
    <row r="7635" spans="1:31" x14ac:dyDescent="0.3">
      <c r="A7635">
        <v>2727186</v>
      </c>
      <c r="B7635">
        <v>1</v>
      </c>
      <c r="C7635" t="s">
        <v>80</v>
      </c>
      <c r="D7635" t="s">
        <v>82</v>
      </c>
      <c r="E7635" t="s">
        <v>150</v>
      </c>
      <c r="F7635" t="s">
        <v>20985</v>
      </c>
      <c r="G7635" t="s">
        <v>152</v>
      </c>
      <c r="H7635" t="s">
        <v>153</v>
      </c>
      <c r="I7635" t="s">
        <v>136</v>
      </c>
      <c r="J7635" t="s">
        <v>137</v>
      </c>
      <c r="K7635" t="s">
        <v>138</v>
      </c>
      <c r="L7635" t="s">
        <v>20986</v>
      </c>
      <c r="M7635" t="s">
        <v>20987</v>
      </c>
      <c r="N7635">
        <v>0.59638888800000001</v>
      </c>
      <c r="O7635">
        <v>0</v>
      </c>
      <c r="P7635">
        <v>476</v>
      </c>
      <c r="Q7635">
        <v>0</v>
      </c>
      <c r="R7635">
        <v>0</v>
      </c>
      <c r="S7635">
        <v>15</v>
      </c>
      <c r="T7635">
        <v>1015</v>
      </c>
      <c r="U7635">
        <v>0</v>
      </c>
      <c r="V7635">
        <v>0</v>
      </c>
      <c r="W7635">
        <v>0</v>
      </c>
      <c r="X7635">
        <v>44.562892602117905</v>
      </c>
      <c r="Y7635">
        <v>0</v>
      </c>
      <c r="Z7635">
        <v>0</v>
      </c>
      <c r="AA7635">
        <v>124.1844452128319</v>
      </c>
      <c r="AB7635">
        <v>207.56478117449532</v>
      </c>
      <c r="AC7635">
        <v>0</v>
      </c>
      <c r="AD7635">
        <v>0</v>
      </c>
      <c r="AE7635">
        <v>376.31211898944514</v>
      </c>
    </row>
    <row r="7636" spans="1:31" x14ac:dyDescent="0.3">
      <c r="A7636">
        <v>2727432</v>
      </c>
      <c r="B7636">
        <v>1</v>
      </c>
      <c r="C7636" t="s">
        <v>80</v>
      </c>
      <c r="D7636" t="s">
        <v>100</v>
      </c>
      <c r="E7636" t="s">
        <v>145</v>
      </c>
      <c r="F7636" t="s">
        <v>20988</v>
      </c>
      <c r="G7636" t="s">
        <v>147</v>
      </c>
      <c r="H7636" t="s">
        <v>135</v>
      </c>
      <c r="I7636" t="s">
        <v>136</v>
      </c>
      <c r="J7636" t="s">
        <v>137</v>
      </c>
      <c r="K7636" t="s">
        <v>138</v>
      </c>
      <c r="L7636" t="s">
        <v>20989</v>
      </c>
      <c r="M7636" t="s">
        <v>20990</v>
      </c>
      <c r="N7636">
        <v>1.659444444</v>
      </c>
      <c r="O7636">
        <v>0</v>
      </c>
      <c r="P7636">
        <v>1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0.29473532052085338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v>0</v>
      </c>
      <c r="AE7636">
        <v>0.29473532052085338</v>
      </c>
    </row>
    <row r="7637" spans="1:31" x14ac:dyDescent="0.3">
      <c r="A7637">
        <v>2727873</v>
      </c>
      <c r="B7637">
        <v>1</v>
      </c>
      <c r="C7637" t="s">
        <v>80</v>
      </c>
      <c r="D7637" t="s">
        <v>103</v>
      </c>
      <c r="E7637" t="s">
        <v>173</v>
      </c>
      <c r="F7637" t="s">
        <v>20991</v>
      </c>
      <c r="G7637" t="s">
        <v>152</v>
      </c>
      <c r="H7637" t="s">
        <v>153</v>
      </c>
      <c r="I7637" t="s">
        <v>136</v>
      </c>
      <c r="J7637" t="s">
        <v>137</v>
      </c>
      <c r="K7637" t="s">
        <v>138</v>
      </c>
      <c r="L7637" t="s">
        <v>20992</v>
      </c>
      <c r="M7637" t="s">
        <v>20993</v>
      </c>
      <c r="N7637">
        <v>0.13750000000000001</v>
      </c>
      <c r="O7637">
        <v>1</v>
      </c>
      <c r="P7637">
        <v>1730</v>
      </c>
      <c r="Q7637">
        <v>37</v>
      </c>
      <c r="R7637">
        <v>183</v>
      </c>
      <c r="S7637">
        <v>19</v>
      </c>
      <c r="T7637">
        <v>228</v>
      </c>
      <c r="U7637">
        <v>1</v>
      </c>
      <c r="V7637">
        <v>1</v>
      </c>
      <c r="W7637">
        <v>1.07871019443E-2</v>
      </c>
      <c r="X7637">
        <v>52.475240853416757</v>
      </c>
      <c r="Y7637">
        <v>9.0555686085479969</v>
      </c>
      <c r="Z7637">
        <v>11.185224431752804</v>
      </c>
      <c r="AA7637">
        <v>34.939200441314405</v>
      </c>
      <c r="AB7637">
        <v>29.738520910896597</v>
      </c>
      <c r="AC7637">
        <v>13.342033154445602</v>
      </c>
      <c r="AD7637">
        <v>0.45642241377438753</v>
      </c>
      <c r="AE7637">
        <v>151.20299791609284</v>
      </c>
    </row>
    <row r="7638" spans="1:31" x14ac:dyDescent="0.3">
      <c r="A7638">
        <v>2727455</v>
      </c>
      <c r="B7638">
        <v>1</v>
      </c>
      <c r="C7638" t="s">
        <v>80</v>
      </c>
      <c r="D7638" t="s">
        <v>84</v>
      </c>
      <c r="E7638" t="s">
        <v>132</v>
      </c>
      <c r="F7638" t="s">
        <v>20994</v>
      </c>
      <c r="G7638" t="s">
        <v>209</v>
      </c>
      <c r="H7638" t="s">
        <v>135</v>
      </c>
      <c r="I7638" t="s">
        <v>136</v>
      </c>
      <c r="J7638" t="s">
        <v>137</v>
      </c>
      <c r="K7638" t="s">
        <v>210</v>
      </c>
      <c r="L7638" t="s">
        <v>20995</v>
      </c>
      <c r="M7638" t="s">
        <v>20996</v>
      </c>
      <c r="N7638">
        <v>0.96222222199999996</v>
      </c>
      <c r="O7638">
        <v>0</v>
      </c>
      <c r="P7638">
        <v>850</v>
      </c>
      <c r="Q7638">
        <v>0</v>
      </c>
      <c r="R7638">
        <v>0</v>
      </c>
      <c r="S7638">
        <v>0</v>
      </c>
      <c r="T7638">
        <v>45</v>
      </c>
      <c r="U7638">
        <v>0</v>
      </c>
      <c r="V7638">
        <v>1</v>
      </c>
      <c r="W7638">
        <v>0</v>
      </c>
      <c r="X7638">
        <v>139.35766500714621</v>
      </c>
      <c r="Y7638">
        <v>0</v>
      </c>
      <c r="Z7638">
        <v>0</v>
      </c>
      <c r="AA7638">
        <v>0</v>
      </c>
      <c r="AB7638">
        <v>63.270322872601263</v>
      </c>
      <c r="AC7638">
        <v>0</v>
      </c>
      <c r="AD7638">
        <v>14.7287728086317</v>
      </c>
      <c r="AE7638">
        <v>217.35676068837918</v>
      </c>
    </row>
    <row r="7639" spans="1:31" x14ac:dyDescent="0.3">
      <c r="A7639">
        <v>2728119</v>
      </c>
      <c r="B7639">
        <v>1</v>
      </c>
      <c r="C7639" t="s">
        <v>80</v>
      </c>
      <c r="D7639" t="s">
        <v>106</v>
      </c>
      <c r="E7639" t="s">
        <v>150</v>
      </c>
      <c r="F7639" t="s">
        <v>4049</v>
      </c>
      <c r="G7639" t="s">
        <v>152</v>
      </c>
      <c r="H7639" t="s">
        <v>153</v>
      </c>
      <c r="I7639" t="s">
        <v>136</v>
      </c>
      <c r="J7639" t="s">
        <v>137</v>
      </c>
      <c r="K7639" t="s">
        <v>138</v>
      </c>
      <c r="L7639" t="s">
        <v>20997</v>
      </c>
      <c r="M7639" t="s">
        <v>20998</v>
      </c>
      <c r="N7639">
        <v>4.9711111109999999</v>
      </c>
      <c r="O7639">
        <v>3</v>
      </c>
      <c r="P7639">
        <v>49</v>
      </c>
      <c r="Q7639">
        <v>39</v>
      </c>
      <c r="R7639">
        <v>174</v>
      </c>
      <c r="S7639">
        <v>7</v>
      </c>
      <c r="T7639">
        <v>30</v>
      </c>
      <c r="U7639">
        <v>0</v>
      </c>
      <c r="V7639">
        <v>0</v>
      </c>
      <c r="W7639">
        <v>3.9429263452634999</v>
      </c>
      <c r="X7639">
        <v>111.28223361446607</v>
      </c>
      <c r="Y7639">
        <v>590.00774511136842</v>
      </c>
      <c r="Z7639">
        <v>1003.2489324847207</v>
      </c>
      <c r="AA7639">
        <v>998.5204539239777</v>
      </c>
      <c r="AB7639">
        <v>116.23147090075281</v>
      </c>
      <c r="AC7639">
        <v>0</v>
      </c>
      <c r="AD7639">
        <v>0</v>
      </c>
      <c r="AE7639">
        <v>2823.2337623805493</v>
      </c>
    </row>
    <row r="7640" spans="1:31" x14ac:dyDescent="0.3">
      <c r="A7640">
        <v>2728537</v>
      </c>
      <c r="B7640">
        <v>1</v>
      </c>
      <c r="C7640" t="s">
        <v>80</v>
      </c>
      <c r="D7640" t="s">
        <v>108</v>
      </c>
      <c r="E7640" t="s">
        <v>150</v>
      </c>
      <c r="F7640" t="s">
        <v>2208</v>
      </c>
      <c r="G7640" t="s">
        <v>152</v>
      </c>
      <c r="H7640" t="s">
        <v>153</v>
      </c>
      <c r="I7640" t="s">
        <v>136</v>
      </c>
      <c r="J7640" t="s">
        <v>137</v>
      </c>
      <c r="K7640" t="s">
        <v>138</v>
      </c>
      <c r="L7640" t="s">
        <v>20999</v>
      </c>
      <c r="M7640" t="s">
        <v>21000</v>
      </c>
      <c r="N7640">
        <v>0.628611111</v>
      </c>
      <c r="O7640">
        <v>0</v>
      </c>
      <c r="P7640">
        <v>6</v>
      </c>
      <c r="Q7640">
        <v>0</v>
      </c>
      <c r="R7640">
        <v>0</v>
      </c>
      <c r="S7640">
        <v>5</v>
      </c>
      <c r="T7640">
        <v>5</v>
      </c>
      <c r="U7640">
        <v>0</v>
      </c>
      <c r="V7640">
        <v>0</v>
      </c>
      <c r="W7640">
        <v>0</v>
      </c>
      <c r="X7640">
        <v>0.47748595151473755</v>
      </c>
      <c r="Y7640">
        <v>0</v>
      </c>
      <c r="Z7640">
        <v>0</v>
      </c>
      <c r="AA7640">
        <v>3.3806356323225506</v>
      </c>
      <c r="AB7640">
        <v>2.6955514647906003</v>
      </c>
      <c r="AC7640">
        <v>0</v>
      </c>
      <c r="AD7640">
        <v>0</v>
      </c>
      <c r="AE7640">
        <v>6.5536730486278882</v>
      </c>
    </row>
    <row r="7641" spans="1:31" x14ac:dyDescent="0.3">
      <c r="A7641">
        <v>2727332</v>
      </c>
      <c r="B7641">
        <v>1</v>
      </c>
      <c r="C7641" t="s">
        <v>80</v>
      </c>
      <c r="D7641" t="s">
        <v>108</v>
      </c>
      <c r="E7641" t="s">
        <v>150</v>
      </c>
      <c r="F7641" t="s">
        <v>2208</v>
      </c>
      <c r="G7641" t="s">
        <v>152</v>
      </c>
      <c r="H7641" t="s">
        <v>153</v>
      </c>
      <c r="I7641" t="s">
        <v>136</v>
      </c>
      <c r="J7641" t="s">
        <v>137</v>
      </c>
      <c r="K7641" t="s">
        <v>138</v>
      </c>
      <c r="L7641" t="s">
        <v>21001</v>
      </c>
      <c r="M7641" t="s">
        <v>21002</v>
      </c>
      <c r="N7641">
        <v>0.22805555499999999</v>
      </c>
      <c r="O7641">
        <v>0</v>
      </c>
      <c r="P7641">
        <v>6</v>
      </c>
      <c r="Q7641">
        <v>0</v>
      </c>
      <c r="R7641">
        <v>0</v>
      </c>
      <c r="S7641">
        <v>5</v>
      </c>
      <c r="T7641">
        <v>5</v>
      </c>
      <c r="U7641">
        <v>0</v>
      </c>
      <c r="V7641">
        <v>0</v>
      </c>
      <c r="W7641">
        <v>0</v>
      </c>
      <c r="X7641">
        <v>0.16531790501351251</v>
      </c>
      <c r="Y7641">
        <v>0</v>
      </c>
      <c r="Z7641">
        <v>0</v>
      </c>
      <c r="AA7641">
        <v>1.4545914924402168</v>
      </c>
      <c r="AB7641">
        <v>1.3883834566982003</v>
      </c>
      <c r="AC7641">
        <v>0</v>
      </c>
      <c r="AD7641">
        <v>0</v>
      </c>
      <c r="AE7641">
        <v>3.0082928541519296</v>
      </c>
    </row>
    <row r="7642" spans="1:31" x14ac:dyDescent="0.3">
      <c r="A7642">
        <v>2727647</v>
      </c>
      <c r="B7642">
        <v>1</v>
      </c>
      <c r="C7642" t="s">
        <v>81</v>
      </c>
      <c r="D7642" t="s">
        <v>118</v>
      </c>
      <c r="E7642" t="s">
        <v>132</v>
      </c>
      <c r="F7642" t="s">
        <v>21003</v>
      </c>
      <c r="G7642" t="s">
        <v>134</v>
      </c>
      <c r="H7642" t="s">
        <v>135</v>
      </c>
      <c r="I7642" t="s">
        <v>136</v>
      </c>
      <c r="J7642" t="s">
        <v>137</v>
      </c>
      <c r="K7642" t="s">
        <v>138</v>
      </c>
      <c r="L7642" t="s">
        <v>21004</v>
      </c>
      <c r="M7642" t="s">
        <v>21005</v>
      </c>
      <c r="N7642">
        <v>2.0772222220000001</v>
      </c>
      <c r="O7642">
        <v>0</v>
      </c>
      <c r="P7642">
        <v>46</v>
      </c>
      <c r="Q7642">
        <v>0</v>
      </c>
      <c r="R7642">
        <v>8</v>
      </c>
      <c r="S7642">
        <v>0</v>
      </c>
      <c r="T7642">
        <v>7</v>
      </c>
      <c r="U7642">
        <v>0</v>
      </c>
      <c r="V7642">
        <v>0</v>
      </c>
      <c r="W7642">
        <v>0</v>
      </c>
      <c r="X7642">
        <v>16.36100696328657</v>
      </c>
      <c r="Y7642">
        <v>0</v>
      </c>
      <c r="Z7642">
        <v>0</v>
      </c>
      <c r="AA7642">
        <v>0</v>
      </c>
      <c r="AB7642">
        <v>5.621006280147042</v>
      </c>
      <c r="AC7642">
        <v>0</v>
      </c>
      <c r="AD7642">
        <v>0</v>
      </c>
      <c r="AE7642">
        <v>21.982013243433613</v>
      </c>
    </row>
    <row r="7643" spans="1:31" x14ac:dyDescent="0.3">
      <c r="A7643">
        <v>2727255</v>
      </c>
      <c r="B7643">
        <v>1</v>
      </c>
      <c r="C7643" t="s">
        <v>80</v>
      </c>
      <c r="D7643" t="s">
        <v>91</v>
      </c>
      <c r="E7643" t="s">
        <v>213</v>
      </c>
      <c r="F7643" t="s">
        <v>21006</v>
      </c>
      <c r="G7643" t="s">
        <v>152</v>
      </c>
      <c r="H7643" t="s">
        <v>153</v>
      </c>
      <c r="I7643" t="s">
        <v>136</v>
      </c>
      <c r="J7643" t="s">
        <v>137</v>
      </c>
      <c r="K7643" t="s">
        <v>138</v>
      </c>
      <c r="L7643" t="s">
        <v>21007</v>
      </c>
      <c r="M7643" t="s">
        <v>21008</v>
      </c>
      <c r="N7643">
        <v>0.91138888799999995</v>
      </c>
      <c r="O7643">
        <v>6</v>
      </c>
      <c r="P7643">
        <v>1485</v>
      </c>
      <c r="Q7643">
        <v>10</v>
      </c>
      <c r="R7643">
        <v>59</v>
      </c>
      <c r="S7643">
        <v>4</v>
      </c>
      <c r="T7643">
        <v>78</v>
      </c>
      <c r="U7643">
        <v>0</v>
      </c>
      <c r="V7643">
        <v>1</v>
      </c>
      <c r="W7643">
        <v>0.90907221748093758</v>
      </c>
      <c r="X7643">
        <v>90.049634104600116</v>
      </c>
      <c r="Y7643">
        <v>10.180250949809665</v>
      </c>
      <c r="Z7643">
        <v>66.934272412627706</v>
      </c>
      <c r="AA7643">
        <v>27.79042540970319</v>
      </c>
      <c r="AB7643">
        <v>29.421300705845649</v>
      </c>
      <c r="AC7643">
        <v>0</v>
      </c>
      <c r="AD7643">
        <v>0</v>
      </c>
      <c r="AE7643">
        <v>225.28495580006725</v>
      </c>
    </row>
    <row r="7644" spans="1:31" x14ac:dyDescent="0.3">
      <c r="A7644">
        <v>2727693</v>
      </c>
      <c r="B7644">
        <v>1</v>
      </c>
      <c r="C7644" t="s">
        <v>80</v>
      </c>
      <c r="D7644" t="s">
        <v>98</v>
      </c>
      <c r="E7644" t="s">
        <v>150</v>
      </c>
      <c r="F7644" t="s">
        <v>21009</v>
      </c>
      <c r="G7644" t="s">
        <v>152</v>
      </c>
      <c r="H7644" t="s">
        <v>153</v>
      </c>
      <c r="I7644" t="s">
        <v>136</v>
      </c>
      <c r="J7644" t="s">
        <v>137</v>
      </c>
      <c r="K7644" t="s">
        <v>138</v>
      </c>
      <c r="L7644" t="s">
        <v>21010</v>
      </c>
      <c r="M7644" t="s">
        <v>21011</v>
      </c>
      <c r="N7644">
        <v>0.28527777700000001</v>
      </c>
      <c r="O7644">
        <v>0</v>
      </c>
      <c r="P7644">
        <v>386</v>
      </c>
      <c r="Q7644">
        <v>0</v>
      </c>
      <c r="R7644">
        <v>37</v>
      </c>
      <c r="S7644">
        <v>0</v>
      </c>
      <c r="T7644">
        <v>52</v>
      </c>
      <c r="U7644">
        <v>0</v>
      </c>
      <c r="V7644">
        <v>0</v>
      </c>
      <c r="W7644">
        <v>0</v>
      </c>
      <c r="X7644">
        <v>22.234566522425645</v>
      </c>
      <c r="Y7644">
        <v>0</v>
      </c>
      <c r="Z7644">
        <v>11.665039672270858</v>
      </c>
      <c r="AA7644">
        <v>0</v>
      </c>
      <c r="AB7644">
        <v>4.7550966152954564</v>
      </c>
      <c r="AC7644">
        <v>0</v>
      </c>
      <c r="AD7644">
        <v>0</v>
      </c>
      <c r="AE7644">
        <v>38.65470280999196</v>
      </c>
    </row>
    <row r="7645" spans="1:31" x14ac:dyDescent="0.3">
      <c r="A7645">
        <v>2728088</v>
      </c>
      <c r="B7645">
        <v>1</v>
      </c>
      <c r="C7645" t="s">
        <v>80</v>
      </c>
      <c r="D7645" t="s">
        <v>93</v>
      </c>
      <c r="E7645" t="s">
        <v>150</v>
      </c>
      <c r="F7645" t="s">
        <v>21012</v>
      </c>
      <c r="G7645" t="s">
        <v>152</v>
      </c>
      <c r="H7645" t="s">
        <v>153</v>
      </c>
      <c r="I7645" t="s">
        <v>136</v>
      </c>
      <c r="J7645" t="s">
        <v>137</v>
      </c>
      <c r="K7645" t="s">
        <v>138</v>
      </c>
      <c r="L7645" t="s">
        <v>21013</v>
      </c>
      <c r="M7645" t="s">
        <v>20406</v>
      </c>
      <c r="N7645">
        <v>0.108055555</v>
      </c>
      <c r="O7645">
        <v>2</v>
      </c>
      <c r="P7645">
        <v>340</v>
      </c>
      <c r="Q7645">
        <v>10</v>
      </c>
      <c r="R7645">
        <v>276</v>
      </c>
      <c r="S7645">
        <v>2</v>
      </c>
      <c r="T7645">
        <v>125</v>
      </c>
      <c r="U7645">
        <v>0</v>
      </c>
      <c r="V7645">
        <v>0</v>
      </c>
      <c r="W7645">
        <v>0.412418309813675</v>
      </c>
      <c r="X7645">
        <v>0.15798245359104002</v>
      </c>
      <c r="Y7645">
        <v>1.7571363476558444</v>
      </c>
      <c r="Z7645">
        <v>0.59253251516666672</v>
      </c>
      <c r="AA7645">
        <v>0.23162267522843163</v>
      </c>
      <c r="AB7645">
        <v>6.1486032825393089</v>
      </c>
      <c r="AC7645">
        <v>0</v>
      </c>
      <c r="AD7645">
        <v>0</v>
      </c>
      <c r="AE7645">
        <v>9.3002955839949664</v>
      </c>
    </row>
    <row r="7646" spans="1:31" x14ac:dyDescent="0.3">
      <c r="A7646">
        <v>2728629</v>
      </c>
      <c r="B7646">
        <v>1</v>
      </c>
      <c r="C7646" t="s">
        <v>80</v>
      </c>
      <c r="D7646" t="s">
        <v>97</v>
      </c>
      <c r="E7646" t="s">
        <v>145</v>
      </c>
      <c r="F7646" t="s">
        <v>21014</v>
      </c>
      <c r="G7646" t="s">
        <v>181</v>
      </c>
      <c r="H7646" t="s">
        <v>135</v>
      </c>
      <c r="I7646" t="s">
        <v>136</v>
      </c>
      <c r="J7646" t="s">
        <v>137</v>
      </c>
      <c r="K7646" t="s">
        <v>138</v>
      </c>
      <c r="L7646" t="s">
        <v>21015</v>
      </c>
      <c r="M7646" t="s">
        <v>21016</v>
      </c>
      <c r="N7646">
        <v>1.5752777769999999</v>
      </c>
      <c r="O7646">
        <v>0</v>
      </c>
      <c r="P7646">
        <v>1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0.21661672558693418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0.21661672558693418</v>
      </c>
    </row>
    <row r="7647" spans="1:31" x14ac:dyDescent="0.3">
      <c r="A7647">
        <v>2727839</v>
      </c>
      <c r="B7647">
        <v>1</v>
      </c>
      <c r="C7647" t="s">
        <v>80</v>
      </c>
      <c r="D7647" t="s">
        <v>85</v>
      </c>
      <c r="E7647" t="s">
        <v>161</v>
      </c>
      <c r="F7647" t="s">
        <v>21017</v>
      </c>
      <c r="G7647" t="s">
        <v>163</v>
      </c>
      <c r="H7647" t="s">
        <v>135</v>
      </c>
      <c r="I7647" t="s">
        <v>136</v>
      </c>
      <c r="J7647" t="s">
        <v>137</v>
      </c>
      <c r="K7647" t="s">
        <v>138</v>
      </c>
      <c r="L7647" t="s">
        <v>21018</v>
      </c>
      <c r="M7647" t="s">
        <v>21019</v>
      </c>
      <c r="N7647">
        <v>2.045555555</v>
      </c>
      <c r="O7647">
        <v>0</v>
      </c>
      <c r="P7647">
        <v>173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65.222030977271857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65.222030977271857</v>
      </c>
    </row>
    <row r="7648" spans="1:31" x14ac:dyDescent="0.3">
      <c r="A7648">
        <v>2727985</v>
      </c>
      <c r="B7648">
        <v>1</v>
      </c>
      <c r="C7648" t="s">
        <v>81</v>
      </c>
      <c r="D7648" t="s">
        <v>112</v>
      </c>
      <c r="E7648" t="s">
        <v>161</v>
      </c>
      <c r="F7648" t="s">
        <v>21020</v>
      </c>
      <c r="G7648" t="s">
        <v>163</v>
      </c>
      <c r="H7648" t="s">
        <v>135</v>
      </c>
      <c r="I7648" t="s">
        <v>136</v>
      </c>
      <c r="J7648" t="s">
        <v>137</v>
      </c>
      <c r="K7648" t="s">
        <v>138</v>
      </c>
      <c r="L7648" t="s">
        <v>21021</v>
      </c>
      <c r="M7648" t="s">
        <v>21022</v>
      </c>
      <c r="N7648">
        <v>5.9952777770000001</v>
      </c>
      <c r="O7648">
        <v>0</v>
      </c>
      <c r="P7648">
        <v>25</v>
      </c>
      <c r="Q7648">
        <v>0</v>
      </c>
      <c r="R7648">
        <v>3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1.2314139922133334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1.2314139922133334</v>
      </c>
    </row>
    <row r="7649" spans="1:31" x14ac:dyDescent="0.3">
      <c r="A7649">
        <v>2728483</v>
      </c>
      <c r="B7649">
        <v>1</v>
      </c>
      <c r="C7649" t="s">
        <v>80</v>
      </c>
      <c r="D7649" t="s">
        <v>108</v>
      </c>
      <c r="E7649" t="s">
        <v>150</v>
      </c>
      <c r="F7649" t="s">
        <v>2208</v>
      </c>
      <c r="G7649" t="s">
        <v>152</v>
      </c>
      <c r="H7649" t="s">
        <v>153</v>
      </c>
      <c r="I7649" t="s">
        <v>136</v>
      </c>
      <c r="J7649" t="s">
        <v>137</v>
      </c>
      <c r="K7649" t="s">
        <v>138</v>
      </c>
      <c r="L7649" t="s">
        <v>21023</v>
      </c>
      <c r="M7649" t="s">
        <v>21024</v>
      </c>
      <c r="N7649">
        <v>0.81305555500000004</v>
      </c>
      <c r="O7649">
        <v>0</v>
      </c>
      <c r="P7649">
        <v>6</v>
      </c>
      <c r="Q7649">
        <v>0</v>
      </c>
      <c r="R7649">
        <v>0</v>
      </c>
      <c r="S7649">
        <v>5</v>
      </c>
      <c r="T7649">
        <v>5</v>
      </c>
      <c r="U7649">
        <v>0</v>
      </c>
      <c r="V7649">
        <v>0</v>
      </c>
      <c r="W7649">
        <v>0</v>
      </c>
      <c r="X7649">
        <v>0.63912012719399991</v>
      </c>
      <c r="Y7649">
        <v>0</v>
      </c>
      <c r="Z7649">
        <v>0</v>
      </c>
      <c r="AA7649">
        <v>4.5473677217887332</v>
      </c>
      <c r="AB7649">
        <v>3.8480719789949998</v>
      </c>
      <c r="AC7649">
        <v>0</v>
      </c>
      <c r="AD7649">
        <v>0</v>
      </c>
      <c r="AE7649">
        <v>9.0345598279777324</v>
      </c>
    </row>
    <row r="7650" spans="1:31" x14ac:dyDescent="0.3">
      <c r="A7650">
        <v>2728460</v>
      </c>
      <c r="B7650">
        <v>1</v>
      </c>
      <c r="C7650" t="s">
        <v>80</v>
      </c>
      <c r="D7650" t="s">
        <v>92</v>
      </c>
      <c r="E7650" t="s">
        <v>150</v>
      </c>
      <c r="F7650" t="s">
        <v>21025</v>
      </c>
      <c r="G7650" t="s">
        <v>152</v>
      </c>
      <c r="H7650" t="s">
        <v>153</v>
      </c>
      <c r="I7650" t="s">
        <v>136</v>
      </c>
      <c r="J7650" t="s">
        <v>137</v>
      </c>
      <c r="K7650" t="s">
        <v>138</v>
      </c>
      <c r="L7650" t="s">
        <v>21026</v>
      </c>
      <c r="M7650" t="s">
        <v>21027</v>
      </c>
      <c r="N7650">
        <v>1.3080555549999999</v>
      </c>
      <c r="O7650">
        <v>0</v>
      </c>
      <c r="P7650">
        <v>121</v>
      </c>
      <c r="Q7650">
        <v>0</v>
      </c>
      <c r="R7650">
        <v>2</v>
      </c>
      <c r="S7650">
        <v>9</v>
      </c>
      <c r="T7650">
        <v>8</v>
      </c>
      <c r="U7650">
        <v>0</v>
      </c>
      <c r="V7650">
        <v>0</v>
      </c>
      <c r="W7650">
        <v>0</v>
      </c>
      <c r="X7650">
        <v>38.897321015232983</v>
      </c>
      <c r="Y7650">
        <v>0</v>
      </c>
      <c r="Z7650">
        <v>0.16573509300316835</v>
      </c>
      <c r="AA7650">
        <v>689.73840189941814</v>
      </c>
      <c r="AB7650">
        <v>11.079634537371142</v>
      </c>
      <c r="AC7650">
        <v>0</v>
      </c>
      <c r="AD7650">
        <v>0</v>
      </c>
      <c r="AE7650">
        <v>739.88109254502547</v>
      </c>
    </row>
    <row r="7651" spans="1:31" x14ac:dyDescent="0.3">
      <c r="A7651">
        <v>2728411</v>
      </c>
      <c r="B7651">
        <v>1</v>
      </c>
      <c r="C7651" t="s">
        <v>81</v>
      </c>
      <c r="D7651" t="s">
        <v>121</v>
      </c>
      <c r="E7651" t="s">
        <v>150</v>
      </c>
      <c r="F7651" t="s">
        <v>21028</v>
      </c>
      <c r="G7651" t="s">
        <v>152</v>
      </c>
      <c r="H7651" t="s">
        <v>153</v>
      </c>
      <c r="I7651" t="s">
        <v>136</v>
      </c>
      <c r="J7651" t="s">
        <v>137</v>
      </c>
      <c r="K7651" t="s">
        <v>138</v>
      </c>
      <c r="L7651" t="s">
        <v>21029</v>
      </c>
      <c r="M7651" t="s">
        <v>21030</v>
      </c>
      <c r="N7651">
        <v>0.38388888799999998</v>
      </c>
      <c r="O7651">
        <v>8</v>
      </c>
      <c r="P7651">
        <v>1329</v>
      </c>
      <c r="Q7651">
        <v>4</v>
      </c>
      <c r="R7651">
        <v>122</v>
      </c>
      <c r="S7651">
        <v>5</v>
      </c>
      <c r="T7651">
        <v>97</v>
      </c>
      <c r="U7651">
        <v>1</v>
      </c>
      <c r="V7651">
        <v>0</v>
      </c>
      <c r="W7651">
        <v>0.84157693402666656</v>
      </c>
      <c r="X7651">
        <v>57.956258643344064</v>
      </c>
      <c r="Y7651">
        <v>0.80286873352451826</v>
      </c>
      <c r="Z7651">
        <v>2.8379508552686401</v>
      </c>
      <c r="AA7651">
        <v>6.7157536476108799</v>
      </c>
      <c r="AB7651">
        <v>10.630968401920978</v>
      </c>
      <c r="AC7651">
        <v>136.90112217519851</v>
      </c>
      <c r="AD7651">
        <v>0</v>
      </c>
      <c r="AE7651">
        <v>216.68649939089426</v>
      </c>
    </row>
    <row r="7652" spans="1:31" x14ac:dyDescent="0.3">
      <c r="A7652">
        <v>2728603</v>
      </c>
      <c r="B7652">
        <v>1</v>
      </c>
      <c r="C7652" t="s">
        <v>80</v>
      </c>
      <c r="D7652" t="s">
        <v>100</v>
      </c>
      <c r="E7652" t="s">
        <v>150</v>
      </c>
      <c r="F7652" t="s">
        <v>6827</v>
      </c>
      <c r="G7652" t="s">
        <v>152</v>
      </c>
      <c r="H7652" t="s">
        <v>153</v>
      </c>
      <c r="I7652" t="s">
        <v>136</v>
      </c>
      <c r="J7652" t="s">
        <v>137</v>
      </c>
      <c r="K7652" t="s">
        <v>138</v>
      </c>
      <c r="L7652" t="s">
        <v>21031</v>
      </c>
      <c r="M7652" t="s">
        <v>21032</v>
      </c>
      <c r="N7652">
        <v>0.1</v>
      </c>
      <c r="O7652">
        <v>0</v>
      </c>
      <c r="P7652">
        <v>105</v>
      </c>
      <c r="Q7652">
        <v>3</v>
      </c>
      <c r="R7652">
        <v>20</v>
      </c>
      <c r="S7652">
        <v>18</v>
      </c>
      <c r="T7652">
        <v>117</v>
      </c>
      <c r="U7652">
        <v>1</v>
      </c>
      <c r="V7652">
        <v>0</v>
      </c>
      <c r="W7652">
        <v>0</v>
      </c>
      <c r="X7652">
        <v>3.8017250951766037</v>
      </c>
      <c r="Y7652">
        <v>0.6051451690488</v>
      </c>
      <c r="Z7652">
        <v>0.54633174066419998</v>
      </c>
      <c r="AA7652">
        <v>18.777714716167203</v>
      </c>
      <c r="AB7652">
        <v>17.714013486245996</v>
      </c>
      <c r="AC7652">
        <v>2.0603950476824999</v>
      </c>
      <c r="AD7652">
        <v>0</v>
      </c>
      <c r="AE7652">
        <v>43.505325254985301</v>
      </c>
    </row>
    <row r="7653" spans="1:31" x14ac:dyDescent="0.3">
      <c r="A7653">
        <v>2728434</v>
      </c>
      <c r="B7653">
        <v>1</v>
      </c>
      <c r="C7653" t="s">
        <v>80</v>
      </c>
      <c r="D7653" t="s">
        <v>108</v>
      </c>
      <c r="E7653" t="s">
        <v>150</v>
      </c>
      <c r="F7653" t="s">
        <v>2208</v>
      </c>
      <c r="G7653" t="s">
        <v>152</v>
      </c>
      <c r="H7653" t="s">
        <v>153</v>
      </c>
      <c r="I7653" t="s">
        <v>136</v>
      </c>
      <c r="J7653" t="s">
        <v>137</v>
      </c>
      <c r="K7653" t="s">
        <v>138</v>
      </c>
      <c r="L7653" t="s">
        <v>21033</v>
      </c>
      <c r="M7653" t="s">
        <v>21034</v>
      </c>
      <c r="N7653">
        <v>0.39833333300000001</v>
      </c>
      <c r="O7653">
        <v>0</v>
      </c>
      <c r="P7653">
        <v>6</v>
      </c>
      <c r="Q7653">
        <v>0</v>
      </c>
      <c r="R7653">
        <v>0</v>
      </c>
      <c r="S7653">
        <v>5</v>
      </c>
      <c r="T7653">
        <v>5</v>
      </c>
      <c r="U7653">
        <v>0</v>
      </c>
      <c r="V7653">
        <v>0</v>
      </c>
      <c r="W7653">
        <v>0</v>
      </c>
      <c r="X7653">
        <v>0.32408369670517495</v>
      </c>
      <c r="Y7653">
        <v>0</v>
      </c>
      <c r="Z7653">
        <v>0</v>
      </c>
      <c r="AA7653">
        <v>2.3308330379361997</v>
      </c>
      <c r="AB7653">
        <v>2.1165433819857</v>
      </c>
      <c r="AC7653">
        <v>0</v>
      </c>
      <c r="AD7653">
        <v>0</v>
      </c>
      <c r="AE7653">
        <v>4.7714601166270745</v>
      </c>
    </row>
    <row r="7654" spans="1:31" x14ac:dyDescent="0.3">
      <c r="A7654">
        <v>2727535</v>
      </c>
      <c r="B7654">
        <v>1</v>
      </c>
      <c r="C7654" t="s">
        <v>80</v>
      </c>
      <c r="D7654" t="s">
        <v>103</v>
      </c>
      <c r="E7654" t="s">
        <v>150</v>
      </c>
      <c r="F7654" t="s">
        <v>21035</v>
      </c>
      <c r="G7654" t="s">
        <v>152</v>
      </c>
      <c r="H7654" t="s">
        <v>153</v>
      </c>
      <c r="I7654" t="s">
        <v>136</v>
      </c>
      <c r="J7654" t="s">
        <v>137</v>
      </c>
      <c r="K7654" t="s">
        <v>138</v>
      </c>
      <c r="L7654" t="s">
        <v>20101</v>
      </c>
      <c r="M7654" t="s">
        <v>21036</v>
      </c>
      <c r="N7654">
        <v>0.28333333300000002</v>
      </c>
      <c r="O7654">
        <v>0</v>
      </c>
      <c r="P7654">
        <v>18</v>
      </c>
      <c r="Q7654">
        <v>0</v>
      </c>
      <c r="R7654">
        <v>3</v>
      </c>
      <c r="S7654">
        <v>18</v>
      </c>
      <c r="T7654">
        <v>19</v>
      </c>
      <c r="U7654">
        <v>8</v>
      </c>
      <c r="V7654">
        <v>2</v>
      </c>
      <c r="W7654">
        <v>0</v>
      </c>
      <c r="X7654">
        <v>1.3593249990701501</v>
      </c>
      <c r="Y7654">
        <v>0</v>
      </c>
      <c r="Z7654">
        <v>1.05106296168E-2</v>
      </c>
      <c r="AA7654">
        <v>2.9509757896519995</v>
      </c>
      <c r="AB7654">
        <v>8.2401793250280004</v>
      </c>
      <c r="AC7654">
        <v>534.32935153858728</v>
      </c>
      <c r="AD7654">
        <v>7.0536607160266005</v>
      </c>
      <c r="AE7654">
        <v>553.94400299798076</v>
      </c>
    </row>
    <row r="7655" spans="1:31" x14ac:dyDescent="0.3">
      <c r="A7655">
        <v>2727252</v>
      </c>
      <c r="B7655">
        <v>1</v>
      </c>
      <c r="C7655" t="s">
        <v>80</v>
      </c>
      <c r="D7655" t="s">
        <v>94</v>
      </c>
      <c r="E7655" t="s">
        <v>145</v>
      </c>
      <c r="F7655" t="s">
        <v>21037</v>
      </c>
      <c r="G7655" t="s">
        <v>181</v>
      </c>
      <c r="H7655" t="s">
        <v>135</v>
      </c>
      <c r="I7655" t="s">
        <v>136</v>
      </c>
      <c r="J7655" t="s">
        <v>137</v>
      </c>
      <c r="K7655" t="s">
        <v>138</v>
      </c>
      <c r="L7655" t="s">
        <v>21038</v>
      </c>
      <c r="M7655" t="s">
        <v>21039</v>
      </c>
      <c r="N7655">
        <v>2.7933333330000001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1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13.386309335833319</v>
      </c>
      <c r="AC7655">
        <v>0</v>
      </c>
      <c r="AD7655">
        <v>0</v>
      </c>
      <c r="AE7655">
        <v>13.386309335833319</v>
      </c>
    </row>
    <row r="7656" spans="1:31" x14ac:dyDescent="0.3">
      <c r="A7656">
        <v>2727650</v>
      </c>
      <c r="B7656">
        <v>1</v>
      </c>
      <c r="C7656" t="s">
        <v>80</v>
      </c>
      <c r="D7656" t="s">
        <v>90</v>
      </c>
      <c r="E7656" t="s">
        <v>145</v>
      </c>
      <c r="F7656" t="s">
        <v>21040</v>
      </c>
      <c r="G7656" t="s">
        <v>181</v>
      </c>
      <c r="H7656" t="s">
        <v>135</v>
      </c>
      <c r="I7656" t="s">
        <v>136</v>
      </c>
      <c r="J7656" t="s">
        <v>137</v>
      </c>
      <c r="K7656" t="s">
        <v>138</v>
      </c>
      <c r="L7656" t="s">
        <v>21041</v>
      </c>
      <c r="M7656" t="s">
        <v>21042</v>
      </c>
      <c r="N7656">
        <v>1.475833333</v>
      </c>
      <c r="O7656">
        <v>0</v>
      </c>
      <c r="P7656">
        <v>4</v>
      </c>
      <c r="Q7656">
        <v>0</v>
      </c>
      <c r="R7656">
        <v>0</v>
      </c>
      <c r="S7656">
        <v>0</v>
      </c>
      <c r="T7656">
        <v>5</v>
      </c>
      <c r="U7656">
        <v>0</v>
      </c>
      <c r="V7656">
        <v>0</v>
      </c>
      <c r="W7656">
        <v>0</v>
      </c>
      <c r="X7656">
        <v>1.1831239217398404</v>
      </c>
      <c r="Y7656">
        <v>0</v>
      </c>
      <c r="Z7656">
        <v>0</v>
      </c>
      <c r="AA7656">
        <v>0</v>
      </c>
      <c r="AB7656">
        <v>4.636483295820307</v>
      </c>
      <c r="AC7656">
        <v>0</v>
      </c>
      <c r="AD7656">
        <v>0</v>
      </c>
      <c r="AE7656">
        <v>5.8196072175601472</v>
      </c>
    </row>
    <row r="7657" spans="1:31" x14ac:dyDescent="0.3">
      <c r="A7657">
        <v>2727229</v>
      </c>
      <c r="B7657">
        <v>1</v>
      </c>
      <c r="C7657" t="s">
        <v>80</v>
      </c>
      <c r="D7657" t="s">
        <v>83</v>
      </c>
      <c r="E7657" t="s">
        <v>173</v>
      </c>
      <c r="F7657" t="s">
        <v>21043</v>
      </c>
      <c r="G7657" t="s">
        <v>1613</v>
      </c>
      <c r="H7657" t="s">
        <v>5535</v>
      </c>
      <c r="I7657" t="s">
        <v>136</v>
      </c>
      <c r="J7657" t="s">
        <v>137</v>
      </c>
      <c r="K7657" t="s">
        <v>210</v>
      </c>
      <c r="L7657" t="s">
        <v>21044</v>
      </c>
      <c r="M7657" t="s">
        <v>21045</v>
      </c>
      <c r="N7657">
        <v>0.32750000000000001</v>
      </c>
      <c r="O7657">
        <v>0</v>
      </c>
      <c r="P7657">
        <v>2524</v>
      </c>
      <c r="Q7657">
        <v>0</v>
      </c>
      <c r="R7657">
        <v>0</v>
      </c>
      <c r="S7657">
        <v>0</v>
      </c>
      <c r="T7657">
        <v>76</v>
      </c>
      <c r="U7657">
        <v>0</v>
      </c>
      <c r="V7657">
        <v>0</v>
      </c>
      <c r="W7657">
        <v>0</v>
      </c>
      <c r="X7657">
        <v>191.89273347205489</v>
      </c>
      <c r="Y7657">
        <v>0</v>
      </c>
      <c r="Z7657">
        <v>0</v>
      </c>
      <c r="AA7657">
        <v>0</v>
      </c>
      <c r="AB7657">
        <v>22.338157362628873</v>
      </c>
      <c r="AC7657">
        <v>0</v>
      </c>
      <c r="AD7657">
        <v>0</v>
      </c>
      <c r="AE7657">
        <v>214.23089083468375</v>
      </c>
    </row>
    <row r="7658" spans="1:31" x14ac:dyDescent="0.3">
      <c r="A7658">
        <v>2727601</v>
      </c>
      <c r="B7658">
        <v>1</v>
      </c>
      <c r="C7658" t="s">
        <v>80</v>
      </c>
      <c r="D7658" t="s">
        <v>100</v>
      </c>
      <c r="E7658" t="s">
        <v>150</v>
      </c>
      <c r="F7658" t="s">
        <v>13471</v>
      </c>
      <c r="G7658" t="s">
        <v>152</v>
      </c>
      <c r="H7658" t="s">
        <v>153</v>
      </c>
      <c r="I7658" t="s">
        <v>136</v>
      </c>
      <c r="J7658" t="s">
        <v>137</v>
      </c>
      <c r="K7658" t="s">
        <v>138</v>
      </c>
      <c r="L7658" t="s">
        <v>20427</v>
      </c>
      <c r="M7658" t="s">
        <v>21046</v>
      </c>
      <c r="N7658">
        <v>0.10777777700000001</v>
      </c>
      <c r="O7658">
        <v>0</v>
      </c>
      <c r="P7658">
        <v>695</v>
      </c>
      <c r="Q7658">
        <v>0</v>
      </c>
      <c r="R7658">
        <v>3</v>
      </c>
      <c r="S7658">
        <v>0</v>
      </c>
      <c r="T7658">
        <v>63</v>
      </c>
      <c r="U7658">
        <v>0</v>
      </c>
      <c r="V7658">
        <v>0</v>
      </c>
      <c r="W7658">
        <v>0</v>
      </c>
      <c r="X7658">
        <v>10.171144259154703</v>
      </c>
      <c r="Y7658">
        <v>0</v>
      </c>
      <c r="Z7658">
        <v>0.38629945371888003</v>
      </c>
      <c r="AA7658">
        <v>0</v>
      </c>
      <c r="AB7658">
        <v>3.8838231383930659</v>
      </c>
      <c r="AC7658">
        <v>0</v>
      </c>
      <c r="AD7658">
        <v>0</v>
      </c>
      <c r="AE7658">
        <v>14.441266851266649</v>
      </c>
    </row>
    <row r="7659" spans="1:31" x14ac:dyDescent="0.3">
      <c r="A7659">
        <v>2728268</v>
      </c>
      <c r="B7659">
        <v>1</v>
      </c>
      <c r="C7659" t="s">
        <v>80</v>
      </c>
      <c r="D7659" t="s">
        <v>93</v>
      </c>
      <c r="E7659" t="s">
        <v>150</v>
      </c>
      <c r="F7659" t="s">
        <v>21047</v>
      </c>
      <c r="G7659" t="s">
        <v>152</v>
      </c>
      <c r="H7659" t="s">
        <v>153</v>
      </c>
      <c r="I7659" t="s">
        <v>136</v>
      </c>
      <c r="J7659" t="s">
        <v>137</v>
      </c>
      <c r="K7659" t="s">
        <v>138</v>
      </c>
      <c r="L7659" t="s">
        <v>21048</v>
      </c>
      <c r="M7659" t="s">
        <v>21049</v>
      </c>
      <c r="N7659">
        <v>1.1455555550000001</v>
      </c>
      <c r="O7659">
        <v>0</v>
      </c>
      <c r="P7659">
        <v>194</v>
      </c>
      <c r="Q7659">
        <v>36</v>
      </c>
      <c r="R7659">
        <v>294</v>
      </c>
      <c r="S7659">
        <v>4</v>
      </c>
      <c r="T7659">
        <v>96</v>
      </c>
      <c r="U7659">
        <v>0</v>
      </c>
      <c r="V7659">
        <v>0</v>
      </c>
      <c r="W7659">
        <v>0</v>
      </c>
      <c r="X7659">
        <v>83.251090582481652</v>
      </c>
      <c r="Y7659">
        <v>72.915841666605246</v>
      </c>
      <c r="Z7659">
        <v>374.84750657868847</v>
      </c>
      <c r="AA7659">
        <v>26.896540751143974</v>
      </c>
      <c r="AB7659">
        <v>73.646453084644975</v>
      </c>
      <c r="AC7659">
        <v>0</v>
      </c>
      <c r="AD7659">
        <v>0</v>
      </c>
      <c r="AE7659">
        <v>631.55743266356444</v>
      </c>
    </row>
    <row r="7660" spans="1:31" x14ac:dyDescent="0.3">
      <c r="A7660">
        <v>2728242</v>
      </c>
      <c r="B7660">
        <v>1</v>
      </c>
      <c r="C7660" t="s">
        <v>80</v>
      </c>
      <c r="D7660" t="s">
        <v>106</v>
      </c>
      <c r="E7660" t="s">
        <v>213</v>
      </c>
      <c r="F7660" t="s">
        <v>10162</v>
      </c>
      <c r="G7660" t="s">
        <v>152</v>
      </c>
      <c r="H7660" t="s">
        <v>153</v>
      </c>
      <c r="I7660" t="s">
        <v>136</v>
      </c>
      <c r="J7660" t="s">
        <v>137</v>
      </c>
      <c r="K7660" t="s">
        <v>138</v>
      </c>
      <c r="L7660" t="s">
        <v>21050</v>
      </c>
      <c r="M7660" t="s">
        <v>21051</v>
      </c>
      <c r="N7660">
        <v>0.36388888800000002</v>
      </c>
      <c r="O7660">
        <v>0</v>
      </c>
      <c r="P7660">
        <v>478</v>
      </c>
      <c r="Q7660">
        <v>1</v>
      </c>
      <c r="R7660">
        <v>42</v>
      </c>
      <c r="S7660">
        <v>2</v>
      </c>
      <c r="T7660">
        <v>62</v>
      </c>
      <c r="U7660">
        <v>0</v>
      </c>
      <c r="V7660">
        <v>0</v>
      </c>
      <c r="W7660">
        <v>0</v>
      </c>
      <c r="X7660">
        <v>26.558575325979294</v>
      </c>
      <c r="Y7660">
        <v>2.9612892946311997</v>
      </c>
      <c r="Z7660">
        <v>15.894621344064229</v>
      </c>
      <c r="AA7660">
        <v>0.14268851521406667</v>
      </c>
      <c r="AB7660">
        <v>9.9825227657954994</v>
      </c>
      <c r="AC7660">
        <v>0</v>
      </c>
      <c r="AD7660">
        <v>0</v>
      </c>
      <c r="AE7660">
        <v>55.539697245684295</v>
      </c>
    </row>
    <row r="7661" spans="1:31" x14ac:dyDescent="0.3">
      <c r="A7661">
        <v>2727750</v>
      </c>
      <c r="B7661">
        <v>1</v>
      </c>
      <c r="C7661" t="s">
        <v>80</v>
      </c>
      <c r="D7661" t="s">
        <v>85</v>
      </c>
      <c r="E7661" t="s">
        <v>200</v>
      </c>
      <c r="F7661" t="s">
        <v>21052</v>
      </c>
      <c r="G7661" t="s">
        <v>578</v>
      </c>
      <c r="H7661" t="s">
        <v>135</v>
      </c>
      <c r="I7661" t="s">
        <v>136</v>
      </c>
      <c r="J7661" t="s">
        <v>137</v>
      </c>
      <c r="K7661" t="s">
        <v>138</v>
      </c>
      <c r="L7661" t="s">
        <v>21053</v>
      </c>
      <c r="M7661" t="s">
        <v>21054</v>
      </c>
      <c r="N7661">
        <v>4.5108333329999999</v>
      </c>
      <c r="O7661">
        <v>0</v>
      </c>
      <c r="P7661">
        <v>100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90.14163597822153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90.14163597822153</v>
      </c>
    </row>
    <row r="7662" spans="1:31" x14ac:dyDescent="0.3">
      <c r="A7662">
        <v>2728062</v>
      </c>
      <c r="B7662">
        <v>1</v>
      </c>
      <c r="C7662" t="s">
        <v>81</v>
      </c>
      <c r="D7662" t="s">
        <v>127</v>
      </c>
      <c r="E7662" t="s">
        <v>156</v>
      </c>
      <c r="F7662" t="s">
        <v>14318</v>
      </c>
      <c r="G7662" t="s">
        <v>152</v>
      </c>
      <c r="H7662" t="s">
        <v>153</v>
      </c>
      <c r="I7662" t="s">
        <v>136</v>
      </c>
      <c r="J7662" t="s">
        <v>137</v>
      </c>
      <c r="K7662" t="s">
        <v>138</v>
      </c>
      <c r="L7662" t="s">
        <v>21055</v>
      </c>
      <c r="M7662" t="s">
        <v>21056</v>
      </c>
      <c r="N7662">
        <v>1.652222222</v>
      </c>
      <c r="O7662">
        <v>1</v>
      </c>
      <c r="P7662">
        <v>497</v>
      </c>
      <c r="Q7662">
        <v>104</v>
      </c>
      <c r="R7662">
        <v>143</v>
      </c>
      <c r="S7662">
        <v>8</v>
      </c>
      <c r="T7662">
        <v>69</v>
      </c>
      <c r="U7662">
        <v>0</v>
      </c>
      <c r="V7662">
        <v>0</v>
      </c>
      <c r="W7662">
        <v>0.70024327750759341</v>
      </c>
      <c r="X7662">
        <v>127.42931386638013</v>
      </c>
      <c r="Y7662">
        <v>193.52267993416143</v>
      </c>
      <c r="Z7662">
        <v>22.500884112172923</v>
      </c>
      <c r="AA7662">
        <v>53.717193579085205</v>
      </c>
      <c r="AB7662">
        <v>28.292946441066146</v>
      </c>
      <c r="AC7662">
        <v>0</v>
      </c>
      <c r="AD7662">
        <v>0</v>
      </c>
      <c r="AE7662">
        <v>426.16326121037338</v>
      </c>
    </row>
    <row r="7663" spans="1:31" x14ac:dyDescent="0.3">
      <c r="A7663">
        <v>2728560</v>
      </c>
      <c r="B7663">
        <v>1</v>
      </c>
      <c r="C7663" t="s">
        <v>81</v>
      </c>
      <c r="D7663" t="s">
        <v>119</v>
      </c>
      <c r="E7663" t="s">
        <v>132</v>
      </c>
      <c r="F7663" t="s">
        <v>21057</v>
      </c>
      <c r="G7663" t="s">
        <v>134</v>
      </c>
      <c r="H7663" t="s">
        <v>135</v>
      </c>
      <c r="I7663" t="s">
        <v>136</v>
      </c>
      <c r="J7663" t="s">
        <v>137</v>
      </c>
      <c r="K7663" t="s">
        <v>138</v>
      </c>
      <c r="L7663" t="s">
        <v>21058</v>
      </c>
      <c r="M7663" t="s">
        <v>21059</v>
      </c>
      <c r="N7663">
        <v>3.971944444</v>
      </c>
      <c r="O7663">
        <v>0</v>
      </c>
      <c r="P7663">
        <v>21</v>
      </c>
      <c r="Q7663">
        <v>0</v>
      </c>
      <c r="R7663">
        <v>17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1.20899235047475</v>
      </c>
      <c r="Y7663">
        <v>0</v>
      </c>
      <c r="Z7663">
        <v>1.0988013594788801</v>
      </c>
      <c r="AA7663">
        <v>0</v>
      </c>
      <c r="AB7663">
        <v>0</v>
      </c>
      <c r="AC7663">
        <v>0</v>
      </c>
      <c r="AD7663">
        <v>0</v>
      </c>
      <c r="AE7663">
        <v>2.3077937099536303</v>
      </c>
    </row>
    <row r="7664" spans="1:31" x14ac:dyDescent="0.3">
      <c r="A7664">
        <v>2728099</v>
      </c>
      <c r="B7664">
        <v>1</v>
      </c>
      <c r="C7664" t="s">
        <v>80</v>
      </c>
      <c r="D7664" t="s">
        <v>103</v>
      </c>
      <c r="E7664" t="s">
        <v>156</v>
      </c>
      <c r="F7664" t="s">
        <v>14511</v>
      </c>
      <c r="G7664" t="s">
        <v>152</v>
      </c>
      <c r="H7664" t="s">
        <v>153</v>
      </c>
      <c r="I7664" t="s">
        <v>136</v>
      </c>
      <c r="J7664" t="s">
        <v>137</v>
      </c>
      <c r="K7664" t="s">
        <v>138</v>
      </c>
      <c r="L7664" t="s">
        <v>21060</v>
      </c>
      <c r="M7664" t="s">
        <v>20417</v>
      </c>
      <c r="N7664">
        <v>2.3458333329999999</v>
      </c>
      <c r="O7664">
        <v>0</v>
      </c>
      <c r="P7664">
        <v>7</v>
      </c>
      <c r="Q7664">
        <v>0</v>
      </c>
      <c r="R7664">
        <v>30</v>
      </c>
      <c r="S7664">
        <v>1</v>
      </c>
      <c r="T7664">
        <v>6</v>
      </c>
      <c r="U7664">
        <v>0</v>
      </c>
      <c r="V7664">
        <v>0</v>
      </c>
      <c r="W7664">
        <v>0</v>
      </c>
      <c r="X7664">
        <v>10.699518454426402</v>
      </c>
      <c r="Y7664">
        <v>0</v>
      </c>
      <c r="Z7664">
        <v>51.396470894603993</v>
      </c>
      <c r="AA7664">
        <v>42.819835723478</v>
      </c>
      <c r="AB7664">
        <v>1.4194807486590502</v>
      </c>
      <c r="AC7664">
        <v>0</v>
      </c>
      <c r="AD7664">
        <v>0</v>
      </c>
      <c r="AE7664">
        <v>106.33530582116745</v>
      </c>
    </row>
    <row r="7665" spans="1:31" x14ac:dyDescent="0.3">
      <c r="A7665">
        <v>2727266</v>
      </c>
      <c r="B7665">
        <v>1</v>
      </c>
      <c r="C7665" t="s">
        <v>80</v>
      </c>
      <c r="D7665" t="s">
        <v>108</v>
      </c>
      <c r="E7665" t="s">
        <v>150</v>
      </c>
      <c r="F7665" t="s">
        <v>2208</v>
      </c>
      <c r="G7665" t="s">
        <v>152</v>
      </c>
      <c r="H7665" t="s">
        <v>153</v>
      </c>
      <c r="I7665" t="s">
        <v>136</v>
      </c>
      <c r="J7665" t="s">
        <v>137</v>
      </c>
      <c r="K7665" t="s">
        <v>138</v>
      </c>
      <c r="L7665" t="s">
        <v>21061</v>
      </c>
      <c r="M7665" t="s">
        <v>21062</v>
      </c>
      <c r="N7665">
        <v>0.30027777700000002</v>
      </c>
      <c r="O7665">
        <v>0</v>
      </c>
      <c r="P7665">
        <v>6</v>
      </c>
      <c r="Q7665">
        <v>0</v>
      </c>
      <c r="R7665">
        <v>0</v>
      </c>
      <c r="S7665">
        <v>5</v>
      </c>
      <c r="T7665">
        <v>5</v>
      </c>
      <c r="U7665">
        <v>0</v>
      </c>
      <c r="V7665">
        <v>0</v>
      </c>
      <c r="W7665">
        <v>0</v>
      </c>
      <c r="X7665">
        <v>0.20315664904541664</v>
      </c>
      <c r="Y7665">
        <v>0</v>
      </c>
      <c r="Z7665">
        <v>0</v>
      </c>
      <c r="AA7665">
        <v>1.5485182072522168</v>
      </c>
      <c r="AB7665">
        <v>1.3053378341571999</v>
      </c>
      <c r="AC7665">
        <v>0</v>
      </c>
      <c r="AD7665">
        <v>0</v>
      </c>
      <c r="AE7665">
        <v>3.0570126904548331</v>
      </c>
    </row>
    <row r="7666" spans="1:31" x14ac:dyDescent="0.3">
      <c r="A7666">
        <v>2727658</v>
      </c>
      <c r="B7666">
        <v>1</v>
      </c>
      <c r="C7666" t="s">
        <v>80</v>
      </c>
      <c r="D7666" t="s">
        <v>103</v>
      </c>
      <c r="E7666" t="s">
        <v>173</v>
      </c>
      <c r="F7666" t="s">
        <v>14772</v>
      </c>
      <c r="G7666" t="s">
        <v>152</v>
      </c>
      <c r="H7666" t="s">
        <v>153</v>
      </c>
      <c r="I7666" t="s">
        <v>136</v>
      </c>
      <c r="J7666" t="s">
        <v>137</v>
      </c>
      <c r="K7666" t="s">
        <v>138</v>
      </c>
      <c r="L7666" t="s">
        <v>21063</v>
      </c>
      <c r="M7666" t="s">
        <v>21064</v>
      </c>
      <c r="N7666">
        <v>1.167777777</v>
      </c>
      <c r="O7666">
        <v>1</v>
      </c>
      <c r="P7666">
        <v>334</v>
      </c>
      <c r="Q7666">
        <v>7</v>
      </c>
      <c r="R7666">
        <v>105</v>
      </c>
      <c r="S7666">
        <v>69</v>
      </c>
      <c r="T7666">
        <v>134</v>
      </c>
      <c r="U7666">
        <v>50</v>
      </c>
      <c r="V7666">
        <v>2</v>
      </c>
      <c r="W7666">
        <v>0.82211149155180918</v>
      </c>
      <c r="X7666">
        <v>71.44558648098193</v>
      </c>
      <c r="Y7666">
        <v>37.062941115076853</v>
      </c>
      <c r="Z7666">
        <v>26.784064875950484</v>
      </c>
      <c r="AA7666">
        <v>1174.5347966190291</v>
      </c>
      <c r="AB7666">
        <v>163.97124963444452</v>
      </c>
      <c r="AC7666">
        <v>17288.98494752367</v>
      </c>
      <c r="AD7666">
        <v>6.8841173209018551</v>
      </c>
      <c r="AE7666">
        <v>18770.489815061606</v>
      </c>
    </row>
    <row r="7667" spans="1:31" x14ac:dyDescent="0.3">
      <c r="A7667">
        <v>2728503</v>
      </c>
      <c r="B7667">
        <v>1</v>
      </c>
      <c r="C7667" t="s">
        <v>81</v>
      </c>
      <c r="D7667" t="s">
        <v>113</v>
      </c>
      <c r="E7667" t="s">
        <v>150</v>
      </c>
      <c r="F7667" t="s">
        <v>4536</v>
      </c>
      <c r="G7667" t="s">
        <v>152</v>
      </c>
      <c r="H7667" t="s">
        <v>153</v>
      </c>
      <c r="I7667" t="s">
        <v>136</v>
      </c>
      <c r="J7667" t="s">
        <v>137</v>
      </c>
      <c r="K7667" t="s">
        <v>138</v>
      </c>
      <c r="L7667" t="s">
        <v>21065</v>
      </c>
      <c r="M7667" t="s">
        <v>21066</v>
      </c>
      <c r="N7667">
        <v>2.088333333</v>
      </c>
      <c r="O7667">
        <v>3</v>
      </c>
      <c r="P7667">
        <v>691</v>
      </c>
      <c r="Q7667">
        <v>51</v>
      </c>
      <c r="R7667">
        <v>264</v>
      </c>
      <c r="S7667">
        <v>8</v>
      </c>
      <c r="T7667">
        <v>43</v>
      </c>
      <c r="U7667">
        <v>0</v>
      </c>
      <c r="V7667">
        <v>0</v>
      </c>
      <c r="W7667">
        <v>1.5060002941500001</v>
      </c>
      <c r="X7667">
        <v>250.33338128081101</v>
      </c>
      <c r="Y7667">
        <v>99.783159129302661</v>
      </c>
      <c r="Z7667">
        <v>73.591093018831188</v>
      </c>
      <c r="AA7667">
        <v>84.89453428352256</v>
      </c>
      <c r="AB7667">
        <v>20.105381470453384</v>
      </c>
      <c r="AC7667">
        <v>0</v>
      </c>
      <c r="AD7667">
        <v>0</v>
      </c>
      <c r="AE7667">
        <v>530.21354947707084</v>
      </c>
    </row>
    <row r="7668" spans="1:31" x14ac:dyDescent="0.3">
      <c r="A7668">
        <v>2728254</v>
      </c>
      <c r="B7668">
        <v>1</v>
      </c>
      <c r="C7668" t="s">
        <v>81</v>
      </c>
      <c r="D7668" t="s">
        <v>120</v>
      </c>
      <c r="E7668" t="s">
        <v>213</v>
      </c>
      <c r="F7668" t="s">
        <v>21067</v>
      </c>
      <c r="G7668" t="s">
        <v>152</v>
      </c>
      <c r="H7668" t="s">
        <v>153</v>
      </c>
      <c r="I7668" t="s">
        <v>136</v>
      </c>
      <c r="J7668" t="s">
        <v>137</v>
      </c>
      <c r="K7668" t="s">
        <v>138</v>
      </c>
      <c r="L7668" t="s">
        <v>21068</v>
      </c>
      <c r="M7668" t="s">
        <v>21069</v>
      </c>
      <c r="N7668">
        <v>1.109722222</v>
      </c>
      <c r="O7668">
        <v>1</v>
      </c>
      <c r="P7668">
        <v>136</v>
      </c>
      <c r="Q7668">
        <v>37</v>
      </c>
      <c r="R7668">
        <v>11</v>
      </c>
      <c r="S7668">
        <v>1</v>
      </c>
      <c r="T7668">
        <v>20</v>
      </c>
      <c r="U7668">
        <v>0</v>
      </c>
      <c r="V7668">
        <v>0</v>
      </c>
      <c r="W7668">
        <v>0</v>
      </c>
      <c r="X7668">
        <v>32.430748912104868</v>
      </c>
      <c r="Y7668">
        <v>21.605887051683887</v>
      </c>
      <c r="Z7668">
        <v>5.3406120341337404</v>
      </c>
      <c r="AA7668">
        <v>0</v>
      </c>
      <c r="AB7668">
        <v>4.3830964921002646</v>
      </c>
      <c r="AC7668">
        <v>0</v>
      </c>
      <c r="AD7668">
        <v>0</v>
      </c>
      <c r="AE7668">
        <v>63.76034449002276</v>
      </c>
    </row>
    <row r="7669" spans="1:31" x14ac:dyDescent="0.3">
      <c r="A7669">
        <v>2728068</v>
      </c>
      <c r="B7669">
        <v>1</v>
      </c>
      <c r="C7669" t="s">
        <v>80</v>
      </c>
      <c r="D7669" t="s">
        <v>91</v>
      </c>
      <c r="E7669" t="s">
        <v>150</v>
      </c>
      <c r="F7669" t="s">
        <v>14539</v>
      </c>
      <c r="G7669" t="s">
        <v>152</v>
      </c>
      <c r="H7669" t="s">
        <v>153</v>
      </c>
      <c r="I7669" t="s">
        <v>490</v>
      </c>
      <c r="J7669" t="s">
        <v>137</v>
      </c>
      <c r="K7669" t="s">
        <v>138</v>
      </c>
      <c r="L7669" t="s">
        <v>21070</v>
      </c>
      <c r="M7669" t="s">
        <v>21071</v>
      </c>
      <c r="N7669">
        <v>4.3888888000000001E-2</v>
      </c>
      <c r="O7669">
        <v>29</v>
      </c>
      <c r="P7669">
        <v>1484</v>
      </c>
      <c r="Q7669">
        <v>57</v>
      </c>
      <c r="R7669">
        <v>136</v>
      </c>
      <c r="S7669">
        <v>30</v>
      </c>
      <c r="T7669">
        <v>232</v>
      </c>
      <c r="U7669">
        <v>5</v>
      </c>
      <c r="V7669">
        <v>1</v>
      </c>
      <c r="W7669">
        <v>0.57497784556588327</v>
      </c>
      <c r="X7669">
        <v>12.120840154785121</v>
      </c>
      <c r="Y7669">
        <v>1.2500404469604982</v>
      </c>
      <c r="Z7669">
        <v>1.0123536451027666</v>
      </c>
      <c r="AA7669">
        <v>5.4193230548611</v>
      </c>
      <c r="AB7669">
        <v>5.2965416373731733</v>
      </c>
      <c r="AC7669">
        <v>4.1514483179715</v>
      </c>
      <c r="AD7669">
        <v>1.9659355567260117</v>
      </c>
      <c r="AE7669">
        <v>31.791460659346054</v>
      </c>
    </row>
    <row r="7670" spans="1:31" x14ac:dyDescent="0.3">
      <c r="A7670">
        <v>2727807</v>
      </c>
      <c r="B7670">
        <v>1</v>
      </c>
      <c r="C7670" t="s">
        <v>81</v>
      </c>
      <c r="D7670" t="s">
        <v>118</v>
      </c>
      <c r="E7670" t="s">
        <v>161</v>
      </c>
      <c r="F7670" t="s">
        <v>1224</v>
      </c>
      <c r="G7670" t="s">
        <v>163</v>
      </c>
      <c r="H7670" t="s">
        <v>135</v>
      </c>
      <c r="I7670" t="s">
        <v>136</v>
      </c>
      <c r="J7670" t="s">
        <v>137</v>
      </c>
      <c r="K7670" t="s">
        <v>138</v>
      </c>
      <c r="L7670" t="s">
        <v>21072</v>
      </c>
      <c r="M7670" t="s">
        <v>21073</v>
      </c>
      <c r="N7670">
        <v>1.4244444439999999</v>
      </c>
      <c r="O7670">
        <v>0</v>
      </c>
      <c r="P7670">
        <v>24</v>
      </c>
      <c r="Q7670">
        <v>0</v>
      </c>
      <c r="R7670">
        <v>4</v>
      </c>
      <c r="S7670">
        <v>0</v>
      </c>
      <c r="T7670">
        <v>3</v>
      </c>
      <c r="U7670">
        <v>0</v>
      </c>
      <c r="V7670">
        <v>0</v>
      </c>
      <c r="W7670">
        <v>0</v>
      </c>
      <c r="X7670">
        <v>4.8631283683743742</v>
      </c>
      <c r="Y7670">
        <v>0</v>
      </c>
      <c r="Z7670">
        <v>0</v>
      </c>
      <c r="AA7670">
        <v>0</v>
      </c>
      <c r="AB7670">
        <v>1.869833350685</v>
      </c>
      <c r="AC7670">
        <v>0</v>
      </c>
      <c r="AD7670">
        <v>0</v>
      </c>
      <c r="AE7670">
        <v>6.7329617190593742</v>
      </c>
    </row>
    <row r="7671" spans="1:31" x14ac:dyDescent="0.3">
      <c r="A7671">
        <v>2728116</v>
      </c>
      <c r="B7671">
        <v>1</v>
      </c>
      <c r="C7671" t="s">
        <v>80</v>
      </c>
      <c r="D7671" t="s">
        <v>88</v>
      </c>
      <c r="E7671" t="s">
        <v>156</v>
      </c>
      <c r="F7671" t="s">
        <v>21074</v>
      </c>
      <c r="G7671" t="s">
        <v>152</v>
      </c>
      <c r="H7671" t="s">
        <v>153</v>
      </c>
      <c r="I7671" t="s">
        <v>136</v>
      </c>
      <c r="J7671" t="s">
        <v>137</v>
      </c>
      <c r="K7671" t="s">
        <v>138</v>
      </c>
      <c r="L7671" t="s">
        <v>21075</v>
      </c>
      <c r="M7671" t="s">
        <v>21076</v>
      </c>
      <c r="N7671">
        <v>0.14972222199999999</v>
      </c>
      <c r="O7671">
        <v>0</v>
      </c>
      <c r="P7671">
        <v>0</v>
      </c>
      <c r="Q7671">
        <v>0</v>
      </c>
      <c r="R7671">
        <v>0</v>
      </c>
      <c r="S7671">
        <v>1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1.8728044081116884</v>
      </c>
      <c r="AB7671">
        <v>0</v>
      </c>
      <c r="AC7671">
        <v>0</v>
      </c>
      <c r="AD7671">
        <v>0</v>
      </c>
      <c r="AE7671">
        <v>1.8728044081116884</v>
      </c>
    </row>
    <row r="7672" spans="1:31" x14ac:dyDescent="0.3">
      <c r="A7672">
        <v>2767409</v>
      </c>
      <c r="B7672">
        <v>1</v>
      </c>
      <c r="C7672" t="s">
        <v>80</v>
      </c>
      <c r="D7672" t="s">
        <v>91</v>
      </c>
      <c r="E7672" t="s">
        <v>213</v>
      </c>
      <c r="F7672" t="s">
        <v>14436</v>
      </c>
      <c r="G7672" t="s">
        <v>152</v>
      </c>
      <c r="H7672" t="s">
        <v>153</v>
      </c>
      <c r="I7672" t="s">
        <v>490</v>
      </c>
      <c r="J7672" t="s">
        <v>137</v>
      </c>
      <c r="K7672" t="s">
        <v>138</v>
      </c>
      <c r="L7672" t="s">
        <v>21077</v>
      </c>
      <c r="M7672" t="s">
        <v>21078</v>
      </c>
      <c r="N7672">
        <v>3.0555555000000002E-2</v>
      </c>
      <c r="O7672">
        <v>6</v>
      </c>
      <c r="P7672">
        <v>1485</v>
      </c>
      <c r="Q7672">
        <v>10</v>
      </c>
      <c r="R7672">
        <v>59</v>
      </c>
      <c r="S7672">
        <v>4</v>
      </c>
      <c r="T7672">
        <v>78</v>
      </c>
      <c r="U7672">
        <v>0</v>
      </c>
      <c r="V7672">
        <v>1</v>
      </c>
      <c r="W7672">
        <v>5.3417263837299993E-2</v>
      </c>
      <c r="X7672">
        <v>3.7377222719616716</v>
      </c>
      <c r="Y7672">
        <v>0.17002538562808331</v>
      </c>
      <c r="Z7672">
        <v>0.88901451254164987</v>
      </c>
      <c r="AA7672">
        <v>1.1272053317887998</v>
      </c>
      <c r="AB7672">
        <v>1.1400931429917331</v>
      </c>
      <c r="AC7672">
        <v>0</v>
      </c>
      <c r="AD7672">
        <v>0</v>
      </c>
      <c r="AE7672">
        <v>7.1174779087492377</v>
      </c>
    </row>
    <row r="7673" spans="1:31" x14ac:dyDescent="0.3">
      <c r="A7673">
        <v>2728162</v>
      </c>
      <c r="B7673">
        <v>1</v>
      </c>
      <c r="C7673" t="s">
        <v>80</v>
      </c>
      <c r="D7673" t="s">
        <v>96</v>
      </c>
      <c r="E7673" t="s">
        <v>145</v>
      </c>
      <c r="F7673" t="s">
        <v>21079</v>
      </c>
      <c r="G7673" t="s">
        <v>181</v>
      </c>
      <c r="H7673" t="s">
        <v>135</v>
      </c>
      <c r="I7673" t="s">
        <v>136</v>
      </c>
      <c r="J7673" t="s">
        <v>137</v>
      </c>
      <c r="K7673" t="s">
        <v>138</v>
      </c>
      <c r="L7673" t="s">
        <v>21080</v>
      </c>
      <c r="M7673" t="s">
        <v>21081</v>
      </c>
      <c r="N7673">
        <v>2.667777777</v>
      </c>
      <c r="O7673">
        <v>0</v>
      </c>
      <c r="P7673">
        <v>1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1.0350241604857002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1.0350241604857002</v>
      </c>
    </row>
    <row r="7674" spans="1:31" x14ac:dyDescent="0.3">
      <c r="A7674">
        <v>2727970</v>
      </c>
      <c r="B7674">
        <v>1</v>
      </c>
      <c r="C7674" t="s">
        <v>80</v>
      </c>
      <c r="D7674" t="s">
        <v>96</v>
      </c>
      <c r="E7674" t="s">
        <v>150</v>
      </c>
      <c r="F7674" t="s">
        <v>20446</v>
      </c>
      <c r="G7674" t="s">
        <v>1613</v>
      </c>
      <c r="H7674" t="s">
        <v>153</v>
      </c>
      <c r="I7674" t="s">
        <v>136</v>
      </c>
      <c r="J7674" t="s">
        <v>137</v>
      </c>
      <c r="K7674" t="s">
        <v>138</v>
      </c>
      <c r="L7674" t="s">
        <v>21082</v>
      </c>
      <c r="M7674" t="s">
        <v>21083</v>
      </c>
      <c r="N7674">
        <v>0.28666666600000001</v>
      </c>
      <c r="O7674">
        <v>1</v>
      </c>
      <c r="P7674">
        <v>496</v>
      </c>
      <c r="Q7674">
        <v>0</v>
      </c>
      <c r="R7674">
        <v>1</v>
      </c>
      <c r="S7674">
        <v>3</v>
      </c>
      <c r="T7674">
        <v>48</v>
      </c>
      <c r="U7674">
        <v>0</v>
      </c>
      <c r="V7674">
        <v>0</v>
      </c>
      <c r="W7674">
        <v>0.19576170716546668</v>
      </c>
      <c r="X7674">
        <v>22.731258118508691</v>
      </c>
      <c r="Y7674">
        <v>0</v>
      </c>
      <c r="Z7674">
        <v>0</v>
      </c>
      <c r="AA7674">
        <v>5.6168698157978927</v>
      </c>
      <c r="AB7674">
        <v>9.6915901344621354</v>
      </c>
      <c r="AC7674">
        <v>0</v>
      </c>
      <c r="AD7674">
        <v>0</v>
      </c>
      <c r="AE7674">
        <v>38.235479775934181</v>
      </c>
    </row>
    <row r="7675" spans="1:31" x14ac:dyDescent="0.3">
      <c r="A7675">
        <v>2727312</v>
      </c>
      <c r="B7675">
        <v>1</v>
      </c>
      <c r="C7675" t="s">
        <v>80</v>
      </c>
      <c r="D7675" t="s">
        <v>106</v>
      </c>
      <c r="E7675" t="s">
        <v>132</v>
      </c>
      <c r="F7675" t="s">
        <v>21084</v>
      </c>
      <c r="G7675" t="s">
        <v>134</v>
      </c>
      <c r="H7675" t="s">
        <v>135</v>
      </c>
      <c r="I7675" t="s">
        <v>136</v>
      </c>
      <c r="J7675" t="s">
        <v>137</v>
      </c>
      <c r="K7675" t="s">
        <v>138</v>
      </c>
      <c r="L7675" t="s">
        <v>21085</v>
      </c>
      <c r="M7675" t="s">
        <v>21086</v>
      </c>
      <c r="N7675">
        <v>1.0725</v>
      </c>
      <c r="O7675">
        <v>0</v>
      </c>
      <c r="P7675">
        <v>15</v>
      </c>
      <c r="Q7675">
        <v>0</v>
      </c>
      <c r="R7675">
        <v>0</v>
      </c>
      <c r="S7675">
        <v>0</v>
      </c>
      <c r="T7675">
        <v>1</v>
      </c>
      <c r="U7675">
        <v>0</v>
      </c>
      <c r="V7675">
        <v>0</v>
      </c>
      <c r="W7675">
        <v>0</v>
      </c>
      <c r="X7675">
        <v>0.85943676151352233</v>
      </c>
      <c r="Y7675">
        <v>0</v>
      </c>
      <c r="Z7675">
        <v>0</v>
      </c>
      <c r="AA7675">
        <v>0</v>
      </c>
      <c r="AB7675">
        <v>19.65746372326236</v>
      </c>
      <c r="AC7675">
        <v>0</v>
      </c>
      <c r="AD7675">
        <v>0</v>
      </c>
      <c r="AE7675">
        <v>20.516900484775881</v>
      </c>
    </row>
    <row r="7676" spans="1:31" x14ac:dyDescent="0.3">
      <c r="A7676">
        <v>2728563</v>
      </c>
      <c r="B7676">
        <v>1</v>
      </c>
      <c r="C7676" t="s">
        <v>80</v>
      </c>
      <c r="D7676" t="s">
        <v>82</v>
      </c>
      <c r="E7676" t="s">
        <v>200</v>
      </c>
      <c r="F7676" t="s">
        <v>11838</v>
      </c>
      <c r="G7676" t="s">
        <v>300</v>
      </c>
      <c r="H7676" t="s">
        <v>135</v>
      </c>
      <c r="I7676" t="s">
        <v>136</v>
      </c>
      <c r="J7676" t="s">
        <v>137</v>
      </c>
      <c r="K7676" t="s">
        <v>210</v>
      </c>
      <c r="L7676" t="s">
        <v>21087</v>
      </c>
      <c r="M7676" t="s">
        <v>21088</v>
      </c>
      <c r="N7676">
        <v>4.3661111110000004</v>
      </c>
      <c r="O7676">
        <v>0</v>
      </c>
      <c r="P7676">
        <v>5</v>
      </c>
      <c r="Q7676">
        <v>0</v>
      </c>
      <c r="R7676">
        <v>0</v>
      </c>
      <c r="S7676">
        <v>0</v>
      </c>
      <c r="T7676">
        <v>90</v>
      </c>
      <c r="U7676">
        <v>0</v>
      </c>
      <c r="V7676">
        <v>0</v>
      </c>
      <c r="W7676">
        <v>0</v>
      </c>
      <c r="X7676">
        <v>0.13189945137799503</v>
      </c>
      <c r="Y7676">
        <v>0</v>
      </c>
      <c r="Z7676">
        <v>0</v>
      </c>
      <c r="AA7676">
        <v>0</v>
      </c>
      <c r="AB7676">
        <v>83.879404693472225</v>
      </c>
      <c r="AC7676">
        <v>0</v>
      </c>
      <c r="AD7676">
        <v>0</v>
      </c>
      <c r="AE7676">
        <v>84.011304144850214</v>
      </c>
    </row>
    <row r="7677" spans="1:31" x14ac:dyDescent="0.3">
      <c r="A7677">
        <v>2728214</v>
      </c>
      <c r="B7677">
        <v>1</v>
      </c>
      <c r="C7677" t="s">
        <v>81</v>
      </c>
      <c r="D7677" t="s">
        <v>113</v>
      </c>
      <c r="E7677" t="s">
        <v>132</v>
      </c>
      <c r="F7677" t="s">
        <v>21089</v>
      </c>
      <c r="G7677" t="s">
        <v>134</v>
      </c>
      <c r="H7677" t="s">
        <v>135</v>
      </c>
      <c r="I7677" t="s">
        <v>136</v>
      </c>
      <c r="J7677" t="s">
        <v>137</v>
      </c>
      <c r="K7677" t="s">
        <v>138</v>
      </c>
      <c r="L7677" t="s">
        <v>21090</v>
      </c>
      <c r="M7677" t="s">
        <v>21091</v>
      </c>
      <c r="N7677">
        <v>2.948611111</v>
      </c>
      <c r="O7677">
        <v>0</v>
      </c>
      <c r="P7677">
        <v>50</v>
      </c>
      <c r="Q7677">
        <v>0</v>
      </c>
      <c r="R7677">
        <v>14</v>
      </c>
      <c r="S7677">
        <v>0</v>
      </c>
      <c r="T7677">
        <v>4</v>
      </c>
      <c r="U7677">
        <v>0</v>
      </c>
      <c r="V7677">
        <v>0</v>
      </c>
      <c r="W7677">
        <v>0</v>
      </c>
      <c r="X7677">
        <v>24.117996623026144</v>
      </c>
      <c r="Y7677">
        <v>0</v>
      </c>
      <c r="Z7677">
        <v>10.889627183692355</v>
      </c>
      <c r="AA7677">
        <v>0</v>
      </c>
      <c r="AB7677">
        <v>48.981162639261505</v>
      </c>
      <c r="AC7677">
        <v>0</v>
      </c>
      <c r="AD7677">
        <v>0</v>
      </c>
      <c r="AE7677">
        <v>83.988786445979997</v>
      </c>
    </row>
    <row r="7678" spans="1:31" x14ac:dyDescent="0.3">
      <c r="A7678">
        <v>2727335</v>
      </c>
      <c r="B7678">
        <v>1</v>
      </c>
      <c r="C7678" t="s">
        <v>80</v>
      </c>
      <c r="D7678" t="s">
        <v>96</v>
      </c>
      <c r="E7678" t="s">
        <v>200</v>
      </c>
      <c r="F7678" t="s">
        <v>19450</v>
      </c>
      <c r="G7678" t="s">
        <v>393</v>
      </c>
      <c r="H7678" t="s">
        <v>135</v>
      </c>
      <c r="I7678" t="s">
        <v>136</v>
      </c>
      <c r="J7678" t="s">
        <v>137</v>
      </c>
      <c r="K7678" t="s">
        <v>138</v>
      </c>
      <c r="L7678" t="s">
        <v>21092</v>
      </c>
      <c r="M7678" t="s">
        <v>21093</v>
      </c>
      <c r="N7678">
        <v>6.6861111109999998</v>
      </c>
      <c r="O7678">
        <v>0</v>
      </c>
      <c r="P7678">
        <v>51</v>
      </c>
      <c r="Q7678">
        <v>0</v>
      </c>
      <c r="R7678">
        <v>0</v>
      </c>
      <c r="S7678">
        <v>0</v>
      </c>
      <c r="T7678">
        <v>57</v>
      </c>
      <c r="U7678">
        <v>0</v>
      </c>
      <c r="V7678">
        <v>0</v>
      </c>
      <c r="W7678">
        <v>0</v>
      </c>
      <c r="X7678">
        <v>67.357456082793249</v>
      </c>
      <c r="Y7678">
        <v>0</v>
      </c>
      <c r="Z7678">
        <v>0</v>
      </c>
      <c r="AA7678">
        <v>0</v>
      </c>
      <c r="AB7678">
        <v>185.91222758547207</v>
      </c>
      <c r="AC7678">
        <v>0</v>
      </c>
      <c r="AD7678">
        <v>0</v>
      </c>
      <c r="AE7678">
        <v>253.26968366826532</v>
      </c>
    </row>
    <row r="7679" spans="1:31" x14ac:dyDescent="0.3">
      <c r="A7679">
        <v>2727999</v>
      </c>
      <c r="B7679">
        <v>1</v>
      </c>
      <c r="C7679" t="s">
        <v>81</v>
      </c>
      <c r="D7679" t="s">
        <v>118</v>
      </c>
      <c r="E7679" t="s">
        <v>156</v>
      </c>
      <c r="F7679" t="s">
        <v>21094</v>
      </c>
      <c r="G7679" t="s">
        <v>185</v>
      </c>
      <c r="H7679" t="s">
        <v>153</v>
      </c>
      <c r="I7679" t="s">
        <v>136</v>
      </c>
      <c r="J7679" t="s">
        <v>137</v>
      </c>
      <c r="K7679" t="s">
        <v>138</v>
      </c>
      <c r="L7679" t="s">
        <v>21095</v>
      </c>
      <c r="M7679" t="s">
        <v>21096</v>
      </c>
      <c r="N7679">
        <v>2.5972222220000001</v>
      </c>
      <c r="O7679">
        <v>0</v>
      </c>
      <c r="P7679">
        <v>0</v>
      </c>
      <c r="Q7679">
        <v>0</v>
      </c>
      <c r="R7679">
        <v>0</v>
      </c>
      <c r="S7679">
        <v>1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</v>
      </c>
    </row>
    <row r="7680" spans="1:31" x14ac:dyDescent="0.3">
      <c r="A7680">
        <v>2728191</v>
      </c>
      <c r="B7680">
        <v>1</v>
      </c>
      <c r="C7680" t="s">
        <v>80</v>
      </c>
      <c r="D7680" t="s">
        <v>108</v>
      </c>
      <c r="E7680" t="s">
        <v>132</v>
      </c>
      <c r="F7680" t="s">
        <v>21097</v>
      </c>
      <c r="G7680" t="s">
        <v>134</v>
      </c>
      <c r="H7680" t="s">
        <v>135</v>
      </c>
      <c r="I7680" t="s">
        <v>136</v>
      </c>
      <c r="J7680" t="s">
        <v>137</v>
      </c>
      <c r="K7680" t="s">
        <v>138</v>
      </c>
      <c r="L7680" t="s">
        <v>21098</v>
      </c>
      <c r="M7680" t="s">
        <v>21099</v>
      </c>
      <c r="N7680">
        <v>4.0619444439999999</v>
      </c>
      <c r="O7680">
        <v>0</v>
      </c>
      <c r="P7680">
        <v>18</v>
      </c>
      <c r="Q7680">
        <v>0</v>
      </c>
      <c r="R7680">
        <v>3</v>
      </c>
      <c r="S7680">
        <v>0</v>
      </c>
      <c r="T7680">
        <v>5</v>
      </c>
      <c r="U7680">
        <v>0</v>
      </c>
      <c r="V7680">
        <v>0</v>
      </c>
      <c r="W7680">
        <v>0</v>
      </c>
      <c r="X7680">
        <v>16.195677707819531</v>
      </c>
      <c r="Y7680">
        <v>0</v>
      </c>
      <c r="Z7680">
        <v>3.6310818919601253</v>
      </c>
      <c r="AA7680">
        <v>0</v>
      </c>
      <c r="AB7680">
        <v>7.8615292999932</v>
      </c>
      <c r="AC7680">
        <v>0</v>
      </c>
      <c r="AD7680">
        <v>0</v>
      </c>
      <c r="AE7680">
        <v>27.688288899772857</v>
      </c>
    </row>
    <row r="7681" spans="1:31" x14ac:dyDescent="0.3">
      <c r="A7681">
        <v>2728465</v>
      </c>
      <c r="B7681">
        <v>2</v>
      </c>
      <c r="C7681" t="s">
        <v>81</v>
      </c>
      <c r="D7681" t="s">
        <v>123</v>
      </c>
      <c r="E7681" t="s">
        <v>213</v>
      </c>
      <c r="F7681" t="s">
        <v>11161</v>
      </c>
      <c r="G7681" t="s">
        <v>185</v>
      </c>
      <c r="H7681" t="s">
        <v>153</v>
      </c>
      <c r="I7681" t="s">
        <v>136</v>
      </c>
      <c r="J7681" t="s">
        <v>137</v>
      </c>
      <c r="K7681" t="s">
        <v>138</v>
      </c>
      <c r="L7681" t="s">
        <v>20651</v>
      </c>
      <c r="M7681" t="s">
        <v>21100</v>
      </c>
      <c r="N7681">
        <v>0.98250000000000004</v>
      </c>
      <c r="O7681">
        <v>3</v>
      </c>
      <c r="P7681">
        <v>382</v>
      </c>
      <c r="Q7681">
        <v>149</v>
      </c>
      <c r="R7681">
        <v>60</v>
      </c>
      <c r="S7681">
        <v>12</v>
      </c>
      <c r="T7681">
        <v>35</v>
      </c>
      <c r="U7681">
        <v>0</v>
      </c>
      <c r="V7681">
        <v>0</v>
      </c>
      <c r="W7681">
        <v>0.75514961699249994</v>
      </c>
      <c r="X7681">
        <v>46.369693440442084</v>
      </c>
      <c r="Y7681">
        <v>47.798754339431646</v>
      </c>
      <c r="Z7681">
        <v>6.7670640021908595</v>
      </c>
      <c r="AA7681">
        <v>0.89709564871318004</v>
      </c>
      <c r="AB7681">
        <v>11.605796580062959</v>
      </c>
      <c r="AC7681">
        <v>0</v>
      </c>
      <c r="AD7681">
        <v>0</v>
      </c>
      <c r="AE7681">
        <v>114.19355362783323</v>
      </c>
    </row>
    <row r="7682" spans="1:31" x14ac:dyDescent="0.3">
      <c r="A7682">
        <v>2727527</v>
      </c>
      <c r="B7682">
        <v>1</v>
      </c>
      <c r="C7682" t="s">
        <v>80</v>
      </c>
      <c r="D7682" t="s">
        <v>100</v>
      </c>
      <c r="E7682" t="s">
        <v>213</v>
      </c>
      <c r="F7682" t="s">
        <v>21101</v>
      </c>
      <c r="G7682" t="s">
        <v>152</v>
      </c>
      <c r="H7682" t="s">
        <v>153</v>
      </c>
      <c r="I7682" t="s">
        <v>490</v>
      </c>
      <c r="J7682" t="s">
        <v>137</v>
      </c>
      <c r="K7682" t="s">
        <v>138</v>
      </c>
      <c r="L7682" t="s">
        <v>20280</v>
      </c>
      <c r="M7682" t="s">
        <v>21102</v>
      </c>
      <c r="N7682">
        <v>3.5000000000000003E-2</v>
      </c>
      <c r="O7682">
        <v>4</v>
      </c>
      <c r="P7682">
        <v>516</v>
      </c>
      <c r="Q7682">
        <v>8</v>
      </c>
      <c r="R7682">
        <v>99</v>
      </c>
      <c r="S7682">
        <v>3</v>
      </c>
      <c r="T7682">
        <v>78</v>
      </c>
      <c r="U7682">
        <v>1</v>
      </c>
      <c r="V7682">
        <v>0</v>
      </c>
      <c r="W7682">
        <v>4.0018156542E-2</v>
      </c>
      <c r="X7682">
        <v>3.3234676674738015</v>
      </c>
      <c r="Y7682">
        <v>6.5163232220520007E-2</v>
      </c>
      <c r="Z7682">
        <v>0.67471292031402019</v>
      </c>
      <c r="AA7682">
        <v>0.18698138419464</v>
      </c>
      <c r="AB7682">
        <v>1.3458276404159997</v>
      </c>
      <c r="AC7682">
        <v>7.5685584701790027</v>
      </c>
      <c r="AD7682">
        <v>0</v>
      </c>
      <c r="AE7682">
        <v>13.204729471339984</v>
      </c>
    </row>
    <row r="7683" spans="1:31" x14ac:dyDescent="0.3">
      <c r="A7683">
        <v>2728586</v>
      </c>
      <c r="B7683">
        <v>1</v>
      </c>
      <c r="C7683" t="s">
        <v>80</v>
      </c>
      <c r="D7683" t="s">
        <v>98</v>
      </c>
      <c r="E7683" t="s">
        <v>200</v>
      </c>
      <c r="F7683" t="s">
        <v>21103</v>
      </c>
      <c r="G7683" t="s">
        <v>163</v>
      </c>
      <c r="H7683" t="s">
        <v>135</v>
      </c>
      <c r="I7683" t="s">
        <v>136</v>
      </c>
      <c r="J7683" t="s">
        <v>137</v>
      </c>
      <c r="K7683" t="s">
        <v>138</v>
      </c>
      <c r="L7683" t="s">
        <v>21104</v>
      </c>
      <c r="M7683" t="s">
        <v>21105</v>
      </c>
      <c r="N7683">
        <v>2.775833333</v>
      </c>
      <c r="O7683">
        <v>0</v>
      </c>
      <c r="P7683">
        <v>77</v>
      </c>
      <c r="Q7683">
        <v>0</v>
      </c>
      <c r="R7683">
        <v>0</v>
      </c>
      <c r="S7683">
        <v>0</v>
      </c>
      <c r="T7683">
        <v>1</v>
      </c>
      <c r="U7683">
        <v>0</v>
      </c>
      <c r="V7683">
        <v>0</v>
      </c>
      <c r="W7683">
        <v>0</v>
      </c>
      <c r="X7683">
        <v>42.094087371067864</v>
      </c>
      <c r="Y7683">
        <v>0</v>
      </c>
      <c r="Z7683">
        <v>0</v>
      </c>
      <c r="AA7683">
        <v>0</v>
      </c>
      <c r="AB7683">
        <v>0.83973201958118004</v>
      </c>
      <c r="AC7683">
        <v>0</v>
      </c>
      <c r="AD7683">
        <v>0</v>
      </c>
      <c r="AE7683">
        <v>42.933819390649042</v>
      </c>
    </row>
    <row r="7684" spans="1:31" x14ac:dyDescent="0.3">
      <c r="A7684">
        <v>2728477</v>
      </c>
      <c r="B7684">
        <v>1</v>
      </c>
      <c r="C7684" t="s">
        <v>81</v>
      </c>
      <c r="D7684" t="s">
        <v>118</v>
      </c>
      <c r="E7684" t="s">
        <v>156</v>
      </c>
      <c r="F7684" t="s">
        <v>21106</v>
      </c>
      <c r="G7684" t="s">
        <v>185</v>
      </c>
      <c r="H7684" t="s">
        <v>153</v>
      </c>
      <c r="I7684" t="s">
        <v>136</v>
      </c>
      <c r="J7684" t="s">
        <v>137</v>
      </c>
      <c r="K7684" t="s">
        <v>138</v>
      </c>
      <c r="L7684" t="s">
        <v>21107</v>
      </c>
      <c r="M7684" t="s">
        <v>20376</v>
      </c>
      <c r="N7684">
        <v>3.1127777769999998</v>
      </c>
      <c r="O7684">
        <v>1</v>
      </c>
      <c r="P7684">
        <v>161</v>
      </c>
      <c r="Q7684">
        <v>10</v>
      </c>
      <c r="R7684">
        <v>13</v>
      </c>
      <c r="S7684">
        <v>7</v>
      </c>
      <c r="T7684">
        <v>23</v>
      </c>
      <c r="U7684">
        <v>0</v>
      </c>
      <c r="V7684">
        <v>0</v>
      </c>
      <c r="W7684">
        <v>8.3991653897916685E-2</v>
      </c>
      <c r="X7684">
        <v>108.38290091923476</v>
      </c>
      <c r="Y7684">
        <v>26.149678687285654</v>
      </c>
      <c r="Z7684">
        <v>19.528792173640575</v>
      </c>
      <c r="AA7684">
        <v>4.3248810396653949</v>
      </c>
      <c r="AB7684">
        <v>26.341102635283352</v>
      </c>
      <c r="AC7684">
        <v>0</v>
      </c>
      <c r="AD7684">
        <v>0</v>
      </c>
      <c r="AE7684">
        <v>184.81134710900764</v>
      </c>
    </row>
    <row r="7685" spans="1:31" x14ac:dyDescent="0.3">
      <c r="A7685">
        <v>2727481</v>
      </c>
      <c r="B7685">
        <v>1</v>
      </c>
      <c r="C7685" t="s">
        <v>80</v>
      </c>
      <c r="D7685" t="s">
        <v>97</v>
      </c>
      <c r="E7685" t="s">
        <v>213</v>
      </c>
      <c r="F7685" t="s">
        <v>21108</v>
      </c>
      <c r="G7685" t="s">
        <v>152</v>
      </c>
      <c r="H7685" t="s">
        <v>153</v>
      </c>
      <c r="I7685" t="s">
        <v>136</v>
      </c>
      <c r="J7685" t="s">
        <v>137</v>
      </c>
      <c r="K7685" t="s">
        <v>138</v>
      </c>
      <c r="L7685" t="s">
        <v>21109</v>
      </c>
      <c r="M7685" t="s">
        <v>21110</v>
      </c>
      <c r="N7685">
        <v>0.39277777699999999</v>
      </c>
      <c r="O7685">
        <v>4</v>
      </c>
      <c r="P7685">
        <v>379</v>
      </c>
      <c r="Q7685">
        <v>6</v>
      </c>
      <c r="R7685">
        <v>66</v>
      </c>
      <c r="S7685">
        <v>10</v>
      </c>
      <c r="T7685">
        <v>46</v>
      </c>
      <c r="U7685">
        <v>1</v>
      </c>
      <c r="V7685">
        <v>0</v>
      </c>
      <c r="W7685">
        <v>79.719523397441108</v>
      </c>
      <c r="X7685">
        <v>47.562130083539586</v>
      </c>
      <c r="Y7685">
        <v>164.1079517931739</v>
      </c>
      <c r="Z7685">
        <v>0.42964590817454285</v>
      </c>
      <c r="AA7685">
        <v>12.504146667425601</v>
      </c>
      <c r="AB7685">
        <v>11.311263362311948</v>
      </c>
      <c r="AC7685">
        <v>112.66498535916452</v>
      </c>
      <c r="AD7685">
        <v>0</v>
      </c>
      <c r="AE7685">
        <v>428.29964657123122</v>
      </c>
    </row>
    <row r="7686" spans="1:31" x14ac:dyDescent="0.3">
      <c r="A7686">
        <v>2728417</v>
      </c>
      <c r="B7686">
        <v>1</v>
      </c>
      <c r="C7686" t="s">
        <v>81</v>
      </c>
      <c r="D7686" t="s">
        <v>122</v>
      </c>
      <c r="E7686" t="s">
        <v>132</v>
      </c>
      <c r="F7686" t="s">
        <v>20481</v>
      </c>
      <c r="G7686" t="s">
        <v>134</v>
      </c>
      <c r="H7686" t="s">
        <v>135</v>
      </c>
      <c r="I7686" t="s">
        <v>136</v>
      </c>
      <c r="J7686" t="s">
        <v>137</v>
      </c>
      <c r="K7686" t="s">
        <v>138</v>
      </c>
      <c r="L7686" t="s">
        <v>21111</v>
      </c>
      <c r="M7686" t="s">
        <v>21112</v>
      </c>
      <c r="N7686">
        <v>3.2438888879999999</v>
      </c>
      <c r="O7686">
        <v>0</v>
      </c>
      <c r="P7686">
        <v>16</v>
      </c>
      <c r="Q7686">
        <v>0</v>
      </c>
      <c r="R7686">
        <v>12</v>
      </c>
      <c r="S7686">
        <v>0</v>
      </c>
      <c r="T7686">
        <v>11</v>
      </c>
      <c r="U7686">
        <v>0</v>
      </c>
      <c r="V7686">
        <v>0</v>
      </c>
      <c r="W7686">
        <v>0</v>
      </c>
      <c r="X7686">
        <v>7.1603669530536624</v>
      </c>
      <c r="Y7686">
        <v>0</v>
      </c>
      <c r="Z7686">
        <v>10.716452271361135</v>
      </c>
      <c r="AA7686">
        <v>0</v>
      </c>
      <c r="AB7686">
        <v>36.808808870486722</v>
      </c>
      <c r="AC7686">
        <v>0</v>
      </c>
      <c r="AD7686">
        <v>0</v>
      </c>
      <c r="AE7686">
        <v>54.685628094901517</v>
      </c>
    </row>
    <row r="7687" spans="1:31" x14ac:dyDescent="0.3">
      <c r="A7687">
        <v>2727684</v>
      </c>
      <c r="B7687">
        <v>1</v>
      </c>
      <c r="C7687" t="s">
        <v>80</v>
      </c>
      <c r="D7687" t="s">
        <v>108</v>
      </c>
      <c r="E7687" t="s">
        <v>156</v>
      </c>
      <c r="F7687" t="s">
        <v>21113</v>
      </c>
      <c r="G7687" t="s">
        <v>348</v>
      </c>
      <c r="H7687" t="s">
        <v>153</v>
      </c>
      <c r="I7687" t="s">
        <v>136</v>
      </c>
      <c r="J7687" t="s">
        <v>137</v>
      </c>
      <c r="K7687" t="s">
        <v>138</v>
      </c>
      <c r="L7687" t="s">
        <v>21114</v>
      </c>
      <c r="M7687" t="s">
        <v>21115</v>
      </c>
      <c r="N7687">
        <v>3.5588888879999998</v>
      </c>
      <c r="O7687">
        <v>0</v>
      </c>
      <c r="P7687">
        <v>38</v>
      </c>
      <c r="Q7687">
        <v>0</v>
      </c>
      <c r="R7687">
        <v>7</v>
      </c>
      <c r="S7687">
        <v>0</v>
      </c>
      <c r="T7687">
        <v>4</v>
      </c>
      <c r="U7687">
        <v>0</v>
      </c>
      <c r="V7687">
        <v>0</v>
      </c>
      <c r="W7687">
        <v>0</v>
      </c>
      <c r="X7687">
        <v>16.166883113814041</v>
      </c>
      <c r="Y7687">
        <v>0</v>
      </c>
      <c r="Z7687">
        <v>1.5947044990294366</v>
      </c>
      <c r="AA7687">
        <v>0</v>
      </c>
      <c r="AB7687">
        <v>1.2867105170517967</v>
      </c>
      <c r="AC7687">
        <v>0</v>
      </c>
      <c r="AD7687">
        <v>0</v>
      </c>
      <c r="AE7687">
        <v>19.048298129895276</v>
      </c>
    </row>
    <row r="7688" spans="1:31" x14ac:dyDescent="0.3">
      <c r="A7688">
        <v>2727352</v>
      </c>
      <c r="B7688">
        <v>1</v>
      </c>
      <c r="C7688" t="s">
        <v>80</v>
      </c>
      <c r="D7688" t="s">
        <v>90</v>
      </c>
      <c r="E7688" t="s">
        <v>161</v>
      </c>
      <c r="F7688" t="s">
        <v>20028</v>
      </c>
      <c r="G7688" t="s">
        <v>163</v>
      </c>
      <c r="H7688" t="s">
        <v>135</v>
      </c>
      <c r="I7688" t="s">
        <v>136</v>
      </c>
      <c r="J7688" t="s">
        <v>137</v>
      </c>
      <c r="K7688" t="s">
        <v>138</v>
      </c>
      <c r="L7688" t="s">
        <v>21116</v>
      </c>
      <c r="M7688" t="s">
        <v>21117</v>
      </c>
      <c r="N7688">
        <v>2.0866666660000002</v>
      </c>
      <c r="O7688">
        <v>0</v>
      </c>
      <c r="P7688">
        <v>14</v>
      </c>
      <c r="Q7688">
        <v>0</v>
      </c>
      <c r="R7688">
        <v>0</v>
      </c>
      <c r="S7688">
        <v>0</v>
      </c>
      <c r="T7688">
        <v>1</v>
      </c>
      <c r="U7688">
        <v>0</v>
      </c>
      <c r="V7688">
        <v>0</v>
      </c>
      <c r="W7688">
        <v>0</v>
      </c>
      <c r="X7688">
        <v>9.9909835895542223</v>
      </c>
      <c r="Y7688">
        <v>0</v>
      </c>
      <c r="Z7688">
        <v>0</v>
      </c>
      <c r="AA7688">
        <v>0</v>
      </c>
      <c r="AB7688">
        <v>0.23986481076273336</v>
      </c>
      <c r="AC7688">
        <v>0</v>
      </c>
      <c r="AD7688">
        <v>0</v>
      </c>
      <c r="AE7688">
        <v>10.230848400316956</v>
      </c>
    </row>
    <row r="7689" spans="1:31" x14ac:dyDescent="0.3">
      <c r="A7689">
        <v>2727648</v>
      </c>
      <c r="B7689">
        <v>2</v>
      </c>
      <c r="C7689" t="s">
        <v>80</v>
      </c>
      <c r="D7689" t="s">
        <v>90</v>
      </c>
      <c r="E7689" t="s">
        <v>161</v>
      </c>
      <c r="F7689" t="s">
        <v>21118</v>
      </c>
      <c r="G7689" t="s">
        <v>230</v>
      </c>
      <c r="H7689" t="s">
        <v>135</v>
      </c>
      <c r="I7689" t="s">
        <v>136</v>
      </c>
      <c r="J7689" t="s">
        <v>137</v>
      </c>
      <c r="K7689" t="s">
        <v>138</v>
      </c>
      <c r="L7689" t="s">
        <v>20434</v>
      </c>
      <c r="M7689" t="s">
        <v>21119</v>
      </c>
      <c r="N7689">
        <v>0.77333333299999996</v>
      </c>
      <c r="O7689">
        <v>0</v>
      </c>
      <c r="P7689">
        <v>130</v>
      </c>
      <c r="Q7689">
        <v>0</v>
      </c>
      <c r="R7689">
        <v>0</v>
      </c>
      <c r="S7689">
        <v>0</v>
      </c>
      <c r="T7689">
        <v>29</v>
      </c>
      <c r="U7689">
        <v>0</v>
      </c>
      <c r="V7689">
        <v>1</v>
      </c>
      <c r="W7689">
        <v>0</v>
      </c>
      <c r="X7689">
        <v>21.320751263807068</v>
      </c>
      <c r="Y7689">
        <v>0</v>
      </c>
      <c r="Z7689">
        <v>0</v>
      </c>
      <c r="AA7689">
        <v>0</v>
      </c>
      <c r="AB7689">
        <v>24.257850943270743</v>
      </c>
      <c r="AC7689">
        <v>0</v>
      </c>
      <c r="AD7689">
        <v>8.6043960875428027</v>
      </c>
      <c r="AE7689">
        <v>54.18299829462061</v>
      </c>
    </row>
    <row r="7690" spans="1:31" x14ac:dyDescent="0.3">
      <c r="A7690">
        <v>2727289</v>
      </c>
      <c r="B7690">
        <v>1</v>
      </c>
      <c r="C7690" t="s">
        <v>80</v>
      </c>
      <c r="D7690" t="s">
        <v>103</v>
      </c>
      <c r="E7690" t="s">
        <v>156</v>
      </c>
      <c r="F7690" t="s">
        <v>21120</v>
      </c>
      <c r="G7690" t="s">
        <v>185</v>
      </c>
      <c r="H7690" t="s">
        <v>153</v>
      </c>
      <c r="I7690" t="s">
        <v>136</v>
      </c>
      <c r="J7690" t="s">
        <v>137</v>
      </c>
      <c r="K7690" t="s">
        <v>138</v>
      </c>
      <c r="L7690" t="s">
        <v>21121</v>
      </c>
      <c r="M7690" t="s">
        <v>21122</v>
      </c>
      <c r="N7690">
        <v>2.1258333330000001</v>
      </c>
      <c r="O7690">
        <v>3</v>
      </c>
      <c r="P7690">
        <v>149</v>
      </c>
      <c r="Q7690">
        <v>0</v>
      </c>
      <c r="R7690">
        <v>24</v>
      </c>
      <c r="S7690">
        <v>1</v>
      </c>
      <c r="T7690">
        <v>21</v>
      </c>
      <c r="U7690">
        <v>0</v>
      </c>
      <c r="V7690">
        <v>0</v>
      </c>
      <c r="W7690">
        <v>1.6901261326858237</v>
      </c>
      <c r="X7690">
        <v>46.17362286216926</v>
      </c>
      <c r="Y7690">
        <v>0</v>
      </c>
      <c r="Z7690">
        <v>8.8744963232688274</v>
      </c>
      <c r="AA7690">
        <v>1.0265190926482699</v>
      </c>
      <c r="AB7690">
        <v>21.849522093362705</v>
      </c>
      <c r="AC7690">
        <v>0</v>
      </c>
      <c r="AD7690">
        <v>0</v>
      </c>
      <c r="AE7690">
        <v>79.614286504134895</v>
      </c>
    </row>
    <row r="7691" spans="1:31" x14ac:dyDescent="0.3">
      <c r="A7691">
        <v>2728285</v>
      </c>
      <c r="B7691">
        <v>1</v>
      </c>
      <c r="C7691" t="s">
        <v>80</v>
      </c>
      <c r="D7691" t="s">
        <v>84</v>
      </c>
      <c r="E7691" t="s">
        <v>145</v>
      </c>
      <c r="F7691" t="s">
        <v>21123</v>
      </c>
      <c r="G7691" t="s">
        <v>147</v>
      </c>
      <c r="H7691" t="s">
        <v>135</v>
      </c>
      <c r="I7691" t="s">
        <v>136</v>
      </c>
      <c r="J7691" t="s">
        <v>137</v>
      </c>
      <c r="K7691" t="s">
        <v>138</v>
      </c>
      <c r="L7691" t="s">
        <v>21051</v>
      </c>
      <c r="M7691" t="s">
        <v>21124</v>
      </c>
      <c r="N7691">
        <v>4.4291666660000004</v>
      </c>
      <c r="O7691">
        <v>0</v>
      </c>
      <c r="P7691">
        <v>8</v>
      </c>
      <c r="Q7691">
        <v>0</v>
      </c>
      <c r="R7691">
        <v>0</v>
      </c>
      <c r="S7691">
        <v>0</v>
      </c>
      <c r="T7691">
        <v>1</v>
      </c>
      <c r="U7691">
        <v>0</v>
      </c>
      <c r="V7691">
        <v>0</v>
      </c>
      <c r="W7691">
        <v>0</v>
      </c>
      <c r="X7691">
        <v>7.7462207518951081</v>
      </c>
      <c r="Y7691">
        <v>0</v>
      </c>
      <c r="Z7691">
        <v>0</v>
      </c>
      <c r="AA7691">
        <v>0</v>
      </c>
      <c r="AB7691">
        <v>0.24285654955338334</v>
      </c>
      <c r="AC7691">
        <v>0</v>
      </c>
      <c r="AD7691">
        <v>0</v>
      </c>
      <c r="AE7691">
        <v>7.989077301448491</v>
      </c>
    </row>
    <row r="7692" spans="1:31" x14ac:dyDescent="0.3">
      <c r="A7692">
        <v>2728225</v>
      </c>
      <c r="B7692">
        <v>1</v>
      </c>
      <c r="C7692" t="s">
        <v>81</v>
      </c>
      <c r="D7692" t="s">
        <v>118</v>
      </c>
      <c r="E7692" t="s">
        <v>213</v>
      </c>
      <c r="F7692" t="s">
        <v>15389</v>
      </c>
      <c r="G7692" t="s">
        <v>152</v>
      </c>
      <c r="H7692" t="s">
        <v>153</v>
      </c>
      <c r="I7692" t="s">
        <v>490</v>
      </c>
      <c r="J7692" t="s">
        <v>137</v>
      </c>
      <c r="K7692" t="s">
        <v>138</v>
      </c>
      <c r="L7692" t="s">
        <v>21125</v>
      </c>
      <c r="M7692" t="s">
        <v>21126</v>
      </c>
      <c r="N7692">
        <v>1.9166665999999999E-2</v>
      </c>
      <c r="O7692">
        <v>4</v>
      </c>
      <c r="P7692">
        <v>981</v>
      </c>
      <c r="Q7692">
        <v>53</v>
      </c>
      <c r="R7692">
        <v>152</v>
      </c>
      <c r="S7692">
        <v>7</v>
      </c>
      <c r="T7692">
        <v>80</v>
      </c>
      <c r="U7692">
        <v>0</v>
      </c>
      <c r="V7692">
        <v>0</v>
      </c>
      <c r="W7692">
        <v>0.30889747688801245</v>
      </c>
      <c r="X7692">
        <v>2.1420331358530098</v>
      </c>
      <c r="Y7692">
        <v>0.20861465974157997</v>
      </c>
      <c r="Z7692">
        <v>0.29686610384346246</v>
      </c>
      <c r="AA7692">
        <v>0.10281511676123999</v>
      </c>
      <c r="AB7692">
        <v>0.53072765952358014</v>
      </c>
      <c r="AC7692">
        <v>0</v>
      </c>
      <c r="AD7692">
        <v>0</v>
      </c>
      <c r="AE7692">
        <v>3.5899541526108845</v>
      </c>
    </row>
    <row r="7693" spans="1:31" x14ac:dyDescent="0.3">
      <c r="A7693">
        <v>2727638</v>
      </c>
      <c r="B7693">
        <v>1</v>
      </c>
      <c r="C7693" t="s">
        <v>80</v>
      </c>
      <c r="D7693" t="s">
        <v>103</v>
      </c>
      <c r="E7693" t="s">
        <v>173</v>
      </c>
      <c r="F7693" t="s">
        <v>21127</v>
      </c>
      <c r="G7693" t="s">
        <v>152</v>
      </c>
      <c r="H7693" t="s">
        <v>153</v>
      </c>
      <c r="I7693" t="s">
        <v>136</v>
      </c>
      <c r="J7693" t="s">
        <v>137</v>
      </c>
      <c r="K7693" t="s">
        <v>138</v>
      </c>
      <c r="L7693" t="s">
        <v>20414</v>
      </c>
      <c r="M7693" t="s">
        <v>21128</v>
      </c>
      <c r="N7693">
        <v>0.95083333299999995</v>
      </c>
      <c r="O7693">
        <v>0</v>
      </c>
      <c r="P7693">
        <v>676</v>
      </c>
      <c r="Q7693">
        <v>2</v>
      </c>
      <c r="R7693">
        <v>11</v>
      </c>
      <c r="S7693">
        <v>12</v>
      </c>
      <c r="T7693">
        <v>95</v>
      </c>
      <c r="U7693">
        <v>21</v>
      </c>
      <c r="V7693">
        <v>0</v>
      </c>
      <c r="W7693">
        <v>0</v>
      </c>
      <c r="X7693">
        <v>121.08414744306035</v>
      </c>
      <c r="Y7693">
        <v>20.56971698958419</v>
      </c>
      <c r="Z7693">
        <v>2.647599975750675</v>
      </c>
      <c r="AA7693">
        <v>159.44309611659003</v>
      </c>
      <c r="AB7693">
        <v>118.98095781569022</v>
      </c>
      <c r="AC7693">
        <v>10129.611309101056</v>
      </c>
      <c r="AD7693">
        <v>0</v>
      </c>
      <c r="AE7693">
        <v>10552.336827441732</v>
      </c>
    </row>
    <row r="7694" spans="1:31" x14ac:dyDescent="0.3">
      <c r="A7694">
        <v>2728033</v>
      </c>
      <c r="B7694">
        <v>1</v>
      </c>
      <c r="C7694" t="s">
        <v>80</v>
      </c>
      <c r="D7694" t="s">
        <v>94</v>
      </c>
      <c r="E7694" t="s">
        <v>156</v>
      </c>
      <c r="F7694" t="s">
        <v>21129</v>
      </c>
      <c r="G7694" t="s">
        <v>152</v>
      </c>
      <c r="H7694" t="s">
        <v>153</v>
      </c>
      <c r="I7694" t="s">
        <v>136</v>
      </c>
      <c r="J7694" t="s">
        <v>137</v>
      </c>
      <c r="K7694" t="s">
        <v>138</v>
      </c>
      <c r="L7694" t="s">
        <v>21130</v>
      </c>
      <c r="M7694" t="s">
        <v>21131</v>
      </c>
      <c r="N7694">
        <v>8.6111111000000004E-2</v>
      </c>
      <c r="O7694">
        <v>1</v>
      </c>
      <c r="P7694">
        <v>131</v>
      </c>
      <c r="Q7694">
        <v>12</v>
      </c>
      <c r="R7694">
        <v>3</v>
      </c>
      <c r="S7694">
        <v>7</v>
      </c>
      <c r="T7694">
        <v>10</v>
      </c>
      <c r="U7694">
        <v>4</v>
      </c>
      <c r="V7694">
        <v>0</v>
      </c>
      <c r="W7694">
        <v>1.5778520791666667E-2</v>
      </c>
      <c r="X7694">
        <v>1.7555809565393339</v>
      </c>
      <c r="Y7694">
        <v>0.63913205420279995</v>
      </c>
      <c r="Z7694">
        <v>7.1996211328708343E-2</v>
      </c>
      <c r="AA7694">
        <v>1.3220415236297502</v>
      </c>
      <c r="AB7694">
        <v>0.19228824945253331</v>
      </c>
      <c r="AC7694">
        <v>12.330696620472001</v>
      </c>
      <c r="AD7694">
        <v>0</v>
      </c>
      <c r="AE7694">
        <v>16.327514136416792</v>
      </c>
    </row>
    <row r="7695" spans="1:31" x14ac:dyDescent="0.3">
      <c r="A7695">
        <v>2727226</v>
      </c>
      <c r="B7695">
        <v>1</v>
      </c>
      <c r="C7695" t="s">
        <v>80</v>
      </c>
      <c r="D7695" t="s">
        <v>83</v>
      </c>
      <c r="E7695" t="s">
        <v>173</v>
      </c>
      <c r="F7695" t="s">
        <v>21132</v>
      </c>
      <c r="G7695" t="s">
        <v>1613</v>
      </c>
      <c r="H7695" t="s">
        <v>5535</v>
      </c>
      <c r="I7695" t="s">
        <v>136</v>
      </c>
      <c r="J7695" t="s">
        <v>137</v>
      </c>
      <c r="K7695" t="s">
        <v>210</v>
      </c>
      <c r="L7695" t="s">
        <v>21133</v>
      </c>
      <c r="M7695" t="s">
        <v>21134</v>
      </c>
      <c r="N7695">
        <v>0.265833333</v>
      </c>
      <c r="O7695">
        <v>0</v>
      </c>
      <c r="P7695">
        <v>3789</v>
      </c>
      <c r="Q7695">
        <v>0</v>
      </c>
      <c r="R7695">
        <v>0</v>
      </c>
      <c r="S7695">
        <v>17</v>
      </c>
      <c r="T7695">
        <v>405</v>
      </c>
      <c r="U7695">
        <v>1</v>
      </c>
      <c r="V7695">
        <v>0</v>
      </c>
      <c r="W7695">
        <v>0</v>
      </c>
      <c r="X7695">
        <v>170.16129235148017</v>
      </c>
      <c r="Y7695">
        <v>0</v>
      </c>
      <c r="Z7695">
        <v>0</v>
      </c>
      <c r="AA7695">
        <v>225.03487845656139</v>
      </c>
      <c r="AB7695">
        <v>72.156764078621606</v>
      </c>
      <c r="AC7695">
        <v>4.0177552280249991</v>
      </c>
      <c r="AD7695">
        <v>0</v>
      </c>
      <c r="AE7695">
        <v>471.37069011468816</v>
      </c>
    </row>
    <row r="7696" spans="1:31" x14ac:dyDescent="0.3">
      <c r="A7696">
        <v>2728128</v>
      </c>
      <c r="B7696">
        <v>1</v>
      </c>
      <c r="C7696" t="s">
        <v>80</v>
      </c>
      <c r="D7696" t="s">
        <v>100</v>
      </c>
      <c r="E7696" t="s">
        <v>145</v>
      </c>
      <c r="F7696" t="s">
        <v>21135</v>
      </c>
      <c r="G7696" t="s">
        <v>181</v>
      </c>
      <c r="H7696" t="s">
        <v>135</v>
      </c>
      <c r="I7696" t="s">
        <v>136</v>
      </c>
      <c r="J7696" t="s">
        <v>137</v>
      </c>
      <c r="K7696" t="s">
        <v>138</v>
      </c>
      <c r="L7696" t="s">
        <v>21136</v>
      </c>
      <c r="M7696" t="s">
        <v>21137</v>
      </c>
      <c r="N7696">
        <v>5.790277777</v>
      </c>
      <c r="O7696">
        <v>0</v>
      </c>
      <c r="P7696">
        <v>1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</v>
      </c>
    </row>
    <row r="7697" spans="1:31" x14ac:dyDescent="0.3">
      <c r="A7697">
        <v>2727249</v>
      </c>
      <c r="B7697">
        <v>1</v>
      </c>
      <c r="C7697" t="s">
        <v>80</v>
      </c>
      <c r="D7697" t="s">
        <v>91</v>
      </c>
      <c r="E7697" t="s">
        <v>156</v>
      </c>
      <c r="F7697" t="s">
        <v>21138</v>
      </c>
      <c r="G7697" t="s">
        <v>152</v>
      </c>
      <c r="H7697" t="s">
        <v>153</v>
      </c>
      <c r="I7697" t="s">
        <v>136</v>
      </c>
      <c r="J7697" t="s">
        <v>137</v>
      </c>
      <c r="K7697" t="s">
        <v>138</v>
      </c>
      <c r="L7697" t="s">
        <v>21139</v>
      </c>
      <c r="M7697" t="s">
        <v>21140</v>
      </c>
      <c r="N7697">
        <v>0.94277777699999998</v>
      </c>
      <c r="O7697">
        <v>0</v>
      </c>
      <c r="P7697">
        <v>3</v>
      </c>
      <c r="Q7697">
        <v>2</v>
      </c>
      <c r="R7697">
        <v>5</v>
      </c>
      <c r="S7697">
        <v>12</v>
      </c>
      <c r="T7697">
        <v>19</v>
      </c>
      <c r="U7697">
        <v>0</v>
      </c>
      <c r="V7697">
        <v>0</v>
      </c>
      <c r="W7697">
        <v>0</v>
      </c>
      <c r="X7697">
        <v>0.17679708086585499</v>
      </c>
      <c r="Y7697">
        <v>0.7965396581407167</v>
      </c>
      <c r="Z7697">
        <v>0.43194305760133006</v>
      </c>
      <c r="AA7697">
        <v>65.764295638704979</v>
      </c>
      <c r="AB7697">
        <v>10.786970089940874</v>
      </c>
      <c r="AC7697">
        <v>0</v>
      </c>
      <c r="AD7697">
        <v>0</v>
      </c>
      <c r="AE7697">
        <v>77.956545525253759</v>
      </c>
    </row>
    <row r="7698" spans="1:31" x14ac:dyDescent="0.3">
      <c r="A7698">
        <v>2728245</v>
      </c>
      <c r="B7698">
        <v>1</v>
      </c>
      <c r="C7698" t="s">
        <v>80</v>
      </c>
      <c r="D7698" t="s">
        <v>93</v>
      </c>
      <c r="E7698" t="s">
        <v>161</v>
      </c>
      <c r="F7698" t="s">
        <v>21141</v>
      </c>
      <c r="G7698" t="s">
        <v>163</v>
      </c>
      <c r="H7698" t="s">
        <v>135</v>
      </c>
      <c r="I7698" t="s">
        <v>136</v>
      </c>
      <c r="J7698" t="s">
        <v>137</v>
      </c>
      <c r="K7698" t="s">
        <v>138</v>
      </c>
      <c r="L7698" t="s">
        <v>21142</v>
      </c>
      <c r="M7698" t="s">
        <v>21143</v>
      </c>
      <c r="N7698">
        <v>1.6855555550000001</v>
      </c>
      <c r="O7698">
        <v>0</v>
      </c>
      <c r="P7698">
        <v>11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3.0167101135916834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3.0167101135916834</v>
      </c>
    </row>
    <row r="7699" spans="1:31" x14ac:dyDescent="0.3">
      <c r="A7699">
        <v>2727512</v>
      </c>
      <c r="B7699">
        <v>1</v>
      </c>
      <c r="C7699" t="s">
        <v>80</v>
      </c>
      <c r="D7699" t="s">
        <v>93</v>
      </c>
      <c r="E7699" t="s">
        <v>213</v>
      </c>
      <c r="F7699" t="s">
        <v>14441</v>
      </c>
      <c r="G7699" t="s">
        <v>300</v>
      </c>
      <c r="H7699" t="s">
        <v>153</v>
      </c>
      <c r="I7699" t="s">
        <v>136</v>
      </c>
      <c r="J7699" t="s">
        <v>137</v>
      </c>
      <c r="K7699" t="s">
        <v>210</v>
      </c>
      <c r="L7699" t="s">
        <v>21144</v>
      </c>
      <c r="M7699" t="s">
        <v>20955</v>
      </c>
      <c r="N7699">
        <v>3.9819444439999998</v>
      </c>
      <c r="O7699">
        <v>0</v>
      </c>
      <c r="P7699">
        <v>53</v>
      </c>
      <c r="Q7699">
        <v>4</v>
      </c>
      <c r="R7699">
        <v>122</v>
      </c>
      <c r="S7699">
        <v>3</v>
      </c>
      <c r="T7699">
        <v>57</v>
      </c>
      <c r="U7699">
        <v>0</v>
      </c>
      <c r="V7699">
        <v>0</v>
      </c>
      <c r="W7699">
        <v>0</v>
      </c>
      <c r="X7699">
        <v>48.184806729766031</v>
      </c>
      <c r="Y7699">
        <v>83.107938013622729</v>
      </c>
      <c r="Z7699">
        <v>333.01417103471914</v>
      </c>
      <c r="AA7699">
        <v>29.242820920802739</v>
      </c>
      <c r="AB7699">
        <v>153.82724125934402</v>
      </c>
      <c r="AC7699">
        <v>0</v>
      </c>
      <c r="AD7699">
        <v>0</v>
      </c>
      <c r="AE7699">
        <v>647.37697795825466</v>
      </c>
    </row>
    <row r="7700" spans="1:31" x14ac:dyDescent="0.3">
      <c r="A7700">
        <v>2727939</v>
      </c>
      <c r="B7700">
        <v>1</v>
      </c>
      <c r="C7700" t="s">
        <v>80</v>
      </c>
      <c r="D7700" t="s">
        <v>98</v>
      </c>
      <c r="E7700" t="s">
        <v>213</v>
      </c>
      <c r="F7700" t="s">
        <v>3898</v>
      </c>
      <c r="G7700" t="s">
        <v>152</v>
      </c>
      <c r="H7700" t="s">
        <v>153</v>
      </c>
      <c r="I7700" t="s">
        <v>136</v>
      </c>
      <c r="J7700" t="s">
        <v>137</v>
      </c>
      <c r="K7700" t="s">
        <v>138</v>
      </c>
      <c r="L7700" t="s">
        <v>21145</v>
      </c>
      <c r="M7700" t="s">
        <v>21146</v>
      </c>
      <c r="N7700">
        <v>7.95</v>
      </c>
      <c r="O7700">
        <v>0</v>
      </c>
      <c r="P7700">
        <v>22</v>
      </c>
      <c r="Q7700">
        <v>12</v>
      </c>
      <c r="R7700">
        <v>127</v>
      </c>
      <c r="S7700">
        <v>3</v>
      </c>
      <c r="T7700">
        <v>34</v>
      </c>
      <c r="U7700">
        <v>2</v>
      </c>
      <c r="V7700">
        <v>0</v>
      </c>
      <c r="W7700">
        <v>0</v>
      </c>
      <c r="X7700">
        <v>70.827804759916219</v>
      </c>
      <c r="Y7700">
        <v>359.12697515627616</v>
      </c>
      <c r="Z7700">
        <v>801.44187536901632</v>
      </c>
      <c r="AA7700">
        <v>190.44108975696605</v>
      </c>
      <c r="AB7700">
        <v>248.84750700047695</v>
      </c>
      <c r="AC7700">
        <v>635.15723814251999</v>
      </c>
      <c r="AD7700">
        <v>0</v>
      </c>
      <c r="AE7700">
        <v>2305.8424901851718</v>
      </c>
    </row>
    <row r="7701" spans="1:31" x14ac:dyDescent="0.3">
      <c r="A7701">
        <v>2727461</v>
      </c>
      <c r="B7701">
        <v>1</v>
      </c>
      <c r="C7701" t="s">
        <v>80</v>
      </c>
      <c r="D7701" t="s">
        <v>95</v>
      </c>
      <c r="E7701" t="s">
        <v>173</v>
      </c>
      <c r="F7701" t="s">
        <v>13749</v>
      </c>
      <c r="G7701" t="s">
        <v>152</v>
      </c>
      <c r="H7701" t="s">
        <v>153</v>
      </c>
      <c r="I7701" t="s">
        <v>136</v>
      </c>
      <c r="J7701" t="s">
        <v>137</v>
      </c>
      <c r="K7701" t="s">
        <v>138</v>
      </c>
      <c r="L7701" t="s">
        <v>21147</v>
      </c>
      <c r="M7701" t="s">
        <v>21148</v>
      </c>
      <c r="N7701">
        <v>0.86972222200000004</v>
      </c>
      <c r="O7701">
        <v>3</v>
      </c>
      <c r="P7701">
        <v>1666</v>
      </c>
      <c r="Q7701">
        <v>1</v>
      </c>
      <c r="R7701">
        <v>100</v>
      </c>
      <c r="S7701">
        <v>23</v>
      </c>
      <c r="T7701">
        <v>185</v>
      </c>
      <c r="U7701">
        <v>4</v>
      </c>
      <c r="V7701">
        <v>0</v>
      </c>
      <c r="W7701">
        <v>0.26564231335793331</v>
      </c>
      <c r="X7701">
        <v>284.72402117712221</v>
      </c>
      <c r="Y7701">
        <v>0.45714173104833339</v>
      </c>
      <c r="Z7701">
        <v>20.186079938555721</v>
      </c>
      <c r="AA7701">
        <v>1100.1998412655391</v>
      </c>
      <c r="AB7701">
        <v>176.84251616957667</v>
      </c>
      <c r="AC7701">
        <v>1139.0602041785935</v>
      </c>
      <c r="AD7701">
        <v>0</v>
      </c>
      <c r="AE7701">
        <v>2721.7354467737932</v>
      </c>
    </row>
    <row r="7702" spans="1:31" x14ac:dyDescent="0.3">
      <c r="A7702">
        <v>2727916</v>
      </c>
      <c r="B7702">
        <v>1</v>
      </c>
      <c r="C7702" t="s">
        <v>80</v>
      </c>
      <c r="D7702" t="s">
        <v>105</v>
      </c>
      <c r="E7702" t="s">
        <v>213</v>
      </c>
      <c r="F7702" t="s">
        <v>21149</v>
      </c>
      <c r="G7702" t="s">
        <v>152</v>
      </c>
      <c r="H7702" t="s">
        <v>153</v>
      </c>
      <c r="I7702" t="s">
        <v>136</v>
      </c>
      <c r="J7702" t="s">
        <v>137</v>
      </c>
      <c r="K7702" t="s">
        <v>138</v>
      </c>
      <c r="L7702" t="s">
        <v>21150</v>
      </c>
      <c r="M7702" t="s">
        <v>21151</v>
      </c>
      <c r="N7702">
        <v>5.3708333330000002</v>
      </c>
      <c r="O7702">
        <v>4</v>
      </c>
      <c r="P7702">
        <v>55</v>
      </c>
      <c r="Q7702">
        <v>1</v>
      </c>
      <c r="R7702">
        <v>6</v>
      </c>
      <c r="S7702">
        <v>17</v>
      </c>
      <c r="T7702">
        <v>52</v>
      </c>
      <c r="U7702">
        <v>3</v>
      </c>
      <c r="V7702">
        <v>0</v>
      </c>
      <c r="W7702">
        <v>30.197501472868222</v>
      </c>
      <c r="X7702">
        <v>51.264974605512975</v>
      </c>
      <c r="Y7702">
        <v>6.3176533263956998</v>
      </c>
      <c r="Z7702">
        <v>27.47978745976663</v>
      </c>
      <c r="AA7702">
        <v>954.72983289190859</v>
      </c>
      <c r="AB7702">
        <v>218.3688213756852</v>
      </c>
      <c r="AC7702">
        <v>1707.093186891499</v>
      </c>
      <c r="AD7702">
        <v>0</v>
      </c>
      <c r="AE7702">
        <v>2995.4517580236361</v>
      </c>
    </row>
    <row r="7703" spans="1:31" x14ac:dyDescent="0.3">
      <c r="A7703">
        <v>2728457</v>
      </c>
      <c r="B7703">
        <v>1</v>
      </c>
      <c r="C7703" t="s">
        <v>80</v>
      </c>
      <c r="D7703" t="s">
        <v>101</v>
      </c>
      <c r="E7703" t="s">
        <v>156</v>
      </c>
      <c r="F7703" t="s">
        <v>21152</v>
      </c>
      <c r="G7703" t="s">
        <v>348</v>
      </c>
      <c r="H7703" t="s">
        <v>153</v>
      </c>
      <c r="I7703" t="s">
        <v>136</v>
      </c>
      <c r="J7703" t="s">
        <v>137</v>
      </c>
      <c r="K7703" t="s">
        <v>138</v>
      </c>
      <c r="L7703" t="s">
        <v>21153</v>
      </c>
      <c r="M7703" t="s">
        <v>21154</v>
      </c>
      <c r="N7703">
        <v>1.874166666</v>
      </c>
      <c r="O7703">
        <v>3</v>
      </c>
      <c r="P7703">
        <v>17</v>
      </c>
      <c r="Q7703">
        <v>4</v>
      </c>
      <c r="R7703">
        <v>4</v>
      </c>
      <c r="S7703">
        <v>12</v>
      </c>
      <c r="T7703">
        <v>7</v>
      </c>
      <c r="U7703">
        <v>2</v>
      </c>
      <c r="V7703">
        <v>0</v>
      </c>
      <c r="W7703">
        <v>1.2850662086756082</v>
      </c>
      <c r="X7703">
        <v>8.7869940664556747</v>
      </c>
      <c r="Y7703">
        <v>11.332042323075878</v>
      </c>
      <c r="Z7703">
        <v>3.5896808243085276</v>
      </c>
      <c r="AA7703">
        <v>125.69605330625866</v>
      </c>
      <c r="AB7703">
        <v>28.453509684139128</v>
      </c>
      <c r="AC7703">
        <v>13.523515009883564</v>
      </c>
      <c r="AD7703">
        <v>0</v>
      </c>
      <c r="AE7703">
        <v>192.66686142279704</v>
      </c>
    </row>
    <row r="7704" spans="1:31" x14ac:dyDescent="0.3">
      <c r="A7704">
        <v>2728171</v>
      </c>
      <c r="B7704">
        <v>1</v>
      </c>
      <c r="C7704" t="s">
        <v>80</v>
      </c>
      <c r="D7704" t="s">
        <v>100</v>
      </c>
      <c r="E7704" t="s">
        <v>150</v>
      </c>
      <c r="F7704" t="s">
        <v>7215</v>
      </c>
      <c r="G7704" t="s">
        <v>152</v>
      </c>
      <c r="H7704" t="s">
        <v>153</v>
      </c>
      <c r="I7704" t="s">
        <v>136</v>
      </c>
      <c r="J7704" t="s">
        <v>137</v>
      </c>
      <c r="K7704" t="s">
        <v>138</v>
      </c>
      <c r="L7704" t="s">
        <v>21155</v>
      </c>
      <c r="M7704" t="s">
        <v>21156</v>
      </c>
      <c r="N7704">
        <v>0.144166666</v>
      </c>
      <c r="O7704">
        <v>0</v>
      </c>
      <c r="P7704">
        <v>695</v>
      </c>
      <c r="Q7704">
        <v>0</v>
      </c>
      <c r="R7704">
        <v>3</v>
      </c>
      <c r="S7704">
        <v>0</v>
      </c>
      <c r="T7704">
        <v>63</v>
      </c>
      <c r="U7704">
        <v>0</v>
      </c>
      <c r="V7704">
        <v>0</v>
      </c>
      <c r="W7704">
        <v>0</v>
      </c>
      <c r="X7704">
        <v>13.182252178549154</v>
      </c>
      <c r="Y7704">
        <v>0</v>
      </c>
      <c r="Z7704">
        <v>0.56695536440643746</v>
      </c>
      <c r="AA7704">
        <v>0</v>
      </c>
      <c r="AB7704">
        <v>4.6508378275192008</v>
      </c>
      <c r="AC7704">
        <v>0</v>
      </c>
      <c r="AD7704">
        <v>0</v>
      </c>
      <c r="AE7704">
        <v>18.400045370474793</v>
      </c>
    </row>
    <row r="7705" spans="1:31" x14ac:dyDescent="0.3">
      <c r="A7705">
        <v>2727206</v>
      </c>
      <c r="B7705">
        <v>1</v>
      </c>
      <c r="C7705" t="s">
        <v>80</v>
      </c>
      <c r="D7705" t="s">
        <v>100</v>
      </c>
      <c r="E7705" t="s">
        <v>150</v>
      </c>
      <c r="F7705" t="s">
        <v>21157</v>
      </c>
      <c r="G7705" t="s">
        <v>152</v>
      </c>
      <c r="H7705" t="s">
        <v>153</v>
      </c>
      <c r="I7705" t="s">
        <v>136</v>
      </c>
      <c r="J7705" t="s">
        <v>137</v>
      </c>
      <c r="K7705" t="s">
        <v>138</v>
      </c>
      <c r="L7705" t="s">
        <v>21158</v>
      </c>
      <c r="M7705" t="s">
        <v>21159</v>
      </c>
      <c r="N7705">
        <v>2.4950000000000001</v>
      </c>
      <c r="O7705">
        <v>0</v>
      </c>
      <c r="P7705">
        <v>70</v>
      </c>
      <c r="Q7705">
        <v>3</v>
      </c>
      <c r="R7705">
        <v>22</v>
      </c>
      <c r="S7705">
        <v>2</v>
      </c>
      <c r="T7705">
        <v>13</v>
      </c>
      <c r="U7705">
        <v>0</v>
      </c>
      <c r="V7705">
        <v>0</v>
      </c>
      <c r="W7705">
        <v>0</v>
      </c>
      <c r="X7705">
        <v>19.584017757671727</v>
      </c>
      <c r="Y7705">
        <v>1.3894543595795052</v>
      </c>
      <c r="Z7705">
        <v>11.552360289288249</v>
      </c>
      <c r="AA7705">
        <v>4.5542539016025216</v>
      </c>
      <c r="AB7705">
        <v>3.8042532022021303</v>
      </c>
      <c r="AC7705">
        <v>0</v>
      </c>
      <c r="AD7705">
        <v>0</v>
      </c>
      <c r="AE7705">
        <v>40.884339510344134</v>
      </c>
    </row>
    <row r="7706" spans="1:31" x14ac:dyDescent="0.3">
      <c r="A7706">
        <v>2727183</v>
      </c>
      <c r="B7706">
        <v>1</v>
      </c>
      <c r="C7706" t="s">
        <v>81</v>
      </c>
      <c r="D7706" t="s">
        <v>119</v>
      </c>
      <c r="E7706" t="s">
        <v>150</v>
      </c>
      <c r="F7706" t="s">
        <v>6585</v>
      </c>
      <c r="G7706" t="s">
        <v>1613</v>
      </c>
      <c r="H7706" t="s">
        <v>153</v>
      </c>
      <c r="I7706" t="s">
        <v>136</v>
      </c>
      <c r="J7706" t="s">
        <v>137</v>
      </c>
      <c r="K7706" t="s">
        <v>210</v>
      </c>
      <c r="L7706" t="s">
        <v>21160</v>
      </c>
      <c r="M7706" t="s">
        <v>21161</v>
      </c>
      <c r="N7706">
        <v>0.39611111100000002</v>
      </c>
      <c r="O7706">
        <v>4</v>
      </c>
      <c r="P7706">
        <v>2665</v>
      </c>
      <c r="Q7706">
        <v>145</v>
      </c>
      <c r="R7706">
        <v>335</v>
      </c>
      <c r="S7706">
        <v>6</v>
      </c>
      <c r="T7706">
        <v>194</v>
      </c>
      <c r="U7706">
        <v>0</v>
      </c>
      <c r="V7706">
        <v>0</v>
      </c>
      <c r="W7706">
        <v>0.27987158463333339</v>
      </c>
      <c r="X7706">
        <v>164.1158604384612</v>
      </c>
      <c r="Y7706">
        <v>32.972887758935336</v>
      </c>
      <c r="Z7706">
        <v>27.162699251599843</v>
      </c>
      <c r="AA7706">
        <v>3.7138411409171601</v>
      </c>
      <c r="AB7706">
        <v>19.601544570854031</v>
      </c>
      <c r="AC7706">
        <v>0</v>
      </c>
      <c r="AD7706">
        <v>0</v>
      </c>
      <c r="AE7706">
        <v>247.8467047454009</v>
      </c>
    </row>
    <row r="7707" spans="1:31" x14ac:dyDescent="0.3">
      <c r="A7707">
        <v>2728002</v>
      </c>
      <c r="B7707">
        <v>1</v>
      </c>
      <c r="C7707" t="s">
        <v>80</v>
      </c>
      <c r="D7707" t="s">
        <v>107</v>
      </c>
      <c r="E7707" t="s">
        <v>150</v>
      </c>
      <c r="F7707" t="s">
        <v>1730</v>
      </c>
      <c r="G7707" t="s">
        <v>152</v>
      </c>
      <c r="H7707" t="s">
        <v>153</v>
      </c>
      <c r="I7707" t="s">
        <v>136</v>
      </c>
      <c r="J7707" t="s">
        <v>137</v>
      </c>
      <c r="K7707" t="s">
        <v>138</v>
      </c>
      <c r="L7707" t="s">
        <v>21162</v>
      </c>
      <c r="M7707" t="s">
        <v>21163</v>
      </c>
      <c r="N7707">
        <v>0.29194444400000003</v>
      </c>
      <c r="O7707">
        <v>0</v>
      </c>
      <c r="P7707">
        <v>342</v>
      </c>
      <c r="Q7707">
        <v>9</v>
      </c>
      <c r="R7707">
        <v>5</v>
      </c>
      <c r="S7707">
        <v>3</v>
      </c>
      <c r="T7707">
        <v>87</v>
      </c>
      <c r="U7707">
        <v>1</v>
      </c>
      <c r="V7707">
        <v>0</v>
      </c>
      <c r="W7707">
        <v>0</v>
      </c>
      <c r="X7707">
        <v>13.614788065799981</v>
      </c>
      <c r="Y7707">
        <v>2.0180672149573202</v>
      </c>
      <c r="Z7707">
        <v>0.40025395845268175</v>
      </c>
      <c r="AA7707">
        <v>5.6150132069127245</v>
      </c>
      <c r="AB7707">
        <v>14.242682799211293</v>
      </c>
      <c r="AC7707">
        <v>20.408561405928978</v>
      </c>
      <c r="AD7707">
        <v>0</v>
      </c>
      <c r="AE7707">
        <v>56.299366651262979</v>
      </c>
    </row>
    <row r="7708" spans="1:31" x14ac:dyDescent="0.3">
      <c r="A7708">
        <v>2727375</v>
      </c>
      <c r="B7708">
        <v>1</v>
      </c>
      <c r="C7708" t="s">
        <v>81</v>
      </c>
      <c r="D7708" t="s">
        <v>122</v>
      </c>
      <c r="E7708" t="s">
        <v>150</v>
      </c>
      <c r="F7708" t="s">
        <v>16822</v>
      </c>
      <c r="G7708" t="s">
        <v>209</v>
      </c>
      <c r="H7708" t="s">
        <v>153</v>
      </c>
      <c r="I7708" t="s">
        <v>136</v>
      </c>
      <c r="J7708" t="s">
        <v>137</v>
      </c>
      <c r="K7708" t="s">
        <v>210</v>
      </c>
      <c r="L7708" t="s">
        <v>21164</v>
      </c>
      <c r="M7708" t="s">
        <v>21165</v>
      </c>
      <c r="N7708">
        <v>2.733333333</v>
      </c>
      <c r="O7708">
        <v>15</v>
      </c>
      <c r="P7708">
        <v>905</v>
      </c>
      <c r="Q7708">
        <v>2</v>
      </c>
      <c r="R7708">
        <v>25</v>
      </c>
      <c r="S7708">
        <v>4</v>
      </c>
      <c r="T7708">
        <v>55</v>
      </c>
      <c r="U7708">
        <v>0</v>
      </c>
      <c r="V7708">
        <v>0</v>
      </c>
      <c r="W7708">
        <v>8.9907805044137845</v>
      </c>
      <c r="X7708">
        <v>266.37187132984621</v>
      </c>
      <c r="Y7708">
        <v>1.5797606910501134</v>
      </c>
      <c r="Z7708">
        <v>20.737843220067404</v>
      </c>
      <c r="AA7708">
        <v>300.623052841</v>
      </c>
      <c r="AB7708">
        <v>46.015925103270455</v>
      </c>
      <c r="AC7708">
        <v>0</v>
      </c>
      <c r="AD7708">
        <v>0</v>
      </c>
      <c r="AE7708">
        <v>644.31923368964806</v>
      </c>
    </row>
    <row r="7709" spans="1:31" x14ac:dyDescent="0.3">
      <c r="A7709">
        <v>2727661</v>
      </c>
      <c r="B7709">
        <v>1</v>
      </c>
      <c r="C7709" t="s">
        <v>80</v>
      </c>
      <c r="D7709" t="s">
        <v>103</v>
      </c>
      <c r="E7709" t="s">
        <v>150</v>
      </c>
      <c r="F7709" t="s">
        <v>7101</v>
      </c>
      <c r="G7709" t="s">
        <v>152</v>
      </c>
      <c r="H7709" t="s">
        <v>153</v>
      </c>
      <c r="I7709" t="s">
        <v>136</v>
      </c>
      <c r="J7709" t="s">
        <v>137</v>
      </c>
      <c r="K7709" t="s">
        <v>138</v>
      </c>
      <c r="L7709" t="s">
        <v>21166</v>
      </c>
      <c r="M7709" t="s">
        <v>21167</v>
      </c>
      <c r="N7709">
        <v>5.0266666659999997</v>
      </c>
      <c r="O7709">
        <v>2</v>
      </c>
      <c r="P7709">
        <v>106</v>
      </c>
      <c r="Q7709">
        <v>38</v>
      </c>
      <c r="R7709">
        <v>12</v>
      </c>
      <c r="S7709">
        <v>14</v>
      </c>
      <c r="T7709">
        <v>14</v>
      </c>
      <c r="U7709">
        <v>0</v>
      </c>
      <c r="V7709">
        <v>0</v>
      </c>
      <c r="W7709">
        <v>3.1517858932058669</v>
      </c>
      <c r="X7709">
        <v>106.5478349826996</v>
      </c>
      <c r="Y7709">
        <v>449.92125437939791</v>
      </c>
      <c r="Z7709">
        <v>19.575648429740003</v>
      </c>
      <c r="AA7709">
        <v>299.57368573274812</v>
      </c>
      <c r="AB7709">
        <v>50.662113022444679</v>
      </c>
      <c r="AC7709">
        <v>0</v>
      </c>
      <c r="AD7709">
        <v>0</v>
      </c>
      <c r="AE7709">
        <v>929.43232244023625</v>
      </c>
    </row>
    <row r="7710" spans="1:31" x14ac:dyDescent="0.3">
      <c r="A7710">
        <v>2727269</v>
      </c>
      <c r="B7710">
        <v>1</v>
      </c>
      <c r="C7710" t="s">
        <v>80</v>
      </c>
      <c r="D7710" t="s">
        <v>93</v>
      </c>
      <c r="E7710" t="s">
        <v>150</v>
      </c>
      <c r="F7710" t="s">
        <v>21168</v>
      </c>
      <c r="G7710" t="s">
        <v>152</v>
      </c>
      <c r="H7710" t="s">
        <v>153</v>
      </c>
      <c r="I7710" t="s">
        <v>136</v>
      </c>
      <c r="J7710" t="s">
        <v>137</v>
      </c>
      <c r="K7710" t="s">
        <v>138</v>
      </c>
      <c r="L7710" t="s">
        <v>20235</v>
      </c>
      <c r="M7710" t="s">
        <v>21169</v>
      </c>
      <c r="N7710">
        <v>3.3286111109999998</v>
      </c>
      <c r="O7710">
        <v>0</v>
      </c>
      <c r="P7710">
        <v>0</v>
      </c>
      <c r="Q7710">
        <v>0</v>
      </c>
      <c r="R7710">
        <v>2</v>
      </c>
      <c r="S7710">
        <v>0</v>
      </c>
      <c r="T7710">
        <v>3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31.818408400470023</v>
      </c>
      <c r="AA7710">
        <v>0</v>
      </c>
      <c r="AB7710">
        <v>23.031280262775255</v>
      </c>
      <c r="AC7710">
        <v>0</v>
      </c>
      <c r="AD7710">
        <v>0</v>
      </c>
      <c r="AE7710">
        <v>54.849688663245274</v>
      </c>
    </row>
    <row r="7711" spans="1:31" x14ac:dyDescent="0.3">
      <c r="A7711">
        <v>2727418</v>
      </c>
      <c r="B7711">
        <v>1</v>
      </c>
      <c r="C7711" t="s">
        <v>80</v>
      </c>
      <c r="D7711" t="s">
        <v>96</v>
      </c>
      <c r="E7711" t="s">
        <v>213</v>
      </c>
      <c r="F7711" t="s">
        <v>9492</v>
      </c>
      <c r="G7711" t="s">
        <v>152</v>
      </c>
      <c r="H7711" t="s">
        <v>153</v>
      </c>
      <c r="I7711" t="s">
        <v>136</v>
      </c>
      <c r="J7711" t="s">
        <v>137</v>
      </c>
      <c r="K7711" t="s">
        <v>138</v>
      </c>
      <c r="L7711" t="s">
        <v>21170</v>
      </c>
      <c r="M7711" t="s">
        <v>21171</v>
      </c>
      <c r="N7711">
        <v>5.2777776999999998E-2</v>
      </c>
      <c r="O7711">
        <v>2</v>
      </c>
      <c r="P7711">
        <v>953</v>
      </c>
      <c r="Q7711">
        <v>5</v>
      </c>
      <c r="R7711">
        <v>0</v>
      </c>
      <c r="S7711">
        <v>16</v>
      </c>
      <c r="T7711">
        <v>18</v>
      </c>
      <c r="U7711">
        <v>1</v>
      </c>
      <c r="V7711">
        <v>0</v>
      </c>
      <c r="W7711">
        <v>1.5596543145568</v>
      </c>
      <c r="X7711">
        <v>5.5367277397708223</v>
      </c>
      <c r="Y7711">
        <v>1.5330948282967001</v>
      </c>
      <c r="Z7711">
        <v>0</v>
      </c>
      <c r="AA7711">
        <v>5.1512373586267994</v>
      </c>
      <c r="AB7711">
        <v>1.3064116099656664</v>
      </c>
      <c r="AC7711">
        <v>0.38106415069295835</v>
      </c>
      <c r="AD7711">
        <v>0</v>
      </c>
      <c r="AE7711">
        <v>15.468190001909747</v>
      </c>
    </row>
    <row r="7712" spans="1:31" x14ac:dyDescent="0.3">
      <c r="A7712">
        <v>2728500</v>
      </c>
      <c r="B7712">
        <v>1</v>
      </c>
      <c r="C7712" t="s">
        <v>80</v>
      </c>
      <c r="D7712" t="s">
        <v>100</v>
      </c>
      <c r="E7712" t="s">
        <v>200</v>
      </c>
      <c r="F7712" t="s">
        <v>21172</v>
      </c>
      <c r="G7712" t="s">
        <v>393</v>
      </c>
      <c r="H7712" t="s">
        <v>135</v>
      </c>
      <c r="I7712" t="s">
        <v>136</v>
      </c>
      <c r="J7712" t="s">
        <v>137</v>
      </c>
      <c r="K7712" t="s">
        <v>138</v>
      </c>
      <c r="L7712" t="s">
        <v>21173</v>
      </c>
      <c r="M7712" t="s">
        <v>21174</v>
      </c>
      <c r="N7712">
        <v>4.4552777770000001</v>
      </c>
      <c r="O7712">
        <v>0</v>
      </c>
      <c r="P7712">
        <v>46</v>
      </c>
      <c r="Q7712">
        <v>0</v>
      </c>
      <c r="R7712">
        <v>0</v>
      </c>
      <c r="S7712">
        <v>0</v>
      </c>
      <c r="T7712">
        <v>5</v>
      </c>
      <c r="U7712">
        <v>0</v>
      </c>
      <c r="V7712">
        <v>0</v>
      </c>
      <c r="W7712">
        <v>0</v>
      </c>
      <c r="X7712">
        <v>24.241750621447348</v>
      </c>
      <c r="Y7712">
        <v>0</v>
      </c>
      <c r="Z7712">
        <v>0</v>
      </c>
      <c r="AA7712">
        <v>0</v>
      </c>
      <c r="AB7712">
        <v>5.5565473332692408</v>
      </c>
      <c r="AC7712">
        <v>0</v>
      </c>
      <c r="AD7712">
        <v>0</v>
      </c>
      <c r="AE7712">
        <v>29.798297954716588</v>
      </c>
    </row>
    <row r="7713" spans="1:31" x14ac:dyDescent="0.3">
      <c r="A7713">
        <v>2727856</v>
      </c>
      <c r="B7713">
        <v>1</v>
      </c>
      <c r="C7713" t="s">
        <v>80</v>
      </c>
      <c r="D7713" t="s">
        <v>82</v>
      </c>
      <c r="E7713" t="s">
        <v>161</v>
      </c>
      <c r="F7713" t="s">
        <v>17420</v>
      </c>
      <c r="G7713" t="s">
        <v>393</v>
      </c>
      <c r="H7713" t="s">
        <v>135</v>
      </c>
      <c r="I7713" t="s">
        <v>136</v>
      </c>
      <c r="J7713" t="s">
        <v>137</v>
      </c>
      <c r="K7713" t="s">
        <v>138</v>
      </c>
      <c r="L7713" t="s">
        <v>21175</v>
      </c>
      <c r="M7713" t="s">
        <v>21176</v>
      </c>
      <c r="N7713">
        <v>2.8202777769999998</v>
      </c>
      <c r="O7713">
        <v>0</v>
      </c>
      <c r="P7713">
        <v>172</v>
      </c>
      <c r="Q7713">
        <v>0</v>
      </c>
      <c r="R7713">
        <v>0</v>
      </c>
      <c r="S7713">
        <v>0</v>
      </c>
      <c r="T7713">
        <v>15</v>
      </c>
      <c r="U7713">
        <v>0</v>
      </c>
      <c r="V7713">
        <v>0</v>
      </c>
      <c r="W7713">
        <v>0</v>
      </c>
      <c r="X7713">
        <v>82.699556856644548</v>
      </c>
      <c r="Y7713">
        <v>0</v>
      </c>
      <c r="Z7713">
        <v>0</v>
      </c>
      <c r="AA7713">
        <v>0</v>
      </c>
      <c r="AB7713">
        <v>23.942455508839494</v>
      </c>
      <c r="AC7713">
        <v>0</v>
      </c>
      <c r="AD7713">
        <v>0</v>
      </c>
      <c r="AE7713">
        <v>106.64201236548405</v>
      </c>
    </row>
    <row r="7714" spans="1:31" x14ac:dyDescent="0.3">
      <c r="A7714">
        <v>2727879</v>
      </c>
      <c r="B7714">
        <v>1</v>
      </c>
      <c r="C7714" t="s">
        <v>80</v>
      </c>
      <c r="D7714" t="s">
        <v>103</v>
      </c>
      <c r="E7714" t="s">
        <v>156</v>
      </c>
      <c r="F7714" t="s">
        <v>21177</v>
      </c>
      <c r="G7714" t="s">
        <v>152</v>
      </c>
      <c r="H7714" t="s">
        <v>153</v>
      </c>
      <c r="I7714" t="s">
        <v>136</v>
      </c>
      <c r="J7714" t="s">
        <v>137</v>
      </c>
      <c r="K7714" t="s">
        <v>138</v>
      </c>
      <c r="L7714" t="s">
        <v>21178</v>
      </c>
      <c r="M7714" t="s">
        <v>21179</v>
      </c>
      <c r="N7714">
        <v>4.1472222219999999</v>
      </c>
      <c r="O7714">
        <v>0</v>
      </c>
      <c r="P7714">
        <v>1251</v>
      </c>
      <c r="Q7714">
        <v>0</v>
      </c>
      <c r="R7714">
        <v>49</v>
      </c>
      <c r="S7714">
        <v>0</v>
      </c>
      <c r="T7714">
        <v>139</v>
      </c>
      <c r="U7714">
        <v>0</v>
      </c>
      <c r="V7714">
        <v>0</v>
      </c>
      <c r="W7714">
        <v>0</v>
      </c>
      <c r="X7714">
        <v>1070.564909831269</v>
      </c>
      <c r="Y7714">
        <v>0</v>
      </c>
      <c r="Z7714">
        <v>46.924698012270753</v>
      </c>
      <c r="AA7714">
        <v>0</v>
      </c>
      <c r="AB7714">
        <v>394.04123563728763</v>
      </c>
      <c r="AC7714">
        <v>0</v>
      </c>
      <c r="AD7714">
        <v>0</v>
      </c>
      <c r="AE7714">
        <v>1511.5308434808273</v>
      </c>
    </row>
    <row r="7715" spans="1:31" x14ac:dyDescent="0.3">
      <c r="A7715">
        <v>2727215</v>
      </c>
      <c r="B7715">
        <v>1</v>
      </c>
      <c r="C7715" t="s">
        <v>80</v>
      </c>
      <c r="D7715" t="s">
        <v>83</v>
      </c>
      <c r="E7715" t="s">
        <v>150</v>
      </c>
      <c r="F7715" t="s">
        <v>21180</v>
      </c>
      <c r="G7715" t="s">
        <v>1613</v>
      </c>
      <c r="H7715" t="s">
        <v>5535</v>
      </c>
      <c r="I7715" t="s">
        <v>136</v>
      </c>
      <c r="J7715" t="s">
        <v>137</v>
      </c>
      <c r="K7715" t="s">
        <v>210</v>
      </c>
      <c r="L7715" t="s">
        <v>21181</v>
      </c>
      <c r="M7715" t="s">
        <v>21182</v>
      </c>
      <c r="N7715">
        <v>0.36055555500000003</v>
      </c>
      <c r="O7715">
        <v>0</v>
      </c>
      <c r="P7715">
        <v>812</v>
      </c>
      <c r="Q7715">
        <v>0</v>
      </c>
      <c r="R7715">
        <v>0</v>
      </c>
      <c r="S7715">
        <v>0</v>
      </c>
      <c r="T7715">
        <v>114</v>
      </c>
      <c r="U7715">
        <v>0</v>
      </c>
      <c r="V7715">
        <v>0</v>
      </c>
      <c r="W7715">
        <v>0</v>
      </c>
      <c r="X7715">
        <v>49.703467081196486</v>
      </c>
      <c r="Y7715">
        <v>0</v>
      </c>
      <c r="Z7715">
        <v>0</v>
      </c>
      <c r="AA7715">
        <v>0</v>
      </c>
      <c r="AB7715">
        <v>44.179353879999603</v>
      </c>
      <c r="AC7715">
        <v>0</v>
      </c>
      <c r="AD7715">
        <v>0</v>
      </c>
      <c r="AE7715">
        <v>93.882820961196089</v>
      </c>
    </row>
    <row r="7716" spans="1:31" x14ac:dyDescent="0.3">
      <c r="A7716">
        <v>2728228</v>
      </c>
      <c r="B7716">
        <v>1</v>
      </c>
      <c r="C7716" t="s">
        <v>80</v>
      </c>
      <c r="D7716" t="s">
        <v>98</v>
      </c>
      <c r="E7716" t="s">
        <v>150</v>
      </c>
      <c r="F7716" t="s">
        <v>21183</v>
      </c>
      <c r="G7716" t="s">
        <v>152</v>
      </c>
      <c r="H7716" t="s">
        <v>153</v>
      </c>
      <c r="I7716" t="s">
        <v>136</v>
      </c>
      <c r="J7716" t="s">
        <v>137</v>
      </c>
      <c r="K7716" t="s">
        <v>138</v>
      </c>
      <c r="L7716" t="s">
        <v>21184</v>
      </c>
      <c r="M7716" t="s">
        <v>21185</v>
      </c>
      <c r="N7716">
        <v>0.52249999999999996</v>
      </c>
      <c r="O7716">
        <v>0</v>
      </c>
      <c r="P7716">
        <v>3238</v>
      </c>
      <c r="Q7716">
        <v>11</v>
      </c>
      <c r="R7716">
        <v>749</v>
      </c>
      <c r="S7716">
        <v>23</v>
      </c>
      <c r="T7716">
        <v>850</v>
      </c>
      <c r="U7716">
        <v>3</v>
      </c>
      <c r="V7716">
        <v>0</v>
      </c>
      <c r="W7716">
        <v>0</v>
      </c>
      <c r="X7716">
        <v>269.37186027993039</v>
      </c>
      <c r="Y7716">
        <v>11.504302980204717</v>
      </c>
      <c r="Z7716">
        <v>155.31656422501553</v>
      </c>
      <c r="AA7716">
        <v>126.64114102234967</v>
      </c>
      <c r="AB7716">
        <v>198.21718496301827</v>
      </c>
      <c r="AC7716">
        <v>62.831905347424843</v>
      </c>
      <c r="AD7716">
        <v>0</v>
      </c>
      <c r="AE7716">
        <v>823.8829588179434</v>
      </c>
    </row>
    <row r="7717" spans="1:31" x14ac:dyDescent="0.3">
      <c r="A7717">
        <v>2727292</v>
      </c>
      <c r="B7717">
        <v>1</v>
      </c>
      <c r="C7717" t="s">
        <v>80</v>
      </c>
      <c r="D7717" t="s">
        <v>103</v>
      </c>
      <c r="E7717" t="s">
        <v>156</v>
      </c>
      <c r="F7717" t="s">
        <v>21186</v>
      </c>
      <c r="G7717" t="s">
        <v>185</v>
      </c>
      <c r="H7717" t="s">
        <v>153</v>
      </c>
      <c r="I7717" t="s">
        <v>136</v>
      </c>
      <c r="J7717" t="s">
        <v>137</v>
      </c>
      <c r="K7717" t="s">
        <v>138</v>
      </c>
      <c r="L7717" t="s">
        <v>21187</v>
      </c>
      <c r="M7717" t="s">
        <v>21188</v>
      </c>
      <c r="N7717">
        <v>2.0036111110000001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1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66.933238289006141</v>
      </c>
      <c r="AE7717">
        <v>66.933238289006141</v>
      </c>
    </row>
    <row r="7718" spans="1:31" x14ac:dyDescent="0.3">
      <c r="A7718">
        <v>2728025</v>
      </c>
      <c r="B7718">
        <v>1</v>
      </c>
      <c r="C7718" t="s">
        <v>80</v>
      </c>
      <c r="D7718" t="s">
        <v>108</v>
      </c>
      <c r="E7718" t="s">
        <v>213</v>
      </c>
      <c r="F7718" t="s">
        <v>20093</v>
      </c>
      <c r="G7718" t="s">
        <v>152</v>
      </c>
      <c r="H7718" t="s">
        <v>153</v>
      </c>
      <c r="I7718" t="s">
        <v>136</v>
      </c>
      <c r="J7718" t="s">
        <v>137</v>
      </c>
      <c r="K7718" t="s">
        <v>138</v>
      </c>
      <c r="L7718" t="s">
        <v>21189</v>
      </c>
      <c r="M7718" t="s">
        <v>21190</v>
      </c>
      <c r="N7718">
        <v>0.89805555500000001</v>
      </c>
      <c r="O7718">
        <v>0</v>
      </c>
      <c r="P7718">
        <v>699</v>
      </c>
      <c r="Q7718">
        <v>0</v>
      </c>
      <c r="R7718">
        <v>107</v>
      </c>
      <c r="S7718">
        <v>3</v>
      </c>
      <c r="T7718">
        <v>125</v>
      </c>
      <c r="U7718">
        <v>0</v>
      </c>
      <c r="V7718">
        <v>0</v>
      </c>
      <c r="W7718">
        <v>0</v>
      </c>
      <c r="X7718">
        <v>70.16510808940636</v>
      </c>
      <c r="Y7718">
        <v>0</v>
      </c>
      <c r="Z7718">
        <v>10.635302813094297</v>
      </c>
      <c r="AA7718">
        <v>6.3769625296938361</v>
      </c>
      <c r="AB7718">
        <v>71.965099731419272</v>
      </c>
      <c r="AC7718">
        <v>0</v>
      </c>
      <c r="AD7718">
        <v>0</v>
      </c>
      <c r="AE7718">
        <v>159.14247316361377</v>
      </c>
    </row>
    <row r="7719" spans="1:31" x14ac:dyDescent="0.3">
      <c r="A7719">
        <v>2727292</v>
      </c>
      <c r="B7719">
        <v>2</v>
      </c>
      <c r="C7719" t="s">
        <v>80</v>
      </c>
      <c r="D7719" t="s">
        <v>103</v>
      </c>
      <c r="E7719" t="s">
        <v>213</v>
      </c>
      <c r="F7719" t="s">
        <v>16159</v>
      </c>
      <c r="G7719" t="s">
        <v>185</v>
      </c>
      <c r="H7719" t="s">
        <v>153</v>
      </c>
      <c r="I7719" t="s">
        <v>136</v>
      </c>
      <c r="J7719" t="s">
        <v>137</v>
      </c>
      <c r="K7719" t="s">
        <v>138</v>
      </c>
      <c r="L7719" t="s">
        <v>21188</v>
      </c>
      <c r="M7719" t="s">
        <v>21191</v>
      </c>
      <c r="N7719">
        <v>0.85277777700000001</v>
      </c>
      <c r="O7719">
        <v>0</v>
      </c>
      <c r="P7719">
        <v>0</v>
      </c>
      <c r="Q7719">
        <v>0</v>
      </c>
      <c r="R7719">
        <v>0</v>
      </c>
      <c r="S7719">
        <v>6</v>
      </c>
      <c r="T7719">
        <v>2</v>
      </c>
      <c r="U7719">
        <v>19</v>
      </c>
      <c r="V7719">
        <v>2</v>
      </c>
      <c r="W7719">
        <v>0</v>
      </c>
      <c r="X7719">
        <v>0</v>
      </c>
      <c r="Y7719">
        <v>0</v>
      </c>
      <c r="Z7719">
        <v>0</v>
      </c>
      <c r="AA7719">
        <v>30.932307514654934</v>
      </c>
      <c r="AB7719">
        <v>2.7732389602851661</v>
      </c>
      <c r="AC7719">
        <v>2341.4061910641367</v>
      </c>
      <c r="AD7719">
        <v>87.740046375847996</v>
      </c>
      <c r="AE7719">
        <v>2462.8517839149249</v>
      </c>
    </row>
    <row r="7720" spans="1:31" x14ac:dyDescent="0.3">
      <c r="A7720">
        <v>2728474</v>
      </c>
      <c r="B7720">
        <v>1</v>
      </c>
      <c r="C7720" t="s">
        <v>81</v>
      </c>
      <c r="D7720" t="s">
        <v>118</v>
      </c>
      <c r="E7720" t="s">
        <v>145</v>
      </c>
      <c r="F7720" t="s">
        <v>21192</v>
      </c>
      <c r="G7720" t="s">
        <v>147</v>
      </c>
      <c r="H7720" t="s">
        <v>135</v>
      </c>
      <c r="I7720" t="s">
        <v>136</v>
      </c>
      <c r="J7720" t="s">
        <v>137</v>
      </c>
      <c r="K7720" t="s">
        <v>138</v>
      </c>
      <c r="L7720" t="s">
        <v>21193</v>
      </c>
      <c r="M7720" t="s">
        <v>21194</v>
      </c>
      <c r="N7720">
        <v>3.4952777770000001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1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  <c r="AE7720">
        <v>0</v>
      </c>
    </row>
    <row r="7721" spans="1:31" x14ac:dyDescent="0.3">
      <c r="A7721">
        <v>2728136</v>
      </c>
      <c r="B7721">
        <v>1</v>
      </c>
      <c r="C7721" t="s">
        <v>81</v>
      </c>
      <c r="D7721" t="s">
        <v>122</v>
      </c>
      <c r="E7721" t="s">
        <v>132</v>
      </c>
      <c r="F7721" t="s">
        <v>20481</v>
      </c>
      <c r="G7721" t="s">
        <v>134</v>
      </c>
      <c r="H7721" t="s">
        <v>135</v>
      </c>
      <c r="I7721" t="s">
        <v>136</v>
      </c>
      <c r="J7721" t="s">
        <v>137</v>
      </c>
      <c r="K7721" t="s">
        <v>138</v>
      </c>
      <c r="L7721" t="s">
        <v>21195</v>
      </c>
      <c r="M7721" t="s">
        <v>21196</v>
      </c>
      <c r="N7721">
        <v>2.565833333</v>
      </c>
      <c r="O7721">
        <v>0</v>
      </c>
      <c r="P7721">
        <v>16</v>
      </c>
      <c r="Q7721">
        <v>0</v>
      </c>
      <c r="R7721">
        <v>12</v>
      </c>
      <c r="S7721">
        <v>0</v>
      </c>
      <c r="T7721">
        <v>11</v>
      </c>
      <c r="U7721">
        <v>0</v>
      </c>
      <c r="V7721">
        <v>0</v>
      </c>
      <c r="W7721">
        <v>0</v>
      </c>
      <c r="X7721">
        <v>5.5458661171733503</v>
      </c>
      <c r="Y7721">
        <v>0</v>
      </c>
      <c r="Z7721">
        <v>11.113128230149176</v>
      </c>
      <c r="AA7721">
        <v>0</v>
      </c>
      <c r="AB7721">
        <v>34.757313420375155</v>
      </c>
      <c r="AC7721">
        <v>0</v>
      </c>
      <c r="AD7721">
        <v>0</v>
      </c>
      <c r="AE7721">
        <v>51.416307767697681</v>
      </c>
    </row>
    <row r="7722" spans="1:31" x14ac:dyDescent="0.3">
      <c r="A7722">
        <v>2727887</v>
      </c>
      <c r="B7722">
        <v>1</v>
      </c>
      <c r="C7722" t="s">
        <v>81</v>
      </c>
      <c r="D7722" t="s">
        <v>128</v>
      </c>
      <c r="E7722" t="s">
        <v>132</v>
      </c>
      <c r="F7722" t="s">
        <v>21197</v>
      </c>
      <c r="G7722" t="s">
        <v>134</v>
      </c>
      <c r="H7722" t="s">
        <v>135</v>
      </c>
      <c r="I7722" t="s">
        <v>136</v>
      </c>
      <c r="J7722" t="s">
        <v>137</v>
      </c>
      <c r="K7722" t="s">
        <v>138</v>
      </c>
      <c r="L7722" t="s">
        <v>21198</v>
      </c>
      <c r="M7722" t="s">
        <v>21199</v>
      </c>
      <c r="N7722">
        <v>4.7511111110000002</v>
      </c>
      <c r="O7722">
        <v>0</v>
      </c>
      <c r="P7722">
        <v>99</v>
      </c>
      <c r="Q7722">
        <v>0</v>
      </c>
      <c r="R7722">
        <v>0</v>
      </c>
      <c r="S7722">
        <v>0</v>
      </c>
      <c r="T7722">
        <v>12</v>
      </c>
      <c r="U7722">
        <v>0</v>
      </c>
      <c r="V7722">
        <v>0</v>
      </c>
      <c r="W7722">
        <v>0</v>
      </c>
      <c r="X7722">
        <v>57.759715256034745</v>
      </c>
      <c r="Y7722">
        <v>0</v>
      </c>
      <c r="Z7722">
        <v>0</v>
      </c>
      <c r="AA7722">
        <v>0</v>
      </c>
      <c r="AB7722">
        <v>16.243600480384458</v>
      </c>
      <c r="AC7722">
        <v>0</v>
      </c>
      <c r="AD7722">
        <v>0</v>
      </c>
      <c r="AE7722">
        <v>74.003315736419211</v>
      </c>
    </row>
    <row r="7723" spans="1:31" x14ac:dyDescent="0.3">
      <c r="A7723">
        <v>2727200</v>
      </c>
      <c r="B7723">
        <v>1</v>
      </c>
      <c r="C7723" t="s">
        <v>80</v>
      </c>
      <c r="D7723" t="s">
        <v>83</v>
      </c>
      <c r="E7723" t="s">
        <v>173</v>
      </c>
      <c r="F7723" t="s">
        <v>21200</v>
      </c>
      <c r="G7723" t="s">
        <v>1613</v>
      </c>
      <c r="H7723" t="s">
        <v>5535</v>
      </c>
      <c r="I7723" t="s">
        <v>490</v>
      </c>
      <c r="J7723" t="s">
        <v>137</v>
      </c>
      <c r="K7723" t="s">
        <v>210</v>
      </c>
      <c r="L7723" t="s">
        <v>21201</v>
      </c>
      <c r="M7723" t="s">
        <v>21202</v>
      </c>
      <c r="N7723">
        <v>4.9444443999999997E-2</v>
      </c>
      <c r="O7723">
        <v>0</v>
      </c>
      <c r="P7723">
        <v>4771</v>
      </c>
      <c r="Q7723">
        <v>0</v>
      </c>
      <c r="R7723">
        <v>1</v>
      </c>
      <c r="S7723">
        <v>0</v>
      </c>
      <c r="T7723">
        <v>300</v>
      </c>
      <c r="U7723">
        <v>0</v>
      </c>
      <c r="V7723">
        <v>3</v>
      </c>
      <c r="W7723">
        <v>0</v>
      </c>
      <c r="X7723">
        <v>39.206625689008639</v>
      </c>
      <c r="Y7723">
        <v>0</v>
      </c>
      <c r="Z7723">
        <v>2.9759138925719998E-2</v>
      </c>
      <c r="AA7723">
        <v>0</v>
      </c>
      <c r="AB7723">
        <v>8.1736948400448455</v>
      </c>
      <c r="AC7723">
        <v>0</v>
      </c>
      <c r="AD7723">
        <v>4.2589667806410052</v>
      </c>
      <c r="AE7723">
        <v>51.669046448620207</v>
      </c>
    </row>
    <row r="7724" spans="1:31" x14ac:dyDescent="0.3">
      <c r="A7724">
        <v>2727495</v>
      </c>
      <c r="B7724">
        <v>1</v>
      </c>
      <c r="C7724" t="s">
        <v>80</v>
      </c>
      <c r="D7724" t="s">
        <v>93</v>
      </c>
      <c r="E7724" t="s">
        <v>150</v>
      </c>
      <c r="F7724" t="s">
        <v>20204</v>
      </c>
      <c r="G7724" t="s">
        <v>152</v>
      </c>
      <c r="H7724" t="s">
        <v>153</v>
      </c>
      <c r="I7724" t="s">
        <v>490</v>
      </c>
      <c r="J7724" t="s">
        <v>137</v>
      </c>
      <c r="K7724" t="s">
        <v>138</v>
      </c>
      <c r="L7724" t="s">
        <v>21203</v>
      </c>
      <c r="M7724" t="s">
        <v>21204</v>
      </c>
      <c r="N7724">
        <v>1.6944443999999999E-2</v>
      </c>
      <c r="O7724">
        <v>0</v>
      </c>
      <c r="P7724">
        <v>656</v>
      </c>
      <c r="Q7724">
        <v>15</v>
      </c>
      <c r="R7724">
        <v>121</v>
      </c>
      <c r="S7724">
        <v>4</v>
      </c>
      <c r="T7724">
        <v>155</v>
      </c>
      <c r="U7724">
        <v>0</v>
      </c>
      <c r="V7724">
        <v>0</v>
      </c>
      <c r="W7724">
        <v>0</v>
      </c>
      <c r="X7724">
        <v>0.97835430934770762</v>
      </c>
      <c r="Y7724">
        <v>0.4833466884842601</v>
      </c>
      <c r="Z7724">
        <v>1.2491209563988503</v>
      </c>
      <c r="AA7724">
        <v>0.23190434296521337</v>
      </c>
      <c r="AB7724">
        <v>1.2444692028550339</v>
      </c>
      <c r="AC7724">
        <v>0</v>
      </c>
      <c r="AD7724">
        <v>0</v>
      </c>
      <c r="AE7724">
        <v>4.1871955000510654</v>
      </c>
    </row>
    <row r="7725" spans="1:31" x14ac:dyDescent="0.3">
      <c r="A7725">
        <v>2728374</v>
      </c>
      <c r="B7725">
        <v>1</v>
      </c>
      <c r="C7725" t="s">
        <v>80</v>
      </c>
      <c r="D7725" t="s">
        <v>100</v>
      </c>
      <c r="E7725" t="s">
        <v>213</v>
      </c>
      <c r="F7725" t="s">
        <v>9250</v>
      </c>
      <c r="G7725" t="s">
        <v>152</v>
      </c>
      <c r="H7725" t="s">
        <v>153</v>
      </c>
      <c r="I7725" t="s">
        <v>136</v>
      </c>
      <c r="J7725" t="s">
        <v>137</v>
      </c>
      <c r="K7725" t="s">
        <v>138</v>
      </c>
      <c r="L7725" t="s">
        <v>21205</v>
      </c>
      <c r="M7725" t="s">
        <v>21206</v>
      </c>
      <c r="N7725">
        <v>1.226388888</v>
      </c>
      <c r="O7725">
        <v>0</v>
      </c>
      <c r="P7725">
        <v>5</v>
      </c>
      <c r="Q7725">
        <v>60</v>
      </c>
      <c r="R7725">
        <v>72</v>
      </c>
      <c r="S7725">
        <v>4</v>
      </c>
      <c r="T7725">
        <v>5</v>
      </c>
      <c r="U7725">
        <v>0</v>
      </c>
      <c r="V7725">
        <v>0</v>
      </c>
      <c r="W7725">
        <v>0</v>
      </c>
      <c r="X7725">
        <v>2.0177002139347651</v>
      </c>
      <c r="Y7725">
        <v>42.388744265208487</v>
      </c>
      <c r="Z7725">
        <v>19.246887159722103</v>
      </c>
      <c r="AA7725">
        <v>86.883577517850782</v>
      </c>
      <c r="AB7725">
        <v>2.7251260640092352</v>
      </c>
      <c r="AC7725">
        <v>0</v>
      </c>
      <c r="AD7725">
        <v>0</v>
      </c>
      <c r="AE7725">
        <v>153.26203522072538</v>
      </c>
    </row>
    <row r="7726" spans="1:31" x14ac:dyDescent="0.3">
      <c r="A7726">
        <v>2728182</v>
      </c>
      <c r="B7726">
        <v>1</v>
      </c>
      <c r="C7726" t="s">
        <v>80</v>
      </c>
      <c r="D7726" t="s">
        <v>91</v>
      </c>
      <c r="E7726" t="s">
        <v>213</v>
      </c>
      <c r="F7726" t="s">
        <v>21207</v>
      </c>
      <c r="G7726" t="s">
        <v>152</v>
      </c>
      <c r="H7726" t="s">
        <v>153</v>
      </c>
      <c r="I7726" t="s">
        <v>136</v>
      </c>
      <c r="J7726" t="s">
        <v>137</v>
      </c>
      <c r="K7726" t="s">
        <v>138</v>
      </c>
      <c r="L7726" t="s">
        <v>21208</v>
      </c>
      <c r="M7726" t="s">
        <v>21209</v>
      </c>
      <c r="N7726">
        <v>3.0777777770000001</v>
      </c>
      <c r="O7726">
        <v>2</v>
      </c>
      <c r="P7726">
        <v>529</v>
      </c>
      <c r="Q7726">
        <v>0</v>
      </c>
      <c r="R7726">
        <v>39</v>
      </c>
      <c r="S7726">
        <v>0</v>
      </c>
      <c r="T7726">
        <v>68</v>
      </c>
      <c r="U7726">
        <v>1</v>
      </c>
      <c r="V7726">
        <v>1</v>
      </c>
      <c r="W7726">
        <v>0.82184916160235022</v>
      </c>
      <c r="X7726">
        <v>393.24869851366293</v>
      </c>
      <c r="Y7726">
        <v>0</v>
      </c>
      <c r="Z7726">
        <v>5.9638437753093116</v>
      </c>
      <c r="AA7726">
        <v>0</v>
      </c>
      <c r="AB7726">
        <v>76.839852756846781</v>
      </c>
      <c r="AC7726">
        <v>22.063003373523667</v>
      </c>
      <c r="AD7726">
        <v>81.033065505757179</v>
      </c>
      <c r="AE7726">
        <v>579.97031308670216</v>
      </c>
    </row>
    <row r="7727" spans="1:31" x14ac:dyDescent="0.3">
      <c r="A7727">
        <v>2727441</v>
      </c>
      <c r="B7727">
        <v>1</v>
      </c>
      <c r="C7727" t="s">
        <v>80</v>
      </c>
      <c r="D7727" t="s">
        <v>107</v>
      </c>
      <c r="E7727" t="s">
        <v>150</v>
      </c>
      <c r="F7727" t="s">
        <v>5982</v>
      </c>
      <c r="G7727" t="s">
        <v>152</v>
      </c>
      <c r="H7727" t="s">
        <v>153</v>
      </c>
      <c r="I7727" t="s">
        <v>136</v>
      </c>
      <c r="J7727" t="s">
        <v>137</v>
      </c>
      <c r="K7727" t="s">
        <v>138</v>
      </c>
      <c r="L7727" t="s">
        <v>21210</v>
      </c>
      <c r="M7727" t="s">
        <v>21211</v>
      </c>
      <c r="N7727">
        <v>1.616944444</v>
      </c>
      <c r="O7727">
        <v>2</v>
      </c>
      <c r="P7727">
        <v>1964</v>
      </c>
      <c r="Q7727">
        <v>5</v>
      </c>
      <c r="R7727">
        <v>15</v>
      </c>
      <c r="S7727">
        <v>11</v>
      </c>
      <c r="T7727">
        <v>281</v>
      </c>
      <c r="U7727">
        <v>0</v>
      </c>
      <c r="V7727">
        <v>1</v>
      </c>
      <c r="W7727">
        <v>1.1148907054165402</v>
      </c>
      <c r="X7727">
        <v>308.45596250517133</v>
      </c>
      <c r="Y7727">
        <v>1365.1340374872793</v>
      </c>
      <c r="Z7727">
        <v>5.000327211300263</v>
      </c>
      <c r="AA7727">
        <v>161.18060440999739</v>
      </c>
      <c r="AB7727">
        <v>250.06396561942523</v>
      </c>
      <c r="AC7727">
        <v>0</v>
      </c>
      <c r="AD7727">
        <v>4.7392127791097005</v>
      </c>
      <c r="AE7727">
        <v>2095.6890007176994</v>
      </c>
    </row>
    <row r="7728" spans="1:31" x14ac:dyDescent="0.3">
      <c r="A7728">
        <v>2727687</v>
      </c>
      <c r="B7728">
        <v>1</v>
      </c>
      <c r="C7728" t="s">
        <v>80</v>
      </c>
      <c r="D7728" t="s">
        <v>103</v>
      </c>
      <c r="E7728" t="s">
        <v>156</v>
      </c>
      <c r="F7728" t="s">
        <v>8599</v>
      </c>
      <c r="G7728" t="s">
        <v>152</v>
      </c>
      <c r="H7728" t="s">
        <v>153</v>
      </c>
      <c r="I7728" t="s">
        <v>136</v>
      </c>
      <c r="J7728" t="s">
        <v>137</v>
      </c>
      <c r="K7728" t="s">
        <v>138</v>
      </c>
      <c r="L7728" t="s">
        <v>21212</v>
      </c>
      <c r="M7728" t="s">
        <v>21213</v>
      </c>
      <c r="N7728">
        <v>1.818333333</v>
      </c>
      <c r="O7728">
        <v>0</v>
      </c>
      <c r="P7728">
        <v>1882</v>
      </c>
      <c r="Q7728">
        <v>0</v>
      </c>
      <c r="R7728">
        <v>54</v>
      </c>
      <c r="S7728">
        <v>0</v>
      </c>
      <c r="T7728">
        <v>210</v>
      </c>
      <c r="U7728">
        <v>0</v>
      </c>
      <c r="V7728">
        <v>0</v>
      </c>
      <c r="W7728">
        <v>0</v>
      </c>
      <c r="X7728">
        <v>693.77483381827778</v>
      </c>
      <c r="Y7728">
        <v>0</v>
      </c>
      <c r="Z7728">
        <v>19.578834750607424</v>
      </c>
      <c r="AA7728">
        <v>0</v>
      </c>
      <c r="AB7728">
        <v>330.54636316280664</v>
      </c>
      <c r="AC7728">
        <v>0</v>
      </c>
      <c r="AD7728">
        <v>0</v>
      </c>
      <c r="AE7728">
        <v>1043.9000317316918</v>
      </c>
    </row>
    <row r="7729" spans="1:31" x14ac:dyDescent="0.3">
      <c r="A7729">
        <v>2728428</v>
      </c>
      <c r="B7729">
        <v>1</v>
      </c>
      <c r="C7729" t="s">
        <v>80</v>
      </c>
      <c r="D7729" t="s">
        <v>85</v>
      </c>
      <c r="E7729" t="s">
        <v>145</v>
      </c>
      <c r="F7729" t="s">
        <v>4826</v>
      </c>
      <c r="G7729" t="s">
        <v>181</v>
      </c>
      <c r="H7729" t="s">
        <v>135</v>
      </c>
      <c r="I7729" t="s">
        <v>136</v>
      </c>
      <c r="J7729" t="s">
        <v>137</v>
      </c>
      <c r="K7729" t="s">
        <v>138</v>
      </c>
      <c r="L7729" t="s">
        <v>21214</v>
      </c>
      <c r="M7729" t="s">
        <v>21215</v>
      </c>
      <c r="N7729">
        <v>2.6586111109999999</v>
      </c>
      <c r="O7729">
        <v>0</v>
      </c>
      <c r="P7729">
        <v>11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5.7592579661336547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5.7592579661336547</v>
      </c>
    </row>
    <row r="7730" spans="1:31" x14ac:dyDescent="0.3">
      <c r="A7730">
        <v>2727246</v>
      </c>
      <c r="B7730">
        <v>1</v>
      </c>
      <c r="C7730" t="s">
        <v>81</v>
      </c>
      <c r="D7730" t="s">
        <v>112</v>
      </c>
      <c r="E7730" t="s">
        <v>150</v>
      </c>
      <c r="F7730" t="s">
        <v>16843</v>
      </c>
      <c r="G7730" t="s">
        <v>152</v>
      </c>
      <c r="H7730" t="s">
        <v>153</v>
      </c>
      <c r="I7730" t="s">
        <v>136</v>
      </c>
      <c r="J7730" t="s">
        <v>137</v>
      </c>
      <c r="K7730" t="s">
        <v>138</v>
      </c>
      <c r="L7730" t="s">
        <v>21216</v>
      </c>
      <c r="M7730" t="s">
        <v>21217</v>
      </c>
      <c r="N7730">
        <v>1.791666666</v>
      </c>
      <c r="O7730">
        <v>1</v>
      </c>
      <c r="P7730">
        <v>17</v>
      </c>
      <c r="Q7730">
        <v>108</v>
      </c>
      <c r="R7730">
        <v>0</v>
      </c>
      <c r="S7730">
        <v>2</v>
      </c>
      <c r="T7730">
        <v>0</v>
      </c>
      <c r="U7730">
        <v>0</v>
      </c>
      <c r="V7730">
        <v>0</v>
      </c>
      <c r="W7730">
        <v>0.19553538398945</v>
      </c>
      <c r="X7730">
        <v>5.0266272914555739</v>
      </c>
      <c r="Y7730">
        <v>6.4440826178091761</v>
      </c>
      <c r="Z7730">
        <v>0</v>
      </c>
      <c r="AA7730">
        <v>0.16956374653350004</v>
      </c>
      <c r="AB7730">
        <v>0</v>
      </c>
      <c r="AC7730">
        <v>0</v>
      </c>
      <c r="AD7730">
        <v>0</v>
      </c>
      <c r="AE7730">
        <v>11.8358090397877</v>
      </c>
    </row>
    <row r="7731" spans="1:31" x14ac:dyDescent="0.3">
      <c r="A7731">
        <v>2727541</v>
      </c>
      <c r="B7731">
        <v>1</v>
      </c>
      <c r="C7731" t="s">
        <v>80</v>
      </c>
      <c r="D7731" t="s">
        <v>96</v>
      </c>
      <c r="E7731" t="s">
        <v>150</v>
      </c>
      <c r="F7731" t="s">
        <v>20446</v>
      </c>
      <c r="G7731" t="s">
        <v>152</v>
      </c>
      <c r="H7731" t="s">
        <v>153</v>
      </c>
      <c r="I7731" t="s">
        <v>136</v>
      </c>
      <c r="J7731" t="s">
        <v>137</v>
      </c>
      <c r="K7731" t="s">
        <v>138</v>
      </c>
      <c r="L7731" t="s">
        <v>21218</v>
      </c>
      <c r="M7731" t="s">
        <v>21219</v>
      </c>
      <c r="N7731">
        <v>0.48527777700000002</v>
      </c>
      <c r="O7731">
        <v>3</v>
      </c>
      <c r="P7731">
        <v>1646</v>
      </c>
      <c r="Q7731">
        <v>0</v>
      </c>
      <c r="R7731">
        <v>1</v>
      </c>
      <c r="S7731">
        <v>4</v>
      </c>
      <c r="T7731">
        <v>101</v>
      </c>
      <c r="U7731">
        <v>0</v>
      </c>
      <c r="V7731">
        <v>0</v>
      </c>
      <c r="W7731">
        <v>23.8458076410008</v>
      </c>
      <c r="X7731">
        <v>97.672711740079365</v>
      </c>
      <c r="Y7731">
        <v>0</v>
      </c>
      <c r="Z7731">
        <v>0</v>
      </c>
      <c r="AA7731">
        <v>10.538847716361555</v>
      </c>
      <c r="AB7731">
        <v>34.217234749619124</v>
      </c>
      <c r="AC7731">
        <v>0</v>
      </c>
      <c r="AD7731">
        <v>0</v>
      </c>
      <c r="AE7731">
        <v>166.27460184706086</v>
      </c>
    </row>
    <row r="7732" spans="1:31" x14ac:dyDescent="0.3">
      <c r="A7732">
        <v>2727787</v>
      </c>
      <c r="B7732">
        <v>1</v>
      </c>
      <c r="C7732" t="s">
        <v>80</v>
      </c>
      <c r="D7732" t="s">
        <v>103</v>
      </c>
      <c r="E7732" t="s">
        <v>150</v>
      </c>
      <c r="F7732" t="s">
        <v>20484</v>
      </c>
      <c r="G7732" t="s">
        <v>152</v>
      </c>
      <c r="H7732" t="s">
        <v>153</v>
      </c>
      <c r="I7732" t="s">
        <v>136</v>
      </c>
      <c r="J7732" t="s">
        <v>137</v>
      </c>
      <c r="K7732" t="s">
        <v>138</v>
      </c>
      <c r="L7732" t="s">
        <v>21220</v>
      </c>
      <c r="M7732" t="s">
        <v>21221</v>
      </c>
      <c r="N7732">
        <v>1.395277777</v>
      </c>
      <c r="O7732">
        <v>0</v>
      </c>
      <c r="P7732">
        <v>13</v>
      </c>
      <c r="Q7732">
        <v>15</v>
      </c>
      <c r="R7732">
        <v>83</v>
      </c>
      <c r="S7732">
        <v>7</v>
      </c>
      <c r="T7732">
        <v>15</v>
      </c>
      <c r="U7732">
        <v>1</v>
      </c>
      <c r="V7732">
        <v>0</v>
      </c>
      <c r="W7732">
        <v>0</v>
      </c>
      <c r="X7732">
        <v>5.7103165525246098</v>
      </c>
      <c r="Y7732">
        <v>9.7791328577278112</v>
      </c>
      <c r="Z7732">
        <v>124.71738028930727</v>
      </c>
      <c r="AA7732">
        <v>55.188569586290143</v>
      </c>
      <c r="AB7732">
        <v>5.2515960739363603</v>
      </c>
      <c r="AC7732">
        <v>178.02887160993731</v>
      </c>
      <c r="AD7732">
        <v>0</v>
      </c>
      <c r="AE7732">
        <v>378.67586696972353</v>
      </c>
    </row>
    <row r="7733" spans="1:31" x14ac:dyDescent="0.3">
      <c r="A7733">
        <v>2728082</v>
      </c>
      <c r="B7733">
        <v>1</v>
      </c>
      <c r="C7733" t="s">
        <v>80</v>
      </c>
      <c r="D7733" t="s">
        <v>99</v>
      </c>
      <c r="E7733" t="s">
        <v>161</v>
      </c>
      <c r="F7733" t="s">
        <v>21222</v>
      </c>
      <c r="G7733" t="s">
        <v>163</v>
      </c>
      <c r="H7733" t="s">
        <v>135</v>
      </c>
      <c r="I7733" t="s">
        <v>136</v>
      </c>
      <c r="J7733" t="s">
        <v>137</v>
      </c>
      <c r="K7733" t="s">
        <v>138</v>
      </c>
      <c r="L7733" t="s">
        <v>21223</v>
      </c>
      <c r="M7733" t="s">
        <v>21224</v>
      </c>
      <c r="N7733">
        <v>8.3877777770000002</v>
      </c>
      <c r="O7733">
        <v>0</v>
      </c>
      <c r="P7733">
        <v>12</v>
      </c>
      <c r="Q7733">
        <v>0</v>
      </c>
      <c r="R7733">
        <v>1</v>
      </c>
      <c r="S7733">
        <v>0</v>
      </c>
      <c r="T7733">
        <v>3</v>
      </c>
      <c r="U7733">
        <v>0</v>
      </c>
      <c r="V7733">
        <v>0</v>
      </c>
      <c r="W7733">
        <v>0</v>
      </c>
      <c r="X7733">
        <v>3.5131260854399997</v>
      </c>
      <c r="Y7733">
        <v>0</v>
      </c>
      <c r="Z7733">
        <v>0</v>
      </c>
      <c r="AA7733">
        <v>0</v>
      </c>
      <c r="AB7733">
        <v>9.3580170460800005</v>
      </c>
      <c r="AC7733">
        <v>0</v>
      </c>
      <c r="AD7733">
        <v>0</v>
      </c>
      <c r="AE7733">
        <v>12.87114313152</v>
      </c>
    </row>
    <row r="7734" spans="1:31" x14ac:dyDescent="0.3">
      <c r="A7734">
        <v>2728317</v>
      </c>
      <c r="B7734">
        <v>1</v>
      </c>
      <c r="C7734" t="s">
        <v>81</v>
      </c>
      <c r="D7734" t="s">
        <v>118</v>
      </c>
      <c r="E7734" t="s">
        <v>161</v>
      </c>
      <c r="F7734" t="s">
        <v>21225</v>
      </c>
      <c r="G7734" t="s">
        <v>163</v>
      </c>
      <c r="H7734" t="s">
        <v>135</v>
      </c>
      <c r="I7734" t="s">
        <v>136</v>
      </c>
      <c r="J7734" t="s">
        <v>137</v>
      </c>
      <c r="K7734" t="s">
        <v>138</v>
      </c>
      <c r="L7734" t="s">
        <v>20788</v>
      </c>
      <c r="M7734" t="s">
        <v>21226</v>
      </c>
      <c r="N7734">
        <v>1.511666666</v>
      </c>
      <c r="O7734">
        <v>0</v>
      </c>
      <c r="P7734">
        <v>210</v>
      </c>
      <c r="Q7734">
        <v>0</v>
      </c>
      <c r="R7734">
        <v>13</v>
      </c>
      <c r="S7734">
        <v>0</v>
      </c>
      <c r="T7734">
        <v>13</v>
      </c>
      <c r="U7734">
        <v>0</v>
      </c>
      <c r="V7734">
        <v>0</v>
      </c>
      <c r="W7734">
        <v>0</v>
      </c>
      <c r="X7734">
        <v>69.73098497700785</v>
      </c>
      <c r="Y7734">
        <v>0</v>
      </c>
      <c r="Z7734">
        <v>0</v>
      </c>
      <c r="AA7734">
        <v>0</v>
      </c>
      <c r="AB7734">
        <v>7.4410877464033023</v>
      </c>
      <c r="AC7734">
        <v>0</v>
      </c>
      <c r="AD7734">
        <v>0</v>
      </c>
      <c r="AE7734">
        <v>77.172072723411148</v>
      </c>
    </row>
    <row r="7735" spans="1:31" x14ac:dyDescent="0.3">
      <c r="A7735">
        <v>2727392</v>
      </c>
      <c r="B7735">
        <v>1</v>
      </c>
      <c r="C7735" t="s">
        <v>80</v>
      </c>
      <c r="D7735" t="s">
        <v>100</v>
      </c>
      <c r="E7735" t="s">
        <v>213</v>
      </c>
      <c r="F7735" t="s">
        <v>9688</v>
      </c>
      <c r="G7735" t="s">
        <v>152</v>
      </c>
      <c r="H7735" t="s">
        <v>153</v>
      </c>
      <c r="I7735" t="s">
        <v>136</v>
      </c>
      <c r="J7735" t="s">
        <v>137</v>
      </c>
      <c r="K7735" t="s">
        <v>138</v>
      </c>
      <c r="L7735" t="s">
        <v>21227</v>
      </c>
      <c r="M7735" t="s">
        <v>21228</v>
      </c>
      <c r="N7735">
        <v>0.73250000000000004</v>
      </c>
      <c r="O7735">
        <v>0</v>
      </c>
      <c r="P7735">
        <v>377</v>
      </c>
      <c r="Q7735">
        <v>9</v>
      </c>
      <c r="R7735">
        <v>32</v>
      </c>
      <c r="S7735">
        <v>6</v>
      </c>
      <c r="T7735">
        <v>37</v>
      </c>
      <c r="U7735">
        <v>0</v>
      </c>
      <c r="V7735">
        <v>0</v>
      </c>
      <c r="W7735">
        <v>0</v>
      </c>
      <c r="X7735">
        <v>62.64049320847144</v>
      </c>
      <c r="Y7735">
        <v>2.0047865054813552</v>
      </c>
      <c r="Z7735">
        <v>10.593427246044143</v>
      </c>
      <c r="AA7735">
        <v>6.6600624314200196</v>
      </c>
      <c r="AB7735">
        <v>15.825163938239321</v>
      </c>
      <c r="AC7735">
        <v>0</v>
      </c>
      <c r="AD7735">
        <v>0</v>
      </c>
      <c r="AE7735">
        <v>97.723933329656262</v>
      </c>
    </row>
    <row r="7736" spans="1:31" x14ac:dyDescent="0.3">
      <c r="A7736">
        <v>2727415</v>
      </c>
      <c r="B7736">
        <v>1</v>
      </c>
      <c r="C7736" t="s">
        <v>80</v>
      </c>
      <c r="D7736" t="s">
        <v>97</v>
      </c>
      <c r="E7736" t="s">
        <v>173</v>
      </c>
      <c r="F7736" t="s">
        <v>4976</v>
      </c>
      <c r="G7736" t="s">
        <v>152</v>
      </c>
      <c r="H7736" t="s">
        <v>153</v>
      </c>
      <c r="I7736" t="s">
        <v>490</v>
      </c>
      <c r="J7736" t="s">
        <v>137</v>
      </c>
      <c r="K7736" t="s">
        <v>138</v>
      </c>
      <c r="L7736" t="s">
        <v>21229</v>
      </c>
      <c r="M7736" t="s">
        <v>21230</v>
      </c>
      <c r="N7736">
        <v>4.9722222000000003E-2</v>
      </c>
      <c r="O7736">
        <v>77</v>
      </c>
      <c r="P7736">
        <v>7653</v>
      </c>
      <c r="Q7736">
        <v>4</v>
      </c>
      <c r="R7736">
        <v>189</v>
      </c>
      <c r="S7736">
        <v>24</v>
      </c>
      <c r="T7736">
        <v>860</v>
      </c>
      <c r="U7736">
        <v>0</v>
      </c>
      <c r="V7736">
        <v>1</v>
      </c>
      <c r="W7736">
        <v>31.04018839242292</v>
      </c>
      <c r="X7736">
        <v>118.21319688090311</v>
      </c>
      <c r="Y7736">
        <v>0.15108344558376002</v>
      </c>
      <c r="Z7736">
        <v>2.9224844747476975</v>
      </c>
      <c r="AA7736">
        <v>26.899296991118582</v>
      </c>
      <c r="AB7736">
        <v>35.884772518856728</v>
      </c>
      <c r="AC7736">
        <v>0</v>
      </c>
      <c r="AD7736">
        <v>8.3751370386040011E-2</v>
      </c>
      <c r="AE7736">
        <v>215.19477407401885</v>
      </c>
    </row>
    <row r="7737" spans="1:31" x14ac:dyDescent="0.3">
      <c r="A7737">
        <v>2727203</v>
      </c>
      <c r="B7737">
        <v>1</v>
      </c>
      <c r="C7737" t="s">
        <v>81</v>
      </c>
      <c r="D7737" t="s">
        <v>124</v>
      </c>
      <c r="E7737" t="s">
        <v>156</v>
      </c>
      <c r="F7737" t="s">
        <v>21231</v>
      </c>
      <c r="G7737" t="s">
        <v>348</v>
      </c>
      <c r="H7737" t="s">
        <v>153</v>
      </c>
      <c r="I7737" t="s">
        <v>136</v>
      </c>
      <c r="J7737" t="s">
        <v>137</v>
      </c>
      <c r="K7737" t="s">
        <v>138</v>
      </c>
      <c r="L7737" t="s">
        <v>21232</v>
      </c>
      <c r="M7737" t="s">
        <v>20274</v>
      </c>
      <c r="N7737">
        <v>1.19</v>
      </c>
      <c r="O7737">
        <v>0</v>
      </c>
      <c r="P7737">
        <v>0</v>
      </c>
      <c r="Q7737">
        <v>0</v>
      </c>
      <c r="R7737">
        <v>0</v>
      </c>
      <c r="S7737">
        <v>1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7.3293301117059197</v>
      </c>
      <c r="AB7737">
        <v>0</v>
      </c>
      <c r="AC7737">
        <v>0</v>
      </c>
      <c r="AD7737">
        <v>0</v>
      </c>
      <c r="AE7737">
        <v>7.3293301117059197</v>
      </c>
    </row>
    <row r="7738" spans="1:31" x14ac:dyDescent="0.3">
      <c r="A7738">
        <v>2727584</v>
      </c>
      <c r="B7738">
        <v>1</v>
      </c>
      <c r="C7738" t="s">
        <v>81</v>
      </c>
      <c r="D7738" t="s">
        <v>128</v>
      </c>
      <c r="E7738" t="s">
        <v>145</v>
      </c>
      <c r="F7738" t="s">
        <v>21233</v>
      </c>
      <c r="G7738" t="s">
        <v>158</v>
      </c>
      <c r="H7738" t="s">
        <v>135</v>
      </c>
      <c r="I7738" t="s">
        <v>136</v>
      </c>
      <c r="J7738" t="s">
        <v>3</v>
      </c>
      <c r="K7738" t="s">
        <v>138</v>
      </c>
      <c r="L7738" t="s">
        <v>21234</v>
      </c>
      <c r="M7738" t="s">
        <v>21235</v>
      </c>
      <c r="N7738">
        <v>6.6349999999999998</v>
      </c>
      <c r="O7738">
        <v>0</v>
      </c>
      <c r="P7738">
        <v>6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6.3337564231137611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6.3337564231137611</v>
      </c>
    </row>
    <row r="7739" spans="1:31" x14ac:dyDescent="0.3">
      <c r="A7739">
        <v>2728148</v>
      </c>
      <c r="B7739">
        <v>1</v>
      </c>
      <c r="C7739" t="s">
        <v>80</v>
      </c>
      <c r="D7739" t="s">
        <v>96</v>
      </c>
      <c r="E7739" t="s">
        <v>200</v>
      </c>
      <c r="F7739" t="s">
        <v>21236</v>
      </c>
      <c r="G7739" t="s">
        <v>1655</v>
      </c>
      <c r="H7739" t="s">
        <v>135</v>
      </c>
      <c r="I7739" t="s">
        <v>136</v>
      </c>
      <c r="J7739" t="s">
        <v>137</v>
      </c>
      <c r="K7739" t="s">
        <v>138</v>
      </c>
      <c r="L7739" t="s">
        <v>21237</v>
      </c>
      <c r="M7739" t="s">
        <v>20265</v>
      </c>
      <c r="N7739">
        <v>4.7022222219999996</v>
      </c>
      <c r="O7739">
        <v>0</v>
      </c>
      <c r="P7739">
        <v>114</v>
      </c>
      <c r="Q7739">
        <v>0</v>
      </c>
      <c r="R7739">
        <v>0</v>
      </c>
      <c r="S7739">
        <v>0</v>
      </c>
      <c r="T7739">
        <v>4</v>
      </c>
      <c r="U7739">
        <v>0</v>
      </c>
      <c r="V7739">
        <v>0</v>
      </c>
      <c r="W7739">
        <v>0</v>
      </c>
      <c r="X7739">
        <v>37.26545372575616</v>
      </c>
      <c r="Y7739">
        <v>0</v>
      </c>
      <c r="Z7739">
        <v>0</v>
      </c>
      <c r="AA7739">
        <v>0</v>
      </c>
      <c r="AB7739">
        <v>0.36815182580254002</v>
      </c>
      <c r="AC7739">
        <v>0</v>
      </c>
      <c r="AD7739">
        <v>0</v>
      </c>
      <c r="AE7739">
        <v>37.633605551558702</v>
      </c>
    </row>
    <row r="7740" spans="1:31" x14ac:dyDescent="0.3">
      <c r="A7740">
        <v>2727484</v>
      </c>
      <c r="B7740">
        <v>1</v>
      </c>
      <c r="C7740" t="s">
        <v>80</v>
      </c>
      <c r="D7740" t="s">
        <v>93</v>
      </c>
      <c r="E7740" t="s">
        <v>150</v>
      </c>
      <c r="F7740" t="s">
        <v>17638</v>
      </c>
      <c r="G7740" t="s">
        <v>152</v>
      </c>
      <c r="H7740" t="s">
        <v>153</v>
      </c>
      <c r="I7740" t="s">
        <v>136</v>
      </c>
      <c r="J7740" t="s">
        <v>137</v>
      </c>
      <c r="K7740" t="s">
        <v>138</v>
      </c>
      <c r="L7740" t="s">
        <v>21238</v>
      </c>
      <c r="M7740" t="s">
        <v>21239</v>
      </c>
      <c r="N7740">
        <v>3.7455555550000001</v>
      </c>
      <c r="O7740">
        <v>0</v>
      </c>
      <c r="P7740">
        <v>2490</v>
      </c>
      <c r="Q7740">
        <v>0</v>
      </c>
      <c r="R7740">
        <v>85</v>
      </c>
      <c r="S7740">
        <v>5</v>
      </c>
      <c r="T7740">
        <v>223</v>
      </c>
      <c r="U7740">
        <v>0</v>
      </c>
      <c r="V7740">
        <v>3</v>
      </c>
      <c r="W7740">
        <v>0</v>
      </c>
      <c r="X7740">
        <v>1588.4210469560742</v>
      </c>
      <c r="Y7740">
        <v>0</v>
      </c>
      <c r="Z7740">
        <v>344.15602540036963</v>
      </c>
      <c r="AA7740">
        <v>21.56668586867405</v>
      </c>
      <c r="AB7740">
        <v>513.13546377624152</v>
      </c>
      <c r="AC7740">
        <v>0</v>
      </c>
      <c r="AD7740">
        <v>131.92429228615364</v>
      </c>
      <c r="AE7740">
        <v>2599.2035142875129</v>
      </c>
    </row>
    <row r="7741" spans="1:31" x14ac:dyDescent="0.3">
      <c r="A7741">
        <v>2727721</v>
      </c>
      <c r="B7741">
        <v>1</v>
      </c>
      <c r="C7741" t="s">
        <v>80</v>
      </c>
      <c r="D7741" t="s">
        <v>99</v>
      </c>
      <c r="E7741" t="s">
        <v>161</v>
      </c>
      <c r="F7741" t="s">
        <v>21240</v>
      </c>
      <c r="G7741" t="s">
        <v>163</v>
      </c>
      <c r="H7741" t="s">
        <v>135</v>
      </c>
      <c r="I7741" t="s">
        <v>136</v>
      </c>
      <c r="J7741" t="s">
        <v>137</v>
      </c>
      <c r="K7741" t="s">
        <v>138</v>
      </c>
      <c r="L7741" t="s">
        <v>21241</v>
      </c>
      <c r="M7741" t="s">
        <v>21242</v>
      </c>
      <c r="N7741">
        <v>1.8344444440000001</v>
      </c>
      <c r="O7741">
        <v>0</v>
      </c>
      <c r="P7741">
        <v>9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0.70546326078016253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0.70546326078016253</v>
      </c>
    </row>
    <row r="7742" spans="1:31" x14ac:dyDescent="0.3">
      <c r="A7742">
        <v>2728440</v>
      </c>
      <c r="B7742">
        <v>1</v>
      </c>
      <c r="C7742" t="s">
        <v>80</v>
      </c>
      <c r="D7742" t="s">
        <v>103</v>
      </c>
      <c r="E7742" t="s">
        <v>156</v>
      </c>
      <c r="F7742" t="s">
        <v>4912</v>
      </c>
      <c r="G7742" t="s">
        <v>152</v>
      </c>
      <c r="H7742" t="s">
        <v>153</v>
      </c>
      <c r="I7742" t="s">
        <v>136</v>
      </c>
      <c r="J7742" t="s">
        <v>137</v>
      </c>
      <c r="K7742" t="s">
        <v>138</v>
      </c>
      <c r="L7742" t="s">
        <v>21243</v>
      </c>
      <c r="M7742" t="s">
        <v>21244</v>
      </c>
      <c r="N7742">
        <v>1.508611111</v>
      </c>
      <c r="O7742">
        <v>0</v>
      </c>
      <c r="P7742">
        <v>699</v>
      </c>
      <c r="Q7742">
        <v>0</v>
      </c>
      <c r="R7742">
        <v>4</v>
      </c>
      <c r="S7742">
        <v>0</v>
      </c>
      <c r="T7742">
        <v>31</v>
      </c>
      <c r="U7742">
        <v>0</v>
      </c>
      <c r="V7742">
        <v>0</v>
      </c>
      <c r="W7742">
        <v>0</v>
      </c>
      <c r="X7742">
        <v>256.67939937650976</v>
      </c>
      <c r="Y7742">
        <v>0</v>
      </c>
      <c r="Z7742">
        <v>0.16548454690975667</v>
      </c>
      <c r="AA7742">
        <v>0</v>
      </c>
      <c r="AB7742">
        <v>41.364396856449062</v>
      </c>
      <c r="AC7742">
        <v>0</v>
      </c>
      <c r="AD7742">
        <v>0</v>
      </c>
      <c r="AE7742">
        <v>298.20928077986855</v>
      </c>
    </row>
    <row r="7743" spans="1:31" x14ac:dyDescent="0.3">
      <c r="A7743">
        <v>2727315</v>
      </c>
      <c r="B7743">
        <v>1</v>
      </c>
      <c r="C7743" t="s">
        <v>80</v>
      </c>
      <c r="D7743" t="s">
        <v>93</v>
      </c>
      <c r="E7743" t="s">
        <v>150</v>
      </c>
      <c r="F7743" t="s">
        <v>338</v>
      </c>
      <c r="G7743" t="s">
        <v>152</v>
      </c>
      <c r="H7743" t="s">
        <v>153</v>
      </c>
      <c r="I7743" t="s">
        <v>136</v>
      </c>
      <c r="J7743" t="s">
        <v>137</v>
      </c>
      <c r="K7743" t="s">
        <v>138</v>
      </c>
      <c r="L7743" t="s">
        <v>21245</v>
      </c>
      <c r="M7743" t="s">
        <v>21246</v>
      </c>
      <c r="N7743">
        <v>0.19083333299999999</v>
      </c>
      <c r="O7743">
        <v>0</v>
      </c>
      <c r="P7743">
        <v>1137</v>
      </c>
      <c r="Q7743">
        <v>1</v>
      </c>
      <c r="R7743">
        <v>313</v>
      </c>
      <c r="S7743">
        <v>4</v>
      </c>
      <c r="T7743">
        <v>328</v>
      </c>
      <c r="U7743">
        <v>0</v>
      </c>
      <c r="V7743">
        <v>0</v>
      </c>
      <c r="W7743">
        <v>0</v>
      </c>
      <c r="X7743">
        <v>17.145717897459864</v>
      </c>
      <c r="Y7743">
        <v>0</v>
      </c>
      <c r="Z7743">
        <v>3.8457268696922382</v>
      </c>
      <c r="AA7743">
        <v>2.4518019808813478</v>
      </c>
      <c r="AB7743">
        <v>13.27550284330888</v>
      </c>
      <c r="AC7743">
        <v>0</v>
      </c>
      <c r="AD7743">
        <v>0</v>
      </c>
      <c r="AE7743">
        <v>36.718749591342331</v>
      </c>
    </row>
    <row r="7744" spans="1:31" x14ac:dyDescent="0.3">
      <c r="A7744">
        <v>2728262</v>
      </c>
      <c r="B7744">
        <v>1</v>
      </c>
      <c r="C7744" t="s">
        <v>80</v>
      </c>
      <c r="D7744" t="s">
        <v>97</v>
      </c>
      <c r="E7744" t="s">
        <v>156</v>
      </c>
      <c r="F7744" t="s">
        <v>21247</v>
      </c>
      <c r="G7744" t="s">
        <v>152</v>
      </c>
      <c r="H7744" t="s">
        <v>153</v>
      </c>
      <c r="I7744" t="s">
        <v>136</v>
      </c>
      <c r="J7744" t="s">
        <v>137</v>
      </c>
      <c r="K7744" t="s">
        <v>138</v>
      </c>
      <c r="L7744" t="s">
        <v>21248</v>
      </c>
      <c r="M7744" t="s">
        <v>21249</v>
      </c>
      <c r="N7744">
        <v>1.949166666</v>
      </c>
      <c r="O7744">
        <v>3</v>
      </c>
      <c r="P7744">
        <v>0</v>
      </c>
      <c r="Q7744">
        <v>0</v>
      </c>
      <c r="R7744">
        <v>0</v>
      </c>
      <c r="S7744">
        <v>1</v>
      </c>
      <c r="T7744">
        <v>0</v>
      </c>
      <c r="U7744">
        <v>0</v>
      </c>
      <c r="V7744">
        <v>0</v>
      </c>
      <c r="W7744">
        <v>55.841833257785623</v>
      </c>
      <c r="X7744">
        <v>0</v>
      </c>
      <c r="Y7744">
        <v>0</v>
      </c>
      <c r="Z7744">
        <v>0</v>
      </c>
      <c r="AA7744">
        <v>12.345482635846381</v>
      </c>
      <c r="AB7744">
        <v>0</v>
      </c>
      <c r="AC7744">
        <v>0</v>
      </c>
      <c r="AD7744">
        <v>0</v>
      </c>
      <c r="AE7744">
        <v>68.187315893632004</v>
      </c>
    </row>
    <row r="7745" spans="1:31" x14ac:dyDescent="0.3">
      <c r="A7745">
        <v>2727707</v>
      </c>
      <c r="B7745">
        <v>1</v>
      </c>
      <c r="C7745" t="s">
        <v>80</v>
      </c>
      <c r="D7745" t="s">
        <v>102</v>
      </c>
      <c r="E7745" t="s">
        <v>150</v>
      </c>
      <c r="F7745" t="s">
        <v>1161</v>
      </c>
      <c r="G7745" t="s">
        <v>152</v>
      </c>
      <c r="H7745" t="s">
        <v>153</v>
      </c>
      <c r="I7745" t="s">
        <v>136</v>
      </c>
      <c r="J7745" t="s">
        <v>137</v>
      </c>
      <c r="K7745" t="s">
        <v>138</v>
      </c>
      <c r="L7745" t="s">
        <v>21250</v>
      </c>
      <c r="M7745" t="s">
        <v>21251</v>
      </c>
      <c r="N7745">
        <v>8.8888887999999999E-2</v>
      </c>
      <c r="O7745">
        <v>1</v>
      </c>
      <c r="P7745">
        <v>1783</v>
      </c>
      <c r="Q7745">
        <v>11</v>
      </c>
      <c r="R7745">
        <v>540</v>
      </c>
      <c r="S7745">
        <v>17</v>
      </c>
      <c r="T7745">
        <v>349</v>
      </c>
      <c r="U7745">
        <v>9</v>
      </c>
      <c r="V7745">
        <v>2</v>
      </c>
      <c r="W7745">
        <v>3.1539154722933338E-2</v>
      </c>
      <c r="X7745">
        <v>19.976588478680014</v>
      </c>
      <c r="Y7745">
        <v>1.0124230179258666</v>
      </c>
      <c r="Z7745">
        <v>11.311635961903203</v>
      </c>
      <c r="AA7745">
        <v>16.609631637806931</v>
      </c>
      <c r="AB7745">
        <v>18.609038937276505</v>
      </c>
      <c r="AC7745">
        <v>84.124189686946664</v>
      </c>
      <c r="AD7745">
        <v>11.087922944346401</v>
      </c>
      <c r="AE7745">
        <v>162.76296981960851</v>
      </c>
    </row>
    <row r="7746" spans="1:31" x14ac:dyDescent="0.3">
      <c r="A7746">
        <v>2727756</v>
      </c>
      <c r="B7746">
        <v>1</v>
      </c>
      <c r="C7746" t="s">
        <v>80</v>
      </c>
      <c r="D7746" t="s">
        <v>83</v>
      </c>
      <c r="E7746" t="s">
        <v>173</v>
      </c>
      <c r="F7746" t="s">
        <v>21043</v>
      </c>
      <c r="G7746" t="s">
        <v>5534</v>
      </c>
      <c r="H7746" t="s">
        <v>5535</v>
      </c>
      <c r="I7746" t="s">
        <v>136</v>
      </c>
      <c r="J7746" t="s">
        <v>137</v>
      </c>
      <c r="K7746" t="s">
        <v>210</v>
      </c>
      <c r="L7746" t="s">
        <v>21252</v>
      </c>
      <c r="M7746" t="s">
        <v>21253</v>
      </c>
      <c r="N7746">
        <v>2.631388888</v>
      </c>
      <c r="O7746">
        <v>0</v>
      </c>
      <c r="P7746">
        <v>2524</v>
      </c>
      <c r="Q7746">
        <v>0</v>
      </c>
      <c r="R7746">
        <v>0</v>
      </c>
      <c r="S7746">
        <v>0</v>
      </c>
      <c r="T7746">
        <v>76</v>
      </c>
      <c r="U7746">
        <v>0</v>
      </c>
      <c r="V7746">
        <v>0</v>
      </c>
      <c r="W7746">
        <v>0</v>
      </c>
      <c r="X7746">
        <v>1696.8577087802009</v>
      </c>
      <c r="Y7746">
        <v>0</v>
      </c>
      <c r="Z7746">
        <v>0</v>
      </c>
      <c r="AA7746">
        <v>0</v>
      </c>
      <c r="AB7746">
        <v>293.493875195817</v>
      </c>
      <c r="AC7746">
        <v>0</v>
      </c>
      <c r="AD7746">
        <v>0</v>
      </c>
      <c r="AE7746">
        <v>1990.351583976018</v>
      </c>
    </row>
    <row r="7747" spans="1:31" x14ac:dyDescent="0.3">
      <c r="A7747">
        <v>2727621</v>
      </c>
      <c r="B7747">
        <v>1</v>
      </c>
      <c r="C7747" t="s">
        <v>81</v>
      </c>
      <c r="D7747" t="s">
        <v>124</v>
      </c>
      <c r="E7747" t="s">
        <v>150</v>
      </c>
      <c r="F7747" t="s">
        <v>20273</v>
      </c>
      <c r="G7747" t="s">
        <v>185</v>
      </c>
      <c r="H7747" t="s">
        <v>153</v>
      </c>
      <c r="I7747" t="s">
        <v>136</v>
      </c>
      <c r="J7747" t="s">
        <v>137</v>
      </c>
      <c r="K7747" t="s">
        <v>138</v>
      </c>
      <c r="L7747" t="s">
        <v>21254</v>
      </c>
      <c r="M7747" t="s">
        <v>21255</v>
      </c>
      <c r="N7747">
        <v>2.1575000000000002</v>
      </c>
      <c r="O7747">
        <v>0</v>
      </c>
      <c r="P7747">
        <v>0</v>
      </c>
      <c r="Q7747">
        <v>1</v>
      </c>
      <c r="R7747">
        <v>6</v>
      </c>
      <c r="S7747">
        <v>2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46.453838763148397</v>
      </c>
      <c r="AB7747">
        <v>0</v>
      </c>
      <c r="AC7747">
        <v>0</v>
      </c>
      <c r="AD7747">
        <v>0</v>
      </c>
      <c r="AE7747">
        <v>46.453838763148397</v>
      </c>
    </row>
    <row r="7748" spans="1:31" x14ac:dyDescent="0.3">
      <c r="A7748">
        <v>2728397</v>
      </c>
      <c r="B7748">
        <v>1</v>
      </c>
      <c r="C7748" t="s">
        <v>80</v>
      </c>
      <c r="D7748" t="s">
        <v>105</v>
      </c>
      <c r="E7748" t="s">
        <v>150</v>
      </c>
      <c r="F7748" t="s">
        <v>21256</v>
      </c>
      <c r="G7748" t="s">
        <v>152</v>
      </c>
      <c r="H7748" t="s">
        <v>153</v>
      </c>
      <c r="I7748" t="s">
        <v>136</v>
      </c>
      <c r="J7748" t="s">
        <v>137</v>
      </c>
      <c r="K7748" t="s">
        <v>138</v>
      </c>
      <c r="L7748" t="s">
        <v>21257</v>
      </c>
      <c r="M7748" t="s">
        <v>21258</v>
      </c>
      <c r="N7748">
        <v>0.69416666599999999</v>
      </c>
      <c r="O7748">
        <v>0</v>
      </c>
      <c r="P7748">
        <v>6243</v>
      </c>
      <c r="Q7748">
        <v>0</v>
      </c>
      <c r="R7748">
        <v>0</v>
      </c>
      <c r="S7748">
        <v>1</v>
      </c>
      <c r="T7748">
        <v>502</v>
      </c>
      <c r="U7748">
        <v>0</v>
      </c>
      <c r="V7748">
        <v>0</v>
      </c>
      <c r="W7748">
        <v>0</v>
      </c>
      <c r="X7748">
        <v>1025.2804389591513</v>
      </c>
      <c r="Y7748">
        <v>0</v>
      </c>
      <c r="Z7748">
        <v>0</v>
      </c>
      <c r="AA7748">
        <v>3.3229621296614402</v>
      </c>
      <c r="AB7748">
        <v>233.6863883914404</v>
      </c>
      <c r="AC7748">
        <v>0</v>
      </c>
      <c r="AD7748">
        <v>0</v>
      </c>
      <c r="AE7748">
        <v>1262.2897894802531</v>
      </c>
    </row>
    <row r="7749" spans="1:31" x14ac:dyDescent="0.3">
      <c r="A7749">
        <v>2727223</v>
      </c>
      <c r="B7749">
        <v>1</v>
      </c>
      <c r="C7749" t="s">
        <v>80</v>
      </c>
      <c r="D7749" t="s">
        <v>91</v>
      </c>
      <c r="E7749" t="s">
        <v>150</v>
      </c>
      <c r="F7749" t="s">
        <v>21259</v>
      </c>
      <c r="G7749" t="s">
        <v>152</v>
      </c>
      <c r="H7749" t="s">
        <v>153</v>
      </c>
      <c r="I7749" t="s">
        <v>136</v>
      </c>
      <c r="J7749" t="s">
        <v>137</v>
      </c>
      <c r="K7749" t="s">
        <v>138</v>
      </c>
      <c r="L7749" t="s">
        <v>21260</v>
      </c>
      <c r="M7749" t="s">
        <v>21261</v>
      </c>
      <c r="N7749">
        <v>0.51888888799999999</v>
      </c>
      <c r="O7749">
        <v>15</v>
      </c>
      <c r="P7749">
        <v>242</v>
      </c>
      <c r="Q7749">
        <v>25</v>
      </c>
      <c r="R7749">
        <v>72</v>
      </c>
      <c r="S7749">
        <v>17</v>
      </c>
      <c r="T7749">
        <v>227</v>
      </c>
      <c r="U7749">
        <v>1</v>
      </c>
      <c r="V7749">
        <v>0</v>
      </c>
      <c r="W7749">
        <v>6.8390029829580747</v>
      </c>
      <c r="X7749">
        <v>25.555563561625227</v>
      </c>
      <c r="Y7749">
        <v>4.0509574858131101</v>
      </c>
      <c r="Z7749">
        <v>2.4189571905669616</v>
      </c>
      <c r="AA7749">
        <v>73.332137706619974</v>
      </c>
      <c r="AB7749">
        <v>74.542878174829028</v>
      </c>
      <c r="AC7749">
        <v>4.4886462621490439</v>
      </c>
      <c r="AD7749">
        <v>0</v>
      </c>
      <c r="AE7749">
        <v>191.22814336456142</v>
      </c>
    </row>
    <row r="7750" spans="1:31" x14ac:dyDescent="0.3">
      <c r="A7750">
        <v>2728005</v>
      </c>
      <c r="B7750">
        <v>1</v>
      </c>
      <c r="C7750" t="s">
        <v>80</v>
      </c>
      <c r="D7750" t="s">
        <v>85</v>
      </c>
      <c r="E7750" t="s">
        <v>156</v>
      </c>
      <c r="F7750" t="s">
        <v>20738</v>
      </c>
      <c r="G7750" t="s">
        <v>1613</v>
      </c>
      <c r="H7750" t="s">
        <v>153</v>
      </c>
      <c r="I7750" t="s">
        <v>490</v>
      </c>
      <c r="J7750" t="s">
        <v>137</v>
      </c>
      <c r="K7750" t="s">
        <v>138</v>
      </c>
      <c r="L7750" t="s">
        <v>21262</v>
      </c>
      <c r="M7750" t="s">
        <v>21263</v>
      </c>
      <c r="N7750">
        <v>4.0833332999999999E-2</v>
      </c>
      <c r="O7750">
        <v>0</v>
      </c>
      <c r="P7750">
        <v>1219</v>
      </c>
      <c r="Q7750">
        <v>0</v>
      </c>
      <c r="R7750">
        <v>0</v>
      </c>
      <c r="S7750">
        <v>0</v>
      </c>
      <c r="T7750">
        <v>55</v>
      </c>
      <c r="U7750">
        <v>0</v>
      </c>
      <c r="V7750">
        <v>0</v>
      </c>
      <c r="W7750">
        <v>0</v>
      </c>
      <c r="X7750">
        <v>10.51651288938675</v>
      </c>
      <c r="Y7750">
        <v>0</v>
      </c>
      <c r="Z7750">
        <v>0</v>
      </c>
      <c r="AA7750">
        <v>0</v>
      </c>
      <c r="AB7750">
        <v>0.84307357908535996</v>
      </c>
      <c r="AC7750">
        <v>0</v>
      </c>
      <c r="AD7750">
        <v>0</v>
      </c>
      <c r="AE7750">
        <v>11.359586468472109</v>
      </c>
    </row>
    <row r="7751" spans="1:31" x14ac:dyDescent="0.3">
      <c r="A7751">
        <v>2728497</v>
      </c>
      <c r="B7751">
        <v>1</v>
      </c>
      <c r="C7751" t="s">
        <v>80</v>
      </c>
      <c r="D7751" t="s">
        <v>90</v>
      </c>
      <c r="E7751" t="s">
        <v>200</v>
      </c>
      <c r="F7751" t="s">
        <v>21264</v>
      </c>
      <c r="G7751" t="s">
        <v>393</v>
      </c>
      <c r="H7751" t="s">
        <v>135</v>
      </c>
      <c r="I7751" t="s">
        <v>136</v>
      </c>
      <c r="J7751" t="s">
        <v>137</v>
      </c>
      <c r="K7751" t="s">
        <v>138</v>
      </c>
      <c r="L7751" t="s">
        <v>21265</v>
      </c>
      <c r="M7751" t="s">
        <v>21266</v>
      </c>
      <c r="N7751">
        <v>3.5983333329999998</v>
      </c>
      <c r="O7751">
        <v>0</v>
      </c>
      <c r="P7751">
        <v>31</v>
      </c>
      <c r="Q7751">
        <v>0</v>
      </c>
      <c r="R7751">
        <v>0</v>
      </c>
      <c r="S7751">
        <v>0</v>
      </c>
      <c r="T7751">
        <v>1</v>
      </c>
      <c r="U7751">
        <v>0</v>
      </c>
      <c r="V7751">
        <v>0</v>
      </c>
      <c r="W7751">
        <v>0</v>
      </c>
      <c r="X7751">
        <v>24.121663446572086</v>
      </c>
      <c r="Y7751">
        <v>0</v>
      </c>
      <c r="Z7751">
        <v>0</v>
      </c>
      <c r="AA7751">
        <v>0</v>
      </c>
      <c r="AB7751">
        <v>38.367049938446598</v>
      </c>
      <c r="AC7751">
        <v>0</v>
      </c>
      <c r="AD7751">
        <v>0</v>
      </c>
      <c r="AE7751">
        <v>62.488713385018684</v>
      </c>
    </row>
    <row r="7752" spans="1:31" x14ac:dyDescent="0.3">
      <c r="A7752">
        <v>2727272</v>
      </c>
      <c r="B7752">
        <v>1</v>
      </c>
      <c r="C7752" t="s">
        <v>80</v>
      </c>
      <c r="D7752" t="s">
        <v>93</v>
      </c>
      <c r="E7752" t="s">
        <v>150</v>
      </c>
      <c r="F7752" t="s">
        <v>21267</v>
      </c>
      <c r="G7752" t="s">
        <v>152</v>
      </c>
      <c r="H7752" t="s">
        <v>153</v>
      </c>
      <c r="I7752" t="s">
        <v>136</v>
      </c>
      <c r="J7752" t="s">
        <v>137</v>
      </c>
      <c r="K7752" t="s">
        <v>138</v>
      </c>
      <c r="L7752" t="s">
        <v>20235</v>
      </c>
      <c r="M7752" t="s">
        <v>21268</v>
      </c>
      <c r="N7752">
        <v>0.38388888799999998</v>
      </c>
      <c r="O7752">
        <v>1</v>
      </c>
      <c r="P7752">
        <v>0</v>
      </c>
      <c r="Q7752">
        <v>17</v>
      </c>
      <c r="R7752">
        <v>0</v>
      </c>
      <c r="S7752">
        <v>1</v>
      </c>
      <c r="T7752">
        <v>0</v>
      </c>
      <c r="U7752">
        <v>1</v>
      </c>
      <c r="V7752">
        <v>0</v>
      </c>
      <c r="W7752">
        <v>3.1241807977612353</v>
      </c>
      <c r="X7752">
        <v>0</v>
      </c>
      <c r="Y7752">
        <v>28.712331629608077</v>
      </c>
      <c r="Z7752">
        <v>0</v>
      </c>
      <c r="AA7752">
        <v>1.3332701647650633</v>
      </c>
      <c r="AB7752">
        <v>0</v>
      </c>
      <c r="AC7752">
        <v>16.317099533375188</v>
      </c>
      <c r="AD7752">
        <v>0</v>
      </c>
      <c r="AE7752">
        <v>49.486882125509567</v>
      </c>
    </row>
    <row r="7753" spans="1:31" x14ac:dyDescent="0.3">
      <c r="A7753">
        <v>2727764</v>
      </c>
      <c r="B7753">
        <v>1</v>
      </c>
      <c r="C7753" t="s">
        <v>80</v>
      </c>
      <c r="D7753" t="s">
        <v>98</v>
      </c>
      <c r="E7753" t="s">
        <v>150</v>
      </c>
      <c r="F7753" t="s">
        <v>21269</v>
      </c>
      <c r="G7753" t="s">
        <v>152</v>
      </c>
      <c r="H7753" t="s">
        <v>153</v>
      </c>
      <c r="I7753" t="s">
        <v>136</v>
      </c>
      <c r="J7753" t="s">
        <v>137</v>
      </c>
      <c r="K7753" t="s">
        <v>138</v>
      </c>
      <c r="L7753" t="s">
        <v>21270</v>
      </c>
      <c r="M7753" t="s">
        <v>21271</v>
      </c>
      <c r="N7753">
        <v>5.2499999999999998E-2</v>
      </c>
      <c r="O7753">
        <v>0</v>
      </c>
      <c r="P7753">
        <v>2344</v>
      </c>
      <c r="Q7753">
        <v>31</v>
      </c>
      <c r="R7753">
        <v>733</v>
      </c>
      <c r="S7753">
        <v>35</v>
      </c>
      <c r="T7753">
        <v>679</v>
      </c>
      <c r="U7753">
        <v>2</v>
      </c>
      <c r="V7753">
        <v>0</v>
      </c>
      <c r="W7753">
        <v>0</v>
      </c>
      <c r="X7753">
        <v>23.998161062405067</v>
      </c>
      <c r="Y7753">
        <v>3.4712121680598607</v>
      </c>
      <c r="Z7753">
        <v>21.918901139500047</v>
      </c>
      <c r="AA7753">
        <v>4.7891840540244743</v>
      </c>
      <c r="AB7753">
        <v>22.662804549220269</v>
      </c>
      <c r="AC7753">
        <v>22.271855181150329</v>
      </c>
      <c r="AD7753">
        <v>0</v>
      </c>
      <c r="AE7753">
        <v>99.112118154360047</v>
      </c>
    </row>
    <row r="7754" spans="1:31" x14ac:dyDescent="0.3">
      <c r="A7754">
        <v>2728105</v>
      </c>
      <c r="B7754">
        <v>1</v>
      </c>
      <c r="C7754" t="s">
        <v>81</v>
      </c>
      <c r="D7754" t="s">
        <v>116</v>
      </c>
      <c r="E7754" t="s">
        <v>213</v>
      </c>
      <c r="F7754" t="s">
        <v>21272</v>
      </c>
      <c r="G7754" t="s">
        <v>152</v>
      </c>
      <c r="H7754" t="s">
        <v>153</v>
      </c>
      <c r="I7754" t="s">
        <v>136</v>
      </c>
      <c r="J7754" t="s">
        <v>137</v>
      </c>
      <c r="K7754" t="s">
        <v>138</v>
      </c>
      <c r="L7754" t="s">
        <v>21273</v>
      </c>
      <c r="M7754" t="s">
        <v>21274</v>
      </c>
      <c r="N7754">
        <v>2.7063888880000002</v>
      </c>
      <c r="O7754">
        <v>0</v>
      </c>
      <c r="P7754">
        <v>19</v>
      </c>
      <c r="Q7754">
        <v>0</v>
      </c>
      <c r="R7754">
        <v>16</v>
      </c>
      <c r="S7754">
        <v>0</v>
      </c>
      <c r="T7754">
        <v>5</v>
      </c>
      <c r="U7754">
        <v>0</v>
      </c>
      <c r="V7754">
        <v>0</v>
      </c>
      <c r="W7754">
        <v>0</v>
      </c>
      <c r="X7754">
        <v>7.3924818732183608</v>
      </c>
      <c r="Y7754">
        <v>0</v>
      </c>
      <c r="Z7754">
        <v>5.3860489318684071</v>
      </c>
      <c r="AA7754">
        <v>0</v>
      </c>
      <c r="AB7754">
        <v>38.420593533552513</v>
      </c>
      <c r="AC7754">
        <v>0</v>
      </c>
      <c r="AD7754">
        <v>0</v>
      </c>
      <c r="AE7754">
        <v>51.19912433863928</v>
      </c>
    </row>
    <row r="7755" spans="1:31" x14ac:dyDescent="0.3">
      <c r="A7755">
        <v>2728354</v>
      </c>
      <c r="B7755">
        <v>1</v>
      </c>
      <c r="C7755" t="s">
        <v>81</v>
      </c>
      <c r="D7755" t="s">
        <v>122</v>
      </c>
      <c r="E7755" t="s">
        <v>161</v>
      </c>
      <c r="F7755" t="s">
        <v>21275</v>
      </c>
      <c r="G7755" t="s">
        <v>163</v>
      </c>
      <c r="H7755" t="s">
        <v>135</v>
      </c>
      <c r="I7755" t="s">
        <v>136</v>
      </c>
      <c r="J7755" t="s">
        <v>137</v>
      </c>
      <c r="K7755" t="s">
        <v>138</v>
      </c>
      <c r="L7755" t="s">
        <v>21276</v>
      </c>
      <c r="M7755" t="s">
        <v>21277</v>
      </c>
      <c r="N7755">
        <v>5.1605555550000002</v>
      </c>
      <c r="O7755">
        <v>0</v>
      </c>
      <c r="P7755">
        <v>203</v>
      </c>
      <c r="Q7755">
        <v>0</v>
      </c>
      <c r="R7755">
        <v>0</v>
      </c>
      <c r="S7755">
        <v>0</v>
      </c>
      <c r="T7755">
        <v>8</v>
      </c>
      <c r="U7755">
        <v>0</v>
      </c>
      <c r="V7755">
        <v>0</v>
      </c>
      <c r="W7755">
        <v>0</v>
      </c>
      <c r="X7755">
        <v>274.87455375067492</v>
      </c>
      <c r="Y7755">
        <v>0</v>
      </c>
      <c r="Z7755">
        <v>0</v>
      </c>
      <c r="AA7755">
        <v>0</v>
      </c>
      <c r="AB7755">
        <v>38.993775017791535</v>
      </c>
      <c r="AC7755">
        <v>0</v>
      </c>
      <c r="AD7755">
        <v>0</v>
      </c>
      <c r="AE7755">
        <v>313.86832876846643</v>
      </c>
    </row>
    <row r="7756" spans="1:31" x14ac:dyDescent="0.3">
      <c r="A7756">
        <v>2728205</v>
      </c>
      <c r="B7756">
        <v>1</v>
      </c>
      <c r="C7756" t="s">
        <v>80</v>
      </c>
      <c r="D7756" t="s">
        <v>106</v>
      </c>
      <c r="E7756" t="s">
        <v>213</v>
      </c>
      <c r="F7756" t="s">
        <v>20586</v>
      </c>
      <c r="G7756" t="s">
        <v>152</v>
      </c>
      <c r="H7756" t="s">
        <v>153</v>
      </c>
      <c r="I7756" t="s">
        <v>136</v>
      </c>
      <c r="J7756" t="s">
        <v>137</v>
      </c>
      <c r="K7756" t="s">
        <v>138</v>
      </c>
      <c r="L7756" t="s">
        <v>21278</v>
      </c>
      <c r="M7756" t="s">
        <v>21279</v>
      </c>
      <c r="N7756">
        <v>0.99083333299999998</v>
      </c>
      <c r="O7756">
        <v>0</v>
      </c>
      <c r="P7756">
        <v>328</v>
      </c>
      <c r="Q7756">
        <v>0</v>
      </c>
      <c r="R7756">
        <v>22</v>
      </c>
      <c r="S7756">
        <v>5</v>
      </c>
      <c r="T7756">
        <v>67</v>
      </c>
      <c r="U7756">
        <v>0</v>
      </c>
      <c r="V7756">
        <v>0</v>
      </c>
      <c r="W7756">
        <v>0</v>
      </c>
      <c r="X7756">
        <v>49.651796871528148</v>
      </c>
      <c r="Y7756">
        <v>0</v>
      </c>
      <c r="Z7756">
        <v>4.787448701801245</v>
      </c>
      <c r="AA7756">
        <v>17.687214965460889</v>
      </c>
      <c r="AB7756">
        <v>32.608224095594352</v>
      </c>
      <c r="AC7756">
        <v>0</v>
      </c>
      <c r="AD7756">
        <v>0</v>
      </c>
      <c r="AE7756">
        <v>104.73468463438464</v>
      </c>
    </row>
    <row r="7757" spans="1:31" x14ac:dyDescent="0.3">
      <c r="A7757">
        <v>2727475</v>
      </c>
      <c r="B7757">
        <v>1</v>
      </c>
      <c r="C7757" t="s">
        <v>80</v>
      </c>
      <c r="D7757" t="s">
        <v>94</v>
      </c>
      <c r="E7757" t="s">
        <v>150</v>
      </c>
      <c r="F7757" t="s">
        <v>3147</v>
      </c>
      <c r="G7757" t="s">
        <v>152</v>
      </c>
      <c r="H7757" t="s">
        <v>153</v>
      </c>
      <c r="I7757" t="s">
        <v>136</v>
      </c>
      <c r="J7757" t="s">
        <v>137</v>
      </c>
      <c r="K7757" t="s">
        <v>138</v>
      </c>
      <c r="L7757" t="s">
        <v>21280</v>
      </c>
      <c r="M7757" t="s">
        <v>21281</v>
      </c>
      <c r="N7757">
        <v>0.74472222200000004</v>
      </c>
      <c r="O7757">
        <v>0</v>
      </c>
      <c r="P7757">
        <v>146</v>
      </c>
      <c r="Q7757">
        <v>1</v>
      </c>
      <c r="R7757">
        <v>7</v>
      </c>
      <c r="S7757">
        <v>13</v>
      </c>
      <c r="T7757">
        <v>20</v>
      </c>
      <c r="U7757">
        <v>4</v>
      </c>
      <c r="V7757">
        <v>0</v>
      </c>
      <c r="W7757">
        <v>0</v>
      </c>
      <c r="X7757">
        <v>16.927947024801359</v>
      </c>
      <c r="Y7757">
        <v>147.3299741345831</v>
      </c>
      <c r="Z7757">
        <v>1.2972620898279899</v>
      </c>
      <c r="AA7757">
        <v>147.54113077499872</v>
      </c>
      <c r="AB7757">
        <v>13.531084941152999</v>
      </c>
      <c r="AC7757">
        <v>1080.4855324427435</v>
      </c>
      <c r="AD7757">
        <v>0</v>
      </c>
      <c r="AE7757">
        <v>1407.1129314081077</v>
      </c>
    </row>
    <row r="7758" spans="1:31" x14ac:dyDescent="0.3">
      <c r="A7758">
        <v>2727452</v>
      </c>
      <c r="B7758">
        <v>1</v>
      </c>
      <c r="C7758" t="s">
        <v>80</v>
      </c>
      <c r="D7758" t="s">
        <v>95</v>
      </c>
      <c r="E7758" t="s">
        <v>173</v>
      </c>
      <c r="F7758" t="s">
        <v>14222</v>
      </c>
      <c r="G7758" t="s">
        <v>152</v>
      </c>
      <c r="H7758" t="s">
        <v>153</v>
      </c>
      <c r="I7758" t="s">
        <v>136</v>
      </c>
      <c r="J7758" t="s">
        <v>137</v>
      </c>
      <c r="K7758" t="s">
        <v>138</v>
      </c>
      <c r="L7758" t="s">
        <v>21282</v>
      </c>
      <c r="M7758" t="s">
        <v>21283</v>
      </c>
      <c r="N7758">
        <v>1.4211111110000001</v>
      </c>
      <c r="O7758">
        <v>27</v>
      </c>
      <c r="P7758">
        <v>184</v>
      </c>
      <c r="Q7758">
        <v>26</v>
      </c>
      <c r="R7758">
        <v>12</v>
      </c>
      <c r="S7758">
        <v>51</v>
      </c>
      <c r="T7758">
        <v>61</v>
      </c>
      <c r="U7758">
        <v>2</v>
      </c>
      <c r="V7758">
        <v>0</v>
      </c>
      <c r="W7758">
        <v>21.216785880322803</v>
      </c>
      <c r="X7758">
        <v>58.423831110117163</v>
      </c>
      <c r="Y7758">
        <v>116.89838072227538</v>
      </c>
      <c r="Z7758">
        <v>4.5080667442646911</v>
      </c>
      <c r="AA7758">
        <v>4171.4007893096832</v>
      </c>
      <c r="AB7758">
        <v>40.774888270560041</v>
      </c>
      <c r="AC7758">
        <v>767.2796320509874</v>
      </c>
      <c r="AD7758">
        <v>0</v>
      </c>
      <c r="AE7758">
        <v>5180.5023740882116</v>
      </c>
    </row>
    <row r="7759" spans="1:31" x14ac:dyDescent="0.3">
      <c r="A7759">
        <v>2727521</v>
      </c>
      <c r="B7759">
        <v>1</v>
      </c>
      <c r="C7759" t="s">
        <v>80</v>
      </c>
      <c r="D7759" t="s">
        <v>97</v>
      </c>
      <c r="E7759" t="s">
        <v>213</v>
      </c>
      <c r="F7759" t="s">
        <v>9537</v>
      </c>
      <c r="G7759" t="s">
        <v>152</v>
      </c>
      <c r="H7759" t="s">
        <v>153</v>
      </c>
      <c r="I7759" t="s">
        <v>136</v>
      </c>
      <c r="J7759" t="s">
        <v>137</v>
      </c>
      <c r="K7759" t="s">
        <v>138</v>
      </c>
      <c r="L7759" t="s">
        <v>21284</v>
      </c>
      <c r="M7759" t="s">
        <v>21285</v>
      </c>
      <c r="N7759">
        <v>2.0113888879999999</v>
      </c>
      <c r="O7759">
        <v>0</v>
      </c>
      <c r="P7759">
        <v>111</v>
      </c>
      <c r="Q7759">
        <v>0</v>
      </c>
      <c r="R7759">
        <v>6</v>
      </c>
      <c r="S7759">
        <v>3</v>
      </c>
      <c r="T7759">
        <v>12</v>
      </c>
      <c r="U7759">
        <v>0</v>
      </c>
      <c r="V7759">
        <v>0</v>
      </c>
      <c r="W7759">
        <v>0</v>
      </c>
      <c r="X7759">
        <v>94.171492696733949</v>
      </c>
      <c r="Y7759">
        <v>0</v>
      </c>
      <c r="Z7759">
        <v>5.7248895143328005</v>
      </c>
      <c r="AA7759">
        <v>1423.6167769739782</v>
      </c>
      <c r="AB7759">
        <v>27.711385253789249</v>
      </c>
      <c r="AC7759">
        <v>0</v>
      </c>
      <c r="AD7759">
        <v>0</v>
      </c>
      <c r="AE7759">
        <v>1551.2245444388343</v>
      </c>
    </row>
    <row r="7760" spans="1:31" x14ac:dyDescent="0.3">
      <c r="A7760">
        <v>2728185</v>
      </c>
      <c r="B7760">
        <v>1</v>
      </c>
      <c r="C7760" t="s">
        <v>81</v>
      </c>
      <c r="D7760" t="s">
        <v>115</v>
      </c>
      <c r="E7760" t="s">
        <v>161</v>
      </c>
      <c r="F7760" t="s">
        <v>21286</v>
      </c>
      <c r="G7760" t="s">
        <v>163</v>
      </c>
      <c r="H7760" t="s">
        <v>135</v>
      </c>
      <c r="I7760" t="s">
        <v>136</v>
      </c>
      <c r="J7760" t="s">
        <v>137</v>
      </c>
      <c r="K7760" t="s">
        <v>138</v>
      </c>
      <c r="L7760" t="s">
        <v>21287</v>
      </c>
      <c r="M7760" t="s">
        <v>21288</v>
      </c>
      <c r="N7760">
        <v>0.86611111100000004</v>
      </c>
      <c r="O7760">
        <v>0</v>
      </c>
      <c r="P7760">
        <v>11</v>
      </c>
      <c r="Q7760">
        <v>0</v>
      </c>
      <c r="R7760">
        <v>2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0.18737424936333333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0.18737424936333333</v>
      </c>
    </row>
    <row r="7761" spans="1:31" x14ac:dyDescent="0.3">
      <c r="A7761">
        <v>2727899</v>
      </c>
      <c r="B7761">
        <v>1</v>
      </c>
      <c r="C7761" t="s">
        <v>80</v>
      </c>
      <c r="D7761" t="s">
        <v>93</v>
      </c>
      <c r="E7761" t="s">
        <v>150</v>
      </c>
      <c r="F7761" t="s">
        <v>20076</v>
      </c>
      <c r="G7761" t="s">
        <v>152</v>
      </c>
      <c r="H7761" t="s">
        <v>153</v>
      </c>
      <c r="I7761" t="s">
        <v>136</v>
      </c>
      <c r="J7761" t="s">
        <v>137</v>
      </c>
      <c r="K7761" t="s">
        <v>138</v>
      </c>
      <c r="L7761" t="s">
        <v>21289</v>
      </c>
      <c r="M7761" t="s">
        <v>21290</v>
      </c>
      <c r="N7761">
        <v>0.57777777699999999</v>
      </c>
      <c r="O7761">
        <v>0</v>
      </c>
      <c r="P7761">
        <v>1887</v>
      </c>
      <c r="Q7761">
        <v>25</v>
      </c>
      <c r="R7761">
        <v>69</v>
      </c>
      <c r="S7761">
        <v>9</v>
      </c>
      <c r="T7761">
        <v>216</v>
      </c>
      <c r="U7761">
        <v>2</v>
      </c>
      <c r="V7761">
        <v>0</v>
      </c>
      <c r="W7761">
        <v>0</v>
      </c>
      <c r="X7761">
        <v>176.01072408515066</v>
      </c>
      <c r="Y7761">
        <v>35.257450487973998</v>
      </c>
      <c r="Z7761">
        <v>28.872446271226135</v>
      </c>
      <c r="AA7761">
        <v>21.601147415022933</v>
      </c>
      <c r="AB7761">
        <v>63.827468695314067</v>
      </c>
      <c r="AC7761">
        <v>112.93783560883199</v>
      </c>
      <c r="AD7761">
        <v>0</v>
      </c>
      <c r="AE7761">
        <v>438.50707256351973</v>
      </c>
    </row>
    <row r="7762" spans="1:31" x14ac:dyDescent="0.3">
      <c r="A7762">
        <v>2727235</v>
      </c>
      <c r="B7762">
        <v>1</v>
      </c>
      <c r="C7762" t="s">
        <v>80</v>
      </c>
      <c r="D7762" t="s">
        <v>103</v>
      </c>
      <c r="E7762" t="s">
        <v>173</v>
      </c>
      <c r="F7762" t="s">
        <v>21291</v>
      </c>
      <c r="G7762" t="s">
        <v>152</v>
      </c>
      <c r="H7762" t="s">
        <v>153</v>
      </c>
      <c r="I7762" t="s">
        <v>136</v>
      </c>
      <c r="J7762" t="s">
        <v>137</v>
      </c>
      <c r="K7762" t="s">
        <v>138</v>
      </c>
      <c r="L7762" t="s">
        <v>21292</v>
      </c>
      <c r="M7762" t="s">
        <v>21293</v>
      </c>
      <c r="N7762">
        <v>0.317222222</v>
      </c>
      <c r="O7762">
        <v>0</v>
      </c>
      <c r="P7762">
        <v>9</v>
      </c>
      <c r="Q7762">
        <v>42</v>
      </c>
      <c r="R7762">
        <v>88</v>
      </c>
      <c r="S7762">
        <v>17</v>
      </c>
      <c r="T7762">
        <v>24</v>
      </c>
      <c r="U7762">
        <v>5</v>
      </c>
      <c r="V7762">
        <v>0</v>
      </c>
      <c r="W7762">
        <v>0</v>
      </c>
      <c r="X7762">
        <v>0.47316421822645338</v>
      </c>
      <c r="Y7762">
        <v>7.7725429422430796</v>
      </c>
      <c r="Z7762">
        <v>8.2613677484813994</v>
      </c>
      <c r="AA7762">
        <v>44.200424439006191</v>
      </c>
      <c r="AB7762">
        <v>10.248830923041924</v>
      </c>
      <c r="AC7762">
        <v>113.01289858661055</v>
      </c>
      <c r="AD7762">
        <v>0</v>
      </c>
      <c r="AE7762">
        <v>183.96922885760961</v>
      </c>
    </row>
    <row r="7763" spans="1:31" x14ac:dyDescent="0.3">
      <c r="A7763">
        <v>2728640</v>
      </c>
      <c r="B7763">
        <v>1</v>
      </c>
      <c r="C7763" t="s">
        <v>80</v>
      </c>
      <c r="D7763" t="s">
        <v>83</v>
      </c>
      <c r="E7763" t="s">
        <v>145</v>
      </c>
      <c r="F7763" t="s">
        <v>21294</v>
      </c>
      <c r="G7763" t="s">
        <v>147</v>
      </c>
      <c r="H7763" t="s">
        <v>135</v>
      </c>
      <c r="I7763" t="s">
        <v>136</v>
      </c>
      <c r="J7763" t="s">
        <v>137</v>
      </c>
      <c r="K7763" t="s">
        <v>138</v>
      </c>
      <c r="L7763" t="s">
        <v>21295</v>
      </c>
      <c r="M7763" t="s">
        <v>21296</v>
      </c>
      <c r="N7763">
        <v>2.2194444440000001</v>
      </c>
      <c r="O7763">
        <v>0</v>
      </c>
      <c r="P7763">
        <v>1</v>
      </c>
      <c r="Q7763">
        <v>0</v>
      </c>
      <c r="R7763">
        <v>0</v>
      </c>
      <c r="S7763">
        <v>0</v>
      </c>
      <c r="T7763">
        <v>1</v>
      </c>
      <c r="U7763">
        <v>0</v>
      </c>
      <c r="V7763">
        <v>0</v>
      </c>
      <c r="W7763">
        <v>0</v>
      </c>
      <c r="X7763">
        <v>0.95788978627784016</v>
      </c>
      <c r="Y7763">
        <v>0</v>
      </c>
      <c r="Z7763">
        <v>0</v>
      </c>
      <c r="AA7763">
        <v>0</v>
      </c>
      <c r="AB7763">
        <v>1.2115857061661801</v>
      </c>
      <c r="AC7763">
        <v>0</v>
      </c>
      <c r="AD7763">
        <v>0</v>
      </c>
      <c r="AE7763">
        <v>2.16947549244402</v>
      </c>
    </row>
    <row r="7764" spans="1:31" x14ac:dyDescent="0.3">
      <c r="A7764">
        <v>2727993</v>
      </c>
      <c r="B7764">
        <v>1</v>
      </c>
      <c r="C7764" t="s">
        <v>80</v>
      </c>
      <c r="D7764" t="s">
        <v>104</v>
      </c>
      <c r="E7764" t="s">
        <v>213</v>
      </c>
      <c r="F7764" t="s">
        <v>2262</v>
      </c>
      <c r="G7764" t="s">
        <v>152</v>
      </c>
      <c r="H7764" t="s">
        <v>153</v>
      </c>
      <c r="I7764" t="s">
        <v>136</v>
      </c>
      <c r="J7764" t="s">
        <v>137</v>
      </c>
      <c r="K7764" t="s">
        <v>138</v>
      </c>
      <c r="L7764" t="s">
        <v>21297</v>
      </c>
      <c r="M7764" t="s">
        <v>21298</v>
      </c>
      <c r="N7764">
        <v>0.38305555499999999</v>
      </c>
      <c r="O7764">
        <v>4</v>
      </c>
      <c r="P7764">
        <v>853</v>
      </c>
      <c r="Q7764">
        <v>20</v>
      </c>
      <c r="R7764">
        <v>98</v>
      </c>
      <c r="S7764">
        <v>6</v>
      </c>
      <c r="T7764">
        <v>193</v>
      </c>
      <c r="U7764">
        <v>2</v>
      </c>
      <c r="V7764">
        <v>0</v>
      </c>
      <c r="W7764">
        <v>0.39710827526556663</v>
      </c>
      <c r="X7764">
        <v>50.914706553325153</v>
      </c>
      <c r="Y7764">
        <v>5.4106234691518793</v>
      </c>
      <c r="Z7764">
        <v>3.4450127663960335</v>
      </c>
      <c r="AA7764">
        <v>2.4558312175124293</v>
      </c>
      <c r="AB7764">
        <v>21.209939822087694</v>
      </c>
      <c r="AC7764">
        <v>23.919603418008965</v>
      </c>
      <c r="AD7764">
        <v>0</v>
      </c>
      <c r="AE7764">
        <v>107.75282552174771</v>
      </c>
    </row>
    <row r="7765" spans="1:31" x14ac:dyDescent="0.3">
      <c r="A7765">
        <v>2727212</v>
      </c>
      <c r="B7765">
        <v>1</v>
      </c>
      <c r="C7765" t="s">
        <v>81</v>
      </c>
      <c r="D7765" t="s">
        <v>112</v>
      </c>
      <c r="E7765" t="s">
        <v>173</v>
      </c>
      <c r="F7765" t="s">
        <v>21299</v>
      </c>
      <c r="G7765" t="s">
        <v>5534</v>
      </c>
      <c r="H7765" t="s">
        <v>5535</v>
      </c>
      <c r="I7765" t="s">
        <v>136</v>
      </c>
      <c r="J7765" t="s">
        <v>137</v>
      </c>
      <c r="K7765" t="s">
        <v>210</v>
      </c>
      <c r="L7765" t="s">
        <v>21300</v>
      </c>
      <c r="M7765" t="s">
        <v>21301</v>
      </c>
      <c r="N7765">
        <v>5.9344444440000004</v>
      </c>
      <c r="O7765">
        <v>8</v>
      </c>
      <c r="P7765">
        <v>2412</v>
      </c>
      <c r="Q7765">
        <v>313</v>
      </c>
      <c r="R7765">
        <v>400</v>
      </c>
      <c r="S7765">
        <v>49</v>
      </c>
      <c r="T7765">
        <v>315</v>
      </c>
      <c r="U7765">
        <v>16</v>
      </c>
      <c r="V7765">
        <v>2</v>
      </c>
      <c r="W7765">
        <v>18.068781700425703</v>
      </c>
      <c r="X7765">
        <v>2171.9416147486781</v>
      </c>
      <c r="Y7765">
        <v>3831.7154167265394</v>
      </c>
      <c r="Z7765">
        <v>266.53106871298132</v>
      </c>
      <c r="AA7765">
        <v>3033.5611123820349</v>
      </c>
      <c r="AB7765">
        <v>766.50585232443029</v>
      </c>
      <c r="AC7765">
        <v>9019.1455328170377</v>
      </c>
      <c r="AD7765">
        <v>38.850137350044307</v>
      </c>
      <c r="AE7765">
        <v>19146.319516762171</v>
      </c>
    </row>
    <row r="7766" spans="1:31" x14ac:dyDescent="0.3">
      <c r="A7766">
        <v>2727243</v>
      </c>
      <c r="B7766">
        <v>1</v>
      </c>
      <c r="C7766" t="s">
        <v>80</v>
      </c>
      <c r="D7766" t="s">
        <v>93</v>
      </c>
      <c r="E7766" t="s">
        <v>150</v>
      </c>
      <c r="F7766" t="s">
        <v>21302</v>
      </c>
      <c r="G7766" t="s">
        <v>152</v>
      </c>
      <c r="H7766" t="s">
        <v>153</v>
      </c>
      <c r="I7766" t="s">
        <v>136</v>
      </c>
      <c r="J7766" t="s">
        <v>137</v>
      </c>
      <c r="K7766" t="s">
        <v>138</v>
      </c>
      <c r="L7766" t="s">
        <v>21303</v>
      </c>
      <c r="M7766" t="s">
        <v>21304</v>
      </c>
      <c r="N7766">
        <v>1.115277777</v>
      </c>
      <c r="O7766">
        <v>1</v>
      </c>
      <c r="P7766">
        <v>352</v>
      </c>
      <c r="Q7766">
        <v>2</v>
      </c>
      <c r="R7766">
        <v>11</v>
      </c>
      <c r="S7766">
        <v>5</v>
      </c>
      <c r="T7766">
        <v>30</v>
      </c>
      <c r="U7766">
        <v>1</v>
      </c>
      <c r="V7766">
        <v>0</v>
      </c>
      <c r="W7766">
        <v>0.50773344555023336</v>
      </c>
      <c r="X7766">
        <v>24.284297737811453</v>
      </c>
      <c r="Y7766">
        <v>3.1619307803232086</v>
      </c>
      <c r="Z7766">
        <v>1.5171837678639999</v>
      </c>
      <c r="AA7766">
        <v>1.7717220442779</v>
      </c>
      <c r="AB7766">
        <v>6.7806001021815439</v>
      </c>
      <c r="AC7766">
        <v>12.805223731308001</v>
      </c>
      <c r="AD7766">
        <v>0</v>
      </c>
      <c r="AE7766">
        <v>50.828691609316337</v>
      </c>
    </row>
    <row r="7767" spans="1:31" x14ac:dyDescent="0.3">
      <c r="A7767">
        <v>2728122</v>
      </c>
      <c r="B7767">
        <v>1</v>
      </c>
      <c r="C7767" t="s">
        <v>80</v>
      </c>
      <c r="D7767" t="s">
        <v>103</v>
      </c>
      <c r="E7767" t="s">
        <v>161</v>
      </c>
      <c r="F7767" t="s">
        <v>21305</v>
      </c>
      <c r="G7767" t="s">
        <v>163</v>
      </c>
      <c r="H7767" t="s">
        <v>135</v>
      </c>
      <c r="I7767" t="s">
        <v>136</v>
      </c>
      <c r="J7767" t="s">
        <v>137</v>
      </c>
      <c r="K7767" t="s">
        <v>138</v>
      </c>
      <c r="L7767" t="s">
        <v>21306</v>
      </c>
      <c r="M7767" t="s">
        <v>21307</v>
      </c>
      <c r="N7767">
        <v>7.2427777769999997</v>
      </c>
      <c r="O7767">
        <v>0</v>
      </c>
      <c r="P7767">
        <v>27</v>
      </c>
      <c r="Q7767">
        <v>0</v>
      </c>
      <c r="R7767">
        <v>1</v>
      </c>
      <c r="S7767">
        <v>0</v>
      </c>
      <c r="T7767">
        <v>6</v>
      </c>
      <c r="U7767">
        <v>0</v>
      </c>
      <c r="V7767">
        <v>0</v>
      </c>
      <c r="W7767">
        <v>0</v>
      </c>
      <c r="X7767">
        <v>34.234032384305188</v>
      </c>
      <c r="Y7767">
        <v>0</v>
      </c>
      <c r="Z7767">
        <v>1.4617530563665817</v>
      </c>
      <c r="AA7767">
        <v>0</v>
      </c>
      <c r="AB7767">
        <v>23.264530658619339</v>
      </c>
      <c r="AC7767">
        <v>0</v>
      </c>
      <c r="AD7767">
        <v>0</v>
      </c>
      <c r="AE7767">
        <v>58.960316099291106</v>
      </c>
    </row>
    <row r="7768" spans="1:31" x14ac:dyDescent="0.3">
      <c r="A7768">
        <v>2727435</v>
      </c>
      <c r="B7768">
        <v>1</v>
      </c>
      <c r="C7768" t="s">
        <v>80</v>
      </c>
      <c r="D7768" t="s">
        <v>101</v>
      </c>
      <c r="E7768" t="s">
        <v>150</v>
      </c>
      <c r="F7768" t="s">
        <v>21308</v>
      </c>
      <c r="G7768" t="s">
        <v>152</v>
      </c>
      <c r="H7768" t="s">
        <v>153</v>
      </c>
      <c r="I7768" t="s">
        <v>136</v>
      </c>
      <c r="J7768" t="s">
        <v>137</v>
      </c>
      <c r="K7768" t="s">
        <v>138</v>
      </c>
      <c r="L7768" t="s">
        <v>21309</v>
      </c>
      <c r="M7768" t="s">
        <v>21310</v>
      </c>
      <c r="N7768">
        <v>0.71305555499999995</v>
      </c>
      <c r="O7768">
        <v>0</v>
      </c>
      <c r="P7768">
        <v>132</v>
      </c>
      <c r="Q7768">
        <v>0</v>
      </c>
      <c r="R7768">
        <v>0</v>
      </c>
      <c r="S7768">
        <v>0</v>
      </c>
      <c r="T7768">
        <v>8</v>
      </c>
      <c r="U7768">
        <v>0</v>
      </c>
      <c r="V7768">
        <v>0</v>
      </c>
      <c r="W7768">
        <v>0</v>
      </c>
      <c r="X7768">
        <v>12.842103415945196</v>
      </c>
      <c r="Y7768">
        <v>0</v>
      </c>
      <c r="Z7768">
        <v>0</v>
      </c>
      <c r="AA7768">
        <v>0</v>
      </c>
      <c r="AB7768">
        <v>3.4667835065816672</v>
      </c>
      <c r="AC7768">
        <v>0</v>
      </c>
      <c r="AD7768">
        <v>0</v>
      </c>
      <c r="AE7768">
        <v>16.308886922526863</v>
      </c>
    </row>
    <row r="7769" spans="1:31" x14ac:dyDescent="0.3">
      <c r="A7769">
        <v>2728039</v>
      </c>
      <c r="B7769">
        <v>1</v>
      </c>
      <c r="C7769" t="s">
        <v>81</v>
      </c>
      <c r="D7769" t="s">
        <v>118</v>
      </c>
      <c r="E7769" t="s">
        <v>156</v>
      </c>
      <c r="F7769" t="s">
        <v>21311</v>
      </c>
      <c r="G7769" t="s">
        <v>152</v>
      </c>
      <c r="H7769" t="s">
        <v>153</v>
      </c>
      <c r="I7769" t="s">
        <v>136</v>
      </c>
      <c r="J7769" t="s">
        <v>137</v>
      </c>
      <c r="K7769" t="s">
        <v>138</v>
      </c>
      <c r="L7769" t="s">
        <v>21312</v>
      </c>
      <c r="M7769" t="s">
        <v>21313</v>
      </c>
      <c r="N7769">
        <v>4.5461111110000001</v>
      </c>
      <c r="O7769">
        <v>2</v>
      </c>
      <c r="P7769">
        <v>170</v>
      </c>
      <c r="Q7769">
        <v>87</v>
      </c>
      <c r="R7769">
        <v>39</v>
      </c>
      <c r="S7769">
        <v>5</v>
      </c>
      <c r="T7769">
        <v>9</v>
      </c>
      <c r="U7769">
        <v>0</v>
      </c>
      <c r="V7769">
        <v>0</v>
      </c>
      <c r="W7769">
        <v>1.2560108571895583</v>
      </c>
      <c r="X7769">
        <v>117.38196049927166</v>
      </c>
      <c r="Y7769">
        <v>36.596059051480424</v>
      </c>
      <c r="Z7769">
        <v>36.565578361392518</v>
      </c>
      <c r="AA7769">
        <v>57.488643810021728</v>
      </c>
      <c r="AB7769">
        <v>4.1619470873007671</v>
      </c>
      <c r="AC7769">
        <v>0</v>
      </c>
      <c r="AD7769">
        <v>0</v>
      </c>
      <c r="AE7769">
        <v>253.45019966665666</v>
      </c>
    </row>
    <row r="7770" spans="1:31" x14ac:dyDescent="0.3">
      <c r="A7770">
        <v>2727389</v>
      </c>
      <c r="B7770">
        <v>1</v>
      </c>
      <c r="C7770" t="s">
        <v>81</v>
      </c>
      <c r="D7770" t="s">
        <v>124</v>
      </c>
      <c r="E7770" t="s">
        <v>150</v>
      </c>
      <c r="F7770" t="s">
        <v>5558</v>
      </c>
      <c r="G7770" t="s">
        <v>152</v>
      </c>
      <c r="H7770" t="s">
        <v>153</v>
      </c>
      <c r="I7770" t="s">
        <v>136</v>
      </c>
      <c r="J7770" t="s">
        <v>137</v>
      </c>
      <c r="K7770" t="s">
        <v>138</v>
      </c>
      <c r="L7770" t="s">
        <v>21314</v>
      </c>
      <c r="M7770" t="s">
        <v>21315</v>
      </c>
      <c r="N7770">
        <v>0.37805555499999999</v>
      </c>
      <c r="O7770">
        <v>2</v>
      </c>
      <c r="P7770">
        <v>184</v>
      </c>
      <c r="Q7770">
        <v>39</v>
      </c>
      <c r="R7770">
        <v>131</v>
      </c>
      <c r="S7770">
        <v>14</v>
      </c>
      <c r="T7770">
        <v>21</v>
      </c>
      <c r="U7770">
        <v>1</v>
      </c>
      <c r="V7770">
        <v>0</v>
      </c>
      <c r="W7770">
        <v>0</v>
      </c>
      <c r="X7770">
        <v>7.946010401284676</v>
      </c>
      <c r="Y7770">
        <v>1.0139996554916666</v>
      </c>
      <c r="Z7770">
        <v>13.178756802037993</v>
      </c>
      <c r="AA7770">
        <v>14.119251735360708</v>
      </c>
      <c r="AB7770">
        <v>1.4510533829391581</v>
      </c>
      <c r="AC7770">
        <v>9.3110454155583788</v>
      </c>
      <c r="AD7770">
        <v>0</v>
      </c>
      <c r="AE7770">
        <v>47.020117392672574</v>
      </c>
    </row>
    <row r="7771" spans="1:31" x14ac:dyDescent="0.3">
      <c r="A7771">
        <v>2728231</v>
      </c>
      <c r="B7771">
        <v>1</v>
      </c>
      <c r="C7771" t="s">
        <v>80</v>
      </c>
      <c r="D7771" t="s">
        <v>107</v>
      </c>
      <c r="E7771" t="s">
        <v>161</v>
      </c>
      <c r="F7771" t="s">
        <v>21316</v>
      </c>
      <c r="G7771" t="s">
        <v>163</v>
      </c>
      <c r="H7771" t="s">
        <v>135</v>
      </c>
      <c r="I7771" t="s">
        <v>136</v>
      </c>
      <c r="J7771" t="s">
        <v>137</v>
      </c>
      <c r="K7771" t="s">
        <v>138</v>
      </c>
      <c r="L7771" t="s">
        <v>21317</v>
      </c>
      <c r="M7771" t="s">
        <v>20650</v>
      </c>
      <c r="N7771">
        <v>1.5666666659999999</v>
      </c>
      <c r="O7771">
        <v>0</v>
      </c>
      <c r="P7771">
        <v>23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5.3388538573569502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5.3388538573569502</v>
      </c>
    </row>
    <row r="7772" spans="1:31" x14ac:dyDescent="0.3">
      <c r="A7772">
        <v>2727644</v>
      </c>
      <c r="B7772">
        <v>1</v>
      </c>
      <c r="C7772" t="s">
        <v>81</v>
      </c>
      <c r="D7772" t="s">
        <v>117</v>
      </c>
      <c r="E7772" t="s">
        <v>156</v>
      </c>
      <c r="F7772" t="s">
        <v>9047</v>
      </c>
      <c r="G7772" t="s">
        <v>185</v>
      </c>
      <c r="H7772" t="s">
        <v>153</v>
      </c>
      <c r="I7772" t="s">
        <v>136</v>
      </c>
      <c r="J7772" t="s">
        <v>137</v>
      </c>
      <c r="K7772" t="s">
        <v>138</v>
      </c>
      <c r="L7772" t="s">
        <v>21318</v>
      </c>
      <c r="M7772" t="s">
        <v>21319</v>
      </c>
      <c r="N7772">
        <v>1.7052777770000001</v>
      </c>
      <c r="O7772">
        <v>3</v>
      </c>
      <c r="P7772">
        <v>257</v>
      </c>
      <c r="Q7772">
        <v>2</v>
      </c>
      <c r="R7772">
        <v>12</v>
      </c>
      <c r="S7772">
        <v>3</v>
      </c>
      <c r="T7772">
        <v>7</v>
      </c>
      <c r="U7772">
        <v>0</v>
      </c>
      <c r="V7772">
        <v>0</v>
      </c>
      <c r="W7772">
        <v>1.0363105403275001</v>
      </c>
      <c r="X7772">
        <v>43.143975834072208</v>
      </c>
      <c r="Y7772">
        <v>2.1479063031927934</v>
      </c>
      <c r="Z7772">
        <v>0</v>
      </c>
      <c r="AA7772">
        <v>5.3688647508016878</v>
      </c>
      <c r="AB7772">
        <v>1.9942513821685002</v>
      </c>
      <c r="AC7772">
        <v>0</v>
      </c>
      <c r="AD7772">
        <v>0</v>
      </c>
      <c r="AE7772">
        <v>53.691308810562688</v>
      </c>
    </row>
    <row r="7773" spans="1:31" x14ac:dyDescent="0.3">
      <c r="A7773">
        <v>2727690</v>
      </c>
      <c r="B7773">
        <v>1</v>
      </c>
      <c r="C7773" t="s">
        <v>81</v>
      </c>
      <c r="D7773" t="s">
        <v>112</v>
      </c>
      <c r="E7773" t="s">
        <v>145</v>
      </c>
      <c r="F7773" t="s">
        <v>21320</v>
      </c>
      <c r="G7773" t="s">
        <v>181</v>
      </c>
      <c r="H7773" t="s">
        <v>135</v>
      </c>
      <c r="I7773" t="s">
        <v>136</v>
      </c>
      <c r="J7773" t="s">
        <v>137</v>
      </c>
      <c r="K7773" t="s">
        <v>138</v>
      </c>
      <c r="L7773" t="s">
        <v>21321</v>
      </c>
      <c r="M7773" t="s">
        <v>21322</v>
      </c>
      <c r="N7773">
        <v>2.1994444440000001</v>
      </c>
      <c r="O7773">
        <v>0</v>
      </c>
      <c r="P7773">
        <v>1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0.6452245820810667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  <c r="AE7773">
        <v>0.6452245820810667</v>
      </c>
    </row>
    <row r="7774" spans="1:31" x14ac:dyDescent="0.3">
      <c r="A7774">
        <v>2727346</v>
      </c>
      <c r="B7774">
        <v>1</v>
      </c>
      <c r="C7774" t="s">
        <v>81</v>
      </c>
      <c r="D7774" t="s">
        <v>112</v>
      </c>
      <c r="E7774" t="s">
        <v>156</v>
      </c>
      <c r="F7774" t="s">
        <v>21323</v>
      </c>
      <c r="G7774" t="s">
        <v>263</v>
      </c>
      <c r="H7774" t="s">
        <v>153</v>
      </c>
      <c r="I7774" t="s">
        <v>136</v>
      </c>
      <c r="J7774" t="s">
        <v>137</v>
      </c>
      <c r="K7774" t="s">
        <v>138</v>
      </c>
      <c r="L7774" t="s">
        <v>21324</v>
      </c>
      <c r="M7774" t="s">
        <v>21325</v>
      </c>
      <c r="N7774">
        <v>2.571111111</v>
      </c>
      <c r="O7774">
        <v>0</v>
      </c>
      <c r="P7774">
        <v>49</v>
      </c>
      <c r="Q7774">
        <v>0</v>
      </c>
      <c r="R7774">
        <v>1</v>
      </c>
      <c r="S7774">
        <v>0</v>
      </c>
      <c r="T7774">
        <v>10</v>
      </c>
      <c r="U7774">
        <v>0</v>
      </c>
      <c r="V7774">
        <v>0</v>
      </c>
      <c r="W7774">
        <v>0</v>
      </c>
      <c r="X7774">
        <v>21.958391323862514</v>
      </c>
      <c r="Y7774">
        <v>0</v>
      </c>
      <c r="Z7774">
        <v>0.33357497603252001</v>
      </c>
      <c r="AA7774">
        <v>0</v>
      </c>
      <c r="AB7774">
        <v>10.199959986217412</v>
      </c>
      <c r="AC7774">
        <v>0</v>
      </c>
      <c r="AD7774">
        <v>0</v>
      </c>
      <c r="AE7774">
        <v>32.491926286112445</v>
      </c>
    </row>
    <row r="7775" spans="1:31" x14ac:dyDescent="0.3">
      <c r="A7775">
        <v>2727295</v>
      </c>
      <c r="B7775">
        <v>1</v>
      </c>
      <c r="C7775" t="s">
        <v>81</v>
      </c>
      <c r="D7775" t="s">
        <v>123</v>
      </c>
      <c r="E7775" t="s">
        <v>213</v>
      </c>
      <c r="F7775" t="s">
        <v>21326</v>
      </c>
      <c r="G7775" t="s">
        <v>152</v>
      </c>
      <c r="H7775" t="s">
        <v>153</v>
      </c>
      <c r="I7775" t="s">
        <v>136</v>
      </c>
      <c r="J7775" t="s">
        <v>137</v>
      </c>
      <c r="K7775" t="s">
        <v>138</v>
      </c>
      <c r="L7775" t="s">
        <v>21327</v>
      </c>
      <c r="M7775" t="s">
        <v>21328</v>
      </c>
      <c r="N7775">
        <v>3.786944444</v>
      </c>
      <c r="O7775">
        <v>7</v>
      </c>
      <c r="P7775">
        <v>398</v>
      </c>
      <c r="Q7775">
        <v>305</v>
      </c>
      <c r="R7775">
        <v>356</v>
      </c>
      <c r="S7775">
        <v>25</v>
      </c>
      <c r="T7775">
        <v>62</v>
      </c>
      <c r="U7775">
        <v>1</v>
      </c>
      <c r="V7775">
        <v>0</v>
      </c>
      <c r="W7775">
        <v>3.1106425323333333</v>
      </c>
      <c r="X7775">
        <v>167.90630784820169</v>
      </c>
      <c r="Y7775">
        <v>249.63821593695715</v>
      </c>
      <c r="Z7775">
        <v>90.305129427626625</v>
      </c>
      <c r="AA7775">
        <v>21.562636082204801</v>
      </c>
      <c r="AB7775">
        <v>55.676409648269214</v>
      </c>
      <c r="AC7775">
        <v>1838.243635407161</v>
      </c>
      <c r="AD7775">
        <v>0</v>
      </c>
      <c r="AE7775">
        <v>2426.442976882754</v>
      </c>
    </row>
    <row r="7776" spans="1:31" x14ac:dyDescent="0.3">
      <c r="A7776">
        <v>2727836</v>
      </c>
      <c r="B7776">
        <v>1</v>
      </c>
      <c r="C7776" t="s">
        <v>81</v>
      </c>
      <c r="D7776" t="s">
        <v>112</v>
      </c>
      <c r="E7776" t="s">
        <v>161</v>
      </c>
      <c r="F7776" t="s">
        <v>21329</v>
      </c>
      <c r="G7776" t="s">
        <v>163</v>
      </c>
      <c r="H7776" t="s">
        <v>135</v>
      </c>
      <c r="I7776" t="s">
        <v>136</v>
      </c>
      <c r="J7776" t="s">
        <v>137</v>
      </c>
      <c r="K7776" t="s">
        <v>138</v>
      </c>
      <c r="L7776" t="s">
        <v>21330</v>
      </c>
      <c r="M7776" t="s">
        <v>21331</v>
      </c>
      <c r="N7776">
        <v>1.9952777770000001</v>
      </c>
      <c r="O7776">
        <v>0</v>
      </c>
      <c r="P7776">
        <v>60</v>
      </c>
      <c r="Q7776">
        <v>0</v>
      </c>
      <c r="R7776">
        <v>6</v>
      </c>
      <c r="S7776">
        <v>0</v>
      </c>
      <c r="T7776">
        <v>1</v>
      </c>
      <c r="U7776">
        <v>0</v>
      </c>
      <c r="V7776">
        <v>0</v>
      </c>
      <c r="W7776">
        <v>0</v>
      </c>
      <c r="X7776">
        <v>18.773197591496558</v>
      </c>
      <c r="Y7776">
        <v>0</v>
      </c>
      <c r="Z7776">
        <v>4.899818932801673</v>
      </c>
      <c r="AA7776">
        <v>0</v>
      </c>
      <c r="AB7776">
        <v>0</v>
      </c>
      <c r="AC7776">
        <v>0</v>
      </c>
      <c r="AD7776">
        <v>0</v>
      </c>
      <c r="AE7776">
        <v>23.67301652429823</v>
      </c>
    </row>
    <row r="7777" spans="1:31" x14ac:dyDescent="0.3">
      <c r="A7777">
        <v>2727890</v>
      </c>
      <c r="B7777">
        <v>1</v>
      </c>
      <c r="C7777" t="s">
        <v>80</v>
      </c>
      <c r="D7777" t="s">
        <v>93</v>
      </c>
      <c r="E7777" t="s">
        <v>150</v>
      </c>
      <c r="F7777" t="s">
        <v>5939</v>
      </c>
      <c r="G7777" t="s">
        <v>152</v>
      </c>
      <c r="H7777" t="s">
        <v>153</v>
      </c>
      <c r="I7777" t="s">
        <v>136</v>
      </c>
      <c r="J7777" t="s">
        <v>137</v>
      </c>
      <c r="K7777" t="s">
        <v>138</v>
      </c>
      <c r="L7777" t="s">
        <v>21332</v>
      </c>
      <c r="M7777" t="s">
        <v>21333</v>
      </c>
      <c r="N7777">
        <v>2.1922222219999998</v>
      </c>
      <c r="O7777">
        <v>0</v>
      </c>
      <c r="P7777">
        <v>1046</v>
      </c>
      <c r="Q7777">
        <v>8</v>
      </c>
      <c r="R7777">
        <v>428</v>
      </c>
      <c r="S7777">
        <v>15</v>
      </c>
      <c r="T7777">
        <v>231</v>
      </c>
      <c r="U7777">
        <v>2</v>
      </c>
      <c r="V7777">
        <v>0</v>
      </c>
      <c r="W7777">
        <v>0</v>
      </c>
      <c r="X7777">
        <v>32.144242074113585</v>
      </c>
      <c r="Y7777">
        <v>4.3262152921801862</v>
      </c>
      <c r="Z7777">
        <v>29.832355449711368</v>
      </c>
      <c r="AA7777">
        <v>55.483656076018917</v>
      </c>
      <c r="AB7777">
        <v>67.662669725207991</v>
      </c>
      <c r="AC7777">
        <v>233.39210081877616</v>
      </c>
      <c r="AD7777">
        <v>0</v>
      </c>
      <c r="AE7777">
        <v>422.84123943600821</v>
      </c>
    </row>
    <row r="7778" spans="1:31" x14ac:dyDescent="0.3">
      <c r="A7778">
        <v>2728294</v>
      </c>
      <c r="B7778">
        <v>1</v>
      </c>
      <c r="C7778" t="s">
        <v>80</v>
      </c>
      <c r="D7778" t="s">
        <v>100</v>
      </c>
      <c r="E7778" t="s">
        <v>150</v>
      </c>
      <c r="F7778" t="s">
        <v>2572</v>
      </c>
      <c r="G7778" t="s">
        <v>152</v>
      </c>
      <c r="H7778" t="s">
        <v>153</v>
      </c>
      <c r="I7778" t="s">
        <v>136</v>
      </c>
      <c r="J7778" t="s">
        <v>137</v>
      </c>
      <c r="K7778" t="s">
        <v>138</v>
      </c>
      <c r="L7778" t="s">
        <v>21334</v>
      </c>
      <c r="M7778" t="s">
        <v>21335</v>
      </c>
      <c r="N7778">
        <v>0.24249999999999999</v>
      </c>
      <c r="O7778">
        <v>1</v>
      </c>
      <c r="P7778">
        <v>1571</v>
      </c>
      <c r="Q7778">
        <v>17</v>
      </c>
      <c r="R7778">
        <v>462</v>
      </c>
      <c r="S7778">
        <v>14</v>
      </c>
      <c r="T7778">
        <v>317</v>
      </c>
      <c r="U7778">
        <v>0</v>
      </c>
      <c r="V7778">
        <v>1</v>
      </c>
      <c r="W7778">
        <v>0.22558797024659999</v>
      </c>
      <c r="X7778">
        <v>94.702523858960774</v>
      </c>
      <c r="Y7778">
        <v>21.677200340629682</v>
      </c>
      <c r="Z7778">
        <v>73.706680822560401</v>
      </c>
      <c r="AA7778">
        <v>21.811902994553133</v>
      </c>
      <c r="AB7778">
        <v>39.219962451740948</v>
      </c>
      <c r="AC7778">
        <v>0</v>
      </c>
      <c r="AD7778">
        <v>0.1816690226631</v>
      </c>
      <c r="AE7778">
        <v>251.52552746135461</v>
      </c>
    </row>
    <row r="7779" spans="1:31" x14ac:dyDescent="0.3">
      <c r="A7779">
        <v>2727275</v>
      </c>
      <c r="B7779">
        <v>1</v>
      </c>
      <c r="C7779" t="s">
        <v>80</v>
      </c>
      <c r="D7779" t="s">
        <v>95</v>
      </c>
      <c r="E7779" t="s">
        <v>173</v>
      </c>
      <c r="F7779" t="s">
        <v>21336</v>
      </c>
      <c r="G7779" t="s">
        <v>1613</v>
      </c>
      <c r="H7779" t="s">
        <v>153</v>
      </c>
      <c r="I7779" t="s">
        <v>136</v>
      </c>
      <c r="J7779" t="s">
        <v>137</v>
      </c>
      <c r="K7779" t="s">
        <v>138</v>
      </c>
      <c r="L7779" t="s">
        <v>21337</v>
      </c>
      <c r="M7779" t="s">
        <v>21338</v>
      </c>
      <c r="N7779">
        <v>0.93722222200000005</v>
      </c>
      <c r="O7779">
        <v>10</v>
      </c>
      <c r="P7779">
        <v>798</v>
      </c>
      <c r="Q7779">
        <v>0</v>
      </c>
      <c r="R7779">
        <v>16</v>
      </c>
      <c r="S7779">
        <v>12</v>
      </c>
      <c r="T7779">
        <v>91</v>
      </c>
      <c r="U7779">
        <v>1</v>
      </c>
      <c r="V7779">
        <v>0</v>
      </c>
      <c r="W7779">
        <v>12.923867246701485</v>
      </c>
      <c r="X7779">
        <v>89.341920151954781</v>
      </c>
      <c r="Y7779">
        <v>0</v>
      </c>
      <c r="Z7779">
        <v>1.5860014446759931</v>
      </c>
      <c r="AA7779">
        <v>68.803290768494463</v>
      </c>
      <c r="AB7779">
        <v>44.721808464711486</v>
      </c>
      <c r="AC7779">
        <v>58.205374377321107</v>
      </c>
      <c r="AD7779">
        <v>0</v>
      </c>
      <c r="AE7779">
        <v>275.5822624538593</v>
      </c>
    </row>
    <row r="7780" spans="1:31" x14ac:dyDescent="0.3">
      <c r="A7780">
        <v>2727867</v>
      </c>
      <c r="B7780">
        <v>1</v>
      </c>
      <c r="C7780" t="s">
        <v>80</v>
      </c>
      <c r="D7780" t="s">
        <v>107</v>
      </c>
      <c r="E7780" t="s">
        <v>213</v>
      </c>
      <c r="F7780" t="s">
        <v>2663</v>
      </c>
      <c r="G7780" t="s">
        <v>152</v>
      </c>
      <c r="H7780" t="s">
        <v>153</v>
      </c>
      <c r="I7780" t="s">
        <v>136</v>
      </c>
      <c r="J7780" t="s">
        <v>137</v>
      </c>
      <c r="K7780" t="s">
        <v>138</v>
      </c>
      <c r="L7780" t="s">
        <v>21339</v>
      </c>
      <c r="M7780" t="s">
        <v>21340</v>
      </c>
      <c r="N7780">
        <v>3.5366666659999999</v>
      </c>
      <c r="O7780">
        <v>2</v>
      </c>
      <c r="P7780">
        <v>353</v>
      </c>
      <c r="Q7780">
        <v>47</v>
      </c>
      <c r="R7780">
        <v>24</v>
      </c>
      <c r="S7780">
        <v>15</v>
      </c>
      <c r="T7780">
        <v>48</v>
      </c>
      <c r="U7780">
        <v>0</v>
      </c>
      <c r="V7780">
        <v>0</v>
      </c>
      <c r="W7780">
        <v>4.3459071452196412</v>
      </c>
      <c r="X7780">
        <v>160.72324944380736</v>
      </c>
      <c r="Y7780">
        <v>159.38017761744712</v>
      </c>
      <c r="Z7780">
        <v>21.017438759019523</v>
      </c>
      <c r="AA7780">
        <v>435.28306494033188</v>
      </c>
      <c r="AB7780">
        <v>78.040644715182054</v>
      </c>
      <c r="AC7780">
        <v>0</v>
      </c>
      <c r="AD7780">
        <v>0</v>
      </c>
      <c r="AE7780">
        <v>858.79048262100741</v>
      </c>
    </row>
    <row r="7781" spans="1:31" x14ac:dyDescent="0.3">
      <c r="A7781">
        <v>2727604</v>
      </c>
      <c r="B7781">
        <v>1</v>
      </c>
      <c r="C7781" t="s">
        <v>80</v>
      </c>
      <c r="D7781" t="s">
        <v>103</v>
      </c>
      <c r="E7781" t="s">
        <v>150</v>
      </c>
      <c r="F7781" t="s">
        <v>21341</v>
      </c>
      <c r="G7781" t="s">
        <v>152</v>
      </c>
      <c r="H7781" t="s">
        <v>153</v>
      </c>
      <c r="I7781" t="s">
        <v>136</v>
      </c>
      <c r="J7781" t="s">
        <v>137</v>
      </c>
      <c r="K7781" t="s">
        <v>138</v>
      </c>
      <c r="L7781" t="s">
        <v>21342</v>
      </c>
      <c r="M7781" t="s">
        <v>21343</v>
      </c>
      <c r="N7781">
        <v>0.118888888</v>
      </c>
      <c r="O7781">
        <v>2</v>
      </c>
      <c r="P7781">
        <v>1954</v>
      </c>
      <c r="Q7781">
        <v>35</v>
      </c>
      <c r="R7781">
        <v>20</v>
      </c>
      <c r="S7781">
        <v>14</v>
      </c>
      <c r="T7781">
        <v>269</v>
      </c>
      <c r="U7781">
        <v>7</v>
      </c>
      <c r="V7781">
        <v>3</v>
      </c>
      <c r="W7781">
        <v>0.73699709652400003</v>
      </c>
      <c r="X7781">
        <v>51.398391505428407</v>
      </c>
      <c r="Y7781">
        <v>0.85630271699560001</v>
      </c>
      <c r="Z7781">
        <v>0.18303547198176001</v>
      </c>
      <c r="AA7781">
        <v>31.070373530182572</v>
      </c>
      <c r="AB7781">
        <v>24.154201450078897</v>
      </c>
      <c r="AC7781">
        <v>65.511585601862407</v>
      </c>
      <c r="AD7781">
        <v>10.501176537659921</v>
      </c>
      <c r="AE7781">
        <v>184.41206391071356</v>
      </c>
    </row>
    <row r="7782" spans="1:31" x14ac:dyDescent="0.3">
      <c r="A7782">
        <v>2728463</v>
      </c>
      <c r="B7782">
        <v>1</v>
      </c>
      <c r="C7782" t="s">
        <v>80</v>
      </c>
      <c r="D7782" t="s">
        <v>82</v>
      </c>
      <c r="E7782" t="s">
        <v>145</v>
      </c>
      <c r="F7782" t="s">
        <v>21344</v>
      </c>
      <c r="G7782" t="s">
        <v>230</v>
      </c>
      <c r="H7782" t="s">
        <v>135</v>
      </c>
      <c r="I7782" t="s">
        <v>136</v>
      </c>
      <c r="J7782" t="s">
        <v>137</v>
      </c>
      <c r="K7782" t="s">
        <v>138</v>
      </c>
      <c r="L7782" t="s">
        <v>21345</v>
      </c>
      <c r="M7782" t="s">
        <v>21346</v>
      </c>
      <c r="N7782">
        <v>1.2791666660000001</v>
      </c>
      <c r="O7782">
        <v>0</v>
      </c>
      <c r="P7782">
        <v>3</v>
      </c>
      <c r="Q7782">
        <v>0</v>
      </c>
      <c r="R7782">
        <v>0</v>
      </c>
      <c r="S7782">
        <v>0</v>
      </c>
      <c r="T7782">
        <v>1</v>
      </c>
      <c r="U7782">
        <v>0</v>
      </c>
      <c r="V7782">
        <v>0</v>
      </c>
      <c r="W7782">
        <v>0</v>
      </c>
      <c r="X7782">
        <v>0.80992709891572501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0.80992709891572501</v>
      </c>
    </row>
    <row r="7783" spans="1:31" x14ac:dyDescent="0.3">
      <c r="A7783">
        <v>2728365</v>
      </c>
      <c r="B7783">
        <v>1</v>
      </c>
      <c r="C7783" t="s">
        <v>80</v>
      </c>
      <c r="D7783" t="s">
        <v>105</v>
      </c>
      <c r="E7783" t="s">
        <v>213</v>
      </c>
      <c r="F7783" t="s">
        <v>17026</v>
      </c>
      <c r="G7783" t="s">
        <v>152</v>
      </c>
      <c r="H7783" t="s">
        <v>153</v>
      </c>
      <c r="I7783" t="s">
        <v>136</v>
      </c>
      <c r="J7783" t="s">
        <v>137</v>
      </c>
      <c r="K7783" t="s">
        <v>138</v>
      </c>
      <c r="L7783" t="s">
        <v>21347</v>
      </c>
      <c r="M7783" t="s">
        <v>21348</v>
      </c>
      <c r="N7783">
        <v>0.36361111099999999</v>
      </c>
      <c r="O7783">
        <v>1</v>
      </c>
      <c r="P7783">
        <v>3091</v>
      </c>
      <c r="Q7783">
        <v>0</v>
      </c>
      <c r="R7783">
        <v>15</v>
      </c>
      <c r="S7783">
        <v>5</v>
      </c>
      <c r="T7783">
        <v>437</v>
      </c>
      <c r="U7783">
        <v>2</v>
      </c>
      <c r="V7783">
        <v>0</v>
      </c>
      <c r="W7783">
        <v>5.4063770994643656</v>
      </c>
      <c r="X7783">
        <v>308.31999611625997</v>
      </c>
      <c r="Y7783">
        <v>0</v>
      </c>
      <c r="Z7783">
        <v>1.9256920641527158</v>
      </c>
      <c r="AA7783">
        <v>26.200784151232654</v>
      </c>
      <c r="AB7783">
        <v>110.66494666661339</v>
      </c>
      <c r="AC7783">
        <v>30.835738851442528</v>
      </c>
      <c r="AD7783">
        <v>0</v>
      </c>
      <c r="AE7783">
        <v>483.35353494916558</v>
      </c>
    </row>
    <row r="7784" spans="1:31" x14ac:dyDescent="0.3">
      <c r="A7784">
        <v>2727824</v>
      </c>
      <c r="B7784">
        <v>1</v>
      </c>
      <c r="C7784" t="s">
        <v>80</v>
      </c>
      <c r="D7784" t="s">
        <v>95</v>
      </c>
      <c r="E7784" t="s">
        <v>132</v>
      </c>
      <c r="F7784" t="s">
        <v>21349</v>
      </c>
      <c r="G7784" t="s">
        <v>134</v>
      </c>
      <c r="H7784" t="s">
        <v>135</v>
      </c>
      <c r="I7784" t="s">
        <v>136</v>
      </c>
      <c r="J7784" t="s">
        <v>137</v>
      </c>
      <c r="K7784" t="s">
        <v>138</v>
      </c>
      <c r="L7784" t="s">
        <v>21350</v>
      </c>
      <c r="M7784" t="s">
        <v>21351</v>
      </c>
      <c r="N7784">
        <v>4.0761111110000003</v>
      </c>
      <c r="O7784">
        <v>0</v>
      </c>
      <c r="P7784">
        <v>40</v>
      </c>
      <c r="Q7784">
        <v>0</v>
      </c>
      <c r="R7784">
        <v>0</v>
      </c>
      <c r="S7784">
        <v>0</v>
      </c>
      <c r="T7784">
        <v>4</v>
      </c>
      <c r="U7784">
        <v>0</v>
      </c>
      <c r="V7784">
        <v>0</v>
      </c>
      <c r="W7784">
        <v>0</v>
      </c>
      <c r="X7784">
        <v>23.079508152115682</v>
      </c>
      <c r="Y7784">
        <v>0</v>
      </c>
      <c r="Z7784">
        <v>0</v>
      </c>
      <c r="AA7784">
        <v>0</v>
      </c>
      <c r="AB7784">
        <v>31.010651591670459</v>
      </c>
      <c r="AC7784">
        <v>0</v>
      </c>
      <c r="AD7784">
        <v>0</v>
      </c>
      <c r="AE7784">
        <v>54.090159743786145</v>
      </c>
    </row>
    <row r="7785" spans="1:31" x14ac:dyDescent="0.3">
      <c r="A7785">
        <v>2727753</v>
      </c>
      <c r="B7785">
        <v>1</v>
      </c>
      <c r="C7785" t="s">
        <v>80</v>
      </c>
      <c r="D7785" t="s">
        <v>96</v>
      </c>
      <c r="E7785" t="s">
        <v>156</v>
      </c>
      <c r="F7785" t="s">
        <v>21352</v>
      </c>
      <c r="G7785" t="s">
        <v>185</v>
      </c>
      <c r="H7785" t="s">
        <v>153</v>
      </c>
      <c r="I7785" t="s">
        <v>136</v>
      </c>
      <c r="J7785" t="s">
        <v>137</v>
      </c>
      <c r="K7785" t="s">
        <v>138</v>
      </c>
      <c r="L7785" t="s">
        <v>21353</v>
      </c>
      <c r="M7785" t="s">
        <v>21354</v>
      </c>
      <c r="N7785">
        <v>3.5611111110000002</v>
      </c>
      <c r="O7785">
        <v>2</v>
      </c>
      <c r="P7785">
        <v>1150</v>
      </c>
      <c r="Q7785">
        <v>0</v>
      </c>
      <c r="R7785">
        <v>0</v>
      </c>
      <c r="S7785">
        <v>1</v>
      </c>
      <c r="T7785">
        <v>53</v>
      </c>
      <c r="U7785">
        <v>0</v>
      </c>
      <c r="V7785">
        <v>0</v>
      </c>
      <c r="W7785">
        <v>158.83372081123821</v>
      </c>
      <c r="X7785">
        <v>411.04474025031357</v>
      </c>
      <c r="Y7785">
        <v>0</v>
      </c>
      <c r="Z7785">
        <v>0</v>
      </c>
      <c r="AA7785">
        <v>1.1412454801280001</v>
      </c>
      <c r="AB7785">
        <v>115.58429976370185</v>
      </c>
      <c r="AC7785">
        <v>0</v>
      </c>
      <c r="AD7785">
        <v>0</v>
      </c>
      <c r="AE7785">
        <v>686.60400630538163</v>
      </c>
    </row>
    <row r="7786" spans="1:31" x14ac:dyDescent="0.3">
      <c r="A7786">
        <v>2728251</v>
      </c>
      <c r="B7786">
        <v>1</v>
      </c>
      <c r="C7786" t="s">
        <v>81</v>
      </c>
      <c r="D7786" t="s">
        <v>128</v>
      </c>
      <c r="E7786" t="s">
        <v>156</v>
      </c>
      <c r="F7786" t="s">
        <v>21355</v>
      </c>
      <c r="G7786" t="s">
        <v>152</v>
      </c>
      <c r="H7786" t="s">
        <v>153</v>
      </c>
      <c r="I7786" t="s">
        <v>136</v>
      </c>
      <c r="J7786" t="s">
        <v>137</v>
      </c>
      <c r="K7786" t="s">
        <v>138</v>
      </c>
      <c r="L7786" t="s">
        <v>21356</v>
      </c>
      <c r="M7786" t="s">
        <v>21357</v>
      </c>
      <c r="N7786">
        <v>0.15416666600000001</v>
      </c>
      <c r="O7786">
        <v>0</v>
      </c>
      <c r="P7786">
        <v>251</v>
      </c>
      <c r="Q7786">
        <v>0</v>
      </c>
      <c r="R7786">
        <v>1</v>
      </c>
      <c r="S7786">
        <v>1</v>
      </c>
      <c r="T7786">
        <v>41</v>
      </c>
      <c r="U7786">
        <v>0</v>
      </c>
      <c r="V7786">
        <v>0</v>
      </c>
      <c r="W7786">
        <v>0</v>
      </c>
      <c r="X7786">
        <v>5.4480795610318049</v>
      </c>
      <c r="Y7786">
        <v>0</v>
      </c>
      <c r="Z7786">
        <v>0</v>
      </c>
      <c r="AA7786">
        <v>0.31856634189510008</v>
      </c>
      <c r="AB7786">
        <v>1.4676573839400127</v>
      </c>
      <c r="AC7786">
        <v>0</v>
      </c>
      <c r="AD7786">
        <v>0</v>
      </c>
      <c r="AE7786">
        <v>7.2343032868669184</v>
      </c>
    </row>
    <row r="7787" spans="1:31" x14ac:dyDescent="0.3">
      <c r="A7787">
        <v>2728357</v>
      </c>
      <c r="B7787">
        <v>1</v>
      </c>
      <c r="C7787" t="s">
        <v>80</v>
      </c>
      <c r="D7787" t="s">
        <v>96</v>
      </c>
      <c r="E7787" t="s">
        <v>145</v>
      </c>
      <c r="F7787" t="s">
        <v>21358</v>
      </c>
      <c r="G7787" t="s">
        <v>181</v>
      </c>
      <c r="H7787" t="s">
        <v>135</v>
      </c>
      <c r="I7787" t="s">
        <v>136</v>
      </c>
      <c r="J7787" t="s">
        <v>137</v>
      </c>
      <c r="K7787" t="s">
        <v>138</v>
      </c>
      <c r="L7787" t="s">
        <v>21359</v>
      </c>
      <c r="M7787" t="s">
        <v>21360</v>
      </c>
      <c r="N7787">
        <v>6.7036111109999998</v>
      </c>
      <c r="O7787">
        <v>0</v>
      </c>
      <c r="P7787">
        <v>3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12.51104171379284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12.51104171379284</v>
      </c>
    </row>
    <row r="7788" spans="1:31" x14ac:dyDescent="0.3">
      <c r="A7788">
        <v>2728016</v>
      </c>
      <c r="B7788">
        <v>1</v>
      </c>
      <c r="C7788" t="s">
        <v>81</v>
      </c>
      <c r="D7788" t="s">
        <v>123</v>
      </c>
      <c r="E7788" t="s">
        <v>150</v>
      </c>
      <c r="F7788" t="s">
        <v>21361</v>
      </c>
      <c r="G7788" t="s">
        <v>152</v>
      </c>
      <c r="H7788" t="s">
        <v>153</v>
      </c>
      <c r="I7788" t="s">
        <v>136</v>
      </c>
      <c r="J7788" t="s">
        <v>137</v>
      </c>
      <c r="K7788" t="s">
        <v>138</v>
      </c>
      <c r="L7788" t="s">
        <v>21362</v>
      </c>
      <c r="M7788" t="s">
        <v>21363</v>
      </c>
      <c r="N7788">
        <v>1.6924999999999999</v>
      </c>
      <c r="O7788">
        <v>9</v>
      </c>
      <c r="P7788">
        <v>2</v>
      </c>
      <c r="Q7788">
        <v>195</v>
      </c>
      <c r="R7788">
        <v>1</v>
      </c>
      <c r="S7788">
        <v>32</v>
      </c>
      <c r="T7788">
        <v>0</v>
      </c>
      <c r="U7788">
        <v>0</v>
      </c>
      <c r="V7788">
        <v>0</v>
      </c>
      <c r="W7788">
        <v>0.95397101766500003</v>
      </c>
      <c r="X7788">
        <v>0</v>
      </c>
      <c r="Y7788">
        <v>28.035226380502209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28.98919739816721</v>
      </c>
    </row>
    <row r="7789" spans="1:31" x14ac:dyDescent="0.3">
      <c r="A7789">
        <v>2727953</v>
      </c>
      <c r="B7789">
        <v>1</v>
      </c>
      <c r="C7789" t="s">
        <v>80</v>
      </c>
      <c r="D7789" t="s">
        <v>107</v>
      </c>
      <c r="E7789" t="s">
        <v>213</v>
      </c>
      <c r="F7789" t="s">
        <v>21364</v>
      </c>
      <c r="G7789" t="s">
        <v>152</v>
      </c>
      <c r="H7789" t="s">
        <v>153</v>
      </c>
      <c r="I7789" t="s">
        <v>136</v>
      </c>
      <c r="J7789" t="s">
        <v>137</v>
      </c>
      <c r="K7789" t="s">
        <v>138</v>
      </c>
      <c r="L7789" t="s">
        <v>21365</v>
      </c>
      <c r="M7789" t="s">
        <v>21366</v>
      </c>
      <c r="N7789">
        <v>2.2886111109999998</v>
      </c>
      <c r="O7789">
        <v>1</v>
      </c>
      <c r="P7789">
        <v>115</v>
      </c>
      <c r="Q7789">
        <v>6</v>
      </c>
      <c r="R7789">
        <v>39</v>
      </c>
      <c r="S7789">
        <v>5</v>
      </c>
      <c r="T7789">
        <v>21</v>
      </c>
      <c r="U7789">
        <v>0</v>
      </c>
      <c r="V7789">
        <v>0</v>
      </c>
      <c r="W7789">
        <v>31.684797154284986</v>
      </c>
      <c r="X7789">
        <v>27.890346733875049</v>
      </c>
      <c r="Y7789">
        <v>7.8090801192077706</v>
      </c>
      <c r="Z7789">
        <v>132.89234313485355</v>
      </c>
      <c r="AA7789">
        <v>242.38988420901919</v>
      </c>
      <c r="AB7789">
        <v>71.003470820416851</v>
      </c>
      <c r="AC7789">
        <v>0</v>
      </c>
      <c r="AD7789">
        <v>0</v>
      </c>
      <c r="AE7789">
        <v>513.66992217165739</v>
      </c>
    </row>
    <row r="7790" spans="1:31" x14ac:dyDescent="0.3">
      <c r="A7790">
        <v>2727816</v>
      </c>
      <c r="B7790">
        <v>1</v>
      </c>
      <c r="C7790" t="s">
        <v>81</v>
      </c>
      <c r="D7790" t="s">
        <v>114</v>
      </c>
      <c r="E7790" t="s">
        <v>145</v>
      </c>
      <c r="F7790" t="s">
        <v>21367</v>
      </c>
      <c r="G7790" t="s">
        <v>230</v>
      </c>
      <c r="H7790" t="s">
        <v>135</v>
      </c>
      <c r="I7790" t="s">
        <v>136</v>
      </c>
      <c r="J7790" t="s">
        <v>137</v>
      </c>
      <c r="K7790" t="s">
        <v>138</v>
      </c>
      <c r="L7790" t="s">
        <v>21368</v>
      </c>
      <c r="M7790" t="s">
        <v>21369</v>
      </c>
      <c r="N7790">
        <v>1.426111111</v>
      </c>
      <c r="O7790">
        <v>0</v>
      </c>
      <c r="P7790">
        <v>1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0.12765831477152334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0.12765831477152334</v>
      </c>
    </row>
    <row r="7791" spans="1:31" x14ac:dyDescent="0.3">
      <c r="A7791">
        <v>2727561</v>
      </c>
      <c r="B7791">
        <v>1</v>
      </c>
      <c r="C7791" t="s">
        <v>81</v>
      </c>
      <c r="D7791" t="s">
        <v>122</v>
      </c>
      <c r="E7791" t="s">
        <v>213</v>
      </c>
      <c r="F7791" t="s">
        <v>8224</v>
      </c>
      <c r="G7791" t="s">
        <v>152</v>
      </c>
      <c r="H7791" t="s">
        <v>153</v>
      </c>
      <c r="I7791" t="s">
        <v>136</v>
      </c>
      <c r="J7791" t="s">
        <v>137</v>
      </c>
      <c r="K7791" t="s">
        <v>138</v>
      </c>
      <c r="L7791" t="s">
        <v>21370</v>
      </c>
      <c r="M7791" t="s">
        <v>21371</v>
      </c>
      <c r="N7791">
        <v>2.8122222219999999</v>
      </c>
      <c r="O7791">
        <v>3</v>
      </c>
      <c r="P7791">
        <v>539</v>
      </c>
      <c r="Q7791">
        <v>4</v>
      </c>
      <c r="R7791">
        <v>0</v>
      </c>
      <c r="S7791">
        <v>5</v>
      </c>
      <c r="T7791">
        <v>16</v>
      </c>
      <c r="U7791">
        <v>0</v>
      </c>
      <c r="V7791">
        <v>0</v>
      </c>
      <c r="W7791">
        <v>1.5019626703888975</v>
      </c>
      <c r="X7791">
        <v>122.30668857356223</v>
      </c>
      <c r="Y7791">
        <v>6.5363011775475623</v>
      </c>
      <c r="Z7791">
        <v>0</v>
      </c>
      <c r="AA7791">
        <v>34.693393518246282</v>
      </c>
      <c r="AB7791">
        <v>13.711609868838956</v>
      </c>
      <c r="AC7791">
        <v>0</v>
      </c>
      <c r="AD7791">
        <v>0</v>
      </c>
      <c r="AE7791">
        <v>178.74995580858391</v>
      </c>
    </row>
    <row r="7792" spans="1:31" x14ac:dyDescent="0.3">
      <c r="A7792">
        <v>2727710</v>
      </c>
      <c r="B7792">
        <v>1</v>
      </c>
      <c r="C7792" t="s">
        <v>80</v>
      </c>
      <c r="D7792" t="s">
        <v>100</v>
      </c>
      <c r="E7792" t="s">
        <v>150</v>
      </c>
      <c r="F7792" t="s">
        <v>21372</v>
      </c>
      <c r="G7792" t="s">
        <v>152</v>
      </c>
      <c r="H7792" t="s">
        <v>153</v>
      </c>
      <c r="I7792" t="s">
        <v>136</v>
      </c>
      <c r="J7792" t="s">
        <v>137</v>
      </c>
      <c r="K7792" t="s">
        <v>138</v>
      </c>
      <c r="L7792" t="s">
        <v>21373</v>
      </c>
      <c r="M7792" t="s">
        <v>21374</v>
      </c>
      <c r="N7792">
        <v>0.164444444</v>
      </c>
      <c r="O7792">
        <v>1</v>
      </c>
      <c r="P7792">
        <v>2474</v>
      </c>
      <c r="Q7792">
        <v>1</v>
      </c>
      <c r="R7792">
        <v>161</v>
      </c>
      <c r="S7792">
        <v>10</v>
      </c>
      <c r="T7792">
        <v>249</v>
      </c>
      <c r="U7792">
        <v>1</v>
      </c>
      <c r="V7792">
        <v>1</v>
      </c>
      <c r="W7792">
        <v>1.5992562045191603</v>
      </c>
      <c r="X7792">
        <v>47.249079485066417</v>
      </c>
      <c r="Y7792">
        <v>0.56213404775032005</v>
      </c>
      <c r="Z7792">
        <v>10.58337395509624</v>
      </c>
      <c r="AA7792">
        <v>73.462707741780164</v>
      </c>
      <c r="AB7792">
        <v>31.152909197602739</v>
      </c>
      <c r="AC7792">
        <v>2.1575846125911999</v>
      </c>
      <c r="AD7792">
        <v>0</v>
      </c>
      <c r="AE7792">
        <v>166.76704524440626</v>
      </c>
    </row>
    <row r="7793" spans="1:31" x14ac:dyDescent="0.3">
      <c r="A7793">
        <v>2727667</v>
      </c>
      <c r="B7793">
        <v>1</v>
      </c>
      <c r="C7793" t="s">
        <v>80</v>
      </c>
      <c r="D7793" t="s">
        <v>82</v>
      </c>
      <c r="E7793" t="s">
        <v>161</v>
      </c>
      <c r="F7793" t="s">
        <v>9959</v>
      </c>
      <c r="G7793" t="s">
        <v>163</v>
      </c>
      <c r="H7793" t="s">
        <v>135</v>
      </c>
      <c r="I7793" t="s">
        <v>136</v>
      </c>
      <c r="J7793" t="s">
        <v>137</v>
      </c>
      <c r="K7793" t="s">
        <v>138</v>
      </c>
      <c r="L7793" t="s">
        <v>21375</v>
      </c>
      <c r="M7793" t="s">
        <v>21376</v>
      </c>
      <c r="N7793">
        <v>1.4450000000000001</v>
      </c>
      <c r="O7793">
        <v>0</v>
      </c>
      <c r="P7793">
        <v>189</v>
      </c>
      <c r="Q7793">
        <v>0</v>
      </c>
      <c r="R7793">
        <v>0</v>
      </c>
      <c r="S7793">
        <v>0</v>
      </c>
      <c r="T7793">
        <v>16</v>
      </c>
      <c r="U7793">
        <v>0</v>
      </c>
      <c r="V7793">
        <v>0</v>
      </c>
      <c r="W7793">
        <v>0</v>
      </c>
      <c r="X7793">
        <v>48.033797946655476</v>
      </c>
      <c r="Y7793">
        <v>0</v>
      </c>
      <c r="Z7793">
        <v>0</v>
      </c>
      <c r="AA7793">
        <v>0</v>
      </c>
      <c r="AB7793">
        <v>9.0012970786972506</v>
      </c>
      <c r="AC7793">
        <v>0</v>
      </c>
      <c r="AD7793">
        <v>0</v>
      </c>
      <c r="AE7793">
        <v>57.035095025352724</v>
      </c>
    </row>
    <row r="7794" spans="1:31" x14ac:dyDescent="0.3">
      <c r="A7794">
        <v>2728600</v>
      </c>
      <c r="B7794">
        <v>1</v>
      </c>
      <c r="C7794" t="s">
        <v>80</v>
      </c>
      <c r="D7794" t="s">
        <v>96</v>
      </c>
      <c r="E7794" t="s">
        <v>156</v>
      </c>
      <c r="F7794" t="s">
        <v>21352</v>
      </c>
      <c r="G7794" t="s">
        <v>152</v>
      </c>
      <c r="H7794" t="s">
        <v>153</v>
      </c>
      <c r="I7794" t="s">
        <v>136</v>
      </c>
      <c r="J7794" t="s">
        <v>137</v>
      </c>
      <c r="K7794" t="s">
        <v>138</v>
      </c>
      <c r="L7794" t="s">
        <v>21377</v>
      </c>
      <c r="M7794" t="s">
        <v>21378</v>
      </c>
      <c r="N7794">
        <v>1.0877777769999999</v>
      </c>
      <c r="O7794">
        <v>2</v>
      </c>
      <c r="P7794">
        <v>643</v>
      </c>
      <c r="Q7794">
        <v>0</v>
      </c>
      <c r="R7794">
        <v>0</v>
      </c>
      <c r="S7794">
        <v>1</v>
      </c>
      <c r="T7794">
        <v>25</v>
      </c>
      <c r="U7794">
        <v>0</v>
      </c>
      <c r="V7794">
        <v>0</v>
      </c>
      <c r="W7794">
        <v>48.955581911805403</v>
      </c>
      <c r="X7794">
        <v>58.690156111624816</v>
      </c>
      <c r="Y7794">
        <v>0</v>
      </c>
      <c r="Z7794">
        <v>0</v>
      </c>
      <c r="AA7794">
        <v>0.28782640761599998</v>
      </c>
      <c r="AB7794">
        <v>14.112861945231</v>
      </c>
      <c r="AC7794">
        <v>0</v>
      </c>
      <c r="AD7794">
        <v>0</v>
      </c>
      <c r="AE7794">
        <v>122.04642637627722</v>
      </c>
    </row>
    <row r="7795" spans="1:31" x14ac:dyDescent="0.3">
      <c r="A7795">
        <v>2727518</v>
      </c>
      <c r="B7795">
        <v>1</v>
      </c>
      <c r="C7795" t="s">
        <v>80</v>
      </c>
      <c r="D7795" t="s">
        <v>107</v>
      </c>
      <c r="E7795" t="s">
        <v>150</v>
      </c>
      <c r="F7795" t="s">
        <v>1730</v>
      </c>
      <c r="G7795" t="s">
        <v>152</v>
      </c>
      <c r="H7795" t="s">
        <v>153</v>
      </c>
      <c r="I7795" t="s">
        <v>136</v>
      </c>
      <c r="J7795" t="s">
        <v>137</v>
      </c>
      <c r="K7795" t="s">
        <v>138</v>
      </c>
      <c r="L7795" t="s">
        <v>21379</v>
      </c>
      <c r="M7795" t="s">
        <v>21380</v>
      </c>
      <c r="N7795">
        <v>0.41416666600000002</v>
      </c>
      <c r="O7795">
        <v>0</v>
      </c>
      <c r="P7795">
        <v>342</v>
      </c>
      <c r="Q7795">
        <v>9</v>
      </c>
      <c r="R7795">
        <v>5</v>
      </c>
      <c r="S7795">
        <v>3</v>
      </c>
      <c r="T7795">
        <v>87</v>
      </c>
      <c r="U7795">
        <v>1</v>
      </c>
      <c r="V7795">
        <v>0</v>
      </c>
      <c r="W7795">
        <v>0</v>
      </c>
      <c r="X7795">
        <v>20.28414453930359</v>
      </c>
      <c r="Y7795">
        <v>2.7950074725697602</v>
      </c>
      <c r="Z7795">
        <v>0.59517718712424006</v>
      </c>
      <c r="AA7795">
        <v>8.7141939244344595</v>
      </c>
      <c r="AB7795">
        <v>21.832632611318559</v>
      </c>
      <c r="AC7795">
        <v>35.427595146674065</v>
      </c>
      <c r="AD7795">
        <v>0</v>
      </c>
      <c r="AE7795">
        <v>89.648750881424675</v>
      </c>
    </row>
    <row r="7796" spans="1:31" x14ac:dyDescent="0.3">
      <c r="A7796">
        <v>2728451</v>
      </c>
      <c r="B7796">
        <v>1</v>
      </c>
      <c r="C7796" t="s">
        <v>80</v>
      </c>
      <c r="D7796" t="s">
        <v>103</v>
      </c>
      <c r="E7796" t="s">
        <v>173</v>
      </c>
      <c r="F7796" t="s">
        <v>20882</v>
      </c>
      <c r="G7796" t="s">
        <v>152</v>
      </c>
      <c r="H7796" t="s">
        <v>153</v>
      </c>
      <c r="I7796" t="s">
        <v>490</v>
      </c>
      <c r="J7796" t="s">
        <v>137</v>
      </c>
      <c r="K7796" t="s">
        <v>138</v>
      </c>
      <c r="L7796" t="s">
        <v>21381</v>
      </c>
      <c r="M7796" t="s">
        <v>21382</v>
      </c>
      <c r="N7796">
        <v>0.04</v>
      </c>
      <c r="O7796">
        <v>1</v>
      </c>
      <c r="P7796">
        <v>6208</v>
      </c>
      <c r="Q7796">
        <v>32</v>
      </c>
      <c r="R7796">
        <v>62</v>
      </c>
      <c r="S7796">
        <v>47</v>
      </c>
      <c r="T7796">
        <v>1501</v>
      </c>
      <c r="U7796">
        <v>16</v>
      </c>
      <c r="V7796">
        <v>13</v>
      </c>
      <c r="W7796">
        <v>1.9249613694000002E-2</v>
      </c>
      <c r="X7796">
        <v>57.236113427958458</v>
      </c>
      <c r="Y7796">
        <v>4.5124940731115997</v>
      </c>
      <c r="Z7796">
        <v>1.3782328558060801</v>
      </c>
      <c r="AA7796">
        <v>41.965529905421768</v>
      </c>
      <c r="AB7796">
        <v>39.75582149930753</v>
      </c>
      <c r="AC7796">
        <v>14.713052619405481</v>
      </c>
      <c r="AD7796">
        <v>4.4988648726475997</v>
      </c>
      <c r="AE7796">
        <v>164.07935886735254</v>
      </c>
    </row>
    <row r="7797" spans="1:31" x14ac:dyDescent="0.3">
      <c r="A7797">
        <v>2727369</v>
      </c>
      <c r="B7797">
        <v>1</v>
      </c>
      <c r="C7797" t="s">
        <v>80</v>
      </c>
      <c r="D7797" t="s">
        <v>97</v>
      </c>
      <c r="E7797" t="s">
        <v>213</v>
      </c>
      <c r="F7797" t="s">
        <v>312</v>
      </c>
      <c r="G7797" t="s">
        <v>152</v>
      </c>
      <c r="H7797" t="s">
        <v>153</v>
      </c>
      <c r="I7797" t="s">
        <v>136</v>
      </c>
      <c r="J7797" t="s">
        <v>137</v>
      </c>
      <c r="K7797" t="s">
        <v>138</v>
      </c>
      <c r="L7797" t="s">
        <v>20332</v>
      </c>
      <c r="M7797" t="s">
        <v>21383</v>
      </c>
      <c r="N7797">
        <v>0.199722222</v>
      </c>
      <c r="O7797">
        <v>10</v>
      </c>
      <c r="P7797">
        <v>4794</v>
      </c>
      <c r="Q7797">
        <v>0</v>
      </c>
      <c r="R7797">
        <v>107</v>
      </c>
      <c r="S7797">
        <v>9</v>
      </c>
      <c r="T7797">
        <v>439</v>
      </c>
      <c r="U7797">
        <v>0</v>
      </c>
      <c r="V7797">
        <v>2</v>
      </c>
      <c r="W7797">
        <v>23.797671990349141</v>
      </c>
      <c r="X7797">
        <v>201.99711513178903</v>
      </c>
      <c r="Y7797">
        <v>0</v>
      </c>
      <c r="Z7797">
        <v>3.5451703927175222</v>
      </c>
      <c r="AA7797">
        <v>44.129612497701451</v>
      </c>
      <c r="AB7797">
        <v>83.076935137104314</v>
      </c>
      <c r="AC7797">
        <v>0</v>
      </c>
      <c r="AD7797">
        <v>1.6878559908322586</v>
      </c>
      <c r="AE7797">
        <v>358.23436114049372</v>
      </c>
    </row>
    <row r="7798" spans="1:31" x14ac:dyDescent="0.3">
      <c r="A7798">
        <v>2727910</v>
      </c>
      <c r="B7798">
        <v>1</v>
      </c>
      <c r="C7798" t="s">
        <v>81</v>
      </c>
      <c r="D7798" t="s">
        <v>122</v>
      </c>
      <c r="E7798" t="s">
        <v>150</v>
      </c>
      <c r="F7798" t="s">
        <v>21384</v>
      </c>
      <c r="G7798" t="s">
        <v>152</v>
      </c>
      <c r="H7798" t="s">
        <v>153</v>
      </c>
      <c r="I7798" t="s">
        <v>490</v>
      </c>
      <c r="J7798" t="s">
        <v>137</v>
      </c>
      <c r="K7798" t="s">
        <v>138</v>
      </c>
      <c r="L7798" t="s">
        <v>21385</v>
      </c>
      <c r="M7798" t="s">
        <v>21150</v>
      </c>
      <c r="N7798">
        <v>8.3333330000000001E-3</v>
      </c>
      <c r="O7798">
        <v>4</v>
      </c>
      <c r="P7798">
        <v>123</v>
      </c>
      <c r="Q7798">
        <v>21</v>
      </c>
      <c r="R7798">
        <v>36</v>
      </c>
      <c r="S7798">
        <v>28</v>
      </c>
      <c r="T7798">
        <v>16</v>
      </c>
      <c r="U7798">
        <v>2</v>
      </c>
      <c r="V7798">
        <v>0</v>
      </c>
      <c r="W7798">
        <v>1.17938606301E-2</v>
      </c>
      <c r="X7798">
        <v>0.13465422199180002</v>
      </c>
      <c r="Y7798">
        <v>0.27641385790562495</v>
      </c>
      <c r="Z7798">
        <v>5.8370062397399995E-2</v>
      </c>
      <c r="AA7798">
        <v>2.2397047181999001</v>
      </c>
      <c r="AB7798">
        <v>6.5633270854750014E-2</v>
      </c>
      <c r="AC7798">
        <v>1.1404574374453333</v>
      </c>
      <c r="AD7798">
        <v>0</v>
      </c>
      <c r="AE7798">
        <v>3.9270274294249083</v>
      </c>
    </row>
    <row r="7799" spans="1:31" x14ac:dyDescent="0.3">
      <c r="A7799">
        <v>2727831</v>
      </c>
      <c r="B7799">
        <v>1</v>
      </c>
      <c r="C7799" t="s">
        <v>81</v>
      </c>
      <c r="D7799" t="s">
        <v>115</v>
      </c>
      <c r="E7799" t="s">
        <v>156</v>
      </c>
      <c r="F7799" t="s">
        <v>4383</v>
      </c>
      <c r="G7799" t="s">
        <v>185</v>
      </c>
      <c r="H7799" t="s">
        <v>153</v>
      </c>
      <c r="I7799" t="s">
        <v>136</v>
      </c>
      <c r="J7799" t="s">
        <v>137</v>
      </c>
      <c r="K7799" t="s">
        <v>138</v>
      </c>
      <c r="L7799" t="s">
        <v>20415</v>
      </c>
      <c r="M7799" t="s">
        <v>21386</v>
      </c>
      <c r="N7799">
        <v>1.1375</v>
      </c>
      <c r="O7799">
        <v>1</v>
      </c>
      <c r="P7799">
        <v>403</v>
      </c>
      <c r="Q7799">
        <v>3</v>
      </c>
      <c r="R7799">
        <v>19</v>
      </c>
      <c r="S7799">
        <v>2</v>
      </c>
      <c r="T7799">
        <v>20</v>
      </c>
      <c r="U7799">
        <v>0</v>
      </c>
      <c r="V7799">
        <v>0</v>
      </c>
      <c r="W7799">
        <v>0.22141377380249999</v>
      </c>
      <c r="X7799">
        <v>25.010540137200419</v>
      </c>
      <c r="Y7799">
        <v>2.7834639211001626</v>
      </c>
      <c r="Z7799">
        <v>16.063478408391752</v>
      </c>
      <c r="AA7799">
        <v>9.411580723192019</v>
      </c>
      <c r="AB7799">
        <v>4.110827031707414</v>
      </c>
      <c r="AC7799">
        <v>0</v>
      </c>
      <c r="AD7799">
        <v>0</v>
      </c>
      <c r="AE7799">
        <v>57.601303995394268</v>
      </c>
    </row>
    <row r="7800" spans="1:31" x14ac:dyDescent="0.3">
      <c r="A7800">
        <v>2727570</v>
      </c>
      <c r="B7800">
        <v>1</v>
      </c>
      <c r="C7800" t="s">
        <v>81</v>
      </c>
      <c r="D7800" t="s">
        <v>122</v>
      </c>
      <c r="E7800" t="s">
        <v>213</v>
      </c>
      <c r="F7800" t="s">
        <v>21387</v>
      </c>
      <c r="G7800" t="s">
        <v>152</v>
      </c>
      <c r="H7800" t="s">
        <v>153</v>
      </c>
      <c r="I7800" t="s">
        <v>136</v>
      </c>
      <c r="J7800" t="s">
        <v>137</v>
      </c>
      <c r="K7800" t="s">
        <v>138</v>
      </c>
      <c r="L7800" t="s">
        <v>21388</v>
      </c>
      <c r="M7800" t="s">
        <v>21389</v>
      </c>
      <c r="N7800">
        <v>2.9522222220000001</v>
      </c>
      <c r="O7800">
        <v>0</v>
      </c>
      <c r="P7800">
        <v>0</v>
      </c>
      <c r="Q7800">
        <v>0</v>
      </c>
      <c r="R7800">
        <v>0</v>
      </c>
      <c r="S7800">
        <v>2</v>
      </c>
      <c r="T7800">
        <v>0</v>
      </c>
      <c r="U7800">
        <v>6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10.365152532283876</v>
      </c>
      <c r="AB7800">
        <v>0</v>
      </c>
      <c r="AC7800">
        <v>5752.0442364758519</v>
      </c>
      <c r="AD7800">
        <v>0</v>
      </c>
      <c r="AE7800">
        <v>5762.4093890081358</v>
      </c>
    </row>
    <row r="7801" spans="1:31" x14ac:dyDescent="0.3">
      <c r="A7801">
        <v>2727808</v>
      </c>
      <c r="B7801">
        <v>1</v>
      </c>
      <c r="C7801" t="s">
        <v>81</v>
      </c>
      <c r="D7801" t="s">
        <v>127</v>
      </c>
      <c r="E7801" t="s">
        <v>213</v>
      </c>
      <c r="F7801" t="s">
        <v>9818</v>
      </c>
      <c r="G7801" t="s">
        <v>152</v>
      </c>
      <c r="H7801" t="s">
        <v>153</v>
      </c>
      <c r="I7801" t="s">
        <v>136</v>
      </c>
      <c r="J7801" t="s">
        <v>137</v>
      </c>
      <c r="K7801" t="s">
        <v>138</v>
      </c>
      <c r="L7801" t="s">
        <v>21390</v>
      </c>
      <c r="M7801" t="s">
        <v>21391</v>
      </c>
      <c r="N7801">
        <v>1.4894444440000001</v>
      </c>
      <c r="O7801">
        <v>6</v>
      </c>
      <c r="P7801">
        <v>12</v>
      </c>
      <c r="Q7801">
        <v>194</v>
      </c>
      <c r="R7801">
        <v>121</v>
      </c>
      <c r="S7801">
        <v>15</v>
      </c>
      <c r="T7801">
        <v>8</v>
      </c>
      <c r="U7801">
        <v>0</v>
      </c>
      <c r="V7801">
        <v>0</v>
      </c>
      <c r="W7801">
        <v>2.827844986897655</v>
      </c>
      <c r="X7801">
        <v>0</v>
      </c>
      <c r="Y7801">
        <v>70.352844813091821</v>
      </c>
      <c r="Z7801">
        <v>11.235308663411026</v>
      </c>
      <c r="AA7801">
        <v>70.661400451858412</v>
      </c>
      <c r="AB7801">
        <v>1.3386978925702535</v>
      </c>
      <c r="AC7801">
        <v>0</v>
      </c>
      <c r="AD7801">
        <v>0</v>
      </c>
      <c r="AE7801">
        <v>156.41609680782918</v>
      </c>
    </row>
    <row r="7802" spans="1:31" x14ac:dyDescent="0.3">
      <c r="A7802">
        <v>2728000</v>
      </c>
      <c r="B7802">
        <v>1</v>
      </c>
      <c r="C7802" t="s">
        <v>80</v>
      </c>
      <c r="D7802" t="s">
        <v>85</v>
      </c>
      <c r="E7802" t="s">
        <v>145</v>
      </c>
      <c r="F7802" t="s">
        <v>21392</v>
      </c>
      <c r="G7802" t="s">
        <v>181</v>
      </c>
      <c r="H7802" t="s">
        <v>135</v>
      </c>
      <c r="I7802" t="s">
        <v>136</v>
      </c>
      <c r="J7802" t="s">
        <v>137</v>
      </c>
      <c r="K7802" t="s">
        <v>138</v>
      </c>
      <c r="L7802" t="s">
        <v>21393</v>
      </c>
      <c r="M7802" t="s">
        <v>21394</v>
      </c>
      <c r="N7802">
        <v>2.5477777769999999</v>
      </c>
      <c r="O7802">
        <v>0</v>
      </c>
      <c r="P7802">
        <v>11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6.3644304805845451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6.3644304805845451</v>
      </c>
    </row>
    <row r="7803" spans="1:31" x14ac:dyDescent="0.3">
      <c r="A7803">
        <v>2766182</v>
      </c>
      <c r="B7803">
        <v>1</v>
      </c>
      <c r="C7803" t="s">
        <v>80</v>
      </c>
      <c r="D7803" t="s">
        <v>95</v>
      </c>
      <c r="E7803" t="s">
        <v>156</v>
      </c>
      <c r="F7803" t="s">
        <v>21395</v>
      </c>
      <c r="G7803" t="s">
        <v>185</v>
      </c>
      <c r="H7803" t="s">
        <v>153</v>
      </c>
      <c r="I7803" t="s">
        <v>136</v>
      </c>
      <c r="J7803" t="s">
        <v>137</v>
      </c>
      <c r="K7803" t="s">
        <v>138</v>
      </c>
      <c r="L7803" t="s">
        <v>21396</v>
      </c>
      <c r="M7803" t="s">
        <v>21397</v>
      </c>
      <c r="N7803">
        <v>6.7536111109999997</v>
      </c>
      <c r="O7803">
        <v>0</v>
      </c>
      <c r="P7803">
        <v>74</v>
      </c>
      <c r="Q7803">
        <v>0</v>
      </c>
      <c r="R7803">
        <v>18</v>
      </c>
      <c r="S7803">
        <v>0</v>
      </c>
      <c r="T7803">
        <v>21</v>
      </c>
      <c r="U7803">
        <v>0</v>
      </c>
      <c r="V7803">
        <v>0</v>
      </c>
      <c r="W7803">
        <v>0</v>
      </c>
      <c r="X7803">
        <v>85.71321892114112</v>
      </c>
      <c r="Y7803">
        <v>0</v>
      </c>
      <c r="Z7803">
        <v>21.992965057932583</v>
      </c>
      <c r="AA7803">
        <v>0</v>
      </c>
      <c r="AB7803">
        <v>141.33882741173758</v>
      </c>
      <c r="AC7803">
        <v>0</v>
      </c>
      <c r="AD7803">
        <v>0</v>
      </c>
      <c r="AE7803">
        <v>249.04501139081128</v>
      </c>
    </row>
    <row r="7804" spans="1:31" x14ac:dyDescent="0.3">
      <c r="A7804">
        <v>2727290</v>
      </c>
      <c r="B7804">
        <v>1</v>
      </c>
      <c r="C7804" t="s">
        <v>81</v>
      </c>
      <c r="D7804" t="s">
        <v>124</v>
      </c>
      <c r="E7804" t="s">
        <v>150</v>
      </c>
      <c r="F7804" t="s">
        <v>5742</v>
      </c>
      <c r="G7804" t="s">
        <v>152</v>
      </c>
      <c r="H7804" t="s">
        <v>153</v>
      </c>
      <c r="I7804" t="s">
        <v>136</v>
      </c>
      <c r="J7804" t="s">
        <v>137</v>
      </c>
      <c r="K7804" t="s">
        <v>138</v>
      </c>
      <c r="L7804" t="s">
        <v>21398</v>
      </c>
      <c r="M7804" t="s">
        <v>21399</v>
      </c>
      <c r="N7804">
        <v>3.258611111</v>
      </c>
      <c r="O7804">
        <v>2</v>
      </c>
      <c r="P7804">
        <v>184</v>
      </c>
      <c r="Q7804">
        <v>39</v>
      </c>
      <c r="R7804">
        <v>131</v>
      </c>
      <c r="S7804">
        <v>14</v>
      </c>
      <c r="T7804">
        <v>21</v>
      </c>
      <c r="U7804">
        <v>1</v>
      </c>
      <c r="V7804">
        <v>0</v>
      </c>
      <c r="W7804">
        <v>0</v>
      </c>
      <c r="X7804">
        <v>63.765197615945183</v>
      </c>
      <c r="Y7804">
        <v>8.8182924862958316</v>
      </c>
      <c r="Z7804">
        <v>114.26801294354362</v>
      </c>
      <c r="AA7804">
        <v>105.65342953989408</v>
      </c>
      <c r="AB7804">
        <v>9.6977207641670784</v>
      </c>
      <c r="AC7804">
        <v>56.659210614028723</v>
      </c>
      <c r="AD7804">
        <v>0</v>
      </c>
      <c r="AE7804">
        <v>358.8618639638745</v>
      </c>
    </row>
    <row r="7805" spans="1:31" x14ac:dyDescent="0.3">
      <c r="A7805">
        <v>2728123</v>
      </c>
      <c r="B7805">
        <v>1</v>
      </c>
      <c r="C7805" t="s">
        <v>80</v>
      </c>
      <c r="D7805" t="s">
        <v>106</v>
      </c>
      <c r="E7805" t="s">
        <v>132</v>
      </c>
      <c r="F7805" t="s">
        <v>21400</v>
      </c>
      <c r="G7805" t="s">
        <v>134</v>
      </c>
      <c r="H7805" t="s">
        <v>135</v>
      </c>
      <c r="I7805" t="s">
        <v>136</v>
      </c>
      <c r="J7805" t="s">
        <v>137</v>
      </c>
      <c r="K7805" t="s">
        <v>138</v>
      </c>
      <c r="L7805" t="s">
        <v>20271</v>
      </c>
      <c r="M7805" t="s">
        <v>21401</v>
      </c>
      <c r="N7805">
        <v>7.573611111</v>
      </c>
      <c r="O7805">
        <v>0</v>
      </c>
      <c r="P7805">
        <v>44</v>
      </c>
      <c r="Q7805">
        <v>0</v>
      </c>
      <c r="R7805">
        <v>4</v>
      </c>
      <c r="S7805">
        <v>0</v>
      </c>
      <c r="T7805">
        <v>5</v>
      </c>
      <c r="U7805">
        <v>0</v>
      </c>
      <c r="V7805">
        <v>0</v>
      </c>
      <c r="W7805">
        <v>0</v>
      </c>
      <c r="X7805">
        <v>27.138850567099791</v>
      </c>
      <c r="Y7805">
        <v>0</v>
      </c>
      <c r="Z7805">
        <v>5.2381713454725469</v>
      </c>
      <c r="AA7805">
        <v>0</v>
      </c>
      <c r="AB7805">
        <v>21.12362995675727</v>
      </c>
      <c r="AC7805">
        <v>0</v>
      </c>
      <c r="AD7805">
        <v>0</v>
      </c>
      <c r="AE7805">
        <v>53.500651869329609</v>
      </c>
    </row>
    <row r="7806" spans="1:31" x14ac:dyDescent="0.3">
      <c r="A7806">
        <v>2727436</v>
      </c>
      <c r="B7806">
        <v>1</v>
      </c>
      <c r="C7806" t="s">
        <v>80</v>
      </c>
      <c r="D7806" t="s">
        <v>95</v>
      </c>
      <c r="E7806" t="s">
        <v>173</v>
      </c>
      <c r="F7806" t="s">
        <v>13749</v>
      </c>
      <c r="G7806" t="s">
        <v>152</v>
      </c>
      <c r="H7806" t="s">
        <v>153</v>
      </c>
      <c r="I7806" t="s">
        <v>136</v>
      </c>
      <c r="J7806" t="s">
        <v>137</v>
      </c>
      <c r="K7806" t="s">
        <v>138</v>
      </c>
      <c r="L7806" t="s">
        <v>21402</v>
      </c>
      <c r="M7806" t="s">
        <v>20133</v>
      </c>
      <c r="N7806">
        <v>9.6944444000000005E-2</v>
      </c>
      <c r="O7806">
        <v>3</v>
      </c>
      <c r="P7806">
        <v>1666</v>
      </c>
      <c r="Q7806">
        <v>1</v>
      </c>
      <c r="R7806">
        <v>100</v>
      </c>
      <c r="S7806">
        <v>23</v>
      </c>
      <c r="T7806">
        <v>185</v>
      </c>
      <c r="U7806">
        <v>4</v>
      </c>
      <c r="V7806">
        <v>0</v>
      </c>
      <c r="W7806">
        <v>2.984273776606667E-2</v>
      </c>
      <c r="X7806">
        <v>31.902578436890341</v>
      </c>
      <c r="Y7806">
        <v>5.2003803051666665E-2</v>
      </c>
      <c r="Z7806">
        <v>2.24982887361148</v>
      </c>
      <c r="AA7806">
        <v>121.74565256512162</v>
      </c>
      <c r="AB7806">
        <v>19.56169890071871</v>
      </c>
      <c r="AC7806">
        <v>123.9707707916712</v>
      </c>
      <c r="AD7806">
        <v>0</v>
      </c>
      <c r="AE7806">
        <v>299.51237610883106</v>
      </c>
    </row>
    <row r="7807" spans="1:31" x14ac:dyDescent="0.3">
      <c r="A7807">
        <v>2727739</v>
      </c>
      <c r="B7807">
        <v>1</v>
      </c>
      <c r="C7807" t="s">
        <v>81</v>
      </c>
      <c r="D7807" t="s">
        <v>112</v>
      </c>
      <c r="E7807" t="s">
        <v>150</v>
      </c>
      <c r="F7807" t="s">
        <v>21403</v>
      </c>
      <c r="G7807" t="s">
        <v>152</v>
      </c>
      <c r="H7807" t="s">
        <v>153</v>
      </c>
      <c r="I7807" t="s">
        <v>136</v>
      </c>
      <c r="J7807" t="s">
        <v>137</v>
      </c>
      <c r="K7807" t="s">
        <v>138</v>
      </c>
      <c r="L7807" t="s">
        <v>21404</v>
      </c>
      <c r="M7807" t="s">
        <v>21405</v>
      </c>
      <c r="N7807">
        <v>1.403611111</v>
      </c>
      <c r="O7807">
        <v>2</v>
      </c>
      <c r="P7807">
        <v>0</v>
      </c>
      <c r="Q7807">
        <v>92</v>
      </c>
      <c r="R7807">
        <v>22</v>
      </c>
      <c r="S7807">
        <v>5</v>
      </c>
      <c r="T7807">
        <v>0</v>
      </c>
      <c r="U7807">
        <v>0</v>
      </c>
      <c r="V7807">
        <v>0</v>
      </c>
      <c r="W7807">
        <v>0.38991156514388753</v>
      </c>
      <c r="X7807">
        <v>0</v>
      </c>
      <c r="Y7807">
        <v>175.74180760656904</v>
      </c>
      <c r="Z7807">
        <v>1.7048243511472951</v>
      </c>
      <c r="AA7807">
        <v>15.543728212579948</v>
      </c>
      <c r="AB7807">
        <v>0</v>
      </c>
      <c r="AC7807">
        <v>0</v>
      </c>
      <c r="AD7807">
        <v>0</v>
      </c>
      <c r="AE7807">
        <v>193.38027173544015</v>
      </c>
    </row>
    <row r="7808" spans="1:31" x14ac:dyDescent="0.3">
      <c r="A7808">
        <v>2727685</v>
      </c>
      <c r="B7808">
        <v>1</v>
      </c>
      <c r="C7808" t="s">
        <v>80</v>
      </c>
      <c r="D7808" t="s">
        <v>100</v>
      </c>
      <c r="E7808" t="s">
        <v>150</v>
      </c>
      <c r="F7808" t="s">
        <v>2572</v>
      </c>
      <c r="G7808" t="s">
        <v>152</v>
      </c>
      <c r="H7808" t="s">
        <v>153</v>
      </c>
      <c r="I7808" t="s">
        <v>136</v>
      </c>
      <c r="J7808" t="s">
        <v>137</v>
      </c>
      <c r="K7808" t="s">
        <v>138</v>
      </c>
      <c r="L7808" t="s">
        <v>21406</v>
      </c>
      <c r="M7808" t="s">
        <v>21407</v>
      </c>
      <c r="N7808">
        <v>1.4197222220000001</v>
      </c>
      <c r="O7808">
        <v>1</v>
      </c>
      <c r="P7808">
        <v>1571</v>
      </c>
      <c r="Q7808">
        <v>17</v>
      </c>
      <c r="R7808">
        <v>462</v>
      </c>
      <c r="S7808">
        <v>14</v>
      </c>
      <c r="T7808">
        <v>317</v>
      </c>
      <c r="U7808">
        <v>0</v>
      </c>
      <c r="V7808">
        <v>1</v>
      </c>
      <c r="W7808">
        <v>0.95654791064228517</v>
      </c>
      <c r="X7808">
        <v>467.60540168966088</v>
      </c>
      <c r="Y7808">
        <v>117.7619423563373</v>
      </c>
      <c r="Z7808">
        <v>372.1459764869835</v>
      </c>
      <c r="AA7808">
        <v>126.86397384274994</v>
      </c>
      <c r="AB7808">
        <v>245.34206505973467</v>
      </c>
      <c r="AC7808">
        <v>0</v>
      </c>
      <c r="AD7808">
        <v>2.5172701474887167</v>
      </c>
      <c r="AE7808">
        <v>1333.1931774935974</v>
      </c>
    </row>
    <row r="7809" spans="1:31" x14ac:dyDescent="0.3">
      <c r="A7809">
        <v>2728226</v>
      </c>
      <c r="B7809">
        <v>1</v>
      </c>
      <c r="C7809" t="s">
        <v>80</v>
      </c>
      <c r="D7809" t="s">
        <v>108</v>
      </c>
      <c r="E7809" t="s">
        <v>161</v>
      </c>
      <c r="F7809" t="s">
        <v>1396</v>
      </c>
      <c r="G7809" t="s">
        <v>3852</v>
      </c>
      <c r="H7809" t="s">
        <v>135</v>
      </c>
      <c r="I7809" t="s">
        <v>136</v>
      </c>
      <c r="J7809" t="s">
        <v>137</v>
      </c>
      <c r="K7809" t="s">
        <v>138</v>
      </c>
      <c r="L7809" t="s">
        <v>21408</v>
      </c>
      <c r="M7809" t="s">
        <v>21409</v>
      </c>
      <c r="N7809">
        <v>7.7888888879999998</v>
      </c>
      <c r="O7809">
        <v>0</v>
      </c>
      <c r="P7809">
        <v>33</v>
      </c>
      <c r="Q7809">
        <v>0</v>
      </c>
      <c r="R7809">
        <v>5</v>
      </c>
      <c r="S7809">
        <v>0</v>
      </c>
      <c r="T7809">
        <v>5</v>
      </c>
      <c r="U7809">
        <v>0</v>
      </c>
      <c r="V7809">
        <v>0</v>
      </c>
      <c r="W7809">
        <v>0</v>
      </c>
      <c r="X7809">
        <v>31.564965927818314</v>
      </c>
      <c r="Y7809">
        <v>0</v>
      </c>
      <c r="Z7809">
        <v>1.5041614194804218</v>
      </c>
      <c r="AA7809">
        <v>0</v>
      </c>
      <c r="AB7809">
        <v>1.0258422687278674</v>
      </c>
      <c r="AC7809">
        <v>0</v>
      </c>
      <c r="AD7809">
        <v>0</v>
      </c>
      <c r="AE7809">
        <v>34.094969616026603</v>
      </c>
    </row>
    <row r="7810" spans="1:31" x14ac:dyDescent="0.3">
      <c r="A7810">
        <v>2727347</v>
      </c>
      <c r="B7810">
        <v>1</v>
      </c>
      <c r="C7810" t="s">
        <v>80</v>
      </c>
      <c r="D7810" t="s">
        <v>85</v>
      </c>
      <c r="E7810" t="s">
        <v>145</v>
      </c>
      <c r="F7810" t="s">
        <v>21410</v>
      </c>
      <c r="G7810" t="s">
        <v>147</v>
      </c>
      <c r="H7810" t="s">
        <v>135</v>
      </c>
      <c r="I7810" t="s">
        <v>136</v>
      </c>
      <c r="J7810" t="s">
        <v>137</v>
      </c>
      <c r="K7810" t="s">
        <v>138</v>
      </c>
      <c r="L7810" t="s">
        <v>21411</v>
      </c>
      <c r="M7810" t="s">
        <v>21412</v>
      </c>
      <c r="N7810">
        <v>2.4097222220000001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1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0.70837157164100994</v>
      </c>
      <c r="AC7810">
        <v>0</v>
      </c>
      <c r="AD7810">
        <v>0</v>
      </c>
      <c r="AE7810">
        <v>0.70837157164100994</v>
      </c>
    </row>
    <row r="7811" spans="1:31" x14ac:dyDescent="0.3">
      <c r="A7811">
        <v>2727198</v>
      </c>
      <c r="B7811">
        <v>1</v>
      </c>
      <c r="C7811" t="s">
        <v>81</v>
      </c>
      <c r="D7811" t="s">
        <v>120</v>
      </c>
      <c r="E7811" t="s">
        <v>150</v>
      </c>
      <c r="F7811" t="s">
        <v>12316</v>
      </c>
      <c r="G7811" t="s">
        <v>152</v>
      </c>
      <c r="H7811" t="s">
        <v>153</v>
      </c>
      <c r="I7811" t="s">
        <v>136</v>
      </c>
      <c r="J7811" t="s">
        <v>137</v>
      </c>
      <c r="K7811" t="s">
        <v>138</v>
      </c>
      <c r="L7811" t="s">
        <v>21413</v>
      </c>
      <c r="M7811" t="s">
        <v>21414</v>
      </c>
      <c r="N7811">
        <v>0.32722222200000001</v>
      </c>
      <c r="O7811">
        <v>1</v>
      </c>
      <c r="P7811">
        <v>1741</v>
      </c>
      <c r="Q7811">
        <v>0</v>
      </c>
      <c r="R7811">
        <v>12</v>
      </c>
      <c r="S7811">
        <v>1</v>
      </c>
      <c r="T7811">
        <v>96</v>
      </c>
      <c r="U7811">
        <v>0</v>
      </c>
      <c r="V7811">
        <v>0</v>
      </c>
      <c r="W7811">
        <v>5.1616983586666672E-2</v>
      </c>
      <c r="X7811">
        <v>131.73859629024048</v>
      </c>
      <c r="Y7811">
        <v>0</v>
      </c>
      <c r="Z7811">
        <v>0.29370264943710001</v>
      </c>
      <c r="AA7811">
        <v>1.0649255480464568</v>
      </c>
      <c r="AB7811">
        <v>11.04584563519265</v>
      </c>
      <c r="AC7811">
        <v>0</v>
      </c>
      <c r="AD7811">
        <v>0</v>
      </c>
      <c r="AE7811">
        <v>144.19468710650335</v>
      </c>
    </row>
    <row r="7812" spans="1:31" x14ac:dyDescent="0.3">
      <c r="A7812">
        <v>2728034</v>
      </c>
      <c r="B7812">
        <v>1</v>
      </c>
      <c r="C7812" t="s">
        <v>80</v>
      </c>
      <c r="D7812" t="s">
        <v>98</v>
      </c>
      <c r="E7812" t="s">
        <v>132</v>
      </c>
      <c r="F7812" t="s">
        <v>21415</v>
      </c>
      <c r="G7812" t="s">
        <v>134</v>
      </c>
      <c r="H7812" t="s">
        <v>135</v>
      </c>
      <c r="I7812" t="s">
        <v>136</v>
      </c>
      <c r="J7812" t="s">
        <v>137</v>
      </c>
      <c r="K7812" t="s">
        <v>138</v>
      </c>
      <c r="L7812" t="s">
        <v>21416</v>
      </c>
      <c r="M7812" t="s">
        <v>21417</v>
      </c>
      <c r="N7812">
        <v>4.9941666659999999</v>
      </c>
      <c r="O7812">
        <v>0</v>
      </c>
      <c r="P7812">
        <v>326</v>
      </c>
      <c r="Q7812">
        <v>0</v>
      </c>
      <c r="R7812">
        <v>11</v>
      </c>
      <c r="S7812">
        <v>0</v>
      </c>
      <c r="T7812">
        <v>35</v>
      </c>
      <c r="U7812">
        <v>0</v>
      </c>
      <c r="V7812">
        <v>0</v>
      </c>
      <c r="W7812">
        <v>0</v>
      </c>
      <c r="X7812">
        <v>357.21705051305247</v>
      </c>
      <c r="Y7812">
        <v>0</v>
      </c>
      <c r="Z7812">
        <v>17.420749362080002</v>
      </c>
      <c r="AA7812">
        <v>0</v>
      </c>
      <c r="AB7812">
        <v>380.43305263629975</v>
      </c>
      <c r="AC7812">
        <v>0</v>
      </c>
      <c r="AD7812">
        <v>0</v>
      </c>
      <c r="AE7812">
        <v>755.07085251143224</v>
      </c>
    </row>
    <row r="7813" spans="1:31" x14ac:dyDescent="0.3">
      <c r="A7813">
        <v>2728031</v>
      </c>
      <c r="B7813">
        <v>1</v>
      </c>
      <c r="C7813" t="s">
        <v>81</v>
      </c>
      <c r="D7813" t="s">
        <v>118</v>
      </c>
      <c r="E7813" t="s">
        <v>156</v>
      </c>
      <c r="F7813" t="s">
        <v>21418</v>
      </c>
      <c r="G7813" t="s">
        <v>185</v>
      </c>
      <c r="H7813" t="s">
        <v>153</v>
      </c>
      <c r="I7813" t="s">
        <v>136</v>
      </c>
      <c r="J7813" t="s">
        <v>137</v>
      </c>
      <c r="K7813" t="s">
        <v>138</v>
      </c>
      <c r="L7813" t="s">
        <v>21419</v>
      </c>
      <c r="M7813" t="s">
        <v>21420</v>
      </c>
      <c r="N7813">
        <v>4.7727777769999999</v>
      </c>
      <c r="O7813">
        <v>0</v>
      </c>
      <c r="P7813">
        <v>0</v>
      </c>
      <c r="Q7813">
        <v>16</v>
      </c>
      <c r="R7813">
        <v>0</v>
      </c>
      <c r="S7813">
        <v>1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35.485818756952987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35.485818756952987</v>
      </c>
    </row>
    <row r="7814" spans="1:31" x14ac:dyDescent="0.3">
      <c r="A7814">
        <v>2727885</v>
      </c>
      <c r="B7814">
        <v>1</v>
      </c>
      <c r="C7814" t="s">
        <v>80</v>
      </c>
      <c r="D7814" t="s">
        <v>101</v>
      </c>
      <c r="E7814" t="s">
        <v>156</v>
      </c>
      <c r="F7814" t="s">
        <v>21421</v>
      </c>
      <c r="G7814" t="s">
        <v>2358</v>
      </c>
      <c r="H7814" t="s">
        <v>153</v>
      </c>
      <c r="I7814" t="s">
        <v>136</v>
      </c>
      <c r="J7814" t="s">
        <v>137</v>
      </c>
      <c r="K7814" t="s">
        <v>138</v>
      </c>
      <c r="L7814" t="s">
        <v>21422</v>
      </c>
      <c r="M7814" t="s">
        <v>21423</v>
      </c>
      <c r="N7814">
        <v>2.3797222219999998</v>
      </c>
      <c r="O7814">
        <v>0</v>
      </c>
      <c r="P7814">
        <v>643</v>
      </c>
      <c r="Q7814">
        <v>0</v>
      </c>
      <c r="R7814">
        <v>1</v>
      </c>
      <c r="S7814">
        <v>0</v>
      </c>
      <c r="T7814">
        <v>185</v>
      </c>
      <c r="U7814">
        <v>0</v>
      </c>
      <c r="V7814">
        <v>0</v>
      </c>
      <c r="W7814">
        <v>0</v>
      </c>
      <c r="X7814">
        <v>206.50723173885993</v>
      </c>
      <c r="Y7814">
        <v>0</v>
      </c>
      <c r="Z7814">
        <v>0</v>
      </c>
      <c r="AA7814">
        <v>0</v>
      </c>
      <c r="AB7814">
        <v>296.01234341510991</v>
      </c>
      <c r="AC7814">
        <v>0</v>
      </c>
      <c r="AD7814">
        <v>0</v>
      </c>
      <c r="AE7814">
        <v>502.51957515396987</v>
      </c>
    </row>
    <row r="7815" spans="1:31" x14ac:dyDescent="0.3">
      <c r="A7815">
        <v>2727393</v>
      </c>
      <c r="B7815">
        <v>1</v>
      </c>
      <c r="C7815" t="s">
        <v>80</v>
      </c>
      <c r="D7815" t="s">
        <v>83</v>
      </c>
      <c r="E7815" t="s">
        <v>145</v>
      </c>
      <c r="F7815" t="s">
        <v>21424</v>
      </c>
      <c r="G7815" t="s">
        <v>230</v>
      </c>
      <c r="H7815" t="s">
        <v>135</v>
      </c>
      <c r="I7815" t="s">
        <v>136</v>
      </c>
      <c r="J7815" t="s">
        <v>137</v>
      </c>
      <c r="K7815" t="s">
        <v>138</v>
      </c>
      <c r="L7815" t="s">
        <v>21425</v>
      </c>
      <c r="M7815" t="s">
        <v>21283</v>
      </c>
      <c r="N7815">
        <v>1.8911111110000001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1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2.6070022492666669</v>
      </c>
      <c r="AC7815">
        <v>0</v>
      </c>
      <c r="AD7815">
        <v>0</v>
      </c>
      <c r="AE7815">
        <v>2.6070022492666669</v>
      </c>
    </row>
    <row r="7816" spans="1:31" x14ac:dyDescent="0.3">
      <c r="A7816">
        <v>2727819</v>
      </c>
      <c r="B7816">
        <v>1</v>
      </c>
      <c r="C7816" t="s">
        <v>80</v>
      </c>
      <c r="D7816" t="s">
        <v>106</v>
      </c>
      <c r="E7816" t="s">
        <v>150</v>
      </c>
      <c r="F7816" t="s">
        <v>21426</v>
      </c>
      <c r="G7816" t="s">
        <v>152</v>
      </c>
      <c r="H7816" t="s">
        <v>153</v>
      </c>
      <c r="I7816" t="s">
        <v>136</v>
      </c>
      <c r="J7816" t="s">
        <v>137</v>
      </c>
      <c r="K7816" t="s">
        <v>138</v>
      </c>
      <c r="L7816" t="s">
        <v>21427</v>
      </c>
      <c r="M7816" t="s">
        <v>21428</v>
      </c>
      <c r="N7816">
        <v>0.37416666599999998</v>
      </c>
      <c r="O7816">
        <v>0</v>
      </c>
      <c r="P7816">
        <v>8</v>
      </c>
      <c r="Q7816">
        <v>32</v>
      </c>
      <c r="R7816">
        <v>74</v>
      </c>
      <c r="S7816">
        <v>10</v>
      </c>
      <c r="T7816">
        <v>20</v>
      </c>
      <c r="U7816">
        <v>2</v>
      </c>
      <c r="V7816">
        <v>0</v>
      </c>
      <c r="W7816">
        <v>0</v>
      </c>
      <c r="X7816">
        <v>0.36628758759945002</v>
      </c>
      <c r="Y7816">
        <v>10.207244461372413</v>
      </c>
      <c r="Z7816">
        <v>19.10362697003562</v>
      </c>
      <c r="AA7816">
        <v>11.737831891116187</v>
      </c>
      <c r="AB7816">
        <v>3.4662810263017496</v>
      </c>
      <c r="AC7816">
        <v>11.381501428969409</v>
      </c>
      <c r="AD7816">
        <v>0</v>
      </c>
      <c r="AE7816">
        <v>56.262773365394828</v>
      </c>
    </row>
    <row r="7817" spans="1:31" x14ac:dyDescent="0.3">
      <c r="A7817">
        <v>2728103</v>
      </c>
      <c r="B7817">
        <v>1</v>
      </c>
      <c r="C7817" t="s">
        <v>80</v>
      </c>
      <c r="D7817" t="s">
        <v>103</v>
      </c>
      <c r="E7817" t="s">
        <v>132</v>
      </c>
      <c r="F7817" t="s">
        <v>21429</v>
      </c>
      <c r="G7817" t="s">
        <v>134</v>
      </c>
      <c r="H7817" t="s">
        <v>135</v>
      </c>
      <c r="I7817" t="s">
        <v>136</v>
      </c>
      <c r="J7817" t="s">
        <v>137</v>
      </c>
      <c r="K7817" t="s">
        <v>138</v>
      </c>
      <c r="L7817" t="s">
        <v>21430</v>
      </c>
      <c r="M7817" t="s">
        <v>21431</v>
      </c>
      <c r="N7817">
        <v>6.733055555</v>
      </c>
      <c r="O7817">
        <v>0</v>
      </c>
      <c r="P7817">
        <v>32</v>
      </c>
      <c r="Q7817">
        <v>0</v>
      </c>
      <c r="R7817">
        <v>9</v>
      </c>
      <c r="S7817">
        <v>0</v>
      </c>
      <c r="T7817">
        <v>47</v>
      </c>
      <c r="U7817">
        <v>0</v>
      </c>
      <c r="V7817">
        <v>0</v>
      </c>
      <c r="W7817">
        <v>0</v>
      </c>
      <c r="X7817">
        <v>26.932978197460098</v>
      </c>
      <c r="Y7817">
        <v>0</v>
      </c>
      <c r="Z7817">
        <v>55.55857830348846</v>
      </c>
      <c r="AA7817">
        <v>0</v>
      </c>
      <c r="AB7817">
        <v>75.048913032119529</v>
      </c>
      <c r="AC7817">
        <v>0</v>
      </c>
      <c r="AD7817">
        <v>0</v>
      </c>
      <c r="AE7817">
        <v>157.54046953306809</v>
      </c>
    </row>
    <row r="7818" spans="1:31" x14ac:dyDescent="0.3">
      <c r="A7818">
        <v>2728223</v>
      </c>
      <c r="B7818">
        <v>1</v>
      </c>
      <c r="C7818" t="s">
        <v>80</v>
      </c>
      <c r="D7818" t="s">
        <v>93</v>
      </c>
      <c r="E7818" t="s">
        <v>150</v>
      </c>
      <c r="F7818" t="s">
        <v>20668</v>
      </c>
      <c r="G7818" t="s">
        <v>152</v>
      </c>
      <c r="H7818" t="s">
        <v>153</v>
      </c>
      <c r="I7818" t="s">
        <v>136</v>
      </c>
      <c r="J7818" t="s">
        <v>137</v>
      </c>
      <c r="K7818" t="s">
        <v>138</v>
      </c>
      <c r="L7818" t="s">
        <v>21432</v>
      </c>
      <c r="M7818" t="s">
        <v>21433</v>
      </c>
      <c r="N7818">
        <v>0.22444444399999999</v>
      </c>
      <c r="O7818">
        <v>0</v>
      </c>
      <c r="P7818">
        <v>699</v>
      </c>
      <c r="Q7818">
        <v>16</v>
      </c>
      <c r="R7818">
        <v>218</v>
      </c>
      <c r="S7818">
        <v>8</v>
      </c>
      <c r="T7818">
        <v>205</v>
      </c>
      <c r="U7818">
        <v>0</v>
      </c>
      <c r="V7818">
        <v>0</v>
      </c>
      <c r="W7818">
        <v>0</v>
      </c>
      <c r="X7818">
        <v>45.594273043920857</v>
      </c>
      <c r="Y7818">
        <v>5.4231061912709873</v>
      </c>
      <c r="Z7818">
        <v>21.870142729803717</v>
      </c>
      <c r="AA7818">
        <v>16.361388913564589</v>
      </c>
      <c r="AB7818">
        <v>29.252483331608385</v>
      </c>
      <c r="AC7818">
        <v>0</v>
      </c>
      <c r="AD7818">
        <v>0</v>
      </c>
      <c r="AE7818">
        <v>118.50139421016853</v>
      </c>
    </row>
    <row r="7819" spans="1:31" x14ac:dyDescent="0.3">
      <c r="A7819">
        <v>2727470</v>
      </c>
      <c r="B7819">
        <v>1</v>
      </c>
      <c r="C7819" t="s">
        <v>80</v>
      </c>
      <c r="D7819" t="s">
        <v>94</v>
      </c>
      <c r="E7819" t="s">
        <v>150</v>
      </c>
      <c r="F7819" t="s">
        <v>6719</v>
      </c>
      <c r="G7819" t="s">
        <v>152</v>
      </c>
      <c r="H7819" t="s">
        <v>153</v>
      </c>
      <c r="I7819" t="s">
        <v>136</v>
      </c>
      <c r="J7819" t="s">
        <v>137</v>
      </c>
      <c r="K7819" t="s">
        <v>138</v>
      </c>
      <c r="L7819" t="s">
        <v>21434</v>
      </c>
      <c r="M7819" t="s">
        <v>21435</v>
      </c>
      <c r="N7819">
        <v>0.86277777700000002</v>
      </c>
      <c r="O7819">
        <v>0</v>
      </c>
      <c r="P7819">
        <v>0</v>
      </c>
      <c r="Q7819">
        <v>1</v>
      </c>
      <c r="R7819">
        <v>132</v>
      </c>
      <c r="S7819">
        <v>0</v>
      </c>
      <c r="T7819">
        <v>8</v>
      </c>
      <c r="U7819">
        <v>0</v>
      </c>
      <c r="V7819">
        <v>0</v>
      </c>
      <c r="W7819">
        <v>0</v>
      </c>
      <c r="X7819">
        <v>0</v>
      </c>
      <c r="Y7819">
        <v>0.45221036172666662</v>
      </c>
      <c r="Z7819">
        <v>6.102527854340198</v>
      </c>
      <c r="AA7819">
        <v>0</v>
      </c>
      <c r="AB7819">
        <v>1.1928895031</v>
      </c>
      <c r="AC7819">
        <v>0</v>
      </c>
      <c r="AD7819">
        <v>0</v>
      </c>
      <c r="AE7819">
        <v>7.7476277191668643</v>
      </c>
    </row>
    <row r="7820" spans="1:31" x14ac:dyDescent="0.3">
      <c r="A7820">
        <v>2728146</v>
      </c>
      <c r="B7820">
        <v>1</v>
      </c>
      <c r="C7820" t="s">
        <v>80</v>
      </c>
      <c r="D7820" t="s">
        <v>105</v>
      </c>
      <c r="E7820" t="s">
        <v>156</v>
      </c>
      <c r="F7820" t="s">
        <v>21436</v>
      </c>
      <c r="G7820" t="s">
        <v>152</v>
      </c>
      <c r="H7820" t="s">
        <v>153</v>
      </c>
      <c r="I7820" t="s">
        <v>136</v>
      </c>
      <c r="J7820" t="s">
        <v>137</v>
      </c>
      <c r="K7820" t="s">
        <v>138</v>
      </c>
      <c r="L7820" t="s">
        <v>21437</v>
      </c>
      <c r="M7820" t="s">
        <v>21438</v>
      </c>
      <c r="N7820">
        <v>0.54833333299999998</v>
      </c>
      <c r="O7820">
        <v>0</v>
      </c>
      <c r="P7820">
        <v>1381</v>
      </c>
      <c r="Q7820">
        <v>0</v>
      </c>
      <c r="R7820">
        <v>0</v>
      </c>
      <c r="S7820">
        <v>0</v>
      </c>
      <c r="T7820">
        <v>256</v>
      </c>
      <c r="U7820">
        <v>0</v>
      </c>
      <c r="V7820">
        <v>0</v>
      </c>
      <c r="W7820">
        <v>0</v>
      </c>
      <c r="X7820">
        <v>142.05504537208338</v>
      </c>
      <c r="Y7820">
        <v>0</v>
      </c>
      <c r="Z7820">
        <v>0</v>
      </c>
      <c r="AA7820">
        <v>0</v>
      </c>
      <c r="AB7820">
        <v>90.131595315092838</v>
      </c>
      <c r="AC7820">
        <v>0</v>
      </c>
      <c r="AD7820">
        <v>0</v>
      </c>
      <c r="AE7820">
        <v>232.18664068717624</v>
      </c>
    </row>
    <row r="7821" spans="1:31" x14ac:dyDescent="0.3">
      <c r="A7821">
        <v>2727705</v>
      </c>
      <c r="B7821">
        <v>1</v>
      </c>
      <c r="C7821" t="s">
        <v>81</v>
      </c>
      <c r="D7821" t="s">
        <v>115</v>
      </c>
      <c r="E7821" t="s">
        <v>213</v>
      </c>
      <c r="F7821" t="s">
        <v>4448</v>
      </c>
      <c r="G7821" t="s">
        <v>152</v>
      </c>
      <c r="H7821" t="s">
        <v>153</v>
      </c>
      <c r="I7821" t="s">
        <v>136</v>
      </c>
      <c r="J7821" t="s">
        <v>137</v>
      </c>
      <c r="K7821" t="s">
        <v>138</v>
      </c>
      <c r="L7821" t="s">
        <v>21439</v>
      </c>
      <c r="M7821" t="s">
        <v>21440</v>
      </c>
      <c r="N7821">
        <v>0.15</v>
      </c>
      <c r="O7821">
        <v>2</v>
      </c>
      <c r="P7821">
        <v>576</v>
      </c>
      <c r="Q7821">
        <v>3</v>
      </c>
      <c r="R7821">
        <v>27</v>
      </c>
      <c r="S7821">
        <v>3</v>
      </c>
      <c r="T7821">
        <v>29</v>
      </c>
      <c r="U7821">
        <v>0</v>
      </c>
      <c r="V7821">
        <v>0</v>
      </c>
      <c r="W7821">
        <v>6.2057610899999997E-2</v>
      </c>
      <c r="X7821">
        <v>5.9557165229488538</v>
      </c>
      <c r="Y7821">
        <v>0.35544814843094996</v>
      </c>
      <c r="Z7821">
        <v>2.3167600469887502</v>
      </c>
      <c r="AA7821">
        <v>2.6827471412316002</v>
      </c>
      <c r="AB7821">
        <v>1.1861531709885003</v>
      </c>
      <c r="AC7821">
        <v>0</v>
      </c>
      <c r="AD7821">
        <v>0</v>
      </c>
      <c r="AE7821">
        <v>12.558882641488655</v>
      </c>
    </row>
    <row r="7822" spans="1:31" x14ac:dyDescent="0.3">
      <c r="A7822">
        <v>2728360</v>
      </c>
      <c r="B7822">
        <v>1</v>
      </c>
      <c r="C7822" t="s">
        <v>81</v>
      </c>
      <c r="D7822" t="s">
        <v>118</v>
      </c>
      <c r="E7822" t="s">
        <v>145</v>
      </c>
      <c r="F7822" t="s">
        <v>21441</v>
      </c>
      <c r="G7822" t="s">
        <v>230</v>
      </c>
      <c r="H7822" t="s">
        <v>135</v>
      </c>
      <c r="I7822" t="s">
        <v>136</v>
      </c>
      <c r="J7822" t="s">
        <v>137</v>
      </c>
      <c r="K7822" t="s">
        <v>138</v>
      </c>
      <c r="L7822" t="s">
        <v>21442</v>
      </c>
      <c r="M7822" t="s">
        <v>21443</v>
      </c>
      <c r="N7822">
        <v>2.3483333329999998</v>
      </c>
      <c r="O7822">
        <v>0</v>
      </c>
      <c r="P7822">
        <v>1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</row>
    <row r="7823" spans="1:31" x14ac:dyDescent="0.3">
      <c r="A7823">
        <v>2727278</v>
      </c>
      <c r="B7823">
        <v>1</v>
      </c>
      <c r="C7823" t="s">
        <v>81</v>
      </c>
      <c r="D7823" t="s">
        <v>115</v>
      </c>
      <c r="E7823" t="s">
        <v>213</v>
      </c>
      <c r="F7823" t="s">
        <v>21444</v>
      </c>
      <c r="G7823" t="s">
        <v>152</v>
      </c>
      <c r="H7823" t="s">
        <v>153</v>
      </c>
      <c r="I7823" t="s">
        <v>490</v>
      </c>
      <c r="J7823" t="s">
        <v>137</v>
      </c>
      <c r="K7823" t="s">
        <v>138</v>
      </c>
      <c r="L7823" t="s">
        <v>21445</v>
      </c>
      <c r="M7823" t="s">
        <v>21446</v>
      </c>
      <c r="N7823">
        <v>2.1666666000000001E-2</v>
      </c>
      <c r="O7823">
        <v>2</v>
      </c>
      <c r="P7823">
        <v>261</v>
      </c>
      <c r="Q7823">
        <v>1</v>
      </c>
      <c r="R7823">
        <v>33</v>
      </c>
      <c r="S7823">
        <v>0</v>
      </c>
      <c r="T7823">
        <v>13</v>
      </c>
      <c r="U7823">
        <v>0</v>
      </c>
      <c r="V7823">
        <v>0</v>
      </c>
      <c r="W7823">
        <v>7.213789830000001E-3</v>
      </c>
      <c r="X7823">
        <v>0.18377494045299997</v>
      </c>
      <c r="Y7823">
        <v>1.1107135130000001E-2</v>
      </c>
      <c r="Z7823">
        <v>9.2096877515629991E-2</v>
      </c>
      <c r="AA7823">
        <v>0</v>
      </c>
      <c r="AB7823">
        <v>6.380743035030001E-2</v>
      </c>
      <c r="AC7823">
        <v>0</v>
      </c>
      <c r="AD7823">
        <v>0</v>
      </c>
      <c r="AE7823">
        <v>0.35800017327892997</v>
      </c>
    </row>
    <row r="7824" spans="1:31" x14ac:dyDescent="0.3">
      <c r="A7824">
        <v>2728346</v>
      </c>
      <c r="B7824">
        <v>1</v>
      </c>
      <c r="C7824" t="s">
        <v>80</v>
      </c>
      <c r="D7824" t="s">
        <v>105</v>
      </c>
      <c r="E7824" t="s">
        <v>173</v>
      </c>
      <c r="F7824" t="s">
        <v>20858</v>
      </c>
      <c r="G7824" t="s">
        <v>170</v>
      </c>
      <c r="H7824" t="s">
        <v>153</v>
      </c>
      <c r="I7824" t="s">
        <v>136</v>
      </c>
      <c r="J7824" t="s">
        <v>137</v>
      </c>
      <c r="K7824" t="s">
        <v>138</v>
      </c>
      <c r="L7824" t="s">
        <v>21447</v>
      </c>
      <c r="M7824" t="s">
        <v>21448</v>
      </c>
      <c r="N7824">
        <v>0.75166666599999998</v>
      </c>
      <c r="O7824">
        <v>91</v>
      </c>
      <c r="P7824">
        <v>26911</v>
      </c>
      <c r="Q7824">
        <v>72</v>
      </c>
      <c r="R7824">
        <v>1176</v>
      </c>
      <c r="S7824">
        <v>171</v>
      </c>
      <c r="T7824">
        <v>2533</v>
      </c>
      <c r="U7824">
        <v>16</v>
      </c>
      <c r="V7824">
        <v>6</v>
      </c>
      <c r="W7824">
        <v>47.70088172719305</v>
      </c>
      <c r="X7824">
        <v>4565.3354973757332</v>
      </c>
      <c r="Y7824">
        <v>121.20266691636995</v>
      </c>
      <c r="Z7824">
        <v>269.1941382692317</v>
      </c>
      <c r="AA7824">
        <v>2125.677844770144</v>
      </c>
      <c r="AB7824">
        <v>1468.3089202110721</v>
      </c>
      <c r="AC7824">
        <v>501.77224970594239</v>
      </c>
      <c r="AD7824">
        <v>39.269249446479208</v>
      </c>
      <c r="AE7824">
        <v>9138.4614484221638</v>
      </c>
    </row>
    <row r="7825" spans="1:31" x14ac:dyDescent="0.3">
      <c r="A7825">
        <v>2727719</v>
      </c>
      <c r="B7825">
        <v>1</v>
      </c>
      <c r="C7825" t="s">
        <v>81</v>
      </c>
      <c r="D7825" t="s">
        <v>123</v>
      </c>
      <c r="E7825" t="s">
        <v>156</v>
      </c>
      <c r="F7825" t="s">
        <v>21449</v>
      </c>
      <c r="G7825" t="s">
        <v>152</v>
      </c>
      <c r="H7825" t="s">
        <v>153</v>
      </c>
      <c r="I7825" t="s">
        <v>136</v>
      </c>
      <c r="J7825" t="s">
        <v>137</v>
      </c>
      <c r="K7825" t="s">
        <v>138</v>
      </c>
      <c r="L7825" t="s">
        <v>21450</v>
      </c>
      <c r="M7825" t="s">
        <v>21451</v>
      </c>
      <c r="N7825">
        <v>0.69583333300000005</v>
      </c>
      <c r="O7825">
        <v>8</v>
      </c>
      <c r="P7825">
        <v>7</v>
      </c>
      <c r="Q7825">
        <v>106</v>
      </c>
      <c r="R7825">
        <v>161</v>
      </c>
      <c r="S7825">
        <v>11</v>
      </c>
      <c r="T7825">
        <v>13</v>
      </c>
      <c r="U7825">
        <v>0</v>
      </c>
      <c r="V7825">
        <v>0</v>
      </c>
      <c r="W7825">
        <v>0.74321982059146263</v>
      </c>
      <c r="X7825">
        <v>0.63708844559819999</v>
      </c>
      <c r="Y7825">
        <v>2.7109684569305128</v>
      </c>
      <c r="Z7825">
        <v>13.10255826162131</v>
      </c>
      <c r="AA7825">
        <v>0.17766882528593753</v>
      </c>
      <c r="AB7825">
        <v>0.92469045789999993</v>
      </c>
      <c r="AC7825">
        <v>0</v>
      </c>
      <c r="AD7825">
        <v>0</v>
      </c>
      <c r="AE7825">
        <v>18.296194267927422</v>
      </c>
    </row>
    <row r="7826" spans="1:31" x14ac:dyDescent="0.3">
      <c r="A7826">
        <v>2728154</v>
      </c>
      <c r="B7826">
        <v>1</v>
      </c>
      <c r="C7826" t="s">
        <v>80</v>
      </c>
      <c r="D7826" t="s">
        <v>106</v>
      </c>
      <c r="E7826" t="s">
        <v>213</v>
      </c>
      <c r="F7826" t="s">
        <v>14412</v>
      </c>
      <c r="G7826" t="s">
        <v>152</v>
      </c>
      <c r="H7826" t="s">
        <v>153</v>
      </c>
      <c r="I7826" t="s">
        <v>136</v>
      </c>
      <c r="J7826" t="s">
        <v>137</v>
      </c>
      <c r="K7826" t="s">
        <v>138</v>
      </c>
      <c r="L7826" t="s">
        <v>21452</v>
      </c>
      <c r="M7826" t="s">
        <v>21453</v>
      </c>
      <c r="N7826">
        <v>2.3230555549999998</v>
      </c>
      <c r="O7826">
        <v>0</v>
      </c>
      <c r="P7826">
        <v>685</v>
      </c>
      <c r="Q7826">
        <v>0</v>
      </c>
      <c r="R7826">
        <v>65</v>
      </c>
      <c r="S7826">
        <v>1</v>
      </c>
      <c r="T7826">
        <v>110</v>
      </c>
      <c r="U7826">
        <v>0</v>
      </c>
      <c r="V7826">
        <v>0</v>
      </c>
      <c r="W7826">
        <v>0</v>
      </c>
      <c r="X7826">
        <v>203.32161205023638</v>
      </c>
      <c r="Y7826">
        <v>0</v>
      </c>
      <c r="Z7826">
        <v>76.521131597420052</v>
      </c>
      <c r="AA7826">
        <v>2.9952810715560529</v>
      </c>
      <c r="AB7826">
        <v>114.48779566198337</v>
      </c>
      <c r="AC7826">
        <v>0</v>
      </c>
      <c r="AD7826">
        <v>0</v>
      </c>
      <c r="AE7826">
        <v>397.32582038119585</v>
      </c>
    </row>
    <row r="7827" spans="1:31" x14ac:dyDescent="0.3">
      <c r="A7827">
        <v>2728652</v>
      </c>
      <c r="B7827">
        <v>1</v>
      </c>
      <c r="C7827" t="s">
        <v>80</v>
      </c>
      <c r="D7827" t="s">
        <v>107</v>
      </c>
      <c r="E7827" t="s">
        <v>161</v>
      </c>
      <c r="F7827" t="s">
        <v>21454</v>
      </c>
      <c r="G7827" t="s">
        <v>2849</v>
      </c>
      <c r="H7827" t="s">
        <v>135</v>
      </c>
      <c r="I7827" t="s">
        <v>136</v>
      </c>
      <c r="J7827" t="s">
        <v>137</v>
      </c>
      <c r="K7827" t="s">
        <v>138</v>
      </c>
      <c r="L7827" t="s">
        <v>21455</v>
      </c>
      <c r="M7827" t="s">
        <v>21456</v>
      </c>
      <c r="N7827">
        <v>2.5011111110000002</v>
      </c>
      <c r="O7827">
        <v>0</v>
      </c>
      <c r="P7827">
        <v>25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4.0860212163746406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4.0860212163746406</v>
      </c>
    </row>
    <row r="7828" spans="1:31" x14ac:dyDescent="0.3">
      <c r="A7828">
        <v>2727413</v>
      </c>
      <c r="B7828">
        <v>1</v>
      </c>
      <c r="C7828" t="s">
        <v>81</v>
      </c>
      <c r="D7828" t="s">
        <v>113</v>
      </c>
      <c r="E7828" t="s">
        <v>161</v>
      </c>
      <c r="F7828" t="s">
        <v>9096</v>
      </c>
      <c r="G7828" t="s">
        <v>163</v>
      </c>
      <c r="H7828" t="s">
        <v>135</v>
      </c>
      <c r="I7828" t="s">
        <v>136</v>
      </c>
      <c r="J7828" t="s">
        <v>137</v>
      </c>
      <c r="K7828" t="s">
        <v>138</v>
      </c>
      <c r="L7828" t="s">
        <v>21457</v>
      </c>
      <c r="M7828" t="s">
        <v>21458</v>
      </c>
      <c r="N7828">
        <v>4.1108333330000004</v>
      </c>
      <c r="O7828">
        <v>0</v>
      </c>
      <c r="P7828">
        <v>10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6.2596089811529234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6.2596089811529234</v>
      </c>
    </row>
    <row r="7829" spans="1:31" x14ac:dyDescent="0.3">
      <c r="A7829">
        <v>2728011</v>
      </c>
      <c r="B7829">
        <v>1</v>
      </c>
      <c r="C7829" t="s">
        <v>81</v>
      </c>
      <c r="D7829" t="s">
        <v>123</v>
      </c>
      <c r="E7829" t="s">
        <v>150</v>
      </c>
      <c r="F7829" t="s">
        <v>21459</v>
      </c>
      <c r="G7829" t="s">
        <v>152</v>
      </c>
      <c r="H7829" t="s">
        <v>153</v>
      </c>
      <c r="I7829" t="s">
        <v>136</v>
      </c>
      <c r="J7829" t="s">
        <v>137</v>
      </c>
      <c r="K7829" t="s">
        <v>138</v>
      </c>
      <c r="L7829" t="s">
        <v>21460</v>
      </c>
      <c r="M7829" t="s">
        <v>21461</v>
      </c>
      <c r="N7829">
        <v>1.2613888879999999</v>
      </c>
      <c r="O7829">
        <v>18</v>
      </c>
      <c r="P7829">
        <v>1781</v>
      </c>
      <c r="Q7829">
        <v>57</v>
      </c>
      <c r="R7829">
        <v>206</v>
      </c>
      <c r="S7829">
        <v>22</v>
      </c>
      <c r="T7829">
        <v>186</v>
      </c>
      <c r="U7829">
        <v>4</v>
      </c>
      <c r="V7829">
        <v>0</v>
      </c>
      <c r="W7829">
        <v>12.500729042244631</v>
      </c>
      <c r="X7829">
        <v>303.41713994528141</v>
      </c>
      <c r="Y7829">
        <v>136.56136901945081</v>
      </c>
      <c r="Z7829">
        <v>67.795970505540595</v>
      </c>
      <c r="AA7829">
        <v>118.14312548447812</v>
      </c>
      <c r="AB7829">
        <v>82.78811154077458</v>
      </c>
      <c r="AC7829">
        <v>171.42797893469856</v>
      </c>
      <c r="AD7829">
        <v>0</v>
      </c>
      <c r="AE7829">
        <v>892.63442447246871</v>
      </c>
    </row>
    <row r="7830" spans="1:31" x14ac:dyDescent="0.3">
      <c r="A7830">
        <v>2727370</v>
      </c>
      <c r="B7830">
        <v>1</v>
      </c>
      <c r="C7830" t="s">
        <v>80</v>
      </c>
      <c r="D7830" t="s">
        <v>97</v>
      </c>
      <c r="E7830" t="s">
        <v>156</v>
      </c>
      <c r="F7830" t="s">
        <v>21462</v>
      </c>
      <c r="G7830" t="s">
        <v>152</v>
      </c>
      <c r="H7830" t="s">
        <v>153</v>
      </c>
      <c r="I7830" t="s">
        <v>136</v>
      </c>
      <c r="J7830" t="s">
        <v>137</v>
      </c>
      <c r="K7830" t="s">
        <v>138</v>
      </c>
      <c r="L7830" t="s">
        <v>20332</v>
      </c>
      <c r="M7830" t="s">
        <v>21463</v>
      </c>
      <c r="N7830">
        <v>0.12527777700000001</v>
      </c>
      <c r="O7830">
        <v>0</v>
      </c>
      <c r="P7830">
        <v>287</v>
      </c>
      <c r="Q7830">
        <v>1</v>
      </c>
      <c r="R7830">
        <v>3</v>
      </c>
      <c r="S7830">
        <v>5</v>
      </c>
      <c r="T7830">
        <v>27</v>
      </c>
      <c r="U7830">
        <v>0</v>
      </c>
      <c r="V7830">
        <v>0</v>
      </c>
      <c r="W7830">
        <v>0</v>
      </c>
      <c r="X7830">
        <v>6.0693749585061383</v>
      </c>
      <c r="Y7830">
        <v>7.1128754870833338E-2</v>
      </c>
      <c r="Z7830">
        <v>8.2150973400213351E-2</v>
      </c>
      <c r="AA7830">
        <v>7.0049876875384438</v>
      </c>
      <c r="AB7830">
        <v>1.4653990066811167</v>
      </c>
      <c r="AC7830">
        <v>0</v>
      </c>
      <c r="AD7830">
        <v>0</v>
      </c>
      <c r="AE7830">
        <v>14.693041380996746</v>
      </c>
    </row>
    <row r="7831" spans="1:31" x14ac:dyDescent="0.3">
      <c r="A7831">
        <v>2727862</v>
      </c>
      <c r="B7831">
        <v>1</v>
      </c>
      <c r="C7831" t="s">
        <v>80</v>
      </c>
      <c r="D7831" t="s">
        <v>106</v>
      </c>
      <c r="E7831" t="s">
        <v>150</v>
      </c>
      <c r="F7831" t="s">
        <v>21464</v>
      </c>
      <c r="G7831" t="s">
        <v>152</v>
      </c>
      <c r="H7831" t="s">
        <v>153</v>
      </c>
      <c r="I7831" t="s">
        <v>136</v>
      </c>
      <c r="J7831" t="s">
        <v>137</v>
      </c>
      <c r="K7831" t="s">
        <v>138</v>
      </c>
      <c r="L7831" t="s">
        <v>20487</v>
      </c>
      <c r="M7831" t="s">
        <v>21465</v>
      </c>
      <c r="N7831">
        <v>0.382222222</v>
      </c>
      <c r="O7831">
        <v>0</v>
      </c>
      <c r="P7831">
        <v>132</v>
      </c>
      <c r="Q7831">
        <v>33</v>
      </c>
      <c r="R7831">
        <v>266</v>
      </c>
      <c r="S7831">
        <v>9</v>
      </c>
      <c r="T7831">
        <v>64</v>
      </c>
      <c r="U7831">
        <v>1</v>
      </c>
      <c r="V7831">
        <v>0</v>
      </c>
      <c r="W7831">
        <v>0</v>
      </c>
      <c r="X7831">
        <v>8.9311875560633585</v>
      </c>
      <c r="Y7831">
        <v>15.184811654834805</v>
      </c>
      <c r="Z7831">
        <v>39.036922179951681</v>
      </c>
      <c r="AA7831">
        <v>14.802372810081918</v>
      </c>
      <c r="AB7831">
        <v>10.902296687887896</v>
      </c>
      <c r="AC7831">
        <v>14.999221801139203</v>
      </c>
      <c r="AD7831">
        <v>0</v>
      </c>
      <c r="AE7831">
        <v>103.85681268995886</v>
      </c>
    </row>
    <row r="7832" spans="1:31" x14ac:dyDescent="0.3">
      <c r="A7832">
        <v>2727270</v>
      </c>
      <c r="B7832">
        <v>1</v>
      </c>
      <c r="C7832" t="s">
        <v>80</v>
      </c>
      <c r="D7832" t="s">
        <v>93</v>
      </c>
      <c r="E7832" t="s">
        <v>150</v>
      </c>
      <c r="F7832" t="s">
        <v>21466</v>
      </c>
      <c r="G7832" t="s">
        <v>152</v>
      </c>
      <c r="H7832" t="s">
        <v>153</v>
      </c>
      <c r="I7832" t="s">
        <v>136</v>
      </c>
      <c r="J7832" t="s">
        <v>137</v>
      </c>
      <c r="K7832" t="s">
        <v>138</v>
      </c>
      <c r="L7832" t="s">
        <v>20235</v>
      </c>
      <c r="M7832" t="s">
        <v>21467</v>
      </c>
      <c r="N7832">
        <v>0.29249999999999998</v>
      </c>
      <c r="O7832">
        <v>1</v>
      </c>
      <c r="P7832">
        <v>1664</v>
      </c>
      <c r="Q7832">
        <v>4</v>
      </c>
      <c r="R7832">
        <v>213</v>
      </c>
      <c r="S7832">
        <v>13</v>
      </c>
      <c r="T7832">
        <v>361</v>
      </c>
      <c r="U7832">
        <v>1</v>
      </c>
      <c r="V7832">
        <v>3</v>
      </c>
      <c r="W7832">
        <v>3.1632714364086225</v>
      </c>
      <c r="X7832">
        <v>64.768143288311762</v>
      </c>
      <c r="Y7832">
        <v>5.7388818076270205</v>
      </c>
      <c r="Z7832">
        <v>31.468201548769478</v>
      </c>
      <c r="AA7832">
        <v>13.988102181534583</v>
      </c>
      <c r="AB7832">
        <v>44.074045371161482</v>
      </c>
      <c r="AC7832">
        <v>12.2205573022806</v>
      </c>
      <c r="AD7832">
        <v>1.4848649003170125</v>
      </c>
      <c r="AE7832">
        <v>176.90606783641059</v>
      </c>
    </row>
    <row r="7833" spans="1:31" x14ac:dyDescent="0.3">
      <c r="A7833">
        <v>2727762</v>
      </c>
      <c r="B7833">
        <v>1</v>
      </c>
      <c r="C7833" t="s">
        <v>80</v>
      </c>
      <c r="D7833" t="s">
        <v>98</v>
      </c>
      <c r="E7833" t="s">
        <v>156</v>
      </c>
      <c r="F7833" t="s">
        <v>21468</v>
      </c>
      <c r="G7833" t="s">
        <v>152</v>
      </c>
      <c r="H7833" t="s">
        <v>153</v>
      </c>
      <c r="I7833" t="s">
        <v>136</v>
      </c>
      <c r="J7833" t="s">
        <v>137</v>
      </c>
      <c r="K7833" t="s">
        <v>138</v>
      </c>
      <c r="L7833" t="s">
        <v>21469</v>
      </c>
      <c r="M7833" t="s">
        <v>21470</v>
      </c>
      <c r="N7833">
        <v>3.6577777770000002</v>
      </c>
      <c r="O7833">
        <v>0</v>
      </c>
      <c r="P7833">
        <v>99</v>
      </c>
      <c r="Q7833">
        <v>0</v>
      </c>
      <c r="R7833">
        <v>17</v>
      </c>
      <c r="S7833">
        <v>0</v>
      </c>
      <c r="T7833">
        <v>26</v>
      </c>
      <c r="U7833">
        <v>0</v>
      </c>
      <c r="V7833">
        <v>0</v>
      </c>
      <c r="W7833">
        <v>0</v>
      </c>
      <c r="X7833">
        <v>82.658434221786521</v>
      </c>
      <c r="Y7833">
        <v>0</v>
      </c>
      <c r="Z7833">
        <v>83.838672230979995</v>
      </c>
      <c r="AA7833">
        <v>0</v>
      </c>
      <c r="AB7833">
        <v>19.211771587796495</v>
      </c>
      <c r="AC7833">
        <v>0</v>
      </c>
      <c r="AD7833">
        <v>0</v>
      </c>
      <c r="AE7833">
        <v>185.70887804056301</v>
      </c>
    </row>
    <row r="7834" spans="1:31" x14ac:dyDescent="0.3">
      <c r="A7834">
        <v>2727642</v>
      </c>
      <c r="B7834">
        <v>1</v>
      </c>
      <c r="C7834" t="s">
        <v>81</v>
      </c>
      <c r="D7834" t="s">
        <v>112</v>
      </c>
      <c r="E7834" t="s">
        <v>156</v>
      </c>
      <c r="F7834" t="s">
        <v>21471</v>
      </c>
      <c r="G7834" t="s">
        <v>348</v>
      </c>
      <c r="H7834" t="s">
        <v>153</v>
      </c>
      <c r="I7834" t="s">
        <v>136</v>
      </c>
      <c r="J7834" t="s">
        <v>137</v>
      </c>
      <c r="K7834" t="s">
        <v>138</v>
      </c>
      <c r="L7834" t="s">
        <v>21472</v>
      </c>
      <c r="M7834" t="s">
        <v>21427</v>
      </c>
      <c r="N7834">
        <v>1.714444444</v>
      </c>
      <c r="O7834">
        <v>0</v>
      </c>
      <c r="P7834">
        <v>440</v>
      </c>
      <c r="Q7834">
        <v>8</v>
      </c>
      <c r="R7834">
        <v>53</v>
      </c>
      <c r="S7834">
        <v>4</v>
      </c>
      <c r="T7834">
        <v>14</v>
      </c>
      <c r="U7834">
        <v>0</v>
      </c>
      <c r="V7834">
        <v>0</v>
      </c>
      <c r="W7834">
        <v>0</v>
      </c>
      <c r="X7834">
        <v>55.112910651354923</v>
      </c>
      <c r="Y7834">
        <v>37.681862783205666</v>
      </c>
      <c r="Z7834">
        <v>4.4336514929546667</v>
      </c>
      <c r="AA7834">
        <v>6.2302086773126204</v>
      </c>
      <c r="AB7834">
        <v>3.2660297241285998</v>
      </c>
      <c r="AC7834">
        <v>0</v>
      </c>
      <c r="AD7834">
        <v>0</v>
      </c>
      <c r="AE7834">
        <v>106.72466332895648</v>
      </c>
    </row>
    <row r="7835" spans="1:31" x14ac:dyDescent="0.3">
      <c r="A7835">
        <v>2728638</v>
      </c>
      <c r="B7835">
        <v>1</v>
      </c>
      <c r="C7835" t="s">
        <v>81</v>
      </c>
      <c r="D7835" t="s">
        <v>118</v>
      </c>
      <c r="E7835" t="s">
        <v>200</v>
      </c>
      <c r="F7835" t="s">
        <v>21473</v>
      </c>
      <c r="G7835" t="s">
        <v>163</v>
      </c>
      <c r="H7835" t="s">
        <v>135</v>
      </c>
      <c r="I7835" t="s">
        <v>136</v>
      </c>
      <c r="J7835" t="s">
        <v>137</v>
      </c>
      <c r="K7835" t="s">
        <v>138</v>
      </c>
      <c r="L7835" t="s">
        <v>21455</v>
      </c>
      <c r="M7835" t="s">
        <v>21474</v>
      </c>
      <c r="N7835">
        <v>0.91472222199999997</v>
      </c>
      <c r="O7835">
        <v>0</v>
      </c>
      <c r="P7835">
        <v>127</v>
      </c>
      <c r="Q7835">
        <v>0</v>
      </c>
      <c r="R7835">
        <v>0</v>
      </c>
      <c r="S7835">
        <v>0</v>
      </c>
      <c r="T7835">
        <v>8</v>
      </c>
      <c r="U7835">
        <v>0</v>
      </c>
      <c r="V7835">
        <v>0</v>
      </c>
      <c r="W7835">
        <v>0</v>
      </c>
      <c r="X7835">
        <v>22.431887641008103</v>
      </c>
      <c r="Y7835">
        <v>0</v>
      </c>
      <c r="Z7835">
        <v>0</v>
      </c>
      <c r="AA7835">
        <v>0</v>
      </c>
      <c r="AB7835">
        <v>2.8968403924148149</v>
      </c>
      <c r="AC7835">
        <v>0</v>
      </c>
      <c r="AD7835">
        <v>0</v>
      </c>
      <c r="AE7835">
        <v>25.328728033422919</v>
      </c>
    </row>
    <row r="7836" spans="1:31" x14ac:dyDescent="0.3">
      <c r="A7836">
        <v>2727974</v>
      </c>
      <c r="B7836">
        <v>1</v>
      </c>
      <c r="C7836" t="s">
        <v>80</v>
      </c>
      <c r="D7836" t="s">
        <v>100</v>
      </c>
      <c r="E7836" t="s">
        <v>132</v>
      </c>
      <c r="F7836" t="s">
        <v>19149</v>
      </c>
      <c r="G7836" t="s">
        <v>209</v>
      </c>
      <c r="H7836" t="s">
        <v>135</v>
      </c>
      <c r="I7836" t="s">
        <v>136</v>
      </c>
      <c r="J7836" t="s">
        <v>137</v>
      </c>
      <c r="K7836" t="s">
        <v>210</v>
      </c>
      <c r="L7836" t="s">
        <v>21475</v>
      </c>
      <c r="M7836" t="s">
        <v>21476</v>
      </c>
      <c r="N7836">
        <v>1.3797222220000001</v>
      </c>
      <c r="O7836">
        <v>0</v>
      </c>
      <c r="P7836">
        <v>129</v>
      </c>
      <c r="Q7836">
        <v>0</v>
      </c>
      <c r="R7836">
        <v>10</v>
      </c>
      <c r="S7836">
        <v>0</v>
      </c>
      <c r="T7836">
        <v>24</v>
      </c>
      <c r="U7836">
        <v>0</v>
      </c>
      <c r="V7836">
        <v>0</v>
      </c>
      <c r="W7836">
        <v>0</v>
      </c>
      <c r="X7836">
        <v>34.745952807685356</v>
      </c>
      <c r="Y7836">
        <v>0</v>
      </c>
      <c r="Z7836">
        <v>0.11773909249445001</v>
      </c>
      <c r="AA7836">
        <v>0</v>
      </c>
      <c r="AB7836">
        <v>9.7042387352225923</v>
      </c>
      <c r="AC7836">
        <v>0</v>
      </c>
      <c r="AD7836">
        <v>0</v>
      </c>
      <c r="AE7836">
        <v>44.567930635402405</v>
      </c>
    </row>
    <row r="7837" spans="1:31" x14ac:dyDescent="0.3">
      <c r="A7837">
        <v>2727951</v>
      </c>
      <c r="B7837">
        <v>1</v>
      </c>
      <c r="C7837" t="s">
        <v>80</v>
      </c>
      <c r="D7837" t="s">
        <v>103</v>
      </c>
      <c r="E7837" t="s">
        <v>173</v>
      </c>
      <c r="F7837" t="s">
        <v>21477</v>
      </c>
      <c r="G7837" t="s">
        <v>152</v>
      </c>
      <c r="H7837" t="s">
        <v>153</v>
      </c>
      <c r="I7837" t="s">
        <v>136</v>
      </c>
      <c r="J7837" t="s">
        <v>137</v>
      </c>
      <c r="K7837" t="s">
        <v>138</v>
      </c>
      <c r="L7837" t="s">
        <v>21478</v>
      </c>
      <c r="M7837" t="s">
        <v>21479</v>
      </c>
      <c r="N7837">
        <v>1.0066666660000001</v>
      </c>
      <c r="O7837">
        <v>3</v>
      </c>
      <c r="P7837">
        <v>472</v>
      </c>
      <c r="Q7837">
        <v>123</v>
      </c>
      <c r="R7837">
        <v>21</v>
      </c>
      <c r="S7837">
        <v>34</v>
      </c>
      <c r="T7837">
        <v>37</v>
      </c>
      <c r="U7837">
        <v>1</v>
      </c>
      <c r="V7837">
        <v>0</v>
      </c>
      <c r="W7837">
        <v>1.0098607222435336</v>
      </c>
      <c r="X7837">
        <v>83.155600902521854</v>
      </c>
      <c r="Y7837">
        <v>440.28275642750043</v>
      </c>
      <c r="Z7837">
        <v>3.5518214569177164</v>
      </c>
      <c r="AA7837">
        <v>123.11818160827245</v>
      </c>
      <c r="AB7837">
        <v>20.843512282659059</v>
      </c>
      <c r="AC7837">
        <v>348.28917360271032</v>
      </c>
      <c r="AD7837">
        <v>0</v>
      </c>
      <c r="AE7837">
        <v>1020.2509070028254</v>
      </c>
    </row>
    <row r="7838" spans="1:31" x14ac:dyDescent="0.3">
      <c r="A7838">
        <v>2728446</v>
      </c>
      <c r="B7838">
        <v>1</v>
      </c>
      <c r="C7838" t="s">
        <v>80</v>
      </c>
      <c r="D7838" t="s">
        <v>94</v>
      </c>
      <c r="E7838" t="s">
        <v>132</v>
      </c>
      <c r="F7838" t="s">
        <v>21480</v>
      </c>
      <c r="G7838" t="s">
        <v>170</v>
      </c>
      <c r="H7838" t="s">
        <v>135</v>
      </c>
      <c r="I7838" t="s">
        <v>136</v>
      </c>
      <c r="J7838" t="s">
        <v>137</v>
      </c>
      <c r="K7838" t="s">
        <v>138</v>
      </c>
      <c r="L7838" t="s">
        <v>21481</v>
      </c>
      <c r="M7838" t="s">
        <v>21482</v>
      </c>
      <c r="N7838">
        <v>0.84416666600000001</v>
      </c>
      <c r="O7838">
        <v>0</v>
      </c>
      <c r="P7838">
        <v>554</v>
      </c>
      <c r="Q7838">
        <v>0</v>
      </c>
      <c r="R7838">
        <v>0</v>
      </c>
      <c r="S7838">
        <v>0</v>
      </c>
      <c r="T7838">
        <v>31</v>
      </c>
      <c r="U7838">
        <v>0</v>
      </c>
      <c r="V7838">
        <v>0</v>
      </c>
      <c r="W7838">
        <v>0</v>
      </c>
      <c r="X7838">
        <v>130.88768558422578</v>
      </c>
      <c r="Y7838">
        <v>0</v>
      </c>
      <c r="Z7838">
        <v>0</v>
      </c>
      <c r="AA7838">
        <v>0</v>
      </c>
      <c r="AB7838">
        <v>21.417646662731947</v>
      </c>
      <c r="AC7838">
        <v>0</v>
      </c>
      <c r="AD7838">
        <v>0</v>
      </c>
      <c r="AE7838">
        <v>152.30533224695773</v>
      </c>
    </row>
    <row r="7839" spans="1:31" x14ac:dyDescent="0.3">
      <c r="A7839">
        <v>2727928</v>
      </c>
      <c r="B7839">
        <v>1</v>
      </c>
      <c r="C7839" t="s">
        <v>80</v>
      </c>
      <c r="D7839" t="s">
        <v>87</v>
      </c>
      <c r="E7839" t="s">
        <v>132</v>
      </c>
      <c r="F7839" t="s">
        <v>21483</v>
      </c>
      <c r="G7839" t="s">
        <v>1696</v>
      </c>
      <c r="H7839" t="s">
        <v>135</v>
      </c>
      <c r="I7839" t="s">
        <v>136</v>
      </c>
      <c r="J7839" t="s">
        <v>137</v>
      </c>
      <c r="K7839" t="s">
        <v>138</v>
      </c>
      <c r="L7839" t="s">
        <v>21484</v>
      </c>
      <c r="M7839" t="s">
        <v>21485</v>
      </c>
      <c r="N7839">
        <v>0.88638888800000004</v>
      </c>
      <c r="O7839">
        <v>0</v>
      </c>
      <c r="P7839">
        <v>29</v>
      </c>
      <c r="Q7839">
        <v>0</v>
      </c>
      <c r="R7839">
        <v>0</v>
      </c>
      <c r="S7839">
        <v>0</v>
      </c>
      <c r="T7839">
        <v>19</v>
      </c>
      <c r="U7839">
        <v>0</v>
      </c>
      <c r="V7839">
        <v>2</v>
      </c>
      <c r="W7839">
        <v>0</v>
      </c>
      <c r="X7839">
        <v>5.5510452884139285</v>
      </c>
      <c r="Y7839">
        <v>0</v>
      </c>
      <c r="Z7839">
        <v>0</v>
      </c>
      <c r="AA7839">
        <v>0</v>
      </c>
      <c r="AB7839">
        <v>40.008815962038113</v>
      </c>
      <c r="AC7839">
        <v>0</v>
      </c>
      <c r="AD7839">
        <v>40.81176538122844</v>
      </c>
      <c r="AE7839">
        <v>86.371626631680485</v>
      </c>
    </row>
    <row r="7840" spans="1:31" x14ac:dyDescent="0.3">
      <c r="A7840">
        <v>2727473</v>
      </c>
      <c r="B7840">
        <v>1</v>
      </c>
      <c r="C7840" t="s">
        <v>80</v>
      </c>
      <c r="D7840" t="s">
        <v>94</v>
      </c>
      <c r="E7840" t="s">
        <v>150</v>
      </c>
      <c r="F7840" t="s">
        <v>21486</v>
      </c>
      <c r="G7840" t="s">
        <v>152</v>
      </c>
      <c r="H7840" t="s">
        <v>153</v>
      </c>
      <c r="I7840" t="s">
        <v>136</v>
      </c>
      <c r="J7840" t="s">
        <v>137</v>
      </c>
      <c r="K7840" t="s">
        <v>138</v>
      </c>
      <c r="L7840" t="s">
        <v>21487</v>
      </c>
      <c r="M7840" t="s">
        <v>21488</v>
      </c>
      <c r="N7840">
        <v>0.90694444399999996</v>
      </c>
      <c r="O7840">
        <v>0</v>
      </c>
      <c r="P7840">
        <v>0</v>
      </c>
      <c r="Q7840">
        <v>1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0.91446146561039998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0.91446146561039998</v>
      </c>
    </row>
    <row r="7841" spans="1:31" x14ac:dyDescent="0.3">
      <c r="A7841">
        <v>2728237</v>
      </c>
      <c r="B7841">
        <v>1</v>
      </c>
      <c r="C7841" t="s">
        <v>80</v>
      </c>
      <c r="D7841" t="s">
        <v>99</v>
      </c>
      <c r="E7841" t="s">
        <v>132</v>
      </c>
      <c r="F7841" t="s">
        <v>21489</v>
      </c>
      <c r="G7841" t="s">
        <v>134</v>
      </c>
      <c r="H7841" t="s">
        <v>135</v>
      </c>
      <c r="I7841" t="s">
        <v>136</v>
      </c>
      <c r="J7841" t="s">
        <v>137</v>
      </c>
      <c r="K7841" t="s">
        <v>138</v>
      </c>
      <c r="L7841" t="s">
        <v>21490</v>
      </c>
      <c r="M7841" t="s">
        <v>21491</v>
      </c>
      <c r="N7841">
        <v>6.7722222219999999</v>
      </c>
      <c r="O7841">
        <v>0</v>
      </c>
      <c r="P7841">
        <v>66</v>
      </c>
      <c r="Q7841">
        <v>0</v>
      </c>
      <c r="R7841">
        <v>1</v>
      </c>
      <c r="S7841">
        <v>0</v>
      </c>
      <c r="T7841">
        <v>6</v>
      </c>
      <c r="U7841">
        <v>0</v>
      </c>
      <c r="V7841">
        <v>1</v>
      </c>
      <c r="W7841">
        <v>0</v>
      </c>
      <c r="X7841">
        <v>81.634450595619711</v>
      </c>
      <c r="Y7841">
        <v>0</v>
      </c>
      <c r="Z7841">
        <v>0</v>
      </c>
      <c r="AA7841">
        <v>0</v>
      </c>
      <c r="AB7841">
        <v>7.9866693685410342</v>
      </c>
      <c r="AC7841">
        <v>0</v>
      </c>
      <c r="AD7841">
        <v>7.3447293742597148</v>
      </c>
      <c r="AE7841">
        <v>96.965849338420455</v>
      </c>
    </row>
    <row r="7842" spans="1:31" x14ac:dyDescent="0.3">
      <c r="A7842">
        <v>2728166</v>
      </c>
      <c r="B7842">
        <v>1</v>
      </c>
      <c r="C7842" t="s">
        <v>80</v>
      </c>
      <c r="D7842" t="s">
        <v>108</v>
      </c>
      <c r="E7842" t="s">
        <v>213</v>
      </c>
      <c r="F7842" t="s">
        <v>21492</v>
      </c>
      <c r="G7842" t="s">
        <v>152</v>
      </c>
      <c r="H7842" t="s">
        <v>153</v>
      </c>
      <c r="I7842" t="s">
        <v>136</v>
      </c>
      <c r="J7842" t="s">
        <v>137</v>
      </c>
      <c r="K7842" t="s">
        <v>138</v>
      </c>
      <c r="L7842" t="s">
        <v>21493</v>
      </c>
      <c r="M7842" t="s">
        <v>21494</v>
      </c>
      <c r="N7842">
        <v>0.395277777</v>
      </c>
      <c r="O7842">
        <v>0</v>
      </c>
      <c r="P7842">
        <v>493</v>
      </c>
      <c r="Q7842">
        <v>0</v>
      </c>
      <c r="R7842">
        <v>54</v>
      </c>
      <c r="S7842">
        <v>1</v>
      </c>
      <c r="T7842">
        <v>62</v>
      </c>
      <c r="U7842">
        <v>0</v>
      </c>
      <c r="V7842">
        <v>0</v>
      </c>
      <c r="W7842">
        <v>0</v>
      </c>
      <c r="X7842">
        <v>23.603863206899728</v>
      </c>
      <c r="Y7842">
        <v>0</v>
      </c>
      <c r="Z7842">
        <v>0.40064379863457261</v>
      </c>
      <c r="AA7842">
        <v>7.1861160687999998E-2</v>
      </c>
      <c r="AB7842">
        <v>9.2291239233285811</v>
      </c>
      <c r="AC7842">
        <v>0</v>
      </c>
      <c r="AD7842">
        <v>0</v>
      </c>
      <c r="AE7842">
        <v>33.305492089550881</v>
      </c>
    </row>
    <row r="7843" spans="1:31" x14ac:dyDescent="0.3">
      <c r="A7843">
        <v>2728492</v>
      </c>
      <c r="B7843">
        <v>1</v>
      </c>
      <c r="C7843" t="s">
        <v>80</v>
      </c>
      <c r="D7843" t="s">
        <v>102</v>
      </c>
      <c r="E7843" t="s">
        <v>132</v>
      </c>
      <c r="F7843" t="s">
        <v>21495</v>
      </c>
      <c r="G7843" t="s">
        <v>170</v>
      </c>
      <c r="H7843" t="s">
        <v>135</v>
      </c>
      <c r="I7843" t="s">
        <v>136</v>
      </c>
      <c r="J7843" t="s">
        <v>137</v>
      </c>
      <c r="K7843" t="s">
        <v>138</v>
      </c>
      <c r="L7843" t="s">
        <v>21496</v>
      </c>
      <c r="M7843" t="s">
        <v>21497</v>
      </c>
      <c r="N7843">
        <v>1.7608333329999999</v>
      </c>
      <c r="O7843">
        <v>0</v>
      </c>
      <c r="P7843">
        <v>176</v>
      </c>
      <c r="Q7843">
        <v>0</v>
      </c>
      <c r="R7843">
        <v>0</v>
      </c>
      <c r="S7843">
        <v>0</v>
      </c>
      <c r="T7843">
        <v>102</v>
      </c>
      <c r="U7843">
        <v>0</v>
      </c>
      <c r="V7843">
        <v>0</v>
      </c>
      <c r="W7843">
        <v>0</v>
      </c>
      <c r="X7843">
        <v>52.728138652309831</v>
      </c>
      <c r="Y7843">
        <v>0</v>
      </c>
      <c r="Z7843">
        <v>0</v>
      </c>
      <c r="AA7843">
        <v>0</v>
      </c>
      <c r="AB7843">
        <v>41.393963858639971</v>
      </c>
      <c r="AC7843">
        <v>0</v>
      </c>
      <c r="AD7843">
        <v>0</v>
      </c>
      <c r="AE7843">
        <v>94.122102510949802</v>
      </c>
    </row>
    <row r="7844" spans="1:31" x14ac:dyDescent="0.3">
      <c r="A7844">
        <v>2727187</v>
      </c>
      <c r="B7844">
        <v>1</v>
      </c>
      <c r="C7844" t="s">
        <v>80</v>
      </c>
      <c r="D7844" t="s">
        <v>82</v>
      </c>
      <c r="E7844" t="s">
        <v>156</v>
      </c>
      <c r="F7844" t="s">
        <v>21498</v>
      </c>
      <c r="G7844" t="s">
        <v>209</v>
      </c>
      <c r="H7844" t="s">
        <v>153</v>
      </c>
      <c r="I7844" t="s">
        <v>136</v>
      </c>
      <c r="J7844" t="s">
        <v>137</v>
      </c>
      <c r="K7844" t="s">
        <v>210</v>
      </c>
      <c r="L7844" t="s">
        <v>21499</v>
      </c>
      <c r="M7844" t="s">
        <v>21500</v>
      </c>
      <c r="N7844">
        <v>5.8736111109999998</v>
      </c>
      <c r="O7844">
        <v>0</v>
      </c>
      <c r="P7844">
        <v>5</v>
      </c>
      <c r="Q7844">
        <v>0</v>
      </c>
      <c r="R7844">
        <v>0</v>
      </c>
      <c r="S7844">
        <v>0</v>
      </c>
      <c r="T7844">
        <v>411</v>
      </c>
      <c r="U7844">
        <v>0</v>
      </c>
      <c r="V7844">
        <v>0</v>
      </c>
      <c r="W7844">
        <v>0</v>
      </c>
      <c r="X7844">
        <v>1.4526727392365999</v>
      </c>
      <c r="Y7844">
        <v>0</v>
      </c>
      <c r="Z7844">
        <v>0</v>
      </c>
      <c r="AA7844">
        <v>0</v>
      </c>
      <c r="AB7844">
        <v>421.45414556630806</v>
      </c>
      <c r="AC7844">
        <v>0</v>
      </c>
      <c r="AD7844">
        <v>0</v>
      </c>
      <c r="AE7844">
        <v>422.90681830554468</v>
      </c>
    </row>
    <row r="7845" spans="1:31" x14ac:dyDescent="0.3">
      <c r="A7845">
        <v>2728120</v>
      </c>
      <c r="B7845">
        <v>1</v>
      </c>
      <c r="C7845" t="s">
        <v>80</v>
      </c>
      <c r="D7845" t="s">
        <v>93</v>
      </c>
      <c r="E7845" t="s">
        <v>150</v>
      </c>
      <c r="F7845" t="s">
        <v>21501</v>
      </c>
      <c r="G7845" t="s">
        <v>152</v>
      </c>
      <c r="H7845" t="s">
        <v>153</v>
      </c>
      <c r="I7845" t="s">
        <v>490</v>
      </c>
      <c r="J7845" t="s">
        <v>137</v>
      </c>
      <c r="K7845" t="s">
        <v>138</v>
      </c>
      <c r="L7845" t="s">
        <v>21502</v>
      </c>
      <c r="M7845" t="s">
        <v>21503</v>
      </c>
      <c r="N7845">
        <v>4.7222222000000001E-2</v>
      </c>
      <c r="O7845">
        <v>0</v>
      </c>
      <c r="P7845">
        <v>1046</v>
      </c>
      <c r="Q7845">
        <v>8</v>
      </c>
      <c r="R7845">
        <v>428</v>
      </c>
      <c r="S7845">
        <v>15</v>
      </c>
      <c r="T7845">
        <v>231</v>
      </c>
      <c r="U7845">
        <v>2</v>
      </c>
      <c r="V7845">
        <v>0</v>
      </c>
      <c r="W7845">
        <v>0</v>
      </c>
      <c r="X7845">
        <v>0.692977475448184</v>
      </c>
      <c r="Y7845">
        <v>9.1886447603266669E-2</v>
      </c>
      <c r="Z7845">
        <v>0.66303409234400024</v>
      </c>
      <c r="AA7845">
        <v>1.1681125826182996</v>
      </c>
      <c r="AB7845">
        <v>1.4272273061218674</v>
      </c>
      <c r="AC7845">
        <v>4.56824277057075</v>
      </c>
      <c r="AD7845">
        <v>0</v>
      </c>
      <c r="AE7845">
        <v>8.6114806747063675</v>
      </c>
    </row>
    <row r="7846" spans="1:31" x14ac:dyDescent="0.3">
      <c r="A7846">
        <v>2727258</v>
      </c>
      <c r="B7846">
        <v>1</v>
      </c>
      <c r="C7846" t="s">
        <v>81</v>
      </c>
      <c r="D7846" t="s">
        <v>121</v>
      </c>
      <c r="E7846" t="s">
        <v>213</v>
      </c>
      <c r="F7846" t="s">
        <v>21504</v>
      </c>
      <c r="G7846" t="s">
        <v>152</v>
      </c>
      <c r="H7846" t="s">
        <v>153</v>
      </c>
      <c r="I7846" t="s">
        <v>136</v>
      </c>
      <c r="J7846" t="s">
        <v>137</v>
      </c>
      <c r="K7846" t="s">
        <v>138</v>
      </c>
      <c r="L7846" t="s">
        <v>21505</v>
      </c>
      <c r="M7846" t="s">
        <v>21506</v>
      </c>
      <c r="N7846">
        <v>4.4105555550000002</v>
      </c>
      <c r="O7846">
        <v>1</v>
      </c>
      <c r="P7846">
        <v>385</v>
      </c>
      <c r="Q7846">
        <v>1</v>
      </c>
      <c r="R7846">
        <v>38</v>
      </c>
      <c r="S7846">
        <v>0</v>
      </c>
      <c r="T7846">
        <v>29</v>
      </c>
      <c r="U7846">
        <v>0</v>
      </c>
      <c r="V7846">
        <v>0</v>
      </c>
      <c r="W7846">
        <v>0.82308785845333321</v>
      </c>
      <c r="X7846">
        <v>161.2082163099621</v>
      </c>
      <c r="Y7846">
        <v>0</v>
      </c>
      <c r="Z7846">
        <v>7.5194657863035275</v>
      </c>
      <c r="AA7846">
        <v>0</v>
      </c>
      <c r="AB7846">
        <v>43.031084692893302</v>
      </c>
      <c r="AC7846">
        <v>0</v>
      </c>
      <c r="AD7846">
        <v>0</v>
      </c>
      <c r="AE7846">
        <v>212.58185464761226</v>
      </c>
    </row>
    <row r="7847" spans="1:31" x14ac:dyDescent="0.3">
      <c r="A7847">
        <v>2728323</v>
      </c>
      <c r="B7847">
        <v>1</v>
      </c>
      <c r="C7847" t="s">
        <v>80</v>
      </c>
      <c r="D7847" t="s">
        <v>86</v>
      </c>
      <c r="E7847" t="s">
        <v>145</v>
      </c>
      <c r="F7847" t="s">
        <v>21507</v>
      </c>
      <c r="G7847" t="s">
        <v>230</v>
      </c>
      <c r="H7847" t="s">
        <v>135</v>
      </c>
      <c r="I7847" t="s">
        <v>136</v>
      </c>
      <c r="J7847" t="s">
        <v>137</v>
      </c>
      <c r="K7847" t="s">
        <v>138</v>
      </c>
      <c r="L7847" t="s">
        <v>21508</v>
      </c>
      <c r="M7847" t="s">
        <v>21509</v>
      </c>
      <c r="N7847">
        <v>2.0019444439999998</v>
      </c>
      <c r="O7847">
        <v>0</v>
      </c>
      <c r="P7847">
        <v>1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0.61404840708899577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0.61404840708899577</v>
      </c>
    </row>
    <row r="7848" spans="1:31" x14ac:dyDescent="0.3">
      <c r="A7848">
        <v>2727433</v>
      </c>
      <c r="B7848">
        <v>1</v>
      </c>
      <c r="C7848" t="s">
        <v>80</v>
      </c>
      <c r="D7848" t="s">
        <v>95</v>
      </c>
      <c r="E7848" t="s">
        <v>173</v>
      </c>
      <c r="F7848" t="s">
        <v>4256</v>
      </c>
      <c r="G7848" t="s">
        <v>152</v>
      </c>
      <c r="H7848" t="s">
        <v>153</v>
      </c>
      <c r="I7848" t="s">
        <v>136</v>
      </c>
      <c r="J7848" t="s">
        <v>137</v>
      </c>
      <c r="K7848" t="s">
        <v>138</v>
      </c>
      <c r="L7848" t="s">
        <v>21510</v>
      </c>
      <c r="M7848" t="s">
        <v>21511</v>
      </c>
      <c r="N7848">
        <v>0.900277777</v>
      </c>
      <c r="O7848">
        <v>3</v>
      </c>
      <c r="P7848">
        <v>1304</v>
      </c>
      <c r="Q7848">
        <v>3</v>
      </c>
      <c r="R7848">
        <v>22</v>
      </c>
      <c r="S7848">
        <v>25</v>
      </c>
      <c r="T7848">
        <v>186</v>
      </c>
      <c r="U7848">
        <v>2</v>
      </c>
      <c r="V7848">
        <v>0</v>
      </c>
      <c r="W7848">
        <v>2.3052305819112267</v>
      </c>
      <c r="X7848">
        <v>266.54512784536496</v>
      </c>
      <c r="Y7848">
        <v>3.5462918970430666</v>
      </c>
      <c r="Z7848">
        <v>6.1618445803883652</v>
      </c>
      <c r="AA7848">
        <v>85.15811103310952</v>
      </c>
      <c r="AB7848">
        <v>183.97604067664204</v>
      </c>
      <c r="AC7848">
        <v>70.456092839265708</v>
      </c>
      <c r="AD7848">
        <v>0</v>
      </c>
      <c r="AE7848">
        <v>618.14873945372494</v>
      </c>
    </row>
    <row r="7849" spans="1:31" x14ac:dyDescent="0.3">
      <c r="A7849">
        <v>2727696</v>
      </c>
      <c r="B7849">
        <v>1</v>
      </c>
      <c r="C7849" t="s">
        <v>81</v>
      </c>
      <c r="D7849" t="s">
        <v>113</v>
      </c>
      <c r="E7849" t="s">
        <v>213</v>
      </c>
      <c r="F7849" t="s">
        <v>13913</v>
      </c>
      <c r="G7849" t="s">
        <v>152</v>
      </c>
      <c r="H7849" t="s">
        <v>153</v>
      </c>
      <c r="I7849" t="s">
        <v>136</v>
      </c>
      <c r="J7849" t="s">
        <v>137</v>
      </c>
      <c r="K7849" t="s">
        <v>138</v>
      </c>
      <c r="L7849" t="s">
        <v>21512</v>
      </c>
      <c r="M7849" t="s">
        <v>21513</v>
      </c>
      <c r="N7849">
        <v>0.56222222200000005</v>
      </c>
      <c r="O7849">
        <v>0</v>
      </c>
      <c r="P7849">
        <v>90</v>
      </c>
      <c r="Q7849">
        <v>2</v>
      </c>
      <c r="R7849">
        <v>0</v>
      </c>
      <c r="S7849">
        <v>0</v>
      </c>
      <c r="T7849">
        <v>2</v>
      </c>
      <c r="U7849">
        <v>0</v>
      </c>
      <c r="V7849">
        <v>0</v>
      </c>
      <c r="W7849">
        <v>0</v>
      </c>
      <c r="X7849">
        <v>9.8784006713445525</v>
      </c>
      <c r="Y7849">
        <v>0.28022009964666661</v>
      </c>
      <c r="Z7849">
        <v>0</v>
      </c>
      <c r="AA7849">
        <v>0</v>
      </c>
      <c r="AB7849">
        <v>0.76440845590824003</v>
      </c>
      <c r="AC7849">
        <v>0</v>
      </c>
      <c r="AD7849">
        <v>0</v>
      </c>
      <c r="AE7849">
        <v>10.923029226899459</v>
      </c>
    </row>
    <row r="7850" spans="1:31" x14ac:dyDescent="0.3">
      <c r="A7850">
        <v>2728383</v>
      </c>
      <c r="B7850">
        <v>1</v>
      </c>
      <c r="C7850" t="s">
        <v>81</v>
      </c>
      <c r="D7850" t="s">
        <v>113</v>
      </c>
      <c r="E7850" t="s">
        <v>161</v>
      </c>
      <c r="F7850" t="s">
        <v>21514</v>
      </c>
      <c r="G7850" t="s">
        <v>163</v>
      </c>
      <c r="H7850" t="s">
        <v>135</v>
      </c>
      <c r="I7850" t="s">
        <v>136</v>
      </c>
      <c r="J7850" t="s">
        <v>137</v>
      </c>
      <c r="K7850" t="s">
        <v>138</v>
      </c>
      <c r="L7850" t="s">
        <v>21515</v>
      </c>
      <c r="M7850" t="s">
        <v>21516</v>
      </c>
      <c r="N7850">
        <v>6.7316666659999997</v>
      </c>
      <c r="O7850">
        <v>0</v>
      </c>
      <c r="P7850">
        <v>10</v>
      </c>
      <c r="Q7850">
        <v>0</v>
      </c>
      <c r="R7850">
        <v>3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5.0863507530132539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5.0863507530132539</v>
      </c>
    </row>
    <row r="7851" spans="1:31" x14ac:dyDescent="0.3">
      <c r="A7851">
        <v>2727241</v>
      </c>
      <c r="B7851">
        <v>1</v>
      </c>
      <c r="C7851" t="s">
        <v>80</v>
      </c>
      <c r="D7851" t="s">
        <v>106</v>
      </c>
      <c r="E7851" t="s">
        <v>150</v>
      </c>
      <c r="F7851" t="s">
        <v>5158</v>
      </c>
      <c r="G7851" t="s">
        <v>152</v>
      </c>
      <c r="H7851" t="s">
        <v>153</v>
      </c>
      <c r="I7851" t="s">
        <v>136</v>
      </c>
      <c r="J7851" t="s">
        <v>137</v>
      </c>
      <c r="K7851" t="s">
        <v>138</v>
      </c>
      <c r="L7851" t="s">
        <v>21517</v>
      </c>
      <c r="M7851" t="s">
        <v>21518</v>
      </c>
      <c r="N7851">
        <v>0.33944444400000001</v>
      </c>
      <c r="O7851">
        <v>0</v>
      </c>
      <c r="P7851">
        <v>3</v>
      </c>
      <c r="Q7851">
        <v>29</v>
      </c>
      <c r="R7851">
        <v>143</v>
      </c>
      <c r="S7851">
        <v>6</v>
      </c>
      <c r="T7851">
        <v>35</v>
      </c>
      <c r="U7851">
        <v>0</v>
      </c>
      <c r="V7851">
        <v>0</v>
      </c>
      <c r="W7851">
        <v>0</v>
      </c>
      <c r="X7851">
        <v>0.24627535803325001</v>
      </c>
      <c r="Y7851">
        <v>9.5696009705564453</v>
      </c>
      <c r="Z7851">
        <v>32.54819206309255</v>
      </c>
      <c r="AA7851">
        <v>15.935641046758809</v>
      </c>
      <c r="AB7851">
        <v>9.5576284580035988</v>
      </c>
      <c r="AC7851">
        <v>0</v>
      </c>
      <c r="AD7851">
        <v>0</v>
      </c>
      <c r="AE7851">
        <v>67.857337896444648</v>
      </c>
    </row>
    <row r="7852" spans="1:31" x14ac:dyDescent="0.3">
      <c r="A7852">
        <v>2728183</v>
      </c>
      <c r="B7852">
        <v>1</v>
      </c>
      <c r="C7852" t="s">
        <v>80</v>
      </c>
      <c r="D7852" t="s">
        <v>100</v>
      </c>
      <c r="E7852" t="s">
        <v>150</v>
      </c>
      <c r="F7852" t="s">
        <v>8205</v>
      </c>
      <c r="G7852" t="s">
        <v>152</v>
      </c>
      <c r="H7852" t="s">
        <v>153</v>
      </c>
      <c r="I7852" t="s">
        <v>490</v>
      </c>
      <c r="J7852" t="s">
        <v>137</v>
      </c>
      <c r="K7852" t="s">
        <v>138</v>
      </c>
      <c r="L7852" t="s">
        <v>21519</v>
      </c>
      <c r="M7852" t="s">
        <v>21520</v>
      </c>
      <c r="N7852">
        <v>3.5833333000000002E-2</v>
      </c>
      <c r="O7852">
        <v>2</v>
      </c>
      <c r="P7852">
        <v>1102</v>
      </c>
      <c r="Q7852">
        <v>11</v>
      </c>
      <c r="R7852">
        <v>109</v>
      </c>
      <c r="S7852">
        <v>22</v>
      </c>
      <c r="T7852">
        <v>114</v>
      </c>
      <c r="U7852">
        <v>0</v>
      </c>
      <c r="V7852">
        <v>0</v>
      </c>
      <c r="W7852">
        <v>1.7729559813285001E-2</v>
      </c>
      <c r="X7852">
        <v>12.505975223051871</v>
      </c>
      <c r="Y7852">
        <v>0.62336833250359991</v>
      </c>
      <c r="Z7852">
        <v>3.279499711601467</v>
      </c>
      <c r="AA7852">
        <v>5.1593195869603123</v>
      </c>
      <c r="AB7852">
        <v>3.5362586569160612</v>
      </c>
      <c r="AC7852">
        <v>0</v>
      </c>
      <c r="AD7852">
        <v>0</v>
      </c>
      <c r="AE7852">
        <v>25.122151070846595</v>
      </c>
    </row>
    <row r="7853" spans="1:31" x14ac:dyDescent="0.3">
      <c r="A7853">
        <v>2727195</v>
      </c>
      <c r="B7853">
        <v>1</v>
      </c>
      <c r="C7853" t="s">
        <v>80</v>
      </c>
      <c r="D7853" t="s">
        <v>107</v>
      </c>
      <c r="E7853" t="s">
        <v>161</v>
      </c>
      <c r="F7853" t="s">
        <v>21521</v>
      </c>
      <c r="G7853" t="s">
        <v>170</v>
      </c>
      <c r="H7853" t="s">
        <v>135</v>
      </c>
      <c r="I7853" t="s">
        <v>136</v>
      </c>
      <c r="J7853" t="s">
        <v>137</v>
      </c>
      <c r="K7853" t="s">
        <v>138</v>
      </c>
      <c r="L7853" t="s">
        <v>21522</v>
      </c>
      <c r="M7853" t="s">
        <v>21523</v>
      </c>
      <c r="N7853">
        <v>0.43194444399999998</v>
      </c>
      <c r="O7853">
        <v>0</v>
      </c>
      <c r="P7853">
        <v>97</v>
      </c>
      <c r="Q7853">
        <v>0</v>
      </c>
      <c r="R7853">
        <v>0</v>
      </c>
      <c r="S7853">
        <v>0</v>
      </c>
      <c r="T7853">
        <v>5</v>
      </c>
      <c r="U7853">
        <v>0</v>
      </c>
      <c r="V7853">
        <v>0</v>
      </c>
      <c r="W7853">
        <v>0</v>
      </c>
      <c r="X7853">
        <v>4.6857370765993087</v>
      </c>
      <c r="Y7853">
        <v>0</v>
      </c>
      <c r="Z7853">
        <v>0</v>
      </c>
      <c r="AA7853">
        <v>0</v>
      </c>
      <c r="AB7853">
        <v>4.0417575550000002E-4</v>
      </c>
      <c r="AC7853">
        <v>0</v>
      </c>
      <c r="AD7853">
        <v>0</v>
      </c>
      <c r="AE7853">
        <v>4.6861412523548083</v>
      </c>
    </row>
    <row r="7854" spans="1:31" x14ac:dyDescent="0.3">
      <c r="A7854">
        <v>2727293</v>
      </c>
      <c r="B7854">
        <v>1</v>
      </c>
      <c r="C7854" t="s">
        <v>80</v>
      </c>
      <c r="D7854" t="s">
        <v>106</v>
      </c>
      <c r="E7854" t="s">
        <v>213</v>
      </c>
      <c r="F7854" t="s">
        <v>10059</v>
      </c>
      <c r="G7854" t="s">
        <v>152</v>
      </c>
      <c r="H7854" t="s">
        <v>153</v>
      </c>
      <c r="I7854" t="s">
        <v>136</v>
      </c>
      <c r="J7854" t="s">
        <v>137</v>
      </c>
      <c r="K7854" t="s">
        <v>138</v>
      </c>
      <c r="L7854" t="s">
        <v>21524</v>
      </c>
      <c r="M7854" t="s">
        <v>21525</v>
      </c>
      <c r="N7854">
        <v>0.43555555499999998</v>
      </c>
      <c r="O7854">
        <v>0</v>
      </c>
      <c r="P7854">
        <v>694</v>
      </c>
      <c r="Q7854">
        <v>2</v>
      </c>
      <c r="R7854">
        <v>36</v>
      </c>
      <c r="S7854">
        <v>3</v>
      </c>
      <c r="T7854">
        <v>92</v>
      </c>
      <c r="U7854">
        <v>0</v>
      </c>
      <c r="V7854">
        <v>0</v>
      </c>
      <c r="W7854">
        <v>0</v>
      </c>
      <c r="X7854">
        <v>35.356624918525867</v>
      </c>
      <c r="Y7854">
        <v>0.26545868013429336</v>
      </c>
      <c r="Z7854">
        <v>3.0059584202860798</v>
      </c>
      <c r="AA7854">
        <v>3.2772511750606137</v>
      </c>
      <c r="AB7854">
        <v>31.247529959848535</v>
      </c>
      <c r="AC7854">
        <v>0</v>
      </c>
      <c r="AD7854">
        <v>0</v>
      </c>
      <c r="AE7854">
        <v>73.152823153855394</v>
      </c>
    </row>
    <row r="7855" spans="1:31" x14ac:dyDescent="0.3">
      <c r="A7855">
        <v>2727688</v>
      </c>
      <c r="B7855">
        <v>1</v>
      </c>
      <c r="C7855" t="s">
        <v>81</v>
      </c>
      <c r="D7855" t="s">
        <v>112</v>
      </c>
      <c r="E7855" t="s">
        <v>161</v>
      </c>
      <c r="F7855" t="s">
        <v>21526</v>
      </c>
      <c r="G7855" t="s">
        <v>163</v>
      </c>
      <c r="H7855" t="s">
        <v>135</v>
      </c>
      <c r="I7855" t="s">
        <v>136</v>
      </c>
      <c r="J7855" t="s">
        <v>137</v>
      </c>
      <c r="K7855" t="s">
        <v>138</v>
      </c>
      <c r="L7855" t="s">
        <v>21527</v>
      </c>
      <c r="M7855" t="s">
        <v>21528</v>
      </c>
      <c r="N7855">
        <v>9.7022222219999996</v>
      </c>
      <c r="O7855">
        <v>0</v>
      </c>
      <c r="P7855">
        <v>15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</row>
    <row r="7856" spans="1:31" x14ac:dyDescent="0.3">
      <c r="A7856">
        <v>2727653</v>
      </c>
      <c r="B7856">
        <v>1</v>
      </c>
      <c r="C7856" t="s">
        <v>81</v>
      </c>
      <c r="D7856" t="s">
        <v>118</v>
      </c>
      <c r="E7856" t="s">
        <v>145</v>
      </c>
      <c r="F7856" t="s">
        <v>21529</v>
      </c>
      <c r="G7856" t="s">
        <v>230</v>
      </c>
      <c r="H7856" t="s">
        <v>135</v>
      </c>
      <c r="I7856" t="s">
        <v>136</v>
      </c>
      <c r="J7856" t="s">
        <v>137</v>
      </c>
      <c r="K7856" t="s">
        <v>138</v>
      </c>
      <c r="L7856" t="s">
        <v>21530</v>
      </c>
      <c r="M7856" t="s">
        <v>21531</v>
      </c>
      <c r="N7856">
        <v>6.273055555</v>
      </c>
      <c r="O7856">
        <v>0</v>
      </c>
      <c r="P7856">
        <v>1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1.23004173785105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1.23004173785105</v>
      </c>
    </row>
    <row r="7857" spans="1:31" x14ac:dyDescent="0.3">
      <c r="A7857">
        <v>2728269</v>
      </c>
      <c r="B7857">
        <v>1</v>
      </c>
      <c r="C7857" t="s">
        <v>81</v>
      </c>
      <c r="D7857" t="s">
        <v>118</v>
      </c>
      <c r="E7857" t="s">
        <v>213</v>
      </c>
      <c r="F7857" t="s">
        <v>2949</v>
      </c>
      <c r="G7857" t="s">
        <v>152</v>
      </c>
      <c r="H7857" t="s">
        <v>153</v>
      </c>
      <c r="I7857" t="s">
        <v>136</v>
      </c>
      <c r="J7857" t="s">
        <v>137</v>
      </c>
      <c r="K7857" t="s">
        <v>138</v>
      </c>
      <c r="L7857" t="s">
        <v>21532</v>
      </c>
      <c r="M7857" t="s">
        <v>21533</v>
      </c>
      <c r="N7857">
        <v>0.61638888800000002</v>
      </c>
      <c r="O7857">
        <v>0</v>
      </c>
      <c r="P7857">
        <v>501</v>
      </c>
      <c r="Q7857">
        <v>0</v>
      </c>
      <c r="R7857">
        <v>24</v>
      </c>
      <c r="S7857">
        <v>10</v>
      </c>
      <c r="T7857">
        <v>19</v>
      </c>
      <c r="U7857">
        <v>0</v>
      </c>
      <c r="V7857">
        <v>0</v>
      </c>
      <c r="W7857">
        <v>0</v>
      </c>
      <c r="X7857">
        <v>48.889044763285398</v>
      </c>
      <c r="Y7857">
        <v>0</v>
      </c>
      <c r="Z7857">
        <v>1.0237253278498626</v>
      </c>
      <c r="AA7857">
        <v>210.36958868556161</v>
      </c>
      <c r="AB7857">
        <v>17.351603606970048</v>
      </c>
      <c r="AC7857">
        <v>0</v>
      </c>
      <c r="AD7857">
        <v>0</v>
      </c>
      <c r="AE7857">
        <v>277.63396238366693</v>
      </c>
    </row>
    <row r="7858" spans="1:31" x14ac:dyDescent="0.3">
      <c r="A7858">
        <v>2727536</v>
      </c>
      <c r="B7858">
        <v>1</v>
      </c>
      <c r="C7858" t="s">
        <v>80</v>
      </c>
      <c r="D7858" t="s">
        <v>96</v>
      </c>
      <c r="E7858" t="s">
        <v>150</v>
      </c>
      <c r="F7858" t="s">
        <v>21534</v>
      </c>
      <c r="G7858" t="s">
        <v>152</v>
      </c>
      <c r="H7858" t="s">
        <v>153</v>
      </c>
      <c r="I7858" t="s">
        <v>136</v>
      </c>
      <c r="J7858" t="s">
        <v>137</v>
      </c>
      <c r="K7858" t="s">
        <v>138</v>
      </c>
      <c r="L7858" t="s">
        <v>21535</v>
      </c>
      <c r="M7858" t="s">
        <v>21536</v>
      </c>
      <c r="N7858">
        <v>1.581388888</v>
      </c>
      <c r="O7858">
        <v>0</v>
      </c>
      <c r="P7858">
        <v>0</v>
      </c>
      <c r="Q7858">
        <v>0</v>
      </c>
      <c r="R7858">
        <v>0</v>
      </c>
      <c r="S7858">
        <v>1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377.69692200493012</v>
      </c>
      <c r="AB7858">
        <v>0</v>
      </c>
      <c r="AC7858">
        <v>0</v>
      </c>
      <c r="AD7858">
        <v>0</v>
      </c>
      <c r="AE7858">
        <v>377.69692200493012</v>
      </c>
    </row>
    <row r="7859" spans="1:31" x14ac:dyDescent="0.3">
      <c r="A7859">
        <v>2727865</v>
      </c>
      <c r="B7859">
        <v>1</v>
      </c>
      <c r="C7859" t="s">
        <v>80</v>
      </c>
      <c r="D7859" t="s">
        <v>106</v>
      </c>
      <c r="E7859" t="s">
        <v>150</v>
      </c>
      <c r="F7859" t="s">
        <v>17477</v>
      </c>
      <c r="G7859" t="s">
        <v>152</v>
      </c>
      <c r="H7859" t="s">
        <v>153</v>
      </c>
      <c r="I7859" t="s">
        <v>136</v>
      </c>
      <c r="J7859" t="s">
        <v>137</v>
      </c>
      <c r="K7859" t="s">
        <v>138</v>
      </c>
      <c r="L7859" t="s">
        <v>21537</v>
      </c>
      <c r="M7859" t="s">
        <v>21538</v>
      </c>
      <c r="N7859">
        <v>0.33611111100000002</v>
      </c>
      <c r="O7859">
        <v>7</v>
      </c>
      <c r="P7859">
        <v>2164</v>
      </c>
      <c r="Q7859">
        <v>60</v>
      </c>
      <c r="R7859">
        <v>266</v>
      </c>
      <c r="S7859">
        <v>28</v>
      </c>
      <c r="T7859">
        <v>369</v>
      </c>
      <c r="U7859">
        <v>0</v>
      </c>
      <c r="V7859">
        <v>0</v>
      </c>
      <c r="W7859">
        <v>0.4723221386320251</v>
      </c>
      <c r="X7859">
        <v>90.935263377961562</v>
      </c>
      <c r="Y7859">
        <v>29.689970245138511</v>
      </c>
      <c r="Z7859">
        <v>61.814880072050983</v>
      </c>
      <c r="AA7859">
        <v>33.754939230604357</v>
      </c>
      <c r="AB7859">
        <v>79.961487911556617</v>
      </c>
      <c r="AC7859">
        <v>0</v>
      </c>
      <c r="AD7859">
        <v>0</v>
      </c>
      <c r="AE7859">
        <v>296.62886297594406</v>
      </c>
    </row>
    <row r="7860" spans="1:31" x14ac:dyDescent="0.3">
      <c r="A7860">
        <v>2727822</v>
      </c>
      <c r="B7860">
        <v>1</v>
      </c>
      <c r="C7860" t="s">
        <v>80</v>
      </c>
      <c r="D7860" t="s">
        <v>98</v>
      </c>
      <c r="E7860" t="s">
        <v>213</v>
      </c>
      <c r="F7860" t="s">
        <v>8539</v>
      </c>
      <c r="G7860" t="s">
        <v>152</v>
      </c>
      <c r="H7860" t="s">
        <v>153</v>
      </c>
      <c r="I7860" t="s">
        <v>490</v>
      </c>
      <c r="J7860" t="s">
        <v>137</v>
      </c>
      <c r="K7860" t="s">
        <v>138</v>
      </c>
      <c r="L7860" t="s">
        <v>21539</v>
      </c>
      <c r="M7860" t="s">
        <v>21540</v>
      </c>
      <c r="N7860">
        <v>5.277777E-3</v>
      </c>
      <c r="O7860">
        <v>0</v>
      </c>
      <c r="P7860">
        <v>1290</v>
      </c>
      <c r="Q7860">
        <v>2</v>
      </c>
      <c r="R7860">
        <v>202</v>
      </c>
      <c r="S7860">
        <v>7</v>
      </c>
      <c r="T7860">
        <v>372</v>
      </c>
      <c r="U7860">
        <v>0</v>
      </c>
      <c r="V7860">
        <v>0</v>
      </c>
      <c r="W7860">
        <v>0</v>
      </c>
      <c r="X7860">
        <v>0.74831058026034303</v>
      </c>
      <c r="Y7860">
        <v>3.3321937925083339E-3</v>
      </c>
      <c r="Z7860">
        <v>9.9499728962153311E-2</v>
      </c>
      <c r="AA7860">
        <v>0.38649250854282835</v>
      </c>
      <c r="AB7860">
        <v>0.60463711283340027</v>
      </c>
      <c r="AC7860">
        <v>0</v>
      </c>
      <c r="AD7860">
        <v>0</v>
      </c>
      <c r="AE7860">
        <v>1.8422721243912332</v>
      </c>
    </row>
    <row r="7861" spans="1:31" x14ac:dyDescent="0.3">
      <c r="A7861">
        <v>2727845</v>
      </c>
      <c r="B7861">
        <v>1</v>
      </c>
      <c r="C7861" t="s">
        <v>80</v>
      </c>
      <c r="D7861" t="s">
        <v>91</v>
      </c>
      <c r="E7861" t="s">
        <v>150</v>
      </c>
      <c r="F7861" t="s">
        <v>20374</v>
      </c>
      <c r="G7861" t="s">
        <v>152</v>
      </c>
      <c r="H7861" t="s">
        <v>153</v>
      </c>
      <c r="I7861" t="s">
        <v>136</v>
      </c>
      <c r="J7861" t="s">
        <v>137</v>
      </c>
      <c r="K7861" t="s">
        <v>138</v>
      </c>
      <c r="L7861" t="s">
        <v>21541</v>
      </c>
      <c r="M7861" t="s">
        <v>21542</v>
      </c>
      <c r="N7861">
        <v>4.125555555</v>
      </c>
      <c r="O7861">
        <v>1</v>
      </c>
      <c r="P7861">
        <v>41</v>
      </c>
      <c r="Q7861">
        <v>21</v>
      </c>
      <c r="R7861">
        <v>276</v>
      </c>
      <c r="S7861">
        <v>13</v>
      </c>
      <c r="T7861">
        <v>66</v>
      </c>
      <c r="U7861">
        <v>3</v>
      </c>
      <c r="V7861">
        <v>0</v>
      </c>
      <c r="W7861">
        <v>0.381377357842</v>
      </c>
      <c r="X7861">
        <v>63.862339819338594</v>
      </c>
      <c r="Y7861">
        <v>89.212220839385708</v>
      </c>
      <c r="Z7861">
        <v>224.1092747853555</v>
      </c>
      <c r="AA7861">
        <v>1648.2669852188294</v>
      </c>
      <c r="AB7861">
        <v>92.338483905303136</v>
      </c>
      <c r="AC7861">
        <v>469.61972994963708</v>
      </c>
      <c r="AD7861">
        <v>0</v>
      </c>
      <c r="AE7861">
        <v>2587.7904118756915</v>
      </c>
    </row>
    <row r="7862" spans="1:31" x14ac:dyDescent="0.3">
      <c r="A7862">
        <v>2727230</v>
      </c>
      <c r="B7862">
        <v>1</v>
      </c>
      <c r="C7862" t="s">
        <v>80</v>
      </c>
      <c r="D7862" t="s">
        <v>83</v>
      </c>
      <c r="E7862" t="s">
        <v>173</v>
      </c>
      <c r="F7862" t="s">
        <v>21543</v>
      </c>
      <c r="G7862" t="s">
        <v>1613</v>
      </c>
      <c r="H7862" t="s">
        <v>5535</v>
      </c>
      <c r="I7862" t="s">
        <v>136</v>
      </c>
      <c r="J7862" t="s">
        <v>137</v>
      </c>
      <c r="K7862" t="s">
        <v>210</v>
      </c>
      <c r="L7862" t="s">
        <v>21544</v>
      </c>
      <c r="M7862" t="s">
        <v>21545</v>
      </c>
      <c r="N7862">
        <v>0.194722222</v>
      </c>
      <c r="O7862">
        <v>0</v>
      </c>
      <c r="P7862">
        <v>3211</v>
      </c>
      <c r="Q7862">
        <v>0</v>
      </c>
      <c r="R7862">
        <v>0</v>
      </c>
      <c r="S7862">
        <v>0</v>
      </c>
      <c r="T7862">
        <v>512</v>
      </c>
      <c r="U7862">
        <v>0</v>
      </c>
      <c r="V7862">
        <v>26</v>
      </c>
      <c r="W7862">
        <v>0</v>
      </c>
      <c r="X7862">
        <v>103.36875305797214</v>
      </c>
      <c r="Y7862">
        <v>0</v>
      </c>
      <c r="Z7862">
        <v>0</v>
      </c>
      <c r="AA7862">
        <v>0</v>
      </c>
      <c r="AB7862">
        <v>73.330189884153441</v>
      </c>
      <c r="AC7862">
        <v>0</v>
      </c>
      <c r="AD7862">
        <v>45.84388890222035</v>
      </c>
      <c r="AE7862">
        <v>222.54283184434595</v>
      </c>
    </row>
    <row r="7863" spans="1:31" x14ac:dyDescent="0.3">
      <c r="A7863">
        <v>2728194</v>
      </c>
      <c r="B7863">
        <v>1</v>
      </c>
      <c r="C7863" t="s">
        <v>80</v>
      </c>
      <c r="D7863" t="s">
        <v>95</v>
      </c>
      <c r="E7863" t="s">
        <v>156</v>
      </c>
      <c r="F7863" t="s">
        <v>21546</v>
      </c>
      <c r="G7863" t="s">
        <v>185</v>
      </c>
      <c r="H7863" t="s">
        <v>153</v>
      </c>
      <c r="I7863" t="s">
        <v>136</v>
      </c>
      <c r="J7863" t="s">
        <v>137</v>
      </c>
      <c r="K7863" t="s">
        <v>138</v>
      </c>
      <c r="L7863" t="s">
        <v>21547</v>
      </c>
      <c r="M7863" t="s">
        <v>21548</v>
      </c>
      <c r="N7863">
        <v>2.8452777770000002</v>
      </c>
      <c r="O7863">
        <v>0</v>
      </c>
      <c r="P7863">
        <v>40</v>
      </c>
      <c r="Q7863">
        <v>0</v>
      </c>
      <c r="R7863">
        <v>1</v>
      </c>
      <c r="S7863">
        <v>1</v>
      </c>
      <c r="T7863">
        <v>4</v>
      </c>
      <c r="U7863">
        <v>0</v>
      </c>
      <c r="V7863">
        <v>0</v>
      </c>
      <c r="W7863">
        <v>0</v>
      </c>
      <c r="X7863">
        <v>15.285468732882606</v>
      </c>
      <c r="Y7863">
        <v>0</v>
      </c>
      <c r="Z7863">
        <v>0.33751828586779503</v>
      </c>
      <c r="AA7863">
        <v>3.2865324945575001</v>
      </c>
      <c r="AB7863">
        <v>12.121611357203918</v>
      </c>
      <c r="AC7863">
        <v>0</v>
      </c>
      <c r="AD7863">
        <v>0</v>
      </c>
      <c r="AE7863">
        <v>31.031130870511817</v>
      </c>
    </row>
    <row r="7864" spans="1:31" x14ac:dyDescent="0.3">
      <c r="A7864">
        <v>2728535</v>
      </c>
      <c r="B7864">
        <v>1</v>
      </c>
      <c r="C7864" t="s">
        <v>81</v>
      </c>
      <c r="D7864" t="s">
        <v>118</v>
      </c>
      <c r="E7864" t="s">
        <v>150</v>
      </c>
      <c r="F7864" t="s">
        <v>21549</v>
      </c>
      <c r="G7864" t="s">
        <v>170</v>
      </c>
      <c r="H7864" t="s">
        <v>153</v>
      </c>
      <c r="I7864" t="s">
        <v>136</v>
      </c>
      <c r="J7864" t="s">
        <v>137</v>
      </c>
      <c r="K7864" t="s">
        <v>138</v>
      </c>
      <c r="L7864" t="s">
        <v>21550</v>
      </c>
      <c r="M7864" t="s">
        <v>21551</v>
      </c>
      <c r="N7864">
        <v>1.07</v>
      </c>
      <c r="O7864">
        <v>0</v>
      </c>
      <c r="P7864">
        <v>345</v>
      </c>
      <c r="Q7864">
        <v>54</v>
      </c>
      <c r="R7864">
        <v>92</v>
      </c>
      <c r="S7864">
        <v>18</v>
      </c>
      <c r="T7864">
        <v>71</v>
      </c>
      <c r="U7864">
        <v>2</v>
      </c>
      <c r="V7864">
        <v>0</v>
      </c>
      <c r="W7864">
        <v>0</v>
      </c>
      <c r="X7864">
        <v>71.410790037062995</v>
      </c>
      <c r="Y7864">
        <v>23.882181792659576</v>
      </c>
      <c r="Z7864">
        <v>26.432528152890278</v>
      </c>
      <c r="AA7864">
        <v>349.25148603211449</v>
      </c>
      <c r="AB7864">
        <v>16.769448782616113</v>
      </c>
      <c r="AC7864">
        <v>589.08945130363725</v>
      </c>
      <c r="AD7864">
        <v>0</v>
      </c>
      <c r="AE7864">
        <v>1076.8358861009806</v>
      </c>
    </row>
    <row r="7865" spans="1:31" x14ac:dyDescent="0.3">
      <c r="A7865">
        <v>2727602</v>
      </c>
      <c r="B7865">
        <v>1</v>
      </c>
      <c r="C7865" t="s">
        <v>80</v>
      </c>
      <c r="D7865" t="s">
        <v>103</v>
      </c>
      <c r="E7865" t="s">
        <v>150</v>
      </c>
      <c r="F7865" t="s">
        <v>21552</v>
      </c>
      <c r="G7865" t="s">
        <v>152</v>
      </c>
      <c r="H7865" t="s">
        <v>153</v>
      </c>
      <c r="I7865" t="s">
        <v>136</v>
      </c>
      <c r="J7865" t="s">
        <v>137</v>
      </c>
      <c r="K7865" t="s">
        <v>138</v>
      </c>
      <c r="L7865" t="s">
        <v>21553</v>
      </c>
      <c r="M7865" t="s">
        <v>21554</v>
      </c>
      <c r="N7865">
        <v>0.461666666</v>
      </c>
      <c r="O7865">
        <v>12</v>
      </c>
      <c r="P7865">
        <v>3724</v>
      </c>
      <c r="Q7865">
        <v>21</v>
      </c>
      <c r="R7865">
        <v>105</v>
      </c>
      <c r="S7865">
        <v>13</v>
      </c>
      <c r="T7865">
        <v>428</v>
      </c>
      <c r="U7865">
        <v>0</v>
      </c>
      <c r="V7865">
        <v>0</v>
      </c>
      <c r="W7865">
        <v>2.2079093039359199</v>
      </c>
      <c r="X7865">
        <v>326.11125630770454</v>
      </c>
      <c r="Y7865">
        <v>18.160127708982021</v>
      </c>
      <c r="Z7865">
        <v>5.51557683173088</v>
      </c>
      <c r="AA7865">
        <v>19.084068450725979</v>
      </c>
      <c r="AB7865">
        <v>115.08210544348152</v>
      </c>
      <c r="AC7865">
        <v>0</v>
      </c>
      <c r="AD7865">
        <v>0</v>
      </c>
      <c r="AE7865">
        <v>486.16104404656085</v>
      </c>
    </row>
    <row r="7866" spans="1:31" x14ac:dyDescent="0.3">
      <c r="A7866">
        <v>2728512</v>
      </c>
      <c r="B7866">
        <v>1</v>
      </c>
      <c r="C7866" t="s">
        <v>80</v>
      </c>
      <c r="D7866" t="s">
        <v>93</v>
      </c>
      <c r="E7866" t="s">
        <v>161</v>
      </c>
      <c r="F7866" t="s">
        <v>21555</v>
      </c>
      <c r="G7866" t="s">
        <v>163</v>
      </c>
      <c r="H7866" t="s">
        <v>135</v>
      </c>
      <c r="I7866" t="s">
        <v>136</v>
      </c>
      <c r="J7866" t="s">
        <v>137</v>
      </c>
      <c r="K7866" t="s">
        <v>138</v>
      </c>
      <c r="L7866" t="s">
        <v>21556</v>
      </c>
      <c r="M7866" t="s">
        <v>21557</v>
      </c>
      <c r="N7866">
        <v>1.923888888</v>
      </c>
      <c r="O7866">
        <v>0</v>
      </c>
      <c r="P7866">
        <v>58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11.423339170416925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11.423339170416925</v>
      </c>
    </row>
    <row r="7867" spans="1:31" x14ac:dyDescent="0.3">
      <c r="A7867">
        <v>2728406</v>
      </c>
      <c r="B7867">
        <v>1</v>
      </c>
      <c r="C7867" t="s">
        <v>81</v>
      </c>
      <c r="D7867" t="s">
        <v>113</v>
      </c>
      <c r="E7867" t="s">
        <v>150</v>
      </c>
      <c r="F7867" t="s">
        <v>21558</v>
      </c>
      <c r="G7867" t="s">
        <v>152</v>
      </c>
      <c r="H7867" t="s">
        <v>153</v>
      </c>
      <c r="I7867" t="s">
        <v>136</v>
      </c>
      <c r="J7867" t="s">
        <v>137</v>
      </c>
      <c r="K7867" t="s">
        <v>138</v>
      </c>
      <c r="L7867" t="s">
        <v>21559</v>
      </c>
      <c r="M7867" t="s">
        <v>21560</v>
      </c>
      <c r="N7867">
        <v>0.61083333299999998</v>
      </c>
      <c r="O7867">
        <v>1</v>
      </c>
      <c r="P7867">
        <v>245</v>
      </c>
      <c r="Q7867">
        <v>61</v>
      </c>
      <c r="R7867">
        <v>168</v>
      </c>
      <c r="S7867">
        <v>3</v>
      </c>
      <c r="T7867">
        <v>16</v>
      </c>
      <c r="U7867">
        <v>0</v>
      </c>
      <c r="V7867">
        <v>0</v>
      </c>
      <c r="W7867">
        <v>0.16738672919</v>
      </c>
      <c r="X7867">
        <v>36.239436489984371</v>
      </c>
      <c r="Y7867">
        <v>10.122049350836177</v>
      </c>
      <c r="Z7867">
        <v>11.419047002138804</v>
      </c>
      <c r="AA7867">
        <v>15.47694006756096</v>
      </c>
      <c r="AB7867">
        <v>8.5378594824404619</v>
      </c>
      <c r="AC7867">
        <v>0</v>
      </c>
      <c r="AD7867">
        <v>0</v>
      </c>
      <c r="AE7867">
        <v>81.962719122150787</v>
      </c>
    </row>
    <row r="7868" spans="1:31" x14ac:dyDescent="0.3">
      <c r="A7868">
        <v>2727410</v>
      </c>
      <c r="B7868">
        <v>1</v>
      </c>
      <c r="C7868" t="s">
        <v>81</v>
      </c>
      <c r="D7868" t="s">
        <v>115</v>
      </c>
      <c r="E7868" t="s">
        <v>156</v>
      </c>
      <c r="F7868" t="s">
        <v>21561</v>
      </c>
      <c r="G7868" t="s">
        <v>185</v>
      </c>
      <c r="H7868" t="s">
        <v>153</v>
      </c>
      <c r="I7868" t="s">
        <v>136</v>
      </c>
      <c r="J7868" t="s">
        <v>137</v>
      </c>
      <c r="K7868" t="s">
        <v>138</v>
      </c>
      <c r="L7868" t="s">
        <v>21562</v>
      </c>
      <c r="M7868" t="s">
        <v>21563</v>
      </c>
      <c r="N7868">
        <v>1.47</v>
      </c>
      <c r="O7868">
        <v>0</v>
      </c>
      <c r="P7868">
        <v>18</v>
      </c>
      <c r="Q7868">
        <v>0</v>
      </c>
      <c r="R7868">
        <v>1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0.58724279625999998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0.58724279625999998</v>
      </c>
    </row>
    <row r="7869" spans="1:31" x14ac:dyDescent="0.3">
      <c r="A7869">
        <v>2727802</v>
      </c>
      <c r="B7869">
        <v>1</v>
      </c>
      <c r="C7869" t="s">
        <v>81</v>
      </c>
      <c r="D7869" t="s">
        <v>115</v>
      </c>
      <c r="E7869" t="s">
        <v>161</v>
      </c>
      <c r="F7869" t="s">
        <v>21564</v>
      </c>
      <c r="G7869" t="s">
        <v>163</v>
      </c>
      <c r="H7869" t="s">
        <v>135</v>
      </c>
      <c r="I7869" t="s">
        <v>136</v>
      </c>
      <c r="J7869" t="s">
        <v>137</v>
      </c>
      <c r="K7869" t="s">
        <v>138</v>
      </c>
      <c r="L7869" t="s">
        <v>21565</v>
      </c>
      <c r="M7869" t="s">
        <v>21566</v>
      </c>
      <c r="N7869">
        <v>3.7916666659999998</v>
      </c>
      <c r="O7869">
        <v>0</v>
      </c>
      <c r="P7869">
        <v>2</v>
      </c>
      <c r="Q7869">
        <v>0</v>
      </c>
      <c r="R7869">
        <v>4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6.0297935602799999</v>
      </c>
      <c r="AA7869">
        <v>0</v>
      </c>
      <c r="AB7869">
        <v>0</v>
      </c>
      <c r="AC7869">
        <v>0</v>
      </c>
      <c r="AD7869">
        <v>0</v>
      </c>
      <c r="AE7869">
        <v>6.0297935602799999</v>
      </c>
    </row>
    <row r="7870" spans="1:31" x14ac:dyDescent="0.3">
      <c r="A7870">
        <v>2727622</v>
      </c>
      <c r="B7870">
        <v>1</v>
      </c>
      <c r="C7870" t="s">
        <v>80</v>
      </c>
      <c r="D7870" t="s">
        <v>99</v>
      </c>
      <c r="E7870" t="s">
        <v>156</v>
      </c>
      <c r="F7870" t="s">
        <v>1360</v>
      </c>
      <c r="G7870" t="s">
        <v>185</v>
      </c>
      <c r="H7870" t="s">
        <v>153</v>
      </c>
      <c r="I7870" t="s">
        <v>136</v>
      </c>
      <c r="J7870" t="s">
        <v>137</v>
      </c>
      <c r="K7870" t="s">
        <v>138</v>
      </c>
      <c r="L7870" t="s">
        <v>21567</v>
      </c>
      <c r="M7870" t="s">
        <v>21568</v>
      </c>
      <c r="N7870">
        <v>6.0505555549999999</v>
      </c>
      <c r="O7870">
        <v>1</v>
      </c>
      <c r="P7870">
        <v>275</v>
      </c>
      <c r="Q7870">
        <v>0</v>
      </c>
      <c r="R7870">
        <v>29</v>
      </c>
      <c r="S7870">
        <v>1</v>
      </c>
      <c r="T7870">
        <v>36</v>
      </c>
      <c r="U7870">
        <v>0</v>
      </c>
      <c r="V7870">
        <v>0</v>
      </c>
      <c r="W7870">
        <v>7.9500156405964804</v>
      </c>
      <c r="X7870">
        <v>261.24325969719598</v>
      </c>
      <c r="Y7870">
        <v>0</v>
      </c>
      <c r="Z7870">
        <v>4.3681381074502399</v>
      </c>
      <c r="AA7870">
        <v>10.768675675849961</v>
      </c>
      <c r="AB7870">
        <v>120.48748396874025</v>
      </c>
      <c r="AC7870">
        <v>0</v>
      </c>
      <c r="AD7870">
        <v>0</v>
      </c>
      <c r="AE7870">
        <v>404.81757308983293</v>
      </c>
    </row>
    <row r="7871" spans="1:31" x14ac:dyDescent="0.3">
      <c r="A7871">
        <v>2728641</v>
      </c>
      <c r="B7871">
        <v>1</v>
      </c>
      <c r="C7871" t="s">
        <v>80</v>
      </c>
      <c r="D7871" t="s">
        <v>90</v>
      </c>
      <c r="E7871" t="s">
        <v>132</v>
      </c>
      <c r="F7871" t="s">
        <v>21569</v>
      </c>
      <c r="G7871" t="s">
        <v>134</v>
      </c>
      <c r="H7871" t="s">
        <v>135</v>
      </c>
      <c r="I7871" t="s">
        <v>136</v>
      </c>
      <c r="J7871" t="s">
        <v>137</v>
      </c>
      <c r="K7871" t="s">
        <v>138</v>
      </c>
      <c r="L7871" t="s">
        <v>21570</v>
      </c>
      <c r="M7871" t="s">
        <v>21571</v>
      </c>
      <c r="N7871">
        <v>2.0099999999999998</v>
      </c>
      <c r="O7871">
        <v>0</v>
      </c>
      <c r="P7871">
        <v>217</v>
      </c>
      <c r="Q7871">
        <v>0</v>
      </c>
      <c r="R7871">
        <v>0</v>
      </c>
      <c r="S7871">
        <v>0</v>
      </c>
      <c r="T7871">
        <v>18</v>
      </c>
      <c r="U7871">
        <v>0</v>
      </c>
      <c r="V7871">
        <v>0</v>
      </c>
      <c r="W7871">
        <v>0</v>
      </c>
      <c r="X7871">
        <v>111.70886293621831</v>
      </c>
      <c r="Y7871">
        <v>0</v>
      </c>
      <c r="Z7871">
        <v>0</v>
      </c>
      <c r="AA7871">
        <v>0</v>
      </c>
      <c r="AB7871">
        <v>15.998628788109631</v>
      </c>
      <c r="AC7871">
        <v>0</v>
      </c>
      <c r="AD7871">
        <v>0</v>
      </c>
      <c r="AE7871">
        <v>127.70749172432794</v>
      </c>
    </row>
    <row r="7872" spans="1:31" x14ac:dyDescent="0.3">
      <c r="A7872">
        <v>2728014</v>
      </c>
      <c r="B7872">
        <v>1</v>
      </c>
      <c r="C7872" t="s">
        <v>80</v>
      </c>
      <c r="D7872" t="s">
        <v>110</v>
      </c>
      <c r="E7872" t="s">
        <v>145</v>
      </c>
      <c r="F7872" t="s">
        <v>16739</v>
      </c>
      <c r="G7872" t="s">
        <v>181</v>
      </c>
      <c r="H7872" t="s">
        <v>135</v>
      </c>
      <c r="I7872" t="s">
        <v>136</v>
      </c>
      <c r="J7872" t="s">
        <v>137</v>
      </c>
      <c r="K7872" t="s">
        <v>138</v>
      </c>
      <c r="L7872" t="s">
        <v>21572</v>
      </c>
      <c r="M7872" t="s">
        <v>21573</v>
      </c>
      <c r="N7872">
        <v>2.9458333329999999</v>
      </c>
      <c r="O7872">
        <v>0</v>
      </c>
      <c r="P7872">
        <v>6</v>
      </c>
      <c r="Q7872">
        <v>0</v>
      </c>
      <c r="R7872">
        <v>0</v>
      </c>
      <c r="S7872">
        <v>0</v>
      </c>
      <c r="T7872">
        <v>1</v>
      </c>
      <c r="U7872">
        <v>0</v>
      </c>
      <c r="V7872">
        <v>0</v>
      </c>
      <c r="W7872">
        <v>0</v>
      </c>
      <c r="X7872">
        <v>2.9643869222456964</v>
      </c>
      <c r="Y7872">
        <v>0</v>
      </c>
      <c r="Z7872">
        <v>0</v>
      </c>
      <c r="AA7872">
        <v>0</v>
      </c>
      <c r="AB7872">
        <v>4.2787134034030005E-2</v>
      </c>
      <c r="AC7872">
        <v>0</v>
      </c>
      <c r="AD7872">
        <v>0</v>
      </c>
      <c r="AE7872">
        <v>3.0071740562797267</v>
      </c>
    </row>
    <row r="7873" spans="1:31" x14ac:dyDescent="0.3">
      <c r="A7873">
        <v>2727324</v>
      </c>
      <c r="B7873">
        <v>1</v>
      </c>
      <c r="C7873" t="s">
        <v>81</v>
      </c>
      <c r="D7873" t="s">
        <v>112</v>
      </c>
      <c r="E7873" t="s">
        <v>173</v>
      </c>
      <c r="F7873" t="s">
        <v>21574</v>
      </c>
      <c r="G7873" t="s">
        <v>5534</v>
      </c>
      <c r="H7873" t="s">
        <v>5535</v>
      </c>
      <c r="I7873" t="s">
        <v>136</v>
      </c>
      <c r="J7873" t="s">
        <v>137</v>
      </c>
      <c r="K7873" t="s">
        <v>210</v>
      </c>
      <c r="L7873" t="s">
        <v>21575</v>
      </c>
      <c r="M7873" t="s">
        <v>21576</v>
      </c>
      <c r="N7873">
        <v>0.507222222</v>
      </c>
      <c r="O7873">
        <v>0</v>
      </c>
      <c r="P7873">
        <v>26430</v>
      </c>
      <c r="Q7873">
        <v>13</v>
      </c>
      <c r="R7873">
        <v>792</v>
      </c>
      <c r="S7873">
        <v>8</v>
      </c>
      <c r="T7873">
        <v>4211</v>
      </c>
      <c r="U7873">
        <v>3</v>
      </c>
      <c r="V7873">
        <v>9</v>
      </c>
      <c r="W7873">
        <v>0</v>
      </c>
      <c r="X7873">
        <v>2061.5444646042415</v>
      </c>
      <c r="Y7873">
        <v>45.568348423656438</v>
      </c>
      <c r="Z7873">
        <v>26.353895156252474</v>
      </c>
      <c r="AA7873">
        <v>112.19539047510391</v>
      </c>
      <c r="AB7873">
        <v>1332.3371857391021</v>
      </c>
      <c r="AC7873">
        <v>102.4989758519948</v>
      </c>
      <c r="AD7873">
        <v>143.50124994442984</v>
      </c>
      <c r="AE7873">
        <v>3823.9995101947807</v>
      </c>
    </row>
    <row r="7874" spans="1:31" x14ac:dyDescent="0.3">
      <c r="A7874">
        <v>2728249</v>
      </c>
      <c r="B7874">
        <v>1</v>
      </c>
      <c r="C7874" t="s">
        <v>80</v>
      </c>
      <c r="D7874" t="s">
        <v>105</v>
      </c>
      <c r="E7874" t="s">
        <v>145</v>
      </c>
      <c r="F7874" t="s">
        <v>21577</v>
      </c>
      <c r="G7874" t="s">
        <v>181</v>
      </c>
      <c r="H7874" t="s">
        <v>135</v>
      </c>
      <c r="I7874" t="s">
        <v>136</v>
      </c>
      <c r="J7874" t="s">
        <v>137</v>
      </c>
      <c r="K7874" t="s">
        <v>138</v>
      </c>
      <c r="L7874" t="s">
        <v>21578</v>
      </c>
      <c r="M7874" t="s">
        <v>21579</v>
      </c>
      <c r="N7874">
        <v>8.8094444440000004</v>
      </c>
      <c r="O7874">
        <v>0</v>
      </c>
      <c r="P7874">
        <v>1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2.8768032857195331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2.8768032857195331</v>
      </c>
    </row>
    <row r="7875" spans="1:31" x14ac:dyDescent="0.3">
      <c r="A7875">
        <v>2727175</v>
      </c>
      <c r="B7875">
        <v>1</v>
      </c>
      <c r="C7875" t="s">
        <v>81</v>
      </c>
      <c r="D7875" t="s">
        <v>112</v>
      </c>
      <c r="E7875" t="s">
        <v>173</v>
      </c>
      <c r="F7875" t="s">
        <v>21580</v>
      </c>
      <c r="G7875" t="s">
        <v>5534</v>
      </c>
      <c r="H7875" t="s">
        <v>5535</v>
      </c>
      <c r="I7875" t="s">
        <v>136</v>
      </c>
      <c r="J7875" t="s">
        <v>137</v>
      </c>
      <c r="K7875" t="s">
        <v>210</v>
      </c>
      <c r="L7875" t="s">
        <v>21581</v>
      </c>
      <c r="M7875" t="s">
        <v>21582</v>
      </c>
      <c r="N7875">
        <v>0.26388888799999999</v>
      </c>
      <c r="O7875">
        <v>0</v>
      </c>
      <c r="P7875">
        <v>26430</v>
      </c>
      <c r="Q7875">
        <v>13</v>
      </c>
      <c r="R7875">
        <v>792</v>
      </c>
      <c r="S7875">
        <v>8</v>
      </c>
      <c r="T7875">
        <v>4211</v>
      </c>
      <c r="U7875">
        <v>3</v>
      </c>
      <c r="V7875">
        <v>9</v>
      </c>
      <c r="W7875">
        <v>0</v>
      </c>
      <c r="X7875">
        <v>1040.52484012019</v>
      </c>
      <c r="Y7875">
        <v>17.461672465393711</v>
      </c>
      <c r="Z7875">
        <v>9.4827801357719181</v>
      </c>
      <c r="AA7875">
        <v>47.901455101580673</v>
      </c>
      <c r="AB7875">
        <v>462.96252863063813</v>
      </c>
      <c r="AC7875">
        <v>26.875961792085086</v>
      </c>
      <c r="AD7875">
        <v>38.140755151134961</v>
      </c>
      <c r="AE7875">
        <v>1643.3499933967946</v>
      </c>
    </row>
    <row r="7876" spans="1:31" x14ac:dyDescent="0.3">
      <c r="A7876">
        <v>2727716</v>
      </c>
      <c r="B7876">
        <v>1</v>
      </c>
      <c r="C7876" t="s">
        <v>81</v>
      </c>
      <c r="D7876" t="s">
        <v>119</v>
      </c>
      <c r="E7876" t="s">
        <v>145</v>
      </c>
      <c r="F7876" t="s">
        <v>21583</v>
      </c>
      <c r="G7876" t="s">
        <v>230</v>
      </c>
      <c r="H7876" t="s">
        <v>135</v>
      </c>
      <c r="I7876" t="s">
        <v>136</v>
      </c>
      <c r="J7876" t="s">
        <v>137</v>
      </c>
      <c r="K7876" t="s">
        <v>138</v>
      </c>
      <c r="L7876" t="s">
        <v>21584</v>
      </c>
      <c r="M7876" t="s">
        <v>21585</v>
      </c>
      <c r="N7876">
        <v>3.363888888</v>
      </c>
      <c r="O7876">
        <v>0</v>
      </c>
      <c r="P7876">
        <v>1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1.0475701633910917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1.0475701633910917</v>
      </c>
    </row>
    <row r="7877" spans="1:31" x14ac:dyDescent="0.3">
      <c r="A7877">
        <v>2727367</v>
      </c>
      <c r="B7877">
        <v>1</v>
      </c>
      <c r="C7877" t="s">
        <v>80</v>
      </c>
      <c r="D7877" t="s">
        <v>97</v>
      </c>
      <c r="E7877" t="s">
        <v>213</v>
      </c>
      <c r="F7877" t="s">
        <v>9537</v>
      </c>
      <c r="G7877" t="s">
        <v>152</v>
      </c>
      <c r="H7877" t="s">
        <v>153</v>
      </c>
      <c r="I7877" t="s">
        <v>136</v>
      </c>
      <c r="J7877" t="s">
        <v>137</v>
      </c>
      <c r="K7877" t="s">
        <v>138</v>
      </c>
      <c r="L7877" t="s">
        <v>21586</v>
      </c>
      <c r="M7877" t="s">
        <v>21587</v>
      </c>
      <c r="N7877">
        <v>0.3075</v>
      </c>
      <c r="O7877">
        <v>0</v>
      </c>
      <c r="P7877">
        <v>111</v>
      </c>
      <c r="Q7877">
        <v>0</v>
      </c>
      <c r="R7877">
        <v>6</v>
      </c>
      <c r="S7877">
        <v>3</v>
      </c>
      <c r="T7877">
        <v>12</v>
      </c>
      <c r="U7877">
        <v>0</v>
      </c>
      <c r="V7877">
        <v>0</v>
      </c>
      <c r="W7877">
        <v>0</v>
      </c>
      <c r="X7877">
        <v>14.52720260554862</v>
      </c>
      <c r="Y7877">
        <v>0</v>
      </c>
      <c r="Z7877">
        <v>0.87928293402337498</v>
      </c>
      <c r="AA7877">
        <v>221.37390221229887</v>
      </c>
      <c r="AB7877">
        <v>4.1768478811239742</v>
      </c>
      <c r="AC7877">
        <v>0</v>
      </c>
      <c r="AD7877">
        <v>0</v>
      </c>
      <c r="AE7877">
        <v>240.95723563299484</v>
      </c>
    </row>
    <row r="7878" spans="1:31" x14ac:dyDescent="0.3">
      <c r="A7878">
        <v>2728057</v>
      </c>
      <c r="B7878">
        <v>1</v>
      </c>
      <c r="C7878" t="s">
        <v>80</v>
      </c>
      <c r="D7878" t="s">
        <v>103</v>
      </c>
      <c r="E7878" t="s">
        <v>161</v>
      </c>
      <c r="F7878" t="s">
        <v>21588</v>
      </c>
      <c r="G7878" t="s">
        <v>2849</v>
      </c>
      <c r="H7878" t="s">
        <v>135</v>
      </c>
      <c r="I7878" t="s">
        <v>136</v>
      </c>
      <c r="J7878" t="s">
        <v>137</v>
      </c>
      <c r="K7878" t="s">
        <v>138</v>
      </c>
      <c r="L7878" t="s">
        <v>21589</v>
      </c>
      <c r="M7878" t="s">
        <v>21590</v>
      </c>
      <c r="N7878">
        <v>5.4569444440000003</v>
      </c>
      <c r="O7878">
        <v>0</v>
      </c>
      <c r="P7878">
        <v>28</v>
      </c>
      <c r="Q7878">
        <v>0</v>
      </c>
      <c r="R7878">
        <v>1</v>
      </c>
      <c r="S7878">
        <v>0</v>
      </c>
      <c r="T7878">
        <v>9</v>
      </c>
      <c r="U7878">
        <v>0</v>
      </c>
      <c r="V7878">
        <v>0</v>
      </c>
      <c r="W7878">
        <v>0</v>
      </c>
      <c r="X7878">
        <v>31.152175312106973</v>
      </c>
      <c r="Y7878">
        <v>0</v>
      </c>
      <c r="Z7878">
        <v>24.769896803398378</v>
      </c>
      <c r="AA7878">
        <v>0</v>
      </c>
      <c r="AB7878">
        <v>69.664832234215567</v>
      </c>
      <c r="AC7878">
        <v>0</v>
      </c>
      <c r="AD7878">
        <v>0</v>
      </c>
      <c r="AE7878">
        <v>125.58690434972092</v>
      </c>
    </row>
    <row r="7879" spans="1:31" x14ac:dyDescent="0.3">
      <c r="A7879">
        <v>2727238</v>
      </c>
      <c r="B7879">
        <v>1</v>
      </c>
      <c r="C7879" t="s">
        <v>80</v>
      </c>
      <c r="D7879" t="s">
        <v>98</v>
      </c>
      <c r="E7879" t="s">
        <v>213</v>
      </c>
      <c r="F7879" t="s">
        <v>3898</v>
      </c>
      <c r="G7879" t="s">
        <v>152</v>
      </c>
      <c r="H7879" t="s">
        <v>153</v>
      </c>
      <c r="I7879" t="s">
        <v>136</v>
      </c>
      <c r="J7879" t="s">
        <v>137</v>
      </c>
      <c r="K7879" t="s">
        <v>138</v>
      </c>
      <c r="L7879" t="s">
        <v>21591</v>
      </c>
      <c r="M7879" t="s">
        <v>21592</v>
      </c>
      <c r="N7879">
        <v>0.48333333299999998</v>
      </c>
      <c r="O7879">
        <v>0</v>
      </c>
      <c r="P7879">
        <v>22</v>
      </c>
      <c r="Q7879">
        <v>12</v>
      </c>
      <c r="R7879">
        <v>127</v>
      </c>
      <c r="S7879">
        <v>3</v>
      </c>
      <c r="T7879">
        <v>34</v>
      </c>
      <c r="U7879">
        <v>2</v>
      </c>
      <c r="V7879">
        <v>0</v>
      </c>
      <c r="W7879">
        <v>0</v>
      </c>
      <c r="X7879">
        <v>3.8513422406572504</v>
      </c>
      <c r="Y7879">
        <v>18.125485952064754</v>
      </c>
      <c r="Z7879">
        <v>39.925847270988001</v>
      </c>
      <c r="AA7879">
        <v>8.9790074716419994</v>
      </c>
      <c r="AB7879">
        <v>9.2115814896640984</v>
      </c>
      <c r="AC7879">
        <v>18.385193728080001</v>
      </c>
      <c r="AD7879">
        <v>0</v>
      </c>
      <c r="AE7879">
        <v>98.478458153096099</v>
      </c>
    </row>
    <row r="7880" spans="1:31" x14ac:dyDescent="0.3">
      <c r="A7880">
        <v>2727499</v>
      </c>
      <c r="B7880">
        <v>1</v>
      </c>
      <c r="C7880" t="s">
        <v>80</v>
      </c>
      <c r="D7880" t="s">
        <v>97</v>
      </c>
      <c r="E7880" t="s">
        <v>150</v>
      </c>
      <c r="F7880" t="s">
        <v>9856</v>
      </c>
      <c r="G7880" t="s">
        <v>152</v>
      </c>
      <c r="H7880" t="s">
        <v>153</v>
      </c>
      <c r="I7880" t="s">
        <v>136</v>
      </c>
      <c r="J7880" t="s">
        <v>137</v>
      </c>
      <c r="K7880" t="s">
        <v>138</v>
      </c>
      <c r="L7880" t="s">
        <v>21593</v>
      </c>
      <c r="M7880" t="s">
        <v>21594</v>
      </c>
      <c r="N7880">
        <v>7.0000000000000007E-2</v>
      </c>
      <c r="O7880">
        <v>19</v>
      </c>
      <c r="P7880">
        <v>7644</v>
      </c>
      <c r="Q7880">
        <v>22</v>
      </c>
      <c r="R7880">
        <v>278</v>
      </c>
      <c r="S7880">
        <v>65</v>
      </c>
      <c r="T7880">
        <v>1004</v>
      </c>
      <c r="U7880">
        <v>4</v>
      </c>
      <c r="V7880">
        <v>2</v>
      </c>
      <c r="W7880">
        <v>3.4239855600350402</v>
      </c>
      <c r="X7880">
        <v>89.535299664811745</v>
      </c>
      <c r="Y7880">
        <v>1.01972990835744</v>
      </c>
      <c r="Z7880">
        <v>3.2559823481478274</v>
      </c>
      <c r="AA7880">
        <v>44.722547949984197</v>
      </c>
      <c r="AB7880">
        <v>57.602458540572471</v>
      </c>
      <c r="AC7880">
        <v>45.713215443719676</v>
      </c>
      <c r="AD7880">
        <v>3.1028296879440004E-2</v>
      </c>
      <c r="AE7880">
        <v>245.30424771250782</v>
      </c>
    </row>
    <row r="7881" spans="1:31" x14ac:dyDescent="0.3">
      <c r="A7881">
        <v>2727925</v>
      </c>
      <c r="B7881">
        <v>1</v>
      </c>
      <c r="C7881" t="s">
        <v>80</v>
      </c>
      <c r="D7881" t="s">
        <v>91</v>
      </c>
      <c r="E7881" t="s">
        <v>150</v>
      </c>
      <c r="F7881" t="s">
        <v>7719</v>
      </c>
      <c r="G7881" t="s">
        <v>152</v>
      </c>
      <c r="H7881" t="s">
        <v>153</v>
      </c>
      <c r="I7881" t="s">
        <v>136</v>
      </c>
      <c r="J7881" t="s">
        <v>137</v>
      </c>
      <c r="K7881" t="s">
        <v>138</v>
      </c>
      <c r="L7881" t="s">
        <v>21595</v>
      </c>
      <c r="M7881" t="s">
        <v>21596</v>
      </c>
      <c r="N7881">
        <v>3.9997222219999999</v>
      </c>
      <c r="O7881">
        <v>1</v>
      </c>
      <c r="P7881">
        <v>215</v>
      </c>
      <c r="Q7881">
        <v>1</v>
      </c>
      <c r="R7881">
        <v>0</v>
      </c>
      <c r="S7881">
        <v>5</v>
      </c>
      <c r="T7881">
        <v>8</v>
      </c>
      <c r="U7881">
        <v>0</v>
      </c>
      <c r="V7881">
        <v>1</v>
      </c>
      <c r="W7881">
        <v>52.816763289809501</v>
      </c>
      <c r="X7881">
        <v>134.41666047051342</v>
      </c>
      <c r="Y7881">
        <v>0</v>
      </c>
      <c r="Z7881">
        <v>0</v>
      </c>
      <c r="AA7881">
        <v>67.952531720163023</v>
      </c>
      <c r="AB7881">
        <v>42.436579226923229</v>
      </c>
      <c r="AC7881">
        <v>0</v>
      </c>
      <c r="AD7881">
        <v>8.2422085296144836</v>
      </c>
      <c r="AE7881">
        <v>305.86474323702362</v>
      </c>
    </row>
    <row r="7882" spans="1:31" x14ac:dyDescent="0.3">
      <c r="A7882">
        <v>2728140</v>
      </c>
      <c r="B7882">
        <v>1</v>
      </c>
      <c r="C7882" t="s">
        <v>80</v>
      </c>
      <c r="D7882" t="s">
        <v>93</v>
      </c>
      <c r="E7882" t="s">
        <v>150</v>
      </c>
      <c r="F7882" t="s">
        <v>17414</v>
      </c>
      <c r="G7882" t="s">
        <v>152</v>
      </c>
      <c r="H7882" t="s">
        <v>153</v>
      </c>
      <c r="I7882" t="s">
        <v>490</v>
      </c>
      <c r="J7882" t="s">
        <v>137</v>
      </c>
      <c r="K7882" t="s">
        <v>138</v>
      </c>
      <c r="L7882" t="s">
        <v>21597</v>
      </c>
      <c r="M7882" t="s">
        <v>21598</v>
      </c>
      <c r="N7882">
        <v>0.04</v>
      </c>
      <c r="O7882">
        <v>0</v>
      </c>
      <c r="P7882">
        <v>3367</v>
      </c>
      <c r="Q7882">
        <v>0</v>
      </c>
      <c r="R7882">
        <v>0</v>
      </c>
      <c r="S7882">
        <v>0</v>
      </c>
      <c r="T7882">
        <v>233</v>
      </c>
      <c r="U7882">
        <v>0</v>
      </c>
      <c r="V7882">
        <v>0</v>
      </c>
      <c r="W7882">
        <v>0</v>
      </c>
      <c r="X7882">
        <v>21.202017619369194</v>
      </c>
      <c r="Y7882">
        <v>0</v>
      </c>
      <c r="Z7882">
        <v>0</v>
      </c>
      <c r="AA7882">
        <v>0</v>
      </c>
      <c r="AB7882">
        <v>6.0470448069743901</v>
      </c>
      <c r="AC7882">
        <v>0</v>
      </c>
      <c r="AD7882">
        <v>0</v>
      </c>
      <c r="AE7882">
        <v>27.249062426343585</v>
      </c>
    </row>
    <row r="7883" spans="1:31" x14ac:dyDescent="0.3">
      <c r="A7883">
        <v>2727476</v>
      </c>
      <c r="B7883">
        <v>1</v>
      </c>
      <c r="C7883" t="s">
        <v>80</v>
      </c>
      <c r="D7883" t="s">
        <v>94</v>
      </c>
      <c r="E7883" t="s">
        <v>150</v>
      </c>
      <c r="F7883" t="s">
        <v>1845</v>
      </c>
      <c r="G7883" t="s">
        <v>152</v>
      </c>
      <c r="H7883" t="s">
        <v>153</v>
      </c>
      <c r="I7883" t="s">
        <v>136</v>
      </c>
      <c r="J7883" t="s">
        <v>137</v>
      </c>
      <c r="K7883" t="s">
        <v>138</v>
      </c>
      <c r="L7883" t="s">
        <v>21599</v>
      </c>
      <c r="M7883" t="s">
        <v>21600</v>
      </c>
      <c r="N7883">
        <v>0.74666666599999998</v>
      </c>
      <c r="O7883">
        <v>1</v>
      </c>
      <c r="P7883">
        <v>0</v>
      </c>
      <c r="Q7883">
        <v>5</v>
      </c>
      <c r="R7883">
        <v>0</v>
      </c>
      <c r="S7883">
        <v>0</v>
      </c>
      <c r="T7883">
        <v>0</v>
      </c>
      <c r="U7883">
        <v>1</v>
      </c>
      <c r="V7883">
        <v>0</v>
      </c>
      <c r="W7883">
        <v>1.6395075176078668</v>
      </c>
      <c r="X7883">
        <v>0</v>
      </c>
      <c r="Y7883">
        <v>8.4749279204336911</v>
      </c>
      <c r="Z7883">
        <v>0</v>
      </c>
      <c r="AA7883">
        <v>0</v>
      </c>
      <c r="AB7883">
        <v>0</v>
      </c>
      <c r="AC7883">
        <v>375.75114938469341</v>
      </c>
      <c r="AD7883">
        <v>0</v>
      </c>
      <c r="AE7883">
        <v>385.86558482273495</v>
      </c>
    </row>
    <row r="7884" spans="1:31" x14ac:dyDescent="0.3">
      <c r="A7884">
        <v>2727407</v>
      </c>
      <c r="B7884">
        <v>1</v>
      </c>
      <c r="C7884" t="s">
        <v>81</v>
      </c>
      <c r="D7884" t="s">
        <v>127</v>
      </c>
      <c r="E7884" t="s">
        <v>156</v>
      </c>
      <c r="F7884" t="s">
        <v>21601</v>
      </c>
      <c r="G7884" t="s">
        <v>152</v>
      </c>
      <c r="H7884" t="s">
        <v>153</v>
      </c>
      <c r="I7884" t="s">
        <v>136</v>
      </c>
      <c r="J7884" t="s">
        <v>137</v>
      </c>
      <c r="K7884" t="s">
        <v>138</v>
      </c>
      <c r="L7884" t="s">
        <v>21602</v>
      </c>
      <c r="M7884" t="s">
        <v>21603</v>
      </c>
      <c r="N7884">
        <v>1.106944444</v>
      </c>
      <c r="O7884">
        <v>0</v>
      </c>
      <c r="P7884">
        <v>347</v>
      </c>
      <c r="Q7884">
        <v>0</v>
      </c>
      <c r="R7884">
        <v>2</v>
      </c>
      <c r="S7884">
        <v>3</v>
      </c>
      <c r="T7884">
        <v>12</v>
      </c>
      <c r="U7884">
        <v>1</v>
      </c>
      <c r="V7884">
        <v>0</v>
      </c>
      <c r="W7884">
        <v>0</v>
      </c>
      <c r="X7884">
        <v>71.039098727538843</v>
      </c>
      <c r="Y7884">
        <v>0</v>
      </c>
      <c r="Z7884">
        <v>4.7792144050875E-2</v>
      </c>
      <c r="AA7884">
        <v>48.394604799638934</v>
      </c>
      <c r="AB7884">
        <v>2.7540974151024997</v>
      </c>
      <c r="AC7884">
        <v>54.045519738975905</v>
      </c>
      <c r="AD7884">
        <v>0</v>
      </c>
      <c r="AE7884">
        <v>176.28111282530708</v>
      </c>
    </row>
    <row r="7885" spans="1:31" x14ac:dyDescent="0.3">
      <c r="A7885">
        <v>2728048</v>
      </c>
      <c r="B7885">
        <v>1</v>
      </c>
      <c r="C7885" t="s">
        <v>81</v>
      </c>
      <c r="D7885" t="s">
        <v>116</v>
      </c>
      <c r="E7885" t="s">
        <v>145</v>
      </c>
      <c r="F7885" t="s">
        <v>21604</v>
      </c>
      <c r="G7885" t="s">
        <v>230</v>
      </c>
      <c r="H7885" t="s">
        <v>135</v>
      </c>
      <c r="I7885" t="s">
        <v>136</v>
      </c>
      <c r="J7885" t="s">
        <v>137</v>
      </c>
      <c r="K7885" t="s">
        <v>138</v>
      </c>
      <c r="L7885" t="s">
        <v>21605</v>
      </c>
      <c r="M7885" t="s">
        <v>21606</v>
      </c>
      <c r="N7885">
        <v>0.70222222199999995</v>
      </c>
      <c r="O7885">
        <v>0</v>
      </c>
      <c r="P7885">
        <v>1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0.50114562984997013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0.50114562984997013</v>
      </c>
    </row>
    <row r="7886" spans="1:31" x14ac:dyDescent="0.3">
      <c r="A7886">
        <v>2727353</v>
      </c>
      <c r="B7886">
        <v>1</v>
      </c>
      <c r="C7886" t="s">
        <v>81</v>
      </c>
      <c r="D7886" t="s">
        <v>113</v>
      </c>
      <c r="E7886" t="s">
        <v>150</v>
      </c>
      <c r="F7886" t="s">
        <v>21607</v>
      </c>
      <c r="G7886" t="s">
        <v>152</v>
      </c>
      <c r="H7886" t="s">
        <v>153</v>
      </c>
      <c r="I7886" t="s">
        <v>136</v>
      </c>
      <c r="J7886" t="s">
        <v>137</v>
      </c>
      <c r="K7886" t="s">
        <v>138</v>
      </c>
      <c r="L7886" t="s">
        <v>21608</v>
      </c>
      <c r="M7886" t="s">
        <v>21609</v>
      </c>
      <c r="N7886">
        <v>0.59555555500000001</v>
      </c>
      <c r="O7886">
        <v>6</v>
      </c>
      <c r="P7886">
        <v>869</v>
      </c>
      <c r="Q7886">
        <v>45</v>
      </c>
      <c r="R7886">
        <v>340</v>
      </c>
      <c r="S7886">
        <v>5</v>
      </c>
      <c r="T7886">
        <v>114</v>
      </c>
      <c r="U7886">
        <v>4</v>
      </c>
      <c r="V7886">
        <v>0</v>
      </c>
      <c r="W7886">
        <v>0.57075584736495999</v>
      </c>
      <c r="X7886">
        <v>67.997801869929134</v>
      </c>
      <c r="Y7886">
        <v>22.049270654263651</v>
      </c>
      <c r="Z7886">
        <v>17.989042599415235</v>
      </c>
      <c r="AA7886">
        <v>4.7050339989070133</v>
      </c>
      <c r="AB7886">
        <v>30.735814195108127</v>
      </c>
      <c r="AC7886">
        <v>699.20703391915958</v>
      </c>
      <c r="AD7886">
        <v>0</v>
      </c>
      <c r="AE7886">
        <v>843.25475308414775</v>
      </c>
    </row>
    <row r="7887" spans="1:31" x14ac:dyDescent="0.3">
      <c r="A7887">
        <v>2728612</v>
      </c>
      <c r="B7887">
        <v>1</v>
      </c>
      <c r="C7887" t="s">
        <v>80</v>
      </c>
      <c r="D7887" t="s">
        <v>102</v>
      </c>
      <c r="E7887" t="s">
        <v>161</v>
      </c>
      <c r="F7887" t="s">
        <v>21610</v>
      </c>
      <c r="G7887" t="s">
        <v>3062</v>
      </c>
      <c r="H7887" t="s">
        <v>135</v>
      </c>
      <c r="I7887" t="s">
        <v>136</v>
      </c>
      <c r="J7887" t="s">
        <v>137</v>
      </c>
      <c r="K7887" t="s">
        <v>138</v>
      </c>
      <c r="L7887" t="s">
        <v>21611</v>
      </c>
      <c r="M7887" t="s">
        <v>21612</v>
      </c>
      <c r="N7887">
        <v>0.71527777699999995</v>
      </c>
      <c r="O7887">
        <v>0</v>
      </c>
      <c r="P7887">
        <v>9</v>
      </c>
      <c r="Q7887">
        <v>0</v>
      </c>
      <c r="R7887">
        <v>0</v>
      </c>
      <c r="S7887">
        <v>0</v>
      </c>
      <c r="T7887">
        <v>5</v>
      </c>
      <c r="U7887">
        <v>0</v>
      </c>
      <c r="V7887">
        <v>0</v>
      </c>
      <c r="W7887">
        <v>0</v>
      </c>
      <c r="X7887">
        <v>1.1269365085095833</v>
      </c>
      <c r="Y7887">
        <v>0</v>
      </c>
      <c r="Z7887">
        <v>0</v>
      </c>
      <c r="AA7887">
        <v>0</v>
      </c>
      <c r="AB7887">
        <v>0.59735833969688323</v>
      </c>
      <c r="AC7887">
        <v>0</v>
      </c>
      <c r="AD7887">
        <v>0</v>
      </c>
      <c r="AE7887">
        <v>1.7242948482064664</v>
      </c>
    </row>
    <row r="7888" spans="1:31" x14ac:dyDescent="0.3">
      <c r="A7888">
        <v>2727307</v>
      </c>
      <c r="B7888">
        <v>1</v>
      </c>
      <c r="C7888" t="s">
        <v>80</v>
      </c>
      <c r="D7888" t="s">
        <v>108</v>
      </c>
      <c r="E7888" t="s">
        <v>150</v>
      </c>
      <c r="F7888" t="s">
        <v>2208</v>
      </c>
      <c r="G7888" t="s">
        <v>152</v>
      </c>
      <c r="H7888" t="s">
        <v>153</v>
      </c>
      <c r="I7888" t="s">
        <v>136</v>
      </c>
      <c r="J7888" t="s">
        <v>137</v>
      </c>
      <c r="K7888" t="s">
        <v>138</v>
      </c>
      <c r="L7888" t="s">
        <v>21613</v>
      </c>
      <c r="M7888" t="s">
        <v>21614</v>
      </c>
      <c r="N7888">
        <v>0.37111111099999999</v>
      </c>
      <c r="O7888">
        <v>0</v>
      </c>
      <c r="P7888">
        <v>6</v>
      </c>
      <c r="Q7888">
        <v>0</v>
      </c>
      <c r="R7888">
        <v>0</v>
      </c>
      <c r="S7888">
        <v>5</v>
      </c>
      <c r="T7888">
        <v>5</v>
      </c>
      <c r="U7888">
        <v>0</v>
      </c>
      <c r="V7888">
        <v>0</v>
      </c>
      <c r="W7888">
        <v>0</v>
      </c>
      <c r="X7888">
        <v>0.25680607070080003</v>
      </c>
      <c r="Y7888">
        <v>0</v>
      </c>
      <c r="Z7888">
        <v>0</v>
      </c>
      <c r="AA7888">
        <v>2.1649947915782666</v>
      </c>
      <c r="AB7888">
        <v>1.9899068181632003</v>
      </c>
      <c r="AC7888">
        <v>0</v>
      </c>
      <c r="AD7888">
        <v>0</v>
      </c>
      <c r="AE7888">
        <v>4.4117076804422668</v>
      </c>
    </row>
    <row r="7889" spans="1:31" x14ac:dyDescent="0.3">
      <c r="A7889">
        <v>2728094</v>
      </c>
      <c r="B7889">
        <v>1</v>
      </c>
      <c r="C7889" t="s">
        <v>80</v>
      </c>
      <c r="D7889" t="s">
        <v>99</v>
      </c>
      <c r="E7889" t="s">
        <v>150</v>
      </c>
      <c r="F7889" t="s">
        <v>21615</v>
      </c>
      <c r="G7889" t="s">
        <v>170</v>
      </c>
      <c r="H7889" t="s">
        <v>153</v>
      </c>
      <c r="I7889" t="s">
        <v>136</v>
      </c>
      <c r="J7889" t="s">
        <v>137</v>
      </c>
      <c r="K7889" t="s">
        <v>138</v>
      </c>
      <c r="L7889" t="s">
        <v>21616</v>
      </c>
      <c r="M7889" t="s">
        <v>21617</v>
      </c>
      <c r="N7889">
        <v>1.0080555550000001</v>
      </c>
      <c r="O7889">
        <v>4</v>
      </c>
      <c r="P7889">
        <v>965</v>
      </c>
      <c r="Q7889">
        <v>14</v>
      </c>
      <c r="R7889">
        <v>135</v>
      </c>
      <c r="S7889">
        <v>20</v>
      </c>
      <c r="T7889">
        <v>82</v>
      </c>
      <c r="U7889">
        <v>0</v>
      </c>
      <c r="V7889">
        <v>4</v>
      </c>
      <c r="W7889">
        <v>9.1474974760233767</v>
      </c>
      <c r="X7889">
        <v>118.60880606282223</v>
      </c>
      <c r="Y7889">
        <v>44.441429645493486</v>
      </c>
      <c r="Z7889">
        <v>29.954860392177753</v>
      </c>
      <c r="AA7889">
        <v>75.015668354175446</v>
      </c>
      <c r="AB7889">
        <v>23.902846450337229</v>
      </c>
      <c r="AC7889">
        <v>0</v>
      </c>
      <c r="AD7889">
        <v>4.9131596695854087</v>
      </c>
      <c r="AE7889">
        <v>305.9842680506149</v>
      </c>
    </row>
    <row r="7890" spans="1:31" x14ac:dyDescent="0.3">
      <c r="A7890">
        <v>2727971</v>
      </c>
      <c r="B7890">
        <v>1</v>
      </c>
      <c r="C7890" t="s">
        <v>80</v>
      </c>
      <c r="D7890" t="s">
        <v>82</v>
      </c>
      <c r="E7890" t="s">
        <v>145</v>
      </c>
      <c r="F7890" t="s">
        <v>21618</v>
      </c>
      <c r="G7890" t="s">
        <v>230</v>
      </c>
      <c r="H7890" t="s">
        <v>135</v>
      </c>
      <c r="I7890" t="s">
        <v>136</v>
      </c>
      <c r="J7890" t="s">
        <v>137</v>
      </c>
      <c r="K7890" t="s">
        <v>138</v>
      </c>
      <c r="L7890" t="s">
        <v>21331</v>
      </c>
      <c r="M7890" t="s">
        <v>21619</v>
      </c>
      <c r="N7890">
        <v>0.81666666600000004</v>
      </c>
      <c r="O7890">
        <v>0</v>
      </c>
      <c r="P7890">
        <v>1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0.53488327756588083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0.53488327756588083</v>
      </c>
    </row>
    <row r="7891" spans="1:31" x14ac:dyDescent="0.3">
      <c r="A7891">
        <v>2727642</v>
      </c>
      <c r="B7891">
        <v>2</v>
      </c>
      <c r="C7891" t="s">
        <v>81</v>
      </c>
      <c r="D7891" t="s">
        <v>112</v>
      </c>
      <c r="E7891" t="s">
        <v>150</v>
      </c>
      <c r="F7891" t="s">
        <v>21620</v>
      </c>
      <c r="G7891" t="s">
        <v>348</v>
      </c>
      <c r="H7891" t="s">
        <v>153</v>
      </c>
      <c r="I7891" t="s">
        <v>136</v>
      </c>
      <c r="J7891" t="s">
        <v>137</v>
      </c>
      <c r="K7891" t="s">
        <v>138</v>
      </c>
      <c r="L7891" t="s">
        <v>21427</v>
      </c>
      <c r="M7891" t="s">
        <v>21621</v>
      </c>
      <c r="N7891">
        <v>0.13500000000000001</v>
      </c>
      <c r="O7891">
        <v>5</v>
      </c>
      <c r="P7891">
        <v>1002</v>
      </c>
      <c r="Q7891">
        <v>107</v>
      </c>
      <c r="R7891">
        <v>330</v>
      </c>
      <c r="S7891">
        <v>15</v>
      </c>
      <c r="T7891">
        <v>111</v>
      </c>
      <c r="U7891">
        <v>1</v>
      </c>
      <c r="V7891">
        <v>0</v>
      </c>
      <c r="W7891">
        <v>8.1433266350084993E-2</v>
      </c>
      <c r="X7891">
        <v>17.895305852181178</v>
      </c>
      <c r="Y7891">
        <v>10.973819542035379</v>
      </c>
      <c r="Z7891">
        <v>5.5062443938779442</v>
      </c>
      <c r="AA7891">
        <v>6.231216473878546</v>
      </c>
      <c r="AB7891">
        <v>4.8833844806981714</v>
      </c>
      <c r="AC7891">
        <v>3.9287502688282205</v>
      </c>
      <c r="AD7891">
        <v>0</v>
      </c>
      <c r="AE7891">
        <v>49.500154277849518</v>
      </c>
    </row>
    <row r="7892" spans="1:31" x14ac:dyDescent="0.3">
      <c r="A7892">
        <v>2728240</v>
      </c>
      <c r="B7892">
        <v>1</v>
      </c>
      <c r="C7892" t="s">
        <v>80</v>
      </c>
      <c r="D7892" t="s">
        <v>108</v>
      </c>
      <c r="E7892" t="s">
        <v>150</v>
      </c>
      <c r="F7892" t="s">
        <v>2208</v>
      </c>
      <c r="G7892" t="s">
        <v>152</v>
      </c>
      <c r="H7892" t="s">
        <v>153</v>
      </c>
      <c r="I7892" t="s">
        <v>136</v>
      </c>
      <c r="J7892" t="s">
        <v>137</v>
      </c>
      <c r="K7892" t="s">
        <v>138</v>
      </c>
      <c r="L7892" t="s">
        <v>21622</v>
      </c>
      <c r="M7892" t="s">
        <v>21623</v>
      </c>
      <c r="N7892">
        <v>1.8672222220000001</v>
      </c>
      <c r="O7892">
        <v>0</v>
      </c>
      <c r="P7892">
        <v>6</v>
      </c>
      <c r="Q7892">
        <v>0</v>
      </c>
      <c r="R7892">
        <v>0</v>
      </c>
      <c r="S7892">
        <v>5</v>
      </c>
      <c r="T7892">
        <v>5</v>
      </c>
      <c r="U7892">
        <v>0</v>
      </c>
      <c r="V7892">
        <v>0</v>
      </c>
      <c r="W7892">
        <v>0</v>
      </c>
      <c r="X7892">
        <v>1.5465478583819836</v>
      </c>
      <c r="Y7892">
        <v>0</v>
      </c>
      <c r="Z7892">
        <v>0</v>
      </c>
      <c r="AA7892">
        <v>11.403697039770934</v>
      </c>
      <c r="AB7892">
        <v>10.815773755414602</v>
      </c>
      <c r="AC7892">
        <v>0</v>
      </c>
      <c r="AD7892">
        <v>0</v>
      </c>
      <c r="AE7892">
        <v>23.766018653567521</v>
      </c>
    </row>
    <row r="7893" spans="1:31" x14ac:dyDescent="0.3">
      <c r="A7893">
        <v>2728466</v>
      </c>
      <c r="B7893">
        <v>1</v>
      </c>
      <c r="C7893" t="s">
        <v>80</v>
      </c>
      <c r="D7893" t="s">
        <v>98</v>
      </c>
      <c r="E7893" t="s">
        <v>161</v>
      </c>
      <c r="F7893" t="s">
        <v>21624</v>
      </c>
      <c r="G7893" t="s">
        <v>163</v>
      </c>
      <c r="H7893" t="s">
        <v>135</v>
      </c>
      <c r="I7893" t="s">
        <v>136</v>
      </c>
      <c r="J7893" t="s">
        <v>137</v>
      </c>
      <c r="K7893" t="s">
        <v>138</v>
      </c>
      <c r="L7893" t="s">
        <v>21625</v>
      </c>
      <c r="M7893" t="s">
        <v>21626</v>
      </c>
      <c r="N7893">
        <v>1.7013888880000001</v>
      </c>
      <c r="O7893">
        <v>0</v>
      </c>
      <c r="P7893">
        <v>1</v>
      </c>
      <c r="Q7893">
        <v>0</v>
      </c>
      <c r="R7893">
        <v>6</v>
      </c>
      <c r="S7893">
        <v>0</v>
      </c>
      <c r="T7893">
        <v>2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0</v>
      </c>
    </row>
    <row r="7894" spans="1:31" x14ac:dyDescent="0.3">
      <c r="A7894">
        <v>2727599</v>
      </c>
      <c r="B7894">
        <v>1</v>
      </c>
      <c r="C7894" t="s">
        <v>81</v>
      </c>
      <c r="D7894" t="s">
        <v>112</v>
      </c>
      <c r="E7894" t="s">
        <v>150</v>
      </c>
      <c r="F7894" t="s">
        <v>21403</v>
      </c>
      <c r="G7894" t="s">
        <v>152</v>
      </c>
      <c r="H7894" t="s">
        <v>153</v>
      </c>
      <c r="I7894" t="s">
        <v>136</v>
      </c>
      <c r="J7894" t="s">
        <v>137</v>
      </c>
      <c r="K7894" t="s">
        <v>138</v>
      </c>
      <c r="L7894" t="s">
        <v>21627</v>
      </c>
      <c r="M7894" t="s">
        <v>21628</v>
      </c>
      <c r="N7894">
        <v>0.86972222200000004</v>
      </c>
      <c r="O7894">
        <v>2</v>
      </c>
      <c r="P7894">
        <v>0</v>
      </c>
      <c r="Q7894">
        <v>92</v>
      </c>
      <c r="R7894">
        <v>22</v>
      </c>
      <c r="S7894">
        <v>5</v>
      </c>
      <c r="T7894">
        <v>0</v>
      </c>
      <c r="U7894">
        <v>0</v>
      </c>
      <c r="V7894">
        <v>0</v>
      </c>
      <c r="W7894">
        <v>0.25818913693904999</v>
      </c>
      <c r="X7894">
        <v>0</v>
      </c>
      <c r="Y7894">
        <v>106.91919184228556</v>
      </c>
      <c r="Z7894">
        <v>1.1037165459618601</v>
      </c>
      <c r="AA7894">
        <v>9.8910930604109737</v>
      </c>
      <c r="AB7894">
        <v>0</v>
      </c>
      <c r="AC7894">
        <v>0</v>
      </c>
      <c r="AD7894">
        <v>0</v>
      </c>
      <c r="AE7894">
        <v>118.17219058559743</v>
      </c>
    </row>
    <row r="7895" spans="1:31" x14ac:dyDescent="0.3">
      <c r="A7895">
        <v>2727779</v>
      </c>
      <c r="B7895">
        <v>1</v>
      </c>
      <c r="C7895" t="s">
        <v>80</v>
      </c>
      <c r="D7895" t="s">
        <v>97</v>
      </c>
      <c r="E7895" t="s">
        <v>156</v>
      </c>
      <c r="F7895" t="s">
        <v>21629</v>
      </c>
      <c r="G7895" t="s">
        <v>17349</v>
      </c>
      <c r="H7895" t="s">
        <v>153</v>
      </c>
      <c r="I7895" t="s">
        <v>136</v>
      </c>
      <c r="J7895" t="s">
        <v>137</v>
      </c>
      <c r="K7895" t="s">
        <v>138</v>
      </c>
      <c r="L7895" t="s">
        <v>21630</v>
      </c>
      <c r="M7895" t="s">
        <v>21631</v>
      </c>
      <c r="N7895">
        <v>7.9550000000000001</v>
      </c>
      <c r="O7895">
        <v>0</v>
      </c>
      <c r="P7895">
        <v>4</v>
      </c>
      <c r="Q7895">
        <v>0</v>
      </c>
      <c r="R7895">
        <v>9</v>
      </c>
      <c r="S7895">
        <v>0</v>
      </c>
      <c r="T7895">
        <v>2</v>
      </c>
      <c r="U7895">
        <v>0</v>
      </c>
      <c r="V7895">
        <v>0</v>
      </c>
      <c r="W7895">
        <v>0</v>
      </c>
      <c r="X7895">
        <v>16.089426364657989</v>
      </c>
      <c r="Y7895">
        <v>0</v>
      </c>
      <c r="Z7895">
        <v>7.7069084292777159</v>
      </c>
      <c r="AA7895">
        <v>0</v>
      </c>
      <c r="AB7895">
        <v>6.0983699509884506</v>
      </c>
      <c r="AC7895">
        <v>0</v>
      </c>
      <c r="AD7895">
        <v>0</v>
      </c>
      <c r="AE7895">
        <v>29.894704744924155</v>
      </c>
    </row>
    <row r="7896" spans="1:31" x14ac:dyDescent="0.3">
      <c r="A7896">
        <v>2728040</v>
      </c>
      <c r="B7896">
        <v>1</v>
      </c>
      <c r="C7896" t="s">
        <v>80</v>
      </c>
      <c r="D7896" t="s">
        <v>98</v>
      </c>
      <c r="E7896" t="s">
        <v>132</v>
      </c>
      <c r="F7896" t="s">
        <v>21632</v>
      </c>
      <c r="G7896" t="s">
        <v>134</v>
      </c>
      <c r="H7896" t="s">
        <v>135</v>
      </c>
      <c r="I7896" t="s">
        <v>136</v>
      </c>
      <c r="J7896" t="s">
        <v>137</v>
      </c>
      <c r="K7896" t="s">
        <v>138</v>
      </c>
      <c r="L7896" t="s">
        <v>21633</v>
      </c>
      <c r="M7896" t="s">
        <v>21634</v>
      </c>
      <c r="N7896">
        <v>5.3658333330000003</v>
      </c>
      <c r="O7896">
        <v>0</v>
      </c>
      <c r="P7896">
        <v>212</v>
      </c>
      <c r="Q7896">
        <v>0</v>
      </c>
      <c r="R7896">
        <v>1</v>
      </c>
      <c r="S7896">
        <v>0</v>
      </c>
      <c r="T7896">
        <v>22</v>
      </c>
      <c r="U7896">
        <v>0</v>
      </c>
      <c r="V7896">
        <v>0</v>
      </c>
      <c r="W7896">
        <v>0</v>
      </c>
      <c r="X7896">
        <v>177.91436908823226</v>
      </c>
      <c r="Y7896">
        <v>0</v>
      </c>
      <c r="Z7896">
        <v>0</v>
      </c>
      <c r="AA7896">
        <v>0</v>
      </c>
      <c r="AB7896">
        <v>22.643527603069238</v>
      </c>
      <c r="AC7896">
        <v>0</v>
      </c>
      <c r="AD7896">
        <v>0</v>
      </c>
      <c r="AE7896">
        <v>200.55789669130149</v>
      </c>
    </row>
    <row r="7897" spans="1:31" x14ac:dyDescent="0.3">
      <c r="A7897">
        <v>2728432</v>
      </c>
      <c r="B7897">
        <v>1</v>
      </c>
      <c r="C7897" t="s">
        <v>80</v>
      </c>
      <c r="D7897" t="s">
        <v>100</v>
      </c>
      <c r="E7897" t="s">
        <v>132</v>
      </c>
      <c r="F7897" t="s">
        <v>20239</v>
      </c>
      <c r="G7897" t="s">
        <v>170</v>
      </c>
      <c r="H7897" t="s">
        <v>135</v>
      </c>
      <c r="I7897" t="s">
        <v>136</v>
      </c>
      <c r="J7897" t="s">
        <v>137</v>
      </c>
      <c r="K7897" t="s">
        <v>138</v>
      </c>
      <c r="L7897" t="s">
        <v>21635</v>
      </c>
      <c r="M7897" t="s">
        <v>21636</v>
      </c>
      <c r="N7897">
        <v>0.91249999999999998</v>
      </c>
      <c r="O7897">
        <v>0</v>
      </c>
      <c r="P7897">
        <v>144</v>
      </c>
      <c r="Q7897">
        <v>0</v>
      </c>
      <c r="R7897">
        <v>0</v>
      </c>
      <c r="S7897">
        <v>0</v>
      </c>
      <c r="T7897">
        <v>8</v>
      </c>
      <c r="U7897">
        <v>0</v>
      </c>
      <c r="V7897">
        <v>0</v>
      </c>
      <c r="W7897">
        <v>0</v>
      </c>
      <c r="X7897">
        <v>12.250991523324924</v>
      </c>
      <c r="Y7897">
        <v>0</v>
      </c>
      <c r="Z7897">
        <v>0</v>
      </c>
      <c r="AA7897">
        <v>0</v>
      </c>
      <c r="AB7897">
        <v>6.7467311583895802</v>
      </c>
      <c r="AC7897">
        <v>0</v>
      </c>
      <c r="AD7897">
        <v>0</v>
      </c>
      <c r="AE7897">
        <v>18.997722681714503</v>
      </c>
    </row>
    <row r="7898" spans="1:31" x14ac:dyDescent="0.3">
      <c r="A7898">
        <v>2727645</v>
      </c>
      <c r="B7898">
        <v>1</v>
      </c>
      <c r="C7898" t="s">
        <v>80</v>
      </c>
      <c r="D7898" t="s">
        <v>105</v>
      </c>
      <c r="E7898" t="s">
        <v>156</v>
      </c>
      <c r="F7898" t="s">
        <v>21637</v>
      </c>
      <c r="G7898" t="s">
        <v>152</v>
      </c>
      <c r="H7898" t="s">
        <v>153</v>
      </c>
      <c r="I7898" t="s">
        <v>136</v>
      </c>
      <c r="J7898" t="s">
        <v>137</v>
      </c>
      <c r="K7898" t="s">
        <v>138</v>
      </c>
      <c r="L7898" t="s">
        <v>21638</v>
      </c>
      <c r="M7898" t="s">
        <v>21639</v>
      </c>
      <c r="N7898">
        <v>0.74194444400000004</v>
      </c>
      <c r="O7898">
        <v>0</v>
      </c>
      <c r="P7898">
        <v>327</v>
      </c>
      <c r="Q7898">
        <v>0</v>
      </c>
      <c r="R7898">
        <v>0</v>
      </c>
      <c r="S7898">
        <v>0</v>
      </c>
      <c r="T7898">
        <v>25</v>
      </c>
      <c r="U7898">
        <v>0</v>
      </c>
      <c r="V7898">
        <v>0</v>
      </c>
      <c r="W7898">
        <v>0</v>
      </c>
      <c r="X7898">
        <v>89.466996920646537</v>
      </c>
      <c r="Y7898">
        <v>0</v>
      </c>
      <c r="Z7898">
        <v>0</v>
      </c>
      <c r="AA7898">
        <v>0</v>
      </c>
      <c r="AB7898">
        <v>26.731715632225892</v>
      </c>
      <c r="AC7898">
        <v>0</v>
      </c>
      <c r="AD7898">
        <v>0</v>
      </c>
      <c r="AE7898">
        <v>116.19871255287242</v>
      </c>
    </row>
    <row r="7899" spans="1:31" x14ac:dyDescent="0.3">
      <c r="A7899">
        <v>2728624</v>
      </c>
      <c r="B7899">
        <v>1</v>
      </c>
      <c r="C7899" t="s">
        <v>80</v>
      </c>
      <c r="D7899" t="s">
        <v>91</v>
      </c>
      <c r="E7899" t="s">
        <v>150</v>
      </c>
      <c r="F7899" t="s">
        <v>8827</v>
      </c>
      <c r="G7899" t="s">
        <v>152</v>
      </c>
      <c r="H7899" t="s">
        <v>153</v>
      </c>
      <c r="I7899" t="s">
        <v>136</v>
      </c>
      <c r="J7899" t="s">
        <v>137</v>
      </c>
      <c r="K7899" t="s">
        <v>138</v>
      </c>
      <c r="L7899" t="s">
        <v>21640</v>
      </c>
      <c r="M7899" t="s">
        <v>21641</v>
      </c>
      <c r="N7899">
        <v>11.934722222</v>
      </c>
      <c r="O7899">
        <v>0</v>
      </c>
      <c r="P7899">
        <v>0</v>
      </c>
      <c r="Q7899">
        <v>0</v>
      </c>
      <c r="R7899">
        <v>0</v>
      </c>
      <c r="S7899">
        <v>6</v>
      </c>
      <c r="T7899">
        <v>2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8594.322700399227</v>
      </c>
      <c r="AB7899">
        <v>12.051790827349073</v>
      </c>
      <c r="AC7899">
        <v>0</v>
      </c>
      <c r="AD7899">
        <v>0</v>
      </c>
      <c r="AE7899">
        <v>8606.3744912265756</v>
      </c>
    </row>
    <row r="7900" spans="1:31" x14ac:dyDescent="0.3">
      <c r="A7900">
        <v>2727250</v>
      </c>
      <c r="B7900">
        <v>1</v>
      </c>
      <c r="C7900" t="s">
        <v>81</v>
      </c>
      <c r="D7900" t="s">
        <v>112</v>
      </c>
      <c r="E7900" t="s">
        <v>150</v>
      </c>
      <c r="F7900" t="s">
        <v>21642</v>
      </c>
      <c r="G7900" t="s">
        <v>565</v>
      </c>
      <c r="H7900" t="s">
        <v>153</v>
      </c>
      <c r="I7900" t="s">
        <v>136</v>
      </c>
      <c r="J7900" t="s">
        <v>137</v>
      </c>
      <c r="K7900" t="s">
        <v>138</v>
      </c>
      <c r="L7900" t="s">
        <v>21643</v>
      </c>
      <c r="M7900" t="s">
        <v>21644</v>
      </c>
      <c r="N7900">
        <v>6.2602777769999998</v>
      </c>
      <c r="O7900">
        <v>0</v>
      </c>
      <c r="P7900">
        <v>1</v>
      </c>
      <c r="Q7900">
        <v>33</v>
      </c>
      <c r="R7900">
        <v>23</v>
      </c>
      <c r="S7900">
        <v>1</v>
      </c>
      <c r="T7900">
        <v>0</v>
      </c>
      <c r="U7900">
        <v>1</v>
      </c>
      <c r="V7900">
        <v>0</v>
      </c>
      <c r="W7900">
        <v>0</v>
      </c>
      <c r="X7900">
        <v>0</v>
      </c>
      <c r="Y7900">
        <v>19.947765768112998</v>
      </c>
      <c r="Z7900">
        <v>5.930820024405592</v>
      </c>
      <c r="AA7900">
        <v>0</v>
      </c>
      <c r="AB7900">
        <v>0</v>
      </c>
      <c r="AC7900">
        <v>638.81379463619669</v>
      </c>
      <c r="AD7900">
        <v>0</v>
      </c>
      <c r="AE7900">
        <v>664.6923804287153</v>
      </c>
    </row>
    <row r="7901" spans="1:31" x14ac:dyDescent="0.3">
      <c r="A7901">
        <v>2727748</v>
      </c>
      <c r="B7901">
        <v>1</v>
      </c>
      <c r="C7901" t="s">
        <v>80</v>
      </c>
      <c r="D7901" t="s">
        <v>103</v>
      </c>
      <c r="E7901" t="s">
        <v>173</v>
      </c>
      <c r="F7901" t="s">
        <v>21477</v>
      </c>
      <c r="G7901" t="s">
        <v>152</v>
      </c>
      <c r="H7901" t="s">
        <v>153</v>
      </c>
      <c r="I7901" t="s">
        <v>136</v>
      </c>
      <c r="J7901" t="s">
        <v>137</v>
      </c>
      <c r="K7901" t="s">
        <v>138</v>
      </c>
      <c r="L7901" t="s">
        <v>21645</v>
      </c>
      <c r="M7901" t="s">
        <v>21646</v>
      </c>
      <c r="N7901">
        <v>0.82888888800000005</v>
      </c>
      <c r="O7901">
        <v>3</v>
      </c>
      <c r="P7901">
        <v>472</v>
      </c>
      <c r="Q7901">
        <v>123</v>
      </c>
      <c r="R7901">
        <v>21</v>
      </c>
      <c r="S7901">
        <v>34</v>
      </c>
      <c r="T7901">
        <v>37</v>
      </c>
      <c r="U7901">
        <v>1</v>
      </c>
      <c r="V7901">
        <v>0</v>
      </c>
      <c r="W7901">
        <v>0.9240519645979266</v>
      </c>
      <c r="X7901">
        <v>70.149911082654597</v>
      </c>
      <c r="Y7901">
        <v>341.02231381157583</v>
      </c>
      <c r="Z7901">
        <v>3.0252340916098874</v>
      </c>
      <c r="AA7901">
        <v>104.14313738813726</v>
      </c>
      <c r="AB7901">
        <v>17.856707260427868</v>
      </c>
      <c r="AC7901">
        <v>279.30310982721483</v>
      </c>
      <c r="AD7901">
        <v>0</v>
      </c>
      <c r="AE7901">
        <v>816.42446542621826</v>
      </c>
    </row>
    <row r="7902" spans="1:31" x14ac:dyDescent="0.3">
      <c r="A7902">
        <v>2728458</v>
      </c>
      <c r="B7902">
        <v>1</v>
      </c>
      <c r="C7902" t="s">
        <v>80</v>
      </c>
      <c r="D7902" t="s">
        <v>109</v>
      </c>
      <c r="E7902" t="s">
        <v>156</v>
      </c>
      <c r="F7902" t="s">
        <v>21647</v>
      </c>
      <c r="G7902" t="s">
        <v>185</v>
      </c>
      <c r="H7902" t="s">
        <v>153</v>
      </c>
      <c r="I7902" t="s">
        <v>136</v>
      </c>
      <c r="J7902" t="s">
        <v>137</v>
      </c>
      <c r="K7902" t="s">
        <v>138</v>
      </c>
      <c r="L7902" t="s">
        <v>21648</v>
      </c>
      <c r="M7902" t="s">
        <v>21649</v>
      </c>
      <c r="N7902">
        <v>2.324166666</v>
      </c>
      <c r="O7902">
        <v>0</v>
      </c>
      <c r="P7902">
        <v>36</v>
      </c>
      <c r="Q7902">
        <v>0</v>
      </c>
      <c r="R7902">
        <v>1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6.8508517124136592</v>
      </c>
      <c r="Y7902">
        <v>0</v>
      </c>
      <c r="Z7902">
        <v>0.49521079620026009</v>
      </c>
      <c r="AA7902">
        <v>0</v>
      </c>
      <c r="AB7902">
        <v>0</v>
      </c>
      <c r="AC7902">
        <v>0</v>
      </c>
      <c r="AD7902">
        <v>0</v>
      </c>
      <c r="AE7902">
        <v>7.3460625086139189</v>
      </c>
    </row>
    <row r="7903" spans="1:31" x14ac:dyDescent="0.3">
      <c r="A7903">
        <v>2727533</v>
      </c>
      <c r="B7903">
        <v>1</v>
      </c>
      <c r="C7903" t="s">
        <v>81</v>
      </c>
      <c r="D7903" t="s">
        <v>127</v>
      </c>
      <c r="E7903" t="s">
        <v>156</v>
      </c>
      <c r="F7903" t="s">
        <v>21650</v>
      </c>
      <c r="G7903" t="s">
        <v>185</v>
      </c>
      <c r="H7903" t="s">
        <v>153</v>
      </c>
      <c r="I7903" t="s">
        <v>136</v>
      </c>
      <c r="J7903" t="s">
        <v>137</v>
      </c>
      <c r="K7903" t="s">
        <v>138</v>
      </c>
      <c r="L7903" t="s">
        <v>21651</v>
      </c>
      <c r="M7903" t="s">
        <v>20972</v>
      </c>
      <c r="N7903">
        <v>2.2516666660000002</v>
      </c>
      <c r="O7903">
        <v>0</v>
      </c>
      <c r="P7903">
        <v>81</v>
      </c>
      <c r="Q7903">
        <v>0</v>
      </c>
      <c r="R7903">
        <v>5</v>
      </c>
      <c r="S7903">
        <v>0</v>
      </c>
      <c r="T7903">
        <v>5</v>
      </c>
      <c r="U7903">
        <v>0</v>
      </c>
      <c r="V7903">
        <v>0</v>
      </c>
      <c r="W7903">
        <v>0</v>
      </c>
      <c r="X7903">
        <v>19.345132987220421</v>
      </c>
      <c r="Y7903">
        <v>0</v>
      </c>
      <c r="Z7903">
        <v>0.90085942686567999</v>
      </c>
      <c r="AA7903">
        <v>0</v>
      </c>
      <c r="AB7903">
        <v>76.104342547071283</v>
      </c>
      <c r="AC7903">
        <v>0</v>
      </c>
      <c r="AD7903">
        <v>0</v>
      </c>
      <c r="AE7903">
        <v>96.350334961157387</v>
      </c>
    </row>
    <row r="7904" spans="1:31" x14ac:dyDescent="0.3">
      <c r="A7904">
        <v>2728197</v>
      </c>
      <c r="B7904">
        <v>1</v>
      </c>
      <c r="C7904" t="s">
        <v>80</v>
      </c>
      <c r="D7904" t="s">
        <v>100</v>
      </c>
      <c r="E7904" t="s">
        <v>150</v>
      </c>
      <c r="F7904" t="s">
        <v>13471</v>
      </c>
      <c r="G7904" t="s">
        <v>152</v>
      </c>
      <c r="H7904" t="s">
        <v>153</v>
      </c>
      <c r="I7904" t="s">
        <v>136</v>
      </c>
      <c r="J7904" t="s">
        <v>137</v>
      </c>
      <c r="K7904" t="s">
        <v>138</v>
      </c>
      <c r="L7904" t="s">
        <v>20141</v>
      </c>
      <c r="M7904" t="s">
        <v>21652</v>
      </c>
      <c r="N7904">
        <v>0.13194444399999999</v>
      </c>
      <c r="O7904">
        <v>0</v>
      </c>
      <c r="P7904">
        <v>697</v>
      </c>
      <c r="Q7904">
        <v>0</v>
      </c>
      <c r="R7904">
        <v>3</v>
      </c>
      <c r="S7904">
        <v>0</v>
      </c>
      <c r="T7904">
        <v>63</v>
      </c>
      <c r="U7904">
        <v>0</v>
      </c>
      <c r="V7904">
        <v>0</v>
      </c>
      <c r="W7904">
        <v>0</v>
      </c>
      <c r="X7904">
        <v>13.90505746597993</v>
      </c>
      <c r="Y7904">
        <v>0</v>
      </c>
      <c r="Z7904">
        <v>0.5700775415424375</v>
      </c>
      <c r="AA7904">
        <v>0</v>
      </c>
      <c r="AB7904">
        <v>4.3874203332581665</v>
      </c>
      <c r="AC7904">
        <v>0</v>
      </c>
      <c r="AD7904">
        <v>0</v>
      </c>
      <c r="AE7904">
        <v>18.862555340780531</v>
      </c>
    </row>
    <row r="7905" spans="1:31" x14ac:dyDescent="0.3">
      <c r="A7905">
        <v>2728174</v>
      </c>
      <c r="B7905">
        <v>1</v>
      </c>
      <c r="C7905" t="s">
        <v>80</v>
      </c>
      <c r="D7905" t="s">
        <v>105</v>
      </c>
      <c r="E7905" t="s">
        <v>156</v>
      </c>
      <c r="F7905" t="s">
        <v>4795</v>
      </c>
      <c r="G7905" t="s">
        <v>185</v>
      </c>
      <c r="H7905" t="s">
        <v>153</v>
      </c>
      <c r="I7905" t="s">
        <v>136</v>
      </c>
      <c r="J7905" t="s">
        <v>137</v>
      </c>
      <c r="K7905" t="s">
        <v>138</v>
      </c>
      <c r="L7905" t="s">
        <v>21653</v>
      </c>
      <c r="M7905" t="s">
        <v>21654</v>
      </c>
      <c r="N7905">
        <v>1.432222222</v>
      </c>
      <c r="O7905">
        <v>1</v>
      </c>
      <c r="P7905">
        <v>197</v>
      </c>
      <c r="Q7905">
        <v>0</v>
      </c>
      <c r="R7905">
        <v>7</v>
      </c>
      <c r="S7905">
        <v>0</v>
      </c>
      <c r="T7905">
        <v>32</v>
      </c>
      <c r="U7905">
        <v>0</v>
      </c>
      <c r="V7905">
        <v>0</v>
      </c>
      <c r="W7905">
        <v>0</v>
      </c>
      <c r="X7905">
        <v>54.557832163119606</v>
      </c>
      <c r="Y7905">
        <v>0</v>
      </c>
      <c r="Z7905">
        <v>7.8326131275004487</v>
      </c>
      <c r="AA7905">
        <v>0</v>
      </c>
      <c r="AB7905">
        <v>43.518705678865096</v>
      </c>
      <c r="AC7905">
        <v>0</v>
      </c>
      <c r="AD7905">
        <v>0</v>
      </c>
      <c r="AE7905">
        <v>105.90915096948515</v>
      </c>
    </row>
    <row r="7906" spans="1:31" x14ac:dyDescent="0.3">
      <c r="A7906">
        <v>2727891</v>
      </c>
      <c r="B7906">
        <v>1</v>
      </c>
      <c r="C7906" t="s">
        <v>81</v>
      </c>
      <c r="D7906" t="s">
        <v>118</v>
      </c>
      <c r="E7906" t="s">
        <v>156</v>
      </c>
      <c r="F7906" t="s">
        <v>21655</v>
      </c>
      <c r="G7906" t="s">
        <v>185</v>
      </c>
      <c r="H7906" t="s">
        <v>153</v>
      </c>
      <c r="I7906" t="s">
        <v>136</v>
      </c>
      <c r="J7906" t="s">
        <v>137</v>
      </c>
      <c r="K7906" t="s">
        <v>138</v>
      </c>
      <c r="L7906" t="s">
        <v>21656</v>
      </c>
      <c r="M7906" t="s">
        <v>21657</v>
      </c>
      <c r="N7906">
        <v>5.670833333</v>
      </c>
      <c r="O7906">
        <v>0</v>
      </c>
      <c r="P7906">
        <v>148</v>
      </c>
      <c r="Q7906">
        <v>9</v>
      </c>
      <c r="R7906">
        <v>0</v>
      </c>
      <c r="S7906">
        <v>0</v>
      </c>
      <c r="T7906">
        <v>11</v>
      </c>
      <c r="U7906">
        <v>0</v>
      </c>
      <c r="V7906">
        <v>0</v>
      </c>
      <c r="W7906">
        <v>0</v>
      </c>
      <c r="X7906">
        <v>110.27755884289138</v>
      </c>
      <c r="Y7906">
        <v>9.0228414308024991</v>
      </c>
      <c r="Z7906">
        <v>0</v>
      </c>
      <c r="AA7906">
        <v>0</v>
      </c>
      <c r="AB7906">
        <v>13.620481650287816</v>
      </c>
      <c r="AC7906">
        <v>0</v>
      </c>
      <c r="AD7906">
        <v>0</v>
      </c>
      <c r="AE7906">
        <v>132.92088192398171</v>
      </c>
    </row>
    <row r="7907" spans="1:31" x14ac:dyDescent="0.3">
      <c r="A7907">
        <v>2727917</v>
      </c>
      <c r="B7907">
        <v>1</v>
      </c>
      <c r="C7907" t="s">
        <v>80</v>
      </c>
      <c r="D7907" t="s">
        <v>102</v>
      </c>
      <c r="E7907" t="s">
        <v>156</v>
      </c>
      <c r="F7907" t="s">
        <v>13698</v>
      </c>
      <c r="G7907" t="s">
        <v>446</v>
      </c>
      <c r="H7907" t="s">
        <v>153</v>
      </c>
      <c r="I7907" t="s">
        <v>136</v>
      </c>
      <c r="J7907" t="s">
        <v>137</v>
      </c>
      <c r="K7907" t="s">
        <v>138</v>
      </c>
      <c r="L7907" t="s">
        <v>21658</v>
      </c>
      <c r="M7907" t="s">
        <v>21659</v>
      </c>
      <c r="N7907">
        <v>2.2613888879999999</v>
      </c>
      <c r="O7907">
        <v>0</v>
      </c>
      <c r="P7907">
        <v>42</v>
      </c>
      <c r="Q7907">
        <v>0</v>
      </c>
      <c r="R7907">
        <v>11</v>
      </c>
      <c r="S7907">
        <v>1</v>
      </c>
      <c r="T7907">
        <v>9</v>
      </c>
      <c r="U7907">
        <v>0</v>
      </c>
      <c r="V7907">
        <v>0</v>
      </c>
      <c r="W7907">
        <v>0</v>
      </c>
      <c r="X7907">
        <v>10.355837110939701</v>
      </c>
      <c r="Y7907">
        <v>0</v>
      </c>
      <c r="Z7907">
        <v>26.212302963047811</v>
      </c>
      <c r="AA7907">
        <v>25.127919461436939</v>
      </c>
      <c r="AB7907">
        <v>14.084912111613301</v>
      </c>
      <c r="AC7907">
        <v>0</v>
      </c>
      <c r="AD7907">
        <v>0</v>
      </c>
      <c r="AE7907">
        <v>75.780971647037759</v>
      </c>
    </row>
    <row r="7908" spans="1:31" x14ac:dyDescent="0.3">
      <c r="A7908">
        <v>2727656</v>
      </c>
      <c r="B7908">
        <v>1</v>
      </c>
      <c r="C7908" t="s">
        <v>80</v>
      </c>
      <c r="D7908" t="s">
        <v>104</v>
      </c>
      <c r="E7908" t="s">
        <v>213</v>
      </c>
      <c r="F7908" t="s">
        <v>2197</v>
      </c>
      <c r="G7908" t="s">
        <v>152</v>
      </c>
      <c r="H7908" t="s">
        <v>153</v>
      </c>
      <c r="I7908" t="s">
        <v>136</v>
      </c>
      <c r="J7908" t="s">
        <v>137</v>
      </c>
      <c r="K7908" t="s">
        <v>138</v>
      </c>
      <c r="L7908" t="s">
        <v>21660</v>
      </c>
      <c r="M7908" t="s">
        <v>21661</v>
      </c>
      <c r="N7908">
        <v>0.765833333</v>
      </c>
      <c r="O7908">
        <v>4</v>
      </c>
      <c r="P7908">
        <v>853</v>
      </c>
      <c r="Q7908">
        <v>20</v>
      </c>
      <c r="R7908">
        <v>98</v>
      </c>
      <c r="S7908">
        <v>6</v>
      </c>
      <c r="T7908">
        <v>193</v>
      </c>
      <c r="U7908">
        <v>2</v>
      </c>
      <c r="V7908">
        <v>0</v>
      </c>
      <c r="W7908">
        <v>0.89628915436406009</v>
      </c>
      <c r="X7908">
        <v>105.07355694945416</v>
      </c>
      <c r="Y7908">
        <v>10.135310893796524</v>
      </c>
      <c r="Z7908">
        <v>7.2539300597546506</v>
      </c>
      <c r="AA7908">
        <v>5.0734458785325396</v>
      </c>
      <c r="AB7908">
        <v>44.437016146987027</v>
      </c>
      <c r="AC7908">
        <v>47.004779083744026</v>
      </c>
      <c r="AD7908">
        <v>0</v>
      </c>
      <c r="AE7908">
        <v>219.87432816663301</v>
      </c>
    </row>
    <row r="7909" spans="1:31" x14ac:dyDescent="0.3">
      <c r="A7909">
        <v>2727556</v>
      </c>
      <c r="B7909">
        <v>1</v>
      </c>
      <c r="C7909" t="s">
        <v>81</v>
      </c>
      <c r="D7909" t="s">
        <v>120</v>
      </c>
      <c r="E7909" t="s">
        <v>150</v>
      </c>
      <c r="F7909" t="s">
        <v>21662</v>
      </c>
      <c r="G7909" t="s">
        <v>300</v>
      </c>
      <c r="H7909" t="s">
        <v>153</v>
      </c>
      <c r="I7909" t="s">
        <v>136</v>
      </c>
      <c r="J7909" t="s">
        <v>137</v>
      </c>
      <c r="K7909" t="s">
        <v>210</v>
      </c>
      <c r="L7909" t="s">
        <v>21663</v>
      </c>
      <c r="M7909" t="s">
        <v>21664</v>
      </c>
      <c r="N7909">
        <v>5.494444444</v>
      </c>
      <c r="O7909">
        <v>6</v>
      </c>
      <c r="P7909">
        <v>3703</v>
      </c>
      <c r="Q7909">
        <v>338</v>
      </c>
      <c r="R7909">
        <v>319</v>
      </c>
      <c r="S7909">
        <v>52</v>
      </c>
      <c r="T7909">
        <v>470</v>
      </c>
      <c r="U7909">
        <v>5</v>
      </c>
      <c r="V7909">
        <v>0</v>
      </c>
      <c r="W7909">
        <v>262.75725818085022</v>
      </c>
      <c r="X7909">
        <v>3430.0755360623712</v>
      </c>
      <c r="Y7909">
        <v>1200.9921453288366</v>
      </c>
      <c r="Z7909">
        <v>381.70625778877843</v>
      </c>
      <c r="AA7909">
        <v>537.09280635911909</v>
      </c>
      <c r="AB7909">
        <v>1420.5527348210283</v>
      </c>
      <c r="AC7909">
        <v>1096.1713163484685</v>
      </c>
      <c r="AD7909">
        <v>0</v>
      </c>
      <c r="AE7909">
        <v>8329.3480548894513</v>
      </c>
    </row>
    <row r="7910" spans="1:31" x14ac:dyDescent="0.3">
      <c r="A7910">
        <v>2727507</v>
      </c>
      <c r="B7910">
        <v>1</v>
      </c>
      <c r="C7910" t="s">
        <v>81</v>
      </c>
      <c r="D7910" t="s">
        <v>128</v>
      </c>
      <c r="E7910" t="s">
        <v>150</v>
      </c>
      <c r="F7910" t="s">
        <v>2886</v>
      </c>
      <c r="G7910" t="s">
        <v>152</v>
      </c>
      <c r="H7910" t="s">
        <v>153</v>
      </c>
      <c r="I7910" t="s">
        <v>136</v>
      </c>
      <c r="J7910" t="s">
        <v>137</v>
      </c>
      <c r="K7910" t="s">
        <v>138</v>
      </c>
      <c r="L7910" t="s">
        <v>21665</v>
      </c>
      <c r="M7910" t="s">
        <v>21666</v>
      </c>
      <c r="N7910">
        <v>1.1997222219999999</v>
      </c>
      <c r="O7910">
        <v>7</v>
      </c>
      <c r="P7910">
        <v>1073</v>
      </c>
      <c r="Q7910">
        <v>14</v>
      </c>
      <c r="R7910">
        <v>15</v>
      </c>
      <c r="S7910">
        <v>14</v>
      </c>
      <c r="T7910">
        <v>130</v>
      </c>
      <c r="U7910">
        <v>0</v>
      </c>
      <c r="V7910">
        <v>0</v>
      </c>
      <c r="W7910">
        <v>1.7803156308641674</v>
      </c>
      <c r="X7910">
        <v>165.46353753953076</v>
      </c>
      <c r="Y7910">
        <v>8.0381649183441652</v>
      </c>
      <c r="Z7910">
        <v>15.576688267322563</v>
      </c>
      <c r="AA7910">
        <v>255.82940281756055</v>
      </c>
      <c r="AB7910">
        <v>58.736830980367181</v>
      </c>
      <c r="AC7910">
        <v>0</v>
      </c>
      <c r="AD7910">
        <v>0</v>
      </c>
      <c r="AE7910">
        <v>505.42494015398944</v>
      </c>
    </row>
    <row r="7911" spans="1:31" x14ac:dyDescent="0.3">
      <c r="A7911">
        <v>2728558</v>
      </c>
      <c r="B7911">
        <v>1</v>
      </c>
      <c r="C7911" t="s">
        <v>80</v>
      </c>
      <c r="D7911" t="s">
        <v>100</v>
      </c>
      <c r="E7911" t="s">
        <v>132</v>
      </c>
      <c r="F7911" t="s">
        <v>21667</v>
      </c>
      <c r="G7911" t="s">
        <v>134</v>
      </c>
      <c r="H7911" t="s">
        <v>135</v>
      </c>
      <c r="I7911" t="s">
        <v>136</v>
      </c>
      <c r="J7911" t="s">
        <v>137</v>
      </c>
      <c r="K7911" t="s">
        <v>138</v>
      </c>
      <c r="L7911" t="s">
        <v>21668</v>
      </c>
      <c r="M7911" t="s">
        <v>21669</v>
      </c>
      <c r="N7911">
        <v>0.40944444400000002</v>
      </c>
      <c r="O7911">
        <v>0</v>
      </c>
      <c r="P7911">
        <v>39</v>
      </c>
      <c r="Q7911">
        <v>0</v>
      </c>
      <c r="R7911">
        <v>7</v>
      </c>
      <c r="S7911">
        <v>0</v>
      </c>
      <c r="T7911">
        <v>7</v>
      </c>
      <c r="U7911">
        <v>0</v>
      </c>
      <c r="V7911">
        <v>0</v>
      </c>
      <c r="W7911">
        <v>0</v>
      </c>
      <c r="X7911">
        <v>1.9985990747096549</v>
      </c>
      <c r="Y7911">
        <v>0</v>
      </c>
      <c r="Z7911">
        <v>0.17820938915807502</v>
      </c>
      <c r="AA7911">
        <v>0</v>
      </c>
      <c r="AB7911">
        <v>0.73404736276652005</v>
      </c>
      <c r="AC7911">
        <v>0</v>
      </c>
      <c r="AD7911">
        <v>0</v>
      </c>
      <c r="AE7911">
        <v>2.9108558266342497</v>
      </c>
    </row>
    <row r="7912" spans="1:31" x14ac:dyDescent="0.3">
      <c r="A7912">
        <v>2727625</v>
      </c>
      <c r="B7912">
        <v>1</v>
      </c>
      <c r="C7912" t="s">
        <v>80</v>
      </c>
      <c r="D7912" t="s">
        <v>102</v>
      </c>
      <c r="E7912" t="s">
        <v>156</v>
      </c>
      <c r="F7912" t="s">
        <v>21670</v>
      </c>
      <c r="G7912" t="s">
        <v>185</v>
      </c>
      <c r="H7912" t="s">
        <v>153</v>
      </c>
      <c r="I7912" t="s">
        <v>136</v>
      </c>
      <c r="J7912" t="s">
        <v>137</v>
      </c>
      <c r="K7912" t="s">
        <v>138</v>
      </c>
      <c r="L7912" t="s">
        <v>21671</v>
      </c>
      <c r="M7912" t="s">
        <v>20868</v>
      </c>
      <c r="N7912">
        <v>6.687777777</v>
      </c>
      <c r="O7912">
        <v>0</v>
      </c>
      <c r="P7912">
        <v>1</v>
      </c>
      <c r="Q7912">
        <v>0</v>
      </c>
      <c r="R7912">
        <v>20</v>
      </c>
      <c r="S7912">
        <v>0</v>
      </c>
      <c r="T7912">
        <v>4</v>
      </c>
      <c r="U7912">
        <v>0</v>
      </c>
      <c r="V7912">
        <v>0</v>
      </c>
      <c r="W7912">
        <v>0</v>
      </c>
      <c r="X7912">
        <v>7.9489130647905012E-2</v>
      </c>
      <c r="Y7912">
        <v>0</v>
      </c>
      <c r="Z7912">
        <v>11.848233029000514</v>
      </c>
      <c r="AA7912">
        <v>0</v>
      </c>
      <c r="AB7912">
        <v>10.156621954254065</v>
      </c>
      <c r="AC7912">
        <v>0</v>
      </c>
      <c r="AD7912">
        <v>0</v>
      </c>
      <c r="AE7912">
        <v>22.084344113902485</v>
      </c>
    </row>
    <row r="7913" spans="1:31" x14ac:dyDescent="0.3">
      <c r="A7913">
        <v>2727207</v>
      </c>
      <c r="B7913">
        <v>1</v>
      </c>
      <c r="C7913" t="s">
        <v>80</v>
      </c>
      <c r="D7913" t="s">
        <v>83</v>
      </c>
      <c r="E7913" t="s">
        <v>145</v>
      </c>
      <c r="F7913" t="s">
        <v>21672</v>
      </c>
      <c r="G7913" t="s">
        <v>230</v>
      </c>
      <c r="H7913" t="s">
        <v>135</v>
      </c>
      <c r="I7913" t="s">
        <v>136</v>
      </c>
      <c r="J7913" t="s">
        <v>137</v>
      </c>
      <c r="K7913" t="s">
        <v>138</v>
      </c>
      <c r="L7913" t="s">
        <v>21673</v>
      </c>
      <c r="M7913" t="s">
        <v>21674</v>
      </c>
      <c r="N7913">
        <v>1.3975</v>
      </c>
      <c r="O7913">
        <v>0</v>
      </c>
      <c r="P7913">
        <v>3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0.89804589084919328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0.89804589084919328</v>
      </c>
    </row>
    <row r="7914" spans="1:31" x14ac:dyDescent="0.3">
      <c r="A7914">
        <v>2727799</v>
      </c>
      <c r="B7914">
        <v>1</v>
      </c>
      <c r="C7914" t="s">
        <v>80</v>
      </c>
      <c r="D7914" t="s">
        <v>100</v>
      </c>
      <c r="E7914" t="s">
        <v>156</v>
      </c>
      <c r="F7914" t="s">
        <v>21675</v>
      </c>
      <c r="G7914" t="s">
        <v>185</v>
      </c>
      <c r="H7914" t="s">
        <v>153</v>
      </c>
      <c r="I7914" t="s">
        <v>136</v>
      </c>
      <c r="J7914" t="s">
        <v>137</v>
      </c>
      <c r="K7914" t="s">
        <v>138</v>
      </c>
      <c r="L7914" t="s">
        <v>21676</v>
      </c>
      <c r="M7914" t="s">
        <v>21677</v>
      </c>
      <c r="N7914">
        <v>4.0674999999999999</v>
      </c>
      <c r="O7914">
        <v>0</v>
      </c>
      <c r="P7914">
        <v>91</v>
      </c>
      <c r="Q7914">
        <v>0</v>
      </c>
      <c r="R7914">
        <v>34</v>
      </c>
      <c r="S7914">
        <v>0</v>
      </c>
      <c r="T7914">
        <v>12</v>
      </c>
      <c r="U7914">
        <v>0</v>
      </c>
      <c r="V7914">
        <v>0</v>
      </c>
      <c r="W7914">
        <v>0</v>
      </c>
      <c r="X7914">
        <v>50.543380645892036</v>
      </c>
      <c r="Y7914">
        <v>0</v>
      </c>
      <c r="Z7914">
        <v>15.492585115160177</v>
      </c>
      <c r="AA7914">
        <v>0</v>
      </c>
      <c r="AB7914">
        <v>27.997277846986236</v>
      </c>
      <c r="AC7914">
        <v>0</v>
      </c>
      <c r="AD7914">
        <v>0</v>
      </c>
      <c r="AE7914">
        <v>94.033243608038447</v>
      </c>
    </row>
    <row r="7915" spans="1:31" x14ac:dyDescent="0.3">
      <c r="A7915">
        <v>2728389</v>
      </c>
      <c r="B7915">
        <v>1</v>
      </c>
      <c r="C7915" t="s">
        <v>81</v>
      </c>
      <c r="D7915" t="s">
        <v>123</v>
      </c>
      <c r="E7915" t="s">
        <v>132</v>
      </c>
      <c r="F7915" t="s">
        <v>5078</v>
      </c>
      <c r="G7915" t="s">
        <v>134</v>
      </c>
      <c r="H7915" t="s">
        <v>135</v>
      </c>
      <c r="I7915" t="s">
        <v>136</v>
      </c>
      <c r="J7915" t="s">
        <v>137</v>
      </c>
      <c r="K7915" t="s">
        <v>138</v>
      </c>
      <c r="L7915" t="s">
        <v>21678</v>
      </c>
      <c r="M7915" t="s">
        <v>21679</v>
      </c>
      <c r="N7915">
        <v>2.5791666659999999</v>
      </c>
      <c r="O7915">
        <v>0</v>
      </c>
      <c r="P7915">
        <v>61</v>
      </c>
      <c r="Q7915">
        <v>0</v>
      </c>
      <c r="R7915">
        <v>8</v>
      </c>
      <c r="S7915">
        <v>0</v>
      </c>
      <c r="T7915">
        <v>2</v>
      </c>
      <c r="U7915">
        <v>0</v>
      </c>
      <c r="V7915">
        <v>0</v>
      </c>
      <c r="W7915">
        <v>0</v>
      </c>
      <c r="X7915">
        <v>30.192840187790278</v>
      </c>
      <c r="Y7915">
        <v>0</v>
      </c>
      <c r="Z7915">
        <v>10.65178600598205</v>
      </c>
      <c r="AA7915">
        <v>0</v>
      </c>
      <c r="AB7915">
        <v>4.2396111892237043</v>
      </c>
      <c r="AC7915">
        <v>0</v>
      </c>
      <c r="AD7915">
        <v>0</v>
      </c>
      <c r="AE7915">
        <v>45.084237382996029</v>
      </c>
    </row>
    <row r="7916" spans="1:31" x14ac:dyDescent="0.3">
      <c r="A7916">
        <v>2728489</v>
      </c>
      <c r="B7916">
        <v>1</v>
      </c>
      <c r="C7916" t="s">
        <v>80</v>
      </c>
      <c r="D7916" t="s">
        <v>97</v>
      </c>
      <c r="E7916" t="s">
        <v>145</v>
      </c>
      <c r="F7916" t="s">
        <v>21680</v>
      </c>
      <c r="G7916" t="s">
        <v>181</v>
      </c>
      <c r="H7916" t="s">
        <v>135</v>
      </c>
      <c r="I7916" t="s">
        <v>136</v>
      </c>
      <c r="J7916" t="s">
        <v>137</v>
      </c>
      <c r="K7916" t="s">
        <v>138</v>
      </c>
      <c r="L7916" t="s">
        <v>21681</v>
      </c>
      <c r="M7916" t="s">
        <v>21682</v>
      </c>
      <c r="N7916">
        <v>2.278333333</v>
      </c>
      <c r="O7916">
        <v>0</v>
      </c>
      <c r="P7916">
        <v>0</v>
      </c>
      <c r="Q7916">
        <v>0</v>
      </c>
      <c r="R7916">
        <v>1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0.95189228794333336</v>
      </c>
      <c r="AA7916">
        <v>0</v>
      </c>
      <c r="AB7916">
        <v>0</v>
      </c>
      <c r="AC7916">
        <v>0</v>
      </c>
      <c r="AD7916">
        <v>0</v>
      </c>
      <c r="AE7916">
        <v>0.95189228794333336</v>
      </c>
    </row>
    <row r="7917" spans="1:31" x14ac:dyDescent="0.3">
      <c r="A7917">
        <v>2727968</v>
      </c>
      <c r="B7917">
        <v>1</v>
      </c>
      <c r="C7917" t="s">
        <v>80</v>
      </c>
      <c r="D7917" t="s">
        <v>95</v>
      </c>
      <c r="E7917" t="s">
        <v>156</v>
      </c>
      <c r="F7917" t="s">
        <v>14524</v>
      </c>
      <c r="G7917" t="s">
        <v>185</v>
      </c>
      <c r="H7917" t="s">
        <v>153</v>
      </c>
      <c r="I7917" t="s">
        <v>136</v>
      </c>
      <c r="J7917" t="s">
        <v>137</v>
      </c>
      <c r="K7917" t="s">
        <v>138</v>
      </c>
      <c r="L7917" t="s">
        <v>21683</v>
      </c>
      <c r="M7917" t="s">
        <v>21684</v>
      </c>
      <c r="N7917">
        <v>4.7738888880000001</v>
      </c>
      <c r="O7917">
        <v>4</v>
      </c>
      <c r="P7917">
        <v>180</v>
      </c>
      <c r="Q7917">
        <v>4</v>
      </c>
      <c r="R7917">
        <v>25</v>
      </c>
      <c r="S7917">
        <v>9</v>
      </c>
      <c r="T7917">
        <v>24</v>
      </c>
      <c r="U7917">
        <v>0</v>
      </c>
      <c r="V7917">
        <v>0</v>
      </c>
      <c r="W7917">
        <v>52.575981568383966</v>
      </c>
      <c r="X7917">
        <v>174.00837527759339</v>
      </c>
      <c r="Y7917">
        <v>73.57587494253842</v>
      </c>
      <c r="Z7917">
        <v>34.822390315006366</v>
      </c>
      <c r="AA7917">
        <v>322.56974200630987</v>
      </c>
      <c r="AB7917">
        <v>55.777603387361076</v>
      </c>
      <c r="AC7917">
        <v>0</v>
      </c>
      <c r="AD7917">
        <v>0</v>
      </c>
      <c r="AE7917">
        <v>713.32996749719314</v>
      </c>
    </row>
    <row r="7918" spans="1:31" x14ac:dyDescent="0.3">
      <c r="A7918">
        <v>2727364</v>
      </c>
      <c r="B7918">
        <v>1</v>
      </c>
      <c r="C7918" t="s">
        <v>80</v>
      </c>
      <c r="D7918" t="s">
        <v>103</v>
      </c>
      <c r="E7918" t="s">
        <v>132</v>
      </c>
      <c r="F7918" t="s">
        <v>1067</v>
      </c>
      <c r="G7918" t="s">
        <v>134</v>
      </c>
      <c r="H7918" t="s">
        <v>135</v>
      </c>
      <c r="I7918" t="s">
        <v>136</v>
      </c>
      <c r="J7918" t="s">
        <v>137</v>
      </c>
      <c r="K7918" t="s">
        <v>138</v>
      </c>
      <c r="L7918" t="s">
        <v>21685</v>
      </c>
      <c r="M7918" t="s">
        <v>21686</v>
      </c>
      <c r="N7918">
        <v>1.9413888880000001</v>
      </c>
      <c r="O7918">
        <v>0</v>
      </c>
      <c r="P7918">
        <v>3</v>
      </c>
      <c r="Q7918">
        <v>0</v>
      </c>
      <c r="R7918">
        <v>18</v>
      </c>
      <c r="S7918">
        <v>0</v>
      </c>
      <c r="T7918">
        <v>3</v>
      </c>
      <c r="U7918">
        <v>0</v>
      </c>
      <c r="V7918">
        <v>0</v>
      </c>
      <c r="W7918">
        <v>0</v>
      </c>
      <c r="X7918">
        <v>1.5059587215259724</v>
      </c>
      <c r="Y7918">
        <v>0</v>
      </c>
      <c r="Z7918">
        <v>39.090241250605423</v>
      </c>
      <c r="AA7918">
        <v>0</v>
      </c>
      <c r="AB7918">
        <v>1.8358248376253068</v>
      </c>
      <c r="AC7918">
        <v>0</v>
      </c>
      <c r="AD7918">
        <v>0</v>
      </c>
      <c r="AE7918">
        <v>42.432024809756705</v>
      </c>
    </row>
    <row r="7919" spans="1:31" x14ac:dyDescent="0.3">
      <c r="A7919">
        <v>2727768</v>
      </c>
      <c r="B7919">
        <v>1</v>
      </c>
      <c r="C7919" t="s">
        <v>80</v>
      </c>
      <c r="D7919" t="s">
        <v>94</v>
      </c>
      <c r="E7919" t="s">
        <v>145</v>
      </c>
      <c r="F7919" t="s">
        <v>21687</v>
      </c>
      <c r="G7919" t="s">
        <v>181</v>
      </c>
      <c r="H7919" t="s">
        <v>135</v>
      </c>
      <c r="I7919" t="s">
        <v>136</v>
      </c>
      <c r="J7919" t="s">
        <v>137</v>
      </c>
      <c r="K7919" t="s">
        <v>138</v>
      </c>
      <c r="L7919" t="s">
        <v>21688</v>
      </c>
      <c r="M7919" t="s">
        <v>21689</v>
      </c>
      <c r="N7919">
        <v>4.1155555550000003</v>
      </c>
      <c r="O7919">
        <v>0</v>
      </c>
      <c r="P7919">
        <v>2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2.4540901981513334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2.4540901981513334</v>
      </c>
    </row>
    <row r="7920" spans="1:31" x14ac:dyDescent="0.3">
      <c r="A7920">
        <v>2728160</v>
      </c>
      <c r="B7920">
        <v>1</v>
      </c>
      <c r="C7920" t="s">
        <v>80</v>
      </c>
      <c r="D7920" t="s">
        <v>101</v>
      </c>
      <c r="E7920" t="s">
        <v>213</v>
      </c>
      <c r="F7920" t="s">
        <v>21690</v>
      </c>
      <c r="G7920" t="s">
        <v>152</v>
      </c>
      <c r="H7920" t="s">
        <v>153</v>
      </c>
      <c r="I7920" t="s">
        <v>136</v>
      </c>
      <c r="J7920" t="s">
        <v>137</v>
      </c>
      <c r="K7920" t="s">
        <v>138</v>
      </c>
      <c r="L7920" t="s">
        <v>21691</v>
      </c>
      <c r="M7920" t="s">
        <v>21692</v>
      </c>
      <c r="N7920">
        <v>3.1749999999999998</v>
      </c>
      <c r="O7920">
        <v>19</v>
      </c>
      <c r="P7920">
        <v>22</v>
      </c>
      <c r="Q7920">
        <v>19</v>
      </c>
      <c r="R7920">
        <v>2</v>
      </c>
      <c r="S7920">
        <v>19</v>
      </c>
      <c r="T7920">
        <v>4</v>
      </c>
      <c r="U7920">
        <v>0</v>
      </c>
      <c r="V7920">
        <v>0</v>
      </c>
      <c r="W7920">
        <v>27.503219422596175</v>
      </c>
      <c r="X7920">
        <v>26.779661375516618</v>
      </c>
      <c r="Y7920">
        <v>24.738654547616736</v>
      </c>
      <c r="Z7920">
        <v>0.51281444499397</v>
      </c>
      <c r="AA7920">
        <v>1035.6012843232329</v>
      </c>
      <c r="AB7920">
        <v>8.3215010987348368</v>
      </c>
      <c r="AC7920">
        <v>0</v>
      </c>
      <c r="AD7920">
        <v>0</v>
      </c>
      <c r="AE7920">
        <v>1123.4571352126914</v>
      </c>
    </row>
    <row r="7921" spans="1:31" x14ac:dyDescent="0.3">
      <c r="A7921">
        <v>2727905</v>
      </c>
      <c r="B7921">
        <v>1</v>
      </c>
      <c r="C7921" t="s">
        <v>80</v>
      </c>
      <c r="D7921" t="s">
        <v>96</v>
      </c>
      <c r="E7921" t="s">
        <v>145</v>
      </c>
      <c r="F7921" t="s">
        <v>21693</v>
      </c>
      <c r="G7921" t="s">
        <v>181</v>
      </c>
      <c r="H7921" t="s">
        <v>135</v>
      </c>
      <c r="I7921" t="s">
        <v>136</v>
      </c>
      <c r="J7921" t="s">
        <v>137</v>
      </c>
      <c r="K7921" t="s">
        <v>138</v>
      </c>
      <c r="L7921" t="s">
        <v>21694</v>
      </c>
      <c r="M7921" t="s">
        <v>21695</v>
      </c>
      <c r="N7921">
        <v>4.6397222219999996</v>
      </c>
      <c r="O7921">
        <v>0</v>
      </c>
      <c r="P7921">
        <v>1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0</v>
      </c>
    </row>
    <row r="7922" spans="1:31" x14ac:dyDescent="0.3">
      <c r="A7922">
        <v>2727519</v>
      </c>
      <c r="B7922">
        <v>1</v>
      </c>
      <c r="C7922" t="s">
        <v>80</v>
      </c>
      <c r="D7922" t="s">
        <v>91</v>
      </c>
      <c r="E7922" t="s">
        <v>213</v>
      </c>
      <c r="F7922" t="s">
        <v>14436</v>
      </c>
      <c r="G7922" t="s">
        <v>152</v>
      </c>
      <c r="H7922" t="s">
        <v>153</v>
      </c>
      <c r="I7922" t="s">
        <v>490</v>
      </c>
      <c r="J7922" t="s">
        <v>137</v>
      </c>
      <c r="K7922" t="s">
        <v>138</v>
      </c>
      <c r="L7922" t="s">
        <v>21696</v>
      </c>
      <c r="M7922" t="s">
        <v>21697</v>
      </c>
      <c r="N7922">
        <v>8.3333330000000001E-3</v>
      </c>
      <c r="O7922">
        <v>6</v>
      </c>
      <c r="P7922">
        <v>1485</v>
      </c>
      <c r="Q7922">
        <v>10</v>
      </c>
      <c r="R7922">
        <v>59</v>
      </c>
      <c r="S7922">
        <v>4</v>
      </c>
      <c r="T7922">
        <v>78</v>
      </c>
      <c r="U7922">
        <v>0</v>
      </c>
      <c r="V7922">
        <v>1</v>
      </c>
      <c r="W7922">
        <v>1.1333629990800001E-2</v>
      </c>
      <c r="X7922">
        <v>0.90454884830386784</v>
      </c>
      <c r="Y7922">
        <v>6.0057335208050004E-2</v>
      </c>
      <c r="Z7922">
        <v>0.23216086623056667</v>
      </c>
      <c r="AA7922">
        <v>0.33499238269389997</v>
      </c>
      <c r="AB7922">
        <v>0.36582568742240001</v>
      </c>
      <c r="AC7922">
        <v>0</v>
      </c>
      <c r="AD7922">
        <v>0</v>
      </c>
      <c r="AE7922">
        <v>1.9089187498495845</v>
      </c>
    </row>
    <row r="7923" spans="1:31" x14ac:dyDescent="0.3">
      <c r="A7923">
        <v>2727404</v>
      </c>
      <c r="B7923">
        <v>1</v>
      </c>
      <c r="C7923" t="s">
        <v>80</v>
      </c>
      <c r="D7923" t="s">
        <v>92</v>
      </c>
      <c r="E7923" t="s">
        <v>156</v>
      </c>
      <c r="F7923" t="s">
        <v>21698</v>
      </c>
      <c r="G7923" t="s">
        <v>1361</v>
      </c>
      <c r="H7923" t="s">
        <v>153</v>
      </c>
      <c r="I7923" t="s">
        <v>136</v>
      </c>
      <c r="J7923" t="s">
        <v>137</v>
      </c>
      <c r="K7923" t="s">
        <v>138</v>
      </c>
      <c r="L7923" t="s">
        <v>21699</v>
      </c>
      <c r="M7923" t="s">
        <v>21700</v>
      </c>
      <c r="N7923">
        <v>0.53055555499999996</v>
      </c>
      <c r="O7923">
        <v>0</v>
      </c>
      <c r="P7923">
        <v>106</v>
      </c>
      <c r="Q7923">
        <v>0</v>
      </c>
      <c r="R7923">
        <v>0</v>
      </c>
      <c r="S7923">
        <v>0</v>
      </c>
      <c r="T7923">
        <v>1</v>
      </c>
      <c r="U7923">
        <v>0</v>
      </c>
      <c r="V7923">
        <v>0</v>
      </c>
      <c r="W7923">
        <v>0</v>
      </c>
      <c r="X7923">
        <v>4.4079738381018752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4.4079738381018752</v>
      </c>
    </row>
    <row r="7924" spans="1:31" x14ac:dyDescent="0.3">
      <c r="A7924">
        <v>2728091</v>
      </c>
      <c r="B7924">
        <v>1</v>
      </c>
      <c r="C7924" t="s">
        <v>80</v>
      </c>
      <c r="D7924" t="s">
        <v>103</v>
      </c>
      <c r="E7924" t="s">
        <v>173</v>
      </c>
      <c r="F7924" t="s">
        <v>20882</v>
      </c>
      <c r="G7924" t="s">
        <v>152</v>
      </c>
      <c r="H7924" t="s">
        <v>153</v>
      </c>
      <c r="I7924" t="s">
        <v>136</v>
      </c>
      <c r="J7924" t="s">
        <v>137</v>
      </c>
      <c r="K7924" t="s">
        <v>138</v>
      </c>
      <c r="L7924" t="s">
        <v>20256</v>
      </c>
      <c r="M7924" t="s">
        <v>21701</v>
      </c>
      <c r="N7924">
        <v>5.2777776999999998E-2</v>
      </c>
      <c r="O7924">
        <v>1</v>
      </c>
      <c r="P7924">
        <v>11455</v>
      </c>
      <c r="Q7924">
        <v>32</v>
      </c>
      <c r="R7924">
        <v>75</v>
      </c>
      <c r="S7924">
        <v>50</v>
      </c>
      <c r="T7924">
        <v>1801</v>
      </c>
      <c r="U7924">
        <v>16</v>
      </c>
      <c r="V7924">
        <v>12</v>
      </c>
      <c r="W7924">
        <v>1.8661233329750004E-2</v>
      </c>
      <c r="X7924">
        <v>121.89409877692731</v>
      </c>
      <c r="Y7924">
        <v>6.5594522372023585</v>
      </c>
      <c r="Z7924">
        <v>3.3296731529546668</v>
      </c>
      <c r="AA7924">
        <v>57.118515980339893</v>
      </c>
      <c r="AB7924">
        <v>79.579936975909163</v>
      </c>
      <c r="AC7924">
        <v>36.695299949631128</v>
      </c>
      <c r="AD7924">
        <v>11.531751223744628</v>
      </c>
      <c r="AE7924">
        <v>316.72738953003886</v>
      </c>
    </row>
    <row r="7925" spans="1:31" x14ac:dyDescent="0.3">
      <c r="A7925">
        <v>2728423</v>
      </c>
      <c r="B7925">
        <v>1</v>
      </c>
      <c r="C7925" t="s">
        <v>81</v>
      </c>
      <c r="D7925" t="s">
        <v>115</v>
      </c>
      <c r="E7925" t="s">
        <v>156</v>
      </c>
      <c r="F7925" t="s">
        <v>21702</v>
      </c>
      <c r="G7925" t="s">
        <v>152</v>
      </c>
      <c r="H7925" t="s">
        <v>153</v>
      </c>
      <c r="I7925" t="s">
        <v>490</v>
      </c>
      <c r="J7925" t="s">
        <v>137</v>
      </c>
      <c r="K7925" t="s">
        <v>138</v>
      </c>
      <c r="L7925" t="s">
        <v>21703</v>
      </c>
      <c r="M7925" t="s">
        <v>21704</v>
      </c>
      <c r="N7925">
        <v>0.05</v>
      </c>
      <c r="O7925">
        <v>1</v>
      </c>
      <c r="P7925">
        <v>54</v>
      </c>
      <c r="Q7925">
        <v>0</v>
      </c>
      <c r="R7925">
        <v>6</v>
      </c>
      <c r="S7925">
        <v>0</v>
      </c>
      <c r="T7925">
        <v>1</v>
      </c>
      <c r="U7925">
        <v>0</v>
      </c>
      <c r="V7925">
        <v>0</v>
      </c>
      <c r="W7925">
        <v>1.3701505800000001E-2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1.3701505800000001E-2</v>
      </c>
    </row>
    <row r="7926" spans="1:31" x14ac:dyDescent="0.3">
      <c r="A7926">
        <v>2727427</v>
      </c>
      <c r="B7926">
        <v>1</v>
      </c>
      <c r="C7926" t="s">
        <v>80</v>
      </c>
      <c r="D7926" t="s">
        <v>92</v>
      </c>
      <c r="E7926" t="s">
        <v>156</v>
      </c>
      <c r="F7926" t="s">
        <v>3041</v>
      </c>
      <c r="G7926" t="s">
        <v>152</v>
      </c>
      <c r="H7926" t="s">
        <v>153</v>
      </c>
      <c r="I7926" t="s">
        <v>136</v>
      </c>
      <c r="J7926" t="s">
        <v>137</v>
      </c>
      <c r="K7926" t="s">
        <v>138</v>
      </c>
      <c r="L7926" t="s">
        <v>21705</v>
      </c>
      <c r="M7926" t="s">
        <v>21706</v>
      </c>
      <c r="N7926">
        <v>0.97499999999999998</v>
      </c>
      <c r="O7926">
        <v>0</v>
      </c>
      <c r="P7926">
        <v>500</v>
      </c>
      <c r="Q7926">
        <v>0</v>
      </c>
      <c r="R7926">
        <v>0</v>
      </c>
      <c r="S7926">
        <v>1</v>
      </c>
      <c r="T7926">
        <v>44</v>
      </c>
      <c r="U7926">
        <v>0</v>
      </c>
      <c r="V7926">
        <v>0</v>
      </c>
      <c r="W7926">
        <v>0</v>
      </c>
      <c r="X7926">
        <v>46.139266976684681</v>
      </c>
      <c r="Y7926">
        <v>0</v>
      </c>
      <c r="Z7926">
        <v>0</v>
      </c>
      <c r="AA7926">
        <v>6.3368599073075993</v>
      </c>
      <c r="AB7926">
        <v>37.665297252247761</v>
      </c>
      <c r="AC7926">
        <v>0</v>
      </c>
      <c r="AD7926">
        <v>0</v>
      </c>
      <c r="AE7926">
        <v>90.141424136240033</v>
      </c>
    </row>
    <row r="7927" spans="1:31" x14ac:dyDescent="0.3">
      <c r="A7927">
        <v>2727310</v>
      </c>
      <c r="B7927">
        <v>1</v>
      </c>
      <c r="C7927" t="s">
        <v>80</v>
      </c>
      <c r="D7927" t="s">
        <v>102</v>
      </c>
      <c r="E7927" t="s">
        <v>161</v>
      </c>
      <c r="F7927" t="s">
        <v>21707</v>
      </c>
      <c r="G7927" t="s">
        <v>163</v>
      </c>
      <c r="H7927" t="s">
        <v>135</v>
      </c>
      <c r="I7927" t="s">
        <v>136</v>
      </c>
      <c r="J7927" t="s">
        <v>137</v>
      </c>
      <c r="K7927" t="s">
        <v>138</v>
      </c>
      <c r="L7927" t="s">
        <v>21708</v>
      </c>
      <c r="M7927" t="s">
        <v>21709</v>
      </c>
      <c r="N7927">
        <v>1.441944444</v>
      </c>
      <c r="O7927">
        <v>0</v>
      </c>
      <c r="P7927">
        <v>100</v>
      </c>
      <c r="Q7927">
        <v>0</v>
      </c>
      <c r="R7927">
        <v>0</v>
      </c>
      <c r="S7927">
        <v>0</v>
      </c>
      <c r="T7927">
        <v>3</v>
      </c>
      <c r="U7927">
        <v>0</v>
      </c>
      <c r="V7927">
        <v>0</v>
      </c>
      <c r="W7927">
        <v>0</v>
      </c>
      <c r="X7927">
        <v>21.20594309392774</v>
      </c>
      <c r="Y7927">
        <v>0</v>
      </c>
      <c r="Z7927">
        <v>0</v>
      </c>
      <c r="AA7927">
        <v>0</v>
      </c>
      <c r="AB7927">
        <v>1.1905051628565202</v>
      </c>
      <c r="AC7927">
        <v>0</v>
      </c>
      <c r="AD7927">
        <v>0</v>
      </c>
      <c r="AE7927">
        <v>22.396448256784261</v>
      </c>
    </row>
    <row r="7928" spans="1:31" x14ac:dyDescent="0.3">
      <c r="A7928">
        <v>2728283</v>
      </c>
      <c r="B7928">
        <v>1</v>
      </c>
      <c r="C7928" t="s">
        <v>80</v>
      </c>
      <c r="D7928" t="s">
        <v>91</v>
      </c>
      <c r="E7928" t="s">
        <v>145</v>
      </c>
      <c r="F7928" t="s">
        <v>21710</v>
      </c>
      <c r="G7928" t="s">
        <v>6433</v>
      </c>
      <c r="H7928" t="s">
        <v>135</v>
      </c>
      <c r="I7928" t="s">
        <v>136</v>
      </c>
      <c r="J7928" t="s">
        <v>137</v>
      </c>
      <c r="K7928" t="s">
        <v>138</v>
      </c>
      <c r="L7928" t="s">
        <v>21711</v>
      </c>
      <c r="M7928" t="s">
        <v>21712</v>
      </c>
      <c r="N7928">
        <v>1.4386111109999999</v>
      </c>
      <c r="O7928">
        <v>0</v>
      </c>
      <c r="P7928">
        <v>1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0.32340716242416667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0.32340716242416667</v>
      </c>
    </row>
    <row r="7929" spans="1:31" x14ac:dyDescent="0.3">
      <c r="A7929">
        <v>2728114</v>
      </c>
      <c r="B7929">
        <v>1</v>
      </c>
      <c r="C7929" t="s">
        <v>80</v>
      </c>
      <c r="D7929" t="s">
        <v>91</v>
      </c>
      <c r="E7929" t="s">
        <v>161</v>
      </c>
      <c r="F7929" t="s">
        <v>21713</v>
      </c>
      <c r="G7929" t="s">
        <v>409</v>
      </c>
      <c r="H7929" t="s">
        <v>135</v>
      </c>
      <c r="I7929" t="s">
        <v>136</v>
      </c>
      <c r="J7929" t="s">
        <v>137</v>
      </c>
      <c r="K7929" t="s">
        <v>138</v>
      </c>
      <c r="L7929" t="s">
        <v>21714</v>
      </c>
      <c r="M7929" t="s">
        <v>21715</v>
      </c>
      <c r="N7929">
        <v>5.6927777769999999</v>
      </c>
      <c r="O7929">
        <v>0</v>
      </c>
      <c r="P7929">
        <v>25</v>
      </c>
      <c r="Q7929">
        <v>0</v>
      </c>
      <c r="R7929">
        <v>0</v>
      </c>
      <c r="S7929">
        <v>0</v>
      </c>
      <c r="T7929">
        <v>51</v>
      </c>
      <c r="U7929">
        <v>0</v>
      </c>
      <c r="V7929">
        <v>1</v>
      </c>
      <c r="W7929">
        <v>0</v>
      </c>
      <c r="X7929">
        <v>29.3913009458036</v>
      </c>
      <c r="Y7929">
        <v>0</v>
      </c>
      <c r="Z7929">
        <v>0</v>
      </c>
      <c r="AA7929">
        <v>0</v>
      </c>
      <c r="AB7929">
        <v>162.79330546866021</v>
      </c>
      <c r="AC7929">
        <v>0</v>
      </c>
      <c r="AD7929">
        <v>14.35719233182162</v>
      </c>
      <c r="AE7929">
        <v>206.54179874628542</v>
      </c>
    </row>
    <row r="7930" spans="1:31" x14ac:dyDescent="0.3">
      <c r="A7930">
        <v>2727619</v>
      </c>
      <c r="B7930">
        <v>1</v>
      </c>
      <c r="C7930" t="s">
        <v>81</v>
      </c>
      <c r="D7930" t="s">
        <v>113</v>
      </c>
      <c r="E7930" t="s">
        <v>156</v>
      </c>
      <c r="F7930" t="s">
        <v>21716</v>
      </c>
      <c r="G7930" t="s">
        <v>152</v>
      </c>
      <c r="H7930" t="s">
        <v>153</v>
      </c>
      <c r="I7930" t="s">
        <v>136</v>
      </c>
      <c r="J7930" t="s">
        <v>137</v>
      </c>
      <c r="K7930" t="s">
        <v>138</v>
      </c>
      <c r="L7930" t="s">
        <v>21717</v>
      </c>
      <c r="M7930" t="s">
        <v>21718</v>
      </c>
      <c r="N7930">
        <v>1.027222222</v>
      </c>
      <c r="O7930">
        <v>0</v>
      </c>
      <c r="P7930">
        <v>233</v>
      </c>
      <c r="Q7930">
        <v>0</v>
      </c>
      <c r="R7930">
        <v>46</v>
      </c>
      <c r="S7930">
        <v>0</v>
      </c>
      <c r="T7930">
        <v>8</v>
      </c>
      <c r="U7930">
        <v>0</v>
      </c>
      <c r="V7930">
        <v>0</v>
      </c>
      <c r="W7930">
        <v>0</v>
      </c>
      <c r="X7930">
        <v>53.855092861297358</v>
      </c>
      <c r="Y7930">
        <v>0</v>
      </c>
      <c r="Z7930">
        <v>0.9163462233504599</v>
      </c>
      <c r="AA7930">
        <v>0</v>
      </c>
      <c r="AB7930">
        <v>7.4081177281746262</v>
      </c>
      <c r="AC7930">
        <v>0</v>
      </c>
      <c r="AD7930">
        <v>0</v>
      </c>
      <c r="AE7930">
        <v>62.17955681282244</v>
      </c>
    </row>
    <row r="7931" spans="1:31" x14ac:dyDescent="0.3">
      <c r="A7931">
        <v>2728592</v>
      </c>
      <c r="B7931">
        <v>1</v>
      </c>
      <c r="C7931" t="s">
        <v>81</v>
      </c>
      <c r="D7931" t="s">
        <v>123</v>
      </c>
      <c r="E7931" t="s">
        <v>161</v>
      </c>
      <c r="F7931" t="s">
        <v>21719</v>
      </c>
      <c r="G7931" t="s">
        <v>409</v>
      </c>
      <c r="H7931" t="s">
        <v>135</v>
      </c>
      <c r="I7931" t="s">
        <v>136</v>
      </c>
      <c r="J7931" t="s">
        <v>137</v>
      </c>
      <c r="K7931" t="s">
        <v>138</v>
      </c>
      <c r="L7931" t="s">
        <v>21720</v>
      </c>
      <c r="M7931" t="s">
        <v>21721</v>
      </c>
      <c r="N7931">
        <v>0.83527777700000005</v>
      </c>
      <c r="O7931">
        <v>0</v>
      </c>
      <c r="P7931">
        <v>1</v>
      </c>
      <c r="Q7931">
        <v>0</v>
      </c>
      <c r="R7931">
        <v>0</v>
      </c>
      <c r="S7931">
        <v>0</v>
      </c>
      <c r="T7931">
        <v>34</v>
      </c>
      <c r="U7931">
        <v>0</v>
      </c>
      <c r="V7931">
        <v>1</v>
      </c>
      <c r="W7931">
        <v>0</v>
      </c>
      <c r="X7931">
        <v>0.27371022838848003</v>
      </c>
      <c r="Y7931">
        <v>0</v>
      </c>
      <c r="Z7931">
        <v>0</v>
      </c>
      <c r="AA7931">
        <v>0</v>
      </c>
      <c r="AB7931">
        <v>5.1994255955356516</v>
      </c>
      <c r="AC7931">
        <v>0</v>
      </c>
      <c r="AD7931">
        <v>0.7530735369136502</v>
      </c>
      <c r="AE7931">
        <v>6.2262093608377818</v>
      </c>
    </row>
    <row r="7932" spans="1:31" x14ac:dyDescent="0.3">
      <c r="A7932">
        <v>2727596</v>
      </c>
      <c r="B7932">
        <v>1</v>
      </c>
      <c r="C7932" t="s">
        <v>80</v>
      </c>
      <c r="D7932" t="s">
        <v>91</v>
      </c>
      <c r="E7932" t="s">
        <v>213</v>
      </c>
      <c r="F7932" t="s">
        <v>21722</v>
      </c>
      <c r="G7932" t="s">
        <v>152</v>
      </c>
      <c r="H7932" t="s">
        <v>153</v>
      </c>
      <c r="I7932" t="s">
        <v>136</v>
      </c>
      <c r="J7932" t="s">
        <v>137</v>
      </c>
      <c r="K7932" t="s">
        <v>138</v>
      </c>
      <c r="L7932" t="s">
        <v>21723</v>
      </c>
      <c r="M7932" t="s">
        <v>21251</v>
      </c>
      <c r="N7932">
        <v>0.97472222200000003</v>
      </c>
      <c r="O7932">
        <v>3</v>
      </c>
      <c r="P7932">
        <v>13</v>
      </c>
      <c r="Q7932">
        <v>15</v>
      </c>
      <c r="R7932">
        <v>18</v>
      </c>
      <c r="S7932">
        <v>3</v>
      </c>
      <c r="T7932">
        <v>64</v>
      </c>
      <c r="U7932">
        <v>1</v>
      </c>
      <c r="V7932">
        <v>0</v>
      </c>
      <c r="W7932">
        <v>17.429138652027959</v>
      </c>
      <c r="X7932">
        <v>1.156543311393933</v>
      </c>
      <c r="Y7932">
        <v>7.3444209103109808</v>
      </c>
      <c r="Z7932">
        <v>2.3493442416962855</v>
      </c>
      <c r="AA7932">
        <v>4.7349730711624893</v>
      </c>
      <c r="AB7932">
        <v>83.121633933323963</v>
      </c>
      <c r="AC7932">
        <v>20.102212730608127</v>
      </c>
      <c r="AD7932">
        <v>0</v>
      </c>
      <c r="AE7932">
        <v>136.23826685052373</v>
      </c>
    </row>
    <row r="7933" spans="1:31" x14ac:dyDescent="0.3">
      <c r="A7933">
        <v>2727805</v>
      </c>
      <c r="B7933">
        <v>1</v>
      </c>
      <c r="C7933" t="s">
        <v>80</v>
      </c>
      <c r="D7933" t="s">
        <v>99</v>
      </c>
      <c r="E7933" t="s">
        <v>213</v>
      </c>
      <c r="F7933" t="s">
        <v>5315</v>
      </c>
      <c r="G7933" t="s">
        <v>152</v>
      </c>
      <c r="H7933" t="s">
        <v>153</v>
      </c>
      <c r="I7933" t="s">
        <v>136</v>
      </c>
      <c r="J7933" t="s">
        <v>137</v>
      </c>
      <c r="K7933" t="s">
        <v>138</v>
      </c>
      <c r="L7933" t="s">
        <v>21724</v>
      </c>
      <c r="M7933" t="s">
        <v>21725</v>
      </c>
      <c r="N7933">
        <v>2.0269444440000002</v>
      </c>
      <c r="O7933">
        <v>0</v>
      </c>
      <c r="P7933">
        <v>0</v>
      </c>
      <c r="Q7933">
        <v>0</v>
      </c>
      <c r="R7933">
        <v>0</v>
      </c>
      <c r="S7933">
        <v>5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574.04888357218874</v>
      </c>
      <c r="AB7933">
        <v>0</v>
      </c>
      <c r="AC7933">
        <v>0</v>
      </c>
      <c r="AD7933">
        <v>0</v>
      </c>
      <c r="AE7933">
        <v>574.04888357218874</v>
      </c>
    </row>
    <row r="7934" spans="1:31" x14ac:dyDescent="0.3">
      <c r="A7934">
        <v>2727264</v>
      </c>
      <c r="B7934">
        <v>1</v>
      </c>
      <c r="C7934" t="s">
        <v>80</v>
      </c>
      <c r="D7934" t="s">
        <v>104</v>
      </c>
      <c r="E7934" t="s">
        <v>150</v>
      </c>
      <c r="F7934" t="s">
        <v>4472</v>
      </c>
      <c r="G7934" t="s">
        <v>152</v>
      </c>
      <c r="H7934" t="s">
        <v>153</v>
      </c>
      <c r="I7934" t="s">
        <v>136</v>
      </c>
      <c r="J7934" t="s">
        <v>137</v>
      </c>
      <c r="K7934" t="s">
        <v>138</v>
      </c>
      <c r="L7934" t="s">
        <v>21726</v>
      </c>
      <c r="M7934" t="s">
        <v>21727</v>
      </c>
      <c r="N7934">
        <v>0.319722222</v>
      </c>
      <c r="O7934">
        <v>1</v>
      </c>
      <c r="P7934">
        <v>10</v>
      </c>
      <c r="Q7934">
        <v>25</v>
      </c>
      <c r="R7934">
        <v>55</v>
      </c>
      <c r="S7934">
        <v>16</v>
      </c>
      <c r="T7934">
        <v>11</v>
      </c>
      <c r="U7934">
        <v>18</v>
      </c>
      <c r="V7934">
        <v>0</v>
      </c>
      <c r="W7934">
        <v>0.12108080582730001</v>
      </c>
      <c r="X7934">
        <v>0.31532626620758336</v>
      </c>
      <c r="Y7934">
        <v>30.54062825463004</v>
      </c>
      <c r="Z7934">
        <v>0.5609561970775</v>
      </c>
      <c r="AA7934">
        <v>81.649140552337144</v>
      </c>
      <c r="AB7934">
        <v>1.0352490222350168</v>
      </c>
      <c r="AC7934">
        <v>1067.8474735166521</v>
      </c>
      <c r="AD7934">
        <v>0</v>
      </c>
      <c r="AE7934">
        <v>1182.0698546149667</v>
      </c>
    </row>
    <row r="7935" spans="1:31" x14ac:dyDescent="0.3">
      <c r="A7935">
        <v>2728137</v>
      </c>
      <c r="B7935">
        <v>1</v>
      </c>
      <c r="C7935" t="s">
        <v>80</v>
      </c>
      <c r="D7935" t="s">
        <v>94</v>
      </c>
      <c r="E7935" t="s">
        <v>156</v>
      </c>
      <c r="F7935" t="s">
        <v>21728</v>
      </c>
      <c r="G7935" t="s">
        <v>152</v>
      </c>
      <c r="H7935" t="s">
        <v>153</v>
      </c>
      <c r="I7935" t="s">
        <v>136</v>
      </c>
      <c r="J7935" t="s">
        <v>137</v>
      </c>
      <c r="K7935" t="s">
        <v>138</v>
      </c>
      <c r="L7935" t="s">
        <v>21729</v>
      </c>
      <c r="M7935" t="s">
        <v>21730</v>
      </c>
      <c r="N7935">
        <v>1.9113888880000001</v>
      </c>
      <c r="O7935">
        <v>0</v>
      </c>
      <c r="P7935">
        <v>13</v>
      </c>
      <c r="Q7935">
        <v>0</v>
      </c>
      <c r="R7935">
        <v>7</v>
      </c>
      <c r="S7935">
        <v>0</v>
      </c>
      <c r="T7935">
        <v>1</v>
      </c>
      <c r="U7935">
        <v>0</v>
      </c>
      <c r="V7935">
        <v>0</v>
      </c>
      <c r="W7935">
        <v>0</v>
      </c>
      <c r="X7935">
        <v>4.6244384762216804</v>
      </c>
      <c r="Y7935">
        <v>0</v>
      </c>
      <c r="Z7935">
        <v>4.8413624227801808</v>
      </c>
      <c r="AA7935">
        <v>0</v>
      </c>
      <c r="AB7935">
        <v>5.7775581192450007E-2</v>
      </c>
      <c r="AC7935">
        <v>0</v>
      </c>
      <c r="AD7935">
        <v>0</v>
      </c>
      <c r="AE7935">
        <v>9.5235764801943112</v>
      </c>
    </row>
    <row r="7936" spans="1:31" x14ac:dyDescent="0.3">
      <c r="A7936">
        <v>2728538</v>
      </c>
      <c r="B7936">
        <v>1</v>
      </c>
      <c r="C7936" t="s">
        <v>80</v>
      </c>
      <c r="D7936" t="s">
        <v>96</v>
      </c>
      <c r="E7936" t="s">
        <v>156</v>
      </c>
      <c r="F7936" t="s">
        <v>21731</v>
      </c>
      <c r="G7936" t="s">
        <v>170</v>
      </c>
      <c r="H7936" t="s">
        <v>153</v>
      </c>
      <c r="I7936" t="s">
        <v>136</v>
      </c>
      <c r="J7936" t="s">
        <v>137</v>
      </c>
      <c r="K7936" t="s">
        <v>138</v>
      </c>
      <c r="L7936" t="s">
        <v>21732</v>
      </c>
      <c r="M7936" t="s">
        <v>21733</v>
      </c>
      <c r="N7936">
        <v>0.59777777700000001</v>
      </c>
      <c r="O7936">
        <v>0</v>
      </c>
      <c r="P7936">
        <v>318</v>
      </c>
      <c r="Q7936">
        <v>0</v>
      </c>
      <c r="R7936">
        <v>0</v>
      </c>
      <c r="S7936">
        <v>2</v>
      </c>
      <c r="T7936">
        <v>5</v>
      </c>
      <c r="U7936">
        <v>0</v>
      </c>
      <c r="V7936">
        <v>0</v>
      </c>
      <c r="W7936">
        <v>0</v>
      </c>
      <c r="X7936">
        <v>10.643329715156117</v>
      </c>
      <c r="Y7936">
        <v>0</v>
      </c>
      <c r="Z7936">
        <v>0</v>
      </c>
      <c r="AA7936">
        <v>121.45793893594708</v>
      </c>
      <c r="AB7936">
        <v>3.6016325454313339E-2</v>
      </c>
      <c r="AC7936">
        <v>0</v>
      </c>
      <c r="AD7936">
        <v>0</v>
      </c>
      <c r="AE7936">
        <v>132.13728497655751</v>
      </c>
    </row>
    <row r="7937" spans="1:31" x14ac:dyDescent="0.3">
      <c r="A7937">
        <v>2727456</v>
      </c>
      <c r="B7937">
        <v>1</v>
      </c>
      <c r="C7937" t="s">
        <v>80</v>
      </c>
      <c r="D7937" t="s">
        <v>95</v>
      </c>
      <c r="E7937" t="s">
        <v>173</v>
      </c>
      <c r="F7937" t="s">
        <v>21734</v>
      </c>
      <c r="G7937" t="s">
        <v>152</v>
      </c>
      <c r="H7937" t="s">
        <v>153</v>
      </c>
      <c r="I7937" t="s">
        <v>136</v>
      </c>
      <c r="J7937" t="s">
        <v>137</v>
      </c>
      <c r="K7937" t="s">
        <v>138</v>
      </c>
      <c r="L7937" t="s">
        <v>21735</v>
      </c>
      <c r="M7937" t="s">
        <v>21736</v>
      </c>
      <c r="N7937">
        <v>1.916666666</v>
      </c>
      <c r="O7937">
        <v>9</v>
      </c>
      <c r="P7937">
        <v>2673</v>
      </c>
      <c r="Q7937">
        <v>15</v>
      </c>
      <c r="R7937">
        <v>86</v>
      </c>
      <c r="S7937">
        <v>71</v>
      </c>
      <c r="T7937">
        <v>252</v>
      </c>
      <c r="U7937">
        <v>9</v>
      </c>
      <c r="V7937">
        <v>3</v>
      </c>
      <c r="W7937">
        <v>9.4562012170904008</v>
      </c>
      <c r="X7937">
        <v>1010.7758176116317</v>
      </c>
      <c r="Y7937">
        <v>237.07408238580163</v>
      </c>
      <c r="Z7937">
        <v>42.523594541734269</v>
      </c>
      <c r="AA7937">
        <v>1381.5595626837396</v>
      </c>
      <c r="AB7937">
        <v>502.32412143654102</v>
      </c>
      <c r="AC7937">
        <v>626.19935454541201</v>
      </c>
      <c r="AD7937">
        <v>258.33812519254417</v>
      </c>
      <c r="AE7937">
        <v>4068.2508596144949</v>
      </c>
    </row>
    <row r="7938" spans="1:31" x14ac:dyDescent="0.3">
      <c r="A7938">
        <v>2759472</v>
      </c>
      <c r="B7938">
        <v>1</v>
      </c>
      <c r="C7938" t="s">
        <v>81</v>
      </c>
      <c r="D7938" t="s">
        <v>123</v>
      </c>
      <c r="E7938" t="s">
        <v>213</v>
      </c>
      <c r="F7938" t="s">
        <v>3044</v>
      </c>
      <c r="G7938" t="s">
        <v>152</v>
      </c>
      <c r="H7938" t="s">
        <v>153</v>
      </c>
      <c r="I7938" t="s">
        <v>136</v>
      </c>
      <c r="J7938" t="s">
        <v>137</v>
      </c>
      <c r="K7938" t="s">
        <v>138</v>
      </c>
      <c r="L7938" t="s">
        <v>21737</v>
      </c>
      <c r="M7938" t="s">
        <v>21738</v>
      </c>
      <c r="N7938">
        <v>4.7319444439999998</v>
      </c>
      <c r="O7938">
        <v>1</v>
      </c>
      <c r="P7938">
        <v>766</v>
      </c>
      <c r="Q7938">
        <v>6</v>
      </c>
      <c r="R7938">
        <v>38</v>
      </c>
      <c r="S7938">
        <v>3</v>
      </c>
      <c r="T7938">
        <v>48</v>
      </c>
      <c r="U7938">
        <v>0</v>
      </c>
      <c r="V7938">
        <v>0</v>
      </c>
      <c r="W7938">
        <v>4.0442642472223334</v>
      </c>
      <c r="X7938">
        <v>393.92763562673025</v>
      </c>
      <c r="Y7938">
        <v>5.7333019722654086</v>
      </c>
      <c r="Z7938">
        <v>10.338277266449998</v>
      </c>
      <c r="AA7938">
        <v>37.656812497269122</v>
      </c>
      <c r="AB7938">
        <v>46.046340676811887</v>
      </c>
      <c r="AC7938">
        <v>0</v>
      </c>
      <c r="AD7938">
        <v>0</v>
      </c>
      <c r="AE7938">
        <v>497.74663228674899</v>
      </c>
    </row>
    <row r="7939" spans="1:31" x14ac:dyDescent="0.3">
      <c r="A7939">
        <v>2728561</v>
      </c>
      <c r="B7939">
        <v>1</v>
      </c>
      <c r="C7939" t="s">
        <v>80</v>
      </c>
      <c r="D7939" t="s">
        <v>99</v>
      </c>
      <c r="E7939" t="s">
        <v>156</v>
      </c>
      <c r="F7939" t="s">
        <v>21739</v>
      </c>
      <c r="G7939" t="s">
        <v>152</v>
      </c>
      <c r="H7939" t="s">
        <v>153</v>
      </c>
      <c r="I7939" t="s">
        <v>136</v>
      </c>
      <c r="J7939" t="s">
        <v>137</v>
      </c>
      <c r="K7939" t="s">
        <v>138</v>
      </c>
      <c r="L7939" t="s">
        <v>21740</v>
      </c>
      <c r="M7939" t="s">
        <v>21741</v>
      </c>
      <c r="N7939">
        <v>2.4297222220000001</v>
      </c>
      <c r="O7939">
        <v>0</v>
      </c>
      <c r="P7939">
        <v>43</v>
      </c>
      <c r="Q7939">
        <v>0</v>
      </c>
      <c r="R7939">
        <v>1</v>
      </c>
      <c r="S7939">
        <v>0</v>
      </c>
      <c r="T7939">
        <v>8</v>
      </c>
      <c r="U7939">
        <v>0</v>
      </c>
      <c r="V7939">
        <v>0</v>
      </c>
      <c r="W7939">
        <v>0</v>
      </c>
      <c r="X7939">
        <v>14.39277256399772</v>
      </c>
      <c r="Y7939">
        <v>0</v>
      </c>
      <c r="Z7939">
        <v>0</v>
      </c>
      <c r="AA7939">
        <v>0</v>
      </c>
      <c r="AB7939">
        <v>0.54055487160177251</v>
      </c>
      <c r="AC7939">
        <v>0</v>
      </c>
      <c r="AD7939">
        <v>0</v>
      </c>
      <c r="AE7939">
        <v>14.933327435599493</v>
      </c>
    </row>
    <row r="7940" spans="1:31" x14ac:dyDescent="0.3">
      <c r="A7940">
        <v>2728020</v>
      </c>
      <c r="B7940">
        <v>1</v>
      </c>
      <c r="C7940" t="s">
        <v>80</v>
      </c>
      <c r="D7940" t="s">
        <v>82</v>
      </c>
      <c r="E7940" t="s">
        <v>161</v>
      </c>
      <c r="F7940" t="s">
        <v>21742</v>
      </c>
      <c r="G7940" t="s">
        <v>163</v>
      </c>
      <c r="H7940" t="s">
        <v>135</v>
      </c>
      <c r="I7940" t="s">
        <v>136</v>
      </c>
      <c r="J7940" t="s">
        <v>137</v>
      </c>
      <c r="K7940" t="s">
        <v>138</v>
      </c>
      <c r="L7940" t="s">
        <v>21743</v>
      </c>
      <c r="M7940" t="s">
        <v>21744</v>
      </c>
      <c r="N7940">
        <v>2.321666666</v>
      </c>
      <c r="O7940">
        <v>0</v>
      </c>
      <c r="P7940">
        <v>101</v>
      </c>
      <c r="Q7940">
        <v>0</v>
      </c>
      <c r="R7940">
        <v>0</v>
      </c>
      <c r="S7940">
        <v>0</v>
      </c>
      <c r="T7940">
        <v>11</v>
      </c>
      <c r="U7940">
        <v>0</v>
      </c>
      <c r="V7940">
        <v>0</v>
      </c>
      <c r="W7940">
        <v>0</v>
      </c>
      <c r="X7940">
        <v>59.733176229630722</v>
      </c>
      <c r="Y7940">
        <v>0</v>
      </c>
      <c r="Z7940">
        <v>0</v>
      </c>
      <c r="AA7940">
        <v>0</v>
      </c>
      <c r="AB7940">
        <v>18.34515342009</v>
      </c>
      <c r="AC7940">
        <v>0</v>
      </c>
      <c r="AD7940">
        <v>0</v>
      </c>
      <c r="AE7940">
        <v>78.078329649720729</v>
      </c>
    </row>
    <row r="7941" spans="1:31" x14ac:dyDescent="0.3">
      <c r="A7941">
        <v>2727742</v>
      </c>
      <c r="B7941">
        <v>1</v>
      </c>
      <c r="C7941" t="s">
        <v>80</v>
      </c>
      <c r="D7941" t="s">
        <v>97</v>
      </c>
      <c r="E7941" t="s">
        <v>161</v>
      </c>
      <c r="F7941" t="s">
        <v>21745</v>
      </c>
      <c r="G7941" t="s">
        <v>163</v>
      </c>
      <c r="H7941" t="s">
        <v>135</v>
      </c>
      <c r="I7941" t="s">
        <v>136</v>
      </c>
      <c r="J7941" t="s">
        <v>137</v>
      </c>
      <c r="K7941" t="s">
        <v>138</v>
      </c>
      <c r="L7941" t="s">
        <v>21746</v>
      </c>
      <c r="M7941" t="s">
        <v>21747</v>
      </c>
      <c r="N7941">
        <v>5.1891666660000002</v>
      </c>
      <c r="O7941">
        <v>0</v>
      </c>
      <c r="P7941">
        <v>19</v>
      </c>
      <c r="Q7941">
        <v>0</v>
      </c>
      <c r="R7941">
        <v>1</v>
      </c>
      <c r="S7941">
        <v>0</v>
      </c>
      <c r="T7941">
        <v>1</v>
      </c>
      <c r="U7941">
        <v>0</v>
      </c>
      <c r="V7941">
        <v>0</v>
      </c>
      <c r="W7941">
        <v>0</v>
      </c>
      <c r="X7941">
        <v>21.922905162975859</v>
      </c>
      <c r="Y7941">
        <v>0</v>
      </c>
      <c r="Z7941">
        <v>0</v>
      </c>
      <c r="AA7941">
        <v>0</v>
      </c>
      <c r="AB7941">
        <v>1.1761461234475001E-2</v>
      </c>
      <c r="AC7941">
        <v>0</v>
      </c>
      <c r="AD7941">
        <v>0</v>
      </c>
      <c r="AE7941">
        <v>21.934666624210333</v>
      </c>
    </row>
    <row r="7942" spans="1:31" x14ac:dyDescent="0.3">
      <c r="A7942">
        <v>2728074</v>
      </c>
      <c r="B7942">
        <v>1</v>
      </c>
      <c r="C7942" t="s">
        <v>81</v>
      </c>
      <c r="D7942" t="s">
        <v>119</v>
      </c>
      <c r="E7942" t="s">
        <v>156</v>
      </c>
      <c r="F7942" t="s">
        <v>21748</v>
      </c>
      <c r="G7942" t="s">
        <v>185</v>
      </c>
      <c r="H7942" t="s">
        <v>153</v>
      </c>
      <c r="I7942" t="s">
        <v>136</v>
      </c>
      <c r="J7942" t="s">
        <v>137</v>
      </c>
      <c r="K7942" t="s">
        <v>138</v>
      </c>
      <c r="L7942" t="s">
        <v>21749</v>
      </c>
      <c r="M7942" t="s">
        <v>21750</v>
      </c>
      <c r="N7942">
        <v>4.3802777769999999</v>
      </c>
      <c r="O7942">
        <v>1</v>
      </c>
      <c r="P7942">
        <v>321</v>
      </c>
      <c r="Q7942">
        <v>0</v>
      </c>
      <c r="R7942">
        <v>73</v>
      </c>
      <c r="S7942">
        <v>2</v>
      </c>
      <c r="T7942">
        <v>6</v>
      </c>
      <c r="U7942">
        <v>0</v>
      </c>
      <c r="V7942">
        <v>0</v>
      </c>
      <c r="W7942">
        <v>1.0396453547099997</v>
      </c>
      <c r="X7942">
        <v>99.005745238269725</v>
      </c>
      <c r="Y7942">
        <v>0</v>
      </c>
      <c r="Z7942">
        <v>63.568594216932048</v>
      </c>
      <c r="AA7942">
        <v>47.827877494830339</v>
      </c>
      <c r="AB7942">
        <v>3.4662381789296246</v>
      </c>
      <c r="AC7942">
        <v>0</v>
      </c>
      <c r="AD7942">
        <v>0</v>
      </c>
      <c r="AE7942">
        <v>214.90810048367175</v>
      </c>
    </row>
    <row r="7943" spans="1:31" x14ac:dyDescent="0.3">
      <c r="A7943">
        <v>2728632</v>
      </c>
      <c r="B7943">
        <v>1</v>
      </c>
      <c r="C7943" t="s">
        <v>80</v>
      </c>
      <c r="D7943" t="s">
        <v>107</v>
      </c>
      <c r="E7943" t="s">
        <v>132</v>
      </c>
      <c r="F7943" t="s">
        <v>21751</v>
      </c>
      <c r="G7943" t="s">
        <v>134</v>
      </c>
      <c r="H7943" t="s">
        <v>135</v>
      </c>
      <c r="I7943" t="s">
        <v>136</v>
      </c>
      <c r="J7943" t="s">
        <v>137</v>
      </c>
      <c r="K7943" t="s">
        <v>138</v>
      </c>
      <c r="L7943" t="s">
        <v>21752</v>
      </c>
      <c r="M7943" t="s">
        <v>21753</v>
      </c>
      <c r="N7943">
        <v>6.9941666659999999</v>
      </c>
      <c r="O7943">
        <v>0</v>
      </c>
      <c r="P7943">
        <v>80</v>
      </c>
      <c r="Q7943">
        <v>0</v>
      </c>
      <c r="R7943">
        <v>0</v>
      </c>
      <c r="S7943">
        <v>0</v>
      </c>
      <c r="T7943">
        <v>27</v>
      </c>
      <c r="U7943">
        <v>0</v>
      </c>
      <c r="V7943">
        <v>0</v>
      </c>
      <c r="W7943">
        <v>0</v>
      </c>
      <c r="X7943">
        <v>81.353634908796408</v>
      </c>
      <c r="Y7943">
        <v>0</v>
      </c>
      <c r="Z7943">
        <v>0</v>
      </c>
      <c r="AA7943">
        <v>0</v>
      </c>
      <c r="AB7943">
        <v>39.495257072451821</v>
      </c>
      <c r="AC7943">
        <v>0</v>
      </c>
      <c r="AD7943">
        <v>0</v>
      </c>
      <c r="AE7943">
        <v>120.84889198124823</v>
      </c>
    </row>
    <row r="7944" spans="1:31" x14ac:dyDescent="0.3">
      <c r="A7944">
        <v>2728369</v>
      </c>
      <c r="B7944">
        <v>1</v>
      </c>
      <c r="C7944" t="s">
        <v>80</v>
      </c>
      <c r="D7944" t="s">
        <v>109</v>
      </c>
      <c r="E7944" t="s">
        <v>150</v>
      </c>
      <c r="F7944" t="s">
        <v>21754</v>
      </c>
      <c r="G7944" t="s">
        <v>152</v>
      </c>
      <c r="H7944" t="s">
        <v>153</v>
      </c>
      <c r="I7944" t="s">
        <v>136</v>
      </c>
      <c r="J7944" t="s">
        <v>137</v>
      </c>
      <c r="K7944" t="s">
        <v>138</v>
      </c>
      <c r="L7944" t="s">
        <v>21755</v>
      </c>
      <c r="M7944" t="s">
        <v>21756</v>
      </c>
      <c r="N7944">
        <v>6.4444444000000004E-2</v>
      </c>
      <c r="O7944">
        <v>0</v>
      </c>
      <c r="P7944">
        <v>541</v>
      </c>
      <c r="Q7944">
        <v>0</v>
      </c>
      <c r="R7944">
        <v>34</v>
      </c>
      <c r="S7944">
        <v>1</v>
      </c>
      <c r="T7944">
        <v>69</v>
      </c>
      <c r="U7944">
        <v>0</v>
      </c>
      <c r="V7944">
        <v>0</v>
      </c>
      <c r="W7944">
        <v>0</v>
      </c>
      <c r="X7944">
        <v>4.422179496709405</v>
      </c>
      <c r="Y7944">
        <v>0</v>
      </c>
      <c r="Z7944">
        <v>0.23370753207656664</v>
      </c>
      <c r="AA7944">
        <v>1.2625469724420002E-2</v>
      </c>
      <c r="AB7944">
        <v>1.8227656017210887</v>
      </c>
      <c r="AC7944">
        <v>0</v>
      </c>
      <c r="AD7944">
        <v>0</v>
      </c>
      <c r="AE7944">
        <v>6.4912781002314803</v>
      </c>
    </row>
    <row r="7945" spans="1:31" x14ac:dyDescent="0.3">
      <c r="A7945">
        <v>2727350</v>
      </c>
      <c r="B7945">
        <v>1</v>
      </c>
      <c r="C7945" t="s">
        <v>80</v>
      </c>
      <c r="D7945" t="s">
        <v>106</v>
      </c>
      <c r="E7945" t="s">
        <v>150</v>
      </c>
      <c r="F7945" t="s">
        <v>21757</v>
      </c>
      <c r="G7945" t="s">
        <v>152</v>
      </c>
      <c r="H7945" t="s">
        <v>153</v>
      </c>
      <c r="I7945" t="s">
        <v>136</v>
      </c>
      <c r="J7945" t="s">
        <v>137</v>
      </c>
      <c r="K7945" t="s">
        <v>138</v>
      </c>
      <c r="L7945" t="s">
        <v>21758</v>
      </c>
      <c r="M7945" t="s">
        <v>21759</v>
      </c>
      <c r="N7945">
        <v>0.116666666</v>
      </c>
      <c r="O7945">
        <v>3</v>
      </c>
      <c r="P7945">
        <v>49</v>
      </c>
      <c r="Q7945">
        <v>39</v>
      </c>
      <c r="R7945">
        <v>174</v>
      </c>
      <c r="S7945">
        <v>7</v>
      </c>
      <c r="T7945">
        <v>30</v>
      </c>
      <c r="U7945">
        <v>0</v>
      </c>
      <c r="V7945">
        <v>0</v>
      </c>
      <c r="W7945">
        <v>7.7311854333000002E-2</v>
      </c>
      <c r="X7945">
        <v>2.3811490664261998</v>
      </c>
      <c r="Y7945">
        <v>15.151231285818598</v>
      </c>
      <c r="Z7945">
        <v>22.093505749763004</v>
      </c>
      <c r="AA7945">
        <v>25.110422419592652</v>
      </c>
      <c r="AB7945">
        <v>2.9148846368096004</v>
      </c>
      <c r="AC7945">
        <v>0</v>
      </c>
      <c r="AD7945">
        <v>0</v>
      </c>
      <c r="AE7945">
        <v>67.728505012743057</v>
      </c>
    </row>
    <row r="7946" spans="1:31" x14ac:dyDescent="0.3">
      <c r="A7946">
        <v>2727247</v>
      </c>
      <c r="B7946">
        <v>1</v>
      </c>
      <c r="C7946" t="s">
        <v>80</v>
      </c>
      <c r="D7946" t="s">
        <v>91</v>
      </c>
      <c r="E7946" t="s">
        <v>150</v>
      </c>
      <c r="F7946" t="s">
        <v>21760</v>
      </c>
      <c r="G7946" t="s">
        <v>152</v>
      </c>
      <c r="H7946" t="s">
        <v>153</v>
      </c>
      <c r="I7946" t="s">
        <v>136</v>
      </c>
      <c r="J7946" t="s">
        <v>137</v>
      </c>
      <c r="K7946" t="s">
        <v>138</v>
      </c>
      <c r="L7946" t="s">
        <v>21761</v>
      </c>
      <c r="M7946" t="s">
        <v>21762</v>
      </c>
      <c r="N7946">
        <v>0.60666666599999997</v>
      </c>
      <c r="O7946">
        <v>1</v>
      </c>
      <c r="P7946">
        <v>215</v>
      </c>
      <c r="Q7946">
        <v>1</v>
      </c>
      <c r="R7946">
        <v>0</v>
      </c>
      <c r="S7946">
        <v>5</v>
      </c>
      <c r="T7946">
        <v>8</v>
      </c>
      <c r="U7946">
        <v>0</v>
      </c>
      <c r="V7946">
        <v>1</v>
      </c>
      <c r="W7946">
        <v>6.1134520072193332</v>
      </c>
      <c r="X7946">
        <v>18.475728874522105</v>
      </c>
      <c r="Y7946">
        <v>0</v>
      </c>
      <c r="Z7946">
        <v>0</v>
      </c>
      <c r="AA7946">
        <v>8.4752548262039671</v>
      </c>
      <c r="AB7946">
        <v>4.1610157513455297</v>
      </c>
      <c r="AC7946">
        <v>0</v>
      </c>
      <c r="AD7946">
        <v>1.00748367446913</v>
      </c>
      <c r="AE7946">
        <v>38.232935133760066</v>
      </c>
    </row>
    <row r="7947" spans="1:31" x14ac:dyDescent="0.3">
      <c r="A7947">
        <v>2727490</v>
      </c>
      <c r="B7947">
        <v>1</v>
      </c>
      <c r="C7947" t="s">
        <v>81</v>
      </c>
      <c r="D7947" t="s">
        <v>115</v>
      </c>
      <c r="E7947" t="s">
        <v>150</v>
      </c>
      <c r="F7947" t="s">
        <v>9144</v>
      </c>
      <c r="G7947" t="s">
        <v>152</v>
      </c>
      <c r="H7947" t="s">
        <v>153</v>
      </c>
      <c r="I7947" t="s">
        <v>136</v>
      </c>
      <c r="J7947" t="s">
        <v>137</v>
      </c>
      <c r="K7947" t="s">
        <v>138</v>
      </c>
      <c r="L7947" t="s">
        <v>21763</v>
      </c>
      <c r="M7947" t="s">
        <v>21764</v>
      </c>
      <c r="N7947">
        <v>0.30333333299999998</v>
      </c>
      <c r="O7947">
        <v>8</v>
      </c>
      <c r="P7947">
        <v>4613</v>
      </c>
      <c r="Q7947">
        <v>2</v>
      </c>
      <c r="R7947">
        <v>196</v>
      </c>
      <c r="S7947">
        <v>8</v>
      </c>
      <c r="T7947">
        <v>449</v>
      </c>
      <c r="U7947">
        <v>3</v>
      </c>
      <c r="V7947">
        <v>0</v>
      </c>
      <c r="W7947">
        <v>0.51927494789333328</v>
      </c>
      <c r="X7947">
        <v>106.59470021245515</v>
      </c>
      <c r="Y7947">
        <v>1.59946738833651</v>
      </c>
      <c r="Z7947">
        <v>7.8459419900813856</v>
      </c>
      <c r="AA7947">
        <v>21.031961307817319</v>
      </c>
      <c r="AB7947">
        <v>38.5551700255009</v>
      </c>
      <c r="AC7947">
        <v>26.520445248934678</v>
      </c>
      <c r="AD7947">
        <v>0</v>
      </c>
      <c r="AE7947">
        <v>202.66696112101926</v>
      </c>
    </row>
    <row r="7948" spans="1:31" x14ac:dyDescent="0.3">
      <c r="A7948">
        <v>2727341</v>
      </c>
      <c r="B7948">
        <v>1</v>
      </c>
      <c r="C7948" t="s">
        <v>80</v>
      </c>
      <c r="D7948" t="s">
        <v>106</v>
      </c>
      <c r="E7948" t="s">
        <v>132</v>
      </c>
      <c r="F7948" t="s">
        <v>21765</v>
      </c>
      <c r="G7948" t="s">
        <v>134</v>
      </c>
      <c r="H7948" t="s">
        <v>135</v>
      </c>
      <c r="I7948" t="s">
        <v>136</v>
      </c>
      <c r="J7948" t="s">
        <v>137</v>
      </c>
      <c r="K7948" t="s">
        <v>138</v>
      </c>
      <c r="L7948" t="s">
        <v>21766</v>
      </c>
      <c r="M7948" t="s">
        <v>21767</v>
      </c>
      <c r="N7948">
        <v>1.8238888879999999</v>
      </c>
      <c r="O7948">
        <v>0</v>
      </c>
      <c r="P7948">
        <v>1</v>
      </c>
      <c r="Q7948">
        <v>0</v>
      </c>
      <c r="R7948">
        <v>16</v>
      </c>
      <c r="S7948">
        <v>0</v>
      </c>
      <c r="T7948">
        <v>1</v>
      </c>
      <c r="U7948">
        <v>0</v>
      </c>
      <c r="V7948">
        <v>0</v>
      </c>
      <c r="W7948">
        <v>0</v>
      </c>
      <c r="X7948">
        <v>0.66666926098255996</v>
      </c>
      <c r="Y7948">
        <v>0</v>
      </c>
      <c r="Z7948">
        <v>68.294578143272872</v>
      </c>
      <c r="AA7948">
        <v>0</v>
      </c>
      <c r="AB7948">
        <v>1.5869283055574666</v>
      </c>
      <c r="AC7948">
        <v>0</v>
      </c>
      <c r="AD7948">
        <v>0</v>
      </c>
      <c r="AE7948">
        <v>70.548175709812895</v>
      </c>
    </row>
    <row r="7949" spans="1:31" x14ac:dyDescent="0.3">
      <c r="A7949">
        <v>2727882</v>
      </c>
      <c r="B7949">
        <v>1</v>
      </c>
      <c r="C7949" t="s">
        <v>81</v>
      </c>
      <c r="D7949" t="s">
        <v>113</v>
      </c>
      <c r="E7949" t="s">
        <v>161</v>
      </c>
      <c r="F7949" t="s">
        <v>2554</v>
      </c>
      <c r="G7949" t="s">
        <v>163</v>
      </c>
      <c r="H7949" t="s">
        <v>135</v>
      </c>
      <c r="I7949" t="s">
        <v>136</v>
      </c>
      <c r="J7949" t="s">
        <v>137</v>
      </c>
      <c r="K7949" t="s">
        <v>138</v>
      </c>
      <c r="L7949" t="s">
        <v>21768</v>
      </c>
      <c r="M7949" t="s">
        <v>21769</v>
      </c>
      <c r="N7949">
        <v>3.8905555550000002</v>
      </c>
      <c r="O7949">
        <v>0</v>
      </c>
      <c r="P7949">
        <v>7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2.1862602935744766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2.1862602935744766</v>
      </c>
    </row>
    <row r="7950" spans="1:31" x14ac:dyDescent="0.3">
      <c r="A7950">
        <v>2727542</v>
      </c>
      <c r="B7950">
        <v>1</v>
      </c>
      <c r="C7950" t="s">
        <v>80</v>
      </c>
      <c r="D7950" t="s">
        <v>94</v>
      </c>
      <c r="E7950" t="s">
        <v>150</v>
      </c>
      <c r="F7950" t="s">
        <v>3411</v>
      </c>
      <c r="G7950" t="s">
        <v>152</v>
      </c>
      <c r="H7950" t="s">
        <v>153</v>
      </c>
      <c r="I7950" t="s">
        <v>136</v>
      </c>
      <c r="J7950" t="s">
        <v>137</v>
      </c>
      <c r="K7950" t="s">
        <v>138</v>
      </c>
      <c r="L7950" t="s">
        <v>21770</v>
      </c>
      <c r="M7950" t="s">
        <v>21771</v>
      </c>
      <c r="N7950">
        <v>0.81888888800000004</v>
      </c>
      <c r="O7950">
        <v>0</v>
      </c>
      <c r="P7950">
        <v>3415</v>
      </c>
      <c r="Q7950">
        <v>108</v>
      </c>
      <c r="R7950">
        <v>670</v>
      </c>
      <c r="S7950">
        <v>18</v>
      </c>
      <c r="T7950">
        <v>455</v>
      </c>
      <c r="U7950">
        <v>7</v>
      </c>
      <c r="V7950">
        <v>1</v>
      </c>
      <c r="W7950">
        <v>0</v>
      </c>
      <c r="X7950">
        <v>371.91730793126783</v>
      </c>
      <c r="Y7950">
        <v>23.49601304356143</v>
      </c>
      <c r="Z7950">
        <v>35.038445352262343</v>
      </c>
      <c r="AA7950">
        <v>139.34476245366295</v>
      </c>
      <c r="AB7950">
        <v>239.96400541933258</v>
      </c>
      <c r="AC7950">
        <v>576.48977574398793</v>
      </c>
      <c r="AD7950">
        <v>19.927586143795633</v>
      </c>
      <c r="AE7950">
        <v>1406.1778960878707</v>
      </c>
    </row>
    <row r="7951" spans="1:31" x14ac:dyDescent="0.3">
      <c r="A7951">
        <v>2728475</v>
      </c>
      <c r="B7951">
        <v>1</v>
      </c>
      <c r="C7951" t="s">
        <v>80</v>
      </c>
      <c r="D7951" t="s">
        <v>93</v>
      </c>
      <c r="E7951" t="s">
        <v>145</v>
      </c>
      <c r="F7951" t="s">
        <v>21772</v>
      </c>
      <c r="G7951" t="s">
        <v>181</v>
      </c>
      <c r="H7951" t="s">
        <v>135</v>
      </c>
      <c r="I7951" t="s">
        <v>136</v>
      </c>
      <c r="J7951" t="s">
        <v>137</v>
      </c>
      <c r="K7951" t="s">
        <v>138</v>
      </c>
      <c r="L7951" t="s">
        <v>21773</v>
      </c>
      <c r="M7951" t="s">
        <v>21774</v>
      </c>
      <c r="N7951">
        <v>6.4538888879999998</v>
      </c>
      <c r="O7951">
        <v>0</v>
      </c>
      <c r="P7951">
        <v>1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0.429553533248625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0.429553533248625</v>
      </c>
    </row>
    <row r="7952" spans="1:31" x14ac:dyDescent="0.3">
      <c r="A7952">
        <v>2728412</v>
      </c>
      <c r="B7952">
        <v>1</v>
      </c>
      <c r="C7952" t="s">
        <v>81</v>
      </c>
      <c r="D7952" t="s">
        <v>113</v>
      </c>
      <c r="E7952" t="s">
        <v>213</v>
      </c>
      <c r="F7952" t="s">
        <v>15978</v>
      </c>
      <c r="G7952" t="s">
        <v>152</v>
      </c>
      <c r="H7952" t="s">
        <v>153</v>
      </c>
      <c r="I7952" t="s">
        <v>136</v>
      </c>
      <c r="J7952" t="s">
        <v>137</v>
      </c>
      <c r="K7952" t="s">
        <v>138</v>
      </c>
      <c r="L7952" t="s">
        <v>21775</v>
      </c>
      <c r="M7952" t="s">
        <v>21776</v>
      </c>
      <c r="N7952">
        <v>2.8266666659999999</v>
      </c>
      <c r="O7952">
        <v>2</v>
      </c>
      <c r="P7952">
        <v>441</v>
      </c>
      <c r="Q7952">
        <v>2</v>
      </c>
      <c r="R7952">
        <v>30</v>
      </c>
      <c r="S7952">
        <v>3</v>
      </c>
      <c r="T7952">
        <v>12</v>
      </c>
      <c r="U7952">
        <v>0</v>
      </c>
      <c r="V7952">
        <v>0</v>
      </c>
      <c r="W7952">
        <v>1.4718466395716665</v>
      </c>
      <c r="X7952">
        <v>135.13180186126084</v>
      </c>
      <c r="Y7952">
        <v>19.119291333870333</v>
      </c>
      <c r="Z7952">
        <v>1.8374079307893749</v>
      </c>
      <c r="AA7952">
        <v>16.442577049927802</v>
      </c>
      <c r="AB7952">
        <v>11.591610885511203</v>
      </c>
      <c r="AC7952">
        <v>0</v>
      </c>
      <c r="AD7952">
        <v>0</v>
      </c>
      <c r="AE7952">
        <v>185.59453570093123</v>
      </c>
    </row>
    <row r="7953" spans="1:31" x14ac:dyDescent="0.3">
      <c r="A7953">
        <v>2727416</v>
      </c>
      <c r="B7953">
        <v>1</v>
      </c>
      <c r="C7953" t="s">
        <v>80</v>
      </c>
      <c r="D7953" t="s">
        <v>97</v>
      </c>
      <c r="E7953" t="s">
        <v>173</v>
      </c>
      <c r="F7953" t="s">
        <v>5614</v>
      </c>
      <c r="G7953" t="s">
        <v>152</v>
      </c>
      <c r="H7953" t="s">
        <v>153</v>
      </c>
      <c r="I7953" t="s">
        <v>490</v>
      </c>
      <c r="J7953" t="s">
        <v>137</v>
      </c>
      <c r="K7953" t="s">
        <v>138</v>
      </c>
      <c r="L7953" t="s">
        <v>21777</v>
      </c>
      <c r="M7953" t="s">
        <v>20372</v>
      </c>
      <c r="N7953">
        <v>2.8611111000000002E-2</v>
      </c>
      <c r="O7953">
        <v>27</v>
      </c>
      <c r="P7953">
        <v>22463</v>
      </c>
      <c r="Q7953">
        <v>14</v>
      </c>
      <c r="R7953">
        <v>1286</v>
      </c>
      <c r="S7953">
        <v>87</v>
      </c>
      <c r="T7953">
        <v>3693</v>
      </c>
      <c r="U7953">
        <v>6</v>
      </c>
      <c r="V7953">
        <v>5</v>
      </c>
      <c r="W7953">
        <v>12.074425156775682</v>
      </c>
      <c r="X7953">
        <v>169.31011623354257</v>
      </c>
      <c r="Y7953">
        <v>0.64443850018339999</v>
      </c>
      <c r="Z7953">
        <v>7.1622466918550005</v>
      </c>
      <c r="AA7953">
        <v>74.104185296199546</v>
      </c>
      <c r="AB7953">
        <v>105.32640193773162</v>
      </c>
      <c r="AC7953">
        <v>12.154649594350039</v>
      </c>
      <c r="AD7953">
        <v>0.54641144154158006</v>
      </c>
      <c r="AE7953">
        <v>381.32287485217944</v>
      </c>
    </row>
    <row r="7954" spans="1:31" x14ac:dyDescent="0.3">
      <c r="A7954">
        <v>2727914</v>
      </c>
      <c r="B7954">
        <v>1</v>
      </c>
      <c r="C7954" t="s">
        <v>81</v>
      </c>
      <c r="D7954" t="s">
        <v>122</v>
      </c>
      <c r="E7954" t="s">
        <v>156</v>
      </c>
      <c r="F7954" t="s">
        <v>21778</v>
      </c>
      <c r="G7954" t="s">
        <v>185</v>
      </c>
      <c r="H7954" t="s">
        <v>153</v>
      </c>
      <c r="I7954" t="s">
        <v>136</v>
      </c>
      <c r="J7954" t="s">
        <v>137</v>
      </c>
      <c r="K7954" t="s">
        <v>138</v>
      </c>
      <c r="L7954" t="s">
        <v>21779</v>
      </c>
      <c r="M7954" t="s">
        <v>21780</v>
      </c>
      <c r="N7954">
        <v>2.1158333329999999</v>
      </c>
      <c r="O7954">
        <v>0</v>
      </c>
      <c r="P7954">
        <v>60</v>
      </c>
      <c r="Q7954">
        <v>0</v>
      </c>
      <c r="R7954">
        <v>0</v>
      </c>
      <c r="S7954">
        <v>0</v>
      </c>
      <c r="T7954">
        <v>1</v>
      </c>
      <c r="U7954">
        <v>0</v>
      </c>
      <c r="V7954">
        <v>0</v>
      </c>
      <c r="W7954">
        <v>0</v>
      </c>
      <c r="X7954">
        <v>10.846946196574041</v>
      </c>
      <c r="Y7954">
        <v>0</v>
      </c>
      <c r="Z7954">
        <v>0</v>
      </c>
      <c r="AA7954">
        <v>0</v>
      </c>
      <c r="AB7954">
        <v>0.15599733125376</v>
      </c>
      <c r="AC7954">
        <v>0</v>
      </c>
      <c r="AD7954">
        <v>0</v>
      </c>
      <c r="AE7954">
        <v>11.002943527827801</v>
      </c>
    </row>
    <row r="7955" spans="1:31" x14ac:dyDescent="0.3">
      <c r="A7955">
        <v>2727487</v>
      </c>
      <c r="B7955">
        <v>1</v>
      </c>
      <c r="C7955" t="s">
        <v>81</v>
      </c>
      <c r="D7955" t="s">
        <v>118</v>
      </c>
      <c r="E7955" t="s">
        <v>156</v>
      </c>
      <c r="F7955" t="s">
        <v>3892</v>
      </c>
      <c r="G7955" t="s">
        <v>185</v>
      </c>
      <c r="H7955" t="s">
        <v>153</v>
      </c>
      <c r="I7955" t="s">
        <v>136</v>
      </c>
      <c r="J7955" t="s">
        <v>137</v>
      </c>
      <c r="K7955" t="s">
        <v>138</v>
      </c>
      <c r="L7955" t="s">
        <v>21781</v>
      </c>
      <c r="M7955" t="s">
        <v>21782</v>
      </c>
      <c r="N7955">
        <v>4.2022222219999996</v>
      </c>
      <c r="O7955">
        <v>0</v>
      </c>
      <c r="P7955">
        <v>0</v>
      </c>
      <c r="Q7955">
        <v>0</v>
      </c>
      <c r="R7955">
        <v>0</v>
      </c>
      <c r="S7955">
        <v>1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11.816142355956353</v>
      </c>
      <c r="AB7955">
        <v>0</v>
      </c>
      <c r="AC7955">
        <v>0</v>
      </c>
      <c r="AD7955">
        <v>0</v>
      </c>
      <c r="AE7955">
        <v>11.816142355956353</v>
      </c>
    </row>
    <row r="7956" spans="1:31" x14ac:dyDescent="0.3">
      <c r="A7956">
        <v>2728435</v>
      </c>
      <c r="B7956">
        <v>1</v>
      </c>
      <c r="C7956" t="s">
        <v>80</v>
      </c>
      <c r="D7956" t="s">
        <v>102</v>
      </c>
      <c r="E7956" t="s">
        <v>145</v>
      </c>
      <c r="F7956" t="s">
        <v>21783</v>
      </c>
      <c r="G7956" t="s">
        <v>147</v>
      </c>
      <c r="H7956" t="s">
        <v>135</v>
      </c>
      <c r="I7956" t="s">
        <v>136</v>
      </c>
      <c r="J7956" t="s">
        <v>137</v>
      </c>
      <c r="K7956" t="s">
        <v>138</v>
      </c>
      <c r="L7956" t="s">
        <v>21784</v>
      </c>
      <c r="M7956" t="s">
        <v>21785</v>
      </c>
      <c r="N7956">
        <v>1.6713888880000001</v>
      </c>
      <c r="O7956">
        <v>0</v>
      </c>
      <c r="P7956">
        <v>1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0.41512195169141503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0.41512195169141503</v>
      </c>
    </row>
    <row r="7957" spans="1:31" x14ac:dyDescent="0.3">
      <c r="A7957">
        <v>2727204</v>
      </c>
      <c r="B7957">
        <v>1</v>
      </c>
      <c r="C7957" t="s">
        <v>80</v>
      </c>
      <c r="D7957" t="s">
        <v>83</v>
      </c>
      <c r="E7957" t="s">
        <v>150</v>
      </c>
      <c r="F7957" t="s">
        <v>21786</v>
      </c>
      <c r="G7957" t="s">
        <v>1613</v>
      </c>
      <c r="H7957" t="s">
        <v>153</v>
      </c>
      <c r="I7957" t="s">
        <v>136</v>
      </c>
      <c r="J7957" t="s">
        <v>137</v>
      </c>
      <c r="K7957" t="s">
        <v>210</v>
      </c>
      <c r="L7957" t="s">
        <v>21787</v>
      </c>
      <c r="M7957" t="s">
        <v>21788</v>
      </c>
      <c r="N7957">
        <v>0.112777777</v>
      </c>
      <c r="O7957">
        <v>0</v>
      </c>
      <c r="P7957">
        <v>721</v>
      </c>
      <c r="Q7957">
        <v>0</v>
      </c>
      <c r="R7957">
        <v>0</v>
      </c>
      <c r="S7957">
        <v>5</v>
      </c>
      <c r="T7957">
        <v>23</v>
      </c>
      <c r="U7957">
        <v>0</v>
      </c>
      <c r="V7957">
        <v>0</v>
      </c>
      <c r="W7957">
        <v>0</v>
      </c>
      <c r="X7957">
        <v>22.960280510456325</v>
      </c>
      <c r="Y7957">
        <v>0</v>
      </c>
      <c r="Z7957">
        <v>0</v>
      </c>
      <c r="AA7957">
        <v>32.245973713441877</v>
      </c>
      <c r="AB7957">
        <v>1.7818154433232185</v>
      </c>
      <c r="AC7957">
        <v>0</v>
      </c>
      <c r="AD7957">
        <v>0</v>
      </c>
      <c r="AE7957">
        <v>56.988069667221417</v>
      </c>
    </row>
    <row r="7958" spans="1:31" x14ac:dyDescent="0.3">
      <c r="A7958">
        <v>2728604</v>
      </c>
      <c r="B7958">
        <v>1</v>
      </c>
      <c r="C7958" t="s">
        <v>80</v>
      </c>
      <c r="D7958" t="s">
        <v>99</v>
      </c>
      <c r="E7958" t="s">
        <v>132</v>
      </c>
      <c r="F7958" t="s">
        <v>21789</v>
      </c>
      <c r="G7958" t="s">
        <v>170</v>
      </c>
      <c r="H7958" t="s">
        <v>135</v>
      </c>
      <c r="I7958" t="s">
        <v>136</v>
      </c>
      <c r="J7958" t="s">
        <v>137</v>
      </c>
      <c r="K7958" t="s">
        <v>138</v>
      </c>
      <c r="L7958" t="s">
        <v>21790</v>
      </c>
      <c r="M7958" t="s">
        <v>21791</v>
      </c>
      <c r="N7958">
        <v>0.69555555499999999</v>
      </c>
      <c r="O7958">
        <v>0</v>
      </c>
      <c r="P7958">
        <v>16</v>
      </c>
      <c r="Q7958">
        <v>0</v>
      </c>
      <c r="R7958">
        <v>1</v>
      </c>
      <c r="S7958">
        <v>0</v>
      </c>
      <c r="T7958">
        <v>5</v>
      </c>
      <c r="U7958">
        <v>0</v>
      </c>
      <c r="V7958">
        <v>0</v>
      </c>
      <c r="W7958">
        <v>0</v>
      </c>
      <c r="X7958">
        <v>0.39995796047999999</v>
      </c>
      <c r="Y7958">
        <v>0</v>
      </c>
      <c r="Z7958">
        <v>0</v>
      </c>
      <c r="AA7958">
        <v>0</v>
      </c>
      <c r="AB7958">
        <v>1.7344188246000001</v>
      </c>
      <c r="AC7958">
        <v>0</v>
      </c>
      <c r="AD7958">
        <v>0</v>
      </c>
      <c r="AE7958">
        <v>2.1343767850800002</v>
      </c>
    </row>
    <row r="7959" spans="1:31" x14ac:dyDescent="0.3">
      <c r="A7959">
        <v>2727510</v>
      </c>
      <c r="B7959">
        <v>1</v>
      </c>
      <c r="C7959" t="s">
        <v>80</v>
      </c>
      <c r="D7959" t="s">
        <v>95</v>
      </c>
      <c r="E7959" t="s">
        <v>173</v>
      </c>
      <c r="F7959" t="s">
        <v>13749</v>
      </c>
      <c r="G7959" t="s">
        <v>152</v>
      </c>
      <c r="H7959" t="s">
        <v>153</v>
      </c>
      <c r="I7959" t="s">
        <v>136</v>
      </c>
      <c r="J7959" t="s">
        <v>137</v>
      </c>
      <c r="K7959" t="s">
        <v>138</v>
      </c>
      <c r="L7959" t="s">
        <v>21792</v>
      </c>
      <c r="M7959" t="s">
        <v>21793</v>
      </c>
      <c r="N7959">
        <v>2.8480555550000002</v>
      </c>
      <c r="O7959">
        <v>3</v>
      </c>
      <c r="P7959">
        <v>1666</v>
      </c>
      <c r="Q7959">
        <v>1</v>
      </c>
      <c r="R7959">
        <v>100</v>
      </c>
      <c r="S7959">
        <v>23</v>
      </c>
      <c r="T7959">
        <v>185</v>
      </c>
      <c r="U7959">
        <v>4</v>
      </c>
      <c r="V7959">
        <v>0</v>
      </c>
      <c r="W7959">
        <v>0.80245002388707498</v>
      </c>
      <c r="X7959">
        <v>907.31870825329884</v>
      </c>
      <c r="Y7959">
        <v>1.4599829670708333</v>
      </c>
      <c r="Z7959">
        <v>64.747267794059923</v>
      </c>
      <c r="AA7959">
        <v>3391.6397713955239</v>
      </c>
      <c r="AB7959">
        <v>554.9595168807673</v>
      </c>
      <c r="AC7959">
        <v>3168.5920197155997</v>
      </c>
      <c r="AD7959">
        <v>0</v>
      </c>
      <c r="AE7959">
        <v>8089.5197170302072</v>
      </c>
    </row>
    <row r="7960" spans="1:31" x14ac:dyDescent="0.3">
      <c r="A7960">
        <v>2727894</v>
      </c>
      <c r="B7960">
        <v>1</v>
      </c>
      <c r="C7960" t="s">
        <v>80</v>
      </c>
      <c r="D7960" t="s">
        <v>84</v>
      </c>
      <c r="E7960" t="s">
        <v>145</v>
      </c>
      <c r="F7960" t="s">
        <v>19411</v>
      </c>
      <c r="G7960" t="s">
        <v>147</v>
      </c>
      <c r="H7960" t="s">
        <v>135</v>
      </c>
      <c r="I7960" t="s">
        <v>136</v>
      </c>
      <c r="J7960" t="s">
        <v>137</v>
      </c>
      <c r="K7960" t="s">
        <v>138</v>
      </c>
      <c r="L7960" t="s">
        <v>21794</v>
      </c>
      <c r="M7960" t="s">
        <v>21795</v>
      </c>
      <c r="N7960">
        <v>3.8272222220000001</v>
      </c>
      <c r="O7960">
        <v>0</v>
      </c>
      <c r="P7960">
        <v>39</v>
      </c>
      <c r="Q7960">
        <v>0</v>
      </c>
      <c r="R7960">
        <v>0</v>
      </c>
      <c r="S7960">
        <v>0</v>
      </c>
      <c r="T7960">
        <v>1</v>
      </c>
      <c r="U7960">
        <v>0</v>
      </c>
      <c r="V7960">
        <v>0</v>
      </c>
      <c r="W7960">
        <v>0</v>
      </c>
      <c r="X7960">
        <v>22.910626657233458</v>
      </c>
      <c r="Y7960">
        <v>0</v>
      </c>
      <c r="Z7960">
        <v>0</v>
      </c>
      <c r="AA7960">
        <v>0</v>
      </c>
      <c r="AB7960">
        <v>4.8627157475766669</v>
      </c>
      <c r="AC7960">
        <v>0</v>
      </c>
      <c r="AD7960">
        <v>0</v>
      </c>
      <c r="AE7960">
        <v>27.773342404810123</v>
      </c>
    </row>
    <row r="7961" spans="1:31" x14ac:dyDescent="0.3">
      <c r="A7961">
        <v>2727181</v>
      </c>
      <c r="B7961">
        <v>1</v>
      </c>
      <c r="C7961" t="s">
        <v>80</v>
      </c>
      <c r="D7961" t="s">
        <v>97</v>
      </c>
      <c r="E7961" t="s">
        <v>145</v>
      </c>
      <c r="F7961" t="s">
        <v>21796</v>
      </c>
      <c r="G7961" t="s">
        <v>181</v>
      </c>
      <c r="H7961" t="s">
        <v>135</v>
      </c>
      <c r="I7961" t="s">
        <v>136</v>
      </c>
      <c r="J7961" t="s">
        <v>137</v>
      </c>
      <c r="K7961" t="s">
        <v>138</v>
      </c>
      <c r="L7961" t="s">
        <v>21797</v>
      </c>
      <c r="M7961" t="s">
        <v>21798</v>
      </c>
      <c r="N7961">
        <v>0.81666666600000004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1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9.1122427191648342E-2</v>
      </c>
      <c r="AC7961">
        <v>0</v>
      </c>
      <c r="AD7961">
        <v>0</v>
      </c>
      <c r="AE7961">
        <v>9.1122427191648342E-2</v>
      </c>
    </row>
    <row r="7962" spans="1:31" x14ac:dyDescent="0.3">
      <c r="A7962">
        <v>2729072</v>
      </c>
      <c r="B7962">
        <v>1</v>
      </c>
      <c r="C7962" t="s">
        <v>81</v>
      </c>
      <c r="D7962" t="s">
        <v>112</v>
      </c>
      <c r="E7962" t="s">
        <v>161</v>
      </c>
      <c r="F7962" t="s">
        <v>21799</v>
      </c>
      <c r="G7962" t="s">
        <v>409</v>
      </c>
      <c r="H7962" t="s">
        <v>135</v>
      </c>
      <c r="I7962" t="s">
        <v>136</v>
      </c>
      <c r="J7962" t="s">
        <v>137</v>
      </c>
      <c r="K7962" t="s">
        <v>138</v>
      </c>
      <c r="L7962" t="s">
        <v>21800</v>
      </c>
      <c r="M7962" t="s">
        <v>21801</v>
      </c>
      <c r="N7962">
        <v>0.47388888800000001</v>
      </c>
      <c r="O7962">
        <v>0</v>
      </c>
      <c r="P7962">
        <v>107</v>
      </c>
      <c r="Q7962">
        <v>0</v>
      </c>
      <c r="R7962">
        <v>0</v>
      </c>
      <c r="S7962">
        <v>0</v>
      </c>
      <c r="T7962">
        <v>27</v>
      </c>
      <c r="U7962">
        <v>0</v>
      </c>
      <c r="V7962">
        <v>0</v>
      </c>
      <c r="W7962">
        <v>0</v>
      </c>
      <c r="X7962">
        <v>7.2574619984167663</v>
      </c>
      <c r="Y7962">
        <v>0</v>
      </c>
      <c r="Z7962">
        <v>0</v>
      </c>
      <c r="AA7962">
        <v>0</v>
      </c>
      <c r="AB7962">
        <v>2.6703699768304503</v>
      </c>
      <c r="AC7962">
        <v>0</v>
      </c>
      <c r="AD7962">
        <v>0</v>
      </c>
      <c r="AE7962">
        <v>9.9278319752472157</v>
      </c>
    </row>
    <row r="7963" spans="1:31" x14ac:dyDescent="0.3">
      <c r="A7963">
        <v>2730695</v>
      </c>
      <c r="B7963">
        <v>1</v>
      </c>
      <c r="C7963" t="s">
        <v>81</v>
      </c>
      <c r="D7963" t="s">
        <v>115</v>
      </c>
      <c r="E7963" t="s">
        <v>161</v>
      </c>
      <c r="F7963" t="s">
        <v>21802</v>
      </c>
      <c r="G7963" t="s">
        <v>163</v>
      </c>
      <c r="H7963" t="s">
        <v>135</v>
      </c>
      <c r="I7963" t="s">
        <v>136</v>
      </c>
      <c r="J7963" t="s">
        <v>137</v>
      </c>
      <c r="K7963" t="s">
        <v>138</v>
      </c>
      <c r="L7963" t="s">
        <v>21803</v>
      </c>
      <c r="M7963" t="s">
        <v>21804</v>
      </c>
      <c r="N7963">
        <v>0.770277777</v>
      </c>
      <c r="O7963">
        <v>0</v>
      </c>
      <c r="P7963">
        <v>30</v>
      </c>
      <c r="Q7963">
        <v>0</v>
      </c>
      <c r="R7963">
        <v>3</v>
      </c>
      <c r="S7963">
        <v>0</v>
      </c>
      <c r="T7963">
        <v>8</v>
      </c>
      <c r="U7963">
        <v>0</v>
      </c>
      <c r="V7963">
        <v>0</v>
      </c>
      <c r="W7963">
        <v>0</v>
      </c>
      <c r="X7963">
        <v>2.6127894891719823</v>
      </c>
      <c r="Y7963">
        <v>0</v>
      </c>
      <c r="Z7963">
        <v>0</v>
      </c>
      <c r="AA7963">
        <v>0</v>
      </c>
      <c r="AB7963">
        <v>1.8212411670216164</v>
      </c>
      <c r="AC7963">
        <v>0</v>
      </c>
      <c r="AD7963">
        <v>0</v>
      </c>
      <c r="AE7963">
        <v>4.4340306561935989</v>
      </c>
    </row>
    <row r="7964" spans="1:31" x14ac:dyDescent="0.3">
      <c r="A7964">
        <v>2728966</v>
      </c>
      <c r="B7964">
        <v>1</v>
      </c>
      <c r="C7964" t="s">
        <v>80</v>
      </c>
      <c r="D7964" t="s">
        <v>106</v>
      </c>
      <c r="E7964" t="s">
        <v>150</v>
      </c>
      <c r="F7964" t="s">
        <v>6977</v>
      </c>
      <c r="G7964" t="s">
        <v>152</v>
      </c>
      <c r="H7964" t="s">
        <v>153</v>
      </c>
      <c r="I7964" t="s">
        <v>136</v>
      </c>
      <c r="J7964" t="s">
        <v>137</v>
      </c>
      <c r="K7964" t="s">
        <v>138</v>
      </c>
      <c r="L7964" t="s">
        <v>21805</v>
      </c>
      <c r="M7964" t="s">
        <v>21806</v>
      </c>
      <c r="N7964">
        <v>0.55527777700000003</v>
      </c>
      <c r="O7964">
        <v>0</v>
      </c>
      <c r="P7964">
        <v>31</v>
      </c>
      <c r="Q7964">
        <v>14</v>
      </c>
      <c r="R7964">
        <v>48</v>
      </c>
      <c r="S7964">
        <v>12</v>
      </c>
      <c r="T7964">
        <v>23</v>
      </c>
      <c r="U7964">
        <v>3</v>
      </c>
      <c r="V7964">
        <v>0</v>
      </c>
      <c r="W7964">
        <v>0</v>
      </c>
      <c r="X7964">
        <v>5.6086401955634146</v>
      </c>
      <c r="Y7964">
        <v>8.4532994552824405</v>
      </c>
      <c r="Z7964">
        <v>29.426636531116927</v>
      </c>
      <c r="AA7964">
        <v>37.330489116921711</v>
      </c>
      <c r="AB7964">
        <v>9.6697836940540807</v>
      </c>
      <c r="AC7964">
        <v>84.856986374273106</v>
      </c>
      <c r="AD7964">
        <v>0</v>
      </c>
      <c r="AE7964">
        <v>175.34583536721169</v>
      </c>
    </row>
    <row r="7965" spans="1:31" x14ac:dyDescent="0.3">
      <c r="A7965">
        <v>2730045</v>
      </c>
      <c r="B7965">
        <v>1</v>
      </c>
      <c r="C7965" t="s">
        <v>81</v>
      </c>
      <c r="D7965" t="s">
        <v>115</v>
      </c>
      <c r="E7965" t="s">
        <v>161</v>
      </c>
      <c r="F7965" t="s">
        <v>21807</v>
      </c>
      <c r="G7965" t="s">
        <v>163</v>
      </c>
      <c r="H7965" t="s">
        <v>135</v>
      </c>
      <c r="I7965" t="s">
        <v>136</v>
      </c>
      <c r="J7965" t="s">
        <v>137</v>
      </c>
      <c r="K7965" t="s">
        <v>138</v>
      </c>
      <c r="L7965" t="s">
        <v>21808</v>
      </c>
      <c r="M7965" t="s">
        <v>21809</v>
      </c>
      <c r="N7965">
        <v>8.3158333330000005</v>
      </c>
      <c r="O7965">
        <v>0</v>
      </c>
      <c r="P7965">
        <v>21</v>
      </c>
      <c r="Q7965">
        <v>0</v>
      </c>
      <c r="R7965">
        <v>2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32.860348853597564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  <c r="AE7965">
        <v>32.860348853597564</v>
      </c>
    </row>
    <row r="7966" spans="1:31" x14ac:dyDescent="0.3">
      <c r="A7966">
        <v>2730300</v>
      </c>
      <c r="B7966">
        <v>1</v>
      </c>
      <c r="C7966" t="s">
        <v>80</v>
      </c>
      <c r="D7966" t="s">
        <v>93</v>
      </c>
      <c r="E7966" t="s">
        <v>161</v>
      </c>
      <c r="F7966" t="s">
        <v>21810</v>
      </c>
      <c r="G7966" t="s">
        <v>163</v>
      </c>
      <c r="H7966" t="s">
        <v>135</v>
      </c>
      <c r="I7966" t="s">
        <v>136</v>
      </c>
      <c r="J7966" t="s">
        <v>137</v>
      </c>
      <c r="K7966" t="s">
        <v>138</v>
      </c>
      <c r="L7966" t="s">
        <v>21811</v>
      </c>
      <c r="M7966" t="s">
        <v>21812</v>
      </c>
      <c r="N7966">
        <v>5.1438888880000002</v>
      </c>
      <c r="O7966">
        <v>0</v>
      </c>
      <c r="P7966">
        <v>1</v>
      </c>
      <c r="Q7966">
        <v>0</v>
      </c>
      <c r="R7966">
        <v>4</v>
      </c>
      <c r="S7966">
        <v>0</v>
      </c>
      <c r="T7966">
        <v>1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30.572379967754504</v>
      </c>
      <c r="AA7966">
        <v>0</v>
      </c>
      <c r="AB7966">
        <v>5.8789225947133339</v>
      </c>
      <c r="AC7966">
        <v>0</v>
      </c>
      <c r="AD7966">
        <v>0</v>
      </c>
      <c r="AE7966">
        <v>36.451302562467838</v>
      </c>
    </row>
    <row r="7967" spans="1:31" x14ac:dyDescent="0.3">
      <c r="A7967">
        <v>2729653</v>
      </c>
      <c r="B7967">
        <v>1</v>
      </c>
      <c r="C7967" t="s">
        <v>80</v>
      </c>
      <c r="D7967" t="s">
        <v>88</v>
      </c>
      <c r="E7967" t="s">
        <v>156</v>
      </c>
      <c r="F7967" t="s">
        <v>13877</v>
      </c>
      <c r="G7967" t="s">
        <v>152</v>
      </c>
      <c r="H7967" t="s">
        <v>153</v>
      </c>
      <c r="I7967" t="s">
        <v>136</v>
      </c>
      <c r="J7967" t="s">
        <v>137</v>
      </c>
      <c r="K7967" t="s">
        <v>138</v>
      </c>
      <c r="L7967" t="s">
        <v>21813</v>
      </c>
      <c r="M7967" t="s">
        <v>21814</v>
      </c>
      <c r="N7967">
        <v>1.653333333</v>
      </c>
      <c r="O7967">
        <v>1</v>
      </c>
      <c r="P7967">
        <v>531</v>
      </c>
      <c r="Q7967">
        <v>0</v>
      </c>
      <c r="R7967">
        <v>1</v>
      </c>
      <c r="S7967">
        <v>13</v>
      </c>
      <c r="T7967">
        <v>128</v>
      </c>
      <c r="U7967">
        <v>2</v>
      </c>
      <c r="V7967">
        <v>1</v>
      </c>
      <c r="W7967">
        <v>17.989213719008198</v>
      </c>
      <c r="X7967">
        <v>248.2166459120449</v>
      </c>
      <c r="Y7967">
        <v>0</v>
      </c>
      <c r="Z7967">
        <v>4.0872411636860804</v>
      </c>
      <c r="AA7967">
        <v>199.16599266839043</v>
      </c>
      <c r="AB7967">
        <v>257.88554059981715</v>
      </c>
      <c r="AC7967">
        <v>105.811782676105</v>
      </c>
      <c r="AD7967">
        <v>7.7195315469773247</v>
      </c>
      <c r="AE7967">
        <v>840.87594828602914</v>
      </c>
    </row>
    <row r="7968" spans="1:31" x14ac:dyDescent="0.3">
      <c r="A7968">
        <v>2729358</v>
      </c>
      <c r="B7968">
        <v>1</v>
      </c>
      <c r="C7968" t="s">
        <v>80</v>
      </c>
      <c r="D7968" t="s">
        <v>82</v>
      </c>
      <c r="E7968" t="s">
        <v>173</v>
      </c>
      <c r="F7968" t="s">
        <v>21815</v>
      </c>
      <c r="G7968" t="s">
        <v>249</v>
      </c>
      <c r="H7968" t="s">
        <v>153</v>
      </c>
      <c r="I7968" t="s">
        <v>136</v>
      </c>
      <c r="J7968" t="s">
        <v>5</v>
      </c>
      <c r="K7968" t="s">
        <v>138</v>
      </c>
      <c r="L7968" t="s">
        <v>21816</v>
      </c>
      <c r="M7968" t="s">
        <v>21817</v>
      </c>
      <c r="N7968">
        <v>1.591111111</v>
      </c>
      <c r="O7968">
        <v>0</v>
      </c>
      <c r="P7968">
        <v>1228</v>
      </c>
      <c r="Q7968">
        <v>0</v>
      </c>
      <c r="R7968">
        <v>0</v>
      </c>
      <c r="S7968">
        <v>2</v>
      </c>
      <c r="T7968">
        <v>1920</v>
      </c>
      <c r="U7968">
        <v>0</v>
      </c>
      <c r="V7968">
        <v>2</v>
      </c>
      <c r="W7968">
        <v>0</v>
      </c>
      <c r="X7968">
        <v>503.55922236564533</v>
      </c>
      <c r="Y7968">
        <v>0</v>
      </c>
      <c r="Z7968">
        <v>0</v>
      </c>
      <c r="AA7968">
        <v>156.32625052138525</v>
      </c>
      <c r="AB7968">
        <v>2146.5954389281414</v>
      </c>
      <c r="AC7968">
        <v>0</v>
      </c>
      <c r="AD7968">
        <v>9.7396763121603112</v>
      </c>
      <c r="AE7968">
        <v>2816.2205881273321</v>
      </c>
    </row>
    <row r="7969" spans="1:31" x14ac:dyDescent="0.3">
      <c r="A7969">
        <v>2729315</v>
      </c>
      <c r="B7969">
        <v>1</v>
      </c>
      <c r="C7969" t="s">
        <v>80</v>
      </c>
      <c r="D7969" t="s">
        <v>108</v>
      </c>
      <c r="E7969" t="s">
        <v>156</v>
      </c>
      <c r="F7969" t="s">
        <v>21818</v>
      </c>
      <c r="G7969" t="s">
        <v>565</v>
      </c>
      <c r="H7969" t="s">
        <v>153</v>
      </c>
      <c r="I7969" t="s">
        <v>136</v>
      </c>
      <c r="J7969" t="s">
        <v>137</v>
      </c>
      <c r="K7969" t="s">
        <v>138</v>
      </c>
      <c r="L7969" t="s">
        <v>21819</v>
      </c>
      <c r="M7969" t="s">
        <v>21820</v>
      </c>
      <c r="N7969">
        <v>5.1461111109999997</v>
      </c>
      <c r="O7969">
        <v>0</v>
      </c>
      <c r="P7969">
        <v>19</v>
      </c>
      <c r="Q7969">
        <v>0</v>
      </c>
      <c r="R7969">
        <v>4</v>
      </c>
      <c r="S7969">
        <v>0</v>
      </c>
      <c r="T7969">
        <v>1</v>
      </c>
      <c r="U7969">
        <v>0</v>
      </c>
      <c r="V7969">
        <v>0</v>
      </c>
      <c r="W7969">
        <v>0</v>
      </c>
      <c r="X7969">
        <v>13.871581278958015</v>
      </c>
      <c r="Y7969">
        <v>0</v>
      </c>
      <c r="Z7969">
        <v>0.49394711874228003</v>
      </c>
      <c r="AA7969">
        <v>0</v>
      </c>
      <c r="AB7969">
        <v>5.9372668872683327</v>
      </c>
      <c r="AC7969">
        <v>0</v>
      </c>
      <c r="AD7969">
        <v>0</v>
      </c>
      <c r="AE7969">
        <v>20.302795284968628</v>
      </c>
    </row>
    <row r="7970" spans="1:31" x14ac:dyDescent="0.3">
      <c r="A7970">
        <v>2730194</v>
      </c>
      <c r="B7970">
        <v>1</v>
      </c>
      <c r="C7970" t="s">
        <v>80</v>
      </c>
      <c r="D7970" t="s">
        <v>93</v>
      </c>
      <c r="E7970" t="s">
        <v>145</v>
      </c>
      <c r="F7970" t="s">
        <v>21821</v>
      </c>
      <c r="G7970" t="s">
        <v>230</v>
      </c>
      <c r="H7970" t="s">
        <v>135</v>
      </c>
      <c r="I7970" t="s">
        <v>136</v>
      </c>
      <c r="J7970" t="s">
        <v>137</v>
      </c>
      <c r="K7970" t="s">
        <v>138</v>
      </c>
      <c r="L7970" t="s">
        <v>21822</v>
      </c>
      <c r="M7970" t="s">
        <v>21823</v>
      </c>
      <c r="N7970">
        <v>9.4563888879999993</v>
      </c>
      <c r="O7970">
        <v>0</v>
      </c>
      <c r="P7970">
        <v>1</v>
      </c>
      <c r="Q7970">
        <v>0</v>
      </c>
      <c r="R7970">
        <v>1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4.1143277068177637</v>
      </c>
      <c r="Y7970">
        <v>0</v>
      </c>
      <c r="Z7970">
        <v>4.6419973325541672</v>
      </c>
      <c r="AA7970">
        <v>0</v>
      </c>
      <c r="AB7970">
        <v>0</v>
      </c>
      <c r="AC7970">
        <v>0</v>
      </c>
      <c r="AD7970">
        <v>0</v>
      </c>
      <c r="AE7970">
        <v>8.7563250393719301</v>
      </c>
    </row>
    <row r="7971" spans="1:31" x14ac:dyDescent="0.3">
      <c r="A7971">
        <v>2728920</v>
      </c>
      <c r="B7971">
        <v>1</v>
      </c>
      <c r="C7971" t="s">
        <v>80</v>
      </c>
      <c r="D7971" t="s">
        <v>93</v>
      </c>
      <c r="E7971" t="s">
        <v>150</v>
      </c>
      <c r="F7971" t="s">
        <v>20204</v>
      </c>
      <c r="G7971" t="s">
        <v>152</v>
      </c>
      <c r="H7971" t="s">
        <v>153</v>
      </c>
      <c r="I7971" t="s">
        <v>490</v>
      </c>
      <c r="J7971" t="s">
        <v>137</v>
      </c>
      <c r="K7971" t="s">
        <v>138</v>
      </c>
      <c r="L7971" t="s">
        <v>21824</v>
      </c>
      <c r="M7971" t="s">
        <v>21825</v>
      </c>
      <c r="N7971">
        <v>5.0000000000000001E-3</v>
      </c>
      <c r="O7971">
        <v>0</v>
      </c>
      <c r="P7971">
        <v>656</v>
      </c>
      <c r="Q7971">
        <v>15</v>
      </c>
      <c r="R7971">
        <v>121</v>
      </c>
      <c r="S7971">
        <v>4</v>
      </c>
      <c r="T7971">
        <v>155</v>
      </c>
      <c r="U7971">
        <v>0</v>
      </c>
      <c r="V7971">
        <v>0</v>
      </c>
      <c r="W7971">
        <v>0</v>
      </c>
      <c r="X7971">
        <v>0.25484872309875006</v>
      </c>
      <c r="Y7971">
        <v>0.11111166812501999</v>
      </c>
      <c r="Z7971">
        <v>0.24141038582160007</v>
      </c>
      <c r="AA7971">
        <v>5.0418989793690014E-2</v>
      </c>
      <c r="AB7971">
        <v>0.20802893553222002</v>
      </c>
      <c r="AC7971">
        <v>0</v>
      </c>
      <c r="AD7971">
        <v>0</v>
      </c>
      <c r="AE7971">
        <v>0.86581870237128011</v>
      </c>
    </row>
    <row r="7972" spans="1:31" x14ac:dyDescent="0.3">
      <c r="A7972">
        <v>2729507</v>
      </c>
      <c r="B7972">
        <v>1</v>
      </c>
      <c r="C7972" t="s">
        <v>81</v>
      </c>
      <c r="D7972" t="s">
        <v>118</v>
      </c>
      <c r="E7972" t="s">
        <v>161</v>
      </c>
      <c r="F7972" t="s">
        <v>21826</v>
      </c>
      <c r="G7972" t="s">
        <v>163</v>
      </c>
      <c r="H7972" t="s">
        <v>135</v>
      </c>
      <c r="I7972" t="s">
        <v>136</v>
      </c>
      <c r="J7972" t="s">
        <v>137</v>
      </c>
      <c r="K7972" t="s">
        <v>138</v>
      </c>
      <c r="L7972" t="s">
        <v>21827</v>
      </c>
      <c r="M7972" t="s">
        <v>21828</v>
      </c>
      <c r="N7972">
        <v>2.1238888880000002</v>
      </c>
      <c r="O7972">
        <v>0</v>
      </c>
      <c r="P7972">
        <v>33</v>
      </c>
      <c r="Q7972">
        <v>0</v>
      </c>
      <c r="R7972">
        <v>1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6.6293968196362965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6.6293968196362965</v>
      </c>
    </row>
    <row r="7973" spans="1:31" x14ac:dyDescent="0.3">
      <c r="A7973">
        <v>2730002</v>
      </c>
      <c r="B7973">
        <v>1</v>
      </c>
      <c r="C7973" t="s">
        <v>81</v>
      </c>
      <c r="D7973" t="s">
        <v>112</v>
      </c>
      <c r="E7973" t="s">
        <v>145</v>
      </c>
      <c r="F7973" t="s">
        <v>21829</v>
      </c>
      <c r="G7973" t="s">
        <v>230</v>
      </c>
      <c r="H7973" t="s">
        <v>135</v>
      </c>
      <c r="I7973" t="s">
        <v>136</v>
      </c>
      <c r="J7973" t="s">
        <v>137</v>
      </c>
      <c r="K7973" t="s">
        <v>138</v>
      </c>
      <c r="L7973" t="s">
        <v>21830</v>
      </c>
      <c r="M7973" t="s">
        <v>21831</v>
      </c>
      <c r="N7973">
        <v>4.352777777</v>
      </c>
      <c r="O7973">
        <v>0</v>
      </c>
      <c r="P7973">
        <v>1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0.80924936821583338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0.80924936821583338</v>
      </c>
    </row>
    <row r="7974" spans="1:31" x14ac:dyDescent="0.3">
      <c r="A7974">
        <v>2729504</v>
      </c>
      <c r="B7974">
        <v>1</v>
      </c>
      <c r="C7974" t="s">
        <v>81</v>
      </c>
      <c r="D7974" t="s">
        <v>118</v>
      </c>
      <c r="E7974" t="s">
        <v>161</v>
      </c>
      <c r="F7974" t="s">
        <v>14718</v>
      </c>
      <c r="G7974" t="s">
        <v>163</v>
      </c>
      <c r="H7974" t="s">
        <v>135</v>
      </c>
      <c r="I7974" t="s">
        <v>136</v>
      </c>
      <c r="J7974" t="s">
        <v>137</v>
      </c>
      <c r="K7974" t="s">
        <v>138</v>
      </c>
      <c r="L7974" t="s">
        <v>21832</v>
      </c>
      <c r="M7974" t="s">
        <v>21833</v>
      </c>
      <c r="N7974">
        <v>3.792777777</v>
      </c>
      <c r="O7974">
        <v>0</v>
      </c>
      <c r="P7974">
        <v>79</v>
      </c>
      <c r="Q7974">
        <v>0</v>
      </c>
      <c r="R7974">
        <v>0</v>
      </c>
      <c r="S7974">
        <v>0</v>
      </c>
      <c r="T7974">
        <v>2</v>
      </c>
      <c r="U7974">
        <v>0</v>
      </c>
      <c r="V7974">
        <v>0</v>
      </c>
      <c r="W7974">
        <v>0</v>
      </c>
      <c r="X7974">
        <v>64.398520871063454</v>
      </c>
      <c r="Y7974">
        <v>0</v>
      </c>
      <c r="Z7974">
        <v>0</v>
      </c>
      <c r="AA7974">
        <v>0</v>
      </c>
      <c r="AB7974">
        <v>5.36325396150567</v>
      </c>
      <c r="AC7974">
        <v>0</v>
      </c>
      <c r="AD7974">
        <v>0</v>
      </c>
      <c r="AE7974">
        <v>69.761774832569131</v>
      </c>
    </row>
    <row r="7975" spans="1:31" x14ac:dyDescent="0.3">
      <c r="A7975">
        <v>2730758</v>
      </c>
      <c r="B7975">
        <v>1</v>
      </c>
      <c r="C7975" t="s">
        <v>80</v>
      </c>
      <c r="D7975" t="s">
        <v>82</v>
      </c>
      <c r="E7975" t="s">
        <v>145</v>
      </c>
      <c r="F7975" t="s">
        <v>21834</v>
      </c>
      <c r="G7975" t="s">
        <v>230</v>
      </c>
      <c r="H7975" t="s">
        <v>135</v>
      </c>
      <c r="I7975" t="s">
        <v>136</v>
      </c>
      <c r="J7975" t="s">
        <v>137</v>
      </c>
      <c r="K7975" t="s">
        <v>138</v>
      </c>
      <c r="L7975" t="s">
        <v>21835</v>
      </c>
      <c r="M7975" t="s">
        <v>21836</v>
      </c>
      <c r="N7975">
        <v>6.7549999999999999</v>
      </c>
      <c r="O7975">
        <v>0</v>
      </c>
      <c r="P7975">
        <v>1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2.2597213644318499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2.2597213644318499</v>
      </c>
    </row>
    <row r="7976" spans="1:31" x14ac:dyDescent="0.3">
      <c r="A7976">
        <v>2729547</v>
      </c>
      <c r="B7976">
        <v>1</v>
      </c>
      <c r="C7976" t="s">
        <v>80</v>
      </c>
      <c r="D7976" t="s">
        <v>106</v>
      </c>
      <c r="E7976" t="s">
        <v>161</v>
      </c>
      <c r="F7976" t="s">
        <v>21837</v>
      </c>
      <c r="G7976" t="s">
        <v>163</v>
      </c>
      <c r="H7976" t="s">
        <v>135</v>
      </c>
      <c r="I7976" t="s">
        <v>136</v>
      </c>
      <c r="J7976" t="s">
        <v>137</v>
      </c>
      <c r="K7976" t="s">
        <v>138</v>
      </c>
      <c r="L7976" t="s">
        <v>21838</v>
      </c>
      <c r="M7976" t="s">
        <v>21839</v>
      </c>
      <c r="N7976">
        <v>6.9805555549999996</v>
      </c>
      <c r="O7976">
        <v>0</v>
      </c>
      <c r="P7976">
        <v>7</v>
      </c>
      <c r="Q7976">
        <v>0</v>
      </c>
      <c r="R7976">
        <v>11</v>
      </c>
      <c r="S7976">
        <v>0</v>
      </c>
      <c r="T7976">
        <v>1</v>
      </c>
      <c r="U7976">
        <v>0</v>
      </c>
      <c r="V7976">
        <v>0</v>
      </c>
      <c r="W7976">
        <v>0</v>
      </c>
      <c r="X7976">
        <v>3.5762533443500005E-3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3.5762533443500005E-3</v>
      </c>
    </row>
    <row r="7977" spans="1:31" x14ac:dyDescent="0.3">
      <c r="A7977">
        <v>2728857</v>
      </c>
      <c r="B7977">
        <v>1</v>
      </c>
      <c r="C7977" t="s">
        <v>81</v>
      </c>
      <c r="D7977" t="s">
        <v>117</v>
      </c>
      <c r="E7977" t="s">
        <v>150</v>
      </c>
      <c r="F7977" t="s">
        <v>6955</v>
      </c>
      <c r="G7977" t="s">
        <v>152</v>
      </c>
      <c r="H7977" t="s">
        <v>153</v>
      </c>
      <c r="I7977" t="s">
        <v>136</v>
      </c>
      <c r="J7977" t="s">
        <v>137</v>
      </c>
      <c r="K7977" t="s">
        <v>138</v>
      </c>
      <c r="L7977" t="s">
        <v>21840</v>
      </c>
      <c r="M7977" t="s">
        <v>21841</v>
      </c>
      <c r="N7977">
        <v>0.45027777699999999</v>
      </c>
      <c r="O7977">
        <v>2</v>
      </c>
      <c r="P7977">
        <v>237</v>
      </c>
      <c r="Q7977">
        <v>29</v>
      </c>
      <c r="R7977">
        <v>52</v>
      </c>
      <c r="S7977">
        <v>0</v>
      </c>
      <c r="T7977">
        <v>8</v>
      </c>
      <c r="U7977">
        <v>1</v>
      </c>
      <c r="V7977">
        <v>0</v>
      </c>
      <c r="W7977">
        <v>7.1141198479166667E-2</v>
      </c>
      <c r="X7977">
        <v>11.330435423894579</v>
      </c>
      <c r="Y7977">
        <v>26.11367557502194</v>
      </c>
      <c r="Z7977">
        <v>0</v>
      </c>
      <c r="AA7977">
        <v>0</v>
      </c>
      <c r="AB7977">
        <v>0.68888894411861334</v>
      </c>
      <c r="AC7977">
        <v>14.654777616388499</v>
      </c>
      <c r="AD7977">
        <v>0</v>
      </c>
      <c r="AE7977">
        <v>52.858918757902799</v>
      </c>
    </row>
    <row r="7978" spans="1:31" x14ac:dyDescent="0.3">
      <c r="A7978">
        <v>2729570</v>
      </c>
      <c r="B7978">
        <v>1</v>
      </c>
      <c r="C7978" t="s">
        <v>80</v>
      </c>
      <c r="D7978" t="s">
        <v>93</v>
      </c>
      <c r="E7978" t="s">
        <v>150</v>
      </c>
      <c r="F7978" t="s">
        <v>21842</v>
      </c>
      <c r="G7978" t="s">
        <v>152</v>
      </c>
      <c r="H7978" t="s">
        <v>153</v>
      </c>
      <c r="I7978" t="s">
        <v>136</v>
      </c>
      <c r="J7978" t="s">
        <v>137</v>
      </c>
      <c r="K7978" t="s">
        <v>138</v>
      </c>
      <c r="L7978" t="s">
        <v>21843</v>
      </c>
      <c r="M7978" t="s">
        <v>21844</v>
      </c>
      <c r="N7978">
        <v>3.3361111110000001</v>
      </c>
      <c r="O7978">
        <v>1</v>
      </c>
      <c r="P7978">
        <v>101</v>
      </c>
      <c r="Q7978">
        <v>11</v>
      </c>
      <c r="R7978">
        <v>155</v>
      </c>
      <c r="S7978">
        <v>2</v>
      </c>
      <c r="T7978">
        <v>72</v>
      </c>
      <c r="U7978">
        <v>3</v>
      </c>
      <c r="V7978">
        <v>1</v>
      </c>
      <c r="W7978">
        <v>4.6916349045182937</v>
      </c>
      <c r="X7978">
        <v>74.467764692071512</v>
      </c>
      <c r="Y7978">
        <v>104.17413823317246</v>
      </c>
      <c r="Z7978">
        <v>254.11966426571425</v>
      </c>
      <c r="AA7978">
        <v>116.64204071407445</v>
      </c>
      <c r="AB7978">
        <v>87.24391257249259</v>
      </c>
      <c r="AC7978">
        <v>224.92111833792325</v>
      </c>
      <c r="AD7978">
        <v>1.4004865930923001</v>
      </c>
      <c r="AE7978">
        <v>867.66076031305909</v>
      </c>
    </row>
    <row r="7979" spans="1:31" x14ac:dyDescent="0.3">
      <c r="A7979">
        <v>2729029</v>
      </c>
      <c r="B7979">
        <v>1</v>
      </c>
      <c r="C7979" t="s">
        <v>80</v>
      </c>
      <c r="D7979" t="s">
        <v>85</v>
      </c>
      <c r="E7979" t="s">
        <v>161</v>
      </c>
      <c r="F7979" t="s">
        <v>10652</v>
      </c>
      <c r="G7979" t="s">
        <v>163</v>
      </c>
      <c r="H7979" t="s">
        <v>135</v>
      </c>
      <c r="I7979" t="s">
        <v>136</v>
      </c>
      <c r="J7979" t="s">
        <v>137</v>
      </c>
      <c r="K7979" t="s">
        <v>138</v>
      </c>
      <c r="L7979" t="s">
        <v>21845</v>
      </c>
      <c r="M7979" t="s">
        <v>21846</v>
      </c>
      <c r="N7979">
        <v>2.2658333329999998</v>
      </c>
      <c r="O7979">
        <v>0</v>
      </c>
      <c r="P7979">
        <v>160</v>
      </c>
      <c r="Q7979">
        <v>0</v>
      </c>
      <c r="R7979">
        <v>0</v>
      </c>
      <c r="S7979">
        <v>0</v>
      </c>
      <c r="T7979">
        <v>34</v>
      </c>
      <c r="U7979">
        <v>0</v>
      </c>
      <c r="V7979">
        <v>0</v>
      </c>
      <c r="W7979">
        <v>0</v>
      </c>
      <c r="X7979">
        <v>65.047304970041367</v>
      </c>
      <c r="Y7979">
        <v>0</v>
      </c>
      <c r="Z7979">
        <v>0</v>
      </c>
      <c r="AA7979">
        <v>0</v>
      </c>
      <c r="AB7979">
        <v>101.42368844920847</v>
      </c>
      <c r="AC7979">
        <v>0</v>
      </c>
      <c r="AD7979">
        <v>0</v>
      </c>
      <c r="AE7979">
        <v>166.47099341924985</v>
      </c>
    </row>
    <row r="7980" spans="1:31" x14ac:dyDescent="0.3">
      <c r="A7980">
        <v>2730672</v>
      </c>
      <c r="B7980">
        <v>1</v>
      </c>
      <c r="C7980" t="s">
        <v>81</v>
      </c>
      <c r="D7980" t="s">
        <v>123</v>
      </c>
      <c r="E7980" t="s">
        <v>150</v>
      </c>
      <c r="F7980" t="s">
        <v>21847</v>
      </c>
      <c r="G7980" t="s">
        <v>152</v>
      </c>
      <c r="H7980" t="s">
        <v>153</v>
      </c>
      <c r="I7980" t="s">
        <v>136</v>
      </c>
      <c r="J7980" t="s">
        <v>137</v>
      </c>
      <c r="K7980" t="s">
        <v>138</v>
      </c>
      <c r="L7980" t="s">
        <v>21848</v>
      </c>
      <c r="M7980" t="s">
        <v>21849</v>
      </c>
      <c r="N7980">
        <v>0.92249999999999999</v>
      </c>
      <c r="O7980">
        <v>0</v>
      </c>
      <c r="P7980">
        <v>10</v>
      </c>
      <c r="Q7980">
        <v>0</v>
      </c>
      <c r="R7980">
        <v>36</v>
      </c>
      <c r="S7980">
        <v>14</v>
      </c>
      <c r="T7980">
        <v>375</v>
      </c>
      <c r="U7980">
        <v>15</v>
      </c>
      <c r="V7980">
        <v>15</v>
      </c>
      <c r="W7980">
        <v>0</v>
      </c>
      <c r="X7980">
        <v>1.8302788741474796</v>
      </c>
      <c r="Y7980">
        <v>0</v>
      </c>
      <c r="Z7980">
        <v>1.0972122195471501</v>
      </c>
      <c r="AA7980">
        <v>127.49067052699736</v>
      </c>
      <c r="AB7980">
        <v>276.18458988800774</v>
      </c>
      <c r="AC7980">
        <v>637.0200636622543</v>
      </c>
      <c r="AD7980">
        <v>68.577896575882164</v>
      </c>
      <c r="AE7980">
        <v>1112.2007117468361</v>
      </c>
    </row>
    <row r="7981" spans="1:31" x14ac:dyDescent="0.3">
      <c r="A7981">
        <v>2729590</v>
      </c>
      <c r="B7981">
        <v>1</v>
      </c>
      <c r="C7981" t="s">
        <v>81</v>
      </c>
      <c r="D7981" t="s">
        <v>116</v>
      </c>
      <c r="E7981" t="s">
        <v>161</v>
      </c>
      <c r="F7981" t="s">
        <v>21850</v>
      </c>
      <c r="G7981" t="s">
        <v>163</v>
      </c>
      <c r="H7981" t="s">
        <v>135</v>
      </c>
      <c r="I7981" t="s">
        <v>136</v>
      </c>
      <c r="J7981" t="s">
        <v>137</v>
      </c>
      <c r="K7981" t="s">
        <v>138</v>
      </c>
      <c r="L7981" t="s">
        <v>21851</v>
      </c>
      <c r="M7981" t="s">
        <v>21852</v>
      </c>
      <c r="N7981">
        <v>8.6066666660000006</v>
      </c>
      <c r="O7981">
        <v>0</v>
      </c>
      <c r="P7981">
        <v>40</v>
      </c>
      <c r="Q7981">
        <v>0</v>
      </c>
      <c r="R7981">
        <v>0</v>
      </c>
      <c r="S7981">
        <v>0</v>
      </c>
      <c r="T7981">
        <v>2</v>
      </c>
      <c r="U7981">
        <v>0</v>
      </c>
      <c r="V7981">
        <v>0</v>
      </c>
      <c r="W7981">
        <v>0</v>
      </c>
      <c r="X7981">
        <v>48.292877767852495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0</v>
      </c>
      <c r="AE7981">
        <v>48.292877767852495</v>
      </c>
    </row>
    <row r="7982" spans="1:31" x14ac:dyDescent="0.3">
      <c r="A7982">
        <v>2730609</v>
      </c>
      <c r="B7982">
        <v>1</v>
      </c>
      <c r="C7982" t="s">
        <v>81</v>
      </c>
      <c r="D7982" t="s">
        <v>127</v>
      </c>
      <c r="E7982" t="s">
        <v>156</v>
      </c>
      <c r="F7982" t="s">
        <v>21853</v>
      </c>
      <c r="G7982" t="s">
        <v>348</v>
      </c>
      <c r="H7982" t="s">
        <v>153</v>
      </c>
      <c r="I7982" t="s">
        <v>136</v>
      </c>
      <c r="J7982" t="s">
        <v>137</v>
      </c>
      <c r="K7982" t="s">
        <v>138</v>
      </c>
      <c r="L7982" t="s">
        <v>21854</v>
      </c>
      <c r="M7982" t="s">
        <v>21855</v>
      </c>
      <c r="N7982">
        <v>5.6541666660000001</v>
      </c>
      <c r="O7982">
        <v>4</v>
      </c>
      <c r="P7982">
        <v>28</v>
      </c>
      <c r="Q7982">
        <v>55</v>
      </c>
      <c r="R7982">
        <v>72</v>
      </c>
      <c r="S7982">
        <v>0</v>
      </c>
      <c r="T7982">
        <v>3</v>
      </c>
      <c r="U7982">
        <v>0</v>
      </c>
      <c r="V7982">
        <v>0</v>
      </c>
      <c r="W7982">
        <v>1.2808377836625</v>
      </c>
      <c r="X7982">
        <v>4.6065340022500001</v>
      </c>
      <c r="Y7982">
        <v>8.3971819622943382</v>
      </c>
      <c r="Z7982">
        <v>14.438831325974997</v>
      </c>
      <c r="AA7982">
        <v>0</v>
      </c>
      <c r="AB7982">
        <v>5.1685132675125001</v>
      </c>
      <c r="AC7982">
        <v>0</v>
      </c>
      <c r="AD7982">
        <v>0</v>
      </c>
      <c r="AE7982">
        <v>33.891898341694336</v>
      </c>
    </row>
    <row r="7983" spans="1:31" x14ac:dyDescent="0.3">
      <c r="A7983">
        <v>2730068</v>
      </c>
      <c r="B7983">
        <v>1</v>
      </c>
      <c r="C7983" t="s">
        <v>80</v>
      </c>
      <c r="D7983" t="s">
        <v>108</v>
      </c>
      <c r="E7983" t="s">
        <v>213</v>
      </c>
      <c r="F7983" t="s">
        <v>5411</v>
      </c>
      <c r="G7983" t="s">
        <v>565</v>
      </c>
      <c r="H7983" t="s">
        <v>153</v>
      </c>
      <c r="I7983" t="s">
        <v>136</v>
      </c>
      <c r="J7983" t="s">
        <v>137</v>
      </c>
      <c r="K7983" t="s">
        <v>138</v>
      </c>
      <c r="L7983" t="s">
        <v>21856</v>
      </c>
      <c r="M7983" t="s">
        <v>21857</v>
      </c>
      <c r="N7983">
        <v>8.8669444439999996</v>
      </c>
      <c r="O7983">
        <v>0</v>
      </c>
      <c r="P7983">
        <v>398</v>
      </c>
      <c r="Q7983">
        <v>0</v>
      </c>
      <c r="R7983">
        <v>90</v>
      </c>
      <c r="S7983">
        <v>4</v>
      </c>
      <c r="T7983">
        <v>49</v>
      </c>
      <c r="U7983">
        <v>0</v>
      </c>
      <c r="V7983">
        <v>0</v>
      </c>
      <c r="W7983">
        <v>0</v>
      </c>
      <c r="X7983">
        <v>660.53851168633651</v>
      </c>
      <c r="Y7983">
        <v>0</v>
      </c>
      <c r="Z7983">
        <v>93.38010677229228</v>
      </c>
      <c r="AA7983">
        <v>74.463594369288657</v>
      </c>
      <c r="AB7983">
        <v>144.42084814417996</v>
      </c>
      <c r="AC7983">
        <v>0</v>
      </c>
      <c r="AD7983">
        <v>0</v>
      </c>
      <c r="AE7983">
        <v>972.80306097209746</v>
      </c>
    </row>
    <row r="7984" spans="1:31" x14ac:dyDescent="0.3">
      <c r="A7984">
        <v>2728986</v>
      </c>
      <c r="B7984">
        <v>1</v>
      </c>
      <c r="C7984" t="s">
        <v>80</v>
      </c>
      <c r="D7984" t="s">
        <v>93</v>
      </c>
      <c r="E7984" t="s">
        <v>156</v>
      </c>
      <c r="F7984" t="s">
        <v>19589</v>
      </c>
      <c r="G7984" t="s">
        <v>152</v>
      </c>
      <c r="H7984" t="s">
        <v>153</v>
      </c>
      <c r="I7984" t="s">
        <v>136</v>
      </c>
      <c r="J7984" t="s">
        <v>137</v>
      </c>
      <c r="K7984" t="s">
        <v>138</v>
      </c>
      <c r="L7984" t="s">
        <v>21858</v>
      </c>
      <c r="M7984" t="s">
        <v>21859</v>
      </c>
      <c r="N7984">
        <v>2.7780555549999999</v>
      </c>
      <c r="O7984">
        <v>0</v>
      </c>
      <c r="P7984">
        <v>31</v>
      </c>
      <c r="Q7984">
        <v>2</v>
      </c>
      <c r="R7984">
        <v>48</v>
      </c>
      <c r="S7984">
        <v>0</v>
      </c>
      <c r="T7984">
        <v>10</v>
      </c>
      <c r="U7984">
        <v>0</v>
      </c>
      <c r="V7984">
        <v>0</v>
      </c>
      <c r="W7984">
        <v>0</v>
      </c>
      <c r="X7984">
        <v>0</v>
      </c>
      <c r="Y7984">
        <v>3.1175219642535215</v>
      </c>
      <c r="Z7984">
        <v>0</v>
      </c>
      <c r="AA7984">
        <v>0</v>
      </c>
      <c r="AB7984">
        <v>2.2301113744299998</v>
      </c>
      <c r="AC7984">
        <v>0</v>
      </c>
      <c r="AD7984">
        <v>0</v>
      </c>
      <c r="AE7984">
        <v>5.3476333386835213</v>
      </c>
    </row>
    <row r="7985" spans="1:31" x14ac:dyDescent="0.3">
      <c r="A7985">
        <v>2729982</v>
      </c>
      <c r="B7985">
        <v>1</v>
      </c>
      <c r="C7985" t="s">
        <v>81</v>
      </c>
      <c r="D7985" t="s">
        <v>113</v>
      </c>
      <c r="E7985" t="s">
        <v>161</v>
      </c>
      <c r="F7985" t="s">
        <v>21860</v>
      </c>
      <c r="G7985" t="s">
        <v>163</v>
      </c>
      <c r="H7985" t="s">
        <v>135</v>
      </c>
      <c r="I7985" t="s">
        <v>136</v>
      </c>
      <c r="J7985" t="s">
        <v>137</v>
      </c>
      <c r="K7985" t="s">
        <v>138</v>
      </c>
      <c r="L7985" t="s">
        <v>21861</v>
      </c>
      <c r="M7985" t="s">
        <v>21862</v>
      </c>
      <c r="N7985">
        <v>5.1644444439999999</v>
      </c>
      <c r="O7985">
        <v>0</v>
      </c>
      <c r="P7985">
        <v>20</v>
      </c>
      <c r="Q7985">
        <v>0</v>
      </c>
      <c r="R7985">
        <v>2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10.845833044093039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E7985">
        <v>10.845833044093039</v>
      </c>
    </row>
    <row r="7986" spans="1:31" x14ac:dyDescent="0.3">
      <c r="A7986">
        <v>2729484</v>
      </c>
      <c r="B7986">
        <v>1</v>
      </c>
      <c r="C7986" t="s">
        <v>80</v>
      </c>
      <c r="D7986" t="s">
        <v>96</v>
      </c>
      <c r="E7986" t="s">
        <v>213</v>
      </c>
      <c r="F7986" t="s">
        <v>9492</v>
      </c>
      <c r="G7986" t="s">
        <v>152</v>
      </c>
      <c r="H7986" t="s">
        <v>153</v>
      </c>
      <c r="I7986" t="s">
        <v>136</v>
      </c>
      <c r="J7986" t="s">
        <v>137</v>
      </c>
      <c r="K7986" t="s">
        <v>138</v>
      </c>
      <c r="L7986" t="s">
        <v>21863</v>
      </c>
      <c r="M7986" t="s">
        <v>21864</v>
      </c>
      <c r="N7986">
        <v>5.5555555E-2</v>
      </c>
      <c r="O7986">
        <v>2</v>
      </c>
      <c r="P7986">
        <v>953</v>
      </c>
      <c r="Q7986">
        <v>5</v>
      </c>
      <c r="R7986">
        <v>0</v>
      </c>
      <c r="S7986">
        <v>16</v>
      </c>
      <c r="T7986">
        <v>18</v>
      </c>
      <c r="U7986">
        <v>1</v>
      </c>
      <c r="V7986">
        <v>0</v>
      </c>
      <c r="W7986">
        <v>1.6594594293200002</v>
      </c>
      <c r="X7986">
        <v>5.3463566078266602</v>
      </c>
      <c r="Y7986">
        <v>1.4626324029520001</v>
      </c>
      <c r="Z7986">
        <v>0</v>
      </c>
      <c r="AA7986">
        <v>4.4294515972559987</v>
      </c>
      <c r="AB7986">
        <v>1.1553149821319999</v>
      </c>
      <c r="AC7986">
        <v>0.17206468794583335</v>
      </c>
      <c r="AD7986">
        <v>0</v>
      </c>
      <c r="AE7986">
        <v>14.225279707432492</v>
      </c>
    </row>
    <row r="7987" spans="1:31" x14ac:dyDescent="0.3">
      <c r="A7987">
        <v>2730566</v>
      </c>
      <c r="B7987">
        <v>1</v>
      </c>
      <c r="C7987" t="s">
        <v>80</v>
      </c>
      <c r="D7987" t="s">
        <v>106</v>
      </c>
      <c r="E7987" t="s">
        <v>132</v>
      </c>
      <c r="F7987" t="s">
        <v>2076</v>
      </c>
      <c r="G7987" t="s">
        <v>134</v>
      </c>
      <c r="H7987" t="s">
        <v>135</v>
      </c>
      <c r="I7987" t="s">
        <v>136</v>
      </c>
      <c r="J7987" t="s">
        <v>137</v>
      </c>
      <c r="K7987" t="s">
        <v>138</v>
      </c>
      <c r="L7987" t="s">
        <v>21865</v>
      </c>
      <c r="M7987" t="s">
        <v>21866</v>
      </c>
      <c r="N7987">
        <v>2.338333333</v>
      </c>
      <c r="O7987">
        <v>0</v>
      </c>
      <c r="P7987">
        <v>13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0.99814450472700744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0.99814450472700744</v>
      </c>
    </row>
    <row r="7988" spans="1:31" x14ac:dyDescent="0.3">
      <c r="A7988">
        <v>2730297</v>
      </c>
      <c r="B7988">
        <v>1</v>
      </c>
      <c r="C7988" t="s">
        <v>81</v>
      </c>
      <c r="D7988" t="s">
        <v>123</v>
      </c>
      <c r="E7988" t="s">
        <v>161</v>
      </c>
      <c r="F7988" t="s">
        <v>21867</v>
      </c>
      <c r="G7988" t="s">
        <v>163</v>
      </c>
      <c r="H7988" t="s">
        <v>135</v>
      </c>
      <c r="I7988" t="s">
        <v>136</v>
      </c>
      <c r="J7988" t="s">
        <v>137</v>
      </c>
      <c r="K7988" t="s">
        <v>138</v>
      </c>
      <c r="L7988" t="s">
        <v>21868</v>
      </c>
      <c r="M7988" t="s">
        <v>21869</v>
      </c>
      <c r="N7988">
        <v>1.505833333</v>
      </c>
      <c r="O7988">
        <v>0</v>
      </c>
      <c r="P7988">
        <v>317</v>
      </c>
      <c r="Q7988">
        <v>0</v>
      </c>
      <c r="R7988">
        <v>0</v>
      </c>
      <c r="S7988">
        <v>0</v>
      </c>
      <c r="T7988">
        <v>26</v>
      </c>
      <c r="U7988">
        <v>0</v>
      </c>
      <c r="V7988">
        <v>0</v>
      </c>
      <c r="W7988">
        <v>0</v>
      </c>
      <c r="X7988">
        <v>74.948797478632827</v>
      </c>
      <c r="Y7988">
        <v>0</v>
      </c>
      <c r="Z7988">
        <v>0</v>
      </c>
      <c r="AA7988">
        <v>0</v>
      </c>
      <c r="AB7988">
        <v>17.832882667376506</v>
      </c>
      <c r="AC7988">
        <v>0</v>
      </c>
      <c r="AD7988">
        <v>0</v>
      </c>
      <c r="AE7988">
        <v>92.781680146009336</v>
      </c>
    </row>
    <row r="7989" spans="1:31" x14ac:dyDescent="0.3">
      <c r="A7989">
        <v>2728923</v>
      </c>
      <c r="B7989">
        <v>1</v>
      </c>
      <c r="C7989" t="s">
        <v>81</v>
      </c>
      <c r="D7989" t="s">
        <v>127</v>
      </c>
      <c r="E7989" t="s">
        <v>213</v>
      </c>
      <c r="F7989" t="s">
        <v>21870</v>
      </c>
      <c r="G7989" t="s">
        <v>152</v>
      </c>
      <c r="H7989" t="s">
        <v>153</v>
      </c>
      <c r="I7989" t="s">
        <v>136</v>
      </c>
      <c r="J7989" t="s">
        <v>137</v>
      </c>
      <c r="K7989" t="s">
        <v>138</v>
      </c>
      <c r="L7989" t="s">
        <v>21871</v>
      </c>
      <c r="M7989" t="s">
        <v>21872</v>
      </c>
      <c r="N7989">
        <v>2.761666666</v>
      </c>
      <c r="O7989">
        <v>1</v>
      </c>
      <c r="P7989">
        <v>527</v>
      </c>
      <c r="Q7989">
        <v>9</v>
      </c>
      <c r="R7989">
        <v>26</v>
      </c>
      <c r="S7989">
        <v>3</v>
      </c>
      <c r="T7989">
        <v>99</v>
      </c>
      <c r="U7989">
        <v>8</v>
      </c>
      <c r="V7989">
        <v>1</v>
      </c>
      <c r="W7989">
        <v>0.42813925353999999</v>
      </c>
      <c r="X7989">
        <v>234.63074696962047</v>
      </c>
      <c r="Y7989">
        <v>1.9155557202954001</v>
      </c>
      <c r="Z7989">
        <v>18.549273904376353</v>
      </c>
      <c r="AA7989">
        <v>17.622138762123875</v>
      </c>
      <c r="AB7989">
        <v>110.58380224393848</v>
      </c>
      <c r="AC7989">
        <v>628.01874071043676</v>
      </c>
      <c r="AD7989">
        <v>0.95199372555113337</v>
      </c>
      <c r="AE7989">
        <v>1012.7003912898824</v>
      </c>
    </row>
    <row r="7990" spans="1:31" x14ac:dyDescent="0.3">
      <c r="A7990">
        <v>2728777</v>
      </c>
      <c r="B7990">
        <v>1</v>
      </c>
      <c r="C7990" t="s">
        <v>80</v>
      </c>
      <c r="D7990" t="s">
        <v>108</v>
      </c>
      <c r="E7990" t="s">
        <v>213</v>
      </c>
      <c r="F7990" t="s">
        <v>21873</v>
      </c>
      <c r="G7990" t="s">
        <v>152</v>
      </c>
      <c r="H7990" t="s">
        <v>153</v>
      </c>
      <c r="I7990" t="s">
        <v>136</v>
      </c>
      <c r="J7990" t="s">
        <v>137</v>
      </c>
      <c r="K7990" t="s">
        <v>138</v>
      </c>
      <c r="L7990" t="s">
        <v>21874</v>
      </c>
      <c r="M7990" t="s">
        <v>21875</v>
      </c>
      <c r="N7990">
        <v>0.39361111100000001</v>
      </c>
      <c r="O7990">
        <v>1</v>
      </c>
      <c r="P7990">
        <v>2033</v>
      </c>
      <c r="Q7990">
        <v>2</v>
      </c>
      <c r="R7990">
        <v>437</v>
      </c>
      <c r="S7990">
        <v>13</v>
      </c>
      <c r="T7990">
        <v>295</v>
      </c>
      <c r="U7990">
        <v>0</v>
      </c>
      <c r="V7990">
        <v>0</v>
      </c>
      <c r="W7990">
        <v>6.302798145800001E-2</v>
      </c>
      <c r="X7990">
        <v>88.878133528603868</v>
      </c>
      <c r="Y7990">
        <v>13.981487157106628</v>
      </c>
      <c r="Z7990">
        <v>7.0761634467250953</v>
      </c>
      <c r="AA7990">
        <v>21.928944972177987</v>
      </c>
      <c r="AB7990">
        <v>29.448382118950072</v>
      </c>
      <c r="AC7990">
        <v>0</v>
      </c>
      <c r="AD7990">
        <v>0</v>
      </c>
      <c r="AE7990">
        <v>161.37613920502164</v>
      </c>
    </row>
    <row r="7991" spans="1:31" x14ac:dyDescent="0.3">
      <c r="A7991">
        <v>2728900</v>
      </c>
      <c r="B7991">
        <v>1</v>
      </c>
      <c r="C7991" t="s">
        <v>80</v>
      </c>
      <c r="D7991" t="s">
        <v>95</v>
      </c>
      <c r="E7991" t="s">
        <v>213</v>
      </c>
      <c r="F7991" t="s">
        <v>6248</v>
      </c>
      <c r="G7991" t="s">
        <v>152</v>
      </c>
      <c r="H7991" t="s">
        <v>153</v>
      </c>
      <c r="I7991" t="s">
        <v>136</v>
      </c>
      <c r="J7991" t="s">
        <v>137</v>
      </c>
      <c r="K7991" t="s">
        <v>138</v>
      </c>
      <c r="L7991" t="s">
        <v>21876</v>
      </c>
      <c r="M7991" t="s">
        <v>21877</v>
      </c>
      <c r="N7991">
        <v>1.811111111</v>
      </c>
      <c r="O7991">
        <v>1</v>
      </c>
      <c r="P7991">
        <v>40</v>
      </c>
      <c r="Q7991">
        <v>0</v>
      </c>
      <c r="R7991">
        <v>1</v>
      </c>
      <c r="S7991">
        <v>9</v>
      </c>
      <c r="T7991">
        <v>4</v>
      </c>
      <c r="U7991">
        <v>2</v>
      </c>
      <c r="V7991">
        <v>0</v>
      </c>
      <c r="W7991">
        <v>0.5472121750281751</v>
      </c>
      <c r="X7991">
        <v>7.6913770364433045</v>
      </c>
      <c r="Y7991">
        <v>0</v>
      </c>
      <c r="Z7991">
        <v>0.13851508469648999</v>
      </c>
      <c r="AA7991">
        <v>15.68556727047288</v>
      </c>
      <c r="AB7991">
        <v>4.8329935270486475</v>
      </c>
      <c r="AC7991">
        <v>94.503198675964882</v>
      </c>
      <c r="AD7991">
        <v>0</v>
      </c>
      <c r="AE7991">
        <v>123.39886376965438</v>
      </c>
    </row>
    <row r="7992" spans="1:31" x14ac:dyDescent="0.3">
      <c r="A7992">
        <v>2729441</v>
      </c>
      <c r="B7992">
        <v>1</v>
      </c>
      <c r="C7992" t="s">
        <v>81</v>
      </c>
      <c r="D7992" t="s">
        <v>119</v>
      </c>
      <c r="E7992" t="s">
        <v>161</v>
      </c>
      <c r="F7992" t="s">
        <v>21878</v>
      </c>
      <c r="G7992" t="s">
        <v>3062</v>
      </c>
      <c r="H7992" t="s">
        <v>135</v>
      </c>
      <c r="I7992" t="s">
        <v>136</v>
      </c>
      <c r="J7992" t="s">
        <v>3</v>
      </c>
      <c r="K7992" t="s">
        <v>138</v>
      </c>
      <c r="L7992" t="s">
        <v>21879</v>
      </c>
      <c r="M7992" t="s">
        <v>21880</v>
      </c>
      <c r="N7992">
        <v>4.1133333329999999</v>
      </c>
      <c r="O7992">
        <v>0</v>
      </c>
      <c r="P7992">
        <v>9</v>
      </c>
      <c r="Q7992">
        <v>0</v>
      </c>
      <c r="R7992">
        <v>0</v>
      </c>
      <c r="S7992">
        <v>0</v>
      </c>
      <c r="T7992">
        <v>1</v>
      </c>
      <c r="U7992">
        <v>0</v>
      </c>
      <c r="V7992">
        <v>0</v>
      </c>
      <c r="W7992">
        <v>0</v>
      </c>
      <c r="X7992">
        <v>5.1421457235289179</v>
      </c>
      <c r="Y7992">
        <v>0</v>
      </c>
      <c r="Z7992">
        <v>0</v>
      </c>
      <c r="AA7992">
        <v>0</v>
      </c>
      <c r="AB7992">
        <v>19.237141723005308</v>
      </c>
      <c r="AC7992">
        <v>0</v>
      </c>
      <c r="AD7992">
        <v>0</v>
      </c>
      <c r="AE7992">
        <v>24.379287446534228</v>
      </c>
    </row>
    <row r="7993" spans="1:31" x14ac:dyDescent="0.3">
      <c r="A7993">
        <v>2729069</v>
      </c>
      <c r="B7993">
        <v>1</v>
      </c>
      <c r="C7993" t="s">
        <v>80</v>
      </c>
      <c r="D7993" t="s">
        <v>92</v>
      </c>
      <c r="E7993" t="s">
        <v>150</v>
      </c>
      <c r="F7993" t="s">
        <v>21881</v>
      </c>
      <c r="G7993" t="s">
        <v>152</v>
      </c>
      <c r="H7993" t="s">
        <v>153</v>
      </c>
      <c r="I7993" t="s">
        <v>136</v>
      </c>
      <c r="J7993" t="s">
        <v>137</v>
      </c>
      <c r="K7993" t="s">
        <v>138</v>
      </c>
      <c r="L7993" t="s">
        <v>21882</v>
      </c>
      <c r="M7993" t="s">
        <v>21883</v>
      </c>
      <c r="N7993">
        <v>0.12111111099999999</v>
      </c>
      <c r="O7993">
        <v>1</v>
      </c>
      <c r="P7993">
        <v>6419</v>
      </c>
      <c r="Q7993">
        <v>2</v>
      </c>
      <c r="R7993">
        <v>41</v>
      </c>
      <c r="S7993">
        <v>10</v>
      </c>
      <c r="T7993">
        <v>320</v>
      </c>
      <c r="U7993">
        <v>1</v>
      </c>
      <c r="V7993">
        <v>7</v>
      </c>
      <c r="W7993">
        <v>4.8831401081333325</v>
      </c>
      <c r="X7993">
        <v>77.336279860823169</v>
      </c>
      <c r="Y7993">
        <v>0.59871879235151348</v>
      </c>
      <c r="Z7993">
        <v>0.55939370714190007</v>
      </c>
      <c r="AA7993">
        <v>3.9658890805386204</v>
      </c>
      <c r="AB7993">
        <v>18.476970976903839</v>
      </c>
      <c r="AC7993">
        <v>10.02548384560448</v>
      </c>
      <c r="AD7993">
        <v>0.22417819040746004</v>
      </c>
      <c r="AE7993">
        <v>116.07005456190431</v>
      </c>
    </row>
    <row r="7994" spans="1:31" x14ac:dyDescent="0.3">
      <c r="A7994">
        <v>2730397</v>
      </c>
      <c r="B7994">
        <v>1</v>
      </c>
      <c r="C7994" t="s">
        <v>81</v>
      </c>
      <c r="D7994" t="s">
        <v>118</v>
      </c>
      <c r="E7994" t="s">
        <v>145</v>
      </c>
      <c r="F7994" t="s">
        <v>21884</v>
      </c>
      <c r="G7994" t="s">
        <v>230</v>
      </c>
      <c r="H7994" t="s">
        <v>135</v>
      </c>
      <c r="I7994" t="s">
        <v>136</v>
      </c>
      <c r="J7994" t="s">
        <v>137</v>
      </c>
      <c r="K7994" t="s">
        <v>138</v>
      </c>
      <c r="L7994" t="s">
        <v>21885</v>
      </c>
      <c r="M7994" t="s">
        <v>21886</v>
      </c>
      <c r="N7994">
        <v>5.33</v>
      </c>
      <c r="O7994">
        <v>0</v>
      </c>
      <c r="P7994">
        <v>1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1.002491292158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1.002491292158</v>
      </c>
    </row>
    <row r="7995" spans="1:31" x14ac:dyDescent="0.3">
      <c r="A7995">
        <v>2729318</v>
      </c>
      <c r="B7995">
        <v>1</v>
      </c>
      <c r="C7995" t="s">
        <v>80</v>
      </c>
      <c r="D7995" t="s">
        <v>98</v>
      </c>
      <c r="E7995" t="s">
        <v>132</v>
      </c>
      <c r="F7995" t="s">
        <v>21887</v>
      </c>
      <c r="G7995" t="s">
        <v>134</v>
      </c>
      <c r="H7995" t="s">
        <v>135</v>
      </c>
      <c r="I7995" t="s">
        <v>136</v>
      </c>
      <c r="J7995" t="s">
        <v>137</v>
      </c>
      <c r="K7995" t="s">
        <v>138</v>
      </c>
      <c r="L7995" t="s">
        <v>21888</v>
      </c>
      <c r="M7995" t="s">
        <v>21889</v>
      </c>
      <c r="N7995">
        <v>1.3761111109999999</v>
      </c>
      <c r="O7995">
        <v>0</v>
      </c>
      <c r="P7995">
        <v>12</v>
      </c>
      <c r="Q7995">
        <v>0</v>
      </c>
      <c r="R7995">
        <v>37</v>
      </c>
      <c r="S7995">
        <v>0</v>
      </c>
      <c r="T7995">
        <v>7</v>
      </c>
      <c r="U7995">
        <v>0</v>
      </c>
      <c r="V7995">
        <v>0</v>
      </c>
      <c r="W7995">
        <v>0</v>
      </c>
      <c r="X7995">
        <v>11.07807809674134</v>
      </c>
      <c r="Y7995">
        <v>0</v>
      </c>
      <c r="Z7995">
        <v>32.762420937067652</v>
      </c>
      <c r="AA7995">
        <v>0</v>
      </c>
      <c r="AB7995">
        <v>11.193743404262598</v>
      </c>
      <c r="AC7995">
        <v>0</v>
      </c>
      <c r="AD7995">
        <v>0</v>
      </c>
      <c r="AE7995">
        <v>55.034242438071594</v>
      </c>
    </row>
    <row r="7996" spans="1:31" x14ac:dyDescent="0.3">
      <c r="A7996">
        <v>2729464</v>
      </c>
      <c r="B7996">
        <v>1</v>
      </c>
      <c r="C7996" t="s">
        <v>80</v>
      </c>
      <c r="D7996" t="s">
        <v>99</v>
      </c>
      <c r="E7996" t="s">
        <v>132</v>
      </c>
      <c r="F7996" t="s">
        <v>10211</v>
      </c>
      <c r="G7996" t="s">
        <v>209</v>
      </c>
      <c r="H7996" t="s">
        <v>135</v>
      </c>
      <c r="I7996" t="s">
        <v>136</v>
      </c>
      <c r="J7996" t="s">
        <v>137</v>
      </c>
      <c r="K7996" t="s">
        <v>210</v>
      </c>
      <c r="L7996" t="s">
        <v>21890</v>
      </c>
      <c r="M7996" t="s">
        <v>21891</v>
      </c>
      <c r="N7996">
        <v>8.0191666660000003</v>
      </c>
      <c r="O7996">
        <v>0</v>
      </c>
      <c r="P7996">
        <v>82</v>
      </c>
      <c r="Q7996">
        <v>0</v>
      </c>
      <c r="R7996">
        <v>17</v>
      </c>
      <c r="S7996">
        <v>0</v>
      </c>
      <c r="T7996">
        <v>16</v>
      </c>
      <c r="U7996">
        <v>0</v>
      </c>
      <c r="V7996">
        <v>0</v>
      </c>
      <c r="W7996">
        <v>0</v>
      </c>
      <c r="X7996">
        <v>26.231584500746077</v>
      </c>
      <c r="Y7996">
        <v>0</v>
      </c>
      <c r="Z7996">
        <v>4.9205888069406969</v>
      </c>
      <c r="AA7996">
        <v>0</v>
      </c>
      <c r="AB7996">
        <v>16.377581662944511</v>
      </c>
      <c r="AC7996">
        <v>0</v>
      </c>
      <c r="AD7996">
        <v>0</v>
      </c>
      <c r="AE7996">
        <v>47.529754970631288</v>
      </c>
    </row>
    <row r="7997" spans="1:31" x14ac:dyDescent="0.3">
      <c r="A7997">
        <v>2730692</v>
      </c>
      <c r="B7997">
        <v>1</v>
      </c>
      <c r="C7997" t="s">
        <v>81</v>
      </c>
      <c r="D7997" t="s">
        <v>121</v>
      </c>
      <c r="E7997" t="s">
        <v>161</v>
      </c>
      <c r="F7997" t="s">
        <v>21892</v>
      </c>
      <c r="G7997" t="s">
        <v>163</v>
      </c>
      <c r="H7997" t="s">
        <v>135</v>
      </c>
      <c r="I7997" t="s">
        <v>136</v>
      </c>
      <c r="J7997" t="s">
        <v>137</v>
      </c>
      <c r="K7997" t="s">
        <v>138</v>
      </c>
      <c r="L7997" t="s">
        <v>21893</v>
      </c>
      <c r="M7997" t="s">
        <v>21894</v>
      </c>
      <c r="N7997">
        <v>4.2247222219999996</v>
      </c>
      <c r="O7997">
        <v>0</v>
      </c>
      <c r="P7997">
        <v>29</v>
      </c>
      <c r="Q7997">
        <v>0</v>
      </c>
      <c r="R7997">
        <v>1</v>
      </c>
      <c r="S7997">
        <v>0</v>
      </c>
      <c r="T7997">
        <v>1</v>
      </c>
      <c r="U7997">
        <v>0</v>
      </c>
      <c r="V7997">
        <v>0</v>
      </c>
      <c r="W7997">
        <v>0</v>
      </c>
      <c r="X7997">
        <v>14.453900837338926</v>
      </c>
      <c r="Y7997">
        <v>0</v>
      </c>
      <c r="Z7997">
        <v>0.36394821731179999</v>
      </c>
      <c r="AA7997">
        <v>0</v>
      </c>
      <c r="AB7997">
        <v>0</v>
      </c>
      <c r="AC7997">
        <v>0</v>
      </c>
      <c r="AD7997">
        <v>0</v>
      </c>
      <c r="AE7997">
        <v>14.817849054650726</v>
      </c>
    </row>
    <row r="7998" spans="1:31" x14ac:dyDescent="0.3">
      <c r="A7998">
        <v>2729756</v>
      </c>
      <c r="B7998">
        <v>1</v>
      </c>
      <c r="C7998" t="s">
        <v>80</v>
      </c>
      <c r="D7998" t="s">
        <v>101</v>
      </c>
      <c r="E7998" t="s">
        <v>150</v>
      </c>
      <c r="F7998" t="s">
        <v>21308</v>
      </c>
      <c r="G7998" t="s">
        <v>152</v>
      </c>
      <c r="H7998" t="s">
        <v>153</v>
      </c>
      <c r="I7998" t="s">
        <v>136</v>
      </c>
      <c r="J7998" t="s">
        <v>137</v>
      </c>
      <c r="K7998" t="s">
        <v>138</v>
      </c>
      <c r="L7998" t="s">
        <v>21895</v>
      </c>
      <c r="M7998" t="s">
        <v>21896</v>
      </c>
      <c r="N7998">
        <v>0.46222222200000002</v>
      </c>
      <c r="O7998">
        <v>0</v>
      </c>
      <c r="P7998">
        <v>132</v>
      </c>
      <c r="Q7998">
        <v>0</v>
      </c>
      <c r="R7998">
        <v>0</v>
      </c>
      <c r="S7998">
        <v>0</v>
      </c>
      <c r="T7998">
        <v>8</v>
      </c>
      <c r="U7998">
        <v>0</v>
      </c>
      <c r="V7998">
        <v>0</v>
      </c>
      <c r="W7998">
        <v>0</v>
      </c>
      <c r="X7998">
        <v>7.7242456477194672</v>
      </c>
      <c r="Y7998">
        <v>0</v>
      </c>
      <c r="Z7998">
        <v>0</v>
      </c>
      <c r="AA7998">
        <v>0</v>
      </c>
      <c r="AB7998">
        <v>1.9337628347093334</v>
      </c>
      <c r="AC7998">
        <v>0</v>
      </c>
      <c r="AD7998">
        <v>0</v>
      </c>
      <c r="AE7998">
        <v>9.6580084824288015</v>
      </c>
    </row>
    <row r="7999" spans="1:31" x14ac:dyDescent="0.3">
      <c r="A7999">
        <v>2730589</v>
      </c>
      <c r="B7999">
        <v>1</v>
      </c>
      <c r="C7999" t="s">
        <v>80</v>
      </c>
      <c r="D7999" t="s">
        <v>101</v>
      </c>
      <c r="E7999" t="s">
        <v>132</v>
      </c>
      <c r="F7999" t="s">
        <v>21897</v>
      </c>
      <c r="G7999" t="s">
        <v>134</v>
      </c>
      <c r="H7999" t="s">
        <v>135</v>
      </c>
      <c r="I7999" t="s">
        <v>136</v>
      </c>
      <c r="J7999" t="s">
        <v>137</v>
      </c>
      <c r="K7999" t="s">
        <v>138</v>
      </c>
      <c r="L7999" t="s">
        <v>21898</v>
      </c>
      <c r="M7999" t="s">
        <v>21899</v>
      </c>
      <c r="N7999">
        <v>1.1644444439999999</v>
      </c>
      <c r="O7999">
        <v>0</v>
      </c>
      <c r="P7999">
        <v>318</v>
      </c>
      <c r="Q7999">
        <v>0</v>
      </c>
      <c r="R7999">
        <v>0</v>
      </c>
      <c r="S7999">
        <v>0</v>
      </c>
      <c r="T7999">
        <v>41</v>
      </c>
      <c r="U7999">
        <v>0</v>
      </c>
      <c r="V7999">
        <v>0</v>
      </c>
      <c r="W7999">
        <v>0</v>
      </c>
      <c r="X7999">
        <v>88.151456838251974</v>
      </c>
      <c r="Y7999">
        <v>0</v>
      </c>
      <c r="Z7999">
        <v>0</v>
      </c>
      <c r="AA7999">
        <v>0</v>
      </c>
      <c r="AB7999">
        <v>31.67369777571658</v>
      </c>
      <c r="AC7999">
        <v>0</v>
      </c>
      <c r="AD7999">
        <v>0</v>
      </c>
      <c r="AE7999">
        <v>119.82515461396855</v>
      </c>
    </row>
    <row r="8000" spans="1:31" x14ac:dyDescent="0.3">
      <c r="A8000">
        <v>2729902</v>
      </c>
      <c r="B8000">
        <v>1</v>
      </c>
      <c r="C8000" t="s">
        <v>81</v>
      </c>
      <c r="D8000" t="s">
        <v>118</v>
      </c>
      <c r="E8000" t="s">
        <v>161</v>
      </c>
      <c r="F8000" t="s">
        <v>21900</v>
      </c>
      <c r="G8000" t="s">
        <v>163</v>
      </c>
      <c r="H8000" t="s">
        <v>135</v>
      </c>
      <c r="I8000" t="s">
        <v>136</v>
      </c>
      <c r="J8000" t="s">
        <v>137</v>
      </c>
      <c r="K8000" t="s">
        <v>138</v>
      </c>
      <c r="L8000" t="s">
        <v>21901</v>
      </c>
      <c r="M8000" t="s">
        <v>21902</v>
      </c>
      <c r="N8000">
        <v>6.4844444440000002</v>
      </c>
      <c r="O8000">
        <v>0</v>
      </c>
      <c r="P8000">
        <v>86</v>
      </c>
      <c r="Q8000">
        <v>0</v>
      </c>
      <c r="R8000">
        <v>0</v>
      </c>
      <c r="S8000">
        <v>0</v>
      </c>
      <c r="T8000">
        <v>4</v>
      </c>
      <c r="U8000">
        <v>0</v>
      </c>
      <c r="V8000">
        <v>0</v>
      </c>
      <c r="W8000">
        <v>0</v>
      </c>
      <c r="X8000">
        <v>105.88636857740192</v>
      </c>
      <c r="Y8000">
        <v>0</v>
      </c>
      <c r="Z8000">
        <v>0</v>
      </c>
      <c r="AA8000">
        <v>0</v>
      </c>
      <c r="AB8000">
        <v>8.5312519623944425</v>
      </c>
      <c r="AC8000">
        <v>0</v>
      </c>
      <c r="AD8000">
        <v>0</v>
      </c>
      <c r="AE8000">
        <v>114.41762053979636</v>
      </c>
    </row>
    <row r="8001" spans="1:31" x14ac:dyDescent="0.3">
      <c r="A8001">
        <v>2729218</v>
      </c>
      <c r="B8001">
        <v>1</v>
      </c>
      <c r="C8001" t="s">
        <v>80</v>
      </c>
      <c r="D8001" t="s">
        <v>93</v>
      </c>
      <c r="E8001" t="s">
        <v>132</v>
      </c>
      <c r="F8001" t="s">
        <v>21903</v>
      </c>
      <c r="G8001" t="s">
        <v>134</v>
      </c>
      <c r="H8001" t="s">
        <v>135</v>
      </c>
      <c r="I8001" t="s">
        <v>136</v>
      </c>
      <c r="J8001" t="s">
        <v>137</v>
      </c>
      <c r="K8001" t="s">
        <v>138</v>
      </c>
      <c r="L8001" t="s">
        <v>21904</v>
      </c>
      <c r="M8001" t="s">
        <v>21905</v>
      </c>
      <c r="N8001">
        <v>2.7719444439999998</v>
      </c>
      <c r="O8001">
        <v>0</v>
      </c>
      <c r="P8001">
        <v>6</v>
      </c>
      <c r="Q8001">
        <v>0</v>
      </c>
      <c r="R8001">
        <v>15</v>
      </c>
      <c r="S8001">
        <v>0</v>
      </c>
      <c r="T8001">
        <v>14</v>
      </c>
      <c r="U8001">
        <v>0</v>
      </c>
      <c r="V8001">
        <v>0</v>
      </c>
      <c r="W8001">
        <v>0</v>
      </c>
      <c r="X8001">
        <v>13.088651542941589</v>
      </c>
      <c r="Y8001">
        <v>0</v>
      </c>
      <c r="Z8001">
        <v>39.382618256778287</v>
      </c>
      <c r="AA8001">
        <v>0</v>
      </c>
      <c r="AB8001">
        <v>19.013799409865364</v>
      </c>
      <c r="AC8001">
        <v>0</v>
      </c>
      <c r="AD8001">
        <v>0</v>
      </c>
      <c r="AE8001">
        <v>71.485069209585248</v>
      </c>
    </row>
    <row r="8002" spans="1:31" x14ac:dyDescent="0.3">
      <c r="A8002">
        <v>2729003</v>
      </c>
      <c r="B8002">
        <v>1</v>
      </c>
      <c r="C8002" t="s">
        <v>80</v>
      </c>
      <c r="D8002" t="s">
        <v>95</v>
      </c>
      <c r="E8002" t="s">
        <v>132</v>
      </c>
      <c r="F8002" t="s">
        <v>21349</v>
      </c>
      <c r="G8002" t="s">
        <v>134</v>
      </c>
      <c r="H8002" t="s">
        <v>135</v>
      </c>
      <c r="I8002" t="s">
        <v>136</v>
      </c>
      <c r="J8002" t="s">
        <v>137</v>
      </c>
      <c r="K8002" t="s">
        <v>138</v>
      </c>
      <c r="L8002" t="s">
        <v>21906</v>
      </c>
      <c r="M8002" t="s">
        <v>21907</v>
      </c>
      <c r="N8002">
        <v>3.0805555550000001</v>
      </c>
      <c r="O8002">
        <v>0</v>
      </c>
      <c r="P8002">
        <v>40</v>
      </c>
      <c r="Q8002">
        <v>0</v>
      </c>
      <c r="R8002">
        <v>0</v>
      </c>
      <c r="S8002">
        <v>0</v>
      </c>
      <c r="T8002">
        <v>4</v>
      </c>
      <c r="U8002">
        <v>0</v>
      </c>
      <c r="V8002">
        <v>0</v>
      </c>
      <c r="W8002">
        <v>0</v>
      </c>
      <c r="X8002">
        <v>15.688656348417851</v>
      </c>
      <c r="Y8002">
        <v>0</v>
      </c>
      <c r="Z8002">
        <v>0</v>
      </c>
      <c r="AA8002">
        <v>0</v>
      </c>
      <c r="AB8002">
        <v>14.858480653125266</v>
      </c>
      <c r="AC8002">
        <v>0</v>
      </c>
      <c r="AD8002">
        <v>0</v>
      </c>
      <c r="AE8002">
        <v>30.547137001543117</v>
      </c>
    </row>
    <row r="8003" spans="1:31" x14ac:dyDescent="0.3">
      <c r="A8003">
        <v>2770858</v>
      </c>
      <c r="B8003">
        <v>1</v>
      </c>
      <c r="C8003" t="s">
        <v>81</v>
      </c>
      <c r="D8003" t="s">
        <v>118</v>
      </c>
      <c r="E8003" t="s">
        <v>161</v>
      </c>
      <c r="F8003" t="s">
        <v>21908</v>
      </c>
      <c r="G8003" t="s">
        <v>163</v>
      </c>
      <c r="H8003" t="s">
        <v>135</v>
      </c>
      <c r="I8003" t="s">
        <v>136</v>
      </c>
      <c r="J8003" t="s">
        <v>137</v>
      </c>
      <c r="K8003" t="s">
        <v>138</v>
      </c>
      <c r="L8003" t="s">
        <v>21909</v>
      </c>
      <c r="M8003" t="s">
        <v>21910</v>
      </c>
      <c r="N8003">
        <v>2.5583333330000002</v>
      </c>
      <c r="O8003">
        <v>0</v>
      </c>
      <c r="P8003">
        <v>15</v>
      </c>
      <c r="Q8003">
        <v>0</v>
      </c>
      <c r="R8003">
        <v>2</v>
      </c>
      <c r="S8003">
        <v>0</v>
      </c>
      <c r="T8003">
        <v>6</v>
      </c>
      <c r="U8003">
        <v>0</v>
      </c>
      <c r="V8003">
        <v>0</v>
      </c>
      <c r="W8003">
        <v>0</v>
      </c>
      <c r="X8003">
        <v>5.5599952486777333</v>
      </c>
      <c r="Y8003">
        <v>0</v>
      </c>
      <c r="Z8003">
        <v>0</v>
      </c>
      <c r="AA8003">
        <v>0</v>
      </c>
      <c r="AB8003">
        <v>8.4481017786024761</v>
      </c>
      <c r="AC8003">
        <v>0</v>
      </c>
      <c r="AD8003">
        <v>0</v>
      </c>
      <c r="AE8003">
        <v>14.008097027280209</v>
      </c>
    </row>
    <row r="8004" spans="1:31" x14ac:dyDescent="0.3">
      <c r="A8004">
        <v>2728797</v>
      </c>
      <c r="B8004">
        <v>1</v>
      </c>
      <c r="C8004" t="s">
        <v>80</v>
      </c>
      <c r="D8004" t="s">
        <v>94</v>
      </c>
      <c r="E8004" t="s">
        <v>150</v>
      </c>
      <c r="F8004" t="s">
        <v>1845</v>
      </c>
      <c r="G8004" t="s">
        <v>152</v>
      </c>
      <c r="H8004" t="s">
        <v>153</v>
      </c>
      <c r="I8004" t="s">
        <v>136</v>
      </c>
      <c r="J8004" t="s">
        <v>137</v>
      </c>
      <c r="K8004" t="s">
        <v>138</v>
      </c>
      <c r="L8004" t="s">
        <v>21911</v>
      </c>
      <c r="M8004" t="s">
        <v>21912</v>
      </c>
      <c r="N8004">
        <v>0.253611111</v>
      </c>
      <c r="O8004">
        <v>1</v>
      </c>
      <c r="P8004">
        <v>0</v>
      </c>
      <c r="Q8004">
        <v>5</v>
      </c>
      <c r="R8004">
        <v>0</v>
      </c>
      <c r="S8004">
        <v>0</v>
      </c>
      <c r="T8004">
        <v>0</v>
      </c>
      <c r="U8004">
        <v>1</v>
      </c>
      <c r="V8004">
        <v>0</v>
      </c>
      <c r="W8004">
        <v>0.42978158345200834</v>
      </c>
      <c r="X8004">
        <v>0</v>
      </c>
      <c r="Y8004">
        <v>2.3168901353171756</v>
      </c>
      <c r="Z8004">
        <v>0</v>
      </c>
      <c r="AA8004">
        <v>0</v>
      </c>
      <c r="AB8004">
        <v>0</v>
      </c>
      <c r="AC8004">
        <v>44.621020830298001</v>
      </c>
      <c r="AD8004">
        <v>0</v>
      </c>
      <c r="AE8004">
        <v>47.367692549067186</v>
      </c>
    </row>
    <row r="8005" spans="1:31" x14ac:dyDescent="0.3">
      <c r="A8005">
        <v>2729295</v>
      </c>
      <c r="B8005">
        <v>1</v>
      </c>
      <c r="C8005" t="s">
        <v>80</v>
      </c>
      <c r="D8005" t="s">
        <v>109</v>
      </c>
      <c r="E8005" t="s">
        <v>145</v>
      </c>
      <c r="F8005" t="s">
        <v>21913</v>
      </c>
      <c r="G8005" t="s">
        <v>147</v>
      </c>
      <c r="H8005" t="s">
        <v>135</v>
      </c>
      <c r="I8005" t="s">
        <v>136</v>
      </c>
      <c r="J8005" t="s">
        <v>137</v>
      </c>
      <c r="K8005" t="s">
        <v>138</v>
      </c>
      <c r="L8005" t="s">
        <v>21914</v>
      </c>
      <c r="M8005" t="s">
        <v>21915</v>
      </c>
      <c r="N8005">
        <v>2.3877777770000002</v>
      </c>
      <c r="O8005">
        <v>0</v>
      </c>
      <c r="P8005">
        <v>0</v>
      </c>
      <c r="Q8005">
        <v>0</v>
      </c>
      <c r="R8005">
        <v>1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</v>
      </c>
    </row>
    <row r="8006" spans="1:31" x14ac:dyDescent="0.3">
      <c r="A8006">
        <v>2728903</v>
      </c>
      <c r="B8006">
        <v>1</v>
      </c>
      <c r="C8006" t="s">
        <v>81</v>
      </c>
      <c r="D8006" t="s">
        <v>127</v>
      </c>
      <c r="E8006" t="s">
        <v>132</v>
      </c>
      <c r="F8006" t="s">
        <v>378</v>
      </c>
      <c r="G8006" t="s">
        <v>134</v>
      </c>
      <c r="H8006" t="s">
        <v>135</v>
      </c>
      <c r="I8006" t="s">
        <v>136</v>
      </c>
      <c r="J8006" t="s">
        <v>137</v>
      </c>
      <c r="K8006" t="s">
        <v>138</v>
      </c>
      <c r="L8006" t="s">
        <v>21916</v>
      </c>
      <c r="M8006" t="s">
        <v>21917</v>
      </c>
      <c r="N8006">
        <v>3.284166666</v>
      </c>
      <c r="O8006">
        <v>0</v>
      </c>
      <c r="P8006">
        <v>81</v>
      </c>
      <c r="Q8006">
        <v>0</v>
      </c>
      <c r="R8006">
        <v>5</v>
      </c>
      <c r="S8006">
        <v>0</v>
      </c>
      <c r="T8006">
        <v>5</v>
      </c>
      <c r="U8006">
        <v>0</v>
      </c>
      <c r="V8006">
        <v>0</v>
      </c>
      <c r="W8006">
        <v>0</v>
      </c>
      <c r="X8006">
        <v>25.624737895187412</v>
      </c>
      <c r="Y8006">
        <v>0</v>
      </c>
      <c r="Z8006">
        <v>1.0814649298128001</v>
      </c>
      <c r="AA8006">
        <v>0</v>
      </c>
      <c r="AB8006">
        <v>64.474259818753595</v>
      </c>
      <c r="AC8006">
        <v>0</v>
      </c>
      <c r="AD8006">
        <v>0</v>
      </c>
      <c r="AE8006">
        <v>91.180462643753799</v>
      </c>
    </row>
    <row r="8007" spans="1:31" x14ac:dyDescent="0.3">
      <c r="A8007">
        <v>2729879</v>
      </c>
      <c r="B8007">
        <v>1</v>
      </c>
      <c r="C8007" t="s">
        <v>80</v>
      </c>
      <c r="D8007" t="s">
        <v>97</v>
      </c>
      <c r="E8007" t="s">
        <v>150</v>
      </c>
      <c r="F8007" t="s">
        <v>21918</v>
      </c>
      <c r="G8007" t="s">
        <v>152</v>
      </c>
      <c r="H8007" t="s">
        <v>153</v>
      </c>
      <c r="I8007" t="s">
        <v>136</v>
      </c>
      <c r="J8007" t="s">
        <v>137</v>
      </c>
      <c r="K8007" t="s">
        <v>138</v>
      </c>
      <c r="L8007" t="s">
        <v>21919</v>
      </c>
      <c r="M8007" t="s">
        <v>21920</v>
      </c>
      <c r="N8007">
        <v>4.3786111109999997</v>
      </c>
      <c r="O8007">
        <v>0</v>
      </c>
      <c r="P8007">
        <v>243</v>
      </c>
      <c r="Q8007">
        <v>0</v>
      </c>
      <c r="R8007">
        <v>14</v>
      </c>
      <c r="S8007">
        <v>3</v>
      </c>
      <c r="T8007">
        <v>36</v>
      </c>
      <c r="U8007">
        <v>0</v>
      </c>
      <c r="V8007">
        <v>1</v>
      </c>
      <c r="W8007">
        <v>0</v>
      </c>
      <c r="X8007">
        <v>357.57348466322384</v>
      </c>
      <c r="Y8007">
        <v>0</v>
      </c>
      <c r="Z8007">
        <v>24.990333020652123</v>
      </c>
      <c r="AA8007">
        <v>2596.3685677347357</v>
      </c>
      <c r="AB8007">
        <v>182.53554774327253</v>
      </c>
      <c r="AC8007">
        <v>0</v>
      </c>
      <c r="AD8007">
        <v>4.2507855460680801</v>
      </c>
      <c r="AE8007">
        <v>3165.7187187079526</v>
      </c>
    </row>
    <row r="8008" spans="1:31" x14ac:dyDescent="0.3">
      <c r="A8008">
        <v>2728989</v>
      </c>
      <c r="B8008">
        <v>1</v>
      </c>
      <c r="C8008" t="s">
        <v>80</v>
      </c>
      <c r="D8008" t="s">
        <v>100</v>
      </c>
      <c r="E8008" t="s">
        <v>213</v>
      </c>
      <c r="F8008" t="s">
        <v>15136</v>
      </c>
      <c r="G8008" t="s">
        <v>152</v>
      </c>
      <c r="H8008" t="s">
        <v>153</v>
      </c>
      <c r="I8008" t="s">
        <v>136</v>
      </c>
      <c r="J8008" t="s">
        <v>137</v>
      </c>
      <c r="K8008" t="s">
        <v>138</v>
      </c>
      <c r="L8008" t="s">
        <v>21921</v>
      </c>
      <c r="M8008" t="s">
        <v>21922</v>
      </c>
      <c r="N8008">
        <v>13.3575</v>
      </c>
      <c r="O8008">
        <v>4</v>
      </c>
      <c r="P8008">
        <v>516</v>
      </c>
      <c r="Q8008">
        <v>8</v>
      </c>
      <c r="R8008">
        <v>99</v>
      </c>
      <c r="S8008">
        <v>3</v>
      </c>
      <c r="T8008">
        <v>78</v>
      </c>
      <c r="U8008">
        <v>1</v>
      </c>
      <c r="V8008">
        <v>0</v>
      </c>
      <c r="W8008">
        <v>13.56231228414269</v>
      </c>
      <c r="X8008">
        <v>1151.0771207334903</v>
      </c>
      <c r="Y8008">
        <v>23.577401751049134</v>
      </c>
      <c r="Z8008">
        <v>241.9577774828266</v>
      </c>
      <c r="AA8008">
        <v>56.020760901928725</v>
      </c>
      <c r="AB8008">
        <v>389.95152613637219</v>
      </c>
      <c r="AC8008">
        <v>1090.880459305009</v>
      </c>
      <c r="AD8008">
        <v>0</v>
      </c>
      <c r="AE8008">
        <v>2967.0273585948189</v>
      </c>
    </row>
    <row r="8009" spans="1:31" x14ac:dyDescent="0.3">
      <c r="A8009">
        <v>2729338</v>
      </c>
      <c r="B8009">
        <v>1</v>
      </c>
      <c r="C8009" t="s">
        <v>80</v>
      </c>
      <c r="D8009" t="s">
        <v>110</v>
      </c>
      <c r="E8009" t="s">
        <v>145</v>
      </c>
      <c r="F8009" t="s">
        <v>21923</v>
      </c>
      <c r="G8009" t="s">
        <v>230</v>
      </c>
      <c r="H8009" t="s">
        <v>135</v>
      </c>
      <c r="I8009" t="s">
        <v>136</v>
      </c>
      <c r="J8009" t="s">
        <v>137</v>
      </c>
      <c r="K8009" t="s">
        <v>138</v>
      </c>
      <c r="L8009" t="s">
        <v>21924</v>
      </c>
      <c r="M8009" t="s">
        <v>21925</v>
      </c>
      <c r="N8009">
        <v>1.105277777</v>
      </c>
      <c r="O8009">
        <v>0</v>
      </c>
      <c r="P8009">
        <v>2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0.95699541090119999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0.95699541090119999</v>
      </c>
    </row>
    <row r="8010" spans="1:31" x14ac:dyDescent="0.3">
      <c r="A8010">
        <v>2728959</v>
      </c>
      <c r="B8010">
        <v>2</v>
      </c>
      <c r="C8010" t="s">
        <v>80</v>
      </c>
      <c r="D8010" t="s">
        <v>97</v>
      </c>
      <c r="E8010" t="s">
        <v>150</v>
      </c>
      <c r="F8010" t="s">
        <v>9075</v>
      </c>
      <c r="G8010" t="s">
        <v>185</v>
      </c>
      <c r="H8010" t="s">
        <v>153</v>
      </c>
      <c r="I8010" t="s">
        <v>136</v>
      </c>
      <c r="J8010" t="s">
        <v>137</v>
      </c>
      <c r="K8010" t="s">
        <v>138</v>
      </c>
      <c r="L8010" t="s">
        <v>21926</v>
      </c>
      <c r="M8010" t="s">
        <v>21927</v>
      </c>
      <c r="N8010">
        <v>0.51888888799999999</v>
      </c>
      <c r="O8010">
        <v>2</v>
      </c>
      <c r="P8010">
        <v>600</v>
      </c>
      <c r="Q8010">
        <v>4</v>
      </c>
      <c r="R8010">
        <v>73</v>
      </c>
      <c r="S8010">
        <v>24</v>
      </c>
      <c r="T8010">
        <v>108</v>
      </c>
      <c r="U8010">
        <v>0</v>
      </c>
      <c r="V8010">
        <v>0</v>
      </c>
      <c r="W8010">
        <v>1.7306777063548933</v>
      </c>
      <c r="X8010">
        <v>68.063893738078377</v>
      </c>
      <c r="Y8010">
        <v>3.1137997420117061</v>
      </c>
      <c r="Z8010">
        <v>5.5384776256819768</v>
      </c>
      <c r="AA8010">
        <v>47.779732772827344</v>
      </c>
      <c r="AB8010">
        <v>30.631982377738158</v>
      </c>
      <c r="AC8010">
        <v>0</v>
      </c>
      <c r="AD8010">
        <v>0</v>
      </c>
      <c r="AE8010">
        <v>156.85856396269247</v>
      </c>
    </row>
    <row r="8011" spans="1:31" x14ac:dyDescent="0.3">
      <c r="A8011">
        <v>2729779</v>
      </c>
      <c r="B8011">
        <v>1</v>
      </c>
      <c r="C8011" t="s">
        <v>81</v>
      </c>
      <c r="D8011" t="s">
        <v>124</v>
      </c>
      <c r="E8011" t="s">
        <v>161</v>
      </c>
      <c r="F8011" t="s">
        <v>21928</v>
      </c>
      <c r="G8011" t="s">
        <v>163</v>
      </c>
      <c r="H8011" t="s">
        <v>135</v>
      </c>
      <c r="I8011" t="s">
        <v>136</v>
      </c>
      <c r="J8011" t="s">
        <v>137</v>
      </c>
      <c r="K8011" t="s">
        <v>138</v>
      </c>
      <c r="L8011" t="s">
        <v>21929</v>
      </c>
      <c r="M8011" t="s">
        <v>21930</v>
      </c>
      <c r="N8011">
        <v>3.0294444440000001</v>
      </c>
      <c r="O8011">
        <v>0</v>
      </c>
      <c r="P8011">
        <v>94</v>
      </c>
      <c r="Q8011">
        <v>0</v>
      </c>
      <c r="R8011">
        <v>0</v>
      </c>
      <c r="S8011">
        <v>0</v>
      </c>
      <c r="T8011">
        <v>3</v>
      </c>
      <c r="U8011">
        <v>0</v>
      </c>
      <c r="V8011">
        <v>0</v>
      </c>
      <c r="W8011">
        <v>0</v>
      </c>
      <c r="X8011">
        <v>52.270982220491923</v>
      </c>
      <c r="Y8011">
        <v>0</v>
      </c>
      <c r="Z8011">
        <v>0</v>
      </c>
      <c r="AA8011">
        <v>0</v>
      </c>
      <c r="AB8011">
        <v>4.210295752976255</v>
      </c>
      <c r="AC8011">
        <v>0</v>
      </c>
      <c r="AD8011">
        <v>0</v>
      </c>
      <c r="AE8011">
        <v>56.481277973468181</v>
      </c>
    </row>
    <row r="8012" spans="1:31" x14ac:dyDescent="0.3">
      <c r="A8012">
        <v>2730795</v>
      </c>
      <c r="B8012">
        <v>1</v>
      </c>
      <c r="C8012" t="s">
        <v>80</v>
      </c>
      <c r="D8012" t="s">
        <v>107</v>
      </c>
      <c r="E8012" t="s">
        <v>161</v>
      </c>
      <c r="F8012" t="s">
        <v>21931</v>
      </c>
      <c r="G8012" t="s">
        <v>163</v>
      </c>
      <c r="H8012" t="s">
        <v>135</v>
      </c>
      <c r="I8012" t="s">
        <v>136</v>
      </c>
      <c r="J8012" t="s">
        <v>137</v>
      </c>
      <c r="K8012" t="s">
        <v>138</v>
      </c>
      <c r="L8012" t="s">
        <v>21932</v>
      </c>
      <c r="M8012" t="s">
        <v>21933</v>
      </c>
      <c r="N8012">
        <v>3.113888888</v>
      </c>
      <c r="O8012">
        <v>0</v>
      </c>
      <c r="P8012">
        <v>47</v>
      </c>
      <c r="Q8012">
        <v>0</v>
      </c>
      <c r="R8012">
        <v>2</v>
      </c>
      <c r="S8012">
        <v>0</v>
      </c>
      <c r="T8012">
        <v>5</v>
      </c>
      <c r="U8012">
        <v>0</v>
      </c>
      <c r="V8012">
        <v>0</v>
      </c>
      <c r="W8012">
        <v>0</v>
      </c>
      <c r="X8012">
        <v>13.140967012205783</v>
      </c>
      <c r="Y8012">
        <v>0</v>
      </c>
      <c r="Z8012">
        <v>0.58681122840869504</v>
      </c>
      <c r="AA8012">
        <v>0</v>
      </c>
      <c r="AB8012">
        <v>2.4842430116242795</v>
      </c>
      <c r="AC8012">
        <v>0</v>
      </c>
      <c r="AD8012">
        <v>0</v>
      </c>
      <c r="AE8012">
        <v>16.212021252238756</v>
      </c>
    </row>
    <row r="8013" spans="1:31" x14ac:dyDescent="0.3">
      <c r="A8013">
        <v>2729467</v>
      </c>
      <c r="B8013">
        <v>1</v>
      </c>
      <c r="C8013" t="s">
        <v>80</v>
      </c>
      <c r="D8013" t="s">
        <v>109</v>
      </c>
      <c r="E8013" t="s">
        <v>161</v>
      </c>
      <c r="F8013" t="s">
        <v>21934</v>
      </c>
      <c r="G8013" t="s">
        <v>163</v>
      </c>
      <c r="H8013" t="s">
        <v>135</v>
      </c>
      <c r="I8013" t="s">
        <v>136</v>
      </c>
      <c r="J8013" t="s">
        <v>137</v>
      </c>
      <c r="K8013" t="s">
        <v>138</v>
      </c>
      <c r="L8013" t="s">
        <v>21935</v>
      </c>
      <c r="M8013" t="s">
        <v>21936</v>
      </c>
      <c r="N8013">
        <v>1.698055555</v>
      </c>
      <c r="O8013">
        <v>0</v>
      </c>
      <c r="P8013">
        <v>40</v>
      </c>
      <c r="Q8013">
        <v>0</v>
      </c>
      <c r="R8013">
        <v>0</v>
      </c>
      <c r="S8013">
        <v>0</v>
      </c>
      <c r="T8013">
        <v>6</v>
      </c>
      <c r="U8013">
        <v>0</v>
      </c>
      <c r="V8013">
        <v>0</v>
      </c>
      <c r="W8013">
        <v>0</v>
      </c>
      <c r="X8013">
        <v>7.2653942698212148</v>
      </c>
      <c r="Y8013">
        <v>0</v>
      </c>
      <c r="Z8013">
        <v>0</v>
      </c>
      <c r="AA8013">
        <v>0</v>
      </c>
      <c r="AB8013">
        <v>0.792162219727925</v>
      </c>
      <c r="AC8013">
        <v>0</v>
      </c>
      <c r="AD8013">
        <v>0</v>
      </c>
      <c r="AE8013">
        <v>8.0575564895491389</v>
      </c>
    </row>
    <row r="8014" spans="1:31" x14ac:dyDescent="0.3">
      <c r="A8014">
        <v>2728780</v>
      </c>
      <c r="B8014">
        <v>1</v>
      </c>
      <c r="C8014" t="s">
        <v>80</v>
      </c>
      <c r="D8014" t="s">
        <v>101</v>
      </c>
      <c r="E8014" t="s">
        <v>213</v>
      </c>
      <c r="F8014" t="s">
        <v>21937</v>
      </c>
      <c r="G8014" t="s">
        <v>152</v>
      </c>
      <c r="H8014" t="s">
        <v>153</v>
      </c>
      <c r="I8014" t="s">
        <v>136</v>
      </c>
      <c r="J8014" t="s">
        <v>137</v>
      </c>
      <c r="K8014" t="s">
        <v>138</v>
      </c>
      <c r="L8014" t="s">
        <v>21938</v>
      </c>
      <c r="M8014" t="s">
        <v>21939</v>
      </c>
      <c r="N8014">
        <v>0.30027777700000002</v>
      </c>
      <c r="O8014">
        <v>0</v>
      </c>
      <c r="P8014">
        <v>755</v>
      </c>
      <c r="Q8014">
        <v>2</v>
      </c>
      <c r="R8014">
        <v>18</v>
      </c>
      <c r="S8014">
        <v>3</v>
      </c>
      <c r="T8014">
        <v>118</v>
      </c>
      <c r="U8014">
        <v>2</v>
      </c>
      <c r="V8014">
        <v>0</v>
      </c>
      <c r="W8014">
        <v>0</v>
      </c>
      <c r="X8014">
        <v>49.304769929788925</v>
      </c>
      <c r="Y8014">
        <v>0.57696088930927503</v>
      </c>
      <c r="Z8014">
        <v>1.459414986409437</v>
      </c>
      <c r="AA8014">
        <v>7.0016922369893475</v>
      </c>
      <c r="AB8014">
        <v>16.496573436343439</v>
      </c>
      <c r="AC8014">
        <v>31.049797477121</v>
      </c>
      <c r="AD8014">
        <v>0</v>
      </c>
      <c r="AE8014">
        <v>105.88920895596142</v>
      </c>
    </row>
    <row r="8015" spans="1:31" x14ac:dyDescent="0.3">
      <c r="A8015">
        <v>2730772</v>
      </c>
      <c r="B8015">
        <v>1</v>
      </c>
      <c r="C8015" t="s">
        <v>80</v>
      </c>
      <c r="D8015" t="s">
        <v>93</v>
      </c>
      <c r="E8015" t="s">
        <v>161</v>
      </c>
      <c r="F8015" t="s">
        <v>21940</v>
      </c>
      <c r="G8015" t="s">
        <v>163</v>
      </c>
      <c r="H8015" t="s">
        <v>135</v>
      </c>
      <c r="I8015" t="s">
        <v>136</v>
      </c>
      <c r="J8015" t="s">
        <v>137</v>
      </c>
      <c r="K8015" t="s">
        <v>138</v>
      </c>
      <c r="L8015" t="s">
        <v>21941</v>
      </c>
      <c r="M8015" t="s">
        <v>21942</v>
      </c>
      <c r="N8015">
        <v>2.1861111110000002</v>
      </c>
      <c r="O8015">
        <v>0</v>
      </c>
      <c r="P8015">
        <v>41</v>
      </c>
      <c r="Q8015">
        <v>0</v>
      </c>
      <c r="R8015">
        <v>2</v>
      </c>
      <c r="S8015">
        <v>0</v>
      </c>
      <c r="T8015">
        <v>9</v>
      </c>
      <c r="U8015">
        <v>0</v>
      </c>
      <c r="V8015">
        <v>0</v>
      </c>
      <c r="W8015">
        <v>0</v>
      </c>
      <c r="X8015">
        <v>15.816178107181281</v>
      </c>
      <c r="Y8015">
        <v>0</v>
      </c>
      <c r="Z8015">
        <v>1.8486030971175</v>
      </c>
      <c r="AA8015">
        <v>0</v>
      </c>
      <c r="AB8015">
        <v>2.3703096520806248</v>
      </c>
      <c r="AC8015">
        <v>0</v>
      </c>
      <c r="AD8015">
        <v>0</v>
      </c>
      <c r="AE8015">
        <v>20.035090856379405</v>
      </c>
    </row>
    <row r="8016" spans="1:31" x14ac:dyDescent="0.3">
      <c r="A8016">
        <v>2730486</v>
      </c>
      <c r="B8016">
        <v>1</v>
      </c>
      <c r="C8016" t="s">
        <v>80</v>
      </c>
      <c r="D8016" t="s">
        <v>82</v>
      </c>
      <c r="E8016" t="s">
        <v>145</v>
      </c>
      <c r="F8016" t="s">
        <v>21943</v>
      </c>
      <c r="G8016" t="s">
        <v>158</v>
      </c>
      <c r="H8016" t="s">
        <v>135</v>
      </c>
      <c r="I8016" t="s">
        <v>136</v>
      </c>
      <c r="J8016" t="s">
        <v>3</v>
      </c>
      <c r="K8016" t="s">
        <v>138</v>
      </c>
      <c r="L8016" t="s">
        <v>21944</v>
      </c>
      <c r="M8016" t="s">
        <v>21945</v>
      </c>
      <c r="N8016">
        <v>10.011666666</v>
      </c>
      <c r="O8016">
        <v>0</v>
      </c>
      <c r="P8016">
        <v>2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2.1732699682696004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2.1732699682696004</v>
      </c>
    </row>
    <row r="8017" spans="1:31" x14ac:dyDescent="0.3">
      <c r="A8017">
        <v>2729298</v>
      </c>
      <c r="B8017">
        <v>1</v>
      </c>
      <c r="C8017" t="s">
        <v>81</v>
      </c>
      <c r="D8017" t="s">
        <v>120</v>
      </c>
      <c r="E8017" t="s">
        <v>213</v>
      </c>
      <c r="F8017" t="s">
        <v>21946</v>
      </c>
      <c r="G8017" t="s">
        <v>152</v>
      </c>
      <c r="H8017" t="s">
        <v>153</v>
      </c>
      <c r="I8017" t="s">
        <v>136</v>
      </c>
      <c r="J8017" t="s">
        <v>137</v>
      </c>
      <c r="K8017" t="s">
        <v>138</v>
      </c>
      <c r="L8017" t="s">
        <v>21947</v>
      </c>
      <c r="M8017" t="s">
        <v>21948</v>
      </c>
      <c r="N8017">
        <v>0.693333333</v>
      </c>
      <c r="O8017">
        <v>1</v>
      </c>
      <c r="P8017">
        <v>32</v>
      </c>
      <c r="Q8017">
        <v>46</v>
      </c>
      <c r="R8017">
        <v>52</v>
      </c>
      <c r="S8017">
        <v>2</v>
      </c>
      <c r="T8017">
        <v>12</v>
      </c>
      <c r="U8017">
        <v>0</v>
      </c>
      <c r="V8017">
        <v>0</v>
      </c>
      <c r="W8017">
        <v>0.1384407845525</v>
      </c>
      <c r="X8017">
        <v>1.9296329968431754</v>
      </c>
      <c r="Y8017">
        <v>2.9577862763399989</v>
      </c>
      <c r="Z8017">
        <v>1.7478305656875002</v>
      </c>
      <c r="AA8017">
        <v>3.9942920085920006</v>
      </c>
      <c r="AB8017">
        <v>1.4759368161350002</v>
      </c>
      <c r="AC8017">
        <v>0</v>
      </c>
      <c r="AD8017">
        <v>0</v>
      </c>
      <c r="AE8017">
        <v>12.243919448150175</v>
      </c>
    </row>
    <row r="8018" spans="1:31" x14ac:dyDescent="0.3">
      <c r="A8018">
        <v>2729321</v>
      </c>
      <c r="B8018">
        <v>1</v>
      </c>
      <c r="C8018" t="s">
        <v>81</v>
      </c>
      <c r="D8018" t="s">
        <v>128</v>
      </c>
      <c r="E8018" t="s">
        <v>156</v>
      </c>
      <c r="F8018" t="s">
        <v>21949</v>
      </c>
      <c r="G8018" t="s">
        <v>185</v>
      </c>
      <c r="H8018" t="s">
        <v>153</v>
      </c>
      <c r="I8018" t="s">
        <v>136</v>
      </c>
      <c r="J8018" t="s">
        <v>137</v>
      </c>
      <c r="K8018" t="s">
        <v>138</v>
      </c>
      <c r="L8018" t="s">
        <v>21950</v>
      </c>
      <c r="M8018" t="s">
        <v>21951</v>
      </c>
      <c r="N8018">
        <v>9.0855555549999991</v>
      </c>
      <c r="O8018">
        <v>0</v>
      </c>
      <c r="P8018">
        <v>14</v>
      </c>
      <c r="Q8018">
        <v>0</v>
      </c>
      <c r="R8018">
        <v>0</v>
      </c>
      <c r="S8018">
        <v>0</v>
      </c>
      <c r="T8018">
        <v>6</v>
      </c>
      <c r="U8018">
        <v>0</v>
      </c>
      <c r="V8018">
        <v>0</v>
      </c>
      <c r="W8018">
        <v>0</v>
      </c>
      <c r="X8018">
        <v>21.359111751394561</v>
      </c>
      <c r="Y8018">
        <v>0</v>
      </c>
      <c r="Z8018">
        <v>0</v>
      </c>
      <c r="AA8018">
        <v>0</v>
      </c>
      <c r="AB8018">
        <v>28.51809319107732</v>
      </c>
      <c r="AC8018">
        <v>0</v>
      </c>
      <c r="AD8018">
        <v>0</v>
      </c>
      <c r="AE8018">
        <v>49.877204942471877</v>
      </c>
    </row>
    <row r="8019" spans="1:31" x14ac:dyDescent="0.3">
      <c r="A8019">
        <v>2729258</v>
      </c>
      <c r="B8019">
        <v>1</v>
      </c>
      <c r="C8019" t="s">
        <v>80</v>
      </c>
      <c r="D8019" t="s">
        <v>83</v>
      </c>
      <c r="E8019" t="s">
        <v>213</v>
      </c>
      <c r="F8019" t="s">
        <v>21952</v>
      </c>
      <c r="G8019" t="s">
        <v>152</v>
      </c>
      <c r="H8019" t="s">
        <v>153</v>
      </c>
      <c r="I8019" t="s">
        <v>136</v>
      </c>
      <c r="J8019" t="s">
        <v>137</v>
      </c>
      <c r="K8019" t="s">
        <v>138</v>
      </c>
      <c r="L8019" t="s">
        <v>21953</v>
      </c>
      <c r="M8019" t="s">
        <v>21954</v>
      </c>
      <c r="N8019">
        <v>0.42249999999999999</v>
      </c>
      <c r="O8019">
        <v>6</v>
      </c>
      <c r="P8019">
        <v>682</v>
      </c>
      <c r="Q8019">
        <v>3</v>
      </c>
      <c r="R8019">
        <v>26</v>
      </c>
      <c r="S8019">
        <v>17</v>
      </c>
      <c r="T8019">
        <v>99</v>
      </c>
      <c r="U8019">
        <v>0</v>
      </c>
      <c r="V8019">
        <v>0</v>
      </c>
      <c r="W8019">
        <v>16.873975306230996</v>
      </c>
      <c r="X8019">
        <v>74.930704163460717</v>
      </c>
      <c r="Y8019">
        <v>0.81592764151197006</v>
      </c>
      <c r="Z8019">
        <v>4.8545167274685905</v>
      </c>
      <c r="AA8019">
        <v>103.74454304855394</v>
      </c>
      <c r="AB8019">
        <v>89.077973703173356</v>
      </c>
      <c r="AC8019">
        <v>0</v>
      </c>
      <c r="AD8019">
        <v>0</v>
      </c>
      <c r="AE8019">
        <v>290.29764059039957</v>
      </c>
    </row>
    <row r="8020" spans="1:31" x14ac:dyDescent="0.3">
      <c r="A8020">
        <v>2730340</v>
      </c>
      <c r="B8020">
        <v>1</v>
      </c>
      <c r="C8020" t="s">
        <v>81</v>
      </c>
      <c r="D8020" t="s">
        <v>118</v>
      </c>
      <c r="E8020" t="s">
        <v>213</v>
      </c>
      <c r="F8020" t="s">
        <v>21955</v>
      </c>
      <c r="G8020" t="s">
        <v>152</v>
      </c>
      <c r="H8020" t="s">
        <v>153</v>
      </c>
      <c r="I8020" t="s">
        <v>136</v>
      </c>
      <c r="J8020" t="s">
        <v>137</v>
      </c>
      <c r="K8020" t="s">
        <v>138</v>
      </c>
      <c r="L8020" t="s">
        <v>21956</v>
      </c>
      <c r="M8020" t="s">
        <v>21957</v>
      </c>
      <c r="N8020">
        <v>3.6238888880000002</v>
      </c>
      <c r="O8020">
        <v>0</v>
      </c>
      <c r="P8020">
        <v>1</v>
      </c>
      <c r="Q8020">
        <v>20</v>
      </c>
      <c r="R8020">
        <v>8</v>
      </c>
      <c r="S8020">
        <v>14</v>
      </c>
      <c r="T8020">
        <v>0</v>
      </c>
      <c r="U8020">
        <v>10</v>
      </c>
      <c r="V8020">
        <v>0</v>
      </c>
      <c r="W8020">
        <v>0</v>
      </c>
      <c r="X8020">
        <v>6.9924817843355864</v>
      </c>
      <c r="Y8020">
        <v>71.851665406477835</v>
      </c>
      <c r="Z8020">
        <v>0</v>
      </c>
      <c r="AA8020">
        <v>603.37203971642657</v>
      </c>
      <c r="AB8020">
        <v>0</v>
      </c>
      <c r="AC8020">
        <v>1291.6792220212014</v>
      </c>
      <c r="AD8020">
        <v>0</v>
      </c>
      <c r="AE8020">
        <v>1973.8954089284414</v>
      </c>
    </row>
    <row r="8021" spans="1:31" x14ac:dyDescent="0.3">
      <c r="A8021">
        <v>2730254</v>
      </c>
      <c r="B8021">
        <v>1</v>
      </c>
      <c r="C8021" t="s">
        <v>81</v>
      </c>
      <c r="D8021" t="s">
        <v>125</v>
      </c>
      <c r="E8021" t="s">
        <v>161</v>
      </c>
      <c r="F8021" t="s">
        <v>21958</v>
      </c>
      <c r="G8021" t="s">
        <v>163</v>
      </c>
      <c r="H8021" t="s">
        <v>135</v>
      </c>
      <c r="I8021" t="s">
        <v>136</v>
      </c>
      <c r="J8021" t="s">
        <v>137</v>
      </c>
      <c r="K8021" t="s">
        <v>138</v>
      </c>
      <c r="L8021" t="s">
        <v>21959</v>
      </c>
      <c r="M8021" t="s">
        <v>21960</v>
      </c>
      <c r="N8021">
        <v>3.971944444</v>
      </c>
      <c r="O8021">
        <v>0</v>
      </c>
      <c r="P8021">
        <v>169</v>
      </c>
      <c r="Q8021">
        <v>0</v>
      </c>
      <c r="R8021">
        <v>0</v>
      </c>
      <c r="S8021">
        <v>0</v>
      </c>
      <c r="T8021">
        <v>1</v>
      </c>
      <c r="U8021">
        <v>0</v>
      </c>
      <c r="V8021">
        <v>0</v>
      </c>
      <c r="W8021">
        <v>0</v>
      </c>
      <c r="X8021">
        <v>90.951557634478419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90.951557634478419</v>
      </c>
    </row>
    <row r="8022" spans="1:31" x14ac:dyDescent="0.3">
      <c r="A8022">
        <v>2728926</v>
      </c>
      <c r="B8022">
        <v>1</v>
      </c>
      <c r="C8022" t="s">
        <v>80</v>
      </c>
      <c r="D8022" t="s">
        <v>93</v>
      </c>
      <c r="E8022" t="s">
        <v>150</v>
      </c>
      <c r="F8022" t="s">
        <v>20204</v>
      </c>
      <c r="G8022" t="s">
        <v>152</v>
      </c>
      <c r="H8022" t="s">
        <v>153</v>
      </c>
      <c r="I8022" t="s">
        <v>490</v>
      </c>
      <c r="J8022" t="s">
        <v>137</v>
      </c>
      <c r="K8022" t="s">
        <v>138</v>
      </c>
      <c r="L8022" t="s">
        <v>21961</v>
      </c>
      <c r="M8022" t="s">
        <v>21962</v>
      </c>
      <c r="N8022">
        <v>2.2222222E-2</v>
      </c>
      <c r="O8022">
        <v>0</v>
      </c>
      <c r="P8022">
        <v>603</v>
      </c>
      <c r="Q8022">
        <v>15</v>
      </c>
      <c r="R8022">
        <v>121</v>
      </c>
      <c r="S8022">
        <v>4</v>
      </c>
      <c r="T8022">
        <v>152</v>
      </c>
      <c r="U8022">
        <v>0</v>
      </c>
      <c r="V8022">
        <v>0</v>
      </c>
      <c r="W8022">
        <v>0</v>
      </c>
      <c r="X8022">
        <v>1.0893602150046668</v>
      </c>
      <c r="Y8022">
        <v>0.49344320648879997</v>
      </c>
      <c r="Z8022">
        <v>1.154382537984</v>
      </c>
      <c r="AA8022">
        <v>0.22157043596493337</v>
      </c>
      <c r="AB8022">
        <v>0.91444460978693287</v>
      </c>
      <c r="AC8022">
        <v>0</v>
      </c>
      <c r="AD8022">
        <v>0</v>
      </c>
      <c r="AE8022">
        <v>3.8732010052293329</v>
      </c>
    </row>
    <row r="8023" spans="1:31" x14ac:dyDescent="0.3">
      <c r="A8023">
        <v>2729404</v>
      </c>
      <c r="B8023">
        <v>1</v>
      </c>
      <c r="C8023" t="s">
        <v>80</v>
      </c>
      <c r="D8023" t="s">
        <v>93</v>
      </c>
      <c r="E8023" t="s">
        <v>150</v>
      </c>
      <c r="F8023" t="s">
        <v>14049</v>
      </c>
      <c r="G8023" t="s">
        <v>152</v>
      </c>
      <c r="H8023" t="s">
        <v>153</v>
      </c>
      <c r="I8023" t="s">
        <v>136</v>
      </c>
      <c r="J8023" t="s">
        <v>137</v>
      </c>
      <c r="K8023" t="s">
        <v>138</v>
      </c>
      <c r="L8023" t="s">
        <v>21963</v>
      </c>
      <c r="M8023" t="s">
        <v>21964</v>
      </c>
      <c r="N8023">
        <v>6.3888888000000005E-2</v>
      </c>
      <c r="O8023">
        <v>0</v>
      </c>
      <c r="P8023">
        <v>195</v>
      </c>
      <c r="Q8023">
        <v>2</v>
      </c>
      <c r="R8023">
        <v>50</v>
      </c>
      <c r="S8023">
        <v>4</v>
      </c>
      <c r="T8023">
        <v>46</v>
      </c>
      <c r="U8023">
        <v>0</v>
      </c>
      <c r="V8023">
        <v>0</v>
      </c>
      <c r="W8023">
        <v>0</v>
      </c>
      <c r="X8023">
        <v>1.1193981831427999</v>
      </c>
      <c r="Y8023">
        <v>0.48581370650362499</v>
      </c>
      <c r="Z8023">
        <v>0.58105722520364989</v>
      </c>
      <c r="AA8023">
        <v>0.74371641313053338</v>
      </c>
      <c r="AB8023">
        <v>0.80271267533411661</v>
      </c>
      <c r="AC8023">
        <v>0</v>
      </c>
      <c r="AD8023">
        <v>0</v>
      </c>
      <c r="AE8023">
        <v>3.7326982033147247</v>
      </c>
    </row>
    <row r="8024" spans="1:31" x14ac:dyDescent="0.3">
      <c r="A8024">
        <v>2729753</v>
      </c>
      <c r="B8024">
        <v>1</v>
      </c>
      <c r="C8024" t="s">
        <v>80</v>
      </c>
      <c r="D8024" t="s">
        <v>91</v>
      </c>
      <c r="E8024" t="s">
        <v>150</v>
      </c>
      <c r="F8024" t="s">
        <v>20605</v>
      </c>
      <c r="G8024" t="s">
        <v>152</v>
      </c>
      <c r="H8024" t="s">
        <v>153</v>
      </c>
      <c r="I8024" t="s">
        <v>136</v>
      </c>
      <c r="J8024" t="s">
        <v>137</v>
      </c>
      <c r="K8024" t="s">
        <v>138</v>
      </c>
      <c r="L8024" t="s">
        <v>21965</v>
      </c>
      <c r="M8024" t="s">
        <v>21966</v>
      </c>
      <c r="N8024">
        <v>0.81361111100000005</v>
      </c>
      <c r="O8024">
        <v>1</v>
      </c>
      <c r="P8024">
        <v>0</v>
      </c>
      <c r="Q8024">
        <v>52</v>
      </c>
      <c r="R8024">
        <v>19</v>
      </c>
      <c r="S8024">
        <v>34</v>
      </c>
      <c r="T8024">
        <v>9</v>
      </c>
      <c r="U8024">
        <v>1</v>
      </c>
      <c r="V8024">
        <v>0</v>
      </c>
      <c r="W8024">
        <v>1.5716208249328041</v>
      </c>
      <c r="X8024">
        <v>0</v>
      </c>
      <c r="Y8024">
        <v>96.394650155987819</v>
      </c>
      <c r="Z8024">
        <v>1.8778193769950631</v>
      </c>
      <c r="AA8024">
        <v>163.45663503493975</v>
      </c>
      <c r="AB8024">
        <v>2.4524702122388402</v>
      </c>
      <c r="AC8024">
        <v>0.86707279739627252</v>
      </c>
      <c r="AD8024">
        <v>0</v>
      </c>
      <c r="AE8024">
        <v>266.62026840249052</v>
      </c>
    </row>
    <row r="8025" spans="1:31" x14ac:dyDescent="0.3">
      <c r="A8025">
        <v>2728820</v>
      </c>
      <c r="B8025">
        <v>1</v>
      </c>
      <c r="C8025" t="s">
        <v>80</v>
      </c>
      <c r="D8025" t="s">
        <v>104</v>
      </c>
      <c r="E8025" t="s">
        <v>150</v>
      </c>
      <c r="F8025" t="s">
        <v>1128</v>
      </c>
      <c r="G8025" t="s">
        <v>152</v>
      </c>
      <c r="H8025" t="s">
        <v>153</v>
      </c>
      <c r="I8025" t="s">
        <v>136</v>
      </c>
      <c r="J8025" t="s">
        <v>137</v>
      </c>
      <c r="K8025" t="s">
        <v>138</v>
      </c>
      <c r="L8025" t="s">
        <v>21967</v>
      </c>
      <c r="M8025" t="s">
        <v>21968</v>
      </c>
      <c r="N8025">
        <v>1.711944444</v>
      </c>
      <c r="O8025">
        <v>1</v>
      </c>
      <c r="P8025">
        <v>786</v>
      </c>
      <c r="Q8025">
        <v>0</v>
      </c>
      <c r="R8025">
        <v>22</v>
      </c>
      <c r="S8025">
        <v>2</v>
      </c>
      <c r="T8025">
        <v>118</v>
      </c>
      <c r="U8025">
        <v>0</v>
      </c>
      <c r="V8025">
        <v>0</v>
      </c>
      <c r="W8025">
        <v>0.27062035420333336</v>
      </c>
      <c r="X8025">
        <v>225.38100375455986</v>
      </c>
      <c r="Y8025">
        <v>0</v>
      </c>
      <c r="Z8025">
        <v>1.2298526373020549</v>
      </c>
      <c r="AA8025">
        <v>2.0109823131171818</v>
      </c>
      <c r="AB8025">
        <v>44.58369040878916</v>
      </c>
      <c r="AC8025">
        <v>0</v>
      </c>
      <c r="AD8025">
        <v>0</v>
      </c>
      <c r="AE8025">
        <v>273.4761494679716</v>
      </c>
    </row>
    <row r="8026" spans="1:31" x14ac:dyDescent="0.3">
      <c r="A8026">
        <v>2729607</v>
      </c>
      <c r="B8026">
        <v>1</v>
      </c>
      <c r="C8026" t="s">
        <v>80</v>
      </c>
      <c r="D8026" t="s">
        <v>93</v>
      </c>
      <c r="E8026" t="s">
        <v>161</v>
      </c>
      <c r="F8026" t="s">
        <v>21969</v>
      </c>
      <c r="G8026" t="s">
        <v>163</v>
      </c>
      <c r="H8026" t="s">
        <v>135</v>
      </c>
      <c r="I8026" t="s">
        <v>136</v>
      </c>
      <c r="J8026" t="s">
        <v>137</v>
      </c>
      <c r="K8026" t="s">
        <v>138</v>
      </c>
      <c r="L8026" t="s">
        <v>21970</v>
      </c>
      <c r="M8026" t="s">
        <v>21971</v>
      </c>
      <c r="N8026">
        <v>5.8158333329999996</v>
      </c>
      <c r="O8026">
        <v>0</v>
      </c>
      <c r="P8026">
        <v>1</v>
      </c>
      <c r="Q8026">
        <v>0</v>
      </c>
      <c r="R8026">
        <v>5</v>
      </c>
      <c r="S8026">
        <v>0</v>
      </c>
      <c r="T8026">
        <v>1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17.011280827541633</v>
      </c>
      <c r="AA8026">
        <v>0</v>
      </c>
      <c r="AB8026">
        <v>0</v>
      </c>
      <c r="AC8026">
        <v>0</v>
      </c>
      <c r="AD8026">
        <v>0</v>
      </c>
      <c r="AE8026">
        <v>17.011280827541633</v>
      </c>
    </row>
    <row r="8027" spans="1:31" x14ac:dyDescent="0.3">
      <c r="A8027">
        <v>2729066</v>
      </c>
      <c r="B8027">
        <v>1</v>
      </c>
      <c r="C8027" t="s">
        <v>80</v>
      </c>
      <c r="D8027" t="s">
        <v>82</v>
      </c>
      <c r="E8027" t="s">
        <v>200</v>
      </c>
      <c r="F8027" t="s">
        <v>21972</v>
      </c>
      <c r="G8027" t="s">
        <v>163</v>
      </c>
      <c r="H8027" t="s">
        <v>135</v>
      </c>
      <c r="I8027" t="s">
        <v>136</v>
      </c>
      <c r="J8027" t="s">
        <v>137</v>
      </c>
      <c r="K8027" t="s">
        <v>138</v>
      </c>
      <c r="L8027" t="s">
        <v>21973</v>
      </c>
      <c r="M8027" t="s">
        <v>21974</v>
      </c>
      <c r="N8027">
        <v>1.1383333330000001</v>
      </c>
      <c r="O8027">
        <v>0</v>
      </c>
      <c r="P8027">
        <v>20</v>
      </c>
      <c r="Q8027">
        <v>0</v>
      </c>
      <c r="R8027">
        <v>0</v>
      </c>
      <c r="S8027">
        <v>0</v>
      </c>
      <c r="T8027">
        <v>72</v>
      </c>
      <c r="U8027">
        <v>0</v>
      </c>
      <c r="V8027">
        <v>0</v>
      </c>
      <c r="W8027">
        <v>0</v>
      </c>
      <c r="X8027">
        <v>3.8557564098846497</v>
      </c>
      <c r="Y8027">
        <v>0</v>
      </c>
      <c r="Z8027">
        <v>0</v>
      </c>
      <c r="AA8027">
        <v>0</v>
      </c>
      <c r="AB8027">
        <v>10.218683909844367</v>
      </c>
      <c r="AC8027">
        <v>0</v>
      </c>
      <c r="AD8027">
        <v>0</v>
      </c>
      <c r="AE8027">
        <v>14.074440319729018</v>
      </c>
    </row>
    <row r="8028" spans="1:31" x14ac:dyDescent="0.3">
      <c r="A8028">
        <v>2730380</v>
      </c>
      <c r="B8028">
        <v>1</v>
      </c>
      <c r="C8028" t="s">
        <v>80</v>
      </c>
      <c r="D8028" t="s">
        <v>103</v>
      </c>
      <c r="E8028" t="s">
        <v>150</v>
      </c>
      <c r="F8028" t="s">
        <v>15738</v>
      </c>
      <c r="G8028" t="s">
        <v>152</v>
      </c>
      <c r="H8028" t="s">
        <v>153</v>
      </c>
      <c r="I8028" t="s">
        <v>136</v>
      </c>
      <c r="J8028" t="s">
        <v>137</v>
      </c>
      <c r="K8028" t="s">
        <v>138</v>
      </c>
      <c r="L8028" t="s">
        <v>21975</v>
      </c>
      <c r="M8028" t="s">
        <v>21976</v>
      </c>
      <c r="N8028">
        <v>4.6902777770000004</v>
      </c>
      <c r="O8028">
        <v>0</v>
      </c>
      <c r="P8028">
        <v>655</v>
      </c>
      <c r="Q8028">
        <v>11</v>
      </c>
      <c r="R8028">
        <v>33</v>
      </c>
      <c r="S8028">
        <v>9</v>
      </c>
      <c r="T8028">
        <v>78</v>
      </c>
      <c r="U8028">
        <v>4</v>
      </c>
      <c r="V8028">
        <v>0</v>
      </c>
      <c r="W8028">
        <v>0</v>
      </c>
      <c r="X8028">
        <v>859.89727753116529</v>
      </c>
      <c r="Y8028">
        <v>251.95195139906238</v>
      </c>
      <c r="Z8028">
        <v>51.283790820637421</v>
      </c>
      <c r="AA8028">
        <v>179.45139068800364</v>
      </c>
      <c r="AB8028">
        <v>324.18244013474754</v>
      </c>
      <c r="AC8028">
        <v>1269.4354790414548</v>
      </c>
      <c r="AD8028">
        <v>0</v>
      </c>
      <c r="AE8028">
        <v>2936.202329615071</v>
      </c>
    </row>
    <row r="8029" spans="1:31" x14ac:dyDescent="0.3">
      <c r="A8029">
        <v>2729749</v>
      </c>
      <c r="B8029">
        <v>2</v>
      </c>
      <c r="C8029" t="s">
        <v>80</v>
      </c>
      <c r="D8029" t="s">
        <v>90</v>
      </c>
      <c r="E8029" t="s">
        <v>132</v>
      </c>
      <c r="F8029" t="s">
        <v>21977</v>
      </c>
      <c r="G8029" t="s">
        <v>409</v>
      </c>
      <c r="H8029" t="s">
        <v>135</v>
      </c>
      <c r="I8029" t="s">
        <v>136</v>
      </c>
      <c r="J8029" t="s">
        <v>137</v>
      </c>
      <c r="K8029" t="s">
        <v>138</v>
      </c>
      <c r="L8029" t="s">
        <v>21978</v>
      </c>
      <c r="M8029" t="s">
        <v>21979</v>
      </c>
      <c r="N8029">
        <v>0.46805555500000001</v>
      </c>
      <c r="O8029">
        <v>0</v>
      </c>
      <c r="P8029">
        <v>495</v>
      </c>
      <c r="Q8029">
        <v>0</v>
      </c>
      <c r="R8029">
        <v>0</v>
      </c>
      <c r="S8029">
        <v>0</v>
      </c>
      <c r="T8029">
        <v>36</v>
      </c>
      <c r="U8029">
        <v>0</v>
      </c>
      <c r="V8029">
        <v>1</v>
      </c>
      <c r="W8029">
        <v>0</v>
      </c>
      <c r="X8029">
        <v>47.026076788558072</v>
      </c>
      <c r="Y8029">
        <v>0</v>
      </c>
      <c r="Z8029">
        <v>0</v>
      </c>
      <c r="AA8029">
        <v>0</v>
      </c>
      <c r="AB8029">
        <v>6.6184101775448969</v>
      </c>
      <c r="AC8029">
        <v>0</v>
      </c>
      <c r="AD8029">
        <v>0.63131472053766668</v>
      </c>
      <c r="AE8029">
        <v>54.275801686640634</v>
      </c>
    </row>
    <row r="8030" spans="1:31" x14ac:dyDescent="0.3">
      <c r="A8030">
        <v>2728863</v>
      </c>
      <c r="B8030">
        <v>1</v>
      </c>
      <c r="C8030" t="s">
        <v>80</v>
      </c>
      <c r="D8030" t="s">
        <v>103</v>
      </c>
      <c r="E8030" t="s">
        <v>156</v>
      </c>
      <c r="F8030" t="s">
        <v>4912</v>
      </c>
      <c r="G8030" t="s">
        <v>152</v>
      </c>
      <c r="H8030" t="s">
        <v>153</v>
      </c>
      <c r="I8030" t="s">
        <v>136</v>
      </c>
      <c r="J8030" t="s">
        <v>137</v>
      </c>
      <c r="K8030" t="s">
        <v>138</v>
      </c>
      <c r="L8030" t="s">
        <v>21980</v>
      </c>
      <c r="M8030" t="s">
        <v>21981</v>
      </c>
      <c r="N8030">
        <v>4.8977777769999999</v>
      </c>
      <c r="O8030">
        <v>0</v>
      </c>
      <c r="P8030">
        <v>699</v>
      </c>
      <c r="Q8030">
        <v>0</v>
      </c>
      <c r="R8030">
        <v>4</v>
      </c>
      <c r="S8030">
        <v>0</v>
      </c>
      <c r="T8030">
        <v>31</v>
      </c>
      <c r="U8030">
        <v>0</v>
      </c>
      <c r="V8030">
        <v>0</v>
      </c>
      <c r="W8030">
        <v>0</v>
      </c>
      <c r="X8030">
        <v>653.78497595776571</v>
      </c>
      <c r="Y8030">
        <v>0</v>
      </c>
      <c r="Z8030">
        <v>0.48758674410527003</v>
      </c>
      <c r="AA8030">
        <v>0</v>
      </c>
      <c r="AB8030">
        <v>95.969077283652496</v>
      </c>
      <c r="AC8030">
        <v>0</v>
      </c>
      <c r="AD8030">
        <v>0</v>
      </c>
      <c r="AE8030">
        <v>750.24163998552342</v>
      </c>
    </row>
    <row r="8031" spans="1:31" x14ac:dyDescent="0.3">
      <c r="A8031">
        <v>2729862</v>
      </c>
      <c r="B8031">
        <v>1</v>
      </c>
      <c r="C8031" t="s">
        <v>81</v>
      </c>
      <c r="D8031" t="s">
        <v>117</v>
      </c>
      <c r="E8031" t="s">
        <v>156</v>
      </c>
      <c r="F8031" t="s">
        <v>21982</v>
      </c>
      <c r="G8031" t="s">
        <v>185</v>
      </c>
      <c r="H8031" t="s">
        <v>153</v>
      </c>
      <c r="I8031" t="s">
        <v>136</v>
      </c>
      <c r="J8031" t="s">
        <v>137</v>
      </c>
      <c r="K8031" t="s">
        <v>138</v>
      </c>
      <c r="L8031" t="s">
        <v>21983</v>
      </c>
      <c r="M8031" t="s">
        <v>21984</v>
      </c>
      <c r="N8031">
        <v>4.6775000000000002</v>
      </c>
      <c r="O8031">
        <v>4</v>
      </c>
      <c r="P8031">
        <v>478</v>
      </c>
      <c r="Q8031">
        <v>0</v>
      </c>
      <c r="R8031">
        <v>18</v>
      </c>
      <c r="S8031">
        <v>3</v>
      </c>
      <c r="T8031">
        <v>19</v>
      </c>
      <c r="U8031">
        <v>0</v>
      </c>
      <c r="V8031">
        <v>0</v>
      </c>
      <c r="W8031">
        <v>3.8379098620241954</v>
      </c>
      <c r="X8031">
        <v>192.63212230606047</v>
      </c>
      <c r="Y8031">
        <v>0</v>
      </c>
      <c r="Z8031">
        <v>8.4779292350676911</v>
      </c>
      <c r="AA8031">
        <v>24.871430527742561</v>
      </c>
      <c r="AB8031">
        <v>39.625329190992495</v>
      </c>
      <c r="AC8031">
        <v>0</v>
      </c>
      <c r="AD8031">
        <v>0</v>
      </c>
      <c r="AE8031">
        <v>269.44472112188743</v>
      </c>
    </row>
    <row r="8032" spans="1:31" x14ac:dyDescent="0.3">
      <c r="A8032">
        <v>2729149</v>
      </c>
      <c r="B8032">
        <v>1</v>
      </c>
      <c r="C8032" t="s">
        <v>81</v>
      </c>
      <c r="D8032" t="s">
        <v>117</v>
      </c>
      <c r="E8032" t="s">
        <v>150</v>
      </c>
      <c r="F8032" t="s">
        <v>6955</v>
      </c>
      <c r="G8032" t="s">
        <v>152</v>
      </c>
      <c r="H8032" t="s">
        <v>153</v>
      </c>
      <c r="I8032" t="s">
        <v>136</v>
      </c>
      <c r="J8032" t="s">
        <v>137</v>
      </c>
      <c r="K8032" t="s">
        <v>138</v>
      </c>
      <c r="L8032" t="s">
        <v>21985</v>
      </c>
      <c r="M8032" t="s">
        <v>21986</v>
      </c>
      <c r="N8032">
        <v>1.288333333</v>
      </c>
      <c r="O8032">
        <v>2</v>
      </c>
      <c r="P8032">
        <v>205</v>
      </c>
      <c r="Q8032">
        <v>29</v>
      </c>
      <c r="R8032">
        <v>52</v>
      </c>
      <c r="S8032">
        <v>0</v>
      </c>
      <c r="T8032">
        <v>8</v>
      </c>
      <c r="U8032">
        <v>1</v>
      </c>
      <c r="V8032">
        <v>0</v>
      </c>
      <c r="W8032">
        <v>0.20645641108249999</v>
      </c>
      <c r="X8032">
        <v>29.330953296692087</v>
      </c>
      <c r="Y8032">
        <v>72.215637382207888</v>
      </c>
      <c r="Z8032">
        <v>0</v>
      </c>
      <c r="AA8032">
        <v>0</v>
      </c>
      <c r="AB8032">
        <v>2.1075992652305069</v>
      </c>
      <c r="AC8032">
        <v>38.676419100013376</v>
      </c>
      <c r="AD8032">
        <v>0</v>
      </c>
      <c r="AE8032">
        <v>142.53706545522635</v>
      </c>
    </row>
    <row r="8033" spans="1:31" x14ac:dyDescent="0.3">
      <c r="A8033">
        <v>2729670</v>
      </c>
      <c r="B8033">
        <v>1</v>
      </c>
      <c r="C8033" t="s">
        <v>81</v>
      </c>
      <c r="D8033" t="s">
        <v>123</v>
      </c>
      <c r="E8033" t="s">
        <v>213</v>
      </c>
      <c r="F8033" t="s">
        <v>3044</v>
      </c>
      <c r="G8033" t="s">
        <v>152</v>
      </c>
      <c r="H8033" t="s">
        <v>153</v>
      </c>
      <c r="I8033" t="s">
        <v>136</v>
      </c>
      <c r="J8033" t="s">
        <v>137</v>
      </c>
      <c r="K8033" t="s">
        <v>138</v>
      </c>
      <c r="L8033" t="s">
        <v>21987</v>
      </c>
      <c r="M8033" t="s">
        <v>21988</v>
      </c>
      <c r="N8033">
        <v>7.0555555000000006E-2</v>
      </c>
      <c r="O8033">
        <v>1</v>
      </c>
      <c r="P8033">
        <v>766</v>
      </c>
      <c r="Q8033">
        <v>6</v>
      </c>
      <c r="R8033">
        <v>38</v>
      </c>
      <c r="S8033">
        <v>3</v>
      </c>
      <c r="T8033">
        <v>48</v>
      </c>
      <c r="U8033">
        <v>0</v>
      </c>
      <c r="V8033">
        <v>0</v>
      </c>
      <c r="W8033">
        <v>7.1089581628866666E-2</v>
      </c>
      <c r="X8033">
        <v>5.7999209252285038</v>
      </c>
      <c r="Y8033">
        <v>7.6555975234200005E-2</v>
      </c>
      <c r="Z8033">
        <v>0.15374273544</v>
      </c>
      <c r="AA8033">
        <v>0.52433228383566333</v>
      </c>
      <c r="AB8033">
        <v>0.72797483621022985</v>
      </c>
      <c r="AC8033">
        <v>0</v>
      </c>
      <c r="AD8033">
        <v>0</v>
      </c>
      <c r="AE8033">
        <v>7.3536163375774635</v>
      </c>
    </row>
    <row r="8034" spans="1:31" x14ac:dyDescent="0.3">
      <c r="A8034">
        <v>2727871</v>
      </c>
      <c r="B8034">
        <v>1</v>
      </c>
      <c r="C8034" t="s">
        <v>80</v>
      </c>
      <c r="D8034" t="s">
        <v>105</v>
      </c>
      <c r="E8034" t="s">
        <v>213</v>
      </c>
      <c r="F8034" t="s">
        <v>17026</v>
      </c>
      <c r="G8034" t="s">
        <v>152</v>
      </c>
      <c r="H8034" t="s">
        <v>153</v>
      </c>
      <c r="I8034" t="s">
        <v>136</v>
      </c>
      <c r="J8034" t="s">
        <v>137</v>
      </c>
      <c r="K8034" t="s">
        <v>138</v>
      </c>
      <c r="L8034" t="s">
        <v>21989</v>
      </c>
      <c r="M8034" t="s">
        <v>21990</v>
      </c>
      <c r="N8034">
        <v>0.49805555499999998</v>
      </c>
      <c r="O8034">
        <v>1</v>
      </c>
      <c r="P8034">
        <v>3091</v>
      </c>
      <c r="Q8034">
        <v>0</v>
      </c>
      <c r="R8034">
        <v>15</v>
      </c>
      <c r="S8034">
        <v>5</v>
      </c>
      <c r="T8034">
        <v>437</v>
      </c>
      <c r="U8034">
        <v>2</v>
      </c>
      <c r="V8034">
        <v>0</v>
      </c>
      <c r="W8034">
        <v>5.0413635711372171</v>
      </c>
      <c r="X8034">
        <v>360.89893198235666</v>
      </c>
      <c r="Y8034">
        <v>0</v>
      </c>
      <c r="Z8034">
        <v>2.3343986295425028</v>
      </c>
      <c r="AA8034">
        <v>35.336915812796157</v>
      </c>
      <c r="AB8034">
        <v>158.34295844137142</v>
      </c>
      <c r="AC8034">
        <v>80.795434404122531</v>
      </c>
      <c r="AD8034">
        <v>0</v>
      </c>
      <c r="AE8034">
        <v>642.75000284132648</v>
      </c>
    </row>
    <row r="8035" spans="1:31" x14ac:dyDescent="0.3">
      <c r="A8035">
        <v>2727702</v>
      </c>
      <c r="B8035">
        <v>1</v>
      </c>
      <c r="C8035" t="s">
        <v>80</v>
      </c>
      <c r="D8035" t="s">
        <v>108</v>
      </c>
      <c r="E8035" t="s">
        <v>213</v>
      </c>
      <c r="F8035" t="s">
        <v>21991</v>
      </c>
      <c r="G8035" t="s">
        <v>170</v>
      </c>
      <c r="H8035" t="s">
        <v>153</v>
      </c>
      <c r="I8035" t="s">
        <v>136</v>
      </c>
      <c r="J8035" t="s">
        <v>137</v>
      </c>
      <c r="K8035" t="s">
        <v>138</v>
      </c>
      <c r="L8035" t="s">
        <v>21992</v>
      </c>
      <c r="M8035" t="s">
        <v>21993</v>
      </c>
      <c r="N8035">
        <v>1.2741666659999999</v>
      </c>
      <c r="O8035">
        <v>0</v>
      </c>
      <c r="P8035">
        <v>272</v>
      </c>
      <c r="Q8035">
        <v>0</v>
      </c>
      <c r="R8035">
        <v>83</v>
      </c>
      <c r="S8035">
        <v>2</v>
      </c>
      <c r="T8035">
        <v>44</v>
      </c>
      <c r="U8035">
        <v>0</v>
      </c>
      <c r="V8035">
        <v>0</v>
      </c>
      <c r="W8035">
        <v>0</v>
      </c>
      <c r="X8035">
        <v>49.912205563245138</v>
      </c>
      <c r="Y8035">
        <v>0</v>
      </c>
      <c r="Z8035">
        <v>27.973742344937985</v>
      </c>
      <c r="AA8035">
        <v>11.575114387209222</v>
      </c>
      <c r="AB8035">
        <v>27.053171527144578</v>
      </c>
      <c r="AC8035">
        <v>0</v>
      </c>
      <c r="AD8035">
        <v>0</v>
      </c>
      <c r="AE8035">
        <v>116.51423382253694</v>
      </c>
    </row>
    <row r="8036" spans="1:31" x14ac:dyDescent="0.3">
      <c r="A8036">
        <v>2727553</v>
      </c>
      <c r="B8036">
        <v>1</v>
      </c>
      <c r="C8036" t="s">
        <v>80</v>
      </c>
      <c r="D8036" t="s">
        <v>100</v>
      </c>
      <c r="E8036" t="s">
        <v>213</v>
      </c>
      <c r="F8036" t="s">
        <v>9250</v>
      </c>
      <c r="G8036" t="s">
        <v>152</v>
      </c>
      <c r="H8036" t="s">
        <v>153</v>
      </c>
      <c r="I8036" t="s">
        <v>136</v>
      </c>
      <c r="J8036" t="s">
        <v>137</v>
      </c>
      <c r="K8036" t="s">
        <v>138</v>
      </c>
      <c r="L8036" t="s">
        <v>21994</v>
      </c>
      <c r="M8036" t="s">
        <v>21995</v>
      </c>
      <c r="N8036">
        <v>0.87583333299999999</v>
      </c>
      <c r="O8036">
        <v>0</v>
      </c>
      <c r="P8036">
        <v>5</v>
      </c>
      <c r="Q8036">
        <v>60</v>
      </c>
      <c r="R8036">
        <v>72</v>
      </c>
      <c r="S8036">
        <v>4</v>
      </c>
      <c r="T8036">
        <v>5</v>
      </c>
      <c r="U8036">
        <v>0</v>
      </c>
      <c r="V8036">
        <v>0</v>
      </c>
      <c r="W8036">
        <v>0</v>
      </c>
      <c r="X8036">
        <v>1.2762074956619027</v>
      </c>
      <c r="Y8036">
        <v>30.11192406529123</v>
      </c>
      <c r="Z8036">
        <v>13.038432779169556</v>
      </c>
      <c r="AA8036">
        <v>66.346012371454563</v>
      </c>
      <c r="AB8036">
        <v>2.2231269365125499</v>
      </c>
      <c r="AC8036">
        <v>0</v>
      </c>
      <c r="AD8036">
        <v>0</v>
      </c>
      <c r="AE8036">
        <v>112.9957036480898</v>
      </c>
    </row>
    <row r="8037" spans="1:31" x14ac:dyDescent="0.3">
      <c r="A8037">
        <v>2728157</v>
      </c>
      <c r="B8037">
        <v>1</v>
      </c>
      <c r="C8037" t="s">
        <v>80</v>
      </c>
      <c r="D8037" t="s">
        <v>92</v>
      </c>
      <c r="E8037" t="s">
        <v>156</v>
      </c>
      <c r="F8037" t="s">
        <v>3041</v>
      </c>
      <c r="G8037" t="s">
        <v>152</v>
      </c>
      <c r="H8037" t="s">
        <v>153</v>
      </c>
      <c r="I8037" t="s">
        <v>136</v>
      </c>
      <c r="J8037" t="s">
        <v>137</v>
      </c>
      <c r="K8037" t="s">
        <v>138</v>
      </c>
      <c r="L8037" t="s">
        <v>21996</v>
      </c>
      <c r="M8037" t="s">
        <v>21997</v>
      </c>
      <c r="N8037">
        <v>5.6388887999999998E-2</v>
      </c>
      <c r="O8037">
        <v>0</v>
      </c>
      <c r="P8037">
        <v>500</v>
      </c>
      <c r="Q8037">
        <v>0</v>
      </c>
      <c r="R8037">
        <v>0</v>
      </c>
      <c r="S8037">
        <v>1</v>
      </c>
      <c r="T8037">
        <v>44</v>
      </c>
      <c r="U8037">
        <v>0</v>
      </c>
      <c r="V8037">
        <v>0</v>
      </c>
      <c r="W8037">
        <v>0</v>
      </c>
      <c r="X8037">
        <v>2.573304403714094</v>
      </c>
      <c r="Y8037">
        <v>0</v>
      </c>
      <c r="Z8037">
        <v>0</v>
      </c>
      <c r="AA8037">
        <v>0.32248855578843749</v>
      </c>
      <c r="AB8037">
        <v>1.9636345399292943</v>
      </c>
      <c r="AC8037">
        <v>0</v>
      </c>
      <c r="AD8037">
        <v>0</v>
      </c>
      <c r="AE8037">
        <v>4.8594274994318258</v>
      </c>
    </row>
    <row r="8038" spans="1:31" x14ac:dyDescent="0.3">
      <c r="A8038">
        <v>2727659</v>
      </c>
      <c r="B8038">
        <v>1</v>
      </c>
      <c r="C8038" t="s">
        <v>81</v>
      </c>
      <c r="D8038" t="s">
        <v>118</v>
      </c>
      <c r="E8038" t="s">
        <v>161</v>
      </c>
      <c r="F8038" t="s">
        <v>21998</v>
      </c>
      <c r="G8038" t="s">
        <v>163</v>
      </c>
      <c r="H8038" t="s">
        <v>135</v>
      </c>
      <c r="I8038" t="s">
        <v>136</v>
      </c>
      <c r="J8038" t="s">
        <v>137</v>
      </c>
      <c r="K8038" t="s">
        <v>138</v>
      </c>
      <c r="L8038" t="s">
        <v>21999</v>
      </c>
      <c r="M8038" t="s">
        <v>21049</v>
      </c>
      <c r="N8038">
        <v>7.9441666660000001</v>
      </c>
      <c r="O8038">
        <v>0</v>
      </c>
      <c r="P8038">
        <v>0</v>
      </c>
      <c r="Q8038">
        <v>0</v>
      </c>
      <c r="R8038">
        <v>1</v>
      </c>
      <c r="S8038">
        <v>0</v>
      </c>
      <c r="T8038">
        <v>3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16.691939889983111</v>
      </c>
      <c r="AC8038">
        <v>0</v>
      </c>
      <c r="AD8038">
        <v>0</v>
      </c>
      <c r="AE8038">
        <v>16.691939889983111</v>
      </c>
    </row>
    <row r="8039" spans="1:31" x14ac:dyDescent="0.3">
      <c r="A8039">
        <v>2727267</v>
      </c>
      <c r="B8039">
        <v>1</v>
      </c>
      <c r="C8039" t="s">
        <v>81</v>
      </c>
      <c r="D8039" t="s">
        <v>128</v>
      </c>
      <c r="E8039" t="s">
        <v>145</v>
      </c>
      <c r="F8039" t="s">
        <v>22000</v>
      </c>
      <c r="G8039" t="s">
        <v>181</v>
      </c>
      <c r="H8039" t="s">
        <v>135</v>
      </c>
      <c r="I8039" t="s">
        <v>136</v>
      </c>
      <c r="J8039" t="s">
        <v>137</v>
      </c>
      <c r="K8039" t="s">
        <v>138</v>
      </c>
      <c r="L8039" t="s">
        <v>22001</v>
      </c>
      <c r="M8039" t="s">
        <v>22002</v>
      </c>
      <c r="N8039">
        <v>1.664722222</v>
      </c>
      <c r="O8039">
        <v>0</v>
      </c>
      <c r="P8039">
        <v>3</v>
      </c>
      <c r="Q8039">
        <v>0</v>
      </c>
      <c r="R8039">
        <v>0</v>
      </c>
      <c r="S8039">
        <v>0</v>
      </c>
      <c r="T8039">
        <v>4</v>
      </c>
      <c r="U8039">
        <v>0</v>
      </c>
      <c r="V8039">
        <v>0</v>
      </c>
      <c r="W8039">
        <v>0</v>
      </c>
      <c r="X8039">
        <v>0.62627709083221661</v>
      </c>
      <c r="Y8039">
        <v>0</v>
      </c>
      <c r="Z8039">
        <v>0</v>
      </c>
      <c r="AA8039">
        <v>0</v>
      </c>
      <c r="AB8039">
        <v>1.92881232477891</v>
      </c>
      <c r="AC8039">
        <v>0</v>
      </c>
      <c r="AD8039">
        <v>0</v>
      </c>
      <c r="AE8039">
        <v>2.5550894156111266</v>
      </c>
    </row>
    <row r="8040" spans="1:31" x14ac:dyDescent="0.3">
      <c r="A8040">
        <v>2727361</v>
      </c>
      <c r="B8040">
        <v>1</v>
      </c>
      <c r="C8040" t="s">
        <v>80</v>
      </c>
      <c r="D8040" t="s">
        <v>99</v>
      </c>
      <c r="E8040" t="s">
        <v>150</v>
      </c>
      <c r="F8040" t="s">
        <v>791</v>
      </c>
      <c r="G8040" t="s">
        <v>152</v>
      </c>
      <c r="H8040" t="s">
        <v>153</v>
      </c>
      <c r="I8040" t="s">
        <v>136</v>
      </c>
      <c r="J8040" t="s">
        <v>137</v>
      </c>
      <c r="K8040" t="s">
        <v>138</v>
      </c>
      <c r="L8040" t="s">
        <v>22003</v>
      </c>
      <c r="M8040" t="s">
        <v>22004</v>
      </c>
      <c r="N8040">
        <v>8.4722222E-2</v>
      </c>
      <c r="O8040">
        <v>4</v>
      </c>
      <c r="P8040">
        <v>965</v>
      </c>
      <c r="Q8040">
        <v>14</v>
      </c>
      <c r="R8040">
        <v>135</v>
      </c>
      <c r="S8040">
        <v>20</v>
      </c>
      <c r="T8040">
        <v>82</v>
      </c>
      <c r="U8040">
        <v>0</v>
      </c>
      <c r="V8040">
        <v>4</v>
      </c>
      <c r="W8040">
        <v>0.81680072562847506</v>
      </c>
      <c r="X8040">
        <v>10.178125755993552</v>
      </c>
      <c r="Y8040">
        <v>4.0875148299167003</v>
      </c>
      <c r="Z8040">
        <v>2.4088120612416883</v>
      </c>
      <c r="AA8040">
        <v>6.9813669550534341</v>
      </c>
      <c r="AB8040">
        <v>2.094740303141025</v>
      </c>
      <c r="AC8040">
        <v>0</v>
      </c>
      <c r="AD8040">
        <v>0.77508349586216274</v>
      </c>
      <c r="AE8040">
        <v>27.342444126837037</v>
      </c>
    </row>
    <row r="8041" spans="1:31" x14ac:dyDescent="0.3">
      <c r="A8041">
        <v>2727459</v>
      </c>
      <c r="B8041">
        <v>1</v>
      </c>
      <c r="C8041" t="s">
        <v>80</v>
      </c>
      <c r="D8041" t="s">
        <v>93</v>
      </c>
      <c r="E8041" t="s">
        <v>173</v>
      </c>
      <c r="F8041" t="s">
        <v>22005</v>
      </c>
      <c r="G8041" t="s">
        <v>152</v>
      </c>
      <c r="H8041" t="s">
        <v>153</v>
      </c>
      <c r="I8041" t="s">
        <v>136</v>
      </c>
      <c r="J8041" t="s">
        <v>137</v>
      </c>
      <c r="K8041" t="s">
        <v>138</v>
      </c>
      <c r="L8041" t="s">
        <v>22006</v>
      </c>
      <c r="M8041" t="s">
        <v>22007</v>
      </c>
      <c r="N8041">
        <v>3.256388888</v>
      </c>
      <c r="O8041">
        <v>1</v>
      </c>
      <c r="P8041">
        <v>4</v>
      </c>
      <c r="Q8041">
        <v>13</v>
      </c>
      <c r="R8041">
        <v>14</v>
      </c>
      <c r="S8041">
        <v>10</v>
      </c>
      <c r="T8041">
        <v>41</v>
      </c>
      <c r="U8041">
        <v>2</v>
      </c>
      <c r="V8041">
        <v>0</v>
      </c>
      <c r="W8041">
        <v>1.2282420018252149</v>
      </c>
      <c r="X8041">
        <v>2.6556695550832625</v>
      </c>
      <c r="Y8041">
        <v>118.45083587096161</v>
      </c>
      <c r="Z8041">
        <v>48.704296465956318</v>
      </c>
      <c r="AA8041">
        <v>1671.8166791889057</v>
      </c>
      <c r="AB8041">
        <v>115.26810013763829</v>
      </c>
      <c r="AC8041">
        <v>1836.4488693979604</v>
      </c>
      <c r="AD8041">
        <v>0</v>
      </c>
      <c r="AE8041">
        <v>3794.5726926183306</v>
      </c>
    </row>
    <row r="8042" spans="1:31" x14ac:dyDescent="0.3">
      <c r="A8042">
        <v>2727424</v>
      </c>
      <c r="B8042">
        <v>1</v>
      </c>
      <c r="C8042" t="s">
        <v>80</v>
      </c>
      <c r="D8042" t="s">
        <v>101</v>
      </c>
      <c r="E8042" t="s">
        <v>150</v>
      </c>
      <c r="F8042" t="s">
        <v>14087</v>
      </c>
      <c r="G8042" t="s">
        <v>152</v>
      </c>
      <c r="H8042" t="s">
        <v>153</v>
      </c>
      <c r="I8042" t="s">
        <v>136</v>
      </c>
      <c r="J8042" t="s">
        <v>137</v>
      </c>
      <c r="K8042" t="s">
        <v>138</v>
      </c>
      <c r="L8042" t="s">
        <v>22008</v>
      </c>
      <c r="M8042" t="s">
        <v>22009</v>
      </c>
      <c r="N8042">
        <v>0.42444444399999998</v>
      </c>
      <c r="O8042">
        <v>5</v>
      </c>
      <c r="P8042">
        <v>0</v>
      </c>
      <c r="Q8042">
        <v>2</v>
      </c>
      <c r="R8042">
        <v>0</v>
      </c>
      <c r="S8042">
        <v>20</v>
      </c>
      <c r="T8042">
        <v>0</v>
      </c>
      <c r="U8042">
        <v>0</v>
      </c>
      <c r="V8042">
        <v>0</v>
      </c>
      <c r="W8042">
        <v>17.866668319436215</v>
      </c>
      <c r="X8042">
        <v>0</v>
      </c>
      <c r="Y8042">
        <v>1.3223098948668</v>
      </c>
      <c r="Z8042">
        <v>0</v>
      </c>
      <c r="AA8042">
        <v>12.177720033751255</v>
      </c>
      <c r="AB8042">
        <v>0</v>
      </c>
      <c r="AC8042">
        <v>0</v>
      </c>
      <c r="AD8042">
        <v>0</v>
      </c>
      <c r="AE8042">
        <v>31.36669824805427</v>
      </c>
    </row>
    <row r="8043" spans="1:31" x14ac:dyDescent="0.3">
      <c r="A8043">
        <v>2727616</v>
      </c>
      <c r="B8043">
        <v>1</v>
      </c>
      <c r="C8043" t="s">
        <v>80</v>
      </c>
      <c r="D8043" t="s">
        <v>99</v>
      </c>
      <c r="E8043" t="s">
        <v>156</v>
      </c>
      <c r="F8043" t="s">
        <v>22010</v>
      </c>
      <c r="G8043" t="s">
        <v>2209</v>
      </c>
      <c r="H8043" t="s">
        <v>153</v>
      </c>
      <c r="I8043" t="s">
        <v>136</v>
      </c>
      <c r="J8043" t="s">
        <v>137</v>
      </c>
      <c r="K8043" t="s">
        <v>138</v>
      </c>
      <c r="L8043" t="s">
        <v>22011</v>
      </c>
      <c r="M8043" t="s">
        <v>22012</v>
      </c>
      <c r="N8043">
        <v>5.1666666660000002</v>
      </c>
      <c r="O8043">
        <v>0</v>
      </c>
      <c r="P8043">
        <v>72</v>
      </c>
      <c r="Q8043">
        <v>1</v>
      </c>
      <c r="R8043">
        <v>37</v>
      </c>
      <c r="S8043">
        <v>1</v>
      </c>
      <c r="T8043">
        <v>13</v>
      </c>
      <c r="U8043">
        <v>0</v>
      </c>
      <c r="V8043">
        <v>0</v>
      </c>
      <c r="W8043">
        <v>0</v>
      </c>
      <c r="X8043">
        <v>40.892046826805334</v>
      </c>
      <c r="Y8043">
        <v>0</v>
      </c>
      <c r="Z8043">
        <v>25.978816549681724</v>
      </c>
      <c r="AA8043">
        <v>0.94924158369826017</v>
      </c>
      <c r="AB8043">
        <v>5.2956681919561817</v>
      </c>
      <c r="AC8043">
        <v>0</v>
      </c>
      <c r="AD8043">
        <v>0</v>
      </c>
      <c r="AE8043">
        <v>73.1157731521415</v>
      </c>
    </row>
    <row r="8044" spans="1:31" x14ac:dyDescent="0.3">
      <c r="A8044">
        <v>2727467</v>
      </c>
      <c r="B8044">
        <v>1</v>
      </c>
      <c r="C8044" t="s">
        <v>81</v>
      </c>
      <c r="D8044" t="s">
        <v>122</v>
      </c>
      <c r="E8044" t="s">
        <v>132</v>
      </c>
      <c r="F8044" t="s">
        <v>22013</v>
      </c>
      <c r="G8044" t="s">
        <v>300</v>
      </c>
      <c r="H8044" t="s">
        <v>135</v>
      </c>
      <c r="I8044" t="s">
        <v>136</v>
      </c>
      <c r="J8044" t="s">
        <v>137</v>
      </c>
      <c r="K8044" t="s">
        <v>210</v>
      </c>
      <c r="L8044" t="s">
        <v>22014</v>
      </c>
      <c r="M8044" t="s">
        <v>22015</v>
      </c>
      <c r="N8044">
        <v>0.72888888799999996</v>
      </c>
      <c r="O8044">
        <v>0</v>
      </c>
      <c r="P8044">
        <v>254</v>
      </c>
      <c r="Q8044">
        <v>0</v>
      </c>
      <c r="R8044">
        <v>1</v>
      </c>
      <c r="S8044">
        <v>0</v>
      </c>
      <c r="T8044">
        <v>27</v>
      </c>
      <c r="U8044">
        <v>0</v>
      </c>
      <c r="V8044">
        <v>0</v>
      </c>
      <c r="W8044">
        <v>0</v>
      </c>
      <c r="X8044">
        <v>29.299375711795943</v>
      </c>
      <c r="Y8044">
        <v>0</v>
      </c>
      <c r="Z8044">
        <v>0.74292014893379998</v>
      </c>
      <c r="AA8044">
        <v>0</v>
      </c>
      <c r="AB8044">
        <v>10.616898396139</v>
      </c>
      <c r="AC8044">
        <v>0</v>
      </c>
      <c r="AD8044">
        <v>0</v>
      </c>
      <c r="AE8044">
        <v>40.659194256868744</v>
      </c>
    </row>
    <row r="8045" spans="1:31" x14ac:dyDescent="0.3">
      <c r="A8045">
        <v>2728549</v>
      </c>
      <c r="B8045">
        <v>1</v>
      </c>
      <c r="C8045" t="s">
        <v>81</v>
      </c>
      <c r="D8045" t="s">
        <v>118</v>
      </c>
      <c r="E8045" t="s">
        <v>145</v>
      </c>
      <c r="F8045" t="s">
        <v>22016</v>
      </c>
      <c r="G8045" t="s">
        <v>230</v>
      </c>
      <c r="H8045" t="s">
        <v>135</v>
      </c>
      <c r="I8045" t="s">
        <v>136</v>
      </c>
      <c r="J8045" t="s">
        <v>137</v>
      </c>
      <c r="K8045" t="s">
        <v>138</v>
      </c>
      <c r="L8045" t="s">
        <v>22017</v>
      </c>
      <c r="M8045" t="s">
        <v>22018</v>
      </c>
      <c r="N8045">
        <v>2.0150000000000001</v>
      </c>
      <c r="O8045">
        <v>0</v>
      </c>
      <c r="P8045">
        <v>1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0.2927187692637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0.2927187692637</v>
      </c>
    </row>
    <row r="8046" spans="1:31" x14ac:dyDescent="0.3">
      <c r="A8046">
        <v>2729443</v>
      </c>
      <c r="B8046">
        <v>1</v>
      </c>
      <c r="C8046" t="s">
        <v>80</v>
      </c>
      <c r="D8046" t="s">
        <v>86</v>
      </c>
      <c r="E8046" t="s">
        <v>161</v>
      </c>
      <c r="F8046" t="s">
        <v>1125</v>
      </c>
      <c r="G8046" t="s">
        <v>163</v>
      </c>
      <c r="H8046" t="s">
        <v>135</v>
      </c>
      <c r="I8046" t="s">
        <v>136</v>
      </c>
      <c r="J8046" t="s">
        <v>137</v>
      </c>
      <c r="K8046" t="s">
        <v>138</v>
      </c>
      <c r="L8046" t="s">
        <v>22019</v>
      </c>
      <c r="M8046" t="s">
        <v>22020</v>
      </c>
      <c r="N8046">
        <v>2.3930555550000001</v>
      </c>
      <c r="O8046">
        <v>0</v>
      </c>
      <c r="P8046">
        <v>49</v>
      </c>
      <c r="Q8046">
        <v>0</v>
      </c>
      <c r="R8046">
        <v>0</v>
      </c>
      <c r="S8046">
        <v>0</v>
      </c>
      <c r="T8046">
        <v>10</v>
      </c>
      <c r="U8046">
        <v>0</v>
      </c>
      <c r="V8046">
        <v>0</v>
      </c>
      <c r="W8046">
        <v>0</v>
      </c>
      <c r="X8046">
        <v>24.306244287987003</v>
      </c>
      <c r="Y8046">
        <v>0</v>
      </c>
      <c r="Z8046">
        <v>0</v>
      </c>
      <c r="AA8046">
        <v>0</v>
      </c>
      <c r="AB8046">
        <v>38.774344394801176</v>
      </c>
      <c r="AC8046">
        <v>0</v>
      </c>
      <c r="AD8046">
        <v>0</v>
      </c>
      <c r="AE8046">
        <v>63.080588682788175</v>
      </c>
    </row>
    <row r="8047" spans="1:31" x14ac:dyDescent="0.3">
      <c r="A8047">
        <v>2730107</v>
      </c>
      <c r="B8047">
        <v>1</v>
      </c>
      <c r="C8047" t="s">
        <v>80</v>
      </c>
      <c r="D8047" t="s">
        <v>85</v>
      </c>
      <c r="E8047" t="s">
        <v>200</v>
      </c>
      <c r="F8047" t="s">
        <v>22021</v>
      </c>
      <c r="G8047" t="s">
        <v>393</v>
      </c>
      <c r="H8047" t="s">
        <v>135</v>
      </c>
      <c r="I8047" t="s">
        <v>136</v>
      </c>
      <c r="J8047" t="s">
        <v>137</v>
      </c>
      <c r="K8047" t="s">
        <v>138</v>
      </c>
      <c r="L8047" t="s">
        <v>22022</v>
      </c>
      <c r="M8047" t="s">
        <v>22023</v>
      </c>
      <c r="N8047">
        <v>7.0019444440000003</v>
      </c>
      <c r="O8047">
        <v>0</v>
      </c>
      <c r="P8047">
        <v>55</v>
      </c>
      <c r="Q8047">
        <v>0</v>
      </c>
      <c r="R8047">
        <v>0</v>
      </c>
      <c r="S8047">
        <v>0</v>
      </c>
      <c r="T8047">
        <v>5</v>
      </c>
      <c r="U8047">
        <v>0</v>
      </c>
      <c r="V8047">
        <v>0</v>
      </c>
      <c r="W8047">
        <v>0</v>
      </c>
      <c r="X8047">
        <v>245.07921571313634</v>
      </c>
      <c r="Y8047">
        <v>0</v>
      </c>
      <c r="Z8047">
        <v>0</v>
      </c>
      <c r="AA8047">
        <v>0</v>
      </c>
      <c r="AB8047">
        <v>55.362188490083291</v>
      </c>
      <c r="AC8047">
        <v>0</v>
      </c>
      <c r="AD8047">
        <v>0</v>
      </c>
      <c r="AE8047">
        <v>300.44140420321963</v>
      </c>
    </row>
    <row r="8048" spans="1:31" x14ac:dyDescent="0.3">
      <c r="A8048">
        <v>2729420</v>
      </c>
      <c r="B8048">
        <v>1</v>
      </c>
      <c r="C8048" t="s">
        <v>80</v>
      </c>
      <c r="D8048" t="s">
        <v>93</v>
      </c>
      <c r="E8048" t="s">
        <v>150</v>
      </c>
      <c r="F8048" t="s">
        <v>14049</v>
      </c>
      <c r="G8048" t="s">
        <v>152</v>
      </c>
      <c r="H8048" t="s">
        <v>153</v>
      </c>
      <c r="I8048" t="s">
        <v>136</v>
      </c>
      <c r="J8048" t="s">
        <v>137</v>
      </c>
      <c r="K8048" t="s">
        <v>138</v>
      </c>
      <c r="L8048" t="s">
        <v>22024</v>
      </c>
      <c r="M8048" t="s">
        <v>22025</v>
      </c>
      <c r="N8048">
        <v>5.2499999999999998E-2</v>
      </c>
      <c r="O8048">
        <v>0</v>
      </c>
      <c r="P8048">
        <v>195</v>
      </c>
      <c r="Q8048">
        <v>2</v>
      </c>
      <c r="R8048">
        <v>50</v>
      </c>
      <c r="S8048">
        <v>4</v>
      </c>
      <c r="T8048">
        <v>46</v>
      </c>
      <c r="U8048">
        <v>0</v>
      </c>
      <c r="V8048">
        <v>0</v>
      </c>
      <c r="W8048">
        <v>0</v>
      </c>
      <c r="X8048">
        <v>0.92360668371048038</v>
      </c>
      <c r="Y8048">
        <v>0.36617979338513995</v>
      </c>
      <c r="Z8048">
        <v>0.4982282725615651</v>
      </c>
      <c r="AA8048">
        <v>0.62676853691255996</v>
      </c>
      <c r="AB8048">
        <v>0.70865195901790501</v>
      </c>
      <c r="AC8048">
        <v>0</v>
      </c>
      <c r="AD8048">
        <v>0</v>
      </c>
      <c r="AE8048">
        <v>3.1234352455876504</v>
      </c>
    </row>
    <row r="8049" spans="1:31" x14ac:dyDescent="0.3">
      <c r="A8049">
        <v>2730084</v>
      </c>
      <c r="B8049">
        <v>1</v>
      </c>
      <c r="C8049" t="s">
        <v>80</v>
      </c>
      <c r="D8049" t="s">
        <v>88</v>
      </c>
      <c r="E8049" t="s">
        <v>145</v>
      </c>
      <c r="F8049" t="s">
        <v>22026</v>
      </c>
      <c r="G8049" t="s">
        <v>147</v>
      </c>
      <c r="H8049" t="s">
        <v>135</v>
      </c>
      <c r="I8049" t="s">
        <v>136</v>
      </c>
      <c r="J8049" t="s">
        <v>137</v>
      </c>
      <c r="K8049" t="s">
        <v>138</v>
      </c>
      <c r="L8049" t="s">
        <v>22027</v>
      </c>
      <c r="M8049" t="s">
        <v>22028</v>
      </c>
      <c r="N8049">
        <v>8.988888888</v>
      </c>
      <c r="O8049">
        <v>0</v>
      </c>
      <c r="P8049">
        <v>25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247.82058052516282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247.82058052516282</v>
      </c>
    </row>
    <row r="8050" spans="1:31" x14ac:dyDescent="0.3">
      <c r="A8050">
        <v>2729274</v>
      </c>
      <c r="B8050">
        <v>1</v>
      </c>
      <c r="C8050" t="s">
        <v>80</v>
      </c>
      <c r="D8050" t="s">
        <v>92</v>
      </c>
      <c r="E8050" t="s">
        <v>150</v>
      </c>
      <c r="F8050" t="s">
        <v>21881</v>
      </c>
      <c r="G8050" t="s">
        <v>152</v>
      </c>
      <c r="H8050" t="s">
        <v>153</v>
      </c>
      <c r="I8050" t="s">
        <v>490</v>
      </c>
      <c r="J8050" t="s">
        <v>137</v>
      </c>
      <c r="K8050" t="s">
        <v>138</v>
      </c>
      <c r="L8050" t="s">
        <v>22029</v>
      </c>
      <c r="M8050" t="s">
        <v>22030</v>
      </c>
      <c r="N8050">
        <v>2.3333333000000001E-2</v>
      </c>
      <c r="O8050">
        <v>1</v>
      </c>
      <c r="P8050">
        <v>6336</v>
      </c>
      <c r="Q8050">
        <v>2</v>
      </c>
      <c r="R8050">
        <v>40</v>
      </c>
      <c r="S8050">
        <v>10</v>
      </c>
      <c r="T8050">
        <v>311</v>
      </c>
      <c r="U8050">
        <v>1</v>
      </c>
      <c r="V8050">
        <v>7</v>
      </c>
      <c r="W8050">
        <v>1.02498712001</v>
      </c>
      <c r="X8050">
        <v>14.893770791288143</v>
      </c>
      <c r="Y8050">
        <v>0.14751165872534003</v>
      </c>
      <c r="Z8050">
        <v>0.10290879908778</v>
      </c>
      <c r="AA8050">
        <v>0.79748302083618006</v>
      </c>
      <c r="AB8050">
        <v>4.2679397717245582</v>
      </c>
      <c r="AC8050">
        <v>2.17951467603408</v>
      </c>
      <c r="AD8050">
        <v>4.6750538910599999E-2</v>
      </c>
      <c r="AE8050">
        <v>23.460866376616679</v>
      </c>
    </row>
    <row r="8051" spans="1:31" x14ac:dyDescent="0.3">
      <c r="A8051">
        <v>2729938</v>
      </c>
      <c r="B8051">
        <v>1</v>
      </c>
      <c r="C8051" t="s">
        <v>81</v>
      </c>
      <c r="D8051" t="s">
        <v>117</v>
      </c>
      <c r="E8051" t="s">
        <v>156</v>
      </c>
      <c r="F8051" t="s">
        <v>22031</v>
      </c>
      <c r="G8051" t="s">
        <v>185</v>
      </c>
      <c r="H8051" t="s">
        <v>153</v>
      </c>
      <c r="I8051" t="s">
        <v>136</v>
      </c>
      <c r="J8051" t="s">
        <v>137</v>
      </c>
      <c r="K8051" t="s">
        <v>138</v>
      </c>
      <c r="L8051" t="s">
        <v>22032</v>
      </c>
      <c r="M8051" t="s">
        <v>22033</v>
      </c>
      <c r="N8051">
        <v>7.8936111110000002</v>
      </c>
      <c r="O8051">
        <v>0</v>
      </c>
      <c r="P8051">
        <v>32</v>
      </c>
      <c r="Q8051">
        <v>0</v>
      </c>
      <c r="R8051">
        <v>1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29.027308554283625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29.027308554283625</v>
      </c>
    </row>
    <row r="8052" spans="1:31" x14ac:dyDescent="0.3">
      <c r="A8052">
        <v>2729961</v>
      </c>
      <c r="B8052">
        <v>1</v>
      </c>
      <c r="C8052" t="s">
        <v>80</v>
      </c>
      <c r="D8052" t="s">
        <v>96</v>
      </c>
      <c r="E8052" t="s">
        <v>161</v>
      </c>
      <c r="F8052" t="s">
        <v>22034</v>
      </c>
      <c r="G8052" t="s">
        <v>1696</v>
      </c>
      <c r="H8052" t="s">
        <v>135</v>
      </c>
      <c r="I8052" t="s">
        <v>136</v>
      </c>
      <c r="J8052" t="s">
        <v>137</v>
      </c>
      <c r="K8052" t="s">
        <v>138</v>
      </c>
      <c r="L8052" t="s">
        <v>22035</v>
      </c>
      <c r="M8052" t="s">
        <v>22036</v>
      </c>
      <c r="N8052">
        <v>8.2108333330000001</v>
      </c>
      <c r="O8052">
        <v>0</v>
      </c>
      <c r="P8052">
        <v>88</v>
      </c>
      <c r="Q8052">
        <v>0</v>
      </c>
      <c r="R8052">
        <v>0</v>
      </c>
      <c r="S8052">
        <v>0</v>
      </c>
      <c r="T8052">
        <v>1</v>
      </c>
      <c r="U8052">
        <v>0</v>
      </c>
      <c r="V8052">
        <v>0</v>
      </c>
      <c r="W8052">
        <v>0</v>
      </c>
      <c r="X8052">
        <v>50.049787617522583</v>
      </c>
      <c r="Y8052">
        <v>0</v>
      </c>
      <c r="Z8052">
        <v>0</v>
      </c>
      <c r="AA8052">
        <v>0</v>
      </c>
      <c r="AB8052">
        <v>1.2756504881076951</v>
      </c>
      <c r="AC8052">
        <v>0</v>
      </c>
      <c r="AD8052">
        <v>0</v>
      </c>
      <c r="AE8052">
        <v>51.325438105630276</v>
      </c>
    </row>
    <row r="8053" spans="1:31" x14ac:dyDescent="0.3">
      <c r="A8053">
        <v>2728733</v>
      </c>
      <c r="B8053">
        <v>1</v>
      </c>
      <c r="C8053" t="s">
        <v>80</v>
      </c>
      <c r="D8053" t="s">
        <v>104</v>
      </c>
      <c r="E8053" t="s">
        <v>213</v>
      </c>
      <c r="F8053" t="s">
        <v>1748</v>
      </c>
      <c r="G8053" t="s">
        <v>152</v>
      </c>
      <c r="H8053" t="s">
        <v>153</v>
      </c>
      <c r="I8053" t="s">
        <v>136</v>
      </c>
      <c r="J8053" t="s">
        <v>137</v>
      </c>
      <c r="K8053" t="s">
        <v>138</v>
      </c>
      <c r="L8053" t="s">
        <v>22037</v>
      </c>
      <c r="M8053" t="s">
        <v>22038</v>
      </c>
      <c r="N8053">
        <v>0.50638888800000004</v>
      </c>
      <c r="O8053">
        <v>2</v>
      </c>
      <c r="P8053">
        <v>426</v>
      </c>
      <c r="Q8053">
        <v>6</v>
      </c>
      <c r="R8053">
        <v>32</v>
      </c>
      <c r="S8053">
        <v>6</v>
      </c>
      <c r="T8053">
        <v>76</v>
      </c>
      <c r="U8053">
        <v>0</v>
      </c>
      <c r="V8053">
        <v>0</v>
      </c>
      <c r="W8053">
        <v>0.53105438937933913</v>
      </c>
      <c r="X8053">
        <v>35.694486997414252</v>
      </c>
      <c r="Y8053">
        <v>7.5972630984368008</v>
      </c>
      <c r="Z8053">
        <v>0.26539881996557912</v>
      </c>
      <c r="AA8053">
        <v>11.234138188928428</v>
      </c>
      <c r="AB8053">
        <v>13.102156460773099</v>
      </c>
      <c r="AC8053">
        <v>0</v>
      </c>
      <c r="AD8053">
        <v>0</v>
      </c>
      <c r="AE8053">
        <v>68.42449795489749</v>
      </c>
    </row>
    <row r="8054" spans="1:31" x14ac:dyDescent="0.3">
      <c r="A8054">
        <v>2729397</v>
      </c>
      <c r="B8054">
        <v>1</v>
      </c>
      <c r="C8054" t="s">
        <v>80</v>
      </c>
      <c r="D8054" t="s">
        <v>86</v>
      </c>
      <c r="E8054" t="s">
        <v>161</v>
      </c>
      <c r="F8054" t="s">
        <v>22039</v>
      </c>
      <c r="G8054" t="s">
        <v>163</v>
      </c>
      <c r="H8054" t="s">
        <v>135</v>
      </c>
      <c r="I8054" t="s">
        <v>136</v>
      </c>
      <c r="J8054" t="s">
        <v>137</v>
      </c>
      <c r="K8054" t="s">
        <v>138</v>
      </c>
      <c r="L8054" t="s">
        <v>22040</v>
      </c>
      <c r="M8054" t="s">
        <v>22041</v>
      </c>
      <c r="N8054">
        <v>3.0791666659999999</v>
      </c>
      <c r="O8054">
        <v>0</v>
      </c>
      <c r="P8054">
        <v>68</v>
      </c>
      <c r="Q8054">
        <v>0</v>
      </c>
      <c r="R8054">
        <v>1</v>
      </c>
      <c r="S8054">
        <v>0</v>
      </c>
      <c r="T8054">
        <v>5</v>
      </c>
      <c r="U8054">
        <v>0</v>
      </c>
      <c r="V8054">
        <v>0</v>
      </c>
      <c r="W8054">
        <v>0</v>
      </c>
      <c r="X8054">
        <v>120.80233611775293</v>
      </c>
      <c r="Y8054">
        <v>0</v>
      </c>
      <c r="Z8054">
        <v>0.11592931456619335</v>
      </c>
      <c r="AA8054">
        <v>0</v>
      </c>
      <c r="AB8054">
        <v>48.350718474707818</v>
      </c>
      <c r="AC8054">
        <v>0</v>
      </c>
      <c r="AD8054">
        <v>0</v>
      </c>
      <c r="AE8054">
        <v>169.26898390702695</v>
      </c>
    </row>
    <row r="8055" spans="1:31" x14ac:dyDescent="0.3">
      <c r="A8055">
        <v>2729251</v>
      </c>
      <c r="B8055">
        <v>1</v>
      </c>
      <c r="C8055" t="s">
        <v>80</v>
      </c>
      <c r="D8055" t="s">
        <v>93</v>
      </c>
      <c r="E8055" t="s">
        <v>150</v>
      </c>
      <c r="F8055" t="s">
        <v>14802</v>
      </c>
      <c r="G8055" t="s">
        <v>152</v>
      </c>
      <c r="H8055" t="s">
        <v>153</v>
      </c>
      <c r="I8055" t="s">
        <v>136</v>
      </c>
      <c r="J8055" t="s">
        <v>137</v>
      </c>
      <c r="K8055" t="s">
        <v>138</v>
      </c>
      <c r="L8055" t="s">
        <v>22042</v>
      </c>
      <c r="M8055" t="s">
        <v>22043</v>
      </c>
      <c r="N8055">
        <v>1.2252777770000001</v>
      </c>
      <c r="O8055">
        <v>3</v>
      </c>
      <c r="P8055">
        <v>5</v>
      </c>
      <c r="Q8055">
        <v>39</v>
      </c>
      <c r="R8055">
        <v>2</v>
      </c>
      <c r="S8055">
        <v>10</v>
      </c>
      <c r="T8055">
        <v>12</v>
      </c>
      <c r="U8055">
        <v>1</v>
      </c>
      <c r="V8055">
        <v>0</v>
      </c>
      <c r="W8055">
        <v>3.3574250830283865</v>
      </c>
      <c r="X8055">
        <v>2.0894069658468766</v>
      </c>
      <c r="Y8055">
        <v>172.6565295151695</v>
      </c>
      <c r="Z8055">
        <v>1.3618351946903742</v>
      </c>
      <c r="AA8055">
        <v>23.250281352847747</v>
      </c>
      <c r="AB8055">
        <v>9.706776492928002</v>
      </c>
      <c r="AC8055">
        <v>11.889967134987202</v>
      </c>
      <c r="AD8055">
        <v>0</v>
      </c>
      <c r="AE8055">
        <v>224.31222173949806</v>
      </c>
    </row>
    <row r="8056" spans="1:31" x14ac:dyDescent="0.3">
      <c r="A8056">
        <v>2729520</v>
      </c>
      <c r="B8056">
        <v>1</v>
      </c>
      <c r="C8056" t="s">
        <v>80</v>
      </c>
      <c r="D8056" t="s">
        <v>89</v>
      </c>
      <c r="E8056" t="s">
        <v>150</v>
      </c>
      <c r="F8056" t="s">
        <v>22044</v>
      </c>
      <c r="G8056" t="s">
        <v>152</v>
      </c>
      <c r="H8056" t="s">
        <v>153</v>
      </c>
      <c r="I8056" t="s">
        <v>490</v>
      </c>
      <c r="J8056" t="s">
        <v>137</v>
      </c>
      <c r="K8056" t="s">
        <v>138</v>
      </c>
      <c r="L8056" t="s">
        <v>22045</v>
      </c>
      <c r="M8056" t="s">
        <v>22046</v>
      </c>
      <c r="N8056">
        <v>8.0555550000000007E-3</v>
      </c>
      <c r="O8056">
        <v>3</v>
      </c>
      <c r="P8056">
        <v>4891</v>
      </c>
      <c r="Q8056">
        <v>5</v>
      </c>
      <c r="R8056">
        <v>23</v>
      </c>
      <c r="S8056">
        <v>18</v>
      </c>
      <c r="T8056">
        <v>475</v>
      </c>
      <c r="U8056">
        <v>4</v>
      </c>
      <c r="V8056">
        <v>1</v>
      </c>
      <c r="W8056">
        <v>0.32116656715283337</v>
      </c>
      <c r="X8056">
        <v>11.516873890965686</v>
      </c>
      <c r="Y8056">
        <v>3.0127744414180001E-2</v>
      </c>
      <c r="Z8056">
        <v>4.7242655257577502E-2</v>
      </c>
      <c r="AA8056">
        <v>1.6225509909404396</v>
      </c>
      <c r="AB8056">
        <v>3.9641318751535017</v>
      </c>
      <c r="AC8056">
        <v>0.93187986710054171</v>
      </c>
      <c r="AD8056">
        <v>0.34225140199250004</v>
      </c>
      <c r="AE8056">
        <v>18.776224992977255</v>
      </c>
    </row>
    <row r="8057" spans="1:31" x14ac:dyDescent="0.3">
      <c r="A8057">
        <v>2729105</v>
      </c>
      <c r="B8057">
        <v>1</v>
      </c>
      <c r="C8057" t="s">
        <v>81</v>
      </c>
      <c r="D8057" t="s">
        <v>112</v>
      </c>
      <c r="E8057" t="s">
        <v>132</v>
      </c>
      <c r="F8057" t="s">
        <v>6353</v>
      </c>
      <c r="G8057" t="s">
        <v>134</v>
      </c>
      <c r="H8057" t="s">
        <v>135</v>
      </c>
      <c r="I8057" t="s">
        <v>136</v>
      </c>
      <c r="J8057" t="s">
        <v>137</v>
      </c>
      <c r="K8057" t="s">
        <v>138</v>
      </c>
      <c r="L8057" t="s">
        <v>22047</v>
      </c>
      <c r="M8057" t="s">
        <v>22048</v>
      </c>
      <c r="N8057">
        <v>16.580555555</v>
      </c>
      <c r="O8057">
        <v>0</v>
      </c>
      <c r="P8057">
        <v>31</v>
      </c>
      <c r="Q8057">
        <v>0</v>
      </c>
      <c r="R8057">
        <v>0</v>
      </c>
      <c r="S8057">
        <v>0</v>
      </c>
      <c r="T8057">
        <v>2</v>
      </c>
      <c r="U8057">
        <v>0</v>
      </c>
      <c r="V8057">
        <v>0</v>
      </c>
      <c r="W8057">
        <v>0</v>
      </c>
      <c r="X8057">
        <v>3.1950321940166666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3.1950321940166666</v>
      </c>
    </row>
    <row r="8058" spans="1:31" x14ac:dyDescent="0.3">
      <c r="A8058">
        <v>2730207</v>
      </c>
      <c r="B8058">
        <v>1</v>
      </c>
      <c r="C8058" t="s">
        <v>80</v>
      </c>
      <c r="D8058" t="s">
        <v>102</v>
      </c>
      <c r="E8058" t="s">
        <v>161</v>
      </c>
      <c r="F8058" t="s">
        <v>22049</v>
      </c>
      <c r="G8058" t="s">
        <v>163</v>
      </c>
      <c r="H8058" t="s">
        <v>135</v>
      </c>
      <c r="I8058" t="s">
        <v>136</v>
      </c>
      <c r="J8058" t="s">
        <v>137</v>
      </c>
      <c r="K8058" t="s">
        <v>138</v>
      </c>
      <c r="L8058" t="s">
        <v>22050</v>
      </c>
      <c r="M8058" t="s">
        <v>22051</v>
      </c>
      <c r="N8058">
        <v>5.733333333</v>
      </c>
      <c r="O8058">
        <v>0</v>
      </c>
      <c r="P8058">
        <v>68</v>
      </c>
      <c r="Q8058">
        <v>0</v>
      </c>
      <c r="R8058">
        <v>2</v>
      </c>
      <c r="S8058">
        <v>0</v>
      </c>
      <c r="T8058">
        <v>12</v>
      </c>
      <c r="U8058">
        <v>0</v>
      </c>
      <c r="V8058">
        <v>0</v>
      </c>
      <c r="W8058">
        <v>0</v>
      </c>
      <c r="X8058">
        <v>44.851650756117323</v>
      </c>
      <c r="Y8058">
        <v>0</v>
      </c>
      <c r="Z8058">
        <v>0.40276489687420003</v>
      </c>
      <c r="AA8058">
        <v>0</v>
      </c>
      <c r="AB8058">
        <v>17.815557421272587</v>
      </c>
      <c r="AC8058">
        <v>0</v>
      </c>
      <c r="AD8058">
        <v>0</v>
      </c>
      <c r="AE8058">
        <v>63.069973074264112</v>
      </c>
    </row>
    <row r="8059" spans="1:31" x14ac:dyDescent="0.3">
      <c r="A8059">
        <v>2728879</v>
      </c>
      <c r="B8059">
        <v>1</v>
      </c>
      <c r="C8059" t="s">
        <v>81</v>
      </c>
      <c r="D8059" t="s">
        <v>122</v>
      </c>
      <c r="E8059" t="s">
        <v>213</v>
      </c>
      <c r="F8059" t="s">
        <v>22052</v>
      </c>
      <c r="G8059" t="s">
        <v>152</v>
      </c>
      <c r="H8059" t="s">
        <v>153</v>
      </c>
      <c r="I8059" t="s">
        <v>136</v>
      </c>
      <c r="J8059" t="s">
        <v>137</v>
      </c>
      <c r="K8059" t="s">
        <v>138</v>
      </c>
      <c r="L8059" t="s">
        <v>22053</v>
      </c>
      <c r="M8059" t="s">
        <v>22054</v>
      </c>
      <c r="N8059">
        <v>0.37388888799999997</v>
      </c>
      <c r="O8059">
        <v>3</v>
      </c>
      <c r="P8059">
        <v>1855</v>
      </c>
      <c r="Q8059">
        <v>14</v>
      </c>
      <c r="R8059">
        <v>30</v>
      </c>
      <c r="S8059">
        <v>3</v>
      </c>
      <c r="T8059">
        <v>169</v>
      </c>
      <c r="U8059">
        <v>2</v>
      </c>
      <c r="V8059">
        <v>0</v>
      </c>
      <c r="W8059">
        <v>0.17721663137500002</v>
      </c>
      <c r="X8059">
        <v>94.354874958235385</v>
      </c>
      <c r="Y8059">
        <v>12.588950396426833</v>
      </c>
      <c r="Z8059">
        <v>6.5925339235159601</v>
      </c>
      <c r="AA8059">
        <v>15.86984893755967</v>
      </c>
      <c r="AB8059">
        <v>23.617677868341016</v>
      </c>
      <c r="AC8059">
        <v>12.885295899618121</v>
      </c>
      <c r="AD8059">
        <v>0</v>
      </c>
      <c r="AE8059">
        <v>166.086398615072</v>
      </c>
    </row>
    <row r="8060" spans="1:31" x14ac:dyDescent="0.3">
      <c r="A8060">
        <v>2729566</v>
      </c>
      <c r="B8060">
        <v>1</v>
      </c>
      <c r="C8060" t="s">
        <v>80</v>
      </c>
      <c r="D8060" t="s">
        <v>101</v>
      </c>
      <c r="E8060" t="s">
        <v>200</v>
      </c>
      <c r="F8060" t="s">
        <v>22055</v>
      </c>
      <c r="G8060" t="s">
        <v>158</v>
      </c>
      <c r="H8060" t="s">
        <v>135</v>
      </c>
      <c r="I8060" t="s">
        <v>136</v>
      </c>
      <c r="J8060" t="s">
        <v>137</v>
      </c>
      <c r="K8060" t="s">
        <v>138</v>
      </c>
      <c r="L8060" t="s">
        <v>22056</v>
      </c>
      <c r="M8060" t="s">
        <v>22057</v>
      </c>
      <c r="N8060">
        <v>7.0711111109999996</v>
      </c>
      <c r="O8060">
        <v>0</v>
      </c>
      <c r="P8060">
        <v>7</v>
      </c>
      <c r="Q8060">
        <v>0</v>
      </c>
      <c r="R8060">
        <v>0</v>
      </c>
      <c r="S8060">
        <v>0</v>
      </c>
      <c r="T8060">
        <v>1</v>
      </c>
      <c r="U8060">
        <v>0</v>
      </c>
      <c r="V8060">
        <v>0</v>
      </c>
      <c r="W8060">
        <v>0</v>
      </c>
      <c r="X8060">
        <v>6.5625967121295679</v>
      </c>
      <c r="Y8060">
        <v>0</v>
      </c>
      <c r="Z8060">
        <v>0</v>
      </c>
      <c r="AA8060">
        <v>0</v>
      </c>
      <c r="AB8060">
        <v>11.543554988035542</v>
      </c>
      <c r="AC8060">
        <v>0</v>
      </c>
      <c r="AD8060">
        <v>0</v>
      </c>
      <c r="AE8060">
        <v>18.10615170016511</v>
      </c>
    </row>
    <row r="8061" spans="1:31" x14ac:dyDescent="0.3">
      <c r="A8061">
        <v>2730253</v>
      </c>
      <c r="B8061">
        <v>1</v>
      </c>
      <c r="C8061" t="s">
        <v>80</v>
      </c>
      <c r="D8061" t="s">
        <v>101</v>
      </c>
      <c r="E8061" t="s">
        <v>132</v>
      </c>
      <c r="F8061" t="s">
        <v>6116</v>
      </c>
      <c r="G8061" t="s">
        <v>409</v>
      </c>
      <c r="H8061" t="s">
        <v>135</v>
      </c>
      <c r="I8061" t="s">
        <v>136</v>
      </c>
      <c r="J8061" t="s">
        <v>137</v>
      </c>
      <c r="K8061" t="s">
        <v>138</v>
      </c>
      <c r="L8061" t="s">
        <v>22058</v>
      </c>
      <c r="M8061" t="s">
        <v>22059</v>
      </c>
      <c r="N8061">
        <v>3.9902777770000002</v>
      </c>
      <c r="O8061">
        <v>0</v>
      </c>
      <c r="P8061">
        <v>46</v>
      </c>
      <c r="Q8061">
        <v>0</v>
      </c>
      <c r="R8061">
        <v>0</v>
      </c>
      <c r="S8061">
        <v>0</v>
      </c>
      <c r="T8061">
        <v>14</v>
      </c>
      <c r="U8061">
        <v>0</v>
      </c>
      <c r="V8061">
        <v>0</v>
      </c>
      <c r="W8061">
        <v>0</v>
      </c>
      <c r="X8061">
        <v>68.561448338897037</v>
      </c>
      <c r="Y8061">
        <v>0</v>
      </c>
      <c r="Z8061">
        <v>0</v>
      </c>
      <c r="AA8061">
        <v>0</v>
      </c>
      <c r="AB8061">
        <v>46.316385545790581</v>
      </c>
      <c r="AC8061">
        <v>0</v>
      </c>
      <c r="AD8061">
        <v>0</v>
      </c>
      <c r="AE8061">
        <v>114.87783388468762</v>
      </c>
    </row>
    <row r="8062" spans="1:31" x14ac:dyDescent="0.3">
      <c r="A8062">
        <v>2729028</v>
      </c>
      <c r="B8062">
        <v>1</v>
      </c>
      <c r="C8062" t="s">
        <v>80</v>
      </c>
      <c r="D8062" t="s">
        <v>97</v>
      </c>
      <c r="E8062" t="s">
        <v>150</v>
      </c>
      <c r="F8062" t="s">
        <v>9333</v>
      </c>
      <c r="G8062" t="s">
        <v>152</v>
      </c>
      <c r="H8062" t="s">
        <v>153</v>
      </c>
      <c r="I8062" t="s">
        <v>136</v>
      </c>
      <c r="J8062" t="s">
        <v>137</v>
      </c>
      <c r="K8062" t="s">
        <v>138</v>
      </c>
      <c r="L8062" t="s">
        <v>22060</v>
      </c>
      <c r="M8062" t="s">
        <v>22061</v>
      </c>
      <c r="N8062">
        <v>0.64249999999999996</v>
      </c>
      <c r="O8062">
        <v>2</v>
      </c>
      <c r="P8062">
        <v>1022</v>
      </c>
      <c r="Q8062">
        <v>1</v>
      </c>
      <c r="R8062">
        <v>32</v>
      </c>
      <c r="S8062">
        <v>5</v>
      </c>
      <c r="T8062">
        <v>71</v>
      </c>
      <c r="U8062">
        <v>0</v>
      </c>
      <c r="V8062">
        <v>0</v>
      </c>
      <c r="W8062">
        <v>8.3958207030290257</v>
      </c>
      <c r="X8062">
        <v>63.817073966004848</v>
      </c>
      <c r="Y8062">
        <v>5.9519006614252502E-2</v>
      </c>
      <c r="Z8062">
        <v>0.99006902538657005</v>
      </c>
      <c r="AA8062">
        <v>4.0457086035968928</v>
      </c>
      <c r="AB8062">
        <v>28.144837805577119</v>
      </c>
      <c r="AC8062">
        <v>0</v>
      </c>
      <c r="AD8062">
        <v>0</v>
      </c>
      <c r="AE8062">
        <v>105.45302911020872</v>
      </c>
    </row>
    <row r="8063" spans="1:31" x14ac:dyDescent="0.3">
      <c r="A8063">
        <v>2729881</v>
      </c>
      <c r="B8063">
        <v>1</v>
      </c>
      <c r="C8063" t="s">
        <v>80</v>
      </c>
      <c r="D8063" t="s">
        <v>104</v>
      </c>
      <c r="E8063" t="s">
        <v>161</v>
      </c>
      <c r="F8063" t="s">
        <v>22062</v>
      </c>
      <c r="G8063" t="s">
        <v>163</v>
      </c>
      <c r="H8063" t="s">
        <v>135</v>
      </c>
      <c r="I8063" t="s">
        <v>136</v>
      </c>
      <c r="J8063" t="s">
        <v>137</v>
      </c>
      <c r="K8063" t="s">
        <v>138</v>
      </c>
      <c r="L8063" t="s">
        <v>22063</v>
      </c>
      <c r="M8063" t="s">
        <v>22064</v>
      </c>
      <c r="N8063">
        <v>3.8719444439999999</v>
      </c>
      <c r="O8063">
        <v>0</v>
      </c>
      <c r="P8063">
        <v>36</v>
      </c>
      <c r="Q8063">
        <v>0</v>
      </c>
      <c r="R8063">
        <v>0</v>
      </c>
      <c r="S8063">
        <v>0</v>
      </c>
      <c r="T8063">
        <v>1</v>
      </c>
      <c r="U8063">
        <v>0</v>
      </c>
      <c r="V8063">
        <v>0</v>
      </c>
      <c r="W8063">
        <v>0</v>
      </c>
      <c r="X8063">
        <v>16.473654259014342</v>
      </c>
      <c r="Y8063">
        <v>0</v>
      </c>
      <c r="Z8063">
        <v>0</v>
      </c>
      <c r="AA8063">
        <v>0</v>
      </c>
      <c r="AB8063">
        <v>2.0023582389346126</v>
      </c>
      <c r="AC8063">
        <v>0</v>
      </c>
      <c r="AD8063">
        <v>0</v>
      </c>
      <c r="AE8063">
        <v>18.476012497948954</v>
      </c>
    </row>
    <row r="8064" spans="1:31" x14ac:dyDescent="0.3">
      <c r="A8064">
        <v>2729148</v>
      </c>
      <c r="B8064">
        <v>1</v>
      </c>
      <c r="C8064" t="s">
        <v>80</v>
      </c>
      <c r="D8064" t="s">
        <v>105</v>
      </c>
      <c r="E8064" t="s">
        <v>150</v>
      </c>
      <c r="F8064" t="s">
        <v>20145</v>
      </c>
      <c r="G8064" t="s">
        <v>152</v>
      </c>
      <c r="H8064" t="s">
        <v>153</v>
      </c>
      <c r="I8064" t="s">
        <v>136</v>
      </c>
      <c r="J8064" t="s">
        <v>137</v>
      </c>
      <c r="K8064" t="s">
        <v>138</v>
      </c>
      <c r="L8064" t="s">
        <v>22065</v>
      </c>
      <c r="M8064" t="s">
        <v>22066</v>
      </c>
      <c r="N8064">
        <v>3.869444444</v>
      </c>
      <c r="O8064">
        <v>2</v>
      </c>
      <c r="P8064">
        <v>575</v>
      </c>
      <c r="Q8064">
        <v>10</v>
      </c>
      <c r="R8064">
        <v>40</v>
      </c>
      <c r="S8064">
        <v>46</v>
      </c>
      <c r="T8064">
        <v>76</v>
      </c>
      <c r="U8064">
        <v>8</v>
      </c>
      <c r="V8064">
        <v>0</v>
      </c>
      <c r="W8064">
        <v>1.2912168766183751</v>
      </c>
      <c r="X8064">
        <v>392.8715881396941</v>
      </c>
      <c r="Y8064">
        <v>85.792221701849769</v>
      </c>
      <c r="Z8064">
        <v>55.645138888284912</v>
      </c>
      <c r="AA8064">
        <v>2311.6271436670127</v>
      </c>
      <c r="AB8064">
        <v>160.83908676833437</v>
      </c>
      <c r="AC8064">
        <v>2652.493951489836</v>
      </c>
      <c r="AD8064">
        <v>0</v>
      </c>
      <c r="AE8064">
        <v>5660.5603475316302</v>
      </c>
    </row>
    <row r="8065" spans="1:31" x14ac:dyDescent="0.3">
      <c r="A8065">
        <v>2728813</v>
      </c>
      <c r="B8065">
        <v>1</v>
      </c>
      <c r="C8065" t="s">
        <v>81</v>
      </c>
      <c r="D8065" t="s">
        <v>119</v>
      </c>
      <c r="E8065" t="s">
        <v>213</v>
      </c>
      <c r="F8065" t="s">
        <v>14368</v>
      </c>
      <c r="G8065" t="s">
        <v>152</v>
      </c>
      <c r="H8065" t="s">
        <v>153</v>
      </c>
      <c r="I8065" t="s">
        <v>136</v>
      </c>
      <c r="J8065" t="s">
        <v>137</v>
      </c>
      <c r="K8065" t="s">
        <v>138</v>
      </c>
      <c r="L8065" t="s">
        <v>22067</v>
      </c>
      <c r="M8065" t="s">
        <v>22068</v>
      </c>
      <c r="N8065">
        <v>1.1219444439999999</v>
      </c>
      <c r="O8065">
        <v>3</v>
      </c>
      <c r="P8065">
        <v>1411</v>
      </c>
      <c r="Q8065">
        <v>126</v>
      </c>
      <c r="R8065">
        <v>265</v>
      </c>
      <c r="S8065">
        <v>2</v>
      </c>
      <c r="T8065">
        <v>95</v>
      </c>
      <c r="U8065">
        <v>0</v>
      </c>
      <c r="V8065">
        <v>0</v>
      </c>
      <c r="W8065">
        <v>0.43240925638172251</v>
      </c>
      <c r="X8065">
        <v>166.18304426934168</v>
      </c>
      <c r="Y8065">
        <v>35.586784830074187</v>
      </c>
      <c r="Z8065">
        <v>24.204352583607797</v>
      </c>
      <c r="AA8065">
        <v>0.12623586834054418</v>
      </c>
      <c r="AB8065">
        <v>23.333787691369416</v>
      </c>
      <c r="AC8065">
        <v>0</v>
      </c>
      <c r="AD8065">
        <v>0</v>
      </c>
      <c r="AE8065">
        <v>249.86661449911537</v>
      </c>
    </row>
    <row r="8066" spans="1:31" x14ac:dyDescent="0.3">
      <c r="A8066">
        <v>2729171</v>
      </c>
      <c r="B8066">
        <v>1</v>
      </c>
      <c r="C8066" t="s">
        <v>81</v>
      </c>
      <c r="D8066" t="s">
        <v>119</v>
      </c>
      <c r="E8066" t="s">
        <v>213</v>
      </c>
      <c r="F8066" t="s">
        <v>14368</v>
      </c>
      <c r="G8066" t="s">
        <v>152</v>
      </c>
      <c r="H8066" t="s">
        <v>153</v>
      </c>
      <c r="I8066" t="s">
        <v>136</v>
      </c>
      <c r="J8066" t="s">
        <v>137</v>
      </c>
      <c r="K8066" t="s">
        <v>138</v>
      </c>
      <c r="L8066" t="s">
        <v>22069</v>
      </c>
      <c r="M8066" t="s">
        <v>22070</v>
      </c>
      <c r="N8066">
        <v>1.2675000000000001</v>
      </c>
      <c r="O8066">
        <v>3</v>
      </c>
      <c r="P8066">
        <v>1411</v>
      </c>
      <c r="Q8066">
        <v>126</v>
      </c>
      <c r="R8066">
        <v>265</v>
      </c>
      <c r="S8066">
        <v>2</v>
      </c>
      <c r="T8066">
        <v>95</v>
      </c>
      <c r="U8066">
        <v>0</v>
      </c>
      <c r="V8066">
        <v>0</v>
      </c>
      <c r="W8066">
        <v>0.49498255820429998</v>
      </c>
      <c r="X8066">
        <v>185.82883679378162</v>
      </c>
      <c r="Y8066">
        <v>50.642868818269932</v>
      </c>
      <c r="Z8066">
        <v>41.77672143128045</v>
      </c>
      <c r="AA8066">
        <v>0.1455584219936675</v>
      </c>
      <c r="AB8066">
        <v>29.535827670718032</v>
      </c>
      <c r="AC8066">
        <v>0</v>
      </c>
      <c r="AD8066">
        <v>0</v>
      </c>
      <c r="AE8066">
        <v>308.42479569424802</v>
      </c>
    </row>
    <row r="8067" spans="1:31" x14ac:dyDescent="0.3">
      <c r="A8067">
        <v>2729689</v>
      </c>
      <c r="B8067">
        <v>1</v>
      </c>
      <c r="C8067" t="s">
        <v>81</v>
      </c>
      <c r="D8067" t="s">
        <v>118</v>
      </c>
      <c r="E8067" t="s">
        <v>213</v>
      </c>
      <c r="F8067" t="s">
        <v>12100</v>
      </c>
      <c r="G8067" t="s">
        <v>152</v>
      </c>
      <c r="H8067" t="s">
        <v>153</v>
      </c>
      <c r="I8067" t="s">
        <v>490</v>
      </c>
      <c r="J8067" t="s">
        <v>137</v>
      </c>
      <c r="K8067" t="s">
        <v>138</v>
      </c>
      <c r="L8067" t="s">
        <v>22071</v>
      </c>
      <c r="M8067" t="s">
        <v>22072</v>
      </c>
      <c r="N8067">
        <v>8.3333330000000001E-3</v>
      </c>
      <c r="O8067">
        <v>1</v>
      </c>
      <c r="P8067">
        <v>0</v>
      </c>
      <c r="Q8067">
        <v>43</v>
      </c>
      <c r="R8067">
        <v>74</v>
      </c>
      <c r="S8067">
        <v>4</v>
      </c>
      <c r="T8067">
        <v>2</v>
      </c>
      <c r="U8067">
        <v>1</v>
      </c>
      <c r="V8067">
        <v>0</v>
      </c>
      <c r="W8067">
        <v>2.0038707300399999E-2</v>
      </c>
      <c r="X8067">
        <v>0</v>
      </c>
      <c r="Y8067">
        <v>9.0050984694000025E-2</v>
      </c>
      <c r="Z8067">
        <v>4.0251492075600005E-2</v>
      </c>
      <c r="AA8067">
        <v>0.53044340357274988</v>
      </c>
      <c r="AB8067">
        <v>0</v>
      </c>
      <c r="AC8067">
        <v>0.51549336856399997</v>
      </c>
      <c r="AD8067">
        <v>0</v>
      </c>
      <c r="AE8067">
        <v>1.1962779562067498</v>
      </c>
    </row>
    <row r="8068" spans="1:31" x14ac:dyDescent="0.3">
      <c r="A8068">
        <v>2728836</v>
      </c>
      <c r="B8068">
        <v>1</v>
      </c>
      <c r="C8068" t="s">
        <v>80</v>
      </c>
      <c r="D8068" t="s">
        <v>100</v>
      </c>
      <c r="E8068" t="s">
        <v>213</v>
      </c>
      <c r="F8068" t="s">
        <v>21101</v>
      </c>
      <c r="G8068" t="s">
        <v>152</v>
      </c>
      <c r="H8068" t="s">
        <v>153</v>
      </c>
      <c r="I8068" t="s">
        <v>136</v>
      </c>
      <c r="J8068" t="s">
        <v>137</v>
      </c>
      <c r="K8068" t="s">
        <v>138</v>
      </c>
      <c r="L8068" t="s">
        <v>22073</v>
      </c>
      <c r="M8068" t="s">
        <v>22074</v>
      </c>
      <c r="N8068">
        <v>0.43333333299999999</v>
      </c>
      <c r="O8068">
        <v>4</v>
      </c>
      <c r="P8068">
        <v>516</v>
      </c>
      <c r="Q8068">
        <v>8</v>
      </c>
      <c r="R8068">
        <v>99</v>
      </c>
      <c r="S8068">
        <v>3</v>
      </c>
      <c r="T8068">
        <v>78</v>
      </c>
      <c r="U8068">
        <v>1</v>
      </c>
      <c r="V8068">
        <v>0</v>
      </c>
      <c r="W8068">
        <v>0.36834853872375001</v>
      </c>
      <c r="X8068">
        <v>35.770396601722645</v>
      </c>
      <c r="Y8068">
        <v>0.64958986857391665</v>
      </c>
      <c r="Z8068">
        <v>5.3421939198748261</v>
      </c>
      <c r="AA8068">
        <v>1.6875814082682001</v>
      </c>
      <c r="AB8068">
        <v>9.327305558178665</v>
      </c>
      <c r="AC8068">
        <v>32.482158627591005</v>
      </c>
      <c r="AD8068">
        <v>0</v>
      </c>
      <c r="AE8068">
        <v>85.627574522933003</v>
      </c>
    </row>
    <row r="8069" spans="1:31" x14ac:dyDescent="0.3">
      <c r="A8069">
        <v>2729569</v>
      </c>
      <c r="B8069">
        <v>1</v>
      </c>
      <c r="C8069" t="s">
        <v>81</v>
      </c>
      <c r="D8069" t="s">
        <v>127</v>
      </c>
      <c r="E8069" t="s">
        <v>156</v>
      </c>
      <c r="F8069" t="s">
        <v>7378</v>
      </c>
      <c r="G8069" t="s">
        <v>185</v>
      </c>
      <c r="H8069" t="s">
        <v>153</v>
      </c>
      <c r="I8069" t="s">
        <v>136</v>
      </c>
      <c r="J8069" t="s">
        <v>137</v>
      </c>
      <c r="K8069" t="s">
        <v>138</v>
      </c>
      <c r="L8069" t="s">
        <v>22075</v>
      </c>
      <c r="M8069" t="s">
        <v>22076</v>
      </c>
      <c r="N8069">
        <v>7.4494444440000001</v>
      </c>
      <c r="O8069">
        <v>0</v>
      </c>
      <c r="P8069">
        <v>126</v>
      </c>
      <c r="Q8069">
        <v>0</v>
      </c>
      <c r="R8069">
        <v>13</v>
      </c>
      <c r="S8069">
        <v>0</v>
      </c>
      <c r="T8069">
        <v>7</v>
      </c>
      <c r="U8069">
        <v>0</v>
      </c>
      <c r="V8069">
        <v>0</v>
      </c>
      <c r="W8069">
        <v>0</v>
      </c>
      <c r="X8069">
        <v>121.24698520185785</v>
      </c>
      <c r="Y8069">
        <v>0</v>
      </c>
      <c r="Z8069">
        <v>5.5719005580598742</v>
      </c>
      <c r="AA8069">
        <v>0</v>
      </c>
      <c r="AB8069">
        <v>6.554196587173867</v>
      </c>
      <c r="AC8069">
        <v>0</v>
      </c>
      <c r="AD8069">
        <v>0</v>
      </c>
      <c r="AE8069">
        <v>133.37308234709161</v>
      </c>
    </row>
    <row r="8070" spans="1:31" x14ac:dyDescent="0.3">
      <c r="A8070">
        <v>2728979</v>
      </c>
      <c r="B8070">
        <v>1</v>
      </c>
      <c r="C8070" t="s">
        <v>80</v>
      </c>
      <c r="D8070" t="s">
        <v>100</v>
      </c>
      <c r="E8070" t="s">
        <v>150</v>
      </c>
      <c r="F8070" t="s">
        <v>2636</v>
      </c>
      <c r="G8070" t="s">
        <v>152</v>
      </c>
      <c r="H8070" t="s">
        <v>153</v>
      </c>
      <c r="I8070" t="s">
        <v>136</v>
      </c>
      <c r="J8070" t="s">
        <v>137</v>
      </c>
      <c r="K8070" t="s">
        <v>138</v>
      </c>
      <c r="L8070" t="s">
        <v>22077</v>
      </c>
      <c r="M8070" t="s">
        <v>22078</v>
      </c>
      <c r="N8070">
        <v>1.7475000000000001</v>
      </c>
      <c r="O8070">
        <v>0</v>
      </c>
      <c r="P8070">
        <v>1774</v>
      </c>
      <c r="Q8070">
        <v>0</v>
      </c>
      <c r="R8070">
        <v>12</v>
      </c>
      <c r="S8070">
        <v>1</v>
      </c>
      <c r="T8070">
        <v>110</v>
      </c>
      <c r="U8070">
        <v>0</v>
      </c>
      <c r="V8070">
        <v>0</v>
      </c>
      <c r="W8070">
        <v>0</v>
      </c>
      <c r="X8070">
        <v>251.52814049639528</v>
      </c>
      <c r="Y8070">
        <v>0</v>
      </c>
      <c r="Z8070">
        <v>24.043025653459345</v>
      </c>
      <c r="AA8070">
        <v>5.4228106273299161</v>
      </c>
      <c r="AB8070">
        <v>98.259726494059024</v>
      </c>
      <c r="AC8070">
        <v>0</v>
      </c>
      <c r="AD8070">
        <v>0</v>
      </c>
      <c r="AE8070">
        <v>379.25370327124352</v>
      </c>
    </row>
    <row r="8071" spans="1:31" x14ac:dyDescent="0.3">
      <c r="A8071">
        <v>2729128</v>
      </c>
      <c r="B8071">
        <v>1</v>
      </c>
      <c r="C8071" t="s">
        <v>81</v>
      </c>
      <c r="D8071" t="s">
        <v>113</v>
      </c>
      <c r="E8071" t="s">
        <v>161</v>
      </c>
      <c r="F8071" t="s">
        <v>22079</v>
      </c>
      <c r="G8071" t="s">
        <v>2178</v>
      </c>
      <c r="H8071" t="s">
        <v>135</v>
      </c>
      <c r="I8071" t="s">
        <v>136</v>
      </c>
      <c r="J8071" t="s">
        <v>137</v>
      </c>
      <c r="K8071" t="s">
        <v>138</v>
      </c>
      <c r="L8071" t="s">
        <v>22080</v>
      </c>
      <c r="M8071" t="s">
        <v>22081</v>
      </c>
      <c r="N8071">
        <v>10.240833332999999</v>
      </c>
      <c r="O8071">
        <v>0</v>
      </c>
      <c r="P8071">
        <v>14</v>
      </c>
      <c r="Q8071">
        <v>0</v>
      </c>
      <c r="R8071">
        <v>2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22.361467055703532</v>
      </c>
      <c r="Y8071">
        <v>0</v>
      </c>
      <c r="Z8071">
        <v>4.4175701948691959</v>
      </c>
      <c r="AA8071">
        <v>0</v>
      </c>
      <c r="AB8071">
        <v>0</v>
      </c>
      <c r="AC8071">
        <v>0</v>
      </c>
      <c r="AD8071">
        <v>0</v>
      </c>
      <c r="AE8071">
        <v>26.779037250572728</v>
      </c>
    </row>
    <row r="8072" spans="1:31" x14ac:dyDescent="0.3">
      <c r="A8072">
        <v>2729546</v>
      </c>
      <c r="B8072">
        <v>1</v>
      </c>
      <c r="C8072" t="s">
        <v>81</v>
      </c>
      <c r="D8072" t="s">
        <v>118</v>
      </c>
      <c r="E8072" t="s">
        <v>156</v>
      </c>
      <c r="F8072" t="s">
        <v>22082</v>
      </c>
      <c r="G8072" t="s">
        <v>1361</v>
      </c>
      <c r="H8072" t="s">
        <v>153</v>
      </c>
      <c r="I8072" t="s">
        <v>136</v>
      </c>
      <c r="J8072" t="s">
        <v>137</v>
      </c>
      <c r="K8072" t="s">
        <v>138</v>
      </c>
      <c r="L8072" t="s">
        <v>22083</v>
      </c>
      <c r="M8072" t="s">
        <v>22084</v>
      </c>
      <c r="N8072">
        <v>12.069166665999999</v>
      </c>
      <c r="O8072">
        <v>1</v>
      </c>
      <c r="P8072">
        <v>204</v>
      </c>
      <c r="Q8072">
        <v>1</v>
      </c>
      <c r="R8072">
        <v>5</v>
      </c>
      <c r="S8072">
        <v>0</v>
      </c>
      <c r="T8072">
        <v>9</v>
      </c>
      <c r="U8072">
        <v>0</v>
      </c>
      <c r="V8072">
        <v>0</v>
      </c>
      <c r="W8072">
        <v>2.747652612908333</v>
      </c>
      <c r="X8072">
        <v>278.79497062642884</v>
      </c>
      <c r="Y8072">
        <v>17.18422894305376</v>
      </c>
      <c r="Z8072">
        <v>0.22639617079091251</v>
      </c>
      <c r="AA8072">
        <v>0</v>
      </c>
      <c r="AB8072">
        <v>30.878290540887576</v>
      </c>
      <c r="AC8072">
        <v>0</v>
      </c>
      <c r="AD8072">
        <v>0</v>
      </c>
      <c r="AE8072">
        <v>329.83153889406941</v>
      </c>
    </row>
    <row r="8073" spans="1:31" x14ac:dyDescent="0.3">
      <c r="A8073">
        <v>2730422</v>
      </c>
      <c r="B8073">
        <v>1</v>
      </c>
      <c r="C8073" t="s">
        <v>81</v>
      </c>
      <c r="D8073" t="s">
        <v>115</v>
      </c>
      <c r="E8073" t="s">
        <v>156</v>
      </c>
      <c r="F8073" t="s">
        <v>22085</v>
      </c>
      <c r="G8073" t="s">
        <v>348</v>
      </c>
      <c r="H8073" t="s">
        <v>153</v>
      </c>
      <c r="I8073" t="s">
        <v>136</v>
      </c>
      <c r="J8073" t="s">
        <v>137</v>
      </c>
      <c r="K8073" t="s">
        <v>138</v>
      </c>
      <c r="L8073" t="s">
        <v>22086</v>
      </c>
      <c r="M8073" t="s">
        <v>22087</v>
      </c>
      <c r="N8073">
        <v>8.4091666660000008</v>
      </c>
      <c r="O8073">
        <v>0</v>
      </c>
      <c r="P8073">
        <v>63</v>
      </c>
      <c r="Q8073">
        <v>0</v>
      </c>
      <c r="R8073">
        <v>0</v>
      </c>
      <c r="S8073">
        <v>0</v>
      </c>
      <c r="T8073">
        <v>3</v>
      </c>
      <c r="U8073">
        <v>0</v>
      </c>
      <c r="V8073">
        <v>0</v>
      </c>
      <c r="W8073">
        <v>0</v>
      </c>
      <c r="X8073">
        <v>65.528346750801134</v>
      </c>
      <c r="Y8073">
        <v>0</v>
      </c>
      <c r="Z8073">
        <v>0</v>
      </c>
      <c r="AA8073">
        <v>0</v>
      </c>
      <c r="AB8073">
        <v>0.17370989105081089</v>
      </c>
      <c r="AC8073">
        <v>0</v>
      </c>
      <c r="AD8073">
        <v>0</v>
      </c>
      <c r="AE8073">
        <v>65.702056641851939</v>
      </c>
    </row>
    <row r="8074" spans="1:31" x14ac:dyDescent="0.3">
      <c r="A8074">
        <v>2729981</v>
      </c>
      <c r="B8074">
        <v>1</v>
      </c>
      <c r="C8074" t="s">
        <v>80</v>
      </c>
      <c r="D8074" t="s">
        <v>101</v>
      </c>
      <c r="E8074" t="s">
        <v>161</v>
      </c>
      <c r="F8074" t="s">
        <v>16165</v>
      </c>
      <c r="G8074" t="s">
        <v>163</v>
      </c>
      <c r="H8074" t="s">
        <v>135</v>
      </c>
      <c r="I8074" t="s">
        <v>136</v>
      </c>
      <c r="J8074" t="s">
        <v>137</v>
      </c>
      <c r="K8074" t="s">
        <v>138</v>
      </c>
      <c r="L8074" t="s">
        <v>22088</v>
      </c>
      <c r="M8074" t="s">
        <v>22089</v>
      </c>
      <c r="N8074">
        <v>9.7158333330000008</v>
      </c>
      <c r="O8074">
        <v>0</v>
      </c>
      <c r="P8074">
        <v>73</v>
      </c>
      <c r="Q8074">
        <v>0</v>
      </c>
      <c r="R8074">
        <v>0</v>
      </c>
      <c r="S8074">
        <v>0</v>
      </c>
      <c r="T8074">
        <v>2</v>
      </c>
      <c r="U8074">
        <v>0</v>
      </c>
      <c r="V8074">
        <v>0</v>
      </c>
      <c r="W8074">
        <v>0</v>
      </c>
      <c r="X8074">
        <v>145.19451691082091</v>
      </c>
      <c r="Y8074">
        <v>0</v>
      </c>
      <c r="Z8074">
        <v>0</v>
      </c>
      <c r="AA8074">
        <v>0</v>
      </c>
      <c r="AB8074">
        <v>14.241737400269001</v>
      </c>
      <c r="AC8074">
        <v>0</v>
      </c>
      <c r="AD8074">
        <v>0</v>
      </c>
      <c r="AE8074">
        <v>159.4362543110899</v>
      </c>
    </row>
    <row r="8075" spans="1:31" x14ac:dyDescent="0.3">
      <c r="A8075">
        <v>2729589</v>
      </c>
      <c r="B8075">
        <v>1</v>
      </c>
      <c r="C8075" t="s">
        <v>80</v>
      </c>
      <c r="D8075" t="s">
        <v>91</v>
      </c>
      <c r="E8075" t="s">
        <v>150</v>
      </c>
      <c r="F8075" t="s">
        <v>22090</v>
      </c>
      <c r="G8075" t="s">
        <v>152</v>
      </c>
      <c r="H8075" t="s">
        <v>153</v>
      </c>
      <c r="I8075" t="s">
        <v>136</v>
      </c>
      <c r="J8075" t="s">
        <v>137</v>
      </c>
      <c r="K8075" t="s">
        <v>138</v>
      </c>
      <c r="L8075" t="s">
        <v>22091</v>
      </c>
      <c r="M8075" t="s">
        <v>22092</v>
      </c>
      <c r="N8075">
        <v>0.18694444399999999</v>
      </c>
      <c r="O8075">
        <v>5</v>
      </c>
      <c r="P8075">
        <v>1575</v>
      </c>
      <c r="Q8075">
        <v>158</v>
      </c>
      <c r="R8075">
        <v>208</v>
      </c>
      <c r="S8075">
        <v>56</v>
      </c>
      <c r="T8075">
        <v>251</v>
      </c>
      <c r="U8075">
        <v>2</v>
      </c>
      <c r="V8075">
        <v>0</v>
      </c>
      <c r="W8075">
        <v>1.1559075343366634</v>
      </c>
      <c r="X8075">
        <v>50.558352841067268</v>
      </c>
      <c r="Y8075">
        <v>43.278838195151948</v>
      </c>
      <c r="Z8075">
        <v>9.4459443216433208</v>
      </c>
      <c r="AA8075">
        <v>57.052546719250785</v>
      </c>
      <c r="AB8075">
        <v>26.764665472563838</v>
      </c>
      <c r="AC8075">
        <v>1.0071483338196516</v>
      </c>
      <c r="AD8075">
        <v>0</v>
      </c>
      <c r="AE8075">
        <v>189.26340341783347</v>
      </c>
    </row>
    <row r="8076" spans="1:31" x14ac:dyDescent="0.3">
      <c r="A8076">
        <v>2729048</v>
      </c>
      <c r="B8076">
        <v>1</v>
      </c>
      <c r="C8076" t="s">
        <v>81</v>
      </c>
      <c r="D8076" t="s">
        <v>128</v>
      </c>
      <c r="E8076" t="s">
        <v>150</v>
      </c>
      <c r="F8076" t="s">
        <v>2886</v>
      </c>
      <c r="G8076" t="s">
        <v>152</v>
      </c>
      <c r="H8076" t="s">
        <v>153</v>
      </c>
      <c r="I8076" t="s">
        <v>136</v>
      </c>
      <c r="J8076" t="s">
        <v>137</v>
      </c>
      <c r="K8076" t="s">
        <v>138</v>
      </c>
      <c r="L8076" t="s">
        <v>22093</v>
      </c>
      <c r="M8076" t="s">
        <v>22094</v>
      </c>
      <c r="N8076">
        <v>1.5083333329999999</v>
      </c>
      <c r="O8076">
        <v>7</v>
      </c>
      <c r="P8076">
        <v>1073</v>
      </c>
      <c r="Q8076">
        <v>14</v>
      </c>
      <c r="R8076">
        <v>15</v>
      </c>
      <c r="S8076">
        <v>14</v>
      </c>
      <c r="T8076">
        <v>130</v>
      </c>
      <c r="U8076">
        <v>0</v>
      </c>
      <c r="V8076">
        <v>0</v>
      </c>
      <c r="W8076">
        <v>1.6412827397633327</v>
      </c>
      <c r="X8076">
        <v>183.91218856577805</v>
      </c>
      <c r="Y8076">
        <v>9.0291123431599978</v>
      </c>
      <c r="Z8076">
        <v>17.723116992096703</v>
      </c>
      <c r="AA8076">
        <v>236.90928207837712</v>
      </c>
      <c r="AB8076">
        <v>42.416534874115527</v>
      </c>
      <c r="AC8076">
        <v>0</v>
      </c>
      <c r="AD8076">
        <v>0</v>
      </c>
      <c r="AE8076">
        <v>491.63151759329071</v>
      </c>
    </row>
    <row r="8077" spans="1:31" x14ac:dyDescent="0.3">
      <c r="A8077">
        <v>2730671</v>
      </c>
      <c r="B8077">
        <v>1</v>
      </c>
      <c r="C8077" t="s">
        <v>80</v>
      </c>
      <c r="D8077" t="s">
        <v>101</v>
      </c>
      <c r="E8077" t="s">
        <v>145</v>
      </c>
      <c r="F8077" t="s">
        <v>22095</v>
      </c>
      <c r="G8077" t="s">
        <v>230</v>
      </c>
      <c r="H8077" t="s">
        <v>135</v>
      </c>
      <c r="I8077" t="s">
        <v>136</v>
      </c>
      <c r="J8077" t="s">
        <v>137</v>
      </c>
      <c r="K8077" t="s">
        <v>138</v>
      </c>
      <c r="L8077" t="s">
        <v>22096</v>
      </c>
      <c r="M8077" t="s">
        <v>22097</v>
      </c>
      <c r="N8077">
        <v>7.5877777770000003</v>
      </c>
      <c r="O8077">
        <v>0</v>
      </c>
      <c r="P8077">
        <v>7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7.68028274635643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7.68028274635643</v>
      </c>
    </row>
    <row r="8078" spans="1:31" x14ac:dyDescent="0.3">
      <c r="A8078">
        <v>2729340</v>
      </c>
      <c r="B8078">
        <v>1</v>
      </c>
      <c r="C8078" t="s">
        <v>80</v>
      </c>
      <c r="D8078" t="s">
        <v>107</v>
      </c>
      <c r="E8078" t="s">
        <v>161</v>
      </c>
      <c r="F8078" t="s">
        <v>22098</v>
      </c>
      <c r="G8078" t="s">
        <v>163</v>
      </c>
      <c r="H8078" t="s">
        <v>135</v>
      </c>
      <c r="I8078" t="s">
        <v>136</v>
      </c>
      <c r="J8078" t="s">
        <v>137</v>
      </c>
      <c r="K8078" t="s">
        <v>138</v>
      </c>
      <c r="L8078" t="s">
        <v>22099</v>
      </c>
      <c r="M8078" t="s">
        <v>22100</v>
      </c>
      <c r="N8078">
        <v>6.3080555550000001</v>
      </c>
      <c r="O8078">
        <v>0</v>
      </c>
      <c r="P8078">
        <v>8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7.5793630719673359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7.5793630719673359</v>
      </c>
    </row>
    <row r="8079" spans="1:31" x14ac:dyDescent="0.3">
      <c r="A8079">
        <v>2729277</v>
      </c>
      <c r="B8079">
        <v>1</v>
      </c>
      <c r="C8079" t="s">
        <v>81</v>
      </c>
      <c r="D8079" t="s">
        <v>115</v>
      </c>
      <c r="E8079" t="s">
        <v>156</v>
      </c>
      <c r="F8079" t="s">
        <v>22101</v>
      </c>
      <c r="G8079" t="s">
        <v>185</v>
      </c>
      <c r="H8079" t="s">
        <v>153</v>
      </c>
      <c r="I8079" t="s">
        <v>136</v>
      </c>
      <c r="J8079" t="s">
        <v>137</v>
      </c>
      <c r="K8079" t="s">
        <v>138</v>
      </c>
      <c r="L8079" t="s">
        <v>22102</v>
      </c>
      <c r="M8079" t="s">
        <v>22103</v>
      </c>
      <c r="N8079">
        <v>2.411944444</v>
      </c>
      <c r="O8079">
        <v>0</v>
      </c>
      <c r="P8079">
        <v>98</v>
      </c>
      <c r="Q8079">
        <v>0</v>
      </c>
      <c r="R8079">
        <v>0</v>
      </c>
      <c r="S8079">
        <v>0</v>
      </c>
      <c r="T8079">
        <v>6</v>
      </c>
      <c r="U8079">
        <v>0</v>
      </c>
      <c r="V8079">
        <v>0</v>
      </c>
      <c r="W8079">
        <v>0</v>
      </c>
      <c r="X8079">
        <v>15.375170511527758</v>
      </c>
      <c r="Y8079">
        <v>0</v>
      </c>
      <c r="Z8079">
        <v>0</v>
      </c>
      <c r="AA8079">
        <v>0</v>
      </c>
      <c r="AB8079">
        <v>2.4246800952157801</v>
      </c>
      <c r="AC8079">
        <v>0</v>
      </c>
      <c r="AD8079">
        <v>0</v>
      </c>
      <c r="AE8079">
        <v>17.799850606743536</v>
      </c>
    </row>
    <row r="8080" spans="1:31" x14ac:dyDescent="0.3">
      <c r="A8080">
        <v>2729586</v>
      </c>
      <c r="B8080">
        <v>1</v>
      </c>
      <c r="C8080" t="s">
        <v>80</v>
      </c>
      <c r="D8080" t="s">
        <v>91</v>
      </c>
      <c r="E8080" t="s">
        <v>150</v>
      </c>
      <c r="F8080" t="s">
        <v>151</v>
      </c>
      <c r="G8080" t="s">
        <v>152</v>
      </c>
      <c r="H8080" t="s">
        <v>153</v>
      </c>
      <c r="I8080" t="s">
        <v>136</v>
      </c>
      <c r="J8080" t="s">
        <v>137</v>
      </c>
      <c r="K8080" t="s">
        <v>138</v>
      </c>
      <c r="L8080" t="s">
        <v>22104</v>
      </c>
      <c r="M8080" t="s">
        <v>22105</v>
      </c>
      <c r="N8080">
        <v>0.229722222</v>
      </c>
      <c r="O8080">
        <v>15</v>
      </c>
      <c r="P8080">
        <v>242</v>
      </c>
      <c r="Q8080">
        <v>25</v>
      </c>
      <c r="R8080">
        <v>72</v>
      </c>
      <c r="S8080">
        <v>17</v>
      </c>
      <c r="T8080">
        <v>227</v>
      </c>
      <c r="U8080">
        <v>1</v>
      </c>
      <c r="V8080">
        <v>0</v>
      </c>
      <c r="W8080">
        <v>4.3011718184001895</v>
      </c>
      <c r="X8080">
        <v>12.182505691129387</v>
      </c>
      <c r="Y8080">
        <v>2.0449858683258202</v>
      </c>
      <c r="Z8080">
        <v>1.5465687615200101</v>
      </c>
      <c r="AA8080">
        <v>36.716443949909689</v>
      </c>
      <c r="AB8080">
        <v>49.373283338251184</v>
      </c>
      <c r="AC8080">
        <v>1.9832827922698966</v>
      </c>
      <c r="AD8080">
        <v>0</v>
      </c>
      <c r="AE8080">
        <v>108.14824221980616</v>
      </c>
    </row>
    <row r="8081" spans="1:31" x14ac:dyDescent="0.3">
      <c r="A8081">
        <v>2730582</v>
      </c>
      <c r="B8081">
        <v>1</v>
      </c>
      <c r="C8081" t="s">
        <v>80</v>
      </c>
      <c r="D8081" t="s">
        <v>84</v>
      </c>
      <c r="E8081" t="s">
        <v>200</v>
      </c>
      <c r="F8081" t="s">
        <v>22106</v>
      </c>
      <c r="G8081" t="s">
        <v>163</v>
      </c>
      <c r="H8081" t="s">
        <v>135</v>
      </c>
      <c r="I8081" t="s">
        <v>136</v>
      </c>
      <c r="J8081" t="s">
        <v>137</v>
      </c>
      <c r="K8081" t="s">
        <v>138</v>
      </c>
      <c r="L8081" t="s">
        <v>22107</v>
      </c>
      <c r="M8081" t="s">
        <v>22108</v>
      </c>
      <c r="N8081">
        <v>5.7888888879999998</v>
      </c>
      <c r="O8081">
        <v>0</v>
      </c>
      <c r="P8081">
        <v>184</v>
      </c>
      <c r="Q8081">
        <v>0</v>
      </c>
      <c r="R8081">
        <v>0</v>
      </c>
      <c r="S8081">
        <v>0</v>
      </c>
      <c r="T8081">
        <v>8</v>
      </c>
      <c r="U8081">
        <v>0</v>
      </c>
      <c r="V8081">
        <v>0</v>
      </c>
      <c r="W8081">
        <v>0</v>
      </c>
      <c r="X8081">
        <v>192.54681581281019</v>
      </c>
      <c r="Y8081">
        <v>0</v>
      </c>
      <c r="Z8081">
        <v>0</v>
      </c>
      <c r="AA8081">
        <v>0</v>
      </c>
      <c r="AB8081">
        <v>12.197831298622441</v>
      </c>
      <c r="AC8081">
        <v>0</v>
      </c>
      <c r="AD8081">
        <v>0</v>
      </c>
      <c r="AE8081">
        <v>204.74464711143264</v>
      </c>
    </row>
    <row r="8082" spans="1:31" x14ac:dyDescent="0.3">
      <c r="A8082">
        <v>2729563</v>
      </c>
      <c r="B8082">
        <v>1</v>
      </c>
      <c r="C8082" t="s">
        <v>80</v>
      </c>
      <c r="D8082" t="s">
        <v>106</v>
      </c>
      <c r="E8082" t="s">
        <v>213</v>
      </c>
      <c r="F8082" t="s">
        <v>22109</v>
      </c>
      <c r="G8082" t="s">
        <v>152</v>
      </c>
      <c r="H8082" t="s">
        <v>153</v>
      </c>
      <c r="I8082" t="s">
        <v>136</v>
      </c>
      <c r="J8082" t="s">
        <v>137</v>
      </c>
      <c r="K8082" t="s">
        <v>138</v>
      </c>
      <c r="L8082" t="s">
        <v>22110</v>
      </c>
      <c r="M8082" t="s">
        <v>22111</v>
      </c>
      <c r="N8082">
        <v>6.6166666660000004</v>
      </c>
      <c r="O8082">
        <v>0</v>
      </c>
      <c r="P8082">
        <v>117</v>
      </c>
      <c r="Q8082">
        <v>1</v>
      </c>
      <c r="R8082">
        <v>15</v>
      </c>
      <c r="S8082">
        <v>0</v>
      </c>
      <c r="T8082">
        <v>18</v>
      </c>
      <c r="U8082">
        <v>1</v>
      </c>
      <c r="V8082">
        <v>0</v>
      </c>
      <c r="W8082">
        <v>0</v>
      </c>
      <c r="X8082">
        <v>170.68722805996399</v>
      </c>
      <c r="Y8082">
        <v>412.0147118383573</v>
      </c>
      <c r="Z8082">
        <v>21.975016510194532</v>
      </c>
      <c r="AA8082">
        <v>0</v>
      </c>
      <c r="AB8082">
        <v>74.278689237393621</v>
      </c>
      <c r="AC8082">
        <v>202.88634462623276</v>
      </c>
      <c r="AD8082">
        <v>0</v>
      </c>
      <c r="AE8082">
        <v>881.84199027214231</v>
      </c>
    </row>
    <row r="8083" spans="1:31" x14ac:dyDescent="0.3">
      <c r="A8083">
        <v>2728876</v>
      </c>
      <c r="B8083">
        <v>1</v>
      </c>
      <c r="C8083" t="s">
        <v>80</v>
      </c>
      <c r="D8083" t="s">
        <v>93</v>
      </c>
      <c r="E8083" t="s">
        <v>150</v>
      </c>
      <c r="F8083" t="s">
        <v>357</v>
      </c>
      <c r="G8083" t="s">
        <v>152</v>
      </c>
      <c r="H8083" t="s">
        <v>153</v>
      </c>
      <c r="I8083" t="s">
        <v>136</v>
      </c>
      <c r="J8083" t="s">
        <v>137</v>
      </c>
      <c r="K8083" t="s">
        <v>138</v>
      </c>
      <c r="L8083" t="s">
        <v>22112</v>
      </c>
      <c r="M8083" t="s">
        <v>22113</v>
      </c>
      <c r="N8083">
        <v>8.7488888879999998</v>
      </c>
      <c r="O8083">
        <v>0</v>
      </c>
      <c r="P8083">
        <v>204</v>
      </c>
      <c r="Q8083">
        <v>0</v>
      </c>
      <c r="R8083">
        <v>45</v>
      </c>
      <c r="S8083">
        <v>0</v>
      </c>
      <c r="T8083">
        <v>31</v>
      </c>
      <c r="U8083">
        <v>0</v>
      </c>
      <c r="V8083">
        <v>0</v>
      </c>
      <c r="W8083">
        <v>0</v>
      </c>
      <c r="X8083">
        <v>23.523532613300002</v>
      </c>
      <c r="Y8083">
        <v>0</v>
      </c>
      <c r="Z8083">
        <v>8.5973486209333316</v>
      </c>
      <c r="AA8083">
        <v>0</v>
      </c>
      <c r="AB8083">
        <v>24.306085085817106</v>
      </c>
      <c r="AC8083">
        <v>0</v>
      </c>
      <c r="AD8083">
        <v>0</v>
      </c>
      <c r="AE8083">
        <v>56.42696632005044</v>
      </c>
    </row>
    <row r="8084" spans="1:31" x14ac:dyDescent="0.3">
      <c r="A8084">
        <v>2729417</v>
      </c>
      <c r="B8084">
        <v>1</v>
      </c>
      <c r="C8084" t="s">
        <v>80</v>
      </c>
      <c r="D8084" t="s">
        <v>103</v>
      </c>
      <c r="E8084" t="s">
        <v>150</v>
      </c>
      <c r="F8084" t="s">
        <v>14905</v>
      </c>
      <c r="G8084" t="s">
        <v>152</v>
      </c>
      <c r="H8084" t="s">
        <v>153</v>
      </c>
      <c r="I8084" t="s">
        <v>136</v>
      </c>
      <c r="J8084" t="s">
        <v>137</v>
      </c>
      <c r="K8084" t="s">
        <v>138</v>
      </c>
      <c r="L8084" t="s">
        <v>22114</v>
      </c>
      <c r="M8084" t="s">
        <v>22115</v>
      </c>
      <c r="N8084">
        <v>0.64055555500000005</v>
      </c>
      <c r="O8084">
        <v>0</v>
      </c>
      <c r="P8084">
        <v>0</v>
      </c>
      <c r="Q8084">
        <v>0</v>
      </c>
      <c r="R8084">
        <v>0</v>
      </c>
      <c r="S8084">
        <v>5</v>
      </c>
      <c r="T8084">
        <v>0</v>
      </c>
      <c r="U8084">
        <v>6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12.195305410624201</v>
      </c>
      <c r="AB8084">
        <v>0</v>
      </c>
      <c r="AC8084">
        <v>429.5862115060076</v>
      </c>
      <c r="AD8084">
        <v>0</v>
      </c>
      <c r="AE8084">
        <v>441.7815169166318</v>
      </c>
    </row>
    <row r="8085" spans="1:31" x14ac:dyDescent="0.3">
      <c r="A8085">
        <v>2729108</v>
      </c>
      <c r="B8085">
        <v>1</v>
      </c>
      <c r="C8085" t="s">
        <v>80</v>
      </c>
      <c r="D8085" t="s">
        <v>100</v>
      </c>
      <c r="E8085" t="s">
        <v>150</v>
      </c>
      <c r="F8085" t="s">
        <v>3800</v>
      </c>
      <c r="G8085" t="s">
        <v>152</v>
      </c>
      <c r="H8085" t="s">
        <v>153</v>
      </c>
      <c r="I8085" t="s">
        <v>136</v>
      </c>
      <c r="J8085" t="s">
        <v>137</v>
      </c>
      <c r="K8085" t="s">
        <v>138</v>
      </c>
      <c r="L8085" t="s">
        <v>22116</v>
      </c>
      <c r="M8085" t="s">
        <v>22117</v>
      </c>
      <c r="N8085">
        <v>1.019722222</v>
      </c>
      <c r="O8085">
        <v>4</v>
      </c>
      <c r="P8085">
        <v>596</v>
      </c>
      <c r="Q8085">
        <v>17</v>
      </c>
      <c r="R8085">
        <v>308</v>
      </c>
      <c r="S8085">
        <v>9</v>
      </c>
      <c r="T8085">
        <v>145</v>
      </c>
      <c r="U8085">
        <v>2</v>
      </c>
      <c r="V8085">
        <v>0</v>
      </c>
      <c r="W8085">
        <v>1.4937988794119599</v>
      </c>
      <c r="X8085">
        <v>98.761821947484705</v>
      </c>
      <c r="Y8085">
        <v>6.0989553738100657</v>
      </c>
      <c r="Z8085">
        <v>84.327824510448849</v>
      </c>
      <c r="AA8085">
        <v>42.579136056785089</v>
      </c>
      <c r="AB8085">
        <v>51.02093632912694</v>
      </c>
      <c r="AC8085">
        <v>17.365510343463782</v>
      </c>
      <c r="AD8085">
        <v>0</v>
      </c>
      <c r="AE8085">
        <v>301.64798344053139</v>
      </c>
    </row>
    <row r="8086" spans="1:31" x14ac:dyDescent="0.3">
      <c r="A8086">
        <v>2730774</v>
      </c>
      <c r="B8086">
        <v>1</v>
      </c>
      <c r="C8086" t="s">
        <v>80</v>
      </c>
      <c r="D8086" t="s">
        <v>104</v>
      </c>
      <c r="E8086" t="s">
        <v>161</v>
      </c>
      <c r="F8086" t="s">
        <v>22118</v>
      </c>
      <c r="G8086" t="s">
        <v>163</v>
      </c>
      <c r="H8086" t="s">
        <v>135</v>
      </c>
      <c r="I8086" t="s">
        <v>136</v>
      </c>
      <c r="J8086" t="s">
        <v>137</v>
      </c>
      <c r="K8086" t="s">
        <v>138</v>
      </c>
      <c r="L8086" t="s">
        <v>22119</v>
      </c>
      <c r="M8086" t="s">
        <v>22120</v>
      </c>
      <c r="N8086">
        <v>2.846666666</v>
      </c>
      <c r="O8086">
        <v>0</v>
      </c>
      <c r="P8086">
        <v>22</v>
      </c>
      <c r="Q8086">
        <v>0</v>
      </c>
      <c r="R8086">
        <v>0</v>
      </c>
      <c r="S8086">
        <v>0</v>
      </c>
      <c r="T8086">
        <v>2</v>
      </c>
      <c r="U8086">
        <v>0</v>
      </c>
      <c r="V8086">
        <v>0</v>
      </c>
      <c r="W8086">
        <v>0</v>
      </c>
      <c r="X8086">
        <v>12.408162972078213</v>
      </c>
      <c r="Y8086">
        <v>0</v>
      </c>
      <c r="Z8086">
        <v>0</v>
      </c>
      <c r="AA8086">
        <v>0</v>
      </c>
      <c r="AB8086">
        <v>0.52913376363227338</v>
      </c>
      <c r="AC8086">
        <v>0</v>
      </c>
      <c r="AD8086">
        <v>0</v>
      </c>
      <c r="AE8086">
        <v>12.937296735710486</v>
      </c>
    </row>
    <row r="8087" spans="1:31" x14ac:dyDescent="0.3">
      <c r="A8087">
        <v>2730797</v>
      </c>
      <c r="B8087">
        <v>1</v>
      </c>
      <c r="C8087" t="s">
        <v>80</v>
      </c>
      <c r="D8087" t="s">
        <v>108</v>
      </c>
      <c r="E8087" t="s">
        <v>156</v>
      </c>
      <c r="F8087" t="s">
        <v>22121</v>
      </c>
      <c r="G8087" t="s">
        <v>2209</v>
      </c>
      <c r="H8087" t="s">
        <v>153</v>
      </c>
      <c r="I8087" t="s">
        <v>136</v>
      </c>
      <c r="J8087" t="s">
        <v>137</v>
      </c>
      <c r="K8087" t="s">
        <v>138</v>
      </c>
      <c r="L8087" t="s">
        <v>22122</v>
      </c>
      <c r="M8087" t="s">
        <v>22123</v>
      </c>
      <c r="N8087">
        <v>1.1047222219999999</v>
      </c>
      <c r="O8087">
        <v>0</v>
      </c>
      <c r="P8087">
        <v>47</v>
      </c>
      <c r="Q8087">
        <v>0</v>
      </c>
      <c r="R8087">
        <v>3</v>
      </c>
      <c r="S8087">
        <v>0</v>
      </c>
      <c r="T8087">
        <v>3</v>
      </c>
      <c r="U8087">
        <v>0</v>
      </c>
      <c r="V8087">
        <v>0</v>
      </c>
      <c r="W8087">
        <v>0</v>
      </c>
      <c r="X8087">
        <v>7.6835259110583412</v>
      </c>
      <c r="Y8087">
        <v>0</v>
      </c>
      <c r="Z8087">
        <v>0.41628976270000001</v>
      </c>
      <c r="AA8087">
        <v>0</v>
      </c>
      <c r="AB8087">
        <v>0.91957896507656833</v>
      </c>
      <c r="AC8087">
        <v>0</v>
      </c>
      <c r="AD8087">
        <v>0</v>
      </c>
      <c r="AE8087">
        <v>9.0193946388349087</v>
      </c>
    </row>
    <row r="8088" spans="1:31" x14ac:dyDescent="0.3">
      <c r="A8088">
        <v>2728736</v>
      </c>
      <c r="B8088">
        <v>1</v>
      </c>
      <c r="C8088" t="s">
        <v>80</v>
      </c>
      <c r="D8088" t="s">
        <v>92</v>
      </c>
      <c r="E8088" t="s">
        <v>150</v>
      </c>
      <c r="F8088" t="s">
        <v>22124</v>
      </c>
      <c r="G8088" t="s">
        <v>152</v>
      </c>
      <c r="H8088" t="s">
        <v>153</v>
      </c>
      <c r="I8088" t="s">
        <v>136</v>
      </c>
      <c r="J8088" t="s">
        <v>137</v>
      </c>
      <c r="K8088" t="s">
        <v>138</v>
      </c>
      <c r="L8088" t="s">
        <v>22125</v>
      </c>
      <c r="M8088" t="s">
        <v>22126</v>
      </c>
      <c r="N8088">
        <v>0.46750000000000003</v>
      </c>
      <c r="O8088">
        <v>3</v>
      </c>
      <c r="P8088">
        <v>14196</v>
      </c>
      <c r="Q8088">
        <v>11</v>
      </c>
      <c r="R8088">
        <v>609</v>
      </c>
      <c r="S8088">
        <v>42</v>
      </c>
      <c r="T8088">
        <v>1397</v>
      </c>
      <c r="U8088">
        <v>2</v>
      </c>
      <c r="V8088">
        <v>7</v>
      </c>
      <c r="W8088">
        <v>21.689684811660001</v>
      </c>
      <c r="X8088">
        <v>1023.7559375949527</v>
      </c>
      <c r="Y8088">
        <v>6.8020091940952501</v>
      </c>
      <c r="Z8088">
        <v>34.037404818560475</v>
      </c>
      <c r="AA8088">
        <v>418.79619697279497</v>
      </c>
      <c r="AB8088">
        <v>437.51809994578753</v>
      </c>
      <c r="AC8088">
        <v>41.476871434226986</v>
      </c>
      <c r="AD8088">
        <v>0.86094436322367007</v>
      </c>
      <c r="AE8088">
        <v>1984.9371491353018</v>
      </c>
    </row>
    <row r="8089" spans="1:31" x14ac:dyDescent="0.3">
      <c r="A8089">
        <v>2729818</v>
      </c>
      <c r="B8089">
        <v>1</v>
      </c>
      <c r="C8089" t="s">
        <v>81</v>
      </c>
      <c r="D8089" t="s">
        <v>128</v>
      </c>
      <c r="E8089" t="s">
        <v>150</v>
      </c>
      <c r="F8089" t="s">
        <v>2886</v>
      </c>
      <c r="G8089" t="s">
        <v>152</v>
      </c>
      <c r="H8089" t="s">
        <v>153</v>
      </c>
      <c r="I8089" t="s">
        <v>136</v>
      </c>
      <c r="J8089" t="s">
        <v>137</v>
      </c>
      <c r="K8089" t="s">
        <v>138</v>
      </c>
      <c r="L8089" t="s">
        <v>22127</v>
      </c>
      <c r="M8089" t="s">
        <v>22128</v>
      </c>
      <c r="N8089">
        <v>1.5011111109999999</v>
      </c>
      <c r="O8089">
        <v>7</v>
      </c>
      <c r="P8089">
        <v>1073</v>
      </c>
      <c r="Q8089">
        <v>14</v>
      </c>
      <c r="R8089">
        <v>15</v>
      </c>
      <c r="S8089">
        <v>14</v>
      </c>
      <c r="T8089">
        <v>130</v>
      </c>
      <c r="U8089">
        <v>0</v>
      </c>
      <c r="V8089">
        <v>0</v>
      </c>
      <c r="W8089">
        <v>2.1556741037766671</v>
      </c>
      <c r="X8089">
        <v>190.73234177095244</v>
      </c>
      <c r="Y8089">
        <v>9.3217671304333312</v>
      </c>
      <c r="Z8089">
        <v>18.555674708133704</v>
      </c>
      <c r="AA8089">
        <v>261.76034910314172</v>
      </c>
      <c r="AB8089">
        <v>62.786005073197181</v>
      </c>
      <c r="AC8089">
        <v>0</v>
      </c>
      <c r="AD8089">
        <v>0</v>
      </c>
      <c r="AE8089">
        <v>545.31181188963501</v>
      </c>
    </row>
    <row r="8090" spans="1:31" x14ac:dyDescent="0.3">
      <c r="A8090">
        <v>2730628</v>
      </c>
      <c r="B8090">
        <v>1</v>
      </c>
      <c r="C8090" t="s">
        <v>81</v>
      </c>
      <c r="D8090" t="s">
        <v>118</v>
      </c>
      <c r="E8090" t="s">
        <v>161</v>
      </c>
      <c r="F8090" t="s">
        <v>22129</v>
      </c>
      <c r="G8090" t="s">
        <v>163</v>
      </c>
      <c r="H8090" t="s">
        <v>135</v>
      </c>
      <c r="I8090" t="s">
        <v>136</v>
      </c>
      <c r="J8090" t="s">
        <v>137</v>
      </c>
      <c r="K8090" t="s">
        <v>138</v>
      </c>
      <c r="L8090" t="s">
        <v>22130</v>
      </c>
      <c r="M8090" t="s">
        <v>22131</v>
      </c>
      <c r="N8090">
        <v>5.926388888</v>
      </c>
      <c r="O8090">
        <v>0</v>
      </c>
      <c r="P8090">
        <v>42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67.946189108610255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67.946189108610255</v>
      </c>
    </row>
    <row r="8091" spans="1:31" x14ac:dyDescent="0.3">
      <c r="A8091">
        <v>2729354</v>
      </c>
      <c r="B8091">
        <v>1</v>
      </c>
      <c r="C8091" t="s">
        <v>81</v>
      </c>
      <c r="D8091" t="s">
        <v>116</v>
      </c>
      <c r="E8091" t="s">
        <v>132</v>
      </c>
      <c r="F8091" t="s">
        <v>22132</v>
      </c>
      <c r="G8091" t="s">
        <v>134</v>
      </c>
      <c r="H8091" t="s">
        <v>135</v>
      </c>
      <c r="I8091" t="s">
        <v>136</v>
      </c>
      <c r="J8091" t="s">
        <v>137</v>
      </c>
      <c r="K8091" t="s">
        <v>138</v>
      </c>
      <c r="L8091" t="s">
        <v>22133</v>
      </c>
      <c r="M8091" t="s">
        <v>22134</v>
      </c>
      <c r="N8091">
        <v>0.91138888799999995</v>
      </c>
      <c r="O8091">
        <v>0</v>
      </c>
      <c r="P8091">
        <v>136</v>
      </c>
      <c r="Q8091">
        <v>0</v>
      </c>
      <c r="R8091">
        <v>5</v>
      </c>
      <c r="S8091">
        <v>0</v>
      </c>
      <c r="T8091">
        <v>15</v>
      </c>
      <c r="U8091">
        <v>0</v>
      </c>
      <c r="V8091">
        <v>0</v>
      </c>
      <c r="W8091">
        <v>0</v>
      </c>
      <c r="X8091">
        <v>18.15795657491741</v>
      </c>
      <c r="Y8091">
        <v>0</v>
      </c>
      <c r="Z8091">
        <v>0.72014802644676656</v>
      </c>
      <c r="AA8091">
        <v>0</v>
      </c>
      <c r="AB8091">
        <v>4.7037638192847755</v>
      </c>
      <c r="AC8091">
        <v>0</v>
      </c>
      <c r="AD8091">
        <v>0</v>
      </c>
      <c r="AE8091">
        <v>23.581868420648952</v>
      </c>
    </row>
    <row r="8092" spans="1:31" x14ac:dyDescent="0.3">
      <c r="A8092">
        <v>2729649</v>
      </c>
      <c r="B8092">
        <v>1</v>
      </c>
      <c r="C8092" t="s">
        <v>81</v>
      </c>
      <c r="D8092" t="s">
        <v>122</v>
      </c>
      <c r="E8092" t="s">
        <v>161</v>
      </c>
      <c r="F8092" t="s">
        <v>22135</v>
      </c>
      <c r="G8092" t="s">
        <v>409</v>
      </c>
      <c r="H8092" t="s">
        <v>135</v>
      </c>
      <c r="I8092" t="s">
        <v>136</v>
      </c>
      <c r="J8092" t="s">
        <v>137</v>
      </c>
      <c r="K8092" t="s">
        <v>138</v>
      </c>
      <c r="L8092" t="s">
        <v>22136</v>
      </c>
      <c r="M8092" t="s">
        <v>22137</v>
      </c>
      <c r="N8092">
        <v>1.2408333330000001</v>
      </c>
      <c r="O8092">
        <v>0</v>
      </c>
      <c r="P8092">
        <v>67</v>
      </c>
      <c r="Q8092">
        <v>0</v>
      </c>
      <c r="R8092">
        <v>0</v>
      </c>
      <c r="S8092">
        <v>0</v>
      </c>
      <c r="T8092">
        <v>5</v>
      </c>
      <c r="U8092">
        <v>0</v>
      </c>
      <c r="V8092">
        <v>0</v>
      </c>
      <c r="W8092">
        <v>0</v>
      </c>
      <c r="X8092">
        <v>11.285369390727237</v>
      </c>
      <c r="Y8092">
        <v>0</v>
      </c>
      <c r="Z8092">
        <v>0</v>
      </c>
      <c r="AA8092">
        <v>0</v>
      </c>
      <c r="AB8092">
        <v>6.550720822380014</v>
      </c>
      <c r="AC8092">
        <v>0</v>
      </c>
      <c r="AD8092">
        <v>0</v>
      </c>
      <c r="AE8092">
        <v>17.836090213107251</v>
      </c>
    </row>
    <row r="8093" spans="1:31" x14ac:dyDescent="0.3">
      <c r="A8093">
        <v>2728962</v>
      </c>
      <c r="B8093">
        <v>1</v>
      </c>
      <c r="C8093" t="s">
        <v>80</v>
      </c>
      <c r="D8093" t="s">
        <v>107</v>
      </c>
      <c r="E8093" t="s">
        <v>150</v>
      </c>
      <c r="F8093" t="s">
        <v>22138</v>
      </c>
      <c r="G8093" t="s">
        <v>152</v>
      </c>
      <c r="H8093" t="s">
        <v>153</v>
      </c>
      <c r="I8093" t="s">
        <v>136</v>
      </c>
      <c r="J8093" t="s">
        <v>137</v>
      </c>
      <c r="K8093" t="s">
        <v>138</v>
      </c>
      <c r="L8093" t="s">
        <v>22139</v>
      </c>
      <c r="M8093" t="s">
        <v>22140</v>
      </c>
      <c r="N8093">
        <v>0.41111111099999997</v>
      </c>
      <c r="O8093">
        <v>0</v>
      </c>
      <c r="P8093">
        <v>3329</v>
      </c>
      <c r="Q8093">
        <v>1</v>
      </c>
      <c r="R8093">
        <v>32</v>
      </c>
      <c r="S8093">
        <v>6</v>
      </c>
      <c r="T8093">
        <v>174</v>
      </c>
      <c r="U8093">
        <v>0</v>
      </c>
      <c r="V8093">
        <v>1</v>
      </c>
      <c r="W8093">
        <v>0</v>
      </c>
      <c r="X8093">
        <v>115.97470537488589</v>
      </c>
      <c r="Y8093">
        <v>2.8069902599400003E-2</v>
      </c>
      <c r="Z8093">
        <v>2.2195674111453334</v>
      </c>
      <c r="AA8093">
        <v>14.85546241016327</v>
      </c>
      <c r="AB8093">
        <v>26.278364307139892</v>
      </c>
      <c r="AC8093">
        <v>0</v>
      </c>
      <c r="AD8093">
        <v>7.9118699276900004E-2</v>
      </c>
      <c r="AE8093">
        <v>159.43528810521067</v>
      </c>
    </row>
    <row r="8094" spans="1:31" x14ac:dyDescent="0.3">
      <c r="A8094">
        <v>2729958</v>
      </c>
      <c r="B8094">
        <v>1</v>
      </c>
      <c r="C8094" t="s">
        <v>81</v>
      </c>
      <c r="D8094" t="s">
        <v>121</v>
      </c>
      <c r="E8094" t="s">
        <v>132</v>
      </c>
      <c r="F8094" t="s">
        <v>22141</v>
      </c>
      <c r="G8094" t="s">
        <v>134</v>
      </c>
      <c r="H8094" t="s">
        <v>135</v>
      </c>
      <c r="I8094" t="s">
        <v>136</v>
      </c>
      <c r="J8094" t="s">
        <v>137</v>
      </c>
      <c r="K8094" t="s">
        <v>138</v>
      </c>
      <c r="L8094" t="s">
        <v>22142</v>
      </c>
      <c r="M8094" t="s">
        <v>22143</v>
      </c>
      <c r="N8094">
        <v>10.125</v>
      </c>
      <c r="O8094">
        <v>0</v>
      </c>
      <c r="P8094">
        <v>76</v>
      </c>
      <c r="Q8094">
        <v>0</v>
      </c>
      <c r="R8094">
        <v>8</v>
      </c>
      <c r="S8094">
        <v>0</v>
      </c>
      <c r="T8094">
        <v>6</v>
      </c>
      <c r="U8094">
        <v>0</v>
      </c>
      <c r="V8094">
        <v>0</v>
      </c>
      <c r="W8094">
        <v>0</v>
      </c>
      <c r="X8094">
        <v>107.36912811135845</v>
      </c>
      <c r="Y8094">
        <v>0</v>
      </c>
      <c r="Z8094">
        <v>0.29500765429587172</v>
      </c>
      <c r="AA8094">
        <v>0</v>
      </c>
      <c r="AB8094">
        <v>1.3355252390865151</v>
      </c>
      <c r="AC8094">
        <v>0</v>
      </c>
      <c r="AD8094">
        <v>0</v>
      </c>
      <c r="AE8094">
        <v>108.99966100474084</v>
      </c>
    </row>
    <row r="8095" spans="1:31" x14ac:dyDescent="0.3">
      <c r="A8095">
        <v>2729068</v>
      </c>
      <c r="B8095">
        <v>1</v>
      </c>
      <c r="C8095" t="s">
        <v>80</v>
      </c>
      <c r="D8095" t="s">
        <v>108</v>
      </c>
      <c r="E8095" t="s">
        <v>213</v>
      </c>
      <c r="F8095" t="s">
        <v>7846</v>
      </c>
      <c r="G8095" t="s">
        <v>152</v>
      </c>
      <c r="H8095" t="s">
        <v>153</v>
      </c>
      <c r="I8095" t="s">
        <v>136</v>
      </c>
      <c r="J8095" t="s">
        <v>137</v>
      </c>
      <c r="K8095" t="s">
        <v>138</v>
      </c>
      <c r="L8095" t="s">
        <v>22144</v>
      </c>
      <c r="M8095" t="s">
        <v>22145</v>
      </c>
      <c r="N8095">
        <v>1.4388888879999999</v>
      </c>
      <c r="O8095">
        <v>0</v>
      </c>
      <c r="P8095">
        <v>1687</v>
      </c>
      <c r="Q8095">
        <v>1</v>
      </c>
      <c r="R8095">
        <v>241</v>
      </c>
      <c r="S8095">
        <v>11</v>
      </c>
      <c r="T8095">
        <v>192</v>
      </c>
      <c r="U8095">
        <v>0</v>
      </c>
      <c r="V8095">
        <v>0</v>
      </c>
      <c r="W8095">
        <v>0</v>
      </c>
      <c r="X8095">
        <v>251.07499621261593</v>
      </c>
      <c r="Y8095">
        <v>37.069036187521334</v>
      </c>
      <c r="Z8095">
        <v>11.11244026828623</v>
      </c>
      <c r="AA8095">
        <v>68.816600942715141</v>
      </c>
      <c r="AB8095">
        <v>73.172609830094572</v>
      </c>
      <c r="AC8095">
        <v>0</v>
      </c>
      <c r="AD8095">
        <v>0</v>
      </c>
      <c r="AE8095">
        <v>441.24568344123315</v>
      </c>
    </row>
    <row r="8096" spans="1:31" x14ac:dyDescent="0.3">
      <c r="A8096">
        <v>2729755</v>
      </c>
      <c r="B8096">
        <v>1</v>
      </c>
      <c r="C8096" t="s">
        <v>81</v>
      </c>
      <c r="D8096" t="s">
        <v>128</v>
      </c>
      <c r="E8096" t="s">
        <v>213</v>
      </c>
      <c r="F8096" t="s">
        <v>22146</v>
      </c>
      <c r="G8096" t="s">
        <v>185</v>
      </c>
      <c r="H8096" t="s">
        <v>153</v>
      </c>
      <c r="I8096" t="s">
        <v>136</v>
      </c>
      <c r="J8096" t="s">
        <v>137</v>
      </c>
      <c r="K8096" t="s">
        <v>138</v>
      </c>
      <c r="L8096" t="s">
        <v>22147</v>
      </c>
      <c r="M8096" t="s">
        <v>22148</v>
      </c>
      <c r="N8096">
        <v>10.989166665999999</v>
      </c>
      <c r="O8096">
        <v>0</v>
      </c>
      <c r="P8096">
        <v>192</v>
      </c>
      <c r="Q8096">
        <v>0</v>
      </c>
      <c r="R8096">
        <v>10</v>
      </c>
      <c r="S8096">
        <v>0</v>
      </c>
      <c r="T8096">
        <v>1</v>
      </c>
      <c r="U8096">
        <v>0</v>
      </c>
      <c r="V8096">
        <v>0</v>
      </c>
      <c r="W8096">
        <v>0</v>
      </c>
      <c r="X8096">
        <v>21.572837891797793</v>
      </c>
      <c r="Y8096">
        <v>0</v>
      </c>
      <c r="Z8096">
        <v>1.08068574661581</v>
      </c>
      <c r="AA8096">
        <v>0</v>
      </c>
      <c r="AB8096">
        <v>0</v>
      </c>
      <c r="AC8096">
        <v>0</v>
      </c>
      <c r="AD8096">
        <v>0</v>
      </c>
      <c r="AE8096">
        <v>22.653523638413603</v>
      </c>
    </row>
    <row r="8097" spans="1:31" x14ac:dyDescent="0.3">
      <c r="A8097">
        <v>2730542</v>
      </c>
      <c r="B8097">
        <v>1</v>
      </c>
      <c r="C8097" t="s">
        <v>80</v>
      </c>
      <c r="D8097" t="s">
        <v>99</v>
      </c>
      <c r="E8097" t="s">
        <v>145</v>
      </c>
      <c r="F8097" t="s">
        <v>22149</v>
      </c>
      <c r="G8097" t="s">
        <v>230</v>
      </c>
      <c r="H8097" t="s">
        <v>135</v>
      </c>
      <c r="I8097" t="s">
        <v>136</v>
      </c>
      <c r="J8097" t="s">
        <v>137</v>
      </c>
      <c r="K8097" t="s">
        <v>138</v>
      </c>
      <c r="L8097" t="s">
        <v>22150</v>
      </c>
      <c r="M8097" t="s">
        <v>22151</v>
      </c>
      <c r="N8097">
        <v>7.6461111109999997</v>
      </c>
      <c r="O8097">
        <v>0</v>
      </c>
      <c r="P8097">
        <v>1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2.7433029550400998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2.7433029550400998</v>
      </c>
    </row>
    <row r="8098" spans="1:31" x14ac:dyDescent="0.3">
      <c r="A8098">
        <v>2729214</v>
      </c>
      <c r="B8098">
        <v>1</v>
      </c>
      <c r="C8098" t="s">
        <v>80</v>
      </c>
      <c r="D8098" t="s">
        <v>92</v>
      </c>
      <c r="E8098" t="s">
        <v>156</v>
      </c>
      <c r="F8098" t="s">
        <v>22152</v>
      </c>
      <c r="G8098" t="s">
        <v>565</v>
      </c>
      <c r="H8098" t="s">
        <v>153</v>
      </c>
      <c r="I8098" t="s">
        <v>136</v>
      </c>
      <c r="J8098" t="s">
        <v>137</v>
      </c>
      <c r="K8098" t="s">
        <v>138</v>
      </c>
      <c r="L8098" t="s">
        <v>22153</v>
      </c>
      <c r="M8098" t="s">
        <v>22154</v>
      </c>
      <c r="N8098">
        <v>15.533333333</v>
      </c>
      <c r="O8098">
        <v>0</v>
      </c>
      <c r="P8098">
        <v>213</v>
      </c>
      <c r="Q8098">
        <v>0</v>
      </c>
      <c r="R8098">
        <v>0</v>
      </c>
      <c r="S8098">
        <v>0</v>
      </c>
      <c r="T8098">
        <v>14</v>
      </c>
      <c r="U8098">
        <v>0</v>
      </c>
      <c r="V8098">
        <v>0</v>
      </c>
      <c r="W8098">
        <v>0</v>
      </c>
      <c r="X8098">
        <v>222.79354368927929</v>
      </c>
      <c r="Y8098">
        <v>0</v>
      </c>
      <c r="Z8098">
        <v>0</v>
      </c>
      <c r="AA8098">
        <v>0</v>
      </c>
      <c r="AB8098">
        <v>109.77426691811181</v>
      </c>
      <c r="AC8098">
        <v>0</v>
      </c>
      <c r="AD8098">
        <v>0</v>
      </c>
      <c r="AE8098">
        <v>332.5678106073911</v>
      </c>
    </row>
    <row r="8099" spans="1:31" x14ac:dyDescent="0.3">
      <c r="A8099">
        <v>2730296</v>
      </c>
      <c r="B8099">
        <v>1</v>
      </c>
      <c r="C8099" t="s">
        <v>80</v>
      </c>
      <c r="D8099" t="s">
        <v>88</v>
      </c>
      <c r="E8099" t="s">
        <v>145</v>
      </c>
      <c r="F8099" t="s">
        <v>22155</v>
      </c>
      <c r="G8099" t="s">
        <v>181</v>
      </c>
      <c r="H8099" t="s">
        <v>135</v>
      </c>
      <c r="I8099" t="s">
        <v>136</v>
      </c>
      <c r="J8099" t="s">
        <v>137</v>
      </c>
      <c r="K8099" t="s">
        <v>138</v>
      </c>
      <c r="L8099" t="s">
        <v>22156</v>
      </c>
      <c r="M8099" t="s">
        <v>22157</v>
      </c>
      <c r="N8099">
        <v>9.2002777770000002</v>
      </c>
      <c r="O8099">
        <v>0</v>
      </c>
      <c r="P8099">
        <v>1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2.0382188034936535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2.0382188034936535</v>
      </c>
    </row>
    <row r="8100" spans="1:31" x14ac:dyDescent="0.3">
      <c r="A8100">
        <v>2729194</v>
      </c>
      <c r="B8100">
        <v>1</v>
      </c>
      <c r="C8100" t="s">
        <v>80</v>
      </c>
      <c r="D8100" t="s">
        <v>96</v>
      </c>
      <c r="E8100" t="s">
        <v>161</v>
      </c>
      <c r="F8100" t="s">
        <v>22158</v>
      </c>
      <c r="G8100" t="s">
        <v>409</v>
      </c>
      <c r="H8100" t="s">
        <v>135</v>
      </c>
      <c r="I8100" t="s">
        <v>136</v>
      </c>
      <c r="J8100" t="s">
        <v>137</v>
      </c>
      <c r="K8100" t="s">
        <v>138</v>
      </c>
      <c r="L8100" t="s">
        <v>22159</v>
      </c>
      <c r="M8100" t="s">
        <v>22160</v>
      </c>
      <c r="N8100">
        <v>9.1333333329999995</v>
      </c>
      <c r="O8100">
        <v>0</v>
      </c>
      <c r="P8100">
        <v>43</v>
      </c>
      <c r="Q8100">
        <v>0</v>
      </c>
      <c r="R8100">
        <v>1</v>
      </c>
      <c r="S8100">
        <v>0</v>
      </c>
      <c r="T8100">
        <v>10</v>
      </c>
      <c r="U8100">
        <v>0</v>
      </c>
      <c r="V8100">
        <v>0</v>
      </c>
      <c r="W8100">
        <v>0</v>
      </c>
      <c r="X8100">
        <v>90.308119475974905</v>
      </c>
      <c r="Y8100">
        <v>0</v>
      </c>
      <c r="Z8100">
        <v>0</v>
      </c>
      <c r="AA8100">
        <v>0</v>
      </c>
      <c r="AB8100">
        <v>107.93497547434882</v>
      </c>
      <c r="AC8100">
        <v>0</v>
      </c>
      <c r="AD8100">
        <v>0</v>
      </c>
      <c r="AE8100">
        <v>198.24309495032372</v>
      </c>
    </row>
    <row r="8101" spans="1:31" x14ac:dyDescent="0.3">
      <c r="A8101">
        <v>2730688</v>
      </c>
      <c r="B8101">
        <v>1</v>
      </c>
      <c r="C8101" t="s">
        <v>80</v>
      </c>
      <c r="D8101" t="s">
        <v>101</v>
      </c>
      <c r="E8101" t="s">
        <v>145</v>
      </c>
      <c r="F8101" t="s">
        <v>22161</v>
      </c>
      <c r="G8101" t="s">
        <v>181</v>
      </c>
      <c r="H8101" t="s">
        <v>135</v>
      </c>
      <c r="I8101" t="s">
        <v>136</v>
      </c>
      <c r="J8101" t="s">
        <v>137</v>
      </c>
      <c r="K8101" t="s">
        <v>138</v>
      </c>
      <c r="L8101" t="s">
        <v>22162</v>
      </c>
      <c r="M8101" t="s">
        <v>22163</v>
      </c>
      <c r="N8101">
        <v>3.500555555</v>
      </c>
      <c r="O8101">
        <v>0</v>
      </c>
      <c r="P8101">
        <v>1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1.5490540802444301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1.5490540802444301</v>
      </c>
    </row>
    <row r="8102" spans="1:31" x14ac:dyDescent="0.3">
      <c r="A8102">
        <v>2728959</v>
      </c>
      <c r="B8102">
        <v>1</v>
      </c>
      <c r="C8102" t="s">
        <v>80</v>
      </c>
      <c r="D8102" t="s">
        <v>97</v>
      </c>
      <c r="E8102" t="s">
        <v>156</v>
      </c>
      <c r="F8102" t="s">
        <v>22164</v>
      </c>
      <c r="G8102" t="s">
        <v>185</v>
      </c>
      <c r="H8102" t="s">
        <v>153</v>
      </c>
      <c r="I8102" t="s">
        <v>136</v>
      </c>
      <c r="J8102" t="s">
        <v>137</v>
      </c>
      <c r="K8102" t="s">
        <v>138</v>
      </c>
      <c r="L8102" t="s">
        <v>22165</v>
      </c>
      <c r="M8102" t="s">
        <v>21926</v>
      </c>
      <c r="N8102">
        <v>3.872222222</v>
      </c>
      <c r="O8102">
        <v>0</v>
      </c>
      <c r="P8102">
        <v>31</v>
      </c>
      <c r="Q8102">
        <v>1</v>
      </c>
      <c r="R8102">
        <v>35</v>
      </c>
      <c r="S8102">
        <v>4</v>
      </c>
      <c r="T8102">
        <v>13</v>
      </c>
      <c r="U8102">
        <v>0</v>
      </c>
      <c r="V8102">
        <v>0</v>
      </c>
      <c r="W8102">
        <v>0</v>
      </c>
      <c r="X8102">
        <v>45.594915698563099</v>
      </c>
      <c r="Y8102">
        <v>10.14930094787128</v>
      </c>
      <c r="Z8102">
        <v>10.293337337197601</v>
      </c>
      <c r="AA8102">
        <v>72.307253675115689</v>
      </c>
      <c r="AB8102">
        <v>6.2418662755703327</v>
      </c>
      <c r="AC8102">
        <v>0</v>
      </c>
      <c r="AD8102">
        <v>0</v>
      </c>
      <c r="AE8102">
        <v>144.58667393431801</v>
      </c>
    </row>
    <row r="8103" spans="1:31" x14ac:dyDescent="0.3">
      <c r="A8103">
        <v>2729672</v>
      </c>
      <c r="B8103">
        <v>1</v>
      </c>
      <c r="C8103" t="s">
        <v>81</v>
      </c>
      <c r="D8103" t="s">
        <v>119</v>
      </c>
      <c r="E8103" t="s">
        <v>161</v>
      </c>
      <c r="F8103" t="s">
        <v>22166</v>
      </c>
      <c r="G8103" t="s">
        <v>163</v>
      </c>
      <c r="H8103" t="s">
        <v>135</v>
      </c>
      <c r="I8103" t="s">
        <v>136</v>
      </c>
      <c r="J8103" t="s">
        <v>137</v>
      </c>
      <c r="K8103" t="s">
        <v>138</v>
      </c>
      <c r="L8103" t="s">
        <v>22167</v>
      </c>
      <c r="M8103" t="s">
        <v>22168</v>
      </c>
      <c r="N8103">
        <v>5.4697222219999997</v>
      </c>
      <c r="O8103">
        <v>0</v>
      </c>
      <c r="P8103">
        <v>12</v>
      </c>
      <c r="Q8103">
        <v>0</v>
      </c>
      <c r="R8103">
        <v>6</v>
      </c>
      <c r="S8103">
        <v>0</v>
      </c>
      <c r="T8103">
        <v>5</v>
      </c>
      <c r="U8103">
        <v>0</v>
      </c>
      <c r="V8103">
        <v>0</v>
      </c>
      <c r="W8103">
        <v>0</v>
      </c>
      <c r="X8103">
        <v>7.1586136030392042</v>
      </c>
      <c r="Y8103">
        <v>0</v>
      </c>
      <c r="Z8103">
        <v>0</v>
      </c>
      <c r="AA8103">
        <v>0</v>
      </c>
      <c r="AB8103">
        <v>8.7897936348260401</v>
      </c>
      <c r="AC8103">
        <v>0</v>
      </c>
      <c r="AD8103">
        <v>0</v>
      </c>
      <c r="AE8103">
        <v>15.948407237865244</v>
      </c>
    </row>
    <row r="8104" spans="1:31" x14ac:dyDescent="0.3">
      <c r="A8104">
        <v>2729002</v>
      </c>
      <c r="B8104">
        <v>1</v>
      </c>
      <c r="C8104" t="s">
        <v>80</v>
      </c>
      <c r="D8104" t="s">
        <v>93</v>
      </c>
      <c r="E8104" t="s">
        <v>150</v>
      </c>
      <c r="F8104" t="s">
        <v>14049</v>
      </c>
      <c r="G8104" t="s">
        <v>152</v>
      </c>
      <c r="H8104" t="s">
        <v>153</v>
      </c>
      <c r="I8104" t="s">
        <v>136</v>
      </c>
      <c r="J8104" t="s">
        <v>137</v>
      </c>
      <c r="K8104" t="s">
        <v>138</v>
      </c>
      <c r="L8104" t="s">
        <v>22169</v>
      </c>
      <c r="M8104" t="s">
        <v>22170</v>
      </c>
      <c r="N8104">
        <v>2.2799999999999998</v>
      </c>
      <c r="O8104">
        <v>0</v>
      </c>
      <c r="P8104">
        <v>195</v>
      </c>
      <c r="Q8104">
        <v>2</v>
      </c>
      <c r="R8104">
        <v>50</v>
      </c>
      <c r="S8104">
        <v>4</v>
      </c>
      <c r="T8104">
        <v>46</v>
      </c>
      <c r="U8104">
        <v>0</v>
      </c>
      <c r="V8104">
        <v>0</v>
      </c>
      <c r="W8104">
        <v>0</v>
      </c>
      <c r="X8104">
        <v>38.392033822146402</v>
      </c>
      <c r="Y8104">
        <v>15.15075264203994</v>
      </c>
      <c r="Z8104">
        <v>20.286324307387314</v>
      </c>
      <c r="AA8104">
        <v>24.59335659860152</v>
      </c>
      <c r="AB8104">
        <v>21.322573284971405</v>
      </c>
      <c r="AC8104">
        <v>0</v>
      </c>
      <c r="AD8104">
        <v>0</v>
      </c>
      <c r="AE8104">
        <v>119.74504065514657</v>
      </c>
    </row>
    <row r="8105" spans="1:31" x14ac:dyDescent="0.3">
      <c r="A8105">
        <v>2728982</v>
      </c>
      <c r="B8105">
        <v>1</v>
      </c>
      <c r="C8105" t="s">
        <v>81</v>
      </c>
      <c r="D8105" t="s">
        <v>112</v>
      </c>
      <c r="E8105" t="s">
        <v>150</v>
      </c>
      <c r="F8105" t="s">
        <v>5926</v>
      </c>
      <c r="G8105" t="s">
        <v>152</v>
      </c>
      <c r="H8105" t="s">
        <v>153</v>
      </c>
      <c r="I8105" t="s">
        <v>136</v>
      </c>
      <c r="J8105" t="s">
        <v>137</v>
      </c>
      <c r="K8105" t="s">
        <v>138</v>
      </c>
      <c r="L8105" t="s">
        <v>22171</v>
      </c>
      <c r="M8105" t="s">
        <v>22172</v>
      </c>
      <c r="N8105">
        <v>0.15</v>
      </c>
      <c r="O8105">
        <v>4</v>
      </c>
      <c r="P8105">
        <v>904</v>
      </c>
      <c r="Q8105">
        <v>2</v>
      </c>
      <c r="R8105">
        <v>79</v>
      </c>
      <c r="S8105">
        <v>3</v>
      </c>
      <c r="T8105">
        <v>31</v>
      </c>
      <c r="U8105">
        <v>0</v>
      </c>
      <c r="V8105">
        <v>0</v>
      </c>
      <c r="W8105">
        <v>9.2805692400000001E-2</v>
      </c>
      <c r="X8105">
        <v>6.3182010805776034</v>
      </c>
      <c r="Y8105">
        <v>1.1893344827382002</v>
      </c>
      <c r="Z8105">
        <v>1.1799472628736001</v>
      </c>
      <c r="AA8105">
        <v>0.29699827408620005</v>
      </c>
      <c r="AB8105">
        <v>0.75822880069169984</v>
      </c>
      <c r="AC8105">
        <v>0</v>
      </c>
      <c r="AD8105">
        <v>0</v>
      </c>
      <c r="AE8105">
        <v>9.8355155933673029</v>
      </c>
    </row>
    <row r="8106" spans="1:31" x14ac:dyDescent="0.3">
      <c r="A8106">
        <v>2729437</v>
      </c>
      <c r="B8106">
        <v>1</v>
      </c>
      <c r="C8106" t="s">
        <v>80</v>
      </c>
      <c r="D8106" t="s">
        <v>104</v>
      </c>
      <c r="E8106" t="s">
        <v>161</v>
      </c>
      <c r="F8106" t="s">
        <v>22173</v>
      </c>
      <c r="G8106" t="s">
        <v>163</v>
      </c>
      <c r="H8106" t="s">
        <v>135</v>
      </c>
      <c r="I8106" t="s">
        <v>136</v>
      </c>
      <c r="J8106" t="s">
        <v>137</v>
      </c>
      <c r="K8106" t="s">
        <v>138</v>
      </c>
      <c r="L8106" t="s">
        <v>22174</v>
      </c>
      <c r="M8106" t="s">
        <v>22175</v>
      </c>
      <c r="N8106">
        <v>2.2669444439999999</v>
      </c>
      <c r="O8106">
        <v>0</v>
      </c>
      <c r="P8106">
        <v>25</v>
      </c>
      <c r="Q8106">
        <v>0</v>
      </c>
      <c r="R8106">
        <v>4</v>
      </c>
      <c r="S8106">
        <v>0</v>
      </c>
      <c r="T8106">
        <v>10</v>
      </c>
      <c r="U8106">
        <v>0</v>
      </c>
      <c r="V8106">
        <v>0</v>
      </c>
      <c r="W8106">
        <v>0</v>
      </c>
      <c r="X8106">
        <v>23.378816658279636</v>
      </c>
      <c r="Y8106">
        <v>0</v>
      </c>
      <c r="Z8106">
        <v>2.4196468860899998</v>
      </c>
      <c r="AA8106">
        <v>0</v>
      </c>
      <c r="AB8106">
        <v>13.544572892558451</v>
      </c>
      <c r="AC8106">
        <v>0</v>
      </c>
      <c r="AD8106">
        <v>0</v>
      </c>
      <c r="AE8106">
        <v>39.343036436928088</v>
      </c>
    </row>
    <row r="8107" spans="1:31" x14ac:dyDescent="0.3">
      <c r="A8107">
        <v>2729045</v>
      </c>
      <c r="B8107">
        <v>1</v>
      </c>
      <c r="C8107" t="s">
        <v>81</v>
      </c>
      <c r="D8107" t="s">
        <v>114</v>
      </c>
      <c r="E8107" t="s">
        <v>132</v>
      </c>
      <c r="F8107" t="s">
        <v>22176</v>
      </c>
      <c r="G8107" t="s">
        <v>134</v>
      </c>
      <c r="H8107" t="s">
        <v>135</v>
      </c>
      <c r="I8107" t="s">
        <v>136</v>
      </c>
      <c r="J8107" t="s">
        <v>137</v>
      </c>
      <c r="K8107" t="s">
        <v>138</v>
      </c>
      <c r="L8107" t="s">
        <v>22177</v>
      </c>
      <c r="M8107" t="s">
        <v>22178</v>
      </c>
      <c r="N8107">
        <v>2.0586111109999998</v>
      </c>
      <c r="O8107">
        <v>0</v>
      </c>
      <c r="P8107">
        <v>72</v>
      </c>
      <c r="Q8107">
        <v>0</v>
      </c>
      <c r="R8107">
        <v>0</v>
      </c>
      <c r="S8107">
        <v>0</v>
      </c>
      <c r="T8107">
        <v>2</v>
      </c>
      <c r="U8107">
        <v>0</v>
      </c>
      <c r="V8107">
        <v>0</v>
      </c>
      <c r="W8107">
        <v>0</v>
      </c>
      <c r="X8107">
        <v>8.334801891423858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8.334801891423858</v>
      </c>
    </row>
    <row r="8108" spans="1:31" x14ac:dyDescent="0.3">
      <c r="A8108">
        <v>2729735</v>
      </c>
      <c r="B8108">
        <v>1</v>
      </c>
      <c r="C8108" t="s">
        <v>81</v>
      </c>
      <c r="D8108" t="s">
        <v>122</v>
      </c>
      <c r="E8108" t="s">
        <v>156</v>
      </c>
      <c r="F8108" t="s">
        <v>21778</v>
      </c>
      <c r="G8108" t="s">
        <v>185</v>
      </c>
      <c r="H8108" t="s">
        <v>153</v>
      </c>
      <c r="I8108" t="s">
        <v>136</v>
      </c>
      <c r="J8108" t="s">
        <v>137</v>
      </c>
      <c r="K8108" t="s">
        <v>138</v>
      </c>
      <c r="L8108" t="s">
        <v>22179</v>
      </c>
      <c r="M8108" t="s">
        <v>22180</v>
      </c>
      <c r="N8108">
        <v>3.3758333330000001</v>
      </c>
      <c r="O8108">
        <v>0</v>
      </c>
      <c r="P8108">
        <v>60</v>
      </c>
      <c r="Q8108">
        <v>0</v>
      </c>
      <c r="R8108">
        <v>0</v>
      </c>
      <c r="S8108">
        <v>0</v>
      </c>
      <c r="T8108">
        <v>1</v>
      </c>
      <c r="U8108">
        <v>0</v>
      </c>
      <c r="V8108">
        <v>0</v>
      </c>
      <c r="W8108">
        <v>0</v>
      </c>
      <c r="X8108">
        <v>16.675541295979226</v>
      </c>
      <c r="Y8108">
        <v>0</v>
      </c>
      <c r="Z8108">
        <v>0</v>
      </c>
      <c r="AA8108">
        <v>0</v>
      </c>
      <c r="AB8108">
        <v>0.22897811961151998</v>
      </c>
      <c r="AC8108">
        <v>0</v>
      </c>
      <c r="AD8108">
        <v>0</v>
      </c>
      <c r="AE8108">
        <v>16.904519415590745</v>
      </c>
    </row>
    <row r="8109" spans="1:31" x14ac:dyDescent="0.3">
      <c r="A8109">
        <v>2729629</v>
      </c>
      <c r="B8109">
        <v>1</v>
      </c>
      <c r="C8109" t="s">
        <v>80</v>
      </c>
      <c r="D8109" t="s">
        <v>99</v>
      </c>
      <c r="E8109" t="s">
        <v>161</v>
      </c>
      <c r="F8109" t="s">
        <v>22181</v>
      </c>
      <c r="G8109" t="s">
        <v>409</v>
      </c>
      <c r="H8109" t="s">
        <v>135</v>
      </c>
      <c r="I8109" t="s">
        <v>136</v>
      </c>
      <c r="J8109" t="s">
        <v>137</v>
      </c>
      <c r="K8109" t="s">
        <v>138</v>
      </c>
      <c r="L8109" t="s">
        <v>22182</v>
      </c>
      <c r="M8109" t="s">
        <v>22183</v>
      </c>
      <c r="N8109">
        <v>6.4333333330000002</v>
      </c>
      <c r="O8109">
        <v>0</v>
      </c>
      <c r="P8109">
        <v>30</v>
      </c>
      <c r="Q8109">
        <v>0</v>
      </c>
      <c r="R8109">
        <v>0</v>
      </c>
      <c r="S8109">
        <v>0</v>
      </c>
      <c r="T8109">
        <v>3</v>
      </c>
      <c r="U8109">
        <v>0</v>
      </c>
      <c r="V8109">
        <v>0</v>
      </c>
      <c r="W8109">
        <v>0</v>
      </c>
      <c r="X8109">
        <v>34.519212165163083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34.519212165163083</v>
      </c>
    </row>
    <row r="8110" spans="1:31" x14ac:dyDescent="0.3">
      <c r="A8110">
        <v>2730127</v>
      </c>
      <c r="B8110">
        <v>1</v>
      </c>
      <c r="C8110" t="s">
        <v>80</v>
      </c>
      <c r="D8110" t="s">
        <v>90</v>
      </c>
      <c r="E8110" t="s">
        <v>145</v>
      </c>
      <c r="F8110" t="s">
        <v>22184</v>
      </c>
      <c r="G8110" t="s">
        <v>230</v>
      </c>
      <c r="H8110" t="s">
        <v>135</v>
      </c>
      <c r="I8110" t="s">
        <v>136</v>
      </c>
      <c r="J8110" t="s">
        <v>137</v>
      </c>
      <c r="K8110" t="s">
        <v>138</v>
      </c>
      <c r="L8110" t="s">
        <v>22185</v>
      </c>
      <c r="M8110" t="s">
        <v>22186</v>
      </c>
      <c r="N8110">
        <v>3.43</v>
      </c>
      <c r="O8110">
        <v>0</v>
      </c>
      <c r="P8110">
        <v>7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3.80621775960861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3.80621775960861</v>
      </c>
    </row>
    <row r="8111" spans="1:31" x14ac:dyDescent="0.3">
      <c r="A8111">
        <v>2728896</v>
      </c>
      <c r="B8111">
        <v>1</v>
      </c>
      <c r="C8111" t="s">
        <v>80</v>
      </c>
      <c r="D8111" t="s">
        <v>100</v>
      </c>
      <c r="E8111" t="s">
        <v>150</v>
      </c>
      <c r="F8111" t="s">
        <v>6827</v>
      </c>
      <c r="G8111" t="s">
        <v>152</v>
      </c>
      <c r="H8111" t="s">
        <v>153</v>
      </c>
      <c r="I8111" t="s">
        <v>136</v>
      </c>
      <c r="J8111" t="s">
        <v>137</v>
      </c>
      <c r="K8111" t="s">
        <v>138</v>
      </c>
      <c r="L8111" t="s">
        <v>22187</v>
      </c>
      <c r="M8111" t="s">
        <v>22188</v>
      </c>
      <c r="N8111">
        <v>0.36749999999999999</v>
      </c>
      <c r="O8111">
        <v>0</v>
      </c>
      <c r="P8111">
        <v>105</v>
      </c>
      <c r="Q8111">
        <v>3</v>
      </c>
      <c r="R8111">
        <v>20</v>
      </c>
      <c r="S8111">
        <v>18</v>
      </c>
      <c r="T8111">
        <v>117</v>
      </c>
      <c r="U8111">
        <v>1</v>
      </c>
      <c r="V8111">
        <v>0</v>
      </c>
      <c r="W8111">
        <v>0</v>
      </c>
      <c r="X8111">
        <v>12.908231574925065</v>
      </c>
      <c r="Y8111">
        <v>2.1124971772136627</v>
      </c>
      <c r="Z8111">
        <v>1.8787482149249999</v>
      </c>
      <c r="AA8111">
        <v>64.376195787905829</v>
      </c>
      <c r="AB8111">
        <v>60.814091042025133</v>
      </c>
      <c r="AC8111">
        <v>7.0699287433158764</v>
      </c>
      <c r="AD8111">
        <v>0</v>
      </c>
      <c r="AE8111">
        <v>149.15969254031054</v>
      </c>
    </row>
    <row r="8112" spans="1:31" x14ac:dyDescent="0.3">
      <c r="A8112">
        <v>2729978</v>
      </c>
      <c r="B8112">
        <v>1</v>
      </c>
      <c r="C8112" t="s">
        <v>80</v>
      </c>
      <c r="D8112" t="s">
        <v>106</v>
      </c>
      <c r="E8112" t="s">
        <v>161</v>
      </c>
      <c r="F8112" t="s">
        <v>22189</v>
      </c>
      <c r="G8112" t="s">
        <v>163</v>
      </c>
      <c r="H8112" t="s">
        <v>135</v>
      </c>
      <c r="I8112" t="s">
        <v>136</v>
      </c>
      <c r="J8112" t="s">
        <v>137</v>
      </c>
      <c r="K8112" t="s">
        <v>138</v>
      </c>
      <c r="L8112" t="s">
        <v>22190</v>
      </c>
      <c r="M8112" t="s">
        <v>22191</v>
      </c>
      <c r="N8112">
        <v>6.7549999999999999</v>
      </c>
      <c r="O8112">
        <v>0</v>
      </c>
      <c r="P8112">
        <v>2</v>
      </c>
      <c r="Q8112">
        <v>0</v>
      </c>
      <c r="R8112">
        <v>0</v>
      </c>
      <c r="S8112">
        <v>0</v>
      </c>
      <c r="T8112">
        <v>1</v>
      </c>
      <c r="U8112">
        <v>0</v>
      </c>
      <c r="V8112">
        <v>0</v>
      </c>
      <c r="W8112">
        <v>0</v>
      </c>
      <c r="X8112">
        <v>3.0918560772635635</v>
      </c>
      <c r="Y8112">
        <v>0</v>
      </c>
      <c r="Z8112">
        <v>0</v>
      </c>
      <c r="AA8112">
        <v>0</v>
      </c>
      <c r="AB8112">
        <v>1.8892070353905099</v>
      </c>
      <c r="AC8112">
        <v>0</v>
      </c>
      <c r="AD8112">
        <v>0</v>
      </c>
      <c r="AE8112">
        <v>4.9810631126540734</v>
      </c>
    </row>
    <row r="8113" spans="1:31" x14ac:dyDescent="0.3">
      <c r="A8113">
        <v>2729111</v>
      </c>
      <c r="B8113">
        <v>1</v>
      </c>
      <c r="C8113" t="s">
        <v>81</v>
      </c>
      <c r="D8113" t="s">
        <v>112</v>
      </c>
      <c r="E8113" t="s">
        <v>213</v>
      </c>
      <c r="F8113" t="s">
        <v>8779</v>
      </c>
      <c r="G8113" t="s">
        <v>152</v>
      </c>
      <c r="H8113" t="s">
        <v>153</v>
      </c>
      <c r="I8113" t="s">
        <v>136</v>
      </c>
      <c r="J8113" t="s">
        <v>137</v>
      </c>
      <c r="K8113" t="s">
        <v>138</v>
      </c>
      <c r="L8113" t="s">
        <v>22192</v>
      </c>
      <c r="M8113" t="s">
        <v>22193</v>
      </c>
      <c r="N8113">
        <v>4.1391666660000004</v>
      </c>
      <c r="O8113">
        <v>2</v>
      </c>
      <c r="P8113">
        <v>231</v>
      </c>
      <c r="Q8113">
        <v>48</v>
      </c>
      <c r="R8113">
        <v>16</v>
      </c>
      <c r="S8113">
        <v>4</v>
      </c>
      <c r="T8113">
        <v>13</v>
      </c>
      <c r="U8113">
        <v>0</v>
      </c>
      <c r="V8113">
        <v>0</v>
      </c>
      <c r="W8113">
        <v>1.4388539145249997</v>
      </c>
      <c r="X8113">
        <v>100.9327979815931</v>
      </c>
      <c r="Y8113">
        <v>44.985963494948543</v>
      </c>
      <c r="Z8113">
        <v>51.830060483936862</v>
      </c>
      <c r="AA8113">
        <v>92.557080563526</v>
      </c>
      <c r="AB8113">
        <v>6.1084674481019707</v>
      </c>
      <c r="AC8113">
        <v>0</v>
      </c>
      <c r="AD8113">
        <v>0</v>
      </c>
      <c r="AE8113">
        <v>297.8532238866315</v>
      </c>
    </row>
    <row r="8114" spans="1:31" x14ac:dyDescent="0.3">
      <c r="A8114">
        <v>2730520</v>
      </c>
      <c r="B8114">
        <v>1</v>
      </c>
      <c r="C8114" t="s">
        <v>81</v>
      </c>
      <c r="D8114" t="s">
        <v>128</v>
      </c>
      <c r="E8114" t="s">
        <v>213</v>
      </c>
      <c r="F8114" t="s">
        <v>5996</v>
      </c>
      <c r="G8114" t="s">
        <v>152</v>
      </c>
      <c r="H8114" t="s">
        <v>153</v>
      </c>
      <c r="I8114" t="s">
        <v>136</v>
      </c>
      <c r="J8114" t="s">
        <v>137</v>
      </c>
      <c r="K8114" t="s">
        <v>138</v>
      </c>
      <c r="L8114" t="s">
        <v>22194</v>
      </c>
      <c r="M8114" t="s">
        <v>22195</v>
      </c>
      <c r="N8114">
        <v>0.53222222200000002</v>
      </c>
      <c r="O8114">
        <v>6</v>
      </c>
      <c r="P8114">
        <v>620</v>
      </c>
      <c r="Q8114">
        <v>4</v>
      </c>
      <c r="R8114">
        <v>4</v>
      </c>
      <c r="S8114">
        <v>2</v>
      </c>
      <c r="T8114">
        <v>56</v>
      </c>
      <c r="U8114">
        <v>0</v>
      </c>
      <c r="V8114">
        <v>0</v>
      </c>
      <c r="W8114">
        <v>0.7566615547833333</v>
      </c>
      <c r="X8114">
        <v>35.866625777623788</v>
      </c>
      <c r="Y8114">
        <v>0.48744076619866672</v>
      </c>
      <c r="Z8114">
        <v>0.20968308767520005</v>
      </c>
      <c r="AA8114">
        <v>4.9353932374287606</v>
      </c>
      <c r="AB8114">
        <v>8.7411226143309921</v>
      </c>
      <c r="AC8114">
        <v>0</v>
      </c>
      <c r="AD8114">
        <v>0</v>
      </c>
      <c r="AE8114">
        <v>50.996927038040745</v>
      </c>
    </row>
    <row r="8115" spans="1:31" x14ac:dyDescent="0.3">
      <c r="A8115">
        <v>2729561</v>
      </c>
      <c r="B8115">
        <v>1</v>
      </c>
      <c r="C8115" t="s">
        <v>80</v>
      </c>
      <c r="D8115" t="s">
        <v>106</v>
      </c>
      <c r="E8115" t="s">
        <v>200</v>
      </c>
      <c r="F8115" t="s">
        <v>22196</v>
      </c>
      <c r="G8115" t="s">
        <v>543</v>
      </c>
      <c r="H8115" t="s">
        <v>135</v>
      </c>
      <c r="I8115" t="s">
        <v>136</v>
      </c>
      <c r="J8115" t="s">
        <v>137</v>
      </c>
      <c r="K8115" t="s">
        <v>138</v>
      </c>
      <c r="L8115" t="s">
        <v>22197</v>
      </c>
      <c r="M8115" t="s">
        <v>22198</v>
      </c>
      <c r="N8115">
        <v>7.5147222219999996</v>
      </c>
      <c r="O8115">
        <v>0</v>
      </c>
      <c r="P8115">
        <v>53</v>
      </c>
      <c r="Q8115">
        <v>0</v>
      </c>
      <c r="R8115">
        <v>0</v>
      </c>
      <c r="S8115">
        <v>0</v>
      </c>
      <c r="T8115">
        <v>9</v>
      </c>
      <c r="U8115">
        <v>0</v>
      </c>
      <c r="V8115">
        <v>0</v>
      </c>
      <c r="W8115">
        <v>0</v>
      </c>
      <c r="X8115">
        <v>59.883880888836799</v>
      </c>
      <c r="Y8115">
        <v>0</v>
      </c>
      <c r="Z8115">
        <v>0</v>
      </c>
      <c r="AA8115">
        <v>0</v>
      </c>
      <c r="AB8115">
        <v>28.619809248191213</v>
      </c>
      <c r="AC8115">
        <v>0</v>
      </c>
      <c r="AD8115">
        <v>0</v>
      </c>
      <c r="AE8115">
        <v>88.503690137028016</v>
      </c>
    </row>
    <row r="8116" spans="1:31" x14ac:dyDescent="0.3">
      <c r="A8116">
        <v>2729134</v>
      </c>
      <c r="B8116">
        <v>2</v>
      </c>
      <c r="C8116" t="s">
        <v>80</v>
      </c>
      <c r="D8116" t="s">
        <v>82</v>
      </c>
      <c r="E8116" t="s">
        <v>156</v>
      </c>
      <c r="F8116" t="s">
        <v>22199</v>
      </c>
      <c r="G8116" t="s">
        <v>249</v>
      </c>
      <c r="H8116" t="s">
        <v>153</v>
      </c>
      <c r="I8116" t="s">
        <v>136</v>
      </c>
      <c r="J8116" t="s">
        <v>5</v>
      </c>
      <c r="K8116" t="s">
        <v>138</v>
      </c>
      <c r="L8116" t="s">
        <v>22200</v>
      </c>
      <c r="M8116" t="s">
        <v>22201</v>
      </c>
      <c r="N8116">
        <v>13.838888888</v>
      </c>
      <c r="O8116">
        <v>0</v>
      </c>
      <c r="P8116">
        <v>117</v>
      </c>
      <c r="Q8116">
        <v>0</v>
      </c>
      <c r="R8116">
        <v>0</v>
      </c>
      <c r="S8116">
        <v>0</v>
      </c>
      <c r="T8116">
        <v>161</v>
      </c>
      <c r="U8116">
        <v>0</v>
      </c>
      <c r="V8116">
        <v>2</v>
      </c>
      <c r="W8116">
        <v>0</v>
      </c>
      <c r="X8116">
        <v>652.55726264797602</v>
      </c>
      <c r="Y8116">
        <v>0</v>
      </c>
      <c r="Z8116">
        <v>0</v>
      </c>
      <c r="AA8116">
        <v>0</v>
      </c>
      <c r="AB8116">
        <v>2658.6789833646899</v>
      </c>
      <c r="AC8116">
        <v>0</v>
      </c>
      <c r="AD8116">
        <v>15.940484826074798</v>
      </c>
      <c r="AE8116">
        <v>3327.1767308387407</v>
      </c>
    </row>
    <row r="8117" spans="1:31" x14ac:dyDescent="0.3">
      <c r="A8117">
        <v>2729369</v>
      </c>
      <c r="B8117">
        <v>1</v>
      </c>
      <c r="C8117" t="s">
        <v>81</v>
      </c>
      <c r="D8117" t="s">
        <v>124</v>
      </c>
      <c r="E8117" t="s">
        <v>156</v>
      </c>
      <c r="F8117" t="s">
        <v>22202</v>
      </c>
      <c r="G8117" t="s">
        <v>185</v>
      </c>
      <c r="H8117" t="s">
        <v>153</v>
      </c>
      <c r="I8117" t="s">
        <v>136</v>
      </c>
      <c r="J8117" t="s">
        <v>137</v>
      </c>
      <c r="K8117" t="s">
        <v>138</v>
      </c>
      <c r="L8117" t="s">
        <v>22203</v>
      </c>
      <c r="M8117" t="s">
        <v>22204</v>
      </c>
      <c r="N8117">
        <v>3.5291666660000001</v>
      </c>
      <c r="O8117">
        <v>0</v>
      </c>
      <c r="P8117">
        <v>0</v>
      </c>
      <c r="Q8117">
        <v>5</v>
      </c>
      <c r="R8117">
        <v>0</v>
      </c>
      <c r="S8117">
        <v>1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64.640419030064237</v>
      </c>
      <c r="AB8117">
        <v>0</v>
      </c>
      <c r="AC8117">
        <v>0</v>
      </c>
      <c r="AD8117">
        <v>0</v>
      </c>
      <c r="AE8117">
        <v>64.640419030064237</v>
      </c>
    </row>
    <row r="8118" spans="1:31" x14ac:dyDescent="0.3">
      <c r="A8118">
        <v>2730016</v>
      </c>
      <c r="B8118">
        <v>1</v>
      </c>
      <c r="C8118" t="s">
        <v>80</v>
      </c>
      <c r="D8118" t="s">
        <v>83</v>
      </c>
      <c r="E8118" t="s">
        <v>213</v>
      </c>
      <c r="F8118" t="s">
        <v>8823</v>
      </c>
      <c r="G8118" t="s">
        <v>152</v>
      </c>
      <c r="H8118" t="s">
        <v>153</v>
      </c>
      <c r="I8118" t="s">
        <v>136</v>
      </c>
      <c r="J8118" t="s">
        <v>137</v>
      </c>
      <c r="K8118" t="s">
        <v>138</v>
      </c>
      <c r="L8118" t="s">
        <v>22205</v>
      </c>
      <c r="M8118" t="s">
        <v>22206</v>
      </c>
      <c r="N8118">
        <v>0.19888888800000001</v>
      </c>
      <c r="O8118">
        <v>12</v>
      </c>
      <c r="P8118">
        <v>811</v>
      </c>
      <c r="Q8118">
        <v>14</v>
      </c>
      <c r="R8118">
        <v>54</v>
      </c>
      <c r="S8118">
        <v>33</v>
      </c>
      <c r="T8118">
        <v>68</v>
      </c>
      <c r="U8118">
        <v>1</v>
      </c>
      <c r="V8118">
        <v>0</v>
      </c>
      <c r="W8118">
        <v>2.0693047126062605</v>
      </c>
      <c r="X8118">
        <v>35.415707820389422</v>
      </c>
      <c r="Y8118">
        <v>1.8791952510119128</v>
      </c>
      <c r="Z8118">
        <v>2.7700862578454006</v>
      </c>
      <c r="AA8118">
        <v>20.640792161563372</v>
      </c>
      <c r="AB8118">
        <v>7.0293141813075852</v>
      </c>
      <c r="AC8118">
        <v>2.0861996568608268</v>
      </c>
      <c r="AD8118">
        <v>0</v>
      </c>
      <c r="AE8118">
        <v>71.890600041584776</v>
      </c>
    </row>
    <row r="8119" spans="1:31" x14ac:dyDescent="0.3">
      <c r="A8119">
        <v>2730603</v>
      </c>
      <c r="B8119">
        <v>1</v>
      </c>
      <c r="C8119" t="s">
        <v>80</v>
      </c>
      <c r="D8119" t="s">
        <v>96</v>
      </c>
      <c r="E8119" t="s">
        <v>150</v>
      </c>
      <c r="F8119" t="s">
        <v>22207</v>
      </c>
      <c r="G8119" t="s">
        <v>152</v>
      </c>
      <c r="H8119" t="s">
        <v>153</v>
      </c>
      <c r="I8119" t="s">
        <v>136</v>
      </c>
      <c r="J8119" t="s">
        <v>137</v>
      </c>
      <c r="K8119" t="s">
        <v>138</v>
      </c>
      <c r="L8119" t="s">
        <v>22208</v>
      </c>
      <c r="M8119" t="s">
        <v>22209</v>
      </c>
      <c r="N8119">
        <v>0.242777777</v>
      </c>
      <c r="O8119">
        <v>3</v>
      </c>
      <c r="P8119">
        <v>142</v>
      </c>
      <c r="Q8119">
        <v>0</v>
      </c>
      <c r="R8119">
        <v>0</v>
      </c>
      <c r="S8119">
        <v>9</v>
      </c>
      <c r="T8119">
        <v>1</v>
      </c>
      <c r="U8119">
        <v>0</v>
      </c>
      <c r="V8119">
        <v>0</v>
      </c>
      <c r="W8119">
        <v>3.1986000692060887</v>
      </c>
      <c r="X8119">
        <v>3.8428004852445641</v>
      </c>
      <c r="Y8119">
        <v>0</v>
      </c>
      <c r="Z8119">
        <v>0</v>
      </c>
      <c r="AA8119">
        <v>3.7449145558248551</v>
      </c>
      <c r="AB8119">
        <v>0</v>
      </c>
      <c r="AC8119">
        <v>0</v>
      </c>
      <c r="AD8119">
        <v>0</v>
      </c>
      <c r="AE8119">
        <v>10.786315110275508</v>
      </c>
    </row>
    <row r="8120" spans="1:31" x14ac:dyDescent="0.3">
      <c r="A8120">
        <v>2730062</v>
      </c>
      <c r="B8120">
        <v>1</v>
      </c>
      <c r="C8120" t="s">
        <v>80</v>
      </c>
      <c r="D8120" t="s">
        <v>93</v>
      </c>
      <c r="E8120" t="s">
        <v>161</v>
      </c>
      <c r="F8120" t="s">
        <v>18543</v>
      </c>
      <c r="G8120" t="s">
        <v>163</v>
      </c>
      <c r="H8120" t="s">
        <v>135</v>
      </c>
      <c r="I8120" t="s">
        <v>136</v>
      </c>
      <c r="J8120" t="s">
        <v>137</v>
      </c>
      <c r="K8120" t="s">
        <v>138</v>
      </c>
      <c r="L8120" t="s">
        <v>22210</v>
      </c>
      <c r="M8120" t="s">
        <v>22211</v>
      </c>
      <c r="N8120">
        <v>4.6233333329999997</v>
      </c>
      <c r="O8120">
        <v>0</v>
      </c>
      <c r="P8120">
        <v>8</v>
      </c>
      <c r="Q8120">
        <v>0</v>
      </c>
      <c r="R8120">
        <v>3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8.2382016677633523</v>
      </c>
      <c r="Y8120">
        <v>0</v>
      </c>
      <c r="Z8120">
        <v>12.570095076488217</v>
      </c>
      <c r="AA8120">
        <v>0</v>
      </c>
      <c r="AB8120">
        <v>0</v>
      </c>
      <c r="AC8120">
        <v>0</v>
      </c>
      <c r="AD8120">
        <v>0</v>
      </c>
      <c r="AE8120">
        <v>20.808296744251571</v>
      </c>
    </row>
    <row r="8121" spans="1:31" x14ac:dyDescent="0.3">
      <c r="A8121">
        <v>2729106</v>
      </c>
      <c r="B8121">
        <v>1</v>
      </c>
      <c r="C8121" t="s">
        <v>81</v>
      </c>
      <c r="D8121" t="s">
        <v>118</v>
      </c>
      <c r="E8121" t="s">
        <v>213</v>
      </c>
      <c r="F8121" t="s">
        <v>4037</v>
      </c>
      <c r="G8121" t="s">
        <v>152</v>
      </c>
      <c r="H8121" t="s">
        <v>153</v>
      </c>
      <c r="I8121" t="s">
        <v>136</v>
      </c>
      <c r="J8121" t="s">
        <v>137</v>
      </c>
      <c r="K8121" t="s">
        <v>138</v>
      </c>
      <c r="L8121" t="s">
        <v>22212</v>
      </c>
      <c r="M8121" t="s">
        <v>22213</v>
      </c>
      <c r="N8121">
        <v>1.537222222</v>
      </c>
      <c r="O8121">
        <v>0</v>
      </c>
      <c r="P8121">
        <v>478</v>
      </c>
      <c r="Q8121">
        <v>0</v>
      </c>
      <c r="R8121">
        <v>23</v>
      </c>
      <c r="S8121">
        <v>1</v>
      </c>
      <c r="T8121">
        <v>12</v>
      </c>
      <c r="U8121">
        <v>0</v>
      </c>
      <c r="V8121">
        <v>0</v>
      </c>
      <c r="W8121">
        <v>0</v>
      </c>
      <c r="X8121">
        <v>90.552833297094551</v>
      </c>
      <c r="Y8121">
        <v>0</v>
      </c>
      <c r="Z8121">
        <v>2.2529442839747493</v>
      </c>
      <c r="AA8121">
        <v>5.9045124392941641</v>
      </c>
      <c r="AB8121">
        <v>4.4301634981360722</v>
      </c>
      <c r="AC8121">
        <v>0</v>
      </c>
      <c r="AD8121">
        <v>0</v>
      </c>
      <c r="AE8121">
        <v>103.14045351849954</v>
      </c>
    </row>
    <row r="8122" spans="1:31" x14ac:dyDescent="0.3">
      <c r="A8122">
        <v>2730102</v>
      </c>
      <c r="B8122">
        <v>1</v>
      </c>
      <c r="C8122" t="s">
        <v>80</v>
      </c>
      <c r="D8122" t="s">
        <v>106</v>
      </c>
      <c r="E8122" t="s">
        <v>145</v>
      </c>
      <c r="F8122" t="s">
        <v>22214</v>
      </c>
      <c r="G8122" t="s">
        <v>230</v>
      </c>
      <c r="H8122" t="s">
        <v>135</v>
      </c>
      <c r="I8122" t="s">
        <v>136</v>
      </c>
      <c r="J8122" t="s">
        <v>137</v>
      </c>
      <c r="K8122" t="s">
        <v>138</v>
      </c>
      <c r="L8122" t="s">
        <v>22215</v>
      </c>
      <c r="M8122" t="s">
        <v>22216</v>
      </c>
      <c r="N8122">
        <v>5.9294444439999996</v>
      </c>
      <c r="O8122">
        <v>0</v>
      </c>
      <c r="P8122">
        <v>1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0.33460187197109331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0.33460187197109331</v>
      </c>
    </row>
    <row r="8123" spans="1:31" x14ac:dyDescent="0.3">
      <c r="A8123">
        <v>2729415</v>
      </c>
      <c r="B8123">
        <v>1</v>
      </c>
      <c r="C8123" t="s">
        <v>80</v>
      </c>
      <c r="D8123" t="s">
        <v>92</v>
      </c>
      <c r="E8123" t="s">
        <v>150</v>
      </c>
      <c r="F8123" t="s">
        <v>21025</v>
      </c>
      <c r="G8123" t="s">
        <v>152</v>
      </c>
      <c r="H8123" t="s">
        <v>153</v>
      </c>
      <c r="I8123" t="s">
        <v>136</v>
      </c>
      <c r="J8123" t="s">
        <v>137</v>
      </c>
      <c r="K8123" t="s">
        <v>138</v>
      </c>
      <c r="L8123" t="s">
        <v>22217</v>
      </c>
      <c r="M8123" t="s">
        <v>22218</v>
      </c>
      <c r="N8123">
        <v>0.20027777699999999</v>
      </c>
      <c r="O8123">
        <v>0</v>
      </c>
      <c r="P8123">
        <v>344</v>
      </c>
      <c r="Q8123">
        <v>0</v>
      </c>
      <c r="R8123">
        <v>2</v>
      </c>
      <c r="S8123">
        <v>9</v>
      </c>
      <c r="T8123">
        <v>18</v>
      </c>
      <c r="U8123">
        <v>0</v>
      </c>
      <c r="V8123">
        <v>0</v>
      </c>
      <c r="W8123">
        <v>0</v>
      </c>
      <c r="X8123">
        <v>16.438109330857369</v>
      </c>
      <c r="Y8123">
        <v>0</v>
      </c>
      <c r="Z8123">
        <v>2.9383555469280835E-2</v>
      </c>
      <c r="AA8123">
        <v>98.516891366456193</v>
      </c>
      <c r="AB8123">
        <v>3.1843100835498754</v>
      </c>
      <c r="AC8123">
        <v>0</v>
      </c>
      <c r="AD8123">
        <v>0</v>
      </c>
      <c r="AE8123">
        <v>118.16869433633272</v>
      </c>
    </row>
    <row r="8124" spans="1:31" x14ac:dyDescent="0.3">
      <c r="A8124">
        <v>2729956</v>
      </c>
      <c r="B8124">
        <v>1</v>
      </c>
      <c r="C8124" t="s">
        <v>81</v>
      </c>
      <c r="D8124" t="s">
        <v>124</v>
      </c>
      <c r="E8124" t="s">
        <v>145</v>
      </c>
      <c r="F8124" t="s">
        <v>22219</v>
      </c>
      <c r="G8124" t="s">
        <v>230</v>
      </c>
      <c r="H8124" t="s">
        <v>135</v>
      </c>
      <c r="I8124" t="s">
        <v>136</v>
      </c>
      <c r="J8124" t="s">
        <v>137</v>
      </c>
      <c r="K8124" t="s">
        <v>138</v>
      </c>
      <c r="L8124" t="s">
        <v>22220</v>
      </c>
      <c r="M8124" t="s">
        <v>22221</v>
      </c>
      <c r="N8124">
        <v>1.333611111</v>
      </c>
      <c r="O8124">
        <v>0</v>
      </c>
      <c r="P8124">
        <v>1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0.11783802072615999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0.11783802072615999</v>
      </c>
    </row>
    <row r="8125" spans="1:31" x14ac:dyDescent="0.3">
      <c r="A8125">
        <v>2729020</v>
      </c>
      <c r="B8125">
        <v>1</v>
      </c>
      <c r="C8125" t="s">
        <v>81</v>
      </c>
      <c r="D8125" t="s">
        <v>118</v>
      </c>
      <c r="E8125" t="s">
        <v>213</v>
      </c>
      <c r="F8125" t="s">
        <v>22222</v>
      </c>
      <c r="G8125" t="s">
        <v>152</v>
      </c>
      <c r="H8125" t="s">
        <v>153</v>
      </c>
      <c r="I8125" t="s">
        <v>136</v>
      </c>
      <c r="J8125" t="s">
        <v>137</v>
      </c>
      <c r="K8125" t="s">
        <v>138</v>
      </c>
      <c r="L8125" t="s">
        <v>22223</v>
      </c>
      <c r="M8125" t="s">
        <v>22224</v>
      </c>
      <c r="N8125">
        <v>0.97694444400000002</v>
      </c>
      <c r="O8125">
        <v>2</v>
      </c>
      <c r="P8125">
        <v>466</v>
      </c>
      <c r="Q8125">
        <v>49</v>
      </c>
      <c r="R8125">
        <v>70</v>
      </c>
      <c r="S8125">
        <v>20</v>
      </c>
      <c r="T8125">
        <v>52</v>
      </c>
      <c r="U8125">
        <v>0</v>
      </c>
      <c r="V8125">
        <v>0</v>
      </c>
      <c r="W8125">
        <v>0.85383581785946672</v>
      </c>
      <c r="X8125">
        <v>84.494771116060562</v>
      </c>
      <c r="Y8125">
        <v>36.025910909471428</v>
      </c>
      <c r="Z8125">
        <v>5.6322967285301244</v>
      </c>
      <c r="AA8125">
        <v>295.54764644579762</v>
      </c>
      <c r="AB8125">
        <v>15.496195767380057</v>
      </c>
      <c r="AC8125">
        <v>0</v>
      </c>
      <c r="AD8125">
        <v>0</v>
      </c>
      <c r="AE8125">
        <v>438.05065678509925</v>
      </c>
    </row>
    <row r="8126" spans="1:31" x14ac:dyDescent="0.3">
      <c r="A8126">
        <v>2729807</v>
      </c>
      <c r="B8126">
        <v>1</v>
      </c>
      <c r="C8126" t="s">
        <v>80</v>
      </c>
      <c r="D8126" t="s">
        <v>98</v>
      </c>
      <c r="E8126" t="s">
        <v>145</v>
      </c>
      <c r="F8126" t="s">
        <v>22225</v>
      </c>
      <c r="G8126" t="s">
        <v>230</v>
      </c>
      <c r="H8126" t="s">
        <v>135</v>
      </c>
      <c r="I8126" t="s">
        <v>136</v>
      </c>
      <c r="J8126" t="s">
        <v>137</v>
      </c>
      <c r="K8126" t="s">
        <v>138</v>
      </c>
      <c r="L8126" t="s">
        <v>22226</v>
      </c>
      <c r="M8126" t="s">
        <v>22227</v>
      </c>
      <c r="N8126">
        <v>4.3216666659999996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1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2.2892700527396754</v>
      </c>
      <c r="AC8126">
        <v>0</v>
      </c>
      <c r="AD8126">
        <v>0</v>
      </c>
      <c r="AE8126">
        <v>2.2892700527396754</v>
      </c>
    </row>
    <row r="8127" spans="1:31" x14ac:dyDescent="0.3">
      <c r="A8127">
        <v>2729999</v>
      </c>
      <c r="B8127">
        <v>1</v>
      </c>
      <c r="C8127" t="s">
        <v>81</v>
      </c>
      <c r="D8127" t="s">
        <v>128</v>
      </c>
      <c r="E8127" t="s">
        <v>161</v>
      </c>
      <c r="F8127" t="s">
        <v>22228</v>
      </c>
      <c r="G8127" t="s">
        <v>163</v>
      </c>
      <c r="H8127" t="s">
        <v>135</v>
      </c>
      <c r="I8127" t="s">
        <v>136</v>
      </c>
      <c r="J8127" t="s">
        <v>137</v>
      </c>
      <c r="K8127" t="s">
        <v>138</v>
      </c>
      <c r="L8127" t="s">
        <v>22128</v>
      </c>
      <c r="M8127" t="s">
        <v>22229</v>
      </c>
      <c r="N8127">
        <v>7.5747222220000001</v>
      </c>
      <c r="O8127">
        <v>0</v>
      </c>
      <c r="P8127">
        <v>77</v>
      </c>
      <c r="Q8127">
        <v>0</v>
      </c>
      <c r="R8127">
        <v>0</v>
      </c>
      <c r="S8127">
        <v>0</v>
      </c>
      <c r="T8127">
        <v>2</v>
      </c>
      <c r="U8127">
        <v>0</v>
      </c>
      <c r="V8127">
        <v>0</v>
      </c>
      <c r="W8127">
        <v>0</v>
      </c>
      <c r="X8127">
        <v>155.01190226611561</v>
      </c>
      <c r="Y8127">
        <v>0</v>
      </c>
      <c r="Z8127">
        <v>0</v>
      </c>
      <c r="AA8127">
        <v>0</v>
      </c>
      <c r="AB8127">
        <v>17.355996794483744</v>
      </c>
      <c r="AC8127">
        <v>0</v>
      </c>
      <c r="AD8127">
        <v>0</v>
      </c>
      <c r="AE8127">
        <v>172.36789906059937</v>
      </c>
    </row>
    <row r="8128" spans="1:31" x14ac:dyDescent="0.3">
      <c r="A8128">
        <v>2728957</v>
      </c>
      <c r="B8128">
        <v>1</v>
      </c>
      <c r="C8128" t="s">
        <v>80</v>
      </c>
      <c r="D8128" t="s">
        <v>100</v>
      </c>
      <c r="E8128" t="s">
        <v>150</v>
      </c>
      <c r="F8128" t="s">
        <v>22230</v>
      </c>
      <c r="G8128" t="s">
        <v>152</v>
      </c>
      <c r="H8128" t="s">
        <v>153</v>
      </c>
      <c r="I8128" t="s">
        <v>136</v>
      </c>
      <c r="J8128" t="s">
        <v>137</v>
      </c>
      <c r="K8128" t="s">
        <v>138</v>
      </c>
      <c r="L8128" t="s">
        <v>22231</v>
      </c>
      <c r="M8128" t="s">
        <v>22232</v>
      </c>
      <c r="N8128">
        <v>2.403611111</v>
      </c>
      <c r="O8128">
        <v>0</v>
      </c>
      <c r="P8128">
        <v>532</v>
      </c>
      <c r="Q8128">
        <v>0</v>
      </c>
      <c r="R8128">
        <v>83</v>
      </c>
      <c r="S8128">
        <v>4</v>
      </c>
      <c r="T8128">
        <v>148</v>
      </c>
      <c r="U8128">
        <v>1</v>
      </c>
      <c r="V8128">
        <v>2</v>
      </c>
      <c r="W8128">
        <v>0</v>
      </c>
      <c r="X8128">
        <v>230.2792404829282</v>
      </c>
      <c r="Y8128">
        <v>0</v>
      </c>
      <c r="Z8128">
        <v>12.418100891541043</v>
      </c>
      <c r="AA8128">
        <v>99.128594370759174</v>
      </c>
      <c r="AB8128">
        <v>118.81317937423272</v>
      </c>
      <c r="AC8128">
        <v>65.630165357382424</v>
      </c>
      <c r="AD8128">
        <v>21.832708300585793</v>
      </c>
      <c r="AE8128">
        <v>548.10198877742937</v>
      </c>
    </row>
    <row r="8129" spans="1:31" x14ac:dyDescent="0.3">
      <c r="A8129">
        <v>2729455</v>
      </c>
      <c r="B8129">
        <v>1</v>
      </c>
      <c r="C8129" t="s">
        <v>80</v>
      </c>
      <c r="D8129" t="s">
        <v>90</v>
      </c>
      <c r="E8129" t="s">
        <v>145</v>
      </c>
      <c r="F8129" t="s">
        <v>22233</v>
      </c>
      <c r="G8129" t="s">
        <v>230</v>
      </c>
      <c r="H8129" t="s">
        <v>135</v>
      </c>
      <c r="I8129" t="s">
        <v>136</v>
      </c>
      <c r="J8129" t="s">
        <v>137</v>
      </c>
      <c r="K8129" t="s">
        <v>138</v>
      </c>
      <c r="L8129" t="s">
        <v>22234</v>
      </c>
      <c r="M8129" t="s">
        <v>22235</v>
      </c>
      <c r="N8129">
        <v>2.698611111</v>
      </c>
      <c r="O8129">
        <v>0</v>
      </c>
      <c r="P8129">
        <v>1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</row>
    <row r="8130" spans="1:31" x14ac:dyDescent="0.3">
      <c r="A8130">
        <v>2729266</v>
      </c>
      <c r="B8130">
        <v>1</v>
      </c>
      <c r="C8130" t="s">
        <v>80</v>
      </c>
      <c r="D8130" t="s">
        <v>99</v>
      </c>
      <c r="E8130" t="s">
        <v>150</v>
      </c>
      <c r="F8130" t="s">
        <v>791</v>
      </c>
      <c r="G8130" t="s">
        <v>152</v>
      </c>
      <c r="H8130" t="s">
        <v>153</v>
      </c>
      <c r="I8130" t="s">
        <v>136</v>
      </c>
      <c r="J8130" t="s">
        <v>137</v>
      </c>
      <c r="K8130" t="s">
        <v>138</v>
      </c>
      <c r="L8130" t="s">
        <v>22236</v>
      </c>
      <c r="M8130" t="s">
        <v>22237</v>
      </c>
      <c r="N8130">
        <v>0.23833333300000001</v>
      </c>
      <c r="O8130">
        <v>4</v>
      </c>
      <c r="P8130">
        <v>965</v>
      </c>
      <c r="Q8130">
        <v>14</v>
      </c>
      <c r="R8130">
        <v>135</v>
      </c>
      <c r="S8130">
        <v>20</v>
      </c>
      <c r="T8130">
        <v>82</v>
      </c>
      <c r="U8130">
        <v>0</v>
      </c>
      <c r="V8130">
        <v>4</v>
      </c>
      <c r="W8130">
        <v>1.8503414104825651</v>
      </c>
      <c r="X8130">
        <v>25.450587289115592</v>
      </c>
      <c r="Y8130">
        <v>11.49246312021808</v>
      </c>
      <c r="Z8130">
        <v>6.277103473383602</v>
      </c>
      <c r="AA8130">
        <v>15.111799231912958</v>
      </c>
      <c r="AB8130">
        <v>4.4000480431328857</v>
      </c>
      <c r="AC8130">
        <v>0</v>
      </c>
      <c r="AD8130">
        <v>0.63424045205235002</v>
      </c>
      <c r="AE8130">
        <v>65.216583020298032</v>
      </c>
    </row>
    <row r="8131" spans="1:31" x14ac:dyDescent="0.3">
      <c r="A8131">
        <v>2730497</v>
      </c>
      <c r="B8131">
        <v>1</v>
      </c>
      <c r="C8131" t="s">
        <v>80</v>
      </c>
      <c r="D8131" t="s">
        <v>95</v>
      </c>
      <c r="E8131" t="s">
        <v>156</v>
      </c>
      <c r="F8131" t="s">
        <v>22238</v>
      </c>
      <c r="G8131" t="s">
        <v>185</v>
      </c>
      <c r="H8131" t="s">
        <v>153</v>
      </c>
      <c r="I8131" t="s">
        <v>136</v>
      </c>
      <c r="J8131" t="s">
        <v>137</v>
      </c>
      <c r="K8131" t="s">
        <v>138</v>
      </c>
      <c r="L8131" t="s">
        <v>22239</v>
      </c>
      <c r="M8131" t="s">
        <v>22240</v>
      </c>
      <c r="N8131">
        <v>6.3375000000000004</v>
      </c>
      <c r="O8131">
        <v>0</v>
      </c>
      <c r="P8131">
        <v>415</v>
      </c>
      <c r="Q8131">
        <v>0</v>
      </c>
      <c r="R8131">
        <v>4</v>
      </c>
      <c r="S8131">
        <v>1</v>
      </c>
      <c r="T8131">
        <v>22</v>
      </c>
      <c r="U8131">
        <v>0</v>
      </c>
      <c r="V8131">
        <v>0</v>
      </c>
      <c r="W8131">
        <v>0</v>
      </c>
      <c r="X8131">
        <v>165.08660324966559</v>
      </c>
      <c r="Y8131">
        <v>0</v>
      </c>
      <c r="Z8131">
        <v>0</v>
      </c>
      <c r="AA8131">
        <v>17.819919977217332</v>
      </c>
      <c r="AB8131">
        <v>55.483183868326215</v>
      </c>
      <c r="AC8131">
        <v>0</v>
      </c>
      <c r="AD8131">
        <v>0</v>
      </c>
      <c r="AE8131">
        <v>238.38970709520913</v>
      </c>
    </row>
    <row r="8132" spans="1:31" x14ac:dyDescent="0.3">
      <c r="A8132">
        <v>2730474</v>
      </c>
      <c r="B8132">
        <v>1</v>
      </c>
      <c r="C8132" t="s">
        <v>80</v>
      </c>
      <c r="D8132" t="s">
        <v>106</v>
      </c>
      <c r="E8132" t="s">
        <v>150</v>
      </c>
      <c r="F8132" t="s">
        <v>13535</v>
      </c>
      <c r="G8132" t="s">
        <v>152</v>
      </c>
      <c r="H8132" t="s">
        <v>153</v>
      </c>
      <c r="I8132" t="s">
        <v>136</v>
      </c>
      <c r="J8132" t="s">
        <v>137</v>
      </c>
      <c r="K8132" t="s">
        <v>138</v>
      </c>
      <c r="L8132" t="s">
        <v>22241</v>
      </c>
      <c r="M8132" t="s">
        <v>22242</v>
      </c>
      <c r="N8132">
        <v>0.48805555499999997</v>
      </c>
      <c r="O8132">
        <v>1</v>
      </c>
      <c r="P8132">
        <v>2</v>
      </c>
      <c r="Q8132">
        <v>13</v>
      </c>
      <c r="R8132">
        <v>139</v>
      </c>
      <c r="S8132">
        <v>4</v>
      </c>
      <c r="T8132">
        <v>34</v>
      </c>
      <c r="U8132">
        <v>0</v>
      </c>
      <c r="V8132">
        <v>0</v>
      </c>
      <c r="W8132">
        <v>2.2470329019330637</v>
      </c>
      <c r="X8132">
        <v>5.4087127095155015E-2</v>
      </c>
      <c r="Y8132">
        <v>6.0697281365995268</v>
      </c>
      <c r="Z8132">
        <v>49.342121067247284</v>
      </c>
      <c r="AA8132">
        <v>51.634422570931527</v>
      </c>
      <c r="AB8132">
        <v>6.2504017496465414</v>
      </c>
      <c r="AC8132">
        <v>0</v>
      </c>
      <c r="AD8132">
        <v>0</v>
      </c>
      <c r="AE8132">
        <v>115.59779355345309</v>
      </c>
    </row>
    <row r="8133" spans="1:31" x14ac:dyDescent="0.3">
      <c r="A8133">
        <v>2729521</v>
      </c>
      <c r="B8133">
        <v>1</v>
      </c>
      <c r="C8133" t="s">
        <v>80</v>
      </c>
      <c r="D8133" t="s">
        <v>97</v>
      </c>
      <c r="E8133" t="s">
        <v>173</v>
      </c>
      <c r="F8133" t="s">
        <v>13661</v>
      </c>
      <c r="G8133" t="s">
        <v>152</v>
      </c>
      <c r="H8133" t="s">
        <v>153</v>
      </c>
      <c r="I8133" t="s">
        <v>490</v>
      </c>
      <c r="J8133" t="s">
        <v>137</v>
      </c>
      <c r="K8133" t="s">
        <v>138</v>
      </c>
      <c r="L8133" t="s">
        <v>22243</v>
      </c>
      <c r="M8133" t="s">
        <v>22244</v>
      </c>
      <c r="N8133">
        <v>3.4444443999999998E-2</v>
      </c>
      <c r="O8133">
        <v>3</v>
      </c>
      <c r="P8133">
        <v>14281</v>
      </c>
      <c r="Q8133">
        <v>11</v>
      </c>
      <c r="R8133">
        <v>608</v>
      </c>
      <c r="S8133">
        <v>42</v>
      </c>
      <c r="T8133">
        <v>1411</v>
      </c>
      <c r="U8133">
        <v>2</v>
      </c>
      <c r="V8133">
        <v>7</v>
      </c>
      <c r="W8133">
        <v>1.9711524798666666</v>
      </c>
      <c r="X8133">
        <v>76.743334694438886</v>
      </c>
      <c r="Y8133">
        <v>0.54680583102692881</v>
      </c>
      <c r="Z8133">
        <v>3.1737590115095902</v>
      </c>
      <c r="AA8133">
        <v>33.022303002994562</v>
      </c>
      <c r="AB8133">
        <v>47.865161594695238</v>
      </c>
      <c r="AC8133">
        <v>3.5906689149205668</v>
      </c>
      <c r="AD8133">
        <v>7.5897247025339995E-2</v>
      </c>
      <c r="AE8133">
        <v>166.9890827764778</v>
      </c>
    </row>
    <row r="8134" spans="1:31" x14ac:dyDescent="0.3">
      <c r="A8134">
        <v>2728937</v>
      </c>
      <c r="B8134">
        <v>1</v>
      </c>
      <c r="C8134" t="s">
        <v>80</v>
      </c>
      <c r="D8134" t="s">
        <v>104</v>
      </c>
      <c r="E8134" t="s">
        <v>150</v>
      </c>
      <c r="F8134" t="s">
        <v>4004</v>
      </c>
      <c r="G8134" t="s">
        <v>152</v>
      </c>
      <c r="H8134" t="s">
        <v>153</v>
      </c>
      <c r="I8134" t="s">
        <v>136</v>
      </c>
      <c r="J8134" t="s">
        <v>137</v>
      </c>
      <c r="K8134" t="s">
        <v>138</v>
      </c>
      <c r="L8134" t="s">
        <v>22245</v>
      </c>
      <c r="M8134" t="s">
        <v>22246</v>
      </c>
      <c r="N8134">
        <v>0.71611111100000002</v>
      </c>
      <c r="O8134">
        <v>1</v>
      </c>
      <c r="P8134">
        <v>633</v>
      </c>
      <c r="Q8134">
        <v>18</v>
      </c>
      <c r="R8134">
        <v>28</v>
      </c>
      <c r="S8134">
        <v>22</v>
      </c>
      <c r="T8134">
        <v>159</v>
      </c>
      <c r="U8134">
        <v>4</v>
      </c>
      <c r="V8134">
        <v>0</v>
      </c>
      <c r="W8134">
        <v>0.48488340396406004</v>
      </c>
      <c r="X8134">
        <v>111.30814845193643</v>
      </c>
      <c r="Y8134">
        <v>28.473376970845379</v>
      </c>
      <c r="Z8134">
        <v>7.9216712647834653</v>
      </c>
      <c r="AA8134">
        <v>76.598973101238329</v>
      </c>
      <c r="AB8134">
        <v>35.878985645010516</v>
      </c>
      <c r="AC8134">
        <v>57.249014865096761</v>
      </c>
      <c r="AD8134">
        <v>0</v>
      </c>
      <c r="AE8134">
        <v>317.9150537028749</v>
      </c>
    </row>
    <row r="8135" spans="1:31" x14ac:dyDescent="0.3">
      <c r="A8135">
        <v>2730019</v>
      </c>
      <c r="B8135">
        <v>1</v>
      </c>
      <c r="C8135" t="s">
        <v>81</v>
      </c>
      <c r="D8135" t="s">
        <v>115</v>
      </c>
      <c r="E8135" t="s">
        <v>161</v>
      </c>
      <c r="F8135" t="s">
        <v>22247</v>
      </c>
      <c r="G8135" t="s">
        <v>163</v>
      </c>
      <c r="H8135" t="s">
        <v>135</v>
      </c>
      <c r="I8135" t="s">
        <v>136</v>
      </c>
      <c r="J8135" t="s">
        <v>137</v>
      </c>
      <c r="K8135" t="s">
        <v>138</v>
      </c>
      <c r="L8135" t="s">
        <v>22248</v>
      </c>
      <c r="M8135" t="s">
        <v>22249</v>
      </c>
      <c r="N8135">
        <v>1.6363888879999999</v>
      </c>
      <c r="O8135">
        <v>0</v>
      </c>
      <c r="P8135">
        <v>2</v>
      </c>
      <c r="Q8135">
        <v>0</v>
      </c>
      <c r="R8135">
        <v>4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2.4433053668275</v>
      </c>
      <c r="AA8135">
        <v>0</v>
      </c>
      <c r="AB8135">
        <v>0</v>
      </c>
      <c r="AC8135">
        <v>0</v>
      </c>
      <c r="AD8135">
        <v>0</v>
      </c>
      <c r="AE8135">
        <v>2.4433053668275</v>
      </c>
    </row>
    <row r="8136" spans="1:31" x14ac:dyDescent="0.3">
      <c r="A8136">
        <v>2729392</v>
      </c>
      <c r="B8136">
        <v>1</v>
      </c>
      <c r="C8136" t="s">
        <v>81</v>
      </c>
      <c r="D8136" t="s">
        <v>112</v>
      </c>
      <c r="E8136" t="s">
        <v>132</v>
      </c>
      <c r="F8136" t="s">
        <v>22250</v>
      </c>
      <c r="G8136" t="s">
        <v>163</v>
      </c>
      <c r="H8136" t="s">
        <v>135</v>
      </c>
      <c r="I8136" t="s">
        <v>136</v>
      </c>
      <c r="J8136" t="s">
        <v>137</v>
      </c>
      <c r="K8136" t="s">
        <v>138</v>
      </c>
      <c r="L8136" t="s">
        <v>22251</v>
      </c>
      <c r="M8136" t="s">
        <v>22252</v>
      </c>
      <c r="N8136">
        <v>13.128055555</v>
      </c>
      <c r="O8136">
        <v>0</v>
      </c>
      <c r="P8136">
        <v>19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</v>
      </c>
    </row>
    <row r="8137" spans="1:31" x14ac:dyDescent="0.3">
      <c r="A8137">
        <v>2729286</v>
      </c>
      <c r="B8137">
        <v>1</v>
      </c>
      <c r="C8137" t="s">
        <v>80</v>
      </c>
      <c r="D8137" t="s">
        <v>107</v>
      </c>
      <c r="E8137" t="s">
        <v>156</v>
      </c>
      <c r="F8137" t="s">
        <v>22253</v>
      </c>
      <c r="G8137" t="s">
        <v>152</v>
      </c>
      <c r="H8137" t="s">
        <v>153</v>
      </c>
      <c r="I8137" t="s">
        <v>136</v>
      </c>
      <c r="J8137" t="s">
        <v>137</v>
      </c>
      <c r="K8137" t="s">
        <v>138</v>
      </c>
      <c r="L8137" t="s">
        <v>22254</v>
      </c>
      <c r="M8137" t="s">
        <v>22255</v>
      </c>
      <c r="N8137">
        <v>3.6833333330000002</v>
      </c>
      <c r="O8137">
        <v>0</v>
      </c>
      <c r="P8137">
        <v>463</v>
      </c>
      <c r="Q8137">
        <v>0</v>
      </c>
      <c r="R8137">
        <v>0</v>
      </c>
      <c r="S8137">
        <v>0</v>
      </c>
      <c r="T8137">
        <v>10</v>
      </c>
      <c r="U8137">
        <v>0</v>
      </c>
      <c r="V8137">
        <v>0</v>
      </c>
      <c r="W8137">
        <v>0</v>
      </c>
      <c r="X8137">
        <v>130.02365474307678</v>
      </c>
      <c r="Y8137">
        <v>0</v>
      </c>
      <c r="Z8137">
        <v>0</v>
      </c>
      <c r="AA8137">
        <v>0</v>
      </c>
      <c r="AB8137">
        <v>58.890832104739331</v>
      </c>
      <c r="AC8137">
        <v>0</v>
      </c>
      <c r="AD8137">
        <v>0</v>
      </c>
      <c r="AE8137">
        <v>188.91448684781611</v>
      </c>
    </row>
    <row r="8138" spans="1:31" x14ac:dyDescent="0.3">
      <c r="A8138">
        <v>2729043</v>
      </c>
      <c r="B8138">
        <v>1</v>
      </c>
      <c r="C8138" t="s">
        <v>81</v>
      </c>
      <c r="D8138" t="s">
        <v>115</v>
      </c>
      <c r="E8138" t="s">
        <v>213</v>
      </c>
      <c r="F8138" t="s">
        <v>3998</v>
      </c>
      <c r="G8138" t="s">
        <v>152</v>
      </c>
      <c r="H8138" t="s">
        <v>153</v>
      </c>
      <c r="I8138" t="s">
        <v>136</v>
      </c>
      <c r="J8138" t="s">
        <v>137</v>
      </c>
      <c r="K8138" t="s">
        <v>138</v>
      </c>
      <c r="L8138" t="s">
        <v>22256</v>
      </c>
      <c r="M8138" t="s">
        <v>22257</v>
      </c>
      <c r="N8138">
        <v>0.72055555500000001</v>
      </c>
      <c r="O8138">
        <v>2</v>
      </c>
      <c r="P8138">
        <v>576</v>
      </c>
      <c r="Q8138">
        <v>3</v>
      </c>
      <c r="R8138">
        <v>27</v>
      </c>
      <c r="S8138">
        <v>3</v>
      </c>
      <c r="T8138">
        <v>29</v>
      </c>
      <c r="U8138">
        <v>0</v>
      </c>
      <c r="V8138">
        <v>0</v>
      </c>
      <c r="W8138">
        <v>0.22245483112666661</v>
      </c>
      <c r="X8138">
        <v>25.425332182655886</v>
      </c>
      <c r="Y8138">
        <v>1.5190073650588665</v>
      </c>
      <c r="Z8138">
        <v>9.1925328947198324</v>
      </c>
      <c r="AA8138">
        <v>9.8531557002765737</v>
      </c>
      <c r="AB8138">
        <v>3.3329565892408493</v>
      </c>
      <c r="AC8138">
        <v>0</v>
      </c>
      <c r="AD8138">
        <v>0</v>
      </c>
      <c r="AE8138">
        <v>49.545439563078673</v>
      </c>
    </row>
    <row r="8139" spans="1:31" x14ac:dyDescent="0.3">
      <c r="A8139">
        <v>2729827</v>
      </c>
      <c r="B8139">
        <v>1</v>
      </c>
      <c r="C8139" t="s">
        <v>80</v>
      </c>
      <c r="D8139" t="s">
        <v>92</v>
      </c>
      <c r="E8139" t="s">
        <v>213</v>
      </c>
      <c r="F8139" t="s">
        <v>22258</v>
      </c>
      <c r="G8139" t="s">
        <v>152</v>
      </c>
      <c r="H8139" t="s">
        <v>153</v>
      </c>
      <c r="I8139" t="s">
        <v>136</v>
      </c>
      <c r="J8139" t="s">
        <v>137</v>
      </c>
      <c r="K8139" t="s">
        <v>138</v>
      </c>
      <c r="L8139" t="s">
        <v>22259</v>
      </c>
      <c r="M8139" t="s">
        <v>22260</v>
      </c>
      <c r="N8139">
        <v>5.6472222219999999</v>
      </c>
      <c r="O8139">
        <v>0</v>
      </c>
      <c r="P8139">
        <v>2269</v>
      </c>
      <c r="Q8139">
        <v>0</v>
      </c>
      <c r="R8139">
        <v>3</v>
      </c>
      <c r="S8139">
        <v>3</v>
      </c>
      <c r="T8139">
        <v>87</v>
      </c>
      <c r="U8139">
        <v>1</v>
      </c>
      <c r="V8139">
        <v>5</v>
      </c>
      <c r="W8139">
        <v>0</v>
      </c>
      <c r="X8139">
        <v>843.66701303434877</v>
      </c>
      <c r="Y8139">
        <v>0</v>
      </c>
      <c r="Z8139">
        <v>2.9477447312716665</v>
      </c>
      <c r="AA8139">
        <v>128.27887326495568</v>
      </c>
      <c r="AB8139">
        <v>341.69087753621505</v>
      </c>
      <c r="AC8139">
        <v>549.12686399628728</v>
      </c>
      <c r="AD8139">
        <v>10.396553627095178</v>
      </c>
      <c r="AE8139">
        <v>1876.1079261901737</v>
      </c>
    </row>
    <row r="8140" spans="1:31" x14ac:dyDescent="0.3">
      <c r="A8140">
        <v>2729584</v>
      </c>
      <c r="B8140">
        <v>1</v>
      </c>
      <c r="C8140" t="s">
        <v>81</v>
      </c>
      <c r="D8140" t="s">
        <v>116</v>
      </c>
      <c r="E8140" t="s">
        <v>161</v>
      </c>
      <c r="F8140" t="s">
        <v>22261</v>
      </c>
      <c r="G8140" t="s">
        <v>163</v>
      </c>
      <c r="H8140" t="s">
        <v>135</v>
      </c>
      <c r="I8140" t="s">
        <v>136</v>
      </c>
      <c r="J8140" t="s">
        <v>137</v>
      </c>
      <c r="K8140" t="s">
        <v>138</v>
      </c>
      <c r="L8140" t="s">
        <v>22262</v>
      </c>
      <c r="M8140" t="s">
        <v>22263</v>
      </c>
      <c r="N8140">
        <v>9.7349999999999994</v>
      </c>
      <c r="O8140">
        <v>0</v>
      </c>
      <c r="P8140">
        <v>44</v>
      </c>
      <c r="Q8140">
        <v>0</v>
      </c>
      <c r="R8140">
        <v>2</v>
      </c>
      <c r="S8140">
        <v>0</v>
      </c>
      <c r="T8140">
        <v>1</v>
      </c>
      <c r="U8140">
        <v>0</v>
      </c>
      <c r="V8140">
        <v>0</v>
      </c>
      <c r="W8140">
        <v>0</v>
      </c>
      <c r="X8140">
        <v>46.844097838484288</v>
      </c>
      <c r="Y8140">
        <v>0</v>
      </c>
      <c r="Z8140">
        <v>6.9436554800649724</v>
      </c>
      <c r="AA8140">
        <v>0</v>
      </c>
      <c r="AB8140">
        <v>0.40566157846334078</v>
      </c>
      <c r="AC8140">
        <v>0</v>
      </c>
      <c r="AD8140">
        <v>0</v>
      </c>
      <c r="AE8140">
        <v>54.193414897012602</v>
      </c>
    </row>
    <row r="8141" spans="1:31" x14ac:dyDescent="0.3">
      <c r="A8141">
        <v>2728894</v>
      </c>
      <c r="B8141">
        <v>1</v>
      </c>
      <c r="C8141" t="s">
        <v>80</v>
      </c>
      <c r="D8141" t="s">
        <v>111</v>
      </c>
      <c r="E8141" t="s">
        <v>161</v>
      </c>
      <c r="F8141" t="s">
        <v>2645</v>
      </c>
      <c r="G8141" t="s">
        <v>163</v>
      </c>
      <c r="H8141" t="s">
        <v>135</v>
      </c>
      <c r="I8141" t="s">
        <v>136</v>
      </c>
      <c r="J8141" t="s">
        <v>137</v>
      </c>
      <c r="K8141" t="s">
        <v>138</v>
      </c>
      <c r="L8141" t="s">
        <v>22264</v>
      </c>
      <c r="M8141" t="s">
        <v>22265</v>
      </c>
      <c r="N8141">
        <v>1.8916666660000001</v>
      </c>
      <c r="O8141">
        <v>0</v>
      </c>
      <c r="P8141">
        <v>6</v>
      </c>
      <c r="Q8141">
        <v>0</v>
      </c>
      <c r="R8141">
        <v>1</v>
      </c>
      <c r="S8141">
        <v>0</v>
      </c>
      <c r="T8141">
        <v>5</v>
      </c>
      <c r="U8141">
        <v>0</v>
      </c>
      <c r="V8141">
        <v>0</v>
      </c>
      <c r="W8141">
        <v>0</v>
      </c>
      <c r="X8141">
        <v>13.888030597661194</v>
      </c>
      <c r="Y8141">
        <v>0</v>
      </c>
      <c r="Z8141">
        <v>0.181027798478895</v>
      </c>
      <c r="AA8141">
        <v>0</v>
      </c>
      <c r="AB8141">
        <v>11.708957737441093</v>
      </c>
      <c r="AC8141">
        <v>0</v>
      </c>
      <c r="AD8141">
        <v>0</v>
      </c>
      <c r="AE8141">
        <v>25.778016133581183</v>
      </c>
    </row>
    <row r="8142" spans="1:31" x14ac:dyDescent="0.3">
      <c r="A8142">
        <v>2729965</v>
      </c>
      <c r="B8142">
        <v>1</v>
      </c>
      <c r="C8142" t="s">
        <v>80</v>
      </c>
      <c r="D8142" t="s">
        <v>106</v>
      </c>
      <c r="E8142" t="s">
        <v>161</v>
      </c>
      <c r="F8142" t="s">
        <v>22266</v>
      </c>
      <c r="G8142" t="s">
        <v>163</v>
      </c>
      <c r="H8142" t="s">
        <v>135</v>
      </c>
      <c r="I8142" t="s">
        <v>136</v>
      </c>
      <c r="J8142" t="s">
        <v>137</v>
      </c>
      <c r="K8142" t="s">
        <v>138</v>
      </c>
      <c r="L8142" t="s">
        <v>22267</v>
      </c>
      <c r="M8142" t="s">
        <v>22268</v>
      </c>
      <c r="N8142">
        <v>6.676666666</v>
      </c>
      <c r="O8142">
        <v>0</v>
      </c>
      <c r="P8142">
        <v>1</v>
      </c>
      <c r="Q8142">
        <v>0</v>
      </c>
      <c r="R8142">
        <v>1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18.68915142964585</v>
      </c>
      <c r="AA8142">
        <v>0</v>
      </c>
      <c r="AB8142">
        <v>0</v>
      </c>
      <c r="AC8142">
        <v>0</v>
      </c>
      <c r="AD8142">
        <v>0</v>
      </c>
      <c r="AE8142">
        <v>18.68915142964585</v>
      </c>
    </row>
    <row r="8143" spans="1:31" x14ac:dyDescent="0.3">
      <c r="A8143">
        <v>2729278</v>
      </c>
      <c r="B8143">
        <v>1</v>
      </c>
      <c r="C8143" t="s">
        <v>80</v>
      </c>
      <c r="D8143" t="s">
        <v>108</v>
      </c>
      <c r="E8143" t="s">
        <v>132</v>
      </c>
      <c r="F8143" t="s">
        <v>22269</v>
      </c>
      <c r="G8143" t="s">
        <v>409</v>
      </c>
      <c r="H8143" t="s">
        <v>135</v>
      </c>
      <c r="I8143" t="s">
        <v>136</v>
      </c>
      <c r="J8143" t="s">
        <v>137</v>
      </c>
      <c r="K8143" t="s">
        <v>138</v>
      </c>
      <c r="L8143" t="s">
        <v>22270</v>
      </c>
      <c r="M8143" t="s">
        <v>22271</v>
      </c>
      <c r="N8143">
        <v>2.380833333</v>
      </c>
      <c r="O8143">
        <v>0</v>
      </c>
      <c r="P8143">
        <v>36</v>
      </c>
      <c r="Q8143">
        <v>0</v>
      </c>
      <c r="R8143">
        <v>25</v>
      </c>
      <c r="S8143">
        <v>0</v>
      </c>
      <c r="T8143">
        <v>8</v>
      </c>
      <c r="U8143">
        <v>0</v>
      </c>
      <c r="V8143">
        <v>0</v>
      </c>
      <c r="W8143">
        <v>0</v>
      </c>
      <c r="X8143">
        <v>12.003507245569617</v>
      </c>
      <c r="Y8143">
        <v>0</v>
      </c>
      <c r="Z8143">
        <v>37.312849756188314</v>
      </c>
      <c r="AA8143">
        <v>0</v>
      </c>
      <c r="AB8143">
        <v>3.6783712593868705</v>
      </c>
      <c r="AC8143">
        <v>0</v>
      </c>
      <c r="AD8143">
        <v>0</v>
      </c>
      <c r="AE8143">
        <v>52.9947282611448</v>
      </c>
    </row>
    <row r="8144" spans="1:31" x14ac:dyDescent="0.3">
      <c r="A8144">
        <v>2729942</v>
      </c>
      <c r="B8144">
        <v>1</v>
      </c>
      <c r="C8144" t="s">
        <v>80</v>
      </c>
      <c r="D8144" t="s">
        <v>82</v>
      </c>
      <c r="E8144" t="s">
        <v>156</v>
      </c>
      <c r="F8144" t="s">
        <v>22272</v>
      </c>
      <c r="G8144" t="s">
        <v>249</v>
      </c>
      <c r="H8144" t="s">
        <v>153</v>
      </c>
      <c r="I8144" t="s">
        <v>136</v>
      </c>
      <c r="J8144" t="s">
        <v>5</v>
      </c>
      <c r="K8144" t="s">
        <v>138</v>
      </c>
      <c r="L8144" t="s">
        <v>22273</v>
      </c>
      <c r="M8144" t="s">
        <v>22274</v>
      </c>
      <c r="N8144">
        <v>10.341666666</v>
      </c>
      <c r="O8144">
        <v>0</v>
      </c>
      <c r="P8144">
        <v>310</v>
      </c>
      <c r="Q8144">
        <v>0</v>
      </c>
      <c r="R8144">
        <v>0</v>
      </c>
      <c r="S8144">
        <v>0</v>
      </c>
      <c r="T8144">
        <v>126</v>
      </c>
      <c r="U8144">
        <v>0</v>
      </c>
      <c r="V8144">
        <v>0</v>
      </c>
      <c r="W8144">
        <v>0</v>
      </c>
      <c r="X8144">
        <v>779.55537007587736</v>
      </c>
      <c r="Y8144">
        <v>0</v>
      </c>
      <c r="Z8144">
        <v>0</v>
      </c>
      <c r="AA8144">
        <v>0</v>
      </c>
      <c r="AB8144">
        <v>1723.1872444060048</v>
      </c>
      <c r="AC8144">
        <v>0</v>
      </c>
      <c r="AD8144">
        <v>0</v>
      </c>
      <c r="AE8144">
        <v>2502.7426144818819</v>
      </c>
    </row>
    <row r="8145" spans="1:31" x14ac:dyDescent="0.3">
      <c r="A8145">
        <v>2729255</v>
      </c>
      <c r="B8145">
        <v>1</v>
      </c>
      <c r="C8145" t="s">
        <v>80</v>
      </c>
      <c r="D8145" t="s">
        <v>92</v>
      </c>
      <c r="E8145" t="s">
        <v>150</v>
      </c>
      <c r="F8145" t="s">
        <v>21881</v>
      </c>
      <c r="G8145" t="s">
        <v>152</v>
      </c>
      <c r="H8145" t="s">
        <v>153</v>
      </c>
      <c r="I8145" t="s">
        <v>136</v>
      </c>
      <c r="J8145" t="s">
        <v>137</v>
      </c>
      <c r="K8145" t="s">
        <v>138</v>
      </c>
      <c r="L8145" t="s">
        <v>22275</v>
      </c>
      <c r="M8145" t="s">
        <v>22276</v>
      </c>
      <c r="N8145">
        <v>0.14611111099999999</v>
      </c>
      <c r="O8145">
        <v>1</v>
      </c>
      <c r="P8145">
        <v>6336</v>
      </c>
      <c r="Q8145">
        <v>2</v>
      </c>
      <c r="R8145">
        <v>40</v>
      </c>
      <c r="S8145">
        <v>10</v>
      </c>
      <c r="T8145">
        <v>311</v>
      </c>
      <c r="U8145">
        <v>1</v>
      </c>
      <c r="V8145">
        <v>7</v>
      </c>
      <c r="W8145">
        <v>6.4183717276816665</v>
      </c>
      <c r="X8145">
        <v>93.263374240685422</v>
      </c>
      <c r="Y8145">
        <v>0.92370395820867679</v>
      </c>
      <c r="Z8145">
        <v>0.64440509904967003</v>
      </c>
      <c r="AA8145">
        <v>4.9937627257122701</v>
      </c>
      <c r="AB8145">
        <v>26.725432380084772</v>
      </c>
      <c r="AC8145">
        <v>13.647913328499119</v>
      </c>
      <c r="AD8145">
        <v>0.2927474222259</v>
      </c>
      <c r="AE8145">
        <v>146.90971088214749</v>
      </c>
    </row>
    <row r="8146" spans="1:31" x14ac:dyDescent="0.3">
      <c r="A8146">
        <v>2729086</v>
      </c>
      <c r="B8146">
        <v>1</v>
      </c>
      <c r="C8146" t="s">
        <v>80</v>
      </c>
      <c r="D8146" t="s">
        <v>95</v>
      </c>
      <c r="E8146" t="s">
        <v>150</v>
      </c>
      <c r="F8146" t="s">
        <v>6889</v>
      </c>
      <c r="G8146" t="s">
        <v>152</v>
      </c>
      <c r="H8146" t="s">
        <v>153</v>
      </c>
      <c r="I8146" t="s">
        <v>136</v>
      </c>
      <c r="J8146" t="s">
        <v>137</v>
      </c>
      <c r="K8146" t="s">
        <v>138</v>
      </c>
      <c r="L8146" t="s">
        <v>22277</v>
      </c>
      <c r="M8146" t="s">
        <v>22278</v>
      </c>
      <c r="N8146">
        <v>0.62444444399999999</v>
      </c>
      <c r="O8146">
        <v>5</v>
      </c>
      <c r="P8146">
        <v>771</v>
      </c>
      <c r="Q8146">
        <v>24</v>
      </c>
      <c r="R8146">
        <v>13</v>
      </c>
      <c r="S8146">
        <v>34</v>
      </c>
      <c r="T8146">
        <v>56</v>
      </c>
      <c r="U8146">
        <v>0</v>
      </c>
      <c r="V8146">
        <v>0</v>
      </c>
      <c r="W8146">
        <v>2.9350363549274996</v>
      </c>
      <c r="X8146">
        <v>85.05365753898343</v>
      </c>
      <c r="Y8146">
        <v>18.470147469187335</v>
      </c>
      <c r="Z8146">
        <v>2.5089490996060864</v>
      </c>
      <c r="AA8146">
        <v>248.34183068736175</v>
      </c>
      <c r="AB8146">
        <v>19.270993308134884</v>
      </c>
      <c r="AC8146">
        <v>0</v>
      </c>
      <c r="AD8146">
        <v>0</v>
      </c>
      <c r="AE8146">
        <v>376.58061445820101</v>
      </c>
    </row>
    <row r="8147" spans="1:31" x14ac:dyDescent="0.3">
      <c r="A8147">
        <v>2729232</v>
      </c>
      <c r="B8147">
        <v>1</v>
      </c>
      <c r="C8147" t="s">
        <v>81</v>
      </c>
      <c r="D8147" t="s">
        <v>113</v>
      </c>
      <c r="E8147" t="s">
        <v>213</v>
      </c>
      <c r="F8147" t="s">
        <v>7460</v>
      </c>
      <c r="G8147" t="s">
        <v>152</v>
      </c>
      <c r="H8147" t="s">
        <v>153</v>
      </c>
      <c r="I8147" t="s">
        <v>136</v>
      </c>
      <c r="J8147" t="s">
        <v>137</v>
      </c>
      <c r="K8147" t="s">
        <v>138</v>
      </c>
      <c r="L8147" t="s">
        <v>22279</v>
      </c>
      <c r="M8147" t="s">
        <v>22280</v>
      </c>
      <c r="N8147">
        <v>3.4638888880000001</v>
      </c>
      <c r="O8147">
        <v>7</v>
      </c>
      <c r="P8147">
        <v>1625</v>
      </c>
      <c r="Q8147">
        <v>16</v>
      </c>
      <c r="R8147">
        <v>409</v>
      </c>
      <c r="S8147">
        <v>6</v>
      </c>
      <c r="T8147">
        <v>129</v>
      </c>
      <c r="U8147">
        <v>0</v>
      </c>
      <c r="V8147">
        <v>0</v>
      </c>
      <c r="W8147">
        <v>5.7579774243742587</v>
      </c>
      <c r="X8147">
        <v>900.78664763662186</v>
      </c>
      <c r="Y8147">
        <v>38.523353908983303</v>
      </c>
      <c r="Z8147">
        <v>152.58496349164292</v>
      </c>
      <c r="AA8147">
        <v>81.701592338143499</v>
      </c>
      <c r="AB8147">
        <v>177.63507678318749</v>
      </c>
      <c r="AC8147">
        <v>0</v>
      </c>
      <c r="AD8147">
        <v>0</v>
      </c>
      <c r="AE8147">
        <v>1356.9896115829533</v>
      </c>
    </row>
    <row r="8148" spans="1:31" x14ac:dyDescent="0.3">
      <c r="A8148">
        <v>2729109</v>
      </c>
      <c r="B8148">
        <v>1</v>
      </c>
      <c r="C8148" t="s">
        <v>80</v>
      </c>
      <c r="D8148" t="s">
        <v>99</v>
      </c>
      <c r="E8148" t="s">
        <v>161</v>
      </c>
      <c r="F8148" t="s">
        <v>22281</v>
      </c>
      <c r="G8148" t="s">
        <v>163</v>
      </c>
      <c r="H8148" t="s">
        <v>135</v>
      </c>
      <c r="I8148" t="s">
        <v>136</v>
      </c>
      <c r="J8148" t="s">
        <v>137</v>
      </c>
      <c r="K8148" t="s">
        <v>138</v>
      </c>
      <c r="L8148" t="s">
        <v>22282</v>
      </c>
      <c r="M8148" t="s">
        <v>22283</v>
      </c>
      <c r="N8148">
        <v>1.383611111</v>
      </c>
      <c r="O8148">
        <v>0</v>
      </c>
      <c r="P8148">
        <v>40</v>
      </c>
      <c r="Q8148">
        <v>0</v>
      </c>
      <c r="R8148">
        <v>1</v>
      </c>
      <c r="S8148">
        <v>0</v>
      </c>
      <c r="T8148">
        <v>1</v>
      </c>
      <c r="U8148">
        <v>0</v>
      </c>
      <c r="V8148">
        <v>0</v>
      </c>
      <c r="W8148">
        <v>0</v>
      </c>
      <c r="X8148">
        <v>10.593897653572148</v>
      </c>
      <c r="Y8148">
        <v>0</v>
      </c>
      <c r="Z8148">
        <v>0.14067302487455</v>
      </c>
      <c r="AA8148">
        <v>0</v>
      </c>
      <c r="AB8148">
        <v>0.20689980108979997</v>
      </c>
      <c r="AC8148">
        <v>0</v>
      </c>
      <c r="AD8148">
        <v>0</v>
      </c>
      <c r="AE8148">
        <v>10.941470479536498</v>
      </c>
    </row>
    <row r="8149" spans="1:31" x14ac:dyDescent="0.3">
      <c r="A8149">
        <v>2730460</v>
      </c>
      <c r="B8149">
        <v>1</v>
      </c>
      <c r="C8149" t="s">
        <v>80</v>
      </c>
      <c r="D8149" t="s">
        <v>107</v>
      </c>
      <c r="E8149" t="s">
        <v>161</v>
      </c>
      <c r="F8149" t="s">
        <v>22284</v>
      </c>
      <c r="G8149" t="s">
        <v>163</v>
      </c>
      <c r="H8149" t="s">
        <v>135</v>
      </c>
      <c r="I8149" t="s">
        <v>136</v>
      </c>
      <c r="J8149" t="s">
        <v>137</v>
      </c>
      <c r="K8149" t="s">
        <v>138</v>
      </c>
      <c r="L8149" t="s">
        <v>22285</v>
      </c>
      <c r="M8149" t="s">
        <v>22286</v>
      </c>
      <c r="N8149">
        <v>3.7602777770000002</v>
      </c>
      <c r="O8149">
        <v>0</v>
      </c>
      <c r="P8149">
        <v>38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13.907682149725039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13.907682149725039</v>
      </c>
    </row>
    <row r="8150" spans="1:31" x14ac:dyDescent="0.3">
      <c r="A8150">
        <v>2730323</v>
      </c>
      <c r="B8150">
        <v>2</v>
      </c>
      <c r="C8150" t="s">
        <v>80</v>
      </c>
      <c r="D8150" t="s">
        <v>90</v>
      </c>
      <c r="E8150" t="s">
        <v>156</v>
      </c>
      <c r="F8150" t="s">
        <v>22287</v>
      </c>
      <c r="G8150" t="s">
        <v>348</v>
      </c>
      <c r="H8150" t="s">
        <v>153</v>
      </c>
      <c r="I8150" t="s">
        <v>136</v>
      </c>
      <c r="J8150" t="s">
        <v>137</v>
      </c>
      <c r="K8150" t="s">
        <v>138</v>
      </c>
      <c r="L8150" t="s">
        <v>22288</v>
      </c>
      <c r="M8150" t="s">
        <v>22289</v>
      </c>
      <c r="N8150">
        <v>0.45388888799999999</v>
      </c>
      <c r="O8150">
        <v>0</v>
      </c>
      <c r="P8150">
        <v>222</v>
      </c>
      <c r="Q8150">
        <v>0</v>
      </c>
      <c r="R8150">
        <v>0</v>
      </c>
      <c r="S8150">
        <v>4</v>
      </c>
      <c r="T8150">
        <v>7</v>
      </c>
      <c r="U8150">
        <v>0</v>
      </c>
      <c r="V8150">
        <v>0</v>
      </c>
      <c r="W8150">
        <v>0</v>
      </c>
      <c r="X8150">
        <v>28.596859894061872</v>
      </c>
      <c r="Y8150">
        <v>0</v>
      </c>
      <c r="Z8150">
        <v>0</v>
      </c>
      <c r="AA8150">
        <v>13.157325930378143</v>
      </c>
      <c r="AB8150">
        <v>2.0556498691715603</v>
      </c>
      <c r="AC8150">
        <v>0</v>
      </c>
      <c r="AD8150">
        <v>0</v>
      </c>
      <c r="AE8150">
        <v>43.809835693611575</v>
      </c>
    </row>
    <row r="8151" spans="1:31" x14ac:dyDescent="0.3">
      <c r="A8151">
        <v>2728760</v>
      </c>
      <c r="B8151">
        <v>1</v>
      </c>
      <c r="C8151" t="s">
        <v>80</v>
      </c>
      <c r="D8151" t="s">
        <v>94</v>
      </c>
      <c r="E8151" t="s">
        <v>173</v>
      </c>
      <c r="F8151" t="s">
        <v>874</v>
      </c>
      <c r="G8151" t="s">
        <v>565</v>
      </c>
      <c r="H8151" t="s">
        <v>153</v>
      </c>
      <c r="I8151" t="s">
        <v>136</v>
      </c>
      <c r="J8151" t="s">
        <v>137</v>
      </c>
      <c r="K8151" t="s">
        <v>138</v>
      </c>
      <c r="L8151" t="s">
        <v>22290</v>
      </c>
      <c r="M8151" t="s">
        <v>22291</v>
      </c>
      <c r="N8151">
        <v>13.105277777</v>
      </c>
      <c r="O8151">
        <v>1</v>
      </c>
      <c r="P8151">
        <v>1792</v>
      </c>
      <c r="Q8151">
        <v>26</v>
      </c>
      <c r="R8151">
        <v>84</v>
      </c>
      <c r="S8151">
        <v>38</v>
      </c>
      <c r="T8151">
        <v>462</v>
      </c>
      <c r="U8151">
        <v>16</v>
      </c>
      <c r="V8151">
        <v>0</v>
      </c>
      <c r="W8151">
        <v>7.2488542079427258</v>
      </c>
      <c r="X8151">
        <v>2962.4959404579467</v>
      </c>
      <c r="Y8151">
        <v>76.150834991335032</v>
      </c>
      <c r="Z8151">
        <v>136.89103773078097</v>
      </c>
      <c r="AA8151">
        <v>2451.8746467673782</v>
      </c>
      <c r="AB8151">
        <v>1937.7538343982637</v>
      </c>
      <c r="AC8151">
        <v>6485.6130292454227</v>
      </c>
      <c r="AD8151">
        <v>0</v>
      </c>
      <c r="AE8151">
        <v>14058.028177799071</v>
      </c>
    </row>
    <row r="8152" spans="1:31" x14ac:dyDescent="0.3">
      <c r="A8152">
        <v>2730752</v>
      </c>
      <c r="B8152">
        <v>1</v>
      </c>
      <c r="C8152" t="s">
        <v>80</v>
      </c>
      <c r="D8152" t="s">
        <v>82</v>
      </c>
      <c r="E8152" t="s">
        <v>200</v>
      </c>
      <c r="F8152" t="s">
        <v>22292</v>
      </c>
      <c r="G8152" t="s">
        <v>249</v>
      </c>
      <c r="H8152" t="s">
        <v>135</v>
      </c>
      <c r="I8152" t="s">
        <v>136</v>
      </c>
      <c r="J8152" t="s">
        <v>5</v>
      </c>
      <c r="K8152" t="s">
        <v>138</v>
      </c>
      <c r="L8152" t="s">
        <v>22293</v>
      </c>
      <c r="M8152" t="s">
        <v>22294</v>
      </c>
      <c r="N8152">
        <v>11.339444444</v>
      </c>
      <c r="O8152">
        <v>0</v>
      </c>
      <c r="P8152">
        <v>3</v>
      </c>
      <c r="Q8152">
        <v>0</v>
      </c>
      <c r="R8152">
        <v>0</v>
      </c>
      <c r="S8152">
        <v>0</v>
      </c>
      <c r="T8152">
        <v>63</v>
      </c>
      <c r="U8152">
        <v>0</v>
      </c>
      <c r="V8152">
        <v>0</v>
      </c>
      <c r="W8152">
        <v>0</v>
      </c>
      <c r="X8152">
        <v>19.133611818561821</v>
      </c>
      <c r="Y8152">
        <v>0</v>
      </c>
      <c r="Z8152">
        <v>0</v>
      </c>
      <c r="AA8152">
        <v>0</v>
      </c>
      <c r="AB8152">
        <v>126.50116434385717</v>
      </c>
      <c r="AC8152">
        <v>0</v>
      </c>
      <c r="AD8152">
        <v>0</v>
      </c>
      <c r="AE8152">
        <v>145.634776162419</v>
      </c>
    </row>
    <row r="8153" spans="1:31" x14ac:dyDescent="0.3">
      <c r="A8153">
        <v>2730111</v>
      </c>
      <c r="B8153">
        <v>1</v>
      </c>
      <c r="C8153" t="s">
        <v>81</v>
      </c>
      <c r="D8153" t="s">
        <v>116</v>
      </c>
      <c r="E8153" t="s">
        <v>161</v>
      </c>
      <c r="F8153" t="s">
        <v>22295</v>
      </c>
      <c r="G8153" t="s">
        <v>163</v>
      </c>
      <c r="H8153" t="s">
        <v>135</v>
      </c>
      <c r="I8153" t="s">
        <v>136</v>
      </c>
      <c r="J8153" t="s">
        <v>137</v>
      </c>
      <c r="K8153" t="s">
        <v>138</v>
      </c>
      <c r="L8153" t="s">
        <v>22296</v>
      </c>
      <c r="M8153" t="s">
        <v>22297</v>
      </c>
      <c r="N8153">
        <v>2.017222222</v>
      </c>
      <c r="O8153">
        <v>0</v>
      </c>
      <c r="P8153">
        <v>29</v>
      </c>
      <c r="Q8153">
        <v>0</v>
      </c>
      <c r="R8153">
        <v>0</v>
      </c>
      <c r="S8153">
        <v>0</v>
      </c>
      <c r="T8153">
        <v>6</v>
      </c>
      <c r="U8153">
        <v>0</v>
      </c>
      <c r="V8153">
        <v>0</v>
      </c>
      <c r="W8153">
        <v>0</v>
      </c>
      <c r="X8153">
        <v>6.4716032293353027</v>
      </c>
      <c r="Y8153">
        <v>0</v>
      </c>
      <c r="Z8153">
        <v>0</v>
      </c>
      <c r="AA8153">
        <v>0</v>
      </c>
      <c r="AB8153">
        <v>2.567906369643334</v>
      </c>
      <c r="AC8153">
        <v>0</v>
      </c>
      <c r="AD8153">
        <v>0</v>
      </c>
      <c r="AE8153">
        <v>9.0395095989786363</v>
      </c>
    </row>
    <row r="8154" spans="1:31" x14ac:dyDescent="0.3">
      <c r="A8154">
        <v>2729447</v>
      </c>
      <c r="B8154">
        <v>1</v>
      </c>
      <c r="C8154" t="s">
        <v>81</v>
      </c>
      <c r="D8154" t="s">
        <v>115</v>
      </c>
      <c r="E8154" t="s">
        <v>145</v>
      </c>
      <c r="F8154" t="s">
        <v>22298</v>
      </c>
      <c r="G8154" t="s">
        <v>230</v>
      </c>
      <c r="H8154" t="s">
        <v>135</v>
      </c>
      <c r="I8154" t="s">
        <v>136</v>
      </c>
      <c r="J8154" t="s">
        <v>137</v>
      </c>
      <c r="K8154" t="s">
        <v>138</v>
      </c>
      <c r="L8154" t="s">
        <v>22299</v>
      </c>
      <c r="M8154" t="s">
        <v>22300</v>
      </c>
      <c r="N8154">
        <v>5.2997222219999998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1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0.65577905549692339</v>
      </c>
      <c r="AC8154">
        <v>0</v>
      </c>
      <c r="AD8154">
        <v>0</v>
      </c>
      <c r="AE8154">
        <v>0.65577905549692339</v>
      </c>
    </row>
    <row r="8155" spans="1:31" x14ac:dyDescent="0.3">
      <c r="A8155">
        <v>2729936</v>
      </c>
      <c r="B8155">
        <v>2</v>
      </c>
      <c r="C8155" t="s">
        <v>80</v>
      </c>
      <c r="D8155" t="s">
        <v>82</v>
      </c>
      <c r="E8155" t="s">
        <v>200</v>
      </c>
      <c r="F8155" t="s">
        <v>22301</v>
      </c>
      <c r="G8155" t="s">
        <v>163</v>
      </c>
      <c r="H8155" t="s">
        <v>135</v>
      </c>
      <c r="I8155" t="s">
        <v>136</v>
      </c>
      <c r="J8155" t="s">
        <v>137</v>
      </c>
      <c r="K8155" t="s">
        <v>138</v>
      </c>
      <c r="L8155" t="s">
        <v>22302</v>
      </c>
      <c r="M8155" t="s">
        <v>22303</v>
      </c>
      <c r="N8155">
        <v>2.6691666660000002</v>
      </c>
      <c r="O8155">
        <v>0</v>
      </c>
      <c r="P8155">
        <v>12</v>
      </c>
      <c r="Q8155">
        <v>0</v>
      </c>
      <c r="R8155">
        <v>0</v>
      </c>
      <c r="S8155">
        <v>0</v>
      </c>
      <c r="T8155">
        <v>32</v>
      </c>
      <c r="U8155">
        <v>0</v>
      </c>
      <c r="V8155">
        <v>0</v>
      </c>
      <c r="W8155">
        <v>0</v>
      </c>
      <c r="X8155">
        <v>7.0058994571710382</v>
      </c>
      <c r="Y8155">
        <v>0</v>
      </c>
      <c r="Z8155">
        <v>0</v>
      </c>
      <c r="AA8155">
        <v>0</v>
      </c>
      <c r="AB8155">
        <v>157.06498462797941</v>
      </c>
      <c r="AC8155">
        <v>0</v>
      </c>
      <c r="AD8155">
        <v>0</v>
      </c>
      <c r="AE8155">
        <v>164.07088408515045</v>
      </c>
    </row>
    <row r="8156" spans="1:31" x14ac:dyDescent="0.3">
      <c r="A8156">
        <v>2729009</v>
      </c>
      <c r="B8156">
        <v>1</v>
      </c>
      <c r="C8156" t="s">
        <v>81</v>
      </c>
      <c r="D8156" t="s">
        <v>112</v>
      </c>
      <c r="E8156" t="s">
        <v>161</v>
      </c>
      <c r="F8156" t="s">
        <v>22304</v>
      </c>
      <c r="G8156" t="s">
        <v>1479</v>
      </c>
      <c r="H8156" t="s">
        <v>135</v>
      </c>
      <c r="I8156" t="s">
        <v>136</v>
      </c>
      <c r="J8156" t="s">
        <v>137</v>
      </c>
      <c r="K8156" t="s">
        <v>138</v>
      </c>
      <c r="L8156" t="s">
        <v>22305</v>
      </c>
      <c r="M8156" t="s">
        <v>22306</v>
      </c>
      <c r="N8156">
        <v>6.9852777770000003</v>
      </c>
      <c r="O8156">
        <v>0</v>
      </c>
      <c r="P8156">
        <v>35</v>
      </c>
      <c r="Q8156">
        <v>0</v>
      </c>
      <c r="R8156">
        <v>22</v>
      </c>
      <c r="S8156">
        <v>0</v>
      </c>
      <c r="T8156">
        <v>1</v>
      </c>
      <c r="U8156">
        <v>0</v>
      </c>
      <c r="V8156">
        <v>0</v>
      </c>
      <c r="W8156">
        <v>0</v>
      </c>
      <c r="X8156">
        <v>48.191536455800176</v>
      </c>
      <c r="Y8156">
        <v>0</v>
      </c>
      <c r="Z8156">
        <v>20.067846325664686</v>
      </c>
      <c r="AA8156">
        <v>0</v>
      </c>
      <c r="AB8156">
        <v>1.4414381890533335E-2</v>
      </c>
      <c r="AC8156">
        <v>0</v>
      </c>
      <c r="AD8156">
        <v>0</v>
      </c>
      <c r="AE8156">
        <v>68.273797163355397</v>
      </c>
    </row>
    <row r="8157" spans="1:31" x14ac:dyDescent="0.3">
      <c r="A8157">
        <v>2730337</v>
      </c>
      <c r="B8157">
        <v>1</v>
      </c>
      <c r="C8157" t="s">
        <v>81</v>
      </c>
      <c r="D8157" t="s">
        <v>113</v>
      </c>
      <c r="E8157" t="s">
        <v>161</v>
      </c>
      <c r="F8157" t="s">
        <v>22307</v>
      </c>
      <c r="G8157" t="s">
        <v>163</v>
      </c>
      <c r="H8157" t="s">
        <v>135</v>
      </c>
      <c r="I8157" t="s">
        <v>136</v>
      </c>
      <c r="J8157" t="s">
        <v>137</v>
      </c>
      <c r="K8157" t="s">
        <v>138</v>
      </c>
      <c r="L8157" t="s">
        <v>22308</v>
      </c>
      <c r="M8157" t="s">
        <v>22309</v>
      </c>
      <c r="N8157">
        <v>8.8630555550000008</v>
      </c>
      <c r="O8157">
        <v>0</v>
      </c>
      <c r="P8157">
        <v>1</v>
      </c>
      <c r="Q8157">
        <v>0</v>
      </c>
      <c r="R8157">
        <v>1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4.5808623202948997</v>
      </c>
      <c r="Y8157">
        <v>0</v>
      </c>
      <c r="Z8157">
        <v>5.8041584158742809</v>
      </c>
      <c r="AA8157">
        <v>0</v>
      </c>
      <c r="AB8157">
        <v>0</v>
      </c>
      <c r="AC8157">
        <v>0</v>
      </c>
      <c r="AD8157">
        <v>0</v>
      </c>
      <c r="AE8157">
        <v>10.385020736169182</v>
      </c>
    </row>
    <row r="8158" spans="1:31" x14ac:dyDescent="0.3">
      <c r="A8158">
        <v>2728817</v>
      </c>
      <c r="B8158">
        <v>1</v>
      </c>
      <c r="C8158" t="s">
        <v>80</v>
      </c>
      <c r="D8158" t="s">
        <v>104</v>
      </c>
      <c r="E8158" t="s">
        <v>150</v>
      </c>
      <c r="F8158" t="s">
        <v>19161</v>
      </c>
      <c r="G8158" t="s">
        <v>152</v>
      </c>
      <c r="H8158" t="s">
        <v>153</v>
      </c>
      <c r="I8158" t="s">
        <v>136</v>
      </c>
      <c r="J8158" t="s">
        <v>137</v>
      </c>
      <c r="K8158" t="s">
        <v>138</v>
      </c>
      <c r="L8158" t="s">
        <v>22310</v>
      </c>
      <c r="M8158" t="s">
        <v>22311</v>
      </c>
      <c r="N8158">
        <v>0.59333333300000002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1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0.31247156984400004</v>
      </c>
      <c r="AD8158">
        <v>0</v>
      </c>
      <c r="AE8158">
        <v>0.31247156984400004</v>
      </c>
    </row>
    <row r="8159" spans="1:31" x14ac:dyDescent="0.3">
      <c r="A8159">
        <v>2729550</v>
      </c>
      <c r="B8159">
        <v>1</v>
      </c>
      <c r="C8159" t="s">
        <v>80</v>
      </c>
      <c r="D8159" t="s">
        <v>107</v>
      </c>
      <c r="E8159" t="s">
        <v>132</v>
      </c>
      <c r="F8159" t="s">
        <v>22312</v>
      </c>
      <c r="G8159" t="s">
        <v>134</v>
      </c>
      <c r="H8159" t="s">
        <v>135</v>
      </c>
      <c r="I8159" t="s">
        <v>136</v>
      </c>
      <c r="J8159" t="s">
        <v>137</v>
      </c>
      <c r="K8159" t="s">
        <v>138</v>
      </c>
      <c r="L8159" t="s">
        <v>22313</v>
      </c>
      <c r="M8159" t="s">
        <v>22314</v>
      </c>
      <c r="N8159">
        <v>8.3002777769999998</v>
      </c>
      <c r="O8159">
        <v>0</v>
      </c>
      <c r="P8159">
        <v>180</v>
      </c>
      <c r="Q8159">
        <v>0</v>
      </c>
      <c r="R8159">
        <v>1</v>
      </c>
      <c r="S8159">
        <v>0</v>
      </c>
      <c r="T8159">
        <v>5</v>
      </c>
      <c r="U8159">
        <v>0</v>
      </c>
      <c r="V8159">
        <v>0</v>
      </c>
      <c r="W8159">
        <v>0</v>
      </c>
      <c r="X8159">
        <v>104.52390243841606</v>
      </c>
      <c r="Y8159">
        <v>0</v>
      </c>
      <c r="Z8159">
        <v>0.13173857493483748</v>
      </c>
      <c r="AA8159">
        <v>0</v>
      </c>
      <c r="AB8159">
        <v>19.525549102379998</v>
      </c>
      <c r="AC8159">
        <v>0</v>
      </c>
      <c r="AD8159">
        <v>0</v>
      </c>
      <c r="AE8159">
        <v>124.1811901157309</v>
      </c>
    </row>
    <row r="8160" spans="1:31" x14ac:dyDescent="0.3">
      <c r="A8160">
        <v>2729716</v>
      </c>
      <c r="B8160">
        <v>1</v>
      </c>
      <c r="C8160" t="s">
        <v>81</v>
      </c>
      <c r="D8160" t="s">
        <v>114</v>
      </c>
      <c r="E8160" t="s">
        <v>161</v>
      </c>
      <c r="F8160" t="s">
        <v>22315</v>
      </c>
      <c r="G8160" t="s">
        <v>163</v>
      </c>
      <c r="H8160" t="s">
        <v>135</v>
      </c>
      <c r="I8160" t="s">
        <v>136</v>
      </c>
      <c r="J8160" t="s">
        <v>137</v>
      </c>
      <c r="K8160" t="s">
        <v>138</v>
      </c>
      <c r="L8160" t="s">
        <v>22316</v>
      </c>
      <c r="M8160" t="s">
        <v>22317</v>
      </c>
      <c r="N8160">
        <v>2.0361111109999999</v>
      </c>
      <c r="O8160">
        <v>0</v>
      </c>
      <c r="P8160">
        <v>34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7.5402096564675123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7.5402096564675123</v>
      </c>
    </row>
    <row r="8161" spans="1:31" x14ac:dyDescent="0.3">
      <c r="A8161">
        <v>2730383</v>
      </c>
      <c r="B8161">
        <v>1</v>
      </c>
      <c r="C8161" t="s">
        <v>80</v>
      </c>
      <c r="D8161" t="s">
        <v>98</v>
      </c>
      <c r="E8161" t="s">
        <v>213</v>
      </c>
      <c r="F8161" t="s">
        <v>8814</v>
      </c>
      <c r="G8161" t="s">
        <v>152</v>
      </c>
      <c r="H8161" t="s">
        <v>153</v>
      </c>
      <c r="I8161" t="s">
        <v>136</v>
      </c>
      <c r="J8161" t="s">
        <v>137</v>
      </c>
      <c r="K8161" t="s">
        <v>138</v>
      </c>
      <c r="L8161" t="s">
        <v>22318</v>
      </c>
      <c r="M8161" t="s">
        <v>22319</v>
      </c>
      <c r="N8161">
        <v>2.233055555</v>
      </c>
      <c r="O8161">
        <v>1</v>
      </c>
      <c r="P8161">
        <v>568</v>
      </c>
      <c r="Q8161">
        <v>15</v>
      </c>
      <c r="R8161">
        <v>48</v>
      </c>
      <c r="S8161">
        <v>2</v>
      </c>
      <c r="T8161">
        <v>106</v>
      </c>
      <c r="U8161">
        <v>0</v>
      </c>
      <c r="V8161">
        <v>0</v>
      </c>
      <c r="W8161">
        <v>0.58836257537249992</v>
      </c>
      <c r="X8161">
        <v>178.09588545531403</v>
      </c>
      <c r="Y8161">
        <v>4.9634247684964219</v>
      </c>
      <c r="Z8161">
        <v>30.23634795470058</v>
      </c>
      <c r="AA8161">
        <v>2.9622434537600104</v>
      </c>
      <c r="AB8161">
        <v>59.500887930278552</v>
      </c>
      <c r="AC8161">
        <v>0</v>
      </c>
      <c r="AD8161">
        <v>0</v>
      </c>
      <c r="AE8161">
        <v>276.34715213792214</v>
      </c>
    </row>
    <row r="8162" spans="1:31" x14ac:dyDescent="0.3">
      <c r="A8162">
        <v>2730549</v>
      </c>
      <c r="B8162">
        <v>1</v>
      </c>
      <c r="C8162" t="s">
        <v>80</v>
      </c>
      <c r="D8162" t="s">
        <v>105</v>
      </c>
      <c r="E8162" t="s">
        <v>132</v>
      </c>
      <c r="F8162" t="s">
        <v>22320</v>
      </c>
      <c r="G8162" t="s">
        <v>134</v>
      </c>
      <c r="H8162" t="s">
        <v>135</v>
      </c>
      <c r="I8162" t="s">
        <v>136</v>
      </c>
      <c r="J8162" t="s">
        <v>137</v>
      </c>
      <c r="K8162" t="s">
        <v>138</v>
      </c>
      <c r="L8162" t="s">
        <v>22321</v>
      </c>
      <c r="M8162" t="s">
        <v>22322</v>
      </c>
      <c r="N8162">
        <v>2.204722222</v>
      </c>
      <c r="O8162">
        <v>0</v>
      </c>
      <c r="P8162">
        <v>2</v>
      </c>
      <c r="Q8162">
        <v>0</v>
      </c>
      <c r="R8162">
        <v>3</v>
      </c>
      <c r="S8162">
        <v>0</v>
      </c>
      <c r="T8162">
        <v>12</v>
      </c>
      <c r="U8162">
        <v>0</v>
      </c>
      <c r="V8162">
        <v>0</v>
      </c>
      <c r="W8162">
        <v>0</v>
      </c>
      <c r="X8162">
        <v>0.94648292580052007</v>
      </c>
      <c r="Y8162">
        <v>0</v>
      </c>
      <c r="Z8162">
        <v>2.0268014673887507</v>
      </c>
      <c r="AA8162">
        <v>0</v>
      </c>
      <c r="AB8162">
        <v>21.770798107366723</v>
      </c>
      <c r="AC8162">
        <v>0</v>
      </c>
      <c r="AD8162">
        <v>0</v>
      </c>
      <c r="AE8162">
        <v>24.744082500555994</v>
      </c>
    </row>
    <row r="8163" spans="1:31" x14ac:dyDescent="0.3">
      <c r="A8163">
        <v>2728983</v>
      </c>
      <c r="B8163">
        <v>1</v>
      </c>
      <c r="C8163" t="s">
        <v>80</v>
      </c>
      <c r="D8163" t="s">
        <v>91</v>
      </c>
      <c r="E8163" t="s">
        <v>213</v>
      </c>
      <c r="F8163" t="s">
        <v>22323</v>
      </c>
      <c r="G8163" t="s">
        <v>152</v>
      </c>
      <c r="H8163" t="s">
        <v>153</v>
      </c>
      <c r="I8163" t="s">
        <v>136</v>
      </c>
      <c r="J8163" t="s">
        <v>137</v>
      </c>
      <c r="K8163" t="s">
        <v>138</v>
      </c>
      <c r="L8163" t="s">
        <v>22324</v>
      </c>
      <c r="M8163" t="s">
        <v>22325</v>
      </c>
      <c r="N8163">
        <v>0.72611111100000003</v>
      </c>
      <c r="O8163">
        <v>3</v>
      </c>
      <c r="P8163">
        <v>13</v>
      </c>
      <c r="Q8163">
        <v>15</v>
      </c>
      <c r="R8163">
        <v>18</v>
      </c>
      <c r="S8163">
        <v>3</v>
      </c>
      <c r="T8163">
        <v>64</v>
      </c>
      <c r="U8163">
        <v>1</v>
      </c>
      <c r="V8163">
        <v>0</v>
      </c>
      <c r="W8163">
        <v>9.6247071200054659</v>
      </c>
      <c r="X8163">
        <v>0.77194603158183661</v>
      </c>
      <c r="Y8163">
        <v>4.5693932138144611</v>
      </c>
      <c r="Z8163">
        <v>1.2582398577535798</v>
      </c>
      <c r="AA8163">
        <v>2.6478300662942051</v>
      </c>
      <c r="AB8163">
        <v>37.562902826915064</v>
      </c>
      <c r="AC8163">
        <v>5.8786895094988338</v>
      </c>
      <c r="AD8163">
        <v>0</v>
      </c>
      <c r="AE8163">
        <v>62.313708625863448</v>
      </c>
    </row>
    <row r="8164" spans="1:31" x14ac:dyDescent="0.3">
      <c r="A8164">
        <v>2729524</v>
      </c>
      <c r="B8164">
        <v>1</v>
      </c>
      <c r="C8164" t="s">
        <v>80</v>
      </c>
      <c r="D8164" t="s">
        <v>90</v>
      </c>
      <c r="E8164" t="s">
        <v>145</v>
      </c>
      <c r="F8164" t="s">
        <v>22326</v>
      </c>
      <c r="G8164" t="s">
        <v>230</v>
      </c>
      <c r="H8164" t="s">
        <v>135</v>
      </c>
      <c r="I8164" t="s">
        <v>136</v>
      </c>
      <c r="J8164" t="s">
        <v>137</v>
      </c>
      <c r="K8164" t="s">
        <v>138</v>
      </c>
      <c r="L8164" t="s">
        <v>22327</v>
      </c>
      <c r="M8164" t="s">
        <v>22328</v>
      </c>
      <c r="N8164">
        <v>1.964722222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1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</v>
      </c>
    </row>
    <row r="8165" spans="1:31" x14ac:dyDescent="0.3">
      <c r="A8165">
        <v>2729693</v>
      </c>
      <c r="B8165">
        <v>1</v>
      </c>
      <c r="C8165" t="s">
        <v>81</v>
      </c>
      <c r="D8165" t="s">
        <v>115</v>
      </c>
      <c r="E8165" t="s">
        <v>156</v>
      </c>
      <c r="F8165" t="s">
        <v>22329</v>
      </c>
      <c r="G8165" t="s">
        <v>185</v>
      </c>
      <c r="H8165" t="s">
        <v>153</v>
      </c>
      <c r="I8165" t="s">
        <v>136</v>
      </c>
      <c r="J8165" t="s">
        <v>137</v>
      </c>
      <c r="K8165" t="s">
        <v>138</v>
      </c>
      <c r="L8165" t="s">
        <v>22330</v>
      </c>
      <c r="M8165" t="s">
        <v>22331</v>
      </c>
      <c r="N8165">
        <v>9.1188888880000007</v>
      </c>
      <c r="O8165">
        <v>1</v>
      </c>
      <c r="P8165">
        <v>83</v>
      </c>
      <c r="Q8165">
        <v>0</v>
      </c>
      <c r="R8165">
        <v>4</v>
      </c>
      <c r="S8165">
        <v>0</v>
      </c>
      <c r="T8165">
        <v>2</v>
      </c>
      <c r="U8165">
        <v>0</v>
      </c>
      <c r="V8165">
        <v>0</v>
      </c>
      <c r="W8165">
        <v>2.0057910319841668</v>
      </c>
      <c r="X8165">
        <v>5.8699309678184175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7.8757219998025843</v>
      </c>
    </row>
    <row r="8166" spans="1:31" x14ac:dyDescent="0.3">
      <c r="A8166">
        <v>2729816</v>
      </c>
      <c r="B8166">
        <v>1</v>
      </c>
      <c r="C8166" t="s">
        <v>80</v>
      </c>
      <c r="D8166" t="s">
        <v>108</v>
      </c>
      <c r="E8166" t="s">
        <v>161</v>
      </c>
      <c r="F8166" t="s">
        <v>22332</v>
      </c>
      <c r="G8166" t="s">
        <v>163</v>
      </c>
      <c r="H8166" t="s">
        <v>135</v>
      </c>
      <c r="I8166" t="s">
        <v>136</v>
      </c>
      <c r="J8166" t="s">
        <v>137</v>
      </c>
      <c r="K8166" t="s">
        <v>138</v>
      </c>
      <c r="L8166" t="s">
        <v>22333</v>
      </c>
      <c r="M8166" t="s">
        <v>22334</v>
      </c>
      <c r="N8166">
        <v>6.8436111110000004</v>
      </c>
      <c r="O8166">
        <v>0</v>
      </c>
      <c r="P8166">
        <v>9</v>
      </c>
      <c r="Q8166">
        <v>0</v>
      </c>
      <c r="R8166">
        <v>3</v>
      </c>
      <c r="S8166">
        <v>0</v>
      </c>
      <c r="T8166">
        <v>1</v>
      </c>
      <c r="U8166">
        <v>0</v>
      </c>
      <c r="V8166">
        <v>0</v>
      </c>
      <c r="W8166">
        <v>0</v>
      </c>
      <c r="X8166">
        <v>6.4255587115105506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6.4255587115105506</v>
      </c>
    </row>
    <row r="8167" spans="1:31" x14ac:dyDescent="0.3">
      <c r="A8167">
        <v>2728940</v>
      </c>
      <c r="B8167">
        <v>1</v>
      </c>
      <c r="C8167" t="s">
        <v>80</v>
      </c>
      <c r="D8167" t="s">
        <v>103</v>
      </c>
      <c r="E8167" t="s">
        <v>213</v>
      </c>
      <c r="F8167" t="s">
        <v>22335</v>
      </c>
      <c r="G8167" t="s">
        <v>2928</v>
      </c>
      <c r="H8167" t="s">
        <v>153</v>
      </c>
      <c r="I8167" t="s">
        <v>136</v>
      </c>
      <c r="J8167" t="s">
        <v>137</v>
      </c>
      <c r="K8167" t="s">
        <v>138</v>
      </c>
      <c r="L8167" t="s">
        <v>22336</v>
      </c>
      <c r="M8167" t="s">
        <v>22337</v>
      </c>
      <c r="N8167">
        <v>5.75</v>
      </c>
      <c r="O8167">
        <v>0</v>
      </c>
      <c r="P8167">
        <v>688</v>
      </c>
      <c r="Q8167">
        <v>20</v>
      </c>
      <c r="R8167">
        <v>2</v>
      </c>
      <c r="S8167">
        <v>3</v>
      </c>
      <c r="T8167">
        <v>89</v>
      </c>
      <c r="U8167">
        <v>1</v>
      </c>
      <c r="V8167">
        <v>2</v>
      </c>
      <c r="W8167">
        <v>0</v>
      </c>
      <c r="X8167">
        <v>737.70852345507592</v>
      </c>
      <c r="Y8167">
        <v>13.674970864567197</v>
      </c>
      <c r="Z8167">
        <v>3.4601903924444994</v>
      </c>
      <c r="AA8167">
        <v>403.48081290229385</v>
      </c>
      <c r="AB8167">
        <v>180.06898384334508</v>
      </c>
      <c r="AC8167">
        <v>153.18596140293602</v>
      </c>
      <c r="AD8167">
        <v>141.89150125015425</v>
      </c>
      <c r="AE8167">
        <v>1633.4709441108168</v>
      </c>
    </row>
    <row r="8168" spans="1:31" x14ac:dyDescent="0.3">
      <c r="A8168">
        <v>2730065</v>
      </c>
      <c r="B8168">
        <v>1</v>
      </c>
      <c r="C8168" t="s">
        <v>80</v>
      </c>
      <c r="D8168" t="s">
        <v>84</v>
      </c>
      <c r="E8168" t="s">
        <v>145</v>
      </c>
      <c r="F8168" t="s">
        <v>22338</v>
      </c>
      <c r="G8168" t="s">
        <v>230</v>
      </c>
      <c r="H8168" t="s">
        <v>135</v>
      </c>
      <c r="I8168" t="s">
        <v>136</v>
      </c>
      <c r="J8168" t="s">
        <v>137</v>
      </c>
      <c r="K8168" t="s">
        <v>138</v>
      </c>
      <c r="L8168" t="s">
        <v>22339</v>
      </c>
      <c r="M8168" t="s">
        <v>22340</v>
      </c>
      <c r="N8168">
        <v>3.9608333330000001</v>
      </c>
      <c r="O8168">
        <v>0</v>
      </c>
      <c r="P8168">
        <v>1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0.7584327566749125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0.7584327566749125</v>
      </c>
    </row>
    <row r="8169" spans="1:31" x14ac:dyDescent="0.3">
      <c r="A8169">
        <v>2730755</v>
      </c>
      <c r="B8169">
        <v>1</v>
      </c>
      <c r="C8169" t="s">
        <v>80</v>
      </c>
      <c r="D8169" t="s">
        <v>82</v>
      </c>
      <c r="E8169" t="s">
        <v>200</v>
      </c>
      <c r="F8169" t="s">
        <v>22341</v>
      </c>
      <c r="G8169" t="s">
        <v>249</v>
      </c>
      <c r="H8169" t="s">
        <v>135</v>
      </c>
      <c r="I8169" t="s">
        <v>136</v>
      </c>
      <c r="J8169" t="s">
        <v>5</v>
      </c>
      <c r="K8169" t="s">
        <v>138</v>
      </c>
      <c r="L8169" t="s">
        <v>22293</v>
      </c>
      <c r="M8169" t="s">
        <v>22342</v>
      </c>
      <c r="N8169">
        <v>11.225833333000001</v>
      </c>
      <c r="O8169">
        <v>0</v>
      </c>
      <c r="P8169">
        <v>21</v>
      </c>
      <c r="Q8169">
        <v>0</v>
      </c>
      <c r="R8169">
        <v>0</v>
      </c>
      <c r="S8169">
        <v>0</v>
      </c>
      <c r="T8169">
        <v>18</v>
      </c>
      <c r="U8169">
        <v>0</v>
      </c>
      <c r="V8169">
        <v>0</v>
      </c>
      <c r="W8169">
        <v>0</v>
      </c>
      <c r="X8169">
        <v>50.002708411990326</v>
      </c>
      <c r="Y8169">
        <v>0</v>
      </c>
      <c r="Z8169">
        <v>0</v>
      </c>
      <c r="AA8169">
        <v>0</v>
      </c>
      <c r="AB8169">
        <v>64.760652458596169</v>
      </c>
      <c r="AC8169">
        <v>0</v>
      </c>
      <c r="AD8169">
        <v>0</v>
      </c>
      <c r="AE8169">
        <v>114.7633608705865</v>
      </c>
    </row>
    <row r="8170" spans="1:31" x14ac:dyDescent="0.3">
      <c r="A8170">
        <v>2729673</v>
      </c>
      <c r="B8170">
        <v>1</v>
      </c>
      <c r="C8170" t="s">
        <v>80</v>
      </c>
      <c r="D8170" t="s">
        <v>100</v>
      </c>
      <c r="E8170" t="s">
        <v>161</v>
      </c>
      <c r="F8170" t="s">
        <v>22343</v>
      </c>
      <c r="G8170" t="s">
        <v>163</v>
      </c>
      <c r="H8170" t="s">
        <v>135</v>
      </c>
      <c r="I8170" t="s">
        <v>136</v>
      </c>
      <c r="J8170" t="s">
        <v>137</v>
      </c>
      <c r="K8170" t="s">
        <v>138</v>
      </c>
      <c r="L8170" t="s">
        <v>22344</v>
      </c>
      <c r="M8170" t="s">
        <v>22345</v>
      </c>
      <c r="N8170">
        <v>1.2494444440000001</v>
      </c>
      <c r="O8170">
        <v>0</v>
      </c>
      <c r="P8170">
        <v>3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0.59164372179368341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0.59164372179368341</v>
      </c>
    </row>
    <row r="8171" spans="1:31" x14ac:dyDescent="0.3">
      <c r="A8171">
        <v>2728691</v>
      </c>
      <c r="B8171">
        <v>1</v>
      </c>
      <c r="C8171" t="s">
        <v>80</v>
      </c>
      <c r="D8171" t="s">
        <v>96</v>
      </c>
      <c r="E8171" t="s">
        <v>150</v>
      </c>
      <c r="F8171" t="s">
        <v>15573</v>
      </c>
      <c r="G8171" t="s">
        <v>152</v>
      </c>
      <c r="H8171" t="s">
        <v>153</v>
      </c>
      <c r="I8171" t="s">
        <v>136</v>
      </c>
      <c r="J8171" t="s">
        <v>137</v>
      </c>
      <c r="K8171" t="s">
        <v>138</v>
      </c>
      <c r="L8171" t="s">
        <v>22346</v>
      </c>
      <c r="M8171" t="s">
        <v>22347</v>
      </c>
      <c r="N8171">
        <v>0.390833333</v>
      </c>
      <c r="O8171">
        <v>4</v>
      </c>
      <c r="P8171">
        <v>4435</v>
      </c>
      <c r="Q8171">
        <v>9</v>
      </c>
      <c r="R8171">
        <v>34</v>
      </c>
      <c r="S8171">
        <v>27</v>
      </c>
      <c r="T8171">
        <v>944</v>
      </c>
      <c r="U8171">
        <v>3</v>
      </c>
      <c r="V8171">
        <v>0</v>
      </c>
      <c r="W8171">
        <v>0.33221259190687746</v>
      </c>
      <c r="X8171">
        <v>426.60367163930357</v>
      </c>
      <c r="Y8171">
        <v>56.607718479712574</v>
      </c>
      <c r="Z8171">
        <v>1.8320634091236401</v>
      </c>
      <c r="AA8171">
        <v>137.51649617040221</v>
      </c>
      <c r="AB8171">
        <v>284.35061451716359</v>
      </c>
      <c r="AC8171">
        <v>80.352095826289556</v>
      </c>
      <c r="AD8171">
        <v>0</v>
      </c>
      <c r="AE8171">
        <v>987.59487263390201</v>
      </c>
    </row>
    <row r="8172" spans="1:31" x14ac:dyDescent="0.3">
      <c r="A8172">
        <v>2730314</v>
      </c>
      <c r="B8172">
        <v>1</v>
      </c>
      <c r="C8172" t="s">
        <v>80</v>
      </c>
      <c r="D8172" t="s">
        <v>106</v>
      </c>
      <c r="E8172" t="s">
        <v>161</v>
      </c>
      <c r="F8172" t="s">
        <v>8640</v>
      </c>
      <c r="G8172" t="s">
        <v>163</v>
      </c>
      <c r="H8172" t="s">
        <v>135</v>
      </c>
      <c r="I8172" t="s">
        <v>136</v>
      </c>
      <c r="J8172" t="s">
        <v>137</v>
      </c>
      <c r="K8172" t="s">
        <v>138</v>
      </c>
      <c r="L8172" t="s">
        <v>22348</v>
      </c>
      <c r="M8172" t="s">
        <v>22349</v>
      </c>
      <c r="N8172">
        <v>2.750555555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7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25.930300310689077</v>
      </c>
      <c r="AC8172">
        <v>0</v>
      </c>
      <c r="AD8172">
        <v>0</v>
      </c>
      <c r="AE8172">
        <v>25.930300310689077</v>
      </c>
    </row>
    <row r="8173" spans="1:31" x14ac:dyDescent="0.3">
      <c r="A8173">
        <v>2729381</v>
      </c>
      <c r="B8173">
        <v>1</v>
      </c>
      <c r="C8173" t="s">
        <v>81</v>
      </c>
      <c r="D8173" t="s">
        <v>128</v>
      </c>
      <c r="E8173" t="s">
        <v>161</v>
      </c>
      <c r="F8173" t="s">
        <v>22350</v>
      </c>
      <c r="G8173" t="s">
        <v>409</v>
      </c>
      <c r="H8173" t="s">
        <v>135</v>
      </c>
      <c r="I8173" t="s">
        <v>136</v>
      </c>
      <c r="J8173" t="s">
        <v>137</v>
      </c>
      <c r="K8173" t="s">
        <v>138</v>
      </c>
      <c r="L8173" t="s">
        <v>22351</v>
      </c>
      <c r="M8173" t="s">
        <v>22352</v>
      </c>
      <c r="N8173">
        <v>5.7366666659999996</v>
      </c>
      <c r="O8173">
        <v>0</v>
      </c>
      <c r="P8173">
        <v>23</v>
      </c>
      <c r="Q8173">
        <v>0</v>
      </c>
      <c r="R8173">
        <v>0</v>
      </c>
      <c r="S8173">
        <v>0</v>
      </c>
      <c r="T8173">
        <v>4</v>
      </c>
      <c r="U8173">
        <v>0</v>
      </c>
      <c r="V8173">
        <v>0</v>
      </c>
      <c r="W8173">
        <v>0</v>
      </c>
      <c r="X8173">
        <v>16.358472909489276</v>
      </c>
      <c r="Y8173">
        <v>0</v>
      </c>
      <c r="Z8173">
        <v>0</v>
      </c>
      <c r="AA8173">
        <v>0</v>
      </c>
      <c r="AB8173">
        <v>2.5778313085958997</v>
      </c>
      <c r="AC8173">
        <v>0</v>
      </c>
      <c r="AD8173">
        <v>0</v>
      </c>
      <c r="AE8173">
        <v>18.936304218085176</v>
      </c>
    </row>
    <row r="8174" spans="1:31" x14ac:dyDescent="0.3">
      <c r="A8174">
        <v>2730022</v>
      </c>
      <c r="B8174">
        <v>1</v>
      </c>
      <c r="C8174" t="s">
        <v>81</v>
      </c>
      <c r="D8174" t="s">
        <v>115</v>
      </c>
      <c r="E8174" t="s">
        <v>132</v>
      </c>
      <c r="F8174" t="s">
        <v>1575</v>
      </c>
      <c r="G8174" t="s">
        <v>134</v>
      </c>
      <c r="H8174" t="s">
        <v>135</v>
      </c>
      <c r="I8174" t="s">
        <v>136</v>
      </c>
      <c r="J8174" t="s">
        <v>137</v>
      </c>
      <c r="K8174" t="s">
        <v>138</v>
      </c>
      <c r="L8174" t="s">
        <v>22353</v>
      </c>
      <c r="M8174" t="s">
        <v>22354</v>
      </c>
      <c r="N8174">
        <v>18.5</v>
      </c>
      <c r="O8174">
        <v>0</v>
      </c>
      <c r="P8174">
        <v>19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3.5047345212000001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3.5047345212000001</v>
      </c>
    </row>
    <row r="8175" spans="1:31" x14ac:dyDescent="0.3">
      <c r="A8175">
        <v>2729089</v>
      </c>
      <c r="B8175">
        <v>1</v>
      </c>
      <c r="C8175" t="s">
        <v>81</v>
      </c>
      <c r="D8175" t="s">
        <v>128</v>
      </c>
      <c r="E8175" t="s">
        <v>161</v>
      </c>
      <c r="F8175" t="s">
        <v>22355</v>
      </c>
      <c r="G8175" t="s">
        <v>409</v>
      </c>
      <c r="H8175" t="s">
        <v>135</v>
      </c>
      <c r="I8175" t="s">
        <v>136</v>
      </c>
      <c r="J8175" t="s">
        <v>137</v>
      </c>
      <c r="K8175" t="s">
        <v>138</v>
      </c>
      <c r="L8175" t="s">
        <v>22356</v>
      </c>
      <c r="M8175" t="s">
        <v>22357</v>
      </c>
      <c r="N8175">
        <v>5.5777777769999997</v>
      </c>
      <c r="O8175">
        <v>0</v>
      </c>
      <c r="P8175">
        <v>48</v>
      </c>
      <c r="Q8175">
        <v>0</v>
      </c>
      <c r="R8175">
        <v>0</v>
      </c>
      <c r="S8175">
        <v>0</v>
      </c>
      <c r="T8175">
        <v>5</v>
      </c>
      <c r="U8175">
        <v>0</v>
      </c>
      <c r="V8175">
        <v>0</v>
      </c>
      <c r="W8175">
        <v>0</v>
      </c>
      <c r="X8175">
        <v>56.257490302837873</v>
      </c>
      <c r="Y8175">
        <v>0</v>
      </c>
      <c r="Z8175">
        <v>0</v>
      </c>
      <c r="AA8175">
        <v>0</v>
      </c>
      <c r="AB8175">
        <v>9.497783766301529</v>
      </c>
      <c r="AC8175">
        <v>0</v>
      </c>
      <c r="AD8175">
        <v>0</v>
      </c>
      <c r="AE8175">
        <v>65.755274069139404</v>
      </c>
    </row>
    <row r="8176" spans="1:31" x14ac:dyDescent="0.3">
      <c r="A8176">
        <v>2730131</v>
      </c>
      <c r="B8176">
        <v>1</v>
      </c>
      <c r="C8176" t="s">
        <v>81</v>
      </c>
      <c r="D8176" t="s">
        <v>116</v>
      </c>
      <c r="E8176" t="s">
        <v>145</v>
      </c>
      <c r="F8176" t="s">
        <v>22358</v>
      </c>
      <c r="G8176" t="s">
        <v>230</v>
      </c>
      <c r="H8176" t="s">
        <v>135</v>
      </c>
      <c r="I8176" t="s">
        <v>136</v>
      </c>
      <c r="J8176" t="s">
        <v>137</v>
      </c>
      <c r="K8176" t="s">
        <v>138</v>
      </c>
      <c r="L8176" t="s">
        <v>22359</v>
      </c>
      <c r="M8176" t="s">
        <v>22360</v>
      </c>
      <c r="N8176">
        <v>9.1447222220000004</v>
      </c>
      <c r="O8176">
        <v>0</v>
      </c>
      <c r="P8176">
        <v>1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1.4770457056840002E-2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1.4770457056840002E-2</v>
      </c>
    </row>
    <row r="8177" spans="1:31" x14ac:dyDescent="0.3">
      <c r="A8177">
        <v>2729112</v>
      </c>
      <c r="B8177">
        <v>1</v>
      </c>
      <c r="C8177" t="s">
        <v>80</v>
      </c>
      <c r="D8177" t="s">
        <v>95</v>
      </c>
      <c r="E8177" t="s">
        <v>150</v>
      </c>
      <c r="F8177" t="s">
        <v>19493</v>
      </c>
      <c r="G8177" t="s">
        <v>152</v>
      </c>
      <c r="H8177" t="s">
        <v>153</v>
      </c>
      <c r="I8177" t="s">
        <v>136</v>
      </c>
      <c r="J8177" t="s">
        <v>137</v>
      </c>
      <c r="K8177" t="s">
        <v>138</v>
      </c>
      <c r="L8177" t="s">
        <v>22361</v>
      </c>
      <c r="M8177" t="s">
        <v>22362</v>
      </c>
      <c r="N8177">
        <v>1.993055555</v>
      </c>
      <c r="O8177">
        <v>5</v>
      </c>
      <c r="P8177">
        <v>403</v>
      </c>
      <c r="Q8177">
        <v>8</v>
      </c>
      <c r="R8177">
        <v>1</v>
      </c>
      <c r="S8177">
        <v>31</v>
      </c>
      <c r="T8177">
        <v>18</v>
      </c>
      <c r="U8177">
        <v>2</v>
      </c>
      <c r="V8177">
        <v>0</v>
      </c>
      <c r="W8177">
        <v>5.4839045518129765</v>
      </c>
      <c r="X8177">
        <v>148.250900882824</v>
      </c>
      <c r="Y8177">
        <v>134.51334959254174</v>
      </c>
      <c r="Z8177">
        <v>4.7403650989826094</v>
      </c>
      <c r="AA8177">
        <v>572.71393113015608</v>
      </c>
      <c r="AB8177">
        <v>11.953366923143772</v>
      </c>
      <c r="AC8177">
        <v>146.94257727617463</v>
      </c>
      <c r="AD8177">
        <v>0</v>
      </c>
      <c r="AE8177">
        <v>1024.5983954556359</v>
      </c>
    </row>
    <row r="8178" spans="1:31" x14ac:dyDescent="0.3">
      <c r="A8178">
        <v>2730154</v>
      </c>
      <c r="B8178">
        <v>1</v>
      </c>
      <c r="C8178" t="s">
        <v>80</v>
      </c>
      <c r="D8178" t="s">
        <v>96</v>
      </c>
      <c r="E8178" t="s">
        <v>161</v>
      </c>
      <c r="F8178" t="s">
        <v>22363</v>
      </c>
      <c r="G8178" t="s">
        <v>163</v>
      </c>
      <c r="H8178" t="s">
        <v>135</v>
      </c>
      <c r="I8178" t="s">
        <v>136</v>
      </c>
      <c r="J8178" t="s">
        <v>137</v>
      </c>
      <c r="K8178" t="s">
        <v>138</v>
      </c>
      <c r="L8178" t="s">
        <v>22364</v>
      </c>
      <c r="M8178" t="s">
        <v>22365</v>
      </c>
      <c r="N8178">
        <v>9.3858333330000008</v>
      </c>
      <c r="O8178">
        <v>0</v>
      </c>
      <c r="P8178">
        <v>31</v>
      </c>
      <c r="Q8178">
        <v>0</v>
      </c>
      <c r="R8178">
        <v>1</v>
      </c>
      <c r="S8178">
        <v>0</v>
      </c>
      <c r="T8178">
        <v>5</v>
      </c>
      <c r="U8178">
        <v>0</v>
      </c>
      <c r="V8178">
        <v>0</v>
      </c>
      <c r="W8178">
        <v>0</v>
      </c>
      <c r="X8178">
        <v>83.238460859341444</v>
      </c>
      <c r="Y8178">
        <v>0</v>
      </c>
      <c r="Z8178">
        <v>4.4614607221739471</v>
      </c>
      <c r="AA8178">
        <v>0</v>
      </c>
      <c r="AB8178">
        <v>78.209178927103636</v>
      </c>
      <c r="AC8178">
        <v>0</v>
      </c>
      <c r="AD8178">
        <v>0</v>
      </c>
      <c r="AE8178">
        <v>165.90910050861902</v>
      </c>
    </row>
    <row r="8179" spans="1:31" x14ac:dyDescent="0.3">
      <c r="A8179">
        <v>2728711</v>
      </c>
      <c r="B8179">
        <v>1</v>
      </c>
      <c r="C8179" t="s">
        <v>81</v>
      </c>
      <c r="D8179" t="s">
        <v>113</v>
      </c>
      <c r="E8179" t="s">
        <v>156</v>
      </c>
      <c r="F8179" t="s">
        <v>22366</v>
      </c>
      <c r="G8179" t="s">
        <v>348</v>
      </c>
      <c r="H8179" t="s">
        <v>153</v>
      </c>
      <c r="I8179" t="s">
        <v>136</v>
      </c>
      <c r="J8179" t="s">
        <v>137</v>
      </c>
      <c r="K8179" t="s">
        <v>138</v>
      </c>
      <c r="L8179" t="s">
        <v>22367</v>
      </c>
      <c r="M8179" t="s">
        <v>22368</v>
      </c>
      <c r="N8179">
        <v>1.896111111</v>
      </c>
      <c r="O8179">
        <v>0</v>
      </c>
      <c r="P8179">
        <v>31</v>
      </c>
      <c r="Q8179">
        <v>0</v>
      </c>
      <c r="R8179">
        <v>1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6.1125317472633842</v>
      </c>
      <c r="Y8179">
        <v>0</v>
      </c>
      <c r="Z8179">
        <v>0.39628570333553664</v>
      </c>
      <c r="AA8179">
        <v>0</v>
      </c>
      <c r="AB8179">
        <v>0</v>
      </c>
      <c r="AC8179">
        <v>0</v>
      </c>
      <c r="AD8179">
        <v>0</v>
      </c>
      <c r="AE8179">
        <v>6.5088174505989205</v>
      </c>
    </row>
    <row r="8180" spans="1:31" x14ac:dyDescent="0.3">
      <c r="A8180">
        <v>2729398</v>
      </c>
      <c r="B8180">
        <v>1</v>
      </c>
      <c r="C8180" t="s">
        <v>80</v>
      </c>
      <c r="D8180" t="s">
        <v>85</v>
      </c>
      <c r="E8180" t="s">
        <v>132</v>
      </c>
      <c r="F8180" t="s">
        <v>22369</v>
      </c>
      <c r="G8180" t="s">
        <v>249</v>
      </c>
      <c r="H8180" t="s">
        <v>135</v>
      </c>
      <c r="I8180" t="s">
        <v>136</v>
      </c>
      <c r="J8180" t="s">
        <v>5</v>
      </c>
      <c r="K8180" t="s">
        <v>138</v>
      </c>
      <c r="L8180" t="s">
        <v>22370</v>
      </c>
      <c r="M8180" t="s">
        <v>22371</v>
      </c>
      <c r="N8180">
        <v>4.4922222219999997</v>
      </c>
      <c r="O8180">
        <v>0</v>
      </c>
      <c r="P8180">
        <v>506</v>
      </c>
      <c r="Q8180">
        <v>0</v>
      </c>
      <c r="R8180">
        <v>0</v>
      </c>
      <c r="S8180">
        <v>0</v>
      </c>
      <c r="T8180">
        <v>12</v>
      </c>
      <c r="U8180">
        <v>0</v>
      </c>
      <c r="V8180">
        <v>0</v>
      </c>
      <c r="W8180">
        <v>0</v>
      </c>
      <c r="X8180">
        <v>441.33664562883439</v>
      </c>
      <c r="Y8180">
        <v>0</v>
      </c>
      <c r="Z8180">
        <v>0</v>
      </c>
      <c r="AA8180">
        <v>0</v>
      </c>
      <c r="AB8180">
        <v>48.024666327611989</v>
      </c>
      <c r="AC8180">
        <v>0</v>
      </c>
      <c r="AD8180">
        <v>0</v>
      </c>
      <c r="AE8180">
        <v>489.3613119564464</v>
      </c>
    </row>
    <row r="8181" spans="1:31" x14ac:dyDescent="0.3">
      <c r="A8181">
        <v>2729939</v>
      </c>
      <c r="B8181">
        <v>1</v>
      </c>
      <c r="C8181" t="s">
        <v>80</v>
      </c>
      <c r="D8181" t="s">
        <v>82</v>
      </c>
      <c r="E8181" t="s">
        <v>156</v>
      </c>
      <c r="F8181" t="s">
        <v>22372</v>
      </c>
      <c r="G8181" t="s">
        <v>249</v>
      </c>
      <c r="H8181" t="s">
        <v>153</v>
      </c>
      <c r="I8181" t="s">
        <v>136</v>
      </c>
      <c r="J8181" t="s">
        <v>5</v>
      </c>
      <c r="K8181" t="s">
        <v>138</v>
      </c>
      <c r="L8181" t="s">
        <v>22373</v>
      </c>
      <c r="M8181" t="s">
        <v>22374</v>
      </c>
      <c r="N8181">
        <v>10.434722222</v>
      </c>
      <c r="O8181">
        <v>0</v>
      </c>
      <c r="P8181">
        <v>85</v>
      </c>
      <c r="Q8181">
        <v>0</v>
      </c>
      <c r="R8181">
        <v>0</v>
      </c>
      <c r="S8181">
        <v>0</v>
      </c>
      <c r="T8181">
        <v>75</v>
      </c>
      <c r="U8181">
        <v>0</v>
      </c>
      <c r="V8181">
        <v>0</v>
      </c>
      <c r="W8181">
        <v>0</v>
      </c>
      <c r="X8181">
        <v>243.15357942928901</v>
      </c>
      <c r="Y8181">
        <v>0</v>
      </c>
      <c r="Z8181">
        <v>0</v>
      </c>
      <c r="AA8181">
        <v>0</v>
      </c>
      <c r="AB8181">
        <v>856.04605959449589</v>
      </c>
      <c r="AC8181">
        <v>0</v>
      </c>
      <c r="AD8181">
        <v>0</v>
      </c>
      <c r="AE8181">
        <v>1099.1996390237848</v>
      </c>
    </row>
    <row r="8182" spans="1:31" x14ac:dyDescent="0.3">
      <c r="A8182">
        <v>2728880</v>
      </c>
      <c r="B8182">
        <v>1</v>
      </c>
      <c r="C8182" t="s">
        <v>80</v>
      </c>
      <c r="D8182" t="s">
        <v>104</v>
      </c>
      <c r="E8182" t="s">
        <v>156</v>
      </c>
      <c r="F8182" t="s">
        <v>22375</v>
      </c>
      <c r="G8182" t="s">
        <v>152</v>
      </c>
      <c r="H8182" t="s">
        <v>153</v>
      </c>
      <c r="I8182" t="s">
        <v>136</v>
      </c>
      <c r="J8182" t="s">
        <v>137</v>
      </c>
      <c r="K8182" t="s">
        <v>138</v>
      </c>
      <c r="L8182" t="s">
        <v>22376</v>
      </c>
      <c r="M8182" t="s">
        <v>22377</v>
      </c>
      <c r="N8182">
        <v>3.4961111109999998</v>
      </c>
      <c r="O8182">
        <v>0</v>
      </c>
      <c r="P8182">
        <v>552</v>
      </c>
      <c r="Q8182">
        <v>0</v>
      </c>
      <c r="R8182">
        <v>1</v>
      </c>
      <c r="S8182">
        <v>0</v>
      </c>
      <c r="T8182">
        <v>71</v>
      </c>
      <c r="U8182">
        <v>0</v>
      </c>
      <c r="V8182">
        <v>1</v>
      </c>
      <c r="W8182">
        <v>0</v>
      </c>
      <c r="X8182">
        <v>326.7033767307671</v>
      </c>
      <c r="Y8182">
        <v>0</v>
      </c>
      <c r="Z8182">
        <v>0</v>
      </c>
      <c r="AA8182">
        <v>0</v>
      </c>
      <c r="AB8182">
        <v>121.14052207591595</v>
      </c>
      <c r="AC8182">
        <v>0</v>
      </c>
      <c r="AD8182">
        <v>26.293711813328699</v>
      </c>
      <c r="AE8182">
        <v>474.13761062001174</v>
      </c>
    </row>
    <row r="8183" spans="1:31" x14ac:dyDescent="0.3">
      <c r="A8183">
        <v>2729899</v>
      </c>
      <c r="B8183">
        <v>1</v>
      </c>
      <c r="C8183" t="s">
        <v>81</v>
      </c>
      <c r="D8183" t="s">
        <v>127</v>
      </c>
      <c r="E8183" t="s">
        <v>132</v>
      </c>
      <c r="F8183" t="s">
        <v>13538</v>
      </c>
      <c r="G8183" t="s">
        <v>163</v>
      </c>
      <c r="H8183" t="s">
        <v>135</v>
      </c>
      <c r="I8183" t="s">
        <v>136</v>
      </c>
      <c r="J8183" t="s">
        <v>137</v>
      </c>
      <c r="K8183" t="s">
        <v>138</v>
      </c>
      <c r="L8183" t="s">
        <v>22378</v>
      </c>
      <c r="M8183" t="s">
        <v>22379</v>
      </c>
      <c r="N8183">
        <v>10.166111110999999</v>
      </c>
      <c r="O8183">
        <v>0</v>
      </c>
      <c r="P8183">
        <v>93</v>
      </c>
      <c r="Q8183">
        <v>0</v>
      </c>
      <c r="R8183">
        <v>3</v>
      </c>
      <c r="S8183">
        <v>0</v>
      </c>
      <c r="T8183">
        <v>7</v>
      </c>
      <c r="U8183">
        <v>0</v>
      </c>
      <c r="V8183">
        <v>0</v>
      </c>
      <c r="W8183">
        <v>0</v>
      </c>
      <c r="X8183">
        <v>278.98109837546588</v>
      </c>
      <c r="Y8183">
        <v>0</v>
      </c>
      <c r="Z8183">
        <v>5.2324400981416677</v>
      </c>
      <c r="AA8183">
        <v>0</v>
      </c>
      <c r="AB8183">
        <v>39.681480408070371</v>
      </c>
      <c r="AC8183">
        <v>0</v>
      </c>
      <c r="AD8183">
        <v>0</v>
      </c>
      <c r="AE8183">
        <v>323.89501888167797</v>
      </c>
    </row>
    <row r="8184" spans="1:31" x14ac:dyDescent="0.3">
      <c r="A8184">
        <v>2729613</v>
      </c>
      <c r="B8184">
        <v>1</v>
      </c>
      <c r="C8184" t="s">
        <v>80</v>
      </c>
      <c r="D8184" t="s">
        <v>103</v>
      </c>
      <c r="E8184" t="s">
        <v>132</v>
      </c>
      <c r="F8184" t="s">
        <v>22380</v>
      </c>
      <c r="G8184" t="s">
        <v>134</v>
      </c>
      <c r="H8184" t="s">
        <v>135</v>
      </c>
      <c r="I8184" t="s">
        <v>136</v>
      </c>
      <c r="J8184" t="s">
        <v>137</v>
      </c>
      <c r="K8184" t="s">
        <v>138</v>
      </c>
      <c r="L8184" t="s">
        <v>22381</v>
      </c>
      <c r="M8184" t="s">
        <v>22382</v>
      </c>
      <c r="N8184">
        <v>4.7586111109999996</v>
      </c>
      <c r="O8184">
        <v>0</v>
      </c>
      <c r="P8184">
        <v>104</v>
      </c>
      <c r="Q8184">
        <v>0</v>
      </c>
      <c r="R8184">
        <v>3</v>
      </c>
      <c r="S8184">
        <v>0</v>
      </c>
      <c r="T8184">
        <v>32</v>
      </c>
      <c r="U8184">
        <v>0</v>
      </c>
      <c r="V8184">
        <v>0</v>
      </c>
      <c r="W8184">
        <v>0</v>
      </c>
      <c r="X8184">
        <v>71.33482875439455</v>
      </c>
      <c r="Y8184">
        <v>0</v>
      </c>
      <c r="Z8184">
        <v>1.9013520747339652</v>
      </c>
      <c r="AA8184">
        <v>0</v>
      </c>
      <c r="AB8184">
        <v>56.873227457382434</v>
      </c>
      <c r="AC8184">
        <v>0</v>
      </c>
      <c r="AD8184">
        <v>0</v>
      </c>
      <c r="AE8184">
        <v>130.10940828651096</v>
      </c>
    </row>
    <row r="8185" spans="1:31" x14ac:dyDescent="0.3">
      <c r="A8185">
        <v>2729538</v>
      </c>
      <c r="B8185">
        <v>1</v>
      </c>
      <c r="C8185" t="s">
        <v>80</v>
      </c>
      <c r="D8185" t="s">
        <v>96</v>
      </c>
      <c r="E8185" t="s">
        <v>156</v>
      </c>
      <c r="F8185" t="s">
        <v>1003</v>
      </c>
      <c r="G8185" t="s">
        <v>152</v>
      </c>
      <c r="H8185" t="s">
        <v>153</v>
      </c>
      <c r="I8185" t="s">
        <v>136</v>
      </c>
      <c r="J8185" t="s">
        <v>137</v>
      </c>
      <c r="K8185" t="s">
        <v>138</v>
      </c>
      <c r="L8185" t="s">
        <v>22383</v>
      </c>
      <c r="M8185" t="s">
        <v>22384</v>
      </c>
      <c r="N8185">
        <v>7.4488888879999999</v>
      </c>
      <c r="O8185">
        <v>1</v>
      </c>
      <c r="P8185">
        <v>268</v>
      </c>
      <c r="Q8185">
        <v>2</v>
      </c>
      <c r="R8185">
        <v>0</v>
      </c>
      <c r="S8185">
        <v>5</v>
      </c>
      <c r="T8185">
        <v>4</v>
      </c>
      <c r="U8185">
        <v>0</v>
      </c>
      <c r="V8185">
        <v>0</v>
      </c>
      <c r="W8185">
        <v>1.5215134957508334</v>
      </c>
      <c r="X8185">
        <v>252.99264009559695</v>
      </c>
      <c r="Y8185">
        <v>44.962874708115038</v>
      </c>
      <c r="Z8185">
        <v>0</v>
      </c>
      <c r="AA8185">
        <v>199.30685576711983</v>
      </c>
      <c r="AB8185">
        <v>36.052763319155346</v>
      </c>
      <c r="AC8185">
        <v>0</v>
      </c>
      <c r="AD8185">
        <v>0</v>
      </c>
      <c r="AE8185">
        <v>534.83664738573805</v>
      </c>
    </row>
    <row r="8186" spans="1:31" x14ac:dyDescent="0.3">
      <c r="A8186">
        <v>2730202</v>
      </c>
      <c r="B8186">
        <v>1</v>
      </c>
      <c r="C8186" t="s">
        <v>80</v>
      </c>
      <c r="D8186" t="s">
        <v>104</v>
      </c>
      <c r="E8186" t="s">
        <v>161</v>
      </c>
      <c r="F8186" t="s">
        <v>22385</v>
      </c>
      <c r="G8186" t="s">
        <v>163</v>
      </c>
      <c r="H8186" t="s">
        <v>135</v>
      </c>
      <c r="I8186" t="s">
        <v>136</v>
      </c>
      <c r="J8186" t="s">
        <v>137</v>
      </c>
      <c r="K8186" t="s">
        <v>138</v>
      </c>
      <c r="L8186" t="s">
        <v>22386</v>
      </c>
      <c r="M8186" t="s">
        <v>22387</v>
      </c>
      <c r="N8186">
        <v>6.32</v>
      </c>
      <c r="O8186">
        <v>0</v>
      </c>
      <c r="P8186">
        <v>5</v>
      </c>
      <c r="Q8186">
        <v>0</v>
      </c>
      <c r="R8186">
        <v>13</v>
      </c>
      <c r="S8186">
        <v>0</v>
      </c>
      <c r="T8186">
        <v>3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18.731205039951377</v>
      </c>
      <c r="AC8186">
        <v>0</v>
      </c>
      <c r="AD8186">
        <v>0</v>
      </c>
      <c r="AE8186">
        <v>18.731205039951377</v>
      </c>
    </row>
    <row r="8187" spans="1:31" x14ac:dyDescent="0.3">
      <c r="A8187">
        <v>2729183</v>
      </c>
      <c r="B8187">
        <v>1</v>
      </c>
      <c r="C8187" t="s">
        <v>81</v>
      </c>
      <c r="D8187" t="s">
        <v>116</v>
      </c>
      <c r="E8187" t="s">
        <v>150</v>
      </c>
      <c r="F8187" t="s">
        <v>2337</v>
      </c>
      <c r="G8187" t="s">
        <v>152</v>
      </c>
      <c r="H8187" t="s">
        <v>153</v>
      </c>
      <c r="I8187" t="s">
        <v>136</v>
      </c>
      <c r="J8187" t="s">
        <v>137</v>
      </c>
      <c r="K8187" t="s">
        <v>138</v>
      </c>
      <c r="L8187" t="s">
        <v>22388</v>
      </c>
      <c r="M8187" t="s">
        <v>22389</v>
      </c>
      <c r="N8187">
        <v>3.5244444439999998</v>
      </c>
      <c r="O8187">
        <v>12</v>
      </c>
      <c r="P8187">
        <v>3040</v>
      </c>
      <c r="Q8187">
        <v>274</v>
      </c>
      <c r="R8187">
        <v>245</v>
      </c>
      <c r="S8187">
        <v>12</v>
      </c>
      <c r="T8187">
        <v>434</v>
      </c>
      <c r="U8187">
        <v>1</v>
      </c>
      <c r="V8187">
        <v>0</v>
      </c>
      <c r="W8187">
        <v>3.8483264503074999</v>
      </c>
      <c r="X8187">
        <v>1440.4818520126137</v>
      </c>
      <c r="Y8187">
        <v>263.25085088618755</v>
      </c>
      <c r="Z8187">
        <v>106.76896048474072</v>
      </c>
      <c r="AA8187">
        <v>263.71676673178405</v>
      </c>
      <c r="AB8187">
        <v>560.33613682620091</v>
      </c>
      <c r="AC8187">
        <v>19.000963017843748</v>
      </c>
      <c r="AD8187">
        <v>0</v>
      </c>
      <c r="AE8187">
        <v>2657.4038564096782</v>
      </c>
    </row>
    <row r="8188" spans="1:31" x14ac:dyDescent="0.3">
      <c r="A8188">
        <v>2729515</v>
      </c>
      <c r="B8188">
        <v>1</v>
      </c>
      <c r="C8188" t="s">
        <v>81</v>
      </c>
      <c r="D8188" t="s">
        <v>118</v>
      </c>
      <c r="E8188" t="s">
        <v>161</v>
      </c>
      <c r="F8188" t="s">
        <v>22390</v>
      </c>
      <c r="G8188" t="s">
        <v>163</v>
      </c>
      <c r="H8188" t="s">
        <v>135</v>
      </c>
      <c r="I8188" t="s">
        <v>136</v>
      </c>
      <c r="J8188" t="s">
        <v>137</v>
      </c>
      <c r="K8188" t="s">
        <v>138</v>
      </c>
      <c r="L8188" t="s">
        <v>22391</v>
      </c>
      <c r="M8188" t="s">
        <v>22392</v>
      </c>
      <c r="N8188">
        <v>3.0944444440000001</v>
      </c>
      <c r="O8188">
        <v>0</v>
      </c>
      <c r="P8188">
        <v>24</v>
      </c>
      <c r="Q8188">
        <v>0</v>
      </c>
      <c r="R8188">
        <v>0</v>
      </c>
      <c r="S8188">
        <v>0</v>
      </c>
      <c r="T8188">
        <v>1</v>
      </c>
      <c r="U8188">
        <v>0</v>
      </c>
      <c r="V8188">
        <v>0</v>
      </c>
      <c r="W8188">
        <v>0</v>
      </c>
      <c r="X8188">
        <v>14.319285154317587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14.319285154317587</v>
      </c>
    </row>
    <row r="8189" spans="1:31" x14ac:dyDescent="0.3">
      <c r="A8189">
        <v>2729375</v>
      </c>
      <c r="B8189">
        <v>1</v>
      </c>
      <c r="C8189" t="s">
        <v>81</v>
      </c>
      <c r="D8189" t="s">
        <v>128</v>
      </c>
      <c r="E8189" t="s">
        <v>161</v>
      </c>
      <c r="F8189" t="s">
        <v>22393</v>
      </c>
      <c r="G8189" t="s">
        <v>409</v>
      </c>
      <c r="H8189" t="s">
        <v>135</v>
      </c>
      <c r="I8189" t="s">
        <v>136</v>
      </c>
      <c r="J8189" t="s">
        <v>137</v>
      </c>
      <c r="K8189" t="s">
        <v>138</v>
      </c>
      <c r="L8189" t="s">
        <v>22394</v>
      </c>
      <c r="M8189" t="s">
        <v>22395</v>
      </c>
      <c r="N8189">
        <v>0.59388888799999995</v>
      </c>
      <c r="O8189">
        <v>0</v>
      </c>
      <c r="P8189">
        <v>6</v>
      </c>
      <c r="Q8189">
        <v>0</v>
      </c>
      <c r="R8189">
        <v>4</v>
      </c>
      <c r="S8189">
        <v>0</v>
      </c>
      <c r="T8189">
        <v>2</v>
      </c>
      <c r="U8189">
        <v>0</v>
      </c>
      <c r="V8189">
        <v>0</v>
      </c>
      <c r="W8189">
        <v>0</v>
      </c>
      <c r="X8189">
        <v>1.1184196735156837</v>
      </c>
      <c r="Y8189">
        <v>0</v>
      </c>
      <c r="Z8189">
        <v>0.61870400704197004</v>
      </c>
      <c r="AA8189">
        <v>0</v>
      </c>
      <c r="AB8189">
        <v>1.3248936795133335</v>
      </c>
      <c r="AC8189">
        <v>0</v>
      </c>
      <c r="AD8189">
        <v>0</v>
      </c>
      <c r="AE8189">
        <v>3.0620173600709872</v>
      </c>
    </row>
    <row r="8190" spans="1:31" x14ac:dyDescent="0.3">
      <c r="A8190">
        <v>2728688</v>
      </c>
      <c r="B8190">
        <v>1</v>
      </c>
      <c r="C8190" t="s">
        <v>80</v>
      </c>
      <c r="D8190" t="s">
        <v>93</v>
      </c>
      <c r="E8190" t="s">
        <v>150</v>
      </c>
      <c r="F8190" t="s">
        <v>3365</v>
      </c>
      <c r="G8190" t="s">
        <v>152</v>
      </c>
      <c r="H8190" t="s">
        <v>153</v>
      </c>
      <c r="I8190" t="s">
        <v>136</v>
      </c>
      <c r="J8190" t="s">
        <v>137</v>
      </c>
      <c r="K8190" t="s">
        <v>138</v>
      </c>
      <c r="L8190" t="s">
        <v>22396</v>
      </c>
      <c r="M8190" t="s">
        <v>22397</v>
      </c>
      <c r="N8190">
        <v>1.078333333</v>
      </c>
      <c r="O8190">
        <v>0</v>
      </c>
      <c r="P8190">
        <v>429</v>
      </c>
      <c r="Q8190">
        <v>48</v>
      </c>
      <c r="R8190">
        <v>364</v>
      </c>
      <c r="S8190">
        <v>19</v>
      </c>
      <c r="T8190">
        <v>239</v>
      </c>
      <c r="U8190">
        <v>0</v>
      </c>
      <c r="V8190">
        <v>1</v>
      </c>
      <c r="W8190">
        <v>0</v>
      </c>
      <c r="X8190">
        <v>70.920025482079183</v>
      </c>
      <c r="Y8190">
        <v>45.892613060992822</v>
      </c>
      <c r="Z8190">
        <v>100.8060870952028</v>
      </c>
      <c r="AA8190">
        <v>45.572081995342209</v>
      </c>
      <c r="AB8190">
        <v>129.83787148040696</v>
      </c>
      <c r="AC8190">
        <v>0</v>
      </c>
      <c r="AD8190">
        <v>0</v>
      </c>
      <c r="AE8190">
        <v>393.02867911402393</v>
      </c>
    </row>
    <row r="8191" spans="1:31" x14ac:dyDescent="0.3">
      <c r="A8191">
        <v>2728665</v>
      </c>
      <c r="B8191">
        <v>1</v>
      </c>
      <c r="C8191" t="s">
        <v>80</v>
      </c>
      <c r="D8191" t="s">
        <v>96</v>
      </c>
      <c r="E8191" t="s">
        <v>150</v>
      </c>
      <c r="F8191" t="s">
        <v>22398</v>
      </c>
      <c r="G8191" t="s">
        <v>152</v>
      </c>
      <c r="H8191" t="s">
        <v>153</v>
      </c>
      <c r="I8191" t="s">
        <v>136</v>
      </c>
      <c r="J8191" t="s">
        <v>137</v>
      </c>
      <c r="K8191" t="s">
        <v>138</v>
      </c>
      <c r="L8191" t="s">
        <v>22399</v>
      </c>
      <c r="M8191" t="s">
        <v>22400</v>
      </c>
      <c r="N8191">
        <v>0.15</v>
      </c>
      <c r="O8191">
        <v>3</v>
      </c>
      <c r="P8191">
        <v>1160</v>
      </c>
      <c r="Q8191">
        <v>4</v>
      </c>
      <c r="R8191">
        <v>54</v>
      </c>
      <c r="S8191">
        <v>5</v>
      </c>
      <c r="T8191">
        <v>30</v>
      </c>
      <c r="U8191">
        <v>0</v>
      </c>
      <c r="V8191">
        <v>1</v>
      </c>
      <c r="W8191">
        <v>1.2549824510269501</v>
      </c>
      <c r="X8191">
        <v>16.977107472993005</v>
      </c>
      <c r="Y8191">
        <v>1.2324198599298</v>
      </c>
      <c r="Z8191">
        <v>0.67979607704909983</v>
      </c>
      <c r="AA8191">
        <v>1.1948430391892999</v>
      </c>
      <c r="AB8191">
        <v>0.44915746789799993</v>
      </c>
      <c r="AC8191">
        <v>0</v>
      </c>
      <c r="AD8191">
        <v>0</v>
      </c>
      <c r="AE8191">
        <v>21.788306368086158</v>
      </c>
    </row>
    <row r="8192" spans="1:31" x14ac:dyDescent="0.3">
      <c r="A8192">
        <v>2729661</v>
      </c>
      <c r="B8192">
        <v>1</v>
      </c>
      <c r="C8192" t="s">
        <v>81</v>
      </c>
      <c r="D8192" t="s">
        <v>113</v>
      </c>
      <c r="E8192" t="s">
        <v>156</v>
      </c>
      <c r="F8192" t="s">
        <v>22401</v>
      </c>
      <c r="G8192" t="s">
        <v>152</v>
      </c>
      <c r="H8192" t="s">
        <v>153</v>
      </c>
      <c r="I8192" t="s">
        <v>136</v>
      </c>
      <c r="J8192" t="s">
        <v>137</v>
      </c>
      <c r="K8192" t="s">
        <v>138</v>
      </c>
      <c r="L8192" t="s">
        <v>22402</v>
      </c>
      <c r="M8192" t="s">
        <v>22403</v>
      </c>
      <c r="N8192">
        <v>1.611111111</v>
      </c>
      <c r="O8192">
        <v>1</v>
      </c>
      <c r="P8192">
        <v>3681</v>
      </c>
      <c r="Q8192">
        <v>3</v>
      </c>
      <c r="R8192">
        <v>18</v>
      </c>
      <c r="S8192">
        <v>0</v>
      </c>
      <c r="T8192">
        <v>255</v>
      </c>
      <c r="U8192">
        <v>0</v>
      </c>
      <c r="V8192">
        <v>1</v>
      </c>
      <c r="W8192">
        <v>0.34862564711999999</v>
      </c>
      <c r="X8192">
        <v>1183.1907114294604</v>
      </c>
      <c r="Y8192">
        <v>0.88303093272678845</v>
      </c>
      <c r="Z8192">
        <v>5.8011378619929514</v>
      </c>
      <c r="AA8192">
        <v>0</v>
      </c>
      <c r="AB8192">
        <v>203.46018755342521</v>
      </c>
      <c r="AC8192">
        <v>0</v>
      </c>
      <c r="AD8192">
        <v>1.8645532269639273</v>
      </c>
      <c r="AE8192">
        <v>1395.5482466516889</v>
      </c>
    </row>
    <row r="8193" spans="1:31" x14ac:dyDescent="0.3">
      <c r="A8193">
        <v>2728974</v>
      </c>
      <c r="B8193">
        <v>1</v>
      </c>
      <c r="C8193" t="s">
        <v>80</v>
      </c>
      <c r="D8193" t="s">
        <v>94</v>
      </c>
      <c r="E8193" t="s">
        <v>150</v>
      </c>
      <c r="F8193" t="s">
        <v>22404</v>
      </c>
      <c r="G8193" t="s">
        <v>152</v>
      </c>
      <c r="H8193" t="s">
        <v>153</v>
      </c>
      <c r="I8193" t="s">
        <v>136</v>
      </c>
      <c r="J8193" t="s">
        <v>137</v>
      </c>
      <c r="K8193" t="s">
        <v>138</v>
      </c>
      <c r="L8193" t="s">
        <v>22405</v>
      </c>
      <c r="M8193" t="s">
        <v>22406</v>
      </c>
      <c r="N8193">
        <v>4.4613888880000001</v>
      </c>
      <c r="O8193">
        <v>1</v>
      </c>
      <c r="P8193">
        <v>727</v>
      </c>
      <c r="Q8193">
        <v>10</v>
      </c>
      <c r="R8193">
        <v>51</v>
      </c>
      <c r="S8193">
        <v>32</v>
      </c>
      <c r="T8193">
        <v>93</v>
      </c>
      <c r="U8193">
        <v>1</v>
      </c>
      <c r="V8193">
        <v>0</v>
      </c>
      <c r="W8193">
        <v>0.71669152424499982</v>
      </c>
      <c r="X8193">
        <v>493.60840986751947</v>
      </c>
      <c r="Y8193">
        <v>23.816910128905079</v>
      </c>
      <c r="Z8193">
        <v>61.219310965501705</v>
      </c>
      <c r="AA8193">
        <v>305.42415677347219</v>
      </c>
      <c r="AB8193">
        <v>283.22108320548011</v>
      </c>
      <c r="AC8193">
        <v>326.31938431523764</v>
      </c>
      <c r="AD8193">
        <v>0</v>
      </c>
      <c r="AE8193">
        <v>1494.3259467803609</v>
      </c>
    </row>
    <row r="8194" spans="1:31" x14ac:dyDescent="0.3">
      <c r="A8194">
        <v>2730056</v>
      </c>
      <c r="B8194">
        <v>1</v>
      </c>
      <c r="C8194" t="s">
        <v>81</v>
      </c>
      <c r="D8194" t="s">
        <v>122</v>
      </c>
      <c r="E8194" t="s">
        <v>150</v>
      </c>
      <c r="F8194" t="s">
        <v>1619</v>
      </c>
      <c r="G8194" t="s">
        <v>152</v>
      </c>
      <c r="H8194" t="s">
        <v>153</v>
      </c>
      <c r="I8194" t="s">
        <v>136</v>
      </c>
      <c r="J8194" t="s">
        <v>137</v>
      </c>
      <c r="K8194" t="s">
        <v>138</v>
      </c>
      <c r="L8194" t="s">
        <v>22407</v>
      </c>
      <c r="M8194" t="s">
        <v>22408</v>
      </c>
      <c r="N8194">
        <v>0.41111111099999997</v>
      </c>
      <c r="O8194">
        <v>17</v>
      </c>
      <c r="P8194">
        <v>875</v>
      </c>
      <c r="Q8194">
        <v>72</v>
      </c>
      <c r="R8194">
        <v>40</v>
      </c>
      <c r="S8194">
        <v>16</v>
      </c>
      <c r="T8194">
        <v>43</v>
      </c>
      <c r="U8194">
        <v>0</v>
      </c>
      <c r="V8194">
        <v>1</v>
      </c>
      <c r="W8194">
        <v>1.4003348265565405</v>
      </c>
      <c r="X8194">
        <v>37.870886164451804</v>
      </c>
      <c r="Y8194">
        <v>29.589051628966502</v>
      </c>
      <c r="Z8194">
        <v>3.8558207634078006</v>
      </c>
      <c r="AA8194">
        <v>38.526482902123433</v>
      </c>
      <c r="AB8194">
        <v>6.669033211041512</v>
      </c>
      <c r="AC8194">
        <v>0</v>
      </c>
      <c r="AD8194">
        <v>0.10677933388903334</v>
      </c>
      <c r="AE8194">
        <v>118.01838883043662</v>
      </c>
    </row>
    <row r="8195" spans="1:31" x14ac:dyDescent="0.3">
      <c r="A8195">
        <v>2730248</v>
      </c>
      <c r="B8195">
        <v>1</v>
      </c>
      <c r="C8195" t="s">
        <v>81</v>
      </c>
      <c r="D8195" t="s">
        <v>117</v>
      </c>
      <c r="E8195" t="s">
        <v>132</v>
      </c>
      <c r="F8195" t="s">
        <v>22409</v>
      </c>
      <c r="G8195" t="s">
        <v>134</v>
      </c>
      <c r="H8195" t="s">
        <v>135</v>
      </c>
      <c r="I8195" t="s">
        <v>136</v>
      </c>
      <c r="J8195" t="s">
        <v>137</v>
      </c>
      <c r="K8195" t="s">
        <v>138</v>
      </c>
      <c r="L8195" t="s">
        <v>22410</v>
      </c>
      <c r="M8195" t="s">
        <v>22411</v>
      </c>
      <c r="N8195">
        <v>4.6655555550000001</v>
      </c>
      <c r="O8195">
        <v>0</v>
      </c>
      <c r="P8195">
        <v>21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12.343164574434722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12.343164574434722</v>
      </c>
    </row>
    <row r="8196" spans="1:31" x14ac:dyDescent="0.3">
      <c r="A8196">
        <v>2729312</v>
      </c>
      <c r="B8196">
        <v>1</v>
      </c>
      <c r="C8196" t="s">
        <v>80</v>
      </c>
      <c r="D8196" t="s">
        <v>82</v>
      </c>
      <c r="E8196" t="s">
        <v>173</v>
      </c>
      <c r="F8196" t="s">
        <v>22412</v>
      </c>
      <c r="G8196" t="s">
        <v>249</v>
      </c>
      <c r="H8196" t="s">
        <v>153</v>
      </c>
      <c r="I8196" t="s">
        <v>490</v>
      </c>
      <c r="J8196" t="s">
        <v>5</v>
      </c>
      <c r="K8196" t="s">
        <v>138</v>
      </c>
      <c r="L8196" t="s">
        <v>22413</v>
      </c>
      <c r="M8196" t="s">
        <v>22414</v>
      </c>
      <c r="N8196">
        <v>4.9166665999999998E-2</v>
      </c>
      <c r="O8196">
        <v>0</v>
      </c>
      <c r="P8196">
        <v>767</v>
      </c>
      <c r="Q8196">
        <v>0</v>
      </c>
      <c r="R8196">
        <v>0</v>
      </c>
      <c r="S8196">
        <v>3</v>
      </c>
      <c r="T8196">
        <v>476</v>
      </c>
      <c r="U8196">
        <v>0</v>
      </c>
      <c r="V8196">
        <v>0</v>
      </c>
      <c r="W8196">
        <v>0</v>
      </c>
      <c r="X8196">
        <v>7.210223878653621</v>
      </c>
      <c r="Y8196">
        <v>0</v>
      </c>
      <c r="Z8196">
        <v>0</v>
      </c>
      <c r="AA8196">
        <v>18.217383761346003</v>
      </c>
      <c r="AB8196">
        <v>17.787837100207561</v>
      </c>
      <c r="AC8196">
        <v>0</v>
      </c>
      <c r="AD8196">
        <v>0</v>
      </c>
      <c r="AE8196">
        <v>43.21544474020719</v>
      </c>
    </row>
    <row r="8197" spans="1:31" x14ac:dyDescent="0.3">
      <c r="A8197">
        <v>2730394</v>
      </c>
      <c r="B8197">
        <v>1</v>
      </c>
      <c r="C8197" t="s">
        <v>81</v>
      </c>
      <c r="D8197" t="s">
        <v>116</v>
      </c>
      <c r="E8197" t="s">
        <v>213</v>
      </c>
      <c r="F8197" t="s">
        <v>22415</v>
      </c>
      <c r="G8197" t="s">
        <v>152</v>
      </c>
      <c r="H8197" t="s">
        <v>153</v>
      </c>
      <c r="I8197" t="s">
        <v>136</v>
      </c>
      <c r="J8197" t="s">
        <v>137</v>
      </c>
      <c r="K8197" t="s">
        <v>138</v>
      </c>
      <c r="L8197" t="s">
        <v>22416</v>
      </c>
      <c r="M8197" t="s">
        <v>22417</v>
      </c>
      <c r="N8197">
        <v>3.153888888</v>
      </c>
      <c r="O8197">
        <v>1</v>
      </c>
      <c r="P8197">
        <v>0</v>
      </c>
      <c r="Q8197">
        <v>183</v>
      </c>
      <c r="R8197">
        <v>0</v>
      </c>
      <c r="S8197">
        <v>1</v>
      </c>
      <c r="T8197">
        <v>0</v>
      </c>
      <c r="U8197">
        <v>0</v>
      </c>
      <c r="V8197">
        <v>0</v>
      </c>
      <c r="W8197">
        <v>0.84839277086166676</v>
      </c>
      <c r="X8197">
        <v>0</v>
      </c>
      <c r="Y8197">
        <v>57.172746110248902</v>
      </c>
      <c r="Z8197">
        <v>0</v>
      </c>
      <c r="AA8197">
        <v>3.4658260100966674</v>
      </c>
      <c r="AB8197">
        <v>0</v>
      </c>
      <c r="AC8197">
        <v>0</v>
      </c>
      <c r="AD8197">
        <v>0</v>
      </c>
      <c r="AE8197">
        <v>61.486964891207236</v>
      </c>
    </row>
    <row r="8198" spans="1:31" x14ac:dyDescent="0.3">
      <c r="A8198">
        <v>2729123</v>
      </c>
      <c r="B8198">
        <v>1</v>
      </c>
      <c r="C8198" t="s">
        <v>81</v>
      </c>
      <c r="D8198" t="s">
        <v>112</v>
      </c>
      <c r="E8198" t="s">
        <v>150</v>
      </c>
      <c r="F8198" t="s">
        <v>19471</v>
      </c>
      <c r="G8198" t="s">
        <v>152</v>
      </c>
      <c r="H8198" t="s">
        <v>153</v>
      </c>
      <c r="I8198" t="s">
        <v>136</v>
      </c>
      <c r="J8198" t="s">
        <v>137</v>
      </c>
      <c r="K8198" t="s">
        <v>138</v>
      </c>
      <c r="L8198" t="s">
        <v>22192</v>
      </c>
      <c r="M8198" t="s">
        <v>22418</v>
      </c>
      <c r="N8198">
        <v>4.2436111109999999</v>
      </c>
      <c r="O8198">
        <v>3</v>
      </c>
      <c r="P8198">
        <v>0</v>
      </c>
      <c r="Q8198">
        <v>29</v>
      </c>
      <c r="R8198">
        <v>11</v>
      </c>
      <c r="S8198">
        <v>6</v>
      </c>
      <c r="T8198">
        <v>1</v>
      </c>
      <c r="U8198">
        <v>2</v>
      </c>
      <c r="V8198">
        <v>0</v>
      </c>
      <c r="W8198">
        <v>9.9978620434422343</v>
      </c>
      <c r="X8198">
        <v>0</v>
      </c>
      <c r="Y8198">
        <v>137.08453549228975</v>
      </c>
      <c r="Z8198">
        <v>4.4657278236316653</v>
      </c>
      <c r="AA8198">
        <v>151.943852247959</v>
      </c>
      <c r="AB8198">
        <v>0</v>
      </c>
      <c r="AC8198">
        <v>578.87499290561084</v>
      </c>
      <c r="AD8198">
        <v>0</v>
      </c>
      <c r="AE8198">
        <v>882.36697051293345</v>
      </c>
    </row>
    <row r="8199" spans="1:31" x14ac:dyDescent="0.3">
      <c r="A8199">
        <v>2729621</v>
      </c>
      <c r="B8199">
        <v>1</v>
      </c>
      <c r="C8199" t="s">
        <v>81</v>
      </c>
      <c r="D8199" t="s">
        <v>112</v>
      </c>
      <c r="E8199" t="s">
        <v>200</v>
      </c>
      <c r="F8199" t="s">
        <v>22419</v>
      </c>
      <c r="G8199" t="s">
        <v>543</v>
      </c>
      <c r="H8199" t="s">
        <v>135</v>
      </c>
      <c r="I8199" t="s">
        <v>136</v>
      </c>
      <c r="J8199" t="s">
        <v>137</v>
      </c>
      <c r="K8199" t="s">
        <v>138</v>
      </c>
      <c r="L8199" t="s">
        <v>22420</v>
      </c>
      <c r="M8199" t="s">
        <v>22200</v>
      </c>
      <c r="N8199">
        <v>4.2872222219999996</v>
      </c>
      <c r="O8199">
        <v>0</v>
      </c>
      <c r="P8199">
        <v>199</v>
      </c>
      <c r="Q8199">
        <v>0</v>
      </c>
      <c r="R8199">
        <v>9</v>
      </c>
      <c r="S8199">
        <v>0</v>
      </c>
      <c r="T8199">
        <v>8</v>
      </c>
      <c r="U8199">
        <v>0</v>
      </c>
      <c r="V8199">
        <v>0</v>
      </c>
      <c r="W8199">
        <v>0</v>
      </c>
      <c r="X8199">
        <v>160.21381167211467</v>
      </c>
      <c r="Y8199">
        <v>0</v>
      </c>
      <c r="Z8199">
        <v>0</v>
      </c>
      <c r="AA8199">
        <v>0</v>
      </c>
      <c r="AB8199">
        <v>14.945542284096186</v>
      </c>
      <c r="AC8199">
        <v>0</v>
      </c>
      <c r="AD8199">
        <v>0</v>
      </c>
      <c r="AE8199">
        <v>175.15935395621085</v>
      </c>
    </row>
    <row r="8200" spans="1:31" x14ac:dyDescent="0.3">
      <c r="A8200">
        <v>2730119</v>
      </c>
      <c r="B8200">
        <v>1</v>
      </c>
      <c r="C8200" t="s">
        <v>80</v>
      </c>
      <c r="D8200" t="s">
        <v>99</v>
      </c>
      <c r="E8200" t="s">
        <v>161</v>
      </c>
      <c r="F8200" t="s">
        <v>1478</v>
      </c>
      <c r="G8200" t="s">
        <v>163</v>
      </c>
      <c r="H8200" t="s">
        <v>135</v>
      </c>
      <c r="I8200" t="s">
        <v>136</v>
      </c>
      <c r="J8200" t="s">
        <v>137</v>
      </c>
      <c r="K8200" t="s">
        <v>138</v>
      </c>
      <c r="L8200" t="s">
        <v>22421</v>
      </c>
      <c r="M8200" t="s">
        <v>22422</v>
      </c>
      <c r="N8200">
        <v>5.789722222</v>
      </c>
      <c r="O8200">
        <v>0</v>
      </c>
      <c r="P8200">
        <v>36</v>
      </c>
      <c r="Q8200">
        <v>0</v>
      </c>
      <c r="R8200">
        <v>2</v>
      </c>
      <c r="S8200">
        <v>0</v>
      </c>
      <c r="T8200">
        <v>5</v>
      </c>
      <c r="U8200">
        <v>0</v>
      </c>
      <c r="V8200">
        <v>1</v>
      </c>
      <c r="W8200">
        <v>0</v>
      </c>
      <c r="X8200">
        <v>46.357391105596946</v>
      </c>
      <c r="Y8200">
        <v>0</v>
      </c>
      <c r="Z8200">
        <v>0</v>
      </c>
      <c r="AA8200">
        <v>0</v>
      </c>
      <c r="AB8200">
        <v>16.771714995018197</v>
      </c>
      <c r="AC8200">
        <v>0</v>
      </c>
      <c r="AD8200">
        <v>7.5644035122726345</v>
      </c>
      <c r="AE8200">
        <v>70.69350961288778</v>
      </c>
    </row>
    <row r="8201" spans="1:31" x14ac:dyDescent="0.3">
      <c r="A8201">
        <v>2778735</v>
      </c>
      <c r="B8201">
        <v>1</v>
      </c>
      <c r="C8201" t="s">
        <v>80</v>
      </c>
      <c r="D8201" t="s">
        <v>82</v>
      </c>
      <c r="E8201" t="s">
        <v>200</v>
      </c>
      <c r="F8201" t="s">
        <v>22423</v>
      </c>
      <c r="G8201" t="s">
        <v>249</v>
      </c>
      <c r="H8201" t="s">
        <v>135</v>
      </c>
      <c r="I8201" t="s">
        <v>136</v>
      </c>
      <c r="J8201" t="s">
        <v>5</v>
      </c>
      <c r="K8201" t="s">
        <v>138</v>
      </c>
      <c r="L8201" t="s">
        <v>22424</v>
      </c>
      <c r="M8201" t="s">
        <v>22425</v>
      </c>
      <c r="N8201">
        <v>78.94</v>
      </c>
      <c r="O8201">
        <v>0</v>
      </c>
      <c r="P8201">
        <v>67</v>
      </c>
      <c r="Q8201">
        <v>0</v>
      </c>
      <c r="R8201">
        <v>0</v>
      </c>
      <c r="S8201">
        <v>0</v>
      </c>
      <c r="T8201">
        <v>31</v>
      </c>
      <c r="U8201">
        <v>0</v>
      </c>
      <c r="V8201">
        <v>0</v>
      </c>
      <c r="W8201">
        <v>0</v>
      </c>
      <c r="X8201">
        <v>1099.3851939863303</v>
      </c>
      <c r="Y8201">
        <v>0</v>
      </c>
      <c r="Z8201">
        <v>0</v>
      </c>
      <c r="AA8201">
        <v>0</v>
      </c>
      <c r="AB8201">
        <v>1480.3166174779353</v>
      </c>
      <c r="AC8201">
        <v>0</v>
      </c>
      <c r="AD8201">
        <v>0</v>
      </c>
      <c r="AE8201">
        <v>2579.7018114642656</v>
      </c>
    </row>
    <row r="8202" spans="1:31" x14ac:dyDescent="0.3">
      <c r="A8202">
        <v>2729100</v>
      </c>
      <c r="B8202">
        <v>1</v>
      </c>
      <c r="C8202" t="s">
        <v>80</v>
      </c>
      <c r="D8202" t="s">
        <v>82</v>
      </c>
      <c r="E8202" t="s">
        <v>132</v>
      </c>
      <c r="F8202" t="s">
        <v>22426</v>
      </c>
      <c r="G8202" t="s">
        <v>249</v>
      </c>
      <c r="H8202" t="s">
        <v>135</v>
      </c>
      <c r="I8202" t="s">
        <v>136</v>
      </c>
      <c r="J8202" t="s">
        <v>5</v>
      </c>
      <c r="K8202" t="s">
        <v>138</v>
      </c>
      <c r="L8202" t="s">
        <v>22427</v>
      </c>
      <c r="M8202" t="s">
        <v>22428</v>
      </c>
      <c r="N8202">
        <v>7.318333333</v>
      </c>
      <c r="O8202">
        <v>0</v>
      </c>
      <c r="P8202">
        <v>188</v>
      </c>
      <c r="Q8202">
        <v>0</v>
      </c>
      <c r="R8202">
        <v>0</v>
      </c>
      <c r="S8202">
        <v>0</v>
      </c>
      <c r="T8202">
        <v>95</v>
      </c>
      <c r="U8202">
        <v>0</v>
      </c>
      <c r="V8202">
        <v>0</v>
      </c>
      <c r="W8202">
        <v>0</v>
      </c>
      <c r="X8202">
        <v>395.98236535954823</v>
      </c>
      <c r="Y8202">
        <v>0</v>
      </c>
      <c r="Z8202">
        <v>0</v>
      </c>
      <c r="AA8202">
        <v>0</v>
      </c>
      <c r="AB8202">
        <v>707.34395887290191</v>
      </c>
      <c r="AC8202">
        <v>0</v>
      </c>
      <c r="AD8202">
        <v>0</v>
      </c>
      <c r="AE8202">
        <v>1103.3263242324501</v>
      </c>
    </row>
    <row r="8203" spans="1:31" x14ac:dyDescent="0.3">
      <c r="A8203">
        <v>2730288</v>
      </c>
      <c r="B8203">
        <v>1</v>
      </c>
      <c r="C8203" t="s">
        <v>80</v>
      </c>
      <c r="D8203" t="s">
        <v>82</v>
      </c>
      <c r="E8203" t="s">
        <v>132</v>
      </c>
      <c r="F8203" t="s">
        <v>1767</v>
      </c>
      <c r="G8203" t="s">
        <v>249</v>
      </c>
      <c r="H8203" t="s">
        <v>135</v>
      </c>
      <c r="I8203" t="s">
        <v>136</v>
      </c>
      <c r="J8203" t="s">
        <v>5</v>
      </c>
      <c r="K8203" t="s">
        <v>138</v>
      </c>
      <c r="L8203" t="s">
        <v>22429</v>
      </c>
      <c r="M8203" t="s">
        <v>667</v>
      </c>
      <c r="N8203">
        <v>38.981944444</v>
      </c>
      <c r="O8203">
        <v>0</v>
      </c>
      <c r="P8203">
        <v>231</v>
      </c>
      <c r="Q8203">
        <v>0</v>
      </c>
      <c r="R8203">
        <v>0</v>
      </c>
      <c r="S8203">
        <v>0</v>
      </c>
      <c r="T8203">
        <v>205</v>
      </c>
      <c r="U8203">
        <v>0</v>
      </c>
      <c r="V8203">
        <v>0</v>
      </c>
      <c r="W8203">
        <v>0</v>
      </c>
      <c r="X8203">
        <v>3769.4900641288496</v>
      </c>
      <c r="Y8203">
        <v>0</v>
      </c>
      <c r="Z8203">
        <v>0</v>
      </c>
      <c r="AA8203">
        <v>0</v>
      </c>
      <c r="AB8203">
        <v>9312.1014035694752</v>
      </c>
      <c r="AC8203">
        <v>0</v>
      </c>
      <c r="AD8203">
        <v>0</v>
      </c>
      <c r="AE8203">
        <v>13081.591467698325</v>
      </c>
    </row>
    <row r="8204" spans="1:31" x14ac:dyDescent="0.3">
      <c r="A8204">
        <v>2729790</v>
      </c>
      <c r="B8204">
        <v>1</v>
      </c>
      <c r="C8204" t="s">
        <v>81</v>
      </c>
      <c r="D8204" t="s">
        <v>127</v>
      </c>
      <c r="E8204" t="s">
        <v>132</v>
      </c>
      <c r="F8204" t="s">
        <v>22430</v>
      </c>
      <c r="G8204" t="s">
        <v>134</v>
      </c>
      <c r="H8204" t="s">
        <v>135</v>
      </c>
      <c r="I8204" t="s">
        <v>136</v>
      </c>
      <c r="J8204" t="s">
        <v>137</v>
      </c>
      <c r="K8204" t="s">
        <v>138</v>
      </c>
      <c r="L8204" t="s">
        <v>22431</v>
      </c>
      <c r="M8204" t="s">
        <v>22432</v>
      </c>
      <c r="N8204">
        <v>7.971666666</v>
      </c>
      <c r="O8204">
        <v>0</v>
      </c>
      <c r="P8204">
        <v>188</v>
      </c>
      <c r="Q8204">
        <v>0</v>
      </c>
      <c r="R8204">
        <v>2</v>
      </c>
      <c r="S8204">
        <v>0</v>
      </c>
      <c r="T8204">
        <v>18</v>
      </c>
      <c r="U8204">
        <v>0</v>
      </c>
      <c r="V8204">
        <v>0</v>
      </c>
      <c r="W8204">
        <v>0</v>
      </c>
      <c r="X8204">
        <v>321.29917507679841</v>
      </c>
      <c r="Y8204">
        <v>0</v>
      </c>
      <c r="Z8204">
        <v>1.7695520176122903</v>
      </c>
      <c r="AA8204">
        <v>0</v>
      </c>
      <c r="AB8204">
        <v>44.906106784444454</v>
      </c>
      <c r="AC8204">
        <v>0</v>
      </c>
      <c r="AD8204">
        <v>0</v>
      </c>
      <c r="AE8204">
        <v>367.97483387885512</v>
      </c>
    </row>
    <row r="8205" spans="1:31" x14ac:dyDescent="0.3">
      <c r="A8205">
        <v>2730139</v>
      </c>
      <c r="B8205">
        <v>1</v>
      </c>
      <c r="C8205" t="s">
        <v>81</v>
      </c>
      <c r="D8205" t="s">
        <v>118</v>
      </c>
      <c r="E8205" t="s">
        <v>161</v>
      </c>
      <c r="F8205" t="s">
        <v>22433</v>
      </c>
      <c r="G8205" t="s">
        <v>163</v>
      </c>
      <c r="H8205" t="s">
        <v>135</v>
      </c>
      <c r="I8205" t="s">
        <v>136</v>
      </c>
      <c r="J8205" t="s">
        <v>137</v>
      </c>
      <c r="K8205" t="s">
        <v>138</v>
      </c>
      <c r="L8205" t="s">
        <v>22434</v>
      </c>
      <c r="M8205" t="s">
        <v>22435</v>
      </c>
      <c r="N8205">
        <v>8.9763888880000007</v>
      </c>
      <c r="O8205">
        <v>0</v>
      </c>
      <c r="P8205">
        <v>10</v>
      </c>
      <c r="Q8205">
        <v>0</v>
      </c>
      <c r="R8205">
        <v>1</v>
      </c>
      <c r="S8205">
        <v>0</v>
      </c>
      <c r="T8205">
        <v>2</v>
      </c>
      <c r="U8205">
        <v>0</v>
      </c>
      <c r="V8205">
        <v>0</v>
      </c>
      <c r="W8205">
        <v>0</v>
      </c>
      <c r="X8205">
        <v>8.913473297798312</v>
      </c>
      <c r="Y8205">
        <v>0</v>
      </c>
      <c r="Z8205">
        <v>0</v>
      </c>
      <c r="AA8205">
        <v>0</v>
      </c>
      <c r="AB8205">
        <v>0.30265565318749499</v>
      </c>
      <c r="AC8205">
        <v>0</v>
      </c>
      <c r="AD8205">
        <v>0</v>
      </c>
      <c r="AE8205">
        <v>9.2161289509858069</v>
      </c>
    </row>
    <row r="8206" spans="1:31" x14ac:dyDescent="0.3">
      <c r="A8206">
        <v>2730311</v>
      </c>
      <c r="B8206">
        <v>1</v>
      </c>
      <c r="C8206" t="s">
        <v>81</v>
      </c>
      <c r="D8206" t="s">
        <v>116</v>
      </c>
      <c r="E8206" t="s">
        <v>161</v>
      </c>
      <c r="F8206" t="s">
        <v>22436</v>
      </c>
      <c r="G8206" t="s">
        <v>163</v>
      </c>
      <c r="H8206" t="s">
        <v>135</v>
      </c>
      <c r="I8206" t="s">
        <v>136</v>
      </c>
      <c r="J8206" t="s">
        <v>137</v>
      </c>
      <c r="K8206" t="s">
        <v>138</v>
      </c>
      <c r="L8206" t="s">
        <v>22437</v>
      </c>
      <c r="M8206" t="s">
        <v>22438</v>
      </c>
      <c r="N8206">
        <v>2.6869444439999999</v>
      </c>
      <c r="O8206">
        <v>0</v>
      </c>
      <c r="P8206">
        <v>26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7.9625305148033343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7.9625305148033343</v>
      </c>
    </row>
    <row r="8207" spans="1:31" x14ac:dyDescent="0.3">
      <c r="A8207">
        <v>2729080</v>
      </c>
      <c r="B8207">
        <v>1</v>
      </c>
      <c r="C8207" t="s">
        <v>80</v>
      </c>
      <c r="D8207" t="s">
        <v>105</v>
      </c>
      <c r="E8207" t="s">
        <v>161</v>
      </c>
      <c r="F8207" t="s">
        <v>22439</v>
      </c>
      <c r="G8207" t="s">
        <v>409</v>
      </c>
      <c r="H8207" t="s">
        <v>135</v>
      </c>
      <c r="I8207" t="s">
        <v>136</v>
      </c>
      <c r="J8207" t="s">
        <v>137</v>
      </c>
      <c r="K8207" t="s">
        <v>138</v>
      </c>
      <c r="L8207" t="s">
        <v>22440</v>
      </c>
      <c r="M8207" t="s">
        <v>22441</v>
      </c>
      <c r="N8207">
        <v>10.253055555</v>
      </c>
      <c r="O8207">
        <v>0</v>
      </c>
      <c r="P8207">
        <v>15</v>
      </c>
      <c r="Q8207">
        <v>0</v>
      </c>
      <c r="R8207">
        <v>0</v>
      </c>
      <c r="S8207">
        <v>0</v>
      </c>
      <c r="T8207">
        <v>3</v>
      </c>
      <c r="U8207">
        <v>0</v>
      </c>
      <c r="V8207">
        <v>0</v>
      </c>
      <c r="W8207">
        <v>0</v>
      </c>
      <c r="X8207">
        <v>23.988442908327347</v>
      </c>
      <c r="Y8207">
        <v>0</v>
      </c>
      <c r="Z8207">
        <v>0</v>
      </c>
      <c r="AA8207">
        <v>0</v>
      </c>
      <c r="AB8207">
        <v>49.133166325393972</v>
      </c>
      <c r="AC8207">
        <v>0</v>
      </c>
      <c r="AD8207">
        <v>0</v>
      </c>
      <c r="AE8207">
        <v>73.121609233721315</v>
      </c>
    </row>
    <row r="8208" spans="1:31" x14ac:dyDescent="0.3">
      <c r="A8208">
        <v>2730374</v>
      </c>
      <c r="B8208">
        <v>1</v>
      </c>
      <c r="C8208" t="s">
        <v>80</v>
      </c>
      <c r="D8208" t="s">
        <v>94</v>
      </c>
      <c r="E8208" t="s">
        <v>156</v>
      </c>
      <c r="F8208" t="s">
        <v>22442</v>
      </c>
      <c r="G8208" t="s">
        <v>185</v>
      </c>
      <c r="H8208" t="s">
        <v>153</v>
      </c>
      <c r="I8208" t="s">
        <v>136</v>
      </c>
      <c r="J8208" t="s">
        <v>137</v>
      </c>
      <c r="K8208" t="s">
        <v>138</v>
      </c>
      <c r="L8208" t="s">
        <v>22443</v>
      </c>
      <c r="M8208" t="s">
        <v>22444</v>
      </c>
      <c r="N8208">
        <v>8.4455555550000003</v>
      </c>
      <c r="O8208">
        <v>0</v>
      </c>
      <c r="P8208">
        <v>83</v>
      </c>
      <c r="Q8208">
        <v>0</v>
      </c>
      <c r="R8208">
        <v>3</v>
      </c>
      <c r="S8208">
        <v>0</v>
      </c>
      <c r="T8208">
        <v>4</v>
      </c>
      <c r="U8208">
        <v>0</v>
      </c>
      <c r="V8208">
        <v>0</v>
      </c>
      <c r="W8208">
        <v>0</v>
      </c>
      <c r="X8208">
        <v>67.295934786295604</v>
      </c>
      <c r="Y8208">
        <v>0</v>
      </c>
      <c r="Z8208">
        <v>1.4786225952227203</v>
      </c>
      <c r="AA8208">
        <v>0</v>
      </c>
      <c r="AB8208">
        <v>12.326554943966972</v>
      </c>
      <c r="AC8208">
        <v>0</v>
      </c>
      <c r="AD8208">
        <v>0</v>
      </c>
      <c r="AE8208">
        <v>81.101112325485289</v>
      </c>
    </row>
    <row r="8209" spans="1:31" x14ac:dyDescent="0.3">
      <c r="A8209">
        <v>2729578</v>
      </c>
      <c r="B8209">
        <v>1</v>
      </c>
      <c r="C8209" t="s">
        <v>80</v>
      </c>
      <c r="D8209" t="s">
        <v>103</v>
      </c>
      <c r="E8209" t="s">
        <v>150</v>
      </c>
      <c r="F8209" t="s">
        <v>22445</v>
      </c>
      <c r="G8209" t="s">
        <v>152</v>
      </c>
      <c r="H8209" t="s">
        <v>153</v>
      </c>
      <c r="I8209" t="s">
        <v>136</v>
      </c>
      <c r="J8209" t="s">
        <v>137</v>
      </c>
      <c r="K8209" t="s">
        <v>138</v>
      </c>
      <c r="L8209" t="s">
        <v>22446</v>
      </c>
      <c r="M8209" t="s">
        <v>22447</v>
      </c>
      <c r="N8209">
        <v>0.505</v>
      </c>
      <c r="O8209">
        <v>0</v>
      </c>
      <c r="P8209">
        <v>657</v>
      </c>
      <c r="Q8209">
        <v>11</v>
      </c>
      <c r="R8209">
        <v>33</v>
      </c>
      <c r="S8209">
        <v>9</v>
      </c>
      <c r="T8209">
        <v>78</v>
      </c>
      <c r="U8209">
        <v>4</v>
      </c>
      <c r="V8209">
        <v>0</v>
      </c>
      <c r="W8209">
        <v>0</v>
      </c>
      <c r="X8209">
        <v>77.828910372974462</v>
      </c>
      <c r="Y8209">
        <v>26.507929499944197</v>
      </c>
      <c r="Z8209">
        <v>5.5854822547141199</v>
      </c>
      <c r="AA8209">
        <v>18.22470050097558</v>
      </c>
      <c r="AB8209">
        <v>36.983133892543947</v>
      </c>
      <c r="AC8209">
        <v>174.66003102056538</v>
      </c>
      <c r="AD8209">
        <v>0</v>
      </c>
      <c r="AE8209">
        <v>339.79018754171773</v>
      </c>
    </row>
    <row r="8210" spans="1:31" x14ac:dyDescent="0.3">
      <c r="A8210">
        <v>2729037</v>
      </c>
      <c r="B8210">
        <v>1</v>
      </c>
      <c r="C8210" t="s">
        <v>81</v>
      </c>
      <c r="D8210" t="s">
        <v>122</v>
      </c>
      <c r="E8210" t="s">
        <v>150</v>
      </c>
      <c r="F8210" t="s">
        <v>22448</v>
      </c>
      <c r="G8210" t="s">
        <v>152</v>
      </c>
      <c r="H8210" t="s">
        <v>153</v>
      </c>
      <c r="I8210" t="s">
        <v>136</v>
      </c>
      <c r="J8210" t="s">
        <v>137</v>
      </c>
      <c r="K8210" t="s">
        <v>138</v>
      </c>
      <c r="L8210" t="s">
        <v>22449</v>
      </c>
      <c r="M8210" t="s">
        <v>22450</v>
      </c>
      <c r="N8210">
        <v>0.48333333299999998</v>
      </c>
      <c r="O8210">
        <v>2</v>
      </c>
      <c r="P8210">
        <v>280</v>
      </c>
      <c r="Q8210">
        <v>0</v>
      </c>
      <c r="R8210">
        <v>13</v>
      </c>
      <c r="S8210">
        <v>16</v>
      </c>
      <c r="T8210">
        <v>51</v>
      </c>
      <c r="U8210">
        <v>8</v>
      </c>
      <c r="V8210">
        <v>0</v>
      </c>
      <c r="W8210">
        <v>75.961919706806</v>
      </c>
      <c r="X8210">
        <v>22.633441460225033</v>
      </c>
      <c r="Y8210">
        <v>0</v>
      </c>
      <c r="Z8210">
        <v>0.62913985636530012</v>
      </c>
      <c r="AA8210">
        <v>22.92650871520495</v>
      </c>
      <c r="AB8210">
        <v>20.500282159613995</v>
      </c>
      <c r="AC8210">
        <v>241.08067630381299</v>
      </c>
      <c r="AD8210">
        <v>0</v>
      </c>
      <c r="AE8210">
        <v>383.73196820202827</v>
      </c>
    </row>
    <row r="8211" spans="1:31" x14ac:dyDescent="0.3">
      <c r="A8211">
        <v>2729292</v>
      </c>
      <c r="B8211">
        <v>1</v>
      </c>
      <c r="C8211" t="s">
        <v>80</v>
      </c>
      <c r="D8211" t="s">
        <v>93</v>
      </c>
      <c r="E8211" t="s">
        <v>161</v>
      </c>
      <c r="F8211" t="s">
        <v>22451</v>
      </c>
      <c r="G8211" t="s">
        <v>163</v>
      </c>
      <c r="H8211" t="s">
        <v>135</v>
      </c>
      <c r="I8211" t="s">
        <v>136</v>
      </c>
      <c r="J8211" t="s">
        <v>137</v>
      </c>
      <c r="K8211" t="s">
        <v>138</v>
      </c>
      <c r="L8211" t="s">
        <v>22452</v>
      </c>
      <c r="M8211" t="s">
        <v>22453</v>
      </c>
      <c r="N8211">
        <v>3.3925000000000001</v>
      </c>
      <c r="O8211">
        <v>0</v>
      </c>
      <c r="P8211">
        <v>4</v>
      </c>
      <c r="Q8211">
        <v>0</v>
      </c>
      <c r="R8211">
        <v>5</v>
      </c>
      <c r="S8211">
        <v>0</v>
      </c>
      <c r="T8211">
        <v>2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</v>
      </c>
    </row>
    <row r="8212" spans="1:31" x14ac:dyDescent="0.3">
      <c r="A8212">
        <v>2729684</v>
      </c>
      <c r="B8212">
        <v>1</v>
      </c>
      <c r="C8212" t="s">
        <v>81</v>
      </c>
      <c r="D8212" t="s">
        <v>113</v>
      </c>
      <c r="E8212" t="s">
        <v>132</v>
      </c>
      <c r="F8212" t="s">
        <v>22454</v>
      </c>
      <c r="G8212" t="s">
        <v>134</v>
      </c>
      <c r="H8212" t="s">
        <v>135</v>
      </c>
      <c r="I8212" t="s">
        <v>136</v>
      </c>
      <c r="J8212" t="s">
        <v>137</v>
      </c>
      <c r="K8212" t="s">
        <v>138</v>
      </c>
      <c r="L8212" t="s">
        <v>22455</v>
      </c>
      <c r="M8212" t="s">
        <v>22456</v>
      </c>
      <c r="N8212">
        <v>12.437777777000001</v>
      </c>
      <c r="O8212">
        <v>0</v>
      </c>
      <c r="P8212">
        <v>62</v>
      </c>
      <c r="Q8212">
        <v>0</v>
      </c>
      <c r="R8212">
        <v>3</v>
      </c>
      <c r="S8212">
        <v>0</v>
      </c>
      <c r="T8212">
        <v>1</v>
      </c>
      <c r="U8212">
        <v>0</v>
      </c>
      <c r="V8212">
        <v>0</v>
      </c>
      <c r="W8212">
        <v>0</v>
      </c>
      <c r="X8212">
        <v>98.585469395008104</v>
      </c>
      <c r="Y8212">
        <v>0</v>
      </c>
      <c r="Z8212">
        <v>0</v>
      </c>
      <c r="AA8212">
        <v>0</v>
      </c>
      <c r="AB8212">
        <v>14.053973620219999</v>
      </c>
      <c r="AC8212">
        <v>0</v>
      </c>
      <c r="AD8212">
        <v>0</v>
      </c>
      <c r="AE8212">
        <v>112.6394430152281</v>
      </c>
    </row>
    <row r="8213" spans="1:31" x14ac:dyDescent="0.3">
      <c r="A8213">
        <v>2729143</v>
      </c>
      <c r="B8213">
        <v>1</v>
      </c>
      <c r="C8213" t="s">
        <v>80</v>
      </c>
      <c r="D8213" t="s">
        <v>97</v>
      </c>
      <c r="E8213" t="s">
        <v>161</v>
      </c>
      <c r="F8213" t="s">
        <v>22457</v>
      </c>
      <c r="G8213" t="s">
        <v>163</v>
      </c>
      <c r="H8213" t="s">
        <v>135</v>
      </c>
      <c r="I8213" t="s">
        <v>136</v>
      </c>
      <c r="J8213" t="s">
        <v>137</v>
      </c>
      <c r="K8213" t="s">
        <v>138</v>
      </c>
      <c r="L8213" t="s">
        <v>22458</v>
      </c>
      <c r="M8213" t="s">
        <v>22459</v>
      </c>
      <c r="N8213">
        <v>8.0497222219999998</v>
      </c>
      <c r="O8213">
        <v>0</v>
      </c>
      <c r="P8213">
        <v>38</v>
      </c>
      <c r="Q8213">
        <v>0</v>
      </c>
      <c r="R8213">
        <v>0</v>
      </c>
      <c r="S8213">
        <v>0</v>
      </c>
      <c r="T8213">
        <v>3</v>
      </c>
      <c r="U8213">
        <v>0</v>
      </c>
      <c r="V8213">
        <v>0</v>
      </c>
      <c r="W8213">
        <v>0</v>
      </c>
      <c r="X8213">
        <v>53.740788670529113</v>
      </c>
      <c r="Y8213">
        <v>0</v>
      </c>
      <c r="Z8213">
        <v>0</v>
      </c>
      <c r="AA8213">
        <v>0</v>
      </c>
      <c r="AB8213">
        <v>9.3632067980575453</v>
      </c>
      <c r="AC8213">
        <v>0</v>
      </c>
      <c r="AD8213">
        <v>0</v>
      </c>
      <c r="AE8213">
        <v>63.10399546858666</v>
      </c>
    </row>
    <row r="8214" spans="1:31" x14ac:dyDescent="0.3">
      <c r="A8214">
        <v>2729186</v>
      </c>
      <c r="B8214">
        <v>1</v>
      </c>
      <c r="C8214" t="s">
        <v>80</v>
      </c>
      <c r="D8214" t="s">
        <v>107</v>
      </c>
      <c r="E8214" t="s">
        <v>161</v>
      </c>
      <c r="F8214" t="s">
        <v>7610</v>
      </c>
      <c r="G8214" t="s">
        <v>409</v>
      </c>
      <c r="H8214" t="s">
        <v>135</v>
      </c>
      <c r="I8214" t="s">
        <v>136</v>
      </c>
      <c r="J8214" t="s">
        <v>137</v>
      </c>
      <c r="K8214" t="s">
        <v>138</v>
      </c>
      <c r="L8214" t="s">
        <v>22460</v>
      </c>
      <c r="M8214" t="s">
        <v>22461</v>
      </c>
      <c r="N8214">
        <v>9.1794444439999996</v>
      </c>
      <c r="O8214">
        <v>0</v>
      </c>
      <c r="P8214">
        <v>81</v>
      </c>
      <c r="Q8214">
        <v>0</v>
      </c>
      <c r="R8214">
        <v>0</v>
      </c>
      <c r="S8214">
        <v>0</v>
      </c>
      <c r="T8214">
        <v>3</v>
      </c>
      <c r="U8214">
        <v>0</v>
      </c>
      <c r="V8214">
        <v>0</v>
      </c>
      <c r="W8214">
        <v>0</v>
      </c>
      <c r="X8214">
        <v>67.92740088546644</v>
      </c>
      <c r="Y8214">
        <v>0</v>
      </c>
      <c r="Z8214">
        <v>0</v>
      </c>
      <c r="AA8214">
        <v>0</v>
      </c>
      <c r="AB8214">
        <v>4.3253241631761696</v>
      </c>
      <c r="AC8214">
        <v>0</v>
      </c>
      <c r="AD8214">
        <v>0</v>
      </c>
      <c r="AE8214">
        <v>72.252725048642617</v>
      </c>
    </row>
    <row r="8215" spans="1:31" x14ac:dyDescent="0.3">
      <c r="A8215">
        <v>2729335</v>
      </c>
      <c r="B8215">
        <v>1</v>
      </c>
      <c r="C8215" t="s">
        <v>81</v>
      </c>
      <c r="D8215" t="s">
        <v>123</v>
      </c>
      <c r="E8215" t="s">
        <v>161</v>
      </c>
      <c r="F8215" t="s">
        <v>22462</v>
      </c>
      <c r="G8215" t="s">
        <v>163</v>
      </c>
      <c r="H8215" t="s">
        <v>135</v>
      </c>
      <c r="I8215" t="s">
        <v>136</v>
      </c>
      <c r="J8215" t="s">
        <v>137</v>
      </c>
      <c r="K8215" t="s">
        <v>138</v>
      </c>
      <c r="L8215" t="s">
        <v>22463</v>
      </c>
      <c r="M8215" t="s">
        <v>22464</v>
      </c>
      <c r="N8215">
        <v>1.5786111110000001</v>
      </c>
      <c r="O8215">
        <v>0</v>
      </c>
      <c r="P8215">
        <v>31</v>
      </c>
      <c r="Q8215">
        <v>0</v>
      </c>
      <c r="R8215">
        <v>5</v>
      </c>
      <c r="S8215">
        <v>0</v>
      </c>
      <c r="T8215">
        <v>4</v>
      </c>
      <c r="U8215">
        <v>0</v>
      </c>
      <c r="V8215">
        <v>0</v>
      </c>
      <c r="W8215">
        <v>0</v>
      </c>
      <c r="X8215">
        <v>5.8909152874980277</v>
      </c>
      <c r="Y8215">
        <v>0</v>
      </c>
      <c r="Z8215">
        <v>0</v>
      </c>
      <c r="AA8215">
        <v>0</v>
      </c>
      <c r="AB8215">
        <v>1.2559425596931153</v>
      </c>
      <c r="AC8215">
        <v>0</v>
      </c>
      <c r="AD8215">
        <v>0</v>
      </c>
      <c r="AE8215">
        <v>7.1468578471911428</v>
      </c>
    </row>
    <row r="8216" spans="1:31" x14ac:dyDescent="0.3">
      <c r="A8216">
        <v>2730417</v>
      </c>
      <c r="B8216">
        <v>1</v>
      </c>
      <c r="C8216" t="s">
        <v>80</v>
      </c>
      <c r="D8216" t="s">
        <v>82</v>
      </c>
      <c r="E8216" t="s">
        <v>200</v>
      </c>
      <c r="F8216" t="s">
        <v>22465</v>
      </c>
      <c r="G8216" t="s">
        <v>163</v>
      </c>
      <c r="H8216" t="s">
        <v>135</v>
      </c>
      <c r="I8216" t="s">
        <v>136</v>
      </c>
      <c r="J8216" t="s">
        <v>137</v>
      </c>
      <c r="K8216" t="s">
        <v>138</v>
      </c>
      <c r="L8216" t="s">
        <v>22466</v>
      </c>
      <c r="M8216" t="s">
        <v>22467</v>
      </c>
      <c r="N8216">
        <v>13.474166666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8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70.472496633197707</v>
      </c>
      <c r="AC8216">
        <v>0</v>
      </c>
      <c r="AD8216">
        <v>0</v>
      </c>
      <c r="AE8216">
        <v>70.472496633197707</v>
      </c>
    </row>
    <row r="8217" spans="1:31" x14ac:dyDescent="0.3">
      <c r="A8217">
        <v>2730036</v>
      </c>
      <c r="B8217">
        <v>1</v>
      </c>
      <c r="C8217" t="s">
        <v>80</v>
      </c>
      <c r="D8217" t="s">
        <v>108</v>
      </c>
      <c r="E8217" t="s">
        <v>161</v>
      </c>
      <c r="F8217" t="s">
        <v>22468</v>
      </c>
      <c r="G8217" t="s">
        <v>163</v>
      </c>
      <c r="H8217" t="s">
        <v>135</v>
      </c>
      <c r="I8217" t="s">
        <v>136</v>
      </c>
      <c r="J8217" t="s">
        <v>137</v>
      </c>
      <c r="K8217" t="s">
        <v>138</v>
      </c>
      <c r="L8217" t="s">
        <v>22469</v>
      </c>
      <c r="M8217" t="s">
        <v>22470</v>
      </c>
      <c r="N8217">
        <v>3.395277777</v>
      </c>
      <c r="O8217">
        <v>0</v>
      </c>
      <c r="P8217">
        <v>13</v>
      </c>
      <c r="Q8217">
        <v>0</v>
      </c>
      <c r="R8217">
        <v>2</v>
      </c>
      <c r="S8217">
        <v>0</v>
      </c>
      <c r="T8217">
        <v>2</v>
      </c>
      <c r="U8217">
        <v>0</v>
      </c>
      <c r="V8217">
        <v>0</v>
      </c>
      <c r="W8217">
        <v>0</v>
      </c>
      <c r="X8217">
        <v>4.026514023435948</v>
      </c>
      <c r="Y8217">
        <v>0</v>
      </c>
      <c r="Z8217">
        <v>0.45048393552097177</v>
      </c>
      <c r="AA8217">
        <v>0</v>
      </c>
      <c r="AB8217">
        <v>0.44702627662330918</v>
      </c>
      <c r="AC8217">
        <v>0</v>
      </c>
      <c r="AD8217">
        <v>0</v>
      </c>
      <c r="AE8217">
        <v>4.9240242355802293</v>
      </c>
    </row>
    <row r="8218" spans="1:31" x14ac:dyDescent="0.3">
      <c r="A8218">
        <v>2729395</v>
      </c>
      <c r="B8218">
        <v>1</v>
      </c>
      <c r="C8218" t="s">
        <v>81</v>
      </c>
      <c r="D8218" t="s">
        <v>122</v>
      </c>
      <c r="E8218" t="s">
        <v>156</v>
      </c>
      <c r="F8218" t="s">
        <v>20814</v>
      </c>
      <c r="G8218" t="s">
        <v>185</v>
      </c>
      <c r="H8218" t="s">
        <v>153</v>
      </c>
      <c r="I8218" t="s">
        <v>136</v>
      </c>
      <c r="J8218" t="s">
        <v>137</v>
      </c>
      <c r="K8218" t="s">
        <v>138</v>
      </c>
      <c r="L8218" t="s">
        <v>22471</v>
      </c>
      <c r="M8218" t="s">
        <v>22472</v>
      </c>
      <c r="N8218">
        <v>6.2155555549999999</v>
      </c>
      <c r="O8218">
        <v>1</v>
      </c>
      <c r="P8218">
        <v>80</v>
      </c>
      <c r="Q8218">
        <v>2</v>
      </c>
      <c r="R8218">
        <v>1</v>
      </c>
      <c r="S8218">
        <v>0</v>
      </c>
      <c r="T8218">
        <v>2</v>
      </c>
      <c r="U8218">
        <v>0</v>
      </c>
      <c r="V8218">
        <v>0</v>
      </c>
      <c r="W8218">
        <v>1.2897571938183334</v>
      </c>
      <c r="X8218">
        <v>46.407500620507214</v>
      </c>
      <c r="Y8218">
        <v>2.3904441268815253</v>
      </c>
      <c r="Z8218">
        <v>0</v>
      </c>
      <c r="AA8218">
        <v>0</v>
      </c>
      <c r="AB8218">
        <v>0.12940827891588333</v>
      </c>
      <c r="AC8218">
        <v>0</v>
      </c>
      <c r="AD8218">
        <v>0</v>
      </c>
      <c r="AE8218">
        <v>50.217110220122954</v>
      </c>
    </row>
    <row r="8219" spans="1:31" x14ac:dyDescent="0.3">
      <c r="A8219">
        <v>2730723</v>
      </c>
      <c r="B8219">
        <v>1</v>
      </c>
      <c r="C8219" t="s">
        <v>81</v>
      </c>
      <c r="D8219" t="s">
        <v>127</v>
      </c>
      <c r="E8219" t="s">
        <v>132</v>
      </c>
      <c r="F8219" t="s">
        <v>22473</v>
      </c>
      <c r="G8219" t="s">
        <v>134</v>
      </c>
      <c r="H8219" t="s">
        <v>135</v>
      </c>
      <c r="I8219" t="s">
        <v>136</v>
      </c>
      <c r="J8219" t="s">
        <v>137</v>
      </c>
      <c r="K8219" t="s">
        <v>138</v>
      </c>
      <c r="L8219" t="s">
        <v>22474</v>
      </c>
      <c r="M8219" t="s">
        <v>22475</v>
      </c>
      <c r="N8219">
        <v>0.41138888800000001</v>
      </c>
      <c r="O8219">
        <v>0</v>
      </c>
      <c r="P8219">
        <v>111</v>
      </c>
      <c r="Q8219">
        <v>0</v>
      </c>
      <c r="R8219">
        <v>4</v>
      </c>
      <c r="S8219">
        <v>0</v>
      </c>
      <c r="T8219">
        <v>3</v>
      </c>
      <c r="U8219">
        <v>0</v>
      </c>
      <c r="V8219">
        <v>0</v>
      </c>
      <c r="W8219">
        <v>0</v>
      </c>
      <c r="X8219">
        <v>8.7456070709135574</v>
      </c>
      <c r="Y8219">
        <v>0</v>
      </c>
      <c r="Z8219">
        <v>5.9444663481262511E-2</v>
      </c>
      <c r="AA8219">
        <v>0</v>
      </c>
      <c r="AB8219">
        <v>1.1337786959566668E-2</v>
      </c>
      <c r="AC8219">
        <v>0</v>
      </c>
      <c r="AD8219">
        <v>0</v>
      </c>
      <c r="AE8219">
        <v>8.8163895213543864</v>
      </c>
    </row>
    <row r="8220" spans="1:31" x14ac:dyDescent="0.3">
      <c r="A8220">
        <v>2729418</v>
      </c>
      <c r="B8220">
        <v>1</v>
      </c>
      <c r="C8220" t="s">
        <v>81</v>
      </c>
      <c r="D8220" t="s">
        <v>112</v>
      </c>
      <c r="E8220" t="s">
        <v>213</v>
      </c>
      <c r="F8220" t="s">
        <v>22476</v>
      </c>
      <c r="G8220" t="s">
        <v>152</v>
      </c>
      <c r="H8220" t="s">
        <v>153</v>
      </c>
      <c r="I8220" t="s">
        <v>136</v>
      </c>
      <c r="J8220" t="s">
        <v>137</v>
      </c>
      <c r="K8220" t="s">
        <v>138</v>
      </c>
      <c r="L8220" t="s">
        <v>22477</v>
      </c>
      <c r="M8220" t="s">
        <v>22478</v>
      </c>
      <c r="N8220">
        <v>0.574722222</v>
      </c>
      <c r="O8220">
        <v>10</v>
      </c>
      <c r="P8220">
        <v>2013</v>
      </c>
      <c r="Q8220">
        <v>124</v>
      </c>
      <c r="R8220">
        <v>387</v>
      </c>
      <c r="S8220">
        <v>32</v>
      </c>
      <c r="T8220">
        <v>176</v>
      </c>
      <c r="U8220">
        <v>3</v>
      </c>
      <c r="V8220">
        <v>0</v>
      </c>
      <c r="W8220">
        <v>2.816449609630701</v>
      </c>
      <c r="X8220">
        <v>171.84805810232533</v>
      </c>
      <c r="Y8220">
        <v>126.96561435215838</v>
      </c>
      <c r="Z8220">
        <v>82.247007387410491</v>
      </c>
      <c r="AA8220">
        <v>47.13315808430103</v>
      </c>
      <c r="AB8220">
        <v>26.720599113182498</v>
      </c>
      <c r="AC8220">
        <v>46.358156326053106</v>
      </c>
      <c r="AD8220">
        <v>0</v>
      </c>
      <c r="AE8220">
        <v>504.08904297506155</v>
      </c>
    </row>
    <row r="8221" spans="1:31" x14ac:dyDescent="0.3">
      <c r="A8221">
        <v>2730105</v>
      </c>
      <c r="B8221">
        <v>1</v>
      </c>
      <c r="C8221" t="s">
        <v>80</v>
      </c>
      <c r="D8221" t="s">
        <v>93</v>
      </c>
      <c r="E8221" t="s">
        <v>161</v>
      </c>
      <c r="F8221" t="s">
        <v>22479</v>
      </c>
      <c r="G8221" t="s">
        <v>163</v>
      </c>
      <c r="H8221" t="s">
        <v>135</v>
      </c>
      <c r="I8221" t="s">
        <v>136</v>
      </c>
      <c r="J8221" t="s">
        <v>137</v>
      </c>
      <c r="K8221" t="s">
        <v>138</v>
      </c>
      <c r="L8221" t="s">
        <v>22480</v>
      </c>
      <c r="M8221" t="s">
        <v>22481</v>
      </c>
      <c r="N8221">
        <v>1.3091666660000001</v>
      </c>
      <c r="O8221">
        <v>0</v>
      </c>
      <c r="P8221">
        <v>1</v>
      </c>
      <c r="Q8221">
        <v>0</v>
      </c>
      <c r="R8221">
        <v>10</v>
      </c>
      <c r="S8221">
        <v>0</v>
      </c>
      <c r="T8221">
        <v>3</v>
      </c>
      <c r="U8221">
        <v>0</v>
      </c>
      <c r="V8221">
        <v>0</v>
      </c>
      <c r="W8221">
        <v>0</v>
      </c>
      <c r="X8221">
        <v>0.23816537158833334</v>
      </c>
      <c r="Y8221">
        <v>0</v>
      </c>
      <c r="Z8221">
        <v>0</v>
      </c>
      <c r="AA8221">
        <v>0</v>
      </c>
      <c r="AB8221">
        <v>1.04927107086383</v>
      </c>
      <c r="AC8221">
        <v>0</v>
      </c>
      <c r="AD8221">
        <v>0</v>
      </c>
      <c r="AE8221">
        <v>1.2874364424521634</v>
      </c>
    </row>
    <row r="8222" spans="1:31" x14ac:dyDescent="0.3">
      <c r="A8222">
        <v>2729541</v>
      </c>
      <c r="B8222">
        <v>1</v>
      </c>
      <c r="C8222" t="s">
        <v>80</v>
      </c>
      <c r="D8222" t="s">
        <v>94</v>
      </c>
      <c r="E8222" t="s">
        <v>150</v>
      </c>
      <c r="F8222" t="s">
        <v>13457</v>
      </c>
      <c r="G8222" t="s">
        <v>152</v>
      </c>
      <c r="H8222" t="s">
        <v>153</v>
      </c>
      <c r="I8222" t="s">
        <v>136</v>
      </c>
      <c r="J8222" t="s">
        <v>137</v>
      </c>
      <c r="K8222" t="s">
        <v>138</v>
      </c>
      <c r="L8222" t="s">
        <v>22482</v>
      </c>
      <c r="M8222" t="s">
        <v>22483</v>
      </c>
      <c r="N8222">
        <v>3.0750000000000002</v>
      </c>
      <c r="O8222">
        <v>0</v>
      </c>
      <c r="P8222">
        <v>406</v>
      </c>
      <c r="Q8222">
        <v>1</v>
      </c>
      <c r="R8222">
        <v>29</v>
      </c>
      <c r="S8222">
        <v>2</v>
      </c>
      <c r="T8222">
        <v>62</v>
      </c>
      <c r="U8222">
        <v>1</v>
      </c>
      <c r="V8222">
        <v>0</v>
      </c>
      <c r="W8222">
        <v>0</v>
      </c>
      <c r="X8222">
        <v>187.096116086021</v>
      </c>
      <c r="Y8222">
        <v>2.2688124049357503</v>
      </c>
      <c r="Z8222">
        <v>6.8771445496346768</v>
      </c>
      <c r="AA8222">
        <v>8.9789618480895008</v>
      </c>
      <c r="AB8222">
        <v>84.604641737143012</v>
      </c>
      <c r="AC8222">
        <v>21.250081722923383</v>
      </c>
      <c r="AD8222">
        <v>0</v>
      </c>
      <c r="AE8222">
        <v>311.07575834874729</v>
      </c>
    </row>
    <row r="8223" spans="1:31" x14ac:dyDescent="0.3">
      <c r="A8223">
        <v>2728877</v>
      </c>
      <c r="B8223">
        <v>1</v>
      </c>
      <c r="C8223" t="s">
        <v>80</v>
      </c>
      <c r="D8223" t="s">
        <v>99</v>
      </c>
      <c r="E8223" t="s">
        <v>150</v>
      </c>
      <c r="F8223" t="s">
        <v>2557</v>
      </c>
      <c r="G8223" t="s">
        <v>152</v>
      </c>
      <c r="H8223" t="s">
        <v>153</v>
      </c>
      <c r="I8223" t="s">
        <v>136</v>
      </c>
      <c r="J8223" t="s">
        <v>137</v>
      </c>
      <c r="K8223" t="s">
        <v>138</v>
      </c>
      <c r="L8223" t="s">
        <v>22484</v>
      </c>
      <c r="M8223" t="s">
        <v>22485</v>
      </c>
      <c r="N8223">
        <v>0.34888888800000001</v>
      </c>
      <c r="O8223">
        <v>4</v>
      </c>
      <c r="P8223">
        <v>664</v>
      </c>
      <c r="Q8223">
        <v>1</v>
      </c>
      <c r="R8223">
        <v>39</v>
      </c>
      <c r="S8223">
        <v>2</v>
      </c>
      <c r="T8223">
        <v>69</v>
      </c>
      <c r="U8223">
        <v>0</v>
      </c>
      <c r="V8223">
        <v>0</v>
      </c>
      <c r="W8223">
        <v>3.8456325444635007</v>
      </c>
      <c r="X8223">
        <v>28.582799173330969</v>
      </c>
      <c r="Y8223">
        <v>7.6341622767193348E-2</v>
      </c>
      <c r="Z8223">
        <v>0.23573946348384001</v>
      </c>
      <c r="AA8223">
        <v>21.553828791889106</v>
      </c>
      <c r="AB8223">
        <v>6.528036647488209</v>
      </c>
      <c r="AC8223">
        <v>0</v>
      </c>
      <c r="AD8223">
        <v>0</v>
      </c>
      <c r="AE8223">
        <v>60.822378243422818</v>
      </c>
    </row>
    <row r="8224" spans="1:31" x14ac:dyDescent="0.3">
      <c r="A8224">
        <v>2730205</v>
      </c>
      <c r="B8224">
        <v>1</v>
      </c>
      <c r="C8224" t="s">
        <v>80</v>
      </c>
      <c r="D8224" t="s">
        <v>82</v>
      </c>
      <c r="E8224" t="s">
        <v>145</v>
      </c>
      <c r="F8224" t="s">
        <v>22486</v>
      </c>
      <c r="G8224" t="s">
        <v>230</v>
      </c>
      <c r="H8224" t="s">
        <v>135</v>
      </c>
      <c r="I8224" t="s">
        <v>136</v>
      </c>
      <c r="J8224" t="s">
        <v>137</v>
      </c>
      <c r="K8224" t="s">
        <v>138</v>
      </c>
      <c r="L8224" t="s">
        <v>22487</v>
      </c>
      <c r="M8224" t="s">
        <v>22488</v>
      </c>
      <c r="N8224">
        <v>5.3972222219999999</v>
      </c>
      <c r="O8224">
        <v>0</v>
      </c>
      <c r="P8224">
        <v>1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1.1305106885349998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1.1305106885349998</v>
      </c>
    </row>
    <row r="8225" spans="1:31" x14ac:dyDescent="0.3">
      <c r="A8225">
        <v>2729518</v>
      </c>
      <c r="B8225">
        <v>1</v>
      </c>
      <c r="C8225" t="s">
        <v>80</v>
      </c>
      <c r="D8225" t="s">
        <v>93</v>
      </c>
      <c r="E8225" t="s">
        <v>161</v>
      </c>
      <c r="F8225" t="s">
        <v>22489</v>
      </c>
      <c r="G8225" t="s">
        <v>409</v>
      </c>
      <c r="H8225" t="s">
        <v>135</v>
      </c>
      <c r="I8225" t="s">
        <v>136</v>
      </c>
      <c r="J8225" t="s">
        <v>137</v>
      </c>
      <c r="K8225" t="s">
        <v>138</v>
      </c>
      <c r="L8225" t="s">
        <v>22490</v>
      </c>
      <c r="M8225" t="s">
        <v>22491</v>
      </c>
      <c r="N8225">
        <v>6.4936111109999999</v>
      </c>
      <c r="O8225">
        <v>0</v>
      </c>
      <c r="P8225">
        <v>1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0.14109971724586667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  <c r="AE8225">
        <v>0.14109971724586667</v>
      </c>
    </row>
    <row r="8226" spans="1:31" x14ac:dyDescent="0.3">
      <c r="A8226">
        <v>2729495</v>
      </c>
      <c r="B8226">
        <v>1</v>
      </c>
      <c r="C8226" t="s">
        <v>80</v>
      </c>
      <c r="D8226" t="s">
        <v>93</v>
      </c>
      <c r="E8226" t="s">
        <v>150</v>
      </c>
      <c r="F8226" t="s">
        <v>22492</v>
      </c>
      <c r="G8226" t="s">
        <v>152</v>
      </c>
      <c r="H8226" t="s">
        <v>153</v>
      </c>
      <c r="I8226" t="s">
        <v>136</v>
      </c>
      <c r="J8226" t="s">
        <v>137</v>
      </c>
      <c r="K8226" t="s">
        <v>138</v>
      </c>
      <c r="L8226" t="s">
        <v>22493</v>
      </c>
      <c r="M8226" t="s">
        <v>22494</v>
      </c>
      <c r="N8226">
        <v>5.1955555550000003</v>
      </c>
      <c r="O8226">
        <v>0</v>
      </c>
      <c r="P8226">
        <v>4</v>
      </c>
      <c r="Q8226">
        <v>3</v>
      </c>
      <c r="R8226">
        <v>264</v>
      </c>
      <c r="S8226">
        <v>8</v>
      </c>
      <c r="T8226">
        <v>66</v>
      </c>
      <c r="U8226">
        <v>1</v>
      </c>
      <c r="V8226">
        <v>0</v>
      </c>
      <c r="W8226">
        <v>0</v>
      </c>
      <c r="X8226">
        <v>0</v>
      </c>
      <c r="Y8226">
        <v>0.94364700845237348</v>
      </c>
      <c r="Z8226">
        <v>44.921847875074882</v>
      </c>
      <c r="AA8226">
        <v>70.880313115086764</v>
      </c>
      <c r="AB8226">
        <v>24.414390650646663</v>
      </c>
      <c r="AC8226">
        <v>212.50279779408919</v>
      </c>
      <c r="AD8226">
        <v>0</v>
      </c>
      <c r="AE8226">
        <v>353.66299644334987</v>
      </c>
    </row>
    <row r="8227" spans="1:31" x14ac:dyDescent="0.3">
      <c r="A8227">
        <v>2728831</v>
      </c>
      <c r="B8227">
        <v>1</v>
      </c>
      <c r="C8227" t="s">
        <v>80</v>
      </c>
      <c r="D8227" t="s">
        <v>106</v>
      </c>
      <c r="E8227" t="s">
        <v>150</v>
      </c>
      <c r="F8227" t="s">
        <v>2388</v>
      </c>
      <c r="G8227" t="s">
        <v>152</v>
      </c>
      <c r="H8227" t="s">
        <v>153</v>
      </c>
      <c r="I8227" t="s">
        <v>136</v>
      </c>
      <c r="J8227" t="s">
        <v>137</v>
      </c>
      <c r="K8227" t="s">
        <v>138</v>
      </c>
      <c r="L8227" t="s">
        <v>22495</v>
      </c>
      <c r="M8227" t="s">
        <v>22496</v>
      </c>
      <c r="N8227">
        <v>0.459166666</v>
      </c>
      <c r="O8227">
        <v>3</v>
      </c>
      <c r="P8227">
        <v>49</v>
      </c>
      <c r="Q8227">
        <v>39</v>
      </c>
      <c r="R8227">
        <v>174</v>
      </c>
      <c r="S8227">
        <v>7</v>
      </c>
      <c r="T8227">
        <v>30</v>
      </c>
      <c r="U8227">
        <v>0</v>
      </c>
      <c r="V8227">
        <v>0</v>
      </c>
      <c r="W8227">
        <v>0.23220518476162499</v>
      </c>
      <c r="X8227">
        <v>8.4495111433560908</v>
      </c>
      <c r="Y8227">
        <v>43.576676730015969</v>
      </c>
      <c r="Z8227">
        <v>56.664351210268684</v>
      </c>
      <c r="AA8227">
        <v>73.679879496405405</v>
      </c>
      <c r="AB8227">
        <v>6.8361618037360259</v>
      </c>
      <c r="AC8227">
        <v>0</v>
      </c>
      <c r="AD8227">
        <v>0</v>
      </c>
      <c r="AE8227">
        <v>189.43878556854381</v>
      </c>
    </row>
    <row r="8228" spans="1:31" x14ac:dyDescent="0.3">
      <c r="A8228">
        <v>2729890</v>
      </c>
      <c r="B8228">
        <v>1</v>
      </c>
      <c r="C8228" t="s">
        <v>80</v>
      </c>
      <c r="D8228" t="s">
        <v>106</v>
      </c>
      <c r="E8228" t="s">
        <v>156</v>
      </c>
      <c r="F8228" t="s">
        <v>22497</v>
      </c>
      <c r="G8228" t="s">
        <v>185</v>
      </c>
      <c r="H8228" t="s">
        <v>153</v>
      </c>
      <c r="I8228" t="s">
        <v>136</v>
      </c>
      <c r="J8228" t="s">
        <v>137</v>
      </c>
      <c r="K8228" t="s">
        <v>138</v>
      </c>
      <c r="L8228" t="s">
        <v>22498</v>
      </c>
      <c r="M8228" t="s">
        <v>22499</v>
      </c>
      <c r="N8228">
        <v>5.8494444440000004</v>
      </c>
      <c r="O8228">
        <v>0</v>
      </c>
      <c r="P8228">
        <v>0</v>
      </c>
      <c r="Q8228">
        <v>0</v>
      </c>
      <c r="R8228">
        <v>14</v>
      </c>
      <c r="S8228">
        <v>0</v>
      </c>
      <c r="T8228">
        <v>4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109.2872454817941</v>
      </c>
      <c r="AA8228">
        <v>0</v>
      </c>
      <c r="AB8228">
        <v>5.6461422684241356</v>
      </c>
      <c r="AC8228">
        <v>0</v>
      </c>
      <c r="AD8228">
        <v>0</v>
      </c>
      <c r="AE8228">
        <v>114.93338775021823</v>
      </c>
    </row>
    <row r="8229" spans="1:31" x14ac:dyDescent="0.3">
      <c r="A8229">
        <v>2728685</v>
      </c>
      <c r="B8229">
        <v>1</v>
      </c>
      <c r="C8229" t="s">
        <v>81</v>
      </c>
      <c r="D8229" t="s">
        <v>128</v>
      </c>
      <c r="E8229" t="s">
        <v>161</v>
      </c>
      <c r="F8229" t="s">
        <v>22500</v>
      </c>
      <c r="G8229" t="s">
        <v>163</v>
      </c>
      <c r="H8229" t="s">
        <v>135</v>
      </c>
      <c r="I8229" t="s">
        <v>136</v>
      </c>
      <c r="J8229" t="s">
        <v>137</v>
      </c>
      <c r="K8229" t="s">
        <v>138</v>
      </c>
      <c r="L8229" t="s">
        <v>22501</v>
      </c>
      <c r="M8229" t="s">
        <v>22502</v>
      </c>
      <c r="N8229">
        <v>9.5491666659999996</v>
      </c>
      <c r="O8229">
        <v>0</v>
      </c>
      <c r="P8229">
        <v>0</v>
      </c>
      <c r="Q8229">
        <v>0</v>
      </c>
      <c r="R8229">
        <v>3</v>
      </c>
      <c r="S8229">
        <v>0</v>
      </c>
      <c r="T8229">
        <v>1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15.229375541915489</v>
      </c>
      <c r="AA8229">
        <v>0</v>
      </c>
      <c r="AB8229">
        <v>0</v>
      </c>
      <c r="AC8229">
        <v>0</v>
      </c>
      <c r="AD8229">
        <v>0</v>
      </c>
      <c r="AE8229">
        <v>15.229375541915489</v>
      </c>
    </row>
    <row r="8230" spans="1:31" x14ac:dyDescent="0.3">
      <c r="A8230">
        <v>2729226</v>
      </c>
      <c r="B8230">
        <v>1</v>
      </c>
      <c r="C8230" t="s">
        <v>81</v>
      </c>
      <c r="D8230" t="s">
        <v>116</v>
      </c>
      <c r="E8230" t="s">
        <v>161</v>
      </c>
      <c r="F8230" t="s">
        <v>22503</v>
      </c>
      <c r="G8230" t="s">
        <v>409</v>
      </c>
      <c r="H8230" t="s">
        <v>135</v>
      </c>
      <c r="I8230" t="s">
        <v>136</v>
      </c>
      <c r="J8230" t="s">
        <v>137</v>
      </c>
      <c r="K8230" t="s">
        <v>138</v>
      </c>
      <c r="L8230" t="s">
        <v>22504</v>
      </c>
      <c r="M8230" t="s">
        <v>22505</v>
      </c>
      <c r="N8230">
        <v>9.4952777770000001</v>
      </c>
      <c r="O8230">
        <v>0</v>
      </c>
      <c r="P8230">
        <v>144</v>
      </c>
      <c r="Q8230">
        <v>0</v>
      </c>
      <c r="R8230">
        <v>3</v>
      </c>
      <c r="S8230">
        <v>0</v>
      </c>
      <c r="T8230">
        <v>9</v>
      </c>
      <c r="U8230">
        <v>0</v>
      </c>
      <c r="V8230">
        <v>0</v>
      </c>
      <c r="W8230">
        <v>0</v>
      </c>
      <c r="X8230">
        <v>222.18091587507467</v>
      </c>
      <c r="Y8230">
        <v>0</v>
      </c>
      <c r="Z8230">
        <v>5.8097565864431999</v>
      </c>
      <c r="AA8230">
        <v>0</v>
      </c>
      <c r="AB8230">
        <v>37.819945882203555</v>
      </c>
      <c r="AC8230">
        <v>0</v>
      </c>
      <c r="AD8230">
        <v>0</v>
      </c>
      <c r="AE8230">
        <v>265.81061834372144</v>
      </c>
    </row>
    <row r="8231" spans="1:31" x14ac:dyDescent="0.3">
      <c r="A8231">
        <v>2729349</v>
      </c>
      <c r="B8231">
        <v>1</v>
      </c>
      <c r="C8231" t="s">
        <v>81</v>
      </c>
      <c r="D8231" t="s">
        <v>122</v>
      </c>
      <c r="E8231" t="s">
        <v>213</v>
      </c>
      <c r="F8231" t="s">
        <v>3603</v>
      </c>
      <c r="G8231" t="s">
        <v>152</v>
      </c>
      <c r="H8231" t="s">
        <v>153</v>
      </c>
      <c r="I8231" t="s">
        <v>136</v>
      </c>
      <c r="J8231" t="s">
        <v>137</v>
      </c>
      <c r="K8231" t="s">
        <v>138</v>
      </c>
      <c r="L8231" t="s">
        <v>22506</v>
      </c>
      <c r="M8231" t="s">
        <v>22507</v>
      </c>
      <c r="N8231">
        <v>1.868333333</v>
      </c>
      <c r="O8231">
        <v>0</v>
      </c>
      <c r="P8231">
        <v>18</v>
      </c>
      <c r="Q8231">
        <v>0</v>
      </c>
      <c r="R8231">
        <v>0</v>
      </c>
      <c r="S8231">
        <v>3</v>
      </c>
      <c r="T8231">
        <v>0</v>
      </c>
      <c r="U8231">
        <v>1</v>
      </c>
      <c r="V8231">
        <v>0</v>
      </c>
      <c r="W8231">
        <v>0</v>
      </c>
      <c r="X8231">
        <v>2.0999267522006004</v>
      </c>
      <c r="Y8231">
        <v>0</v>
      </c>
      <c r="Z8231">
        <v>0</v>
      </c>
      <c r="AA8231">
        <v>12.833851756038946</v>
      </c>
      <c r="AB8231">
        <v>0</v>
      </c>
      <c r="AC8231">
        <v>0</v>
      </c>
      <c r="AD8231">
        <v>0</v>
      </c>
      <c r="AE8231">
        <v>14.933778508239547</v>
      </c>
    </row>
    <row r="8232" spans="1:31" x14ac:dyDescent="0.3">
      <c r="A8232">
        <v>2729272</v>
      </c>
      <c r="B8232">
        <v>1</v>
      </c>
      <c r="C8232" t="s">
        <v>81</v>
      </c>
      <c r="D8232" t="s">
        <v>112</v>
      </c>
      <c r="E8232" t="s">
        <v>213</v>
      </c>
      <c r="F8232" t="s">
        <v>20694</v>
      </c>
      <c r="G8232" t="s">
        <v>152</v>
      </c>
      <c r="H8232" t="s">
        <v>153</v>
      </c>
      <c r="I8232" t="s">
        <v>136</v>
      </c>
      <c r="J8232" t="s">
        <v>137</v>
      </c>
      <c r="K8232" t="s">
        <v>138</v>
      </c>
      <c r="L8232" t="s">
        <v>22508</v>
      </c>
      <c r="M8232" t="s">
        <v>22509</v>
      </c>
      <c r="N8232">
        <v>5.3658333330000003</v>
      </c>
      <c r="O8232">
        <v>5</v>
      </c>
      <c r="P8232">
        <v>1123</v>
      </c>
      <c r="Q8232">
        <v>16</v>
      </c>
      <c r="R8232">
        <v>145</v>
      </c>
      <c r="S8232">
        <v>5</v>
      </c>
      <c r="T8232">
        <v>72</v>
      </c>
      <c r="U8232">
        <v>0</v>
      </c>
      <c r="V8232">
        <v>0</v>
      </c>
      <c r="W8232">
        <v>4.4735986579900002</v>
      </c>
      <c r="X8232">
        <v>517.6487343398129</v>
      </c>
      <c r="Y8232">
        <v>138.40557684659481</v>
      </c>
      <c r="Z8232">
        <v>132.8362144143949</v>
      </c>
      <c r="AA8232">
        <v>140.82012084258955</v>
      </c>
      <c r="AB8232">
        <v>100.56891888128777</v>
      </c>
      <c r="AC8232">
        <v>0</v>
      </c>
      <c r="AD8232">
        <v>0</v>
      </c>
      <c r="AE8232">
        <v>1034.75316398267</v>
      </c>
    </row>
    <row r="8233" spans="1:31" x14ac:dyDescent="0.3">
      <c r="A8233">
        <v>2729664</v>
      </c>
      <c r="B8233">
        <v>1</v>
      </c>
      <c r="C8233" t="s">
        <v>80</v>
      </c>
      <c r="D8233" t="s">
        <v>82</v>
      </c>
      <c r="E8233" t="s">
        <v>145</v>
      </c>
      <c r="F8233" t="s">
        <v>22510</v>
      </c>
      <c r="G8233" t="s">
        <v>230</v>
      </c>
      <c r="H8233" t="s">
        <v>135</v>
      </c>
      <c r="I8233" t="s">
        <v>136</v>
      </c>
      <c r="J8233" t="s">
        <v>137</v>
      </c>
      <c r="K8233" t="s">
        <v>138</v>
      </c>
      <c r="L8233" t="s">
        <v>22511</v>
      </c>
      <c r="M8233" t="s">
        <v>22512</v>
      </c>
      <c r="N8233">
        <v>3.0161111109999998</v>
      </c>
      <c r="O8233">
        <v>0</v>
      </c>
      <c r="P8233">
        <v>1</v>
      </c>
      <c r="Q8233">
        <v>0</v>
      </c>
      <c r="R8233">
        <v>0</v>
      </c>
      <c r="S8233">
        <v>0</v>
      </c>
      <c r="T8233">
        <v>3</v>
      </c>
      <c r="U8233">
        <v>0</v>
      </c>
      <c r="V8233">
        <v>0</v>
      </c>
      <c r="W8233">
        <v>0</v>
      </c>
      <c r="X8233">
        <v>1.8044532220527767</v>
      </c>
      <c r="Y8233">
        <v>0</v>
      </c>
      <c r="Z8233">
        <v>0</v>
      </c>
      <c r="AA8233">
        <v>0</v>
      </c>
      <c r="AB8233">
        <v>1.2879542104494583</v>
      </c>
      <c r="AC8233">
        <v>0</v>
      </c>
      <c r="AD8233">
        <v>0</v>
      </c>
      <c r="AE8233">
        <v>3.092407432502235</v>
      </c>
    </row>
    <row r="8234" spans="1:31" x14ac:dyDescent="0.3">
      <c r="A8234">
        <v>2729023</v>
      </c>
      <c r="B8234">
        <v>1</v>
      </c>
      <c r="C8234" t="s">
        <v>80</v>
      </c>
      <c r="D8234" t="s">
        <v>99</v>
      </c>
      <c r="E8234" t="s">
        <v>213</v>
      </c>
      <c r="F8234" t="s">
        <v>6785</v>
      </c>
      <c r="G8234" t="s">
        <v>152</v>
      </c>
      <c r="H8234" t="s">
        <v>153</v>
      </c>
      <c r="I8234" t="s">
        <v>136</v>
      </c>
      <c r="J8234" t="s">
        <v>137</v>
      </c>
      <c r="K8234" t="s">
        <v>138</v>
      </c>
      <c r="L8234" t="s">
        <v>22513</v>
      </c>
      <c r="M8234" t="s">
        <v>22514</v>
      </c>
      <c r="N8234">
        <v>3.096944444</v>
      </c>
      <c r="O8234">
        <v>0</v>
      </c>
      <c r="P8234">
        <v>0</v>
      </c>
      <c r="Q8234">
        <v>0</v>
      </c>
      <c r="R8234">
        <v>0</v>
      </c>
      <c r="S8234">
        <v>5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693.45326487051705</v>
      </c>
      <c r="AB8234">
        <v>0</v>
      </c>
      <c r="AC8234">
        <v>0</v>
      </c>
      <c r="AD8234">
        <v>0</v>
      </c>
      <c r="AE8234">
        <v>693.45326487051705</v>
      </c>
    </row>
    <row r="8235" spans="1:31" x14ac:dyDescent="0.3">
      <c r="A8235">
        <v>2778738</v>
      </c>
      <c r="B8235">
        <v>1</v>
      </c>
      <c r="C8235" t="s">
        <v>80</v>
      </c>
      <c r="D8235" t="s">
        <v>82</v>
      </c>
      <c r="E8235" t="s">
        <v>200</v>
      </c>
      <c r="F8235" t="s">
        <v>4921</v>
      </c>
      <c r="G8235" t="s">
        <v>249</v>
      </c>
      <c r="H8235" t="s">
        <v>135</v>
      </c>
      <c r="I8235" t="s">
        <v>136</v>
      </c>
      <c r="J8235" t="s">
        <v>5</v>
      </c>
      <c r="K8235" t="s">
        <v>138</v>
      </c>
      <c r="L8235" t="s">
        <v>22424</v>
      </c>
      <c r="M8235" t="s">
        <v>22515</v>
      </c>
      <c r="N8235">
        <v>19.843333333</v>
      </c>
      <c r="O8235">
        <v>0</v>
      </c>
      <c r="P8235">
        <v>11</v>
      </c>
      <c r="Q8235">
        <v>0</v>
      </c>
      <c r="R8235">
        <v>0</v>
      </c>
      <c r="S8235">
        <v>0</v>
      </c>
      <c r="T8235">
        <v>18</v>
      </c>
      <c r="U8235">
        <v>0</v>
      </c>
      <c r="V8235">
        <v>0</v>
      </c>
      <c r="W8235">
        <v>0</v>
      </c>
      <c r="X8235">
        <v>34.775350705483788</v>
      </c>
      <c r="Y8235">
        <v>0</v>
      </c>
      <c r="Z8235">
        <v>0</v>
      </c>
      <c r="AA8235">
        <v>0</v>
      </c>
      <c r="AB8235">
        <v>612.50219029670563</v>
      </c>
      <c r="AC8235">
        <v>0</v>
      </c>
      <c r="AD8235">
        <v>0</v>
      </c>
      <c r="AE8235">
        <v>647.27754100218942</v>
      </c>
    </row>
    <row r="8236" spans="1:31" x14ac:dyDescent="0.3">
      <c r="A8236">
        <v>2766690</v>
      </c>
      <c r="B8236">
        <v>1</v>
      </c>
      <c r="C8236" t="s">
        <v>80</v>
      </c>
      <c r="D8236" t="s">
        <v>85</v>
      </c>
      <c r="E8236" t="s">
        <v>156</v>
      </c>
      <c r="F8236" t="s">
        <v>22516</v>
      </c>
      <c r="G8236" t="s">
        <v>152</v>
      </c>
      <c r="H8236" t="s">
        <v>153</v>
      </c>
      <c r="I8236" t="s">
        <v>136</v>
      </c>
      <c r="J8236" t="s">
        <v>137</v>
      </c>
      <c r="K8236" t="s">
        <v>138</v>
      </c>
      <c r="L8236" t="s">
        <v>22517</v>
      </c>
      <c r="M8236" t="s">
        <v>22518</v>
      </c>
      <c r="N8236">
        <v>2.2519444439999998</v>
      </c>
      <c r="O8236">
        <v>0</v>
      </c>
      <c r="P8236">
        <v>4585</v>
      </c>
      <c r="Q8236">
        <v>0</v>
      </c>
      <c r="R8236">
        <v>0</v>
      </c>
      <c r="S8236">
        <v>0</v>
      </c>
      <c r="T8236">
        <v>437</v>
      </c>
      <c r="U8236">
        <v>1</v>
      </c>
      <c r="V8236">
        <v>0</v>
      </c>
      <c r="W8236">
        <v>0</v>
      </c>
      <c r="X8236">
        <v>1674.6261657238038</v>
      </c>
      <c r="Y8236">
        <v>0</v>
      </c>
      <c r="Z8236">
        <v>0</v>
      </c>
      <c r="AA8236">
        <v>0</v>
      </c>
      <c r="AB8236">
        <v>405.05514732985006</v>
      </c>
      <c r="AC8236">
        <v>333.05997922687072</v>
      </c>
      <c r="AD8236">
        <v>0</v>
      </c>
      <c r="AE8236">
        <v>2412.7412922805247</v>
      </c>
    </row>
    <row r="8237" spans="1:31" x14ac:dyDescent="0.3">
      <c r="A8237">
        <v>2730285</v>
      </c>
      <c r="B8237">
        <v>1</v>
      </c>
      <c r="C8237" t="s">
        <v>80</v>
      </c>
      <c r="D8237" t="s">
        <v>94</v>
      </c>
      <c r="E8237" t="s">
        <v>161</v>
      </c>
      <c r="F8237" t="s">
        <v>22519</v>
      </c>
      <c r="G8237" t="s">
        <v>163</v>
      </c>
      <c r="H8237" t="s">
        <v>135</v>
      </c>
      <c r="I8237" t="s">
        <v>136</v>
      </c>
      <c r="J8237" t="s">
        <v>137</v>
      </c>
      <c r="K8237" t="s">
        <v>138</v>
      </c>
      <c r="L8237" t="s">
        <v>22520</v>
      </c>
      <c r="M8237" t="s">
        <v>22521</v>
      </c>
      <c r="N8237">
        <v>2.977222222</v>
      </c>
      <c r="O8237">
        <v>0</v>
      </c>
      <c r="P8237">
        <v>33</v>
      </c>
      <c r="Q8237">
        <v>0</v>
      </c>
      <c r="R8237">
        <v>0</v>
      </c>
      <c r="S8237">
        <v>0</v>
      </c>
      <c r="T8237">
        <v>1</v>
      </c>
      <c r="U8237">
        <v>0</v>
      </c>
      <c r="V8237">
        <v>0</v>
      </c>
      <c r="W8237">
        <v>0</v>
      </c>
      <c r="X8237">
        <v>15.063802826313999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15.063802826313999</v>
      </c>
    </row>
    <row r="8238" spans="1:31" x14ac:dyDescent="0.3">
      <c r="A8238">
        <v>2729787</v>
      </c>
      <c r="B8238">
        <v>1</v>
      </c>
      <c r="C8238" t="s">
        <v>80</v>
      </c>
      <c r="D8238" t="s">
        <v>103</v>
      </c>
      <c r="E8238" t="s">
        <v>132</v>
      </c>
      <c r="F8238" t="s">
        <v>22522</v>
      </c>
      <c r="G8238" t="s">
        <v>134</v>
      </c>
      <c r="H8238" t="s">
        <v>135</v>
      </c>
      <c r="I8238" t="s">
        <v>136</v>
      </c>
      <c r="J8238" t="s">
        <v>137</v>
      </c>
      <c r="K8238" t="s">
        <v>138</v>
      </c>
      <c r="L8238" t="s">
        <v>22523</v>
      </c>
      <c r="M8238" t="s">
        <v>22524</v>
      </c>
      <c r="N8238">
        <v>3.7974999999999999</v>
      </c>
      <c r="O8238">
        <v>0</v>
      </c>
      <c r="P8238">
        <v>70</v>
      </c>
      <c r="Q8238">
        <v>0</v>
      </c>
      <c r="R8238">
        <v>3</v>
      </c>
      <c r="S8238">
        <v>0</v>
      </c>
      <c r="T8238">
        <v>4</v>
      </c>
      <c r="U8238">
        <v>0</v>
      </c>
      <c r="V8238">
        <v>0</v>
      </c>
      <c r="W8238">
        <v>0</v>
      </c>
      <c r="X8238">
        <v>45.654666091209542</v>
      </c>
      <c r="Y8238">
        <v>0</v>
      </c>
      <c r="Z8238">
        <v>0</v>
      </c>
      <c r="AA8238">
        <v>0</v>
      </c>
      <c r="AB8238">
        <v>6.1449867478273514</v>
      </c>
      <c r="AC8238">
        <v>0</v>
      </c>
      <c r="AD8238">
        <v>0</v>
      </c>
      <c r="AE8238">
        <v>51.799652839036895</v>
      </c>
    </row>
    <row r="8239" spans="1:31" x14ac:dyDescent="0.3">
      <c r="A8239">
        <v>2729810</v>
      </c>
      <c r="B8239">
        <v>1</v>
      </c>
      <c r="C8239" t="s">
        <v>80</v>
      </c>
      <c r="D8239" t="s">
        <v>94</v>
      </c>
      <c r="E8239" t="s">
        <v>161</v>
      </c>
      <c r="F8239" t="s">
        <v>22525</v>
      </c>
      <c r="G8239" t="s">
        <v>724</v>
      </c>
      <c r="H8239" t="s">
        <v>135</v>
      </c>
      <c r="I8239" t="s">
        <v>136</v>
      </c>
      <c r="J8239" t="s">
        <v>137</v>
      </c>
      <c r="K8239" t="s">
        <v>138</v>
      </c>
      <c r="L8239" t="s">
        <v>22526</v>
      </c>
      <c r="M8239" t="s">
        <v>22527</v>
      </c>
      <c r="N8239">
        <v>3.2647222220000001</v>
      </c>
      <c r="O8239">
        <v>0</v>
      </c>
      <c r="P8239">
        <v>11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2.2623152746895405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2.2623152746895405</v>
      </c>
    </row>
    <row r="8240" spans="1:31" x14ac:dyDescent="0.3">
      <c r="A8240">
        <v>2728954</v>
      </c>
      <c r="B8240">
        <v>1</v>
      </c>
      <c r="C8240" t="s">
        <v>81</v>
      </c>
      <c r="D8240" t="s">
        <v>127</v>
      </c>
      <c r="E8240" t="s">
        <v>132</v>
      </c>
      <c r="F8240" t="s">
        <v>22528</v>
      </c>
      <c r="G8240" t="s">
        <v>134</v>
      </c>
      <c r="H8240" t="s">
        <v>135</v>
      </c>
      <c r="I8240" t="s">
        <v>136</v>
      </c>
      <c r="J8240" t="s">
        <v>137</v>
      </c>
      <c r="K8240" t="s">
        <v>138</v>
      </c>
      <c r="L8240" t="s">
        <v>22529</v>
      </c>
      <c r="M8240" t="s">
        <v>22530</v>
      </c>
      <c r="N8240">
        <v>3.1858333330000002</v>
      </c>
      <c r="O8240">
        <v>0</v>
      </c>
      <c r="P8240">
        <v>209</v>
      </c>
      <c r="Q8240">
        <v>0</v>
      </c>
      <c r="R8240">
        <v>1</v>
      </c>
      <c r="S8240">
        <v>0</v>
      </c>
      <c r="T8240">
        <v>41</v>
      </c>
      <c r="U8240">
        <v>0</v>
      </c>
      <c r="V8240">
        <v>0</v>
      </c>
      <c r="W8240">
        <v>0</v>
      </c>
      <c r="X8240">
        <v>113.21667763206962</v>
      </c>
      <c r="Y8240">
        <v>0</v>
      </c>
      <c r="Z8240">
        <v>0</v>
      </c>
      <c r="AA8240">
        <v>0</v>
      </c>
      <c r="AB8240">
        <v>43.376059486230517</v>
      </c>
      <c r="AC8240">
        <v>0</v>
      </c>
      <c r="AD8240">
        <v>0</v>
      </c>
      <c r="AE8240">
        <v>156.59273711830014</v>
      </c>
    </row>
    <row r="8241" spans="1:31" x14ac:dyDescent="0.3">
      <c r="A8241">
        <v>2738280</v>
      </c>
      <c r="B8241">
        <v>1</v>
      </c>
      <c r="C8241" t="s">
        <v>81</v>
      </c>
      <c r="D8241" t="s">
        <v>113</v>
      </c>
      <c r="E8241" t="s">
        <v>132</v>
      </c>
      <c r="F8241" t="s">
        <v>1802</v>
      </c>
      <c r="G8241" t="s">
        <v>134</v>
      </c>
      <c r="H8241" t="s">
        <v>135</v>
      </c>
      <c r="I8241" t="s">
        <v>136</v>
      </c>
      <c r="J8241" t="s">
        <v>137</v>
      </c>
      <c r="K8241" t="s">
        <v>138</v>
      </c>
      <c r="L8241" t="s">
        <v>22080</v>
      </c>
      <c r="M8241" t="s">
        <v>22531</v>
      </c>
      <c r="N8241">
        <v>9.9722222219999992</v>
      </c>
      <c r="O8241">
        <v>0</v>
      </c>
      <c r="P8241">
        <v>22</v>
      </c>
      <c r="Q8241">
        <v>0</v>
      </c>
      <c r="R8241">
        <v>3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27.587567848765861</v>
      </c>
      <c r="Y8241">
        <v>0</v>
      </c>
      <c r="Z8241">
        <v>11.797238559578997</v>
      </c>
      <c r="AA8241">
        <v>0</v>
      </c>
      <c r="AB8241">
        <v>0</v>
      </c>
      <c r="AC8241">
        <v>0</v>
      </c>
      <c r="AD8241">
        <v>0</v>
      </c>
      <c r="AE8241">
        <v>39.384806408344858</v>
      </c>
    </row>
    <row r="8242" spans="1:31" x14ac:dyDescent="0.3">
      <c r="A8242">
        <v>2729475</v>
      </c>
      <c r="B8242">
        <v>1</v>
      </c>
      <c r="C8242" t="s">
        <v>81</v>
      </c>
      <c r="D8242" t="s">
        <v>118</v>
      </c>
      <c r="E8242" t="s">
        <v>161</v>
      </c>
      <c r="F8242" t="s">
        <v>22532</v>
      </c>
      <c r="G8242" t="s">
        <v>163</v>
      </c>
      <c r="H8242" t="s">
        <v>135</v>
      </c>
      <c r="I8242" t="s">
        <v>136</v>
      </c>
      <c r="J8242" t="s">
        <v>137</v>
      </c>
      <c r="K8242" t="s">
        <v>138</v>
      </c>
      <c r="L8242" t="s">
        <v>22533</v>
      </c>
      <c r="M8242" t="s">
        <v>22534</v>
      </c>
      <c r="N8242">
        <v>2.2694444439999999</v>
      </c>
      <c r="O8242">
        <v>0</v>
      </c>
      <c r="P8242">
        <v>21</v>
      </c>
      <c r="Q8242">
        <v>0</v>
      </c>
      <c r="R8242">
        <v>0</v>
      </c>
      <c r="S8242">
        <v>0</v>
      </c>
      <c r="T8242">
        <v>1</v>
      </c>
      <c r="U8242">
        <v>0</v>
      </c>
      <c r="V8242">
        <v>0</v>
      </c>
      <c r="W8242">
        <v>0</v>
      </c>
      <c r="X8242">
        <v>6.5749572344202027</v>
      </c>
      <c r="Y8242">
        <v>0</v>
      </c>
      <c r="Z8242">
        <v>0</v>
      </c>
      <c r="AA8242">
        <v>0</v>
      </c>
      <c r="AB8242">
        <v>0.43234966273392661</v>
      </c>
      <c r="AC8242">
        <v>0</v>
      </c>
      <c r="AD8242">
        <v>0</v>
      </c>
      <c r="AE8242">
        <v>7.0073068971541295</v>
      </c>
    </row>
    <row r="8243" spans="1:31" x14ac:dyDescent="0.3">
      <c r="A8243">
        <v>2728977</v>
      </c>
      <c r="B8243">
        <v>1</v>
      </c>
      <c r="C8243" t="s">
        <v>80</v>
      </c>
      <c r="D8243" t="s">
        <v>95</v>
      </c>
      <c r="E8243" t="s">
        <v>161</v>
      </c>
      <c r="F8243" t="s">
        <v>22535</v>
      </c>
      <c r="G8243" t="s">
        <v>163</v>
      </c>
      <c r="H8243" t="s">
        <v>135</v>
      </c>
      <c r="I8243" t="s">
        <v>136</v>
      </c>
      <c r="J8243" t="s">
        <v>137</v>
      </c>
      <c r="K8243" t="s">
        <v>138</v>
      </c>
      <c r="L8243" t="s">
        <v>22536</v>
      </c>
      <c r="M8243" t="s">
        <v>22537</v>
      </c>
      <c r="N8243">
        <v>0.573333333</v>
      </c>
      <c r="O8243">
        <v>0</v>
      </c>
      <c r="P8243">
        <v>48</v>
      </c>
      <c r="Q8243">
        <v>0</v>
      </c>
      <c r="R8243">
        <v>0</v>
      </c>
      <c r="S8243">
        <v>0</v>
      </c>
      <c r="T8243">
        <v>3</v>
      </c>
      <c r="U8243">
        <v>0</v>
      </c>
      <c r="V8243">
        <v>0</v>
      </c>
      <c r="W8243">
        <v>0</v>
      </c>
      <c r="X8243">
        <v>0.20204924250666667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0.20204924250666667</v>
      </c>
    </row>
    <row r="8244" spans="1:31" x14ac:dyDescent="0.3">
      <c r="A8244">
        <v>2730477</v>
      </c>
      <c r="B8244">
        <v>1</v>
      </c>
      <c r="C8244" t="s">
        <v>81</v>
      </c>
      <c r="D8244" t="s">
        <v>118</v>
      </c>
      <c r="E8244" t="s">
        <v>161</v>
      </c>
      <c r="F8244" t="s">
        <v>22538</v>
      </c>
      <c r="G8244" t="s">
        <v>163</v>
      </c>
      <c r="H8244" t="s">
        <v>135</v>
      </c>
      <c r="I8244" t="s">
        <v>136</v>
      </c>
      <c r="J8244" t="s">
        <v>137</v>
      </c>
      <c r="K8244" t="s">
        <v>138</v>
      </c>
      <c r="L8244" t="s">
        <v>22539</v>
      </c>
      <c r="M8244" t="s">
        <v>22540</v>
      </c>
      <c r="N8244">
        <v>8.4213888879999992</v>
      </c>
      <c r="O8244">
        <v>0</v>
      </c>
      <c r="P8244">
        <v>26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66.437286300704002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66.437286300704002</v>
      </c>
    </row>
    <row r="8245" spans="1:31" x14ac:dyDescent="0.3">
      <c r="A8245">
        <v>2729667</v>
      </c>
      <c r="B8245">
        <v>1</v>
      </c>
      <c r="C8245" t="s">
        <v>80</v>
      </c>
      <c r="D8245" t="s">
        <v>91</v>
      </c>
      <c r="E8245" t="s">
        <v>150</v>
      </c>
      <c r="F8245" t="s">
        <v>151</v>
      </c>
      <c r="G8245" t="s">
        <v>152</v>
      </c>
      <c r="H8245" t="s">
        <v>153</v>
      </c>
      <c r="I8245" t="s">
        <v>136</v>
      </c>
      <c r="J8245" t="s">
        <v>137</v>
      </c>
      <c r="K8245" t="s">
        <v>138</v>
      </c>
      <c r="L8245" t="s">
        <v>22541</v>
      </c>
      <c r="M8245" t="s">
        <v>22542</v>
      </c>
      <c r="N8245">
        <v>0.21333333300000001</v>
      </c>
      <c r="O8245">
        <v>15</v>
      </c>
      <c r="P8245">
        <v>242</v>
      </c>
      <c r="Q8245">
        <v>25</v>
      </c>
      <c r="R8245">
        <v>72</v>
      </c>
      <c r="S8245">
        <v>17</v>
      </c>
      <c r="T8245">
        <v>227</v>
      </c>
      <c r="U8245">
        <v>1</v>
      </c>
      <c r="V8245">
        <v>0</v>
      </c>
      <c r="W8245">
        <v>3.9943167551769605</v>
      </c>
      <c r="X8245">
        <v>11.313378924773129</v>
      </c>
      <c r="Y8245">
        <v>1.8990920760268806</v>
      </c>
      <c r="Z8245">
        <v>1.43623314249984</v>
      </c>
      <c r="AA8245">
        <v>34.097012035708154</v>
      </c>
      <c r="AB8245">
        <v>45.85088464785602</v>
      </c>
      <c r="AC8245">
        <v>1.8417910332083203</v>
      </c>
      <c r="AD8245">
        <v>0</v>
      </c>
      <c r="AE8245">
        <v>100.43270861524931</v>
      </c>
    </row>
    <row r="8246" spans="1:31" x14ac:dyDescent="0.3">
      <c r="A8246">
        <v>2728834</v>
      </c>
      <c r="B8246">
        <v>1</v>
      </c>
      <c r="C8246" t="s">
        <v>81</v>
      </c>
      <c r="D8246" t="s">
        <v>123</v>
      </c>
      <c r="E8246" t="s">
        <v>213</v>
      </c>
      <c r="F8246" t="s">
        <v>22543</v>
      </c>
      <c r="G8246" t="s">
        <v>152</v>
      </c>
      <c r="H8246" t="s">
        <v>153</v>
      </c>
      <c r="I8246" t="s">
        <v>136</v>
      </c>
      <c r="J8246" t="s">
        <v>137</v>
      </c>
      <c r="K8246" t="s">
        <v>138</v>
      </c>
      <c r="L8246" t="s">
        <v>22544</v>
      </c>
      <c r="M8246" t="s">
        <v>22545</v>
      </c>
      <c r="N8246">
        <v>2.372777777</v>
      </c>
      <c r="O8246">
        <v>2</v>
      </c>
      <c r="P8246">
        <v>182</v>
      </c>
      <c r="Q8246">
        <v>5</v>
      </c>
      <c r="R8246">
        <v>67</v>
      </c>
      <c r="S8246">
        <v>3</v>
      </c>
      <c r="T8246">
        <v>30</v>
      </c>
      <c r="U8246">
        <v>0</v>
      </c>
      <c r="V8246">
        <v>0</v>
      </c>
      <c r="W8246">
        <v>0.74145702736666674</v>
      </c>
      <c r="X8246">
        <v>91.400187794309304</v>
      </c>
      <c r="Y8246">
        <v>57.225961566781436</v>
      </c>
      <c r="Z8246">
        <v>10.486928576892296</v>
      </c>
      <c r="AA8246">
        <v>7.3524174621115179</v>
      </c>
      <c r="AB8246">
        <v>19.92355521228475</v>
      </c>
      <c r="AC8246">
        <v>0</v>
      </c>
      <c r="AD8246">
        <v>0</v>
      </c>
      <c r="AE8246">
        <v>187.13050763974596</v>
      </c>
    </row>
    <row r="8247" spans="1:31" x14ac:dyDescent="0.3">
      <c r="A8247">
        <v>2729744</v>
      </c>
      <c r="B8247">
        <v>1</v>
      </c>
      <c r="C8247" t="s">
        <v>80</v>
      </c>
      <c r="D8247" t="s">
        <v>97</v>
      </c>
      <c r="E8247" t="s">
        <v>145</v>
      </c>
      <c r="F8247" t="s">
        <v>22546</v>
      </c>
      <c r="G8247" t="s">
        <v>230</v>
      </c>
      <c r="H8247" t="s">
        <v>135</v>
      </c>
      <c r="I8247" t="s">
        <v>136</v>
      </c>
      <c r="J8247" t="s">
        <v>137</v>
      </c>
      <c r="K8247" t="s">
        <v>138</v>
      </c>
      <c r="L8247" t="s">
        <v>22547</v>
      </c>
      <c r="M8247" t="s">
        <v>22548</v>
      </c>
      <c r="N8247">
        <v>10.808055554999999</v>
      </c>
      <c r="O8247">
        <v>0</v>
      </c>
      <c r="P8247">
        <v>1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2.0807745459499998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2.0807745459499998</v>
      </c>
    </row>
    <row r="8248" spans="1:31" x14ac:dyDescent="0.3">
      <c r="A8248">
        <v>2729103</v>
      </c>
      <c r="B8248">
        <v>1</v>
      </c>
      <c r="C8248" t="s">
        <v>80</v>
      </c>
      <c r="D8248" t="s">
        <v>107</v>
      </c>
      <c r="E8248" t="s">
        <v>213</v>
      </c>
      <c r="F8248" t="s">
        <v>2615</v>
      </c>
      <c r="G8248" t="s">
        <v>152</v>
      </c>
      <c r="H8248" t="s">
        <v>153</v>
      </c>
      <c r="I8248" t="s">
        <v>136</v>
      </c>
      <c r="J8248" t="s">
        <v>137</v>
      </c>
      <c r="K8248" t="s">
        <v>138</v>
      </c>
      <c r="L8248" t="s">
        <v>22549</v>
      </c>
      <c r="M8248" t="s">
        <v>22550</v>
      </c>
      <c r="N8248">
        <v>2.5169444439999999</v>
      </c>
      <c r="O8248">
        <v>1</v>
      </c>
      <c r="P8248">
        <v>495</v>
      </c>
      <c r="Q8248">
        <v>26</v>
      </c>
      <c r="R8248">
        <v>64</v>
      </c>
      <c r="S8248">
        <v>9</v>
      </c>
      <c r="T8248">
        <v>36</v>
      </c>
      <c r="U8248">
        <v>1</v>
      </c>
      <c r="V8248">
        <v>0</v>
      </c>
      <c r="W8248">
        <v>0.38897572689033327</v>
      </c>
      <c r="X8248">
        <v>187.09648004099591</v>
      </c>
      <c r="Y8248">
        <v>252.96365565920479</v>
      </c>
      <c r="Z8248">
        <v>69.255882049662333</v>
      </c>
      <c r="AA8248">
        <v>133.15406152867675</v>
      </c>
      <c r="AB8248">
        <v>86.721080796017446</v>
      </c>
      <c r="AC8248">
        <v>33.266330897039197</v>
      </c>
      <c r="AD8248">
        <v>0</v>
      </c>
      <c r="AE8248">
        <v>762.84646669848667</v>
      </c>
    </row>
    <row r="8249" spans="1:31" x14ac:dyDescent="0.3">
      <c r="A8249">
        <v>2729767</v>
      </c>
      <c r="B8249">
        <v>1</v>
      </c>
      <c r="C8249" t="s">
        <v>81</v>
      </c>
      <c r="D8249" t="s">
        <v>117</v>
      </c>
      <c r="E8249" t="s">
        <v>150</v>
      </c>
      <c r="F8249" t="s">
        <v>11059</v>
      </c>
      <c r="G8249" t="s">
        <v>152</v>
      </c>
      <c r="H8249" t="s">
        <v>153</v>
      </c>
      <c r="I8249" t="s">
        <v>136</v>
      </c>
      <c r="J8249" t="s">
        <v>137</v>
      </c>
      <c r="K8249" t="s">
        <v>138</v>
      </c>
      <c r="L8249" t="s">
        <v>22551</v>
      </c>
      <c r="M8249" t="s">
        <v>22552</v>
      </c>
      <c r="N8249">
        <v>0.50249999999999995</v>
      </c>
      <c r="O8249">
        <v>4</v>
      </c>
      <c r="P8249">
        <v>2474</v>
      </c>
      <c r="Q8249">
        <v>41</v>
      </c>
      <c r="R8249">
        <v>87</v>
      </c>
      <c r="S8249">
        <v>25</v>
      </c>
      <c r="T8249">
        <v>241</v>
      </c>
      <c r="U8249">
        <v>5</v>
      </c>
      <c r="V8249">
        <v>0</v>
      </c>
      <c r="W8249">
        <v>0.47850208392822741</v>
      </c>
      <c r="X8249">
        <v>135.24211386353437</v>
      </c>
      <c r="Y8249">
        <v>60.590666709721425</v>
      </c>
      <c r="Z8249">
        <v>6.8586829619557497</v>
      </c>
      <c r="AA8249">
        <v>103.75375836838604</v>
      </c>
      <c r="AB8249">
        <v>40.500153452217774</v>
      </c>
      <c r="AC8249">
        <v>121.06264255308169</v>
      </c>
      <c r="AD8249">
        <v>0</v>
      </c>
      <c r="AE8249">
        <v>468.48651999282527</v>
      </c>
    </row>
    <row r="8250" spans="1:31" x14ac:dyDescent="0.3">
      <c r="A8250">
        <v>2730185</v>
      </c>
      <c r="B8250">
        <v>1</v>
      </c>
      <c r="C8250" t="s">
        <v>80</v>
      </c>
      <c r="D8250" t="s">
        <v>82</v>
      </c>
      <c r="E8250" t="s">
        <v>145</v>
      </c>
      <c r="F8250" t="s">
        <v>2747</v>
      </c>
      <c r="G8250" t="s">
        <v>249</v>
      </c>
      <c r="H8250" t="s">
        <v>135</v>
      </c>
      <c r="I8250" t="s">
        <v>136</v>
      </c>
      <c r="J8250" t="s">
        <v>5</v>
      </c>
      <c r="K8250" t="s">
        <v>138</v>
      </c>
      <c r="L8250" t="s">
        <v>22553</v>
      </c>
      <c r="M8250" t="s">
        <v>22554</v>
      </c>
      <c r="N8250">
        <v>11.180833333000001</v>
      </c>
      <c r="O8250">
        <v>0</v>
      </c>
      <c r="P8250">
        <v>13</v>
      </c>
      <c r="Q8250">
        <v>0</v>
      </c>
      <c r="R8250">
        <v>0</v>
      </c>
      <c r="S8250">
        <v>0</v>
      </c>
      <c r="T8250">
        <v>2</v>
      </c>
      <c r="U8250">
        <v>0</v>
      </c>
      <c r="V8250">
        <v>0</v>
      </c>
      <c r="W8250">
        <v>0</v>
      </c>
      <c r="X8250">
        <v>54.973652540197051</v>
      </c>
      <c r="Y8250">
        <v>0</v>
      </c>
      <c r="Z8250">
        <v>0</v>
      </c>
      <c r="AA8250">
        <v>0</v>
      </c>
      <c r="AB8250">
        <v>21.978364150560793</v>
      </c>
      <c r="AC8250">
        <v>0</v>
      </c>
      <c r="AD8250">
        <v>0</v>
      </c>
      <c r="AE8250">
        <v>76.952016690757844</v>
      </c>
    </row>
    <row r="8251" spans="1:31" x14ac:dyDescent="0.3">
      <c r="A8251">
        <v>2728964</v>
      </c>
      <c r="B8251">
        <v>4</v>
      </c>
      <c r="C8251" t="s">
        <v>80</v>
      </c>
      <c r="D8251" t="s">
        <v>110</v>
      </c>
      <c r="E8251" t="s">
        <v>156</v>
      </c>
      <c r="F8251" t="s">
        <v>22555</v>
      </c>
      <c r="G8251" t="s">
        <v>249</v>
      </c>
      <c r="H8251" t="s">
        <v>153</v>
      </c>
      <c r="I8251" t="s">
        <v>136</v>
      </c>
      <c r="J8251" t="s">
        <v>5</v>
      </c>
      <c r="K8251" t="s">
        <v>138</v>
      </c>
      <c r="L8251" t="s">
        <v>22556</v>
      </c>
      <c r="M8251" t="s">
        <v>22557</v>
      </c>
      <c r="N8251">
        <v>5.5052777769999999</v>
      </c>
      <c r="O8251">
        <v>0</v>
      </c>
      <c r="P8251">
        <v>323</v>
      </c>
      <c r="Q8251">
        <v>0</v>
      </c>
      <c r="R8251">
        <v>0</v>
      </c>
      <c r="S8251">
        <v>4</v>
      </c>
      <c r="T8251">
        <v>8</v>
      </c>
      <c r="U8251">
        <v>0</v>
      </c>
      <c r="V8251">
        <v>0</v>
      </c>
      <c r="W8251">
        <v>0</v>
      </c>
      <c r="X8251">
        <v>317.40301863235652</v>
      </c>
      <c r="Y8251">
        <v>0</v>
      </c>
      <c r="Z8251">
        <v>0</v>
      </c>
      <c r="AA8251">
        <v>679.30126631357257</v>
      </c>
      <c r="AB8251">
        <v>21.596270584524042</v>
      </c>
      <c r="AC8251">
        <v>0</v>
      </c>
      <c r="AD8251">
        <v>0</v>
      </c>
      <c r="AE8251">
        <v>1018.3005555304532</v>
      </c>
    </row>
    <row r="8252" spans="1:31" x14ac:dyDescent="0.3">
      <c r="A8252">
        <v>2729936</v>
      </c>
      <c r="B8252">
        <v>1</v>
      </c>
      <c r="C8252" t="s">
        <v>80</v>
      </c>
      <c r="D8252" t="s">
        <v>82</v>
      </c>
      <c r="E8252" t="s">
        <v>156</v>
      </c>
      <c r="F8252" t="s">
        <v>22558</v>
      </c>
      <c r="G8252" t="s">
        <v>170</v>
      </c>
      <c r="H8252" t="s">
        <v>153</v>
      </c>
      <c r="I8252" t="s">
        <v>136</v>
      </c>
      <c r="J8252" t="s">
        <v>137</v>
      </c>
      <c r="K8252" t="s">
        <v>138</v>
      </c>
      <c r="L8252" t="s">
        <v>22559</v>
      </c>
      <c r="M8252" t="s">
        <v>22302</v>
      </c>
      <c r="N8252">
        <v>5.6838888880000003</v>
      </c>
      <c r="O8252">
        <v>0</v>
      </c>
      <c r="P8252">
        <v>73</v>
      </c>
      <c r="Q8252">
        <v>0</v>
      </c>
      <c r="R8252">
        <v>0</v>
      </c>
      <c r="S8252">
        <v>0</v>
      </c>
      <c r="T8252">
        <v>117</v>
      </c>
      <c r="U8252">
        <v>0</v>
      </c>
      <c r="V8252">
        <v>0</v>
      </c>
      <c r="W8252">
        <v>0</v>
      </c>
      <c r="X8252">
        <v>63.36862722038623</v>
      </c>
      <c r="Y8252">
        <v>0</v>
      </c>
      <c r="Z8252">
        <v>0</v>
      </c>
      <c r="AA8252">
        <v>0</v>
      </c>
      <c r="AB8252">
        <v>964.57680973923323</v>
      </c>
      <c r="AC8252">
        <v>0</v>
      </c>
      <c r="AD8252">
        <v>0</v>
      </c>
      <c r="AE8252">
        <v>1027.9454369596194</v>
      </c>
    </row>
    <row r="8253" spans="1:31" x14ac:dyDescent="0.3">
      <c r="A8253">
        <v>2729438</v>
      </c>
      <c r="B8253">
        <v>1</v>
      </c>
      <c r="C8253" t="s">
        <v>81</v>
      </c>
      <c r="D8253" t="s">
        <v>122</v>
      </c>
      <c r="E8253" t="s">
        <v>161</v>
      </c>
      <c r="F8253" t="s">
        <v>22560</v>
      </c>
      <c r="G8253" t="s">
        <v>409</v>
      </c>
      <c r="H8253" t="s">
        <v>135</v>
      </c>
      <c r="I8253" t="s">
        <v>136</v>
      </c>
      <c r="J8253" t="s">
        <v>137</v>
      </c>
      <c r="K8253" t="s">
        <v>138</v>
      </c>
      <c r="L8253" t="s">
        <v>22561</v>
      </c>
      <c r="M8253" t="s">
        <v>22562</v>
      </c>
      <c r="N8253">
        <v>4.2744444440000002</v>
      </c>
      <c r="O8253">
        <v>0</v>
      </c>
      <c r="P8253">
        <v>60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55.174940147343484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55.174940147343484</v>
      </c>
    </row>
    <row r="8254" spans="1:31" x14ac:dyDescent="0.3">
      <c r="A8254">
        <v>2730328</v>
      </c>
      <c r="B8254">
        <v>1</v>
      </c>
      <c r="C8254" t="s">
        <v>81</v>
      </c>
      <c r="D8254" t="s">
        <v>125</v>
      </c>
      <c r="E8254" t="s">
        <v>161</v>
      </c>
      <c r="F8254" t="s">
        <v>22563</v>
      </c>
      <c r="G8254" t="s">
        <v>163</v>
      </c>
      <c r="H8254" t="s">
        <v>135</v>
      </c>
      <c r="I8254" t="s">
        <v>136</v>
      </c>
      <c r="J8254" t="s">
        <v>137</v>
      </c>
      <c r="K8254" t="s">
        <v>138</v>
      </c>
      <c r="L8254" t="s">
        <v>22564</v>
      </c>
      <c r="M8254" t="s">
        <v>22565</v>
      </c>
      <c r="N8254">
        <v>0.65194444399999996</v>
      </c>
      <c r="O8254">
        <v>0</v>
      </c>
      <c r="P8254">
        <v>47</v>
      </c>
      <c r="Q8254">
        <v>0</v>
      </c>
      <c r="R8254">
        <v>0</v>
      </c>
      <c r="S8254">
        <v>0</v>
      </c>
      <c r="T8254">
        <v>2</v>
      </c>
      <c r="U8254">
        <v>0</v>
      </c>
      <c r="V8254">
        <v>0</v>
      </c>
      <c r="W8254">
        <v>0</v>
      </c>
      <c r="X8254">
        <v>3.4066980149273713</v>
      </c>
      <c r="Y8254">
        <v>0</v>
      </c>
      <c r="Z8254">
        <v>0</v>
      </c>
      <c r="AA8254">
        <v>0</v>
      </c>
      <c r="AB8254">
        <v>0.10779164047024001</v>
      </c>
      <c r="AC8254">
        <v>0</v>
      </c>
      <c r="AD8254">
        <v>0</v>
      </c>
      <c r="AE8254">
        <v>3.5144896553976115</v>
      </c>
    </row>
    <row r="8255" spans="1:31" x14ac:dyDescent="0.3">
      <c r="A8255">
        <v>2729687</v>
      </c>
      <c r="B8255">
        <v>1</v>
      </c>
      <c r="C8255" t="s">
        <v>81</v>
      </c>
      <c r="D8255" t="s">
        <v>112</v>
      </c>
      <c r="E8255" t="s">
        <v>213</v>
      </c>
      <c r="F8255" t="s">
        <v>8779</v>
      </c>
      <c r="G8255" t="s">
        <v>152</v>
      </c>
      <c r="H8255" t="s">
        <v>153</v>
      </c>
      <c r="I8255" t="s">
        <v>136</v>
      </c>
      <c r="J8255" t="s">
        <v>137</v>
      </c>
      <c r="K8255" t="s">
        <v>138</v>
      </c>
      <c r="L8255" t="s">
        <v>22566</v>
      </c>
      <c r="M8255" t="s">
        <v>22567</v>
      </c>
      <c r="N8255">
        <v>8.5161111110000007</v>
      </c>
      <c r="O8255">
        <v>2</v>
      </c>
      <c r="P8255">
        <v>231</v>
      </c>
      <c r="Q8255">
        <v>48</v>
      </c>
      <c r="R8255">
        <v>16</v>
      </c>
      <c r="S8255">
        <v>4</v>
      </c>
      <c r="T8255">
        <v>13</v>
      </c>
      <c r="U8255">
        <v>0</v>
      </c>
      <c r="V8255">
        <v>0</v>
      </c>
      <c r="W8255">
        <v>3.7442888784616661</v>
      </c>
      <c r="X8255">
        <v>227.69538130499564</v>
      </c>
      <c r="Y8255">
        <v>87.779501894711359</v>
      </c>
      <c r="Z8255">
        <v>109.22590358401224</v>
      </c>
      <c r="AA8255">
        <v>210.1068148538333</v>
      </c>
      <c r="AB8255">
        <v>15.887118752701451</v>
      </c>
      <c r="AC8255">
        <v>0</v>
      </c>
      <c r="AD8255">
        <v>0</v>
      </c>
      <c r="AE8255">
        <v>654.43900926871561</v>
      </c>
    </row>
    <row r="8256" spans="1:31" x14ac:dyDescent="0.3">
      <c r="A8256">
        <v>2729054</v>
      </c>
      <c r="B8256">
        <v>1</v>
      </c>
      <c r="C8256" t="s">
        <v>81</v>
      </c>
      <c r="D8256" t="s">
        <v>116</v>
      </c>
      <c r="E8256" t="s">
        <v>213</v>
      </c>
      <c r="F8256" t="s">
        <v>3122</v>
      </c>
      <c r="G8256" t="s">
        <v>152</v>
      </c>
      <c r="H8256" t="s">
        <v>153</v>
      </c>
      <c r="I8256" t="s">
        <v>136</v>
      </c>
      <c r="J8256" t="s">
        <v>137</v>
      </c>
      <c r="K8256" t="s">
        <v>138</v>
      </c>
      <c r="L8256" t="s">
        <v>22568</v>
      </c>
      <c r="M8256" t="s">
        <v>22569</v>
      </c>
      <c r="N8256">
        <v>0.40972222200000002</v>
      </c>
      <c r="O8256">
        <v>2</v>
      </c>
      <c r="P8256">
        <v>349</v>
      </c>
      <c r="Q8256">
        <v>9</v>
      </c>
      <c r="R8256">
        <v>2</v>
      </c>
      <c r="S8256">
        <v>3</v>
      </c>
      <c r="T8256">
        <v>14</v>
      </c>
      <c r="U8256">
        <v>0</v>
      </c>
      <c r="V8256">
        <v>0</v>
      </c>
      <c r="W8256">
        <v>0.86178567803416661</v>
      </c>
      <c r="X8256">
        <v>13.658783533340175</v>
      </c>
      <c r="Y8256">
        <v>27.265054732544456</v>
      </c>
      <c r="Z8256">
        <v>0.18415995237500002</v>
      </c>
      <c r="AA8256">
        <v>2.1260289120747498</v>
      </c>
      <c r="AB8256">
        <v>0.90478080810599992</v>
      </c>
      <c r="AC8256">
        <v>0</v>
      </c>
      <c r="AD8256">
        <v>0</v>
      </c>
      <c r="AE8256">
        <v>45.000593616474546</v>
      </c>
    </row>
    <row r="8257" spans="1:31" x14ac:dyDescent="0.3">
      <c r="A8257">
        <v>2729595</v>
      </c>
      <c r="B8257">
        <v>1</v>
      </c>
      <c r="C8257" t="s">
        <v>80</v>
      </c>
      <c r="D8257" t="s">
        <v>99</v>
      </c>
      <c r="E8257" t="s">
        <v>156</v>
      </c>
      <c r="F8257" t="s">
        <v>1360</v>
      </c>
      <c r="G8257" t="s">
        <v>185</v>
      </c>
      <c r="H8257" t="s">
        <v>153</v>
      </c>
      <c r="I8257" t="s">
        <v>136</v>
      </c>
      <c r="J8257" t="s">
        <v>137</v>
      </c>
      <c r="K8257" t="s">
        <v>138</v>
      </c>
      <c r="L8257" t="s">
        <v>22570</v>
      </c>
      <c r="M8257" t="s">
        <v>22571</v>
      </c>
      <c r="N8257">
        <v>1.825555555</v>
      </c>
      <c r="O8257">
        <v>1</v>
      </c>
      <c r="P8257">
        <v>275</v>
      </c>
      <c r="Q8257">
        <v>0</v>
      </c>
      <c r="R8257">
        <v>29</v>
      </c>
      <c r="S8257">
        <v>1</v>
      </c>
      <c r="T8257">
        <v>36</v>
      </c>
      <c r="U8257">
        <v>0</v>
      </c>
      <c r="V8257">
        <v>0</v>
      </c>
      <c r="W8257">
        <v>2.642548977988187</v>
      </c>
      <c r="X8257">
        <v>75.52151544321724</v>
      </c>
      <c r="Y8257">
        <v>0</v>
      </c>
      <c r="Z8257">
        <v>1.2743761131780906</v>
      </c>
      <c r="AA8257">
        <v>2.8574104710479533</v>
      </c>
      <c r="AB8257">
        <v>32.101501111536926</v>
      </c>
      <c r="AC8257">
        <v>0</v>
      </c>
      <c r="AD8257">
        <v>0</v>
      </c>
      <c r="AE8257">
        <v>114.39735211696839</v>
      </c>
    </row>
    <row r="8258" spans="1:31" x14ac:dyDescent="0.3">
      <c r="A8258">
        <v>2728785</v>
      </c>
      <c r="B8258">
        <v>1</v>
      </c>
      <c r="C8258" t="s">
        <v>80</v>
      </c>
      <c r="D8258" t="s">
        <v>95</v>
      </c>
      <c r="E8258" t="s">
        <v>213</v>
      </c>
      <c r="F8258" t="s">
        <v>6248</v>
      </c>
      <c r="G8258" t="s">
        <v>152</v>
      </c>
      <c r="H8258" t="s">
        <v>153</v>
      </c>
      <c r="I8258" t="s">
        <v>136</v>
      </c>
      <c r="J8258" t="s">
        <v>137</v>
      </c>
      <c r="K8258" t="s">
        <v>138</v>
      </c>
      <c r="L8258" t="s">
        <v>22038</v>
      </c>
      <c r="M8258" t="s">
        <v>22572</v>
      </c>
      <c r="N8258">
        <v>1.2891666660000001</v>
      </c>
      <c r="O8258">
        <v>1</v>
      </c>
      <c r="P8258">
        <v>40</v>
      </c>
      <c r="Q8258">
        <v>0</v>
      </c>
      <c r="R8258">
        <v>1</v>
      </c>
      <c r="S8258">
        <v>9</v>
      </c>
      <c r="T8258">
        <v>4</v>
      </c>
      <c r="U8258">
        <v>2</v>
      </c>
      <c r="V8258">
        <v>0</v>
      </c>
      <c r="W8258">
        <v>0.40663248929985502</v>
      </c>
      <c r="X8258">
        <v>5.5635306094475103</v>
      </c>
      <c r="Y8258">
        <v>0</v>
      </c>
      <c r="Z8258">
        <v>8.9921126155455E-2</v>
      </c>
      <c r="AA8258">
        <v>11.33613753543117</v>
      </c>
      <c r="AB8258">
        <v>3.426410510677</v>
      </c>
      <c r="AC8258">
        <v>69.113794597671244</v>
      </c>
      <c r="AD8258">
        <v>0</v>
      </c>
      <c r="AE8258">
        <v>89.936426868682233</v>
      </c>
    </row>
    <row r="8259" spans="1:31" x14ac:dyDescent="0.3">
      <c r="A8259">
        <v>2729924</v>
      </c>
      <c r="B8259">
        <v>1</v>
      </c>
      <c r="C8259" t="s">
        <v>80</v>
      </c>
      <c r="D8259" t="s">
        <v>95</v>
      </c>
      <c r="E8259" t="s">
        <v>161</v>
      </c>
      <c r="F8259" t="s">
        <v>13613</v>
      </c>
      <c r="G8259" t="s">
        <v>163</v>
      </c>
      <c r="H8259" t="s">
        <v>135</v>
      </c>
      <c r="I8259" t="s">
        <v>136</v>
      </c>
      <c r="J8259" t="s">
        <v>137</v>
      </c>
      <c r="K8259" t="s">
        <v>138</v>
      </c>
      <c r="L8259" t="s">
        <v>22573</v>
      </c>
      <c r="M8259" t="s">
        <v>22574</v>
      </c>
      <c r="N8259">
        <v>6.2777777769999998</v>
      </c>
      <c r="O8259">
        <v>0</v>
      </c>
      <c r="P8259">
        <v>101</v>
      </c>
      <c r="Q8259">
        <v>0</v>
      </c>
      <c r="R8259">
        <v>0</v>
      </c>
      <c r="S8259">
        <v>0</v>
      </c>
      <c r="T8259">
        <v>9</v>
      </c>
      <c r="U8259">
        <v>0</v>
      </c>
      <c r="V8259">
        <v>0</v>
      </c>
      <c r="W8259">
        <v>0</v>
      </c>
      <c r="X8259">
        <v>134.14986343367764</v>
      </c>
      <c r="Y8259">
        <v>0</v>
      </c>
      <c r="Z8259">
        <v>0</v>
      </c>
      <c r="AA8259">
        <v>0</v>
      </c>
      <c r="AB8259">
        <v>32.57649257130074</v>
      </c>
      <c r="AC8259">
        <v>0</v>
      </c>
      <c r="AD8259">
        <v>0</v>
      </c>
      <c r="AE8259">
        <v>166.72635600497838</v>
      </c>
    </row>
    <row r="8260" spans="1:31" x14ac:dyDescent="0.3">
      <c r="A8260">
        <v>2730657</v>
      </c>
      <c r="B8260">
        <v>1</v>
      </c>
      <c r="C8260" t="s">
        <v>80</v>
      </c>
      <c r="D8260" t="s">
        <v>85</v>
      </c>
      <c r="E8260" t="s">
        <v>132</v>
      </c>
      <c r="F8260" t="s">
        <v>22575</v>
      </c>
      <c r="G8260" t="s">
        <v>134</v>
      </c>
      <c r="H8260" t="s">
        <v>135</v>
      </c>
      <c r="I8260" t="s">
        <v>136</v>
      </c>
      <c r="J8260" t="s">
        <v>137</v>
      </c>
      <c r="K8260" t="s">
        <v>138</v>
      </c>
      <c r="L8260" t="s">
        <v>22576</v>
      </c>
      <c r="M8260" t="s">
        <v>22577</v>
      </c>
      <c r="N8260">
        <v>8.2727777769999999</v>
      </c>
      <c r="O8260">
        <v>0</v>
      </c>
      <c r="P8260">
        <v>632</v>
      </c>
      <c r="Q8260">
        <v>0</v>
      </c>
      <c r="R8260">
        <v>0</v>
      </c>
      <c r="S8260">
        <v>0</v>
      </c>
      <c r="T8260">
        <v>46</v>
      </c>
      <c r="U8260">
        <v>0</v>
      </c>
      <c r="V8260">
        <v>0</v>
      </c>
      <c r="W8260">
        <v>0</v>
      </c>
      <c r="X8260">
        <v>1195.7809591906287</v>
      </c>
      <c r="Y8260">
        <v>0</v>
      </c>
      <c r="Z8260">
        <v>0</v>
      </c>
      <c r="AA8260">
        <v>0</v>
      </c>
      <c r="AB8260">
        <v>400.61363634617095</v>
      </c>
      <c r="AC8260">
        <v>0</v>
      </c>
      <c r="AD8260">
        <v>0</v>
      </c>
      <c r="AE8260">
        <v>1596.3945955367997</v>
      </c>
    </row>
    <row r="8261" spans="1:31" x14ac:dyDescent="0.3">
      <c r="A8261">
        <v>2729675</v>
      </c>
      <c r="B8261">
        <v>1</v>
      </c>
      <c r="C8261" t="s">
        <v>81</v>
      </c>
      <c r="D8261" t="s">
        <v>119</v>
      </c>
      <c r="E8261" t="s">
        <v>161</v>
      </c>
      <c r="F8261" t="s">
        <v>15606</v>
      </c>
      <c r="G8261" t="s">
        <v>163</v>
      </c>
      <c r="H8261" t="s">
        <v>135</v>
      </c>
      <c r="I8261" t="s">
        <v>136</v>
      </c>
      <c r="J8261" t="s">
        <v>137</v>
      </c>
      <c r="K8261" t="s">
        <v>138</v>
      </c>
      <c r="L8261" t="s">
        <v>22578</v>
      </c>
      <c r="M8261" t="s">
        <v>22579</v>
      </c>
      <c r="N8261">
        <v>11.0525</v>
      </c>
      <c r="O8261">
        <v>0</v>
      </c>
      <c r="P8261">
        <v>28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20.794104383233851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20.794104383233851</v>
      </c>
    </row>
    <row r="8262" spans="1:31" x14ac:dyDescent="0.3">
      <c r="A8262">
        <v>2730465</v>
      </c>
      <c r="B8262">
        <v>1</v>
      </c>
      <c r="C8262" t="s">
        <v>80</v>
      </c>
      <c r="D8262" t="s">
        <v>92</v>
      </c>
      <c r="E8262" t="s">
        <v>156</v>
      </c>
      <c r="F8262" t="s">
        <v>22580</v>
      </c>
      <c r="G8262" t="s">
        <v>185</v>
      </c>
      <c r="H8262" t="s">
        <v>153</v>
      </c>
      <c r="I8262" t="s">
        <v>136</v>
      </c>
      <c r="J8262" t="s">
        <v>137</v>
      </c>
      <c r="K8262" t="s">
        <v>138</v>
      </c>
      <c r="L8262" t="s">
        <v>22581</v>
      </c>
      <c r="M8262" t="s">
        <v>22582</v>
      </c>
      <c r="N8262">
        <v>2.5272222219999998</v>
      </c>
      <c r="O8262">
        <v>0</v>
      </c>
      <c r="P8262">
        <v>0</v>
      </c>
      <c r="Q8262">
        <v>0</v>
      </c>
      <c r="R8262">
        <v>0</v>
      </c>
      <c r="S8262">
        <v>1</v>
      </c>
      <c r="T8262">
        <v>0</v>
      </c>
      <c r="U8262">
        <v>1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4.6716811167831604</v>
      </c>
      <c r="AB8262">
        <v>0</v>
      </c>
      <c r="AC8262">
        <v>212.36713386066509</v>
      </c>
      <c r="AD8262">
        <v>0</v>
      </c>
      <c r="AE8262">
        <v>217.03881497744825</v>
      </c>
    </row>
    <row r="8263" spans="1:31" x14ac:dyDescent="0.3">
      <c r="A8263">
        <v>2729847</v>
      </c>
      <c r="B8263">
        <v>1</v>
      </c>
      <c r="C8263" t="s">
        <v>80</v>
      </c>
      <c r="D8263" t="s">
        <v>105</v>
      </c>
      <c r="E8263" t="s">
        <v>150</v>
      </c>
      <c r="F8263" t="s">
        <v>22583</v>
      </c>
      <c r="G8263" t="s">
        <v>152</v>
      </c>
      <c r="H8263" t="s">
        <v>153</v>
      </c>
      <c r="I8263" t="s">
        <v>136</v>
      </c>
      <c r="J8263" t="s">
        <v>137</v>
      </c>
      <c r="K8263" t="s">
        <v>138</v>
      </c>
      <c r="L8263" t="s">
        <v>22584</v>
      </c>
      <c r="M8263" t="s">
        <v>22585</v>
      </c>
      <c r="N8263">
        <v>0.239166666</v>
      </c>
      <c r="O8263">
        <v>1</v>
      </c>
      <c r="P8263">
        <v>52</v>
      </c>
      <c r="Q8263">
        <v>8</v>
      </c>
      <c r="R8263">
        <v>0</v>
      </c>
      <c r="S8263">
        <v>21</v>
      </c>
      <c r="T8263">
        <v>27</v>
      </c>
      <c r="U8263">
        <v>2</v>
      </c>
      <c r="V8263">
        <v>6</v>
      </c>
      <c r="W8263">
        <v>0.15318844270528253</v>
      </c>
      <c r="X8263">
        <v>2.5971285134900413</v>
      </c>
      <c r="Y8263">
        <v>10.280924094080957</v>
      </c>
      <c r="Z8263">
        <v>0</v>
      </c>
      <c r="AA8263">
        <v>69.813584236200882</v>
      </c>
      <c r="AB8263">
        <v>10.212979798857758</v>
      </c>
      <c r="AC8263">
        <v>18.237476075132395</v>
      </c>
      <c r="AD8263">
        <v>1.3289718105034034</v>
      </c>
      <c r="AE8263">
        <v>112.62425297097072</v>
      </c>
    </row>
    <row r="8264" spans="1:31" x14ac:dyDescent="0.3">
      <c r="A8264">
        <v>2730179</v>
      </c>
      <c r="B8264">
        <v>1</v>
      </c>
      <c r="C8264" t="s">
        <v>80</v>
      </c>
      <c r="D8264" t="s">
        <v>110</v>
      </c>
      <c r="E8264" t="s">
        <v>145</v>
      </c>
      <c r="F8264" t="s">
        <v>4735</v>
      </c>
      <c r="G8264" t="s">
        <v>230</v>
      </c>
      <c r="H8264" t="s">
        <v>135</v>
      </c>
      <c r="I8264" t="s">
        <v>136</v>
      </c>
      <c r="J8264" t="s">
        <v>137</v>
      </c>
      <c r="K8264" t="s">
        <v>138</v>
      </c>
      <c r="L8264" t="s">
        <v>22586</v>
      </c>
      <c r="M8264" t="s">
        <v>22587</v>
      </c>
      <c r="N8264">
        <v>3.4897222220000002</v>
      </c>
      <c r="O8264">
        <v>0</v>
      </c>
      <c r="P8264">
        <v>1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0.41190156398336003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0.41190156398336003</v>
      </c>
    </row>
    <row r="8265" spans="1:31" x14ac:dyDescent="0.3">
      <c r="A8265">
        <v>2730697</v>
      </c>
      <c r="B8265">
        <v>1</v>
      </c>
      <c r="C8265" t="s">
        <v>80</v>
      </c>
      <c r="D8265" t="s">
        <v>101</v>
      </c>
      <c r="E8265" t="s">
        <v>161</v>
      </c>
      <c r="F8265" t="s">
        <v>2050</v>
      </c>
      <c r="G8265" t="s">
        <v>163</v>
      </c>
      <c r="H8265" t="s">
        <v>135</v>
      </c>
      <c r="I8265" t="s">
        <v>136</v>
      </c>
      <c r="J8265" t="s">
        <v>137</v>
      </c>
      <c r="K8265" t="s">
        <v>138</v>
      </c>
      <c r="L8265" t="s">
        <v>22588</v>
      </c>
      <c r="M8265" t="s">
        <v>22589</v>
      </c>
      <c r="N8265">
        <v>5.8277777769999997</v>
      </c>
      <c r="O8265">
        <v>0</v>
      </c>
      <c r="P8265">
        <v>36</v>
      </c>
      <c r="Q8265">
        <v>0</v>
      </c>
      <c r="R8265">
        <v>0</v>
      </c>
      <c r="S8265">
        <v>0</v>
      </c>
      <c r="T8265">
        <v>5</v>
      </c>
      <c r="U8265">
        <v>0</v>
      </c>
      <c r="V8265">
        <v>0</v>
      </c>
      <c r="W8265">
        <v>0</v>
      </c>
      <c r="X8265">
        <v>45.291536265496006</v>
      </c>
      <c r="Y8265">
        <v>0</v>
      </c>
      <c r="Z8265">
        <v>0</v>
      </c>
      <c r="AA8265">
        <v>0</v>
      </c>
      <c r="AB8265">
        <v>33.500111961082887</v>
      </c>
      <c r="AC8265">
        <v>0</v>
      </c>
      <c r="AD8265">
        <v>0</v>
      </c>
      <c r="AE8265">
        <v>78.7916482265789</v>
      </c>
    </row>
    <row r="8266" spans="1:31" x14ac:dyDescent="0.3">
      <c r="A8266">
        <v>2730674</v>
      </c>
      <c r="B8266">
        <v>1</v>
      </c>
      <c r="C8266" t="s">
        <v>80</v>
      </c>
      <c r="D8266" t="s">
        <v>96</v>
      </c>
      <c r="E8266" t="s">
        <v>161</v>
      </c>
      <c r="F8266" t="s">
        <v>22590</v>
      </c>
      <c r="G8266" t="s">
        <v>163</v>
      </c>
      <c r="H8266" t="s">
        <v>135</v>
      </c>
      <c r="I8266" t="s">
        <v>136</v>
      </c>
      <c r="J8266" t="s">
        <v>137</v>
      </c>
      <c r="K8266" t="s">
        <v>138</v>
      </c>
      <c r="L8266" t="s">
        <v>22488</v>
      </c>
      <c r="M8266" t="s">
        <v>22591</v>
      </c>
      <c r="N8266">
        <v>4.4536111109999998</v>
      </c>
      <c r="O8266">
        <v>0</v>
      </c>
      <c r="P8266">
        <v>33</v>
      </c>
      <c r="Q8266">
        <v>0</v>
      </c>
      <c r="R8266">
        <v>0</v>
      </c>
      <c r="S8266">
        <v>0</v>
      </c>
      <c r="T8266">
        <v>1</v>
      </c>
      <c r="U8266">
        <v>0</v>
      </c>
      <c r="V8266">
        <v>0</v>
      </c>
      <c r="W8266">
        <v>0</v>
      </c>
      <c r="X8266">
        <v>13.565927561853103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13.565927561853103</v>
      </c>
    </row>
    <row r="8267" spans="1:31" x14ac:dyDescent="0.3">
      <c r="A8267">
        <v>2730133</v>
      </c>
      <c r="B8267">
        <v>1</v>
      </c>
      <c r="C8267" t="s">
        <v>80</v>
      </c>
      <c r="D8267" t="s">
        <v>96</v>
      </c>
      <c r="E8267" t="s">
        <v>161</v>
      </c>
      <c r="F8267" t="s">
        <v>22592</v>
      </c>
      <c r="G8267" t="s">
        <v>409</v>
      </c>
      <c r="H8267" t="s">
        <v>135</v>
      </c>
      <c r="I8267" t="s">
        <v>136</v>
      </c>
      <c r="J8267" t="s">
        <v>137</v>
      </c>
      <c r="K8267" t="s">
        <v>138</v>
      </c>
      <c r="L8267" t="s">
        <v>22593</v>
      </c>
      <c r="M8267" t="s">
        <v>22594</v>
      </c>
      <c r="N8267">
        <v>9.0863888880000001</v>
      </c>
      <c r="O8267">
        <v>0</v>
      </c>
      <c r="P8267">
        <v>29</v>
      </c>
      <c r="Q8267">
        <v>0</v>
      </c>
      <c r="R8267">
        <v>0</v>
      </c>
      <c r="S8267">
        <v>0</v>
      </c>
      <c r="T8267">
        <v>3</v>
      </c>
      <c r="U8267">
        <v>0</v>
      </c>
      <c r="V8267">
        <v>0</v>
      </c>
      <c r="W8267">
        <v>0</v>
      </c>
      <c r="X8267">
        <v>104.31168513219275</v>
      </c>
      <c r="Y8267">
        <v>0</v>
      </c>
      <c r="Z8267">
        <v>0</v>
      </c>
      <c r="AA8267">
        <v>0</v>
      </c>
      <c r="AB8267">
        <v>36.764888229260833</v>
      </c>
      <c r="AC8267">
        <v>0</v>
      </c>
      <c r="AD8267">
        <v>0</v>
      </c>
      <c r="AE8267">
        <v>141.0765733614536</v>
      </c>
    </row>
    <row r="8268" spans="1:31" x14ac:dyDescent="0.3">
      <c r="A8268">
        <v>2728964</v>
      </c>
      <c r="B8268">
        <v>3</v>
      </c>
      <c r="C8268" t="s">
        <v>80</v>
      </c>
      <c r="D8268" t="s">
        <v>110</v>
      </c>
      <c r="E8268" t="s">
        <v>156</v>
      </c>
      <c r="F8268" t="s">
        <v>22595</v>
      </c>
      <c r="G8268" t="s">
        <v>249</v>
      </c>
      <c r="H8268" t="s">
        <v>153</v>
      </c>
      <c r="I8268" t="s">
        <v>136</v>
      </c>
      <c r="J8268" t="s">
        <v>5</v>
      </c>
      <c r="K8268" t="s">
        <v>138</v>
      </c>
      <c r="L8268" t="s">
        <v>22596</v>
      </c>
      <c r="M8268" t="s">
        <v>22556</v>
      </c>
      <c r="N8268">
        <v>1.0447222220000001</v>
      </c>
      <c r="O8268">
        <v>0</v>
      </c>
      <c r="P8268">
        <v>4919</v>
      </c>
      <c r="Q8268">
        <v>0</v>
      </c>
      <c r="R8268">
        <v>0</v>
      </c>
      <c r="S8268">
        <v>8</v>
      </c>
      <c r="T8268">
        <v>471</v>
      </c>
      <c r="U8268">
        <v>2</v>
      </c>
      <c r="V8268">
        <v>0</v>
      </c>
      <c r="W8268">
        <v>0</v>
      </c>
      <c r="X8268">
        <v>841.42550984133425</v>
      </c>
      <c r="Y8268">
        <v>0</v>
      </c>
      <c r="Z8268">
        <v>0</v>
      </c>
      <c r="AA8268">
        <v>135.89200537047688</v>
      </c>
      <c r="AB8268">
        <v>258.6613048684199</v>
      </c>
      <c r="AC8268">
        <v>153.7559499862694</v>
      </c>
      <c r="AD8268">
        <v>0</v>
      </c>
      <c r="AE8268">
        <v>1389.7347700665005</v>
      </c>
    </row>
    <row r="8269" spans="1:31" x14ac:dyDescent="0.3">
      <c r="A8269">
        <v>2729615</v>
      </c>
      <c r="B8269">
        <v>1</v>
      </c>
      <c r="C8269" t="s">
        <v>81</v>
      </c>
      <c r="D8269" t="s">
        <v>127</v>
      </c>
      <c r="E8269" t="s">
        <v>213</v>
      </c>
      <c r="F8269" t="s">
        <v>13649</v>
      </c>
      <c r="G8269" t="s">
        <v>152</v>
      </c>
      <c r="H8269" t="s">
        <v>153</v>
      </c>
      <c r="I8269" t="s">
        <v>136</v>
      </c>
      <c r="J8269" t="s">
        <v>137</v>
      </c>
      <c r="K8269" t="s">
        <v>138</v>
      </c>
      <c r="L8269" t="s">
        <v>22597</v>
      </c>
      <c r="M8269" t="s">
        <v>22598</v>
      </c>
      <c r="N8269">
        <v>3.4655555549999999</v>
      </c>
      <c r="O8269">
        <v>5</v>
      </c>
      <c r="P8269">
        <v>532</v>
      </c>
      <c r="Q8269">
        <v>10</v>
      </c>
      <c r="R8269">
        <v>8</v>
      </c>
      <c r="S8269">
        <v>2</v>
      </c>
      <c r="T8269">
        <v>26</v>
      </c>
      <c r="U8269">
        <v>1</v>
      </c>
      <c r="V8269">
        <v>0</v>
      </c>
      <c r="W8269">
        <v>3.749577408733392</v>
      </c>
      <c r="X8269">
        <v>193.91453650942626</v>
      </c>
      <c r="Y8269">
        <v>2.1215917042719101</v>
      </c>
      <c r="Z8269">
        <v>17.295587649982512</v>
      </c>
      <c r="AA8269">
        <v>36.109473479652898</v>
      </c>
      <c r="AB8269">
        <v>22.069401800544842</v>
      </c>
      <c r="AC8269">
        <v>72.471639714449992</v>
      </c>
      <c r="AD8269">
        <v>0</v>
      </c>
      <c r="AE8269">
        <v>347.73180826706175</v>
      </c>
    </row>
    <row r="8270" spans="1:31" x14ac:dyDescent="0.3">
      <c r="A8270">
        <v>2729223</v>
      </c>
      <c r="B8270">
        <v>1</v>
      </c>
      <c r="C8270" t="s">
        <v>80</v>
      </c>
      <c r="D8270" t="s">
        <v>82</v>
      </c>
      <c r="E8270" t="s">
        <v>161</v>
      </c>
      <c r="F8270" t="s">
        <v>22599</v>
      </c>
      <c r="G8270" t="s">
        <v>1347</v>
      </c>
      <c r="H8270" t="s">
        <v>135</v>
      </c>
      <c r="I8270" t="s">
        <v>136</v>
      </c>
      <c r="J8270" t="s">
        <v>137</v>
      </c>
      <c r="K8270" t="s">
        <v>138</v>
      </c>
      <c r="L8270" t="s">
        <v>22600</v>
      </c>
      <c r="M8270" t="s">
        <v>22601</v>
      </c>
      <c r="N8270">
        <v>4.8683333329999998</v>
      </c>
      <c r="O8270">
        <v>0</v>
      </c>
      <c r="P8270">
        <v>37</v>
      </c>
      <c r="Q8270">
        <v>0</v>
      </c>
      <c r="R8270">
        <v>0</v>
      </c>
      <c r="S8270">
        <v>0</v>
      </c>
      <c r="T8270">
        <v>17</v>
      </c>
      <c r="U8270">
        <v>0</v>
      </c>
      <c r="V8270">
        <v>0</v>
      </c>
      <c r="W8270">
        <v>0</v>
      </c>
      <c r="X8270">
        <v>21.224277597392803</v>
      </c>
      <c r="Y8270">
        <v>0</v>
      </c>
      <c r="Z8270">
        <v>0</v>
      </c>
      <c r="AA8270">
        <v>0</v>
      </c>
      <c r="AB8270">
        <v>38.566140259624561</v>
      </c>
      <c r="AC8270">
        <v>0</v>
      </c>
      <c r="AD8270">
        <v>0</v>
      </c>
      <c r="AE8270">
        <v>59.79041785701736</v>
      </c>
    </row>
    <row r="8271" spans="1:31" x14ac:dyDescent="0.3">
      <c r="A8271">
        <v>2730634</v>
      </c>
      <c r="B8271">
        <v>1</v>
      </c>
      <c r="C8271" t="s">
        <v>80</v>
      </c>
      <c r="D8271" t="s">
        <v>93</v>
      </c>
      <c r="E8271" t="s">
        <v>145</v>
      </c>
      <c r="F8271" t="s">
        <v>22602</v>
      </c>
      <c r="G8271" t="s">
        <v>230</v>
      </c>
      <c r="H8271" t="s">
        <v>135</v>
      </c>
      <c r="I8271" t="s">
        <v>136</v>
      </c>
      <c r="J8271" t="s">
        <v>137</v>
      </c>
      <c r="K8271" t="s">
        <v>138</v>
      </c>
      <c r="L8271" t="s">
        <v>22603</v>
      </c>
      <c r="M8271" t="s">
        <v>22604</v>
      </c>
      <c r="N8271">
        <v>9.3505555549999997</v>
      </c>
      <c r="O8271">
        <v>0</v>
      </c>
      <c r="P8271">
        <v>1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0</v>
      </c>
    </row>
    <row r="8272" spans="1:31" x14ac:dyDescent="0.3">
      <c r="A8272">
        <v>2729114</v>
      </c>
      <c r="B8272">
        <v>1</v>
      </c>
      <c r="C8272" t="s">
        <v>81</v>
      </c>
      <c r="D8272" t="s">
        <v>128</v>
      </c>
      <c r="E8272" t="s">
        <v>132</v>
      </c>
      <c r="F8272" t="s">
        <v>22605</v>
      </c>
      <c r="G8272" t="s">
        <v>134</v>
      </c>
      <c r="H8272" t="s">
        <v>135</v>
      </c>
      <c r="I8272" t="s">
        <v>136</v>
      </c>
      <c r="J8272" t="s">
        <v>137</v>
      </c>
      <c r="K8272" t="s">
        <v>138</v>
      </c>
      <c r="L8272" t="s">
        <v>22606</v>
      </c>
      <c r="M8272" t="s">
        <v>22607</v>
      </c>
      <c r="N8272">
        <v>4.5705555550000003</v>
      </c>
      <c r="O8272">
        <v>0</v>
      </c>
      <c r="P8272">
        <v>1</v>
      </c>
      <c r="Q8272">
        <v>0</v>
      </c>
      <c r="R8272">
        <v>0</v>
      </c>
      <c r="S8272">
        <v>0</v>
      </c>
      <c r="T8272">
        <v>61</v>
      </c>
      <c r="U8272">
        <v>0</v>
      </c>
      <c r="V8272">
        <v>5</v>
      </c>
      <c r="W8272">
        <v>0</v>
      </c>
      <c r="X8272">
        <v>2.9512341923750403</v>
      </c>
      <c r="Y8272">
        <v>0</v>
      </c>
      <c r="Z8272">
        <v>0</v>
      </c>
      <c r="AA8272">
        <v>0</v>
      </c>
      <c r="AB8272">
        <v>135.75362044015145</v>
      </c>
      <c r="AC8272">
        <v>0</v>
      </c>
      <c r="AD8272">
        <v>41.144619810488024</v>
      </c>
      <c r="AE8272">
        <v>179.84947444301451</v>
      </c>
    </row>
    <row r="8273" spans="1:31" x14ac:dyDescent="0.3">
      <c r="A8273">
        <v>2730737</v>
      </c>
      <c r="B8273">
        <v>1</v>
      </c>
      <c r="C8273" t="s">
        <v>80</v>
      </c>
      <c r="D8273" t="s">
        <v>83</v>
      </c>
      <c r="E8273" t="s">
        <v>145</v>
      </c>
      <c r="F8273" t="s">
        <v>22608</v>
      </c>
      <c r="G8273" t="s">
        <v>230</v>
      </c>
      <c r="H8273" t="s">
        <v>135</v>
      </c>
      <c r="I8273" t="s">
        <v>136</v>
      </c>
      <c r="J8273" t="s">
        <v>137</v>
      </c>
      <c r="K8273" t="s">
        <v>138</v>
      </c>
      <c r="L8273" t="s">
        <v>22609</v>
      </c>
      <c r="M8273" t="s">
        <v>22610</v>
      </c>
      <c r="N8273">
        <v>1.7813888879999999</v>
      </c>
      <c r="O8273">
        <v>0</v>
      </c>
      <c r="P8273">
        <v>3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2.1896797346343404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  <c r="AE8273">
        <v>2.1896797346343404</v>
      </c>
    </row>
    <row r="8274" spans="1:31" x14ac:dyDescent="0.3">
      <c r="A8274">
        <v>2728968</v>
      </c>
      <c r="B8274">
        <v>1</v>
      </c>
      <c r="C8274" t="s">
        <v>80</v>
      </c>
      <c r="D8274" t="s">
        <v>92</v>
      </c>
      <c r="E8274" t="s">
        <v>150</v>
      </c>
      <c r="F8274" t="s">
        <v>10819</v>
      </c>
      <c r="G8274" t="s">
        <v>152</v>
      </c>
      <c r="H8274" t="s">
        <v>153</v>
      </c>
      <c r="I8274" t="s">
        <v>136</v>
      </c>
      <c r="J8274" t="s">
        <v>137</v>
      </c>
      <c r="K8274" t="s">
        <v>138</v>
      </c>
      <c r="L8274" t="s">
        <v>22611</v>
      </c>
      <c r="M8274" t="s">
        <v>22612</v>
      </c>
      <c r="N8274">
        <v>5.5555555E-2</v>
      </c>
      <c r="O8274">
        <v>0</v>
      </c>
      <c r="P8274">
        <v>1115</v>
      </c>
      <c r="Q8274">
        <v>9</v>
      </c>
      <c r="R8274">
        <v>360</v>
      </c>
      <c r="S8274">
        <v>14</v>
      </c>
      <c r="T8274">
        <v>111</v>
      </c>
      <c r="U8274">
        <v>0</v>
      </c>
      <c r="V8274">
        <v>0</v>
      </c>
      <c r="W8274">
        <v>0</v>
      </c>
      <c r="X8274">
        <v>9.9242841649606373</v>
      </c>
      <c r="Y8274">
        <v>1.7655897229379998</v>
      </c>
      <c r="Z8274">
        <v>2.1302067948186649</v>
      </c>
      <c r="AA8274">
        <v>5.2458240100076674</v>
      </c>
      <c r="AB8274">
        <v>4.0393690906695001</v>
      </c>
      <c r="AC8274">
        <v>0</v>
      </c>
      <c r="AD8274">
        <v>0</v>
      </c>
      <c r="AE8274">
        <v>23.10527378339447</v>
      </c>
    </row>
    <row r="8275" spans="1:31" x14ac:dyDescent="0.3">
      <c r="A8275">
        <v>2730050</v>
      </c>
      <c r="B8275">
        <v>1</v>
      </c>
      <c r="C8275" t="s">
        <v>80</v>
      </c>
      <c r="D8275" t="s">
        <v>102</v>
      </c>
      <c r="E8275" t="s">
        <v>145</v>
      </c>
      <c r="F8275" t="s">
        <v>22613</v>
      </c>
      <c r="G8275" t="s">
        <v>230</v>
      </c>
      <c r="H8275" t="s">
        <v>135</v>
      </c>
      <c r="I8275" t="s">
        <v>136</v>
      </c>
      <c r="J8275" t="s">
        <v>137</v>
      </c>
      <c r="K8275" t="s">
        <v>138</v>
      </c>
      <c r="L8275" t="s">
        <v>22614</v>
      </c>
      <c r="M8275" t="s">
        <v>22615</v>
      </c>
      <c r="N8275">
        <v>2.9252777769999998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1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0</v>
      </c>
      <c r="AB8275">
        <v>0.32808694821492501</v>
      </c>
      <c r="AC8275">
        <v>0</v>
      </c>
      <c r="AD8275">
        <v>0</v>
      </c>
      <c r="AE8275">
        <v>0.32808694821492501</v>
      </c>
    </row>
    <row r="8276" spans="1:31" x14ac:dyDescent="0.3">
      <c r="A8276">
        <v>2729509</v>
      </c>
      <c r="B8276">
        <v>1</v>
      </c>
      <c r="C8276" t="s">
        <v>80</v>
      </c>
      <c r="D8276" t="s">
        <v>82</v>
      </c>
      <c r="E8276" t="s">
        <v>145</v>
      </c>
      <c r="F8276" t="s">
        <v>22616</v>
      </c>
      <c r="G8276" t="s">
        <v>230</v>
      </c>
      <c r="H8276" t="s">
        <v>135</v>
      </c>
      <c r="I8276" t="s">
        <v>136</v>
      </c>
      <c r="J8276" t="s">
        <v>137</v>
      </c>
      <c r="K8276" t="s">
        <v>138</v>
      </c>
      <c r="L8276" t="s">
        <v>22617</v>
      </c>
      <c r="M8276" t="s">
        <v>22618</v>
      </c>
      <c r="N8276">
        <v>1.910555555</v>
      </c>
      <c r="O8276">
        <v>0</v>
      </c>
      <c r="P8276">
        <v>5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1.5889711579471222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1.5889711579471222</v>
      </c>
    </row>
    <row r="8277" spans="1:31" x14ac:dyDescent="0.3">
      <c r="A8277">
        <v>2730239</v>
      </c>
      <c r="B8277">
        <v>1</v>
      </c>
      <c r="C8277" t="s">
        <v>80</v>
      </c>
      <c r="D8277" t="s">
        <v>82</v>
      </c>
      <c r="E8277" t="s">
        <v>200</v>
      </c>
      <c r="F8277" t="s">
        <v>22619</v>
      </c>
      <c r="G8277" t="s">
        <v>543</v>
      </c>
      <c r="H8277" t="s">
        <v>135</v>
      </c>
      <c r="I8277" t="s">
        <v>136</v>
      </c>
      <c r="J8277" t="s">
        <v>137</v>
      </c>
      <c r="K8277" t="s">
        <v>138</v>
      </c>
      <c r="L8277" t="s">
        <v>22620</v>
      </c>
      <c r="M8277" t="s">
        <v>22621</v>
      </c>
      <c r="N8277">
        <v>5.931944444</v>
      </c>
      <c r="O8277">
        <v>0</v>
      </c>
      <c r="P8277">
        <v>30</v>
      </c>
      <c r="Q8277">
        <v>0</v>
      </c>
      <c r="R8277">
        <v>0</v>
      </c>
      <c r="S8277">
        <v>0</v>
      </c>
      <c r="T8277">
        <v>9</v>
      </c>
      <c r="U8277">
        <v>0</v>
      </c>
      <c r="V8277">
        <v>0</v>
      </c>
      <c r="W8277">
        <v>0</v>
      </c>
      <c r="X8277">
        <v>76.108240263358113</v>
      </c>
      <c r="Y8277">
        <v>0</v>
      </c>
      <c r="Z8277">
        <v>0</v>
      </c>
      <c r="AA8277">
        <v>0</v>
      </c>
      <c r="AB8277">
        <v>29.924120112416926</v>
      </c>
      <c r="AC8277">
        <v>0</v>
      </c>
      <c r="AD8277">
        <v>0</v>
      </c>
      <c r="AE8277">
        <v>106.03236037577504</v>
      </c>
    </row>
    <row r="8278" spans="1:31" x14ac:dyDescent="0.3">
      <c r="A8278">
        <v>2729074</v>
      </c>
      <c r="B8278">
        <v>1</v>
      </c>
      <c r="C8278" t="s">
        <v>81</v>
      </c>
      <c r="D8278" t="s">
        <v>115</v>
      </c>
      <c r="E8278" t="s">
        <v>213</v>
      </c>
      <c r="F8278" t="s">
        <v>22622</v>
      </c>
      <c r="G8278" t="s">
        <v>152</v>
      </c>
      <c r="H8278" t="s">
        <v>153</v>
      </c>
      <c r="I8278" t="s">
        <v>490</v>
      </c>
      <c r="J8278" t="s">
        <v>137</v>
      </c>
      <c r="K8278" t="s">
        <v>138</v>
      </c>
      <c r="L8278" t="s">
        <v>22623</v>
      </c>
      <c r="M8278" t="s">
        <v>22624</v>
      </c>
      <c r="N8278">
        <v>3.0555555000000002E-2</v>
      </c>
      <c r="O8278">
        <v>1</v>
      </c>
      <c r="P8278">
        <v>820</v>
      </c>
      <c r="Q8278">
        <v>0</v>
      </c>
      <c r="R8278">
        <v>10</v>
      </c>
      <c r="S8278">
        <v>0</v>
      </c>
      <c r="T8278">
        <v>41</v>
      </c>
      <c r="U8278">
        <v>0</v>
      </c>
      <c r="V8278">
        <v>0</v>
      </c>
      <c r="W8278">
        <v>4.7148676666666665E-3</v>
      </c>
      <c r="X8278">
        <v>1.5214102377448326</v>
      </c>
      <c r="Y8278">
        <v>0</v>
      </c>
      <c r="Z8278">
        <v>4.5048666689950001E-2</v>
      </c>
      <c r="AA8278">
        <v>0</v>
      </c>
      <c r="AB8278">
        <v>0.15634421775224999</v>
      </c>
      <c r="AC8278">
        <v>0</v>
      </c>
      <c r="AD8278">
        <v>0</v>
      </c>
      <c r="AE8278">
        <v>1.7275179898536994</v>
      </c>
    </row>
    <row r="8279" spans="1:31" x14ac:dyDescent="0.3">
      <c r="A8279">
        <v>2730780</v>
      </c>
      <c r="B8279">
        <v>1</v>
      </c>
      <c r="C8279" t="s">
        <v>80</v>
      </c>
      <c r="D8279" t="s">
        <v>88</v>
      </c>
      <c r="E8279" t="s">
        <v>145</v>
      </c>
      <c r="F8279" t="s">
        <v>22625</v>
      </c>
      <c r="G8279" t="s">
        <v>230</v>
      </c>
      <c r="H8279" t="s">
        <v>135</v>
      </c>
      <c r="I8279" t="s">
        <v>136</v>
      </c>
      <c r="J8279" t="s">
        <v>137</v>
      </c>
      <c r="K8279" t="s">
        <v>138</v>
      </c>
      <c r="L8279" t="s">
        <v>22626</v>
      </c>
      <c r="M8279" t="s">
        <v>22627</v>
      </c>
      <c r="N8279">
        <v>4.1388888880000003</v>
      </c>
      <c r="O8279">
        <v>0</v>
      </c>
      <c r="P8279">
        <v>5</v>
      </c>
      <c r="Q8279">
        <v>0</v>
      </c>
      <c r="R8279">
        <v>0</v>
      </c>
      <c r="S8279">
        <v>0</v>
      </c>
      <c r="T8279">
        <v>1</v>
      </c>
      <c r="U8279">
        <v>0</v>
      </c>
      <c r="V8279">
        <v>0</v>
      </c>
      <c r="W8279">
        <v>0</v>
      </c>
      <c r="X8279">
        <v>2.1765047315429209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2.1765047315429209</v>
      </c>
    </row>
    <row r="8280" spans="1:31" x14ac:dyDescent="0.3">
      <c r="A8280">
        <v>2729031</v>
      </c>
      <c r="B8280">
        <v>1</v>
      </c>
      <c r="C8280" t="s">
        <v>80</v>
      </c>
      <c r="D8280" t="s">
        <v>93</v>
      </c>
      <c r="E8280" t="s">
        <v>150</v>
      </c>
      <c r="F8280" t="s">
        <v>338</v>
      </c>
      <c r="G8280" t="s">
        <v>152</v>
      </c>
      <c r="H8280" t="s">
        <v>153</v>
      </c>
      <c r="I8280" t="s">
        <v>136</v>
      </c>
      <c r="J8280" t="s">
        <v>137</v>
      </c>
      <c r="K8280" t="s">
        <v>138</v>
      </c>
      <c r="L8280" t="s">
        <v>22628</v>
      </c>
      <c r="M8280" t="s">
        <v>22629</v>
      </c>
      <c r="N8280">
        <v>1.415277777</v>
      </c>
      <c r="O8280">
        <v>0</v>
      </c>
      <c r="P8280">
        <v>1137</v>
      </c>
      <c r="Q8280">
        <v>1</v>
      </c>
      <c r="R8280">
        <v>313</v>
      </c>
      <c r="S8280">
        <v>4</v>
      </c>
      <c r="T8280">
        <v>328</v>
      </c>
      <c r="U8280">
        <v>0</v>
      </c>
      <c r="V8280">
        <v>0</v>
      </c>
      <c r="W8280">
        <v>0</v>
      </c>
      <c r="X8280">
        <v>119.26065162307422</v>
      </c>
      <c r="Y8280">
        <v>0</v>
      </c>
      <c r="Z8280">
        <v>26.607013209168578</v>
      </c>
      <c r="AA8280">
        <v>14.758952994731652</v>
      </c>
      <c r="AB8280">
        <v>67.904391327399935</v>
      </c>
      <c r="AC8280">
        <v>0</v>
      </c>
      <c r="AD8280">
        <v>0</v>
      </c>
      <c r="AE8280">
        <v>228.5310091543744</v>
      </c>
    </row>
    <row r="8281" spans="1:31" x14ac:dyDescent="0.3">
      <c r="A8281">
        <v>2730803</v>
      </c>
      <c r="B8281">
        <v>1</v>
      </c>
      <c r="C8281" t="s">
        <v>80</v>
      </c>
      <c r="D8281" t="s">
        <v>83</v>
      </c>
      <c r="E8281" t="s">
        <v>161</v>
      </c>
      <c r="F8281" t="s">
        <v>15631</v>
      </c>
      <c r="G8281" t="s">
        <v>409</v>
      </c>
      <c r="H8281" t="s">
        <v>135</v>
      </c>
      <c r="I8281" t="s">
        <v>136</v>
      </c>
      <c r="J8281" t="s">
        <v>137</v>
      </c>
      <c r="K8281" t="s">
        <v>138</v>
      </c>
      <c r="L8281" t="s">
        <v>22630</v>
      </c>
      <c r="M8281" t="s">
        <v>22631</v>
      </c>
      <c r="N8281">
        <v>9.7922222219999995</v>
      </c>
      <c r="O8281">
        <v>0</v>
      </c>
      <c r="P8281">
        <v>21</v>
      </c>
      <c r="Q8281">
        <v>0</v>
      </c>
      <c r="R8281">
        <v>0</v>
      </c>
      <c r="S8281">
        <v>0</v>
      </c>
      <c r="T8281">
        <v>1</v>
      </c>
      <c r="U8281">
        <v>0</v>
      </c>
      <c r="V8281">
        <v>0</v>
      </c>
      <c r="W8281">
        <v>0</v>
      </c>
      <c r="X8281">
        <v>42.517696168256549</v>
      </c>
      <c r="Y8281">
        <v>0</v>
      </c>
      <c r="Z8281">
        <v>0</v>
      </c>
      <c r="AA8281">
        <v>0</v>
      </c>
      <c r="AB8281">
        <v>32.073537142258871</v>
      </c>
      <c r="AC8281">
        <v>0</v>
      </c>
      <c r="AD8281">
        <v>0</v>
      </c>
      <c r="AE8281">
        <v>74.59123331051542</v>
      </c>
    </row>
    <row r="8282" spans="1:31" x14ac:dyDescent="0.3">
      <c r="A8282">
        <v>2729008</v>
      </c>
      <c r="B8282">
        <v>1</v>
      </c>
      <c r="C8282" t="s">
        <v>81</v>
      </c>
      <c r="D8282" t="s">
        <v>113</v>
      </c>
      <c r="E8282" t="s">
        <v>213</v>
      </c>
      <c r="F8282" t="s">
        <v>22632</v>
      </c>
      <c r="G8282" t="s">
        <v>152</v>
      </c>
      <c r="H8282" t="s">
        <v>153</v>
      </c>
      <c r="I8282" t="s">
        <v>136</v>
      </c>
      <c r="J8282" t="s">
        <v>137</v>
      </c>
      <c r="K8282" t="s">
        <v>138</v>
      </c>
      <c r="L8282" t="s">
        <v>22633</v>
      </c>
      <c r="M8282" t="s">
        <v>22634</v>
      </c>
      <c r="N8282">
        <v>0.91555555499999997</v>
      </c>
      <c r="O8282">
        <v>1</v>
      </c>
      <c r="P8282">
        <v>288</v>
      </c>
      <c r="Q8282">
        <v>0</v>
      </c>
      <c r="R8282">
        <v>132</v>
      </c>
      <c r="S8282">
        <v>0</v>
      </c>
      <c r="T8282">
        <v>24</v>
      </c>
      <c r="U8282">
        <v>0</v>
      </c>
      <c r="V8282">
        <v>0</v>
      </c>
      <c r="W8282">
        <v>0.14128149232166665</v>
      </c>
      <c r="X8282">
        <v>28.771341466586371</v>
      </c>
      <c r="Y8282">
        <v>0</v>
      </c>
      <c r="Z8282">
        <v>1.8391475058088917</v>
      </c>
      <c r="AA8282">
        <v>0</v>
      </c>
      <c r="AB8282">
        <v>3.2303464067403391</v>
      </c>
      <c r="AC8282">
        <v>0</v>
      </c>
      <c r="AD8282">
        <v>0</v>
      </c>
      <c r="AE8282">
        <v>33.982116871457272</v>
      </c>
    </row>
    <row r="8283" spans="1:31" x14ac:dyDescent="0.3">
      <c r="A8283">
        <v>2730305</v>
      </c>
      <c r="B8283">
        <v>1</v>
      </c>
      <c r="C8283" t="s">
        <v>80</v>
      </c>
      <c r="D8283" t="s">
        <v>97</v>
      </c>
      <c r="E8283" t="s">
        <v>161</v>
      </c>
      <c r="F8283" t="s">
        <v>22635</v>
      </c>
      <c r="G8283" t="s">
        <v>163</v>
      </c>
      <c r="H8283" t="s">
        <v>135</v>
      </c>
      <c r="I8283" t="s">
        <v>136</v>
      </c>
      <c r="J8283" t="s">
        <v>137</v>
      </c>
      <c r="K8283" t="s">
        <v>138</v>
      </c>
      <c r="L8283" t="s">
        <v>22636</v>
      </c>
      <c r="M8283" t="s">
        <v>22637</v>
      </c>
      <c r="N8283">
        <v>5.3983333330000001</v>
      </c>
      <c r="O8283">
        <v>0</v>
      </c>
      <c r="P8283">
        <v>47</v>
      </c>
      <c r="Q8283">
        <v>0</v>
      </c>
      <c r="R8283">
        <v>0</v>
      </c>
      <c r="S8283">
        <v>0</v>
      </c>
      <c r="T8283">
        <v>10</v>
      </c>
      <c r="U8283">
        <v>0</v>
      </c>
      <c r="V8283">
        <v>0</v>
      </c>
      <c r="W8283">
        <v>0</v>
      </c>
      <c r="X8283">
        <v>63.059031744949515</v>
      </c>
      <c r="Y8283">
        <v>0</v>
      </c>
      <c r="Z8283">
        <v>0</v>
      </c>
      <c r="AA8283">
        <v>0</v>
      </c>
      <c r="AB8283">
        <v>21.552410012902573</v>
      </c>
      <c r="AC8283">
        <v>0</v>
      </c>
      <c r="AD8283">
        <v>0</v>
      </c>
      <c r="AE8283">
        <v>84.611441757852091</v>
      </c>
    </row>
    <row r="8284" spans="1:31" x14ac:dyDescent="0.3">
      <c r="A8284">
        <v>2729572</v>
      </c>
      <c r="B8284">
        <v>1</v>
      </c>
      <c r="C8284" t="s">
        <v>80</v>
      </c>
      <c r="D8284" t="s">
        <v>95</v>
      </c>
      <c r="E8284" t="s">
        <v>156</v>
      </c>
      <c r="F8284" t="s">
        <v>9266</v>
      </c>
      <c r="G8284" t="s">
        <v>185</v>
      </c>
      <c r="H8284" t="s">
        <v>153</v>
      </c>
      <c r="I8284" t="s">
        <v>136</v>
      </c>
      <c r="J8284" t="s">
        <v>137</v>
      </c>
      <c r="K8284" t="s">
        <v>138</v>
      </c>
      <c r="L8284" t="s">
        <v>22638</v>
      </c>
      <c r="M8284" t="s">
        <v>22639</v>
      </c>
      <c r="N8284">
        <v>1.8588888880000001</v>
      </c>
      <c r="O8284">
        <v>0</v>
      </c>
      <c r="P8284">
        <v>148</v>
      </c>
      <c r="Q8284">
        <v>0</v>
      </c>
      <c r="R8284">
        <v>1</v>
      </c>
      <c r="S8284">
        <v>1</v>
      </c>
      <c r="T8284">
        <v>11</v>
      </c>
      <c r="U8284">
        <v>0</v>
      </c>
      <c r="V8284">
        <v>0</v>
      </c>
      <c r="W8284">
        <v>0</v>
      </c>
      <c r="X8284">
        <v>44.297711326274943</v>
      </c>
      <c r="Y8284">
        <v>0</v>
      </c>
      <c r="Z8284">
        <v>0</v>
      </c>
      <c r="AA8284">
        <v>0.11202600113219999</v>
      </c>
      <c r="AB8284">
        <v>18.342199803502602</v>
      </c>
      <c r="AC8284">
        <v>0</v>
      </c>
      <c r="AD8284">
        <v>0</v>
      </c>
      <c r="AE8284">
        <v>62.751937130909745</v>
      </c>
    </row>
    <row r="8285" spans="1:31" x14ac:dyDescent="0.3">
      <c r="A8285">
        <v>2730113</v>
      </c>
      <c r="B8285">
        <v>1</v>
      </c>
      <c r="C8285" t="s">
        <v>80</v>
      </c>
      <c r="D8285" t="s">
        <v>105</v>
      </c>
      <c r="E8285" t="s">
        <v>156</v>
      </c>
      <c r="F8285" t="s">
        <v>22640</v>
      </c>
      <c r="G8285" t="s">
        <v>185</v>
      </c>
      <c r="H8285" t="s">
        <v>153</v>
      </c>
      <c r="I8285" t="s">
        <v>136</v>
      </c>
      <c r="J8285" t="s">
        <v>137</v>
      </c>
      <c r="K8285" t="s">
        <v>138</v>
      </c>
      <c r="L8285" t="s">
        <v>22641</v>
      </c>
      <c r="M8285" t="s">
        <v>22642</v>
      </c>
      <c r="N8285">
        <v>5.3038888880000004</v>
      </c>
      <c r="O8285">
        <v>0</v>
      </c>
      <c r="P8285">
        <v>229</v>
      </c>
      <c r="Q8285">
        <v>0</v>
      </c>
      <c r="R8285">
        <v>0</v>
      </c>
      <c r="S8285">
        <v>0</v>
      </c>
      <c r="T8285">
        <v>8</v>
      </c>
      <c r="U8285">
        <v>0</v>
      </c>
      <c r="V8285">
        <v>0</v>
      </c>
      <c r="W8285">
        <v>0</v>
      </c>
      <c r="X8285">
        <v>246.44403172840532</v>
      </c>
      <c r="Y8285">
        <v>0</v>
      </c>
      <c r="Z8285">
        <v>0</v>
      </c>
      <c r="AA8285">
        <v>0</v>
      </c>
      <c r="AB8285">
        <v>37.201253692557962</v>
      </c>
      <c r="AC8285">
        <v>0</v>
      </c>
      <c r="AD8285">
        <v>0</v>
      </c>
      <c r="AE8285">
        <v>283.64528542096326</v>
      </c>
    </row>
    <row r="8286" spans="1:31" x14ac:dyDescent="0.3">
      <c r="A8286">
        <v>2728702</v>
      </c>
      <c r="B8286">
        <v>1</v>
      </c>
      <c r="C8286" t="s">
        <v>80</v>
      </c>
      <c r="D8286" t="s">
        <v>109</v>
      </c>
      <c r="E8286" t="s">
        <v>150</v>
      </c>
      <c r="F8286" t="s">
        <v>21754</v>
      </c>
      <c r="G8286" t="s">
        <v>152</v>
      </c>
      <c r="H8286" t="s">
        <v>153</v>
      </c>
      <c r="I8286" t="s">
        <v>136</v>
      </c>
      <c r="J8286" t="s">
        <v>137</v>
      </c>
      <c r="K8286" t="s">
        <v>138</v>
      </c>
      <c r="L8286" t="s">
        <v>22643</v>
      </c>
      <c r="M8286" t="s">
        <v>22644</v>
      </c>
      <c r="N8286">
        <v>0.38555555499999999</v>
      </c>
      <c r="O8286">
        <v>0</v>
      </c>
      <c r="P8286">
        <v>541</v>
      </c>
      <c r="Q8286">
        <v>0</v>
      </c>
      <c r="R8286">
        <v>34</v>
      </c>
      <c r="S8286">
        <v>1</v>
      </c>
      <c r="T8286">
        <v>69</v>
      </c>
      <c r="U8286">
        <v>0</v>
      </c>
      <c r="V8286">
        <v>0</v>
      </c>
      <c r="W8286">
        <v>0</v>
      </c>
      <c r="X8286">
        <v>20.004189859925447</v>
      </c>
      <c r="Y8286">
        <v>0</v>
      </c>
      <c r="Z8286">
        <v>0.85890211854076659</v>
      </c>
      <c r="AA8286">
        <v>6.0315034084410003E-2</v>
      </c>
      <c r="AB8286">
        <v>6.8722240669292036</v>
      </c>
      <c r="AC8286">
        <v>0</v>
      </c>
      <c r="AD8286">
        <v>0</v>
      </c>
      <c r="AE8286">
        <v>27.795631079479826</v>
      </c>
    </row>
    <row r="8287" spans="1:31" x14ac:dyDescent="0.3">
      <c r="A8287">
        <v>2730219</v>
      </c>
      <c r="B8287">
        <v>1</v>
      </c>
      <c r="C8287" t="s">
        <v>80</v>
      </c>
      <c r="D8287" t="s">
        <v>82</v>
      </c>
      <c r="E8287" t="s">
        <v>200</v>
      </c>
      <c r="F8287" t="s">
        <v>4770</v>
      </c>
      <c r="G8287" t="s">
        <v>249</v>
      </c>
      <c r="H8287" t="s">
        <v>135</v>
      </c>
      <c r="I8287" t="s">
        <v>136</v>
      </c>
      <c r="J8287" t="s">
        <v>5</v>
      </c>
      <c r="K8287" t="s">
        <v>138</v>
      </c>
      <c r="L8287" t="s">
        <v>22645</v>
      </c>
      <c r="M8287" t="s">
        <v>22646</v>
      </c>
      <c r="N8287">
        <v>4.5391666659999999</v>
      </c>
      <c r="O8287">
        <v>0</v>
      </c>
      <c r="P8287">
        <v>3</v>
      </c>
      <c r="Q8287">
        <v>0</v>
      </c>
      <c r="R8287">
        <v>0</v>
      </c>
      <c r="S8287">
        <v>0</v>
      </c>
      <c r="T8287">
        <v>73</v>
      </c>
      <c r="U8287">
        <v>0</v>
      </c>
      <c r="V8287">
        <v>1</v>
      </c>
      <c r="W8287">
        <v>0</v>
      </c>
      <c r="X8287">
        <v>6.0088388825682015</v>
      </c>
      <c r="Y8287">
        <v>0</v>
      </c>
      <c r="Z8287">
        <v>0</v>
      </c>
      <c r="AA8287">
        <v>0</v>
      </c>
      <c r="AB8287">
        <v>349.99527322651812</v>
      </c>
      <c r="AC8287">
        <v>0</v>
      </c>
      <c r="AD8287">
        <v>15.418415291997128</v>
      </c>
      <c r="AE8287">
        <v>371.42252740108347</v>
      </c>
    </row>
    <row r="8288" spans="1:31" x14ac:dyDescent="0.3">
      <c r="A8288">
        <v>2729592</v>
      </c>
      <c r="B8288">
        <v>1</v>
      </c>
      <c r="C8288" t="s">
        <v>81</v>
      </c>
      <c r="D8288" t="s">
        <v>123</v>
      </c>
      <c r="E8288" t="s">
        <v>161</v>
      </c>
      <c r="F8288" t="s">
        <v>22647</v>
      </c>
      <c r="G8288" t="s">
        <v>163</v>
      </c>
      <c r="H8288" t="s">
        <v>135</v>
      </c>
      <c r="I8288" t="s">
        <v>136</v>
      </c>
      <c r="J8288" t="s">
        <v>137</v>
      </c>
      <c r="K8288" t="s">
        <v>138</v>
      </c>
      <c r="L8288" t="s">
        <v>22648</v>
      </c>
      <c r="M8288" t="s">
        <v>22649</v>
      </c>
      <c r="N8288">
        <v>2.9513888879999999</v>
      </c>
      <c r="O8288">
        <v>0</v>
      </c>
      <c r="P8288">
        <v>54</v>
      </c>
      <c r="Q8288">
        <v>0</v>
      </c>
      <c r="R8288">
        <v>6</v>
      </c>
      <c r="S8288">
        <v>0</v>
      </c>
      <c r="T8288">
        <v>45</v>
      </c>
      <c r="U8288">
        <v>0</v>
      </c>
      <c r="V8288">
        <v>0</v>
      </c>
      <c r="W8288">
        <v>0</v>
      </c>
      <c r="X8288">
        <v>24.33605904557685</v>
      </c>
      <c r="Y8288">
        <v>0</v>
      </c>
      <c r="Z8288">
        <v>4.6531359862852222</v>
      </c>
      <c r="AA8288">
        <v>0</v>
      </c>
      <c r="AB8288">
        <v>63.724049253763631</v>
      </c>
      <c r="AC8288">
        <v>0</v>
      </c>
      <c r="AD8288">
        <v>0</v>
      </c>
      <c r="AE8288">
        <v>92.713244285625706</v>
      </c>
    </row>
    <row r="8289" spans="1:31" x14ac:dyDescent="0.3">
      <c r="A8289">
        <v>2729094</v>
      </c>
      <c r="B8289">
        <v>1</v>
      </c>
      <c r="C8289" t="s">
        <v>80</v>
      </c>
      <c r="D8289" t="s">
        <v>95</v>
      </c>
      <c r="E8289" t="s">
        <v>156</v>
      </c>
      <c r="F8289" t="s">
        <v>22650</v>
      </c>
      <c r="G8289" t="s">
        <v>152</v>
      </c>
      <c r="H8289" t="s">
        <v>153</v>
      </c>
      <c r="I8289" t="s">
        <v>136</v>
      </c>
      <c r="J8289" t="s">
        <v>137</v>
      </c>
      <c r="K8289" t="s">
        <v>138</v>
      </c>
      <c r="L8289" t="s">
        <v>22651</v>
      </c>
      <c r="M8289" t="s">
        <v>22652</v>
      </c>
      <c r="N8289">
        <v>0.86416666600000003</v>
      </c>
      <c r="O8289">
        <v>4</v>
      </c>
      <c r="P8289">
        <v>0</v>
      </c>
      <c r="Q8289">
        <v>3</v>
      </c>
      <c r="R8289">
        <v>0</v>
      </c>
      <c r="S8289">
        <v>2</v>
      </c>
      <c r="T8289">
        <v>0</v>
      </c>
      <c r="U8289">
        <v>1</v>
      </c>
      <c r="V8289">
        <v>0</v>
      </c>
      <c r="W8289">
        <v>2.0174721678696197</v>
      </c>
      <c r="X8289">
        <v>0</v>
      </c>
      <c r="Y8289">
        <v>12.175303375801287</v>
      </c>
      <c r="Z8289">
        <v>0</v>
      </c>
      <c r="AA8289">
        <v>95.349846867781935</v>
      </c>
      <c r="AB8289">
        <v>0</v>
      </c>
      <c r="AC8289">
        <v>36.243641064385756</v>
      </c>
      <c r="AD8289">
        <v>0</v>
      </c>
      <c r="AE8289">
        <v>145.78626347583861</v>
      </c>
    </row>
    <row r="8290" spans="1:31" x14ac:dyDescent="0.3">
      <c r="A8290">
        <v>2729784</v>
      </c>
      <c r="B8290">
        <v>1</v>
      </c>
      <c r="C8290" t="s">
        <v>80</v>
      </c>
      <c r="D8290" t="s">
        <v>93</v>
      </c>
      <c r="E8290" t="s">
        <v>150</v>
      </c>
      <c r="F8290" t="s">
        <v>22653</v>
      </c>
      <c r="G8290" t="s">
        <v>152</v>
      </c>
      <c r="H8290" t="s">
        <v>153</v>
      </c>
      <c r="I8290" t="s">
        <v>136</v>
      </c>
      <c r="J8290" t="s">
        <v>137</v>
      </c>
      <c r="K8290" t="s">
        <v>138</v>
      </c>
      <c r="L8290" t="s">
        <v>22654</v>
      </c>
      <c r="M8290" t="s">
        <v>22655</v>
      </c>
      <c r="N8290">
        <v>3.176111111</v>
      </c>
      <c r="O8290">
        <v>0</v>
      </c>
      <c r="P8290">
        <v>718</v>
      </c>
      <c r="Q8290">
        <v>10</v>
      </c>
      <c r="R8290">
        <v>246</v>
      </c>
      <c r="S8290">
        <v>21</v>
      </c>
      <c r="T8290">
        <v>156</v>
      </c>
      <c r="U8290">
        <v>0</v>
      </c>
      <c r="V8290">
        <v>0</v>
      </c>
      <c r="W8290">
        <v>0</v>
      </c>
      <c r="X8290">
        <v>304.26743723409709</v>
      </c>
      <c r="Y8290">
        <v>72.027956985501717</v>
      </c>
      <c r="Z8290">
        <v>303.64982969095888</v>
      </c>
      <c r="AA8290">
        <v>204.68618144126907</v>
      </c>
      <c r="AB8290">
        <v>271.23611889020026</v>
      </c>
      <c r="AC8290">
        <v>0</v>
      </c>
      <c r="AD8290">
        <v>0</v>
      </c>
      <c r="AE8290">
        <v>1155.867524242027</v>
      </c>
    </row>
    <row r="8291" spans="1:31" x14ac:dyDescent="0.3">
      <c r="A8291">
        <v>2729137</v>
      </c>
      <c r="B8291">
        <v>1</v>
      </c>
      <c r="C8291" t="s">
        <v>80</v>
      </c>
      <c r="D8291" t="s">
        <v>108</v>
      </c>
      <c r="E8291" t="s">
        <v>132</v>
      </c>
      <c r="F8291" t="s">
        <v>22656</v>
      </c>
      <c r="G8291" t="s">
        <v>134</v>
      </c>
      <c r="H8291" t="s">
        <v>135</v>
      </c>
      <c r="I8291" t="s">
        <v>136</v>
      </c>
      <c r="J8291" t="s">
        <v>137</v>
      </c>
      <c r="K8291" t="s">
        <v>138</v>
      </c>
      <c r="L8291" t="s">
        <v>22657</v>
      </c>
      <c r="M8291" t="s">
        <v>22072</v>
      </c>
      <c r="N8291">
        <v>5.5416666660000002</v>
      </c>
      <c r="O8291">
        <v>0</v>
      </c>
      <c r="P8291">
        <v>53</v>
      </c>
      <c r="Q8291">
        <v>0</v>
      </c>
      <c r="R8291">
        <v>6</v>
      </c>
      <c r="S8291">
        <v>0</v>
      </c>
      <c r="T8291">
        <v>8</v>
      </c>
      <c r="U8291">
        <v>0</v>
      </c>
      <c r="V8291">
        <v>0</v>
      </c>
      <c r="W8291">
        <v>0</v>
      </c>
      <c r="X8291">
        <v>39.32060751368045</v>
      </c>
      <c r="Y8291">
        <v>0</v>
      </c>
      <c r="Z8291">
        <v>2.6635312352424796</v>
      </c>
      <c r="AA8291">
        <v>0</v>
      </c>
      <c r="AB8291">
        <v>61.865210164634163</v>
      </c>
      <c r="AC8291">
        <v>0</v>
      </c>
      <c r="AD8291">
        <v>0</v>
      </c>
      <c r="AE8291">
        <v>103.84934891355709</v>
      </c>
    </row>
    <row r="8292" spans="1:31" x14ac:dyDescent="0.3">
      <c r="A8292">
        <v>2729635</v>
      </c>
      <c r="B8292">
        <v>1</v>
      </c>
      <c r="C8292" t="s">
        <v>81</v>
      </c>
      <c r="D8292" t="s">
        <v>117</v>
      </c>
      <c r="E8292" t="s">
        <v>213</v>
      </c>
      <c r="F8292" t="s">
        <v>13811</v>
      </c>
      <c r="G8292" t="s">
        <v>152</v>
      </c>
      <c r="H8292" t="s">
        <v>153</v>
      </c>
      <c r="I8292" t="s">
        <v>136</v>
      </c>
      <c r="J8292" t="s">
        <v>137</v>
      </c>
      <c r="K8292" t="s">
        <v>138</v>
      </c>
      <c r="L8292" t="s">
        <v>22658</v>
      </c>
      <c r="M8292" t="s">
        <v>22659</v>
      </c>
      <c r="N8292">
        <v>1.349722222</v>
      </c>
      <c r="O8292">
        <v>2</v>
      </c>
      <c r="P8292">
        <v>307</v>
      </c>
      <c r="Q8292">
        <v>3</v>
      </c>
      <c r="R8292">
        <v>5</v>
      </c>
      <c r="S8292">
        <v>0</v>
      </c>
      <c r="T8292">
        <v>5</v>
      </c>
      <c r="U8292">
        <v>0</v>
      </c>
      <c r="V8292">
        <v>0</v>
      </c>
      <c r="W8292">
        <v>10.771280748123445</v>
      </c>
      <c r="X8292">
        <v>35.977354882968463</v>
      </c>
      <c r="Y8292">
        <v>1.5813636352880001</v>
      </c>
      <c r="Z8292">
        <v>0.26561575870809001</v>
      </c>
      <c r="AA8292">
        <v>0</v>
      </c>
      <c r="AB8292">
        <v>3.3290712360892347</v>
      </c>
      <c r="AC8292">
        <v>0</v>
      </c>
      <c r="AD8292">
        <v>0</v>
      </c>
      <c r="AE8292">
        <v>51.924686261177229</v>
      </c>
    </row>
    <row r="8293" spans="1:31" x14ac:dyDescent="0.3">
      <c r="A8293">
        <v>2730176</v>
      </c>
      <c r="B8293">
        <v>1</v>
      </c>
      <c r="C8293" t="s">
        <v>81</v>
      </c>
      <c r="D8293" t="s">
        <v>113</v>
      </c>
      <c r="E8293" t="s">
        <v>132</v>
      </c>
      <c r="F8293" t="s">
        <v>22660</v>
      </c>
      <c r="G8293" t="s">
        <v>134</v>
      </c>
      <c r="H8293" t="s">
        <v>135</v>
      </c>
      <c r="I8293" t="s">
        <v>136</v>
      </c>
      <c r="J8293" t="s">
        <v>137</v>
      </c>
      <c r="K8293" t="s">
        <v>138</v>
      </c>
      <c r="L8293" t="s">
        <v>22661</v>
      </c>
      <c r="M8293" t="s">
        <v>22662</v>
      </c>
      <c r="N8293">
        <v>5.9452777770000003</v>
      </c>
      <c r="O8293">
        <v>0</v>
      </c>
      <c r="P8293">
        <v>32</v>
      </c>
      <c r="Q8293">
        <v>0</v>
      </c>
      <c r="R8293">
        <v>8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18.052214318370822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18.052214318370822</v>
      </c>
    </row>
    <row r="8294" spans="1:31" x14ac:dyDescent="0.3">
      <c r="A8294">
        <v>2730368</v>
      </c>
      <c r="B8294">
        <v>1</v>
      </c>
      <c r="C8294" t="s">
        <v>80</v>
      </c>
      <c r="D8294" t="s">
        <v>100</v>
      </c>
      <c r="E8294" t="s">
        <v>145</v>
      </c>
      <c r="F8294" t="s">
        <v>22663</v>
      </c>
      <c r="G8294" t="s">
        <v>230</v>
      </c>
      <c r="H8294" t="s">
        <v>135</v>
      </c>
      <c r="I8294" t="s">
        <v>136</v>
      </c>
      <c r="J8294" t="s">
        <v>137</v>
      </c>
      <c r="K8294" t="s">
        <v>138</v>
      </c>
      <c r="L8294" t="s">
        <v>22664</v>
      </c>
      <c r="M8294" t="s">
        <v>22665</v>
      </c>
      <c r="N8294">
        <v>0.71861111099999997</v>
      </c>
      <c r="O8294">
        <v>0</v>
      </c>
      <c r="P8294">
        <v>2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0.39707477383710998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0.39707477383710998</v>
      </c>
    </row>
    <row r="8295" spans="1:31" x14ac:dyDescent="0.3">
      <c r="A8295">
        <v>2729063</v>
      </c>
      <c r="B8295">
        <v>1</v>
      </c>
      <c r="C8295" t="s">
        <v>80</v>
      </c>
      <c r="D8295" t="s">
        <v>96</v>
      </c>
      <c r="E8295" t="s">
        <v>161</v>
      </c>
      <c r="F8295" t="s">
        <v>22666</v>
      </c>
      <c r="G8295" t="s">
        <v>163</v>
      </c>
      <c r="H8295" t="s">
        <v>135</v>
      </c>
      <c r="I8295" t="s">
        <v>136</v>
      </c>
      <c r="J8295" t="s">
        <v>137</v>
      </c>
      <c r="K8295" t="s">
        <v>138</v>
      </c>
      <c r="L8295" t="s">
        <v>22667</v>
      </c>
      <c r="M8295" t="s">
        <v>22668</v>
      </c>
      <c r="N8295">
        <v>8.2324999999999999</v>
      </c>
      <c r="O8295">
        <v>0</v>
      </c>
      <c r="P8295">
        <v>86</v>
      </c>
      <c r="Q8295">
        <v>0</v>
      </c>
      <c r="R8295">
        <v>0</v>
      </c>
      <c r="S8295">
        <v>0</v>
      </c>
      <c r="T8295">
        <v>7</v>
      </c>
      <c r="U8295">
        <v>0</v>
      </c>
      <c r="V8295">
        <v>0</v>
      </c>
      <c r="W8295">
        <v>0</v>
      </c>
      <c r="X8295">
        <v>59.401689690170492</v>
      </c>
      <c r="Y8295">
        <v>0</v>
      </c>
      <c r="Z8295">
        <v>0</v>
      </c>
      <c r="AA8295">
        <v>0</v>
      </c>
      <c r="AB8295">
        <v>74.01849316577146</v>
      </c>
      <c r="AC8295">
        <v>0</v>
      </c>
      <c r="AD8295">
        <v>0</v>
      </c>
      <c r="AE8295">
        <v>133.42018285594196</v>
      </c>
    </row>
    <row r="8296" spans="1:31" x14ac:dyDescent="0.3">
      <c r="A8296">
        <v>2730414</v>
      </c>
      <c r="B8296">
        <v>1</v>
      </c>
      <c r="C8296" t="s">
        <v>81</v>
      </c>
      <c r="D8296" t="s">
        <v>112</v>
      </c>
      <c r="E8296" t="s">
        <v>161</v>
      </c>
      <c r="F8296" t="s">
        <v>22669</v>
      </c>
      <c r="G8296" t="s">
        <v>163</v>
      </c>
      <c r="H8296" t="s">
        <v>135</v>
      </c>
      <c r="I8296" t="s">
        <v>136</v>
      </c>
      <c r="J8296" t="s">
        <v>137</v>
      </c>
      <c r="K8296" t="s">
        <v>138</v>
      </c>
      <c r="L8296" t="s">
        <v>22670</v>
      </c>
      <c r="M8296" t="s">
        <v>22671</v>
      </c>
      <c r="N8296">
        <v>3.2152777769999998</v>
      </c>
      <c r="O8296">
        <v>0</v>
      </c>
      <c r="P8296">
        <v>73</v>
      </c>
      <c r="Q8296">
        <v>0</v>
      </c>
      <c r="R8296">
        <v>4</v>
      </c>
      <c r="S8296">
        <v>0</v>
      </c>
      <c r="T8296">
        <v>9</v>
      </c>
      <c r="U8296">
        <v>0</v>
      </c>
      <c r="V8296">
        <v>0</v>
      </c>
      <c r="W8296">
        <v>0</v>
      </c>
      <c r="X8296">
        <v>44.369088870975588</v>
      </c>
      <c r="Y8296">
        <v>0</v>
      </c>
      <c r="Z8296">
        <v>0</v>
      </c>
      <c r="AA8296">
        <v>0</v>
      </c>
      <c r="AB8296">
        <v>10.664381260816677</v>
      </c>
      <c r="AC8296">
        <v>0</v>
      </c>
      <c r="AD8296">
        <v>0</v>
      </c>
      <c r="AE8296">
        <v>55.033470131792264</v>
      </c>
    </row>
    <row r="8297" spans="1:31" x14ac:dyDescent="0.3">
      <c r="A8297">
        <v>2729750</v>
      </c>
      <c r="B8297">
        <v>1</v>
      </c>
      <c r="C8297" t="s">
        <v>81</v>
      </c>
      <c r="D8297" t="s">
        <v>128</v>
      </c>
      <c r="E8297" t="s">
        <v>213</v>
      </c>
      <c r="F8297" t="s">
        <v>984</v>
      </c>
      <c r="G8297" t="s">
        <v>152</v>
      </c>
      <c r="H8297" t="s">
        <v>153</v>
      </c>
      <c r="I8297" t="s">
        <v>136</v>
      </c>
      <c r="J8297" t="s">
        <v>137</v>
      </c>
      <c r="K8297" t="s">
        <v>138</v>
      </c>
      <c r="L8297" t="s">
        <v>22672</v>
      </c>
      <c r="M8297" t="s">
        <v>22673</v>
      </c>
      <c r="N8297">
        <v>19.552777776999999</v>
      </c>
      <c r="O8297">
        <v>7</v>
      </c>
      <c r="P8297">
        <v>391</v>
      </c>
      <c r="Q8297">
        <v>2</v>
      </c>
      <c r="R8297">
        <v>16</v>
      </c>
      <c r="S8297">
        <v>13</v>
      </c>
      <c r="T8297">
        <v>16</v>
      </c>
      <c r="U8297">
        <v>0</v>
      </c>
      <c r="V8297">
        <v>0</v>
      </c>
      <c r="W8297">
        <v>22.030940260197351</v>
      </c>
      <c r="X8297">
        <v>1297.8818958573167</v>
      </c>
      <c r="Y8297">
        <v>5.1411818974302683</v>
      </c>
      <c r="Z8297">
        <v>39.011991273759371</v>
      </c>
      <c r="AA8297">
        <v>1250.1511923214564</v>
      </c>
      <c r="AB8297">
        <v>122.14157163713018</v>
      </c>
      <c r="AC8297">
        <v>0</v>
      </c>
      <c r="AD8297">
        <v>0</v>
      </c>
      <c r="AE8297">
        <v>2736.3587732472906</v>
      </c>
    </row>
    <row r="8298" spans="1:31" x14ac:dyDescent="0.3">
      <c r="A8298">
        <v>2729896</v>
      </c>
      <c r="B8298">
        <v>1</v>
      </c>
      <c r="C8298" t="s">
        <v>80</v>
      </c>
      <c r="D8298" t="s">
        <v>94</v>
      </c>
      <c r="E8298" t="s">
        <v>150</v>
      </c>
      <c r="F8298" t="s">
        <v>22674</v>
      </c>
      <c r="G8298" t="s">
        <v>565</v>
      </c>
      <c r="H8298" t="s">
        <v>153</v>
      </c>
      <c r="I8298" t="s">
        <v>136</v>
      </c>
      <c r="J8298" t="s">
        <v>137</v>
      </c>
      <c r="K8298" t="s">
        <v>138</v>
      </c>
      <c r="L8298" t="s">
        <v>22675</v>
      </c>
      <c r="M8298" t="s">
        <v>22676</v>
      </c>
      <c r="N8298">
        <v>5.7366666659999996</v>
      </c>
      <c r="O8298">
        <v>0</v>
      </c>
      <c r="P8298">
        <v>1</v>
      </c>
      <c r="Q8298">
        <v>9</v>
      </c>
      <c r="R8298">
        <v>177</v>
      </c>
      <c r="S8298">
        <v>1</v>
      </c>
      <c r="T8298">
        <v>18</v>
      </c>
      <c r="U8298">
        <v>1</v>
      </c>
      <c r="V8298">
        <v>0</v>
      </c>
      <c r="W8298">
        <v>0</v>
      </c>
      <c r="X8298">
        <v>2.0966968979517273</v>
      </c>
      <c r="Y8298">
        <v>9.4555717147017866</v>
      </c>
      <c r="Z8298">
        <v>39.853941590629461</v>
      </c>
      <c r="AA8298">
        <v>54.645405706951436</v>
      </c>
      <c r="AB8298">
        <v>45.385249232382598</v>
      </c>
      <c r="AC8298">
        <v>5.9422856200500002E-2</v>
      </c>
      <c r="AD8298">
        <v>0</v>
      </c>
      <c r="AE8298">
        <v>151.49628799881751</v>
      </c>
    </row>
    <row r="8299" spans="1:31" x14ac:dyDescent="0.3">
      <c r="A8299">
        <v>2729604</v>
      </c>
      <c r="B8299">
        <v>1</v>
      </c>
      <c r="C8299" t="s">
        <v>81</v>
      </c>
      <c r="D8299" t="s">
        <v>127</v>
      </c>
      <c r="E8299" t="s">
        <v>132</v>
      </c>
      <c r="F8299" t="s">
        <v>2386</v>
      </c>
      <c r="G8299" t="s">
        <v>134</v>
      </c>
      <c r="H8299" t="s">
        <v>135</v>
      </c>
      <c r="I8299" t="s">
        <v>136</v>
      </c>
      <c r="J8299" t="s">
        <v>137</v>
      </c>
      <c r="K8299" t="s">
        <v>138</v>
      </c>
      <c r="L8299" t="s">
        <v>22677</v>
      </c>
      <c r="M8299" t="s">
        <v>22678</v>
      </c>
      <c r="N8299">
        <v>10.755000000000001</v>
      </c>
      <c r="O8299">
        <v>0</v>
      </c>
      <c r="P8299">
        <v>50</v>
      </c>
      <c r="Q8299">
        <v>0</v>
      </c>
      <c r="R8299">
        <v>8</v>
      </c>
      <c r="S8299">
        <v>0</v>
      </c>
      <c r="T8299">
        <v>4</v>
      </c>
      <c r="U8299">
        <v>0</v>
      </c>
      <c r="V8299">
        <v>0</v>
      </c>
      <c r="W8299">
        <v>0</v>
      </c>
      <c r="X8299">
        <v>78.677208788300007</v>
      </c>
      <c r="Y8299">
        <v>0</v>
      </c>
      <c r="Z8299">
        <v>97.796019742969506</v>
      </c>
      <c r="AA8299">
        <v>0</v>
      </c>
      <c r="AB8299">
        <v>72.999696377143536</v>
      </c>
      <c r="AC8299">
        <v>0</v>
      </c>
      <c r="AD8299">
        <v>0</v>
      </c>
      <c r="AE8299">
        <v>249.47292490841306</v>
      </c>
    </row>
    <row r="8300" spans="1:31" x14ac:dyDescent="0.3">
      <c r="A8300">
        <v>2730472</v>
      </c>
      <c r="B8300">
        <v>2</v>
      </c>
      <c r="C8300" t="s">
        <v>80</v>
      </c>
      <c r="D8300" t="s">
        <v>85</v>
      </c>
      <c r="E8300" t="s">
        <v>132</v>
      </c>
      <c r="F8300" t="s">
        <v>22679</v>
      </c>
      <c r="G8300" t="s">
        <v>249</v>
      </c>
      <c r="H8300" t="s">
        <v>135</v>
      </c>
      <c r="I8300" t="s">
        <v>136</v>
      </c>
      <c r="J8300" t="s">
        <v>5</v>
      </c>
      <c r="K8300" t="s">
        <v>138</v>
      </c>
      <c r="L8300" t="s">
        <v>22680</v>
      </c>
      <c r="M8300" t="s">
        <v>22681</v>
      </c>
      <c r="N8300">
        <v>6.7988888879999996</v>
      </c>
      <c r="O8300">
        <v>0</v>
      </c>
      <c r="P8300">
        <v>433</v>
      </c>
      <c r="Q8300">
        <v>0</v>
      </c>
      <c r="R8300">
        <v>0</v>
      </c>
      <c r="S8300">
        <v>0</v>
      </c>
      <c r="T8300">
        <v>18</v>
      </c>
      <c r="U8300">
        <v>0</v>
      </c>
      <c r="V8300">
        <v>0</v>
      </c>
      <c r="W8300">
        <v>0</v>
      </c>
      <c r="X8300">
        <v>774.3659883096193</v>
      </c>
      <c r="Y8300">
        <v>0</v>
      </c>
      <c r="Z8300">
        <v>0</v>
      </c>
      <c r="AA8300">
        <v>0</v>
      </c>
      <c r="AB8300">
        <v>375.20993211371018</v>
      </c>
      <c r="AC8300">
        <v>0</v>
      </c>
      <c r="AD8300">
        <v>0</v>
      </c>
      <c r="AE8300">
        <v>1149.5759204233295</v>
      </c>
    </row>
    <row r="8301" spans="1:31" x14ac:dyDescent="0.3">
      <c r="A8301">
        <v>2729996</v>
      </c>
      <c r="B8301">
        <v>1</v>
      </c>
      <c r="C8301" t="s">
        <v>80</v>
      </c>
      <c r="D8301" t="s">
        <v>107</v>
      </c>
      <c r="E8301" t="s">
        <v>132</v>
      </c>
      <c r="F8301" t="s">
        <v>22682</v>
      </c>
      <c r="G8301" t="s">
        <v>134</v>
      </c>
      <c r="H8301" t="s">
        <v>135</v>
      </c>
      <c r="I8301" t="s">
        <v>136</v>
      </c>
      <c r="J8301" t="s">
        <v>137</v>
      </c>
      <c r="K8301" t="s">
        <v>138</v>
      </c>
      <c r="L8301" t="s">
        <v>22683</v>
      </c>
      <c r="M8301" t="s">
        <v>22684</v>
      </c>
      <c r="N8301">
        <v>6.6719444440000002</v>
      </c>
      <c r="O8301">
        <v>0</v>
      </c>
      <c r="P8301">
        <v>31</v>
      </c>
      <c r="Q8301">
        <v>0</v>
      </c>
      <c r="R8301">
        <v>0</v>
      </c>
      <c r="S8301">
        <v>0</v>
      </c>
      <c r="T8301">
        <v>2</v>
      </c>
      <c r="U8301">
        <v>0</v>
      </c>
      <c r="V8301">
        <v>1</v>
      </c>
      <c r="W8301">
        <v>0</v>
      </c>
      <c r="X8301">
        <v>10.97654953161852</v>
      </c>
      <c r="Y8301">
        <v>0</v>
      </c>
      <c r="Z8301">
        <v>0</v>
      </c>
      <c r="AA8301">
        <v>0</v>
      </c>
      <c r="AB8301">
        <v>15.628689141418334</v>
      </c>
      <c r="AC8301">
        <v>0</v>
      </c>
      <c r="AD8301">
        <v>0</v>
      </c>
      <c r="AE8301">
        <v>26.605238673036855</v>
      </c>
    </row>
    <row r="8302" spans="1:31" x14ac:dyDescent="0.3">
      <c r="A8302">
        <v>2728668</v>
      </c>
      <c r="B8302">
        <v>1</v>
      </c>
      <c r="C8302" t="s">
        <v>80</v>
      </c>
      <c r="D8302" t="s">
        <v>90</v>
      </c>
      <c r="E8302" t="s">
        <v>161</v>
      </c>
      <c r="F8302" t="s">
        <v>14885</v>
      </c>
      <c r="G8302" t="s">
        <v>163</v>
      </c>
      <c r="H8302" t="s">
        <v>135</v>
      </c>
      <c r="I8302" t="s">
        <v>136</v>
      </c>
      <c r="J8302" t="s">
        <v>137</v>
      </c>
      <c r="K8302" t="s">
        <v>138</v>
      </c>
      <c r="L8302" t="s">
        <v>22685</v>
      </c>
      <c r="M8302" t="s">
        <v>22686</v>
      </c>
      <c r="N8302">
        <v>0.55027777700000002</v>
      </c>
      <c r="O8302">
        <v>0</v>
      </c>
      <c r="P8302">
        <v>96</v>
      </c>
      <c r="Q8302">
        <v>0</v>
      </c>
      <c r="R8302">
        <v>0</v>
      </c>
      <c r="S8302">
        <v>0</v>
      </c>
      <c r="T8302">
        <v>1</v>
      </c>
      <c r="U8302">
        <v>0</v>
      </c>
      <c r="V8302">
        <v>0</v>
      </c>
      <c r="W8302">
        <v>0</v>
      </c>
      <c r="X8302">
        <v>10.309722874528488</v>
      </c>
      <c r="Y8302">
        <v>0</v>
      </c>
      <c r="Z8302">
        <v>0</v>
      </c>
      <c r="AA8302">
        <v>0</v>
      </c>
      <c r="AB8302">
        <v>0.43986803648083334</v>
      </c>
      <c r="AC8302">
        <v>0</v>
      </c>
      <c r="AD8302">
        <v>0</v>
      </c>
      <c r="AE8302">
        <v>10.749590911009321</v>
      </c>
    </row>
    <row r="8303" spans="1:31" x14ac:dyDescent="0.3">
      <c r="A8303">
        <v>2729458</v>
      </c>
      <c r="B8303">
        <v>1</v>
      </c>
      <c r="C8303" t="s">
        <v>81</v>
      </c>
      <c r="D8303" t="s">
        <v>114</v>
      </c>
      <c r="E8303" t="s">
        <v>161</v>
      </c>
      <c r="F8303" t="s">
        <v>22687</v>
      </c>
      <c r="G8303" t="s">
        <v>163</v>
      </c>
      <c r="H8303" t="s">
        <v>135</v>
      </c>
      <c r="I8303" t="s">
        <v>136</v>
      </c>
      <c r="J8303" t="s">
        <v>137</v>
      </c>
      <c r="K8303" t="s">
        <v>138</v>
      </c>
      <c r="L8303" t="s">
        <v>22688</v>
      </c>
      <c r="M8303" t="s">
        <v>22689</v>
      </c>
      <c r="N8303">
        <v>2.7619444440000001</v>
      </c>
      <c r="O8303">
        <v>0</v>
      </c>
      <c r="P8303">
        <v>78</v>
      </c>
      <c r="Q8303">
        <v>0</v>
      </c>
      <c r="R8303">
        <v>0</v>
      </c>
      <c r="S8303">
        <v>0</v>
      </c>
      <c r="T8303">
        <v>3</v>
      </c>
      <c r="U8303">
        <v>0</v>
      </c>
      <c r="V8303">
        <v>0</v>
      </c>
      <c r="W8303">
        <v>0</v>
      </c>
      <c r="X8303">
        <v>13.859060614985809</v>
      </c>
      <c r="Y8303">
        <v>0</v>
      </c>
      <c r="Z8303">
        <v>0</v>
      </c>
      <c r="AA8303">
        <v>0</v>
      </c>
      <c r="AB8303">
        <v>0.77507321342204416</v>
      </c>
      <c r="AC8303">
        <v>0</v>
      </c>
      <c r="AD8303">
        <v>0</v>
      </c>
      <c r="AE8303">
        <v>14.634133828407853</v>
      </c>
    </row>
    <row r="8304" spans="1:31" x14ac:dyDescent="0.3">
      <c r="A8304">
        <v>2730786</v>
      </c>
      <c r="B8304">
        <v>1</v>
      </c>
      <c r="C8304" t="s">
        <v>80</v>
      </c>
      <c r="D8304" t="s">
        <v>107</v>
      </c>
      <c r="E8304" t="s">
        <v>145</v>
      </c>
      <c r="F8304" t="s">
        <v>22690</v>
      </c>
      <c r="G8304" t="s">
        <v>230</v>
      </c>
      <c r="H8304" t="s">
        <v>135</v>
      </c>
      <c r="I8304" t="s">
        <v>136</v>
      </c>
      <c r="J8304" t="s">
        <v>137</v>
      </c>
      <c r="K8304" t="s">
        <v>138</v>
      </c>
      <c r="L8304" t="s">
        <v>22691</v>
      </c>
      <c r="M8304" t="s">
        <v>22692</v>
      </c>
      <c r="N8304">
        <v>2.8105555550000001</v>
      </c>
      <c r="O8304">
        <v>0</v>
      </c>
      <c r="P8304">
        <v>1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0.85837107274814328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0.85837107274814328</v>
      </c>
    </row>
    <row r="8305" spans="1:31" x14ac:dyDescent="0.3">
      <c r="A8305">
        <v>2729309</v>
      </c>
      <c r="B8305">
        <v>1</v>
      </c>
      <c r="C8305" t="s">
        <v>80</v>
      </c>
      <c r="D8305" t="s">
        <v>106</v>
      </c>
      <c r="E8305" t="s">
        <v>161</v>
      </c>
      <c r="F8305" t="s">
        <v>6401</v>
      </c>
      <c r="G8305" t="s">
        <v>163</v>
      </c>
      <c r="H8305" t="s">
        <v>135</v>
      </c>
      <c r="I8305" t="s">
        <v>136</v>
      </c>
      <c r="J8305" t="s">
        <v>137</v>
      </c>
      <c r="K8305" t="s">
        <v>138</v>
      </c>
      <c r="L8305" t="s">
        <v>22693</v>
      </c>
      <c r="M8305" t="s">
        <v>22694</v>
      </c>
      <c r="N8305">
        <v>0.63916666600000005</v>
      </c>
      <c r="O8305">
        <v>0</v>
      </c>
      <c r="P8305">
        <v>0</v>
      </c>
      <c r="Q8305">
        <v>0</v>
      </c>
      <c r="R8305">
        <v>6</v>
      </c>
      <c r="S8305">
        <v>0</v>
      </c>
      <c r="T8305">
        <v>1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0.80990942884809747</v>
      </c>
      <c r="AA8305">
        <v>0</v>
      </c>
      <c r="AB8305">
        <v>7.5097034719459999E-2</v>
      </c>
      <c r="AC8305">
        <v>0</v>
      </c>
      <c r="AD8305">
        <v>0</v>
      </c>
      <c r="AE8305">
        <v>0.88500646356755741</v>
      </c>
    </row>
    <row r="8306" spans="1:31" x14ac:dyDescent="0.3">
      <c r="A8306">
        <v>2729412</v>
      </c>
      <c r="B8306">
        <v>1</v>
      </c>
      <c r="C8306" t="s">
        <v>80</v>
      </c>
      <c r="D8306" t="s">
        <v>83</v>
      </c>
      <c r="E8306" t="s">
        <v>173</v>
      </c>
      <c r="F8306" t="s">
        <v>21543</v>
      </c>
      <c r="G8306" t="s">
        <v>5534</v>
      </c>
      <c r="H8306" t="s">
        <v>5535</v>
      </c>
      <c r="I8306" t="s">
        <v>136</v>
      </c>
      <c r="J8306" t="s">
        <v>137</v>
      </c>
      <c r="K8306" t="s">
        <v>210</v>
      </c>
      <c r="L8306" t="s">
        <v>22695</v>
      </c>
      <c r="M8306" t="s">
        <v>22696</v>
      </c>
      <c r="N8306">
        <v>2.9674999999999998</v>
      </c>
      <c r="O8306">
        <v>0</v>
      </c>
      <c r="P8306">
        <v>3211</v>
      </c>
      <c r="Q8306">
        <v>0</v>
      </c>
      <c r="R8306">
        <v>0</v>
      </c>
      <c r="S8306">
        <v>0</v>
      </c>
      <c r="T8306">
        <v>512</v>
      </c>
      <c r="U8306">
        <v>0</v>
      </c>
      <c r="V8306">
        <v>26</v>
      </c>
      <c r="W8306">
        <v>0</v>
      </c>
      <c r="X8306">
        <v>1675.0674239915829</v>
      </c>
      <c r="Y8306">
        <v>0</v>
      </c>
      <c r="Z8306">
        <v>0</v>
      </c>
      <c r="AA8306">
        <v>0</v>
      </c>
      <c r="AB8306">
        <v>1654.2824976667412</v>
      </c>
      <c r="AC8306">
        <v>0</v>
      </c>
      <c r="AD8306">
        <v>482.68358133726895</v>
      </c>
      <c r="AE8306">
        <v>3812.0335029955932</v>
      </c>
    </row>
    <row r="8307" spans="1:31" x14ac:dyDescent="0.3">
      <c r="A8307">
        <v>2730245</v>
      </c>
      <c r="B8307">
        <v>1</v>
      </c>
      <c r="C8307" t="s">
        <v>80</v>
      </c>
      <c r="D8307" t="s">
        <v>83</v>
      </c>
      <c r="E8307" t="s">
        <v>145</v>
      </c>
      <c r="F8307" t="s">
        <v>22697</v>
      </c>
      <c r="G8307" t="s">
        <v>230</v>
      </c>
      <c r="H8307" t="s">
        <v>135</v>
      </c>
      <c r="I8307" t="s">
        <v>136</v>
      </c>
      <c r="J8307" t="s">
        <v>137</v>
      </c>
      <c r="K8307" t="s">
        <v>138</v>
      </c>
      <c r="L8307" t="s">
        <v>22698</v>
      </c>
      <c r="M8307" t="s">
        <v>22699</v>
      </c>
      <c r="N8307">
        <v>0.99777777700000003</v>
      </c>
      <c r="O8307">
        <v>0</v>
      </c>
      <c r="P8307">
        <v>5</v>
      </c>
      <c r="Q8307">
        <v>0</v>
      </c>
      <c r="R8307">
        <v>0</v>
      </c>
      <c r="S8307">
        <v>0</v>
      </c>
      <c r="T8307">
        <v>2</v>
      </c>
      <c r="U8307">
        <v>0</v>
      </c>
      <c r="V8307">
        <v>0</v>
      </c>
      <c r="W8307">
        <v>0</v>
      </c>
      <c r="X8307">
        <v>0.90367415324801981</v>
      </c>
      <c r="Y8307">
        <v>0</v>
      </c>
      <c r="Z8307">
        <v>0</v>
      </c>
      <c r="AA8307">
        <v>0</v>
      </c>
      <c r="AB8307">
        <v>1.3418028824079999E-2</v>
      </c>
      <c r="AC8307">
        <v>0</v>
      </c>
      <c r="AD8307">
        <v>0</v>
      </c>
      <c r="AE8307">
        <v>0.91709218207209986</v>
      </c>
    </row>
    <row r="8308" spans="1:31" x14ac:dyDescent="0.3">
      <c r="A8308">
        <v>2729163</v>
      </c>
      <c r="B8308">
        <v>1</v>
      </c>
      <c r="C8308" t="s">
        <v>81</v>
      </c>
      <c r="D8308" t="s">
        <v>117</v>
      </c>
      <c r="E8308" t="s">
        <v>213</v>
      </c>
      <c r="F8308" t="s">
        <v>2889</v>
      </c>
      <c r="G8308" t="s">
        <v>152</v>
      </c>
      <c r="H8308" t="s">
        <v>153</v>
      </c>
      <c r="I8308" t="s">
        <v>136</v>
      </c>
      <c r="J8308" t="s">
        <v>137</v>
      </c>
      <c r="K8308" t="s">
        <v>138</v>
      </c>
      <c r="L8308" t="s">
        <v>22700</v>
      </c>
      <c r="M8308" t="s">
        <v>22701</v>
      </c>
      <c r="N8308">
        <v>0.84027777699999995</v>
      </c>
      <c r="O8308">
        <v>6</v>
      </c>
      <c r="P8308">
        <v>808</v>
      </c>
      <c r="Q8308">
        <v>3</v>
      </c>
      <c r="R8308">
        <v>23</v>
      </c>
      <c r="S8308">
        <v>3</v>
      </c>
      <c r="T8308">
        <v>24</v>
      </c>
      <c r="U8308">
        <v>0</v>
      </c>
      <c r="V8308">
        <v>0</v>
      </c>
      <c r="W8308">
        <v>5.5825329487865165</v>
      </c>
      <c r="X8308">
        <v>56.182113245841606</v>
      </c>
      <c r="Y8308">
        <v>1.0585676534927502</v>
      </c>
      <c r="Z8308">
        <v>1.814913536879025</v>
      </c>
      <c r="AA8308">
        <v>4.09340919082155</v>
      </c>
      <c r="AB8308">
        <v>6.5241138217449839</v>
      </c>
      <c r="AC8308">
        <v>0</v>
      </c>
      <c r="AD8308">
        <v>0</v>
      </c>
      <c r="AE8308">
        <v>75.255650397566427</v>
      </c>
    </row>
    <row r="8309" spans="1:31" x14ac:dyDescent="0.3">
      <c r="A8309">
        <v>2729017</v>
      </c>
      <c r="B8309">
        <v>1</v>
      </c>
      <c r="C8309" t="s">
        <v>81</v>
      </c>
      <c r="D8309" t="s">
        <v>116</v>
      </c>
      <c r="E8309" t="s">
        <v>213</v>
      </c>
      <c r="F8309" t="s">
        <v>214</v>
      </c>
      <c r="G8309" t="s">
        <v>152</v>
      </c>
      <c r="H8309" t="s">
        <v>153</v>
      </c>
      <c r="I8309" t="s">
        <v>136</v>
      </c>
      <c r="J8309" t="s">
        <v>137</v>
      </c>
      <c r="K8309" t="s">
        <v>138</v>
      </c>
      <c r="L8309" t="s">
        <v>22702</v>
      </c>
      <c r="M8309" t="s">
        <v>22703</v>
      </c>
      <c r="N8309">
        <v>0.27111111100000002</v>
      </c>
      <c r="O8309">
        <v>4</v>
      </c>
      <c r="P8309">
        <v>916</v>
      </c>
      <c r="Q8309">
        <v>7</v>
      </c>
      <c r="R8309">
        <v>117</v>
      </c>
      <c r="S8309">
        <v>3</v>
      </c>
      <c r="T8309">
        <v>53</v>
      </c>
      <c r="U8309">
        <v>1</v>
      </c>
      <c r="V8309">
        <v>0</v>
      </c>
      <c r="W8309">
        <v>0.16733493973333335</v>
      </c>
      <c r="X8309">
        <v>20.356791873312918</v>
      </c>
      <c r="Y8309">
        <v>0.56748020534112009</v>
      </c>
      <c r="Z8309">
        <v>4.5035351062430422</v>
      </c>
      <c r="AA8309">
        <v>1.1380371517890402</v>
      </c>
      <c r="AB8309">
        <v>3.5771762560562412</v>
      </c>
      <c r="AC8309">
        <v>1.3567245352640001</v>
      </c>
      <c r="AD8309">
        <v>0</v>
      </c>
      <c r="AE8309">
        <v>31.667080067739693</v>
      </c>
    </row>
    <row r="8310" spans="1:31" x14ac:dyDescent="0.3">
      <c r="A8310">
        <v>2728771</v>
      </c>
      <c r="B8310">
        <v>1</v>
      </c>
      <c r="C8310" t="s">
        <v>81</v>
      </c>
      <c r="D8310" t="s">
        <v>112</v>
      </c>
      <c r="E8310" t="s">
        <v>150</v>
      </c>
      <c r="F8310" t="s">
        <v>2073</v>
      </c>
      <c r="G8310" t="s">
        <v>152</v>
      </c>
      <c r="H8310" t="s">
        <v>153</v>
      </c>
      <c r="I8310" t="s">
        <v>136</v>
      </c>
      <c r="J8310" t="s">
        <v>137</v>
      </c>
      <c r="K8310" t="s">
        <v>138</v>
      </c>
      <c r="L8310" t="s">
        <v>22704</v>
      </c>
      <c r="M8310" t="s">
        <v>22705</v>
      </c>
      <c r="N8310">
        <v>3.3802777769999999</v>
      </c>
      <c r="O8310">
        <v>1</v>
      </c>
      <c r="P8310">
        <v>1154</v>
      </c>
      <c r="Q8310">
        <v>58</v>
      </c>
      <c r="R8310">
        <v>86</v>
      </c>
      <c r="S8310">
        <v>5</v>
      </c>
      <c r="T8310">
        <v>149</v>
      </c>
      <c r="U8310">
        <v>1</v>
      </c>
      <c r="V8310">
        <v>0</v>
      </c>
      <c r="W8310">
        <v>0.53563788137250001</v>
      </c>
      <c r="X8310">
        <v>613.74823274596645</v>
      </c>
      <c r="Y8310">
        <v>31.915832511618831</v>
      </c>
      <c r="Z8310">
        <v>71.901854837294891</v>
      </c>
      <c r="AA8310">
        <v>9.0942085666316625</v>
      </c>
      <c r="AB8310">
        <v>99.977009512719732</v>
      </c>
      <c r="AC8310">
        <v>154.04112788605138</v>
      </c>
      <c r="AD8310">
        <v>0</v>
      </c>
      <c r="AE8310">
        <v>981.21390394165553</v>
      </c>
    </row>
    <row r="8311" spans="1:31" x14ac:dyDescent="0.3">
      <c r="A8311">
        <v>2730099</v>
      </c>
      <c r="B8311">
        <v>1</v>
      </c>
      <c r="C8311" t="s">
        <v>81</v>
      </c>
      <c r="D8311" t="s">
        <v>115</v>
      </c>
      <c r="E8311" t="s">
        <v>161</v>
      </c>
      <c r="F8311" t="s">
        <v>22706</v>
      </c>
      <c r="G8311" t="s">
        <v>163</v>
      </c>
      <c r="H8311" t="s">
        <v>135</v>
      </c>
      <c r="I8311" t="s">
        <v>136</v>
      </c>
      <c r="J8311" t="s">
        <v>137</v>
      </c>
      <c r="K8311" t="s">
        <v>138</v>
      </c>
      <c r="L8311" t="s">
        <v>22707</v>
      </c>
      <c r="M8311" t="s">
        <v>22708</v>
      </c>
      <c r="N8311">
        <v>8.1113888880000005</v>
      </c>
      <c r="O8311">
        <v>0</v>
      </c>
      <c r="P8311">
        <v>5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4.3478923287009703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4.3478923287009703</v>
      </c>
    </row>
    <row r="8312" spans="1:31" x14ac:dyDescent="0.3">
      <c r="A8312">
        <v>2728791</v>
      </c>
      <c r="B8312">
        <v>1</v>
      </c>
      <c r="C8312" t="s">
        <v>81</v>
      </c>
      <c r="D8312" t="s">
        <v>127</v>
      </c>
      <c r="E8312" t="s">
        <v>213</v>
      </c>
      <c r="F8312" t="s">
        <v>13649</v>
      </c>
      <c r="G8312" t="s">
        <v>152</v>
      </c>
      <c r="H8312" t="s">
        <v>153</v>
      </c>
      <c r="I8312" t="s">
        <v>136</v>
      </c>
      <c r="J8312" t="s">
        <v>137</v>
      </c>
      <c r="K8312" t="s">
        <v>138</v>
      </c>
      <c r="L8312" t="s">
        <v>22709</v>
      </c>
      <c r="M8312" t="s">
        <v>22710</v>
      </c>
      <c r="N8312">
        <v>8.789722222</v>
      </c>
      <c r="O8312">
        <v>5</v>
      </c>
      <c r="P8312">
        <v>532</v>
      </c>
      <c r="Q8312">
        <v>10</v>
      </c>
      <c r="R8312">
        <v>8</v>
      </c>
      <c r="S8312">
        <v>2</v>
      </c>
      <c r="T8312">
        <v>26</v>
      </c>
      <c r="U8312">
        <v>1</v>
      </c>
      <c r="V8312">
        <v>0</v>
      </c>
      <c r="W8312">
        <v>7.8709739386330249</v>
      </c>
      <c r="X8312">
        <v>475.14246753678538</v>
      </c>
      <c r="Y8312">
        <v>5.3602346679648001</v>
      </c>
      <c r="Z8312">
        <v>38.916504631776846</v>
      </c>
      <c r="AA8312">
        <v>84.42377813548211</v>
      </c>
      <c r="AB8312">
        <v>42.181310024854845</v>
      </c>
      <c r="AC8312">
        <v>163.56387958788</v>
      </c>
      <c r="AD8312">
        <v>0</v>
      </c>
      <c r="AE8312">
        <v>817.45914852337694</v>
      </c>
    </row>
    <row r="8313" spans="1:31" x14ac:dyDescent="0.3">
      <c r="A8313">
        <v>2729289</v>
      </c>
      <c r="B8313">
        <v>1</v>
      </c>
      <c r="C8313" t="s">
        <v>81</v>
      </c>
      <c r="D8313" t="s">
        <v>122</v>
      </c>
      <c r="E8313" t="s">
        <v>161</v>
      </c>
      <c r="F8313" t="s">
        <v>22711</v>
      </c>
      <c r="G8313" t="s">
        <v>163</v>
      </c>
      <c r="H8313" t="s">
        <v>135</v>
      </c>
      <c r="I8313" t="s">
        <v>136</v>
      </c>
      <c r="J8313" t="s">
        <v>137</v>
      </c>
      <c r="K8313" t="s">
        <v>138</v>
      </c>
      <c r="L8313" t="s">
        <v>22712</v>
      </c>
      <c r="M8313" t="s">
        <v>22713</v>
      </c>
      <c r="N8313">
        <v>2.6872222219999999</v>
      </c>
      <c r="O8313">
        <v>0</v>
      </c>
      <c r="P8313">
        <v>13</v>
      </c>
      <c r="Q8313">
        <v>0</v>
      </c>
      <c r="R8313">
        <v>0</v>
      </c>
      <c r="S8313">
        <v>0</v>
      </c>
      <c r="T8313">
        <v>18</v>
      </c>
      <c r="U8313">
        <v>0</v>
      </c>
      <c r="V8313">
        <v>0</v>
      </c>
      <c r="W8313">
        <v>0</v>
      </c>
      <c r="X8313">
        <v>4.2046425670298575</v>
      </c>
      <c r="Y8313">
        <v>0</v>
      </c>
      <c r="Z8313">
        <v>0</v>
      </c>
      <c r="AA8313">
        <v>0</v>
      </c>
      <c r="AB8313">
        <v>13.795919104208807</v>
      </c>
      <c r="AC8313">
        <v>0</v>
      </c>
      <c r="AD8313">
        <v>0</v>
      </c>
      <c r="AE8313">
        <v>18.000561671238664</v>
      </c>
    </row>
    <row r="8314" spans="1:31" x14ac:dyDescent="0.3">
      <c r="A8314">
        <v>2730165</v>
      </c>
      <c r="B8314">
        <v>1</v>
      </c>
      <c r="C8314" t="s">
        <v>81</v>
      </c>
      <c r="D8314" t="s">
        <v>116</v>
      </c>
      <c r="E8314" t="s">
        <v>161</v>
      </c>
      <c r="F8314" t="s">
        <v>22714</v>
      </c>
      <c r="G8314" t="s">
        <v>163</v>
      </c>
      <c r="H8314" t="s">
        <v>135</v>
      </c>
      <c r="I8314" t="s">
        <v>136</v>
      </c>
      <c r="J8314" t="s">
        <v>137</v>
      </c>
      <c r="K8314" t="s">
        <v>138</v>
      </c>
      <c r="L8314" t="s">
        <v>22715</v>
      </c>
      <c r="M8314" t="s">
        <v>22716</v>
      </c>
      <c r="N8314">
        <v>5.1233333329999997</v>
      </c>
      <c r="O8314">
        <v>0</v>
      </c>
      <c r="P8314">
        <v>34</v>
      </c>
      <c r="Q8314">
        <v>0</v>
      </c>
      <c r="R8314">
        <v>0</v>
      </c>
      <c r="S8314">
        <v>0</v>
      </c>
      <c r="T8314">
        <v>15</v>
      </c>
      <c r="U8314">
        <v>0</v>
      </c>
      <c r="V8314">
        <v>0</v>
      </c>
      <c r="W8314">
        <v>0</v>
      </c>
      <c r="X8314">
        <v>35.773621412379313</v>
      </c>
      <c r="Y8314">
        <v>0</v>
      </c>
      <c r="Z8314">
        <v>0</v>
      </c>
      <c r="AA8314">
        <v>0</v>
      </c>
      <c r="AB8314">
        <v>35.974740397903915</v>
      </c>
      <c r="AC8314">
        <v>0</v>
      </c>
      <c r="AD8314">
        <v>0</v>
      </c>
      <c r="AE8314">
        <v>71.748361810283228</v>
      </c>
    </row>
    <row r="8315" spans="1:31" x14ac:dyDescent="0.3">
      <c r="A8315">
        <v>2729501</v>
      </c>
      <c r="B8315">
        <v>1</v>
      </c>
      <c r="C8315" t="s">
        <v>80</v>
      </c>
      <c r="D8315" t="s">
        <v>93</v>
      </c>
      <c r="E8315" t="s">
        <v>161</v>
      </c>
      <c r="F8315" t="s">
        <v>22717</v>
      </c>
      <c r="G8315" t="s">
        <v>163</v>
      </c>
      <c r="H8315" t="s">
        <v>135</v>
      </c>
      <c r="I8315" t="s">
        <v>136</v>
      </c>
      <c r="J8315" t="s">
        <v>137</v>
      </c>
      <c r="K8315" t="s">
        <v>138</v>
      </c>
      <c r="L8315" t="s">
        <v>22718</v>
      </c>
      <c r="M8315" t="s">
        <v>22719</v>
      </c>
      <c r="N8315">
        <v>8.4816666660000006</v>
      </c>
      <c r="O8315">
        <v>0</v>
      </c>
      <c r="P8315">
        <v>4</v>
      </c>
      <c r="Q8315">
        <v>0</v>
      </c>
      <c r="R8315">
        <v>7</v>
      </c>
      <c r="S8315">
        <v>0</v>
      </c>
      <c r="T8315">
        <v>2</v>
      </c>
      <c r="U8315">
        <v>0</v>
      </c>
      <c r="V8315">
        <v>0</v>
      </c>
      <c r="W8315">
        <v>0</v>
      </c>
      <c r="X8315">
        <v>18.596520643422199</v>
      </c>
      <c r="Y8315">
        <v>0</v>
      </c>
      <c r="Z8315">
        <v>65.564522865986632</v>
      </c>
      <c r="AA8315">
        <v>0</v>
      </c>
      <c r="AB8315">
        <v>16.85697440120347</v>
      </c>
      <c r="AC8315">
        <v>0</v>
      </c>
      <c r="AD8315">
        <v>0</v>
      </c>
      <c r="AE8315">
        <v>101.0180179106123</v>
      </c>
    </row>
    <row r="8316" spans="1:31" x14ac:dyDescent="0.3">
      <c r="A8316">
        <v>2733746</v>
      </c>
      <c r="B8316">
        <v>1</v>
      </c>
      <c r="C8316" t="s">
        <v>80</v>
      </c>
      <c r="D8316" t="s">
        <v>82</v>
      </c>
      <c r="E8316" t="s">
        <v>200</v>
      </c>
      <c r="F8316" t="s">
        <v>22720</v>
      </c>
      <c r="G8316" t="s">
        <v>249</v>
      </c>
      <c r="H8316" t="s">
        <v>135</v>
      </c>
      <c r="I8316" t="s">
        <v>136</v>
      </c>
      <c r="J8316" t="s">
        <v>5</v>
      </c>
      <c r="K8316" t="s">
        <v>138</v>
      </c>
      <c r="L8316" t="s">
        <v>22424</v>
      </c>
      <c r="M8316" t="s">
        <v>22721</v>
      </c>
      <c r="N8316">
        <v>76.796666665999993</v>
      </c>
      <c r="O8316">
        <v>0</v>
      </c>
      <c r="P8316">
        <v>54</v>
      </c>
      <c r="Q8316">
        <v>0</v>
      </c>
      <c r="R8316">
        <v>0</v>
      </c>
      <c r="S8316">
        <v>0</v>
      </c>
      <c r="T8316">
        <v>39</v>
      </c>
      <c r="U8316">
        <v>0</v>
      </c>
      <c r="V8316">
        <v>0</v>
      </c>
      <c r="W8316">
        <v>0</v>
      </c>
      <c r="X8316">
        <v>883.67051301406377</v>
      </c>
      <c r="Y8316">
        <v>0</v>
      </c>
      <c r="Z8316">
        <v>0</v>
      </c>
      <c r="AA8316">
        <v>0</v>
      </c>
      <c r="AB8316">
        <v>1306.1268078369139</v>
      </c>
      <c r="AC8316">
        <v>0</v>
      </c>
      <c r="AD8316">
        <v>0</v>
      </c>
      <c r="AE8316">
        <v>2189.7973208509775</v>
      </c>
    </row>
    <row r="8317" spans="1:31" x14ac:dyDescent="0.3">
      <c r="A8317">
        <v>2730457</v>
      </c>
      <c r="B8317">
        <v>1</v>
      </c>
      <c r="C8317" t="s">
        <v>81</v>
      </c>
      <c r="D8317" t="s">
        <v>121</v>
      </c>
      <c r="E8317" t="s">
        <v>145</v>
      </c>
      <c r="F8317" t="s">
        <v>22722</v>
      </c>
      <c r="G8317" t="s">
        <v>158</v>
      </c>
      <c r="H8317" t="s">
        <v>135</v>
      </c>
      <c r="I8317" t="s">
        <v>136</v>
      </c>
      <c r="J8317" t="s">
        <v>3</v>
      </c>
      <c r="K8317" t="s">
        <v>138</v>
      </c>
      <c r="L8317" t="s">
        <v>22723</v>
      </c>
      <c r="M8317" t="s">
        <v>22724</v>
      </c>
      <c r="N8317">
        <v>5.5877777770000003</v>
      </c>
      <c r="O8317">
        <v>0</v>
      </c>
      <c r="P8317">
        <v>1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0</v>
      </c>
    </row>
    <row r="8318" spans="1:31" x14ac:dyDescent="0.3">
      <c r="A8318">
        <v>2729332</v>
      </c>
      <c r="B8318">
        <v>1</v>
      </c>
      <c r="C8318" t="s">
        <v>80</v>
      </c>
      <c r="D8318" t="s">
        <v>84</v>
      </c>
      <c r="E8318" t="s">
        <v>145</v>
      </c>
      <c r="F8318" t="s">
        <v>22725</v>
      </c>
      <c r="G8318" t="s">
        <v>147</v>
      </c>
      <c r="H8318" t="s">
        <v>135</v>
      </c>
      <c r="I8318" t="s">
        <v>136</v>
      </c>
      <c r="J8318" t="s">
        <v>137</v>
      </c>
      <c r="K8318" t="s">
        <v>138</v>
      </c>
      <c r="L8318" t="s">
        <v>22726</v>
      </c>
      <c r="M8318" t="s">
        <v>22727</v>
      </c>
      <c r="N8318">
        <v>1.041388888</v>
      </c>
      <c r="O8318">
        <v>0</v>
      </c>
      <c r="P8318">
        <v>4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0.71193249512436008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0.71193249512436008</v>
      </c>
    </row>
    <row r="8319" spans="1:31" x14ac:dyDescent="0.3">
      <c r="A8319">
        <v>2729724</v>
      </c>
      <c r="B8319">
        <v>1</v>
      </c>
      <c r="C8319" t="s">
        <v>80</v>
      </c>
      <c r="D8319" t="s">
        <v>96</v>
      </c>
      <c r="E8319" t="s">
        <v>161</v>
      </c>
      <c r="F8319" t="s">
        <v>22728</v>
      </c>
      <c r="G8319" t="s">
        <v>393</v>
      </c>
      <c r="H8319" t="s">
        <v>135</v>
      </c>
      <c r="I8319" t="s">
        <v>136</v>
      </c>
      <c r="J8319" t="s">
        <v>137</v>
      </c>
      <c r="K8319" t="s">
        <v>138</v>
      </c>
      <c r="L8319" t="s">
        <v>22729</v>
      </c>
      <c r="M8319" t="s">
        <v>22730</v>
      </c>
      <c r="N8319">
        <v>9.5888888879999996</v>
      </c>
      <c r="O8319">
        <v>0</v>
      </c>
      <c r="P8319">
        <v>53</v>
      </c>
      <c r="Q8319">
        <v>0</v>
      </c>
      <c r="R8319">
        <v>0</v>
      </c>
      <c r="S8319">
        <v>0</v>
      </c>
      <c r="T8319">
        <v>17</v>
      </c>
      <c r="U8319">
        <v>0</v>
      </c>
      <c r="V8319">
        <v>0</v>
      </c>
      <c r="W8319">
        <v>0</v>
      </c>
      <c r="X8319">
        <v>83.759131802051996</v>
      </c>
      <c r="Y8319">
        <v>0</v>
      </c>
      <c r="Z8319">
        <v>0</v>
      </c>
      <c r="AA8319">
        <v>0</v>
      </c>
      <c r="AB8319">
        <v>175.65688513397933</v>
      </c>
      <c r="AC8319">
        <v>0</v>
      </c>
      <c r="AD8319">
        <v>0</v>
      </c>
      <c r="AE8319">
        <v>259.41601693603133</v>
      </c>
    </row>
    <row r="8320" spans="1:31" x14ac:dyDescent="0.3">
      <c r="A8320">
        <v>2730265</v>
      </c>
      <c r="B8320">
        <v>1</v>
      </c>
      <c r="C8320" t="s">
        <v>81</v>
      </c>
      <c r="D8320" t="s">
        <v>115</v>
      </c>
      <c r="E8320" t="s">
        <v>161</v>
      </c>
      <c r="F8320" t="s">
        <v>22731</v>
      </c>
      <c r="G8320" t="s">
        <v>163</v>
      </c>
      <c r="H8320" t="s">
        <v>135</v>
      </c>
      <c r="I8320" t="s">
        <v>136</v>
      </c>
      <c r="J8320" t="s">
        <v>137</v>
      </c>
      <c r="K8320" t="s">
        <v>138</v>
      </c>
      <c r="L8320" t="s">
        <v>22732</v>
      </c>
      <c r="M8320" t="s">
        <v>22733</v>
      </c>
      <c r="N8320">
        <v>9.2183333330000004</v>
      </c>
      <c r="O8320">
        <v>0</v>
      </c>
      <c r="P8320">
        <v>5</v>
      </c>
      <c r="Q8320">
        <v>0</v>
      </c>
      <c r="R8320">
        <v>2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1.902005730175</v>
      </c>
      <c r="Y8320">
        <v>0</v>
      </c>
      <c r="Z8320">
        <v>4.5462633624975002</v>
      </c>
      <c r="AA8320">
        <v>0</v>
      </c>
      <c r="AB8320">
        <v>0</v>
      </c>
      <c r="AC8320">
        <v>0</v>
      </c>
      <c r="AD8320">
        <v>0</v>
      </c>
      <c r="AE8320">
        <v>6.4482690926725006</v>
      </c>
    </row>
    <row r="8321" spans="1:31" x14ac:dyDescent="0.3">
      <c r="A8321">
        <v>2729873</v>
      </c>
      <c r="B8321">
        <v>1</v>
      </c>
      <c r="C8321" t="s">
        <v>81</v>
      </c>
      <c r="D8321" t="s">
        <v>128</v>
      </c>
      <c r="E8321" t="s">
        <v>156</v>
      </c>
      <c r="F8321" t="s">
        <v>22734</v>
      </c>
      <c r="G8321" t="s">
        <v>348</v>
      </c>
      <c r="H8321" t="s">
        <v>153</v>
      </c>
      <c r="I8321" t="s">
        <v>136</v>
      </c>
      <c r="J8321" t="s">
        <v>137</v>
      </c>
      <c r="K8321" t="s">
        <v>138</v>
      </c>
      <c r="L8321" t="s">
        <v>22735</v>
      </c>
      <c r="M8321" t="s">
        <v>22736</v>
      </c>
      <c r="N8321">
        <v>4.1574999999999998</v>
      </c>
      <c r="O8321">
        <v>0</v>
      </c>
      <c r="P8321">
        <v>96</v>
      </c>
      <c r="Q8321">
        <v>0</v>
      </c>
      <c r="R8321">
        <v>0</v>
      </c>
      <c r="S8321">
        <v>0</v>
      </c>
      <c r="T8321">
        <v>5</v>
      </c>
      <c r="U8321">
        <v>0</v>
      </c>
      <c r="V8321">
        <v>0</v>
      </c>
      <c r="W8321">
        <v>0</v>
      </c>
      <c r="X8321">
        <v>33.977958223946551</v>
      </c>
      <c r="Y8321">
        <v>0</v>
      </c>
      <c r="Z8321">
        <v>0</v>
      </c>
      <c r="AA8321">
        <v>0</v>
      </c>
      <c r="AB8321">
        <v>1.6884750441498175</v>
      </c>
      <c r="AC8321">
        <v>0</v>
      </c>
      <c r="AD8321">
        <v>0</v>
      </c>
      <c r="AE8321">
        <v>35.66643326809637</v>
      </c>
    </row>
    <row r="8322" spans="1:31" x14ac:dyDescent="0.3">
      <c r="A8322">
        <v>2729973</v>
      </c>
      <c r="B8322">
        <v>1</v>
      </c>
      <c r="C8322" t="s">
        <v>80</v>
      </c>
      <c r="D8322" t="s">
        <v>94</v>
      </c>
      <c r="E8322" t="s">
        <v>161</v>
      </c>
      <c r="F8322" t="s">
        <v>22737</v>
      </c>
      <c r="G8322" t="s">
        <v>409</v>
      </c>
      <c r="H8322" t="s">
        <v>135</v>
      </c>
      <c r="I8322" t="s">
        <v>136</v>
      </c>
      <c r="J8322" t="s">
        <v>137</v>
      </c>
      <c r="K8322" t="s">
        <v>138</v>
      </c>
      <c r="L8322" t="s">
        <v>22738</v>
      </c>
      <c r="M8322" t="s">
        <v>22739</v>
      </c>
      <c r="N8322">
        <v>5.4413888879999996</v>
      </c>
      <c r="O8322">
        <v>0</v>
      </c>
      <c r="P8322">
        <v>25</v>
      </c>
      <c r="Q8322">
        <v>0</v>
      </c>
      <c r="R8322">
        <v>1</v>
      </c>
      <c r="S8322">
        <v>0</v>
      </c>
      <c r="T8322">
        <v>2</v>
      </c>
      <c r="U8322">
        <v>0</v>
      </c>
      <c r="V8322">
        <v>0</v>
      </c>
      <c r="W8322">
        <v>0</v>
      </c>
      <c r="X8322">
        <v>21.759945226520095</v>
      </c>
      <c r="Y8322">
        <v>0</v>
      </c>
      <c r="Z8322">
        <v>0</v>
      </c>
      <c r="AA8322">
        <v>0</v>
      </c>
      <c r="AB8322">
        <v>0.31558764609708412</v>
      </c>
      <c r="AC8322">
        <v>0</v>
      </c>
      <c r="AD8322">
        <v>0</v>
      </c>
      <c r="AE8322">
        <v>22.075532872617181</v>
      </c>
    </row>
    <row r="8323" spans="1:31" x14ac:dyDescent="0.3">
      <c r="A8323">
        <v>2730514</v>
      </c>
      <c r="B8323">
        <v>1</v>
      </c>
      <c r="C8323" t="s">
        <v>80</v>
      </c>
      <c r="D8323" t="s">
        <v>107</v>
      </c>
      <c r="E8323" t="s">
        <v>161</v>
      </c>
      <c r="F8323" t="s">
        <v>22740</v>
      </c>
      <c r="G8323" t="s">
        <v>409</v>
      </c>
      <c r="H8323" t="s">
        <v>135</v>
      </c>
      <c r="I8323" t="s">
        <v>136</v>
      </c>
      <c r="J8323" t="s">
        <v>137</v>
      </c>
      <c r="K8323" t="s">
        <v>138</v>
      </c>
      <c r="L8323" t="s">
        <v>22741</v>
      </c>
      <c r="M8323" t="s">
        <v>22742</v>
      </c>
      <c r="N8323">
        <v>1.2166666660000001</v>
      </c>
      <c r="O8323">
        <v>0</v>
      </c>
      <c r="P8323">
        <v>26</v>
      </c>
      <c r="Q8323">
        <v>0</v>
      </c>
      <c r="R8323">
        <v>1</v>
      </c>
      <c r="S8323">
        <v>0</v>
      </c>
      <c r="T8323">
        <v>13</v>
      </c>
      <c r="U8323">
        <v>0</v>
      </c>
      <c r="V8323">
        <v>0</v>
      </c>
      <c r="W8323">
        <v>0</v>
      </c>
      <c r="X8323">
        <v>4.232647501884661</v>
      </c>
      <c r="Y8323">
        <v>0</v>
      </c>
      <c r="Z8323">
        <v>0.67966219718844756</v>
      </c>
      <c r="AA8323">
        <v>0</v>
      </c>
      <c r="AB8323">
        <v>4.8206998813529065</v>
      </c>
      <c r="AC8323">
        <v>0</v>
      </c>
      <c r="AD8323">
        <v>0</v>
      </c>
      <c r="AE8323">
        <v>9.7330095804260139</v>
      </c>
    </row>
    <row r="8324" spans="1:31" x14ac:dyDescent="0.3">
      <c r="A8324">
        <v>2729581</v>
      </c>
      <c r="B8324">
        <v>1</v>
      </c>
      <c r="C8324" t="s">
        <v>80</v>
      </c>
      <c r="D8324" t="s">
        <v>98</v>
      </c>
      <c r="E8324" t="s">
        <v>213</v>
      </c>
      <c r="F8324" t="s">
        <v>8814</v>
      </c>
      <c r="G8324" t="s">
        <v>152</v>
      </c>
      <c r="H8324" t="s">
        <v>153</v>
      </c>
      <c r="I8324" t="s">
        <v>136</v>
      </c>
      <c r="J8324" t="s">
        <v>137</v>
      </c>
      <c r="K8324" t="s">
        <v>138</v>
      </c>
      <c r="L8324" t="s">
        <v>22743</v>
      </c>
      <c r="M8324" t="s">
        <v>22744</v>
      </c>
      <c r="N8324">
        <v>3.696388888</v>
      </c>
      <c r="O8324">
        <v>1</v>
      </c>
      <c r="P8324">
        <v>568</v>
      </c>
      <c r="Q8324">
        <v>15</v>
      </c>
      <c r="R8324">
        <v>48</v>
      </c>
      <c r="S8324">
        <v>2</v>
      </c>
      <c r="T8324">
        <v>106</v>
      </c>
      <c r="U8324">
        <v>0</v>
      </c>
      <c r="V8324">
        <v>0</v>
      </c>
      <c r="W8324">
        <v>0.76904809802999996</v>
      </c>
      <c r="X8324">
        <v>247.63734032844113</v>
      </c>
      <c r="Y8324">
        <v>7.599187906838524</v>
      </c>
      <c r="Z8324">
        <v>44.639227837240206</v>
      </c>
      <c r="AA8324">
        <v>4.4623725774021947</v>
      </c>
      <c r="AB8324">
        <v>96.994377886922905</v>
      </c>
      <c r="AC8324">
        <v>0</v>
      </c>
      <c r="AD8324">
        <v>0</v>
      </c>
      <c r="AE8324">
        <v>402.10155463487496</v>
      </c>
    </row>
    <row r="8325" spans="1:31" x14ac:dyDescent="0.3">
      <c r="A8325">
        <v>2729189</v>
      </c>
      <c r="B8325">
        <v>1</v>
      </c>
      <c r="C8325" t="s">
        <v>80</v>
      </c>
      <c r="D8325" t="s">
        <v>85</v>
      </c>
      <c r="E8325" t="s">
        <v>156</v>
      </c>
      <c r="F8325" t="s">
        <v>22745</v>
      </c>
      <c r="G8325" t="s">
        <v>249</v>
      </c>
      <c r="H8325" t="s">
        <v>153</v>
      </c>
      <c r="I8325" t="s">
        <v>136</v>
      </c>
      <c r="J8325" t="s">
        <v>5</v>
      </c>
      <c r="K8325" t="s">
        <v>138</v>
      </c>
      <c r="L8325" t="s">
        <v>22746</v>
      </c>
      <c r="M8325" t="s">
        <v>22747</v>
      </c>
      <c r="N8325">
        <v>5.596666666</v>
      </c>
      <c r="O8325">
        <v>0</v>
      </c>
      <c r="P8325">
        <v>789</v>
      </c>
      <c r="Q8325">
        <v>0</v>
      </c>
      <c r="R8325">
        <v>0</v>
      </c>
      <c r="S8325">
        <v>0</v>
      </c>
      <c r="T8325">
        <v>34</v>
      </c>
      <c r="U8325">
        <v>0</v>
      </c>
      <c r="V8325">
        <v>0</v>
      </c>
      <c r="W8325">
        <v>0</v>
      </c>
      <c r="X8325">
        <v>798.65075295821225</v>
      </c>
      <c r="Y8325">
        <v>0</v>
      </c>
      <c r="Z8325">
        <v>0</v>
      </c>
      <c r="AA8325">
        <v>0</v>
      </c>
      <c r="AB8325">
        <v>89.032710289477635</v>
      </c>
      <c r="AC8325">
        <v>0</v>
      </c>
      <c r="AD8325">
        <v>0</v>
      </c>
      <c r="AE8325">
        <v>887.68346324768993</v>
      </c>
    </row>
    <row r="8326" spans="1:31" x14ac:dyDescent="0.3">
      <c r="A8326">
        <v>2729730</v>
      </c>
      <c r="B8326">
        <v>1</v>
      </c>
      <c r="C8326" t="s">
        <v>81</v>
      </c>
      <c r="D8326" t="s">
        <v>117</v>
      </c>
      <c r="E8326" t="s">
        <v>161</v>
      </c>
      <c r="F8326" t="s">
        <v>22748</v>
      </c>
      <c r="G8326" t="s">
        <v>163</v>
      </c>
      <c r="H8326" t="s">
        <v>135</v>
      </c>
      <c r="I8326" t="s">
        <v>136</v>
      </c>
      <c r="J8326" t="s">
        <v>137</v>
      </c>
      <c r="K8326" t="s">
        <v>138</v>
      </c>
      <c r="L8326" t="s">
        <v>22749</v>
      </c>
      <c r="M8326" t="s">
        <v>22750</v>
      </c>
      <c r="N8326">
        <v>4.7872222219999996</v>
      </c>
      <c r="O8326">
        <v>0</v>
      </c>
      <c r="P8326">
        <v>34</v>
      </c>
      <c r="Q8326">
        <v>0</v>
      </c>
      <c r="R8326">
        <v>0</v>
      </c>
      <c r="S8326">
        <v>0</v>
      </c>
      <c r="T8326">
        <v>3</v>
      </c>
      <c r="U8326">
        <v>0</v>
      </c>
      <c r="V8326">
        <v>0</v>
      </c>
      <c r="W8326">
        <v>0</v>
      </c>
      <c r="X8326">
        <v>31.430188102651808</v>
      </c>
      <c r="Y8326">
        <v>0</v>
      </c>
      <c r="Z8326">
        <v>0</v>
      </c>
      <c r="AA8326">
        <v>0</v>
      </c>
      <c r="AB8326">
        <v>5.6176619124550005</v>
      </c>
      <c r="AC8326">
        <v>0</v>
      </c>
      <c r="AD8326">
        <v>0</v>
      </c>
      <c r="AE8326">
        <v>37.04785001510681</v>
      </c>
    </row>
    <row r="8327" spans="1:31" x14ac:dyDescent="0.3">
      <c r="A8327">
        <v>2730345</v>
      </c>
      <c r="B8327">
        <v>1</v>
      </c>
      <c r="C8327" t="s">
        <v>80</v>
      </c>
      <c r="D8327" t="s">
        <v>82</v>
      </c>
      <c r="E8327" t="s">
        <v>145</v>
      </c>
      <c r="F8327" t="s">
        <v>22751</v>
      </c>
      <c r="G8327" t="s">
        <v>249</v>
      </c>
      <c r="H8327" t="s">
        <v>135</v>
      </c>
      <c r="I8327" t="s">
        <v>136</v>
      </c>
      <c r="J8327" t="s">
        <v>5</v>
      </c>
      <c r="K8327" t="s">
        <v>138</v>
      </c>
      <c r="L8327" t="s">
        <v>22752</v>
      </c>
      <c r="M8327" t="s">
        <v>22753</v>
      </c>
      <c r="N8327">
        <v>14.381388888</v>
      </c>
      <c r="O8327">
        <v>0</v>
      </c>
      <c r="P8327">
        <v>7</v>
      </c>
      <c r="Q8327">
        <v>0</v>
      </c>
      <c r="R8327">
        <v>0</v>
      </c>
      <c r="S8327">
        <v>0</v>
      </c>
      <c r="T8327">
        <v>4</v>
      </c>
      <c r="U8327">
        <v>0</v>
      </c>
      <c r="V8327">
        <v>0</v>
      </c>
      <c r="W8327">
        <v>0</v>
      </c>
      <c r="X8327">
        <v>38.900081884491598</v>
      </c>
      <c r="Y8327">
        <v>0</v>
      </c>
      <c r="Z8327">
        <v>0</v>
      </c>
      <c r="AA8327">
        <v>0</v>
      </c>
      <c r="AB8327">
        <v>54.422327813697009</v>
      </c>
      <c r="AC8327">
        <v>0</v>
      </c>
      <c r="AD8327">
        <v>0</v>
      </c>
      <c r="AE8327">
        <v>93.322409698188608</v>
      </c>
    </row>
    <row r="8328" spans="1:31" x14ac:dyDescent="0.3">
      <c r="A8328">
        <v>2731447</v>
      </c>
      <c r="B8328">
        <v>1</v>
      </c>
      <c r="C8328" t="s">
        <v>80</v>
      </c>
      <c r="D8328" t="s">
        <v>85</v>
      </c>
      <c r="E8328" t="s">
        <v>200</v>
      </c>
      <c r="F8328" t="s">
        <v>22754</v>
      </c>
      <c r="G8328" t="s">
        <v>249</v>
      </c>
      <c r="H8328" t="s">
        <v>135</v>
      </c>
      <c r="I8328" t="s">
        <v>136</v>
      </c>
      <c r="J8328" t="s">
        <v>5</v>
      </c>
      <c r="K8328" t="s">
        <v>138</v>
      </c>
      <c r="L8328" t="s">
        <v>22755</v>
      </c>
      <c r="M8328" t="s">
        <v>22756</v>
      </c>
      <c r="N8328">
        <v>27.587777776999999</v>
      </c>
      <c r="O8328">
        <v>0</v>
      </c>
      <c r="P8328">
        <v>64</v>
      </c>
      <c r="Q8328">
        <v>0</v>
      </c>
      <c r="R8328">
        <v>0</v>
      </c>
      <c r="S8328">
        <v>0</v>
      </c>
      <c r="T8328">
        <v>1</v>
      </c>
      <c r="U8328">
        <v>0</v>
      </c>
      <c r="V8328">
        <v>0</v>
      </c>
      <c r="W8328">
        <v>0</v>
      </c>
      <c r="X8328">
        <v>256.97683890233469</v>
      </c>
      <c r="Y8328">
        <v>0</v>
      </c>
      <c r="Z8328">
        <v>0</v>
      </c>
      <c r="AA8328">
        <v>0</v>
      </c>
      <c r="AB8328">
        <v>9.2793299718029001</v>
      </c>
      <c r="AC8328">
        <v>0</v>
      </c>
      <c r="AD8328">
        <v>0</v>
      </c>
      <c r="AE8328">
        <v>266.25616887413759</v>
      </c>
    </row>
    <row r="8329" spans="1:31" x14ac:dyDescent="0.3">
      <c r="A8329">
        <v>2729930</v>
      </c>
      <c r="B8329">
        <v>1</v>
      </c>
      <c r="C8329" t="s">
        <v>80</v>
      </c>
      <c r="D8329" t="s">
        <v>82</v>
      </c>
      <c r="E8329" t="s">
        <v>156</v>
      </c>
      <c r="F8329" t="s">
        <v>22757</v>
      </c>
      <c r="G8329" t="s">
        <v>249</v>
      </c>
      <c r="H8329" t="s">
        <v>153</v>
      </c>
      <c r="I8329" t="s">
        <v>136</v>
      </c>
      <c r="J8329" t="s">
        <v>5</v>
      </c>
      <c r="K8329" t="s">
        <v>138</v>
      </c>
      <c r="L8329" t="s">
        <v>22200</v>
      </c>
      <c r="M8329" t="s">
        <v>22758</v>
      </c>
      <c r="N8329">
        <v>9.3227777770000007</v>
      </c>
      <c r="O8329">
        <v>0</v>
      </c>
      <c r="P8329">
        <v>117</v>
      </c>
      <c r="Q8329">
        <v>0</v>
      </c>
      <c r="R8329">
        <v>0</v>
      </c>
      <c r="S8329">
        <v>0</v>
      </c>
      <c r="T8329">
        <v>160</v>
      </c>
      <c r="U8329">
        <v>0</v>
      </c>
      <c r="V8329">
        <v>2</v>
      </c>
      <c r="W8329">
        <v>0</v>
      </c>
      <c r="X8329">
        <v>455.49414616893188</v>
      </c>
      <c r="Y8329">
        <v>0</v>
      </c>
      <c r="Z8329">
        <v>0</v>
      </c>
      <c r="AA8329">
        <v>0</v>
      </c>
      <c r="AB8329">
        <v>1966.8488665111543</v>
      </c>
      <c r="AC8329">
        <v>0</v>
      </c>
      <c r="AD8329">
        <v>11.167878079406149</v>
      </c>
      <c r="AE8329">
        <v>2433.5108907594927</v>
      </c>
    </row>
    <row r="8330" spans="1:31" x14ac:dyDescent="0.3">
      <c r="A8330">
        <v>2730594</v>
      </c>
      <c r="B8330">
        <v>1</v>
      </c>
      <c r="C8330" t="s">
        <v>81</v>
      </c>
      <c r="D8330" t="s">
        <v>115</v>
      </c>
      <c r="E8330" t="s">
        <v>161</v>
      </c>
      <c r="F8330" t="s">
        <v>14877</v>
      </c>
      <c r="G8330" t="s">
        <v>163</v>
      </c>
      <c r="H8330" t="s">
        <v>135</v>
      </c>
      <c r="I8330" t="s">
        <v>136</v>
      </c>
      <c r="J8330" t="s">
        <v>137</v>
      </c>
      <c r="K8330" t="s">
        <v>138</v>
      </c>
      <c r="L8330" t="s">
        <v>22759</v>
      </c>
      <c r="M8330" t="s">
        <v>22760</v>
      </c>
      <c r="N8330">
        <v>4.2055555550000001</v>
      </c>
      <c r="O8330">
        <v>0</v>
      </c>
      <c r="P8330">
        <v>6</v>
      </c>
      <c r="Q8330">
        <v>0</v>
      </c>
      <c r="R8330">
        <v>1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0</v>
      </c>
    </row>
    <row r="8331" spans="1:31" x14ac:dyDescent="0.3">
      <c r="A8331">
        <v>2729220</v>
      </c>
      <c r="B8331">
        <v>1</v>
      </c>
      <c r="C8331" t="s">
        <v>80</v>
      </c>
      <c r="D8331" t="s">
        <v>103</v>
      </c>
      <c r="E8331" t="s">
        <v>145</v>
      </c>
      <c r="F8331" t="s">
        <v>22761</v>
      </c>
      <c r="G8331" t="s">
        <v>147</v>
      </c>
      <c r="H8331" t="s">
        <v>135</v>
      </c>
      <c r="I8331" t="s">
        <v>136</v>
      </c>
      <c r="J8331" t="s">
        <v>137</v>
      </c>
      <c r="K8331" t="s">
        <v>138</v>
      </c>
      <c r="L8331" t="s">
        <v>22762</v>
      </c>
      <c r="M8331" t="s">
        <v>22763</v>
      </c>
      <c r="N8331">
        <v>8.6747222219999998</v>
      </c>
      <c r="O8331">
        <v>0</v>
      </c>
      <c r="P8331">
        <v>5</v>
      </c>
      <c r="Q8331">
        <v>0</v>
      </c>
      <c r="R8331">
        <v>0</v>
      </c>
      <c r="S8331">
        <v>0</v>
      </c>
      <c r="T8331">
        <v>1</v>
      </c>
      <c r="U8331">
        <v>0</v>
      </c>
      <c r="V8331">
        <v>0</v>
      </c>
      <c r="W8331">
        <v>0</v>
      </c>
      <c r="X8331">
        <v>6.227824301097642</v>
      </c>
      <c r="Y8331">
        <v>0</v>
      </c>
      <c r="Z8331">
        <v>0</v>
      </c>
      <c r="AA8331">
        <v>0</v>
      </c>
      <c r="AB8331">
        <v>10.652672489504868</v>
      </c>
      <c r="AC8331">
        <v>0</v>
      </c>
      <c r="AD8331">
        <v>0</v>
      </c>
      <c r="AE8331">
        <v>16.880496790602511</v>
      </c>
    </row>
    <row r="8332" spans="1:31" x14ac:dyDescent="0.3">
      <c r="A8332">
        <v>2729761</v>
      </c>
      <c r="B8332">
        <v>1</v>
      </c>
      <c r="C8332" t="s">
        <v>81</v>
      </c>
      <c r="D8332" t="s">
        <v>117</v>
      </c>
      <c r="E8332" t="s">
        <v>156</v>
      </c>
      <c r="F8332" t="s">
        <v>8335</v>
      </c>
      <c r="G8332" t="s">
        <v>185</v>
      </c>
      <c r="H8332" t="s">
        <v>153</v>
      </c>
      <c r="I8332" t="s">
        <v>136</v>
      </c>
      <c r="J8332" t="s">
        <v>137</v>
      </c>
      <c r="K8332" t="s">
        <v>138</v>
      </c>
      <c r="L8332" t="s">
        <v>22764</v>
      </c>
      <c r="M8332" t="s">
        <v>22765</v>
      </c>
      <c r="N8332">
        <v>7.6358333329999999</v>
      </c>
      <c r="O8332">
        <v>1</v>
      </c>
      <c r="P8332">
        <v>304</v>
      </c>
      <c r="Q8332">
        <v>6</v>
      </c>
      <c r="R8332">
        <v>5</v>
      </c>
      <c r="S8332">
        <v>1</v>
      </c>
      <c r="T8332">
        <v>10</v>
      </c>
      <c r="U8332">
        <v>0</v>
      </c>
      <c r="V8332">
        <v>0</v>
      </c>
      <c r="W8332">
        <v>1.616312126605</v>
      </c>
      <c r="X8332">
        <v>163.22361060577546</v>
      </c>
      <c r="Y8332">
        <v>281.90090419216386</v>
      </c>
      <c r="Z8332">
        <v>0</v>
      </c>
      <c r="AA8332">
        <v>0</v>
      </c>
      <c r="AB8332">
        <v>4.2357656291033132</v>
      </c>
      <c r="AC8332">
        <v>0</v>
      </c>
      <c r="AD8332">
        <v>0</v>
      </c>
      <c r="AE8332">
        <v>450.97659255364761</v>
      </c>
    </row>
    <row r="8333" spans="1:31" x14ac:dyDescent="0.3">
      <c r="A8333">
        <v>2728905</v>
      </c>
      <c r="B8333">
        <v>1</v>
      </c>
      <c r="C8333" t="s">
        <v>80</v>
      </c>
      <c r="D8333" t="s">
        <v>90</v>
      </c>
      <c r="E8333" t="s">
        <v>161</v>
      </c>
      <c r="F8333" t="s">
        <v>22766</v>
      </c>
      <c r="G8333" t="s">
        <v>163</v>
      </c>
      <c r="H8333" t="s">
        <v>135</v>
      </c>
      <c r="I8333" t="s">
        <v>136</v>
      </c>
      <c r="J8333" t="s">
        <v>137</v>
      </c>
      <c r="K8333" t="s">
        <v>138</v>
      </c>
      <c r="L8333" t="s">
        <v>22767</v>
      </c>
      <c r="M8333" t="s">
        <v>22768</v>
      </c>
      <c r="N8333">
        <v>0.79555555499999997</v>
      </c>
      <c r="O8333">
        <v>0</v>
      </c>
      <c r="P8333">
        <v>256</v>
      </c>
      <c r="Q8333">
        <v>0</v>
      </c>
      <c r="R8333">
        <v>0</v>
      </c>
      <c r="S8333">
        <v>0</v>
      </c>
      <c r="T8333">
        <v>4</v>
      </c>
      <c r="U8333">
        <v>0</v>
      </c>
      <c r="V8333">
        <v>0</v>
      </c>
      <c r="W8333">
        <v>0</v>
      </c>
      <c r="X8333">
        <v>34.71040871021129</v>
      </c>
      <c r="Y8333">
        <v>0</v>
      </c>
      <c r="Z8333">
        <v>0</v>
      </c>
      <c r="AA8333">
        <v>0</v>
      </c>
      <c r="AB8333">
        <v>0.28284935754127</v>
      </c>
      <c r="AC8333">
        <v>0</v>
      </c>
      <c r="AD8333">
        <v>0</v>
      </c>
      <c r="AE8333">
        <v>34.993258067752556</v>
      </c>
    </row>
    <row r="8334" spans="1:31" x14ac:dyDescent="0.3">
      <c r="A8334">
        <v>2729398</v>
      </c>
      <c r="B8334">
        <v>2</v>
      </c>
      <c r="C8334" t="s">
        <v>80</v>
      </c>
      <c r="D8334" t="s">
        <v>85</v>
      </c>
      <c r="E8334" t="s">
        <v>200</v>
      </c>
      <c r="F8334" t="s">
        <v>1431</v>
      </c>
      <c r="G8334" t="s">
        <v>249</v>
      </c>
      <c r="H8334" t="s">
        <v>135</v>
      </c>
      <c r="I8334" t="s">
        <v>136</v>
      </c>
      <c r="J8334" t="s">
        <v>5</v>
      </c>
      <c r="K8334" t="s">
        <v>138</v>
      </c>
      <c r="L8334" t="s">
        <v>22371</v>
      </c>
      <c r="M8334" t="s">
        <v>22769</v>
      </c>
      <c r="N8334">
        <v>11.091111111</v>
      </c>
      <c r="O8334">
        <v>0</v>
      </c>
      <c r="P8334">
        <v>113</v>
      </c>
      <c r="Q8334">
        <v>0</v>
      </c>
      <c r="R8334">
        <v>0</v>
      </c>
      <c r="S8334">
        <v>0</v>
      </c>
      <c r="T8334">
        <v>2</v>
      </c>
      <c r="U8334">
        <v>0</v>
      </c>
      <c r="V8334">
        <v>0</v>
      </c>
      <c r="W8334">
        <v>0</v>
      </c>
      <c r="X8334">
        <v>230.95677464775824</v>
      </c>
      <c r="Y8334">
        <v>0</v>
      </c>
      <c r="Z8334">
        <v>0</v>
      </c>
      <c r="AA8334">
        <v>0</v>
      </c>
      <c r="AB8334">
        <v>2.6862725192316335</v>
      </c>
      <c r="AC8334">
        <v>0</v>
      </c>
      <c r="AD8334">
        <v>0</v>
      </c>
      <c r="AE8334">
        <v>233.64304716698987</v>
      </c>
    </row>
    <row r="8335" spans="1:31" x14ac:dyDescent="0.3">
      <c r="A8335">
        <v>2729389</v>
      </c>
      <c r="B8335">
        <v>1</v>
      </c>
      <c r="C8335" t="s">
        <v>81</v>
      </c>
      <c r="D8335" t="s">
        <v>122</v>
      </c>
      <c r="E8335" t="s">
        <v>213</v>
      </c>
      <c r="F8335" t="s">
        <v>2639</v>
      </c>
      <c r="G8335" t="s">
        <v>152</v>
      </c>
      <c r="H8335" t="s">
        <v>153</v>
      </c>
      <c r="I8335" t="s">
        <v>136</v>
      </c>
      <c r="J8335" t="s">
        <v>137</v>
      </c>
      <c r="K8335" t="s">
        <v>138</v>
      </c>
      <c r="L8335" t="s">
        <v>22770</v>
      </c>
      <c r="M8335" t="s">
        <v>22771</v>
      </c>
      <c r="N8335">
        <v>1.497222222</v>
      </c>
      <c r="O8335">
        <v>0</v>
      </c>
      <c r="P8335">
        <v>114</v>
      </c>
      <c r="Q8335">
        <v>0</v>
      </c>
      <c r="R8335">
        <v>0</v>
      </c>
      <c r="S8335">
        <v>3</v>
      </c>
      <c r="T8335">
        <v>4</v>
      </c>
      <c r="U8335">
        <v>0</v>
      </c>
      <c r="V8335">
        <v>0</v>
      </c>
      <c r="W8335">
        <v>0</v>
      </c>
      <c r="X8335">
        <v>14.247629609759889</v>
      </c>
      <c r="Y8335">
        <v>0</v>
      </c>
      <c r="Z8335">
        <v>0</v>
      </c>
      <c r="AA8335">
        <v>7.3709732762010569</v>
      </c>
      <c r="AB8335">
        <v>0.26768884525720005</v>
      </c>
      <c r="AC8335">
        <v>0</v>
      </c>
      <c r="AD8335">
        <v>0</v>
      </c>
      <c r="AE8335">
        <v>21.886291731218147</v>
      </c>
    </row>
    <row r="8336" spans="1:31" x14ac:dyDescent="0.3">
      <c r="A8336">
        <v>2730365</v>
      </c>
      <c r="B8336">
        <v>1</v>
      </c>
      <c r="C8336" t="s">
        <v>80</v>
      </c>
      <c r="D8336" t="s">
        <v>109</v>
      </c>
      <c r="E8336" t="s">
        <v>161</v>
      </c>
      <c r="F8336" t="s">
        <v>22772</v>
      </c>
      <c r="G8336" t="s">
        <v>163</v>
      </c>
      <c r="H8336" t="s">
        <v>135</v>
      </c>
      <c r="I8336" t="s">
        <v>136</v>
      </c>
      <c r="J8336" t="s">
        <v>137</v>
      </c>
      <c r="K8336" t="s">
        <v>138</v>
      </c>
      <c r="L8336" t="s">
        <v>22773</v>
      </c>
      <c r="M8336" t="s">
        <v>22774</v>
      </c>
      <c r="N8336">
        <v>0.83222222199999996</v>
      </c>
      <c r="O8336">
        <v>0</v>
      </c>
      <c r="P8336">
        <v>12</v>
      </c>
      <c r="Q8336">
        <v>0</v>
      </c>
      <c r="R8336">
        <v>12</v>
      </c>
      <c r="S8336">
        <v>0</v>
      </c>
      <c r="T8336">
        <v>14</v>
      </c>
      <c r="U8336">
        <v>0</v>
      </c>
      <c r="V8336">
        <v>0</v>
      </c>
      <c r="W8336">
        <v>0</v>
      </c>
      <c r="X8336">
        <v>0.17464071204916667</v>
      </c>
      <c r="Y8336">
        <v>0</v>
      </c>
      <c r="Z8336">
        <v>0</v>
      </c>
      <c r="AA8336">
        <v>0</v>
      </c>
      <c r="AB8336">
        <v>3.3788288600426228</v>
      </c>
      <c r="AC8336">
        <v>0</v>
      </c>
      <c r="AD8336">
        <v>0</v>
      </c>
      <c r="AE8336">
        <v>3.5534695720917897</v>
      </c>
    </row>
    <row r="8337" spans="1:31" x14ac:dyDescent="0.3">
      <c r="A8337">
        <v>2728699</v>
      </c>
      <c r="B8337">
        <v>1</v>
      </c>
      <c r="C8337" t="s">
        <v>80</v>
      </c>
      <c r="D8337" t="s">
        <v>92</v>
      </c>
      <c r="E8337" t="s">
        <v>156</v>
      </c>
      <c r="F8337" t="s">
        <v>22775</v>
      </c>
      <c r="G8337" t="s">
        <v>152</v>
      </c>
      <c r="H8337" t="s">
        <v>153</v>
      </c>
      <c r="I8337" t="s">
        <v>136</v>
      </c>
      <c r="J8337" t="s">
        <v>137</v>
      </c>
      <c r="K8337" t="s">
        <v>138</v>
      </c>
      <c r="L8337" t="s">
        <v>22776</v>
      </c>
      <c r="M8337" t="s">
        <v>22777</v>
      </c>
      <c r="N8337">
        <v>1.8416666660000001</v>
      </c>
      <c r="O8337">
        <v>1</v>
      </c>
      <c r="P8337">
        <v>171</v>
      </c>
      <c r="Q8337">
        <v>0</v>
      </c>
      <c r="R8337">
        <v>126</v>
      </c>
      <c r="S8337">
        <v>4</v>
      </c>
      <c r="T8337">
        <v>27</v>
      </c>
      <c r="U8337">
        <v>0</v>
      </c>
      <c r="V8337">
        <v>0</v>
      </c>
      <c r="W8337">
        <v>0.31070408557499996</v>
      </c>
      <c r="X8337">
        <v>69.546187265774321</v>
      </c>
      <c r="Y8337">
        <v>0</v>
      </c>
      <c r="Z8337">
        <v>27.397837452753603</v>
      </c>
      <c r="AA8337">
        <v>274.79152735640014</v>
      </c>
      <c r="AB8337">
        <v>27.572627167394515</v>
      </c>
      <c r="AC8337">
        <v>0</v>
      </c>
      <c r="AD8337">
        <v>0</v>
      </c>
      <c r="AE8337">
        <v>399.61888332789755</v>
      </c>
    </row>
    <row r="8338" spans="1:31" x14ac:dyDescent="0.3">
      <c r="A8338">
        <v>2728948</v>
      </c>
      <c r="B8338">
        <v>1</v>
      </c>
      <c r="C8338" t="s">
        <v>80</v>
      </c>
      <c r="D8338" t="s">
        <v>94</v>
      </c>
      <c r="E8338" t="s">
        <v>150</v>
      </c>
      <c r="F8338" t="s">
        <v>22778</v>
      </c>
      <c r="G8338" t="s">
        <v>152</v>
      </c>
      <c r="H8338" t="s">
        <v>153</v>
      </c>
      <c r="I8338" t="s">
        <v>136</v>
      </c>
      <c r="J8338" t="s">
        <v>137</v>
      </c>
      <c r="K8338" t="s">
        <v>138</v>
      </c>
      <c r="L8338" t="s">
        <v>22779</v>
      </c>
      <c r="M8338" t="s">
        <v>22780</v>
      </c>
      <c r="N8338">
        <v>3.6722222219999998</v>
      </c>
      <c r="O8338">
        <v>0</v>
      </c>
      <c r="P8338">
        <v>3327</v>
      </c>
      <c r="Q8338">
        <v>108</v>
      </c>
      <c r="R8338">
        <v>676</v>
      </c>
      <c r="S8338">
        <v>19</v>
      </c>
      <c r="T8338">
        <v>448</v>
      </c>
      <c r="U8338">
        <v>7</v>
      </c>
      <c r="V8338">
        <v>1</v>
      </c>
      <c r="W8338">
        <v>0</v>
      </c>
      <c r="X8338">
        <v>1431.4273546065469</v>
      </c>
      <c r="Y8338">
        <v>95.163430627696997</v>
      </c>
      <c r="Z8338">
        <v>141.31376340270859</v>
      </c>
      <c r="AA8338">
        <v>459.32921191808487</v>
      </c>
      <c r="AB8338">
        <v>595.35911296066922</v>
      </c>
      <c r="AC8338">
        <v>857.98548286096934</v>
      </c>
      <c r="AD8338">
        <v>23.73714027855965</v>
      </c>
      <c r="AE8338">
        <v>3604.3154966552361</v>
      </c>
    </row>
    <row r="8339" spans="1:31" x14ac:dyDescent="0.3">
      <c r="A8339">
        <v>2730471</v>
      </c>
      <c r="B8339">
        <v>1</v>
      </c>
      <c r="C8339" t="s">
        <v>80</v>
      </c>
      <c r="D8339" t="s">
        <v>93</v>
      </c>
      <c r="E8339" t="s">
        <v>161</v>
      </c>
      <c r="F8339" t="s">
        <v>2334</v>
      </c>
      <c r="G8339" t="s">
        <v>163</v>
      </c>
      <c r="H8339" t="s">
        <v>135</v>
      </c>
      <c r="I8339" t="s">
        <v>136</v>
      </c>
      <c r="J8339" t="s">
        <v>137</v>
      </c>
      <c r="K8339" t="s">
        <v>138</v>
      </c>
      <c r="L8339" t="s">
        <v>22781</v>
      </c>
      <c r="M8339" t="s">
        <v>22782</v>
      </c>
      <c r="N8339">
        <v>4.1202777770000001</v>
      </c>
      <c r="O8339">
        <v>0</v>
      </c>
      <c r="P8339">
        <v>16</v>
      </c>
      <c r="Q8339">
        <v>0</v>
      </c>
      <c r="R8339">
        <v>19</v>
      </c>
      <c r="S8339">
        <v>0</v>
      </c>
      <c r="T8339">
        <v>7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4.2120888979750006</v>
      </c>
      <c r="AA8339">
        <v>0</v>
      </c>
      <c r="AB8339">
        <v>0</v>
      </c>
      <c r="AC8339">
        <v>0</v>
      </c>
      <c r="AD8339">
        <v>0</v>
      </c>
      <c r="AE8339">
        <v>4.2120888979750006</v>
      </c>
    </row>
    <row r="8340" spans="1:31" x14ac:dyDescent="0.3">
      <c r="A8340">
        <v>2728964</v>
      </c>
      <c r="B8340">
        <v>2</v>
      </c>
      <c r="C8340" t="s">
        <v>80</v>
      </c>
      <c r="D8340" t="s">
        <v>110</v>
      </c>
      <c r="E8340" t="s">
        <v>156</v>
      </c>
      <c r="F8340" t="s">
        <v>22783</v>
      </c>
      <c r="G8340" t="s">
        <v>249</v>
      </c>
      <c r="H8340" t="s">
        <v>153</v>
      </c>
      <c r="I8340" t="s">
        <v>136</v>
      </c>
      <c r="J8340" t="s">
        <v>5</v>
      </c>
      <c r="K8340" t="s">
        <v>138</v>
      </c>
      <c r="L8340" t="s">
        <v>22784</v>
      </c>
      <c r="M8340" t="s">
        <v>22596</v>
      </c>
      <c r="N8340">
        <v>0.72472222200000003</v>
      </c>
      <c r="O8340">
        <v>0</v>
      </c>
      <c r="P8340">
        <v>4920</v>
      </c>
      <c r="Q8340">
        <v>0</v>
      </c>
      <c r="R8340">
        <v>0</v>
      </c>
      <c r="S8340">
        <v>6</v>
      </c>
      <c r="T8340">
        <v>459</v>
      </c>
      <c r="U8340">
        <v>2</v>
      </c>
      <c r="V8340">
        <v>0</v>
      </c>
      <c r="W8340">
        <v>0</v>
      </c>
      <c r="X8340">
        <v>587.06035290689226</v>
      </c>
      <c r="Y8340">
        <v>0</v>
      </c>
      <c r="Z8340">
        <v>0</v>
      </c>
      <c r="AA8340">
        <v>92.143746271109919</v>
      </c>
      <c r="AB8340">
        <v>154.53531152029282</v>
      </c>
      <c r="AC8340">
        <v>107.67653835774648</v>
      </c>
      <c r="AD8340">
        <v>0</v>
      </c>
      <c r="AE8340">
        <v>941.41594905604143</v>
      </c>
    </row>
    <row r="8341" spans="1:31" x14ac:dyDescent="0.3">
      <c r="A8341">
        <v>2730222</v>
      </c>
      <c r="B8341">
        <v>1</v>
      </c>
      <c r="C8341" t="s">
        <v>80</v>
      </c>
      <c r="D8341" t="s">
        <v>97</v>
      </c>
      <c r="E8341" t="s">
        <v>145</v>
      </c>
      <c r="F8341" t="s">
        <v>22785</v>
      </c>
      <c r="G8341" t="s">
        <v>181</v>
      </c>
      <c r="H8341" t="s">
        <v>135</v>
      </c>
      <c r="I8341" t="s">
        <v>136</v>
      </c>
      <c r="J8341" t="s">
        <v>137</v>
      </c>
      <c r="K8341" t="s">
        <v>138</v>
      </c>
      <c r="L8341" t="s">
        <v>22786</v>
      </c>
      <c r="M8341" t="s">
        <v>22787</v>
      </c>
      <c r="N8341">
        <v>10.063888887999999</v>
      </c>
      <c r="O8341">
        <v>0</v>
      </c>
      <c r="P8341">
        <v>1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8.1191976805500001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8.1191976805500001</v>
      </c>
    </row>
    <row r="8342" spans="1:31" x14ac:dyDescent="0.3">
      <c r="A8342">
        <v>2730511</v>
      </c>
      <c r="B8342">
        <v>1</v>
      </c>
      <c r="C8342" t="s">
        <v>80</v>
      </c>
      <c r="D8342" t="s">
        <v>107</v>
      </c>
      <c r="E8342" t="s">
        <v>161</v>
      </c>
      <c r="F8342" t="s">
        <v>22788</v>
      </c>
      <c r="G8342" t="s">
        <v>163</v>
      </c>
      <c r="H8342" t="s">
        <v>135</v>
      </c>
      <c r="I8342" t="s">
        <v>136</v>
      </c>
      <c r="J8342" t="s">
        <v>137</v>
      </c>
      <c r="K8342" t="s">
        <v>138</v>
      </c>
      <c r="L8342" t="s">
        <v>22789</v>
      </c>
      <c r="M8342" t="s">
        <v>22790</v>
      </c>
      <c r="N8342">
        <v>2.1727777769999999</v>
      </c>
      <c r="O8342">
        <v>0</v>
      </c>
      <c r="P8342">
        <v>48</v>
      </c>
      <c r="Q8342">
        <v>0</v>
      </c>
      <c r="R8342">
        <v>0</v>
      </c>
      <c r="S8342">
        <v>0</v>
      </c>
      <c r="T8342">
        <v>3</v>
      </c>
      <c r="U8342">
        <v>0</v>
      </c>
      <c r="V8342">
        <v>0</v>
      </c>
      <c r="W8342">
        <v>0</v>
      </c>
      <c r="X8342">
        <v>13.688290206339486</v>
      </c>
      <c r="Y8342">
        <v>0</v>
      </c>
      <c r="Z8342">
        <v>0</v>
      </c>
      <c r="AA8342">
        <v>0</v>
      </c>
      <c r="AB8342">
        <v>12.712030367878711</v>
      </c>
      <c r="AC8342">
        <v>0</v>
      </c>
      <c r="AD8342">
        <v>0</v>
      </c>
      <c r="AE8342">
        <v>26.400320574218199</v>
      </c>
    </row>
    <row r="8343" spans="1:31" x14ac:dyDescent="0.3">
      <c r="A8343">
        <v>2728782</v>
      </c>
      <c r="B8343">
        <v>1</v>
      </c>
      <c r="C8343" t="s">
        <v>80</v>
      </c>
      <c r="D8343" t="s">
        <v>92</v>
      </c>
      <c r="E8343" t="s">
        <v>156</v>
      </c>
      <c r="F8343" t="s">
        <v>22791</v>
      </c>
      <c r="G8343" t="s">
        <v>152</v>
      </c>
      <c r="H8343" t="s">
        <v>153</v>
      </c>
      <c r="I8343" t="s">
        <v>136</v>
      </c>
      <c r="J8343" t="s">
        <v>137</v>
      </c>
      <c r="K8343" t="s">
        <v>138</v>
      </c>
      <c r="L8343" t="s">
        <v>22792</v>
      </c>
      <c r="M8343" t="s">
        <v>22793</v>
      </c>
      <c r="N8343">
        <v>0.28361111100000003</v>
      </c>
      <c r="O8343">
        <v>0</v>
      </c>
      <c r="P8343">
        <v>339</v>
      </c>
      <c r="Q8343">
        <v>0</v>
      </c>
      <c r="R8343">
        <v>0</v>
      </c>
      <c r="S8343">
        <v>7</v>
      </c>
      <c r="T8343">
        <v>34</v>
      </c>
      <c r="U8343">
        <v>1</v>
      </c>
      <c r="V8343">
        <v>0</v>
      </c>
      <c r="W8343">
        <v>0</v>
      </c>
      <c r="X8343">
        <v>16.128113594072943</v>
      </c>
      <c r="Y8343">
        <v>0</v>
      </c>
      <c r="Z8343">
        <v>0</v>
      </c>
      <c r="AA8343">
        <v>19.194098471305846</v>
      </c>
      <c r="AB8343">
        <v>8.3995324582078794</v>
      </c>
      <c r="AC8343">
        <v>0.104390607348475</v>
      </c>
      <c r="AD8343">
        <v>0</v>
      </c>
      <c r="AE8343">
        <v>43.82613513093515</v>
      </c>
    </row>
    <row r="8344" spans="1:31" x14ac:dyDescent="0.3">
      <c r="A8344">
        <v>2728805</v>
      </c>
      <c r="B8344">
        <v>1</v>
      </c>
      <c r="C8344" t="s">
        <v>80</v>
      </c>
      <c r="D8344" t="s">
        <v>100</v>
      </c>
      <c r="E8344" t="s">
        <v>150</v>
      </c>
      <c r="F8344" t="s">
        <v>22794</v>
      </c>
      <c r="G8344" t="s">
        <v>152</v>
      </c>
      <c r="H8344" t="s">
        <v>153</v>
      </c>
      <c r="I8344" t="s">
        <v>490</v>
      </c>
      <c r="J8344" t="s">
        <v>137</v>
      </c>
      <c r="K8344" t="s">
        <v>138</v>
      </c>
      <c r="L8344" t="s">
        <v>22795</v>
      </c>
      <c r="M8344" t="s">
        <v>21875</v>
      </c>
      <c r="N8344">
        <v>2.4722221999999999E-2</v>
      </c>
      <c r="O8344">
        <v>5</v>
      </c>
      <c r="P8344">
        <v>8682</v>
      </c>
      <c r="Q8344">
        <v>5</v>
      </c>
      <c r="R8344">
        <v>223</v>
      </c>
      <c r="S8344">
        <v>22</v>
      </c>
      <c r="T8344">
        <v>904</v>
      </c>
      <c r="U8344">
        <v>3</v>
      </c>
      <c r="V8344">
        <v>2</v>
      </c>
      <c r="W8344">
        <v>1.05151535303373</v>
      </c>
      <c r="X8344">
        <v>25.788492707576609</v>
      </c>
      <c r="Y8344">
        <v>0.150668732645375</v>
      </c>
      <c r="Z8344">
        <v>1.0321573553802919</v>
      </c>
      <c r="AA8344">
        <v>6.0150525088095046</v>
      </c>
      <c r="AB8344">
        <v>8.9033764974312462</v>
      </c>
      <c r="AC8344">
        <v>1.3660166072599074</v>
      </c>
      <c r="AD8344">
        <v>0.22488380746491166</v>
      </c>
      <c r="AE8344">
        <v>44.532163569601579</v>
      </c>
    </row>
    <row r="8345" spans="1:31" x14ac:dyDescent="0.3">
      <c r="A8345">
        <v>2729346</v>
      </c>
      <c r="B8345">
        <v>1</v>
      </c>
      <c r="C8345" t="s">
        <v>81</v>
      </c>
      <c r="D8345" t="s">
        <v>116</v>
      </c>
      <c r="E8345" t="s">
        <v>132</v>
      </c>
      <c r="F8345" t="s">
        <v>22796</v>
      </c>
      <c r="G8345" t="s">
        <v>134</v>
      </c>
      <c r="H8345" t="s">
        <v>135</v>
      </c>
      <c r="I8345" t="s">
        <v>136</v>
      </c>
      <c r="J8345" t="s">
        <v>137</v>
      </c>
      <c r="K8345" t="s">
        <v>138</v>
      </c>
      <c r="L8345" t="s">
        <v>22797</v>
      </c>
      <c r="M8345" t="s">
        <v>22798</v>
      </c>
      <c r="N8345">
        <v>0.88416666600000005</v>
      </c>
      <c r="O8345">
        <v>0</v>
      </c>
      <c r="P8345">
        <v>53</v>
      </c>
      <c r="Q8345">
        <v>0</v>
      </c>
      <c r="R8345">
        <v>0</v>
      </c>
      <c r="S8345">
        <v>0</v>
      </c>
      <c r="T8345">
        <v>12</v>
      </c>
      <c r="U8345">
        <v>0</v>
      </c>
      <c r="V8345">
        <v>0</v>
      </c>
      <c r="W8345">
        <v>0</v>
      </c>
      <c r="X8345">
        <v>6.1252070597168977</v>
      </c>
      <c r="Y8345">
        <v>0</v>
      </c>
      <c r="Z8345">
        <v>0</v>
      </c>
      <c r="AA8345">
        <v>0</v>
      </c>
      <c r="AB8345">
        <v>7.8175898568845819</v>
      </c>
      <c r="AC8345">
        <v>0</v>
      </c>
      <c r="AD8345">
        <v>0</v>
      </c>
      <c r="AE8345">
        <v>13.94279691660148</v>
      </c>
    </row>
    <row r="8346" spans="1:31" x14ac:dyDescent="0.3">
      <c r="A8346">
        <v>2730010</v>
      </c>
      <c r="B8346">
        <v>1</v>
      </c>
      <c r="C8346" t="s">
        <v>81</v>
      </c>
      <c r="D8346" t="s">
        <v>118</v>
      </c>
      <c r="E8346" t="s">
        <v>161</v>
      </c>
      <c r="F8346" t="s">
        <v>22799</v>
      </c>
      <c r="G8346" t="s">
        <v>1696</v>
      </c>
      <c r="H8346" t="s">
        <v>135</v>
      </c>
      <c r="I8346" t="s">
        <v>136</v>
      </c>
      <c r="J8346" t="s">
        <v>137</v>
      </c>
      <c r="K8346" t="s">
        <v>138</v>
      </c>
      <c r="L8346" t="s">
        <v>22800</v>
      </c>
      <c r="M8346" t="s">
        <v>22801</v>
      </c>
      <c r="N8346">
        <v>7.8461111109999999</v>
      </c>
      <c r="O8346">
        <v>0</v>
      </c>
      <c r="P8346">
        <v>186</v>
      </c>
      <c r="Q8346">
        <v>0</v>
      </c>
      <c r="R8346">
        <v>0</v>
      </c>
      <c r="S8346">
        <v>0</v>
      </c>
      <c r="T8346">
        <v>15</v>
      </c>
      <c r="U8346">
        <v>0</v>
      </c>
      <c r="V8346">
        <v>0</v>
      </c>
      <c r="W8346">
        <v>0</v>
      </c>
      <c r="X8346">
        <v>276.79196771913109</v>
      </c>
      <c r="Y8346">
        <v>0</v>
      </c>
      <c r="Z8346">
        <v>0</v>
      </c>
      <c r="AA8346">
        <v>0</v>
      </c>
      <c r="AB8346">
        <v>37.820604746222998</v>
      </c>
      <c r="AC8346">
        <v>0</v>
      </c>
      <c r="AD8346">
        <v>0</v>
      </c>
      <c r="AE8346">
        <v>314.61257246535411</v>
      </c>
    </row>
    <row r="8347" spans="1:31" x14ac:dyDescent="0.3">
      <c r="A8347">
        <v>2729323</v>
      </c>
      <c r="B8347">
        <v>1</v>
      </c>
      <c r="C8347" t="s">
        <v>81</v>
      </c>
      <c r="D8347" t="s">
        <v>127</v>
      </c>
      <c r="E8347" t="s">
        <v>161</v>
      </c>
      <c r="F8347" t="s">
        <v>22802</v>
      </c>
      <c r="G8347" t="s">
        <v>163</v>
      </c>
      <c r="H8347" t="s">
        <v>135</v>
      </c>
      <c r="I8347" t="s">
        <v>136</v>
      </c>
      <c r="J8347" t="s">
        <v>137</v>
      </c>
      <c r="K8347" t="s">
        <v>138</v>
      </c>
      <c r="L8347" t="s">
        <v>22803</v>
      </c>
      <c r="M8347" t="s">
        <v>22804</v>
      </c>
      <c r="N8347">
        <v>1.4836111110000001</v>
      </c>
      <c r="O8347">
        <v>0</v>
      </c>
      <c r="P8347">
        <v>57</v>
      </c>
      <c r="Q8347">
        <v>0</v>
      </c>
      <c r="R8347">
        <v>0</v>
      </c>
      <c r="S8347">
        <v>0</v>
      </c>
      <c r="T8347">
        <v>18</v>
      </c>
      <c r="U8347">
        <v>0</v>
      </c>
      <c r="V8347">
        <v>0</v>
      </c>
      <c r="W8347">
        <v>0</v>
      </c>
      <c r="X8347">
        <v>15.753855869101949</v>
      </c>
      <c r="Y8347">
        <v>0</v>
      </c>
      <c r="Z8347">
        <v>0</v>
      </c>
      <c r="AA8347">
        <v>0</v>
      </c>
      <c r="AB8347">
        <v>13.290204153678626</v>
      </c>
      <c r="AC8347">
        <v>0</v>
      </c>
      <c r="AD8347">
        <v>0</v>
      </c>
      <c r="AE8347">
        <v>29.044060022780577</v>
      </c>
    </row>
    <row r="8348" spans="1:31" x14ac:dyDescent="0.3">
      <c r="A8348">
        <v>2729154</v>
      </c>
      <c r="B8348">
        <v>1</v>
      </c>
      <c r="C8348" t="s">
        <v>81</v>
      </c>
      <c r="D8348" t="s">
        <v>113</v>
      </c>
      <c r="E8348" t="s">
        <v>213</v>
      </c>
      <c r="F8348" t="s">
        <v>22805</v>
      </c>
      <c r="G8348" t="s">
        <v>152</v>
      </c>
      <c r="H8348" t="s">
        <v>153</v>
      </c>
      <c r="I8348" t="s">
        <v>136</v>
      </c>
      <c r="J8348" t="s">
        <v>137</v>
      </c>
      <c r="K8348" t="s">
        <v>138</v>
      </c>
      <c r="L8348" t="s">
        <v>22806</v>
      </c>
      <c r="M8348" t="s">
        <v>22807</v>
      </c>
      <c r="N8348">
        <v>2.6369444440000001</v>
      </c>
      <c r="O8348">
        <v>3</v>
      </c>
      <c r="P8348">
        <v>558</v>
      </c>
      <c r="Q8348">
        <v>2</v>
      </c>
      <c r="R8348">
        <v>40</v>
      </c>
      <c r="S8348">
        <v>0</v>
      </c>
      <c r="T8348">
        <v>15</v>
      </c>
      <c r="U8348">
        <v>0</v>
      </c>
      <c r="V8348">
        <v>0</v>
      </c>
      <c r="W8348">
        <v>31.708043221979406</v>
      </c>
      <c r="X8348">
        <v>131.71781410076758</v>
      </c>
      <c r="Y8348">
        <v>2.994954434769058</v>
      </c>
      <c r="Z8348">
        <v>23.079572339208582</v>
      </c>
      <c r="AA8348">
        <v>0</v>
      </c>
      <c r="AB8348">
        <v>11.279701050345452</v>
      </c>
      <c r="AC8348">
        <v>0</v>
      </c>
      <c r="AD8348">
        <v>0</v>
      </c>
      <c r="AE8348">
        <v>200.78008514707011</v>
      </c>
    </row>
    <row r="8349" spans="1:31" x14ac:dyDescent="0.3">
      <c r="A8349">
        <v>2729300</v>
      </c>
      <c r="B8349">
        <v>1</v>
      </c>
      <c r="C8349" t="s">
        <v>80</v>
      </c>
      <c r="D8349" t="s">
        <v>95</v>
      </c>
      <c r="E8349" t="s">
        <v>156</v>
      </c>
      <c r="F8349" t="s">
        <v>22808</v>
      </c>
      <c r="G8349" t="s">
        <v>596</v>
      </c>
      <c r="H8349" t="s">
        <v>153</v>
      </c>
      <c r="I8349" t="s">
        <v>136</v>
      </c>
      <c r="J8349" t="s">
        <v>137</v>
      </c>
      <c r="K8349" t="s">
        <v>138</v>
      </c>
      <c r="L8349" t="s">
        <v>22809</v>
      </c>
      <c r="M8349" t="s">
        <v>22810</v>
      </c>
      <c r="N8349">
        <v>5.6416666659999999</v>
      </c>
      <c r="O8349">
        <v>0</v>
      </c>
      <c r="P8349">
        <v>0</v>
      </c>
      <c r="Q8349">
        <v>0</v>
      </c>
      <c r="R8349">
        <v>0</v>
      </c>
      <c r="S8349">
        <v>3</v>
      </c>
      <c r="T8349">
        <v>30</v>
      </c>
      <c r="U8349">
        <v>2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252.39082434748559</v>
      </c>
      <c r="AB8349">
        <v>79.48278455579397</v>
      </c>
      <c r="AC8349">
        <v>96.308482685823989</v>
      </c>
      <c r="AD8349">
        <v>0</v>
      </c>
      <c r="AE8349">
        <v>428.18209158910355</v>
      </c>
    </row>
    <row r="8350" spans="1:31" x14ac:dyDescent="0.3">
      <c r="A8350">
        <v>2728868</v>
      </c>
      <c r="B8350">
        <v>1</v>
      </c>
      <c r="C8350" t="s">
        <v>80</v>
      </c>
      <c r="D8350" t="s">
        <v>103</v>
      </c>
      <c r="E8350" t="s">
        <v>150</v>
      </c>
      <c r="F8350" t="s">
        <v>16883</v>
      </c>
      <c r="G8350" t="s">
        <v>152</v>
      </c>
      <c r="H8350" t="s">
        <v>153</v>
      </c>
      <c r="I8350" t="s">
        <v>136</v>
      </c>
      <c r="J8350" t="s">
        <v>137</v>
      </c>
      <c r="K8350" t="s">
        <v>138</v>
      </c>
      <c r="L8350" t="s">
        <v>22811</v>
      </c>
      <c r="M8350" t="s">
        <v>22812</v>
      </c>
      <c r="N8350">
        <v>6.7336111110000001</v>
      </c>
      <c r="O8350">
        <v>1</v>
      </c>
      <c r="P8350">
        <v>295</v>
      </c>
      <c r="Q8350">
        <v>19</v>
      </c>
      <c r="R8350">
        <v>110</v>
      </c>
      <c r="S8350">
        <v>11</v>
      </c>
      <c r="T8350">
        <v>47</v>
      </c>
      <c r="U8350">
        <v>3</v>
      </c>
      <c r="V8350">
        <v>0</v>
      </c>
      <c r="W8350">
        <v>4.4613769017036713</v>
      </c>
      <c r="X8350">
        <v>328.63440289709132</v>
      </c>
      <c r="Y8350">
        <v>1053.9490561546916</v>
      </c>
      <c r="Z8350">
        <v>91.656787421567017</v>
      </c>
      <c r="AA8350">
        <v>125.16576425568599</v>
      </c>
      <c r="AB8350">
        <v>44.511110855373119</v>
      </c>
      <c r="AC8350">
        <v>61.334471532353895</v>
      </c>
      <c r="AD8350">
        <v>0</v>
      </c>
      <c r="AE8350">
        <v>1709.7129700184669</v>
      </c>
    </row>
    <row r="8351" spans="1:31" x14ac:dyDescent="0.3">
      <c r="A8351">
        <v>2729947</v>
      </c>
      <c r="B8351">
        <v>1</v>
      </c>
      <c r="C8351" t="s">
        <v>81</v>
      </c>
      <c r="D8351" t="s">
        <v>112</v>
      </c>
      <c r="E8351" t="s">
        <v>161</v>
      </c>
      <c r="F8351" t="s">
        <v>22813</v>
      </c>
      <c r="G8351" t="s">
        <v>409</v>
      </c>
      <c r="H8351" t="s">
        <v>135</v>
      </c>
      <c r="I8351" t="s">
        <v>136</v>
      </c>
      <c r="J8351" t="s">
        <v>137</v>
      </c>
      <c r="K8351" t="s">
        <v>138</v>
      </c>
      <c r="L8351" t="s">
        <v>22814</v>
      </c>
      <c r="M8351" t="s">
        <v>22815</v>
      </c>
      <c r="N8351">
        <v>8.7091666659999998</v>
      </c>
      <c r="O8351">
        <v>0</v>
      </c>
      <c r="P8351">
        <v>17</v>
      </c>
      <c r="Q8351">
        <v>0</v>
      </c>
      <c r="R8351">
        <v>1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</v>
      </c>
    </row>
    <row r="8352" spans="1:31" x14ac:dyDescent="0.3">
      <c r="A8352">
        <v>2728928</v>
      </c>
      <c r="B8352">
        <v>1</v>
      </c>
      <c r="C8352" t="s">
        <v>80</v>
      </c>
      <c r="D8352" t="s">
        <v>94</v>
      </c>
      <c r="E8352" t="s">
        <v>150</v>
      </c>
      <c r="F8352" t="s">
        <v>19739</v>
      </c>
      <c r="G8352" t="s">
        <v>152</v>
      </c>
      <c r="H8352" t="s">
        <v>153</v>
      </c>
      <c r="I8352" t="s">
        <v>136</v>
      </c>
      <c r="J8352" t="s">
        <v>137</v>
      </c>
      <c r="K8352" t="s">
        <v>138</v>
      </c>
      <c r="L8352" t="s">
        <v>22816</v>
      </c>
      <c r="M8352" t="s">
        <v>22817</v>
      </c>
      <c r="N8352">
        <v>5.0869444440000002</v>
      </c>
      <c r="O8352">
        <v>0</v>
      </c>
      <c r="P8352">
        <v>1</v>
      </c>
      <c r="Q8352">
        <v>9</v>
      </c>
      <c r="R8352">
        <v>177</v>
      </c>
      <c r="S8352">
        <v>1</v>
      </c>
      <c r="T8352">
        <v>18</v>
      </c>
      <c r="U8352">
        <v>1</v>
      </c>
      <c r="V8352">
        <v>0</v>
      </c>
      <c r="W8352">
        <v>0</v>
      </c>
      <c r="X8352">
        <v>1.7341762250488686</v>
      </c>
      <c r="Y8352">
        <v>8.2365830985270776</v>
      </c>
      <c r="Z8352">
        <v>32.606475883012799</v>
      </c>
      <c r="AA8352">
        <v>43.373806712191829</v>
      </c>
      <c r="AB8352">
        <v>29.082345673693382</v>
      </c>
      <c r="AC8352">
        <v>4.6804780004999998E-2</v>
      </c>
      <c r="AD8352">
        <v>0</v>
      </c>
      <c r="AE8352">
        <v>115.08019237247896</v>
      </c>
    </row>
    <row r="8353" spans="1:31" x14ac:dyDescent="0.3">
      <c r="A8353">
        <v>2729555</v>
      </c>
      <c r="B8353">
        <v>1</v>
      </c>
      <c r="C8353" t="s">
        <v>80</v>
      </c>
      <c r="D8353" t="s">
        <v>103</v>
      </c>
      <c r="E8353" t="s">
        <v>161</v>
      </c>
      <c r="F8353" t="s">
        <v>22818</v>
      </c>
      <c r="G8353" t="s">
        <v>163</v>
      </c>
      <c r="H8353" t="s">
        <v>135</v>
      </c>
      <c r="I8353" t="s">
        <v>136</v>
      </c>
      <c r="J8353" t="s">
        <v>137</v>
      </c>
      <c r="K8353" t="s">
        <v>138</v>
      </c>
      <c r="L8353" t="s">
        <v>22819</v>
      </c>
      <c r="M8353" t="s">
        <v>22820</v>
      </c>
      <c r="N8353">
        <v>5.6133333329999999</v>
      </c>
      <c r="O8353">
        <v>0</v>
      </c>
      <c r="P8353">
        <v>54</v>
      </c>
      <c r="Q8353">
        <v>0</v>
      </c>
      <c r="R8353">
        <v>1</v>
      </c>
      <c r="S8353">
        <v>0</v>
      </c>
      <c r="T8353">
        <v>9</v>
      </c>
      <c r="U8353">
        <v>0</v>
      </c>
      <c r="V8353">
        <v>0</v>
      </c>
      <c r="W8353">
        <v>0</v>
      </c>
      <c r="X8353">
        <v>37.405899151611685</v>
      </c>
      <c r="Y8353">
        <v>0</v>
      </c>
      <c r="Z8353">
        <v>0</v>
      </c>
      <c r="AA8353">
        <v>0</v>
      </c>
      <c r="AB8353">
        <v>14.074601384642397</v>
      </c>
      <c r="AC8353">
        <v>0</v>
      </c>
      <c r="AD8353">
        <v>0</v>
      </c>
      <c r="AE8353">
        <v>51.480500536254084</v>
      </c>
    </row>
    <row r="8354" spans="1:31" x14ac:dyDescent="0.3">
      <c r="A8354">
        <v>2729358</v>
      </c>
      <c r="B8354">
        <v>2</v>
      </c>
      <c r="C8354" t="s">
        <v>80</v>
      </c>
      <c r="D8354" t="s">
        <v>82</v>
      </c>
      <c r="E8354" t="s">
        <v>156</v>
      </c>
      <c r="F8354" t="s">
        <v>22821</v>
      </c>
      <c r="G8354" t="s">
        <v>249</v>
      </c>
      <c r="H8354" t="s">
        <v>153</v>
      </c>
      <c r="I8354" t="s">
        <v>136</v>
      </c>
      <c r="J8354" t="s">
        <v>5</v>
      </c>
      <c r="K8354" t="s">
        <v>138</v>
      </c>
      <c r="L8354" t="s">
        <v>21817</v>
      </c>
      <c r="M8354" t="s">
        <v>22822</v>
      </c>
      <c r="N8354">
        <v>43.305277777000001</v>
      </c>
      <c r="O8354">
        <v>0</v>
      </c>
      <c r="P8354">
        <v>239</v>
      </c>
      <c r="Q8354">
        <v>0</v>
      </c>
      <c r="R8354">
        <v>0</v>
      </c>
      <c r="S8354">
        <v>0</v>
      </c>
      <c r="T8354">
        <v>362</v>
      </c>
      <c r="U8354">
        <v>0</v>
      </c>
      <c r="V8354">
        <v>0</v>
      </c>
      <c r="W8354">
        <v>0</v>
      </c>
      <c r="X8354">
        <v>2077.4739412754357</v>
      </c>
      <c r="Y8354">
        <v>0</v>
      </c>
      <c r="Z8354">
        <v>0</v>
      </c>
      <c r="AA8354">
        <v>0</v>
      </c>
      <c r="AB8354">
        <v>10453.187351535556</v>
      </c>
      <c r="AC8354">
        <v>0</v>
      </c>
      <c r="AD8354">
        <v>0</v>
      </c>
      <c r="AE8354">
        <v>12530.661292810992</v>
      </c>
    </row>
    <row r="8355" spans="1:31" x14ac:dyDescent="0.3">
      <c r="A8355">
        <v>2729801</v>
      </c>
      <c r="B8355">
        <v>1</v>
      </c>
      <c r="C8355" t="s">
        <v>80</v>
      </c>
      <c r="D8355" t="s">
        <v>92</v>
      </c>
      <c r="E8355" t="s">
        <v>161</v>
      </c>
      <c r="F8355" t="s">
        <v>22823</v>
      </c>
      <c r="G8355" t="s">
        <v>409</v>
      </c>
      <c r="H8355" t="s">
        <v>135</v>
      </c>
      <c r="I8355" t="s">
        <v>136</v>
      </c>
      <c r="J8355" t="s">
        <v>137</v>
      </c>
      <c r="K8355" t="s">
        <v>138</v>
      </c>
      <c r="L8355" t="s">
        <v>22824</v>
      </c>
      <c r="M8355" t="s">
        <v>22825</v>
      </c>
      <c r="N8355">
        <v>7.6408333329999998</v>
      </c>
      <c r="O8355">
        <v>0</v>
      </c>
      <c r="P8355">
        <v>22</v>
      </c>
      <c r="Q8355">
        <v>0</v>
      </c>
      <c r="R8355">
        <v>14</v>
      </c>
      <c r="S8355">
        <v>0</v>
      </c>
      <c r="T8355">
        <v>2</v>
      </c>
      <c r="U8355">
        <v>0</v>
      </c>
      <c r="V8355">
        <v>0</v>
      </c>
      <c r="W8355">
        <v>0</v>
      </c>
      <c r="X8355">
        <v>58.351877108521919</v>
      </c>
      <c r="Y8355">
        <v>0</v>
      </c>
      <c r="Z8355">
        <v>2.1844003383719452</v>
      </c>
      <c r="AA8355">
        <v>0</v>
      </c>
      <c r="AB8355">
        <v>0</v>
      </c>
      <c r="AC8355">
        <v>0</v>
      </c>
      <c r="AD8355">
        <v>0</v>
      </c>
      <c r="AE8355">
        <v>60.536277446893862</v>
      </c>
    </row>
    <row r="8356" spans="1:31" x14ac:dyDescent="0.3">
      <c r="A8356">
        <v>2728822</v>
      </c>
      <c r="B8356">
        <v>1</v>
      </c>
      <c r="C8356" t="s">
        <v>80</v>
      </c>
      <c r="D8356" t="s">
        <v>106</v>
      </c>
      <c r="E8356" t="s">
        <v>213</v>
      </c>
      <c r="F8356" t="s">
        <v>451</v>
      </c>
      <c r="G8356" t="s">
        <v>152</v>
      </c>
      <c r="H8356" t="s">
        <v>153</v>
      </c>
      <c r="I8356" t="s">
        <v>136</v>
      </c>
      <c r="J8356" t="s">
        <v>137</v>
      </c>
      <c r="K8356" t="s">
        <v>138</v>
      </c>
      <c r="L8356" t="s">
        <v>22826</v>
      </c>
      <c r="M8356" t="s">
        <v>22827</v>
      </c>
      <c r="N8356">
        <v>4.0722222219999997</v>
      </c>
      <c r="O8356">
        <v>0</v>
      </c>
      <c r="P8356">
        <v>593</v>
      </c>
      <c r="Q8356">
        <v>0</v>
      </c>
      <c r="R8356">
        <v>15</v>
      </c>
      <c r="S8356">
        <v>3</v>
      </c>
      <c r="T8356">
        <v>73</v>
      </c>
      <c r="U8356">
        <v>0</v>
      </c>
      <c r="V8356">
        <v>0</v>
      </c>
      <c r="W8356">
        <v>0</v>
      </c>
      <c r="X8356">
        <v>209.80735713197981</v>
      </c>
      <c r="Y8356">
        <v>0</v>
      </c>
      <c r="Z8356">
        <v>6.349375585713366</v>
      </c>
      <c r="AA8356">
        <v>64.239185223352806</v>
      </c>
      <c r="AB8356">
        <v>64.953440974854871</v>
      </c>
      <c r="AC8356">
        <v>0</v>
      </c>
      <c r="AD8356">
        <v>0</v>
      </c>
      <c r="AE8356">
        <v>345.34935891590084</v>
      </c>
    </row>
    <row r="8357" spans="1:31" x14ac:dyDescent="0.3">
      <c r="A8357">
        <v>2730617</v>
      </c>
      <c r="B8357">
        <v>1</v>
      </c>
      <c r="C8357" t="s">
        <v>80</v>
      </c>
      <c r="D8357" t="s">
        <v>82</v>
      </c>
      <c r="E8357" t="s">
        <v>173</v>
      </c>
      <c r="F8357" t="s">
        <v>21815</v>
      </c>
      <c r="G8357" t="s">
        <v>158</v>
      </c>
      <c r="H8357" t="s">
        <v>153</v>
      </c>
      <c r="I8357" t="s">
        <v>136</v>
      </c>
      <c r="J8357" t="s">
        <v>3</v>
      </c>
      <c r="K8357" t="s">
        <v>138</v>
      </c>
      <c r="L8357" t="s">
        <v>22828</v>
      </c>
      <c r="M8357" t="s">
        <v>22829</v>
      </c>
      <c r="N8357">
        <v>0.87944444399999999</v>
      </c>
      <c r="O8357">
        <v>0</v>
      </c>
      <c r="P8357">
        <v>656</v>
      </c>
      <c r="Q8357">
        <v>0</v>
      </c>
      <c r="R8357">
        <v>0</v>
      </c>
      <c r="S8357">
        <v>2</v>
      </c>
      <c r="T8357">
        <v>1439</v>
      </c>
      <c r="U8357">
        <v>0</v>
      </c>
      <c r="V8357">
        <v>1</v>
      </c>
      <c r="W8357">
        <v>0</v>
      </c>
      <c r="X8357">
        <v>163.72115511161414</v>
      </c>
      <c r="Y8357">
        <v>0</v>
      </c>
      <c r="Z8357">
        <v>0</v>
      </c>
      <c r="AA8357">
        <v>99.18990105194257</v>
      </c>
      <c r="AB8357">
        <v>913.51052004261226</v>
      </c>
      <c r="AC8357">
        <v>0</v>
      </c>
      <c r="AD8357">
        <v>2.7875096528706469</v>
      </c>
      <c r="AE8357">
        <v>1179.2090858590395</v>
      </c>
    </row>
    <row r="8358" spans="1:31" x14ac:dyDescent="0.3">
      <c r="A8358">
        <v>2729429</v>
      </c>
      <c r="B8358">
        <v>1</v>
      </c>
      <c r="C8358" t="s">
        <v>80</v>
      </c>
      <c r="D8358" t="s">
        <v>94</v>
      </c>
      <c r="E8358" t="s">
        <v>132</v>
      </c>
      <c r="F8358" t="s">
        <v>22830</v>
      </c>
      <c r="G8358" t="s">
        <v>409</v>
      </c>
      <c r="H8358" t="s">
        <v>135</v>
      </c>
      <c r="I8358" t="s">
        <v>136</v>
      </c>
      <c r="J8358" t="s">
        <v>137</v>
      </c>
      <c r="K8358" t="s">
        <v>138</v>
      </c>
      <c r="L8358" t="s">
        <v>22831</v>
      </c>
      <c r="M8358" t="s">
        <v>22832</v>
      </c>
      <c r="N8358">
        <v>1.1941666660000001</v>
      </c>
      <c r="O8358">
        <v>0</v>
      </c>
      <c r="P8358">
        <v>6</v>
      </c>
      <c r="Q8358">
        <v>0</v>
      </c>
      <c r="R8358">
        <v>28</v>
      </c>
      <c r="S8358">
        <v>0</v>
      </c>
      <c r="T8358">
        <v>4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2.2780963572451429</v>
      </c>
      <c r="AA8358">
        <v>0</v>
      </c>
      <c r="AB8358">
        <v>1.5193991818984203</v>
      </c>
      <c r="AC8358">
        <v>0</v>
      </c>
      <c r="AD8358">
        <v>0</v>
      </c>
      <c r="AE8358">
        <v>3.7974955391435632</v>
      </c>
    </row>
    <row r="8359" spans="1:31" x14ac:dyDescent="0.3">
      <c r="A8359">
        <v>2728888</v>
      </c>
      <c r="B8359">
        <v>1</v>
      </c>
      <c r="C8359" t="s">
        <v>81</v>
      </c>
      <c r="D8359" t="s">
        <v>128</v>
      </c>
      <c r="E8359" t="s">
        <v>132</v>
      </c>
      <c r="F8359" t="s">
        <v>22833</v>
      </c>
      <c r="G8359" t="s">
        <v>163</v>
      </c>
      <c r="H8359" t="s">
        <v>135</v>
      </c>
      <c r="I8359" t="s">
        <v>136</v>
      </c>
      <c r="J8359" t="s">
        <v>137</v>
      </c>
      <c r="K8359" t="s">
        <v>138</v>
      </c>
      <c r="L8359" t="s">
        <v>22834</v>
      </c>
      <c r="M8359" t="s">
        <v>22835</v>
      </c>
      <c r="N8359">
        <v>1.135277777</v>
      </c>
      <c r="O8359">
        <v>0</v>
      </c>
      <c r="P8359">
        <v>726</v>
      </c>
      <c r="Q8359">
        <v>0</v>
      </c>
      <c r="R8359">
        <v>0</v>
      </c>
      <c r="S8359">
        <v>0</v>
      </c>
      <c r="T8359">
        <v>6</v>
      </c>
      <c r="U8359">
        <v>0</v>
      </c>
      <c r="V8359">
        <v>0</v>
      </c>
      <c r="W8359">
        <v>0</v>
      </c>
      <c r="X8359">
        <v>126.683961238199</v>
      </c>
      <c r="Y8359">
        <v>0</v>
      </c>
      <c r="Z8359">
        <v>0</v>
      </c>
      <c r="AA8359">
        <v>0</v>
      </c>
      <c r="AB8359">
        <v>14.333745778906216</v>
      </c>
      <c r="AC8359">
        <v>0</v>
      </c>
      <c r="AD8359">
        <v>0</v>
      </c>
      <c r="AE8359">
        <v>141.01770701710521</v>
      </c>
    </row>
    <row r="8360" spans="1:31" x14ac:dyDescent="0.3">
      <c r="A8360">
        <v>2730425</v>
      </c>
      <c r="B8360">
        <v>1</v>
      </c>
      <c r="C8360" t="s">
        <v>80</v>
      </c>
      <c r="D8360" t="s">
        <v>82</v>
      </c>
      <c r="E8360" t="s">
        <v>132</v>
      </c>
      <c r="F8360" t="s">
        <v>1034</v>
      </c>
      <c r="G8360" t="s">
        <v>249</v>
      </c>
      <c r="H8360" t="s">
        <v>135</v>
      </c>
      <c r="I8360" t="s">
        <v>136</v>
      </c>
      <c r="J8360" t="s">
        <v>5</v>
      </c>
      <c r="K8360" t="s">
        <v>138</v>
      </c>
      <c r="L8360" t="s">
        <v>22836</v>
      </c>
      <c r="M8360" t="s">
        <v>22837</v>
      </c>
      <c r="N8360">
        <v>4.6547222220000002</v>
      </c>
      <c r="O8360">
        <v>0</v>
      </c>
      <c r="P8360">
        <v>168</v>
      </c>
      <c r="Q8360">
        <v>0</v>
      </c>
      <c r="R8360">
        <v>0</v>
      </c>
      <c r="S8360">
        <v>0</v>
      </c>
      <c r="T8360">
        <v>268</v>
      </c>
      <c r="U8360">
        <v>0</v>
      </c>
      <c r="V8360">
        <v>0</v>
      </c>
      <c r="W8360">
        <v>0</v>
      </c>
      <c r="X8360">
        <v>190.20832763048256</v>
      </c>
      <c r="Y8360">
        <v>0</v>
      </c>
      <c r="Z8360">
        <v>0</v>
      </c>
      <c r="AA8360">
        <v>0</v>
      </c>
      <c r="AB8360">
        <v>1100.420661782056</v>
      </c>
      <c r="AC8360">
        <v>0</v>
      </c>
      <c r="AD8360">
        <v>0</v>
      </c>
      <c r="AE8360">
        <v>1290.6289894125384</v>
      </c>
    </row>
    <row r="8361" spans="1:31" x14ac:dyDescent="0.3">
      <c r="A8361">
        <v>2731444</v>
      </c>
      <c r="B8361">
        <v>1</v>
      </c>
      <c r="C8361" t="s">
        <v>80</v>
      </c>
      <c r="D8361" t="s">
        <v>85</v>
      </c>
      <c r="E8361" t="s">
        <v>200</v>
      </c>
      <c r="F8361" t="s">
        <v>22838</v>
      </c>
      <c r="G8361" t="s">
        <v>249</v>
      </c>
      <c r="H8361" t="s">
        <v>135</v>
      </c>
      <c r="I8361" t="s">
        <v>136</v>
      </c>
      <c r="J8361" t="s">
        <v>5</v>
      </c>
      <c r="K8361" t="s">
        <v>138</v>
      </c>
      <c r="L8361" t="s">
        <v>22839</v>
      </c>
      <c r="M8361" t="s">
        <v>22840</v>
      </c>
      <c r="N8361">
        <v>27.229444443999999</v>
      </c>
      <c r="O8361">
        <v>0</v>
      </c>
      <c r="P8361">
        <v>31</v>
      </c>
      <c r="Q8361">
        <v>0</v>
      </c>
      <c r="R8361">
        <v>0</v>
      </c>
      <c r="S8361">
        <v>0</v>
      </c>
      <c r="T8361">
        <v>9</v>
      </c>
      <c r="U8361">
        <v>0</v>
      </c>
      <c r="V8361">
        <v>0</v>
      </c>
      <c r="W8361">
        <v>0</v>
      </c>
      <c r="X8361">
        <v>176.72964707955987</v>
      </c>
      <c r="Y8361">
        <v>0</v>
      </c>
      <c r="Z8361">
        <v>0</v>
      </c>
      <c r="AA8361">
        <v>0</v>
      </c>
      <c r="AB8361">
        <v>97.190752782131327</v>
      </c>
      <c r="AC8361">
        <v>0</v>
      </c>
      <c r="AD8361">
        <v>0</v>
      </c>
      <c r="AE8361">
        <v>273.92039986169118</v>
      </c>
    </row>
    <row r="8362" spans="1:31" x14ac:dyDescent="0.3">
      <c r="A8362">
        <v>2730405</v>
      </c>
      <c r="B8362">
        <v>1</v>
      </c>
      <c r="C8362" t="s">
        <v>80</v>
      </c>
      <c r="D8362" t="s">
        <v>105</v>
      </c>
      <c r="E8362" t="s">
        <v>132</v>
      </c>
      <c r="F8362" t="s">
        <v>22841</v>
      </c>
      <c r="G8362" t="s">
        <v>170</v>
      </c>
      <c r="H8362" t="s">
        <v>135</v>
      </c>
      <c r="I8362" t="s">
        <v>136</v>
      </c>
      <c r="J8362" t="s">
        <v>137</v>
      </c>
      <c r="K8362" t="s">
        <v>138</v>
      </c>
      <c r="L8362" t="s">
        <v>22842</v>
      </c>
      <c r="M8362" t="s">
        <v>22843</v>
      </c>
      <c r="N8362">
        <v>1.439444444</v>
      </c>
      <c r="O8362">
        <v>0</v>
      </c>
      <c r="P8362">
        <v>71</v>
      </c>
      <c r="Q8362">
        <v>0</v>
      </c>
      <c r="R8362">
        <v>1</v>
      </c>
      <c r="S8362">
        <v>0</v>
      </c>
      <c r="T8362">
        <v>27</v>
      </c>
      <c r="U8362">
        <v>0</v>
      </c>
      <c r="V8362">
        <v>0</v>
      </c>
      <c r="W8362">
        <v>0</v>
      </c>
      <c r="X8362">
        <v>22.174142936413677</v>
      </c>
      <c r="Y8362">
        <v>0</v>
      </c>
      <c r="Z8362">
        <v>0</v>
      </c>
      <c r="AA8362">
        <v>0</v>
      </c>
      <c r="AB8362">
        <v>27.892765548828663</v>
      </c>
      <c r="AC8362">
        <v>0</v>
      </c>
      <c r="AD8362">
        <v>0</v>
      </c>
      <c r="AE8362">
        <v>50.066908485242337</v>
      </c>
    </row>
    <row r="8363" spans="1:31" x14ac:dyDescent="0.3">
      <c r="A8363">
        <v>2728908</v>
      </c>
      <c r="B8363">
        <v>1</v>
      </c>
      <c r="C8363" t="s">
        <v>80</v>
      </c>
      <c r="D8363" t="s">
        <v>99</v>
      </c>
      <c r="E8363" t="s">
        <v>161</v>
      </c>
      <c r="F8363" t="s">
        <v>22844</v>
      </c>
      <c r="G8363" t="s">
        <v>163</v>
      </c>
      <c r="H8363" t="s">
        <v>135</v>
      </c>
      <c r="I8363" t="s">
        <v>136</v>
      </c>
      <c r="J8363" t="s">
        <v>137</v>
      </c>
      <c r="K8363" t="s">
        <v>138</v>
      </c>
      <c r="L8363" t="s">
        <v>22845</v>
      </c>
      <c r="M8363" t="s">
        <v>22846</v>
      </c>
      <c r="N8363">
        <v>6.5508333329999999</v>
      </c>
      <c r="O8363">
        <v>0</v>
      </c>
      <c r="P8363">
        <v>40</v>
      </c>
      <c r="Q8363">
        <v>0</v>
      </c>
      <c r="R8363">
        <v>0</v>
      </c>
      <c r="S8363">
        <v>0</v>
      </c>
      <c r="T8363">
        <v>2</v>
      </c>
      <c r="U8363">
        <v>0</v>
      </c>
      <c r="V8363">
        <v>0</v>
      </c>
      <c r="W8363">
        <v>0</v>
      </c>
      <c r="X8363">
        <v>43.871095934077999</v>
      </c>
      <c r="Y8363">
        <v>0</v>
      </c>
      <c r="Z8363">
        <v>0</v>
      </c>
      <c r="AA8363">
        <v>0</v>
      </c>
      <c r="AB8363">
        <v>5.2045949347991662</v>
      </c>
      <c r="AC8363">
        <v>0</v>
      </c>
      <c r="AD8363">
        <v>0</v>
      </c>
      <c r="AE8363">
        <v>49.075690868877167</v>
      </c>
    </row>
    <row r="8364" spans="1:31" x14ac:dyDescent="0.3">
      <c r="A8364">
        <v>2729970</v>
      </c>
      <c r="B8364">
        <v>1</v>
      </c>
      <c r="C8364" t="s">
        <v>81</v>
      </c>
      <c r="D8364" t="s">
        <v>118</v>
      </c>
      <c r="E8364" t="s">
        <v>161</v>
      </c>
      <c r="F8364" t="s">
        <v>22847</v>
      </c>
      <c r="G8364" t="s">
        <v>163</v>
      </c>
      <c r="H8364" t="s">
        <v>135</v>
      </c>
      <c r="I8364" t="s">
        <v>136</v>
      </c>
      <c r="J8364" t="s">
        <v>137</v>
      </c>
      <c r="K8364" t="s">
        <v>138</v>
      </c>
      <c r="L8364" t="s">
        <v>22848</v>
      </c>
      <c r="M8364" t="s">
        <v>22849</v>
      </c>
      <c r="N8364">
        <v>6.4138888879999998</v>
      </c>
      <c r="O8364">
        <v>0</v>
      </c>
      <c r="P8364">
        <v>140</v>
      </c>
      <c r="Q8364">
        <v>0</v>
      </c>
      <c r="R8364">
        <v>0</v>
      </c>
      <c r="S8364">
        <v>0</v>
      </c>
      <c r="T8364">
        <v>2</v>
      </c>
      <c r="U8364">
        <v>0</v>
      </c>
      <c r="V8364">
        <v>0</v>
      </c>
      <c r="W8364">
        <v>0</v>
      </c>
      <c r="X8364">
        <v>162.15073260415861</v>
      </c>
      <c r="Y8364">
        <v>0</v>
      </c>
      <c r="Z8364">
        <v>0</v>
      </c>
      <c r="AA8364">
        <v>0</v>
      </c>
      <c r="AB8364">
        <v>3.8376818440778666</v>
      </c>
      <c r="AC8364">
        <v>0</v>
      </c>
      <c r="AD8364">
        <v>0</v>
      </c>
      <c r="AE8364">
        <v>165.98841444823648</v>
      </c>
    </row>
    <row r="8365" spans="1:31" x14ac:dyDescent="0.3">
      <c r="A8365">
        <v>2729237</v>
      </c>
      <c r="B8365">
        <v>1</v>
      </c>
      <c r="C8365" t="s">
        <v>80</v>
      </c>
      <c r="D8365" t="s">
        <v>104</v>
      </c>
      <c r="E8365" t="s">
        <v>213</v>
      </c>
      <c r="F8365" t="s">
        <v>22850</v>
      </c>
      <c r="G8365" t="s">
        <v>152</v>
      </c>
      <c r="H8365" t="s">
        <v>153</v>
      </c>
      <c r="I8365" t="s">
        <v>136</v>
      </c>
      <c r="J8365" t="s">
        <v>137</v>
      </c>
      <c r="K8365" t="s">
        <v>138</v>
      </c>
      <c r="L8365" t="s">
        <v>22851</v>
      </c>
      <c r="M8365" t="s">
        <v>22852</v>
      </c>
      <c r="N8365">
        <v>4.9816666659999997</v>
      </c>
      <c r="O8365">
        <v>0</v>
      </c>
      <c r="P8365">
        <v>129</v>
      </c>
      <c r="Q8365">
        <v>4</v>
      </c>
      <c r="R8365">
        <v>6</v>
      </c>
      <c r="S8365">
        <v>13</v>
      </c>
      <c r="T8365">
        <v>15</v>
      </c>
      <c r="U8365">
        <v>3</v>
      </c>
      <c r="V8365">
        <v>0</v>
      </c>
      <c r="W8365">
        <v>0</v>
      </c>
      <c r="X8365">
        <v>118.67748461316317</v>
      </c>
      <c r="Y8365">
        <v>9.6814786666404604</v>
      </c>
      <c r="Z8365">
        <v>2.3517396172025307</v>
      </c>
      <c r="AA8365">
        <v>269.64242188781367</v>
      </c>
      <c r="AB8365">
        <v>24.072143415636805</v>
      </c>
      <c r="AC8365">
        <v>175.99265697895362</v>
      </c>
      <c r="AD8365">
        <v>0</v>
      </c>
      <c r="AE8365">
        <v>600.4179251794103</v>
      </c>
    </row>
    <row r="8366" spans="1:31" x14ac:dyDescent="0.3">
      <c r="A8366">
        <v>2728994</v>
      </c>
      <c r="B8366">
        <v>1</v>
      </c>
      <c r="C8366" t="s">
        <v>81</v>
      </c>
      <c r="D8366" t="s">
        <v>113</v>
      </c>
      <c r="E8366" t="s">
        <v>161</v>
      </c>
      <c r="F8366" t="s">
        <v>22853</v>
      </c>
      <c r="G8366" t="s">
        <v>163</v>
      </c>
      <c r="H8366" t="s">
        <v>135</v>
      </c>
      <c r="I8366" t="s">
        <v>136</v>
      </c>
      <c r="J8366" t="s">
        <v>137</v>
      </c>
      <c r="K8366" t="s">
        <v>138</v>
      </c>
      <c r="L8366" t="s">
        <v>22854</v>
      </c>
      <c r="M8366" t="s">
        <v>22855</v>
      </c>
      <c r="N8366">
        <v>1.5225</v>
      </c>
      <c r="O8366">
        <v>0</v>
      </c>
      <c r="P8366">
        <v>4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0.5663057274171599</v>
      </c>
      <c r="Y8366">
        <v>0</v>
      </c>
      <c r="Z8366">
        <v>0</v>
      </c>
      <c r="AA8366">
        <v>0</v>
      </c>
      <c r="AB8366">
        <v>0</v>
      </c>
      <c r="AC8366">
        <v>0</v>
      </c>
      <c r="AD8366">
        <v>0</v>
      </c>
      <c r="AE8366">
        <v>0.5663057274171599</v>
      </c>
    </row>
    <row r="8367" spans="1:31" x14ac:dyDescent="0.3">
      <c r="A8367">
        <v>2728845</v>
      </c>
      <c r="B8367">
        <v>1</v>
      </c>
      <c r="C8367" t="s">
        <v>80</v>
      </c>
      <c r="D8367" t="s">
        <v>104</v>
      </c>
      <c r="E8367" t="s">
        <v>150</v>
      </c>
      <c r="F8367" t="s">
        <v>4004</v>
      </c>
      <c r="G8367" t="s">
        <v>152</v>
      </c>
      <c r="H8367" t="s">
        <v>153</v>
      </c>
      <c r="I8367" t="s">
        <v>136</v>
      </c>
      <c r="J8367" t="s">
        <v>137</v>
      </c>
      <c r="K8367" t="s">
        <v>138</v>
      </c>
      <c r="L8367" t="s">
        <v>22856</v>
      </c>
      <c r="M8367" t="s">
        <v>22857</v>
      </c>
      <c r="N8367">
        <v>0.44083333299999999</v>
      </c>
      <c r="O8367">
        <v>1</v>
      </c>
      <c r="P8367">
        <v>633</v>
      </c>
      <c r="Q8367">
        <v>18</v>
      </c>
      <c r="R8367">
        <v>28</v>
      </c>
      <c r="S8367">
        <v>22</v>
      </c>
      <c r="T8367">
        <v>159</v>
      </c>
      <c r="U8367">
        <v>4</v>
      </c>
      <c r="V8367">
        <v>0</v>
      </c>
      <c r="W8367">
        <v>0.3048938272196251</v>
      </c>
      <c r="X8367">
        <v>68.7728337720485</v>
      </c>
      <c r="Y8367">
        <v>17.541751882751466</v>
      </c>
      <c r="Z8367">
        <v>4.5324655629692998</v>
      </c>
      <c r="AA8367">
        <v>47.688841320375175</v>
      </c>
      <c r="AB8367">
        <v>22.016064757282354</v>
      </c>
      <c r="AC8367">
        <v>36.190627032652401</v>
      </c>
      <c r="AD8367">
        <v>0</v>
      </c>
      <c r="AE8367">
        <v>197.04747815529882</v>
      </c>
    </row>
    <row r="8368" spans="1:31" x14ac:dyDescent="0.3">
      <c r="A8368">
        <v>2729386</v>
      </c>
      <c r="B8368">
        <v>1</v>
      </c>
      <c r="C8368" t="s">
        <v>80</v>
      </c>
      <c r="D8368" t="s">
        <v>100</v>
      </c>
      <c r="E8368" t="s">
        <v>213</v>
      </c>
      <c r="F8368" t="s">
        <v>7838</v>
      </c>
      <c r="G8368" t="s">
        <v>152</v>
      </c>
      <c r="H8368" t="s">
        <v>153</v>
      </c>
      <c r="I8368" t="s">
        <v>136</v>
      </c>
      <c r="J8368" t="s">
        <v>137</v>
      </c>
      <c r="K8368" t="s">
        <v>138</v>
      </c>
      <c r="L8368" t="s">
        <v>22770</v>
      </c>
      <c r="M8368" t="s">
        <v>22858</v>
      </c>
      <c r="N8368">
        <v>3.7194444440000001</v>
      </c>
      <c r="O8368">
        <v>0</v>
      </c>
      <c r="P8368">
        <v>847</v>
      </c>
      <c r="Q8368">
        <v>3</v>
      </c>
      <c r="R8368">
        <v>121</v>
      </c>
      <c r="S8368">
        <v>0</v>
      </c>
      <c r="T8368">
        <v>140</v>
      </c>
      <c r="U8368">
        <v>0</v>
      </c>
      <c r="V8368">
        <v>1</v>
      </c>
      <c r="W8368">
        <v>0</v>
      </c>
      <c r="X8368">
        <v>687.97017203260657</v>
      </c>
      <c r="Y8368">
        <v>22.30456362966795</v>
      </c>
      <c r="Z8368">
        <v>138.76938657300883</v>
      </c>
      <c r="AA8368">
        <v>0</v>
      </c>
      <c r="AB8368">
        <v>434.4798557385293</v>
      </c>
      <c r="AC8368">
        <v>0</v>
      </c>
      <c r="AD8368">
        <v>49.923753384740571</v>
      </c>
      <c r="AE8368">
        <v>1333.4477313585533</v>
      </c>
    </row>
    <row r="8369" spans="1:31" x14ac:dyDescent="0.3">
      <c r="A8369">
        <v>2729927</v>
      </c>
      <c r="B8369">
        <v>1</v>
      </c>
      <c r="C8369" t="s">
        <v>80</v>
      </c>
      <c r="D8369" t="s">
        <v>95</v>
      </c>
      <c r="E8369" t="s">
        <v>161</v>
      </c>
      <c r="F8369" t="s">
        <v>22859</v>
      </c>
      <c r="G8369" t="s">
        <v>163</v>
      </c>
      <c r="H8369" t="s">
        <v>135</v>
      </c>
      <c r="I8369" t="s">
        <v>136</v>
      </c>
      <c r="J8369" t="s">
        <v>137</v>
      </c>
      <c r="K8369" t="s">
        <v>138</v>
      </c>
      <c r="L8369" t="s">
        <v>22860</v>
      </c>
      <c r="M8369" t="s">
        <v>22861</v>
      </c>
      <c r="N8369">
        <v>3.1888888880000001</v>
      </c>
      <c r="O8369">
        <v>0</v>
      </c>
      <c r="P8369">
        <v>23</v>
      </c>
      <c r="Q8369">
        <v>0</v>
      </c>
      <c r="R8369">
        <v>0</v>
      </c>
      <c r="S8369">
        <v>0</v>
      </c>
      <c r="T8369">
        <v>5</v>
      </c>
      <c r="U8369">
        <v>0</v>
      </c>
      <c r="V8369">
        <v>0</v>
      </c>
      <c r="W8369">
        <v>0</v>
      </c>
      <c r="X8369">
        <v>5.3673676482256969</v>
      </c>
      <c r="Y8369">
        <v>0</v>
      </c>
      <c r="Z8369">
        <v>0</v>
      </c>
      <c r="AA8369">
        <v>0</v>
      </c>
      <c r="AB8369">
        <v>7.2234803551628159</v>
      </c>
      <c r="AC8369">
        <v>0</v>
      </c>
      <c r="AD8369">
        <v>0</v>
      </c>
      <c r="AE8369">
        <v>12.590848003388512</v>
      </c>
    </row>
    <row r="8370" spans="1:31" x14ac:dyDescent="0.3">
      <c r="A8370">
        <v>2730389</v>
      </c>
      <c r="B8370">
        <v>2</v>
      </c>
      <c r="C8370" t="s">
        <v>80</v>
      </c>
      <c r="D8370" t="s">
        <v>82</v>
      </c>
      <c r="E8370" t="s">
        <v>156</v>
      </c>
      <c r="F8370" t="s">
        <v>22862</v>
      </c>
      <c r="G8370" t="s">
        <v>249</v>
      </c>
      <c r="H8370" t="s">
        <v>153</v>
      </c>
      <c r="I8370" t="s">
        <v>136</v>
      </c>
      <c r="J8370" t="s">
        <v>5</v>
      </c>
      <c r="K8370" t="s">
        <v>138</v>
      </c>
      <c r="L8370" t="s">
        <v>22863</v>
      </c>
      <c r="M8370" t="s">
        <v>22864</v>
      </c>
      <c r="N8370">
        <v>0.99722222199999999</v>
      </c>
      <c r="O8370">
        <v>0</v>
      </c>
      <c r="P8370">
        <v>393</v>
      </c>
      <c r="Q8370">
        <v>0</v>
      </c>
      <c r="R8370">
        <v>0</v>
      </c>
      <c r="S8370">
        <v>0</v>
      </c>
      <c r="T8370">
        <v>124</v>
      </c>
      <c r="U8370">
        <v>0</v>
      </c>
      <c r="V8370">
        <v>0</v>
      </c>
      <c r="W8370">
        <v>0</v>
      </c>
      <c r="X8370">
        <v>91.329492999627092</v>
      </c>
      <c r="Y8370">
        <v>0</v>
      </c>
      <c r="Z8370">
        <v>0</v>
      </c>
      <c r="AA8370">
        <v>0</v>
      </c>
      <c r="AB8370">
        <v>107.77870763100347</v>
      </c>
      <c r="AC8370">
        <v>0</v>
      </c>
      <c r="AD8370">
        <v>0</v>
      </c>
      <c r="AE8370">
        <v>199.10820063063056</v>
      </c>
    </row>
    <row r="8371" spans="1:31" x14ac:dyDescent="0.3">
      <c r="A8371">
        <v>2729157</v>
      </c>
      <c r="B8371">
        <v>1</v>
      </c>
      <c r="C8371" t="s">
        <v>81</v>
      </c>
      <c r="D8371" t="s">
        <v>122</v>
      </c>
      <c r="E8371" t="s">
        <v>161</v>
      </c>
      <c r="F8371" t="s">
        <v>22865</v>
      </c>
      <c r="G8371" t="s">
        <v>163</v>
      </c>
      <c r="H8371" t="s">
        <v>135</v>
      </c>
      <c r="I8371" t="s">
        <v>136</v>
      </c>
      <c r="J8371" t="s">
        <v>137</v>
      </c>
      <c r="K8371" t="s">
        <v>138</v>
      </c>
      <c r="L8371" t="s">
        <v>22866</v>
      </c>
      <c r="M8371" t="s">
        <v>22867</v>
      </c>
      <c r="N8371">
        <v>1.354166666</v>
      </c>
      <c r="O8371">
        <v>0</v>
      </c>
      <c r="P8371">
        <v>8</v>
      </c>
      <c r="Q8371">
        <v>0</v>
      </c>
      <c r="R8371">
        <v>1</v>
      </c>
      <c r="S8371">
        <v>0</v>
      </c>
      <c r="T8371">
        <v>3</v>
      </c>
      <c r="U8371">
        <v>0</v>
      </c>
      <c r="V8371">
        <v>0</v>
      </c>
      <c r="W8371">
        <v>0</v>
      </c>
      <c r="X8371">
        <v>1.2843100176390634</v>
      </c>
      <c r="Y8371">
        <v>0</v>
      </c>
      <c r="Z8371">
        <v>0</v>
      </c>
      <c r="AA8371">
        <v>0</v>
      </c>
      <c r="AB8371">
        <v>4.1822730408775612</v>
      </c>
      <c r="AC8371">
        <v>0</v>
      </c>
      <c r="AD8371">
        <v>0</v>
      </c>
      <c r="AE8371">
        <v>5.4665830585166244</v>
      </c>
    </row>
    <row r="8372" spans="1:31" x14ac:dyDescent="0.3">
      <c r="A8372">
        <v>2729821</v>
      </c>
      <c r="B8372">
        <v>1</v>
      </c>
      <c r="C8372" t="s">
        <v>81</v>
      </c>
      <c r="D8372" t="s">
        <v>118</v>
      </c>
      <c r="E8372" t="s">
        <v>161</v>
      </c>
      <c r="F8372" t="s">
        <v>22868</v>
      </c>
      <c r="G8372" t="s">
        <v>163</v>
      </c>
      <c r="H8372" t="s">
        <v>135</v>
      </c>
      <c r="I8372" t="s">
        <v>136</v>
      </c>
      <c r="J8372" t="s">
        <v>137</v>
      </c>
      <c r="K8372" t="s">
        <v>138</v>
      </c>
      <c r="L8372" t="s">
        <v>22869</v>
      </c>
      <c r="M8372" t="s">
        <v>22870</v>
      </c>
      <c r="N8372">
        <v>1.675277777</v>
      </c>
      <c r="O8372">
        <v>0</v>
      </c>
      <c r="P8372">
        <v>1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0.10568141557303584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0.10568141557303584</v>
      </c>
    </row>
    <row r="8373" spans="1:31" x14ac:dyDescent="0.3">
      <c r="A8373">
        <v>2729134</v>
      </c>
      <c r="B8373">
        <v>1</v>
      </c>
      <c r="C8373" t="s">
        <v>80</v>
      </c>
      <c r="D8373" t="s">
        <v>82</v>
      </c>
      <c r="E8373" t="s">
        <v>173</v>
      </c>
      <c r="F8373" t="s">
        <v>2146</v>
      </c>
      <c r="G8373" t="s">
        <v>249</v>
      </c>
      <c r="H8373" t="s">
        <v>153</v>
      </c>
      <c r="I8373" t="s">
        <v>136</v>
      </c>
      <c r="J8373" t="s">
        <v>5</v>
      </c>
      <c r="K8373" t="s">
        <v>138</v>
      </c>
      <c r="L8373" t="s">
        <v>22871</v>
      </c>
      <c r="M8373" t="s">
        <v>22200</v>
      </c>
      <c r="N8373">
        <v>7.4175000000000004</v>
      </c>
      <c r="O8373">
        <v>0</v>
      </c>
      <c r="P8373">
        <v>670</v>
      </c>
      <c r="Q8373">
        <v>0</v>
      </c>
      <c r="R8373">
        <v>0</v>
      </c>
      <c r="S8373">
        <v>8</v>
      </c>
      <c r="T8373">
        <v>343</v>
      </c>
      <c r="U8373">
        <v>0</v>
      </c>
      <c r="V8373">
        <v>0</v>
      </c>
      <c r="W8373">
        <v>0</v>
      </c>
      <c r="X8373">
        <v>1554.6523107346036</v>
      </c>
      <c r="Y8373">
        <v>0</v>
      </c>
      <c r="Z8373">
        <v>0</v>
      </c>
      <c r="AA8373">
        <v>647.68919418908706</v>
      </c>
      <c r="AB8373">
        <v>3134.3503324117246</v>
      </c>
      <c r="AC8373">
        <v>0</v>
      </c>
      <c r="AD8373">
        <v>0</v>
      </c>
      <c r="AE8373">
        <v>5336.6918373354147</v>
      </c>
    </row>
    <row r="8374" spans="1:31" x14ac:dyDescent="0.3">
      <c r="A8374">
        <v>2729867</v>
      </c>
      <c r="B8374">
        <v>1</v>
      </c>
      <c r="C8374" t="s">
        <v>80</v>
      </c>
      <c r="D8374" t="s">
        <v>107</v>
      </c>
      <c r="E8374" t="s">
        <v>161</v>
      </c>
      <c r="F8374" t="s">
        <v>22872</v>
      </c>
      <c r="G8374" t="s">
        <v>163</v>
      </c>
      <c r="H8374" t="s">
        <v>135</v>
      </c>
      <c r="I8374" t="s">
        <v>136</v>
      </c>
      <c r="J8374" t="s">
        <v>137</v>
      </c>
      <c r="K8374" t="s">
        <v>138</v>
      </c>
      <c r="L8374" t="s">
        <v>22873</v>
      </c>
      <c r="M8374" t="s">
        <v>22874</v>
      </c>
      <c r="N8374">
        <v>2.4541666659999999</v>
      </c>
      <c r="O8374">
        <v>0</v>
      </c>
      <c r="P8374">
        <v>23</v>
      </c>
      <c r="Q8374">
        <v>0</v>
      </c>
      <c r="R8374">
        <v>1</v>
      </c>
      <c r="S8374">
        <v>0</v>
      </c>
      <c r="T8374">
        <v>4</v>
      </c>
      <c r="U8374">
        <v>0</v>
      </c>
      <c r="V8374">
        <v>0</v>
      </c>
      <c r="W8374">
        <v>0</v>
      </c>
      <c r="X8374">
        <v>7.7544829218501246</v>
      </c>
      <c r="Y8374">
        <v>0</v>
      </c>
      <c r="Z8374">
        <v>7.6028692271722509</v>
      </c>
      <c r="AA8374">
        <v>0</v>
      </c>
      <c r="AB8374">
        <v>0.54926669583919996</v>
      </c>
      <c r="AC8374">
        <v>0</v>
      </c>
      <c r="AD8374">
        <v>0</v>
      </c>
      <c r="AE8374">
        <v>15.906618844861576</v>
      </c>
    </row>
    <row r="8375" spans="1:31" x14ac:dyDescent="0.3">
      <c r="A8375">
        <v>2729944</v>
      </c>
      <c r="B8375">
        <v>1</v>
      </c>
      <c r="C8375" t="s">
        <v>81</v>
      </c>
      <c r="D8375" t="s">
        <v>115</v>
      </c>
      <c r="E8375" t="s">
        <v>161</v>
      </c>
      <c r="F8375" t="s">
        <v>22875</v>
      </c>
      <c r="G8375" t="s">
        <v>163</v>
      </c>
      <c r="H8375" t="s">
        <v>135</v>
      </c>
      <c r="I8375" t="s">
        <v>136</v>
      </c>
      <c r="J8375" t="s">
        <v>137</v>
      </c>
      <c r="K8375" t="s">
        <v>138</v>
      </c>
      <c r="L8375" t="s">
        <v>22876</v>
      </c>
      <c r="M8375" t="s">
        <v>22877</v>
      </c>
      <c r="N8375">
        <v>5.778888888</v>
      </c>
      <c r="O8375">
        <v>0</v>
      </c>
      <c r="P8375">
        <v>18</v>
      </c>
      <c r="Q8375">
        <v>0</v>
      </c>
      <c r="R8375">
        <v>3</v>
      </c>
      <c r="S8375">
        <v>0</v>
      </c>
      <c r="T8375">
        <v>1</v>
      </c>
      <c r="U8375">
        <v>0</v>
      </c>
      <c r="V8375">
        <v>0</v>
      </c>
      <c r="W8375">
        <v>0</v>
      </c>
      <c r="X8375">
        <v>11.541100245470428</v>
      </c>
      <c r="Y8375">
        <v>0</v>
      </c>
      <c r="Z8375">
        <v>35.098946298624384</v>
      </c>
      <c r="AA8375">
        <v>0</v>
      </c>
      <c r="AB8375">
        <v>0.69939647739216004</v>
      </c>
      <c r="AC8375">
        <v>0</v>
      </c>
      <c r="AD8375">
        <v>0</v>
      </c>
      <c r="AE8375">
        <v>47.339443021486979</v>
      </c>
    </row>
    <row r="8376" spans="1:31" x14ac:dyDescent="0.3">
      <c r="A8376">
        <v>2730531</v>
      </c>
      <c r="B8376">
        <v>1</v>
      </c>
      <c r="C8376" t="s">
        <v>80</v>
      </c>
      <c r="D8376" t="s">
        <v>101</v>
      </c>
      <c r="E8376" t="s">
        <v>161</v>
      </c>
      <c r="F8376" t="s">
        <v>7016</v>
      </c>
      <c r="G8376" t="s">
        <v>163</v>
      </c>
      <c r="H8376" t="s">
        <v>135</v>
      </c>
      <c r="I8376" t="s">
        <v>136</v>
      </c>
      <c r="J8376" t="s">
        <v>137</v>
      </c>
      <c r="K8376" t="s">
        <v>138</v>
      </c>
      <c r="L8376" t="s">
        <v>22288</v>
      </c>
      <c r="M8376" t="s">
        <v>22878</v>
      </c>
      <c r="N8376">
        <v>6.6155555550000003</v>
      </c>
      <c r="O8376">
        <v>0</v>
      </c>
      <c r="P8376">
        <v>18</v>
      </c>
      <c r="Q8376">
        <v>0</v>
      </c>
      <c r="R8376">
        <v>3</v>
      </c>
      <c r="S8376">
        <v>0</v>
      </c>
      <c r="T8376">
        <v>6</v>
      </c>
      <c r="U8376">
        <v>0</v>
      </c>
      <c r="V8376">
        <v>0</v>
      </c>
      <c r="W8376">
        <v>0</v>
      </c>
      <c r="X8376">
        <v>79.606298480834454</v>
      </c>
      <c r="Y8376">
        <v>0</v>
      </c>
      <c r="Z8376">
        <v>0</v>
      </c>
      <c r="AA8376">
        <v>0</v>
      </c>
      <c r="AB8376">
        <v>47.421727886662993</v>
      </c>
      <c r="AC8376">
        <v>0</v>
      </c>
      <c r="AD8376">
        <v>0</v>
      </c>
      <c r="AE8376">
        <v>127.02802636749745</v>
      </c>
    </row>
    <row r="8377" spans="1:31" x14ac:dyDescent="0.3">
      <c r="A8377">
        <v>2729303</v>
      </c>
      <c r="B8377">
        <v>1</v>
      </c>
      <c r="C8377" t="s">
        <v>80</v>
      </c>
      <c r="D8377" t="s">
        <v>109</v>
      </c>
      <c r="E8377" t="s">
        <v>132</v>
      </c>
      <c r="F8377" t="s">
        <v>22879</v>
      </c>
      <c r="G8377" t="s">
        <v>134</v>
      </c>
      <c r="H8377" t="s">
        <v>135</v>
      </c>
      <c r="I8377" t="s">
        <v>136</v>
      </c>
      <c r="J8377" t="s">
        <v>137</v>
      </c>
      <c r="K8377" t="s">
        <v>138</v>
      </c>
      <c r="L8377" t="s">
        <v>22880</v>
      </c>
      <c r="M8377" t="s">
        <v>22881</v>
      </c>
      <c r="N8377">
        <v>1.6405555549999999</v>
      </c>
      <c r="O8377">
        <v>0</v>
      </c>
      <c r="P8377">
        <v>137</v>
      </c>
      <c r="Q8377">
        <v>0</v>
      </c>
      <c r="R8377">
        <v>6</v>
      </c>
      <c r="S8377">
        <v>0</v>
      </c>
      <c r="T8377">
        <v>22</v>
      </c>
      <c r="U8377">
        <v>0</v>
      </c>
      <c r="V8377">
        <v>0</v>
      </c>
      <c r="W8377">
        <v>0</v>
      </c>
      <c r="X8377">
        <v>25.429957415196935</v>
      </c>
      <c r="Y8377">
        <v>0</v>
      </c>
      <c r="Z8377">
        <v>0</v>
      </c>
      <c r="AA8377">
        <v>0</v>
      </c>
      <c r="AB8377">
        <v>2.9968513919970676</v>
      </c>
      <c r="AC8377">
        <v>0</v>
      </c>
      <c r="AD8377">
        <v>0</v>
      </c>
      <c r="AE8377">
        <v>28.426808807194003</v>
      </c>
    </row>
    <row r="8378" spans="1:31" x14ac:dyDescent="0.3">
      <c r="A8378">
        <v>2730631</v>
      </c>
      <c r="B8378">
        <v>1</v>
      </c>
      <c r="C8378" t="s">
        <v>80</v>
      </c>
      <c r="D8378" t="s">
        <v>85</v>
      </c>
      <c r="E8378" t="s">
        <v>200</v>
      </c>
      <c r="F8378" t="s">
        <v>22882</v>
      </c>
      <c r="G8378" t="s">
        <v>163</v>
      </c>
      <c r="H8378" t="s">
        <v>135</v>
      </c>
      <c r="I8378" t="s">
        <v>136</v>
      </c>
      <c r="J8378" t="s">
        <v>137</v>
      </c>
      <c r="K8378" t="s">
        <v>138</v>
      </c>
      <c r="L8378" t="s">
        <v>22883</v>
      </c>
      <c r="M8378" t="s">
        <v>22884</v>
      </c>
      <c r="N8378">
        <v>8.477777777</v>
      </c>
      <c r="O8378">
        <v>0</v>
      </c>
      <c r="P8378">
        <v>42</v>
      </c>
      <c r="Q8378">
        <v>0</v>
      </c>
      <c r="R8378">
        <v>0</v>
      </c>
      <c r="S8378">
        <v>0</v>
      </c>
      <c r="T8378">
        <v>4</v>
      </c>
      <c r="U8378">
        <v>0</v>
      </c>
      <c r="V8378">
        <v>0</v>
      </c>
      <c r="W8378">
        <v>0</v>
      </c>
      <c r="X8378">
        <v>92.893581950588711</v>
      </c>
      <c r="Y8378">
        <v>0</v>
      </c>
      <c r="Z8378">
        <v>0</v>
      </c>
      <c r="AA8378">
        <v>0</v>
      </c>
      <c r="AB8378">
        <v>24.460208875033722</v>
      </c>
      <c r="AC8378">
        <v>0</v>
      </c>
      <c r="AD8378">
        <v>0</v>
      </c>
      <c r="AE8378">
        <v>117.35379082562244</v>
      </c>
    </row>
    <row r="8379" spans="1:31" x14ac:dyDescent="0.3">
      <c r="A8379">
        <v>2731487</v>
      </c>
      <c r="B8379">
        <v>1</v>
      </c>
      <c r="C8379" t="s">
        <v>80</v>
      </c>
      <c r="D8379" t="s">
        <v>85</v>
      </c>
      <c r="E8379" t="s">
        <v>145</v>
      </c>
      <c r="F8379" t="s">
        <v>22885</v>
      </c>
      <c r="G8379" t="s">
        <v>249</v>
      </c>
      <c r="H8379" t="s">
        <v>135</v>
      </c>
      <c r="I8379" t="s">
        <v>136</v>
      </c>
      <c r="J8379" t="s">
        <v>5</v>
      </c>
      <c r="K8379" t="s">
        <v>138</v>
      </c>
      <c r="L8379" t="s">
        <v>22886</v>
      </c>
      <c r="M8379" t="s">
        <v>22887</v>
      </c>
      <c r="N8379">
        <v>26.761388887999999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1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30.747174061029167</v>
      </c>
      <c r="AC8379">
        <v>0</v>
      </c>
      <c r="AD8379">
        <v>0</v>
      </c>
      <c r="AE8379">
        <v>30.747174061029167</v>
      </c>
    </row>
    <row r="8380" spans="1:31" x14ac:dyDescent="0.3">
      <c r="A8380">
        <v>2729326</v>
      </c>
      <c r="B8380">
        <v>1</v>
      </c>
      <c r="C8380" t="s">
        <v>81</v>
      </c>
      <c r="D8380" t="s">
        <v>128</v>
      </c>
      <c r="E8380" t="s">
        <v>161</v>
      </c>
      <c r="F8380" t="s">
        <v>22888</v>
      </c>
      <c r="G8380" t="s">
        <v>409</v>
      </c>
      <c r="H8380" t="s">
        <v>135</v>
      </c>
      <c r="I8380" t="s">
        <v>136</v>
      </c>
      <c r="J8380" t="s">
        <v>137</v>
      </c>
      <c r="K8380" t="s">
        <v>138</v>
      </c>
      <c r="L8380" t="s">
        <v>22889</v>
      </c>
      <c r="M8380" t="s">
        <v>22890</v>
      </c>
      <c r="N8380">
        <v>7.6611111110000003</v>
      </c>
      <c r="O8380">
        <v>0</v>
      </c>
      <c r="P8380">
        <v>55</v>
      </c>
      <c r="Q8380">
        <v>0</v>
      </c>
      <c r="R8380">
        <v>12</v>
      </c>
      <c r="S8380">
        <v>0</v>
      </c>
      <c r="T8380">
        <v>6</v>
      </c>
      <c r="U8380">
        <v>0</v>
      </c>
      <c r="V8380">
        <v>0</v>
      </c>
      <c r="W8380">
        <v>0</v>
      </c>
      <c r="X8380">
        <v>68.514739040817446</v>
      </c>
      <c r="Y8380">
        <v>0</v>
      </c>
      <c r="Z8380">
        <v>10.590280931568101</v>
      </c>
      <c r="AA8380">
        <v>0</v>
      </c>
      <c r="AB8380">
        <v>12.404015997952865</v>
      </c>
      <c r="AC8380">
        <v>0</v>
      </c>
      <c r="AD8380">
        <v>0</v>
      </c>
      <c r="AE8380">
        <v>91.509035970338417</v>
      </c>
    </row>
    <row r="8381" spans="1:31" x14ac:dyDescent="0.3">
      <c r="A8381">
        <v>2730159</v>
      </c>
      <c r="B8381">
        <v>1</v>
      </c>
      <c r="C8381" t="s">
        <v>80</v>
      </c>
      <c r="D8381" t="s">
        <v>100</v>
      </c>
      <c r="E8381" t="s">
        <v>145</v>
      </c>
      <c r="F8381" t="s">
        <v>22891</v>
      </c>
      <c r="G8381" t="s">
        <v>147</v>
      </c>
      <c r="H8381" t="s">
        <v>135</v>
      </c>
      <c r="I8381" t="s">
        <v>136</v>
      </c>
      <c r="J8381" t="s">
        <v>137</v>
      </c>
      <c r="K8381" t="s">
        <v>138</v>
      </c>
      <c r="L8381" t="s">
        <v>22892</v>
      </c>
      <c r="M8381" t="s">
        <v>22893</v>
      </c>
      <c r="N8381">
        <v>5.9622222220000003</v>
      </c>
      <c r="O8381">
        <v>0</v>
      </c>
      <c r="P8381">
        <v>5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4.3324098849128516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4.3324098849128516</v>
      </c>
    </row>
    <row r="8382" spans="1:31" x14ac:dyDescent="0.3">
      <c r="A8382">
        <v>2730136</v>
      </c>
      <c r="B8382">
        <v>1</v>
      </c>
      <c r="C8382" t="s">
        <v>80</v>
      </c>
      <c r="D8382" t="s">
        <v>83</v>
      </c>
      <c r="E8382" t="s">
        <v>145</v>
      </c>
      <c r="F8382" t="s">
        <v>22894</v>
      </c>
      <c r="G8382" t="s">
        <v>230</v>
      </c>
      <c r="H8382" t="s">
        <v>135</v>
      </c>
      <c r="I8382" t="s">
        <v>136</v>
      </c>
      <c r="J8382" t="s">
        <v>137</v>
      </c>
      <c r="K8382" t="s">
        <v>138</v>
      </c>
      <c r="L8382" t="s">
        <v>22895</v>
      </c>
      <c r="M8382" t="s">
        <v>22896</v>
      </c>
      <c r="N8382">
        <v>1.7822222219999999</v>
      </c>
      <c r="O8382">
        <v>0</v>
      </c>
      <c r="P8382">
        <v>4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1.647258445820603</v>
      </c>
      <c r="Y8382">
        <v>0</v>
      </c>
      <c r="Z8382">
        <v>0</v>
      </c>
      <c r="AA8382">
        <v>0</v>
      </c>
      <c r="AB8382">
        <v>0</v>
      </c>
      <c r="AC8382">
        <v>0</v>
      </c>
      <c r="AD8382">
        <v>0</v>
      </c>
      <c r="AE8382">
        <v>1.647258445820603</v>
      </c>
    </row>
    <row r="8383" spans="1:31" x14ac:dyDescent="0.3">
      <c r="A8383">
        <v>2729449</v>
      </c>
      <c r="B8383">
        <v>1</v>
      </c>
      <c r="C8383" t="s">
        <v>80</v>
      </c>
      <c r="D8383" t="s">
        <v>108</v>
      </c>
      <c r="E8383" t="s">
        <v>213</v>
      </c>
      <c r="F8383" t="s">
        <v>7846</v>
      </c>
      <c r="G8383" t="s">
        <v>152</v>
      </c>
      <c r="H8383" t="s">
        <v>153</v>
      </c>
      <c r="I8383" t="s">
        <v>136</v>
      </c>
      <c r="J8383" t="s">
        <v>137</v>
      </c>
      <c r="K8383" t="s">
        <v>138</v>
      </c>
      <c r="L8383" t="s">
        <v>22897</v>
      </c>
      <c r="M8383" t="s">
        <v>22898</v>
      </c>
      <c r="N8383">
        <v>1.391388888</v>
      </c>
      <c r="O8383">
        <v>0</v>
      </c>
      <c r="P8383">
        <v>1980</v>
      </c>
      <c r="Q8383">
        <v>1</v>
      </c>
      <c r="R8383">
        <v>315</v>
      </c>
      <c r="S8383">
        <v>12</v>
      </c>
      <c r="T8383">
        <v>236</v>
      </c>
      <c r="U8383">
        <v>0</v>
      </c>
      <c r="V8383">
        <v>0</v>
      </c>
      <c r="W8383">
        <v>0</v>
      </c>
      <c r="X8383">
        <v>304.59267129072504</v>
      </c>
      <c r="Y8383">
        <v>37.384827946428466</v>
      </c>
      <c r="Z8383">
        <v>18.271739050858898</v>
      </c>
      <c r="AA8383">
        <v>88.328575717110226</v>
      </c>
      <c r="AB8383">
        <v>136.92147851440907</v>
      </c>
      <c r="AC8383">
        <v>0</v>
      </c>
      <c r="AD8383">
        <v>0</v>
      </c>
      <c r="AE8383">
        <v>585.49929251953165</v>
      </c>
    </row>
    <row r="8384" spans="1:31" x14ac:dyDescent="0.3">
      <c r="A8384">
        <v>2730090</v>
      </c>
      <c r="B8384">
        <v>1</v>
      </c>
      <c r="C8384" t="s">
        <v>81</v>
      </c>
      <c r="D8384" t="s">
        <v>117</v>
      </c>
      <c r="E8384" t="s">
        <v>156</v>
      </c>
      <c r="F8384" t="s">
        <v>9047</v>
      </c>
      <c r="G8384" t="s">
        <v>185</v>
      </c>
      <c r="H8384" t="s">
        <v>153</v>
      </c>
      <c r="I8384" t="s">
        <v>136</v>
      </c>
      <c r="J8384" t="s">
        <v>137</v>
      </c>
      <c r="K8384" t="s">
        <v>138</v>
      </c>
      <c r="L8384" t="s">
        <v>22899</v>
      </c>
      <c r="M8384" t="s">
        <v>22900</v>
      </c>
      <c r="N8384">
        <v>15.571666666</v>
      </c>
      <c r="O8384">
        <v>3</v>
      </c>
      <c r="P8384">
        <v>257</v>
      </c>
      <c r="Q8384">
        <v>2</v>
      </c>
      <c r="R8384">
        <v>12</v>
      </c>
      <c r="S8384">
        <v>3</v>
      </c>
      <c r="T8384">
        <v>7</v>
      </c>
      <c r="U8384">
        <v>0</v>
      </c>
      <c r="V8384">
        <v>0</v>
      </c>
      <c r="W8384">
        <v>9.5483326220450024</v>
      </c>
      <c r="X8384">
        <v>391.77328658791782</v>
      </c>
      <c r="Y8384">
        <v>35.171943792665324</v>
      </c>
      <c r="Z8384">
        <v>0</v>
      </c>
      <c r="AA8384">
        <v>41.430851985885425</v>
      </c>
      <c r="AB8384">
        <v>13.109552210893538</v>
      </c>
      <c r="AC8384">
        <v>0</v>
      </c>
      <c r="AD8384">
        <v>0</v>
      </c>
      <c r="AE8384">
        <v>491.03396719940713</v>
      </c>
    </row>
    <row r="8385" spans="1:31" x14ac:dyDescent="0.3">
      <c r="A8385">
        <v>2728762</v>
      </c>
      <c r="B8385">
        <v>1</v>
      </c>
      <c r="C8385" t="s">
        <v>80</v>
      </c>
      <c r="D8385" t="s">
        <v>95</v>
      </c>
      <c r="E8385" t="s">
        <v>150</v>
      </c>
      <c r="F8385" t="s">
        <v>226</v>
      </c>
      <c r="G8385" t="s">
        <v>152</v>
      </c>
      <c r="H8385" t="s">
        <v>153</v>
      </c>
      <c r="I8385" t="s">
        <v>136</v>
      </c>
      <c r="J8385" t="s">
        <v>137</v>
      </c>
      <c r="K8385" t="s">
        <v>138</v>
      </c>
      <c r="L8385" t="s">
        <v>22901</v>
      </c>
      <c r="M8385" t="s">
        <v>22902</v>
      </c>
      <c r="N8385">
        <v>1.9980555550000001</v>
      </c>
      <c r="O8385">
        <v>5</v>
      </c>
      <c r="P8385">
        <v>762</v>
      </c>
      <c r="Q8385">
        <v>24</v>
      </c>
      <c r="R8385">
        <v>13</v>
      </c>
      <c r="S8385">
        <v>34</v>
      </c>
      <c r="T8385">
        <v>56</v>
      </c>
      <c r="U8385">
        <v>0</v>
      </c>
      <c r="V8385">
        <v>0</v>
      </c>
      <c r="W8385">
        <v>9.7923006635628749</v>
      </c>
      <c r="X8385">
        <v>273.91537421974078</v>
      </c>
      <c r="Y8385">
        <v>54.691011932744964</v>
      </c>
      <c r="Z8385">
        <v>6.0662289181110305</v>
      </c>
      <c r="AA8385">
        <v>801.86373110570594</v>
      </c>
      <c r="AB8385">
        <v>60.590351664939959</v>
      </c>
      <c r="AC8385">
        <v>0</v>
      </c>
      <c r="AD8385">
        <v>0</v>
      </c>
      <c r="AE8385">
        <v>1206.9189985048056</v>
      </c>
    </row>
    <row r="8386" spans="1:31" x14ac:dyDescent="0.3">
      <c r="A8386">
        <v>2729011</v>
      </c>
      <c r="B8386">
        <v>1</v>
      </c>
      <c r="C8386" t="s">
        <v>81</v>
      </c>
      <c r="D8386" t="s">
        <v>117</v>
      </c>
      <c r="E8386" t="s">
        <v>213</v>
      </c>
      <c r="F8386" t="s">
        <v>3035</v>
      </c>
      <c r="G8386" t="s">
        <v>152</v>
      </c>
      <c r="H8386" t="s">
        <v>153</v>
      </c>
      <c r="I8386" t="s">
        <v>136</v>
      </c>
      <c r="J8386" t="s">
        <v>137</v>
      </c>
      <c r="K8386" t="s">
        <v>138</v>
      </c>
      <c r="L8386" t="s">
        <v>22903</v>
      </c>
      <c r="M8386" t="s">
        <v>22904</v>
      </c>
      <c r="N8386">
        <v>1.8377777769999999</v>
      </c>
      <c r="O8386">
        <v>1</v>
      </c>
      <c r="P8386">
        <v>1050</v>
      </c>
      <c r="Q8386">
        <v>9</v>
      </c>
      <c r="R8386">
        <v>54</v>
      </c>
      <c r="S8386">
        <v>7</v>
      </c>
      <c r="T8386">
        <v>125</v>
      </c>
      <c r="U8386">
        <v>0</v>
      </c>
      <c r="V8386">
        <v>0</v>
      </c>
      <c r="W8386">
        <v>0.2852718362233333</v>
      </c>
      <c r="X8386">
        <v>188.62381771818784</v>
      </c>
      <c r="Y8386">
        <v>99.712385139191127</v>
      </c>
      <c r="Z8386">
        <v>12.57928276505319</v>
      </c>
      <c r="AA8386">
        <v>203.1623451845274</v>
      </c>
      <c r="AB8386">
        <v>63.56825955025861</v>
      </c>
      <c r="AC8386">
        <v>0</v>
      </c>
      <c r="AD8386">
        <v>0</v>
      </c>
      <c r="AE8386">
        <v>567.93136219344149</v>
      </c>
    </row>
    <row r="8387" spans="1:31" x14ac:dyDescent="0.3">
      <c r="A8387">
        <v>2728865</v>
      </c>
      <c r="B8387">
        <v>1</v>
      </c>
      <c r="C8387" t="s">
        <v>80</v>
      </c>
      <c r="D8387" t="s">
        <v>107</v>
      </c>
      <c r="E8387" t="s">
        <v>213</v>
      </c>
      <c r="F8387" t="s">
        <v>22905</v>
      </c>
      <c r="G8387" t="s">
        <v>152</v>
      </c>
      <c r="H8387" t="s">
        <v>153</v>
      </c>
      <c r="I8387" t="s">
        <v>136</v>
      </c>
      <c r="J8387" t="s">
        <v>137</v>
      </c>
      <c r="K8387" t="s">
        <v>138</v>
      </c>
      <c r="L8387" t="s">
        <v>22906</v>
      </c>
      <c r="M8387" t="s">
        <v>22907</v>
      </c>
      <c r="N8387">
        <v>2.381388888</v>
      </c>
      <c r="O8387">
        <v>1</v>
      </c>
      <c r="P8387">
        <v>1911</v>
      </c>
      <c r="Q8387">
        <v>0</v>
      </c>
      <c r="R8387">
        <v>0</v>
      </c>
      <c r="S8387">
        <v>0</v>
      </c>
      <c r="T8387">
        <v>119</v>
      </c>
      <c r="U8387">
        <v>0</v>
      </c>
      <c r="V8387">
        <v>1</v>
      </c>
      <c r="W8387">
        <v>11.063214380234376</v>
      </c>
      <c r="X8387">
        <v>347.69735040634686</v>
      </c>
      <c r="Y8387">
        <v>0</v>
      </c>
      <c r="Z8387">
        <v>0</v>
      </c>
      <c r="AA8387">
        <v>0</v>
      </c>
      <c r="AB8387">
        <v>100.2987139199022</v>
      </c>
      <c r="AC8387">
        <v>0</v>
      </c>
      <c r="AD8387">
        <v>0.39553702840256005</v>
      </c>
      <c r="AE8387">
        <v>459.45481573488598</v>
      </c>
    </row>
    <row r="8388" spans="1:31" x14ac:dyDescent="0.3">
      <c r="A8388">
        <v>2730451</v>
      </c>
      <c r="B8388">
        <v>1</v>
      </c>
      <c r="C8388" t="s">
        <v>81</v>
      </c>
      <c r="D8388" t="s">
        <v>114</v>
      </c>
      <c r="E8388" t="s">
        <v>132</v>
      </c>
      <c r="F8388" t="s">
        <v>14858</v>
      </c>
      <c r="G8388" t="s">
        <v>134</v>
      </c>
      <c r="H8388" t="s">
        <v>135</v>
      </c>
      <c r="I8388" t="s">
        <v>136</v>
      </c>
      <c r="J8388" t="s">
        <v>137</v>
      </c>
      <c r="K8388" t="s">
        <v>138</v>
      </c>
      <c r="L8388" t="s">
        <v>22908</v>
      </c>
      <c r="M8388" t="s">
        <v>22909</v>
      </c>
      <c r="N8388">
        <v>2.173611111</v>
      </c>
      <c r="O8388">
        <v>0</v>
      </c>
      <c r="P8388">
        <v>20</v>
      </c>
      <c r="Q8388">
        <v>0</v>
      </c>
      <c r="R8388">
        <v>2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4.4138259821044761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4.4138259821044761</v>
      </c>
    </row>
    <row r="8389" spans="1:31" x14ac:dyDescent="0.3">
      <c r="A8389">
        <v>2728719</v>
      </c>
      <c r="B8389">
        <v>1</v>
      </c>
      <c r="C8389" t="s">
        <v>80</v>
      </c>
      <c r="D8389" t="s">
        <v>89</v>
      </c>
      <c r="E8389" t="s">
        <v>150</v>
      </c>
      <c r="F8389" t="s">
        <v>22910</v>
      </c>
      <c r="G8389" t="s">
        <v>152</v>
      </c>
      <c r="H8389" t="s">
        <v>153</v>
      </c>
      <c r="I8389" t="s">
        <v>136</v>
      </c>
      <c r="J8389" t="s">
        <v>137</v>
      </c>
      <c r="K8389" t="s">
        <v>138</v>
      </c>
      <c r="L8389" t="s">
        <v>22911</v>
      </c>
      <c r="M8389" t="s">
        <v>22912</v>
      </c>
      <c r="N8389">
        <v>0.21305555500000001</v>
      </c>
      <c r="O8389">
        <v>2</v>
      </c>
      <c r="P8389">
        <v>5293</v>
      </c>
      <c r="Q8389">
        <v>4</v>
      </c>
      <c r="R8389">
        <v>122</v>
      </c>
      <c r="S8389">
        <v>14</v>
      </c>
      <c r="T8389">
        <v>579</v>
      </c>
      <c r="U8389">
        <v>2</v>
      </c>
      <c r="V8389">
        <v>1</v>
      </c>
      <c r="W8389">
        <v>4.0671087394309673</v>
      </c>
      <c r="X8389">
        <v>437.25896874112846</v>
      </c>
      <c r="Y8389">
        <v>0.25141344847430502</v>
      </c>
      <c r="Z8389">
        <v>4.4914207426911013</v>
      </c>
      <c r="AA8389">
        <v>23.555952762551385</v>
      </c>
      <c r="AB8389">
        <v>111.47517737950437</v>
      </c>
      <c r="AC8389">
        <v>589.60279148046834</v>
      </c>
      <c r="AD8389">
        <v>4.7873386907298672</v>
      </c>
      <c r="AE8389">
        <v>1175.4901719849788</v>
      </c>
    </row>
    <row r="8390" spans="1:31" x14ac:dyDescent="0.3">
      <c r="A8390">
        <v>2730428</v>
      </c>
      <c r="B8390">
        <v>1</v>
      </c>
      <c r="C8390" t="s">
        <v>81</v>
      </c>
      <c r="D8390" t="s">
        <v>118</v>
      </c>
      <c r="E8390" t="s">
        <v>213</v>
      </c>
      <c r="F8390" t="s">
        <v>11852</v>
      </c>
      <c r="G8390" t="s">
        <v>170</v>
      </c>
      <c r="H8390" t="s">
        <v>153</v>
      </c>
      <c r="I8390" t="s">
        <v>136</v>
      </c>
      <c r="J8390" t="s">
        <v>137</v>
      </c>
      <c r="K8390" t="s">
        <v>138</v>
      </c>
      <c r="L8390" t="s">
        <v>22913</v>
      </c>
      <c r="M8390" t="s">
        <v>22914</v>
      </c>
      <c r="N8390">
        <v>0.17249999999999999</v>
      </c>
      <c r="O8390">
        <v>4</v>
      </c>
      <c r="P8390">
        <v>888</v>
      </c>
      <c r="Q8390">
        <v>53</v>
      </c>
      <c r="R8390">
        <v>152</v>
      </c>
      <c r="S8390">
        <v>7</v>
      </c>
      <c r="T8390">
        <v>73</v>
      </c>
      <c r="U8390">
        <v>0</v>
      </c>
      <c r="V8390">
        <v>0</v>
      </c>
      <c r="W8390">
        <v>2.9748376721246754</v>
      </c>
      <c r="X8390">
        <v>18.317228231625617</v>
      </c>
      <c r="Y8390">
        <v>1.7706764199882905</v>
      </c>
      <c r="Z8390">
        <v>2.4296108999024844</v>
      </c>
      <c r="AA8390">
        <v>0.88396860337909511</v>
      </c>
      <c r="AB8390">
        <v>3.9563195775279265</v>
      </c>
      <c r="AC8390">
        <v>0</v>
      </c>
      <c r="AD8390">
        <v>0</v>
      </c>
      <c r="AE8390">
        <v>30.332641404548092</v>
      </c>
    </row>
    <row r="8391" spans="1:31" x14ac:dyDescent="0.3">
      <c r="A8391">
        <v>2728885</v>
      </c>
      <c r="B8391">
        <v>1</v>
      </c>
      <c r="C8391" t="s">
        <v>80</v>
      </c>
      <c r="D8391" t="s">
        <v>103</v>
      </c>
      <c r="E8391" t="s">
        <v>213</v>
      </c>
      <c r="F8391" t="s">
        <v>22915</v>
      </c>
      <c r="G8391" t="s">
        <v>152</v>
      </c>
      <c r="H8391" t="s">
        <v>153</v>
      </c>
      <c r="I8391" t="s">
        <v>136</v>
      </c>
      <c r="J8391" t="s">
        <v>137</v>
      </c>
      <c r="K8391" t="s">
        <v>138</v>
      </c>
      <c r="L8391" t="s">
        <v>22916</v>
      </c>
      <c r="M8391" t="s">
        <v>22917</v>
      </c>
      <c r="N8391">
        <v>3.9497222220000001</v>
      </c>
      <c r="O8391">
        <v>0</v>
      </c>
      <c r="P8391">
        <v>2</v>
      </c>
      <c r="Q8391">
        <v>7</v>
      </c>
      <c r="R8391">
        <v>11</v>
      </c>
      <c r="S8391">
        <v>17</v>
      </c>
      <c r="T8391">
        <v>18</v>
      </c>
      <c r="U8391">
        <v>31</v>
      </c>
      <c r="V8391">
        <v>7</v>
      </c>
      <c r="W8391">
        <v>0</v>
      </c>
      <c r="X8391">
        <v>0</v>
      </c>
      <c r="Y8391">
        <v>41.055893341648812</v>
      </c>
      <c r="Z8391">
        <v>32.275753157692549</v>
      </c>
      <c r="AA8391">
        <v>550.8561285802042</v>
      </c>
      <c r="AB8391">
        <v>52.919847502831374</v>
      </c>
      <c r="AC8391">
        <v>5507.8553714840491</v>
      </c>
      <c r="AD8391">
        <v>313.08506026518626</v>
      </c>
      <c r="AE8391">
        <v>6498.0480543316125</v>
      </c>
    </row>
    <row r="8392" spans="1:31" x14ac:dyDescent="0.3">
      <c r="A8392">
        <v>2728742</v>
      </c>
      <c r="B8392">
        <v>1</v>
      </c>
      <c r="C8392" t="s">
        <v>81</v>
      </c>
      <c r="D8392" t="s">
        <v>113</v>
      </c>
      <c r="E8392" t="s">
        <v>156</v>
      </c>
      <c r="F8392" t="s">
        <v>675</v>
      </c>
      <c r="G8392" t="s">
        <v>152</v>
      </c>
      <c r="H8392" t="s">
        <v>153</v>
      </c>
      <c r="I8392" t="s">
        <v>490</v>
      </c>
      <c r="J8392" t="s">
        <v>137</v>
      </c>
      <c r="K8392" t="s">
        <v>138</v>
      </c>
      <c r="L8392" t="s">
        <v>22918</v>
      </c>
      <c r="M8392" t="s">
        <v>22919</v>
      </c>
      <c r="N8392">
        <v>3.6111111000000001E-2</v>
      </c>
      <c r="O8392">
        <v>2</v>
      </c>
      <c r="P8392">
        <v>481</v>
      </c>
      <c r="Q8392">
        <v>2</v>
      </c>
      <c r="R8392">
        <v>30</v>
      </c>
      <c r="S8392">
        <v>0</v>
      </c>
      <c r="T8392">
        <v>13</v>
      </c>
      <c r="U8392">
        <v>0</v>
      </c>
      <c r="V8392">
        <v>0</v>
      </c>
      <c r="W8392">
        <v>0.45183967199594161</v>
      </c>
      <c r="X8392">
        <v>1.5782000133054994</v>
      </c>
      <c r="Y8392">
        <v>3.2877292655674996E-2</v>
      </c>
      <c r="Z8392">
        <v>4.6518215071899995E-2</v>
      </c>
      <c r="AA8392">
        <v>0</v>
      </c>
      <c r="AB8392">
        <v>0.10641461081918331</v>
      </c>
      <c r="AC8392">
        <v>0</v>
      </c>
      <c r="AD8392">
        <v>0</v>
      </c>
      <c r="AE8392">
        <v>2.2158498038481991</v>
      </c>
    </row>
    <row r="8393" spans="1:31" x14ac:dyDescent="0.3">
      <c r="A8393">
        <v>2728911</v>
      </c>
      <c r="B8393">
        <v>1</v>
      </c>
      <c r="C8393" t="s">
        <v>80</v>
      </c>
      <c r="D8393" t="s">
        <v>95</v>
      </c>
      <c r="E8393" t="s">
        <v>213</v>
      </c>
      <c r="F8393" t="s">
        <v>22920</v>
      </c>
      <c r="G8393" t="s">
        <v>152</v>
      </c>
      <c r="H8393" t="s">
        <v>153</v>
      </c>
      <c r="I8393" t="s">
        <v>136</v>
      </c>
      <c r="J8393" t="s">
        <v>137</v>
      </c>
      <c r="K8393" t="s">
        <v>138</v>
      </c>
      <c r="L8393" t="s">
        <v>22921</v>
      </c>
      <c r="M8393" t="s">
        <v>22922</v>
      </c>
      <c r="N8393">
        <v>1.557222222</v>
      </c>
      <c r="O8393">
        <v>5</v>
      </c>
      <c r="P8393">
        <v>2633</v>
      </c>
      <c r="Q8393">
        <v>8</v>
      </c>
      <c r="R8393">
        <v>40</v>
      </c>
      <c r="S8393">
        <v>48</v>
      </c>
      <c r="T8393">
        <v>232</v>
      </c>
      <c r="U8393">
        <v>7</v>
      </c>
      <c r="V8393">
        <v>3</v>
      </c>
      <c r="W8393">
        <v>4.1837521271858797</v>
      </c>
      <c r="X8393">
        <v>708.42216630263556</v>
      </c>
      <c r="Y8393">
        <v>89.496534893776413</v>
      </c>
      <c r="Z8393">
        <v>9.6585262778841425</v>
      </c>
      <c r="AA8393">
        <v>622.28223453641488</v>
      </c>
      <c r="AB8393">
        <v>210.12642435729876</v>
      </c>
      <c r="AC8393">
        <v>154.4355755465599</v>
      </c>
      <c r="AD8393">
        <v>59.71468021081651</v>
      </c>
      <c r="AE8393">
        <v>1858.3198942525721</v>
      </c>
    </row>
    <row r="8394" spans="1:31" x14ac:dyDescent="0.3">
      <c r="A8394">
        <v>2729575</v>
      </c>
      <c r="B8394">
        <v>1</v>
      </c>
      <c r="C8394" t="s">
        <v>80</v>
      </c>
      <c r="D8394" t="s">
        <v>84</v>
      </c>
      <c r="E8394" t="s">
        <v>145</v>
      </c>
      <c r="F8394" t="s">
        <v>22923</v>
      </c>
      <c r="G8394" t="s">
        <v>230</v>
      </c>
      <c r="H8394" t="s">
        <v>135</v>
      </c>
      <c r="I8394" t="s">
        <v>136</v>
      </c>
      <c r="J8394" t="s">
        <v>137</v>
      </c>
      <c r="K8394" t="s">
        <v>138</v>
      </c>
      <c r="L8394" t="s">
        <v>22924</v>
      </c>
      <c r="M8394" t="s">
        <v>22925</v>
      </c>
      <c r="N8394">
        <v>2.5724999999999998</v>
      </c>
      <c r="O8394">
        <v>0</v>
      </c>
      <c r="P8394">
        <v>3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0.57002710305547999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0.57002710305547999</v>
      </c>
    </row>
    <row r="8395" spans="1:31" x14ac:dyDescent="0.3">
      <c r="A8395">
        <v>2730216</v>
      </c>
      <c r="B8395">
        <v>1</v>
      </c>
      <c r="C8395" t="s">
        <v>81</v>
      </c>
      <c r="D8395" t="s">
        <v>113</v>
      </c>
      <c r="E8395" t="s">
        <v>132</v>
      </c>
      <c r="F8395" t="s">
        <v>14687</v>
      </c>
      <c r="G8395" t="s">
        <v>202</v>
      </c>
      <c r="H8395" t="s">
        <v>135</v>
      </c>
      <c r="I8395" t="s">
        <v>136</v>
      </c>
      <c r="J8395" t="s">
        <v>137</v>
      </c>
      <c r="K8395" t="s">
        <v>138</v>
      </c>
      <c r="L8395" t="s">
        <v>22926</v>
      </c>
      <c r="M8395" t="s">
        <v>22927</v>
      </c>
      <c r="N8395">
        <v>6.6286111109999997</v>
      </c>
      <c r="O8395">
        <v>0</v>
      </c>
      <c r="P8395">
        <v>20</v>
      </c>
      <c r="Q8395">
        <v>0</v>
      </c>
      <c r="R8395">
        <v>8</v>
      </c>
      <c r="S8395">
        <v>0</v>
      </c>
      <c r="T8395">
        <v>1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</v>
      </c>
    </row>
    <row r="8396" spans="1:31" x14ac:dyDescent="0.3">
      <c r="A8396">
        <v>2730757</v>
      </c>
      <c r="B8396">
        <v>1</v>
      </c>
      <c r="C8396" t="s">
        <v>81</v>
      </c>
      <c r="D8396" t="s">
        <v>119</v>
      </c>
      <c r="E8396" t="s">
        <v>145</v>
      </c>
      <c r="F8396" t="s">
        <v>22928</v>
      </c>
      <c r="G8396" t="s">
        <v>230</v>
      </c>
      <c r="H8396" t="s">
        <v>135</v>
      </c>
      <c r="I8396" t="s">
        <v>136</v>
      </c>
      <c r="J8396" t="s">
        <v>137</v>
      </c>
      <c r="K8396" t="s">
        <v>138</v>
      </c>
      <c r="L8396" t="s">
        <v>22929</v>
      </c>
      <c r="M8396" t="s">
        <v>22930</v>
      </c>
      <c r="N8396">
        <v>1.9241666660000001</v>
      </c>
      <c r="O8396">
        <v>0</v>
      </c>
      <c r="P8396">
        <v>1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0</v>
      </c>
    </row>
    <row r="8397" spans="1:31" x14ac:dyDescent="0.3">
      <c r="A8397">
        <v>2729695</v>
      </c>
      <c r="B8397">
        <v>1</v>
      </c>
      <c r="C8397" t="s">
        <v>80</v>
      </c>
      <c r="D8397" t="s">
        <v>107</v>
      </c>
      <c r="E8397" t="s">
        <v>161</v>
      </c>
      <c r="F8397" t="s">
        <v>22931</v>
      </c>
      <c r="G8397" t="s">
        <v>409</v>
      </c>
      <c r="H8397" t="s">
        <v>135</v>
      </c>
      <c r="I8397" t="s">
        <v>136</v>
      </c>
      <c r="J8397" t="s">
        <v>137</v>
      </c>
      <c r="K8397" t="s">
        <v>138</v>
      </c>
      <c r="L8397" t="s">
        <v>22932</v>
      </c>
      <c r="M8397" t="s">
        <v>22933</v>
      </c>
      <c r="N8397">
        <v>7.3144444440000003</v>
      </c>
      <c r="O8397">
        <v>0</v>
      </c>
      <c r="P8397">
        <v>2</v>
      </c>
      <c r="Q8397">
        <v>0</v>
      </c>
      <c r="R8397">
        <v>0</v>
      </c>
      <c r="S8397">
        <v>0</v>
      </c>
      <c r="T8397">
        <v>1</v>
      </c>
      <c r="U8397">
        <v>0</v>
      </c>
      <c r="V8397">
        <v>0</v>
      </c>
      <c r="W8397">
        <v>0</v>
      </c>
      <c r="X8397">
        <v>1.9812042662193601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1.9812042662193601</v>
      </c>
    </row>
    <row r="8398" spans="1:31" x14ac:dyDescent="0.3">
      <c r="A8398">
        <v>2729752</v>
      </c>
      <c r="B8398">
        <v>1</v>
      </c>
      <c r="C8398" t="s">
        <v>81</v>
      </c>
      <c r="D8398" t="s">
        <v>117</v>
      </c>
      <c r="E8398" t="s">
        <v>132</v>
      </c>
      <c r="F8398" t="s">
        <v>3552</v>
      </c>
      <c r="G8398" t="s">
        <v>134</v>
      </c>
      <c r="H8398" t="s">
        <v>135</v>
      </c>
      <c r="I8398" t="s">
        <v>136</v>
      </c>
      <c r="J8398" t="s">
        <v>137</v>
      </c>
      <c r="K8398" t="s">
        <v>138</v>
      </c>
      <c r="L8398" t="s">
        <v>22934</v>
      </c>
      <c r="M8398" t="s">
        <v>22935</v>
      </c>
      <c r="N8398">
        <v>5.000555555</v>
      </c>
      <c r="O8398">
        <v>0</v>
      </c>
      <c r="P8398">
        <v>12</v>
      </c>
      <c r="Q8398">
        <v>0</v>
      </c>
      <c r="R8398">
        <v>2</v>
      </c>
      <c r="S8398">
        <v>0</v>
      </c>
      <c r="T8398">
        <v>1</v>
      </c>
      <c r="U8398">
        <v>0</v>
      </c>
      <c r="V8398">
        <v>0</v>
      </c>
      <c r="W8398">
        <v>0</v>
      </c>
      <c r="X8398">
        <v>5.5015214510511345</v>
      </c>
      <c r="Y8398">
        <v>0</v>
      </c>
      <c r="Z8398">
        <v>0</v>
      </c>
      <c r="AA8398">
        <v>0</v>
      </c>
      <c r="AB8398">
        <v>3.9085242711543238</v>
      </c>
      <c r="AC8398">
        <v>0</v>
      </c>
      <c r="AD8398">
        <v>0</v>
      </c>
      <c r="AE8398">
        <v>9.4100457222054583</v>
      </c>
    </row>
    <row r="8399" spans="1:31" x14ac:dyDescent="0.3">
      <c r="A8399">
        <v>2730608</v>
      </c>
      <c r="B8399">
        <v>1</v>
      </c>
      <c r="C8399" t="s">
        <v>80</v>
      </c>
      <c r="D8399" t="s">
        <v>83</v>
      </c>
      <c r="E8399" t="s">
        <v>145</v>
      </c>
      <c r="F8399" t="s">
        <v>22936</v>
      </c>
      <c r="G8399" t="s">
        <v>147</v>
      </c>
      <c r="H8399" t="s">
        <v>135</v>
      </c>
      <c r="I8399" t="s">
        <v>136</v>
      </c>
      <c r="J8399" t="s">
        <v>137</v>
      </c>
      <c r="K8399" t="s">
        <v>138</v>
      </c>
      <c r="L8399" t="s">
        <v>22937</v>
      </c>
      <c r="M8399" t="s">
        <v>22938</v>
      </c>
      <c r="N8399">
        <v>2.6330555549999999</v>
      </c>
      <c r="O8399">
        <v>0</v>
      </c>
      <c r="P8399">
        <v>3</v>
      </c>
      <c r="Q8399">
        <v>0</v>
      </c>
      <c r="R8399">
        <v>0</v>
      </c>
      <c r="S8399">
        <v>0</v>
      </c>
      <c r="T8399">
        <v>1</v>
      </c>
      <c r="U8399">
        <v>0</v>
      </c>
      <c r="V8399">
        <v>0</v>
      </c>
      <c r="W8399">
        <v>0</v>
      </c>
      <c r="X8399">
        <v>1.0705807535730376</v>
      </c>
      <c r="Y8399">
        <v>0</v>
      </c>
      <c r="Z8399">
        <v>0</v>
      </c>
      <c r="AA8399">
        <v>0</v>
      </c>
      <c r="AB8399">
        <v>8.7842928445519881</v>
      </c>
      <c r="AC8399">
        <v>0</v>
      </c>
      <c r="AD8399">
        <v>0</v>
      </c>
      <c r="AE8399">
        <v>9.8548735981250264</v>
      </c>
    </row>
    <row r="8400" spans="1:31" x14ac:dyDescent="0.3">
      <c r="A8400">
        <v>2728773</v>
      </c>
      <c r="B8400">
        <v>1</v>
      </c>
      <c r="C8400" t="s">
        <v>80</v>
      </c>
      <c r="D8400" t="s">
        <v>88</v>
      </c>
      <c r="E8400" t="s">
        <v>145</v>
      </c>
      <c r="F8400" t="s">
        <v>22939</v>
      </c>
      <c r="G8400" t="s">
        <v>147</v>
      </c>
      <c r="H8400" t="s">
        <v>135</v>
      </c>
      <c r="I8400" t="s">
        <v>136</v>
      </c>
      <c r="J8400" t="s">
        <v>137</v>
      </c>
      <c r="K8400" t="s">
        <v>138</v>
      </c>
      <c r="L8400" t="s">
        <v>22940</v>
      </c>
      <c r="M8400" t="s">
        <v>22941</v>
      </c>
      <c r="N8400">
        <v>0.34250000000000003</v>
      </c>
      <c r="O8400">
        <v>0</v>
      </c>
      <c r="P8400">
        <v>11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0.63040173034567504</v>
      </c>
      <c r="Y8400">
        <v>0</v>
      </c>
      <c r="Z8400">
        <v>0</v>
      </c>
      <c r="AA8400">
        <v>0</v>
      </c>
      <c r="AB8400">
        <v>0</v>
      </c>
      <c r="AC8400">
        <v>0</v>
      </c>
      <c r="AD8400">
        <v>0</v>
      </c>
      <c r="AE8400">
        <v>0.63040173034567504</v>
      </c>
    </row>
    <row r="8401" spans="1:31" x14ac:dyDescent="0.3">
      <c r="A8401">
        <v>2729652</v>
      </c>
      <c r="B8401">
        <v>1</v>
      </c>
      <c r="C8401" t="s">
        <v>80</v>
      </c>
      <c r="D8401" t="s">
        <v>93</v>
      </c>
      <c r="E8401" t="s">
        <v>161</v>
      </c>
      <c r="F8401" t="s">
        <v>22942</v>
      </c>
      <c r="G8401" t="s">
        <v>163</v>
      </c>
      <c r="H8401" t="s">
        <v>135</v>
      </c>
      <c r="I8401" t="s">
        <v>136</v>
      </c>
      <c r="J8401" t="s">
        <v>137</v>
      </c>
      <c r="K8401" t="s">
        <v>138</v>
      </c>
      <c r="L8401" t="s">
        <v>22943</v>
      </c>
      <c r="M8401" t="s">
        <v>22944</v>
      </c>
      <c r="N8401">
        <v>1.8472222220000001</v>
      </c>
      <c r="O8401">
        <v>0</v>
      </c>
      <c r="P8401">
        <v>0</v>
      </c>
      <c r="Q8401">
        <v>0</v>
      </c>
      <c r="R8401">
        <v>3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6.3883058164147961</v>
      </c>
      <c r="AA8401">
        <v>0</v>
      </c>
      <c r="AB8401">
        <v>0</v>
      </c>
      <c r="AC8401">
        <v>0</v>
      </c>
      <c r="AD8401">
        <v>0</v>
      </c>
      <c r="AE8401">
        <v>6.3883058164147961</v>
      </c>
    </row>
    <row r="8402" spans="1:31" x14ac:dyDescent="0.3">
      <c r="A8402">
        <v>2729257</v>
      </c>
      <c r="B8402">
        <v>1</v>
      </c>
      <c r="C8402" t="s">
        <v>80</v>
      </c>
      <c r="D8402" t="s">
        <v>83</v>
      </c>
      <c r="E8402" t="s">
        <v>213</v>
      </c>
      <c r="F8402" t="s">
        <v>7773</v>
      </c>
      <c r="G8402" t="s">
        <v>152</v>
      </c>
      <c r="H8402" t="s">
        <v>153</v>
      </c>
      <c r="I8402" t="s">
        <v>136</v>
      </c>
      <c r="J8402" t="s">
        <v>137</v>
      </c>
      <c r="K8402" t="s">
        <v>138</v>
      </c>
      <c r="L8402" t="s">
        <v>21953</v>
      </c>
      <c r="M8402" t="s">
        <v>22945</v>
      </c>
      <c r="N8402">
        <v>0.39472222200000001</v>
      </c>
      <c r="O8402">
        <v>12</v>
      </c>
      <c r="P8402">
        <v>811</v>
      </c>
      <c r="Q8402">
        <v>14</v>
      </c>
      <c r="R8402">
        <v>54</v>
      </c>
      <c r="S8402">
        <v>33</v>
      </c>
      <c r="T8402">
        <v>68</v>
      </c>
      <c r="U8402">
        <v>1</v>
      </c>
      <c r="V8402">
        <v>0</v>
      </c>
      <c r="W8402">
        <v>3.5331784398580011</v>
      </c>
      <c r="X8402">
        <v>66.966555014923813</v>
      </c>
      <c r="Y8402">
        <v>4.3377389696806432</v>
      </c>
      <c r="Z8402">
        <v>5.3331763023573284</v>
      </c>
      <c r="AA8402">
        <v>38.042777234083111</v>
      </c>
      <c r="AB8402">
        <v>11.604200688370893</v>
      </c>
      <c r="AC8402">
        <v>3.6794516402982449</v>
      </c>
      <c r="AD8402">
        <v>0</v>
      </c>
      <c r="AE8402">
        <v>133.49707828957204</v>
      </c>
    </row>
    <row r="8403" spans="1:31" x14ac:dyDescent="0.3">
      <c r="A8403">
        <v>2730193</v>
      </c>
      <c r="B8403">
        <v>1</v>
      </c>
      <c r="C8403" t="s">
        <v>80</v>
      </c>
      <c r="D8403" t="s">
        <v>96</v>
      </c>
      <c r="E8403" t="s">
        <v>150</v>
      </c>
      <c r="F8403" t="s">
        <v>22946</v>
      </c>
      <c r="G8403" t="s">
        <v>152</v>
      </c>
      <c r="H8403" t="s">
        <v>153</v>
      </c>
      <c r="I8403" t="s">
        <v>136</v>
      </c>
      <c r="J8403" t="s">
        <v>137</v>
      </c>
      <c r="K8403" t="s">
        <v>138</v>
      </c>
      <c r="L8403" t="s">
        <v>22947</v>
      </c>
      <c r="M8403" t="s">
        <v>22948</v>
      </c>
      <c r="N8403">
        <v>3.4333333330000002</v>
      </c>
      <c r="O8403">
        <v>0</v>
      </c>
      <c r="P8403">
        <v>803</v>
      </c>
      <c r="Q8403">
        <v>0</v>
      </c>
      <c r="R8403">
        <v>0</v>
      </c>
      <c r="S8403">
        <v>2</v>
      </c>
      <c r="T8403">
        <v>26</v>
      </c>
      <c r="U8403">
        <v>0</v>
      </c>
      <c r="V8403">
        <v>0</v>
      </c>
      <c r="W8403">
        <v>0</v>
      </c>
      <c r="X8403">
        <v>215.66103383605125</v>
      </c>
      <c r="Y8403">
        <v>0</v>
      </c>
      <c r="Z8403">
        <v>0</v>
      </c>
      <c r="AA8403">
        <v>84.118851638868605</v>
      </c>
      <c r="AB8403">
        <v>70.145034078910825</v>
      </c>
      <c r="AC8403">
        <v>0</v>
      </c>
      <c r="AD8403">
        <v>0</v>
      </c>
      <c r="AE8403">
        <v>369.9249195538307</v>
      </c>
    </row>
    <row r="8404" spans="1:31" x14ac:dyDescent="0.3">
      <c r="A8404">
        <v>2729606</v>
      </c>
      <c r="B8404">
        <v>1</v>
      </c>
      <c r="C8404" t="s">
        <v>81</v>
      </c>
      <c r="D8404" t="s">
        <v>127</v>
      </c>
      <c r="E8404" t="s">
        <v>156</v>
      </c>
      <c r="F8404" t="s">
        <v>22949</v>
      </c>
      <c r="G8404" t="s">
        <v>185</v>
      </c>
      <c r="H8404" t="s">
        <v>153</v>
      </c>
      <c r="I8404" t="s">
        <v>136</v>
      </c>
      <c r="J8404" t="s">
        <v>137</v>
      </c>
      <c r="K8404" t="s">
        <v>138</v>
      </c>
      <c r="L8404" t="s">
        <v>22950</v>
      </c>
      <c r="M8404" t="s">
        <v>22951</v>
      </c>
      <c r="N8404">
        <v>7.3150000000000004</v>
      </c>
      <c r="O8404">
        <v>0</v>
      </c>
      <c r="P8404">
        <v>169</v>
      </c>
      <c r="Q8404">
        <v>0</v>
      </c>
      <c r="R8404">
        <v>10</v>
      </c>
      <c r="S8404">
        <v>0</v>
      </c>
      <c r="T8404">
        <v>9</v>
      </c>
      <c r="U8404">
        <v>0</v>
      </c>
      <c r="V8404">
        <v>0</v>
      </c>
      <c r="W8404">
        <v>0</v>
      </c>
      <c r="X8404">
        <v>136.00214963189683</v>
      </c>
      <c r="Y8404">
        <v>0</v>
      </c>
      <c r="Z8404">
        <v>13.442389845991094</v>
      </c>
      <c r="AA8404">
        <v>0</v>
      </c>
      <c r="AB8404">
        <v>10.233259826773066</v>
      </c>
      <c r="AC8404">
        <v>0</v>
      </c>
      <c r="AD8404">
        <v>0</v>
      </c>
      <c r="AE8404">
        <v>159.67779930466099</v>
      </c>
    </row>
    <row r="8405" spans="1:31" x14ac:dyDescent="0.3">
      <c r="A8405">
        <v>2729357</v>
      </c>
      <c r="B8405">
        <v>1</v>
      </c>
      <c r="C8405" t="s">
        <v>81</v>
      </c>
      <c r="D8405" t="s">
        <v>114</v>
      </c>
      <c r="E8405" t="s">
        <v>161</v>
      </c>
      <c r="F8405" t="s">
        <v>22952</v>
      </c>
      <c r="G8405" t="s">
        <v>163</v>
      </c>
      <c r="H8405" t="s">
        <v>135</v>
      </c>
      <c r="I8405" t="s">
        <v>136</v>
      </c>
      <c r="J8405" t="s">
        <v>137</v>
      </c>
      <c r="K8405" t="s">
        <v>138</v>
      </c>
      <c r="L8405" t="s">
        <v>22953</v>
      </c>
      <c r="M8405" t="s">
        <v>22954</v>
      </c>
      <c r="N8405">
        <v>2.8480555550000002</v>
      </c>
      <c r="O8405">
        <v>0</v>
      </c>
      <c r="P8405">
        <v>99</v>
      </c>
      <c r="Q8405">
        <v>0</v>
      </c>
      <c r="R8405">
        <v>0</v>
      </c>
      <c r="S8405">
        <v>0</v>
      </c>
      <c r="T8405">
        <v>17</v>
      </c>
      <c r="U8405">
        <v>0</v>
      </c>
      <c r="V8405">
        <v>0</v>
      </c>
      <c r="W8405">
        <v>0</v>
      </c>
      <c r="X8405">
        <v>24.042185717283651</v>
      </c>
      <c r="Y8405">
        <v>0</v>
      </c>
      <c r="Z8405">
        <v>0</v>
      </c>
      <c r="AA8405">
        <v>0</v>
      </c>
      <c r="AB8405">
        <v>16.250006502720488</v>
      </c>
      <c r="AC8405">
        <v>0</v>
      </c>
      <c r="AD8405">
        <v>0</v>
      </c>
      <c r="AE8405">
        <v>40.292192220004139</v>
      </c>
    </row>
    <row r="8406" spans="1:31" x14ac:dyDescent="0.3">
      <c r="A8406">
        <v>2728965</v>
      </c>
      <c r="B8406">
        <v>1</v>
      </c>
      <c r="C8406" t="s">
        <v>80</v>
      </c>
      <c r="D8406" t="s">
        <v>103</v>
      </c>
      <c r="E8406" t="s">
        <v>156</v>
      </c>
      <c r="F8406" t="s">
        <v>22955</v>
      </c>
      <c r="G8406" t="s">
        <v>743</v>
      </c>
      <c r="H8406" t="s">
        <v>153</v>
      </c>
      <c r="I8406" t="s">
        <v>136</v>
      </c>
      <c r="J8406" t="s">
        <v>137</v>
      </c>
      <c r="K8406" t="s">
        <v>138</v>
      </c>
      <c r="L8406" t="s">
        <v>22956</v>
      </c>
      <c r="M8406" t="s">
        <v>22957</v>
      </c>
      <c r="N8406">
        <v>9.7211111110000008</v>
      </c>
      <c r="O8406">
        <v>0</v>
      </c>
      <c r="P8406">
        <v>1</v>
      </c>
      <c r="Q8406">
        <v>3</v>
      </c>
      <c r="R8406">
        <v>1</v>
      </c>
      <c r="S8406">
        <v>11</v>
      </c>
      <c r="T8406">
        <v>92</v>
      </c>
      <c r="U8406">
        <v>7</v>
      </c>
      <c r="V8406">
        <v>1</v>
      </c>
      <c r="W8406">
        <v>0</v>
      </c>
      <c r="X8406">
        <v>6.7316958519316668</v>
      </c>
      <c r="Y8406">
        <v>102.15011818933201</v>
      </c>
      <c r="Z8406">
        <v>0.39648392117628667</v>
      </c>
      <c r="AA8406">
        <v>5605.0047378400968</v>
      </c>
      <c r="AB8406">
        <v>541.02276554578043</v>
      </c>
      <c r="AC8406">
        <v>1701.592184097909</v>
      </c>
      <c r="AD8406">
        <v>27.356119516666784</v>
      </c>
      <c r="AE8406">
        <v>7984.2541049628926</v>
      </c>
    </row>
    <row r="8407" spans="1:31" x14ac:dyDescent="0.3">
      <c r="A8407">
        <v>2729065</v>
      </c>
      <c r="B8407">
        <v>1</v>
      </c>
      <c r="C8407" t="s">
        <v>80</v>
      </c>
      <c r="D8407" t="s">
        <v>106</v>
      </c>
      <c r="E8407" t="s">
        <v>213</v>
      </c>
      <c r="F8407" t="s">
        <v>1358</v>
      </c>
      <c r="G8407" t="s">
        <v>152</v>
      </c>
      <c r="H8407" t="s">
        <v>153</v>
      </c>
      <c r="I8407" t="s">
        <v>136</v>
      </c>
      <c r="J8407" t="s">
        <v>137</v>
      </c>
      <c r="K8407" t="s">
        <v>138</v>
      </c>
      <c r="L8407" t="s">
        <v>22958</v>
      </c>
      <c r="M8407" t="s">
        <v>22959</v>
      </c>
      <c r="N8407">
        <v>5.2777776999999998E-2</v>
      </c>
      <c r="O8407">
        <v>0</v>
      </c>
      <c r="P8407">
        <v>832</v>
      </c>
      <c r="Q8407">
        <v>133</v>
      </c>
      <c r="R8407">
        <v>300</v>
      </c>
      <c r="S8407">
        <v>17</v>
      </c>
      <c r="T8407">
        <v>168</v>
      </c>
      <c r="U8407">
        <v>0</v>
      </c>
      <c r="V8407">
        <v>0</v>
      </c>
      <c r="W8407">
        <v>0</v>
      </c>
      <c r="X8407">
        <v>8.0490527294584862</v>
      </c>
      <c r="Y8407">
        <v>9.6451988484564062</v>
      </c>
      <c r="Z8407">
        <v>11.389576748378605</v>
      </c>
      <c r="AA8407">
        <v>3.003202802393059</v>
      </c>
      <c r="AB8407">
        <v>2.9802624655609518</v>
      </c>
      <c r="AC8407">
        <v>0</v>
      </c>
      <c r="AD8407">
        <v>0</v>
      </c>
      <c r="AE8407">
        <v>35.067293594247509</v>
      </c>
    </row>
    <row r="8408" spans="1:31" x14ac:dyDescent="0.3">
      <c r="A8408">
        <v>2728819</v>
      </c>
      <c r="B8408">
        <v>1</v>
      </c>
      <c r="C8408" t="s">
        <v>80</v>
      </c>
      <c r="D8408" t="s">
        <v>88</v>
      </c>
      <c r="E8408" t="s">
        <v>173</v>
      </c>
      <c r="F8408" t="s">
        <v>22960</v>
      </c>
      <c r="G8408" t="s">
        <v>152</v>
      </c>
      <c r="H8408" t="s">
        <v>153</v>
      </c>
      <c r="I8408" t="s">
        <v>136</v>
      </c>
      <c r="J8408" t="s">
        <v>137</v>
      </c>
      <c r="K8408" t="s">
        <v>138</v>
      </c>
      <c r="L8408" t="s">
        <v>22961</v>
      </c>
      <c r="M8408" t="s">
        <v>22962</v>
      </c>
      <c r="N8408">
        <v>1.8244444440000001</v>
      </c>
      <c r="O8408">
        <v>2</v>
      </c>
      <c r="P8408">
        <v>1131</v>
      </c>
      <c r="Q8408">
        <v>0</v>
      </c>
      <c r="R8408">
        <v>0</v>
      </c>
      <c r="S8408">
        <v>21</v>
      </c>
      <c r="T8408">
        <v>220</v>
      </c>
      <c r="U8408">
        <v>7</v>
      </c>
      <c r="V8408">
        <v>2</v>
      </c>
      <c r="W8408">
        <v>93.65416652164302</v>
      </c>
      <c r="X8408">
        <v>879.37681745985617</v>
      </c>
      <c r="Y8408">
        <v>0</v>
      </c>
      <c r="Z8408">
        <v>0</v>
      </c>
      <c r="AA8408">
        <v>869.07179028596545</v>
      </c>
      <c r="AB8408">
        <v>231.24960972024164</v>
      </c>
      <c r="AC8408">
        <v>407.23657753231862</v>
      </c>
      <c r="AD8408">
        <v>34.976283442959392</v>
      </c>
      <c r="AE8408">
        <v>2515.5652449629843</v>
      </c>
    </row>
    <row r="8409" spans="1:31" x14ac:dyDescent="0.3">
      <c r="A8409">
        <v>2730147</v>
      </c>
      <c r="B8409">
        <v>1</v>
      </c>
      <c r="C8409" t="s">
        <v>80</v>
      </c>
      <c r="D8409" t="s">
        <v>90</v>
      </c>
      <c r="E8409" t="s">
        <v>145</v>
      </c>
      <c r="F8409" t="s">
        <v>22963</v>
      </c>
      <c r="G8409" t="s">
        <v>230</v>
      </c>
      <c r="H8409" t="s">
        <v>135</v>
      </c>
      <c r="I8409" t="s">
        <v>136</v>
      </c>
      <c r="J8409" t="s">
        <v>137</v>
      </c>
      <c r="K8409" t="s">
        <v>138</v>
      </c>
      <c r="L8409" t="s">
        <v>22964</v>
      </c>
      <c r="M8409" t="s">
        <v>22965</v>
      </c>
      <c r="N8409">
        <v>5.1380555550000002</v>
      </c>
      <c r="O8409">
        <v>0</v>
      </c>
      <c r="P8409">
        <v>1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2.2546189605606903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2.2546189605606903</v>
      </c>
    </row>
    <row r="8410" spans="1:31" x14ac:dyDescent="0.3">
      <c r="A8410">
        <v>2729526</v>
      </c>
      <c r="B8410">
        <v>1</v>
      </c>
      <c r="C8410" t="s">
        <v>81</v>
      </c>
      <c r="D8410" t="s">
        <v>118</v>
      </c>
      <c r="E8410" t="s">
        <v>161</v>
      </c>
      <c r="F8410" t="s">
        <v>22966</v>
      </c>
      <c r="G8410" t="s">
        <v>163</v>
      </c>
      <c r="H8410" t="s">
        <v>135</v>
      </c>
      <c r="I8410" t="s">
        <v>136</v>
      </c>
      <c r="J8410" t="s">
        <v>137</v>
      </c>
      <c r="K8410" t="s">
        <v>138</v>
      </c>
      <c r="L8410" t="s">
        <v>22967</v>
      </c>
      <c r="M8410" t="s">
        <v>22968</v>
      </c>
      <c r="N8410">
        <v>0.52694444399999996</v>
      </c>
      <c r="O8410">
        <v>0</v>
      </c>
      <c r="P8410">
        <v>5</v>
      </c>
      <c r="Q8410">
        <v>0</v>
      </c>
      <c r="R8410">
        <v>2</v>
      </c>
      <c r="S8410">
        <v>0</v>
      </c>
      <c r="T8410">
        <v>3</v>
      </c>
      <c r="U8410">
        <v>0</v>
      </c>
      <c r="V8410">
        <v>0</v>
      </c>
      <c r="W8410">
        <v>0</v>
      </c>
      <c r="X8410">
        <v>0.24207226786066668</v>
      </c>
      <c r="Y8410">
        <v>0</v>
      </c>
      <c r="Z8410">
        <v>0</v>
      </c>
      <c r="AA8410">
        <v>0</v>
      </c>
      <c r="AB8410">
        <v>1.4653295124300301</v>
      </c>
      <c r="AC8410">
        <v>0</v>
      </c>
      <c r="AD8410">
        <v>0</v>
      </c>
      <c r="AE8410">
        <v>1.7074017802906967</v>
      </c>
    </row>
    <row r="8411" spans="1:31" x14ac:dyDescent="0.3">
      <c r="A8411">
        <v>2730167</v>
      </c>
      <c r="B8411">
        <v>1</v>
      </c>
      <c r="C8411" t="s">
        <v>80</v>
      </c>
      <c r="D8411" t="s">
        <v>85</v>
      </c>
      <c r="E8411" t="s">
        <v>132</v>
      </c>
      <c r="F8411" t="s">
        <v>22969</v>
      </c>
      <c r="G8411" t="s">
        <v>249</v>
      </c>
      <c r="H8411" t="s">
        <v>135</v>
      </c>
      <c r="I8411" t="s">
        <v>136</v>
      </c>
      <c r="J8411" t="s">
        <v>5</v>
      </c>
      <c r="K8411" t="s">
        <v>138</v>
      </c>
      <c r="L8411" t="s">
        <v>22970</v>
      </c>
      <c r="M8411" t="s">
        <v>22971</v>
      </c>
      <c r="N8411">
        <v>13.079166666000001</v>
      </c>
      <c r="O8411">
        <v>0</v>
      </c>
      <c r="P8411">
        <v>501</v>
      </c>
      <c r="Q8411">
        <v>0</v>
      </c>
      <c r="R8411">
        <v>0</v>
      </c>
      <c r="S8411">
        <v>0</v>
      </c>
      <c r="T8411">
        <v>32</v>
      </c>
      <c r="U8411">
        <v>0</v>
      </c>
      <c r="V8411">
        <v>0</v>
      </c>
      <c r="W8411">
        <v>0</v>
      </c>
      <c r="X8411">
        <v>1275.0526366277222</v>
      </c>
      <c r="Y8411">
        <v>0</v>
      </c>
      <c r="Z8411">
        <v>0</v>
      </c>
      <c r="AA8411">
        <v>0</v>
      </c>
      <c r="AB8411">
        <v>305.32307230752832</v>
      </c>
      <c r="AC8411">
        <v>0</v>
      </c>
      <c r="AD8411">
        <v>0</v>
      </c>
      <c r="AE8411">
        <v>1580.3757089352505</v>
      </c>
    </row>
    <row r="8412" spans="1:31" x14ac:dyDescent="0.3">
      <c r="A8412">
        <v>2729503</v>
      </c>
      <c r="B8412">
        <v>1</v>
      </c>
      <c r="C8412" t="s">
        <v>80</v>
      </c>
      <c r="D8412" t="s">
        <v>101</v>
      </c>
      <c r="E8412" t="s">
        <v>132</v>
      </c>
      <c r="F8412" t="s">
        <v>22972</v>
      </c>
      <c r="G8412" t="s">
        <v>3062</v>
      </c>
      <c r="H8412" t="s">
        <v>135</v>
      </c>
      <c r="I8412" t="s">
        <v>136</v>
      </c>
      <c r="J8412" t="s">
        <v>137</v>
      </c>
      <c r="K8412" t="s">
        <v>138</v>
      </c>
      <c r="L8412" t="s">
        <v>22973</v>
      </c>
      <c r="M8412" t="s">
        <v>22974</v>
      </c>
      <c r="N8412">
        <v>1.096944444</v>
      </c>
      <c r="O8412">
        <v>0</v>
      </c>
      <c r="P8412">
        <v>699</v>
      </c>
      <c r="Q8412">
        <v>0</v>
      </c>
      <c r="R8412">
        <v>0</v>
      </c>
      <c r="S8412">
        <v>0</v>
      </c>
      <c r="T8412">
        <v>8</v>
      </c>
      <c r="U8412">
        <v>0</v>
      </c>
      <c r="V8412">
        <v>0</v>
      </c>
      <c r="W8412">
        <v>0</v>
      </c>
      <c r="X8412">
        <v>112.75414131166205</v>
      </c>
      <c r="Y8412">
        <v>0</v>
      </c>
      <c r="Z8412">
        <v>0</v>
      </c>
      <c r="AA8412">
        <v>0</v>
      </c>
      <c r="AB8412">
        <v>3.1943533025472082</v>
      </c>
      <c r="AC8412">
        <v>0</v>
      </c>
      <c r="AD8412">
        <v>0</v>
      </c>
      <c r="AE8412">
        <v>115.94849461420927</v>
      </c>
    </row>
    <row r="8413" spans="1:31" x14ac:dyDescent="0.3">
      <c r="A8413">
        <v>2728750</v>
      </c>
      <c r="B8413">
        <v>1</v>
      </c>
      <c r="C8413" t="s">
        <v>80</v>
      </c>
      <c r="D8413" t="s">
        <v>103</v>
      </c>
      <c r="E8413" t="s">
        <v>173</v>
      </c>
      <c r="F8413" t="s">
        <v>20882</v>
      </c>
      <c r="G8413" t="s">
        <v>152</v>
      </c>
      <c r="H8413" t="s">
        <v>153</v>
      </c>
      <c r="I8413" t="s">
        <v>136</v>
      </c>
      <c r="J8413" t="s">
        <v>137</v>
      </c>
      <c r="K8413" t="s">
        <v>138</v>
      </c>
      <c r="L8413" t="s">
        <v>22975</v>
      </c>
      <c r="M8413" t="s">
        <v>22976</v>
      </c>
      <c r="N8413">
        <v>1.3488888880000001</v>
      </c>
      <c r="O8413">
        <v>1</v>
      </c>
      <c r="P8413">
        <v>10717</v>
      </c>
      <c r="Q8413">
        <v>32</v>
      </c>
      <c r="R8413">
        <v>71</v>
      </c>
      <c r="S8413">
        <v>50</v>
      </c>
      <c r="T8413">
        <v>1768</v>
      </c>
      <c r="U8413">
        <v>16</v>
      </c>
      <c r="V8413">
        <v>12</v>
      </c>
      <c r="W8413">
        <v>0.41836776706164502</v>
      </c>
      <c r="X8413">
        <v>2736.4276889381476</v>
      </c>
      <c r="Y8413">
        <v>135.63295005145926</v>
      </c>
      <c r="Z8413">
        <v>56.50180495986379</v>
      </c>
      <c r="AA8413">
        <v>1206.4955461400284</v>
      </c>
      <c r="AB8413">
        <v>1233.1238870150555</v>
      </c>
      <c r="AC8413">
        <v>485.75493160746402</v>
      </c>
      <c r="AD8413">
        <v>132.43989746693859</v>
      </c>
      <c r="AE8413">
        <v>5986.7950739460184</v>
      </c>
    </row>
    <row r="8414" spans="1:31" x14ac:dyDescent="0.3">
      <c r="A8414">
        <v>2729234</v>
      </c>
      <c r="B8414">
        <v>1</v>
      </c>
      <c r="C8414" t="s">
        <v>81</v>
      </c>
      <c r="D8414" t="s">
        <v>128</v>
      </c>
      <c r="E8414" t="s">
        <v>161</v>
      </c>
      <c r="F8414" t="s">
        <v>22977</v>
      </c>
      <c r="G8414" t="s">
        <v>163</v>
      </c>
      <c r="H8414" t="s">
        <v>135</v>
      </c>
      <c r="I8414" t="s">
        <v>136</v>
      </c>
      <c r="J8414" t="s">
        <v>137</v>
      </c>
      <c r="K8414" t="s">
        <v>138</v>
      </c>
      <c r="L8414" t="s">
        <v>22978</v>
      </c>
      <c r="M8414" t="s">
        <v>22979</v>
      </c>
      <c r="N8414">
        <v>7.1511111109999996</v>
      </c>
      <c r="O8414">
        <v>0</v>
      </c>
      <c r="P8414">
        <v>10</v>
      </c>
      <c r="Q8414">
        <v>0</v>
      </c>
      <c r="R8414">
        <v>1</v>
      </c>
      <c r="S8414">
        <v>0</v>
      </c>
      <c r="T8414">
        <v>3</v>
      </c>
      <c r="U8414">
        <v>0</v>
      </c>
      <c r="V8414">
        <v>0</v>
      </c>
      <c r="W8414">
        <v>0</v>
      </c>
      <c r="X8414">
        <v>7.0451670107846676</v>
      </c>
      <c r="Y8414">
        <v>0</v>
      </c>
      <c r="Z8414">
        <v>0</v>
      </c>
      <c r="AA8414">
        <v>0</v>
      </c>
      <c r="AB8414">
        <v>6.6976279516185011E-2</v>
      </c>
      <c r="AC8414">
        <v>0</v>
      </c>
      <c r="AD8414">
        <v>0</v>
      </c>
      <c r="AE8414">
        <v>7.1121432903008523</v>
      </c>
    </row>
    <row r="8415" spans="1:31" x14ac:dyDescent="0.3">
      <c r="A8415">
        <v>2730067</v>
      </c>
      <c r="B8415">
        <v>1</v>
      </c>
      <c r="C8415" t="s">
        <v>81</v>
      </c>
      <c r="D8415" t="s">
        <v>119</v>
      </c>
      <c r="E8415" t="s">
        <v>161</v>
      </c>
      <c r="F8415" t="s">
        <v>16249</v>
      </c>
      <c r="G8415" t="s">
        <v>163</v>
      </c>
      <c r="H8415" t="s">
        <v>135</v>
      </c>
      <c r="I8415" t="s">
        <v>136</v>
      </c>
      <c r="J8415" t="s">
        <v>137</v>
      </c>
      <c r="K8415" t="s">
        <v>138</v>
      </c>
      <c r="L8415" t="s">
        <v>22980</v>
      </c>
      <c r="M8415" t="s">
        <v>22981</v>
      </c>
      <c r="N8415">
        <v>8.3025000000000002</v>
      </c>
      <c r="O8415">
        <v>0</v>
      </c>
      <c r="P8415">
        <v>16</v>
      </c>
      <c r="Q8415">
        <v>0</v>
      </c>
      <c r="R8415">
        <v>2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11.185588371862176</v>
      </c>
      <c r="Y8415">
        <v>0</v>
      </c>
      <c r="Z8415">
        <v>5.6138905426389147</v>
      </c>
      <c r="AA8415">
        <v>0</v>
      </c>
      <c r="AB8415">
        <v>0</v>
      </c>
      <c r="AC8415">
        <v>0</v>
      </c>
      <c r="AD8415">
        <v>0</v>
      </c>
      <c r="AE8415">
        <v>16.799478914501091</v>
      </c>
    </row>
    <row r="8416" spans="1:31" x14ac:dyDescent="0.3">
      <c r="A8416">
        <v>2729191</v>
      </c>
      <c r="B8416">
        <v>1</v>
      </c>
      <c r="C8416" t="s">
        <v>80</v>
      </c>
      <c r="D8416" t="s">
        <v>100</v>
      </c>
      <c r="E8416" t="s">
        <v>150</v>
      </c>
      <c r="F8416" t="s">
        <v>22982</v>
      </c>
      <c r="G8416" t="s">
        <v>152</v>
      </c>
      <c r="H8416" t="s">
        <v>153</v>
      </c>
      <c r="I8416" t="s">
        <v>136</v>
      </c>
      <c r="J8416" t="s">
        <v>137</v>
      </c>
      <c r="K8416" t="s">
        <v>138</v>
      </c>
      <c r="L8416" t="s">
        <v>22983</v>
      </c>
      <c r="M8416" t="s">
        <v>22984</v>
      </c>
      <c r="N8416">
        <v>0.14805555500000001</v>
      </c>
      <c r="O8416">
        <v>0</v>
      </c>
      <c r="P8416">
        <v>374</v>
      </c>
      <c r="Q8416">
        <v>0</v>
      </c>
      <c r="R8416">
        <v>17</v>
      </c>
      <c r="S8416">
        <v>0</v>
      </c>
      <c r="T8416">
        <v>108</v>
      </c>
      <c r="U8416">
        <v>0</v>
      </c>
      <c r="V8416">
        <v>0</v>
      </c>
      <c r="W8416">
        <v>0</v>
      </c>
      <c r="X8416">
        <v>9.403698306987426</v>
      </c>
      <c r="Y8416">
        <v>0</v>
      </c>
      <c r="Z8416">
        <v>0.32044675810116663</v>
      </c>
      <c r="AA8416">
        <v>0</v>
      </c>
      <c r="AB8416">
        <v>8.0986739601799194</v>
      </c>
      <c r="AC8416">
        <v>0</v>
      </c>
      <c r="AD8416">
        <v>0</v>
      </c>
      <c r="AE8416">
        <v>17.822819025268512</v>
      </c>
    </row>
    <row r="8417" spans="1:31" x14ac:dyDescent="0.3">
      <c r="A8417">
        <v>2728942</v>
      </c>
      <c r="B8417">
        <v>1</v>
      </c>
      <c r="C8417" t="s">
        <v>80</v>
      </c>
      <c r="D8417" t="s">
        <v>103</v>
      </c>
      <c r="E8417" t="s">
        <v>156</v>
      </c>
      <c r="F8417" t="s">
        <v>22985</v>
      </c>
      <c r="G8417" t="s">
        <v>170</v>
      </c>
      <c r="H8417" t="s">
        <v>153</v>
      </c>
      <c r="I8417" t="s">
        <v>136</v>
      </c>
      <c r="J8417" t="s">
        <v>137</v>
      </c>
      <c r="K8417" t="s">
        <v>138</v>
      </c>
      <c r="L8417" t="s">
        <v>22986</v>
      </c>
      <c r="M8417" t="s">
        <v>22987</v>
      </c>
      <c r="N8417">
        <v>7.7422222219999997</v>
      </c>
      <c r="O8417">
        <v>0</v>
      </c>
      <c r="P8417">
        <v>1</v>
      </c>
      <c r="Q8417">
        <v>0</v>
      </c>
      <c r="R8417">
        <v>4</v>
      </c>
      <c r="S8417">
        <v>0</v>
      </c>
      <c r="T8417">
        <v>1</v>
      </c>
      <c r="U8417">
        <v>0</v>
      </c>
      <c r="V8417">
        <v>0</v>
      </c>
      <c r="W8417">
        <v>0</v>
      </c>
      <c r="X8417">
        <v>1.4967060371381433</v>
      </c>
      <c r="Y8417">
        <v>0</v>
      </c>
      <c r="Z8417">
        <v>60.546560293973421</v>
      </c>
      <c r="AA8417">
        <v>0</v>
      </c>
      <c r="AB8417">
        <v>0</v>
      </c>
      <c r="AC8417">
        <v>0</v>
      </c>
      <c r="AD8417">
        <v>0</v>
      </c>
      <c r="AE8417">
        <v>62.043266331111568</v>
      </c>
    </row>
    <row r="8418" spans="1:31" x14ac:dyDescent="0.3">
      <c r="A8418">
        <v>2728793</v>
      </c>
      <c r="B8418">
        <v>1</v>
      </c>
      <c r="C8418" t="s">
        <v>80</v>
      </c>
      <c r="D8418" t="s">
        <v>109</v>
      </c>
      <c r="E8418" t="s">
        <v>150</v>
      </c>
      <c r="F8418" t="s">
        <v>21754</v>
      </c>
      <c r="G8418" t="s">
        <v>152</v>
      </c>
      <c r="H8418" t="s">
        <v>153</v>
      </c>
      <c r="I8418" t="s">
        <v>136</v>
      </c>
      <c r="J8418" t="s">
        <v>137</v>
      </c>
      <c r="K8418" t="s">
        <v>138</v>
      </c>
      <c r="L8418" t="s">
        <v>22988</v>
      </c>
      <c r="M8418" t="s">
        <v>22989</v>
      </c>
      <c r="N8418">
        <v>1.2024999999999999</v>
      </c>
      <c r="O8418">
        <v>0</v>
      </c>
      <c r="P8418">
        <v>541</v>
      </c>
      <c r="Q8418">
        <v>0</v>
      </c>
      <c r="R8418">
        <v>34</v>
      </c>
      <c r="S8418">
        <v>1</v>
      </c>
      <c r="T8418">
        <v>69</v>
      </c>
      <c r="U8418">
        <v>0</v>
      </c>
      <c r="V8418">
        <v>0</v>
      </c>
      <c r="W8418">
        <v>0</v>
      </c>
      <c r="X8418">
        <v>60.395172737330384</v>
      </c>
      <c r="Y8418">
        <v>0</v>
      </c>
      <c r="Z8418">
        <v>2.5883941747970622</v>
      </c>
      <c r="AA8418">
        <v>0.18268077898838253</v>
      </c>
      <c r="AB8418">
        <v>20.8433890433869</v>
      </c>
      <c r="AC8418">
        <v>0</v>
      </c>
      <c r="AD8418">
        <v>0</v>
      </c>
      <c r="AE8418">
        <v>84.00963673450272</v>
      </c>
    </row>
    <row r="8419" spans="1:31" x14ac:dyDescent="0.3">
      <c r="A8419">
        <v>2729291</v>
      </c>
      <c r="B8419">
        <v>1</v>
      </c>
      <c r="C8419" t="s">
        <v>81</v>
      </c>
      <c r="D8419" t="s">
        <v>116</v>
      </c>
      <c r="E8419" t="s">
        <v>213</v>
      </c>
      <c r="F8419" t="s">
        <v>214</v>
      </c>
      <c r="G8419" t="s">
        <v>152</v>
      </c>
      <c r="H8419" t="s">
        <v>153</v>
      </c>
      <c r="I8419" t="s">
        <v>490</v>
      </c>
      <c r="J8419" t="s">
        <v>137</v>
      </c>
      <c r="K8419" t="s">
        <v>138</v>
      </c>
      <c r="L8419" t="s">
        <v>22990</v>
      </c>
      <c r="M8419" t="s">
        <v>22991</v>
      </c>
      <c r="N8419">
        <v>3.8055554999999998E-2</v>
      </c>
      <c r="O8419">
        <v>4</v>
      </c>
      <c r="P8419">
        <v>916</v>
      </c>
      <c r="Q8419">
        <v>7</v>
      </c>
      <c r="R8419">
        <v>117</v>
      </c>
      <c r="S8419">
        <v>3</v>
      </c>
      <c r="T8419">
        <v>53</v>
      </c>
      <c r="U8419">
        <v>1</v>
      </c>
      <c r="V8419">
        <v>0</v>
      </c>
      <c r="W8419">
        <v>2.5590796723333337E-2</v>
      </c>
      <c r="X8419">
        <v>2.8674172912034774</v>
      </c>
      <c r="Y8419">
        <v>0.10305487853412</v>
      </c>
      <c r="Z8419">
        <v>0.71507421238490998</v>
      </c>
      <c r="AA8419">
        <v>0.16673058520850503</v>
      </c>
      <c r="AB8419">
        <v>0.62128472983689909</v>
      </c>
      <c r="AC8419">
        <v>0.21489390004950001</v>
      </c>
      <c r="AD8419">
        <v>0</v>
      </c>
      <c r="AE8419">
        <v>4.7140463939407447</v>
      </c>
    </row>
    <row r="8420" spans="1:31" x14ac:dyDescent="0.3">
      <c r="A8420">
        <v>2729042</v>
      </c>
      <c r="B8420">
        <v>1</v>
      </c>
      <c r="C8420" t="s">
        <v>81</v>
      </c>
      <c r="D8420" t="s">
        <v>118</v>
      </c>
      <c r="E8420" t="s">
        <v>150</v>
      </c>
      <c r="F8420" t="s">
        <v>22992</v>
      </c>
      <c r="G8420" t="s">
        <v>152</v>
      </c>
      <c r="H8420" t="s">
        <v>153</v>
      </c>
      <c r="I8420" t="s">
        <v>136</v>
      </c>
      <c r="J8420" t="s">
        <v>137</v>
      </c>
      <c r="K8420" t="s">
        <v>138</v>
      </c>
      <c r="L8420" t="s">
        <v>22993</v>
      </c>
      <c r="M8420" t="s">
        <v>22994</v>
      </c>
      <c r="N8420">
        <v>0.192222222</v>
      </c>
      <c r="O8420">
        <v>23</v>
      </c>
      <c r="P8420">
        <v>1564</v>
      </c>
      <c r="Q8420">
        <v>43</v>
      </c>
      <c r="R8420">
        <v>78</v>
      </c>
      <c r="S8420">
        <v>7</v>
      </c>
      <c r="T8420">
        <v>92</v>
      </c>
      <c r="U8420">
        <v>1</v>
      </c>
      <c r="V8420">
        <v>0</v>
      </c>
      <c r="W8420">
        <v>2.4616289980113333</v>
      </c>
      <c r="X8420">
        <v>32.875299838306042</v>
      </c>
      <c r="Y8420">
        <v>1.2308964770832267</v>
      </c>
      <c r="Z8420">
        <v>1.8034688816718003</v>
      </c>
      <c r="AA8420">
        <v>5.3807441806612859</v>
      </c>
      <c r="AB8420">
        <v>4.8939247419412784</v>
      </c>
      <c r="AC8420">
        <v>8.4485770603422221</v>
      </c>
      <c r="AD8420">
        <v>0</v>
      </c>
      <c r="AE8420">
        <v>57.094540178017191</v>
      </c>
    </row>
    <row r="8421" spans="1:31" x14ac:dyDescent="0.3">
      <c r="A8421">
        <v>2729941</v>
      </c>
      <c r="B8421">
        <v>1</v>
      </c>
      <c r="C8421" t="s">
        <v>81</v>
      </c>
      <c r="D8421" t="s">
        <v>115</v>
      </c>
      <c r="E8421" t="s">
        <v>132</v>
      </c>
      <c r="F8421" t="s">
        <v>4072</v>
      </c>
      <c r="G8421" t="s">
        <v>134</v>
      </c>
      <c r="H8421" t="s">
        <v>135</v>
      </c>
      <c r="I8421" t="s">
        <v>136</v>
      </c>
      <c r="J8421" t="s">
        <v>137</v>
      </c>
      <c r="K8421" t="s">
        <v>138</v>
      </c>
      <c r="L8421" t="s">
        <v>22995</v>
      </c>
      <c r="M8421" t="s">
        <v>22996</v>
      </c>
      <c r="N8421">
        <v>11.069444444</v>
      </c>
      <c r="O8421">
        <v>0</v>
      </c>
      <c r="P8421">
        <v>39</v>
      </c>
      <c r="Q8421">
        <v>0</v>
      </c>
      <c r="R8421">
        <v>34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2.4816096282724009</v>
      </c>
      <c r="Y8421">
        <v>0</v>
      </c>
      <c r="Z8421">
        <v>2.4082677127984704</v>
      </c>
      <c r="AA8421">
        <v>0</v>
      </c>
      <c r="AB8421">
        <v>0</v>
      </c>
      <c r="AC8421">
        <v>0</v>
      </c>
      <c r="AD8421">
        <v>0</v>
      </c>
      <c r="AE8421">
        <v>4.8898773410708714</v>
      </c>
    </row>
    <row r="8422" spans="1:31" x14ac:dyDescent="0.3">
      <c r="A8422">
        <v>2730250</v>
      </c>
      <c r="B8422">
        <v>1</v>
      </c>
      <c r="C8422" t="s">
        <v>81</v>
      </c>
      <c r="D8422" t="s">
        <v>128</v>
      </c>
      <c r="E8422" t="s">
        <v>132</v>
      </c>
      <c r="F8422" t="s">
        <v>22997</v>
      </c>
      <c r="G8422" t="s">
        <v>202</v>
      </c>
      <c r="H8422" t="s">
        <v>135</v>
      </c>
      <c r="I8422" t="s">
        <v>136</v>
      </c>
      <c r="J8422" t="s">
        <v>137</v>
      </c>
      <c r="K8422" t="s">
        <v>138</v>
      </c>
      <c r="L8422" t="s">
        <v>22998</v>
      </c>
      <c r="M8422" t="s">
        <v>22999</v>
      </c>
      <c r="N8422">
        <v>4.7572222220000002</v>
      </c>
      <c r="O8422">
        <v>0</v>
      </c>
      <c r="P8422">
        <v>127</v>
      </c>
      <c r="Q8422">
        <v>0</v>
      </c>
      <c r="R8422">
        <v>1</v>
      </c>
      <c r="S8422">
        <v>0</v>
      </c>
      <c r="T8422">
        <v>5</v>
      </c>
      <c r="U8422">
        <v>0</v>
      </c>
      <c r="V8422">
        <v>0</v>
      </c>
      <c r="W8422">
        <v>0</v>
      </c>
      <c r="X8422">
        <v>140.99832786113467</v>
      </c>
      <c r="Y8422">
        <v>0</v>
      </c>
      <c r="Z8422">
        <v>0.29443824730203005</v>
      </c>
      <c r="AA8422">
        <v>0</v>
      </c>
      <c r="AB8422">
        <v>12.339435325063858</v>
      </c>
      <c r="AC8422">
        <v>0</v>
      </c>
      <c r="AD8422">
        <v>0</v>
      </c>
      <c r="AE8422">
        <v>153.63220143350054</v>
      </c>
    </row>
    <row r="8423" spans="1:31" x14ac:dyDescent="0.3">
      <c r="A8423">
        <v>2728922</v>
      </c>
      <c r="B8423">
        <v>1</v>
      </c>
      <c r="C8423" t="s">
        <v>80</v>
      </c>
      <c r="D8423" t="s">
        <v>107</v>
      </c>
      <c r="E8423" t="s">
        <v>213</v>
      </c>
      <c r="F8423" t="s">
        <v>23000</v>
      </c>
      <c r="G8423" t="s">
        <v>152</v>
      </c>
      <c r="H8423" t="s">
        <v>153</v>
      </c>
      <c r="I8423" t="s">
        <v>136</v>
      </c>
      <c r="J8423" t="s">
        <v>137</v>
      </c>
      <c r="K8423" t="s">
        <v>138</v>
      </c>
      <c r="L8423" t="s">
        <v>23001</v>
      </c>
      <c r="M8423" t="s">
        <v>23002</v>
      </c>
      <c r="N8423">
        <v>4.9511111110000003</v>
      </c>
      <c r="O8423">
        <v>2</v>
      </c>
      <c r="P8423">
        <v>1010</v>
      </c>
      <c r="Q8423">
        <v>5</v>
      </c>
      <c r="R8423">
        <v>15</v>
      </c>
      <c r="S8423">
        <v>10</v>
      </c>
      <c r="T8423">
        <v>217</v>
      </c>
      <c r="U8423">
        <v>0</v>
      </c>
      <c r="V8423">
        <v>0</v>
      </c>
      <c r="W8423">
        <v>2.5390552524407499</v>
      </c>
      <c r="X8423">
        <v>520.55880342245041</v>
      </c>
      <c r="Y8423">
        <v>3812.1770438075027</v>
      </c>
      <c r="Z8423">
        <v>13.428845031577247</v>
      </c>
      <c r="AA8423">
        <v>345.52553393883937</v>
      </c>
      <c r="AB8423">
        <v>312.95335292741913</v>
      </c>
      <c r="AC8423">
        <v>0</v>
      </c>
      <c r="AD8423">
        <v>0</v>
      </c>
      <c r="AE8423">
        <v>5007.1826343802304</v>
      </c>
    </row>
    <row r="8424" spans="1:31" x14ac:dyDescent="0.3">
      <c r="A8424">
        <v>2729918</v>
      </c>
      <c r="B8424">
        <v>1</v>
      </c>
      <c r="C8424" t="s">
        <v>80</v>
      </c>
      <c r="D8424" t="s">
        <v>85</v>
      </c>
      <c r="E8424" t="s">
        <v>145</v>
      </c>
      <c r="F8424" t="s">
        <v>23003</v>
      </c>
      <c r="G8424" t="s">
        <v>181</v>
      </c>
      <c r="H8424" t="s">
        <v>135</v>
      </c>
      <c r="I8424" t="s">
        <v>136</v>
      </c>
      <c r="J8424" t="s">
        <v>137</v>
      </c>
      <c r="K8424" t="s">
        <v>138</v>
      </c>
      <c r="L8424" t="s">
        <v>23004</v>
      </c>
      <c r="M8424" t="s">
        <v>23005</v>
      </c>
      <c r="N8424">
        <v>7.4574999999999996</v>
      </c>
      <c r="O8424">
        <v>0</v>
      </c>
      <c r="P8424">
        <v>11</v>
      </c>
      <c r="Q8424">
        <v>0</v>
      </c>
      <c r="R8424">
        <v>0</v>
      </c>
      <c r="S8424">
        <v>0</v>
      </c>
      <c r="T8424">
        <v>1</v>
      </c>
      <c r="U8424">
        <v>0</v>
      </c>
      <c r="V8424">
        <v>0</v>
      </c>
      <c r="W8424">
        <v>0</v>
      </c>
      <c r="X8424">
        <v>17.059345761388837</v>
      </c>
      <c r="Y8424">
        <v>0</v>
      </c>
      <c r="Z8424">
        <v>0</v>
      </c>
      <c r="AA8424">
        <v>0</v>
      </c>
      <c r="AB8424">
        <v>3.5430863934424304</v>
      </c>
      <c r="AC8424">
        <v>0</v>
      </c>
      <c r="AD8424">
        <v>0</v>
      </c>
      <c r="AE8424">
        <v>20.602432154831266</v>
      </c>
    </row>
    <row r="8425" spans="1:31" x14ac:dyDescent="0.3">
      <c r="A8425">
        <v>2729254</v>
      </c>
      <c r="B8425">
        <v>1</v>
      </c>
      <c r="C8425" t="s">
        <v>80</v>
      </c>
      <c r="D8425" t="s">
        <v>109</v>
      </c>
      <c r="E8425" t="s">
        <v>161</v>
      </c>
      <c r="F8425" t="s">
        <v>23006</v>
      </c>
      <c r="G8425" t="s">
        <v>163</v>
      </c>
      <c r="H8425" t="s">
        <v>135</v>
      </c>
      <c r="I8425" t="s">
        <v>136</v>
      </c>
      <c r="J8425" t="s">
        <v>137</v>
      </c>
      <c r="K8425" t="s">
        <v>138</v>
      </c>
      <c r="L8425" t="s">
        <v>23007</v>
      </c>
      <c r="M8425" t="s">
        <v>23008</v>
      </c>
      <c r="N8425">
        <v>3.4083333329999999</v>
      </c>
      <c r="O8425">
        <v>0</v>
      </c>
      <c r="P8425">
        <v>17</v>
      </c>
      <c r="Q8425">
        <v>0</v>
      </c>
      <c r="R8425">
        <v>0</v>
      </c>
      <c r="S8425">
        <v>0</v>
      </c>
      <c r="T8425">
        <v>7</v>
      </c>
      <c r="U8425">
        <v>0</v>
      </c>
      <c r="V8425">
        <v>0</v>
      </c>
      <c r="W8425">
        <v>0</v>
      </c>
      <c r="X8425">
        <v>5.5564895215475554</v>
      </c>
      <c r="Y8425">
        <v>0</v>
      </c>
      <c r="Z8425">
        <v>0</v>
      </c>
      <c r="AA8425">
        <v>0</v>
      </c>
      <c r="AB8425">
        <v>7.9441069777023099</v>
      </c>
      <c r="AC8425">
        <v>0</v>
      </c>
      <c r="AD8425">
        <v>0</v>
      </c>
      <c r="AE8425">
        <v>13.500596499249866</v>
      </c>
    </row>
    <row r="8426" spans="1:31" x14ac:dyDescent="0.3">
      <c r="A8426">
        <v>2729749</v>
      </c>
      <c r="B8426">
        <v>1</v>
      </c>
      <c r="C8426" t="s">
        <v>80</v>
      </c>
      <c r="D8426" t="s">
        <v>90</v>
      </c>
      <c r="E8426" t="s">
        <v>161</v>
      </c>
      <c r="F8426" t="s">
        <v>23009</v>
      </c>
      <c r="G8426" t="s">
        <v>409</v>
      </c>
      <c r="H8426" t="s">
        <v>135</v>
      </c>
      <c r="I8426" t="s">
        <v>136</v>
      </c>
      <c r="J8426" t="s">
        <v>137</v>
      </c>
      <c r="K8426" t="s">
        <v>138</v>
      </c>
      <c r="L8426" t="s">
        <v>23010</v>
      </c>
      <c r="M8426" t="s">
        <v>21978</v>
      </c>
      <c r="N8426">
        <v>1.184722222</v>
      </c>
      <c r="O8426">
        <v>0</v>
      </c>
      <c r="P8426">
        <v>171</v>
      </c>
      <c r="Q8426">
        <v>0</v>
      </c>
      <c r="R8426">
        <v>0</v>
      </c>
      <c r="S8426">
        <v>0</v>
      </c>
      <c r="T8426">
        <v>6</v>
      </c>
      <c r="U8426">
        <v>0</v>
      </c>
      <c r="V8426">
        <v>0</v>
      </c>
      <c r="W8426">
        <v>0</v>
      </c>
      <c r="X8426">
        <v>46.689550974082159</v>
      </c>
      <c r="Y8426">
        <v>0</v>
      </c>
      <c r="Z8426">
        <v>0</v>
      </c>
      <c r="AA8426">
        <v>0</v>
      </c>
      <c r="AB8426">
        <v>1.3582621554517127</v>
      </c>
      <c r="AC8426">
        <v>0</v>
      </c>
      <c r="AD8426">
        <v>0</v>
      </c>
      <c r="AE8426">
        <v>48.047813129533871</v>
      </c>
    </row>
    <row r="8427" spans="1:31" x14ac:dyDescent="0.3">
      <c r="A8427">
        <v>2729772</v>
      </c>
      <c r="B8427">
        <v>1</v>
      </c>
      <c r="C8427" t="s">
        <v>81</v>
      </c>
      <c r="D8427" t="s">
        <v>123</v>
      </c>
      <c r="E8427" t="s">
        <v>132</v>
      </c>
      <c r="F8427" t="s">
        <v>23011</v>
      </c>
      <c r="G8427" t="s">
        <v>134</v>
      </c>
      <c r="H8427" t="s">
        <v>135</v>
      </c>
      <c r="I8427" t="s">
        <v>136</v>
      </c>
      <c r="J8427" t="s">
        <v>137</v>
      </c>
      <c r="K8427" t="s">
        <v>138</v>
      </c>
      <c r="L8427" t="s">
        <v>23012</v>
      </c>
      <c r="M8427" t="s">
        <v>23013</v>
      </c>
      <c r="N8427">
        <v>2.846666666</v>
      </c>
      <c r="O8427">
        <v>0</v>
      </c>
      <c r="P8427">
        <v>241</v>
      </c>
      <c r="Q8427">
        <v>0</v>
      </c>
      <c r="R8427">
        <v>3</v>
      </c>
      <c r="S8427">
        <v>0</v>
      </c>
      <c r="T8427">
        <v>35</v>
      </c>
      <c r="U8427">
        <v>0</v>
      </c>
      <c r="V8427">
        <v>0</v>
      </c>
      <c r="W8427">
        <v>0</v>
      </c>
      <c r="X8427">
        <v>105.78402942961553</v>
      </c>
      <c r="Y8427">
        <v>0</v>
      </c>
      <c r="Z8427">
        <v>0</v>
      </c>
      <c r="AA8427">
        <v>0</v>
      </c>
      <c r="AB8427">
        <v>41.245538690028894</v>
      </c>
      <c r="AC8427">
        <v>0</v>
      </c>
      <c r="AD8427">
        <v>0</v>
      </c>
      <c r="AE8427">
        <v>147.02956811964441</v>
      </c>
    </row>
    <row r="8428" spans="1:31" x14ac:dyDescent="0.3">
      <c r="A8428">
        <v>2730110</v>
      </c>
      <c r="B8428">
        <v>1</v>
      </c>
      <c r="C8428" t="s">
        <v>81</v>
      </c>
      <c r="D8428" t="s">
        <v>112</v>
      </c>
      <c r="E8428" t="s">
        <v>156</v>
      </c>
      <c r="F8428" t="s">
        <v>14705</v>
      </c>
      <c r="G8428" t="s">
        <v>565</v>
      </c>
      <c r="H8428" t="s">
        <v>153</v>
      </c>
      <c r="I8428" t="s">
        <v>136</v>
      </c>
      <c r="J8428" t="s">
        <v>137</v>
      </c>
      <c r="K8428" t="s">
        <v>138</v>
      </c>
      <c r="L8428" t="s">
        <v>23014</v>
      </c>
      <c r="M8428" t="s">
        <v>23015</v>
      </c>
      <c r="N8428">
        <v>18.602222222000002</v>
      </c>
      <c r="O8428">
        <v>2</v>
      </c>
      <c r="P8428">
        <v>94</v>
      </c>
      <c r="Q8428">
        <v>0</v>
      </c>
      <c r="R8428">
        <v>7</v>
      </c>
      <c r="S8428">
        <v>0</v>
      </c>
      <c r="T8428">
        <v>7</v>
      </c>
      <c r="U8428">
        <v>0</v>
      </c>
      <c r="V8428">
        <v>0</v>
      </c>
      <c r="W8428">
        <v>3.7289893855866665</v>
      </c>
      <c r="X8428">
        <v>52.556981365598233</v>
      </c>
      <c r="Y8428">
        <v>0</v>
      </c>
      <c r="Z8428">
        <v>1.7133369289531202</v>
      </c>
      <c r="AA8428">
        <v>0</v>
      </c>
      <c r="AB8428">
        <v>50.276681819283183</v>
      </c>
      <c r="AC8428">
        <v>0</v>
      </c>
      <c r="AD8428">
        <v>0</v>
      </c>
      <c r="AE8428">
        <v>108.2759894994212</v>
      </c>
    </row>
    <row r="8429" spans="1:31" x14ac:dyDescent="0.3">
      <c r="A8429">
        <v>2730459</v>
      </c>
      <c r="B8429">
        <v>1</v>
      </c>
      <c r="C8429" t="s">
        <v>81</v>
      </c>
      <c r="D8429" t="s">
        <v>112</v>
      </c>
      <c r="E8429" t="s">
        <v>161</v>
      </c>
      <c r="F8429" t="s">
        <v>23016</v>
      </c>
      <c r="G8429" t="s">
        <v>163</v>
      </c>
      <c r="H8429" t="s">
        <v>135</v>
      </c>
      <c r="I8429" t="s">
        <v>136</v>
      </c>
      <c r="J8429" t="s">
        <v>137</v>
      </c>
      <c r="K8429" t="s">
        <v>138</v>
      </c>
      <c r="L8429" t="s">
        <v>23017</v>
      </c>
      <c r="M8429" t="s">
        <v>23018</v>
      </c>
      <c r="N8429">
        <v>5.5888888879999996</v>
      </c>
      <c r="O8429">
        <v>0</v>
      </c>
      <c r="P8429">
        <v>107</v>
      </c>
      <c r="Q8429">
        <v>0</v>
      </c>
      <c r="R8429">
        <v>0</v>
      </c>
      <c r="S8429">
        <v>0</v>
      </c>
      <c r="T8429">
        <v>27</v>
      </c>
      <c r="U8429">
        <v>0</v>
      </c>
      <c r="V8429">
        <v>0</v>
      </c>
      <c r="W8429">
        <v>0</v>
      </c>
      <c r="X8429">
        <v>106.38053287105858</v>
      </c>
      <c r="Y8429">
        <v>0</v>
      </c>
      <c r="Z8429">
        <v>0</v>
      </c>
      <c r="AA8429">
        <v>0</v>
      </c>
      <c r="AB8429">
        <v>41.392051237140237</v>
      </c>
      <c r="AC8429">
        <v>0</v>
      </c>
      <c r="AD8429">
        <v>0</v>
      </c>
      <c r="AE8429">
        <v>147.77258410819883</v>
      </c>
    </row>
    <row r="8430" spans="1:31" x14ac:dyDescent="0.3">
      <c r="A8430">
        <v>2730728</v>
      </c>
      <c r="B8430">
        <v>1</v>
      </c>
      <c r="C8430" t="s">
        <v>81</v>
      </c>
      <c r="D8430" t="s">
        <v>123</v>
      </c>
      <c r="E8430" t="s">
        <v>156</v>
      </c>
      <c r="F8430" t="s">
        <v>23019</v>
      </c>
      <c r="G8430" t="s">
        <v>152</v>
      </c>
      <c r="H8430" t="s">
        <v>153</v>
      </c>
      <c r="I8430" t="s">
        <v>136</v>
      </c>
      <c r="J8430" t="s">
        <v>137</v>
      </c>
      <c r="K8430" t="s">
        <v>138</v>
      </c>
      <c r="L8430" t="s">
        <v>23020</v>
      </c>
      <c r="M8430" t="s">
        <v>23021</v>
      </c>
      <c r="N8430">
        <v>0.61777777700000003</v>
      </c>
      <c r="O8430">
        <v>0</v>
      </c>
      <c r="P8430">
        <v>0</v>
      </c>
      <c r="Q8430">
        <v>0</v>
      </c>
      <c r="R8430">
        <v>1</v>
      </c>
      <c r="S8430">
        <v>7</v>
      </c>
      <c r="T8430">
        <v>20</v>
      </c>
      <c r="U8430">
        <v>8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274.05810231642465</v>
      </c>
      <c r="AB8430">
        <v>12.06690466538711</v>
      </c>
      <c r="AC8430">
        <v>422.95962247353947</v>
      </c>
      <c r="AD8430">
        <v>0</v>
      </c>
      <c r="AE8430">
        <v>709.08462945535121</v>
      </c>
    </row>
    <row r="8431" spans="1:31" x14ac:dyDescent="0.3">
      <c r="A8431">
        <v>2729400</v>
      </c>
      <c r="B8431">
        <v>1</v>
      </c>
      <c r="C8431" t="s">
        <v>81</v>
      </c>
      <c r="D8431" t="s">
        <v>128</v>
      </c>
      <c r="E8431" t="s">
        <v>150</v>
      </c>
      <c r="F8431" t="s">
        <v>7518</v>
      </c>
      <c r="G8431" t="s">
        <v>152</v>
      </c>
      <c r="H8431" t="s">
        <v>153</v>
      </c>
      <c r="I8431" t="s">
        <v>136</v>
      </c>
      <c r="J8431" t="s">
        <v>137</v>
      </c>
      <c r="K8431" t="s">
        <v>138</v>
      </c>
      <c r="L8431" t="s">
        <v>23022</v>
      </c>
      <c r="M8431" t="s">
        <v>23023</v>
      </c>
      <c r="N8431">
        <v>1.1025</v>
      </c>
      <c r="O8431">
        <v>21</v>
      </c>
      <c r="P8431">
        <v>185</v>
      </c>
      <c r="Q8431">
        <v>314</v>
      </c>
      <c r="R8431">
        <v>103</v>
      </c>
      <c r="S8431">
        <v>10</v>
      </c>
      <c r="T8431">
        <v>10</v>
      </c>
      <c r="U8431">
        <v>0</v>
      </c>
      <c r="V8431">
        <v>0</v>
      </c>
      <c r="W8431">
        <v>1.5122189392335186</v>
      </c>
      <c r="X8431">
        <v>41.198078967028856</v>
      </c>
      <c r="Y8431">
        <v>22.215293820014718</v>
      </c>
      <c r="Z8431">
        <v>20.275761753899406</v>
      </c>
      <c r="AA8431">
        <v>3.2822921127700004</v>
      </c>
      <c r="AB8431">
        <v>5.6924945815797958</v>
      </c>
      <c r="AC8431">
        <v>0</v>
      </c>
      <c r="AD8431">
        <v>0</v>
      </c>
      <c r="AE8431">
        <v>94.176140174526282</v>
      </c>
    </row>
    <row r="8432" spans="1:31" x14ac:dyDescent="0.3">
      <c r="A8432">
        <v>2729423</v>
      </c>
      <c r="B8432">
        <v>1</v>
      </c>
      <c r="C8432" t="s">
        <v>81</v>
      </c>
      <c r="D8432" t="s">
        <v>123</v>
      </c>
      <c r="E8432" t="s">
        <v>161</v>
      </c>
      <c r="F8432" t="s">
        <v>23024</v>
      </c>
      <c r="G8432" t="s">
        <v>163</v>
      </c>
      <c r="H8432" t="s">
        <v>135</v>
      </c>
      <c r="I8432" t="s">
        <v>136</v>
      </c>
      <c r="J8432" t="s">
        <v>137</v>
      </c>
      <c r="K8432" t="s">
        <v>138</v>
      </c>
      <c r="L8432" t="s">
        <v>23025</v>
      </c>
      <c r="M8432" t="s">
        <v>23026</v>
      </c>
      <c r="N8432">
        <v>2.3744444439999999</v>
      </c>
      <c r="O8432">
        <v>0</v>
      </c>
      <c r="P8432">
        <v>17</v>
      </c>
      <c r="Q8432">
        <v>0</v>
      </c>
      <c r="R8432">
        <v>4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11.878982512554002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11.878982512554002</v>
      </c>
    </row>
    <row r="8433" spans="1:31" x14ac:dyDescent="0.3">
      <c r="A8433">
        <v>2729271</v>
      </c>
      <c r="B8433">
        <v>1</v>
      </c>
      <c r="C8433" t="s">
        <v>80</v>
      </c>
      <c r="D8433" t="s">
        <v>109</v>
      </c>
      <c r="E8433" t="s">
        <v>161</v>
      </c>
      <c r="F8433" t="s">
        <v>23027</v>
      </c>
      <c r="G8433" t="s">
        <v>163</v>
      </c>
      <c r="H8433" t="s">
        <v>135</v>
      </c>
      <c r="I8433" t="s">
        <v>136</v>
      </c>
      <c r="J8433" t="s">
        <v>137</v>
      </c>
      <c r="K8433" t="s">
        <v>138</v>
      </c>
      <c r="L8433" t="s">
        <v>23028</v>
      </c>
      <c r="M8433" t="s">
        <v>23029</v>
      </c>
      <c r="N8433">
        <v>1.739166666</v>
      </c>
      <c r="O8433">
        <v>0</v>
      </c>
      <c r="P8433">
        <v>3</v>
      </c>
      <c r="Q8433">
        <v>0</v>
      </c>
      <c r="R8433">
        <v>6</v>
      </c>
      <c r="S8433">
        <v>0</v>
      </c>
      <c r="T8433">
        <v>2</v>
      </c>
      <c r="U8433">
        <v>0</v>
      </c>
      <c r="V8433">
        <v>0</v>
      </c>
      <c r="W8433">
        <v>0</v>
      </c>
      <c r="X8433">
        <v>1.06416850256784</v>
      </c>
      <c r="Y8433">
        <v>0</v>
      </c>
      <c r="Z8433">
        <v>0</v>
      </c>
      <c r="AA8433">
        <v>0</v>
      </c>
      <c r="AB8433">
        <v>0.51590857445974003</v>
      </c>
      <c r="AC8433">
        <v>0</v>
      </c>
      <c r="AD8433">
        <v>0</v>
      </c>
      <c r="AE8433">
        <v>1.58007707702758</v>
      </c>
    </row>
    <row r="8434" spans="1:31" x14ac:dyDescent="0.3">
      <c r="A8434">
        <v>2730588</v>
      </c>
      <c r="B8434">
        <v>1</v>
      </c>
      <c r="C8434" t="s">
        <v>81</v>
      </c>
      <c r="D8434" t="s">
        <v>127</v>
      </c>
      <c r="E8434" t="s">
        <v>156</v>
      </c>
      <c r="F8434" t="s">
        <v>23030</v>
      </c>
      <c r="G8434" t="s">
        <v>185</v>
      </c>
      <c r="H8434" t="s">
        <v>153</v>
      </c>
      <c r="I8434" t="s">
        <v>136</v>
      </c>
      <c r="J8434" t="s">
        <v>137</v>
      </c>
      <c r="K8434" t="s">
        <v>138</v>
      </c>
      <c r="L8434" t="s">
        <v>23031</v>
      </c>
      <c r="M8434" t="s">
        <v>23032</v>
      </c>
      <c r="N8434">
        <v>3.5652777769999999</v>
      </c>
      <c r="O8434">
        <v>0</v>
      </c>
      <c r="P8434">
        <v>0</v>
      </c>
      <c r="Q8434">
        <v>0</v>
      </c>
      <c r="R8434">
        <v>0</v>
      </c>
      <c r="S8434">
        <v>1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>
        <v>20.859837208194801</v>
      </c>
      <c r="AB8434">
        <v>0</v>
      </c>
      <c r="AC8434">
        <v>0</v>
      </c>
      <c r="AD8434">
        <v>0</v>
      </c>
      <c r="AE8434">
        <v>20.859837208194801</v>
      </c>
    </row>
    <row r="8435" spans="1:31" x14ac:dyDescent="0.3">
      <c r="A8435">
        <v>2729317</v>
      </c>
      <c r="B8435">
        <v>1</v>
      </c>
      <c r="C8435" t="s">
        <v>81</v>
      </c>
      <c r="D8435" t="s">
        <v>128</v>
      </c>
      <c r="E8435" t="s">
        <v>156</v>
      </c>
      <c r="F8435" t="s">
        <v>14102</v>
      </c>
      <c r="G8435" t="s">
        <v>185</v>
      </c>
      <c r="H8435" t="s">
        <v>153</v>
      </c>
      <c r="I8435" t="s">
        <v>136</v>
      </c>
      <c r="J8435" t="s">
        <v>137</v>
      </c>
      <c r="K8435" t="s">
        <v>138</v>
      </c>
      <c r="L8435" t="s">
        <v>23033</v>
      </c>
      <c r="M8435" t="s">
        <v>23034</v>
      </c>
      <c r="N8435">
        <v>5.0508333329999999</v>
      </c>
      <c r="O8435">
        <v>0</v>
      </c>
      <c r="P8435">
        <v>136</v>
      </c>
      <c r="Q8435">
        <v>0</v>
      </c>
      <c r="R8435">
        <v>0</v>
      </c>
      <c r="S8435">
        <v>0</v>
      </c>
      <c r="T8435">
        <v>37</v>
      </c>
      <c r="U8435">
        <v>0</v>
      </c>
      <c r="V8435">
        <v>0</v>
      </c>
      <c r="W8435">
        <v>0</v>
      </c>
      <c r="X8435">
        <v>83.053369255551573</v>
      </c>
      <c r="Y8435">
        <v>0</v>
      </c>
      <c r="Z8435">
        <v>0</v>
      </c>
      <c r="AA8435">
        <v>0</v>
      </c>
      <c r="AB8435">
        <v>41.649227543607701</v>
      </c>
      <c r="AC8435">
        <v>0</v>
      </c>
      <c r="AD8435">
        <v>0</v>
      </c>
      <c r="AE8435">
        <v>124.70259679915927</v>
      </c>
    </row>
    <row r="8436" spans="1:31" x14ac:dyDescent="0.3">
      <c r="A8436">
        <v>2728667</v>
      </c>
      <c r="B8436">
        <v>1</v>
      </c>
      <c r="C8436" t="s">
        <v>80</v>
      </c>
      <c r="D8436" t="s">
        <v>97</v>
      </c>
      <c r="E8436" t="s">
        <v>161</v>
      </c>
      <c r="F8436" t="s">
        <v>23035</v>
      </c>
      <c r="G8436" t="s">
        <v>163</v>
      </c>
      <c r="H8436" t="s">
        <v>135</v>
      </c>
      <c r="I8436" t="s">
        <v>136</v>
      </c>
      <c r="J8436" t="s">
        <v>137</v>
      </c>
      <c r="K8436" t="s">
        <v>138</v>
      </c>
      <c r="L8436" t="s">
        <v>23036</v>
      </c>
      <c r="M8436" t="s">
        <v>23037</v>
      </c>
      <c r="N8436">
        <v>1.2352777770000001</v>
      </c>
      <c r="O8436">
        <v>0</v>
      </c>
      <c r="P8436">
        <v>16</v>
      </c>
      <c r="Q8436">
        <v>0</v>
      </c>
      <c r="R8436">
        <v>1</v>
      </c>
      <c r="S8436">
        <v>0</v>
      </c>
      <c r="T8436">
        <v>1</v>
      </c>
      <c r="U8436">
        <v>0</v>
      </c>
      <c r="V8436">
        <v>0</v>
      </c>
      <c r="W8436">
        <v>0</v>
      </c>
      <c r="X8436">
        <v>15.136475129807197</v>
      </c>
      <c r="Y8436">
        <v>0</v>
      </c>
      <c r="Z8436">
        <v>0</v>
      </c>
      <c r="AA8436">
        <v>0</v>
      </c>
      <c r="AB8436">
        <v>0.37719415135408502</v>
      </c>
      <c r="AC8436">
        <v>0</v>
      </c>
      <c r="AD8436">
        <v>0</v>
      </c>
      <c r="AE8436">
        <v>15.513669281161281</v>
      </c>
    </row>
    <row r="8437" spans="1:31" x14ac:dyDescent="0.3">
      <c r="A8437">
        <v>2730004</v>
      </c>
      <c r="B8437">
        <v>1</v>
      </c>
      <c r="C8437" t="s">
        <v>81</v>
      </c>
      <c r="D8437" t="s">
        <v>118</v>
      </c>
      <c r="E8437" t="s">
        <v>161</v>
      </c>
      <c r="F8437" t="s">
        <v>23038</v>
      </c>
      <c r="G8437" t="s">
        <v>163</v>
      </c>
      <c r="H8437" t="s">
        <v>135</v>
      </c>
      <c r="I8437" t="s">
        <v>136</v>
      </c>
      <c r="J8437" t="s">
        <v>137</v>
      </c>
      <c r="K8437" t="s">
        <v>138</v>
      </c>
      <c r="L8437" t="s">
        <v>23039</v>
      </c>
      <c r="M8437" t="s">
        <v>23040</v>
      </c>
      <c r="N8437">
        <v>9.8644444440000001</v>
      </c>
      <c r="O8437">
        <v>0</v>
      </c>
      <c r="P8437">
        <v>29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38.230055700730901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38.230055700730901</v>
      </c>
    </row>
    <row r="8438" spans="1:31" x14ac:dyDescent="0.3">
      <c r="A8438">
        <v>2730396</v>
      </c>
      <c r="B8438">
        <v>1</v>
      </c>
      <c r="C8438" t="s">
        <v>80</v>
      </c>
      <c r="D8438" t="s">
        <v>101</v>
      </c>
      <c r="E8438" t="s">
        <v>161</v>
      </c>
      <c r="F8438" t="s">
        <v>19453</v>
      </c>
      <c r="G8438" t="s">
        <v>163</v>
      </c>
      <c r="H8438" t="s">
        <v>135</v>
      </c>
      <c r="I8438" t="s">
        <v>136</v>
      </c>
      <c r="J8438" t="s">
        <v>137</v>
      </c>
      <c r="K8438" t="s">
        <v>138</v>
      </c>
      <c r="L8438" t="s">
        <v>23041</v>
      </c>
      <c r="M8438" t="s">
        <v>23042</v>
      </c>
      <c r="N8438">
        <v>5.7655555549999997</v>
      </c>
      <c r="O8438">
        <v>0</v>
      </c>
      <c r="P8438">
        <v>80</v>
      </c>
      <c r="Q8438">
        <v>0</v>
      </c>
      <c r="R8438">
        <v>0</v>
      </c>
      <c r="S8438">
        <v>0</v>
      </c>
      <c r="T8438">
        <v>6</v>
      </c>
      <c r="U8438">
        <v>0</v>
      </c>
      <c r="V8438">
        <v>0</v>
      </c>
      <c r="W8438">
        <v>0</v>
      </c>
      <c r="X8438">
        <v>63.769760551706106</v>
      </c>
      <c r="Y8438">
        <v>0</v>
      </c>
      <c r="Z8438">
        <v>0</v>
      </c>
      <c r="AA8438">
        <v>0</v>
      </c>
      <c r="AB8438">
        <v>27.145199412441222</v>
      </c>
      <c r="AC8438">
        <v>0</v>
      </c>
      <c r="AD8438">
        <v>0</v>
      </c>
      <c r="AE8438">
        <v>90.914959964147329</v>
      </c>
    </row>
    <row r="8439" spans="1:31" x14ac:dyDescent="0.3">
      <c r="A8439">
        <v>2729858</v>
      </c>
      <c r="B8439">
        <v>1</v>
      </c>
      <c r="C8439" t="s">
        <v>80</v>
      </c>
      <c r="D8439" t="s">
        <v>96</v>
      </c>
      <c r="E8439" t="s">
        <v>161</v>
      </c>
      <c r="F8439" t="s">
        <v>23043</v>
      </c>
      <c r="G8439" t="s">
        <v>163</v>
      </c>
      <c r="H8439" t="s">
        <v>135</v>
      </c>
      <c r="I8439" t="s">
        <v>136</v>
      </c>
      <c r="J8439" t="s">
        <v>137</v>
      </c>
      <c r="K8439" t="s">
        <v>138</v>
      </c>
      <c r="L8439" t="s">
        <v>23044</v>
      </c>
      <c r="M8439" t="s">
        <v>23045</v>
      </c>
      <c r="N8439">
        <v>1.055833333</v>
      </c>
      <c r="O8439">
        <v>0</v>
      </c>
      <c r="P8439">
        <v>157</v>
      </c>
      <c r="Q8439">
        <v>0</v>
      </c>
      <c r="R8439">
        <v>1</v>
      </c>
      <c r="S8439">
        <v>0</v>
      </c>
      <c r="T8439">
        <v>6</v>
      </c>
      <c r="U8439">
        <v>0</v>
      </c>
      <c r="V8439">
        <v>0</v>
      </c>
      <c r="W8439">
        <v>0</v>
      </c>
      <c r="X8439">
        <v>51.636152374491672</v>
      </c>
      <c r="Y8439">
        <v>0</v>
      </c>
      <c r="Z8439">
        <v>0</v>
      </c>
      <c r="AA8439">
        <v>0</v>
      </c>
      <c r="AB8439">
        <v>2.8201014436389</v>
      </c>
      <c r="AC8439">
        <v>0</v>
      </c>
      <c r="AD8439">
        <v>0</v>
      </c>
      <c r="AE8439">
        <v>54.45625381813057</v>
      </c>
    </row>
    <row r="8440" spans="1:31" x14ac:dyDescent="0.3">
      <c r="A8440">
        <v>2730356</v>
      </c>
      <c r="B8440">
        <v>1</v>
      </c>
      <c r="C8440" t="s">
        <v>80</v>
      </c>
      <c r="D8440" t="s">
        <v>82</v>
      </c>
      <c r="E8440" t="s">
        <v>200</v>
      </c>
      <c r="F8440" t="s">
        <v>6302</v>
      </c>
      <c r="G8440" t="s">
        <v>249</v>
      </c>
      <c r="H8440" t="s">
        <v>135</v>
      </c>
      <c r="I8440" t="s">
        <v>136</v>
      </c>
      <c r="J8440" t="s">
        <v>5</v>
      </c>
      <c r="K8440" t="s">
        <v>138</v>
      </c>
      <c r="L8440" t="s">
        <v>23046</v>
      </c>
      <c r="M8440" t="s">
        <v>23047</v>
      </c>
      <c r="N8440">
        <v>62.843055554999999</v>
      </c>
      <c r="O8440">
        <v>0</v>
      </c>
      <c r="P8440">
        <v>17</v>
      </c>
      <c r="Q8440">
        <v>0</v>
      </c>
      <c r="R8440">
        <v>0</v>
      </c>
      <c r="S8440">
        <v>0</v>
      </c>
      <c r="T8440">
        <v>18</v>
      </c>
      <c r="U8440">
        <v>0</v>
      </c>
      <c r="V8440">
        <v>0</v>
      </c>
      <c r="W8440">
        <v>0</v>
      </c>
      <c r="X8440">
        <v>157.29652102143976</v>
      </c>
      <c r="Y8440">
        <v>0</v>
      </c>
      <c r="Z8440">
        <v>0</v>
      </c>
      <c r="AA8440">
        <v>0</v>
      </c>
      <c r="AB8440">
        <v>890.5239330935085</v>
      </c>
      <c r="AC8440">
        <v>0</v>
      </c>
      <c r="AD8440">
        <v>0</v>
      </c>
      <c r="AE8440">
        <v>1047.8204541149482</v>
      </c>
    </row>
    <row r="8441" spans="1:31" x14ac:dyDescent="0.3">
      <c r="A8441">
        <v>2729666</v>
      </c>
      <c r="B8441">
        <v>1</v>
      </c>
      <c r="C8441" t="s">
        <v>81</v>
      </c>
      <c r="D8441" t="s">
        <v>113</v>
      </c>
      <c r="E8441" t="s">
        <v>213</v>
      </c>
      <c r="F8441" t="s">
        <v>23048</v>
      </c>
      <c r="G8441" t="s">
        <v>300</v>
      </c>
      <c r="H8441" t="s">
        <v>153</v>
      </c>
      <c r="I8441" t="s">
        <v>136</v>
      </c>
      <c r="J8441" t="s">
        <v>137</v>
      </c>
      <c r="K8441" t="s">
        <v>210</v>
      </c>
      <c r="L8441" t="s">
        <v>23049</v>
      </c>
      <c r="M8441" t="s">
        <v>23050</v>
      </c>
      <c r="N8441">
        <v>7.0944444439999996</v>
      </c>
      <c r="O8441">
        <v>0</v>
      </c>
      <c r="P8441">
        <v>4</v>
      </c>
      <c r="Q8441">
        <v>20</v>
      </c>
      <c r="R8441">
        <v>86</v>
      </c>
      <c r="S8441">
        <v>0</v>
      </c>
      <c r="T8441">
        <v>3</v>
      </c>
      <c r="U8441">
        <v>0</v>
      </c>
      <c r="V8441">
        <v>0</v>
      </c>
      <c r="W8441">
        <v>0</v>
      </c>
      <c r="X8441">
        <v>1.3216128801383333</v>
      </c>
      <c r="Y8441">
        <v>61.186102506700337</v>
      </c>
      <c r="Z8441">
        <v>21.394820842161966</v>
      </c>
      <c r="AA8441">
        <v>0</v>
      </c>
      <c r="AB8441">
        <v>0</v>
      </c>
      <c r="AC8441">
        <v>0</v>
      </c>
      <c r="AD8441">
        <v>0</v>
      </c>
      <c r="AE8441">
        <v>83.902536229000631</v>
      </c>
    </row>
    <row r="8442" spans="1:31" x14ac:dyDescent="0.3">
      <c r="A8442">
        <v>2729264</v>
      </c>
      <c r="B8442">
        <v>2</v>
      </c>
      <c r="C8442" t="s">
        <v>80</v>
      </c>
      <c r="D8442" t="s">
        <v>97</v>
      </c>
      <c r="E8442" t="s">
        <v>150</v>
      </c>
      <c r="F8442" t="s">
        <v>9333</v>
      </c>
      <c r="G8442" t="s">
        <v>185</v>
      </c>
      <c r="H8442" t="s">
        <v>153</v>
      </c>
      <c r="I8442" t="s">
        <v>136</v>
      </c>
      <c r="J8442" t="s">
        <v>137</v>
      </c>
      <c r="K8442" t="s">
        <v>138</v>
      </c>
      <c r="L8442" t="s">
        <v>23051</v>
      </c>
      <c r="M8442" t="s">
        <v>23052</v>
      </c>
      <c r="N8442">
        <v>1.0622222219999999</v>
      </c>
      <c r="O8442">
        <v>2</v>
      </c>
      <c r="P8442">
        <v>995</v>
      </c>
      <c r="Q8442">
        <v>1</v>
      </c>
      <c r="R8442">
        <v>32</v>
      </c>
      <c r="S8442">
        <v>5</v>
      </c>
      <c r="T8442">
        <v>71</v>
      </c>
      <c r="U8442">
        <v>0</v>
      </c>
      <c r="V8442">
        <v>0</v>
      </c>
      <c r="W8442">
        <v>18.893846230860056</v>
      </c>
      <c r="X8442">
        <v>106.91574150432049</v>
      </c>
      <c r="Y8442">
        <v>0.10542934036217751</v>
      </c>
      <c r="Z8442">
        <v>1.975047109939525</v>
      </c>
      <c r="AA8442">
        <v>7.4974934359913927</v>
      </c>
      <c r="AB8442">
        <v>66.690875308153196</v>
      </c>
      <c r="AC8442">
        <v>0</v>
      </c>
      <c r="AD8442">
        <v>0</v>
      </c>
      <c r="AE8442">
        <v>202.07843292962684</v>
      </c>
    </row>
    <row r="8443" spans="1:31" x14ac:dyDescent="0.3">
      <c r="A8443">
        <v>2729792</v>
      </c>
      <c r="B8443">
        <v>1</v>
      </c>
      <c r="C8443" t="s">
        <v>80</v>
      </c>
      <c r="D8443" t="s">
        <v>100</v>
      </c>
      <c r="E8443" t="s">
        <v>161</v>
      </c>
      <c r="F8443" t="s">
        <v>23053</v>
      </c>
      <c r="G8443" t="s">
        <v>409</v>
      </c>
      <c r="H8443" t="s">
        <v>135</v>
      </c>
      <c r="I8443" t="s">
        <v>136</v>
      </c>
      <c r="J8443" t="s">
        <v>137</v>
      </c>
      <c r="K8443" t="s">
        <v>138</v>
      </c>
      <c r="L8443" t="s">
        <v>23054</v>
      </c>
      <c r="M8443" t="s">
        <v>23055</v>
      </c>
      <c r="N8443">
        <v>0.84499999999999997</v>
      </c>
      <c r="O8443">
        <v>0</v>
      </c>
      <c r="P8443">
        <v>61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8.1642386985356605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8.1642386985356605</v>
      </c>
    </row>
    <row r="8444" spans="1:31" x14ac:dyDescent="0.3">
      <c r="A8444">
        <v>2729188</v>
      </c>
      <c r="B8444">
        <v>1</v>
      </c>
      <c r="C8444" t="s">
        <v>81</v>
      </c>
      <c r="D8444" t="s">
        <v>113</v>
      </c>
      <c r="E8444" t="s">
        <v>156</v>
      </c>
      <c r="F8444" t="s">
        <v>23056</v>
      </c>
      <c r="G8444" t="s">
        <v>185</v>
      </c>
      <c r="H8444" t="s">
        <v>153</v>
      </c>
      <c r="I8444" t="s">
        <v>136</v>
      </c>
      <c r="J8444" t="s">
        <v>137</v>
      </c>
      <c r="K8444" t="s">
        <v>138</v>
      </c>
      <c r="L8444" t="s">
        <v>23057</v>
      </c>
      <c r="M8444" t="s">
        <v>23058</v>
      </c>
      <c r="N8444">
        <v>3.2005555550000002</v>
      </c>
      <c r="O8444">
        <v>0</v>
      </c>
      <c r="P8444">
        <v>306</v>
      </c>
      <c r="Q8444">
        <v>0</v>
      </c>
      <c r="R8444">
        <v>107</v>
      </c>
      <c r="S8444">
        <v>0</v>
      </c>
      <c r="T8444">
        <v>18</v>
      </c>
      <c r="U8444">
        <v>0</v>
      </c>
      <c r="V8444">
        <v>0</v>
      </c>
      <c r="W8444">
        <v>0</v>
      </c>
      <c r="X8444">
        <v>138.58401682247418</v>
      </c>
      <c r="Y8444">
        <v>0</v>
      </c>
      <c r="Z8444">
        <v>21.85462520347906</v>
      </c>
      <c r="AA8444">
        <v>0</v>
      </c>
      <c r="AB8444">
        <v>31.319950485387562</v>
      </c>
      <c r="AC8444">
        <v>0</v>
      </c>
      <c r="AD8444">
        <v>0</v>
      </c>
      <c r="AE8444">
        <v>191.75859251134079</v>
      </c>
    </row>
    <row r="8445" spans="1:31" x14ac:dyDescent="0.3">
      <c r="A8445">
        <v>2728690</v>
      </c>
      <c r="B8445">
        <v>1</v>
      </c>
      <c r="C8445" t="s">
        <v>80</v>
      </c>
      <c r="D8445" t="s">
        <v>93</v>
      </c>
      <c r="E8445" t="s">
        <v>150</v>
      </c>
      <c r="F8445" t="s">
        <v>14802</v>
      </c>
      <c r="G8445" t="s">
        <v>152</v>
      </c>
      <c r="H8445" t="s">
        <v>153</v>
      </c>
      <c r="I8445" t="s">
        <v>136</v>
      </c>
      <c r="J8445" t="s">
        <v>137</v>
      </c>
      <c r="K8445" t="s">
        <v>138</v>
      </c>
      <c r="L8445" t="s">
        <v>23059</v>
      </c>
      <c r="M8445" t="s">
        <v>23060</v>
      </c>
      <c r="N8445">
        <v>0.22500000000000001</v>
      </c>
      <c r="O8445">
        <v>3</v>
      </c>
      <c r="P8445">
        <v>5</v>
      </c>
      <c r="Q8445">
        <v>39</v>
      </c>
      <c r="R8445">
        <v>2</v>
      </c>
      <c r="S8445">
        <v>10</v>
      </c>
      <c r="T8445">
        <v>12</v>
      </c>
      <c r="U8445">
        <v>1</v>
      </c>
      <c r="V8445">
        <v>0</v>
      </c>
      <c r="W8445">
        <v>0.58893855998692501</v>
      </c>
      <c r="X8445">
        <v>0.396095315903775</v>
      </c>
      <c r="Y8445">
        <v>24.664080292036207</v>
      </c>
      <c r="Z8445">
        <v>0.18939289255335001</v>
      </c>
      <c r="AA8445">
        <v>4.1831232318987759</v>
      </c>
      <c r="AB8445">
        <v>1.3915726338600001</v>
      </c>
      <c r="AC8445">
        <v>1.9443664045260001</v>
      </c>
      <c r="AD8445">
        <v>0</v>
      </c>
      <c r="AE8445">
        <v>33.357569330765031</v>
      </c>
    </row>
    <row r="8446" spans="1:31" x14ac:dyDescent="0.3">
      <c r="A8446">
        <v>2728902</v>
      </c>
      <c r="B8446">
        <v>1</v>
      </c>
      <c r="C8446" t="s">
        <v>80</v>
      </c>
      <c r="D8446" t="s">
        <v>107</v>
      </c>
      <c r="E8446" t="s">
        <v>150</v>
      </c>
      <c r="F8446" t="s">
        <v>1745</v>
      </c>
      <c r="G8446" t="s">
        <v>152</v>
      </c>
      <c r="H8446" t="s">
        <v>153</v>
      </c>
      <c r="I8446" t="s">
        <v>136</v>
      </c>
      <c r="J8446" t="s">
        <v>137</v>
      </c>
      <c r="K8446" t="s">
        <v>138</v>
      </c>
      <c r="L8446" t="s">
        <v>20521</v>
      </c>
      <c r="M8446" t="s">
        <v>23061</v>
      </c>
      <c r="N8446">
        <v>1.2466666660000001</v>
      </c>
      <c r="O8446">
        <v>0</v>
      </c>
      <c r="P8446">
        <v>3547</v>
      </c>
      <c r="Q8446">
        <v>0</v>
      </c>
      <c r="R8446">
        <v>5</v>
      </c>
      <c r="S8446">
        <v>2</v>
      </c>
      <c r="T8446">
        <v>297</v>
      </c>
      <c r="U8446">
        <v>0</v>
      </c>
      <c r="V8446">
        <v>1</v>
      </c>
      <c r="W8446">
        <v>0</v>
      </c>
      <c r="X8446">
        <v>399.44470172520806</v>
      </c>
      <c r="Y8446">
        <v>0</v>
      </c>
      <c r="Z8446">
        <v>1.2672284932926934</v>
      </c>
      <c r="AA8446">
        <v>35.963453084058138</v>
      </c>
      <c r="AB8446">
        <v>181.69156124371762</v>
      </c>
      <c r="AC8446">
        <v>0</v>
      </c>
      <c r="AD8446">
        <v>0.13146720648343335</v>
      </c>
      <c r="AE8446">
        <v>618.49841175275992</v>
      </c>
    </row>
    <row r="8447" spans="1:31" x14ac:dyDescent="0.3">
      <c r="A8447">
        <v>2729984</v>
      </c>
      <c r="B8447">
        <v>1</v>
      </c>
      <c r="C8447" t="s">
        <v>80</v>
      </c>
      <c r="D8447" t="s">
        <v>111</v>
      </c>
      <c r="E8447" t="s">
        <v>200</v>
      </c>
      <c r="F8447" t="s">
        <v>1548</v>
      </c>
      <c r="G8447" t="s">
        <v>163</v>
      </c>
      <c r="H8447" t="s">
        <v>135</v>
      </c>
      <c r="I8447" t="s">
        <v>136</v>
      </c>
      <c r="J8447" t="s">
        <v>137</v>
      </c>
      <c r="K8447" t="s">
        <v>138</v>
      </c>
      <c r="L8447" t="s">
        <v>23062</v>
      </c>
      <c r="M8447" t="s">
        <v>23063</v>
      </c>
      <c r="N8447">
        <v>0.91305555500000002</v>
      </c>
      <c r="O8447">
        <v>0</v>
      </c>
      <c r="P8447">
        <v>151</v>
      </c>
      <c r="Q8447">
        <v>0</v>
      </c>
      <c r="R8447">
        <v>0</v>
      </c>
      <c r="S8447">
        <v>0</v>
      </c>
      <c r="T8447">
        <v>5</v>
      </c>
      <c r="U8447">
        <v>0</v>
      </c>
      <c r="V8447">
        <v>0</v>
      </c>
      <c r="W8447">
        <v>0</v>
      </c>
      <c r="X8447">
        <v>22.191758175382798</v>
      </c>
      <c r="Y8447">
        <v>0</v>
      </c>
      <c r="Z8447">
        <v>0</v>
      </c>
      <c r="AA8447">
        <v>0</v>
      </c>
      <c r="AB8447">
        <v>0.56472900029437501</v>
      </c>
      <c r="AC8447">
        <v>0</v>
      </c>
      <c r="AD8447">
        <v>0</v>
      </c>
      <c r="AE8447">
        <v>22.756487175677172</v>
      </c>
    </row>
    <row r="8448" spans="1:31" x14ac:dyDescent="0.3">
      <c r="A8448">
        <v>2729294</v>
      </c>
      <c r="B8448">
        <v>1</v>
      </c>
      <c r="C8448" t="s">
        <v>80</v>
      </c>
      <c r="D8448" t="s">
        <v>93</v>
      </c>
      <c r="E8448" t="s">
        <v>161</v>
      </c>
      <c r="F8448" t="s">
        <v>23064</v>
      </c>
      <c r="G8448" t="s">
        <v>163</v>
      </c>
      <c r="H8448" t="s">
        <v>135</v>
      </c>
      <c r="I8448" t="s">
        <v>136</v>
      </c>
      <c r="J8448" t="s">
        <v>137</v>
      </c>
      <c r="K8448" t="s">
        <v>138</v>
      </c>
      <c r="L8448" t="s">
        <v>23065</v>
      </c>
      <c r="M8448" t="s">
        <v>23066</v>
      </c>
      <c r="N8448">
        <v>3.9936111109999999</v>
      </c>
      <c r="O8448">
        <v>0</v>
      </c>
      <c r="P8448">
        <v>107</v>
      </c>
      <c r="Q8448">
        <v>0</v>
      </c>
      <c r="R8448">
        <v>3</v>
      </c>
      <c r="S8448">
        <v>0</v>
      </c>
      <c r="T8448">
        <v>17</v>
      </c>
      <c r="U8448">
        <v>0</v>
      </c>
      <c r="V8448">
        <v>0</v>
      </c>
      <c r="W8448">
        <v>0</v>
      </c>
      <c r="X8448">
        <v>35.652174220750723</v>
      </c>
      <c r="Y8448">
        <v>0</v>
      </c>
      <c r="Z8448">
        <v>2.2837668542041838</v>
      </c>
      <c r="AA8448">
        <v>0</v>
      </c>
      <c r="AB8448">
        <v>20.824411550671559</v>
      </c>
      <c r="AC8448">
        <v>0</v>
      </c>
      <c r="AD8448">
        <v>0</v>
      </c>
      <c r="AE8448">
        <v>58.760352625626467</v>
      </c>
    </row>
    <row r="8449" spans="1:31" x14ac:dyDescent="0.3">
      <c r="A8449">
        <v>2729921</v>
      </c>
      <c r="B8449">
        <v>1</v>
      </c>
      <c r="C8449" t="s">
        <v>80</v>
      </c>
      <c r="D8449" t="s">
        <v>96</v>
      </c>
      <c r="E8449" t="s">
        <v>132</v>
      </c>
      <c r="F8449" t="s">
        <v>23067</v>
      </c>
      <c r="G8449" t="s">
        <v>409</v>
      </c>
      <c r="H8449" t="s">
        <v>135</v>
      </c>
      <c r="I8449" t="s">
        <v>136</v>
      </c>
      <c r="J8449" t="s">
        <v>137</v>
      </c>
      <c r="K8449" t="s">
        <v>138</v>
      </c>
      <c r="L8449" t="s">
        <v>23068</v>
      </c>
      <c r="M8449" t="s">
        <v>23069</v>
      </c>
      <c r="N8449">
        <v>4.5263888879999996</v>
      </c>
      <c r="O8449">
        <v>0</v>
      </c>
      <c r="P8449">
        <v>276</v>
      </c>
      <c r="Q8449">
        <v>0</v>
      </c>
      <c r="R8449">
        <v>0</v>
      </c>
      <c r="S8449">
        <v>0</v>
      </c>
      <c r="T8449">
        <v>24</v>
      </c>
      <c r="U8449">
        <v>0</v>
      </c>
      <c r="V8449">
        <v>0</v>
      </c>
      <c r="W8449">
        <v>0</v>
      </c>
      <c r="X8449">
        <v>239.86307063087884</v>
      </c>
      <c r="Y8449">
        <v>0</v>
      </c>
      <c r="Z8449">
        <v>0</v>
      </c>
      <c r="AA8449">
        <v>0</v>
      </c>
      <c r="AB8449">
        <v>53.012894367662824</v>
      </c>
      <c r="AC8449">
        <v>0</v>
      </c>
      <c r="AD8449">
        <v>0</v>
      </c>
      <c r="AE8449">
        <v>292.87596499854169</v>
      </c>
    </row>
    <row r="8450" spans="1:31" x14ac:dyDescent="0.3">
      <c r="A8450">
        <v>2730270</v>
      </c>
      <c r="B8450">
        <v>1</v>
      </c>
      <c r="C8450" t="s">
        <v>80</v>
      </c>
      <c r="D8450" t="s">
        <v>86</v>
      </c>
      <c r="E8450" t="s">
        <v>145</v>
      </c>
      <c r="F8450" t="s">
        <v>23070</v>
      </c>
      <c r="G8450" t="s">
        <v>230</v>
      </c>
      <c r="H8450" t="s">
        <v>135</v>
      </c>
      <c r="I8450" t="s">
        <v>136</v>
      </c>
      <c r="J8450" t="s">
        <v>137</v>
      </c>
      <c r="K8450" t="s">
        <v>138</v>
      </c>
      <c r="L8450" t="s">
        <v>23071</v>
      </c>
      <c r="M8450" t="s">
        <v>23072</v>
      </c>
      <c r="N8450">
        <v>3.5474999999999999</v>
      </c>
      <c r="O8450">
        <v>0</v>
      </c>
      <c r="P8450">
        <v>2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81.69793412007472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81.69793412007472</v>
      </c>
    </row>
    <row r="8451" spans="1:31" x14ac:dyDescent="0.3">
      <c r="A8451">
        <v>2729754</v>
      </c>
      <c r="B8451">
        <v>2</v>
      </c>
      <c r="C8451" t="s">
        <v>80</v>
      </c>
      <c r="D8451" t="s">
        <v>97</v>
      </c>
      <c r="E8451" t="s">
        <v>150</v>
      </c>
      <c r="F8451" t="s">
        <v>2955</v>
      </c>
      <c r="G8451" t="s">
        <v>185</v>
      </c>
      <c r="H8451" t="s">
        <v>153</v>
      </c>
      <c r="I8451" t="s">
        <v>136</v>
      </c>
      <c r="J8451" t="s">
        <v>137</v>
      </c>
      <c r="K8451" t="s">
        <v>138</v>
      </c>
      <c r="L8451" t="s">
        <v>23073</v>
      </c>
      <c r="M8451" t="s">
        <v>22334</v>
      </c>
      <c r="N8451">
        <v>0.59611111100000003</v>
      </c>
      <c r="O8451">
        <v>21</v>
      </c>
      <c r="P8451">
        <v>133</v>
      </c>
      <c r="Q8451">
        <v>4</v>
      </c>
      <c r="R8451">
        <v>37</v>
      </c>
      <c r="S8451">
        <v>4</v>
      </c>
      <c r="T8451">
        <v>21</v>
      </c>
      <c r="U8451">
        <v>0</v>
      </c>
      <c r="V8451">
        <v>0</v>
      </c>
      <c r="W8451">
        <v>67.56555679741497</v>
      </c>
      <c r="X8451">
        <v>102.70425859973037</v>
      </c>
      <c r="Y8451">
        <v>1.75948127655648</v>
      </c>
      <c r="Z8451">
        <v>11.009771976777305</v>
      </c>
      <c r="AA8451">
        <v>8.2977179077671899</v>
      </c>
      <c r="AB8451">
        <v>6.7290243424612655</v>
      </c>
      <c r="AC8451">
        <v>0</v>
      </c>
      <c r="AD8451">
        <v>0</v>
      </c>
      <c r="AE8451">
        <v>198.06581090070756</v>
      </c>
    </row>
    <row r="8452" spans="1:31" x14ac:dyDescent="0.3">
      <c r="A8452">
        <v>2728796</v>
      </c>
      <c r="B8452">
        <v>1</v>
      </c>
      <c r="C8452" t="s">
        <v>80</v>
      </c>
      <c r="D8452" t="s">
        <v>93</v>
      </c>
      <c r="E8452" t="s">
        <v>213</v>
      </c>
      <c r="F8452" t="s">
        <v>3290</v>
      </c>
      <c r="G8452" t="s">
        <v>152</v>
      </c>
      <c r="H8452" t="s">
        <v>153</v>
      </c>
      <c r="I8452" t="s">
        <v>490</v>
      </c>
      <c r="J8452" t="s">
        <v>137</v>
      </c>
      <c r="K8452" t="s">
        <v>138</v>
      </c>
      <c r="L8452" t="s">
        <v>23074</v>
      </c>
      <c r="M8452" t="s">
        <v>23075</v>
      </c>
      <c r="N8452">
        <v>3.8888888000000003E-2</v>
      </c>
      <c r="O8452">
        <v>0</v>
      </c>
      <c r="P8452">
        <v>213</v>
      </c>
      <c r="Q8452">
        <v>11</v>
      </c>
      <c r="R8452">
        <v>87</v>
      </c>
      <c r="S8452">
        <v>5</v>
      </c>
      <c r="T8452">
        <v>32</v>
      </c>
      <c r="U8452">
        <v>0</v>
      </c>
      <c r="V8452">
        <v>0</v>
      </c>
      <c r="W8452">
        <v>0</v>
      </c>
      <c r="X8452">
        <v>0.52672136297549998</v>
      </c>
      <c r="Y8452">
        <v>8.7607262858500012E-2</v>
      </c>
      <c r="Z8452">
        <v>6.7316208798999994E-2</v>
      </c>
      <c r="AA8452">
        <v>0.15205489705186667</v>
      </c>
      <c r="AB8452">
        <v>0.42191465556240021</v>
      </c>
      <c r="AC8452">
        <v>0</v>
      </c>
      <c r="AD8452">
        <v>0</v>
      </c>
      <c r="AE8452">
        <v>1.2556143872472669</v>
      </c>
    </row>
    <row r="8453" spans="1:31" x14ac:dyDescent="0.3">
      <c r="A8453">
        <v>2730153</v>
      </c>
      <c r="B8453">
        <v>1</v>
      </c>
      <c r="C8453" t="s">
        <v>80</v>
      </c>
      <c r="D8453" t="s">
        <v>95</v>
      </c>
      <c r="E8453" t="s">
        <v>161</v>
      </c>
      <c r="F8453" t="s">
        <v>11192</v>
      </c>
      <c r="G8453" t="s">
        <v>163</v>
      </c>
      <c r="H8453" t="s">
        <v>135</v>
      </c>
      <c r="I8453" t="s">
        <v>136</v>
      </c>
      <c r="J8453" t="s">
        <v>137</v>
      </c>
      <c r="K8453" t="s">
        <v>138</v>
      </c>
      <c r="L8453" t="s">
        <v>22364</v>
      </c>
      <c r="M8453" t="s">
        <v>23076</v>
      </c>
      <c r="N8453">
        <v>4.2016666660000004</v>
      </c>
      <c r="O8453">
        <v>0</v>
      </c>
      <c r="P8453">
        <v>74</v>
      </c>
      <c r="Q8453">
        <v>0</v>
      </c>
      <c r="R8453">
        <v>0</v>
      </c>
      <c r="S8453">
        <v>0</v>
      </c>
      <c r="T8453">
        <v>2</v>
      </c>
      <c r="U8453">
        <v>0</v>
      </c>
      <c r="V8453">
        <v>0</v>
      </c>
      <c r="W8453">
        <v>0</v>
      </c>
      <c r="X8453">
        <v>74.707508994397827</v>
      </c>
      <c r="Y8453">
        <v>0</v>
      </c>
      <c r="Z8453">
        <v>0</v>
      </c>
      <c r="AA8453">
        <v>0</v>
      </c>
      <c r="AB8453">
        <v>8.9109609427351959</v>
      </c>
      <c r="AC8453">
        <v>0</v>
      </c>
      <c r="AD8453">
        <v>0</v>
      </c>
      <c r="AE8453">
        <v>83.618469937133028</v>
      </c>
    </row>
    <row r="8454" spans="1:31" x14ac:dyDescent="0.3">
      <c r="A8454">
        <v>2728825</v>
      </c>
      <c r="B8454">
        <v>1</v>
      </c>
      <c r="C8454" t="s">
        <v>81</v>
      </c>
      <c r="D8454" t="s">
        <v>128</v>
      </c>
      <c r="E8454" t="s">
        <v>150</v>
      </c>
      <c r="F8454" t="s">
        <v>2886</v>
      </c>
      <c r="G8454" t="s">
        <v>152</v>
      </c>
      <c r="H8454" t="s">
        <v>153</v>
      </c>
      <c r="I8454" t="s">
        <v>136</v>
      </c>
      <c r="J8454" t="s">
        <v>137</v>
      </c>
      <c r="K8454" t="s">
        <v>138</v>
      </c>
      <c r="L8454" t="s">
        <v>23077</v>
      </c>
      <c r="M8454" t="s">
        <v>23078</v>
      </c>
      <c r="N8454">
        <v>0.880833333</v>
      </c>
      <c r="O8454">
        <v>7</v>
      </c>
      <c r="P8454">
        <v>1073</v>
      </c>
      <c r="Q8454">
        <v>14</v>
      </c>
      <c r="R8454">
        <v>15</v>
      </c>
      <c r="S8454">
        <v>14</v>
      </c>
      <c r="T8454">
        <v>130</v>
      </c>
      <c r="U8454">
        <v>0</v>
      </c>
      <c r="V8454">
        <v>0</v>
      </c>
      <c r="W8454">
        <v>0.98363690524750003</v>
      </c>
      <c r="X8454">
        <v>108.22225376197618</v>
      </c>
      <c r="Y8454">
        <v>4.7940893280583339</v>
      </c>
      <c r="Z8454">
        <v>7.5132385886878117</v>
      </c>
      <c r="AA8454">
        <v>138.60793781767919</v>
      </c>
      <c r="AB8454">
        <v>24.237769284430534</v>
      </c>
      <c r="AC8454">
        <v>0</v>
      </c>
      <c r="AD8454">
        <v>0</v>
      </c>
      <c r="AE8454">
        <v>284.35892568607954</v>
      </c>
    </row>
    <row r="8455" spans="1:31" x14ac:dyDescent="0.3">
      <c r="A8455">
        <v>2729489</v>
      </c>
      <c r="B8455">
        <v>1</v>
      </c>
      <c r="C8455" t="s">
        <v>81</v>
      </c>
      <c r="D8455" t="s">
        <v>128</v>
      </c>
      <c r="E8455" t="s">
        <v>150</v>
      </c>
      <c r="F8455" t="s">
        <v>8835</v>
      </c>
      <c r="G8455" t="s">
        <v>152</v>
      </c>
      <c r="H8455" t="s">
        <v>153</v>
      </c>
      <c r="I8455" t="s">
        <v>136</v>
      </c>
      <c r="J8455" t="s">
        <v>137</v>
      </c>
      <c r="K8455" t="s">
        <v>138</v>
      </c>
      <c r="L8455" t="s">
        <v>23079</v>
      </c>
      <c r="M8455" t="s">
        <v>23080</v>
      </c>
      <c r="N8455">
        <v>0.79555555499999997</v>
      </c>
      <c r="O8455">
        <v>16</v>
      </c>
      <c r="P8455">
        <v>107</v>
      </c>
      <c r="Q8455">
        <v>35</v>
      </c>
      <c r="R8455">
        <v>16</v>
      </c>
      <c r="S8455">
        <v>4</v>
      </c>
      <c r="T8455">
        <v>9</v>
      </c>
      <c r="U8455">
        <v>0</v>
      </c>
      <c r="V8455">
        <v>0</v>
      </c>
      <c r="W8455">
        <v>1.89636310453084</v>
      </c>
      <c r="X8455">
        <v>10.888016011865197</v>
      </c>
      <c r="Y8455">
        <v>1.7805120541320001</v>
      </c>
      <c r="Z8455">
        <v>1.51737790583757</v>
      </c>
      <c r="AA8455">
        <v>2.038133544055523</v>
      </c>
      <c r="AB8455">
        <v>2.1272917019833852</v>
      </c>
      <c r="AC8455">
        <v>0</v>
      </c>
      <c r="AD8455">
        <v>0</v>
      </c>
      <c r="AE8455">
        <v>20.247694322404513</v>
      </c>
    </row>
    <row r="8456" spans="1:31" x14ac:dyDescent="0.3">
      <c r="A8456">
        <v>2729117</v>
      </c>
      <c r="B8456">
        <v>1</v>
      </c>
      <c r="C8456" t="s">
        <v>81</v>
      </c>
      <c r="D8456" t="s">
        <v>119</v>
      </c>
      <c r="E8456" t="s">
        <v>156</v>
      </c>
      <c r="F8456" t="s">
        <v>23081</v>
      </c>
      <c r="G8456" t="s">
        <v>185</v>
      </c>
      <c r="H8456" t="s">
        <v>153</v>
      </c>
      <c r="I8456" t="s">
        <v>136</v>
      </c>
      <c r="J8456" t="s">
        <v>137</v>
      </c>
      <c r="K8456" t="s">
        <v>138</v>
      </c>
      <c r="L8456" t="s">
        <v>23082</v>
      </c>
      <c r="M8456" t="s">
        <v>23083</v>
      </c>
      <c r="N8456">
        <v>5.8316666660000003</v>
      </c>
      <c r="O8456">
        <v>1</v>
      </c>
      <c r="P8456">
        <v>90</v>
      </c>
      <c r="Q8456">
        <v>59</v>
      </c>
      <c r="R8456">
        <v>6</v>
      </c>
      <c r="S8456">
        <v>2</v>
      </c>
      <c r="T8456">
        <v>2</v>
      </c>
      <c r="U8456">
        <v>0</v>
      </c>
      <c r="V8456">
        <v>0</v>
      </c>
      <c r="W8456">
        <v>1.0881382711699998</v>
      </c>
      <c r="X8456">
        <v>59.769849709796091</v>
      </c>
      <c r="Y8456">
        <v>119.27626410610736</v>
      </c>
      <c r="Z8456">
        <v>0</v>
      </c>
      <c r="AA8456">
        <v>0.6937199964080708</v>
      </c>
      <c r="AB8456">
        <v>2.6828226403242619</v>
      </c>
      <c r="AC8456">
        <v>0</v>
      </c>
      <c r="AD8456">
        <v>0</v>
      </c>
      <c r="AE8456">
        <v>183.51079472380582</v>
      </c>
    </row>
    <row r="8457" spans="1:31" x14ac:dyDescent="0.3">
      <c r="A8457">
        <v>2729366</v>
      </c>
      <c r="B8457">
        <v>1</v>
      </c>
      <c r="C8457" t="s">
        <v>81</v>
      </c>
      <c r="D8457" t="s">
        <v>112</v>
      </c>
      <c r="E8457" t="s">
        <v>132</v>
      </c>
      <c r="F8457" t="s">
        <v>20909</v>
      </c>
      <c r="G8457" t="s">
        <v>134</v>
      </c>
      <c r="H8457" t="s">
        <v>135</v>
      </c>
      <c r="I8457" t="s">
        <v>136</v>
      </c>
      <c r="J8457" t="s">
        <v>137</v>
      </c>
      <c r="K8457" t="s">
        <v>138</v>
      </c>
      <c r="L8457" t="s">
        <v>23084</v>
      </c>
      <c r="M8457" t="s">
        <v>23085</v>
      </c>
      <c r="N8457">
        <v>3.4644444440000002</v>
      </c>
      <c r="O8457">
        <v>0</v>
      </c>
      <c r="P8457">
        <v>133</v>
      </c>
      <c r="Q8457">
        <v>0</v>
      </c>
      <c r="R8457">
        <v>5</v>
      </c>
      <c r="S8457">
        <v>0</v>
      </c>
      <c r="T8457">
        <v>8</v>
      </c>
      <c r="U8457">
        <v>0</v>
      </c>
      <c r="V8457">
        <v>0</v>
      </c>
      <c r="W8457">
        <v>0</v>
      </c>
      <c r="X8457">
        <v>115.72398424378061</v>
      </c>
      <c r="Y8457">
        <v>0</v>
      </c>
      <c r="Z8457">
        <v>7.2538064093499379</v>
      </c>
      <c r="AA8457">
        <v>0</v>
      </c>
      <c r="AB8457">
        <v>9.7924507398099614</v>
      </c>
      <c r="AC8457">
        <v>0</v>
      </c>
      <c r="AD8457">
        <v>0</v>
      </c>
      <c r="AE8457">
        <v>132.77024139294051</v>
      </c>
    </row>
    <row r="8458" spans="1:31" x14ac:dyDescent="0.3">
      <c r="A8458">
        <v>2729071</v>
      </c>
      <c r="B8458">
        <v>1</v>
      </c>
      <c r="C8458" t="s">
        <v>80</v>
      </c>
      <c r="D8458" t="s">
        <v>95</v>
      </c>
      <c r="E8458" t="s">
        <v>161</v>
      </c>
      <c r="F8458" t="s">
        <v>22535</v>
      </c>
      <c r="G8458" t="s">
        <v>170</v>
      </c>
      <c r="H8458" t="s">
        <v>135</v>
      </c>
      <c r="I8458" t="s">
        <v>136</v>
      </c>
      <c r="J8458" t="s">
        <v>137</v>
      </c>
      <c r="K8458" t="s">
        <v>138</v>
      </c>
      <c r="L8458" t="s">
        <v>23086</v>
      </c>
      <c r="M8458" t="s">
        <v>23087</v>
      </c>
      <c r="N8458">
        <v>7.3880555550000002</v>
      </c>
      <c r="O8458">
        <v>0</v>
      </c>
      <c r="P8458">
        <v>48</v>
      </c>
      <c r="Q8458">
        <v>0</v>
      </c>
      <c r="R8458">
        <v>0</v>
      </c>
      <c r="S8458">
        <v>0</v>
      </c>
      <c r="T8458">
        <v>3</v>
      </c>
      <c r="U8458">
        <v>0</v>
      </c>
      <c r="V8458">
        <v>0</v>
      </c>
      <c r="W8458">
        <v>0</v>
      </c>
      <c r="X8458">
        <v>2.673920644121667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2.673920644121667</v>
      </c>
    </row>
    <row r="8459" spans="1:31" x14ac:dyDescent="0.3">
      <c r="A8459">
        <v>2728679</v>
      </c>
      <c r="B8459">
        <v>1</v>
      </c>
      <c r="C8459" t="s">
        <v>80</v>
      </c>
      <c r="D8459" t="s">
        <v>87</v>
      </c>
      <c r="E8459" t="s">
        <v>161</v>
      </c>
      <c r="F8459" t="s">
        <v>23088</v>
      </c>
      <c r="G8459" t="s">
        <v>163</v>
      </c>
      <c r="H8459" t="s">
        <v>135</v>
      </c>
      <c r="I8459" t="s">
        <v>136</v>
      </c>
      <c r="J8459" t="s">
        <v>137</v>
      </c>
      <c r="K8459" t="s">
        <v>138</v>
      </c>
      <c r="L8459" t="s">
        <v>23089</v>
      </c>
      <c r="M8459" t="s">
        <v>23090</v>
      </c>
      <c r="N8459">
        <v>2.9786111110000002</v>
      </c>
      <c r="O8459">
        <v>0</v>
      </c>
      <c r="P8459">
        <v>11</v>
      </c>
      <c r="Q8459">
        <v>0</v>
      </c>
      <c r="R8459">
        <v>0</v>
      </c>
      <c r="S8459">
        <v>0</v>
      </c>
      <c r="T8459">
        <v>22</v>
      </c>
      <c r="U8459">
        <v>0</v>
      </c>
      <c r="V8459">
        <v>1</v>
      </c>
      <c r="W8459">
        <v>0</v>
      </c>
      <c r="X8459">
        <v>7.7309424612629671</v>
      </c>
      <c r="Y8459">
        <v>0</v>
      </c>
      <c r="Z8459">
        <v>0</v>
      </c>
      <c r="AA8459">
        <v>0</v>
      </c>
      <c r="AB8459">
        <v>34.657770315144596</v>
      </c>
      <c r="AC8459">
        <v>0</v>
      </c>
      <c r="AD8459">
        <v>2.5818329430502471</v>
      </c>
      <c r="AE8459">
        <v>44.97054571945781</v>
      </c>
    </row>
    <row r="8460" spans="1:31" x14ac:dyDescent="0.3">
      <c r="A8460">
        <v>2730007</v>
      </c>
      <c r="B8460">
        <v>1</v>
      </c>
      <c r="C8460" t="s">
        <v>80</v>
      </c>
      <c r="D8460" t="s">
        <v>85</v>
      </c>
      <c r="E8460" t="s">
        <v>132</v>
      </c>
      <c r="F8460" t="s">
        <v>23091</v>
      </c>
      <c r="G8460" t="s">
        <v>158</v>
      </c>
      <c r="H8460" t="s">
        <v>135</v>
      </c>
      <c r="I8460" t="s">
        <v>136</v>
      </c>
      <c r="J8460" t="s">
        <v>3</v>
      </c>
      <c r="K8460" t="s">
        <v>138</v>
      </c>
      <c r="L8460" t="s">
        <v>23092</v>
      </c>
      <c r="M8460" t="s">
        <v>23093</v>
      </c>
      <c r="N8460">
        <v>10.309444444</v>
      </c>
      <c r="O8460">
        <v>0</v>
      </c>
      <c r="P8460">
        <v>436</v>
      </c>
      <c r="Q8460">
        <v>0</v>
      </c>
      <c r="R8460">
        <v>0</v>
      </c>
      <c r="S8460">
        <v>0</v>
      </c>
      <c r="T8460">
        <v>580</v>
      </c>
      <c r="U8460">
        <v>0</v>
      </c>
      <c r="V8460">
        <v>0</v>
      </c>
      <c r="W8460">
        <v>0</v>
      </c>
      <c r="X8460">
        <v>847.03722813657077</v>
      </c>
      <c r="Y8460">
        <v>0</v>
      </c>
      <c r="Z8460">
        <v>0</v>
      </c>
      <c r="AA8460">
        <v>0</v>
      </c>
      <c r="AB8460">
        <v>4712.5222181155368</v>
      </c>
      <c r="AC8460">
        <v>0</v>
      </c>
      <c r="AD8460">
        <v>0</v>
      </c>
      <c r="AE8460">
        <v>5559.5594462521076</v>
      </c>
    </row>
    <row r="8461" spans="1:31" x14ac:dyDescent="0.3">
      <c r="A8461">
        <v>2730299</v>
      </c>
      <c r="B8461">
        <v>1</v>
      </c>
      <c r="C8461" t="s">
        <v>80</v>
      </c>
      <c r="D8461" t="s">
        <v>96</v>
      </c>
      <c r="E8461" t="s">
        <v>156</v>
      </c>
      <c r="F8461" t="s">
        <v>21731</v>
      </c>
      <c r="G8461" t="s">
        <v>152</v>
      </c>
      <c r="H8461" t="s">
        <v>153</v>
      </c>
      <c r="I8461" t="s">
        <v>136</v>
      </c>
      <c r="J8461" t="s">
        <v>137</v>
      </c>
      <c r="K8461" t="s">
        <v>138</v>
      </c>
      <c r="L8461" t="s">
        <v>23094</v>
      </c>
      <c r="M8461" t="s">
        <v>23095</v>
      </c>
      <c r="N8461">
        <v>2.5625</v>
      </c>
      <c r="O8461">
        <v>0</v>
      </c>
      <c r="P8461">
        <v>318</v>
      </c>
      <c r="Q8461">
        <v>0</v>
      </c>
      <c r="R8461">
        <v>0</v>
      </c>
      <c r="S8461">
        <v>2</v>
      </c>
      <c r="T8461">
        <v>5</v>
      </c>
      <c r="U8461">
        <v>0</v>
      </c>
      <c r="V8461">
        <v>0</v>
      </c>
      <c r="W8461">
        <v>0</v>
      </c>
      <c r="X8461">
        <v>46.088711448654173</v>
      </c>
      <c r="Y8461">
        <v>0</v>
      </c>
      <c r="Z8461">
        <v>0</v>
      </c>
      <c r="AA8461">
        <v>543.50660791172186</v>
      </c>
      <c r="AB8461">
        <v>0.1971586513975</v>
      </c>
      <c r="AC8461">
        <v>0</v>
      </c>
      <c r="AD8461">
        <v>0</v>
      </c>
      <c r="AE8461">
        <v>589.79247801177348</v>
      </c>
    </row>
    <row r="8462" spans="1:31" x14ac:dyDescent="0.3">
      <c r="A8462">
        <v>2728971</v>
      </c>
      <c r="B8462">
        <v>1</v>
      </c>
      <c r="C8462" t="s">
        <v>81</v>
      </c>
      <c r="D8462" t="s">
        <v>116</v>
      </c>
      <c r="E8462" t="s">
        <v>150</v>
      </c>
      <c r="F8462" t="s">
        <v>12742</v>
      </c>
      <c r="G8462" t="s">
        <v>152</v>
      </c>
      <c r="H8462" t="s">
        <v>153</v>
      </c>
      <c r="I8462" t="s">
        <v>136</v>
      </c>
      <c r="J8462" t="s">
        <v>137</v>
      </c>
      <c r="K8462" t="s">
        <v>138</v>
      </c>
      <c r="L8462" t="s">
        <v>23096</v>
      </c>
      <c r="M8462" t="s">
        <v>23097</v>
      </c>
      <c r="N8462">
        <v>0.40305555500000001</v>
      </c>
      <c r="O8462">
        <v>3</v>
      </c>
      <c r="P8462">
        <v>697</v>
      </c>
      <c r="Q8462">
        <v>53</v>
      </c>
      <c r="R8462">
        <v>81</v>
      </c>
      <c r="S8462">
        <v>6</v>
      </c>
      <c r="T8462">
        <v>55</v>
      </c>
      <c r="U8462">
        <v>2</v>
      </c>
      <c r="V8462">
        <v>0</v>
      </c>
      <c r="W8462">
        <v>0.187029249545</v>
      </c>
      <c r="X8462">
        <v>34.00568550737033</v>
      </c>
      <c r="Y8462">
        <v>18.701325580002909</v>
      </c>
      <c r="Z8462">
        <v>4.0583290711551472</v>
      </c>
      <c r="AA8462">
        <v>27.462554136224892</v>
      </c>
      <c r="AB8462">
        <v>3.1154877887349248</v>
      </c>
      <c r="AC8462">
        <v>10.04219712907866</v>
      </c>
      <c r="AD8462">
        <v>0</v>
      </c>
      <c r="AE8462">
        <v>97.572608462111859</v>
      </c>
    </row>
    <row r="8463" spans="1:31" x14ac:dyDescent="0.3">
      <c r="A8463">
        <v>2729512</v>
      </c>
      <c r="B8463">
        <v>1</v>
      </c>
      <c r="C8463" t="s">
        <v>81</v>
      </c>
      <c r="D8463" t="s">
        <v>118</v>
      </c>
      <c r="E8463" t="s">
        <v>161</v>
      </c>
      <c r="F8463" t="s">
        <v>23098</v>
      </c>
      <c r="G8463" t="s">
        <v>163</v>
      </c>
      <c r="H8463" t="s">
        <v>135</v>
      </c>
      <c r="I8463" t="s">
        <v>136</v>
      </c>
      <c r="J8463" t="s">
        <v>137</v>
      </c>
      <c r="K8463" t="s">
        <v>138</v>
      </c>
      <c r="L8463" t="s">
        <v>23099</v>
      </c>
      <c r="M8463" t="s">
        <v>23026</v>
      </c>
      <c r="N8463">
        <v>2.1694444439999998</v>
      </c>
      <c r="O8463">
        <v>0</v>
      </c>
      <c r="P8463">
        <v>3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0.80735992008000002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0.80735992008000002</v>
      </c>
    </row>
    <row r="8464" spans="1:31" x14ac:dyDescent="0.3">
      <c r="A8464">
        <v>2729658</v>
      </c>
      <c r="B8464">
        <v>1</v>
      </c>
      <c r="C8464" t="s">
        <v>80</v>
      </c>
      <c r="D8464" t="s">
        <v>108</v>
      </c>
      <c r="E8464" t="s">
        <v>132</v>
      </c>
      <c r="F8464" t="s">
        <v>15638</v>
      </c>
      <c r="G8464" t="s">
        <v>3402</v>
      </c>
      <c r="H8464" t="s">
        <v>135</v>
      </c>
      <c r="I8464" t="s">
        <v>136</v>
      </c>
      <c r="J8464" t="s">
        <v>137</v>
      </c>
      <c r="K8464" t="s">
        <v>138</v>
      </c>
      <c r="L8464" t="s">
        <v>23100</v>
      </c>
      <c r="M8464" t="s">
        <v>23101</v>
      </c>
      <c r="N8464">
        <v>12.288888888000001</v>
      </c>
      <c r="O8464">
        <v>0</v>
      </c>
      <c r="P8464">
        <v>72</v>
      </c>
      <c r="Q8464">
        <v>0</v>
      </c>
      <c r="R8464">
        <v>12</v>
      </c>
      <c r="S8464">
        <v>0</v>
      </c>
      <c r="T8464">
        <v>10</v>
      </c>
      <c r="U8464">
        <v>0</v>
      </c>
      <c r="V8464">
        <v>0</v>
      </c>
      <c r="W8464">
        <v>0</v>
      </c>
      <c r="X8464">
        <v>141.24700197507954</v>
      </c>
      <c r="Y8464">
        <v>0</v>
      </c>
      <c r="Z8464">
        <v>1.7425095968457873</v>
      </c>
      <c r="AA8464">
        <v>0</v>
      </c>
      <c r="AB8464">
        <v>34.539802992222732</v>
      </c>
      <c r="AC8464">
        <v>0</v>
      </c>
      <c r="AD8464">
        <v>0</v>
      </c>
      <c r="AE8464">
        <v>177.52931456414808</v>
      </c>
    </row>
    <row r="8465" spans="1:31" x14ac:dyDescent="0.3">
      <c r="A8465">
        <v>2730491</v>
      </c>
      <c r="B8465">
        <v>1</v>
      </c>
      <c r="C8465" t="s">
        <v>80</v>
      </c>
      <c r="D8465" t="s">
        <v>104</v>
      </c>
      <c r="E8465" t="s">
        <v>132</v>
      </c>
      <c r="F8465" t="s">
        <v>23102</v>
      </c>
      <c r="G8465" t="s">
        <v>134</v>
      </c>
      <c r="H8465" t="s">
        <v>135</v>
      </c>
      <c r="I8465" t="s">
        <v>136</v>
      </c>
      <c r="J8465" t="s">
        <v>137</v>
      </c>
      <c r="K8465" t="s">
        <v>138</v>
      </c>
      <c r="L8465" t="s">
        <v>23103</v>
      </c>
      <c r="M8465" t="s">
        <v>23104</v>
      </c>
      <c r="N8465">
        <v>2.4055555549999998</v>
      </c>
      <c r="O8465">
        <v>0</v>
      </c>
      <c r="P8465">
        <v>287</v>
      </c>
      <c r="Q8465">
        <v>0</v>
      </c>
      <c r="R8465">
        <v>0</v>
      </c>
      <c r="S8465">
        <v>0</v>
      </c>
      <c r="T8465">
        <v>15</v>
      </c>
      <c r="U8465">
        <v>0</v>
      </c>
      <c r="V8465">
        <v>0</v>
      </c>
      <c r="W8465">
        <v>0</v>
      </c>
      <c r="X8465">
        <v>149.84817956861949</v>
      </c>
      <c r="Y8465">
        <v>0</v>
      </c>
      <c r="Z8465">
        <v>0</v>
      </c>
      <c r="AA8465">
        <v>0</v>
      </c>
      <c r="AB8465">
        <v>10.121388230792448</v>
      </c>
      <c r="AC8465">
        <v>0</v>
      </c>
      <c r="AD8465">
        <v>0</v>
      </c>
      <c r="AE8465">
        <v>159.96956779941195</v>
      </c>
    </row>
    <row r="8466" spans="1:31" x14ac:dyDescent="0.3">
      <c r="A8466">
        <v>2729904</v>
      </c>
      <c r="B8466">
        <v>1</v>
      </c>
      <c r="C8466" t="s">
        <v>80</v>
      </c>
      <c r="D8466" t="s">
        <v>88</v>
      </c>
      <c r="E8466" t="s">
        <v>145</v>
      </c>
      <c r="F8466" t="s">
        <v>23105</v>
      </c>
      <c r="G8466" t="s">
        <v>230</v>
      </c>
      <c r="H8466" t="s">
        <v>135</v>
      </c>
      <c r="I8466" t="s">
        <v>136</v>
      </c>
      <c r="J8466" t="s">
        <v>137</v>
      </c>
      <c r="K8466" t="s">
        <v>138</v>
      </c>
      <c r="L8466" t="s">
        <v>23106</v>
      </c>
      <c r="M8466" t="s">
        <v>23107</v>
      </c>
      <c r="N8466">
        <v>8.5213888880000006</v>
      </c>
      <c r="O8466">
        <v>0</v>
      </c>
      <c r="P8466">
        <v>3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4.5833514557772093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4.5833514557772093</v>
      </c>
    </row>
    <row r="8467" spans="1:31" x14ac:dyDescent="0.3">
      <c r="A8467">
        <v>2730591</v>
      </c>
      <c r="B8467">
        <v>1</v>
      </c>
      <c r="C8467" t="s">
        <v>80</v>
      </c>
      <c r="D8467" t="s">
        <v>100</v>
      </c>
      <c r="E8467" t="s">
        <v>132</v>
      </c>
      <c r="F8467" t="s">
        <v>23108</v>
      </c>
      <c r="G8467" t="s">
        <v>134</v>
      </c>
      <c r="H8467" t="s">
        <v>135</v>
      </c>
      <c r="I8467" t="s">
        <v>136</v>
      </c>
      <c r="J8467" t="s">
        <v>137</v>
      </c>
      <c r="K8467" t="s">
        <v>138</v>
      </c>
      <c r="L8467" t="s">
        <v>23109</v>
      </c>
      <c r="M8467" t="s">
        <v>23110</v>
      </c>
      <c r="N8467">
        <v>4.3030555550000003</v>
      </c>
      <c r="O8467">
        <v>0</v>
      </c>
      <c r="P8467">
        <v>362</v>
      </c>
      <c r="Q8467">
        <v>0</v>
      </c>
      <c r="R8467">
        <v>3</v>
      </c>
      <c r="S8467">
        <v>0</v>
      </c>
      <c r="T8467">
        <v>22</v>
      </c>
      <c r="U8467">
        <v>0</v>
      </c>
      <c r="V8467">
        <v>0</v>
      </c>
      <c r="W8467">
        <v>0</v>
      </c>
      <c r="X8467">
        <v>144.33756588763436</v>
      </c>
      <c r="Y8467">
        <v>0</v>
      </c>
      <c r="Z8467">
        <v>0</v>
      </c>
      <c r="AA8467">
        <v>0</v>
      </c>
      <c r="AB8467">
        <v>41.192210798548324</v>
      </c>
      <c r="AC8467">
        <v>0</v>
      </c>
      <c r="AD8467">
        <v>0</v>
      </c>
      <c r="AE8467">
        <v>185.52977668618269</v>
      </c>
    </row>
    <row r="8468" spans="1:31" x14ac:dyDescent="0.3">
      <c r="A8468">
        <v>2729263</v>
      </c>
      <c r="B8468">
        <v>1</v>
      </c>
      <c r="C8468" t="s">
        <v>80</v>
      </c>
      <c r="D8468" t="s">
        <v>106</v>
      </c>
      <c r="E8468" t="s">
        <v>213</v>
      </c>
      <c r="F8468" t="s">
        <v>1098</v>
      </c>
      <c r="G8468" t="s">
        <v>152</v>
      </c>
      <c r="H8468" t="s">
        <v>153</v>
      </c>
      <c r="I8468" t="s">
        <v>136</v>
      </c>
      <c r="J8468" t="s">
        <v>137</v>
      </c>
      <c r="K8468" t="s">
        <v>138</v>
      </c>
      <c r="L8468" t="s">
        <v>23111</v>
      </c>
      <c r="M8468" t="s">
        <v>23112</v>
      </c>
      <c r="N8468">
        <v>3.29</v>
      </c>
      <c r="O8468">
        <v>0</v>
      </c>
      <c r="P8468">
        <v>564</v>
      </c>
      <c r="Q8468">
        <v>86</v>
      </c>
      <c r="R8468">
        <v>194</v>
      </c>
      <c r="S8468">
        <v>12</v>
      </c>
      <c r="T8468">
        <v>127</v>
      </c>
      <c r="U8468">
        <v>0</v>
      </c>
      <c r="V8468">
        <v>0</v>
      </c>
      <c r="W8468">
        <v>0</v>
      </c>
      <c r="X8468">
        <v>389.63948893959196</v>
      </c>
      <c r="Y8468">
        <v>272.3585331441592</v>
      </c>
      <c r="Z8468">
        <v>507.81489421216043</v>
      </c>
      <c r="AA8468">
        <v>158.3792520694808</v>
      </c>
      <c r="AB8468">
        <v>181.70402749749275</v>
      </c>
      <c r="AC8468">
        <v>0</v>
      </c>
      <c r="AD8468">
        <v>0</v>
      </c>
      <c r="AE8468">
        <v>1509.8961958628852</v>
      </c>
    </row>
    <row r="8469" spans="1:31" x14ac:dyDescent="0.3">
      <c r="A8469">
        <v>2729839</v>
      </c>
      <c r="B8469">
        <v>1</v>
      </c>
      <c r="C8469" t="s">
        <v>81</v>
      </c>
      <c r="D8469" t="s">
        <v>120</v>
      </c>
      <c r="E8469" t="s">
        <v>132</v>
      </c>
      <c r="F8469" t="s">
        <v>23113</v>
      </c>
      <c r="G8469" t="s">
        <v>134</v>
      </c>
      <c r="H8469" t="s">
        <v>135</v>
      </c>
      <c r="I8469" t="s">
        <v>136</v>
      </c>
      <c r="J8469" t="s">
        <v>137</v>
      </c>
      <c r="K8469" t="s">
        <v>138</v>
      </c>
      <c r="L8469" t="s">
        <v>22328</v>
      </c>
      <c r="M8469" t="s">
        <v>23114</v>
      </c>
      <c r="N8469">
        <v>2.2938888880000001</v>
      </c>
      <c r="O8469">
        <v>0</v>
      </c>
      <c r="P8469">
        <v>98</v>
      </c>
      <c r="Q8469">
        <v>0</v>
      </c>
      <c r="R8469">
        <v>5</v>
      </c>
      <c r="S8469">
        <v>0</v>
      </c>
      <c r="T8469">
        <v>1</v>
      </c>
      <c r="U8469">
        <v>0</v>
      </c>
      <c r="V8469">
        <v>0</v>
      </c>
      <c r="W8469">
        <v>0</v>
      </c>
      <c r="X8469">
        <v>40.673966154468935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40.673966154468935</v>
      </c>
    </row>
    <row r="8470" spans="1:31" x14ac:dyDescent="0.3">
      <c r="A8470">
        <v>2729129</v>
      </c>
      <c r="B8470">
        <v>1</v>
      </c>
      <c r="C8470" t="s">
        <v>80</v>
      </c>
      <c r="D8470" t="s">
        <v>82</v>
      </c>
      <c r="E8470" t="s">
        <v>173</v>
      </c>
      <c r="F8470" t="s">
        <v>23115</v>
      </c>
      <c r="G8470" t="s">
        <v>249</v>
      </c>
      <c r="H8470" t="s">
        <v>153</v>
      </c>
      <c r="I8470" t="s">
        <v>136</v>
      </c>
      <c r="J8470" t="s">
        <v>5</v>
      </c>
      <c r="K8470" t="s">
        <v>138</v>
      </c>
      <c r="L8470" t="s">
        <v>23116</v>
      </c>
      <c r="M8470" t="s">
        <v>22424</v>
      </c>
      <c r="N8470">
        <v>17.862500000000001</v>
      </c>
      <c r="O8470">
        <v>0</v>
      </c>
      <c r="P8470">
        <v>1229</v>
      </c>
      <c r="Q8470">
        <v>0</v>
      </c>
      <c r="R8470">
        <v>0</v>
      </c>
      <c r="S8470">
        <v>0</v>
      </c>
      <c r="T8470">
        <v>778</v>
      </c>
      <c r="U8470">
        <v>0</v>
      </c>
      <c r="V8470">
        <v>0</v>
      </c>
      <c r="W8470">
        <v>0</v>
      </c>
      <c r="X8470">
        <v>5157.5427882618005</v>
      </c>
      <c r="Y8470">
        <v>0</v>
      </c>
      <c r="Z8470">
        <v>0</v>
      </c>
      <c r="AA8470">
        <v>0</v>
      </c>
      <c r="AB8470">
        <v>14556.190727401616</v>
      </c>
      <c r="AC8470">
        <v>0</v>
      </c>
      <c r="AD8470">
        <v>0</v>
      </c>
      <c r="AE8470">
        <v>19713.733515663414</v>
      </c>
    </row>
    <row r="8471" spans="1:31" x14ac:dyDescent="0.3">
      <c r="A8471">
        <v>2728737</v>
      </c>
      <c r="B8471">
        <v>1</v>
      </c>
      <c r="C8471" t="s">
        <v>80</v>
      </c>
      <c r="D8471" t="s">
        <v>106</v>
      </c>
      <c r="E8471" t="s">
        <v>150</v>
      </c>
      <c r="F8471" t="s">
        <v>17477</v>
      </c>
      <c r="G8471" t="s">
        <v>152</v>
      </c>
      <c r="H8471" t="s">
        <v>153</v>
      </c>
      <c r="I8471" t="s">
        <v>136</v>
      </c>
      <c r="J8471" t="s">
        <v>137</v>
      </c>
      <c r="K8471" t="s">
        <v>138</v>
      </c>
      <c r="L8471" t="s">
        <v>23117</v>
      </c>
      <c r="M8471" t="s">
        <v>23118</v>
      </c>
      <c r="N8471">
        <v>0.260833333</v>
      </c>
      <c r="O8471">
        <v>7</v>
      </c>
      <c r="P8471">
        <v>2135</v>
      </c>
      <c r="Q8471">
        <v>60</v>
      </c>
      <c r="R8471">
        <v>263</v>
      </c>
      <c r="S8471">
        <v>28</v>
      </c>
      <c r="T8471">
        <v>366</v>
      </c>
      <c r="U8471">
        <v>0</v>
      </c>
      <c r="V8471">
        <v>0</v>
      </c>
      <c r="W8471">
        <v>0.34425625864985748</v>
      </c>
      <c r="X8471">
        <v>66.855165866598554</v>
      </c>
      <c r="Y8471">
        <v>18.567511419225692</v>
      </c>
      <c r="Z8471">
        <v>32.859473082345559</v>
      </c>
      <c r="AA8471">
        <v>21.190533934264632</v>
      </c>
      <c r="AB8471">
        <v>38.78905287026825</v>
      </c>
      <c r="AC8471">
        <v>0</v>
      </c>
      <c r="AD8471">
        <v>0</v>
      </c>
      <c r="AE8471">
        <v>178.60599343135254</v>
      </c>
    </row>
    <row r="8472" spans="1:31" x14ac:dyDescent="0.3">
      <c r="A8472">
        <v>2730231</v>
      </c>
      <c r="B8472">
        <v>1</v>
      </c>
      <c r="C8472" t="s">
        <v>80</v>
      </c>
      <c r="D8472" t="s">
        <v>93</v>
      </c>
      <c r="E8472" t="s">
        <v>156</v>
      </c>
      <c r="F8472" t="s">
        <v>23119</v>
      </c>
      <c r="G8472" t="s">
        <v>185</v>
      </c>
      <c r="H8472" t="s">
        <v>153</v>
      </c>
      <c r="I8472" t="s">
        <v>136</v>
      </c>
      <c r="J8472" t="s">
        <v>137</v>
      </c>
      <c r="K8472" t="s">
        <v>138</v>
      </c>
      <c r="L8472" t="s">
        <v>23120</v>
      </c>
      <c r="M8472" t="s">
        <v>23121</v>
      </c>
      <c r="N8472">
        <v>5.4183333329999996</v>
      </c>
      <c r="O8472">
        <v>0</v>
      </c>
      <c r="P8472">
        <v>37</v>
      </c>
      <c r="Q8472">
        <v>0</v>
      </c>
      <c r="R8472">
        <v>57</v>
      </c>
      <c r="S8472">
        <v>0</v>
      </c>
      <c r="T8472">
        <v>14</v>
      </c>
      <c r="U8472">
        <v>0</v>
      </c>
      <c r="V8472">
        <v>0</v>
      </c>
      <c r="W8472">
        <v>0</v>
      </c>
      <c r="X8472">
        <v>46.037505112420305</v>
      </c>
      <c r="Y8472">
        <v>0</v>
      </c>
      <c r="Z8472">
        <v>120.05972010725587</v>
      </c>
      <c r="AA8472">
        <v>0</v>
      </c>
      <c r="AB8472">
        <v>24.167288299892405</v>
      </c>
      <c r="AC8472">
        <v>0</v>
      </c>
      <c r="AD8472">
        <v>0</v>
      </c>
      <c r="AE8472">
        <v>190.2645135195686</v>
      </c>
    </row>
    <row r="8473" spans="1:31" x14ac:dyDescent="0.3">
      <c r="A8473">
        <v>2729235</v>
      </c>
      <c r="B8473">
        <v>1</v>
      </c>
      <c r="C8473" t="s">
        <v>80</v>
      </c>
      <c r="D8473" t="s">
        <v>88</v>
      </c>
      <c r="E8473" t="s">
        <v>161</v>
      </c>
      <c r="F8473" t="s">
        <v>23122</v>
      </c>
      <c r="G8473" t="s">
        <v>1479</v>
      </c>
      <c r="H8473" t="s">
        <v>135</v>
      </c>
      <c r="I8473" t="s">
        <v>136</v>
      </c>
      <c r="J8473" t="s">
        <v>137</v>
      </c>
      <c r="K8473" t="s">
        <v>138</v>
      </c>
      <c r="L8473" t="s">
        <v>23123</v>
      </c>
      <c r="M8473" t="s">
        <v>23124</v>
      </c>
      <c r="N8473">
        <v>6.3302777770000001</v>
      </c>
      <c r="O8473">
        <v>0</v>
      </c>
      <c r="P8473">
        <v>177</v>
      </c>
      <c r="Q8473">
        <v>0</v>
      </c>
      <c r="R8473">
        <v>0</v>
      </c>
      <c r="S8473">
        <v>0</v>
      </c>
      <c r="T8473">
        <v>5</v>
      </c>
      <c r="U8473">
        <v>0</v>
      </c>
      <c r="V8473">
        <v>0</v>
      </c>
      <c r="W8473">
        <v>0</v>
      </c>
      <c r="X8473">
        <v>200.69285047182578</v>
      </c>
      <c r="Y8473">
        <v>0</v>
      </c>
      <c r="Z8473">
        <v>0</v>
      </c>
      <c r="AA8473">
        <v>0</v>
      </c>
      <c r="AB8473">
        <v>9.9719120554664009</v>
      </c>
      <c r="AC8473">
        <v>0</v>
      </c>
      <c r="AD8473">
        <v>0</v>
      </c>
      <c r="AE8473">
        <v>210.66476252729217</v>
      </c>
    </row>
    <row r="8474" spans="1:31" x14ac:dyDescent="0.3">
      <c r="A8474">
        <v>2729733</v>
      </c>
      <c r="B8474">
        <v>1</v>
      </c>
      <c r="C8474" t="s">
        <v>81</v>
      </c>
      <c r="D8474" t="s">
        <v>112</v>
      </c>
      <c r="E8474" t="s">
        <v>161</v>
      </c>
      <c r="F8474" t="s">
        <v>9044</v>
      </c>
      <c r="G8474" t="s">
        <v>1696</v>
      </c>
      <c r="H8474" t="s">
        <v>135</v>
      </c>
      <c r="I8474" t="s">
        <v>136</v>
      </c>
      <c r="J8474" t="s">
        <v>137</v>
      </c>
      <c r="K8474" t="s">
        <v>138</v>
      </c>
      <c r="L8474" t="s">
        <v>23125</v>
      </c>
      <c r="M8474" t="s">
        <v>23126</v>
      </c>
      <c r="N8474">
        <v>1.0874999999999999</v>
      </c>
      <c r="O8474">
        <v>0</v>
      </c>
      <c r="P8474">
        <v>1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</v>
      </c>
    </row>
    <row r="8475" spans="1:31" x14ac:dyDescent="0.3">
      <c r="A8475">
        <v>2729341</v>
      </c>
      <c r="B8475">
        <v>1</v>
      </c>
      <c r="C8475" t="s">
        <v>80</v>
      </c>
      <c r="D8475" t="s">
        <v>106</v>
      </c>
      <c r="E8475" t="s">
        <v>161</v>
      </c>
      <c r="F8475" t="s">
        <v>23127</v>
      </c>
      <c r="G8475" t="s">
        <v>163</v>
      </c>
      <c r="H8475" t="s">
        <v>135</v>
      </c>
      <c r="I8475" t="s">
        <v>136</v>
      </c>
      <c r="J8475" t="s">
        <v>137</v>
      </c>
      <c r="K8475" t="s">
        <v>138</v>
      </c>
      <c r="L8475" t="s">
        <v>23128</v>
      </c>
      <c r="M8475" t="s">
        <v>22480</v>
      </c>
      <c r="N8475">
        <v>5.8252777770000002</v>
      </c>
      <c r="O8475">
        <v>0</v>
      </c>
      <c r="P8475">
        <v>38</v>
      </c>
      <c r="Q8475">
        <v>0</v>
      </c>
      <c r="R8475">
        <v>0</v>
      </c>
      <c r="S8475">
        <v>0</v>
      </c>
      <c r="T8475">
        <v>3</v>
      </c>
      <c r="U8475">
        <v>0</v>
      </c>
      <c r="V8475">
        <v>0</v>
      </c>
      <c r="W8475">
        <v>0</v>
      </c>
      <c r="X8475">
        <v>29.849204641967244</v>
      </c>
      <c r="Y8475">
        <v>0</v>
      </c>
      <c r="Z8475">
        <v>0</v>
      </c>
      <c r="AA8475">
        <v>0</v>
      </c>
      <c r="AB8475">
        <v>3.1976492104234735</v>
      </c>
      <c r="AC8475">
        <v>0</v>
      </c>
      <c r="AD8475">
        <v>0</v>
      </c>
      <c r="AE8475">
        <v>33.046853852390718</v>
      </c>
    </row>
    <row r="8476" spans="1:31" x14ac:dyDescent="0.3">
      <c r="A8476">
        <v>2730709</v>
      </c>
      <c r="B8476">
        <v>1</v>
      </c>
      <c r="C8476" t="s">
        <v>81</v>
      </c>
      <c r="D8476" t="s">
        <v>123</v>
      </c>
      <c r="E8476" t="s">
        <v>161</v>
      </c>
      <c r="F8476" t="s">
        <v>23129</v>
      </c>
      <c r="G8476" t="s">
        <v>409</v>
      </c>
      <c r="H8476" t="s">
        <v>135</v>
      </c>
      <c r="I8476" t="s">
        <v>136</v>
      </c>
      <c r="J8476" t="s">
        <v>137</v>
      </c>
      <c r="K8476" t="s">
        <v>138</v>
      </c>
      <c r="L8476" t="s">
        <v>23130</v>
      </c>
      <c r="M8476" t="s">
        <v>23131</v>
      </c>
      <c r="N8476">
        <v>2.8966666659999998</v>
      </c>
      <c r="O8476">
        <v>0</v>
      </c>
      <c r="P8476">
        <v>17</v>
      </c>
      <c r="Q8476">
        <v>0</v>
      </c>
      <c r="R8476">
        <v>5</v>
      </c>
      <c r="S8476">
        <v>0</v>
      </c>
      <c r="T8476">
        <v>6</v>
      </c>
      <c r="U8476">
        <v>0</v>
      </c>
      <c r="V8476">
        <v>0</v>
      </c>
      <c r="W8476">
        <v>0</v>
      </c>
      <c r="X8476">
        <v>5.3733169588761829</v>
      </c>
      <c r="Y8476">
        <v>0</v>
      </c>
      <c r="Z8476">
        <v>0</v>
      </c>
      <c r="AA8476">
        <v>0</v>
      </c>
      <c r="AB8476">
        <v>0.30022419110343002</v>
      </c>
      <c r="AC8476">
        <v>0</v>
      </c>
      <c r="AD8476">
        <v>0</v>
      </c>
      <c r="AE8476">
        <v>5.6735411499796129</v>
      </c>
    </row>
    <row r="8477" spans="1:31" x14ac:dyDescent="0.3">
      <c r="A8477">
        <v>2729192</v>
      </c>
      <c r="B8477">
        <v>1</v>
      </c>
      <c r="C8477" t="s">
        <v>80</v>
      </c>
      <c r="D8477" t="s">
        <v>100</v>
      </c>
      <c r="E8477" t="s">
        <v>156</v>
      </c>
      <c r="F8477" t="s">
        <v>23132</v>
      </c>
      <c r="G8477" t="s">
        <v>152</v>
      </c>
      <c r="H8477" t="s">
        <v>153</v>
      </c>
      <c r="I8477" t="s">
        <v>136</v>
      </c>
      <c r="J8477" t="s">
        <v>137</v>
      </c>
      <c r="K8477" t="s">
        <v>138</v>
      </c>
      <c r="L8477" t="s">
        <v>23133</v>
      </c>
      <c r="M8477" t="s">
        <v>23134</v>
      </c>
      <c r="N8477">
        <v>0.133333333</v>
      </c>
      <c r="O8477">
        <v>0</v>
      </c>
      <c r="P8477">
        <v>334</v>
      </c>
      <c r="Q8477">
        <v>0</v>
      </c>
      <c r="R8477">
        <v>37</v>
      </c>
      <c r="S8477">
        <v>4</v>
      </c>
      <c r="T8477">
        <v>118</v>
      </c>
      <c r="U8477">
        <v>1</v>
      </c>
      <c r="V8477">
        <v>2</v>
      </c>
      <c r="W8477">
        <v>0</v>
      </c>
      <c r="X8477">
        <v>8.0179409796826722</v>
      </c>
      <c r="Y8477">
        <v>0</v>
      </c>
      <c r="Z8477">
        <v>0.36088800103999996</v>
      </c>
      <c r="AA8477">
        <v>5.6542312917431996</v>
      </c>
      <c r="AB8477">
        <v>6.271342930558804</v>
      </c>
      <c r="AC8477">
        <v>3.4973076591120003</v>
      </c>
      <c r="AD8477">
        <v>1.1912324918199999</v>
      </c>
      <c r="AE8477">
        <v>24.992943353956676</v>
      </c>
    </row>
    <row r="8478" spans="1:31" x14ac:dyDescent="0.3">
      <c r="A8478">
        <v>2729925</v>
      </c>
      <c r="B8478">
        <v>1</v>
      </c>
      <c r="C8478" t="s">
        <v>80</v>
      </c>
      <c r="D8478" t="s">
        <v>107</v>
      </c>
      <c r="E8478" t="s">
        <v>161</v>
      </c>
      <c r="F8478" t="s">
        <v>4288</v>
      </c>
      <c r="G8478" t="s">
        <v>163</v>
      </c>
      <c r="H8478" t="s">
        <v>135</v>
      </c>
      <c r="I8478" t="s">
        <v>136</v>
      </c>
      <c r="J8478" t="s">
        <v>137</v>
      </c>
      <c r="K8478" t="s">
        <v>138</v>
      </c>
      <c r="L8478" t="s">
        <v>23135</v>
      </c>
      <c r="M8478" t="s">
        <v>23136</v>
      </c>
      <c r="N8478">
        <v>4.6788888880000004</v>
      </c>
      <c r="O8478">
        <v>0</v>
      </c>
      <c r="P8478">
        <v>148</v>
      </c>
      <c r="Q8478">
        <v>0</v>
      </c>
      <c r="R8478">
        <v>0</v>
      </c>
      <c r="S8478">
        <v>0</v>
      </c>
      <c r="T8478">
        <v>2</v>
      </c>
      <c r="U8478">
        <v>0</v>
      </c>
      <c r="V8478">
        <v>0</v>
      </c>
      <c r="W8478">
        <v>0</v>
      </c>
      <c r="X8478">
        <v>97.552368069717829</v>
      </c>
      <c r="Y8478">
        <v>0</v>
      </c>
      <c r="Z8478">
        <v>0</v>
      </c>
      <c r="AA8478">
        <v>0</v>
      </c>
      <c r="AB8478">
        <v>0</v>
      </c>
      <c r="AC8478">
        <v>0</v>
      </c>
      <c r="AD8478">
        <v>0</v>
      </c>
      <c r="AE8478">
        <v>97.552368069717829</v>
      </c>
    </row>
    <row r="8479" spans="1:31" x14ac:dyDescent="0.3">
      <c r="A8479">
        <v>2728843</v>
      </c>
      <c r="B8479">
        <v>1</v>
      </c>
      <c r="C8479" t="s">
        <v>80</v>
      </c>
      <c r="D8479" t="s">
        <v>108</v>
      </c>
      <c r="E8479" t="s">
        <v>150</v>
      </c>
      <c r="F8479" t="s">
        <v>2208</v>
      </c>
      <c r="G8479" t="s">
        <v>152</v>
      </c>
      <c r="H8479" t="s">
        <v>153</v>
      </c>
      <c r="I8479" t="s">
        <v>136</v>
      </c>
      <c r="J8479" t="s">
        <v>137</v>
      </c>
      <c r="K8479" t="s">
        <v>138</v>
      </c>
      <c r="L8479" t="s">
        <v>23137</v>
      </c>
      <c r="M8479" t="s">
        <v>23138</v>
      </c>
      <c r="N8479">
        <v>2.642222222</v>
      </c>
      <c r="O8479">
        <v>0</v>
      </c>
      <c r="P8479">
        <v>6</v>
      </c>
      <c r="Q8479">
        <v>0</v>
      </c>
      <c r="R8479">
        <v>0</v>
      </c>
      <c r="S8479">
        <v>5</v>
      </c>
      <c r="T8479">
        <v>5</v>
      </c>
      <c r="U8479">
        <v>0</v>
      </c>
      <c r="V8479">
        <v>0</v>
      </c>
      <c r="W8479">
        <v>0</v>
      </c>
      <c r="X8479">
        <v>1.7191381510970754</v>
      </c>
      <c r="Y8479">
        <v>0</v>
      </c>
      <c r="Z8479">
        <v>0</v>
      </c>
      <c r="AA8479">
        <v>12.454795180899868</v>
      </c>
      <c r="AB8479">
        <v>9.6257481388514012</v>
      </c>
      <c r="AC8479">
        <v>0</v>
      </c>
      <c r="AD8479">
        <v>0</v>
      </c>
      <c r="AE8479">
        <v>23.799681470848345</v>
      </c>
    </row>
    <row r="8480" spans="1:31" x14ac:dyDescent="0.3">
      <c r="A8480">
        <v>2729516</v>
      </c>
      <c r="B8480">
        <v>1</v>
      </c>
      <c r="C8480" t="s">
        <v>80</v>
      </c>
      <c r="D8480" t="s">
        <v>96</v>
      </c>
      <c r="E8480" t="s">
        <v>150</v>
      </c>
      <c r="F8480" t="s">
        <v>2059</v>
      </c>
      <c r="G8480" t="s">
        <v>152</v>
      </c>
      <c r="H8480" t="s">
        <v>153</v>
      </c>
      <c r="I8480" t="s">
        <v>136</v>
      </c>
      <c r="J8480" t="s">
        <v>137</v>
      </c>
      <c r="K8480" t="s">
        <v>138</v>
      </c>
      <c r="L8480" t="s">
        <v>23139</v>
      </c>
      <c r="M8480" t="s">
        <v>22344</v>
      </c>
      <c r="N8480">
        <v>0.78972222199999997</v>
      </c>
      <c r="O8480">
        <v>0</v>
      </c>
      <c r="P8480">
        <v>300</v>
      </c>
      <c r="Q8480">
        <v>0</v>
      </c>
      <c r="R8480">
        <v>1</v>
      </c>
      <c r="S8480">
        <v>0</v>
      </c>
      <c r="T8480">
        <v>8</v>
      </c>
      <c r="U8480">
        <v>0</v>
      </c>
      <c r="V8480">
        <v>1</v>
      </c>
      <c r="W8480">
        <v>0</v>
      </c>
      <c r="X8480">
        <v>19.14386724495688</v>
      </c>
      <c r="Y8480">
        <v>0</v>
      </c>
      <c r="Z8480">
        <v>0.30838733316878753</v>
      </c>
      <c r="AA8480">
        <v>0</v>
      </c>
      <c r="AB8480">
        <v>0.91927011774500011</v>
      </c>
      <c r="AC8480">
        <v>0</v>
      </c>
      <c r="AD8480">
        <v>0</v>
      </c>
      <c r="AE8480">
        <v>20.371524695870669</v>
      </c>
    </row>
    <row r="8481" spans="1:31" x14ac:dyDescent="0.3">
      <c r="A8481">
        <v>2730134</v>
      </c>
      <c r="B8481">
        <v>1</v>
      </c>
      <c r="C8481" t="s">
        <v>81</v>
      </c>
      <c r="D8481" t="s">
        <v>118</v>
      </c>
      <c r="E8481" t="s">
        <v>161</v>
      </c>
      <c r="F8481" t="s">
        <v>23140</v>
      </c>
      <c r="G8481" t="s">
        <v>163</v>
      </c>
      <c r="H8481" t="s">
        <v>135</v>
      </c>
      <c r="I8481" t="s">
        <v>136</v>
      </c>
      <c r="J8481" t="s">
        <v>137</v>
      </c>
      <c r="K8481" t="s">
        <v>138</v>
      </c>
      <c r="L8481" t="s">
        <v>23141</v>
      </c>
      <c r="M8481" t="s">
        <v>23142</v>
      </c>
      <c r="N8481">
        <v>12.609722222</v>
      </c>
      <c r="O8481">
        <v>0</v>
      </c>
      <c r="P8481">
        <v>185</v>
      </c>
      <c r="Q8481">
        <v>0</v>
      </c>
      <c r="R8481">
        <v>0</v>
      </c>
      <c r="S8481">
        <v>0</v>
      </c>
      <c r="T8481">
        <v>4</v>
      </c>
      <c r="U8481">
        <v>0</v>
      </c>
      <c r="V8481">
        <v>0</v>
      </c>
      <c r="W8481">
        <v>0</v>
      </c>
      <c r="X8481">
        <v>409.60651516803142</v>
      </c>
      <c r="Y8481">
        <v>0</v>
      </c>
      <c r="Z8481">
        <v>0</v>
      </c>
      <c r="AA8481">
        <v>0</v>
      </c>
      <c r="AB8481">
        <v>8.9311884618931696</v>
      </c>
      <c r="AC8481">
        <v>0</v>
      </c>
      <c r="AD8481">
        <v>0</v>
      </c>
      <c r="AE8481">
        <v>418.53770362992458</v>
      </c>
    </row>
    <row r="8482" spans="1:31" x14ac:dyDescent="0.3">
      <c r="A8482">
        <v>2728806</v>
      </c>
      <c r="B8482">
        <v>1</v>
      </c>
      <c r="C8482" t="s">
        <v>80</v>
      </c>
      <c r="D8482" t="s">
        <v>106</v>
      </c>
      <c r="E8482" t="s">
        <v>213</v>
      </c>
      <c r="F8482" t="s">
        <v>23143</v>
      </c>
      <c r="G8482" t="s">
        <v>152</v>
      </c>
      <c r="H8482" t="s">
        <v>153</v>
      </c>
      <c r="I8482" t="s">
        <v>136</v>
      </c>
      <c r="J8482" t="s">
        <v>137</v>
      </c>
      <c r="K8482" t="s">
        <v>138</v>
      </c>
      <c r="L8482" t="s">
        <v>23144</v>
      </c>
      <c r="M8482" t="s">
        <v>23145</v>
      </c>
      <c r="N8482">
        <v>0.241666666</v>
      </c>
      <c r="O8482">
        <v>0</v>
      </c>
      <c r="P8482">
        <v>45</v>
      </c>
      <c r="Q8482">
        <v>18</v>
      </c>
      <c r="R8482">
        <v>74</v>
      </c>
      <c r="S8482">
        <v>6</v>
      </c>
      <c r="T8482">
        <v>36</v>
      </c>
      <c r="U8482">
        <v>0</v>
      </c>
      <c r="V8482">
        <v>0</v>
      </c>
      <c r="W8482">
        <v>0</v>
      </c>
      <c r="X8482">
        <v>1.8647549803169998</v>
      </c>
      <c r="Y8482">
        <v>7.2713026051897511</v>
      </c>
      <c r="Z8482">
        <v>10.010882511135671</v>
      </c>
      <c r="AA8482">
        <v>1.9203667422331252</v>
      </c>
      <c r="AB8482">
        <v>3.0045261348388004</v>
      </c>
      <c r="AC8482">
        <v>0</v>
      </c>
      <c r="AD8482">
        <v>0</v>
      </c>
      <c r="AE8482">
        <v>24.071832973714351</v>
      </c>
    </row>
    <row r="8483" spans="1:31" x14ac:dyDescent="0.3">
      <c r="A8483">
        <v>2730057</v>
      </c>
      <c r="B8483">
        <v>1</v>
      </c>
      <c r="C8483" t="s">
        <v>80</v>
      </c>
      <c r="D8483" t="s">
        <v>95</v>
      </c>
      <c r="E8483" t="s">
        <v>132</v>
      </c>
      <c r="F8483" t="s">
        <v>21349</v>
      </c>
      <c r="G8483" t="s">
        <v>134</v>
      </c>
      <c r="H8483" t="s">
        <v>135</v>
      </c>
      <c r="I8483" t="s">
        <v>136</v>
      </c>
      <c r="J8483" t="s">
        <v>137</v>
      </c>
      <c r="K8483" t="s">
        <v>138</v>
      </c>
      <c r="L8483" t="s">
        <v>23146</v>
      </c>
      <c r="M8483" t="s">
        <v>23147</v>
      </c>
      <c r="N8483">
        <v>4.0322222219999997</v>
      </c>
      <c r="O8483">
        <v>0</v>
      </c>
      <c r="P8483">
        <v>40</v>
      </c>
      <c r="Q8483">
        <v>0</v>
      </c>
      <c r="R8483">
        <v>0</v>
      </c>
      <c r="S8483">
        <v>0</v>
      </c>
      <c r="T8483">
        <v>4</v>
      </c>
      <c r="U8483">
        <v>0</v>
      </c>
      <c r="V8483">
        <v>0</v>
      </c>
      <c r="W8483">
        <v>0</v>
      </c>
      <c r="X8483">
        <v>22.934383010835695</v>
      </c>
      <c r="Y8483">
        <v>0</v>
      </c>
      <c r="Z8483">
        <v>0</v>
      </c>
      <c r="AA8483">
        <v>0</v>
      </c>
      <c r="AB8483">
        <v>28.099821992860935</v>
      </c>
      <c r="AC8483">
        <v>0</v>
      </c>
      <c r="AD8483">
        <v>0</v>
      </c>
      <c r="AE8483">
        <v>51.034205003696627</v>
      </c>
    </row>
    <row r="8484" spans="1:31" x14ac:dyDescent="0.3">
      <c r="A8484">
        <v>2730157</v>
      </c>
      <c r="B8484">
        <v>1</v>
      </c>
      <c r="C8484" t="s">
        <v>80</v>
      </c>
      <c r="D8484" t="s">
        <v>96</v>
      </c>
      <c r="E8484" t="s">
        <v>161</v>
      </c>
      <c r="F8484" t="s">
        <v>23148</v>
      </c>
      <c r="G8484" t="s">
        <v>163</v>
      </c>
      <c r="H8484" t="s">
        <v>135</v>
      </c>
      <c r="I8484" t="s">
        <v>136</v>
      </c>
      <c r="J8484" t="s">
        <v>137</v>
      </c>
      <c r="K8484" t="s">
        <v>138</v>
      </c>
      <c r="L8484" t="s">
        <v>23149</v>
      </c>
      <c r="M8484" t="s">
        <v>23150</v>
      </c>
      <c r="N8484">
        <v>8.9822222220000008</v>
      </c>
      <c r="O8484">
        <v>0</v>
      </c>
      <c r="P8484">
        <v>38</v>
      </c>
      <c r="Q8484">
        <v>0</v>
      </c>
      <c r="R8484">
        <v>1</v>
      </c>
      <c r="S8484">
        <v>0</v>
      </c>
      <c r="T8484">
        <v>13</v>
      </c>
      <c r="U8484">
        <v>0</v>
      </c>
      <c r="V8484">
        <v>0</v>
      </c>
      <c r="W8484">
        <v>0</v>
      </c>
      <c r="X8484">
        <v>76.765093412029614</v>
      </c>
      <c r="Y8484">
        <v>0</v>
      </c>
      <c r="Z8484">
        <v>0</v>
      </c>
      <c r="AA8484">
        <v>0</v>
      </c>
      <c r="AB8484">
        <v>346.93091249141003</v>
      </c>
      <c r="AC8484">
        <v>0</v>
      </c>
      <c r="AD8484">
        <v>0</v>
      </c>
      <c r="AE8484">
        <v>423.69600590343964</v>
      </c>
    </row>
    <row r="8485" spans="1:31" x14ac:dyDescent="0.3">
      <c r="A8485">
        <v>2730698</v>
      </c>
      <c r="B8485">
        <v>1</v>
      </c>
      <c r="C8485" t="s">
        <v>81</v>
      </c>
      <c r="D8485" t="s">
        <v>116</v>
      </c>
      <c r="E8485" t="s">
        <v>161</v>
      </c>
      <c r="F8485" t="s">
        <v>23151</v>
      </c>
      <c r="G8485" t="s">
        <v>163</v>
      </c>
      <c r="H8485" t="s">
        <v>135</v>
      </c>
      <c r="I8485" t="s">
        <v>136</v>
      </c>
      <c r="J8485" t="s">
        <v>137</v>
      </c>
      <c r="K8485" t="s">
        <v>138</v>
      </c>
      <c r="L8485" t="s">
        <v>23152</v>
      </c>
      <c r="M8485" t="s">
        <v>23153</v>
      </c>
      <c r="N8485">
        <v>3.9113888879999998</v>
      </c>
      <c r="O8485">
        <v>0</v>
      </c>
      <c r="P8485">
        <v>71</v>
      </c>
      <c r="Q8485">
        <v>0</v>
      </c>
      <c r="R8485">
        <v>0</v>
      </c>
      <c r="S8485">
        <v>0</v>
      </c>
      <c r="T8485">
        <v>4</v>
      </c>
      <c r="U8485">
        <v>0</v>
      </c>
      <c r="V8485">
        <v>0</v>
      </c>
      <c r="W8485">
        <v>0</v>
      </c>
      <c r="X8485">
        <v>66.505862243697166</v>
      </c>
      <c r="Y8485">
        <v>0</v>
      </c>
      <c r="Z8485">
        <v>0</v>
      </c>
      <c r="AA8485">
        <v>0</v>
      </c>
      <c r="AB8485">
        <v>4.092173647093718</v>
      </c>
      <c r="AC8485">
        <v>0</v>
      </c>
      <c r="AD8485">
        <v>0</v>
      </c>
      <c r="AE8485">
        <v>70.598035890790882</v>
      </c>
    </row>
    <row r="8486" spans="1:31" x14ac:dyDescent="0.3">
      <c r="A8486">
        <v>2729370</v>
      </c>
      <c r="B8486">
        <v>1</v>
      </c>
      <c r="C8486" t="s">
        <v>81</v>
      </c>
      <c r="D8486" t="s">
        <v>124</v>
      </c>
      <c r="E8486" t="s">
        <v>161</v>
      </c>
      <c r="F8486" t="s">
        <v>23154</v>
      </c>
      <c r="G8486" t="s">
        <v>163</v>
      </c>
      <c r="H8486" t="s">
        <v>135</v>
      </c>
      <c r="I8486" t="s">
        <v>136</v>
      </c>
      <c r="J8486" t="s">
        <v>137</v>
      </c>
      <c r="K8486" t="s">
        <v>138</v>
      </c>
      <c r="L8486" t="s">
        <v>23155</v>
      </c>
      <c r="M8486" t="s">
        <v>23156</v>
      </c>
      <c r="N8486">
        <v>1.727222222</v>
      </c>
      <c r="O8486">
        <v>0</v>
      </c>
      <c r="P8486">
        <v>47</v>
      </c>
      <c r="Q8486">
        <v>0</v>
      </c>
      <c r="R8486">
        <v>2</v>
      </c>
      <c r="S8486">
        <v>0</v>
      </c>
      <c r="T8486">
        <v>5</v>
      </c>
      <c r="U8486">
        <v>0</v>
      </c>
      <c r="V8486">
        <v>0</v>
      </c>
      <c r="W8486">
        <v>0</v>
      </c>
      <c r="X8486">
        <v>12.545402341362841</v>
      </c>
      <c r="Y8486">
        <v>0</v>
      </c>
      <c r="Z8486">
        <v>0</v>
      </c>
      <c r="AA8486">
        <v>0</v>
      </c>
      <c r="AB8486">
        <v>2.2721399829950037</v>
      </c>
      <c r="AC8486">
        <v>0</v>
      </c>
      <c r="AD8486">
        <v>0</v>
      </c>
      <c r="AE8486">
        <v>14.817542324357845</v>
      </c>
    </row>
    <row r="8487" spans="1:31" x14ac:dyDescent="0.3">
      <c r="A8487">
        <v>2728829</v>
      </c>
      <c r="B8487">
        <v>1</v>
      </c>
      <c r="C8487" t="s">
        <v>80</v>
      </c>
      <c r="D8487" t="s">
        <v>108</v>
      </c>
      <c r="E8487" t="s">
        <v>132</v>
      </c>
      <c r="F8487" t="s">
        <v>4873</v>
      </c>
      <c r="G8487" t="s">
        <v>134</v>
      </c>
      <c r="H8487" t="s">
        <v>135</v>
      </c>
      <c r="I8487" t="s">
        <v>136</v>
      </c>
      <c r="J8487" t="s">
        <v>137</v>
      </c>
      <c r="K8487" t="s">
        <v>138</v>
      </c>
      <c r="L8487" t="s">
        <v>23157</v>
      </c>
      <c r="M8487" t="s">
        <v>23158</v>
      </c>
      <c r="N8487">
        <v>7.2327777769999999</v>
      </c>
      <c r="O8487">
        <v>0</v>
      </c>
      <c r="P8487">
        <v>35</v>
      </c>
      <c r="Q8487">
        <v>0</v>
      </c>
      <c r="R8487">
        <v>10</v>
      </c>
      <c r="S8487">
        <v>0</v>
      </c>
      <c r="T8487">
        <v>4</v>
      </c>
      <c r="U8487">
        <v>0</v>
      </c>
      <c r="V8487">
        <v>0</v>
      </c>
      <c r="W8487">
        <v>0</v>
      </c>
      <c r="X8487">
        <v>27.55051653844399</v>
      </c>
      <c r="Y8487">
        <v>0</v>
      </c>
      <c r="Z8487">
        <v>7.478396194805339</v>
      </c>
      <c r="AA8487">
        <v>0</v>
      </c>
      <c r="AB8487">
        <v>1.6105756454924183</v>
      </c>
      <c r="AC8487">
        <v>0</v>
      </c>
      <c r="AD8487">
        <v>0</v>
      </c>
      <c r="AE8487">
        <v>36.639488378741746</v>
      </c>
    </row>
    <row r="8488" spans="1:31" x14ac:dyDescent="0.3">
      <c r="A8488">
        <v>2729178</v>
      </c>
      <c r="B8488">
        <v>1</v>
      </c>
      <c r="C8488" t="s">
        <v>81</v>
      </c>
      <c r="D8488" t="s">
        <v>118</v>
      </c>
      <c r="E8488" t="s">
        <v>213</v>
      </c>
      <c r="F8488" t="s">
        <v>23159</v>
      </c>
      <c r="G8488" t="s">
        <v>152</v>
      </c>
      <c r="H8488" t="s">
        <v>153</v>
      </c>
      <c r="I8488" t="s">
        <v>136</v>
      </c>
      <c r="J8488" t="s">
        <v>137</v>
      </c>
      <c r="K8488" t="s">
        <v>138</v>
      </c>
      <c r="L8488" t="s">
        <v>23160</v>
      </c>
      <c r="M8488" t="s">
        <v>23161</v>
      </c>
      <c r="N8488">
        <v>0.86027777699999997</v>
      </c>
      <c r="O8488">
        <v>19</v>
      </c>
      <c r="P8488">
        <v>586</v>
      </c>
      <c r="Q8488">
        <v>1</v>
      </c>
      <c r="R8488">
        <v>13</v>
      </c>
      <c r="S8488">
        <v>4</v>
      </c>
      <c r="T8488">
        <v>27</v>
      </c>
      <c r="U8488">
        <v>0</v>
      </c>
      <c r="V8488">
        <v>0</v>
      </c>
      <c r="W8488">
        <v>2.6996329647490582</v>
      </c>
      <c r="X8488">
        <v>58.747016170391554</v>
      </c>
      <c r="Y8488">
        <v>3.1354508065970003E-2</v>
      </c>
      <c r="Z8488">
        <v>0.88454642377085835</v>
      </c>
      <c r="AA8488">
        <v>2.6616775840393898</v>
      </c>
      <c r="AB8488">
        <v>8.8945347382508402</v>
      </c>
      <c r="AC8488">
        <v>0</v>
      </c>
      <c r="AD8488">
        <v>0</v>
      </c>
      <c r="AE8488">
        <v>73.91876238926767</v>
      </c>
    </row>
    <row r="8489" spans="1:31" x14ac:dyDescent="0.3">
      <c r="A8489">
        <v>2730011</v>
      </c>
      <c r="B8489">
        <v>1</v>
      </c>
      <c r="C8489" t="s">
        <v>80</v>
      </c>
      <c r="D8489" t="s">
        <v>84</v>
      </c>
      <c r="E8489" t="s">
        <v>132</v>
      </c>
      <c r="F8489" t="s">
        <v>23162</v>
      </c>
      <c r="G8489" t="s">
        <v>4315</v>
      </c>
      <c r="H8489" t="s">
        <v>135</v>
      </c>
      <c r="I8489" t="s">
        <v>136</v>
      </c>
      <c r="J8489" t="s">
        <v>137</v>
      </c>
      <c r="K8489" t="s">
        <v>138</v>
      </c>
      <c r="L8489" t="s">
        <v>23163</v>
      </c>
      <c r="M8489" t="s">
        <v>23164</v>
      </c>
      <c r="N8489">
        <v>2.153888888</v>
      </c>
      <c r="O8489">
        <v>0</v>
      </c>
      <c r="P8489">
        <v>623</v>
      </c>
      <c r="Q8489">
        <v>0</v>
      </c>
      <c r="R8489">
        <v>0</v>
      </c>
      <c r="S8489">
        <v>0</v>
      </c>
      <c r="T8489">
        <v>24</v>
      </c>
      <c r="U8489">
        <v>0</v>
      </c>
      <c r="V8489">
        <v>0</v>
      </c>
      <c r="W8489">
        <v>0</v>
      </c>
      <c r="X8489">
        <v>244.0595598445139</v>
      </c>
      <c r="Y8489">
        <v>0</v>
      </c>
      <c r="Z8489">
        <v>0</v>
      </c>
      <c r="AA8489">
        <v>0</v>
      </c>
      <c r="AB8489">
        <v>29.484630212739358</v>
      </c>
      <c r="AC8489">
        <v>0</v>
      </c>
      <c r="AD8489">
        <v>0</v>
      </c>
      <c r="AE8489">
        <v>273.54419005725327</v>
      </c>
    </row>
    <row r="8490" spans="1:31" x14ac:dyDescent="0.3">
      <c r="A8490">
        <v>2728783</v>
      </c>
      <c r="B8490">
        <v>1</v>
      </c>
      <c r="C8490" t="s">
        <v>80</v>
      </c>
      <c r="D8490" t="s">
        <v>105</v>
      </c>
      <c r="E8490" t="s">
        <v>200</v>
      </c>
      <c r="F8490" t="s">
        <v>23165</v>
      </c>
      <c r="G8490" t="s">
        <v>163</v>
      </c>
      <c r="H8490" t="s">
        <v>135</v>
      </c>
      <c r="I8490" t="s">
        <v>136</v>
      </c>
      <c r="J8490" t="s">
        <v>137</v>
      </c>
      <c r="K8490" t="s">
        <v>138</v>
      </c>
      <c r="L8490" t="s">
        <v>21938</v>
      </c>
      <c r="M8490" t="s">
        <v>23166</v>
      </c>
      <c r="N8490">
        <v>8.2141666660000006</v>
      </c>
      <c r="O8490">
        <v>0</v>
      </c>
      <c r="P8490">
        <v>63</v>
      </c>
      <c r="Q8490">
        <v>0</v>
      </c>
      <c r="R8490">
        <v>0</v>
      </c>
      <c r="S8490">
        <v>0</v>
      </c>
      <c r="T8490">
        <v>5</v>
      </c>
      <c r="U8490">
        <v>0</v>
      </c>
      <c r="V8490">
        <v>0</v>
      </c>
      <c r="W8490">
        <v>0</v>
      </c>
      <c r="X8490">
        <v>91.236084146334093</v>
      </c>
      <c r="Y8490">
        <v>0</v>
      </c>
      <c r="Z8490">
        <v>0</v>
      </c>
      <c r="AA8490">
        <v>0</v>
      </c>
      <c r="AB8490">
        <v>55.24175730565409</v>
      </c>
      <c r="AC8490">
        <v>0</v>
      </c>
      <c r="AD8490">
        <v>0</v>
      </c>
      <c r="AE8490">
        <v>146.47784145198818</v>
      </c>
    </row>
    <row r="8491" spans="1:31" x14ac:dyDescent="0.3">
      <c r="A8491">
        <v>2729324</v>
      </c>
      <c r="B8491">
        <v>1</v>
      </c>
      <c r="C8491" t="s">
        <v>81</v>
      </c>
      <c r="D8491" t="s">
        <v>114</v>
      </c>
      <c r="E8491" t="s">
        <v>132</v>
      </c>
      <c r="F8491" t="s">
        <v>23167</v>
      </c>
      <c r="G8491" t="s">
        <v>134</v>
      </c>
      <c r="H8491" t="s">
        <v>135</v>
      </c>
      <c r="I8491" t="s">
        <v>136</v>
      </c>
      <c r="J8491" t="s">
        <v>137</v>
      </c>
      <c r="K8491" t="s">
        <v>138</v>
      </c>
      <c r="L8491" t="s">
        <v>23168</v>
      </c>
      <c r="M8491" t="s">
        <v>23169</v>
      </c>
      <c r="N8491">
        <v>2.8</v>
      </c>
      <c r="O8491">
        <v>0</v>
      </c>
      <c r="P8491">
        <v>17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2.4919507906268339</v>
      </c>
      <c r="Y8491">
        <v>0</v>
      </c>
      <c r="Z8491">
        <v>0</v>
      </c>
      <c r="AA8491">
        <v>0</v>
      </c>
      <c r="AB8491">
        <v>0</v>
      </c>
      <c r="AC8491">
        <v>0</v>
      </c>
      <c r="AD8491">
        <v>0</v>
      </c>
      <c r="AE8491">
        <v>2.4919507906268339</v>
      </c>
    </row>
    <row r="8492" spans="1:31" x14ac:dyDescent="0.3">
      <c r="A8492">
        <v>2728975</v>
      </c>
      <c r="B8492">
        <v>1</v>
      </c>
      <c r="C8492" t="s">
        <v>80</v>
      </c>
      <c r="D8492" t="s">
        <v>93</v>
      </c>
      <c r="E8492" t="s">
        <v>150</v>
      </c>
      <c r="F8492" t="s">
        <v>20204</v>
      </c>
      <c r="G8492" t="s">
        <v>152</v>
      </c>
      <c r="H8492" t="s">
        <v>153</v>
      </c>
      <c r="I8492" t="s">
        <v>490</v>
      </c>
      <c r="J8492" t="s">
        <v>137</v>
      </c>
      <c r="K8492" t="s">
        <v>138</v>
      </c>
      <c r="L8492" t="s">
        <v>23170</v>
      </c>
      <c r="M8492" t="s">
        <v>23171</v>
      </c>
      <c r="N8492">
        <v>3.5833333000000002E-2</v>
      </c>
      <c r="O8492">
        <v>0</v>
      </c>
      <c r="P8492">
        <v>603</v>
      </c>
      <c r="Q8492">
        <v>15</v>
      </c>
      <c r="R8492">
        <v>121</v>
      </c>
      <c r="S8492">
        <v>4</v>
      </c>
      <c r="T8492">
        <v>152</v>
      </c>
      <c r="U8492">
        <v>0</v>
      </c>
      <c r="V8492">
        <v>0</v>
      </c>
      <c r="W8492">
        <v>0</v>
      </c>
      <c r="X8492">
        <v>1.7565933466950221</v>
      </c>
      <c r="Y8492">
        <v>0.79567717046319009</v>
      </c>
      <c r="Z8492">
        <v>1.8614418424991999</v>
      </c>
      <c r="AA8492">
        <v>0.35728232799345505</v>
      </c>
      <c r="AB8492">
        <v>1.4745419332814291</v>
      </c>
      <c r="AC8492">
        <v>0</v>
      </c>
      <c r="AD8492">
        <v>0</v>
      </c>
      <c r="AE8492">
        <v>6.2455366209322962</v>
      </c>
    </row>
    <row r="8493" spans="1:31" x14ac:dyDescent="0.3">
      <c r="A8493">
        <v>2730552</v>
      </c>
      <c r="B8493">
        <v>1</v>
      </c>
      <c r="C8493" t="s">
        <v>80</v>
      </c>
      <c r="D8493" t="s">
        <v>104</v>
      </c>
      <c r="E8493" t="s">
        <v>145</v>
      </c>
      <c r="F8493" t="s">
        <v>23172</v>
      </c>
      <c r="G8493" t="s">
        <v>230</v>
      </c>
      <c r="H8493" t="s">
        <v>135</v>
      </c>
      <c r="I8493" t="s">
        <v>136</v>
      </c>
      <c r="J8493" t="s">
        <v>137</v>
      </c>
      <c r="K8493" t="s">
        <v>138</v>
      </c>
      <c r="L8493" t="s">
        <v>23173</v>
      </c>
      <c r="M8493" t="s">
        <v>23174</v>
      </c>
      <c r="N8493">
        <v>3.099444444</v>
      </c>
      <c r="O8493">
        <v>0</v>
      </c>
      <c r="P8493">
        <v>1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1.0053045543169401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1.0053045543169401</v>
      </c>
    </row>
    <row r="8494" spans="1:31" x14ac:dyDescent="0.3">
      <c r="A8494">
        <v>2729616</v>
      </c>
      <c r="B8494">
        <v>1</v>
      </c>
      <c r="C8494" t="s">
        <v>80</v>
      </c>
      <c r="D8494" t="s">
        <v>109</v>
      </c>
      <c r="E8494" t="s">
        <v>132</v>
      </c>
      <c r="F8494" t="s">
        <v>1917</v>
      </c>
      <c r="G8494" t="s">
        <v>170</v>
      </c>
      <c r="H8494" t="s">
        <v>135</v>
      </c>
      <c r="I8494" t="s">
        <v>136</v>
      </c>
      <c r="J8494" t="s">
        <v>137</v>
      </c>
      <c r="K8494" t="s">
        <v>138</v>
      </c>
      <c r="L8494" t="s">
        <v>23175</v>
      </c>
      <c r="M8494" t="s">
        <v>23176</v>
      </c>
      <c r="N8494">
        <v>0.165833333</v>
      </c>
      <c r="O8494">
        <v>0</v>
      </c>
      <c r="P8494">
        <v>141</v>
      </c>
      <c r="Q8494">
        <v>0</v>
      </c>
      <c r="R8494">
        <v>10</v>
      </c>
      <c r="S8494">
        <v>0</v>
      </c>
      <c r="T8494">
        <v>23</v>
      </c>
      <c r="U8494">
        <v>0</v>
      </c>
      <c r="V8494">
        <v>0</v>
      </c>
      <c r="W8494">
        <v>0</v>
      </c>
      <c r="X8494">
        <v>2.8126626107882147</v>
      </c>
      <c r="Y8494">
        <v>0</v>
      </c>
      <c r="Z8494">
        <v>1.7692018016850001E-2</v>
      </c>
      <c r="AA8494">
        <v>0</v>
      </c>
      <c r="AB8494">
        <v>0.57089015885322669</v>
      </c>
      <c r="AC8494">
        <v>0</v>
      </c>
      <c r="AD8494">
        <v>0</v>
      </c>
      <c r="AE8494">
        <v>3.4012447876582916</v>
      </c>
    </row>
    <row r="8495" spans="1:31" x14ac:dyDescent="0.3">
      <c r="A8495">
        <v>2729662</v>
      </c>
      <c r="B8495">
        <v>1</v>
      </c>
      <c r="C8495" t="s">
        <v>80</v>
      </c>
      <c r="D8495" t="s">
        <v>108</v>
      </c>
      <c r="E8495" t="s">
        <v>161</v>
      </c>
      <c r="F8495" t="s">
        <v>8878</v>
      </c>
      <c r="G8495" t="s">
        <v>3852</v>
      </c>
      <c r="H8495" t="s">
        <v>135</v>
      </c>
      <c r="I8495" t="s">
        <v>136</v>
      </c>
      <c r="J8495" t="s">
        <v>137</v>
      </c>
      <c r="K8495" t="s">
        <v>138</v>
      </c>
      <c r="L8495" t="s">
        <v>23177</v>
      </c>
      <c r="M8495" t="s">
        <v>23178</v>
      </c>
      <c r="N8495">
        <v>6.6947222220000002</v>
      </c>
      <c r="O8495">
        <v>0</v>
      </c>
      <c r="P8495">
        <v>33</v>
      </c>
      <c r="Q8495">
        <v>0</v>
      </c>
      <c r="R8495">
        <v>5</v>
      </c>
      <c r="S8495">
        <v>0</v>
      </c>
      <c r="T8495">
        <v>5</v>
      </c>
      <c r="U8495">
        <v>0</v>
      </c>
      <c r="V8495">
        <v>0</v>
      </c>
      <c r="W8495">
        <v>0</v>
      </c>
      <c r="X8495">
        <v>23.745866870943615</v>
      </c>
      <c r="Y8495">
        <v>0</v>
      </c>
      <c r="Z8495">
        <v>1.3324660524513783</v>
      </c>
      <c r="AA8495">
        <v>0</v>
      </c>
      <c r="AB8495">
        <v>0.95510790076858254</v>
      </c>
      <c r="AC8495">
        <v>0</v>
      </c>
      <c r="AD8495">
        <v>0</v>
      </c>
      <c r="AE8495">
        <v>26.033440824163574</v>
      </c>
    </row>
    <row r="8496" spans="1:31" x14ac:dyDescent="0.3">
      <c r="A8496">
        <v>2730744</v>
      </c>
      <c r="B8496">
        <v>1</v>
      </c>
      <c r="C8496" t="s">
        <v>80</v>
      </c>
      <c r="D8496" t="s">
        <v>107</v>
      </c>
      <c r="E8496" t="s">
        <v>161</v>
      </c>
      <c r="F8496" t="s">
        <v>7610</v>
      </c>
      <c r="G8496" t="s">
        <v>163</v>
      </c>
      <c r="H8496" t="s">
        <v>135</v>
      </c>
      <c r="I8496" t="s">
        <v>136</v>
      </c>
      <c r="J8496" t="s">
        <v>137</v>
      </c>
      <c r="K8496" t="s">
        <v>138</v>
      </c>
      <c r="L8496" t="s">
        <v>23179</v>
      </c>
      <c r="M8496" t="s">
        <v>23180</v>
      </c>
      <c r="N8496">
        <v>1.8338888879999999</v>
      </c>
      <c r="O8496">
        <v>0</v>
      </c>
      <c r="P8496">
        <v>81</v>
      </c>
      <c r="Q8496">
        <v>0</v>
      </c>
      <c r="R8496">
        <v>0</v>
      </c>
      <c r="S8496">
        <v>0</v>
      </c>
      <c r="T8496">
        <v>3</v>
      </c>
      <c r="U8496">
        <v>0</v>
      </c>
      <c r="V8496">
        <v>0</v>
      </c>
      <c r="W8496">
        <v>0</v>
      </c>
      <c r="X8496">
        <v>14.520144496881706</v>
      </c>
      <c r="Y8496">
        <v>0</v>
      </c>
      <c r="Z8496">
        <v>0</v>
      </c>
      <c r="AA8496">
        <v>0</v>
      </c>
      <c r="AB8496">
        <v>0.66454780382573331</v>
      </c>
      <c r="AC8496">
        <v>0</v>
      </c>
      <c r="AD8496">
        <v>0</v>
      </c>
      <c r="AE8496">
        <v>15.184692300707439</v>
      </c>
    </row>
    <row r="8497" spans="1:31" x14ac:dyDescent="0.3">
      <c r="A8497">
        <v>2730495</v>
      </c>
      <c r="B8497">
        <v>1</v>
      </c>
      <c r="C8497" t="s">
        <v>80</v>
      </c>
      <c r="D8497" t="s">
        <v>98</v>
      </c>
      <c r="E8497" t="s">
        <v>145</v>
      </c>
      <c r="F8497" t="s">
        <v>23181</v>
      </c>
      <c r="G8497" t="s">
        <v>230</v>
      </c>
      <c r="H8497" t="s">
        <v>135</v>
      </c>
      <c r="I8497" t="s">
        <v>136</v>
      </c>
      <c r="J8497" t="s">
        <v>137</v>
      </c>
      <c r="K8497" t="s">
        <v>138</v>
      </c>
      <c r="L8497" t="s">
        <v>23182</v>
      </c>
      <c r="M8497" t="s">
        <v>23183</v>
      </c>
      <c r="N8497">
        <v>2.5761111109999999</v>
      </c>
      <c r="O8497">
        <v>0</v>
      </c>
      <c r="P8497">
        <v>1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0.91141633103322994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0.91141633103322994</v>
      </c>
    </row>
    <row r="8498" spans="1:31" x14ac:dyDescent="0.3">
      <c r="A8498">
        <v>2729052</v>
      </c>
      <c r="B8498">
        <v>1</v>
      </c>
      <c r="C8498" t="s">
        <v>80</v>
      </c>
      <c r="D8498" t="s">
        <v>82</v>
      </c>
      <c r="E8498" t="s">
        <v>156</v>
      </c>
      <c r="F8498" t="s">
        <v>23184</v>
      </c>
      <c r="G8498" t="s">
        <v>152</v>
      </c>
      <c r="H8498" t="s">
        <v>153</v>
      </c>
      <c r="I8498" t="s">
        <v>136</v>
      </c>
      <c r="J8498" t="s">
        <v>137</v>
      </c>
      <c r="K8498" t="s">
        <v>138</v>
      </c>
      <c r="L8498" t="s">
        <v>23185</v>
      </c>
      <c r="M8498" t="s">
        <v>23186</v>
      </c>
      <c r="N8498">
        <v>0.56777777699999998</v>
      </c>
      <c r="O8498">
        <v>0</v>
      </c>
      <c r="P8498">
        <v>0</v>
      </c>
      <c r="Q8498">
        <v>0</v>
      </c>
      <c r="R8498">
        <v>0</v>
      </c>
      <c r="S8498">
        <v>3</v>
      </c>
      <c r="T8498">
        <v>6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47.19625085754636</v>
      </c>
      <c r="AB8498">
        <v>8.8021045319592002</v>
      </c>
      <c r="AC8498">
        <v>0</v>
      </c>
      <c r="AD8498">
        <v>0</v>
      </c>
      <c r="AE8498">
        <v>55.998355389505562</v>
      </c>
    </row>
    <row r="8499" spans="1:31" x14ac:dyDescent="0.3">
      <c r="A8499">
        <v>2730618</v>
      </c>
      <c r="B8499">
        <v>1</v>
      </c>
      <c r="C8499" t="s">
        <v>80</v>
      </c>
      <c r="D8499" t="s">
        <v>103</v>
      </c>
      <c r="E8499" t="s">
        <v>200</v>
      </c>
      <c r="F8499" t="s">
        <v>23187</v>
      </c>
      <c r="G8499" t="s">
        <v>147</v>
      </c>
      <c r="H8499" t="s">
        <v>135</v>
      </c>
      <c r="I8499" t="s">
        <v>136</v>
      </c>
      <c r="J8499" t="s">
        <v>137</v>
      </c>
      <c r="K8499" t="s">
        <v>138</v>
      </c>
      <c r="L8499" t="s">
        <v>22576</v>
      </c>
      <c r="M8499" t="s">
        <v>23188</v>
      </c>
      <c r="N8499">
        <v>7.5033333329999996</v>
      </c>
      <c r="O8499">
        <v>0</v>
      </c>
      <c r="P8499">
        <v>52</v>
      </c>
      <c r="Q8499">
        <v>0</v>
      </c>
      <c r="R8499">
        <v>0</v>
      </c>
      <c r="S8499">
        <v>0</v>
      </c>
      <c r="T8499">
        <v>3</v>
      </c>
      <c r="U8499">
        <v>0</v>
      </c>
      <c r="V8499">
        <v>0</v>
      </c>
      <c r="W8499">
        <v>0</v>
      </c>
      <c r="X8499">
        <v>67.580629591228046</v>
      </c>
      <c r="Y8499">
        <v>0</v>
      </c>
      <c r="Z8499">
        <v>0</v>
      </c>
      <c r="AA8499">
        <v>0</v>
      </c>
      <c r="AB8499">
        <v>13.0211132967531</v>
      </c>
      <c r="AC8499">
        <v>0</v>
      </c>
      <c r="AD8499">
        <v>0</v>
      </c>
      <c r="AE8499">
        <v>80.601742887981146</v>
      </c>
    </row>
    <row r="8500" spans="1:31" x14ac:dyDescent="0.3">
      <c r="A8500">
        <v>2730426</v>
      </c>
      <c r="B8500">
        <v>1</v>
      </c>
      <c r="C8500" t="s">
        <v>81</v>
      </c>
      <c r="D8500" t="s">
        <v>116</v>
      </c>
      <c r="E8500" t="s">
        <v>145</v>
      </c>
      <c r="F8500" t="s">
        <v>23189</v>
      </c>
      <c r="G8500" t="s">
        <v>230</v>
      </c>
      <c r="H8500" t="s">
        <v>135</v>
      </c>
      <c r="I8500" t="s">
        <v>136</v>
      </c>
      <c r="J8500" t="s">
        <v>137</v>
      </c>
      <c r="K8500" t="s">
        <v>138</v>
      </c>
      <c r="L8500" t="s">
        <v>23190</v>
      </c>
      <c r="M8500" t="s">
        <v>23191</v>
      </c>
      <c r="N8500">
        <v>5.6322222220000002</v>
      </c>
      <c r="O8500">
        <v>0</v>
      </c>
      <c r="P8500">
        <v>1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0.73941072183994672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0</v>
      </c>
      <c r="AE8500">
        <v>0.73941072183994672</v>
      </c>
    </row>
    <row r="8501" spans="1:31" x14ac:dyDescent="0.3">
      <c r="A8501">
        <v>2729244</v>
      </c>
      <c r="B8501">
        <v>1</v>
      </c>
      <c r="C8501" t="s">
        <v>80</v>
      </c>
      <c r="D8501" t="s">
        <v>98</v>
      </c>
      <c r="E8501" t="s">
        <v>161</v>
      </c>
      <c r="F8501" t="s">
        <v>23192</v>
      </c>
      <c r="G8501" t="s">
        <v>163</v>
      </c>
      <c r="H8501" t="s">
        <v>135</v>
      </c>
      <c r="I8501" t="s">
        <v>136</v>
      </c>
      <c r="J8501" t="s">
        <v>137</v>
      </c>
      <c r="K8501" t="s">
        <v>138</v>
      </c>
      <c r="L8501" t="s">
        <v>23193</v>
      </c>
      <c r="M8501" t="s">
        <v>23194</v>
      </c>
      <c r="N8501">
        <v>3.5419444439999999</v>
      </c>
      <c r="O8501">
        <v>0</v>
      </c>
      <c r="P8501">
        <v>1</v>
      </c>
      <c r="Q8501">
        <v>0</v>
      </c>
      <c r="R8501">
        <v>3</v>
      </c>
      <c r="S8501">
        <v>0</v>
      </c>
      <c r="T8501">
        <v>1</v>
      </c>
      <c r="U8501">
        <v>0</v>
      </c>
      <c r="V8501">
        <v>0</v>
      </c>
      <c r="W8501">
        <v>0</v>
      </c>
      <c r="X8501">
        <v>1.2656666511063135</v>
      </c>
      <c r="Y8501">
        <v>0</v>
      </c>
      <c r="Z8501">
        <v>3.9560017250802604</v>
      </c>
      <c r="AA8501">
        <v>0</v>
      </c>
      <c r="AB8501">
        <v>0</v>
      </c>
      <c r="AC8501">
        <v>0</v>
      </c>
      <c r="AD8501">
        <v>0</v>
      </c>
      <c r="AE8501">
        <v>5.2216683761865736</v>
      </c>
    </row>
    <row r="8502" spans="1:31" x14ac:dyDescent="0.3">
      <c r="A8502">
        <v>2730449</v>
      </c>
      <c r="B8502">
        <v>1</v>
      </c>
      <c r="C8502" t="s">
        <v>81</v>
      </c>
      <c r="D8502" t="s">
        <v>115</v>
      </c>
      <c r="E8502" t="s">
        <v>161</v>
      </c>
      <c r="F8502" t="s">
        <v>23195</v>
      </c>
      <c r="G8502" t="s">
        <v>163</v>
      </c>
      <c r="H8502" t="s">
        <v>135</v>
      </c>
      <c r="I8502" t="s">
        <v>136</v>
      </c>
      <c r="J8502" t="s">
        <v>137</v>
      </c>
      <c r="K8502" t="s">
        <v>138</v>
      </c>
      <c r="L8502" t="s">
        <v>23196</v>
      </c>
      <c r="M8502" t="s">
        <v>23197</v>
      </c>
      <c r="N8502">
        <v>6.8383333329999996</v>
      </c>
      <c r="O8502">
        <v>0</v>
      </c>
      <c r="P8502">
        <v>46</v>
      </c>
      <c r="Q8502">
        <v>0</v>
      </c>
      <c r="R8502">
        <v>0</v>
      </c>
      <c r="S8502">
        <v>0</v>
      </c>
      <c r="T8502">
        <v>1</v>
      </c>
      <c r="U8502">
        <v>0</v>
      </c>
      <c r="V8502">
        <v>0</v>
      </c>
      <c r="W8502">
        <v>0</v>
      </c>
      <c r="X8502">
        <v>21.004804605688243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21.004804605688243</v>
      </c>
    </row>
    <row r="8503" spans="1:31" x14ac:dyDescent="0.3">
      <c r="A8503">
        <v>2729642</v>
      </c>
      <c r="B8503">
        <v>1</v>
      </c>
      <c r="C8503" t="s">
        <v>80</v>
      </c>
      <c r="D8503" t="s">
        <v>100</v>
      </c>
      <c r="E8503" t="s">
        <v>150</v>
      </c>
      <c r="F8503" t="s">
        <v>12447</v>
      </c>
      <c r="G8503" t="s">
        <v>152</v>
      </c>
      <c r="H8503" t="s">
        <v>153</v>
      </c>
      <c r="I8503" t="s">
        <v>136</v>
      </c>
      <c r="J8503" t="s">
        <v>137</v>
      </c>
      <c r="K8503" t="s">
        <v>138</v>
      </c>
      <c r="L8503" t="s">
        <v>23198</v>
      </c>
      <c r="M8503" t="s">
        <v>23199</v>
      </c>
      <c r="N8503">
        <v>1.0961111109999999</v>
      </c>
      <c r="O8503">
        <v>0</v>
      </c>
      <c r="P8503">
        <v>287</v>
      </c>
      <c r="Q8503">
        <v>0</v>
      </c>
      <c r="R8503">
        <v>23</v>
      </c>
      <c r="S8503">
        <v>11</v>
      </c>
      <c r="T8503">
        <v>246</v>
      </c>
      <c r="U8503">
        <v>3</v>
      </c>
      <c r="V8503">
        <v>23</v>
      </c>
      <c r="W8503">
        <v>0</v>
      </c>
      <c r="X8503">
        <v>64.191305820448804</v>
      </c>
      <c r="Y8503">
        <v>0</v>
      </c>
      <c r="Z8503">
        <v>35.006564673206114</v>
      </c>
      <c r="AA8503">
        <v>107.41234095183179</v>
      </c>
      <c r="AB8503">
        <v>316.9444754424639</v>
      </c>
      <c r="AC8503">
        <v>66.342054996753532</v>
      </c>
      <c r="AD8503">
        <v>194.85308541296132</v>
      </c>
      <c r="AE8503">
        <v>784.74982729766543</v>
      </c>
    </row>
    <row r="8504" spans="1:31" x14ac:dyDescent="0.3">
      <c r="A8504">
        <v>2730306</v>
      </c>
      <c r="B8504">
        <v>1</v>
      </c>
      <c r="C8504" t="s">
        <v>80</v>
      </c>
      <c r="D8504" t="s">
        <v>105</v>
      </c>
      <c r="E8504" t="s">
        <v>132</v>
      </c>
      <c r="F8504" t="s">
        <v>23200</v>
      </c>
      <c r="G8504" t="s">
        <v>134</v>
      </c>
      <c r="H8504" t="s">
        <v>135</v>
      </c>
      <c r="I8504" t="s">
        <v>136</v>
      </c>
      <c r="J8504" t="s">
        <v>137</v>
      </c>
      <c r="K8504" t="s">
        <v>138</v>
      </c>
      <c r="L8504" t="s">
        <v>23201</v>
      </c>
      <c r="M8504" t="s">
        <v>23202</v>
      </c>
      <c r="N8504">
        <v>3.4683333329999999</v>
      </c>
      <c r="O8504">
        <v>0</v>
      </c>
      <c r="P8504">
        <v>294</v>
      </c>
      <c r="Q8504">
        <v>0</v>
      </c>
      <c r="R8504">
        <v>0</v>
      </c>
      <c r="S8504">
        <v>0</v>
      </c>
      <c r="T8504">
        <v>35</v>
      </c>
      <c r="U8504">
        <v>0</v>
      </c>
      <c r="V8504">
        <v>0</v>
      </c>
      <c r="W8504">
        <v>0</v>
      </c>
      <c r="X8504">
        <v>210.54394850994635</v>
      </c>
      <c r="Y8504">
        <v>0</v>
      </c>
      <c r="Z8504">
        <v>0</v>
      </c>
      <c r="AA8504">
        <v>0</v>
      </c>
      <c r="AB8504">
        <v>144.08568984224121</v>
      </c>
      <c r="AC8504">
        <v>0</v>
      </c>
      <c r="AD8504">
        <v>0</v>
      </c>
      <c r="AE8504">
        <v>354.62963835218756</v>
      </c>
    </row>
    <row r="8505" spans="1:31" x14ac:dyDescent="0.3">
      <c r="A8505">
        <v>2729765</v>
      </c>
      <c r="B8505">
        <v>1</v>
      </c>
      <c r="C8505" t="s">
        <v>80</v>
      </c>
      <c r="D8505" t="s">
        <v>83</v>
      </c>
      <c r="E8505" t="s">
        <v>156</v>
      </c>
      <c r="F8505" t="s">
        <v>23203</v>
      </c>
      <c r="G8505" t="s">
        <v>743</v>
      </c>
      <c r="H8505" t="s">
        <v>153</v>
      </c>
      <c r="I8505" t="s">
        <v>136</v>
      </c>
      <c r="J8505" t="s">
        <v>137</v>
      </c>
      <c r="K8505" t="s">
        <v>138</v>
      </c>
      <c r="L8505" t="s">
        <v>23204</v>
      </c>
      <c r="M8505" t="s">
        <v>23205</v>
      </c>
      <c r="N8505">
        <v>2.4838888880000001</v>
      </c>
      <c r="O8505">
        <v>0</v>
      </c>
      <c r="P8505">
        <v>753</v>
      </c>
      <c r="Q8505">
        <v>1</v>
      </c>
      <c r="R8505">
        <v>0</v>
      </c>
      <c r="S8505">
        <v>3</v>
      </c>
      <c r="T8505">
        <v>156</v>
      </c>
      <c r="U8505">
        <v>2</v>
      </c>
      <c r="V8505">
        <v>10</v>
      </c>
      <c r="W8505">
        <v>0</v>
      </c>
      <c r="X8505">
        <v>398.62538338813698</v>
      </c>
      <c r="Y8505">
        <v>1.9881731110393999</v>
      </c>
      <c r="Z8505">
        <v>0</v>
      </c>
      <c r="AA8505">
        <v>42.527961654137201</v>
      </c>
      <c r="AB8505">
        <v>366.36208646677363</v>
      </c>
      <c r="AC8505">
        <v>397.87061317510859</v>
      </c>
      <c r="AD8505">
        <v>101.01509272065074</v>
      </c>
      <c r="AE8505">
        <v>1308.3893105158465</v>
      </c>
    </row>
    <row r="8506" spans="1:31" x14ac:dyDescent="0.3">
      <c r="A8506">
        <v>2730406</v>
      </c>
      <c r="B8506">
        <v>1</v>
      </c>
      <c r="C8506" t="s">
        <v>80</v>
      </c>
      <c r="D8506" t="s">
        <v>96</v>
      </c>
      <c r="E8506" t="s">
        <v>132</v>
      </c>
      <c r="F8506" t="s">
        <v>23206</v>
      </c>
      <c r="G8506" t="s">
        <v>393</v>
      </c>
      <c r="H8506" t="s">
        <v>135</v>
      </c>
      <c r="I8506" t="s">
        <v>136</v>
      </c>
      <c r="J8506" t="s">
        <v>137</v>
      </c>
      <c r="K8506" t="s">
        <v>138</v>
      </c>
      <c r="L8506" t="s">
        <v>23207</v>
      </c>
      <c r="M8506" t="s">
        <v>23208</v>
      </c>
      <c r="N8506">
        <v>6.011111111</v>
      </c>
      <c r="O8506">
        <v>0</v>
      </c>
      <c r="P8506">
        <v>233</v>
      </c>
      <c r="Q8506">
        <v>0</v>
      </c>
      <c r="R8506">
        <v>0</v>
      </c>
      <c r="S8506">
        <v>0</v>
      </c>
      <c r="T8506">
        <v>33</v>
      </c>
      <c r="U8506">
        <v>0</v>
      </c>
      <c r="V8506">
        <v>0</v>
      </c>
      <c r="W8506">
        <v>0</v>
      </c>
      <c r="X8506">
        <v>292.57163183809894</v>
      </c>
      <c r="Y8506">
        <v>0</v>
      </c>
      <c r="Z8506">
        <v>0</v>
      </c>
      <c r="AA8506">
        <v>0</v>
      </c>
      <c r="AB8506">
        <v>548.73000066771692</v>
      </c>
      <c r="AC8506">
        <v>0</v>
      </c>
      <c r="AD8506">
        <v>0</v>
      </c>
      <c r="AE8506">
        <v>841.30163250581586</v>
      </c>
    </row>
    <row r="8507" spans="1:31" x14ac:dyDescent="0.3">
      <c r="A8507">
        <v>2729473</v>
      </c>
      <c r="B8507">
        <v>1</v>
      </c>
      <c r="C8507" t="s">
        <v>80</v>
      </c>
      <c r="D8507" t="s">
        <v>109</v>
      </c>
      <c r="E8507" t="s">
        <v>145</v>
      </c>
      <c r="F8507" t="s">
        <v>23209</v>
      </c>
      <c r="G8507" t="s">
        <v>147</v>
      </c>
      <c r="H8507" t="s">
        <v>135</v>
      </c>
      <c r="I8507" t="s">
        <v>136</v>
      </c>
      <c r="J8507" t="s">
        <v>137</v>
      </c>
      <c r="K8507" t="s">
        <v>138</v>
      </c>
      <c r="L8507" t="s">
        <v>23210</v>
      </c>
      <c r="M8507" t="s">
        <v>22081</v>
      </c>
      <c r="N8507">
        <v>6.1188888879999999</v>
      </c>
      <c r="O8507">
        <v>0</v>
      </c>
      <c r="P8507">
        <v>0</v>
      </c>
      <c r="Q8507">
        <v>0</v>
      </c>
      <c r="R8507">
        <v>1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0</v>
      </c>
    </row>
    <row r="8508" spans="1:31" x14ac:dyDescent="0.3">
      <c r="A8508">
        <v>2730718</v>
      </c>
      <c r="B8508">
        <v>1</v>
      </c>
      <c r="C8508" t="s">
        <v>81</v>
      </c>
      <c r="D8508" t="s">
        <v>116</v>
      </c>
      <c r="E8508" t="s">
        <v>145</v>
      </c>
      <c r="F8508" t="s">
        <v>23211</v>
      </c>
      <c r="G8508" t="s">
        <v>230</v>
      </c>
      <c r="H8508" t="s">
        <v>135</v>
      </c>
      <c r="I8508" t="s">
        <v>136</v>
      </c>
      <c r="J8508" t="s">
        <v>137</v>
      </c>
      <c r="K8508" t="s">
        <v>138</v>
      </c>
      <c r="L8508" t="s">
        <v>23212</v>
      </c>
      <c r="M8508" t="s">
        <v>23213</v>
      </c>
      <c r="N8508">
        <v>2.6747222220000002</v>
      </c>
      <c r="O8508">
        <v>0</v>
      </c>
      <c r="P8508">
        <v>1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0.31619891700587255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0.31619891700587255</v>
      </c>
    </row>
    <row r="8509" spans="1:31" x14ac:dyDescent="0.3">
      <c r="A8509">
        <v>2728952</v>
      </c>
      <c r="B8509">
        <v>1</v>
      </c>
      <c r="C8509" t="s">
        <v>81</v>
      </c>
      <c r="D8509" t="s">
        <v>128</v>
      </c>
      <c r="E8509" t="s">
        <v>156</v>
      </c>
      <c r="F8509" t="s">
        <v>23214</v>
      </c>
      <c r="G8509" t="s">
        <v>152</v>
      </c>
      <c r="H8509" t="s">
        <v>153</v>
      </c>
      <c r="I8509" t="s">
        <v>136</v>
      </c>
      <c r="J8509" t="s">
        <v>137</v>
      </c>
      <c r="K8509" t="s">
        <v>138</v>
      </c>
      <c r="L8509" t="s">
        <v>23215</v>
      </c>
      <c r="M8509" t="s">
        <v>23216</v>
      </c>
      <c r="N8509">
        <v>4.7597222219999997</v>
      </c>
      <c r="O8509">
        <v>3</v>
      </c>
      <c r="P8509">
        <v>241</v>
      </c>
      <c r="Q8509">
        <v>16</v>
      </c>
      <c r="R8509">
        <v>11</v>
      </c>
      <c r="S8509">
        <v>3</v>
      </c>
      <c r="T8509">
        <v>7</v>
      </c>
      <c r="U8509">
        <v>0</v>
      </c>
      <c r="V8509">
        <v>0</v>
      </c>
      <c r="W8509">
        <v>104.26691275977707</v>
      </c>
      <c r="X8509">
        <v>11.651454318265671</v>
      </c>
      <c r="Y8509">
        <v>8.8773663271411856</v>
      </c>
      <c r="Z8509">
        <v>1.459135230169925</v>
      </c>
      <c r="AA8509">
        <v>13.912639949021692</v>
      </c>
      <c r="AB8509">
        <v>6.3463084698320928</v>
      </c>
      <c r="AC8509">
        <v>0</v>
      </c>
      <c r="AD8509">
        <v>0</v>
      </c>
      <c r="AE8509">
        <v>146.51381705420761</v>
      </c>
    </row>
    <row r="8510" spans="1:31" x14ac:dyDescent="0.3">
      <c r="A8510">
        <v>2730114</v>
      </c>
      <c r="B8510">
        <v>1</v>
      </c>
      <c r="C8510" t="s">
        <v>80</v>
      </c>
      <c r="D8510" t="s">
        <v>86</v>
      </c>
      <c r="E8510" t="s">
        <v>161</v>
      </c>
      <c r="F8510" t="s">
        <v>1125</v>
      </c>
      <c r="G8510" t="s">
        <v>163</v>
      </c>
      <c r="H8510" t="s">
        <v>135</v>
      </c>
      <c r="I8510" t="s">
        <v>136</v>
      </c>
      <c r="J8510" t="s">
        <v>137</v>
      </c>
      <c r="K8510" t="s">
        <v>138</v>
      </c>
      <c r="L8510" t="s">
        <v>23217</v>
      </c>
      <c r="M8510" t="s">
        <v>23218</v>
      </c>
      <c r="N8510">
        <v>1.927777777</v>
      </c>
      <c r="O8510">
        <v>0</v>
      </c>
      <c r="P8510">
        <v>49</v>
      </c>
      <c r="Q8510">
        <v>0</v>
      </c>
      <c r="R8510">
        <v>0</v>
      </c>
      <c r="S8510">
        <v>0</v>
      </c>
      <c r="T8510">
        <v>10</v>
      </c>
      <c r="U8510">
        <v>0</v>
      </c>
      <c r="V8510">
        <v>0</v>
      </c>
      <c r="W8510">
        <v>0</v>
      </c>
      <c r="X8510">
        <v>19.266385870893792</v>
      </c>
      <c r="Y8510">
        <v>0</v>
      </c>
      <c r="Z8510">
        <v>0</v>
      </c>
      <c r="AA8510">
        <v>0</v>
      </c>
      <c r="AB8510">
        <v>30.750465381082268</v>
      </c>
      <c r="AC8510">
        <v>0</v>
      </c>
      <c r="AD8510">
        <v>0</v>
      </c>
      <c r="AE8510">
        <v>50.016851251976064</v>
      </c>
    </row>
    <row r="8511" spans="1:31" x14ac:dyDescent="0.3">
      <c r="A8511">
        <v>2730077</v>
      </c>
      <c r="B8511">
        <v>1</v>
      </c>
      <c r="C8511" t="s">
        <v>80</v>
      </c>
      <c r="D8511" t="s">
        <v>97</v>
      </c>
      <c r="E8511" t="s">
        <v>145</v>
      </c>
      <c r="F8511" t="s">
        <v>23219</v>
      </c>
      <c r="G8511" t="s">
        <v>230</v>
      </c>
      <c r="H8511" t="s">
        <v>135</v>
      </c>
      <c r="I8511" t="s">
        <v>136</v>
      </c>
      <c r="J8511" t="s">
        <v>137</v>
      </c>
      <c r="K8511" t="s">
        <v>138</v>
      </c>
      <c r="L8511" t="s">
        <v>23220</v>
      </c>
      <c r="M8511" t="s">
        <v>23221</v>
      </c>
      <c r="N8511">
        <v>8.4677777770000002</v>
      </c>
      <c r="O8511">
        <v>0</v>
      </c>
      <c r="P8511">
        <v>1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3.4206896191919469</v>
      </c>
      <c r="Y8511">
        <v>0</v>
      </c>
      <c r="Z8511">
        <v>0</v>
      </c>
      <c r="AA8511">
        <v>0</v>
      </c>
      <c r="AB8511">
        <v>0</v>
      </c>
      <c r="AC8511">
        <v>0</v>
      </c>
      <c r="AD8511">
        <v>0</v>
      </c>
      <c r="AE8511">
        <v>3.4206896191919469</v>
      </c>
    </row>
    <row r="8512" spans="1:31" x14ac:dyDescent="0.3">
      <c r="A8512">
        <v>2729344</v>
      </c>
      <c r="B8512">
        <v>1</v>
      </c>
      <c r="C8512" t="s">
        <v>80</v>
      </c>
      <c r="D8512" t="s">
        <v>106</v>
      </c>
      <c r="E8512" t="s">
        <v>161</v>
      </c>
      <c r="F8512" t="s">
        <v>23222</v>
      </c>
      <c r="G8512" t="s">
        <v>163</v>
      </c>
      <c r="H8512" t="s">
        <v>135</v>
      </c>
      <c r="I8512" t="s">
        <v>136</v>
      </c>
      <c r="J8512" t="s">
        <v>137</v>
      </c>
      <c r="K8512" t="s">
        <v>138</v>
      </c>
      <c r="L8512" t="s">
        <v>23223</v>
      </c>
      <c r="M8512" t="s">
        <v>23224</v>
      </c>
      <c r="N8512">
        <v>7.0413888880000002</v>
      </c>
      <c r="O8512">
        <v>0</v>
      </c>
      <c r="P8512">
        <v>4</v>
      </c>
      <c r="Q8512">
        <v>0</v>
      </c>
      <c r="R8512">
        <v>8</v>
      </c>
      <c r="S8512">
        <v>0</v>
      </c>
      <c r="T8512">
        <v>3</v>
      </c>
      <c r="U8512">
        <v>0</v>
      </c>
      <c r="V8512">
        <v>0</v>
      </c>
      <c r="W8512">
        <v>0</v>
      </c>
      <c r="X8512">
        <v>16.307477193412797</v>
      </c>
      <c r="Y8512">
        <v>0</v>
      </c>
      <c r="Z8512">
        <v>102.68150722646122</v>
      </c>
      <c r="AA8512">
        <v>0</v>
      </c>
      <c r="AB8512">
        <v>9.1765860089913964</v>
      </c>
      <c r="AC8512">
        <v>0</v>
      </c>
      <c r="AD8512">
        <v>0</v>
      </c>
      <c r="AE8512">
        <v>128.16557042886541</v>
      </c>
    </row>
    <row r="8513" spans="1:31" x14ac:dyDescent="0.3">
      <c r="A8513">
        <v>2728703</v>
      </c>
      <c r="B8513">
        <v>1</v>
      </c>
      <c r="C8513" t="s">
        <v>80</v>
      </c>
      <c r="D8513" t="s">
        <v>97</v>
      </c>
      <c r="E8513" t="s">
        <v>173</v>
      </c>
      <c r="F8513" t="s">
        <v>4976</v>
      </c>
      <c r="G8513" t="s">
        <v>152</v>
      </c>
      <c r="H8513" t="s">
        <v>153</v>
      </c>
      <c r="I8513" t="s">
        <v>136</v>
      </c>
      <c r="J8513" t="s">
        <v>137</v>
      </c>
      <c r="K8513" t="s">
        <v>138</v>
      </c>
      <c r="L8513" t="s">
        <v>23225</v>
      </c>
      <c r="M8513" t="s">
        <v>23226</v>
      </c>
      <c r="N8513">
        <v>3.170833333</v>
      </c>
      <c r="O8513">
        <v>77</v>
      </c>
      <c r="P8513">
        <v>7654</v>
      </c>
      <c r="Q8513">
        <v>4</v>
      </c>
      <c r="R8513">
        <v>189</v>
      </c>
      <c r="S8513">
        <v>24</v>
      </c>
      <c r="T8513">
        <v>861</v>
      </c>
      <c r="U8513">
        <v>0</v>
      </c>
      <c r="V8513">
        <v>1</v>
      </c>
      <c r="W8513">
        <v>1510.0717230511993</v>
      </c>
      <c r="X8513">
        <v>6729.2790536003358</v>
      </c>
      <c r="Y8513">
        <v>7.5722229811868402</v>
      </c>
      <c r="Z8513">
        <v>134.00701975435643</v>
      </c>
      <c r="AA8513">
        <v>1278.5183984059979</v>
      </c>
      <c r="AB8513">
        <v>1315.5765831887347</v>
      </c>
      <c r="AC8513">
        <v>0</v>
      </c>
      <c r="AD8513">
        <v>1.4593034867229351</v>
      </c>
      <c r="AE8513">
        <v>10976.484304468537</v>
      </c>
    </row>
    <row r="8514" spans="1:31" x14ac:dyDescent="0.3">
      <c r="A8514">
        <v>2729135</v>
      </c>
      <c r="B8514">
        <v>1</v>
      </c>
      <c r="C8514" t="s">
        <v>80</v>
      </c>
      <c r="D8514" t="s">
        <v>82</v>
      </c>
      <c r="E8514" t="s">
        <v>173</v>
      </c>
      <c r="F8514" t="s">
        <v>18991</v>
      </c>
      <c r="G8514" t="s">
        <v>249</v>
      </c>
      <c r="H8514" t="s">
        <v>153</v>
      </c>
      <c r="I8514" t="s">
        <v>136</v>
      </c>
      <c r="J8514" t="s">
        <v>5</v>
      </c>
      <c r="K8514" t="s">
        <v>138</v>
      </c>
      <c r="L8514" t="s">
        <v>23227</v>
      </c>
      <c r="M8514" t="s">
        <v>23228</v>
      </c>
      <c r="N8514">
        <v>7.3102777769999996</v>
      </c>
      <c r="O8514">
        <v>0</v>
      </c>
      <c r="P8514">
        <v>1466</v>
      </c>
      <c r="Q8514">
        <v>0</v>
      </c>
      <c r="R8514">
        <v>0</v>
      </c>
      <c r="S8514">
        <v>3</v>
      </c>
      <c r="T8514">
        <v>814</v>
      </c>
      <c r="U8514">
        <v>0</v>
      </c>
      <c r="V8514">
        <v>0</v>
      </c>
      <c r="W8514">
        <v>0</v>
      </c>
      <c r="X8514">
        <v>2260.1108763475509</v>
      </c>
      <c r="Y8514">
        <v>0</v>
      </c>
      <c r="Z8514">
        <v>0</v>
      </c>
      <c r="AA8514">
        <v>2032.1755472032264</v>
      </c>
      <c r="AB8514">
        <v>4394.9936882747115</v>
      </c>
      <c r="AC8514">
        <v>0</v>
      </c>
      <c r="AD8514">
        <v>0</v>
      </c>
      <c r="AE8514">
        <v>8687.2801118254883</v>
      </c>
    </row>
    <row r="8515" spans="1:31" x14ac:dyDescent="0.3">
      <c r="A8515">
        <v>2728849</v>
      </c>
      <c r="B8515">
        <v>1</v>
      </c>
      <c r="C8515" t="s">
        <v>81</v>
      </c>
      <c r="D8515" t="s">
        <v>117</v>
      </c>
      <c r="E8515" t="s">
        <v>213</v>
      </c>
      <c r="F8515" t="s">
        <v>3035</v>
      </c>
      <c r="G8515" t="s">
        <v>152</v>
      </c>
      <c r="H8515" t="s">
        <v>153</v>
      </c>
      <c r="I8515" t="s">
        <v>136</v>
      </c>
      <c r="J8515" t="s">
        <v>137</v>
      </c>
      <c r="K8515" t="s">
        <v>138</v>
      </c>
      <c r="L8515" t="s">
        <v>23229</v>
      </c>
      <c r="M8515" t="s">
        <v>23230</v>
      </c>
      <c r="N8515">
        <v>0.830555555</v>
      </c>
      <c r="O8515">
        <v>1</v>
      </c>
      <c r="P8515">
        <v>1050</v>
      </c>
      <c r="Q8515">
        <v>9</v>
      </c>
      <c r="R8515">
        <v>54</v>
      </c>
      <c r="S8515">
        <v>7</v>
      </c>
      <c r="T8515">
        <v>125</v>
      </c>
      <c r="U8515">
        <v>0</v>
      </c>
      <c r="V8515">
        <v>0</v>
      </c>
      <c r="W8515">
        <v>0.13122281520833334</v>
      </c>
      <c r="X8515">
        <v>85.848263901714446</v>
      </c>
      <c r="Y8515">
        <v>41.235662356167829</v>
      </c>
      <c r="Z8515">
        <v>4.1880530226834001</v>
      </c>
      <c r="AA8515">
        <v>91.931525712113995</v>
      </c>
      <c r="AB8515">
        <v>28.152548929730759</v>
      </c>
      <c r="AC8515">
        <v>0</v>
      </c>
      <c r="AD8515">
        <v>0</v>
      </c>
      <c r="AE8515">
        <v>251.48727673761874</v>
      </c>
    </row>
    <row r="8516" spans="1:31" x14ac:dyDescent="0.3">
      <c r="A8516">
        <v>2729080</v>
      </c>
      <c r="B8516">
        <v>2</v>
      </c>
      <c r="C8516" t="s">
        <v>80</v>
      </c>
      <c r="D8516" t="s">
        <v>105</v>
      </c>
      <c r="E8516" t="s">
        <v>132</v>
      </c>
      <c r="F8516" t="s">
        <v>22841</v>
      </c>
      <c r="G8516" t="s">
        <v>409</v>
      </c>
      <c r="H8516" t="s">
        <v>135</v>
      </c>
      <c r="I8516" t="s">
        <v>136</v>
      </c>
      <c r="J8516" t="s">
        <v>137</v>
      </c>
      <c r="K8516" t="s">
        <v>138</v>
      </c>
      <c r="L8516" t="s">
        <v>22441</v>
      </c>
      <c r="M8516" t="s">
        <v>23231</v>
      </c>
      <c r="N8516">
        <v>0.58388888800000005</v>
      </c>
      <c r="O8516">
        <v>0</v>
      </c>
      <c r="P8516">
        <v>71</v>
      </c>
      <c r="Q8516">
        <v>0</v>
      </c>
      <c r="R8516">
        <v>1</v>
      </c>
      <c r="S8516">
        <v>0</v>
      </c>
      <c r="T8516">
        <v>27</v>
      </c>
      <c r="U8516">
        <v>0</v>
      </c>
      <c r="V8516">
        <v>0</v>
      </c>
      <c r="W8516">
        <v>0</v>
      </c>
      <c r="X8516">
        <v>7.3310001617025975</v>
      </c>
      <c r="Y8516">
        <v>0</v>
      </c>
      <c r="Z8516">
        <v>0</v>
      </c>
      <c r="AA8516">
        <v>0</v>
      </c>
      <c r="AB8516">
        <v>10.861629506817284</v>
      </c>
      <c r="AC8516">
        <v>0</v>
      </c>
      <c r="AD8516">
        <v>0</v>
      </c>
      <c r="AE8516">
        <v>18.192629668519881</v>
      </c>
    </row>
    <row r="8517" spans="1:31" x14ac:dyDescent="0.3">
      <c r="A8517">
        <v>2729822</v>
      </c>
      <c r="B8517">
        <v>1</v>
      </c>
      <c r="C8517" t="s">
        <v>80</v>
      </c>
      <c r="D8517" t="s">
        <v>96</v>
      </c>
      <c r="E8517" t="s">
        <v>156</v>
      </c>
      <c r="F8517" t="s">
        <v>10348</v>
      </c>
      <c r="G8517" t="s">
        <v>565</v>
      </c>
      <c r="H8517" t="s">
        <v>153</v>
      </c>
      <c r="I8517" t="s">
        <v>136</v>
      </c>
      <c r="J8517" t="s">
        <v>137</v>
      </c>
      <c r="K8517" t="s">
        <v>138</v>
      </c>
      <c r="L8517" t="s">
        <v>23232</v>
      </c>
      <c r="M8517" t="s">
        <v>23233</v>
      </c>
      <c r="N8517">
        <v>7.6172222219999997</v>
      </c>
      <c r="O8517">
        <v>0</v>
      </c>
      <c r="P8517">
        <v>23</v>
      </c>
      <c r="Q8517">
        <v>2</v>
      </c>
      <c r="R8517">
        <v>40</v>
      </c>
      <c r="S8517">
        <v>1</v>
      </c>
      <c r="T8517">
        <v>24</v>
      </c>
      <c r="U8517">
        <v>0</v>
      </c>
      <c r="V8517">
        <v>0</v>
      </c>
      <c r="W8517">
        <v>0</v>
      </c>
      <c r="X8517">
        <v>65.83068950069196</v>
      </c>
      <c r="Y8517">
        <v>183.62815535736016</v>
      </c>
      <c r="Z8517">
        <v>90.856829094407829</v>
      </c>
      <c r="AA8517">
        <v>245.45695899151895</v>
      </c>
      <c r="AB8517">
        <v>38.867733642019971</v>
      </c>
      <c r="AC8517">
        <v>0</v>
      </c>
      <c r="AD8517">
        <v>0</v>
      </c>
      <c r="AE8517">
        <v>624.64036658599889</v>
      </c>
    </row>
    <row r="8518" spans="1:31" x14ac:dyDescent="0.3">
      <c r="A8518">
        <v>2778770</v>
      </c>
      <c r="B8518">
        <v>1</v>
      </c>
      <c r="C8518" t="s">
        <v>80</v>
      </c>
      <c r="D8518" t="s">
        <v>82</v>
      </c>
      <c r="E8518" t="s">
        <v>200</v>
      </c>
      <c r="F8518" t="s">
        <v>23234</v>
      </c>
      <c r="G8518" t="s">
        <v>249</v>
      </c>
      <c r="H8518" t="s">
        <v>135</v>
      </c>
      <c r="I8518" t="s">
        <v>136</v>
      </c>
      <c r="J8518" t="s">
        <v>5</v>
      </c>
      <c r="K8518" t="s">
        <v>138</v>
      </c>
      <c r="L8518" t="s">
        <v>22424</v>
      </c>
      <c r="M8518" t="s">
        <v>23235</v>
      </c>
      <c r="N8518">
        <v>22.313888888000001</v>
      </c>
      <c r="O8518">
        <v>0</v>
      </c>
      <c r="P8518">
        <v>17</v>
      </c>
      <c r="Q8518">
        <v>0</v>
      </c>
      <c r="R8518">
        <v>0</v>
      </c>
      <c r="S8518">
        <v>0</v>
      </c>
      <c r="T8518">
        <v>64</v>
      </c>
      <c r="U8518">
        <v>0</v>
      </c>
      <c r="V8518">
        <v>0</v>
      </c>
      <c r="W8518">
        <v>0</v>
      </c>
      <c r="X8518">
        <v>75.943993800762101</v>
      </c>
      <c r="Y8518">
        <v>0</v>
      </c>
      <c r="Z8518">
        <v>0</v>
      </c>
      <c r="AA8518">
        <v>0</v>
      </c>
      <c r="AB8518">
        <v>668.28047096628598</v>
      </c>
      <c r="AC8518">
        <v>0</v>
      </c>
      <c r="AD8518">
        <v>0</v>
      </c>
      <c r="AE8518">
        <v>744.22446476704806</v>
      </c>
    </row>
    <row r="8519" spans="1:31" x14ac:dyDescent="0.3">
      <c r="A8519">
        <v>2729304</v>
      </c>
      <c r="B8519">
        <v>1</v>
      </c>
      <c r="C8519" t="s">
        <v>80</v>
      </c>
      <c r="D8519" t="s">
        <v>91</v>
      </c>
      <c r="E8519" t="s">
        <v>213</v>
      </c>
      <c r="F8519" t="s">
        <v>23236</v>
      </c>
      <c r="G8519" t="s">
        <v>152</v>
      </c>
      <c r="H8519" t="s">
        <v>153</v>
      </c>
      <c r="I8519" t="s">
        <v>136</v>
      </c>
      <c r="J8519" t="s">
        <v>137</v>
      </c>
      <c r="K8519" t="s">
        <v>138</v>
      </c>
      <c r="L8519" t="s">
        <v>23237</v>
      </c>
      <c r="M8519" t="s">
        <v>23238</v>
      </c>
      <c r="N8519">
        <v>4.602222222</v>
      </c>
      <c r="O8519">
        <v>0</v>
      </c>
      <c r="P8519">
        <v>993</v>
      </c>
      <c r="Q8519">
        <v>2</v>
      </c>
      <c r="R8519">
        <v>4</v>
      </c>
      <c r="S8519">
        <v>1</v>
      </c>
      <c r="T8519">
        <v>36</v>
      </c>
      <c r="U8519">
        <v>0</v>
      </c>
      <c r="V8519">
        <v>1</v>
      </c>
      <c r="W8519">
        <v>0</v>
      </c>
      <c r="X8519">
        <v>183.94590722329036</v>
      </c>
      <c r="Y8519">
        <v>7.0749770502145619</v>
      </c>
      <c r="Z8519">
        <v>3.3735346929372376</v>
      </c>
      <c r="AA8519">
        <v>26.537829713586181</v>
      </c>
      <c r="AB8519">
        <v>71.757366592845457</v>
      </c>
      <c r="AC8519">
        <v>0</v>
      </c>
      <c r="AD8519">
        <v>0</v>
      </c>
      <c r="AE8519">
        <v>292.68961527287377</v>
      </c>
    </row>
    <row r="8520" spans="1:31" x14ac:dyDescent="0.3">
      <c r="A8520">
        <v>2729891</v>
      </c>
      <c r="B8520">
        <v>1</v>
      </c>
      <c r="C8520" t="s">
        <v>81</v>
      </c>
      <c r="D8520" t="s">
        <v>127</v>
      </c>
      <c r="E8520" t="s">
        <v>200</v>
      </c>
      <c r="F8520" t="s">
        <v>23239</v>
      </c>
      <c r="G8520" t="s">
        <v>134</v>
      </c>
      <c r="H8520" t="s">
        <v>135</v>
      </c>
      <c r="I8520" t="s">
        <v>136</v>
      </c>
      <c r="J8520" t="s">
        <v>137</v>
      </c>
      <c r="K8520" t="s">
        <v>138</v>
      </c>
      <c r="L8520" t="s">
        <v>23240</v>
      </c>
      <c r="M8520" t="s">
        <v>23241</v>
      </c>
      <c r="N8520">
        <v>7.1577777769999997</v>
      </c>
      <c r="O8520">
        <v>0</v>
      </c>
      <c r="P8520">
        <v>168</v>
      </c>
      <c r="Q8520">
        <v>0</v>
      </c>
      <c r="R8520">
        <v>0</v>
      </c>
      <c r="S8520">
        <v>0</v>
      </c>
      <c r="T8520">
        <v>8</v>
      </c>
      <c r="U8520">
        <v>0</v>
      </c>
      <c r="V8520">
        <v>0</v>
      </c>
      <c r="W8520">
        <v>0</v>
      </c>
      <c r="X8520">
        <v>182.34522382467094</v>
      </c>
      <c r="Y8520">
        <v>0</v>
      </c>
      <c r="Z8520">
        <v>0</v>
      </c>
      <c r="AA8520">
        <v>0</v>
      </c>
      <c r="AB8520">
        <v>15.123044009577161</v>
      </c>
      <c r="AC8520">
        <v>0</v>
      </c>
      <c r="AD8520">
        <v>0</v>
      </c>
      <c r="AE8520">
        <v>197.46826783424811</v>
      </c>
    </row>
    <row r="8521" spans="1:31" x14ac:dyDescent="0.3">
      <c r="A8521">
        <v>2729327</v>
      </c>
      <c r="B8521">
        <v>1</v>
      </c>
      <c r="C8521" t="s">
        <v>80</v>
      </c>
      <c r="D8521" t="s">
        <v>107</v>
      </c>
      <c r="E8521" t="s">
        <v>213</v>
      </c>
      <c r="F8521" t="s">
        <v>2615</v>
      </c>
      <c r="G8521" t="s">
        <v>152</v>
      </c>
      <c r="H8521" t="s">
        <v>153</v>
      </c>
      <c r="I8521" t="s">
        <v>136</v>
      </c>
      <c r="J8521" t="s">
        <v>137</v>
      </c>
      <c r="K8521" t="s">
        <v>138</v>
      </c>
      <c r="L8521" t="s">
        <v>23242</v>
      </c>
      <c r="M8521" t="s">
        <v>23243</v>
      </c>
      <c r="N8521">
        <v>3.7877777770000001</v>
      </c>
      <c r="O8521">
        <v>1</v>
      </c>
      <c r="P8521">
        <v>495</v>
      </c>
      <c r="Q8521">
        <v>26</v>
      </c>
      <c r="R8521">
        <v>64</v>
      </c>
      <c r="S8521">
        <v>9</v>
      </c>
      <c r="T8521">
        <v>36</v>
      </c>
      <c r="U8521">
        <v>1</v>
      </c>
      <c r="V8521">
        <v>0</v>
      </c>
      <c r="W8521">
        <v>0.78041672697433329</v>
      </c>
      <c r="X8521">
        <v>295.40732999942554</v>
      </c>
      <c r="Y8521">
        <v>369.82241929115418</v>
      </c>
      <c r="Z8521">
        <v>103.24702030500366</v>
      </c>
      <c r="AA8521">
        <v>218.88432800595928</v>
      </c>
      <c r="AB8521">
        <v>179.74397576523936</v>
      </c>
      <c r="AC8521">
        <v>62.087661847018659</v>
      </c>
      <c r="AD8521">
        <v>0</v>
      </c>
      <c r="AE8521">
        <v>1229.9731519407749</v>
      </c>
    </row>
    <row r="8522" spans="1:31" x14ac:dyDescent="0.3">
      <c r="A8522">
        <v>2729868</v>
      </c>
      <c r="B8522">
        <v>1</v>
      </c>
      <c r="C8522" t="s">
        <v>80</v>
      </c>
      <c r="D8522" t="s">
        <v>93</v>
      </c>
      <c r="E8522" t="s">
        <v>132</v>
      </c>
      <c r="F8522" t="s">
        <v>23244</v>
      </c>
      <c r="G8522" t="s">
        <v>134</v>
      </c>
      <c r="H8522" t="s">
        <v>135</v>
      </c>
      <c r="I8522" t="s">
        <v>136</v>
      </c>
      <c r="J8522" t="s">
        <v>137</v>
      </c>
      <c r="K8522" t="s">
        <v>138</v>
      </c>
      <c r="L8522" t="s">
        <v>23245</v>
      </c>
      <c r="M8522" t="s">
        <v>23246</v>
      </c>
      <c r="N8522">
        <v>8.9602777769999999</v>
      </c>
      <c r="O8522">
        <v>0</v>
      </c>
      <c r="P8522">
        <v>13</v>
      </c>
      <c r="Q8522">
        <v>0</v>
      </c>
      <c r="R8522">
        <v>14</v>
      </c>
      <c r="S8522">
        <v>0</v>
      </c>
      <c r="T8522">
        <v>7</v>
      </c>
      <c r="U8522">
        <v>0</v>
      </c>
      <c r="V8522">
        <v>0</v>
      </c>
      <c r="W8522">
        <v>0</v>
      </c>
      <c r="X8522">
        <v>32.3448396940367</v>
      </c>
      <c r="Y8522">
        <v>0</v>
      </c>
      <c r="Z8522">
        <v>70.719217591859191</v>
      </c>
      <c r="AA8522">
        <v>0</v>
      </c>
      <c r="AB8522">
        <v>31.000911079590836</v>
      </c>
      <c r="AC8522">
        <v>0</v>
      </c>
      <c r="AD8522">
        <v>0</v>
      </c>
      <c r="AE8522">
        <v>134.06496836548672</v>
      </c>
    </row>
    <row r="8523" spans="1:31" x14ac:dyDescent="0.3">
      <c r="A8523">
        <v>2730014</v>
      </c>
      <c r="B8523">
        <v>1</v>
      </c>
      <c r="C8523" t="s">
        <v>80</v>
      </c>
      <c r="D8523" t="s">
        <v>101</v>
      </c>
      <c r="E8523" t="s">
        <v>213</v>
      </c>
      <c r="F8523" t="s">
        <v>15062</v>
      </c>
      <c r="G8523" t="s">
        <v>152</v>
      </c>
      <c r="H8523" t="s">
        <v>153</v>
      </c>
      <c r="I8523" t="s">
        <v>136</v>
      </c>
      <c r="J8523" t="s">
        <v>137</v>
      </c>
      <c r="K8523" t="s">
        <v>138</v>
      </c>
      <c r="L8523" t="s">
        <v>23247</v>
      </c>
      <c r="M8523" t="s">
        <v>23248</v>
      </c>
      <c r="N8523">
        <v>2.2411111109999999</v>
      </c>
      <c r="O8523">
        <v>10</v>
      </c>
      <c r="P8523">
        <v>4109</v>
      </c>
      <c r="Q8523">
        <v>11</v>
      </c>
      <c r="R8523">
        <v>117</v>
      </c>
      <c r="S8523">
        <v>33</v>
      </c>
      <c r="T8523">
        <v>404</v>
      </c>
      <c r="U8523">
        <v>5</v>
      </c>
      <c r="V8523">
        <v>1</v>
      </c>
      <c r="W8523">
        <v>4.9727951396785066</v>
      </c>
      <c r="X8523">
        <v>1869.3446349294497</v>
      </c>
      <c r="Y8523">
        <v>144.28842094430291</v>
      </c>
      <c r="Z8523">
        <v>58.766569585013258</v>
      </c>
      <c r="AA8523">
        <v>237.67905949214278</v>
      </c>
      <c r="AB8523">
        <v>786.56748139549302</v>
      </c>
      <c r="AC8523">
        <v>131.32687176123446</v>
      </c>
      <c r="AD8523">
        <v>0</v>
      </c>
      <c r="AE8523">
        <v>3232.9458332473146</v>
      </c>
    </row>
    <row r="8524" spans="1:31" x14ac:dyDescent="0.3">
      <c r="A8524">
        <v>2729350</v>
      </c>
      <c r="B8524">
        <v>1</v>
      </c>
      <c r="C8524" t="s">
        <v>80</v>
      </c>
      <c r="D8524" t="s">
        <v>106</v>
      </c>
      <c r="E8524" t="s">
        <v>132</v>
      </c>
      <c r="F8524" t="s">
        <v>8484</v>
      </c>
      <c r="G8524" t="s">
        <v>134</v>
      </c>
      <c r="H8524" t="s">
        <v>135</v>
      </c>
      <c r="I8524" t="s">
        <v>136</v>
      </c>
      <c r="J8524" t="s">
        <v>137</v>
      </c>
      <c r="K8524" t="s">
        <v>138</v>
      </c>
      <c r="L8524" t="s">
        <v>23249</v>
      </c>
      <c r="M8524" t="s">
        <v>23250</v>
      </c>
      <c r="N8524">
        <v>3.886111111</v>
      </c>
      <c r="O8524">
        <v>0</v>
      </c>
      <c r="P8524">
        <v>47</v>
      </c>
      <c r="Q8524">
        <v>0</v>
      </c>
      <c r="R8524">
        <v>1</v>
      </c>
      <c r="S8524">
        <v>0</v>
      </c>
      <c r="T8524">
        <v>5</v>
      </c>
      <c r="U8524">
        <v>0</v>
      </c>
      <c r="V8524">
        <v>0</v>
      </c>
      <c r="W8524">
        <v>0</v>
      </c>
      <c r="X8524">
        <v>17.831918436302487</v>
      </c>
      <c r="Y8524">
        <v>0</v>
      </c>
      <c r="Z8524">
        <v>0</v>
      </c>
      <c r="AA8524">
        <v>0</v>
      </c>
      <c r="AB8524">
        <v>14.77243300153264</v>
      </c>
      <c r="AC8524">
        <v>0</v>
      </c>
      <c r="AD8524">
        <v>0</v>
      </c>
      <c r="AE8524">
        <v>32.604351437835128</v>
      </c>
    </row>
    <row r="8525" spans="1:31" x14ac:dyDescent="0.3">
      <c r="A8525">
        <v>2729496</v>
      </c>
      <c r="B8525">
        <v>1</v>
      </c>
      <c r="C8525" t="s">
        <v>80</v>
      </c>
      <c r="D8525" t="s">
        <v>106</v>
      </c>
      <c r="E8525" t="s">
        <v>156</v>
      </c>
      <c r="F8525" t="s">
        <v>23251</v>
      </c>
      <c r="G8525" t="s">
        <v>152</v>
      </c>
      <c r="H8525" t="s">
        <v>153</v>
      </c>
      <c r="I8525" t="s">
        <v>136</v>
      </c>
      <c r="J8525" t="s">
        <v>137</v>
      </c>
      <c r="K8525" t="s">
        <v>138</v>
      </c>
      <c r="L8525" t="s">
        <v>23252</v>
      </c>
      <c r="M8525" t="s">
        <v>23253</v>
      </c>
      <c r="N8525">
        <v>0.260833333</v>
      </c>
      <c r="O8525">
        <v>0</v>
      </c>
      <c r="P8525">
        <v>437</v>
      </c>
      <c r="Q8525">
        <v>0</v>
      </c>
      <c r="R8525">
        <v>10</v>
      </c>
      <c r="S8525">
        <v>1</v>
      </c>
      <c r="T8525">
        <v>51</v>
      </c>
      <c r="U8525">
        <v>0</v>
      </c>
      <c r="V8525">
        <v>0</v>
      </c>
      <c r="W8525">
        <v>0</v>
      </c>
      <c r="X8525">
        <v>14.08181150703577</v>
      </c>
      <c r="Y8525">
        <v>0</v>
      </c>
      <c r="Z8525">
        <v>1.4932157005959825</v>
      </c>
      <c r="AA8525">
        <v>4.5771869677679995E-2</v>
      </c>
      <c r="AB8525">
        <v>7.7634792239389645</v>
      </c>
      <c r="AC8525">
        <v>0</v>
      </c>
      <c r="AD8525">
        <v>0</v>
      </c>
      <c r="AE8525">
        <v>23.384278301248397</v>
      </c>
    </row>
    <row r="8526" spans="1:31" x14ac:dyDescent="0.3">
      <c r="A8526">
        <v>2728809</v>
      </c>
      <c r="B8526">
        <v>1</v>
      </c>
      <c r="C8526" t="s">
        <v>80</v>
      </c>
      <c r="D8526" t="s">
        <v>91</v>
      </c>
      <c r="E8526" t="s">
        <v>213</v>
      </c>
      <c r="F8526" t="s">
        <v>19176</v>
      </c>
      <c r="G8526" t="s">
        <v>152</v>
      </c>
      <c r="H8526" t="s">
        <v>153</v>
      </c>
      <c r="I8526" t="s">
        <v>136</v>
      </c>
      <c r="J8526" t="s">
        <v>137</v>
      </c>
      <c r="K8526" t="s">
        <v>138</v>
      </c>
      <c r="L8526" t="s">
        <v>23254</v>
      </c>
      <c r="M8526" t="s">
        <v>23255</v>
      </c>
      <c r="N8526">
        <v>2.2291666659999998</v>
      </c>
      <c r="O8526">
        <v>5</v>
      </c>
      <c r="P8526">
        <v>35</v>
      </c>
      <c r="Q8526">
        <v>3</v>
      </c>
      <c r="R8526">
        <v>2</v>
      </c>
      <c r="S8526">
        <v>2</v>
      </c>
      <c r="T8526">
        <v>5</v>
      </c>
      <c r="U8526">
        <v>0</v>
      </c>
      <c r="V8526">
        <v>0</v>
      </c>
      <c r="W8526">
        <v>1.4607099482598167</v>
      </c>
      <c r="X8526">
        <v>11.694881217942752</v>
      </c>
      <c r="Y8526">
        <v>1.1977002291038377</v>
      </c>
      <c r="Z8526">
        <v>3.9854822569566504</v>
      </c>
      <c r="AA8526">
        <v>0.47780329731649174</v>
      </c>
      <c r="AB8526">
        <v>13.879853752216166</v>
      </c>
      <c r="AC8526">
        <v>0</v>
      </c>
      <c r="AD8526">
        <v>0</v>
      </c>
      <c r="AE8526">
        <v>32.696430701795713</v>
      </c>
    </row>
    <row r="8527" spans="1:31" x14ac:dyDescent="0.3">
      <c r="A8527">
        <v>2729264</v>
      </c>
      <c r="B8527">
        <v>1</v>
      </c>
      <c r="C8527" t="s">
        <v>80</v>
      </c>
      <c r="D8527" t="s">
        <v>97</v>
      </c>
      <c r="E8527" t="s">
        <v>156</v>
      </c>
      <c r="F8527" t="s">
        <v>23256</v>
      </c>
      <c r="G8527" t="s">
        <v>185</v>
      </c>
      <c r="H8527" t="s">
        <v>153</v>
      </c>
      <c r="I8527" t="s">
        <v>136</v>
      </c>
      <c r="J8527" t="s">
        <v>137</v>
      </c>
      <c r="K8527" t="s">
        <v>138</v>
      </c>
      <c r="L8527" t="s">
        <v>23257</v>
      </c>
      <c r="M8527" t="s">
        <v>23051</v>
      </c>
      <c r="N8527">
        <v>3.6922222219999998</v>
      </c>
      <c r="O8527">
        <v>0</v>
      </c>
      <c r="P8527">
        <v>162</v>
      </c>
      <c r="Q8527">
        <v>0</v>
      </c>
      <c r="R8527">
        <v>0</v>
      </c>
      <c r="S8527">
        <v>0</v>
      </c>
      <c r="T8527">
        <v>2</v>
      </c>
      <c r="U8527">
        <v>0</v>
      </c>
      <c r="V8527">
        <v>0</v>
      </c>
      <c r="W8527">
        <v>0</v>
      </c>
      <c r="X8527">
        <v>38.107481848434212</v>
      </c>
      <c r="Y8527">
        <v>0</v>
      </c>
      <c r="Z8527">
        <v>0</v>
      </c>
      <c r="AA8527">
        <v>0</v>
      </c>
      <c r="AB8527">
        <v>0.50957445880005758</v>
      </c>
      <c r="AC8527">
        <v>0</v>
      </c>
      <c r="AD8527">
        <v>0</v>
      </c>
      <c r="AE8527">
        <v>38.617056307234272</v>
      </c>
    </row>
    <row r="8528" spans="1:31" x14ac:dyDescent="0.3">
      <c r="A8528">
        <v>2728720</v>
      </c>
      <c r="B8528">
        <v>1</v>
      </c>
      <c r="C8528" t="s">
        <v>81</v>
      </c>
      <c r="D8528" t="s">
        <v>128</v>
      </c>
      <c r="E8528" t="s">
        <v>150</v>
      </c>
      <c r="F8528" t="s">
        <v>23258</v>
      </c>
      <c r="G8528" t="s">
        <v>152</v>
      </c>
      <c r="H8528" t="s">
        <v>153</v>
      </c>
      <c r="I8528" t="s">
        <v>136</v>
      </c>
      <c r="J8528" t="s">
        <v>137</v>
      </c>
      <c r="K8528" t="s">
        <v>138</v>
      </c>
      <c r="L8528" t="s">
        <v>23259</v>
      </c>
      <c r="M8528" t="s">
        <v>23260</v>
      </c>
      <c r="N8528">
        <v>1.821111111</v>
      </c>
      <c r="O8528">
        <v>0</v>
      </c>
      <c r="P8528">
        <v>3080</v>
      </c>
      <c r="Q8528">
        <v>0</v>
      </c>
      <c r="R8528">
        <v>1</v>
      </c>
      <c r="S8528">
        <v>0</v>
      </c>
      <c r="T8528">
        <v>88</v>
      </c>
      <c r="U8528">
        <v>0</v>
      </c>
      <c r="V8528">
        <v>0</v>
      </c>
      <c r="W8528">
        <v>0</v>
      </c>
      <c r="X8528">
        <v>978.23951653036568</v>
      </c>
      <c r="Y8528">
        <v>0</v>
      </c>
      <c r="Z8528">
        <v>0</v>
      </c>
      <c r="AA8528">
        <v>0</v>
      </c>
      <c r="AB8528">
        <v>65.230674591400316</v>
      </c>
      <c r="AC8528">
        <v>0</v>
      </c>
      <c r="AD8528">
        <v>0</v>
      </c>
      <c r="AE8528">
        <v>1043.470191121766</v>
      </c>
    </row>
    <row r="8529" spans="1:31" x14ac:dyDescent="0.3">
      <c r="A8529">
        <v>2729739</v>
      </c>
      <c r="B8529">
        <v>1</v>
      </c>
      <c r="C8529" t="s">
        <v>81</v>
      </c>
      <c r="D8529" t="s">
        <v>118</v>
      </c>
      <c r="E8529" t="s">
        <v>213</v>
      </c>
      <c r="F8529" t="s">
        <v>23261</v>
      </c>
      <c r="G8529" t="s">
        <v>152</v>
      </c>
      <c r="H8529" t="s">
        <v>153</v>
      </c>
      <c r="I8529" t="s">
        <v>136</v>
      </c>
      <c r="J8529" t="s">
        <v>137</v>
      </c>
      <c r="K8529" t="s">
        <v>138</v>
      </c>
      <c r="L8529" t="s">
        <v>23262</v>
      </c>
      <c r="M8529" t="s">
        <v>23243</v>
      </c>
      <c r="N8529">
        <v>1.0175000000000001</v>
      </c>
      <c r="O8529">
        <v>3</v>
      </c>
      <c r="P8529">
        <v>62</v>
      </c>
      <c r="Q8529">
        <v>41</v>
      </c>
      <c r="R8529">
        <v>100</v>
      </c>
      <c r="S8529">
        <v>2</v>
      </c>
      <c r="T8529">
        <v>25</v>
      </c>
      <c r="U8529">
        <v>0</v>
      </c>
      <c r="V8529">
        <v>0</v>
      </c>
      <c r="W8529">
        <v>1.256563050107792</v>
      </c>
      <c r="X8529">
        <v>8.6355007347224166</v>
      </c>
      <c r="Y8529">
        <v>21.004461834931789</v>
      </c>
      <c r="Z8529">
        <v>38.458230018168663</v>
      </c>
      <c r="AA8529">
        <v>0</v>
      </c>
      <c r="AB8529">
        <v>6.9418262166835349</v>
      </c>
      <c r="AC8529">
        <v>0</v>
      </c>
      <c r="AD8529">
        <v>0</v>
      </c>
      <c r="AE8529">
        <v>76.296581854614189</v>
      </c>
    </row>
    <row r="8530" spans="1:31" x14ac:dyDescent="0.3">
      <c r="A8530">
        <v>2731448</v>
      </c>
      <c r="B8530">
        <v>1</v>
      </c>
      <c r="C8530" t="s">
        <v>80</v>
      </c>
      <c r="D8530" t="s">
        <v>85</v>
      </c>
      <c r="E8530" t="s">
        <v>145</v>
      </c>
      <c r="F8530" t="s">
        <v>23263</v>
      </c>
      <c r="G8530" t="s">
        <v>249</v>
      </c>
      <c r="H8530" t="s">
        <v>135</v>
      </c>
      <c r="I8530" t="s">
        <v>136</v>
      </c>
      <c r="J8530" t="s">
        <v>5</v>
      </c>
      <c r="K8530" t="s">
        <v>138</v>
      </c>
      <c r="L8530" t="s">
        <v>23264</v>
      </c>
      <c r="M8530" t="s">
        <v>23265</v>
      </c>
      <c r="N8530">
        <v>46.232222221999997</v>
      </c>
      <c r="O8530">
        <v>0</v>
      </c>
      <c r="P8530">
        <v>17</v>
      </c>
      <c r="Q8530">
        <v>0</v>
      </c>
      <c r="R8530">
        <v>0</v>
      </c>
      <c r="S8530">
        <v>0</v>
      </c>
      <c r="T8530">
        <v>1</v>
      </c>
      <c r="U8530">
        <v>0</v>
      </c>
      <c r="V8530">
        <v>0</v>
      </c>
      <c r="W8530">
        <v>0</v>
      </c>
      <c r="X8530">
        <v>179.15939513768095</v>
      </c>
      <c r="Y8530">
        <v>0</v>
      </c>
      <c r="Z8530">
        <v>0</v>
      </c>
      <c r="AA8530">
        <v>0</v>
      </c>
      <c r="AB8530">
        <v>56.369841586445744</v>
      </c>
      <c r="AC8530">
        <v>0</v>
      </c>
      <c r="AD8530">
        <v>0</v>
      </c>
      <c r="AE8530">
        <v>235.52923672412669</v>
      </c>
    </row>
    <row r="8531" spans="1:31" x14ac:dyDescent="0.3">
      <c r="A8531">
        <v>2729931</v>
      </c>
      <c r="B8531">
        <v>1</v>
      </c>
      <c r="C8531" t="s">
        <v>80</v>
      </c>
      <c r="D8531" t="s">
        <v>82</v>
      </c>
      <c r="E8531" t="s">
        <v>156</v>
      </c>
      <c r="F8531" t="s">
        <v>23266</v>
      </c>
      <c r="G8531" t="s">
        <v>152</v>
      </c>
      <c r="H8531" t="s">
        <v>153</v>
      </c>
      <c r="I8531" t="s">
        <v>136</v>
      </c>
      <c r="J8531" t="s">
        <v>137</v>
      </c>
      <c r="K8531" t="s">
        <v>138</v>
      </c>
      <c r="L8531" t="s">
        <v>23267</v>
      </c>
      <c r="M8531" t="s">
        <v>23268</v>
      </c>
      <c r="N8531">
        <v>7.3369444440000002</v>
      </c>
      <c r="O8531">
        <v>0</v>
      </c>
      <c r="P8531">
        <v>311</v>
      </c>
      <c r="Q8531">
        <v>0</v>
      </c>
      <c r="R8531">
        <v>0</v>
      </c>
      <c r="S8531">
        <v>0</v>
      </c>
      <c r="T8531">
        <v>195</v>
      </c>
      <c r="U8531">
        <v>0</v>
      </c>
      <c r="V8531">
        <v>0</v>
      </c>
      <c r="W8531">
        <v>0</v>
      </c>
      <c r="X8531">
        <v>445.05907074020956</v>
      </c>
      <c r="Y8531">
        <v>0</v>
      </c>
      <c r="Z8531">
        <v>0</v>
      </c>
      <c r="AA8531">
        <v>0</v>
      </c>
      <c r="AB8531">
        <v>1121.6139231462571</v>
      </c>
      <c r="AC8531">
        <v>0</v>
      </c>
      <c r="AD8531">
        <v>0</v>
      </c>
      <c r="AE8531">
        <v>1566.6729938864667</v>
      </c>
    </row>
    <row r="8532" spans="1:31" x14ac:dyDescent="0.3">
      <c r="A8532">
        <v>2729453</v>
      </c>
      <c r="B8532">
        <v>1</v>
      </c>
      <c r="C8532" t="s">
        <v>81</v>
      </c>
      <c r="D8532" t="s">
        <v>112</v>
      </c>
      <c r="E8532" t="s">
        <v>150</v>
      </c>
      <c r="F8532" t="s">
        <v>736</v>
      </c>
      <c r="G8532" t="s">
        <v>152</v>
      </c>
      <c r="H8532" t="s">
        <v>153</v>
      </c>
      <c r="I8532" t="s">
        <v>136</v>
      </c>
      <c r="J8532" t="s">
        <v>137</v>
      </c>
      <c r="K8532" t="s">
        <v>138</v>
      </c>
      <c r="L8532" t="s">
        <v>23269</v>
      </c>
      <c r="M8532" t="s">
        <v>23270</v>
      </c>
      <c r="N8532">
        <v>0.44666666599999999</v>
      </c>
      <c r="O8532">
        <v>1</v>
      </c>
      <c r="P8532">
        <v>864</v>
      </c>
      <c r="Q8532">
        <v>103</v>
      </c>
      <c r="R8532">
        <v>152</v>
      </c>
      <c r="S8532">
        <v>10</v>
      </c>
      <c r="T8532">
        <v>104</v>
      </c>
      <c r="U8532">
        <v>0</v>
      </c>
      <c r="V8532">
        <v>1</v>
      </c>
      <c r="W8532">
        <v>0</v>
      </c>
      <c r="X8532">
        <v>79.026886987221459</v>
      </c>
      <c r="Y8532">
        <v>40.135553103372153</v>
      </c>
      <c r="Z8532">
        <v>14.3314540640076</v>
      </c>
      <c r="AA8532">
        <v>16.001025529691518</v>
      </c>
      <c r="AB8532">
        <v>19.098808009298562</v>
      </c>
      <c r="AC8532">
        <v>0</v>
      </c>
      <c r="AD8532">
        <v>3.0649594790903403</v>
      </c>
      <c r="AE8532">
        <v>171.6586871726816</v>
      </c>
    </row>
    <row r="8533" spans="1:31" x14ac:dyDescent="0.3">
      <c r="A8533">
        <v>2728912</v>
      </c>
      <c r="B8533">
        <v>1</v>
      </c>
      <c r="C8533" t="s">
        <v>80</v>
      </c>
      <c r="D8533" t="s">
        <v>108</v>
      </c>
      <c r="E8533" t="s">
        <v>213</v>
      </c>
      <c r="F8533" t="s">
        <v>5411</v>
      </c>
      <c r="G8533" t="s">
        <v>152</v>
      </c>
      <c r="H8533" t="s">
        <v>153</v>
      </c>
      <c r="I8533" t="s">
        <v>136</v>
      </c>
      <c r="J8533" t="s">
        <v>137</v>
      </c>
      <c r="K8533" t="s">
        <v>138</v>
      </c>
      <c r="L8533" t="s">
        <v>23271</v>
      </c>
      <c r="M8533" t="s">
        <v>23272</v>
      </c>
      <c r="N8533">
        <v>4.5366666660000003</v>
      </c>
      <c r="O8533">
        <v>0</v>
      </c>
      <c r="P8533">
        <v>398</v>
      </c>
      <c r="Q8533">
        <v>0</v>
      </c>
      <c r="R8533">
        <v>90</v>
      </c>
      <c r="S8533">
        <v>4</v>
      </c>
      <c r="T8533">
        <v>49</v>
      </c>
      <c r="U8533">
        <v>0</v>
      </c>
      <c r="V8533">
        <v>0</v>
      </c>
      <c r="W8533">
        <v>0</v>
      </c>
      <c r="X8533">
        <v>288.28671918093693</v>
      </c>
      <c r="Y8533">
        <v>0</v>
      </c>
      <c r="Z8533">
        <v>43.296961047337341</v>
      </c>
      <c r="AA8533">
        <v>32.959829796608837</v>
      </c>
      <c r="AB8533">
        <v>53.634222017962742</v>
      </c>
      <c r="AC8533">
        <v>0</v>
      </c>
      <c r="AD8533">
        <v>0</v>
      </c>
      <c r="AE8533">
        <v>418.17773204284583</v>
      </c>
    </row>
    <row r="8534" spans="1:31" x14ac:dyDescent="0.3">
      <c r="A8534">
        <v>2729221</v>
      </c>
      <c r="B8534">
        <v>1</v>
      </c>
      <c r="C8534" t="s">
        <v>80</v>
      </c>
      <c r="D8534" t="s">
        <v>96</v>
      </c>
      <c r="E8534" t="s">
        <v>156</v>
      </c>
      <c r="F8534" t="s">
        <v>23273</v>
      </c>
      <c r="G8534" t="s">
        <v>565</v>
      </c>
      <c r="H8534" t="s">
        <v>153</v>
      </c>
      <c r="I8534" t="s">
        <v>136</v>
      </c>
      <c r="J8534" t="s">
        <v>137</v>
      </c>
      <c r="K8534" t="s">
        <v>138</v>
      </c>
      <c r="L8534" t="s">
        <v>23274</v>
      </c>
      <c r="M8534" t="s">
        <v>23275</v>
      </c>
      <c r="N8534">
        <v>5.63</v>
      </c>
      <c r="O8534">
        <v>0</v>
      </c>
      <c r="P8534">
        <v>1488</v>
      </c>
      <c r="Q8534">
        <v>2</v>
      </c>
      <c r="R8534">
        <v>62</v>
      </c>
      <c r="S8534">
        <v>3</v>
      </c>
      <c r="T8534">
        <v>285</v>
      </c>
      <c r="U8534">
        <v>0</v>
      </c>
      <c r="V8534">
        <v>0</v>
      </c>
      <c r="W8534">
        <v>0</v>
      </c>
      <c r="X8534">
        <v>2091.5271457239432</v>
      </c>
      <c r="Y8534">
        <v>141.1792936259985</v>
      </c>
      <c r="Z8534">
        <v>89.208377100013934</v>
      </c>
      <c r="AA8534">
        <v>179.65811507682287</v>
      </c>
      <c r="AB8534">
        <v>1572.4786568632389</v>
      </c>
      <c r="AC8534">
        <v>0</v>
      </c>
      <c r="AD8534">
        <v>0</v>
      </c>
      <c r="AE8534">
        <v>4074.0515883900175</v>
      </c>
    </row>
    <row r="8535" spans="1:31" x14ac:dyDescent="0.3">
      <c r="A8535">
        <v>2730260</v>
      </c>
      <c r="B8535">
        <v>1</v>
      </c>
      <c r="C8535" t="s">
        <v>80</v>
      </c>
      <c r="D8535" t="s">
        <v>82</v>
      </c>
      <c r="E8535" t="s">
        <v>200</v>
      </c>
      <c r="F8535" t="s">
        <v>23276</v>
      </c>
      <c r="G8535" t="s">
        <v>249</v>
      </c>
      <c r="H8535" t="s">
        <v>135</v>
      </c>
      <c r="I8535" t="s">
        <v>136</v>
      </c>
      <c r="J8535" t="s">
        <v>5</v>
      </c>
      <c r="K8535" t="s">
        <v>138</v>
      </c>
      <c r="L8535" t="s">
        <v>23277</v>
      </c>
      <c r="M8535" t="s">
        <v>23278</v>
      </c>
      <c r="N8535">
        <v>61.085000000000001</v>
      </c>
      <c r="O8535">
        <v>0</v>
      </c>
      <c r="P8535">
        <v>57</v>
      </c>
      <c r="Q8535">
        <v>0</v>
      </c>
      <c r="R8535">
        <v>0</v>
      </c>
      <c r="S8535">
        <v>0</v>
      </c>
      <c r="T8535">
        <v>27</v>
      </c>
      <c r="U8535">
        <v>0</v>
      </c>
      <c r="V8535">
        <v>0</v>
      </c>
      <c r="W8535">
        <v>0</v>
      </c>
      <c r="X8535">
        <v>1012.9734333063675</v>
      </c>
      <c r="Y8535">
        <v>0</v>
      </c>
      <c r="Z8535">
        <v>0</v>
      </c>
      <c r="AA8535">
        <v>0</v>
      </c>
      <c r="AB8535">
        <v>3152.0644957292038</v>
      </c>
      <c r="AC8535">
        <v>0</v>
      </c>
      <c r="AD8535">
        <v>0</v>
      </c>
      <c r="AE8535">
        <v>4165.0379290355713</v>
      </c>
    </row>
    <row r="8536" spans="1:31" x14ac:dyDescent="0.3">
      <c r="A8536">
        <v>2728955</v>
      </c>
      <c r="B8536">
        <v>1</v>
      </c>
      <c r="C8536" t="s">
        <v>80</v>
      </c>
      <c r="D8536" t="s">
        <v>107</v>
      </c>
      <c r="E8536" t="s">
        <v>150</v>
      </c>
      <c r="F8536" t="s">
        <v>1730</v>
      </c>
      <c r="G8536" t="s">
        <v>152</v>
      </c>
      <c r="H8536" t="s">
        <v>153</v>
      </c>
      <c r="I8536" t="s">
        <v>136</v>
      </c>
      <c r="J8536" t="s">
        <v>137</v>
      </c>
      <c r="K8536" t="s">
        <v>138</v>
      </c>
      <c r="L8536" t="s">
        <v>23279</v>
      </c>
      <c r="M8536" t="s">
        <v>23280</v>
      </c>
      <c r="N8536">
        <v>1.27</v>
      </c>
      <c r="O8536">
        <v>0</v>
      </c>
      <c r="P8536">
        <v>342</v>
      </c>
      <c r="Q8536">
        <v>9</v>
      </c>
      <c r="R8536">
        <v>5</v>
      </c>
      <c r="S8536">
        <v>3</v>
      </c>
      <c r="T8536">
        <v>87</v>
      </c>
      <c r="U8536">
        <v>1</v>
      </c>
      <c r="V8536">
        <v>0</v>
      </c>
      <c r="W8536">
        <v>0</v>
      </c>
      <c r="X8536">
        <v>54.714172597526328</v>
      </c>
      <c r="Y8536">
        <v>7.104667066759708</v>
      </c>
      <c r="Z8536">
        <v>1.4007944701131265</v>
      </c>
      <c r="AA8536">
        <v>19.267222060208763</v>
      </c>
      <c r="AB8536">
        <v>37.783067176054786</v>
      </c>
      <c r="AC8536">
        <v>36.215671825624909</v>
      </c>
      <c r="AD8536">
        <v>0</v>
      </c>
      <c r="AE8536">
        <v>156.48559519628762</v>
      </c>
    </row>
    <row r="8537" spans="1:31" x14ac:dyDescent="0.3">
      <c r="A8537">
        <v>2728892</v>
      </c>
      <c r="B8537">
        <v>1</v>
      </c>
      <c r="C8537" t="s">
        <v>81</v>
      </c>
      <c r="D8537" t="s">
        <v>118</v>
      </c>
      <c r="E8537" t="s">
        <v>213</v>
      </c>
      <c r="F8537" t="s">
        <v>15389</v>
      </c>
      <c r="G8537" t="s">
        <v>152</v>
      </c>
      <c r="H8537" t="s">
        <v>153</v>
      </c>
      <c r="I8537" t="s">
        <v>490</v>
      </c>
      <c r="J8537" t="s">
        <v>137</v>
      </c>
      <c r="K8537" t="s">
        <v>138</v>
      </c>
      <c r="L8537" t="s">
        <v>23281</v>
      </c>
      <c r="M8537" t="s">
        <v>23282</v>
      </c>
      <c r="N8537">
        <v>4.4444444E-2</v>
      </c>
      <c r="O8537">
        <v>4</v>
      </c>
      <c r="P8537">
        <v>981</v>
      </c>
      <c r="Q8537">
        <v>53</v>
      </c>
      <c r="R8537">
        <v>152</v>
      </c>
      <c r="S8537">
        <v>7</v>
      </c>
      <c r="T8537">
        <v>80</v>
      </c>
      <c r="U8537">
        <v>0</v>
      </c>
      <c r="V8537">
        <v>0</v>
      </c>
      <c r="W8537">
        <v>0.44702448455000005</v>
      </c>
      <c r="X8537">
        <v>4.010089745292138</v>
      </c>
      <c r="Y8537">
        <v>0.36676753379320004</v>
      </c>
      <c r="Z8537">
        <v>0.37743407370213328</v>
      </c>
      <c r="AA8537">
        <v>0.18343263141840002</v>
      </c>
      <c r="AB8537">
        <v>0.74646485887893332</v>
      </c>
      <c r="AC8537">
        <v>0</v>
      </c>
      <c r="AD8537">
        <v>0</v>
      </c>
      <c r="AE8537">
        <v>6.1312133276348053</v>
      </c>
    </row>
    <row r="8538" spans="1:31" x14ac:dyDescent="0.3">
      <c r="A8538">
        <v>2729888</v>
      </c>
      <c r="B8538">
        <v>1</v>
      </c>
      <c r="C8538" t="s">
        <v>80</v>
      </c>
      <c r="D8538" t="s">
        <v>93</v>
      </c>
      <c r="E8538" t="s">
        <v>161</v>
      </c>
      <c r="F8538" t="s">
        <v>23283</v>
      </c>
      <c r="G8538" t="s">
        <v>163</v>
      </c>
      <c r="H8538" t="s">
        <v>135</v>
      </c>
      <c r="I8538" t="s">
        <v>136</v>
      </c>
      <c r="J8538" t="s">
        <v>137</v>
      </c>
      <c r="K8538" t="s">
        <v>138</v>
      </c>
      <c r="L8538" t="s">
        <v>23284</v>
      </c>
      <c r="M8538" t="s">
        <v>23285</v>
      </c>
      <c r="N8538">
        <v>6.36</v>
      </c>
      <c r="O8538">
        <v>0</v>
      </c>
      <c r="P8538">
        <v>4</v>
      </c>
      <c r="Q8538">
        <v>0</v>
      </c>
      <c r="R8538">
        <v>2</v>
      </c>
      <c r="S8538">
        <v>0</v>
      </c>
      <c r="T8538">
        <v>4</v>
      </c>
      <c r="U8538">
        <v>0</v>
      </c>
      <c r="V8538">
        <v>0</v>
      </c>
      <c r="W8538">
        <v>0</v>
      </c>
      <c r="X8538">
        <v>3.6094738564924622</v>
      </c>
      <c r="Y8538">
        <v>0</v>
      </c>
      <c r="Z8538">
        <v>0.67611822602328331</v>
      </c>
      <c r="AA8538">
        <v>0</v>
      </c>
      <c r="AB8538">
        <v>6.2281753386309608</v>
      </c>
      <c r="AC8538">
        <v>0</v>
      </c>
      <c r="AD8538">
        <v>0</v>
      </c>
      <c r="AE8538">
        <v>10.513767421146706</v>
      </c>
    </row>
    <row r="8539" spans="1:31" x14ac:dyDescent="0.3">
      <c r="A8539">
        <v>2730280</v>
      </c>
      <c r="B8539">
        <v>1</v>
      </c>
      <c r="C8539" t="s">
        <v>80</v>
      </c>
      <c r="D8539" t="s">
        <v>103</v>
      </c>
      <c r="E8539" t="s">
        <v>213</v>
      </c>
      <c r="F8539" t="s">
        <v>23286</v>
      </c>
      <c r="G8539" t="s">
        <v>152</v>
      </c>
      <c r="H8539" t="s">
        <v>153</v>
      </c>
      <c r="I8539" t="s">
        <v>136</v>
      </c>
      <c r="J8539" t="s">
        <v>137</v>
      </c>
      <c r="K8539" t="s">
        <v>138</v>
      </c>
      <c r="L8539" t="s">
        <v>23287</v>
      </c>
      <c r="M8539" t="s">
        <v>23288</v>
      </c>
      <c r="N8539">
        <v>7.6322222220000002</v>
      </c>
      <c r="O8539">
        <v>0</v>
      </c>
      <c r="P8539">
        <v>61</v>
      </c>
      <c r="Q8539">
        <v>2</v>
      </c>
      <c r="R8539">
        <v>52</v>
      </c>
      <c r="S8539">
        <v>19</v>
      </c>
      <c r="T8539">
        <v>49</v>
      </c>
      <c r="U8539">
        <v>17</v>
      </c>
      <c r="V8539">
        <v>0</v>
      </c>
      <c r="W8539">
        <v>0</v>
      </c>
      <c r="X8539">
        <v>91.153676914049669</v>
      </c>
      <c r="Y8539">
        <v>8.9782057191939302</v>
      </c>
      <c r="Z8539">
        <v>12.524526953778702</v>
      </c>
      <c r="AA8539">
        <v>2102.5918204208983</v>
      </c>
      <c r="AB8539">
        <v>132.67806814512574</v>
      </c>
      <c r="AC8539">
        <v>5863.5772977788874</v>
      </c>
      <c r="AD8539">
        <v>0</v>
      </c>
      <c r="AE8539">
        <v>8211.5035959319339</v>
      </c>
    </row>
    <row r="8540" spans="1:31" x14ac:dyDescent="0.3">
      <c r="A8540">
        <v>2729782</v>
      </c>
      <c r="B8540">
        <v>1</v>
      </c>
      <c r="C8540" t="s">
        <v>80</v>
      </c>
      <c r="D8540" t="s">
        <v>93</v>
      </c>
      <c r="E8540" t="s">
        <v>132</v>
      </c>
      <c r="F8540" t="s">
        <v>23289</v>
      </c>
      <c r="G8540" t="s">
        <v>134</v>
      </c>
      <c r="H8540" t="s">
        <v>135</v>
      </c>
      <c r="I8540" t="s">
        <v>136</v>
      </c>
      <c r="J8540" t="s">
        <v>137</v>
      </c>
      <c r="K8540" t="s">
        <v>138</v>
      </c>
      <c r="L8540" t="s">
        <v>23290</v>
      </c>
      <c r="M8540" t="s">
        <v>23291</v>
      </c>
      <c r="N8540">
        <v>6.386666666</v>
      </c>
      <c r="O8540">
        <v>0</v>
      </c>
      <c r="P8540">
        <v>35</v>
      </c>
      <c r="Q8540">
        <v>0</v>
      </c>
      <c r="R8540">
        <v>8</v>
      </c>
      <c r="S8540">
        <v>0</v>
      </c>
      <c r="T8540">
        <v>2</v>
      </c>
      <c r="U8540">
        <v>0</v>
      </c>
      <c r="V8540">
        <v>0</v>
      </c>
      <c r="W8540">
        <v>0</v>
      </c>
      <c r="X8540">
        <v>25.862386861149865</v>
      </c>
      <c r="Y8540">
        <v>0</v>
      </c>
      <c r="Z8540">
        <v>0.91414363095115503</v>
      </c>
      <c r="AA8540">
        <v>0</v>
      </c>
      <c r="AB8540">
        <v>24.673949837810117</v>
      </c>
      <c r="AC8540">
        <v>0</v>
      </c>
      <c r="AD8540">
        <v>0</v>
      </c>
      <c r="AE8540">
        <v>51.450480329911137</v>
      </c>
    </row>
    <row r="8541" spans="1:31" x14ac:dyDescent="0.3">
      <c r="A8541">
        <v>2729284</v>
      </c>
      <c r="B8541">
        <v>1</v>
      </c>
      <c r="C8541" t="s">
        <v>80</v>
      </c>
      <c r="D8541" t="s">
        <v>108</v>
      </c>
      <c r="E8541" t="s">
        <v>213</v>
      </c>
      <c r="F8541" t="s">
        <v>383</v>
      </c>
      <c r="G8541" t="s">
        <v>152</v>
      </c>
      <c r="H8541" t="s">
        <v>153</v>
      </c>
      <c r="I8541" t="s">
        <v>136</v>
      </c>
      <c r="J8541" t="s">
        <v>137</v>
      </c>
      <c r="K8541" t="s">
        <v>138</v>
      </c>
      <c r="L8541" t="s">
        <v>23292</v>
      </c>
      <c r="M8541" t="s">
        <v>23293</v>
      </c>
      <c r="N8541">
        <v>7.039722222</v>
      </c>
      <c r="O8541">
        <v>0</v>
      </c>
      <c r="P8541">
        <v>186</v>
      </c>
      <c r="Q8541">
        <v>0</v>
      </c>
      <c r="R8541">
        <v>62</v>
      </c>
      <c r="S8541">
        <v>1</v>
      </c>
      <c r="T8541">
        <v>30</v>
      </c>
      <c r="U8541">
        <v>0</v>
      </c>
      <c r="V8541">
        <v>0</v>
      </c>
      <c r="W8541">
        <v>0</v>
      </c>
      <c r="X8541">
        <v>141.26715900803754</v>
      </c>
      <c r="Y8541">
        <v>0</v>
      </c>
      <c r="Z8541">
        <v>28.963580022536242</v>
      </c>
      <c r="AA8541">
        <v>66.977706944406989</v>
      </c>
      <c r="AB8541">
        <v>123.85727359484692</v>
      </c>
      <c r="AC8541">
        <v>0</v>
      </c>
      <c r="AD8541">
        <v>0</v>
      </c>
      <c r="AE8541">
        <v>361.06571956982765</v>
      </c>
    </row>
    <row r="8542" spans="1:31" x14ac:dyDescent="0.3">
      <c r="A8542">
        <v>2729676</v>
      </c>
      <c r="B8542">
        <v>1</v>
      </c>
      <c r="C8542" t="s">
        <v>81</v>
      </c>
      <c r="D8542" t="s">
        <v>112</v>
      </c>
      <c r="E8542" t="s">
        <v>145</v>
      </c>
      <c r="F8542" t="s">
        <v>23294</v>
      </c>
      <c r="G8542" t="s">
        <v>147</v>
      </c>
      <c r="H8542" t="s">
        <v>135</v>
      </c>
      <c r="I8542" t="s">
        <v>136</v>
      </c>
      <c r="J8542" t="s">
        <v>137</v>
      </c>
      <c r="K8542" t="s">
        <v>138</v>
      </c>
      <c r="L8542" t="s">
        <v>23295</v>
      </c>
      <c r="M8542" t="s">
        <v>23296</v>
      </c>
      <c r="N8542">
        <v>6.8394444439999997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1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3.2089487402706256</v>
      </c>
      <c r="AC8542">
        <v>0</v>
      </c>
      <c r="AD8542">
        <v>0</v>
      </c>
      <c r="AE8542">
        <v>3.2089487402706256</v>
      </c>
    </row>
    <row r="8543" spans="1:31" x14ac:dyDescent="0.3">
      <c r="A8543">
        <v>2729974</v>
      </c>
      <c r="B8543">
        <v>1</v>
      </c>
      <c r="C8543" t="s">
        <v>81</v>
      </c>
      <c r="D8543" t="s">
        <v>118</v>
      </c>
      <c r="E8543" t="s">
        <v>156</v>
      </c>
      <c r="F8543" t="s">
        <v>23297</v>
      </c>
      <c r="G8543" t="s">
        <v>152</v>
      </c>
      <c r="H8543" t="s">
        <v>153</v>
      </c>
      <c r="I8543" t="s">
        <v>136</v>
      </c>
      <c r="J8543" t="s">
        <v>137</v>
      </c>
      <c r="K8543" t="s">
        <v>138</v>
      </c>
      <c r="L8543" t="s">
        <v>23298</v>
      </c>
      <c r="M8543" t="s">
        <v>23299</v>
      </c>
      <c r="N8543">
        <v>2.8197222219999998</v>
      </c>
      <c r="O8543">
        <v>1</v>
      </c>
      <c r="P8543">
        <v>1004</v>
      </c>
      <c r="Q8543">
        <v>3</v>
      </c>
      <c r="R8543">
        <v>32</v>
      </c>
      <c r="S8543">
        <v>55</v>
      </c>
      <c r="T8543">
        <v>63</v>
      </c>
      <c r="U8543">
        <v>2</v>
      </c>
      <c r="V8543">
        <v>0</v>
      </c>
      <c r="W8543">
        <v>2.121396445612544</v>
      </c>
      <c r="X8543">
        <v>532.74540647464141</v>
      </c>
      <c r="Y8543">
        <v>0</v>
      </c>
      <c r="Z8543">
        <v>13.66728571818</v>
      </c>
      <c r="AA8543">
        <v>2479.7828374797123</v>
      </c>
      <c r="AB8543">
        <v>256.27018453836394</v>
      </c>
      <c r="AC8543">
        <v>41.602132411057433</v>
      </c>
      <c r="AD8543">
        <v>0</v>
      </c>
      <c r="AE8543">
        <v>3326.1892430675675</v>
      </c>
    </row>
    <row r="8544" spans="1:31" x14ac:dyDescent="0.3">
      <c r="A8544">
        <v>2730472</v>
      </c>
      <c r="B8544">
        <v>1</v>
      </c>
      <c r="C8544" t="s">
        <v>80</v>
      </c>
      <c r="D8544" t="s">
        <v>85</v>
      </c>
      <c r="E8544" t="s">
        <v>200</v>
      </c>
      <c r="F8544" t="s">
        <v>23300</v>
      </c>
      <c r="G8544" t="s">
        <v>249</v>
      </c>
      <c r="H8544" t="s">
        <v>135</v>
      </c>
      <c r="I8544" t="s">
        <v>136</v>
      </c>
      <c r="J8544" t="s">
        <v>5</v>
      </c>
      <c r="K8544" t="s">
        <v>138</v>
      </c>
      <c r="L8544" t="s">
        <v>23301</v>
      </c>
      <c r="M8544" t="s">
        <v>22680</v>
      </c>
      <c r="N8544">
        <v>4.1669444440000003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1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4.594561734959167</v>
      </c>
      <c r="AC8544">
        <v>0</v>
      </c>
      <c r="AD8544">
        <v>0</v>
      </c>
      <c r="AE8544">
        <v>4.594561734959167</v>
      </c>
    </row>
    <row r="8545" spans="1:31" x14ac:dyDescent="0.3">
      <c r="A8545">
        <v>2729825</v>
      </c>
      <c r="B8545">
        <v>1</v>
      </c>
      <c r="C8545" t="s">
        <v>81</v>
      </c>
      <c r="D8545" t="s">
        <v>124</v>
      </c>
      <c r="E8545" t="s">
        <v>150</v>
      </c>
      <c r="F8545" t="s">
        <v>23302</v>
      </c>
      <c r="G8545" t="s">
        <v>152</v>
      </c>
      <c r="H8545" t="s">
        <v>153</v>
      </c>
      <c r="I8545" t="s">
        <v>136</v>
      </c>
      <c r="J8545" t="s">
        <v>137</v>
      </c>
      <c r="K8545" t="s">
        <v>138</v>
      </c>
      <c r="L8545" t="s">
        <v>23303</v>
      </c>
      <c r="M8545" t="s">
        <v>23304</v>
      </c>
      <c r="N8545">
        <v>2.9383333330000001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0</v>
      </c>
      <c r="U8545">
        <v>1</v>
      </c>
      <c r="V8545">
        <v>0</v>
      </c>
      <c r="W8545">
        <v>0</v>
      </c>
      <c r="X8545">
        <v>0</v>
      </c>
      <c r="Y8545">
        <v>0</v>
      </c>
      <c r="Z8545">
        <v>0</v>
      </c>
      <c r="AA8545">
        <v>0</v>
      </c>
      <c r="AB8545">
        <v>0</v>
      </c>
      <c r="AC8545">
        <v>313.4144242514102</v>
      </c>
      <c r="AD8545">
        <v>0</v>
      </c>
      <c r="AE8545">
        <v>313.4144242514102</v>
      </c>
    </row>
    <row r="8546" spans="1:31" x14ac:dyDescent="0.3">
      <c r="A8546">
        <v>2730323</v>
      </c>
      <c r="B8546">
        <v>1</v>
      </c>
      <c r="C8546" t="s">
        <v>80</v>
      </c>
      <c r="D8546" t="s">
        <v>90</v>
      </c>
      <c r="E8546" t="s">
        <v>156</v>
      </c>
      <c r="F8546" t="s">
        <v>14578</v>
      </c>
      <c r="G8546" t="s">
        <v>348</v>
      </c>
      <c r="H8546" t="s">
        <v>153</v>
      </c>
      <c r="I8546" t="s">
        <v>136</v>
      </c>
      <c r="J8546" t="s">
        <v>137</v>
      </c>
      <c r="K8546" t="s">
        <v>138</v>
      </c>
      <c r="L8546" t="s">
        <v>23305</v>
      </c>
      <c r="M8546" t="s">
        <v>22288</v>
      </c>
      <c r="N8546">
        <v>1.701944444</v>
      </c>
      <c r="O8546">
        <v>0</v>
      </c>
      <c r="P8546">
        <v>52</v>
      </c>
      <c r="Q8546">
        <v>0</v>
      </c>
      <c r="R8546">
        <v>0</v>
      </c>
      <c r="S8546">
        <v>0</v>
      </c>
      <c r="T8546">
        <v>2</v>
      </c>
      <c r="U8546">
        <v>0</v>
      </c>
      <c r="V8546">
        <v>0</v>
      </c>
      <c r="W8546">
        <v>0</v>
      </c>
      <c r="X8546">
        <v>14.018678889502789</v>
      </c>
      <c r="Y8546">
        <v>0</v>
      </c>
      <c r="Z8546">
        <v>0</v>
      </c>
      <c r="AA8546">
        <v>0</v>
      </c>
      <c r="AB8546">
        <v>1.1363862387266201</v>
      </c>
      <c r="AC8546">
        <v>0</v>
      </c>
      <c r="AD8546">
        <v>0</v>
      </c>
      <c r="AE8546">
        <v>15.15506512822941</v>
      </c>
    </row>
    <row r="8547" spans="1:31" x14ac:dyDescent="0.3">
      <c r="A8547">
        <v>2729433</v>
      </c>
      <c r="B8547">
        <v>1</v>
      </c>
      <c r="C8547" t="s">
        <v>81</v>
      </c>
      <c r="D8547" t="s">
        <v>113</v>
      </c>
      <c r="E8547" t="s">
        <v>161</v>
      </c>
      <c r="F8547" t="s">
        <v>23306</v>
      </c>
      <c r="G8547" t="s">
        <v>409</v>
      </c>
      <c r="H8547" t="s">
        <v>135</v>
      </c>
      <c r="I8547" t="s">
        <v>136</v>
      </c>
      <c r="J8547" t="s">
        <v>137</v>
      </c>
      <c r="K8547" t="s">
        <v>138</v>
      </c>
      <c r="L8547" t="s">
        <v>23307</v>
      </c>
      <c r="M8547" t="s">
        <v>23147</v>
      </c>
      <c r="N8547">
        <v>9.3313888879999993</v>
      </c>
      <c r="O8547">
        <v>0</v>
      </c>
      <c r="P8547">
        <v>1</v>
      </c>
      <c r="Q8547">
        <v>0</v>
      </c>
      <c r="R8547">
        <v>7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</v>
      </c>
    </row>
    <row r="8548" spans="1:31" x14ac:dyDescent="0.3">
      <c r="A8548">
        <v>2729184</v>
      </c>
      <c r="B8548">
        <v>1</v>
      </c>
      <c r="C8548" t="s">
        <v>81</v>
      </c>
      <c r="D8548" t="s">
        <v>120</v>
      </c>
      <c r="E8548" t="s">
        <v>150</v>
      </c>
      <c r="F8548" t="s">
        <v>3081</v>
      </c>
      <c r="G8548" t="s">
        <v>152</v>
      </c>
      <c r="H8548" t="s">
        <v>153</v>
      </c>
      <c r="I8548" t="s">
        <v>136</v>
      </c>
      <c r="J8548" t="s">
        <v>137</v>
      </c>
      <c r="K8548" t="s">
        <v>138</v>
      </c>
      <c r="L8548" t="s">
        <v>23308</v>
      </c>
      <c r="M8548" t="s">
        <v>23309</v>
      </c>
      <c r="N8548">
        <v>0.25750000000000001</v>
      </c>
      <c r="O8548">
        <v>5</v>
      </c>
      <c r="P8548">
        <v>881</v>
      </c>
      <c r="Q8548">
        <v>290</v>
      </c>
      <c r="R8548">
        <v>94</v>
      </c>
      <c r="S8548">
        <v>22</v>
      </c>
      <c r="T8548">
        <v>110</v>
      </c>
      <c r="U8548">
        <v>4</v>
      </c>
      <c r="V8548">
        <v>1</v>
      </c>
      <c r="W8548">
        <v>3.021019899626662</v>
      </c>
      <c r="X8548">
        <v>31.867393609801304</v>
      </c>
      <c r="Y8548">
        <v>284.49107099253479</v>
      </c>
      <c r="Z8548">
        <v>2.5601962073173494</v>
      </c>
      <c r="AA8548">
        <v>289.17731005392267</v>
      </c>
      <c r="AB8548">
        <v>8.3193858924260109</v>
      </c>
      <c r="AC8548">
        <v>64.031724602115247</v>
      </c>
      <c r="AD8548">
        <v>4.2137967002250004E-2</v>
      </c>
      <c r="AE8548">
        <v>683.51023922474621</v>
      </c>
    </row>
    <row r="8549" spans="1:31" x14ac:dyDescent="0.3">
      <c r="A8549">
        <v>2729848</v>
      </c>
      <c r="B8549">
        <v>1</v>
      </c>
      <c r="C8549" t="s">
        <v>80</v>
      </c>
      <c r="D8549" t="s">
        <v>103</v>
      </c>
      <c r="E8549" t="s">
        <v>132</v>
      </c>
      <c r="F8549" t="s">
        <v>23310</v>
      </c>
      <c r="G8549" t="s">
        <v>134</v>
      </c>
      <c r="H8549" t="s">
        <v>135</v>
      </c>
      <c r="I8549" t="s">
        <v>136</v>
      </c>
      <c r="J8549" t="s">
        <v>137</v>
      </c>
      <c r="K8549" t="s">
        <v>138</v>
      </c>
      <c r="L8549" t="s">
        <v>23311</v>
      </c>
      <c r="M8549" t="s">
        <v>23312</v>
      </c>
      <c r="N8549">
        <v>0.81138888799999997</v>
      </c>
      <c r="O8549">
        <v>0</v>
      </c>
      <c r="P8549">
        <v>121</v>
      </c>
      <c r="Q8549">
        <v>0</v>
      </c>
      <c r="R8549">
        <v>0</v>
      </c>
      <c r="S8549">
        <v>0</v>
      </c>
      <c r="T8549">
        <v>7</v>
      </c>
      <c r="U8549">
        <v>0</v>
      </c>
      <c r="V8549">
        <v>0</v>
      </c>
      <c r="W8549">
        <v>0</v>
      </c>
      <c r="X8549">
        <v>25.054284188174087</v>
      </c>
      <c r="Y8549">
        <v>0</v>
      </c>
      <c r="Z8549">
        <v>0</v>
      </c>
      <c r="AA8549">
        <v>0</v>
      </c>
      <c r="AB8549">
        <v>1.1837423576102117</v>
      </c>
      <c r="AC8549">
        <v>0</v>
      </c>
      <c r="AD8549">
        <v>0</v>
      </c>
      <c r="AE8549">
        <v>26.238026545784297</v>
      </c>
    </row>
    <row r="8550" spans="1:31" x14ac:dyDescent="0.3">
      <c r="A8550">
        <v>2730512</v>
      </c>
      <c r="B8550">
        <v>1</v>
      </c>
      <c r="C8550" t="s">
        <v>80</v>
      </c>
      <c r="D8550" t="s">
        <v>100</v>
      </c>
      <c r="E8550" t="s">
        <v>161</v>
      </c>
      <c r="F8550" t="s">
        <v>23313</v>
      </c>
      <c r="G8550" t="s">
        <v>163</v>
      </c>
      <c r="H8550" t="s">
        <v>135</v>
      </c>
      <c r="I8550" t="s">
        <v>136</v>
      </c>
      <c r="J8550" t="s">
        <v>137</v>
      </c>
      <c r="K8550" t="s">
        <v>138</v>
      </c>
      <c r="L8550" t="s">
        <v>23314</v>
      </c>
      <c r="M8550" t="s">
        <v>23315</v>
      </c>
      <c r="N8550">
        <v>3.4375</v>
      </c>
      <c r="O8550">
        <v>0</v>
      </c>
      <c r="P8550">
        <v>41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58.948568103160476</v>
      </c>
      <c r="Y8550">
        <v>0</v>
      </c>
      <c r="Z8550">
        <v>0</v>
      </c>
      <c r="AA8550">
        <v>0</v>
      </c>
      <c r="AB8550">
        <v>0</v>
      </c>
      <c r="AC8550">
        <v>0</v>
      </c>
      <c r="AD8550">
        <v>0</v>
      </c>
      <c r="AE8550">
        <v>58.948568103160476</v>
      </c>
    </row>
    <row r="8551" spans="1:31" x14ac:dyDescent="0.3">
      <c r="A8551">
        <v>2729871</v>
      </c>
      <c r="B8551">
        <v>1</v>
      </c>
      <c r="C8551" t="s">
        <v>80</v>
      </c>
      <c r="D8551" t="s">
        <v>106</v>
      </c>
      <c r="E8551" t="s">
        <v>161</v>
      </c>
      <c r="F8551" t="s">
        <v>23316</v>
      </c>
      <c r="G8551" t="s">
        <v>163</v>
      </c>
      <c r="H8551" t="s">
        <v>135</v>
      </c>
      <c r="I8551" t="s">
        <v>136</v>
      </c>
      <c r="J8551" t="s">
        <v>137</v>
      </c>
      <c r="K8551" t="s">
        <v>138</v>
      </c>
      <c r="L8551" t="s">
        <v>23317</v>
      </c>
      <c r="M8551" t="s">
        <v>23318</v>
      </c>
      <c r="N8551">
        <v>7.733055555</v>
      </c>
      <c r="O8551">
        <v>0</v>
      </c>
      <c r="P8551">
        <v>10</v>
      </c>
      <c r="Q8551">
        <v>0</v>
      </c>
      <c r="R8551">
        <v>4</v>
      </c>
      <c r="S8551">
        <v>0</v>
      </c>
      <c r="T8551">
        <v>4</v>
      </c>
      <c r="U8551">
        <v>0</v>
      </c>
      <c r="V8551">
        <v>0</v>
      </c>
      <c r="W8551">
        <v>0</v>
      </c>
      <c r="X8551">
        <v>9.9409493666792415</v>
      </c>
      <c r="Y8551">
        <v>0</v>
      </c>
      <c r="Z8551">
        <v>11.133757915005992</v>
      </c>
      <c r="AA8551">
        <v>0</v>
      </c>
      <c r="AB8551">
        <v>1.7500418406685549</v>
      </c>
      <c r="AC8551">
        <v>0</v>
      </c>
      <c r="AD8551">
        <v>0</v>
      </c>
      <c r="AE8551">
        <v>22.82474912235379</v>
      </c>
    </row>
    <row r="8552" spans="1:31" x14ac:dyDescent="0.3">
      <c r="A8552">
        <v>2730535</v>
      </c>
      <c r="B8552">
        <v>1</v>
      </c>
      <c r="C8552" t="s">
        <v>80</v>
      </c>
      <c r="D8552" t="s">
        <v>106</v>
      </c>
      <c r="E8552" t="s">
        <v>145</v>
      </c>
      <c r="F8552" t="s">
        <v>23319</v>
      </c>
      <c r="G8552" t="s">
        <v>230</v>
      </c>
      <c r="H8552" t="s">
        <v>135</v>
      </c>
      <c r="I8552" t="s">
        <v>136</v>
      </c>
      <c r="J8552" t="s">
        <v>137</v>
      </c>
      <c r="K8552" t="s">
        <v>138</v>
      </c>
      <c r="L8552" t="s">
        <v>23320</v>
      </c>
      <c r="M8552" t="s">
        <v>23321</v>
      </c>
      <c r="N8552">
        <v>1.7030555549999999</v>
      </c>
      <c r="O8552">
        <v>0</v>
      </c>
      <c r="P8552">
        <v>1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0</v>
      </c>
    </row>
    <row r="8553" spans="1:31" x14ac:dyDescent="0.3">
      <c r="A8553">
        <v>2729556</v>
      </c>
      <c r="B8553">
        <v>1</v>
      </c>
      <c r="C8553" t="s">
        <v>81</v>
      </c>
      <c r="D8553" t="s">
        <v>128</v>
      </c>
      <c r="E8553" t="s">
        <v>161</v>
      </c>
      <c r="F8553" t="s">
        <v>22355</v>
      </c>
      <c r="G8553" t="s">
        <v>1696</v>
      </c>
      <c r="H8553" t="s">
        <v>135</v>
      </c>
      <c r="I8553" t="s">
        <v>136</v>
      </c>
      <c r="J8553" t="s">
        <v>137</v>
      </c>
      <c r="K8553" t="s">
        <v>138</v>
      </c>
      <c r="L8553" t="s">
        <v>23322</v>
      </c>
      <c r="M8553" t="s">
        <v>23323</v>
      </c>
      <c r="N8553">
        <v>2.1752777769999998</v>
      </c>
      <c r="O8553">
        <v>0</v>
      </c>
      <c r="P8553">
        <v>48</v>
      </c>
      <c r="Q8553">
        <v>0</v>
      </c>
      <c r="R8553">
        <v>0</v>
      </c>
      <c r="S8553">
        <v>0</v>
      </c>
      <c r="T8553">
        <v>5</v>
      </c>
      <c r="U8553">
        <v>0</v>
      </c>
      <c r="V8553">
        <v>0</v>
      </c>
      <c r="W8553">
        <v>0</v>
      </c>
      <c r="X8553">
        <v>23.369570520035538</v>
      </c>
      <c r="Y8553">
        <v>0</v>
      </c>
      <c r="Z8553">
        <v>0</v>
      </c>
      <c r="AA8553">
        <v>0</v>
      </c>
      <c r="AB8553">
        <v>4.9480461669896174</v>
      </c>
      <c r="AC8553">
        <v>0</v>
      </c>
      <c r="AD8553">
        <v>0</v>
      </c>
      <c r="AE8553">
        <v>28.317616687025154</v>
      </c>
    </row>
    <row r="8554" spans="1:31" x14ac:dyDescent="0.3">
      <c r="A8554">
        <v>2729948</v>
      </c>
      <c r="B8554">
        <v>1</v>
      </c>
      <c r="C8554" t="s">
        <v>81</v>
      </c>
      <c r="D8554" t="s">
        <v>113</v>
      </c>
      <c r="E8554" t="s">
        <v>132</v>
      </c>
      <c r="F8554" t="s">
        <v>23324</v>
      </c>
      <c r="G8554" t="s">
        <v>134</v>
      </c>
      <c r="H8554" t="s">
        <v>135</v>
      </c>
      <c r="I8554" t="s">
        <v>136</v>
      </c>
      <c r="J8554" t="s">
        <v>137</v>
      </c>
      <c r="K8554" t="s">
        <v>138</v>
      </c>
      <c r="L8554" t="s">
        <v>23325</v>
      </c>
      <c r="M8554" t="s">
        <v>23326</v>
      </c>
      <c r="N8554">
        <v>10.344444444000001</v>
      </c>
      <c r="O8554">
        <v>0</v>
      </c>
      <c r="P8554">
        <v>19</v>
      </c>
      <c r="Q8554">
        <v>0</v>
      </c>
      <c r="R8554">
        <v>1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32.27302449171485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0</v>
      </c>
      <c r="AE8554">
        <v>32.27302449171485</v>
      </c>
    </row>
    <row r="8555" spans="1:31" x14ac:dyDescent="0.3">
      <c r="A8555">
        <v>2729994</v>
      </c>
      <c r="B8555">
        <v>1</v>
      </c>
      <c r="C8555" t="s">
        <v>80</v>
      </c>
      <c r="D8555" t="s">
        <v>97</v>
      </c>
      <c r="E8555" t="s">
        <v>132</v>
      </c>
      <c r="F8555" t="s">
        <v>23327</v>
      </c>
      <c r="G8555" t="s">
        <v>134</v>
      </c>
      <c r="H8555" t="s">
        <v>135</v>
      </c>
      <c r="I8555" t="s">
        <v>136</v>
      </c>
      <c r="J8555" t="s">
        <v>137</v>
      </c>
      <c r="K8555" t="s">
        <v>138</v>
      </c>
      <c r="L8555" t="s">
        <v>23328</v>
      </c>
      <c r="M8555" t="s">
        <v>23329</v>
      </c>
      <c r="N8555">
        <v>9.1452777770000004</v>
      </c>
      <c r="O8555">
        <v>0</v>
      </c>
      <c r="P8555">
        <v>118</v>
      </c>
      <c r="Q8555">
        <v>0</v>
      </c>
      <c r="R8555">
        <v>0</v>
      </c>
      <c r="S8555">
        <v>0</v>
      </c>
      <c r="T8555">
        <v>8</v>
      </c>
      <c r="U8555">
        <v>0</v>
      </c>
      <c r="V8555">
        <v>0</v>
      </c>
      <c r="W8555">
        <v>0</v>
      </c>
      <c r="X8555">
        <v>188.85865550411771</v>
      </c>
      <c r="Y8555">
        <v>0</v>
      </c>
      <c r="Z8555">
        <v>0</v>
      </c>
      <c r="AA8555">
        <v>0</v>
      </c>
      <c r="AB8555">
        <v>34.087543930063561</v>
      </c>
      <c r="AC8555">
        <v>0</v>
      </c>
      <c r="AD8555">
        <v>0</v>
      </c>
      <c r="AE8555">
        <v>222.94619943418127</v>
      </c>
    </row>
    <row r="8556" spans="1:31" x14ac:dyDescent="0.3">
      <c r="A8556">
        <v>2730389</v>
      </c>
      <c r="B8556">
        <v>1</v>
      </c>
      <c r="C8556" t="s">
        <v>80</v>
      </c>
      <c r="D8556" t="s">
        <v>82</v>
      </c>
      <c r="E8556" t="s">
        <v>173</v>
      </c>
      <c r="F8556" t="s">
        <v>18939</v>
      </c>
      <c r="G8556" t="s">
        <v>249</v>
      </c>
      <c r="H8556" t="s">
        <v>153</v>
      </c>
      <c r="I8556" t="s">
        <v>136</v>
      </c>
      <c r="J8556" t="s">
        <v>5</v>
      </c>
      <c r="K8556" t="s">
        <v>138</v>
      </c>
      <c r="L8556" t="s">
        <v>23330</v>
      </c>
      <c r="M8556" t="s">
        <v>22863</v>
      </c>
      <c r="N8556">
        <v>1.3602777770000001</v>
      </c>
      <c r="O8556">
        <v>0</v>
      </c>
      <c r="P8556">
        <v>791</v>
      </c>
      <c r="Q8556">
        <v>0</v>
      </c>
      <c r="R8556">
        <v>0</v>
      </c>
      <c r="S8556">
        <v>3</v>
      </c>
      <c r="T8556">
        <v>309</v>
      </c>
      <c r="U8556">
        <v>1</v>
      </c>
      <c r="V8556">
        <v>0</v>
      </c>
      <c r="W8556">
        <v>0</v>
      </c>
      <c r="X8556">
        <v>214.80157975926085</v>
      </c>
      <c r="Y8556">
        <v>0</v>
      </c>
      <c r="Z8556">
        <v>0</v>
      </c>
      <c r="AA8556">
        <v>773.98740236897322</v>
      </c>
      <c r="AB8556">
        <v>331.6123285222647</v>
      </c>
      <c r="AC8556">
        <v>91.694957853396332</v>
      </c>
      <c r="AD8556">
        <v>0</v>
      </c>
      <c r="AE8556">
        <v>1412.0962685038951</v>
      </c>
    </row>
    <row r="8557" spans="1:31" x14ac:dyDescent="0.3">
      <c r="A8557">
        <v>2729364</v>
      </c>
      <c r="B8557">
        <v>1</v>
      </c>
      <c r="C8557" t="s">
        <v>80</v>
      </c>
      <c r="D8557" t="s">
        <v>100</v>
      </c>
      <c r="E8557" t="s">
        <v>150</v>
      </c>
      <c r="F8557" t="s">
        <v>1908</v>
      </c>
      <c r="G8557" t="s">
        <v>152</v>
      </c>
      <c r="H8557" t="s">
        <v>153</v>
      </c>
      <c r="I8557" t="s">
        <v>136</v>
      </c>
      <c r="J8557" t="s">
        <v>137</v>
      </c>
      <c r="K8557" t="s">
        <v>138</v>
      </c>
      <c r="L8557" t="s">
        <v>23331</v>
      </c>
      <c r="M8557" t="s">
        <v>23332</v>
      </c>
      <c r="N8557">
        <v>2.9069444440000001</v>
      </c>
      <c r="O8557">
        <v>1</v>
      </c>
      <c r="P8557">
        <v>451</v>
      </c>
      <c r="Q8557">
        <v>28</v>
      </c>
      <c r="R8557">
        <v>104</v>
      </c>
      <c r="S8557">
        <v>11</v>
      </c>
      <c r="T8557">
        <v>86</v>
      </c>
      <c r="U8557">
        <v>0</v>
      </c>
      <c r="V8557">
        <v>0</v>
      </c>
      <c r="W8557">
        <v>4.8856239363852216</v>
      </c>
      <c r="X8557">
        <v>224.47534245735011</v>
      </c>
      <c r="Y8557">
        <v>399.14342822083847</v>
      </c>
      <c r="Z8557">
        <v>121.33844005041411</v>
      </c>
      <c r="AA8557">
        <v>77.122951026501411</v>
      </c>
      <c r="AB8557">
        <v>87.912424128362787</v>
      </c>
      <c r="AC8557">
        <v>0</v>
      </c>
      <c r="AD8557">
        <v>0</v>
      </c>
      <c r="AE8557">
        <v>914.87820981985203</v>
      </c>
    </row>
    <row r="8558" spans="1:31" x14ac:dyDescent="0.3">
      <c r="A8558">
        <v>2730175</v>
      </c>
      <c r="B8558">
        <v>2</v>
      </c>
      <c r="C8558" t="s">
        <v>80</v>
      </c>
      <c r="D8558" t="s">
        <v>85</v>
      </c>
      <c r="E8558" t="s">
        <v>200</v>
      </c>
      <c r="F8558" t="s">
        <v>23333</v>
      </c>
      <c r="G8558" t="s">
        <v>249</v>
      </c>
      <c r="H8558" t="s">
        <v>135</v>
      </c>
      <c r="I8558" t="s">
        <v>136</v>
      </c>
      <c r="J8558" t="s">
        <v>5</v>
      </c>
      <c r="K8558" t="s">
        <v>138</v>
      </c>
      <c r="L8558" t="s">
        <v>23334</v>
      </c>
      <c r="M8558" t="s">
        <v>23335</v>
      </c>
      <c r="N8558">
        <v>7.3488888880000003</v>
      </c>
      <c r="O8558">
        <v>0</v>
      </c>
      <c r="P8558">
        <v>74</v>
      </c>
      <c r="Q8558">
        <v>0</v>
      </c>
      <c r="R8558">
        <v>0</v>
      </c>
      <c r="S8558">
        <v>0</v>
      </c>
      <c r="T8558">
        <v>12</v>
      </c>
      <c r="U8558">
        <v>0</v>
      </c>
      <c r="V8558">
        <v>0</v>
      </c>
      <c r="W8558">
        <v>0</v>
      </c>
      <c r="X8558">
        <v>175.88765187458048</v>
      </c>
      <c r="Y8558">
        <v>0</v>
      </c>
      <c r="Z8558">
        <v>0</v>
      </c>
      <c r="AA8558">
        <v>0</v>
      </c>
      <c r="AB8558">
        <v>82.01622508712461</v>
      </c>
      <c r="AC8558">
        <v>0</v>
      </c>
      <c r="AD8558">
        <v>0</v>
      </c>
      <c r="AE8558">
        <v>257.90387696170512</v>
      </c>
    </row>
    <row r="8559" spans="1:31" x14ac:dyDescent="0.3">
      <c r="A8559">
        <v>2729072</v>
      </c>
      <c r="B8559">
        <v>2</v>
      </c>
      <c r="C8559" t="s">
        <v>81</v>
      </c>
      <c r="D8559" t="s">
        <v>112</v>
      </c>
      <c r="E8559" t="s">
        <v>132</v>
      </c>
      <c r="F8559" t="s">
        <v>23336</v>
      </c>
      <c r="G8559" t="s">
        <v>409</v>
      </c>
      <c r="H8559" t="s">
        <v>135</v>
      </c>
      <c r="I8559" t="s">
        <v>136</v>
      </c>
      <c r="J8559" t="s">
        <v>137</v>
      </c>
      <c r="K8559" t="s">
        <v>138</v>
      </c>
      <c r="L8559" t="s">
        <v>21801</v>
      </c>
      <c r="M8559" t="s">
        <v>23337</v>
      </c>
      <c r="N8559">
        <v>2.244444444</v>
      </c>
      <c r="O8559">
        <v>0</v>
      </c>
      <c r="P8559">
        <v>746</v>
      </c>
      <c r="Q8559">
        <v>0</v>
      </c>
      <c r="R8559">
        <v>0</v>
      </c>
      <c r="S8559">
        <v>0</v>
      </c>
      <c r="T8559">
        <v>54</v>
      </c>
      <c r="U8559">
        <v>0</v>
      </c>
      <c r="V8559">
        <v>0</v>
      </c>
      <c r="W8559">
        <v>0</v>
      </c>
      <c r="X8559">
        <v>236.81912794994818</v>
      </c>
      <c r="Y8559">
        <v>0</v>
      </c>
      <c r="Z8559">
        <v>0</v>
      </c>
      <c r="AA8559">
        <v>0</v>
      </c>
      <c r="AB8559">
        <v>27.813440759934775</v>
      </c>
      <c r="AC8559">
        <v>0</v>
      </c>
      <c r="AD8559">
        <v>0</v>
      </c>
      <c r="AE8559">
        <v>264.63256870988295</v>
      </c>
    </row>
    <row r="8560" spans="1:31" x14ac:dyDescent="0.3">
      <c r="A8560">
        <v>2730097</v>
      </c>
      <c r="B8560">
        <v>1</v>
      </c>
      <c r="C8560" t="s">
        <v>81</v>
      </c>
      <c r="D8560" t="s">
        <v>118</v>
      </c>
      <c r="E8560" t="s">
        <v>213</v>
      </c>
      <c r="F8560" t="s">
        <v>23338</v>
      </c>
      <c r="G8560" t="s">
        <v>565</v>
      </c>
      <c r="H8560" t="s">
        <v>153</v>
      </c>
      <c r="I8560" t="s">
        <v>136</v>
      </c>
      <c r="J8560" t="s">
        <v>137</v>
      </c>
      <c r="K8560" t="s">
        <v>138</v>
      </c>
      <c r="L8560" t="s">
        <v>23339</v>
      </c>
      <c r="M8560" t="s">
        <v>23340</v>
      </c>
      <c r="N8560">
        <v>7.3027777770000002</v>
      </c>
      <c r="O8560">
        <v>1</v>
      </c>
      <c r="P8560">
        <v>138</v>
      </c>
      <c r="Q8560">
        <v>22</v>
      </c>
      <c r="R8560">
        <v>15</v>
      </c>
      <c r="S8560">
        <v>1</v>
      </c>
      <c r="T8560">
        <v>14</v>
      </c>
      <c r="U8560">
        <v>0</v>
      </c>
      <c r="V8560">
        <v>0</v>
      </c>
      <c r="W8560">
        <v>1.7622402226966669</v>
      </c>
      <c r="X8560">
        <v>169.32430662619291</v>
      </c>
      <c r="Y8560">
        <v>10.305148609585572</v>
      </c>
      <c r="Z8560">
        <v>0.80988369907229174</v>
      </c>
      <c r="AA8560">
        <v>7.6740955643166666</v>
      </c>
      <c r="AB8560">
        <v>53.887612080904518</v>
      </c>
      <c r="AC8560">
        <v>0</v>
      </c>
      <c r="AD8560">
        <v>0</v>
      </c>
      <c r="AE8560">
        <v>243.76328680276865</v>
      </c>
    </row>
    <row r="8561" spans="1:31" x14ac:dyDescent="0.3">
      <c r="A8561">
        <v>2729510</v>
      </c>
      <c r="B8561">
        <v>1</v>
      </c>
      <c r="C8561" t="s">
        <v>80</v>
      </c>
      <c r="D8561" t="s">
        <v>100</v>
      </c>
      <c r="E8561" t="s">
        <v>150</v>
      </c>
      <c r="F8561" t="s">
        <v>23341</v>
      </c>
      <c r="G8561" t="s">
        <v>209</v>
      </c>
      <c r="H8561" t="s">
        <v>153</v>
      </c>
      <c r="I8561" t="s">
        <v>136</v>
      </c>
      <c r="J8561" t="s">
        <v>137</v>
      </c>
      <c r="K8561" t="s">
        <v>210</v>
      </c>
      <c r="L8561" t="s">
        <v>23342</v>
      </c>
      <c r="M8561" t="s">
        <v>23343</v>
      </c>
      <c r="N8561">
        <v>7.7758333329999996</v>
      </c>
      <c r="O8561">
        <v>0</v>
      </c>
      <c r="P8561">
        <v>532</v>
      </c>
      <c r="Q8561">
        <v>0</v>
      </c>
      <c r="R8561">
        <v>83</v>
      </c>
      <c r="S8561">
        <v>4</v>
      </c>
      <c r="T8561">
        <v>148</v>
      </c>
      <c r="U8561">
        <v>1</v>
      </c>
      <c r="V8561">
        <v>2</v>
      </c>
      <c r="W8561">
        <v>0</v>
      </c>
      <c r="X8561">
        <v>785.67318477555068</v>
      </c>
      <c r="Y8561">
        <v>0</v>
      </c>
      <c r="Z8561">
        <v>45.14829005420588</v>
      </c>
      <c r="AA8561">
        <v>358.84955281758062</v>
      </c>
      <c r="AB8561">
        <v>573.11728955030082</v>
      </c>
      <c r="AC8561">
        <v>254.42040905250118</v>
      </c>
      <c r="AD8561">
        <v>75.003870486781125</v>
      </c>
      <c r="AE8561">
        <v>2092.2125967369202</v>
      </c>
    </row>
    <row r="8562" spans="1:31" x14ac:dyDescent="0.3">
      <c r="A8562">
        <v>2729015</v>
      </c>
      <c r="B8562">
        <v>1</v>
      </c>
      <c r="C8562" t="s">
        <v>80</v>
      </c>
      <c r="D8562" t="s">
        <v>106</v>
      </c>
      <c r="E8562" t="s">
        <v>213</v>
      </c>
      <c r="F8562" t="s">
        <v>14615</v>
      </c>
      <c r="G8562" t="s">
        <v>152</v>
      </c>
      <c r="H8562" t="s">
        <v>153</v>
      </c>
      <c r="I8562" t="s">
        <v>136</v>
      </c>
      <c r="J8562" t="s">
        <v>137</v>
      </c>
      <c r="K8562" t="s">
        <v>138</v>
      </c>
      <c r="L8562" t="s">
        <v>23344</v>
      </c>
      <c r="M8562" t="s">
        <v>23345</v>
      </c>
      <c r="N8562">
        <v>2.736388888</v>
      </c>
      <c r="O8562">
        <v>0</v>
      </c>
      <c r="P8562">
        <v>681</v>
      </c>
      <c r="Q8562">
        <v>0</v>
      </c>
      <c r="R8562">
        <v>65</v>
      </c>
      <c r="S8562">
        <v>1</v>
      </c>
      <c r="T8562">
        <v>105</v>
      </c>
      <c r="U8562">
        <v>0</v>
      </c>
      <c r="V8562">
        <v>0</v>
      </c>
      <c r="W8562">
        <v>0</v>
      </c>
      <c r="X8562">
        <v>193.57466068390201</v>
      </c>
      <c r="Y8562">
        <v>0</v>
      </c>
      <c r="Z8562">
        <v>73.610524274233043</v>
      </c>
      <c r="AA8562">
        <v>2.7819884867916378</v>
      </c>
      <c r="AB8562">
        <v>82.651442297268375</v>
      </c>
      <c r="AC8562">
        <v>0</v>
      </c>
      <c r="AD8562">
        <v>0</v>
      </c>
      <c r="AE8562">
        <v>352.61861574219506</v>
      </c>
    </row>
    <row r="8563" spans="1:31" x14ac:dyDescent="0.3">
      <c r="A8563">
        <v>2729261</v>
      </c>
      <c r="B8563">
        <v>1</v>
      </c>
      <c r="C8563" t="s">
        <v>80</v>
      </c>
      <c r="D8563" t="s">
        <v>98</v>
      </c>
      <c r="E8563" t="s">
        <v>161</v>
      </c>
      <c r="F8563" t="s">
        <v>23346</v>
      </c>
      <c r="G8563" t="s">
        <v>163</v>
      </c>
      <c r="H8563" t="s">
        <v>135</v>
      </c>
      <c r="I8563" t="s">
        <v>136</v>
      </c>
      <c r="J8563" t="s">
        <v>137</v>
      </c>
      <c r="K8563" t="s">
        <v>138</v>
      </c>
      <c r="L8563" t="s">
        <v>23347</v>
      </c>
      <c r="M8563" t="s">
        <v>23348</v>
      </c>
      <c r="N8563">
        <v>2.7111111110000001</v>
      </c>
      <c r="O8563">
        <v>0</v>
      </c>
      <c r="P8563">
        <v>0</v>
      </c>
      <c r="Q8563">
        <v>0</v>
      </c>
      <c r="R8563">
        <v>6</v>
      </c>
      <c r="S8563">
        <v>0</v>
      </c>
      <c r="T8563">
        <v>2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1.398793996005</v>
      </c>
      <c r="AA8563">
        <v>0</v>
      </c>
      <c r="AB8563">
        <v>3.2102440893910953</v>
      </c>
      <c r="AC8563">
        <v>0</v>
      </c>
      <c r="AD8563">
        <v>0</v>
      </c>
      <c r="AE8563">
        <v>4.6090380853960955</v>
      </c>
    </row>
    <row r="8564" spans="1:31" x14ac:dyDescent="0.3">
      <c r="A8564">
        <v>2728869</v>
      </c>
      <c r="B8564">
        <v>1</v>
      </c>
      <c r="C8564" t="s">
        <v>80</v>
      </c>
      <c r="D8564" t="s">
        <v>97</v>
      </c>
      <c r="E8564" t="s">
        <v>150</v>
      </c>
      <c r="F8564" t="s">
        <v>9075</v>
      </c>
      <c r="G8564" t="s">
        <v>152</v>
      </c>
      <c r="H8564" t="s">
        <v>153</v>
      </c>
      <c r="I8564" t="s">
        <v>136</v>
      </c>
      <c r="J8564" t="s">
        <v>137</v>
      </c>
      <c r="K8564" t="s">
        <v>138</v>
      </c>
      <c r="L8564" t="s">
        <v>23349</v>
      </c>
      <c r="M8564" t="s">
        <v>21824</v>
      </c>
      <c r="N8564">
        <v>0.56666666600000004</v>
      </c>
      <c r="O8564">
        <v>2</v>
      </c>
      <c r="P8564">
        <v>600</v>
      </c>
      <c r="Q8564">
        <v>4</v>
      </c>
      <c r="R8564">
        <v>73</v>
      </c>
      <c r="S8564">
        <v>24</v>
      </c>
      <c r="T8564">
        <v>108</v>
      </c>
      <c r="U8564">
        <v>0</v>
      </c>
      <c r="V8564">
        <v>0</v>
      </c>
      <c r="W8564">
        <v>1.77625129969</v>
      </c>
      <c r="X8564">
        <v>75.306949695600053</v>
      </c>
      <c r="Y8564">
        <v>2.4824064377305999</v>
      </c>
      <c r="Z8564">
        <v>4.2398713623143989</v>
      </c>
      <c r="AA8564">
        <v>50.4465514156485</v>
      </c>
      <c r="AB8564">
        <v>26.687117705387724</v>
      </c>
      <c r="AC8564">
        <v>0</v>
      </c>
      <c r="AD8564">
        <v>0</v>
      </c>
      <c r="AE8564">
        <v>160.93914791637127</v>
      </c>
    </row>
    <row r="8565" spans="1:31" x14ac:dyDescent="0.3">
      <c r="A8565">
        <v>2730197</v>
      </c>
      <c r="B8565">
        <v>1</v>
      </c>
      <c r="C8565" t="s">
        <v>80</v>
      </c>
      <c r="D8565" t="s">
        <v>82</v>
      </c>
      <c r="E8565" t="s">
        <v>156</v>
      </c>
      <c r="F8565" t="s">
        <v>23350</v>
      </c>
      <c r="G8565" t="s">
        <v>152</v>
      </c>
      <c r="H8565" t="s">
        <v>153</v>
      </c>
      <c r="I8565" t="s">
        <v>136</v>
      </c>
      <c r="J8565" t="s">
        <v>137</v>
      </c>
      <c r="K8565" t="s">
        <v>138</v>
      </c>
      <c r="L8565" t="s">
        <v>23351</v>
      </c>
      <c r="M8565" t="s">
        <v>23352</v>
      </c>
      <c r="N8565">
        <v>0.247777777</v>
      </c>
      <c r="O8565">
        <v>0</v>
      </c>
      <c r="P8565">
        <v>328</v>
      </c>
      <c r="Q8565">
        <v>0</v>
      </c>
      <c r="R8565">
        <v>0</v>
      </c>
      <c r="S8565">
        <v>2</v>
      </c>
      <c r="T8565">
        <v>399</v>
      </c>
      <c r="U8565">
        <v>0</v>
      </c>
      <c r="V8565">
        <v>0</v>
      </c>
      <c r="W8565">
        <v>0</v>
      </c>
      <c r="X8565">
        <v>15.944248143478054</v>
      </c>
      <c r="Y8565">
        <v>0</v>
      </c>
      <c r="Z8565">
        <v>0</v>
      </c>
      <c r="AA8565">
        <v>69.479990453258011</v>
      </c>
      <c r="AB8565">
        <v>76.006384596558945</v>
      </c>
      <c r="AC8565">
        <v>0</v>
      </c>
      <c r="AD8565">
        <v>0</v>
      </c>
      <c r="AE8565">
        <v>161.43062319329499</v>
      </c>
    </row>
    <row r="8566" spans="1:31" x14ac:dyDescent="0.3">
      <c r="A8566">
        <v>2729410</v>
      </c>
      <c r="B8566">
        <v>1</v>
      </c>
      <c r="C8566" t="s">
        <v>80</v>
      </c>
      <c r="D8566" t="s">
        <v>96</v>
      </c>
      <c r="E8566" t="s">
        <v>150</v>
      </c>
      <c r="F8566" t="s">
        <v>23353</v>
      </c>
      <c r="G8566" t="s">
        <v>152</v>
      </c>
      <c r="H8566" t="s">
        <v>153</v>
      </c>
      <c r="I8566" t="s">
        <v>136</v>
      </c>
      <c r="J8566" t="s">
        <v>137</v>
      </c>
      <c r="K8566" t="s">
        <v>138</v>
      </c>
      <c r="L8566" t="s">
        <v>23354</v>
      </c>
      <c r="M8566" t="s">
        <v>23355</v>
      </c>
      <c r="N8566">
        <v>0.2</v>
      </c>
      <c r="O8566">
        <v>0</v>
      </c>
      <c r="P8566">
        <v>90</v>
      </c>
      <c r="Q8566">
        <v>0</v>
      </c>
      <c r="R8566">
        <v>3</v>
      </c>
      <c r="S8566">
        <v>1</v>
      </c>
      <c r="T8566">
        <v>8</v>
      </c>
      <c r="U8566">
        <v>0</v>
      </c>
      <c r="V8566">
        <v>0</v>
      </c>
      <c r="W8566">
        <v>0</v>
      </c>
      <c r="X8566">
        <v>1.2929290428920002</v>
      </c>
      <c r="Y8566">
        <v>0</v>
      </c>
      <c r="Z8566">
        <v>0.18723429161765331</v>
      </c>
      <c r="AA8566">
        <v>2.4043550976757992</v>
      </c>
      <c r="AB8566">
        <v>1.8547911612573333E-2</v>
      </c>
      <c r="AC8566">
        <v>0</v>
      </c>
      <c r="AD8566">
        <v>0</v>
      </c>
      <c r="AE8566">
        <v>3.903066343798026</v>
      </c>
    </row>
    <row r="8567" spans="1:31" x14ac:dyDescent="0.3">
      <c r="A8567">
        <v>2729656</v>
      </c>
      <c r="B8567">
        <v>1</v>
      </c>
      <c r="C8567" t="s">
        <v>81</v>
      </c>
      <c r="D8567" t="s">
        <v>119</v>
      </c>
      <c r="E8567" t="s">
        <v>161</v>
      </c>
      <c r="F8567" t="s">
        <v>23356</v>
      </c>
      <c r="G8567" t="s">
        <v>163</v>
      </c>
      <c r="H8567" t="s">
        <v>135</v>
      </c>
      <c r="I8567" t="s">
        <v>136</v>
      </c>
      <c r="J8567" t="s">
        <v>137</v>
      </c>
      <c r="K8567" t="s">
        <v>138</v>
      </c>
      <c r="L8567" t="s">
        <v>23357</v>
      </c>
      <c r="M8567" t="s">
        <v>23358</v>
      </c>
      <c r="N8567">
        <v>7.9533333329999998</v>
      </c>
      <c r="O8567">
        <v>0</v>
      </c>
      <c r="P8567">
        <v>11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12.577167895292055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12.577167895292055</v>
      </c>
    </row>
    <row r="8568" spans="1:31" x14ac:dyDescent="0.3">
      <c r="A8568">
        <v>2729407</v>
      </c>
      <c r="B8568">
        <v>1</v>
      </c>
      <c r="C8568" t="s">
        <v>80</v>
      </c>
      <c r="D8568" t="s">
        <v>95</v>
      </c>
      <c r="E8568" t="s">
        <v>161</v>
      </c>
      <c r="F8568" t="s">
        <v>23359</v>
      </c>
      <c r="G8568" t="s">
        <v>163</v>
      </c>
      <c r="H8568" t="s">
        <v>135</v>
      </c>
      <c r="I8568" t="s">
        <v>136</v>
      </c>
      <c r="J8568" t="s">
        <v>137</v>
      </c>
      <c r="K8568" t="s">
        <v>138</v>
      </c>
      <c r="L8568" t="s">
        <v>23360</v>
      </c>
      <c r="M8568" t="s">
        <v>23361</v>
      </c>
      <c r="N8568">
        <v>6.6969444439999997</v>
      </c>
      <c r="O8568">
        <v>0</v>
      </c>
      <c r="P8568">
        <v>35</v>
      </c>
      <c r="Q8568">
        <v>0</v>
      </c>
      <c r="R8568">
        <v>1</v>
      </c>
      <c r="S8568">
        <v>0</v>
      </c>
      <c r="T8568">
        <v>2</v>
      </c>
      <c r="U8568">
        <v>0</v>
      </c>
      <c r="V8568">
        <v>0</v>
      </c>
      <c r="W8568">
        <v>0</v>
      </c>
      <c r="X8568">
        <v>29.94246482014249</v>
      </c>
      <c r="Y8568">
        <v>0</v>
      </c>
      <c r="Z8568">
        <v>0.81288582811486998</v>
      </c>
      <c r="AA8568">
        <v>0</v>
      </c>
      <c r="AB8568">
        <v>0.10230253667056501</v>
      </c>
      <c r="AC8568">
        <v>0</v>
      </c>
      <c r="AD8568">
        <v>0</v>
      </c>
      <c r="AE8568">
        <v>30.857653184927923</v>
      </c>
    </row>
    <row r="8569" spans="1:31" x14ac:dyDescent="0.3">
      <c r="A8569">
        <v>2730263</v>
      </c>
      <c r="B8569">
        <v>1</v>
      </c>
      <c r="C8569" t="s">
        <v>80</v>
      </c>
      <c r="D8569" t="s">
        <v>101</v>
      </c>
      <c r="E8569" t="s">
        <v>156</v>
      </c>
      <c r="F8569" t="s">
        <v>17348</v>
      </c>
      <c r="G8569" t="s">
        <v>348</v>
      </c>
      <c r="H8569" t="s">
        <v>153</v>
      </c>
      <c r="I8569" t="s">
        <v>136</v>
      </c>
      <c r="J8569" t="s">
        <v>137</v>
      </c>
      <c r="K8569" t="s">
        <v>138</v>
      </c>
      <c r="L8569" t="s">
        <v>23362</v>
      </c>
      <c r="M8569" t="s">
        <v>23363</v>
      </c>
      <c r="N8569">
        <v>5.5069444440000002</v>
      </c>
      <c r="O8569">
        <v>11</v>
      </c>
      <c r="P8569">
        <v>39</v>
      </c>
      <c r="Q8569">
        <v>6</v>
      </c>
      <c r="R8569">
        <v>0</v>
      </c>
      <c r="S8569">
        <v>5</v>
      </c>
      <c r="T8569">
        <v>1</v>
      </c>
      <c r="U8569">
        <v>0</v>
      </c>
      <c r="V8569">
        <v>0</v>
      </c>
      <c r="W8569">
        <v>100.22531906185763</v>
      </c>
      <c r="X8569">
        <v>45.317169407346498</v>
      </c>
      <c r="Y8569">
        <v>12.885060394954145</v>
      </c>
      <c r="Z8569">
        <v>0</v>
      </c>
      <c r="AA8569">
        <v>26.106622072743004</v>
      </c>
      <c r="AB8569">
        <v>6.3841206105250006</v>
      </c>
      <c r="AC8569">
        <v>0</v>
      </c>
      <c r="AD8569">
        <v>0</v>
      </c>
      <c r="AE8569">
        <v>190.91829154742626</v>
      </c>
    </row>
    <row r="8570" spans="1:31" x14ac:dyDescent="0.3">
      <c r="A8570">
        <v>2729430</v>
      </c>
      <c r="B8570">
        <v>1</v>
      </c>
      <c r="C8570" t="s">
        <v>81</v>
      </c>
      <c r="D8570" t="s">
        <v>113</v>
      </c>
      <c r="E8570" t="s">
        <v>161</v>
      </c>
      <c r="F8570" t="s">
        <v>23364</v>
      </c>
      <c r="G8570" t="s">
        <v>163</v>
      </c>
      <c r="H8570" t="s">
        <v>135</v>
      </c>
      <c r="I8570" t="s">
        <v>136</v>
      </c>
      <c r="J8570" t="s">
        <v>137</v>
      </c>
      <c r="K8570" t="s">
        <v>138</v>
      </c>
      <c r="L8570" t="s">
        <v>23365</v>
      </c>
      <c r="M8570" t="s">
        <v>23366</v>
      </c>
      <c r="N8570">
        <v>11.100555555</v>
      </c>
      <c r="O8570">
        <v>0</v>
      </c>
      <c r="P8570">
        <v>26</v>
      </c>
      <c r="Q8570">
        <v>0</v>
      </c>
      <c r="R8570">
        <v>0</v>
      </c>
      <c r="S8570">
        <v>0</v>
      </c>
      <c r="T8570">
        <v>1</v>
      </c>
      <c r="U8570">
        <v>0</v>
      </c>
      <c r="V8570">
        <v>0</v>
      </c>
      <c r="W8570">
        <v>0</v>
      </c>
      <c r="X8570">
        <v>33.057580141035032</v>
      </c>
      <c r="Y8570">
        <v>0</v>
      </c>
      <c r="Z8570">
        <v>0</v>
      </c>
      <c r="AA8570">
        <v>0</v>
      </c>
      <c r="AB8570">
        <v>1.4348717358604071</v>
      </c>
      <c r="AC8570">
        <v>0</v>
      </c>
      <c r="AD8570">
        <v>0</v>
      </c>
      <c r="AE8570">
        <v>34.492451876895437</v>
      </c>
    </row>
    <row r="8571" spans="1:31" x14ac:dyDescent="0.3">
      <c r="A8571">
        <v>2729599</v>
      </c>
      <c r="B8571">
        <v>1</v>
      </c>
      <c r="C8571" t="s">
        <v>81</v>
      </c>
      <c r="D8571" t="s">
        <v>116</v>
      </c>
      <c r="E8571" t="s">
        <v>161</v>
      </c>
      <c r="F8571" t="s">
        <v>23367</v>
      </c>
      <c r="G8571" t="s">
        <v>163</v>
      </c>
      <c r="H8571" t="s">
        <v>135</v>
      </c>
      <c r="I8571" t="s">
        <v>136</v>
      </c>
      <c r="J8571" t="s">
        <v>137</v>
      </c>
      <c r="K8571" t="s">
        <v>138</v>
      </c>
      <c r="L8571" t="s">
        <v>23368</v>
      </c>
      <c r="M8571" t="s">
        <v>23369</v>
      </c>
      <c r="N8571">
        <v>7.1124999999999998</v>
      </c>
      <c r="O8571">
        <v>0</v>
      </c>
      <c r="P8571">
        <v>14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8.8903345404646483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E8571">
        <v>8.8903345404646483</v>
      </c>
    </row>
    <row r="8572" spans="1:31" x14ac:dyDescent="0.3">
      <c r="A8572">
        <v>2730804</v>
      </c>
      <c r="B8572">
        <v>1</v>
      </c>
      <c r="C8572" t="s">
        <v>80</v>
      </c>
      <c r="D8572" t="s">
        <v>85</v>
      </c>
      <c r="E8572" t="s">
        <v>145</v>
      </c>
      <c r="F8572" t="s">
        <v>23003</v>
      </c>
      <c r="G8572" t="s">
        <v>147</v>
      </c>
      <c r="H8572" t="s">
        <v>135</v>
      </c>
      <c r="I8572" t="s">
        <v>136</v>
      </c>
      <c r="J8572" t="s">
        <v>137</v>
      </c>
      <c r="K8572" t="s">
        <v>138</v>
      </c>
      <c r="L8572" t="s">
        <v>23370</v>
      </c>
      <c r="M8572" t="s">
        <v>23371</v>
      </c>
      <c r="N8572">
        <v>6.0252777770000003</v>
      </c>
      <c r="O8572">
        <v>0</v>
      </c>
      <c r="P8572">
        <v>11</v>
      </c>
      <c r="Q8572">
        <v>0</v>
      </c>
      <c r="R8572">
        <v>0</v>
      </c>
      <c r="S8572">
        <v>0</v>
      </c>
      <c r="T8572">
        <v>1</v>
      </c>
      <c r="U8572">
        <v>0</v>
      </c>
      <c r="V8572">
        <v>0</v>
      </c>
      <c r="W8572">
        <v>0</v>
      </c>
      <c r="X8572">
        <v>12.233841136796581</v>
      </c>
      <c r="Y8572">
        <v>0</v>
      </c>
      <c r="Z8572">
        <v>0</v>
      </c>
      <c r="AA8572">
        <v>0</v>
      </c>
      <c r="AB8572">
        <v>1.8902917443108602</v>
      </c>
      <c r="AC8572">
        <v>0</v>
      </c>
      <c r="AD8572">
        <v>0</v>
      </c>
      <c r="AE8572">
        <v>14.124132881107441</v>
      </c>
    </row>
    <row r="8573" spans="1:31" x14ac:dyDescent="0.3">
      <c r="A8573">
        <v>2730432</v>
      </c>
      <c r="B8573">
        <v>1</v>
      </c>
      <c r="C8573" t="s">
        <v>81</v>
      </c>
      <c r="D8573" t="s">
        <v>113</v>
      </c>
      <c r="E8573" t="s">
        <v>161</v>
      </c>
      <c r="F8573" t="s">
        <v>23372</v>
      </c>
      <c r="G8573" t="s">
        <v>163</v>
      </c>
      <c r="H8573" t="s">
        <v>135</v>
      </c>
      <c r="I8573" t="s">
        <v>136</v>
      </c>
      <c r="J8573" t="s">
        <v>137</v>
      </c>
      <c r="K8573" t="s">
        <v>138</v>
      </c>
      <c r="L8573" t="s">
        <v>22384</v>
      </c>
      <c r="M8573" t="s">
        <v>23373</v>
      </c>
      <c r="N8573">
        <v>3.1172222220000001</v>
      </c>
      <c r="O8573">
        <v>0</v>
      </c>
      <c r="P8573">
        <v>25</v>
      </c>
      <c r="Q8573">
        <v>0</v>
      </c>
      <c r="R8573">
        <v>2</v>
      </c>
      <c r="S8573">
        <v>0</v>
      </c>
      <c r="T8573">
        <v>1</v>
      </c>
      <c r="U8573">
        <v>0</v>
      </c>
      <c r="V8573">
        <v>0</v>
      </c>
      <c r="W8573">
        <v>0</v>
      </c>
      <c r="X8573">
        <v>10.988649084213858</v>
      </c>
      <c r="Y8573">
        <v>0</v>
      </c>
      <c r="Z8573">
        <v>1.1850294688710936</v>
      </c>
      <c r="AA8573">
        <v>0</v>
      </c>
      <c r="AB8573">
        <v>1.2752416270936593</v>
      </c>
      <c r="AC8573">
        <v>0</v>
      </c>
      <c r="AD8573">
        <v>0</v>
      </c>
      <c r="AE8573">
        <v>13.448920180178611</v>
      </c>
    </row>
    <row r="8574" spans="1:31" x14ac:dyDescent="0.3">
      <c r="A8574">
        <v>2729971</v>
      </c>
      <c r="B8574">
        <v>1</v>
      </c>
      <c r="C8574" t="s">
        <v>81</v>
      </c>
      <c r="D8574" t="s">
        <v>118</v>
      </c>
      <c r="E8574" t="s">
        <v>161</v>
      </c>
      <c r="F8574" t="s">
        <v>23374</v>
      </c>
      <c r="G8574" t="s">
        <v>163</v>
      </c>
      <c r="H8574" t="s">
        <v>135</v>
      </c>
      <c r="I8574" t="s">
        <v>136</v>
      </c>
      <c r="J8574" t="s">
        <v>137</v>
      </c>
      <c r="K8574" t="s">
        <v>138</v>
      </c>
      <c r="L8574" t="s">
        <v>23375</v>
      </c>
      <c r="M8574" t="s">
        <v>23376</v>
      </c>
      <c r="N8574">
        <v>4.0730555549999998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54</v>
      </c>
      <c r="U8574">
        <v>0</v>
      </c>
      <c r="V8574">
        <v>1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77.142697657713299</v>
      </c>
      <c r="AC8574">
        <v>0</v>
      </c>
      <c r="AD8574">
        <v>4.4915434351115007</v>
      </c>
      <c r="AE8574">
        <v>81.634241092824794</v>
      </c>
    </row>
    <row r="8575" spans="1:31" x14ac:dyDescent="0.3">
      <c r="A8575">
        <v>2729095</v>
      </c>
      <c r="B8575">
        <v>1</v>
      </c>
      <c r="C8575" t="s">
        <v>80</v>
      </c>
      <c r="D8575" t="s">
        <v>95</v>
      </c>
      <c r="E8575" t="s">
        <v>156</v>
      </c>
      <c r="F8575" t="s">
        <v>23377</v>
      </c>
      <c r="G8575" t="s">
        <v>170</v>
      </c>
      <c r="H8575" t="s">
        <v>153</v>
      </c>
      <c r="I8575" t="s">
        <v>136</v>
      </c>
      <c r="J8575" t="s">
        <v>137</v>
      </c>
      <c r="K8575" t="s">
        <v>138</v>
      </c>
      <c r="L8575" t="s">
        <v>23378</v>
      </c>
      <c r="M8575" t="s">
        <v>23379</v>
      </c>
      <c r="N8575">
        <v>7.3630555549999999</v>
      </c>
      <c r="O8575">
        <v>0</v>
      </c>
      <c r="P8575">
        <v>334</v>
      </c>
      <c r="Q8575">
        <v>0</v>
      </c>
      <c r="R8575">
        <v>0</v>
      </c>
      <c r="S8575">
        <v>0</v>
      </c>
      <c r="T8575">
        <v>31</v>
      </c>
      <c r="U8575">
        <v>0</v>
      </c>
      <c r="V8575">
        <v>0</v>
      </c>
      <c r="W8575">
        <v>0</v>
      </c>
      <c r="X8575">
        <v>334.15747419993613</v>
      </c>
      <c r="Y8575">
        <v>0</v>
      </c>
      <c r="Z8575">
        <v>0</v>
      </c>
      <c r="AA8575">
        <v>0</v>
      </c>
      <c r="AB8575">
        <v>168.36373105433995</v>
      </c>
      <c r="AC8575">
        <v>0</v>
      </c>
      <c r="AD8575">
        <v>0</v>
      </c>
      <c r="AE8575">
        <v>502.52120525427608</v>
      </c>
    </row>
    <row r="8576" spans="1:31" x14ac:dyDescent="0.3">
      <c r="A8576">
        <v>2729636</v>
      </c>
      <c r="B8576">
        <v>1</v>
      </c>
      <c r="C8576" t="s">
        <v>80</v>
      </c>
      <c r="D8576" t="s">
        <v>103</v>
      </c>
      <c r="E8576" t="s">
        <v>213</v>
      </c>
      <c r="F8576" t="s">
        <v>23380</v>
      </c>
      <c r="G8576" t="s">
        <v>152</v>
      </c>
      <c r="H8576" t="s">
        <v>153</v>
      </c>
      <c r="I8576" t="s">
        <v>136</v>
      </c>
      <c r="J8576" t="s">
        <v>137</v>
      </c>
      <c r="K8576" t="s">
        <v>138</v>
      </c>
      <c r="L8576" t="s">
        <v>23381</v>
      </c>
      <c r="M8576" t="s">
        <v>22824</v>
      </c>
      <c r="N8576">
        <v>0.96555555500000001</v>
      </c>
      <c r="O8576">
        <v>0</v>
      </c>
      <c r="P8576">
        <v>689</v>
      </c>
      <c r="Q8576">
        <v>20</v>
      </c>
      <c r="R8576">
        <v>2</v>
      </c>
      <c r="S8576">
        <v>3</v>
      </c>
      <c r="T8576">
        <v>89</v>
      </c>
      <c r="U8576">
        <v>1</v>
      </c>
      <c r="V8576">
        <v>2</v>
      </c>
      <c r="W8576">
        <v>0</v>
      </c>
      <c r="X8576">
        <v>130.37602582141142</v>
      </c>
      <c r="Y8576">
        <v>2.1683024971833</v>
      </c>
      <c r="Z8576">
        <v>0.61111171887479998</v>
      </c>
      <c r="AA8576">
        <v>73.32970719858406</v>
      </c>
      <c r="AB8576">
        <v>38.20519293563806</v>
      </c>
      <c r="AC8576">
        <v>29.047142400068797</v>
      </c>
      <c r="AD8576">
        <v>26.717430319687438</v>
      </c>
      <c r="AE8576">
        <v>300.45491289144786</v>
      </c>
    </row>
    <row r="8577" spans="1:31" x14ac:dyDescent="0.3">
      <c r="A8577">
        <v>2729387</v>
      </c>
      <c r="B8577">
        <v>1</v>
      </c>
      <c r="C8577" t="s">
        <v>80</v>
      </c>
      <c r="D8577" t="s">
        <v>102</v>
      </c>
      <c r="E8577" t="s">
        <v>156</v>
      </c>
      <c r="F8577" t="s">
        <v>6439</v>
      </c>
      <c r="G8577" t="s">
        <v>185</v>
      </c>
      <c r="H8577" t="s">
        <v>153</v>
      </c>
      <c r="I8577" t="s">
        <v>136</v>
      </c>
      <c r="J8577" t="s">
        <v>137</v>
      </c>
      <c r="K8577" t="s">
        <v>138</v>
      </c>
      <c r="L8577" t="s">
        <v>23382</v>
      </c>
      <c r="M8577" t="s">
        <v>23383</v>
      </c>
      <c r="N8577">
        <v>0.91777777699999996</v>
      </c>
      <c r="O8577">
        <v>1</v>
      </c>
      <c r="P8577">
        <v>826</v>
      </c>
      <c r="Q8577">
        <v>1</v>
      </c>
      <c r="R8577">
        <v>13</v>
      </c>
      <c r="S8577">
        <v>2</v>
      </c>
      <c r="T8577">
        <v>64</v>
      </c>
      <c r="U8577">
        <v>0</v>
      </c>
      <c r="V8577">
        <v>0</v>
      </c>
      <c r="W8577">
        <v>0.33195259107184666</v>
      </c>
      <c r="X8577">
        <v>78.644486625319843</v>
      </c>
      <c r="Y8577">
        <v>0.22910575567330999</v>
      </c>
      <c r="Z8577">
        <v>0.20260587967655</v>
      </c>
      <c r="AA8577">
        <v>9.5451518217852929</v>
      </c>
      <c r="AB8577">
        <v>23.824078239887534</v>
      </c>
      <c r="AC8577">
        <v>0</v>
      </c>
      <c r="AD8577">
        <v>0</v>
      </c>
      <c r="AE8577">
        <v>112.77738091341439</v>
      </c>
    </row>
    <row r="8578" spans="1:31" x14ac:dyDescent="0.3">
      <c r="A8578">
        <v>2729138</v>
      </c>
      <c r="B8578">
        <v>1</v>
      </c>
      <c r="C8578" t="s">
        <v>80</v>
      </c>
      <c r="D8578" t="s">
        <v>100</v>
      </c>
      <c r="E8578" t="s">
        <v>150</v>
      </c>
      <c r="F8578" t="s">
        <v>6997</v>
      </c>
      <c r="G8578" t="s">
        <v>152</v>
      </c>
      <c r="H8578" t="s">
        <v>153</v>
      </c>
      <c r="I8578" t="s">
        <v>490</v>
      </c>
      <c r="J8578" t="s">
        <v>137</v>
      </c>
      <c r="K8578" t="s">
        <v>138</v>
      </c>
      <c r="L8578" t="s">
        <v>23384</v>
      </c>
      <c r="M8578" t="s">
        <v>23385</v>
      </c>
      <c r="N8578">
        <v>1.8888888E-2</v>
      </c>
      <c r="O8578">
        <v>11</v>
      </c>
      <c r="P8578">
        <v>39</v>
      </c>
      <c r="Q8578">
        <v>67</v>
      </c>
      <c r="R8578">
        <v>85</v>
      </c>
      <c r="S8578">
        <v>14</v>
      </c>
      <c r="T8578">
        <v>41</v>
      </c>
      <c r="U8578">
        <v>0</v>
      </c>
      <c r="V8578">
        <v>1</v>
      </c>
      <c r="W8578">
        <v>5.5559021819586669E-2</v>
      </c>
      <c r="X8578">
        <v>0.15095462927891007</v>
      </c>
      <c r="Y8578">
        <v>0.68017904173333332</v>
      </c>
      <c r="Z8578">
        <v>0.85999321795702688</v>
      </c>
      <c r="AA8578">
        <v>0.99233030362720009</v>
      </c>
      <c r="AB8578">
        <v>0.48842395145153988</v>
      </c>
      <c r="AC8578">
        <v>0</v>
      </c>
      <c r="AD8578">
        <v>3.3188174795400004E-2</v>
      </c>
      <c r="AE8578">
        <v>3.260628340662997</v>
      </c>
    </row>
    <row r="8579" spans="1:31" x14ac:dyDescent="0.3">
      <c r="A8579">
        <v>2729038</v>
      </c>
      <c r="B8579">
        <v>1</v>
      </c>
      <c r="C8579" t="s">
        <v>81</v>
      </c>
      <c r="D8579" t="s">
        <v>116</v>
      </c>
      <c r="E8579" t="s">
        <v>213</v>
      </c>
      <c r="F8579" t="s">
        <v>3296</v>
      </c>
      <c r="G8579" t="s">
        <v>152</v>
      </c>
      <c r="H8579" t="s">
        <v>153</v>
      </c>
      <c r="I8579" t="s">
        <v>136</v>
      </c>
      <c r="J8579" t="s">
        <v>137</v>
      </c>
      <c r="K8579" t="s">
        <v>138</v>
      </c>
      <c r="L8579" t="s">
        <v>23386</v>
      </c>
      <c r="M8579" t="s">
        <v>22623</v>
      </c>
      <c r="N8579">
        <v>0.399166666</v>
      </c>
      <c r="O8579">
        <v>0</v>
      </c>
      <c r="P8579">
        <v>797</v>
      </c>
      <c r="Q8579">
        <v>4</v>
      </c>
      <c r="R8579">
        <v>44</v>
      </c>
      <c r="S8579">
        <v>0</v>
      </c>
      <c r="T8579">
        <v>108</v>
      </c>
      <c r="U8579">
        <v>1</v>
      </c>
      <c r="V8579">
        <v>0</v>
      </c>
      <c r="W8579">
        <v>0</v>
      </c>
      <c r="X8579">
        <v>49.461432981582945</v>
      </c>
      <c r="Y8579">
        <v>1.6115299033617652</v>
      </c>
      <c r="Z8579">
        <v>2.5282854291774446</v>
      </c>
      <c r="AA8579">
        <v>0</v>
      </c>
      <c r="AB8579">
        <v>7.0261705139937751</v>
      </c>
      <c r="AC8579">
        <v>1.8725486449178901</v>
      </c>
      <c r="AD8579">
        <v>0</v>
      </c>
      <c r="AE8579">
        <v>62.49996747303382</v>
      </c>
    </row>
    <row r="8580" spans="1:31" x14ac:dyDescent="0.3">
      <c r="A8580">
        <v>2728995</v>
      </c>
      <c r="B8580">
        <v>1</v>
      </c>
      <c r="C8580" t="s">
        <v>81</v>
      </c>
      <c r="D8580" t="s">
        <v>124</v>
      </c>
      <c r="E8580" t="s">
        <v>161</v>
      </c>
      <c r="F8580" t="s">
        <v>23387</v>
      </c>
      <c r="G8580" t="s">
        <v>163</v>
      </c>
      <c r="H8580" t="s">
        <v>135</v>
      </c>
      <c r="I8580" t="s">
        <v>136</v>
      </c>
      <c r="J8580" t="s">
        <v>137</v>
      </c>
      <c r="K8580" t="s">
        <v>138</v>
      </c>
      <c r="L8580" t="s">
        <v>23388</v>
      </c>
      <c r="M8580" t="s">
        <v>23389</v>
      </c>
      <c r="N8580">
        <v>6.1227777769999996</v>
      </c>
      <c r="O8580">
        <v>0</v>
      </c>
      <c r="P8580">
        <v>96</v>
      </c>
      <c r="Q8580">
        <v>0</v>
      </c>
      <c r="R8580">
        <v>0</v>
      </c>
      <c r="S8580">
        <v>0</v>
      </c>
      <c r="T8580">
        <v>9</v>
      </c>
      <c r="U8580">
        <v>0</v>
      </c>
      <c r="V8580">
        <v>0</v>
      </c>
      <c r="W8580">
        <v>0</v>
      </c>
      <c r="X8580">
        <v>89.014092901673934</v>
      </c>
      <c r="Y8580">
        <v>0</v>
      </c>
      <c r="Z8580">
        <v>0</v>
      </c>
      <c r="AA8580">
        <v>0</v>
      </c>
      <c r="AB8580">
        <v>1.2845498414845802</v>
      </c>
      <c r="AC8580">
        <v>0</v>
      </c>
      <c r="AD8580">
        <v>0</v>
      </c>
      <c r="AE8580">
        <v>90.29864274315851</v>
      </c>
    </row>
    <row r="8581" spans="1:31" x14ac:dyDescent="0.3">
      <c r="A8581">
        <v>2728846</v>
      </c>
      <c r="B8581">
        <v>1</v>
      </c>
      <c r="C8581" t="s">
        <v>80</v>
      </c>
      <c r="D8581" t="s">
        <v>104</v>
      </c>
      <c r="E8581" t="s">
        <v>150</v>
      </c>
      <c r="F8581" t="s">
        <v>4472</v>
      </c>
      <c r="G8581" t="s">
        <v>152</v>
      </c>
      <c r="H8581" t="s">
        <v>153</v>
      </c>
      <c r="I8581" t="s">
        <v>136</v>
      </c>
      <c r="J8581" t="s">
        <v>137</v>
      </c>
      <c r="K8581" t="s">
        <v>138</v>
      </c>
      <c r="L8581" t="s">
        <v>23390</v>
      </c>
      <c r="M8581" t="s">
        <v>23391</v>
      </c>
      <c r="N8581">
        <v>8.8888887999999999E-2</v>
      </c>
      <c r="O8581">
        <v>1</v>
      </c>
      <c r="P8581">
        <v>10</v>
      </c>
      <c r="Q8581">
        <v>25</v>
      </c>
      <c r="R8581">
        <v>55</v>
      </c>
      <c r="S8581">
        <v>16</v>
      </c>
      <c r="T8581">
        <v>11</v>
      </c>
      <c r="U8581">
        <v>18</v>
      </c>
      <c r="V8581">
        <v>0</v>
      </c>
      <c r="W8581">
        <v>3.1948408800000001E-2</v>
      </c>
      <c r="X8581">
        <v>8.4848112357599995E-2</v>
      </c>
      <c r="Y8581">
        <v>6.9092075016312</v>
      </c>
      <c r="Z8581">
        <v>9.504082559999999E-2</v>
      </c>
      <c r="AA8581">
        <v>20.886047951574405</v>
      </c>
      <c r="AB8581">
        <v>0.24010520689466669</v>
      </c>
      <c r="AC8581">
        <v>257.44087011344538</v>
      </c>
      <c r="AD8581">
        <v>0</v>
      </c>
      <c r="AE8581">
        <v>285.68806812030323</v>
      </c>
    </row>
    <row r="8582" spans="1:31" x14ac:dyDescent="0.3">
      <c r="A8582">
        <v>2730761</v>
      </c>
      <c r="B8582">
        <v>1</v>
      </c>
      <c r="C8582" t="s">
        <v>80</v>
      </c>
      <c r="D8582" t="s">
        <v>93</v>
      </c>
      <c r="E8582" t="s">
        <v>145</v>
      </c>
      <c r="F8582" t="s">
        <v>23392</v>
      </c>
      <c r="G8582" t="s">
        <v>230</v>
      </c>
      <c r="H8582" t="s">
        <v>135</v>
      </c>
      <c r="I8582" t="s">
        <v>136</v>
      </c>
      <c r="J8582" t="s">
        <v>137</v>
      </c>
      <c r="K8582" t="s">
        <v>138</v>
      </c>
      <c r="L8582" t="s">
        <v>23393</v>
      </c>
      <c r="M8582" t="s">
        <v>23394</v>
      </c>
      <c r="N8582">
        <v>6.2627777770000002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1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>
        <v>0</v>
      </c>
      <c r="AC8582">
        <v>0</v>
      </c>
      <c r="AD8582">
        <v>0</v>
      </c>
      <c r="AE8582">
        <v>0</v>
      </c>
    </row>
    <row r="8583" spans="1:31" x14ac:dyDescent="0.3">
      <c r="A8583">
        <v>2729679</v>
      </c>
      <c r="B8583">
        <v>1</v>
      </c>
      <c r="C8583" t="s">
        <v>81</v>
      </c>
      <c r="D8583" t="s">
        <v>118</v>
      </c>
      <c r="E8583" t="s">
        <v>161</v>
      </c>
      <c r="F8583" t="s">
        <v>23395</v>
      </c>
      <c r="G8583" t="s">
        <v>1141</v>
      </c>
      <c r="H8583" t="s">
        <v>135</v>
      </c>
      <c r="I8583" t="s">
        <v>136</v>
      </c>
      <c r="J8583" t="s">
        <v>137</v>
      </c>
      <c r="K8583" t="s">
        <v>138</v>
      </c>
      <c r="L8583" t="s">
        <v>23396</v>
      </c>
      <c r="M8583" t="s">
        <v>23397</v>
      </c>
      <c r="N8583">
        <v>4.3711111110000003</v>
      </c>
      <c r="O8583">
        <v>0</v>
      </c>
      <c r="P8583">
        <v>10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2.4787024657065015</v>
      </c>
      <c r="Y8583">
        <v>0</v>
      </c>
      <c r="Z8583">
        <v>0</v>
      </c>
      <c r="AA8583">
        <v>0</v>
      </c>
      <c r="AB8583">
        <v>0</v>
      </c>
      <c r="AC8583">
        <v>0</v>
      </c>
      <c r="AD8583">
        <v>0</v>
      </c>
      <c r="AE8583">
        <v>2.4787024657065015</v>
      </c>
    </row>
    <row r="8584" spans="1:31" x14ac:dyDescent="0.3">
      <c r="A8584">
        <v>2729287</v>
      </c>
      <c r="B8584">
        <v>1</v>
      </c>
      <c r="C8584" t="s">
        <v>80</v>
      </c>
      <c r="D8584" t="s">
        <v>95</v>
      </c>
      <c r="E8584" t="s">
        <v>200</v>
      </c>
      <c r="F8584" t="s">
        <v>23398</v>
      </c>
      <c r="G8584" t="s">
        <v>578</v>
      </c>
      <c r="H8584" t="s">
        <v>135</v>
      </c>
      <c r="I8584" t="s">
        <v>136</v>
      </c>
      <c r="J8584" t="s">
        <v>137</v>
      </c>
      <c r="K8584" t="s">
        <v>138</v>
      </c>
      <c r="L8584" t="s">
        <v>23399</v>
      </c>
      <c r="M8584" t="s">
        <v>23400</v>
      </c>
      <c r="N8584">
        <v>7.0069444440000002</v>
      </c>
      <c r="O8584">
        <v>0</v>
      </c>
      <c r="P8584">
        <v>65</v>
      </c>
      <c r="Q8584">
        <v>0</v>
      </c>
      <c r="R8584">
        <v>0</v>
      </c>
      <c r="S8584">
        <v>0</v>
      </c>
      <c r="T8584">
        <v>21</v>
      </c>
      <c r="U8584">
        <v>0</v>
      </c>
      <c r="V8584">
        <v>0</v>
      </c>
      <c r="W8584">
        <v>0</v>
      </c>
      <c r="X8584">
        <v>78.688276988662409</v>
      </c>
      <c r="Y8584">
        <v>0</v>
      </c>
      <c r="Z8584">
        <v>0</v>
      </c>
      <c r="AA8584">
        <v>0</v>
      </c>
      <c r="AB8584">
        <v>81.616801842352501</v>
      </c>
      <c r="AC8584">
        <v>0</v>
      </c>
      <c r="AD8584">
        <v>0</v>
      </c>
      <c r="AE8584">
        <v>160.3050788310149</v>
      </c>
    </row>
    <row r="8585" spans="1:31" x14ac:dyDescent="0.3">
      <c r="A8585">
        <v>2730509</v>
      </c>
      <c r="B8585">
        <v>1</v>
      </c>
      <c r="C8585" t="s">
        <v>81</v>
      </c>
      <c r="D8585" t="s">
        <v>123</v>
      </c>
      <c r="E8585" t="s">
        <v>132</v>
      </c>
      <c r="F8585" t="s">
        <v>23401</v>
      </c>
      <c r="G8585" t="s">
        <v>134</v>
      </c>
      <c r="H8585" t="s">
        <v>135</v>
      </c>
      <c r="I8585" t="s">
        <v>136</v>
      </c>
      <c r="J8585" t="s">
        <v>137</v>
      </c>
      <c r="K8585" t="s">
        <v>138</v>
      </c>
      <c r="L8585" t="s">
        <v>23402</v>
      </c>
      <c r="M8585" t="s">
        <v>23403</v>
      </c>
      <c r="N8585">
        <v>2.8063888879999999</v>
      </c>
      <c r="O8585">
        <v>0</v>
      </c>
      <c r="P8585">
        <v>138</v>
      </c>
      <c r="Q8585">
        <v>0</v>
      </c>
      <c r="R8585">
        <v>7</v>
      </c>
      <c r="S8585">
        <v>0</v>
      </c>
      <c r="T8585">
        <v>10</v>
      </c>
      <c r="U8585">
        <v>0</v>
      </c>
      <c r="V8585">
        <v>0</v>
      </c>
      <c r="W8585">
        <v>0</v>
      </c>
      <c r="X8585">
        <v>50.458447197355987</v>
      </c>
      <c r="Y8585">
        <v>0</v>
      </c>
      <c r="Z8585">
        <v>0</v>
      </c>
      <c r="AA8585">
        <v>0</v>
      </c>
      <c r="AB8585">
        <v>7.5805949128045818</v>
      </c>
      <c r="AC8585">
        <v>0</v>
      </c>
      <c r="AD8585">
        <v>0</v>
      </c>
      <c r="AE8585">
        <v>58.039042110160565</v>
      </c>
    </row>
    <row r="8586" spans="1:31" x14ac:dyDescent="0.3">
      <c r="A8586">
        <v>2729181</v>
      </c>
      <c r="B8586">
        <v>1</v>
      </c>
      <c r="C8586" t="s">
        <v>80</v>
      </c>
      <c r="D8586" t="s">
        <v>101</v>
      </c>
      <c r="E8586" t="s">
        <v>132</v>
      </c>
      <c r="F8586" t="s">
        <v>2013</v>
      </c>
      <c r="G8586" t="s">
        <v>409</v>
      </c>
      <c r="H8586" t="s">
        <v>135</v>
      </c>
      <c r="I8586" t="s">
        <v>136</v>
      </c>
      <c r="J8586" t="s">
        <v>137</v>
      </c>
      <c r="K8586" t="s">
        <v>138</v>
      </c>
      <c r="L8586" t="s">
        <v>23404</v>
      </c>
      <c r="M8586" t="s">
        <v>23405</v>
      </c>
      <c r="N8586">
        <v>3.3391666660000001</v>
      </c>
      <c r="O8586">
        <v>0</v>
      </c>
      <c r="P8586">
        <v>64</v>
      </c>
      <c r="Q8586">
        <v>0</v>
      </c>
      <c r="R8586">
        <v>23</v>
      </c>
      <c r="S8586">
        <v>0</v>
      </c>
      <c r="T8586">
        <v>11</v>
      </c>
      <c r="U8586">
        <v>0</v>
      </c>
      <c r="V8586">
        <v>0</v>
      </c>
      <c r="W8586">
        <v>0</v>
      </c>
      <c r="X8586">
        <v>77.89017991443356</v>
      </c>
      <c r="Y8586">
        <v>0</v>
      </c>
      <c r="Z8586">
        <v>8.350364734246698</v>
      </c>
      <c r="AA8586">
        <v>0</v>
      </c>
      <c r="AB8586">
        <v>29.018119697083709</v>
      </c>
      <c r="AC8586">
        <v>0</v>
      </c>
      <c r="AD8586">
        <v>0</v>
      </c>
      <c r="AE8586">
        <v>115.25866434576396</v>
      </c>
    </row>
    <row r="8587" spans="1:31" x14ac:dyDescent="0.3">
      <c r="A8587">
        <v>2729513</v>
      </c>
      <c r="B8587">
        <v>1</v>
      </c>
      <c r="C8587" t="s">
        <v>81</v>
      </c>
      <c r="D8587" t="s">
        <v>118</v>
      </c>
      <c r="E8587" t="s">
        <v>161</v>
      </c>
      <c r="F8587" t="s">
        <v>23406</v>
      </c>
      <c r="G8587" t="s">
        <v>163</v>
      </c>
      <c r="H8587" t="s">
        <v>135</v>
      </c>
      <c r="I8587" t="s">
        <v>136</v>
      </c>
      <c r="J8587" t="s">
        <v>137</v>
      </c>
      <c r="K8587" t="s">
        <v>138</v>
      </c>
      <c r="L8587" t="s">
        <v>23407</v>
      </c>
      <c r="M8587" t="s">
        <v>23408</v>
      </c>
      <c r="N8587">
        <v>1.3630555550000001</v>
      </c>
      <c r="O8587">
        <v>0</v>
      </c>
      <c r="P8587">
        <v>10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0.78085729796919168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0.78085729796919168</v>
      </c>
    </row>
    <row r="8588" spans="1:31" x14ac:dyDescent="0.3">
      <c r="A8588">
        <v>2730655</v>
      </c>
      <c r="B8588">
        <v>1</v>
      </c>
      <c r="C8588" t="s">
        <v>80</v>
      </c>
      <c r="D8588" t="s">
        <v>95</v>
      </c>
      <c r="E8588" t="s">
        <v>161</v>
      </c>
      <c r="F8588" t="s">
        <v>23409</v>
      </c>
      <c r="G8588" t="s">
        <v>163</v>
      </c>
      <c r="H8588" t="s">
        <v>135</v>
      </c>
      <c r="I8588" t="s">
        <v>136</v>
      </c>
      <c r="J8588" t="s">
        <v>137</v>
      </c>
      <c r="K8588" t="s">
        <v>138</v>
      </c>
      <c r="L8588" t="s">
        <v>23410</v>
      </c>
      <c r="M8588" t="s">
        <v>23411</v>
      </c>
      <c r="N8588">
        <v>2.2555555549999999</v>
      </c>
      <c r="O8588">
        <v>0</v>
      </c>
      <c r="P8588">
        <v>2</v>
      </c>
      <c r="Q8588">
        <v>0</v>
      </c>
      <c r="R8588">
        <v>0</v>
      </c>
      <c r="S8588">
        <v>0</v>
      </c>
      <c r="T8588">
        <v>1</v>
      </c>
      <c r="U8588">
        <v>0</v>
      </c>
      <c r="V8588">
        <v>0</v>
      </c>
      <c r="W8588">
        <v>0</v>
      </c>
      <c r="X8588">
        <v>0.76410202750854006</v>
      </c>
      <c r="Y8588">
        <v>0</v>
      </c>
      <c r="Z8588">
        <v>0</v>
      </c>
      <c r="AA8588">
        <v>0</v>
      </c>
      <c r="AB8588">
        <v>0.28233970478069337</v>
      </c>
      <c r="AC8588">
        <v>0</v>
      </c>
      <c r="AD8588">
        <v>0</v>
      </c>
      <c r="AE8588">
        <v>1.0464417322892334</v>
      </c>
    </row>
    <row r="8589" spans="1:31" x14ac:dyDescent="0.3">
      <c r="A8589">
        <v>2730160</v>
      </c>
      <c r="B8589">
        <v>1</v>
      </c>
      <c r="C8589" t="s">
        <v>80</v>
      </c>
      <c r="D8589" t="s">
        <v>97</v>
      </c>
      <c r="E8589" t="s">
        <v>213</v>
      </c>
      <c r="F8589" t="s">
        <v>5730</v>
      </c>
      <c r="G8589" t="s">
        <v>152</v>
      </c>
      <c r="H8589" t="s">
        <v>153</v>
      </c>
      <c r="I8589" t="s">
        <v>136</v>
      </c>
      <c r="J8589" t="s">
        <v>137</v>
      </c>
      <c r="K8589" t="s">
        <v>138</v>
      </c>
      <c r="L8589" t="s">
        <v>23412</v>
      </c>
      <c r="M8589" t="s">
        <v>23413</v>
      </c>
      <c r="N8589">
        <v>1.443333333</v>
      </c>
      <c r="O8589">
        <v>4</v>
      </c>
      <c r="P8589">
        <v>773</v>
      </c>
      <c r="Q8589">
        <v>3</v>
      </c>
      <c r="R8589">
        <v>81</v>
      </c>
      <c r="S8589">
        <v>6</v>
      </c>
      <c r="T8589">
        <v>136</v>
      </c>
      <c r="U8589">
        <v>0</v>
      </c>
      <c r="V8589">
        <v>0</v>
      </c>
      <c r="W8589">
        <v>8.3882192865316263</v>
      </c>
      <c r="X8589">
        <v>295.30864290681245</v>
      </c>
      <c r="Y8589">
        <v>3.4390339752824337</v>
      </c>
      <c r="Z8589">
        <v>21.432795903710563</v>
      </c>
      <c r="AA8589">
        <v>34.71295516511627</v>
      </c>
      <c r="AB8589">
        <v>143.11905428262753</v>
      </c>
      <c r="AC8589">
        <v>0</v>
      </c>
      <c r="AD8589">
        <v>0</v>
      </c>
      <c r="AE8589">
        <v>506.40070152008087</v>
      </c>
    </row>
    <row r="8590" spans="1:31" x14ac:dyDescent="0.3">
      <c r="A8590">
        <v>2729058</v>
      </c>
      <c r="B8590">
        <v>1</v>
      </c>
      <c r="C8590" t="s">
        <v>80</v>
      </c>
      <c r="D8590" t="s">
        <v>104</v>
      </c>
      <c r="E8590" t="s">
        <v>213</v>
      </c>
      <c r="F8590" t="s">
        <v>2197</v>
      </c>
      <c r="G8590" t="s">
        <v>152</v>
      </c>
      <c r="H8590" t="s">
        <v>153</v>
      </c>
      <c r="I8590" t="s">
        <v>136</v>
      </c>
      <c r="J8590" t="s">
        <v>137</v>
      </c>
      <c r="K8590" t="s">
        <v>138</v>
      </c>
      <c r="L8590" t="s">
        <v>23414</v>
      </c>
      <c r="M8590" t="s">
        <v>23415</v>
      </c>
      <c r="N8590">
        <v>4.3633333329999999</v>
      </c>
      <c r="O8590">
        <v>4</v>
      </c>
      <c r="P8590">
        <v>853</v>
      </c>
      <c r="Q8590">
        <v>20</v>
      </c>
      <c r="R8590">
        <v>98</v>
      </c>
      <c r="S8590">
        <v>6</v>
      </c>
      <c r="T8590">
        <v>193</v>
      </c>
      <c r="U8590">
        <v>2</v>
      </c>
      <c r="V8590">
        <v>0</v>
      </c>
      <c r="W8590">
        <v>4.1637870065546254</v>
      </c>
      <c r="X8590">
        <v>542.88894412375794</v>
      </c>
      <c r="Y8590">
        <v>59.475046518477257</v>
      </c>
      <c r="Z8590">
        <v>39.104488483466369</v>
      </c>
      <c r="AA8590">
        <v>22.9425011468423</v>
      </c>
      <c r="AB8590">
        <v>169.17050892315658</v>
      </c>
      <c r="AC8590">
        <v>117.1982054879433</v>
      </c>
      <c r="AD8590">
        <v>0</v>
      </c>
      <c r="AE8590">
        <v>954.94348169019838</v>
      </c>
    </row>
    <row r="8591" spans="1:31" x14ac:dyDescent="0.3">
      <c r="A8591">
        <v>2728726</v>
      </c>
      <c r="B8591">
        <v>1</v>
      </c>
      <c r="C8591" t="s">
        <v>81</v>
      </c>
      <c r="D8591" t="s">
        <v>128</v>
      </c>
      <c r="E8591" t="s">
        <v>156</v>
      </c>
      <c r="F8591" t="s">
        <v>23416</v>
      </c>
      <c r="G8591" t="s">
        <v>152</v>
      </c>
      <c r="H8591" t="s">
        <v>153</v>
      </c>
      <c r="I8591" t="s">
        <v>136</v>
      </c>
      <c r="J8591" t="s">
        <v>137</v>
      </c>
      <c r="K8591" t="s">
        <v>138</v>
      </c>
      <c r="L8591" t="s">
        <v>23417</v>
      </c>
      <c r="M8591" t="s">
        <v>23418</v>
      </c>
      <c r="N8591">
        <v>2.1666666659999998</v>
      </c>
      <c r="O8591">
        <v>1</v>
      </c>
      <c r="P8591">
        <v>2016</v>
      </c>
      <c r="Q8591">
        <v>0</v>
      </c>
      <c r="R8591">
        <v>3</v>
      </c>
      <c r="S8591">
        <v>0</v>
      </c>
      <c r="T8591">
        <v>96</v>
      </c>
      <c r="U8591">
        <v>1</v>
      </c>
      <c r="V8591">
        <v>0</v>
      </c>
      <c r="W8591">
        <v>0.3558185995</v>
      </c>
      <c r="X8591">
        <v>747.8529750754376</v>
      </c>
      <c r="Y8591">
        <v>0</v>
      </c>
      <c r="Z8591">
        <v>1.3158913490089998</v>
      </c>
      <c r="AA8591">
        <v>0</v>
      </c>
      <c r="AB8591">
        <v>145.64709732085791</v>
      </c>
      <c r="AC8591">
        <v>100.39236070966666</v>
      </c>
      <c r="AD8591">
        <v>0</v>
      </c>
      <c r="AE8591">
        <v>995.56414305447129</v>
      </c>
    </row>
    <row r="8592" spans="1:31" x14ac:dyDescent="0.3">
      <c r="A8592">
        <v>2729118</v>
      </c>
      <c r="B8592">
        <v>1</v>
      </c>
      <c r="C8592" t="s">
        <v>81</v>
      </c>
      <c r="D8592" t="s">
        <v>122</v>
      </c>
      <c r="E8592" t="s">
        <v>145</v>
      </c>
      <c r="F8592" t="s">
        <v>23419</v>
      </c>
      <c r="G8592" t="s">
        <v>230</v>
      </c>
      <c r="H8592" t="s">
        <v>135</v>
      </c>
      <c r="I8592" t="s">
        <v>136</v>
      </c>
      <c r="J8592" t="s">
        <v>137</v>
      </c>
      <c r="K8592" t="s">
        <v>138</v>
      </c>
      <c r="L8592" t="s">
        <v>23420</v>
      </c>
      <c r="M8592" t="s">
        <v>23421</v>
      </c>
      <c r="N8592">
        <v>1.0591666660000001</v>
      </c>
      <c r="O8592">
        <v>0</v>
      </c>
      <c r="P8592">
        <v>4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0.68487662573091668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0.68487662573091668</v>
      </c>
    </row>
    <row r="8593" spans="1:31" x14ac:dyDescent="0.3">
      <c r="A8593">
        <v>2729553</v>
      </c>
      <c r="B8593">
        <v>1</v>
      </c>
      <c r="C8593" t="s">
        <v>80</v>
      </c>
      <c r="D8593" t="s">
        <v>106</v>
      </c>
      <c r="E8593" t="s">
        <v>161</v>
      </c>
      <c r="F8593" t="s">
        <v>23422</v>
      </c>
      <c r="G8593" t="s">
        <v>163</v>
      </c>
      <c r="H8593" t="s">
        <v>135</v>
      </c>
      <c r="I8593" t="s">
        <v>136</v>
      </c>
      <c r="J8593" t="s">
        <v>137</v>
      </c>
      <c r="K8593" t="s">
        <v>138</v>
      </c>
      <c r="L8593" t="s">
        <v>23423</v>
      </c>
      <c r="M8593" t="s">
        <v>23424</v>
      </c>
      <c r="N8593">
        <v>3.6269444439999998</v>
      </c>
      <c r="O8593">
        <v>0</v>
      </c>
      <c r="P8593">
        <v>2</v>
      </c>
      <c r="Q8593">
        <v>0</v>
      </c>
      <c r="R8593">
        <v>0</v>
      </c>
      <c r="S8593">
        <v>0</v>
      </c>
      <c r="T8593">
        <v>2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0.47122791931829255</v>
      </c>
      <c r="AC8593">
        <v>0</v>
      </c>
      <c r="AD8593">
        <v>0</v>
      </c>
      <c r="AE8593">
        <v>0.47122791931829255</v>
      </c>
    </row>
    <row r="8594" spans="1:31" x14ac:dyDescent="0.3">
      <c r="A8594">
        <v>2728866</v>
      </c>
      <c r="B8594">
        <v>1</v>
      </c>
      <c r="C8594" t="s">
        <v>80</v>
      </c>
      <c r="D8594" t="s">
        <v>103</v>
      </c>
      <c r="E8594" t="s">
        <v>150</v>
      </c>
      <c r="F8594" t="s">
        <v>14861</v>
      </c>
      <c r="G8594" t="s">
        <v>152</v>
      </c>
      <c r="H8594" t="s">
        <v>153</v>
      </c>
      <c r="I8594" t="s">
        <v>136</v>
      </c>
      <c r="J8594" t="s">
        <v>137</v>
      </c>
      <c r="K8594" t="s">
        <v>138</v>
      </c>
      <c r="L8594" t="s">
        <v>23425</v>
      </c>
      <c r="M8594" t="s">
        <v>23426</v>
      </c>
      <c r="N8594">
        <v>7.5877777770000003</v>
      </c>
      <c r="O8594">
        <v>0</v>
      </c>
      <c r="P8594">
        <v>412</v>
      </c>
      <c r="Q8594">
        <v>1</v>
      </c>
      <c r="R8594">
        <v>10</v>
      </c>
      <c r="S8594">
        <v>1</v>
      </c>
      <c r="T8594">
        <v>29</v>
      </c>
      <c r="U8594">
        <v>0</v>
      </c>
      <c r="V8594">
        <v>0</v>
      </c>
      <c r="W8594">
        <v>0</v>
      </c>
      <c r="X8594">
        <v>590.10304685285598</v>
      </c>
      <c r="Y8594">
        <v>151.05967822486241</v>
      </c>
      <c r="Z8594">
        <v>9.8610853200482111</v>
      </c>
      <c r="AA8594">
        <v>1372.022606253094</v>
      </c>
      <c r="AB8594">
        <v>319.99604855579207</v>
      </c>
      <c r="AC8594">
        <v>0</v>
      </c>
      <c r="AD8594">
        <v>0</v>
      </c>
      <c r="AE8594">
        <v>2443.0424652066527</v>
      </c>
    </row>
    <row r="8595" spans="1:31" x14ac:dyDescent="0.3">
      <c r="A8595">
        <v>2729659</v>
      </c>
      <c r="B8595">
        <v>1</v>
      </c>
      <c r="C8595" t="s">
        <v>81</v>
      </c>
      <c r="D8595" t="s">
        <v>115</v>
      </c>
      <c r="E8595" t="s">
        <v>161</v>
      </c>
      <c r="F8595" t="s">
        <v>23427</v>
      </c>
      <c r="G8595" t="s">
        <v>724</v>
      </c>
      <c r="H8595" t="s">
        <v>135</v>
      </c>
      <c r="I8595" t="s">
        <v>136</v>
      </c>
      <c r="J8595" t="s">
        <v>137</v>
      </c>
      <c r="K8595" t="s">
        <v>138</v>
      </c>
      <c r="L8595" t="s">
        <v>23428</v>
      </c>
      <c r="M8595" t="s">
        <v>23429</v>
      </c>
      <c r="N8595">
        <v>11.245277777</v>
      </c>
      <c r="O8595">
        <v>0</v>
      </c>
      <c r="P8595">
        <v>20</v>
      </c>
      <c r="Q8595">
        <v>0</v>
      </c>
      <c r="R8595">
        <v>1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3.8569228480581601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3.8569228480581601</v>
      </c>
    </row>
    <row r="8596" spans="1:31" x14ac:dyDescent="0.3">
      <c r="A8596">
        <v>2728886</v>
      </c>
      <c r="B8596">
        <v>1</v>
      </c>
      <c r="C8596" t="s">
        <v>80</v>
      </c>
      <c r="D8596" t="s">
        <v>100</v>
      </c>
      <c r="E8596" t="s">
        <v>156</v>
      </c>
      <c r="F8596" t="s">
        <v>23430</v>
      </c>
      <c r="G8596" t="s">
        <v>2209</v>
      </c>
      <c r="H8596" t="s">
        <v>153</v>
      </c>
      <c r="I8596" t="s">
        <v>136</v>
      </c>
      <c r="J8596" t="s">
        <v>137</v>
      </c>
      <c r="K8596" t="s">
        <v>138</v>
      </c>
      <c r="L8596" t="s">
        <v>23431</v>
      </c>
      <c r="M8596" t="s">
        <v>23432</v>
      </c>
      <c r="N8596">
        <v>1.6516666659999999</v>
      </c>
      <c r="O8596">
        <v>0</v>
      </c>
      <c r="P8596">
        <v>695</v>
      </c>
      <c r="Q8596">
        <v>0</v>
      </c>
      <c r="R8596">
        <v>14</v>
      </c>
      <c r="S8596">
        <v>2</v>
      </c>
      <c r="T8596">
        <v>90</v>
      </c>
      <c r="U8596">
        <v>1</v>
      </c>
      <c r="V8596">
        <v>0</v>
      </c>
      <c r="W8596">
        <v>0</v>
      </c>
      <c r="X8596">
        <v>208.0110389955299</v>
      </c>
      <c r="Y8596">
        <v>0</v>
      </c>
      <c r="Z8596">
        <v>5.6795010630524132</v>
      </c>
      <c r="AA8596">
        <v>15.17351482137108</v>
      </c>
      <c r="AB8596">
        <v>101.69409628489379</v>
      </c>
      <c r="AC8596">
        <v>15.935484811847935</v>
      </c>
      <c r="AD8596">
        <v>0</v>
      </c>
      <c r="AE8596">
        <v>346.49363597669509</v>
      </c>
    </row>
    <row r="8597" spans="1:31" x14ac:dyDescent="0.3">
      <c r="A8597">
        <v>2730807</v>
      </c>
      <c r="B8597">
        <v>1</v>
      </c>
      <c r="C8597" t="s">
        <v>80</v>
      </c>
      <c r="D8597" t="s">
        <v>84</v>
      </c>
      <c r="E8597" t="s">
        <v>145</v>
      </c>
      <c r="F8597" t="s">
        <v>23433</v>
      </c>
      <c r="G8597" t="s">
        <v>147</v>
      </c>
      <c r="H8597" t="s">
        <v>135</v>
      </c>
      <c r="I8597" t="s">
        <v>136</v>
      </c>
      <c r="J8597" t="s">
        <v>137</v>
      </c>
      <c r="K8597" t="s">
        <v>138</v>
      </c>
      <c r="L8597" t="s">
        <v>23434</v>
      </c>
      <c r="M8597" t="s">
        <v>23435</v>
      </c>
      <c r="N8597">
        <v>3.4188888880000001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1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0.57781106987719499</v>
      </c>
      <c r="AC8597">
        <v>0</v>
      </c>
      <c r="AD8597">
        <v>0</v>
      </c>
      <c r="AE8597">
        <v>0.57781106987719499</v>
      </c>
    </row>
    <row r="8598" spans="1:31" x14ac:dyDescent="0.3">
      <c r="A8598">
        <v>2729905</v>
      </c>
      <c r="B8598">
        <v>1</v>
      </c>
      <c r="C8598" t="s">
        <v>80</v>
      </c>
      <c r="D8598" t="s">
        <v>108</v>
      </c>
      <c r="E8598" t="s">
        <v>145</v>
      </c>
      <c r="F8598" t="s">
        <v>23436</v>
      </c>
      <c r="G8598" t="s">
        <v>147</v>
      </c>
      <c r="H8598" t="s">
        <v>135</v>
      </c>
      <c r="I8598" t="s">
        <v>136</v>
      </c>
      <c r="J8598" t="s">
        <v>137</v>
      </c>
      <c r="K8598" t="s">
        <v>138</v>
      </c>
      <c r="L8598" t="s">
        <v>23437</v>
      </c>
      <c r="M8598" t="s">
        <v>23438</v>
      </c>
      <c r="N8598">
        <v>3.2922222219999999</v>
      </c>
      <c r="O8598">
        <v>0</v>
      </c>
      <c r="P8598">
        <v>1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0.59306207411928424</v>
      </c>
      <c r="Y8598">
        <v>0</v>
      </c>
      <c r="Z8598">
        <v>0</v>
      </c>
      <c r="AA8598">
        <v>0</v>
      </c>
      <c r="AB8598">
        <v>0</v>
      </c>
      <c r="AC8598">
        <v>0</v>
      </c>
      <c r="AD8598">
        <v>0</v>
      </c>
      <c r="AE8598">
        <v>0.59306207411928424</v>
      </c>
    </row>
    <row r="8599" spans="1:31" x14ac:dyDescent="0.3">
      <c r="A8599">
        <v>2730286</v>
      </c>
      <c r="B8599">
        <v>1</v>
      </c>
      <c r="C8599" t="s">
        <v>80</v>
      </c>
      <c r="D8599" t="s">
        <v>98</v>
      </c>
      <c r="E8599" t="s">
        <v>145</v>
      </c>
      <c r="F8599" t="s">
        <v>23439</v>
      </c>
      <c r="G8599" t="s">
        <v>181</v>
      </c>
      <c r="H8599" t="s">
        <v>135</v>
      </c>
      <c r="I8599" t="s">
        <v>136</v>
      </c>
      <c r="J8599" t="s">
        <v>137</v>
      </c>
      <c r="K8599" t="s">
        <v>138</v>
      </c>
      <c r="L8599" t="s">
        <v>23440</v>
      </c>
      <c r="M8599" t="s">
        <v>23441</v>
      </c>
      <c r="N8599">
        <v>2.4447222219999998</v>
      </c>
      <c r="O8599">
        <v>0</v>
      </c>
      <c r="P8599">
        <v>1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0</v>
      </c>
    </row>
    <row r="8600" spans="1:31" x14ac:dyDescent="0.3">
      <c r="A8600">
        <v>2730094</v>
      </c>
      <c r="B8600">
        <v>1</v>
      </c>
      <c r="C8600" t="s">
        <v>80</v>
      </c>
      <c r="D8600" t="s">
        <v>103</v>
      </c>
      <c r="E8600" t="s">
        <v>150</v>
      </c>
      <c r="F8600" t="s">
        <v>20727</v>
      </c>
      <c r="G8600" t="s">
        <v>152</v>
      </c>
      <c r="H8600" t="s">
        <v>153</v>
      </c>
      <c r="I8600" t="s">
        <v>136</v>
      </c>
      <c r="J8600" t="s">
        <v>137</v>
      </c>
      <c r="K8600" t="s">
        <v>138</v>
      </c>
      <c r="L8600" t="s">
        <v>23442</v>
      </c>
      <c r="M8600" t="s">
        <v>23443</v>
      </c>
      <c r="N8600">
        <v>1.118333333</v>
      </c>
      <c r="O8600">
        <v>0</v>
      </c>
      <c r="P8600">
        <v>657</v>
      </c>
      <c r="Q8600">
        <v>11</v>
      </c>
      <c r="R8600">
        <v>33</v>
      </c>
      <c r="S8600">
        <v>9</v>
      </c>
      <c r="T8600">
        <v>78</v>
      </c>
      <c r="U8600">
        <v>4</v>
      </c>
      <c r="V8600">
        <v>0</v>
      </c>
      <c r="W8600">
        <v>0</v>
      </c>
      <c r="X8600">
        <v>166.9934855650969</v>
      </c>
      <c r="Y8600">
        <v>60.814661382920974</v>
      </c>
      <c r="Z8600">
        <v>11.23332382932605</v>
      </c>
      <c r="AA8600">
        <v>39.543871178816559</v>
      </c>
      <c r="AB8600">
        <v>79.630005272965462</v>
      </c>
      <c r="AC8600">
        <v>363.90897302058585</v>
      </c>
      <c r="AD8600">
        <v>0</v>
      </c>
      <c r="AE8600">
        <v>722.1243202497119</v>
      </c>
    </row>
    <row r="8601" spans="1:31" x14ac:dyDescent="0.3">
      <c r="A8601">
        <v>2729098</v>
      </c>
      <c r="B8601">
        <v>1</v>
      </c>
      <c r="C8601" t="s">
        <v>80</v>
      </c>
      <c r="D8601" t="s">
        <v>100</v>
      </c>
      <c r="E8601" t="s">
        <v>156</v>
      </c>
      <c r="F8601" t="s">
        <v>23444</v>
      </c>
      <c r="G8601" t="s">
        <v>152</v>
      </c>
      <c r="H8601" t="s">
        <v>153</v>
      </c>
      <c r="I8601" t="s">
        <v>136</v>
      </c>
      <c r="J8601" t="s">
        <v>137</v>
      </c>
      <c r="K8601" t="s">
        <v>138</v>
      </c>
      <c r="L8601" t="s">
        <v>23445</v>
      </c>
      <c r="M8601" t="s">
        <v>23446</v>
      </c>
      <c r="N8601">
        <v>1.0308333329999999</v>
      </c>
      <c r="O8601">
        <v>0</v>
      </c>
      <c r="P8601">
        <v>1672</v>
      </c>
      <c r="Q8601">
        <v>0</v>
      </c>
      <c r="R8601">
        <v>0</v>
      </c>
      <c r="S8601">
        <v>0</v>
      </c>
      <c r="T8601">
        <v>155</v>
      </c>
      <c r="U8601">
        <v>0</v>
      </c>
      <c r="V8601">
        <v>0</v>
      </c>
      <c r="W8601">
        <v>0</v>
      </c>
      <c r="X8601">
        <v>290.19868762929531</v>
      </c>
      <c r="Y8601">
        <v>0</v>
      </c>
      <c r="Z8601">
        <v>0</v>
      </c>
      <c r="AA8601">
        <v>0</v>
      </c>
      <c r="AB8601">
        <v>79.616081493107046</v>
      </c>
      <c r="AC8601">
        <v>0</v>
      </c>
      <c r="AD8601">
        <v>0</v>
      </c>
      <c r="AE8601">
        <v>369.81476912240237</v>
      </c>
    </row>
    <row r="8602" spans="1:31" x14ac:dyDescent="0.3">
      <c r="A8602">
        <v>2730117</v>
      </c>
      <c r="B8602">
        <v>1</v>
      </c>
      <c r="C8602" t="s">
        <v>80</v>
      </c>
      <c r="D8602" t="s">
        <v>84</v>
      </c>
      <c r="E8602" t="s">
        <v>145</v>
      </c>
      <c r="F8602" t="s">
        <v>23447</v>
      </c>
      <c r="G8602" t="s">
        <v>230</v>
      </c>
      <c r="H8602" t="s">
        <v>135</v>
      </c>
      <c r="I8602" t="s">
        <v>136</v>
      </c>
      <c r="J8602" t="s">
        <v>137</v>
      </c>
      <c r="K8602" t="s">
        <v>138</v>
      </c>
      <c r="L8602" t="s">
        <v>23397</v>
      </c>
      <c r="M8602" t="s">
        <v>23448</v>
      </c>
      <c r="N8602">
        <v>2.1433333330000002</v>
      </c>
      <c r="O8602">
        <v>0</v>
      </c>
      <c r="P8602">
        <v>7</v>
      </c>
      <c r="Q8602">
        <v>0</v>
      </c>
      <c r="R8602">
        <v>0</v>
      </c>
      <c r="S8602">
        <v>0</v>
      </c>
      <c r="T8602">
        <v>1</v>
      </c>
      <c r="U8602">
        <v>0</v>
      </c>
      <c r="V8602">
        <v>0</v>
      </c>
      <c r="W8602">
        <v>0</v>
      </c>
      <c r="X8602">
        <v>2.239665014020817</v>
      </c>
      <c r="Y8602">
        <v>0</v>
      </c>
      <c r="Z8602">
        <v>0</v>
      </c>
      <c r="AA8602">
        <v>0</v>
      </c>
      <c r="AB8602">
        <v>0.53043490571392671</v>
      </c>
      <c r="AC8602">
        <v>0</v>
      </c>
      <c r="AD8602">
        <v>0</v>
      </c>
      <c r="AE8602">
        <v>2.7700999197347436</v>
      </c>
    </row>
    <row r="8603" spans="1:31" x14ac:dyDescent="0.3">
      <c r="A8603">
        <v>2729596</v>
      </c>
      <c r="B8603">
        <v>1</v>
      </c>
      <c r="C8603" t="s">
        <v>81</v>
      </c>
      <c r="D8603" t="s">
        <v>115</v>
      </c>
      <c r="E8603" t="s">
        <v>156</v>
      </c>
      <c r="F8603" t="s">
        <v>8198</v>
      </c>
      <c r="G8603" t="s">
        <v>185</v>
      </c>
      <c r="H8603" t="s">
        <v>153</v>
      </c>
      <c r="I8603" t="s">
        <v>136</v>
      </c>
      <c r="J8603" t="s">
        <v>137</v>
      </c>
      <c r="K8603" t="s">
        <v>138</v>
      </c>
      <c r="L8603" t="s">
        <v>23449</v>
      </c>
      <c r="M8603" t="s">
        <v>23450</v>
      </c>
      <c r="N8603">
        <v>7.3916666659999999</v>
      </c>
      <c r="O8603">
        <v>0</v>
      </c>
      <c r="P8603">
        <v>316</v>
      </c>
      <c r="Q8603">
        <v>0</v>
      </c>
      <c r="R8603">
        <v>11</v>
      </c>
      <c r="S8603">
        <v>0</v>
      </c>
      <c r="T8603">
        <v>15</v>
      </c>
      <c r="U8603">
        <v>0</v>
      </c>
      <c r="V8603">
        <v>0</v>
      </c>
      <c r="W8603">
        <v>0</v>
      </c>
      <c r="X8603">
        <v>145.07680470538239</v>
      </c>
      <c r="Y8603">
        <v>0</v>
      </c>
      <c r="Z8603">
        <v>22.892645759549993</v>
      </c>
      <c r="AA8603">
        <v>0</v>
      </c>
      <c r="AB8603">
        <v>15.507844535922883</v>
      </c>
      <c r="AC8603">
        <v>0</v>
      </c>
      <c r="AD8603">
        <v>0</v>
      </c>
      <c r="AE8603">
        <v>183.47729500085526</v>
      </c>
    </row>
    <row r="8604" spans="1:31" x14ac:dyDescent="0.3">
      <c r="A8604">
        <v>2728906</v>
      </c>
      <c r="B8604">
        <v>1</v>
      </c>
      <c r="C8604" t="s">
        <v>80</v>
      </c>
      <c r="D8604" t="s">
        <v>105</v>
      </c>
      <c r="E8604" t="s">
        <v>150</v>
      </c>
      <c r="F8604" t="s">
        <v>23451</v>
      </c>
      <c r="G8604" t="s">
        <v>152</v>
      </c>
      <c r="H8604" t="s">
        <v>153</v>
      </c>
      <c r="I8604" t="s">
        <v>136</v>
      </c>
      <c r="J8604" t="s">
        <v>137</v>
      </c>
      <c r="K8604" t="s">
        <v>138</v>
      </c>
      <c r="L8604" t="s">
        <v>23452</v>
      </c>
      <c r="M8604" t="s">
        <v>23453</v>
      </c>
      <c r="N8604">
        <v>0.60111111100000003</v>
      </c>
      <c r="O8604">
        <v>5</v>
      </c>
      <c r="P8604">
        <v>16190</v>
      </c>
      <c r="Q8604">
        <v>14</v>
      </c>
      <c r="R8604">
        <v>86</v>
      </c>
      <c r="S8604">
        <v>35</v>
      </c>
      <c r="T8604">
        <v>2481</v>
      </c>
      <c r="U8604">
        <v>25</v>
      </c>
      <c r="V8604">
        <v>5</v>
      </c>
      <c r="W8604">
        <v>2.0022999772953338</v>
      </c>
      <c r="X8604">
        <v>1661.4718808452542</v>
      </c>
      <c r="Y8604">
        <v>9.6974444914040756</v>
      </c>
      <c r="Z8604">
        <v>10.177329981705681</v>
      </c>
      <c r="AA8604">
        <v>199.89082371850151</v>
      </c>
      <c r="AB8604">
        <v>776.51857079444221</v>
      </c>
      <c r="AC8604">
        <v>537.8259891709497</v>
      </c>
      <c r="AD8604">
        <v>5.3411531020201419</v>
      </c>
      <c r="AE8604">
        <v>3202.9254920815729</v>
      </c>
    </row>
    <row r="8605" spans="1:31" x14ac:dyDescent="0.3">
      <c r="A8605">
        <v>2729619</v>
      </c>
      <c r="B8605">
        <v>1</v>
      </c>
      <c r="C8605" t="s">
        <v>81</v>
      </c>
      <c r="D8605" t="s">
        <v>126</v>
      </c>
      <c r="E8605" t="s">
        <v>213</v>
      </c>
      <c r="F8605" t="s">
        <v>23454</v>
      </c>
      <c r="G8605" t="s">
        <v>209</v>
      </c>
      <c r="H8605" t="s">
        <v>153</v>
      </c>
      <c r="I8605" t="s">
        <v>136</v>
      </c>
      <c r="J8605" t="s">
        <v>137</v>
      </c>
      <c r="K8605" t="s">
        <v>210</v>
      </c>
      <c r="L8605" t="s">
        <v>23455</v>
      </c>
      <c r="M8605" t="s">
        <v>23456</v>
      </c>
      <c r="N8605">
        <v>5.6777777770000002</v>
      </c>
      <c r="O8605">
        <v>0</v>
      </c>
      <c r="P8605">
        <v>412</v>
      </c>
      <c r="Q8605">
        <v>0</v>
      </c>
      <c r="R8605">
        <v>18</v>
      </c>
      <c r="S8605">
        <v>1</v>
      </c>
      <c r="T8605">
        <v>149</v>
      </c>
      <c r="U8605">
        <v>0</v>
      </c>
      <c r="V8605">
        <v>0</v>
      </c>
      <c r="W8605">
        <v>0</v>
      </c>
      <c r="X8605">
        <v>284.14563004132242</v>
      </c>
      <c r="Y8605">
        <v>0</v>
      </c>
      <c r="Z8605">
        <v>58.682908702776068</v>
      </c>
      <c r="AA8605">
        <v>106.17222271341682</v>
      </c>
      <c r="AB8605">
        <v>258.2044300824403</v>
      </c>
      <c r="AC8605">
        <v>0</v>
      </c>
      <c r="AD8605">
        <v>0</v>
      </c>
      <c r="AE8605">
        <v>707.20519153995565</v>
      </c>
    </row>
    <row r="8606" spans="1:31" x14ac:dyDescent="0.3">
      <c r="A8606">
        <v>2729078</v>
      </c>
      <c r="B8606">
        <v>1</v>
      </c>
      <c r="C8606" t="s">
        <v>80</v>
      </c>
      <c r="D8606" t="s">
        <v>108</v>
      </c>
      <c r="E8606" t="s">
        <v>150</v>
      </c>
      <c r="F8606" t="s">
        <v>23457</v>
      </c>
      <c r="G8606" t="s">
        <v>152</v>
      </c>
      <c r="H8606" t="s">
        <v>153</v>
      </c>
      <c r="I8606" t="s">
        <v>136</v>
      </c>
      <c r="J8606" t="s">
        <v>137</v>
      </c>
      <c r="K8606" t="s">
        <v>138</v>
      </c>
      <c r="L8606" t="s">
        <v>23458</v>
      </c>
      <c r="M8606" t="s">
        <v>23459</v>
      </c>
      <c r="N8606">
        <v>5.8055555000000002E-2</v>
      </c>
      <c r="O8606">
        <v>0</v>
      </c>
      <c r="P8606">
        <v>338</v>
      </c>
      <c r="Q8606">
        <v>0</v>
      </c>
      <c r="R8606">
        <v>3</v>
      </c>
      <c r="S8606">
        <v>0</v>
      </c>
      <c r="T8606">
        <v>49</v>
      </c>
      <c r="U8606">
        <v>0</v>
      </c>
      <c r="V8606">
        <v>0</v>
      </c>
      <c r="W8606">
        <v>0</v>
      </c>
      <c r="X8606">
        <v>2.4298215675679438</v>
      </c>
      <c r="Y8606">
        <v>0</v>
      </c>
      <c r="Z8606">
        <v>0</v>
      </c>
      <c r="AA8606">
        <v>0</v>
      </c>
      <c r="AB8606">
        <v>1.4026013817629552</v>
      </c>
      <c r="AC8606">
        <v>0</v>
      </c>
      <c r="AD8606">
        <v>0</v>
      </c>
      <c r="AE8606">
        <v>3.832422949330899</v>
      </c>
    </row>
    <row r="8607" spans="1:31" x14ac:dyDescent="0.3">
      <c r="A8607">
        <v>2729141</v>
      </c>
      <c r="B8607">
        <v>1</v>
      </c>
      <c r="C8607" t="s">
        <v>80</v>
      </c>
      <c r="D8607" t="s">
        <v>97</v>
      </c>
      <c r="E8607" t="s">
        <v>161</v>
      </c>
      <c r="F8607" t="s">
        <v>23460</v>
      </c>
      <c r="G8607" t="s">
        <v>163</v>
      </c>
      <c r="H8607" t="s">
        <v>135</v>
      </c>
      <c r="I8607" t="s">
        <v>136</v>
      </c>
      <c r="J8607" t="s">
        <v>137</v>
      </c>
      <c r="K8607" t="s">
        <v>138</v>
      </c>
      <c r="L8607" t="s">
        <v>23461</v>
      </c>
      <c r="M8607" t="s">
        <v>23462</v>
      </c>
      <c r="N8607">
        <v>4.7188888880000004</v>
      </c>
      <c r="O8607">
        <v>0</v>
      </c>
      <c r="P8607">
        <v>11</v>
      </c>
      <c r="Q8607">
        <v>0</v>
      </c>
      <c r="R8607">
        <v>3</v>
      </c>
      <c r="S8607">
        <v>0</v>
      </c>
      <c r="T8607">
        <v>1</v>
      </c>
      <c r="U8607">
        <v>0</v>
      </c>
      <c r="V8607">
        <v>0</v>
      </c>
      <c r="W8607">
        <v>0</v>
      </c>
      <c r="X8607">
        <v>8.6301778325710217</v>
      </c>
      <c r="Y8607">
        <v>0</v>
      </c>
      <c r="Z8607">
        <v>4.7159929704283998</v>
      </c>
      <c r="AA8607">
        <v>0</v>
      </c>
      <c r="AB8607">
        <v>0.20446887923322002</v>
      </c>
      <c r="AC8607">
        <v>0</v>
      </c>
      <c r="AD8607">
        <v>0</v>
      </c>
      <c r="AE8607">
        <v>13.55063968223264</v>
      </c>
    </row>
    <row r="8608" spans="1:31" x14ac:dyDescent="0.3">
      <c r="A8608">
        <v>2730266</v>
      </c>
      <c r="B8608">
        <v>1</v>
      </c>
      <c r="C8608" t="s">
        <v>81</v>
      </c>
      <c r="D8608" t="s">
        <v>118</v>
      </c>
      <c r="E8608" t="s">
        <v>145</v>
      </c>
      <c r="F8608" t="s">
        <v>23463</v>
      </c>
      <c r="G8608" t="s">
        <v>230</v>
      </c>
      <c r="H8608" t="s">
        <v>135</v>
      </c>
      <c r="I8608" t="s">
        <v>136</v>
      </c>
      <c r="J8608" t="s">
        <v>137</v>
      </c>
      <c r="K8608" t="s">
        <v>138</v>
      </c>
      <c r="L8608" t="s">
        <v>23464</v>
      </c>
      <c r="M8608" t="s">
        <v>23465</v>
      </c>
      <c r="N8608">
        <v>8.2083333330000006</v>
      </c>
      <c r="O8608">
        <v>0</v>
      </c>
      <c r="P8608">
        <v>1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0</v>
      </c>
    </row>
    <row r="8609" spans="1:31" x14ac:dyDescent="0.3">
      <c r="A8609">
        <v>2729035</v>
      </c>
      <c r="B8609">
        <v>1</v>
      </c>
      <c r="C8609" t="s">
        <v>81</v>
      </c>
      <c r="D8609" t="s">
        <v>112</v>
      </c>
      <c r="E8609" t="s">
        <v>150</v>
      </c>
      <c r="F8609" t="s">
        <v>1212</v>
      </c>
      <c r="G8609" t="s">
        <v>152</v>
      </c>
      <c r="H8609" t="s">
        <v>153</v>
      </c>
      <c r="I8609" t="s">
        <v>136</v>
      </c>
      <c r="J8609" t="s">
        <v>137</v>
      </c>
      <c r="K8609" t="s">
        <v>138</v>
      </c>
      <c r="L8609" t="s">
        <v>23466</v>
      </c>
      <c r="M8609" t="s">
        <v>23467</v>
      </c>
      <c r="N8609">
        <v>0.35527777700000002</v>
      </c>
      <c r="O8609">
        <v>3</v>
      </c>
      <c r="P8609">
        <v>1305</v>
      </c>
      <c r="Q8609">
        <v>5</v>
      </c>
      <c r="R8609">
        <v>40</v>
      </c>
      <c r="S8609">
        <v>7</v>
      </c>
      <c r="T8609">
        <v>69</v>
      </c>
      <c r="U8609">
        <v>0</v>
      </c>
      <c r="V8609">
        <v>0</v>
      </c>
      <c r="W8609">
        <v>0.16446315670000003</v>
      </c>
      <c r="X8609">
        <v>25.647097644761239</v>
      </c>
      <c r="Y8609">
        <v>10.596405956614619</v>
      </c>
      <c r="Z8609">
        <v>2.2218055372748551</v>
      </c>
      <c r="AA8609">
        <v>21.19215025726572</v>
      </c>
      <c r="AB8609">
        <v>3.4231463886891298</v>
      </c>
      <c r="AC8609">
        <v>0</v>
      </c>
      <c r="AD8609">
        <v>0</v>
      </c>
      <c r="AE8609">
        <v>63.245068941305561</v>
      </c>
    </row>
    <row r="8610" spans="1:31" x14ac:dyDescent="0.3">
      <c r="A8610">
        <v>2728949</v>
      </c>
      <c r="B8610">
        <v>1</v>
      </c>
      <c r="C8610" t="s">
        <v>80</v>
      </c>
      <c r="D8610" t="s">
        <v>88</v>
      </c>
      <c r="E8610" t="s">
        <v>213</v>
      </c>
      <c r="F8610" t="s">
        <v>13901</v>
      </c>
      <c r="G8610" t="s">
        <v>565</v>
      </c>
      <c r="H8610" t="s">
        <v>153</v>
      </c>
      <c r="I8610" t="s">
        <v>136</v>
      </c>
      <c r="J8610" t="s">
        <v>137</v>
      </c>
      <c r="K8610" t="s">
        <v>138</v>
      </c>
      <c r="L8610" t="s">
        <v>23468</v>
      </c>
      <c r="M8610" t="s">
        <v>23469</v>
      </c>
      <c r="N8610">
        <v>2.210555555</v>
      </c>
      <c r="O8610">
        <v>0</v>
      </c>
      <c r="P8610">
        <v>691</v>
      </c>
      <c r="Q8610">
        <v>0</v>
      </c>
      <c r="R8610">
        <v>0</v>
      </c>
      <c r="S8610">
        <v>1</v>
      </c>
      <c r="T8610">
        <v>109</v>
      </c>
      <c r="U8610">
        <v>0</v>
      </c>
      <c r="V8610">
        <v>0</v>
      </c>
      <c r="W8610">
        <v>0</v>
      </c>
      <c r="X8610">
        <v>473.30947518931094</v>
      </c>
      <c r="Y8610">
        <v>0</v>
      </c>
      <c r="Z8610">
        <v>0</v>
      </c>
      <c r="AA8610">
        <v>124.41549374299052</v>
      </c>
      <c r="AB8610">
        <v>148.00819881139566</v>
      </c>
      <c r="AC8610">
        <v>0</v>
      </c>
      <c r="AD8610">
        <v>0</v>
      </c>
      <c r="AE8610">
        <v>745.73316774369709</v>
      </c>
    </row>
    <row r="8611" spans="1:31" x14ac:dyDescent="0.3">
      <c r="A8611">
        <v>2730031</v>
      </c>
      <c r="B8611">
        <v>1</v>
      </c>
      <c r="C8611" t="s">
        <v>81</v>
      </c>
      <c r="D8611" t="s">
        <v>114</v>
      </c>
      <c r="E8611" t="s">
        <v>161</v>
      </c>
      <c r="F8611" t="s">
        <v>23470</v>
      </c>
      <c r="G8611" t="s">
        <v>163</v>
      </c>
      <c r="H8611" t="s">
        <v>135</v>
      </c>
      <c r="I8611" t="s">
        <v>136</v>
      </c>
      <c r="J8611" t="s">
        <v>137</v>
      </c>
      <c r="K8611" t="s">
        <v>138</v>
      </c>
      <c r="L8611" t="s">
        <v>23471</v>
      </c>
      <c r="M8611" t="s">
        <v>23472</v>
      </c>
      <c r="N8611">
        <v>1.6813888880000001</v>
      </c>
      <c r="O8611">
        <v>0</v>
      </c>
      <c r="P8611">
        <v>24</v>
      </c>
      <c r="Q8611">
        <v>0</v>
      </c>
      <c r="R8611">
        <v>0</v>
      </c>
      <c r="S8611">
        <v>0</v>
      </c>
      <c r="T8611">
        <v>3</v>
      </c>
      <c r="U8611">
        <v>0</v>
      </c>
      <c r="V8611">
        <v>0</v>
      </c>
      <c r="W8611">
        <v>0</v>
      </c>
      <c r="X8611">
        <v>3.9562348788355211</v>
      </c>
      <c r="Y8611">
        <v>0</v>
      </c>
      <c r="Z8611">
        <v>0</v>
      </c>
      <c r="AA8611">
        <v>0</v>
      </c>
      <c r="AB8611">
        <v>8.9787161821998502</v>
      </c>
      <c r="AC8611">
        <v>0</v>
      </c>
      <c r="AD8611">
        <v>0</v>
      </c>
      <c r="AE8611">
        <v>12.93495106103537</v>
      </c>
    </row>
    <row r="8612" spans="1:31" x14ac:dyDescent="0.3">
      <c r="A8612">
        <v>2730223</v>
      </c>
      <c r="B8612">
        <v>1</v>
      </c>
      <c r="C8612" t="s">
        <v>80</v>
      </c>
      <c r="D8612" t="s">
        <v>108</v>
      </c>
      <c r="E8612" t="s">
        <v>161</v>
      </c>
      <c r="F8612" t="s">
        <v>23473</v>
      </c>
      <c r="G8612" t="s">
        <v>163</v>
      </c>
      <c r="H8612" t="s">
        <v>135</v>
      </c>
      <c r="I8612" t="s">
        <v>136</v>
      </c>
      <c r="J8612" t="s">
        <v>137</v>
      </c>
      <c r="K8612" t="s">
        <v>138</v>
      </c>
      <c r="L8612" t="s">
        <v>23474</v>
      </c>
      <c r="M8612" t="s">
        <v>23475</v>
      </c>
      <c r="N8612">
        <v>1.9158333329999999</v>
      </c>
      <c r="O8612">
        <v>0</v>
      </c>
      <c r="P8612">
        <v>12</v>
      </c>
      <c r="Q8612">
        <v>0</v>
      </c>
      <c r="R8612">
        <v>2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3.9621764355889848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3.9621764355889848</v>
      </c>
    </row>
    <row r="8613" spans="1:31" x14ac:dyDescent="0.3">
      <c r="A8613">
        <v>2729682</v>
      </c>
      <c r="B8613">
        <v>1</v>
      </c>
      <c r="C8613" t="s">
        <v>80</v>
      </c>
      <c r="D8613" t="s">
        <v>91</v>
      </c>
      <c r="E8613" t="s">
        <v>150</v>
      </c>
      <c r="F8613" t="s">
        <v>5707</v>
      </c>
      <c r="G8613" t="s">
        <v>152</v>
      </c>
      <c r="H8613" t="s">
        <v>153</v>
      </c>
      <c r="I8613" t="s">
        <v>136</v>
      </c>
      <c r="J8613" t="s">
        <v>137</v>
      </c>
      <c r="K8613" t="s">
        <v>138</v>
      </c>
      <c r="L8613" t="s">
        <v>23476</v>
      </c>
      <c r="M8613" t="s">
        <v>22211</v>
      </c>
      <c r="N8613">
        <v>9.6211111109999994</v>
      </c>
      <c r="O8613">
        <v>1</v>
      </c>
      <c r="P8613">
        <v>41</v>
      </c>
      <c r="Q8613">
        <v>21</v>
      </c>
      <c r="R8613">
        <v>276</v>
      </c>
      <c r="S8613">
        <v>13</v>
      </c>
      <c r="T8613">
        <v>66</v>
      </c>
      <c r="U8613">
        <v>3</v>
      </c>
      <c r="V8613">
        <v>0</v>
      </c>
      <c r="W8613">
        <v>0.99919469952800022</v>
      </c>
      <c r="X8613">
        <v>149.22450737388337</v>
      </c>
      <c r="Y8613">
        <v>196.39846317474434</v>
      </c>
      <c r="Z8613">
        <v>531.38751535118445</v>
      </c>
      <c r="AA8613">
        <v>3447.541676942064</v>
      </c>
      <c r="AB8613">
        <v>195.1945310816904</v>
      </c>
      <c r="AC8613">
        <v>515.51228937743997</v>
      </c>
      <c r="AD8613">
        <v>0</v>
      </c>
      <c r="AE8613">
        <v>5036.2581780005339</v>
      </c>
    </row>
    <row r="8614" spans="1:31" x14ac:dyDescent="0.3">
      <c r="A8614">
        <v>2730074</v>
      </c>
      <c r="B8614">
        <v>1</v>
      </c>
      <c r="C8614" t="s">
        <v>80</v>
      </c>
      <c r="D8614" t="s">
        <v>92</v>
      </c>
      <c r="E8614" t="s">
        <v>150</v>
      </c>
      <c r="F8614" t="s">
        <v>23477</v>
      </c>
      <c r="G8614" t="s">
        <v>565</v>
      </c>
      <c r="H8614" t="s">
        <v>153</v>
      </c>
      <c r="I8614" t="s">
        <v>136</v>
      </c>
      <c r="J8614" t="s">
        <v>137</v>
      </c>
      <c r="K8614" t="s">
        <v>138</v>
      </c>
      <c r="L8614" t="s">
        <v>23478</v>
      </c>
      <c r="M8614" t="s">
        <v>23479</v>
      </c>
      <c r="N8614">
        <v>5.6869444439999999</v>
      </c>
      <c r="O8614">
        <v>0</v>
      </c>
      <c r="P8614">
        <v>943</v>
      </c>
      <c r="Q8614">
        <v>1</v>
      </c>
      <c r="R8614">
        <v>297</v>
      </c>
      <c r="S8614">
        <v>6</v>
      </c>
      <c r="T8614">
        <v>94</v>
      </c>
      <c r="U8614">
        <v>0</v>
      </c>
      <c r="V8614">
        <v>0</v>
      </c>
      <c r="W8614">
        <v>0</v>
      </c>
      <c r="X8614">
        <v>1005.3888043510599</v>
      </c>
      <c r="Y8614">
        <v>1.3921040505512727</v>
      </c>
      <c r="Z8614">
        <v>286.80495373503288</v>
      </c>
      <c r="AA8614">
        <v>67.61697798959753</v>
      </c>
      <c r="AB8614">
        <v>483.15200914310344</v>
      </c>
      <c r="AC8614">
        <v>0</v>
      </c>
      <c r="AD8614">
        <v>0</v>
      </c>
      <c r="AE8614">
        <v>1844.3548492693451</v>
      </c>
    </row>
    <row r="8615" spans="1:31" x14ac:dyDescent="0.3">
      <c r="A8615">
        <v>2729533</v>
      </c>
      <c r="B8615">
        <v>1</v>
      </c>
      <c r="C8615" t="s">
        <v>80</v>
      </c>
      <c r="D8615" t="s">
        <v>85</v>
      </c>
      <c r="E8615" t="s">
        <v>161</v>
      </c>
      <c r="F8615" t="s">
        <v>23480</v>
      </c>
      <c r="G8615" t="s">
        <v>158</v>
      </c>
      <c r="H8615" t="s">
        <v>135</v>
      </c>
      <c r="I8615" t="s">
        <v>136</v>
      </c>
      <c r="J8615" t="s">
        <v>3</v>
      </c>
      <c r="K8615" t="s">
        <v>138</v>
      </c>
      <c r="L8615" t="s">
        <v>23481</v>
      </c>
      <c r="M8615" t="s">
        <v>23482</v>
      </c>
      <c r="N8615">
        <v>10.019722222</v>
      </c>
      <c r="O8615">
        <v>0</v>
      </c>
      <c r="P8615">
        <v>121</v>
      </c>
      <c r="Q8615">
        <v>0</v>
      </c>
      <c r="R8615">
        <v>0</v>
      </c>
      <c r="S8615">
        <v>0</v>
      </c>
      <c r="T8615">
        <v>13</v>
      </c>
      <c r="U8615">
        <v>0</v>
      </c>
      <c r="V8615">
        <v>0</v>
      </c>
      <c r="W8615">
        <v>0</v>
      </c>
      <c r="X8615">
        <v>222.70612734303376</v>
      </c>
      <c r="Y8615">
        <v>0</v>
      </c>
      <c r="Z8615">
        <v>0</v>
      </c>
      <c r="AA8615">
        <v>0</v>
      </c>
      <c r="AB8615">
        <v>69.855961845226091</v>
      </c>
      <c r="AC8615">
        <v>0</v>
      </c>
      <c r="AD8615">
        <v>0</v>
      </c>
      <c r="AE8615">
        <v>292.56208918825985</v>
      </c>
    </row>
    <row r="8616" spans="1:31" x14ac:dyDescent="0.3">
      <c r="A8616">
        <v>2728992</v>
      </c>
      <c r="B8616">
        <v>1</v>
      </c>
      <c r="C8616" t="s">
        <v>81</v>
      </c>
      <c r="D8616" t="s">
        <v>112</v>
      </c>
      <c r="E8616" t="s">
        <v>132</v>
      </c>
      <c r="F8616" t="s">
        <v>23483</v>
      </c>
      <c r="G8616" t="s">
        <v>134</v>
      </c>
      <c r="H8616" t="s">
        <v>135</v>
      </c>
      <c r="I8616" t="s">
        <v>136</v>
      </c>
      <c r="J8616" t="s">
        <v>137</v>
      </c>
      <c r="K8616" t="s">
        <v>138</v>
      </c>
      <c r="L8616" t="s">
        <v>23484</v>
      </c>
      <c r="M8616" t="s">
        <v>23485</v>
      </c>
      <c r="N8616">
        <v>1.7055555549999999</v>
      </c>
      <c r="O8616">
        <v>0</v>
      </c>
      <c r="P8616">
        <v>189</v>
      </c>
      <c r="Q8616">
        <v>0</v>
      </c>
      <c r="R8616">
        <v>4</v>
      </c>
      <c r="S8616">
        <v>0</v>
      </c>
      <c r="T8616">
        <v>16</v>
      </c>
      <c r="U8616">
        <v>0</v>
      </c>
      <c r="V8616">
        <v>0</v>
      </c>
      <c r="W8616">
        <v>0</v>
      </c>
      <c r="X8616">
        <v>45.506506874199076</v>
      </c>
      <c r="Y8616">
        <v>0</v>
      </c>
      <c r="Z8616">
        <v>2.082590175964</v>
      </c>
      <c r="AA8616">
        <v>0</v>
      </c>
      <c r="AB8616">
        <v>8.5608289811160034</v>
      </c>
      <c r="AC8616">
        <v>0</v>
      </c>
      <c r="AD8616">
        <v>0</v>
      </c>
      <c r="AE8616">
        <v>56.14992603127908</v>
      </c>
    </row>
    <row r="8617" spans="1:31" x14ac:dyDescent="0.3">
      <c r="A8617">
        <v>2730226</v>
      </c>
      <c r="B8617">
        <v>1</v>
      </c>
      <c r="C8617" t="s">
        <v>80</v>
      </c>
      <c r="D8617" t="s">
        <v>101</v>
      </c>
      <c r="E8617" t="s">
        <v>161</v>
      </c>
      <c r="F8617" t="s">
        <v>323</v>
      </c>
      <c r="G8617" t="s">
        <v>163</v>
      </c>
      <c r="H8617" t="s">
        <v>135</v>
      </c>
      <c r="I8617" t="s">
        <v>136</v>
      </c>
      <c r="J8617" t="s">
        <v>137</v>
      </c>
      <c r="K8617" t="s">
        <v>138</v>
      </c>
      <c r="L8617" t="s">
        <v>23486</v>
      </c>
      <c r="M8617" t="s">
        <v>23487</v>
      </c>
      <c r="N8617">
        <v>9.5527777769999993</v>
      </c>
      <c r="O8617">
        <v>0</v>
      </c>
      <c r="P8617">
        <v>97</v>
      </c>
      <c r="Q8617">
        <v>0</v>
      </c>
      <c r="R8617">
        <v>5</v>
      </c>
      <c r="S8617">
        <v>0</v>
      </c>
      <c r="T8617">
        <v>9</v>
      </c>
      <c r="U8617">
        <v>0</v>
      </c>
      <c r="V8617">
        <v>1</v>
      </c>
      <c r="W8617">
        <v>0</v>
      </c>
      <c r="X8617">
        <v>299.72269674891237</v>
      </c>
      <c r="Y8617">
        <v>0</v>
      </c>
      <c r="Z8617">
        <v>0.30697557570749251</v>
      </c>
      <c r="AA8617">
        <v>0</v>
      </c>
      <c r="AB8617">
        <v>35.168462863349248</v>
      </c>
      <c r="AC8617">
        <v>0</v>
      </c>
      <c r="AD8617">
        <v>0</v>
      </c>
      <c r="AE8617">
        <v>335.19813518796911</v>
      </c>
    </row>
    <row r="8618" spans="1:31" x14ac:dyDescent="0.3">
      <c r="A8618">
        <v>2728898</v>
      </c>
      <c r="B8618">
        <v>1</v>
      </c>
      <c r="C8618" t="s">
        <v>80</v>
      </c>
      <c r="D8618" t="s">
        <v>94</v>
      </c>
      <c r="E8618" t="s">
        <v>150</v>
      </c>
      <c r="F8618" t="s">
        <v>1423</v>
      </c>
      <c r="G8618" t="s">
        <v>152</v>
      </c>
      <c r="H8618" t="s">
        <v>153</v>
      </c>
      <c r="I8618" t="s">
        <v>136</v>
      </c>
      <c r="J8618" t="s">
        <v>137</v>
      </c>
      <c r="K8618" t="s">
        <v>138</v>
      </c>
      <c r="L8618" t="s">
        <v>23282</v>
      </c>
      <c r="M8618" t="s">
        <v>23488</v>
      </c>
      <c r="N8618">
        <v>11.3</v>
      </c>
      <c r="O8618">
        <v>0</v>
      </c>
      <c r="P8618">
        <v>1346</v>
      </c>
      <c r="Q8618">
        <v>23</v>
      </c>
      <c r="R8618">
        <v>45</v>
      </c>
      <c r="S8618">
        <v>19</v>
      </c>
      <c r="T8618">
        <v>300</v>
      </c>
      <c r="U8618">
        <v>3</v>
      </c>
      <c r="V8618">
        <v>0</v>
      </c>
      <c r="W8618">
        <v>0</v>
      </c>
      <c r="X8618">
        <v>1871.6031003005214</v>
      </c>
      <c r="Y8618">
        <v>145.60884328148964</v>
      </c>
      <c r="Z8618">
        <v>42.721953646499401</v>
      </c>
      <c r="AA8618">
        <v>1345.7521337940541</v>
      </c>
      <c r="AB8618">
        <v>1013.8821344791306</v>
      </c>
      <c r="AC8618">
        <v>1112.4001250579915</v>
      </c>
      <c r="AD8618">
        <v>0</v>
      </c>
      <c r="AE8618">
        <v>5531.9682905596865</v>
      </c>
    </row>
    <row r="8619" spans="1:31" x14ac:dyDescent="0.3">
      <c r="A8619">
        <v>2729562</v>
      </c>
      <c r="B8619">
        <v>1</v>
      </c>
      <c r="C8619" t="s">
        <v>81</v>
      </c>
      <c r="D8619" t="s">
        <v>113</v>
      </c>
      <c r="E8619" t="s">
        <v>161</v>
      </c>
      <c r="F8619" t="s">
        <v>23489</v>
      </c>
      <c r="G8619" t="s">
        <v>163</v>
      </c>
      <c r="H8619" t="s">
        <v>135</v>
      </c>
      <c r="I8619" t="s">
        <v>136</v>
      </c>
      <c r="J8619" t="s">
        <v>137</v>
      </c>
      <c r="K8619" t="s">
        <v>138</v>
      </c>
      <c r="L8619" t="s">
        <v>23490</v>
      </c>
      <c r="M8619" t="s">
        <v>23491</v>
      </c>
      <c r="N8619">
        <v>7.278333333</v>
      </c>
      <c r="O8619">
        <v>0</v>
      </c>
      <c r="P8619">
        <v>8</v>
      </c>
      <c r="Q8619">
        <v>0</v>
      </c>
      <c r="R8619">
        <v>15</v>
      </c>
      <c r="S8619">
        <v>0</v>
      </c>
      <c r="T8619">
        <v>1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3.7913632350475006</v>
      </c>
      <c r="AA8619">
        <v>0</v>
      </c>
      <c r="AB8619">
        <v>0</v>
      </c>
      <c r="AC8619">
        <v>0</v>
      </c>
      <c r="AD8619">
        <v>0</v>
      </c>
      <c r="AE8619">
        <v>3.7913632350475006</v>
      </c>
    </row>
    <row r="8620" spans="1:31" x14ac:dyDescent="0.3">
      <c r="A8620">
        <v>2729585</v>
      </c>
      <c r="B8620">
        <v>1</v>
      </c>
      <c r="C8620" t="s">
        <v>80</v>
      </c>
      <c r="D8620" t="s">
        <v>105</v>
      </c>
      <c r="E8620" t="s">
        <v>213</v>
      </c>
      <c r="F8620" t="s">
        <v>4248</v>
      </c>
      <c r="G8620" t="s">
        <v>152</v>
      </c>
      <c r="H8620" t="s">
        <v>153</v>
      </c>
      <c r="I8620" t="s">
        <v>136</v>
      </c>
      <c r="J8620" t="s">
        <v>137</v>
      </c>
      <c r="K8620" t="s">
        <v>138</v>
      </c>
      <c r="L8620" t="s">
        <v>23492</v>
      </c>
      <c r="M8620" t="s">
        <v>23493</v>
      </c>
      <c r="N8620">
        <v>0.69194444399999999</v>
      </c>
      <c r="O8620">
        <v>4</v>
      </c>
      <c r="P8620">
        <v>12</v>
      </c>
      <c r="Q8620">
        <v>6</v>
      </c>
      <c r="R8620">
        <v>4</v>
      </c>
      <c r="S8620">
        <v>31</v>
      </c>
      <c r="T8620">
        <v>131</v>
      </c>
      <c r="U8620">
        <v>13</v>
      </c>
      <c r="V8620">
        <v>22</v>
      </c>
      <c r="W8620">
        <v>8.2556175117307564</v>
      </c>
      <c r="X8620">
        <v>6.8585749281361643</v>
      </c>
      <c r="Y8620">
        <v>5.3444161584462009</v>
      </c>
      <c r="Z8620">
        <v>10.355856486016773</v>
      </c>
      <c r="AA8620">
        <v>129.17022160525917</v>
      </c>
      <c r="AB8620">
        <v>165.2423763899825</v>
      </c>
      <c r="AC8620">
        <v>563.53719796716325</v>
      </c>
      <c r="AD8620">
        <v>116.77637796460645</v>
      </c>
      <c r="AE8620">
        <v>1005.5406390113413</v>
      </c>
    </row>
    <row r="8621" spans="1:31" x14ac:dyDescent="0.3">
      <c r="A8621">
        <v>2730249</v>
      </c>
      <c r="B8621">
        <v>1</v>
      </c>
      <c r="C8621" t="s">
        <v>80</v>
      </c>
      <c r="D8621" t="s">
        <v>85</v>
      </c>
      <c r="E8621" t="s">
        <v>200</v>
      </c>
      <c r="F8621" t="s">
        <v>1714</v>
      </c>
      <c r="G8621" t="s">
        <v>249</v>
      </c>
      <c r="H8621" t="s">
        <v>135</v>
      </c>
      <c r="I8621" t="s">
        <v>136</v>
      </c>
      <c r="J8621" t="s">
        <v>5</v>
      </c>
      <c r="K8621" t="s">
        <v>138</v>
      </c>
      <c r="L8621" t="s">
        <v>23494</v>
      </c>
      <c r="M8621" t="s">
        <v>23495</v>
      </c>
      <c r="N8621">
        <v>13.538333333000001</v>
      </c>
      <c r="O8621">
        <v>0</v>
      </c>
      <c r="P8621">
        <v>53</v>
      </c>
      <c r="Q8621">
        <v>0</v>
      </c>
      <c r="R8621">
        <v>0</v>
      </c>
      <c r="S8621">
        <v>0</v>
      </c>
      <c r="T8621">
        <v>4</v>
      </c>
      <c r="U8621">
        <v>0</v>
      </c>
      <c r="V8621">
        <v>0</v>
      </c>
      <c r="W8621">
        <v>0</v>
      </c>
      <c r="X8621">
        <v>218.04796622483235</v>
      </c>
      <c r="Y8621">
        <v>0</v>
      </c>
      <c r="Z8621">
        <v>0</v>
      </c>
      <c r="AA8621">
        <v>0</v>
      </c>
      <c r="AB8621">
        <v>23.044928140196618</v>
      </c>
      <c r="AC8621">
        <v>0</v>
      </c>
      <c r="AD8621">
        <v>0</v>
      </c>
      <c r="AE8621">
        <v>241.09289436502897</v>
      </c>
    </row>
    <row r="8622" spans="1:31" x14ac:dyDescent="0.3">
      <c r="A8622">
        <v>2728852</v>
      </c>
      <c r="B8622">
        <v>1</v>
      </c>
      <c r="C8622" t="s">
        <v>81</v>
      </c>
      <c r="D8622" t="s">
        <v>122</v>
      </c>
      <c r="E8622" t="s">
        <v>150</v>
      </c>
      <c r="F8622" t="s">
        <v>6102</v>
      </c>
      <c r="G8622" t="s">
        <v>152</v>
      </c>
      <c r="H8622" t="s">
        <v>153</v>
      </c>
      <c r="I8622" t="s">
        <v>136</v>
      </c>
      <c r="J8622" t="s">
        <v>137</v>
      </c>
      <c r="K8622" t="s">
        <v>138</v>
      </c>
      <c r="L8622" t="s">
        <v>23496</v>
      </c>
      <c r="M8622" t="s">
        <v>23497</v>
      </c>
      <c r="N8622">
        <v>0.10722222200000001</v>
      </c>
      <c r="O8622">
        <v>17</v>
      </c>
      <c r="P8622">
        <v>875</v>
      </c>
      <c r="Q8622">
        <v>72</v>
      </c>
      <c r="R8622">
        <v>40</v>
      </c>
      <c r="S8622">
        <v>16</v>
      </c>
      <c r="T8622">
        <v>43</v>
      </c>
      <c r="U8622">
        <v>0</v>
      </c>
      <c r="V8622">
        <v>1</v>
      </c>
      <c r="W8622">
        <v>0.29999554742675005</v>
      </c>
      <c r="X8622">
        <v>9.5858689607514993</v>
      </c>
      <c r="Y8622">
        <v>6.4989621125228005</v>
      </c>
      <c r="Z8622">
        <v>0.72396184850352019</v>
      </c>
      <c r="AA8622">
        <v>9.02402043926012</v>
      </c>
      <c r="AB8622">
        <v>1.1602571635167154</v>
      </c>
      <c r="AC8622">
        <v>0</v>
      </c>
      <c r="AD8622">
        <v>2.7584949323366671E-2</v>
      </c>
      <c r="AE8622">
        <v>27.320651021304769</v>
      </c>
    </row>
    <row r="8623" spans="1:31" x14ac:dyDescent="0.3">
      <c r="A8623">
        <v>2728875</v>
      </c>
      <c r="B8623">
        <v>1</v>
      </c>
      <c r="C8623" t="s">
        <v>80</v>
      </c>
      <c r="D8623" t="s">
        <v>96</v>
      </c>
      <c r="E8623" t="s">
        <v>213</v>
      </c>
      <c r="F8623" t="s">
        <v>9492</v>
      </c>
      <c r="G8623" t="s">
        <v>152</v>
      </c>
      <c r="H8623" t="s">
        <v>153</v>
      </c>
      <c r="I8623" t="s">
        <v>136</v>
      </c>
      <c r="J8623" t="s">
        <v>137</v>
      </c>
      <c r="K8623" t="s">
        <v>138</v>
      </c>
      <c r="L8623" t="s">
        <v>23498</v>
      </c>
      <c r="M8623" t="s">
        <v>23499</v>
      </c>
      <c r="N8623">
        <v>0.1</v>
      </c>
      <c r="O8623">
        <v>2</v>
      </c>
      <c r="P8623">
        <v>953</v>
      </c>
      <c r="Q8623">
        <v>5</v>
      </c>
      <c r="R8623">
        <v>0</v>
      </c>
      <c r="S8623">
        <v>16</v>
      </c>
      <c r="T8623">
        <v>18</v>
      </c>
      <c r="U8623">
        <v>1</v>
      </c>
      <c r="V8623">
        <v>0</v>
      </c>
      <c r="W8623">
        <v>2.16308476692</v>
      </c>
      <c r="X8623">
        <v>9.2614477262759909</v>
      </c>
      <c r="Y8623">
        <v>2.2629563062542002</v>
      </c>
      <c r="Z8623">
        <v>0</v>
      </c>
      <c r="AA8623">
        <v>7.1912278502442009</v>
      </c>
      <c r="AB8623">
        <v>1.4022513097692002</v>
      </c>
      <c r="AC8623">
        <v>0.25985555490599999</v>
      </c>
      <c r="AD8623">
        <v>0</v>
      </c>
      <c r="AE8623">
        <v>22.540823514369588</v>
      </c>
    </row>
    <row r="8624" spans="1:31" x14ac:dyDescent="0.3">
      <c r="A8624">
        <v>2728729</v>
      </c>
      <c r="B8624">
        <v>1</v>
      </c>
      <c r="C8624" t="s">
        <v>80</v>
      </c>
      <c r="D8624" t="s">
        <v>97</v>
      </c>
      <c r="E8624" t="s">
        <v>150</v>
      </c>
      <c r="F8624" t="s">
        <v>4232</v>
      </c>
      <c r="G8624" t="s">
        <v>152</v>
      </c>
      <c r="H8624" t="s">
        <v>153</v>
      </c>
      <c r="I8624" t="s">
        <v>136</v>
      </c>
      <c r="J8624" t="s">
        <v>137</v>
      </c>
      <c r="K8624" t="s">
        <v>138</v>
      </c>
      <c r="L8624" t="s">
        <v>23500</v>
      </c>
      <c r="M8624" t="s">
        <v>23501</v>
      </c>
      <c r="N8624">
        <v>1.677777777</v>
      </c>
      <c r="O8624">
        <v>1</v>
      </c>
      <c r="P8624">
        <v>3169</v>
      </c>
      <c r="Q8624">
        <v>0</v>
      </c>
      <c r="R8624">
        <v>46</v>
      </c>
      <c r="S8624">
        <v>0</v>
      </c>
      <c r="T8624">
        <v>301</v>
      </c>
      <c r="U8624">
        <v>1</v>
      </c>
      <c r="V8624">
        <v>0</v>
      </c>
      <c r="W8624">
        <v>6.9179197822703999</v>
      </c>
      <c r="X8624">
        <v>852.15729167530185</v>
      </c>
      <c r="Y8624">
        <v>0</v>
      </c>
      <c r="Z8624">
        <v>19.468474395413402</v>
      </c>
      <c r="AA8624">
        <v>0</v>
      </c>
      <c r="AB8624">
        <v>266.26969757554616</v>
      </c>
      <c r="AC8624">
        <v>7.4287061423634011</v>
      </c>
      <c r="AD8624">
        <v>0</v>
      </c>
      <c r="AE8624">
        <v>1152.2420895708951</v>
      </c>
    </row>
    <row r="8625" spans="1:31" x14ac:dyDescent="0.3">
      <c r="A8625">
        <v>2729375</v>
      </c>
      <c r="B8625">
        <v>2</v>
      </c>
      <c r="C8625" t="s">
        <v>81</v>
      </c>
      <c r="D8625" t="s">
        <v>128</v>
      </c>
      <c r="E8625" t="s">
        <v>132</v>
      </c>
      <c r="F8625" t="s">
        <v>14846</v>
      </c>
      <c r="G8625" t="s">
        <v>409</v>
      </c>
      <c r="H8625" t="s">
        <v>135</v>
      </c>
      <c r="I8625" t="s">
        <v>136</v>
      </c>
      <c r="J8625" t="s">
        <v>137</v>
      </c>
      <c r="K8625" t="s">
        <v>138</v>
      </c>
      <c r="L8625" t="s">
        <v>22395</v>
      </c>
      <c r="M8625" t="s">
        <v>23502</v>
      </c>
      <c r="N8625">
        <v>5.9736111110000003</v>
      </c>
      <c r="O8625">
        <v>0</v>
      </c>
      <c r="P8625">
        <v>21</v>
      </c>
      <c r="Q8625">
        <v>0</v>
      </c>
      <c r="R8625">
        <v>9</v>
      </c>
      <c r="S8625">
        <v>0</v>
      </c>
      <c r="T8625">
        <v>5</v>
      </c>
      <c r="U8625">
        <v>0</v>
      </c>
      <c r="V8625">
        <v>0</v>
      </c>
      <c r="W8625">
        <v>0</v>
      </c>
      <c r="X8625">
        <v>24.33154526082987</v>
      </c>
      <c r="Y8625">
        <v>0</v>
      </c>
      <c r="Z8625">
        <v>17.954746688881485</v>
      </c>
      <c r="AA8625">
        <v>0</v>
      </c>
      <c r="AB8625">
        <v>158.43030961631743</v>
      </c>
      <c r="AC8625">
        <v>0</v>
      </c>
      <c r="AD8625">
        <v>0</v>
      </c>
      <c r="AE8625">
        <v>200.71660156602877</v>
      </c>
    </row>
    <row r="8626" spans="1:31" x14ac:dyDescent="0.3">
      <c r="A8626">
        <v>2729021</v>
      </c>
      <c r="B8626">
        <v>1</v>
      </c>
      <c r="C8626" t="s">
        <v>81</v>
      </c>
      <c r="D8626" t="s">
        <v>113</v>
      </c>
      <c r="E8626" t="s">
        <v>156</v>
      </c>
      <c r="F8626" t="s">
        <v>675</v>
      </c>
      <c r="G8626" t="s">
        <v>2306</v>
      </c>
      <c r="H8626" t="s">
        <v>153</v>
      </c>
      <c r="I8626" t="s">
        <v>136</v>
      </c>
      <c r="J8626" t="s">
        <v>137</v>
      </c>
      <c r="K8626" t="s">
        <v>138</v>
      </c>
      <c r="L8626" t="s">
        <v>23503</v>
      </c>
      <c r="M8626" t="s">
        <v>23504</v>
      </c>
      <c r="N8626">
        <v>15.577777777</v>
      </c>
      <c r="O8626">
        <v>1</v>
      </c>
      <c r="P8626">
        <v>77</v>
      </c>
      <c r="Q8626">
        <v>0</v>
      </c>
      <c r="R8626">
        <v>1</v>
      </c>
      <c r="S8626">
        <v>0</v>
      </c>
      <c r="T8626">
        <v>2</v>
      </c>
      <c r="U8626">
        <v>0</v>
      </c>
      <c r="V8626">
        <v>0</v>
      </c>
      <c r="W8626">
        <v>3.1942235723333332</v>
      </c>
      <c r="X8626">
        <v>115.63374470014178</v>
      </c>
      <c r="Y8626">
        <v>0</v>
      </c>
      <c r="Z8626">
        <v>1.1291005291650003</v>
      </c>
      <c r="AA8626">
        <v>0</v>
      </c>
      <c r="AB8626">
        <v>4.6682056053176009</v>
      </c>
      <c r="AC8626">
        <v>0</v>
      </c>
      <c r="AD8626">
        <v>0</v>
      </c>
      <c r="AE8626">
        <v>124.6252744069577</v>
      </c>
    </row>
    <row r="8627" spans="1:31" x14ac:dyDescent="0.3">
      <c r="A8627">
        <v>2730103</v>
      </c>
      <c r="B8627">
        <v>1</v>
      </c>
      <c r="C8627" t="s">
        <v>81</v>
      </c>
      <c r="D8627" t="s">
        <v>115</v>
      </c>
      <c r="E8627" t="s">
        <v>161</v>
      </c>
      <c r="F8627" t="s">
        <v>23505</v>
      </c>
      <c r="G8627" t="s">
        <v>163</v>
      </c>
      <c r="H8627" t="s">
        <v>135</v>
      </c>
      <c r="I8627" t="s">
        <v>136</v>
      </c>
      <c r="J8627" t="s">
        <v>137</v>
      </c>
      <c r="K8627" t="s">
        <v>138</v>
      </c>
      <c r="L8627" t="s">
        <v>23506</v>
      </c>
      <c r="M8627" t="s">
        <v>23507</v>
      </c>
      <c r="N8627">
        <v>9.4966666659999994</v>
      </c>
      <c r="O8627">
        <v>0</v>
      </c>
      <c r="P8627">
        <v>0</v>
      </c>
      <c r="Q8627">
        <v>0</v>
      </c>
      <c r="R8627">
        <v>1</v>
      </c>
      <c r="S8627">
        <v>0</v>
      </c>
      <c r="T8627">
        <v>1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0</v>
      </c>
    </row>
    <row r="8628" spans="1:31" x14ac:dyDescent="0.3">
      <c r="A8628">
        <v>2729316</v>
      </c>
      <c r="B8628">
        <v>1</v>
      </c>
      <c r="C8628" t="s">
        <v>81</v>
      </c>
      <c r="D8628" t="s">
        <v>126</v>
      </c>
      <c r="E8628" t="s">
        <v>213</v>
      </c>
      <c r="F8628" t="s">
        <v>23454</v>
      </c>
      <c r="G8628" t="s">
        <v>152</v>
      </c>
      <c r="H8628" t="s">
        <v>153</v>
      </c>
      <c r="I8628" t="s">
        <v>136</v>
      </c>
      <c r="J8628" t="s">
        <v>137</v>
      </c>
      <c r="K8628" t="s">
        <v>138</v>
      </c>
      <c r="L8628" t="s">
        <v>23508</v>
      </c>
      <c r="M8628" t="s">
        <v>23509</v>
      </c>
      <c r="N8628">
        <v>0.9</v>
      </c>
      <c r="O8628">
        <v>0</v>
      </c>
      <c r="P8628">
        <v>412</v>
      </c>
      <c r="Q8628">
        <v>0</v>
      </c>
      <c r="R8628">
        <v>18</v>
      </c>
      <c r="S8628">
        <v>1</v>
      </c>
      <c r="T8628">
        <v>149</v>
      </c>
      <c r="U8628">
        <v>0</v>
      </c>
      <c r="V8628">
        <v>0</v>
      </c>
      <c r="W8628">
        <v>0</v>
      </c>
      <c r="X8628">
        <v>45.046878109442233</v>
      </c>
      <c r="Y8628">
        <v>0</v>
      </c>
      <c r="Z8628">
        <v>9.1760868938597859</v>
      </c>
      <c r="AA8628">
        <v>16.391328874214501</v>
      </c>
      <c r="AB8628">
        <v>37.831355684081821</v>
      </c>
      <c r="AC8628">
        <v>0</v>
      </c>
      <c r="AD8628">
        <v>0</v>
      </c>
      <c r="AE8628">
        <v>108.44564956159834</v>
      </c>
    </row>
    <row r="8629" spans="1:31" x14ac:dyDescent="0.3">
      <c r="A8629">
        <v>2729708</v>
      </c>
      <c r="B8629">
        <v>1</v>
      </c>
      <c r="C8629" t="s">
        <v>81</v>
      </c>
      <c r="D8629" t="s">
        <v>118</v>
      </c>
      <c r="E8629" t="s">
        <v>161</v>
      </c>
      <c r="F8629" t="s">
        <v>11330</v>
      </c>
      <c r="G8629" t="s">
        <v>163</v>
      </c>
      <c r="H8629" t="s">
        <v>135</v>
      </c>
      <c r="I8629" t="s">
        <v>136</v>
      </c>
      <c r="J8629" t="s">
        <v>137</v>
      </c>
      <c r="K8629" t="s">
        <v>138</v>
      </c>
      <c r="L8629" t="s">
        <v>23510</v>
      </c>
      <c r="M8629" t="s">
        <v>23511</v>
      </c>
      <c r="N8629">
        <v>6.835</v>
      </c>
      <c r="O8629">
        <v>0</v>
      </c>
      <c r="P8629">
        <v>40</v>
      </c>
      <c r="Q8629">
        <v>0</v>
      </c>
      <c r="R8629">
        <v>0</v>
      </c>
      <c r="S8629">
        <v>0</v>
      </c>
      <c r="T8629">
        <v>4</v>
      </c>
      <c r="U8629">
        <v>0</v>
      </c>
      <c r="V8629">
        <v>0</v>
      </c>
      <c r="W8629">
        <v>0</v>
      </c>
      <c r="X8629">
        <v>64.032126134406084</v>
      </c>
      <c r="Y8629">
        <v>0</v>
      </c>
      <c r="Z8629">
        <v>0</v>
      </c>
      <c r="AA8629">
        <v>0</v>
      </c>
      <c r="AB8629">
        <v>23.825097440882843</v>
      </c>
      <c r="AC8629">
        <v>0</v>
      </c>
      <c r="AD8629">
        <v>0</v>
      </c>
      <c r="AE8629">
        <v>87.857223575288927</v>
      </c>
    </row>
    <row r="8630" spans="1:31" x14ac:dyDescent="0.3">
      <c r="A8630">
        <v>2729854</v>
      </c>
      <c r="B8630">
        <v>1</v>
      </c>
      <c r="C8630" t="s">
        <v>80</v>
      </c>
      <c r="D8630" t="s">
        <v>92</v>
      </c>
      <c r="E8630" t="s">
        <v>145</v>
      </c>
      <c r="F8630" t="s">
        <v>23512</v>
      </c>
      <c r="G8630" t="s">
        <v>147</v>
      </c>
      <c r="H8630" t="s">
        <v>135</v>
      </c>
      <c r="I8630" t="s">
        <v>136</v>
      </c>
      <c r="J8630" t="s">
        <v>137</v>
      </c>
      <c r="K8630" t="s">
        <v>138</v>
      </c>
      <c r="L8630" t="s">
        <v>23513</v>
      </c>
      <c r="M8630" t="s">
        <v>23514</v>
      </c>
      <c r="N8630">
        <v>1.8825000000000001</v>
      </c>
      <c r="O8630">
        <v>0</v>
      </c>
      <c r="P8630">
        <v>1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</v>
      </c>
      <c r="AC8630">
        <v>0</v>
      </c>
      <c r="AD8630">
        <v>0</v>
      </c>
      <c r="AE8630">
        <v>0</v>
      </c>
    </row>
    <row r="8631" spans="1:31" x14ac:dyDescent="0.3">
      <c r="A8631">
        <v>2730690</v>
      </c>
      <c r="B8631">
        <v>1</v>
      </c>
      <c r="C8631" t="s">
        <v>80</v>
      </c>
      <c r="D8631" t="s">
        <v>93</v>
      </c>
      <c r="E8631" t="s">
        <v>145</v>
      </c>
      <c r="F8631" t="s">
        <v>23515</v>
      </c>
      <c r="G8631" t="s">
        <v>230</v>
      </c>
      <c r="H8631" t="s">
        <v>135</v>
      </c>
      <c r="I8631" t="s">
        <v>136</v>
      </c>
      <c r="J8631" t="s">
        <v>137</v>
      </c>
      <c r="K8631" t="s">
        <v>138</v>
      </c>
      <c r="L8631" t="s">
        <v>23516</v>
      </c>
      <c r="M8631" t="s">
        <v>23517</v>
      </c>
      <c r="N8631">
        <v>3.3533333330000001</v>
      </c>
      <c r="O8631">
        <v>0</v>
      </c>
      <c r="P8631">
        <v>1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0.68861261659914674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0.68861261659914674</v>
      </c>
    </row>
    <row r="8632" spans="1:31" x14ac:dyDescent="0.3">
      <c r="A8632">
        <v>2730295</v>
      </c>
      <c r="B8632">
        <v>1</v>
      </c>
      <c r="C8632" t="s">
        <v>80</v>
      </c>
      <c r="D8632" t="s">
        <v>82</v>
      </c>
      <c r="E8632" t="s">
        <v>200</v>
      </c>
      <c r="F8632" t="s">
        <v>23518</v>
      </c>
      <c r="G8632" t="s">
        <v>249</v>
      </c>
      <c r="H8632" t="s">
        <v>135</v>
      </c>
      <c r="I8632" t="s">
        <v>136</v>
      </c>
      <c r="J8632" t="s">
        <v>5</v>
      </c>
      <c r="K8632" t="s">
        <v>138</v>
      </c>
      <c r="L8632" t="s">
        <v>23519</v>
      </c>
      <c r="M8632" t="s">
        <v>23520</v>
      </c>
      <c r="N8632">
        <v>12.724166666</v>
      </c>
      <c r="O8632">
        <v>0</v>
      </c>
      <c r="P8632">
        <v>50</v>
      </c>
      <c r="Q8632">
        <v>0</v>
      </c>
      <c r="R8632">
        <v>0</v>
      </c>
      <c r="S8632">
        <v>0</v>
      </c>
      <c r="T8632">
        <v>33</v>
      </c>
      <c r="U8632">
        <v>0</v>
      </c>
      <c r="V8632">
        <v>0</v>
      </c>
      <c r="W8632">
        <v>0</v>
      </c>
      <c r="X8632">
        <v>134.26336836081899</v>
      </c>
      <c r="Y8632">
        <v>0</v>
      </c>
      <c r="Z8632">
        <v>0</v>
      </c>
      <c r="AA8632">
        <v>0</v>
      </c>
      <c r="AB8632">
        <v>156.54877161616838</v>
      </c>
      <c r="AC8632">
        <v>0</v>
      </c>
      <c r="AD8632">
        <v>0</v>
      </c>
      <c r="AE8632">
        <v>290.8121399769874</v>
      </c>
    </row>
    <row r="8633" spans="1:31" x14ac:dyDescent="0.3">
      <c r="A8633">
        <v>2730475</v>
      </c>
      <c r="B8633">
        <v>1</v>
      </c>
      <c r="C8633" t="s">
        <v>81</v>
      </c>
      <c r="D8633" t="s">
        <v>118</v>
      </c>
      <c r="E8633" t="s">
        <v>161</v>
      </c>
      <c r="F8633" t="s">
        <v>23521</v>
      </c>
      <c r="G8633" t="s">
        <v>163</v>
      </c>
      <c r="H8633" t="s">
        <v>135</v>
      </c>
      <c r="I8633" t="s">
        <v>136</v>
      </c>
      <c r="J8633" t="s">
        <v>137</v>
      </c>
      <c r="K8633" t="s">
        <v>138</v>
      </c>
      <c r="L8633" t="s">
        <v>23522</v>
      </c>
      <c r="M8633" t="s">
        <v>23523</v>
      </c>
      <c r="N8633">
        <v>7.0836111109999997</v>
      </c>
      <c r="O8633">
        <v>0</v>
      </c>
      <c r="P8633">
        <v>114</v>
      </c>
      <c r="Q8633">
        <v>0</v>
      </c>
      <c r="R8633">
        <v>0</v>
      </c>
      <c r="S8633">
        <v>0</v>
      </c>
      <c r="T8633">
        <v>10</v>
      </c>
      <c r="U8633">
        <v>0</v>
      </c>
      <c r="V8633">
        <v>0</v>
      </c>
      <c r="W8633">
        <v>0</v>
      </c>
      <c r="X8633">
        <v>214.52092815507734</v>
      </c>
      <c r="Y8633">
        <v>0</v>
      </c>
      <c r="Z8633">
        <v>0</v>
      </c>
      <c r="AA8633">
        <v>0</v>
      </c>
      <c r="AB8633">
        <v>34.664466251814495</v>
      </c>
      <c r="AC8633">
        <v>0</v>
      </c>
      <c r="AD8633">
        <v>0</v>
      </c>
      <c r="AE8633">
        <v>249.18539440689185</v>
      </c>
    </row>
    <row r="8634" spans="1:31" x14ac:dyDescent="0.3">
      <c r="A8634">
        <v>2729124</v>
      </c>
      <c r="B8634">
        <v>1</v>
      </c>
      <c r="C8634" t="s">
        <v>81</v>
      </c>
      <c r="D8634" t="s">
        <v>121</v>
      </c>
      <c r="E8634" t="s">
        <v>213</v>
      </c>
      <c r="F8634" t="s">
        <v>14334</v>
      </c>
      <c r="G8634" t="s">
        <v>152</v>
      </c>
      <c r="H8634" t="s">
        <v>153</v>
      </c>
      <c r="I8634" t="s">
        <v>136</v>
      </c>
      <c r="J8634" t="s">
        <v>137</v>
      </c>
      <c r="K8634" t="s">
        <v>138</v>
      </c>
      <c r="L8634" t="s">
        <v>23524</v>
      </c>
      <c r="M8634" t="s">
        <v>23525</v>
      </c>
      <c r="N8634">
        <v>4.352222222</v>
      </c>
      <c r="O8634">
        <v>4</v>
      </c>
      <c r="P8634">
        <v>729</v>
      </c>
      <c r="Q8634">
        <v>0</v>
      </c>
      <c r="R8634">
        <v>13</v>
      </c>
      <c r="S8634">
        <v>0</v>
      </c>
      <c r="T8634">
        <v>49</v>
      </c>
      <c r="U8634">
        <v>0</v>
      </c>
      <c r="V8634">
        <v>0</v>
      </c>
      <c r="W8634">
        <v>45.441862891255433</v>
      </c>
      <c r="X8634">
        <v>274.09135577353373</v>
      </c>
      <c r="Y8634">
        <v>0</v>
      </c>
      <c r="Z8634">
        <v>2.7848744607472797</v>
      </c>
      <c r="AA8634">
        <v>0</v>
      </c>
      <c r="AB8634">
        <v>39.656002817263364</v>
      </c>
      <c r="AC8634">
        <v>0</v>
      </c>
      <c r="AD8634">
        <v>0</v>
      </c>
      <c r="AE8634">
        <v>361.97409594279981</v>
      </c>
    </row>
    <row r="8635" spans="1:31" x14ac:dyDescent="0.3">
      <c r="A8635">
        <v>2729857</v>
      </c>
      <c r="B8635">
        <v>1</v>
      </c>
      <c r="C8635" t="s">
        <v>81</v>
      </c>
      <c r="D8635" t="s">
        <v>123</v>
      </c>
      <c r="E8635" t="s">
        <v>161</v>
      </c>
      <c r="F8635" t="s">
        <v>23526</v>
      </c>
      <c r="G8635" t="s">
        <v>2849</v>
      </c>
      <c r="H8635" t="s">
        <v>135</v>
      </c>
      <c r="I8635" t="s">
        <v>136</v>
      </c>
      <c r="J8635" t="s">
        <v>137</v>
      </c>
      <c r="K8635" t="s">
        <v>138</v>
      </c>
      <c r="L8635" t="s">
        <v>23527</v>
      </c>
      <c r="M8635" t="s">
        <v>23528</v>
      </c>
      <c r="N8635">
        <v>4.1530555549999999</v>
      </c>
      <c r="O8635">
        <v>0</v>
      </c>
      <c r="P8635">
        <v>7</v>
      </c>
      <c r="Q8635">
        <v>0</v>
      </c>
      <c r="R8635">
        <v>8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12.23947796284174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E8635">
        <v>12.23947796284174</v>
      </c>
    </row>
    <row r="8636" spans="1:31" x14ac:dyDescent="0.3">
      <c r="A8636">
        <v>2729786</v>
      </c>
      <c r="B8636">
        <v>2</v>
      </c>
      <c r="C8636" t="s">
        <v>81</v>
      </c>
      <c r="D8636" t="s">
        <v>116</v>
      </c>
      <c r="E8636" t="s">
        <v>132</v>
      </c>
      <c r="F8636" t="s">
        <v>23529</v>
      </c>
      <c r="G8636" t="s">
        <v>409</v>
      </c>
      <c r="H8636" t="s">
        <v>135</v>
      </c>
      <c r="I8636" t="s">
        <v>136</v>
      </c>
      <c r="J8636" t="s">
        <v>137</v>
      </c>
      <c r="K8636" t="s">
        <v>138</v>
      </c>
      <c r="L8636" t="s">
        <v>23530</v>
      </c>
      <c r="M8636" t="s">
        <v>23531</v>
      </c>
      <c r="N8636">
        <v>0.37444444399999999</v>
      </c>
      <c r="O8636">
        <v>0</v>
      </c>
      <c r="P8636">
        <v>556</v>
      </c>
      <c r="Q8636">
        <v>0</v>
      </c>
      <c r="R8636">
        <v>0</v>
      </c>
      <c r="S8636">
        <v>0</v>
      </c>
      <c r="T8636">
        <v>23</v>
      </c>
      <c r="U8636">
        <v>0</v>
      </c>
      <c r="V8636">
        <v>0</v>
      </c>
      <c r="W8636">
        <v>0</v>
      </c>
      <c r="X8636">
        <v>33.314184383976908</v>
      </c>
      <c r="Y8636">
        <v>0</v>
      </c>
      <c r="Z8636">
        <v>0</v>
      </c>
      <c r="AA8636">
        <v>0</v>
      </c>
      <c r="AB8636">
        <v>3.2248063843615999</v>
      </c>
      <c r="AC8636">
        <v>0</v>
      </c>
      <c r="AD8636">
        <v>0</v>
      </c>
      <c r="AE8636">
        <v>36.538990768338508</v>
      </c>
    </row>
    <row r="8637" spans="1:31" x14ac:dyDescent="0.3">
      <c r="A8637">
        <v>2730498</v>
      </c>
      <c r="B8637">
        <v>1</v>
      </c>
      <c r="C8637" t="s">
        <v>80</v>
      </c>
      <c r="D8637" t="s">
        <v>105</v>
      </c>
      <c r="E8637" t="s">
        <v>156</v>
      </c>
      <c r="F8637" t="s">
        <v>23532</v>
      </c>
      <c r="G8637" t="s">
        <v>185</v>
      </c>
      <c r="H8637" t="s">
        <v>153</v>
      </c>
      <c r="I8637" t="s">
        <v>136</v>
      </c>
      <c r="J8637" t="s">
        <v>137</v>
      </c>
      <c r="K8637" t="s">
        <v>138</v>
      </c>
      <c r="L8637" t="s">
        <v>23533</v>
      </c>
      <c r="M8637" t="s">
        <v>23534</v>
      </c>
      <c r="N8637">
        <v>4.4702777769999997</v>
      </c>
      <c r="O8637">
        <v>0</v>
      </c>
      <c r="P8637">
        <v>24</v>
      </c>
      <c r="Q8637">
        <v>0</v>
      </c>
      <c r="R8637">
        <v>24</v>
      </c>
      <c r="S8637">
        <v>0</v>
      </c>
      <c r="T8637">
        <v>11</v>
      </c>
      <c r="U8637">
        <v>0</v>
      </c>
      <c r="V8637">
        <v>0</v>
      </c>
      <c r="W8637">
        <v>0</v>
      </c>
      <c r="X8637">
        <v>37.807269532437033</v>
      </c>
      <c r="Y8637">
        <v>0</v>
      </c>
      <c r="Z8637">
        <v>19.848157935623</v>
      </c>
      <c r="AA8637">
        <v>0</v>
      </c>
      <c r="AB8637">
        <v>55.891204455551176</v>
      </c>
      <c r="AC8637">
        <v>0</v>
      </c>
      <c r="AD8637">
        <v>0</v>
      </c>
      <c r="AE8637">
        <v>113.54663192361122</v>
      </c>
    </row>
    <row r="8638" spans="1:31" x14ac:dyDescent="0.3">
      <c r="A8638">
        <v>2729665</v>
      </c>
      <c r="B8638">
        <v>1</v>
      </c>
      <c r="C8638" t="s">
        <v>81</v>
      </c>
      <c r="D8638" t="s">
        <v>112</v>
      </c>
      <c r="E8638" t="s">
        <v>150</v>
      </c>
      <c r="F8638" t="s">
        <v>23535</v>
      </c>
      <c r="G8638" t="s">
        <v>152</v>
      </c>
      <c r="H8638" t="s">
        <v>153</v>
      </c>
      <c r="I8638" t="s">
        <v>136</v>
      </c>
      <c r="J8638" t="s">
        <v>137</v>
      </c>
      <c r="K8638" t="s">
        <v>138</v>
      </c>
      <c r="L8638" t="s">
        <v>23536</v>
      </c>
      <c r="M8638" t="s">
        <v>23537</v>
      </c>
      <c r="N8638">
        <v>4.2102777769999999</v>
      </c>
      <c r="O8638">
        <v>2</v>
      </c>
      <c r="P8638">
        <v>20</v>
      </c>
      <c r="Q8638">
        <v>163</v>
      </c>
      <c r="R8638">
        <v>90</v>
      </c>
      <c r="S8638">
        <v>7</v>
      </c>
      <c r="T8638">
        <v>1</v>
      </c>
      <c r="U8638">
        <v>0</v>
      </c>
      <c r="V8638">
        <v>0</v>
      </c>
      <c r="W8638">
        <v>2.4430359345443198</v>
      </c>
      <c r="X8638">
        <v>12.789179899963504</v>
      </c>
      <c r="Y8638">
        <v>25.870392610138296</v>
      </c>
      <c r="Z8638">
        <v>17.791375407384326</v>
      </c>
      <c r="AA8638">
        <v>67.699694047192253</v>
      </c>
      <c r="AB8638">
        <v>0</v>
      </c>
      <c r="AC8638">
        <v>0</v>
      </c>
      <c r="AD8638">
        <v>0</v>
      </c>
      <c r="AE8638">
        <v>126.5936778992227</v>
      </c>
    </row>
    <row r="8639" spans="1:31" x14ac:dyDescent="0.3">
      <c r="A8639">
        <v>2729628</v>
      </c>
      <c r="B8639">
        <v>1</v>
      </c>
      <c r="C8639" t="s">
        <v>80</v>
      </c>
      <c r="D8639" t="s">
        <v>105</v>
      </c>
      <c r="E8639" t="s">
        <v>150</v>
      </c>
      <c r="F8639" t="s">
        <v>23538</v>
      </c>
      <c r="G8639" t="s">
        <v>152</v>
      </c>
      <c r="H8639" t="s">
        <v>153</v>
      </c>
      <c r="I8639" t="s">
        <v>136</v>
      </c>
      <c r="J8639" t="s">
        <v>137</v>
      </c>
      <c r="K8639" t="s">
        <v>138</v>
      </c>
      <c r="L8639" t="s">
        <v>23539</v>
      </c>
      <c r="M8639" t="s">
        <v>23540</v>
      </c>
      <c r="N8639">
        <v>0.47861111099999998</v>
      </c>
      <c r="O8639">
        <v>0</v>
      </c>
      <c r="P8639">
        <v>4270</v>
      </c>
      <c r="Q8639">
        <v>0</v>
      </c>
      <c r="R8639">
        <v>1</v>
      </c>
      <c r="S8639">
        <v>0</v>
      </c>
      <c r="T8639">
        <v>291</v>
      </c>
      <c r="U8639">
        <v>0</v>
      </c>
      <c r="V8639">
        <v>2</v>
      </c>
      <c r="W8639">
        <v>0</v>
      </c>
      <c r="X8639">
        <v>367.29856751158115</v>
      </c>
      <c r="Y8639">
        <v>0</v>
      </c>
      <c r="Z8639">
        <v>0</v>
      </c>
      <c r="AA8639">
        <v>0</v>
      </c>
      <c r="AB8639">
        <v>131.61138067154968</v>
      </c>
      <c r="AC8639">
        <v>0</v>
      </c>
      <c r="AD8639">
        <v>21.389460709291786</v>
      </c>
      <c r="AE8639">
        <v>520.29940889242266</v>
      </c>
    </row>
    <row r="8640" spans="1:31" x14ac:dyDescent="0.3">
      <c r="A8640">
        <v>2729934</v>
      </c>
      <c r="B8640">
        <v>1</v>
      </c>
      <c r="C8640" t="s">
        <v>80</v>
      </c>
      <c r="D8640" t="s">
        <v>82</v>
      </c>
      <c r="E8640" t="s">
        <v>156</v>
      </c>
      <c r="F8640" t="s">
        <v>23541</v>
      </c>
      <c r="G8640" t="s">
        <v>152</v>
      </c>
      <c r="H8640" t="s">
        <v>153</v>
      </c>
      <c r="I8640" t="s">
        <v>136</v>
      </c>
      <c r="J8640" t="s">
        <v>137</v>
      </c>
      <c r="K8640" t="s">
        <v>138</v>
      </c>
      <c r="L8640" t="s">
        <v>23542</v>
      </c>
      <c r="M8640" t="s">
        <v>23543</v>
      </c>
      <c r="N8640">
        <v>7.3822222220000002</v>
      </c>
      <c r="O8640">
        <v>0</v>
      </c>
      <c r="P8640">
        <v>243</v>
      </c>
      <c r="Q8640">
        <v>0</v>
      </c>
      <c r="R8640">
        <v>0</v>
      </c>
      <c r="S8640">
        <v>0</v>
      </c>
      <c r="T8640">
        <v>208</v>
      </c>
      <c r="U8640">
        <v>0</v>
      </c>
      <c r="V8640">
        <v>0</v>
      </c>
      <c r="W8640">
        <v>0</v>
      </c>
      <c r="X8640">
        <v>339.82300555261935</v>
      </c>
      <c r="Y8640">
        <v>0</v>
      </c>
      <c r="Z8640">
        <v>0</v>
      </c>
      <c r="AA8640">
        <v>0</v>
      </c>
      <c r="AB8640">
        <v>927.60310848010693</v>
      </c>
      <c r="AC8640">
        <v>0</v>
      </c>
      <c r="AD8640">
        <v>0</v>
      </c>
      <c r="AE8640">
        <v>1267.4261140327262</v>
      </c>
    </row>
    <row r="8641" spans="1:31" x14ac:dyDescent="0.3">
      <c r="A8641">
        <v>2729293</v>
      </c>
      <c r="B8641">
        <v>1</v>
      </c>
      <c r="C8641" t="s">
        <v>80</v>
      </c>
      <c r="D8641" t="s">
        <v>101</v>
      </c>
      <c r="E8641" t="s">
        <v>150</v>
      </c>
      <c r="F8641" t="s">
        <v>21308</v>
      </c>
      <c r="G8641" t="s">
        <v>152</v>
      </c>
      <c r="H8641" t="s">
        <v>153</v>
      </c>
      <c r="I8641" t="s">
        <v>136</v>
      </c>
      <c r="J8641" t="s">
        <v>137</v>
      </c>
      <c r="K8641" t="s">
        <v>138</v>
      </c>
      <c r="L8641" t="s">
        <v>23544</v>
      </c>
      <c r="M8641" t="s">
        <v>23545</v>
      </c>
      <c r="N8641">
        <v>2.4019444440000002</v>
      </c>
      <c r="O8641">
        <v>0</v>
      </c>
      <c r="P8641">
        <v>132</v>
      </c>
      <c r="Q8641">
        <v>0</v>
      </c>
      <c r="R8641">
        <v>0</v>
      </c>
      <c r="S8641">
        <v>0</v>
      </c>
      <c r="T8641">
        <v>8</v>
      </c>
      <c r="U8641">
        <v>0</v>
      </c>
      <c r="V8641">
        <v>0</v>
      </c>
      <c r="W8641">
        <v>0</v>
      </c>
      <c r="X8641">
        <v>39.799159297676511</v>
      </c>
      <c r="Y8641">
        <v>0</v>
      </c>
      <c r="Z8641">
        <v>0</v>
      </c>
      <c r="AA8641">
        <v>0</v>
      </c>
      <c r="AB8641">
        <v>9.4990946206728335</v>
      </c>
      <c r="AC8641">
        <v>0</v>
      </c>
      <c r="AD8641">
        <v>0</v>
      </c>
      <c r="AE8641">
        <v>49.298253918349346</v>
      </c>
    </row>
    <row r="8642" spans="1:31" x14ac:dyDescent="0.3">
      <c r="A8642">
        <v>2729144</v>
      </c>
      <c r="B8642">
        <v>1</v>
      </c>
      <c r="C8642" t="s">
        <v>81</v>
      </c>
      <c r="D8642" t="s">
        <v>117</v>
      </c>
      <c r="E8642" t="s">
        <v>156</v>
      </c>
      <c r="F8642" t="s">
        <v>23546</v>
      </c>
      <c r="G8642" t="s">
        <v>263</v>
      </c>
      <c r="H8642" t="s">
        <v>153</v>
      </c>
      <c r="I8642" t="s">
        <v>136</v>
      </c>
      <c r="J8642" t="s">
        <v>137</v>
      </c>
      <c r="K8642" t="s">
        <v>138</v>
      </c>
      <c r="L8642" t="s">
        <v>23547</v>
      </c>
      <c r="M8642" t="s">
        <v>23548</v>
      </c>
      <c r="N8642">
        <v>4.8111111109999998</v>
      </c>
      <c r="O8642">
        <v>0</v>
      </c>
      <c r="P8642">
        <v>32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12.165027466323163</v>
      </c>
      <c r="Y8642">
        <v>0</v>
      </c>
      <c r="Z8642">
        <v>0</v>
      </c>
      <c r="AA8642">
        <v>0</v>
      </c>
      <c r="AB8642">
        <v>0</v>
      </c>
      <c r="AC8642">
        <v>0</v>
      </c>
      <c r="AD8642">
        <v>0</v>
      </c>
      <c r="AE8642">
        <v>12.165027466323163</v>
      </c>
    </row>
    <row r="8643" spans="1:31" x14ac:dyDescent="0.3">
      <c r="A8643">
        <v>2730169</v>
      </c>
      <c r="B8643">
        <v>1</v>
      </c>
      <c r="C8643" t="s">
        <v>80</v>
      </c>
      <c r="D8643" t="s">
        <v>107</v>
      </c>
      <c r="E8643" t="s">
        <v>200</v>
      </c>
      <c r="F8643" t="s">
        <v>23549</v>
      </c>
      <c r="G8643" t="s">
        <v>543</v>
      </c>
      <c r="H8643" t="s">
        <v>135</v>
      </c>
      <c r="I8643" t="s">
        <v>136</v>
      </c>
      <c r="J8643" t="s">
        <v>137</v>
      </c>
      <c r="K8643" t="s">
        <v>138</v>
      </c>
      <c r="L8643" t="s">
        <v>23550</v>
      </c>
      <c r="M8643" t="s">
        <v>23551</v>
      </c>
      <c r="N8643">
        <v>3.3791666660000002</v>
      </c>
      <c r="O8643">
        <v>0</v>
      </c>
      <c r="P8643">
        <v>25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9.0769654026860458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9.0769654026860458</v>
      </c>
    </row>
    <row r="8644" spans="1:31" x14ac:dyDescent="0.3">
      <c r="A8644">
        <v>2729044</v>
      </c>
      <c r="B8644">
        <v>1</v>
      </c>
      <c r="C8644" t="s">
        <v>80</v>
      </c>
      <c r="D8644" t="s">
        <v>99</v>
      </c>
      <c r="E8644" t="s">
        <v>150</v>
      </c>
      <c r="F8644" t="s">
        <v>791</v>
      </c>
      <c r="G8644" t="s">
        <v>152</v>
      </c>
      <c r="H8644" t="s">
        <v>153</v>
      </c>
      <c r="I8644" t="s">
        <v>136</v>
      </c>
      <c r="J8644" t="s">
        <v>137</v>
      </c>
      <c r="K8644" t="s">
        <v>138</v>
      </c>
      <c r="L8644" t="s">
        <v>23552</v>
      </c>
      <c r="M8644" t="s">
        <v>23553</v>
      </c>
      <c r="N8644">
        <v>0.27222222200000001</v>
      </c>
      <c r="O8644">
        <v>4</v>
      </c>
      <c r="P8644">
        <v>947</v>
      </c>
      <c r="Q8644">
        <v>14</v>
      </c>
      <c r="R8644">
        <v>135</v>
      </c>
      <c r="S8644">
        <v>20</v>
      </c>
      <c r="T8644">
        <v>80</v>
      </c>
      <c r="U8644">
        <v>0</v>
      </c>
      <c r="V8644">
        <v>3</v>
      </c>
      <c r="W8644">
        <v>1.9398324958179995</v>
      </c>
      <c r="X8644">
        <v>27.625824051812032</v>
      </c>
      <c r="Y8644">
        <v>10.146232678424266</v>
      </c>
      <c r="Z8644">
        <v>6.5804558808778983</v>
      </c>
      <c r="AA8644">
        <v>16.651514908726369</v>
      </c>
      <c r="AB8644">
        <v>4.0617820472858996</v>
      </c>
      <c r="AC8644">
        <v>0</v>
      </c>
      <c r="AD8644">
        <v>0.41113272204071671</v>
      </c>
      <c r="AE8644">
        <v>67.416774784985179</v>
      </c>
    </row>
    <row r="8645" spans="1:31" x14ac:dyDescent="0.3">
      <c r="A8645">
        <v>2730269</v>
      </c>
      <c r="B8645">
        <v>1</v>
      </c>
      <c r="C8645" t="s">
        <v>80</v>
      </c>
      <c r="D8645" t="s">
        <v>105</v>
      </c>
      <c r="E8645" t="s">
        <v>132</v>
      </c>
      <c r="F8645" t="s">
        <v>23554</v>
      </c>
      <c r="G8645" t="s">
        <v>393</v>
      </c>
      <c r="H8645" t="s">
        <v>135</v>
      </c>
      <c r="I8645" t="s">
        <v>136</v>
      </c>
      <c r="J8645" t="s">
        <v>137</v>
      </c>
      <c r="K8645" t="s">
        <v>138</v>
      </c>
      <c r="L8645" t="s">
        <v>23555</v>
      </c>
      <c r="M8645" t="s">
        <v>23556</v>
      </c>
      <c r="N8645">
        <v>7.6375000000000002</v>
      </c>
      <c r="O8645">
        <v>0</v>
      </c>
      <c r="P8645">
        <v>470</v>
      </c>
      <c r="Q8645">
        <v>0</v>
      </c>
      <c r="R8645">
        <v>0</v>
      </c>
      <c r="S8645">
        <v>0</v>
      </c>
      <c r="T8645">
        <v>22</v>
      </c>
      <c r="U8645">
        <v>0</v>
      </c>
      <c r="V8645">
        <v>0</v>
      </c>
      <c r="W8645">
        <v>0</v>
      </c>
      <c r="X8645">
        <v>917.39247726940448</v>
      </c>
      <c r="Y8645">
        <v>0</v>
      </c>
      <c r="Z8645">
        <v>0</v>
      </c>
      <c r="AA8645">
        <v>0</v>
      </c>
      <c r="AB8645">
        <v>214.11652641134765</v>
      </c>
      <c r="AC8645">
        <v>0</v>
      </c>
      <c r="AD8645">
        <v>0</v>
      </c>
      <c r="AE8645">
        <v>1131.5090036807521</v>
      </c>
    </row>
    <row r="8646" spans="1:31" x14ac:dyDescent="0.3">
      <c r="A8646">
        <v>2729877</v>
      </c>
      <c r="B8646">
        <v>1</v>
      </c>
      <c r="C8646" t="s">
        <v>80</v>
      </c>
      <c r="D8646" t="s">
        <v>107</v>
      </c>
      <c r="E8646" t="s">
        <v>150</v>
      </c>
      <c r="F8646" t="s">
        <v>23557</v>
      </c>
      <c r="G8646" t="s">
        <v>152</v>
      </c>
      <c r="H8646" t="s">
        <v>153</v>
      </c>
      <c r="I8646" t="s">
        <v>136</v>
      </c>
      <c r="J8646" t="s">
        <v>137</v>
      </c>
      <c r="K8646" t="s">
        <v>138</v>
      </c>
      <c r="L8646" t="s">
        <v>23558</v>
      </c>
      <c r="M8646" t="s">
        <v>23559</v>
      </c>
      <c r="N8646">
        <v>1.9883333329999999</v>
      </c>
      <c r="O8646">
        <v>3</v>
      </c>
      <c r="P8646">
        <v>940</v>
      </c>
      <c r="Q8646">
        <v>83</v>
      </c>
      <c r="R8646">
        <v>99</v>
      </c>
      <c r="S8646">
        <v>25</v>
      </c>
      <c r="T8646">
        <v>91</v>
      </c>
      <c r="U8646">
        <v>1</v>
      </c>
      <c r="V8646">
        <v>0</v>
      </c>
      <c r="W8646">
        <v>3.1609706223698999</v>
      </c>
      <c r="X8646">
        <v>270.13748573490989</v>
      </c>
      <c r="Y8646">
        <v>276.41247799052297</v>
      </c>
      <c r="Z8646">
        <v>78.726108301581931</v>
      </c>
      <c r="AA8646">
        <v>335.99083219495486</v>
      </c>
      <c r="AB8646">
        <v>139.03852368893715</v>
      </c>
      <c r="AC8646">
        <v>31.7846012512952</v>
      </c>
      <c r="AD8646">
        <v>0</v>
      </c>
      <c r="AE8646">
        <v>1135.2509997845721</v>
      </c>
    </row>
    <row r="8647" spans="1:31" x14ac:dyDescent="0.3">
      <c r="A8647">
        <v>2730418</v>
      </c>
      <c r="B8647">
        <v>1</v>
      </c>
      <c r="C8647" t="s">
        <v>81</v>
      </c>
      <c r="D8647" t="s">
        <v>112</v>
      </c>
      <c r="E8647" t="s">
        <v>132</v>
      </c>
      <c r="F8647" t="s">
        <v>23560</v>
      </c>
      <c r="G8647" t="s">
        <v>134</v>
      </c>
      <c r="H8647" t="s">
        <v>135</v>
      </c>
      <c r="I8647" t="s">
        <v>136</v>
      </c>
      <c r="J8647" t="s">
        <v>137</v>
      </c>
      <c r="K8647" t="s">
        <v>138</v>
      </c>
      <c r="L8647" t="s">
        <v>23561</v>
      </c>
      <c r="M8647" t="s">
        <v>23562</v>
      </c>
      <c r="N8647">
        <v>2.0933333329999999</v>
      </c>
      <c r="O8647">
        <v>0</v>
      </c>
      <c r="P8647">
        <v>128</v>
      </c>
      <c r="Q8647">
        <v>0</v>
      </c>
      <c r="R8647">
        <v>0</v>
      </c>
      <c r="S8647">
        <v>0</v>
      </c>
      <c r="T8647">
        <v>6</v>
      </c>
      <c r="U8647">
        <v>0</v>
      </c>
      <c r="V8647">
        <v>0</v>
      </c>
      <c r="W8647">
        <v>0</v>
      </c>
      <c r="X8647">
        <v>18.440169570535712</v>
      </c>
      <c r="Y8647">
        <v>0</v>
      </c>
      <c r="Z8647">
        <v>0</v>
      </c>
      <c r="AA8647">
        <v>0</v>
      </c>
      <c r="AB8647">
        <v>3.1393536067681205</v>
      </c>
      <c r="AC8647">
        <v>0</v>
      </c>
      <c r="AD8647">
        <v>0</v>
      </c>
      <c r="AE8647">
        <v>21.579523177303834</v>
      </c>
    </row>
    <row r="8648" spans="1:31" x14ac:dyDescent="0.3">
      <c r="A8648">
        <v>2728795</v>
      </c>
      <c r="B8648">
        <v>1</v>
      </c>
      <c r="C8648" t="s">
        <v>80</v>
      </c>
      <c r="D8648" t="s">
        <v>108</v>
      </c>
      <c r="E8648" t="s">
        <v>213</v>
      </c>
      <c r="F8648" t="s">
        <v>5594</v>
      </c>
      <c r="G8648" t="s">
        <v>152</v>
      </c>
      <c r="H8648" t="s">
        <v>153</v>
      </c>
      <c r="I8648" t="s">
        <v>136</v>
      </c>
      <c r="J8648" t="s">
        <v>137</v>
      </c>
      <c r="K8648" t="s">
        <v>138</v>
      </c>
      <c r="L8648" t="s">
        <v>23563</v>
      </c>
      <c r="M8648" t="s">
        <v>23564</v>
      </c>
      <c r="N8648">
        <v>3.7313888880000001</v>
      </c>
      <c r="O8648">
        <v>0</v>
      </c>
      <c r="P8648">
        <v>699</v>
      </c>
      <c r="Q8648">
        <v>0</v>
      </c>
      <c r="R8648">
        <v>107</v>
      </c>
      <c r="S8648">
        <v>3</v>
      </c>
      <c r="T8648">
        <v>125</v>
      </c>
      <c r="U8648">
        <v>0</v>
      </c>
      <c r="V8648">
        <v>0</v>
      </c>
      <c r="W8648">
        <v>0</v>
      </c>
      <c r="X8648">
        <v>269.98037368322565</v>
      </c>
      <c r="Y8648">
        <v>0</v>
      </c>
      <c r="Z8648">
        <v>32.665526361765487</v>
      </c>
      <c r="AA8648">
        <v>21.277133169447747</v>
      </c>
      <c r="AB8648">
        <v>183.72871787402045</v>
      </c>
      <c r="AC8648">
        <v>0</v>
      </c>
      <c r="AD8648">
        <v>0</v>
      </c>
      <c r="AE8648">
        <v>507.65175108845932</v>
      </c>
    </row>
    <row r="8649" spans="1:31" x14ac:dyDescent="0.3">
      <c r="A8649">
        <v>2729064</v>
      </c>
      <c r="B8649">
        <v>1</v>
      </c>
      <c r="C8649" t="s">
        <v>81</v>
      </c>
      <c r="D8649" t="s">
        <v>120</v>
      </c>
      <c r="E8649" t="s">
        <v>213</v>
      </c>
      <c r="F8649" t="s">
        <v>800</v>
      </c>
      <c r="G8649" t="s">
        <v>152</v>
      </c>
      <c r="H8649" t="s">
        <v>153</v>
      </c>
      <c r="I8649" t="s">
        <v>136</v>
      </c>
      <c r="J8649" t="s">
        <v>137</v>
      </c>
      <c r="K8649" t="s">
        <v>138</v>
      </c>
      <c r="L8649" t="s">
        <v>23565</v>
      </c>
      <c r="M8649" t="s">
        <v>23566</v>
      </c>
      <c r="N8649">
        <v>0.94138888799999998</v>
      </c>
      <c r="O8649">
        <v>1</v>
      </c>
      <c r="P8649">
        <v>586</v>
      </c>
      <c r="Q8649">
        <v>49</v>
      </c>
      <c r="R8649">
        <v>11</v>
      </c>
      <c r="S8649">
        <v>2</v>
      </c>
      <c r="T8649">
        <v>84</v>
      </c>
      <c r="U8649">
        <v>0</v>
      </c>
      <c r="V8649">
        <v>0</v>
      </c>
      <c r="W8649">
        <v>0.14612833050500001</v>
      </c>
      <c r="X8649">
        <v>90.877787559451335</v>
      </c>
      <c r="Y8649">
        <v>5.8144088024908989</v>
      </c>
      <c r="Z8649">
        <v>1.0735780452995733</v>
      </c>
      <c r="AA8649">
        <v>15.267803778578694</v>
      </c>
      <c r="AB8649">
        <v>20.567323032741712</v>
      </c>
      <c r="AC8649">
        <v>0</v>
      </c>
      <c r="AD8649">
        <v>0</v>
      </c>
      <c r="AE8649">
        <v>133.74702954906721</v>
      </c>
    </row>
    <row r="8650" spans="1:31" x14ac:dyDescent="0.3">
      <c r="A8650">
        <v>2729728</v>
      </c>
      <c r="B8650">
        <v>1</v>
      </c>
      <c r="C8650" t="s">
        <v>80</v>
      </c>
      <c r="D8650" t="s">
        <v>96</v>
      </c>
      <c r="E8650" t="s">
        <v>200</v>
      </c>
      <c r="F8650" t="s">
        <v>23567</v>
      </c>
      <c r="G8650" t="s">
        <v>543</v>
      </c>
      <c r="H8650" t="s">
        <v>135</v>
      </c>
      <c r="I8650" t="s">
        <v>136</v>
      </c>
      <c r="J8650" t="s">
        <v>137</v>
      </c>
      <c r="K8650" t="s">
        <v>138</v>
      </c>
      <c r="L8650" t="s">
        <v>23568</v>
      </c>
      <c r="M8650" t="s">
        <v>23569</v>
      </c>
      <c r="N8650">
        <v>5.5175000000000001</v>
      </c>
      <c r="O8650">
        <v>0</v>
      </c>
      <c r="P8650">
        <v>12</v>
      </c>
      <c r="Q8650">
        <v>0</v>
      </c>
      <c r="R8650">
        <v>0</v>
      </c>
      <c r="S8650">
        <v>0</v>
      </c>
      <c r="T8650">
        <v>11</v>
      </c>
      <c r="U8650">
        <v>0</v>
      </c>
      <c r="V8650">
        <v>0</v>
      </c>
      <c r="W8650">
        <v>0</v>
      </c>
      <c r="X8650">
        <v>5.9659944915276011</v>
      </c>
      <c r="Y8650">
        <v>0</v>
      </c>
      <c r="Z8650">
        <v>0</v>
      </c>
      <c r="AA8650">
        <v>0</v>
      </c>
      <c r="AB8650">
        <v>162.91925741486011</v>
      </c>
      <c r="AC8650">
        <v>0</v>
      </c>
      <c r="AD8650">
        <v>0</v>
      </c>
      <c r="AE8650">
        <v>168.88525190638771</v>
      </c>
    </row>
    <row r="8651" spans="1:31" x14ac:dyDescent="0.3">
      <c r="A8651">
        <v>2730060</v>
      </c>
      <c r="B8651">
        <v>1</v>
      </c>
      <c r="C8651" t="s">
        <v>80</v>
      </c>
      <c r="D8651" t="s">
        <v>82</v>
      </c>
      <c r="E8651" t="s">
        <v>132</v>
      </c>
      <c r="F8651" t="s">
        <v>23570</v>
      </c>
      <c r="G8651" t="s">
        <v>249</v>
      </c>
      <c r="H8651" t="s">
        <v>135</v>
      </c>
      <c r="I8651" t="s">
        <v>136</v>
      </c>
      <c r="J8651" t="s">
        <v>5</v>
      </c>
      <c r="K8651" t="s">
        <v>138</v>
      </c>
      <c r="L8651" t="s">
        <v>23571</v>
      </c>
      <c r="M8651" t="s">
        <v>23572</v>
      </c>
      <c r="N8651">
        <v>0.89222222200000001</v>
      </c>
      <c r="O8651">
        <v>0</v>
      </c>
      <c r="P8651">
        <v>173</v>
      </c>
      <c r="Q8651">
        <v>0</v>
      </c>
      <c r="R8651">
        <v>0</v>
      </c>
      <c r="S8651">
        <v>0</v>
      </c>
      <c r="T8651">
        <v>90</v>
      </c>
      <c r="U8651">
        <v>0</v>
      </c>
      <c r="V8651">
        <v>0</v>
      </c>
      <c r="W8651">
        <v>0</v>
      </c>
      <c r="X8651">
        <v>46.498875542354305</v>
      </c>
      <c r="Y8651">
        <v>0</v>
      </c>
      <c r="Z8651">
        <v>0</v>
      </c>
      <c r="AA8651">
        <v>0</v>
      </c>
      <c r="AB8651">
        <v>104.33216256005331</v>
      </c>
      <c r="AC8651">
        <v>0</v>
      </c>
      <c r="AD8651">
        <v>0</v>
      </c>
      <c r="AE8651">
        <v>150.8310381024076</v>
      </c>
    </row>
    <row r="8652" spans="1:31" x14ac:dyDescent="0.3">
      <c r="A8652">
        <v>2729774</v>
      </c>
      <c r="B8652">
        <v>1</v>
      </c>
      <c r="C8652" t="s">
        <v>80</v>
      </c>
      <c r="D8652" t="s">
        <v>109</v>
      </c>
      <c r="E8652" t="s">
        <v>145</v>
      </c>
      <c r="F8652" t="s">
        <v>23573</v>
      </c>
      <c r="G8652" t="s">
        <v>230</v>
      </c>
      <c r="H8652" t="s">
        <v>135</v>
      </c>
      <c r="I8652" t="s">
        <v>136</v>
      </c>
      <c r="J8652" t="s">
        <v>137</v>
      </c>
      <c r="K8652" t="s">
        <v>138</v>
      </c>
      <c r="L8652" t="s">
        <v>23574</v>
      </c>
      <c r="M8652" t="s">
        <v>23575</v>
      </c>
      <c r="N8652">
        <v>7.2980555550000004</v>
      </c>
      <c r="O8652">
        <v>0</v>
      </c>
      <c r="P8652">
        <v>1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0.5973025659829051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E8652">
        <v>0.5973025659829051</v>
      </c>
    </row>
    <row r="8653" spans="1:31" x14ac:dyDescent="0.3">
      <c r="A8653">
        <v>2729920</v>
      </c>
      <c r="B8653">
        <v>1</v>
      </c>
      <c r="C8653" t="s">
        <v>80</v>
      </c>
      <c r="D8653" t="s">
        <v>97</v>
      </c>
      <c r="E8653" t="s">
        <v>145</v>
      </c>
      <c r="F8653" t="s">
        <v>23576</v>
      </c>
      <c r="G8653" t="s">
        <v>230</v>
      </c>
      <c r="H8653" t="s">
        <v>135</v>
      </c>
      <c r="I8653" t="s">
        <v>136</v>
      </c>
      <c r="J8653" t="s">
        <v>137</v>
      </c>
      <c r="K8653" t="s">
        <v>138</v>
      </c>
      <c r="L8653" t="s">
        <v>23577</v>
      </c>
      <c r="M8653" t="s">
        <v>23578</v>
      </c>
      <c r="N8653">
        <v>9.4063888880000004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1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1.5623467585209583</v>
      </c>
      <c r="AC8653">
        <v>0</v>
      </c>
      <c r="AD8653">
        <v>0</v>
      </c>
      <c r="AE8653">
        <v>1.5623467585209583</v>
      </c>
    </row>
    <row r="8654" spans="1:31" x14ac:dyDescent="0.3">
      <c r="A8654">
        <v>2730229</v>
      </c>
      <c r="B8654">
        <v>1</v>
      </c>
      <c r="C8654" t="s">
        <v>80</v>
      </c>
      <c r="D8654" t="s">
        <v>97</v>
      </c>
      <c r="E8654" t="s">
        <v>156</v>
      </c>
      <c r="F8654" t="s">
        <v>23579</v>
      </c>
      <c r="G8654" t="s">
        <v>185</v>
      </c>
      <c r="H8654" t="s">
        <v>153</v>
      </c>
      <c r="I8654" t="s">
        <v>136</v>
      </c>
      <c r="J8654" t="s">
        <v>137</v>
      </c>
      <c r="K8654" t="s">
        <v>138</v>
      </c>
      <c r="L8654" t="s">
        <v>23580</v>
      </c>
      <c r="M8654" t="s">
        <v>23581</v>
      </c>
      <c r="N8654">
        <v>10.61</v>
      </c>
      <c r="O8654">
        <v>0</v>
      </c>
      <c r="P8654">
        <v>24</v>
      </c>
      <c r="Q8654">
        <v>0</v>
      </c>
      <c r="R8654">
        <v>25</v>
      </c>
      <c r="S8654">
        <v>1</v>
      </c>
      <c r="T8654">
        <v>7</v>
      </c>
      <c r="U8654">
        <v>0</v>
      </c>
      <c r="V8654">
        <v>0</v>
      </c>
      <c r="W8654">
        <v>0</v>
      </c>
      <c r="X8654">
        <v>215.74372157619652</v>
      </c>
      <c r="Y8654">
        <v>0</v>
      </c>
      <c r="Z8654">
        <v>72.066816072377605</v>
      </c>
      <c r="AA8654">
        <v>443.57525218343778</v>
      </c>
      <c r="AB8654">
        <v>20.904484745044805</v>
      </c>
      <c r="AC8654">
        <v>0</v>
      </c>
      <c r="AD8654">
        <v>0</v>
      </c>
      <c r="AE8654">
        <v>752.29027457705672</v>
      </c>
    </row>
    <row r="8655" spans="1:31" x14ac:dyDescent="0.3">
      <c r="A8655">
        <v>2729542</v>
      </c>
      <c r="B8655">
        <v>1</v>
      </c>
      <c r="C8655" t="s">
        <v>81</v>
      </c>
      <c r="D8655" t="s">
        <v>125</v>
      </c>
      <c r="E8655" t="s">
        <v>150</v>
      </c>
      <c r="F8655" t="s">
        <v>7306</v>
      </c>
      <c r="G8655" t="s">
        <v>152</v>
      </c>
      <c r="H8655" t="s">
        <v>153</v>
      </c>
      <c r="I8655" t="s">
        <v>136</v>
      </c>
      <c r="J8655" t="s">
        <v>137</v>
      </c>
      <c r="K8655" t="s">
        <v>138</v>
      </c>
      <c r="L8655" t="s">
        <v>23582</v>
      </c>
      <c r="M8655" t="s">
        <v>23583</v>
      </c>
      <c r="N8655">
        <v>3.2280555550000001</v>
      </c>
      <c r="O8655">
        <v>2</v>
      </c>
      <c r="P8655">
        <v>54</v>
      </c>
      <c r="Q8655">
        <v>39</v>
      </c>
      <c r="R8655">
        <v>197</v>
      </c>
      <c r="S8655">
        <v>4</v>
      </c>
      <c r="T8655">
        <v>8</v>
      </c>
      <c r="U8655">
        <v>0</v>
      </c>
      <c r="V8655">
        <v>0</v>
      </c>
      <c r="W8655">
        <v>1.3740498550216667</v>
      </c>
      <c r="X8655">
        <v>20.832722244597637</v>
      </c>
      <c r="Y8655">
        <v>27.619073297444199</v>
      </c>
      <c r="Z8655">
        <v>32.360283753527412</v>
      </c>
      <c r="AA8655">
        <v>85.965023276203397</v>
      </c>
      <c r="AB8655">
        <v>0.54305052308924673</v>
      </c>
      <c r="AC8655">
        <v>0</v>
      </c>
      <c r="AD8655">
        <v>0</v>
      </c>
      <c r="AE8655">
        <v>168.69420294988356</v>
      </c>
    </row>
    <row r="8656" spans="1:31" x14ac:dyDescent="0.3">
      <c r="A8656">
        <v>2729273</v>
      </c>
      <c r="B8656">
        <v>1</v>
      </c>
      <c r="C8656" t="s">
        <v>80</v>
      </c>
      <c r="D8656" t="s">
        <v>88</v>
      </c>
      <c r="E8656" t="s">
        <v>213</v>
      </c>
      <c r="F8656" t="s">
        <v>13901</v>
      </c>
      <c r="G8656" t="s">
        <v>152</v>
      </c>
      <c r="H8656" t="s">
        <v>153</v>
      </c>
      <c r="I8656" t="s">
        <v>136</v>
      </c>
      <c r="J8656" t="s">
        <v>137</v>
      </c>
      <c r="K8656" t="s">
        <v>138</v>
      </c>
      <c r="L8656" t="s">
        <v>23584</v>
      </c>
      <c r="M8656" t="s">
        <v>23585</v>
      </c>
      <c r="N8656">
        <v>3.1258333330000001</v>
      </c>
      <c r="O8656">
        <v>0</v>
      </c>
      <c r="P8656">
        <v>691</v>
      </c>
      <c r="Q8656">
        <v>0</v>
      </c>
      <c r="R8656">
        <v>0</v>
      </c>
      <c r="S8656">
        <v>1</v>
      </c>
      <c r="T8656">
        <v>109</v>
      </c>
      <c r="U8656">
        <v>0</v>
      </c>
      <c r="V8656">
        <v>0</v>
      </c>
      <c r="W8656">
        <v>0</v>
      </c>
      <c r="X8656">
        <v>711.7124624997947</v>
      </c>
      <c r="Y8656">
        <v>0</v>
      </c>
      <c r="Z8656">
        <v>0</v>
      </c>
      <c r="AA8656">
        <v>194.64629646594301</v>
      </c>
      <c r="AB8656">
        <v>298.93419117705201</v>
      </c>
      <c r="AC8656">
        <v>0</v>
      </c>
      <c r="AD8656">
        <v>0</v>
      </c>
      <c r="AE8656">
        <v>1205.2929501427898</v>
      </c>
    </row>
    <row r="8657" spans="1:31" x14ac:dyDescent="0.3">
      <c r="A8657">
        <v>2729519</v>
      </c>
      <c r="B8657">
        <v>1</v>
      </c>
      <c r="C8657" t="s">
        <v>80</v>
      </c>
      <c r="D8657" t="s">
        <v>92</v>
      </c>
      <c r="E8657" t="s">
        <v>150</v>
      </c>
      <c r="F8657" t="s">
        <v>22124</v>
      </c>
      <c r="G8657" t="s">
        <v>152</v>
      </c>
      <c r="H8657" t="s">
        <v>153</v>
      </c>
      <c r="I8657" t="s">
        <v>136</v>
      </c>
      <c r="J8657" t="s">
        <v>137</v>
      </c>
      <c r="K8657" t="s">
        <v>138</v>
      </c>
      <c r="L8657" t="s">
        <v>23586</v>
      </c>
      <c r="M8657" t="s">
        <v>23587</v>
      </c>
      <c r="N8657">
        <v>0.14861111099999999</v>
      </c>
      <c r="O8657">
        <v>3</v>
      </c>
      <c r="P8657">
        <v>14281</v>
      </c>
      <c r="Q8657">
        <v>11</v>
      </c>
      <c r="R8657">
        <v>608</v>
      </c>
      <c r="S8657">
        <v>42</v>
      </c>
      <c r="T8657">
        <v>1411</v>
      </c>
      <c r="U8657">
        <v>2</v>
      </c>
      <c r="V8657">
        <v>7</v>
      </c>
      <c r="W8657">
        <v>8.5045691671666663</v>
      </c>
      <c r="X8657">
        <v>331.11035533487785</v>
      </c>
      <c r="Y8657">
        <v>2.359202577414572</v>
      </c>
      <c r="Z8657">
        <v>13.693234444819598</v>
      </c>
      <c r="AA8657">
        <v>142.47525892421041</v>
      </c>
      <c r="AB8657">
        <v>206.51501171904491</v>
      </c>
      <c r="AC8657">
        <v>15.491998947439543</v>
      </c>
      <c r="AD8657">
        <v>0.32745989643997503</v>
      </c>
      <c r="AE8657">
        <v>720.47709101141356</v>
      </c>
    </row>
    <row r="8658" spans="1:31" x14ac:dyDescent="0.3">
      <c r="A8658">
        <v>2730398</v>
      </c>
      <c r="B8658">
        <v>1</v>
      </c>
      <c r="C8658" t="s">
        <v>80</v>
      </c>
      <c r="D8658" t="s">
        <v>92</v>
      </c>
      <c r="E8658" t="s">
        <v>150</v>
      </c>
      <c r="F8658" t="s">
        <v>23588</v>
      </c>
      <c r="G8658" t="s">
        <v>152</v>
      </c>
      <c r="H8658" t="s">
        <v>153</v>
      </c>
      <c r="I8658" t="s">
        <v>136</v>
      </c>
      <c r="J8658" t="s">
        <v>137</v>
      </c>
      <c r="K8658" t="s">
        <v>138</v>
      </c>
      <c r="L8658" t="s">
        <v>23589</v>
      </c>
      <c r="M8658" t="s">
        <v>23590</v>
      </c>
      <c r="N8658">
        <v>6.4594444439999998</v>
      </c>
      <c r="O8658">
        <v>11</v>
      </c>
      <c r="P8658">
        <v>3424</v>
      </c>
      <c r="Q8658">
        <v>17</v>
      </c>
      <c r="R8658">
        <v>465</v>
      </c>
      <c r="S8658">
        <v>32</v>
      </c>
      <c r="T8658">
        <v>457</v>
      </c>
      <c r="U8658">
        <v>1</v>
      </c>
      <c r="V8658">
        <v>0</v>
      </c>
      <c r="W8658">
        <v>944.87342417499212</v>
      </c>
      <c r="X8658">
        <v>6625.4699891924047</v>
      </c>
      <c r="Y8658">
        <v>248.63941269827063</v>
      </c>
      <c r="Z8658">
        <v>1110.9662074087098</v>
      </c>
      <c r="AA8658">
        <v>1366.9360307335626</v>
      </c>
      <c r="AB8658">
        <v>2266.5415764140944</v>
      </c>
      <c r="AC8658">
        <v>198.25384438409844</v>
      </c>
      <c r="AD8658">
        <v>0</v>
      </c>
      <c r="AE8658">
        <v>12761.680485006133</v>
      </c>
    </row>
    <row r="8659" spans="1:31" x14ac:dyDescent="0.3">
      <c r="A8659">
        <v>2730684</v>
      </c>
      <c r="B8659">
        <v>1</v>
      </c>
      <c r="C8659" t="s">
        <v>80</v>
      </c>
      <c r="D8659" t="s">
        <v>96</v>
      </c>
      <c r="E8659" t="s">
        <v>156</v>
      </c>
      <c r="F8659" t="s">
        <v>23591</v>
      </c>
      <c r="G8659" t="s">
        <v>1361</v>
      </c>
      <c r="H8659" t="s">
        <v>153</v>
      </c>
      <c r="I8659" t="s">
        <v>136</v>
      </c>
      <c r="J8659" t="s">
        <v>137</v>
      </c>
      <c r="K8659" t="s">
        <v>138</v>
      </c>
      <c r="L8659" t="s">
        <v>23592</v>
      </c>
      <c r="M8659" t="s">
        <v>23593</v>
      </c>
      <c r="N8659">
        <v>1.4636111110000001</v>
      </c>
      <c r="O8659">
        <v>0</v>
      </c>
      <c r="P8659">
        <v>207</v>
      </c>
      <c r="Q8659">
        <v>0</v>
      </c>
      <c r="R8659">
        <v>0</v>
      </c>
      <c r="S8659">
        <v>1</v>
      </c>
      <c r="T8659">
        <v>26</v>
      </c>
      <c r="U8659">
        <v>0</v>
      </c>
      <c r="V8659">
        <v>0</v>
      </c>
      <c r="W8659">
        <v>0</v>
      </c>
      <c r="X8659">
        <v>88.993726731937457</v>
      </c>
      <c r="Y8659">
        <v>0</v>
      </c>
      <c r="Z8659">
        <v>0</v>
      </c>
      <c r="AA8659">
        <v>69.749905071714807</v>
      </c>
      <c r="AB8659">
        <v>33.204461733480549</v>
      </c>
      <c r="AC8659">
        <v>0</v>
      </c>
      <c r="AD8659">
        <v>0</v>
      </c>
      <c r="AE8659">
        <v>191.94809353713279</v>
      </c>
    </row>
    <row r="8660" spans="1:31" x14ac:dyDescent="0.3">
      <c r="A8660">
        <v>2730146</v>
      </c>
      <c r="B8660">
        <v>1</v>
      </c>
      <c r="C8660" t="s">
        <v>80</v>
      </c>
      <c r="D8660" t="s">
        <v>95</v>
      </c>
      <c r="E8660" t="s">
        <v>156</v>
      </c>
      <c r="F8660" t="s">
        <v>23594</v>
      </c>
      <c r="G8660" t="s">
        <v>185</v>
      </c>
      <c r="H8660" t="s">
        <v>153</v>
      </c>
      <c r="I8660" t="s">
        <v>136</v>
      </c>
      <c r="J8660" t="s">
        <v>137</v>
      </c>
      <c r="K8660" t="s">
        <v>138</v>
      </c>
      <c r="L8660" t="s">
        <v>23595</v>
      </c>
      <c r="M8660" t="s">
        <v>23596</v>
      </c>
      <c r="N8660">
        <v>3.9088888879999999</v>
      </c>
      <c r="O8660">
        <v>0</v>
      </c>
      <c r="P8660">
        <v>255</v>
      </c>
      <c r="Q8660">
        <v>0</v>
      </c>
      <c r="R8660">
        <v>0</v>
      </c>
      <c r="S8660">
        <v>1</v>
      </c>
      <c r="T8660">
        <v>5</v>
      </c>
      <c r="U8660">
        <v>0</v>
      </c>
      <c r="V8660">
        <v>0</v>
      </c>
      <c r="W8660">
        <v>0</v>
      </c>
      <c r="X8660">
        <v>11.204217759964854</v>
      </c>
      <c r="Y8660">
        <v>0</v>
      </c>
      <c r="Z8660">
        <v>0</v>
      </c>
      <c r="AA8660">
        <v>7.0006611280762812</v>
      </c>
      <c r="AB8660">
        <v>4.5532483809066671</v>
      </c>
      <c r="AC8660">
        <v>0</v>
      </c>
      <c r="AD8660">
        <v>0</v>
      </c>
      <c r="AE8660">
        <v>22.758127268947803</v>
      </c>
    </row>
    <row r="8661" spans="1:31" x14ac:dyDescent="0.3">
      <c r="A8661">
        <v>2729559</v>
      </c>
      <c r="B8661">
        <v>1</v>
      </c>
      <c r="C8661" t="s">
        <v>81</v>
      </c>
      <c r="D8661" t="s">
        <v>113</v>
      </c>
      <c r="E8661" t="s">
        <v>156</v>
      </c>
      <c r="F8661" t="s">
        <v>23597</v>
      </c>
      <c r="G8661" t="s">
        <v>2306</v>
      </c>
      <c r="H8661" t="s">
        <v>153</v>
      </c>
      <c r="I8661" t="s">
        <v>136</v>
      </c>
      <c r="J8661" t="s">
        <v>3</v>
      </c>
      <c r="K8661" t="s">
        <v>138</v>
      </c>
      <c r="L8661" t="s">
        <v>23598</v>
      </c>
      <c r="M8661" t="s">
        <v>23599</v>
      </c>
      <c r="N8661">
        <v>5.4883333329999999</v>
      </c>
      <c r="O8661">
        <v>0</v>
      </c>
      <c r="P8661">
        <v>47</v>
      </c>
      <c r="Q8661">
        <v>0</v>
      </c>
      <c r="R8661">
        <v>4</v>
      </c>
      <c r="S8661">
        <v>0</v>
      </c>
      <c r="T8661">
        <v>1</v>
      </c>
      <c r="U8661">
        <v>0</v>
      </c>
      <c r="V8661">
        <v>0</v>
      </c>
      <c r="W8661">
        <v>0</v>
      </c>
      <c r="X8661">
        <v>36.953650625504061</v>
      </c>
      <c r="Y8661">
        <v>0</v>
      </c>
      <c r="Z8661">
        <v>6.8172377263486803</v>
      </c>
      <c r="AA8661">
        <v>0</v>
      </c>
      <c r="AB8661">
        <v>0.62740691729573006</v>
      </c>
      <c r="AC8661">
        <v>0</v>
      </c>
      <c r="AD8661">
        <v>0</v>
      </c>
      <c r="AE8661">
        <v>44.39829526914847</v>
      </c>
    </row>
    <row r="8662" spans="1:31" x14ac:dyDescent="0.3">
      <c r="A8662">
        <v>2729210</v>
      </c>
      <c r="B8662">
        <v>1</v>
      </c>
      <c r="C8662" t="s">
        <v>80</v>
      </c>
      <c r="D8662" t="s">
        <v>100</v>
      </c>
      <c r="E8662" t="s">
        <v>150</v>
      </c>
      <c r="F8662" t="s">
        <v>23600</v>
      </c>
      <c r="G8662" t="s">
        <v>152</v>
      </c>
      <c r="H8662" t="s">
        <v>153</v>
      </c>
      <c r="I8662" t="s">
        <v>136</v>
      </c>
      <c r="J8662" t="s">
        <v>137</v>
      </c>
      <c r="K8662" t="s">
        <v>138</v>
      </c>
      <c r="L8662" t="s">
        <v>23601</v>
      </c>
      <c r="M8662" t="s">
        <v>23602</v>
      </c>
      <c r="N8662">
        <v>4.7044444439999999</v>
      </c>
      <c r="O8662">
        <v>0</v>
      </c>
      <c r="P8662">
        <v>1672</v>
      </c>
      <c r="Q8662">
        <v>0</v>
      </c>
      <c r="R8662">
        <v>0</v>
      </c>
      <c r="S8662">
        <v>0</v>
      </c>
      <c r="T8662">
        <v>155</v>
      </c>
      <c r="U8662">
        <v>0</v>
      </c>
      <c r="V8662">
        <v>0</v>
      </c>
      <c r="W8662">
        <v>0</v>
      </c>
      <c r="X8662">
        <v>1362.6411593878715</v>
      </c>
      <c r="Y8662">
        <v>0</v>
      </c>
      <c r="Z8662">
        <v>0</v>
      </c>
      <c r="AA8662">
        <v>0</v>
      </c>
      <c r="AB8662">
        <v>491.21699507301099</v>
      </c>
      <c r="AC8662">
        <v>0</v>
      </c>
      <c r="AD8662">
        <v>0</v>
      </c>
      <c r="AE8662">
        <v>1853.8581544608826</v>
      </c>
    </row>
    <row r="8663" spans="1:31" x14ac:dyDescent="0.3">
      <c r="A8663">
        <v>2729147</v>
      </c>
      <c r="B8663">
        <v>1</v>
      </c>
      <c r="C8663" t="s">
        <v>81</v>
      </c>
      <c r="D8663" t="s">
        <v>112</v>
      </c>
      <c r="E8663" t="s">
        <v>150</v>
      </c>
      <c r="F8663" t="s">
        <v>23603</v>
      </c>
      <c r="G8663" t="s">
        <v>152</v>
      </c>
      <c r="H8663" t="s">
        <v>153</v>
      </c>
      <c r="I8663" t="s">
        <v>136</v>
      </c>
      <c r="J8663" t="s">
        <v>137</v>
      </c>
      <c r="K8663" t="s">
        <v>138</v>
      </c>
      <c r="L8663" t="s">
        <v>23604</v>
      </c>
      <c r="M8663" t="s">
        <v>23605</v>
      </c>
      <c r="N8663">
        <v>1.9172222219999999</v>
      </c>
      <c r="O8663">
        <v>2</v>
      </c>
      <c r="P8663">
        <v>52</v>
      </c>
      <c r="Q8663">
        <v>18</v>
      </c>
      <c r="R8663">
        <v>44</v>
      </c>
      <c r="S8663">
        <v>5</v>
      </c>
      <c r="T8663">
        <v>5</v>
      </c>
      <c r="U8663">
        <v>1</v>
      </c>
      <c r="V8663">
        <v>0</v>
      </c>
      <c r="W8663">
        <v>0.50704197099680659</v>
      </c>
      <c r="X8663">
        <v>6.9756783810186</v>
      </c>
      <c r="Y8663">
        <v>95.722306816442824</v>
      </c>
      <c r="Z8663">
        <v>17.858147370123277</v>
      </c>
      <c r="AA8663">
        <v>25.722720204302501</v>
      </c>
      <c r="AB8663">
        <v>5.3466511662589866</v>
      </c>
      <c r="AC8663">
        <v>38.303669067259307</v>
      </c>
      <c r="AD8663">
        <v>0</v>
      </c>
      <c r="AE8663">
        <v>190.43621497640231</v>
      </c>
    </row>
    <row r="8664" spans="1:31" x14ac:dyDescent="0.3">
      <c r="A8664">
        <v>2730143</v>
      </c>
      <c r="B8664">
        <v>1</v>
      </c>
      <c r="C8664" t="s">
        <v>80</v>
      </c>
      <c r="D8664" t="s">
        <v>96</v>
      </c>
      <c r="E8664" t="s">
        <v>145</v>
      </c>
      <c r="F8664" t="s">
        <v>23606</v>
      </c>
      <c r="G8664" t="s">
        <v>181</v>
      </c>
      <c r="H8664" t="s">
        <v>135</v>
      </c>
      <c r="I8664" t="s">
        <v>136</v>
      </c>
      <c r="J8664" t="s">
        <v>137</v>
      </c>
      <c r="K8664" t="s">
        <v>138</v>
      </c>
      <c r="L8664" t="s">
        <v>23607</v>
      </c>
      <c r="M8664" t="s">
        <v>23608</v>
      </c>
      <c r="N8664">
        <v>5.2580555550000003</v>
      </c>
      <c r="O8664">
        <v>0</v>
      </c>
      <c r="P8664">
        <v>5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6.8212670486268294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6.8212670486268294</v>
      </c>
    </row>
    <row r="8665" spans="1:31" x14ac:dyDescent="0.3">
      <c r="A8665">
        <v>2729476</v>
      </c>
      <c r="B8665">
        <v>1</v>
      </c>
      <c r="C8665" t="s">
        <v>81</v>
      </c>
      <c r="D8665" t="s">
        <v>112</v>
      </c>
      <c r="E8665" t="s">
        <v>132</v>
      </c>
      <c r="F8665" t="s">
        <v>23609</v>
      </c>
      <c r="G8665" t="s">
        <v>134</v>
      </c>
      <c r="H8665" t="s">
        <v>135</v>
      </c>
      <c r="I8665" t="s">
        <v>136</v>
      </c>
      <c r="J8665" t="s">
        <v>137</v>
      </c>
      <c r="K8665" t="s">
        <v>138</v>
      </c>
      <c r="L8665" t="s">
        <v>23610</v>
      </c>
      <c r="M8665" t="s">
        <v>23611</v>
      </c>
      <c r="N8665">
        <v>6.1186111109999999</v>
      </c>
      <c r="O8665">
        <v>0</v>
      </c>
      <c r="P8665">
        <v>145</v>
      </c>
      <c r="Q8665">
        <v>0</v>
      </c>
      <c r="R8665">
        <v>18</v>
      </c>
      <c r="S8665">
        <v>0</v>
      </c>
      <c r="T8665">
        <v>16</v>
      </c>
      <c r="U8665">
        <v>0</v>
      </c>
      <c r="V8665">
        <v>1</v>
      </c>
      <c r="W8665">
        <v>0</v>
      </c>
      <c r="X8665">
        <v>126.81871018582217</v>
      </c>
      <c r="Y8665">
        <v>0</v>
      </c>
      <c r="Z8665">
        <v>9.5460995736521941</v>
      </c>
      <c r="AA8665">
        <v>0</v>
      </c>
      <c r="AB8665">
        <v>49.521049135959075</v>
      </c>
      <c r="AC8665">
        <v>0</v>
      </c>
      <c r="AD8665">
        <v>16.257087062888992</v>
      </c>
      <c r="AE8665">
        <v>202.14294595832243</v>
      </c>
    </row>
    <row r="8666" spans="1:31" x14ac:dyDescent="0.3">
      <c r="A8666">
        <v>2729837</v>
      </c>
      <c r="B8666">
        <v>1</v>
      </c>
      <c r="C8666" t="s">
        <v>80</v>
      </c>
      <c r="D8666" t="s">
        <v>109</v>
      </c>
      <c r="E8666" t="s">
        <v>161</v>
      </c>
      <c r="F8666" t="s">
        <v>23612</v>
      </c>
      <c r="G8666" t="s">
        <v>1479</v>
      </c>
      <c r="H8666" t="s">
        <v>135</v>
      </c>
      <c r="I8666" t="s">
        <v>136</v>
      </c>
      <c r="J8666" t="s">
        <v>137</v>
      </c>
      <c r="K8666" t="s">
        <v>138</v>
      </c>
      <c r="L8666" t="s">
        <v>23613</v>
      </c>
      <c r="M8666" t="s">
        <v>23614</v>
      </c>
      <c r="N8666">
        <v>2.6030555550000001</v>
      </c>
      <c r="O8666">
        <v>0</v>
      </c>
      <c r="P8666">
        <v>117</v>
      </c>
      <c r="Q8666">
        <v>0</v>
      </c>
      <c r="R8666">
        <v>2</v>
      </c>
      <c r="S8666">
        <v>0</v>
      </c>
      <c r="T8666">
        <v>5</v>
      </c>
      <c r="U8666">
        <v>0</v>
      </c>
      <c r="V8666">
        <v>0</v>
      </c>
      <c r="W8666">
        <v>0</v>
      </c>
      <c r="X8666">
        <v>34.608863510872823</v>
      </c>
      <c r="Y8666">
        <v>0</v>
      </c>
      <c r="Z8666">
        <v>0</v>
      </c>
      <c r="AA8666">
        <v>0</v>
      </c>
      <c r="AB8666">
        <v>7.7739913796548441</v>
      </c>
      <c r="AC8666">
        <v>0</v>
      </c>
      <c r="AD8666">
        <v>0</v>
      </c>
      <c r="AE8666">
        <v>42.382854890527668</v>
      </c>
    </row>
    <row r="8667" spans="1:31" x14ac:dyDescent="0.3">
      <c r="A8667">
        <v>2730335</v>
      </c>
      <c r="B8667">
        <v>1</v>
      </c>
      <c r="C8667" t="s">
        <v>80</v>
      </c>
      <c r="D8667" t="s">
        <v>106</v>
      </c>
      <c r="E8667" t="s">
        <v>161</v>
      </c>
      <c r="F8667" t="s">
        <v>23615</v>
      </c>
      <c r="G8667" t="s">
        <v>163</v>
      </c>
      <c r="H8667" t="s">
        <v>135</v>
      </c>
      <c r="I8667" t="s">
        <v>136</v>
      </c>
      <c r="J8667" t="s">
        <v>137</v>
      </c>
      <c r="K8667" t="s">
        <v>138</v>
      </c>
      <c r="L8667" t="s">
        <v>23616</v>
      </c>
      <c r="M8667" t="s">
        <v>23617</v>
      </c>
      <c r="N8667">
        <v>3.7966666660000001</v>
      </c>
      <c r="O8667">
        <v>0</v>
      </c>
      <c r="P8667">
        <v>48</v>
      </c>
      <c r="Q8667">
        <v>0</v>
      </c>
      <c r="R8667">
        <v>0</v>
      </c>
      <c r="S8667">
        <v>0</v>
      </c>
      <c r="T8667">
        <v>2</v>
      </c>
      <c r="U8667">
        <v>0</v>
      </c>
      <c r="V8667">
        <v>0</v>
      </c>
      <c r="W8667">
        <v>0</v>
      </c>
      <c r="X8667">
        <v>18.769657709250676</v>
      </c>
      <c r="Y8667">
        <v>0</v>
      </c>
      <c r="Z8667">
        <v>0</v>
      </c>
      <c r="AA8667">
        <v>0</v>
      </c>
      <c r="AB8667">
        <v>2.9634397992290338</v>
      </c>
      <c r="AC8667">
        <v>0</v>
      </c>
      <c r="AD8667">
        <v>0</v>
      </c>
      <c r="AE8667">
        <v>21.733097508479709</v>
      </c>
    </row>
    <row r="8668" spans="1:31" x14ac:dyDescent="0.3">
      <c r="A8668">
        <v>2729104</v>
      </c>
      <c r="B8668">
        <v>1</v>
      </c>
      <c r="C8668" t="s">
        <v>81</v>
      </c>
      <c r="D8668" t="s">
        <v>128</v>
      </c>
      <c r="E8668" t="s">
        <v>161</v>
      </c>
      <c r="F8668" t="s">
        <v>23618</v>
      </c>
      <c r="G8668" t="s">
        <v>409</v>
      </c>
      <c r="H8668" t="s">
        <v>135</v>
      </c>
      <c r="I8668" t="s">
        <v>136</v>
      </c>
      <c r="J8668" t="s">
        <v>137</v>
      </c>
      <c r="K8668" t="s">
        <v>138</v>
      </c>
      <c r="L8668" t="s">
        <v>23619</v>
      </c>
      <c r="M8668" t="s">
        <v>23620</v>
      </c>
      <c r="N8668">
        <v>10.098611111</v>
      </c>
      <c r="O8668">
        <v>0</v>
      </c>
      <c r="P8668">
        <v>7</v>
      </c>
      <c r="Q8668">
        <v>0</v>
      </c>
      <c r="R8668">
        <v>6</v>
      </c>
      <c r="S8668">
        <v>0</v>
      </c>
      <c r="T8668">
        <v>1</v>
      </c>
      <c r="U8668">
        <v>0</v>
      </c>
      <c r="V8668">
        <v>0</v>
      </c>
      <c r="W8668">
        <v>0</v>
      </c>
      <c r="X8668">
        <v>20.785809821834931</v>
      </c>
      <c r="Y8668">
        <v>0</v>
      </c>
      <c r="Z8668">
        <v>11.966535579486068</v>
      </c>
      <c r="AA8668">
        <v>0</v>
      </c>
      <c r="AB8668">
        <v>0</v>
      </c>
      <c r="AC8668">
        <v>0</v>
      </c>
      <c r="AD8668">
        <v>0</v>
      </c>
      <c r="AE8668">
        <v>32.752345401321001</v>
      </c>
    </row>
    <row r="8669" spans="1:31" x14ac:dyDescent="0.3">
      <c r="A8669">
        <v>2729127</v>
      </c>
      <c r="B8669">
        <v>1</v>
      </c>
      <c r="C8669" t="s">
        <v>81</v>
      </c>
      <c r="D8669" t="s">
        <v>112</v>
      </c>
      <c r="E8669" t="s">
        <v>213</v>
      </c>
      <c r="F8669" t="s">
        <v>23621</v>
      </c>
      <c r="G8669" t="s">
        <v>152</v>
      </c>
      <c r="H8669" t="s">
        <v>153</v>
      </c>
      <c r="I8669" t="s">
        <v>490</v>
      </c>
      <c r="J8669" t="s">
        <v>137</v>
      </c>
      <c r="K8669" t="s">
        <v>138</v>
      </c>
      <c r="L8669" t="s">
        <v>23622</v>
      </c>
      <c r="M8669" t="s">
        <v>23623</v>
      </c>
      <c r="N8669">
        <v>1.944444E-3</v>
      </c>
      <c r="O8669">
        <v>10</v>
      </c>
      <c r="P8669">
        <v>1123</v>
      </c>
      <c r="Q8669">
        <v>26</v>
      </c>
      <c r="R8669">
        <v>213</v>
      </c>
      <c r="S8669">
        <v>6</v>
      </c>
      <c r="T8669">
        <v>46</v>
      </c>
      <c r="U8669">
        <v>1</v>
      </c>
      <c r="V8669">
        <v>0</v>
      </c>
      <c r="W8669">
        <v>3.0403493166666659E-3</v>
      </c>
      <c r="X8669">
        <v>0.20113754172451911</v>
      </c>
      <c r="Y8669">
        <v>0.15483436173333331</v>
      </c>
      <c r="Z8669">
        <v>2.2811809599127493E-2</v>
      </c>
      <c r="AA8669">
        <v>0.13269457553274999</v>
      </c>
      <c r="AB8669">
        <v>7.4417460298650002E-3</v>
      </c>
      <c r="AC8669">
        <v>0.15847943834199749</v>
      </c>
      <c r="AD8669">
        <v>0</v>
      </c>
      <c r="AE8669">
        <v>0.68043982227825917</v>
      </c>
    </row>
    <row r="8670" spans="1:31" x14ac:dyDescent="0.3">
      <c r="A8670">
        <v>2730315</v>
      </c>
      <c r="B8670">
        <v>1</v>
      </c>
      <c r="C8670" t="s">
        <v>81</v>
      </c>
      <c r="D8670" t="s">
        <v>128</v>
      </c>
      <c r="E8670" t="s">
        <v>145</v>
      </c>
      <c r="F8670" t="s">
        <v>23624</v>
      </c>
      <c r="G8670" t="s">
        <v>181</v>
      </c>
      <c r="H8670" t="s">
        <v>135</v>
      </c>
      <c r="I8670" t="s">
        <v>136</v>
      </c>
      <c r="J8670" t="s">
        <v>137</v>
      </c>
      <c r="K8670" t="s">
        <v>138</v>
      </c>
      <c r="L8670" t="s">
        <v>23625</v>
      </c>
      <c r="M8670" t="s">
        <v>23626</v>
      </c>
      <c r="N8670">
        <v>2.0963888879999999</v>
      </c>
      <c r="O8670">
        <v>0</v>
      </c>
      <c r="P8670">
        <v>16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5.6020898025009647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5.6020898025009647</v>
      </c>
    </row>
    <row r="8671" spans="1:31" x14ac:dyDescent="0.3">
      <c r="A8671">
        <v>2730813</v>
      </c>
      <c r="B8671">
        <v>1</v>
      </c>
      <c r="C8671" t="s">
        <v>80</v>
      </c>
      <c r="D8671" t="s">
        <v>84</v>
      </c>
      <c r="E8671" t="s">
        <v>145</v>
      </c>
      <c r="F8671" t="s">
        <v>23627</v>
      </c>
      <c r="G8671" t="s">
        <v>147</v>
      </c>
      <c r="H8671" t="s">
        <v>135</v>
      </c>
      <c r="I8671" t="s">
        <v>136</v>
      </c>
      <c r="J8671" t="s">
        <v>137</v>
      </c>
      <c r="K8671" t="s">
        <v>138</v>
      </c>
      <c r="L8671" t="s">
        <v>23628</v>
      </c>
      <c r="M8671" t="s">
        <v>23629</v>
      </c>
      <c r="N8671">
        <v>2.338333333</v>
      </c>
      <c r="O8671">
        <v>0</v>
      </c>
      <c r="P8671">
        <v>30</v>
      </c>
      <c r="Q8671">
        <v>0</v>
      </c>
      <c r="R8671">
        <v>0</v>
      </c>
      <c r="S8671">
        <v>0</v>
      </c>
      <c r="T8671">
        <v>3</v>
      </c>
      <c r="U8671">
        <v>0</v>
      </c>
      <c r="V8671">
        <v>0</v>
      </c>
      <c r="W8671">
        <v>0</v>
      </c>
      <c r="X8671">
        <v>10.499931538252145</v>
      </c>
      <c r="Y8671">
        <v>0</v>
      </c>
      <c r="Z8671">
        <v>0</v>
      </c>
      <c r="AA8671">
        <v>0</v>
      </c>
      <c r="AB8671">
        <v>3.5563745414816665</v>
      </c>
      <c r="AC8671">
        <v>0</v>
      </c>
      <c r="AD8671">
        <v>0</v>
      </c>
      <c r="AE8671">
        <v>14.056306079733812</v>
      </c>
    </row>
    <row r="8672" spans="1:31" x14ac:dyDescent="0.3">
      <c r="A8672">
        <v>2729296</v>
      </c>
      <c r="B8672">
        <v>1</v>
      </c>
      <c r="C8672" t="s">
        <v>80</v>
      </c>
      <c r="D8672" t="s">
        <v>106</v>
      </c>
      <c r="E8672" t="s">
        <v>132</v>
      </c>
      <c r="F8672" t="s">
        <v>23630</v>
      </c>
      <c r="G8672" t="s">
        <v>134</v>
      </c>
      <c r="H8672" t="s">
        <v>135</v>
      </c>
      <c r="I8672" t="s">
        <v>136</v>
      </c>
      <c r="J8672" t="s">
        <v>137</v>
      </c>
      <c r="K8672" t="s">
        <v>138</v>
      </c>
      <c r="L8672" t="s">
        <v>21954</v>
      </c>
      <c r="M8672" t="s">
        <v>23631</v>
      </c>
      <c r="N8672">
        <v>4.8169444439999998</v>
      </c>
      <c r="O8672">
        <v>0</v>
      </c>
      <c r="P8672">
        <v>69</v>
      </c>
      <c r="Q8672">
        <v>0</v>
      </c>
      <c r="R8672">
        <v>1</v>
      </c>
      <c r="S8672">
        <v>0</v>
      </c>
      <c r="T8672">
        <v>4</v>
      </c>
      <c r="U8672">
        <v>0</v>
      </c>
      <c r="V8672">
        <v>0</v>
      </c>
      <c r="W8672">
        <v>0</v>
      </c>
      <c r="X8672">
        <v>33.140022032275922</v>
      </c>
      <c r="Y8672">
        <v>0</v>
      </c>
      <c r="Z8672">
        <v>0.85604535358780498</v>
      </c>
      <c r="AA8672">
        <v>0</v>
      </c>
      <c r="AB8672">
        <v>1.02792291297059</v>
      </c>
      <c r="AC8672">
        <v>0</v>
      </c>
      <c r="AD8672">
        <v>0</v>
      </c>
      <c r="AE8672">
        <v>35.023990298834313</v>
      </c>
    </row>
    <row r="8673" spans="1:31" x14ac:dyDescent="0.3">
      <c r="A8673">
        <v>2729688</v>
      </c>
      <c r="B8673">
        <v>1</v>
      </c>
      <c r="C8673" t="s">
        <v>81</v>
      </c>
      <c r="D8673" t="s">
        <v>123</v>
      </c>
      <c r="E8673" t="s">
        <v>213</v>
      </c>
      <c r="F8673" t="s">
        <v>3263</v>
      </c>
      <c r="G8673" t="s">
        <v>152</v>
      </c>
      <c r="H8673" t="s">
        <v>153</v>
      </c>
      <c r="I8673" t="s">
        <v>136</v>
      </c>
      <c r="J8673" t="s">
        <v>137</v>
      </c>
      <c r="K8673" t="s">
        <v>138</v>
      </c>
      <c r="L8673" t="s">
        <v>23632</v>
      </c>
      <c r="M8673" t="s">
        <v>23633</v>
      </c>
      <c r="N8673">
        <v>1.4811111109999999</v>
      </c>
      <c r="O8673">
        <v>4</v>
      </c>
      <c r="P8673">
        <v>64</v>
      </c>
      <c r="Q8673">
        <v>131</v>
      </c>
      <c r="R8673">
        <v>336</v>
      </c>
      <c r="S8673">
        <v>16</v>
      </c>
      <c r="T8673">
        <v>77</v>
      </c>
      <c r="U8673">
        <v>0</v>
      </c>
      <c r="V8673">
        <v>0</v>
      </c>
      <c r="W8673">
        <v>0.31345461514916667</v>
      </c>
      <c r="X8673">
        <v>3.9368186416554525</v>
      </c>
      <c r="Y8673">
        <v>22.474076081503366</v>
      </c>
      <c r="Z8673">
        <v>39.194629176757545</v>
      </c>
      <c r="AA8673">
        <v>3.5848849986581999</v>
      </c>
      <c r="AB8673">
        <v>15.960030568686113</v>
      </c>
      <c r="AC8673">
        <v>0</v>
      </c>
      <c r="AD8673">
        <v>0</v>
      </c>
      <c r="AE8673">
        <v>85.463894082409837</v>
      </c>
    </row>
    <row r="8674" spans="1:31" x14ac:dyDescent="0.3">
      <c r="A8674">
        <v>2729625</v>
      </c>
      <c r="B8674">
        <v>1</v>
      </c>
      <c r="C8674" t="s">
        <v>80</v>
      </c>
      <c r="D8674" t="s">
        <v>99</v>
      </c>
      <c r="E8674" t="s">
        <v>161</v>
      </c>
      <c r="F8674" t="s">
        <v>3371</v>
      </c>
      <c r="G8674" t="s">
        <v>163</v>
      </c>
      <c r="H8674" t="s">
        <v>135</v>
      </c>
      <c r="I8674" t="s">
        <v>136</v>
      </c>
      <c r="J8674" t="s">
        <v>137</v>
      </c>
      <c r="K8674" t="s">
        <v>138</v>
      </c>
      <c r="L8674" t="s">
        <v>23634</v>
      </c>
      <c r="M8674" t="s">
        <v>23635</v>
      </c>
      <c r="N8674">
        <v>8.1733333330000004</v>
      </c>
      <c r="O8674">
        <v>0</v>
      </c>
      <c r="P8674">
        <v>34</v>
      </c>
      <c r="Q8674">
        <v>0</v>
      </c>
      <c r="R8674">
        <v>0</v>
      </c>
      <c r="S8674">
        <v>0</v>
      </c>
      <c r="T8674">
        <v>8</v>
      </c>
      <c r="U8674">
        <v>0</v>
      </c>
      <c r="V8674">
        <v>0</v>
      </c>
      <c r="W8674">
        <v>0</v>
      </c>
      <c r="X8674">
        <v>43.013004868183458</v>
      </c>
      <c r="Y8674">
        <v>0</v>
      </c>
      <c r="Z8674">
        <v>0</v>
      </c>
      <c r="AA8674">
        <v>0</v>
      </c>
      <c r="AB8674">
        <v>21.46573902261359</v>
      </c>
      <c r="AC8674">
        <v>0</v>
      </c>
      <c r="AD8674">
        <v>0</v>
      </c>
      <c r="AE8674">
        <v>64.478743890797048</v>
      </c>
    </row>
    <row r="8675" spans="1:31" x14ac:dyDescent="0.3">
      <c r="A8675">
        <v>2730080</v>
      </c>
      <c r="B8675">
        <v>1</v>
      </c>
      <c r="C8675" t="s">
        <v>80</v>
      </c>
      <c r="D8675" t="s">
        <v>86</v>
      </c>
      <c r="E8675" t="s">
        <v>161</v>
      </c>
      <c r="F8675" t="s">
        <v>22039</v>
      </c>
      <c r="G8675" t="s">
        <v>543</v>
      </c>
      <c r="H8675" t="s">
        <v>135</v>
      </c>
      <c r="I8675" t="s">
        <v>136</v>
      </c>
      <c r="J8675" t="s">
        <v>137</v>
      </c>
      <c r="K8675" t="s">
        <v>138</v>
      </c>
      <c r="L8675" t="s">
        <v>23636</v>
      </c>
      <c r="M8675" t="s">
        <v>23637</v>
      </c>
      <c r="N8675">
        <v>2.9694444440000001</v>
      </c>
      <c r="O8675">
        <v>0</v>
      </c>
      <c r="P8675">
        <v>68</v>
      </c>
      <c r="Q8675">
        <v>0</v>
      </c>
      <c r="R8675">
        <v>1</v>
      </c>
      <c r="S8675">
        <v>0</v>
      </c>
      <c r="T8675">
        <v>5</v>
      </c>
      <c r="U8675">
        <v>0</v>
      </c>
      <c r="V8675">
        <v>0</v>
      </c>
      <c r="W8675">
        <v>0</v>
      </c>
      <c r="X8675">
        <v>117.01952755792112</v>
      </c>
      <c r="Y8675">
        <v>0</v>
      </c>
      <c r="Z8675">
        <v>0.10986894572184669</v>
      </c>
      <c r="AA8675">
        <v>0</v>
      </c>
      <c r="AB8675">
        <v>46.344920095859322</v>
      </c>
      <c r="AC8675">
        <v>0</v>
      </c>
      <c r="AD8675">
        <v>0</v>
      </c>
      <c r="AE8675">
        <v>163.47431659950229</v>
      </c>
    </row>
    <row r="8676" spans="1:31" x14ac:dyDescent="0.3">
      <c r="A8676">
        <v>2729595</v>
      </c>
      <c r="B8676">
        <v>2</v>
      </c>
      <c r="C8676" t="s">
        <v>80</v>
      </c>
      <c r="D8676" t="s">
        <v>99</v>
      </c>
      <c r="E8676" t="s">
        <v>150</v>
      </c>
      <c r="F8676" t="s">
        <v>2557</v>
      </c>
      <c r="G8676" t="s">
        <v>185</v>
      </c>
      <c r="H8676" t="s">
        <v>153</v>
      </c>
      <c r="I8676" t="s">
        <v>136</v>
      </c>
      <c r="J8676" t="s">
        <v>137</v>
      </c>
      <c r="K8676" t="s">
        <v>138</v>
      </c>
      <c r="L8676" t="s">
        <v>22571</v>
      </c>
      <c r="M8676" t="s">
        <v>23638</v>
      </c>
      <c r="N8676">
        <v>1.650555555</v>
      </c>
      <c r="O8676">
        <v>4</v>
      </c>
      <c r="P8676">
        <v>664</v>
      </c>
      <c r="Q8676">
        <v>1</v>
      </c>
      <c r="R8676">
        <v>39</v>
      </c>
      <c r="S8676">
        <v>2</v>
      </c>
      <c r="T8676">
        <v>69</v>
      </c>
      <c r="U8676">
        <v>0</v>
      </c>
      <c r="V8676">
        <v>0</v>
      </c>
      <c r="W8676">
        <v>24.618239389997065</v>
      </c>
      <c r="X8676">
        <v>143.15073680165557</v>
      </c>
      <c r="Y8676">
        <v>0.40857308199526005</v>
      </c>
      <c r="Z8676">
        <v>1.6803309950255998</v>
      </c>
      <c r="AA8676">
        <v>114.07481213520995</v>
      </c>
      <c r="AB8676">
        <v>47.336549526581088</v>
      </c>
      <c r="AC8676">
        <v>0</v>
      </c>
      <c r="AD8676">
        <v>0</v>
      </c>
      <c r="AE8676">
        <v>331.26924193046455</v>
      </c>
    </row>
    <row r="8677" spans="1:31" x14ac:dyDescent="0.3">
      <c r="A8677">
        <v>2729233</v>
      </c>
      <c r="B8677">
        <v>1</v>
      </c>
      <c r="C8677" t="s">
        <v>80</v>
      </c>
      <c r="D8677" t="s">
        <v>98</v>
      </c>
      <c r="E8677" t="s">
        <v>145</v>
      </c>
      <c r="F8677" t="s">
        <v>23639</v>
      </c>
      <c r="G8677" t="s">
        <v>147</v>
      </c>
      <c r="H8677" t="s">
        <v>135</v>
      </c>
      <c r="I8677" t="s">
        <v>136</v>
      </c>
      <c r="J8677" t="s">
        <v>137</v>
      </c>
      <c r="K8677" t="s">
        <v>138</v>
      </c>
      <c r="L8677" t="s">
        <v>23640</v>
      </c>
      <c r="M8677" t="s">
        <v>23641</v>
      </c>
      <c r="N8677">
        <v>2.466111111</v>
      </c>
      <c r="O8677">
        <v>0</v>
      </c>
      <c r="P8677">
        <v>2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0.54637645435619997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0.54637645435619997</v>
      </c>
    </row>
    <row r="8678" spans="1:31" x14ac:dyDescent="0.3">
      <c r="A8678">
        <v>2729041</v>
      </c>
      <c r="B8678">
        <v>1</v>
      </c>
      <c r="C8678" t="s">
        <v>80</v>
      </c>
      <c r="D8678" t="s">
        <v>106</v>
      </c>
      <c r="E8678" t="s">
        <v>150</v>
      </c>
      <c r="F8678" t="s">
        <v>6404</v>
      </c>
      <c r="G8678" t="s">
        <v>152</v>
      </c>
      <c r="H8678" t="s">
        <v>153</v>
      </c>
      <c r="I8678" t="s">
        <v>136</v>
      </c>
      <c r="J8678" t="s">
        <v>137</v>
      </c>
      <c r="K8678" t="s">
        <v>138</v>
      </c>
      <c r="L8678" t="s">
        <v>22993</v>
      </c>
      <c r="M8678" t="s">
        <v>21904</v>
      </c>
      <c r="N8678">
        <v>2.3369444439999998</v>
      </c>
      <c r="O8678">
        <v>1</v>
      </c>
      <c r="P8678">
        <v>0</v>
      </c>
      <c r="Q8678">
        <v>13</v>
      </c>
      <c r="R8678">
        <v>131</v>
      </c>
      <c r="S8678">
        <v>4</v>
      </c>
      <c r="T8678">
        <v>34</v>
      </c>
      <c r="U8678">
        <v>0</v>
      </c>
      <c r="V8678">
        <v>0</v>
      </c>
      <c r="W8678">
        <v>6.1379756600335114</v>
      </c>
      <c r="X8678">
        <v>0</v>
      </c>
      <c r="Y8678">
        <v>26.682125312089635</v>
      </c>
      <c r="Z8678">
        <v>204.99895254440307</v>
      </c>
      <c r="AA8678">
        <v>200.2196228699558</v>
      </c>
      <c r="AB8678">
        <v>20.13346927795844</v>
      </c>
      <c r="AC8678">
        <v>0</v>
      </c>
      <c r="AD8678">
        <v>0</v>
      </c>
      <c r="AE8678">
        <v>458.17214566444045</v>
      </c>
    </row>
    <row r="8679" spans="1:31" x14ac:dyDescent="0.3">
      <c r="A8679">
        <v>2730664</v>
      </c>
      <c r="B8679">
        <v>1</v>
      </c>
      <c r="C8679" t="s">
        <v>81</v>
      </c>
      <c r="D8679" t="s">
        <v>118</v>
      </c>
      <c r="E8679" t="s">
        <v>156</v>
      </c>
      <c r="F8679" t="s">
        <v>21418</v>
      </c>
      <c r="G8679" t="s">
        <v>2209</v>
      </c>
      <c r="H8679" t="s">
        <v>153</v>
      </c>
      <c r="I8679" t="s">
        <v>136</v>
      </c>
      <c r="J8679" t="s">
        <v>137</v>
      </c>
      <c r="K8679" t="s">
        <v>138</v>
      </c>
      <c r="L8679" t="s">
        <v>23642</v>
      </c>
      <c r="M8679" t="s">
        <v>23643</v>
      </c>
      <c r="N8679">
        <v>3.5330555549999998</v>
      </c>
      <c r="O8679">
        <v>0</v>
      </c>
      <c r="P8679">
        <v>0</v>
      </c>
      <c r="Q8679">
        <v>16</v>
      </c>
      <c r="R8679">
        <v>0</v>
      </c>
      <c r="S8679">
        <v>1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22.345076849010308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22.345076849010308</v>
      </c>
    </row>
    <row r="8680" spans="1:31" x14ac:dyDescent="0.3">
      <c r="A8680">
        <v>2729230</v>
      </c>
      <c r="B8680">
        <v>1</v>
      </c>
      <c r="C8680" t="s">
        <v>81</v>
      </c>
      <c r="D8680" t="s">
        <v>117</v>
      </c>
      <c r="E8680" t="s">
        <v>145</v>
      </c>
      <c r="F8680" t="s">
        <v>23644</v>
      </c>
      <c r="G8680" t="s">
        <v>147</v>
      </c>
      <c r="H8680" t="s">
        <v>135</v>
      </c>
      <c r="I8680" t="s">
        <v>136</v>
      </c>
      <c r="J8680" t="s">
        <v>137</v>
      </c>
      <c r="K8680" t="s">
        <v>138</v>
      </c>
      <c r="L8680" t="s">
        <v>23645</v>
      </c>
      <c r="M8680" t="s">
        <v>23646</v>
      </c>
      <c r="N8680">
        <v>4.4391666660000002</v>
      </c>
      <c r="O8680">
        <v>0</v>
      </c>
      <c r="P8680">
        <v>1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0.43743043645150248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0.43743043645150248</v>
      </c>
    </row>
    <row r="8681" spans="1:31" x14ac:dyDescent="0.3">
      <c r="A8681">
        <v>2729894</v>
      </c>
      <c r="B8681">
        <v>1</v>
      </c>
      <c r="C8681" t="s">
        <v>80</v>
      </c>
      <c r="D8681" t="s">
        <v>99</v>
      </c>
      <c r="E8681" t="s">
        <v>145</v>
      </c>
      <c r="F8681" t="s">
        <v>23647</v>
      </c>
      <c r="G8681" t="s">
        <v>230</v>
      </c>
      <c r="H8681" t="s">
        <v>135</v>
      </c>
      <c r="I8681" t="s">
        <v>136</v>
      </c>
      <c r="J8681" t="s">
        <v>137</v>
      </c>
      <c r="K8681" t="s">
        <v>138</v>
      </c>
      <c r="L8681" t="s">
        <v>23648</v>
      </c>
      <c r="M8681" t="s">
        <v>23649</v>
      </c>
      <c r="N8681">
        <v>6.4705555549999998</v>
      </c>
      <c r="O8681">
        <v>0</v>
      </c>
      <c r="P8681">
        <v>1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0.62461304271896179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0.62461304271896179</v>
      </c>
    </row>
    <row r="8682" spans="1:31" x14ac:dyDescent="0.3">
      <c r="A8682">
        <v>2729253</v>
      </c>
      <c r="B8682">
        <v>1</v>
      </c>
      <c r="C8682" t="s">
        <v>80</v>
      </c>
      <c r="D8682" t="s">
        <v>98</v>
      </c>
      <c r="E8682" t="s">
        <v>161</v>
      </c>
      <c r="F8682" t="s">
        <v>23650</v>
      </c>
      <c r="G8682" t="s">
        <v>163</v>
      </c>
      <c r="H8682" t="s">
        <v>135</v>
      </c>
      <c r="I8682" t="s">
        <v>136</v>
      </c>
      <c r="J8682" t="s">
        <v>137</v>
      </c>
      <c r="K8682" t="s">
        <v>138</v>
      </c>
      <c r="L8682" t="s">
        <v>23651</v>
      </c>
      <c r="M8682" t="s">
        <v>23652</v>
      </c>
      <c r="N8682">
        <v>6.0486111109999996</v>
      </c>
      <c r="O8682">
        <v>0</v>
      </c>
      <c r="P8682">
        <v>95</v>
      </c>
      <c r="Q8682">
        <v>0</v>
      </c>
      <c r="R8682">
        <v>5</v>
      </c>
      <c r="S8682">
        <v>0</v>
      </c>
      <c r="T8682">
        <v>8</v>
      </c>
      <c r="U8682">
        <v>0</v>
      </c>
      <c r="V8682">
        <v>0</v>
      </c>
      <c r="W8682">
        <v>0</v>
      </c>
      <c r="X8682">
        <v>98.134979824384075</v>
      </c>
      <c r="Y8682">
        <v>0</v>
      </c>
      <c r="Z8682">
        <v>10.047363935396252</v>
      </c>
      <c r="AA8682">
        <v>0</v>
      </c>
      <c r="AB8682">
        <v>44.622284861238185</v>
      </c>
      <c r="AC8682">
        <v>0</v>
      </c>
      <c r="AD8682">
        <v>0</v>
      </c>
      <c r="AE8682">
        <v>152.80462862101851</v>
      </c>
    </row>
    <row r="8683" spans="1:31" x14ac:dyDescent="0.3">
      <c r="A8683">
        <v>2730581</v>
      </c>
      <c r="B8683">
        <v>1</v>
      </c>
      <c r="C8683" t="s">
        <v>80</v>
      </c>
      <c r="D8683" t="s">
        <v>84</v>
      </c>
      <c r="E8683" t="s">
        <v>145</v>
      </c>
      <c r="F8683" t="s">
        <v>23653</v>
      </c>
      <c r="G8683" t="s">
        <v>230</v>
      </c>
      <c r="H8683" t="s">
        <v>135</v>
      </c>
      <c r="I8683" t="s">
        <v>136</v>
      </c>
      <c r="J8683" t="s">
        <v>137</v>
      </c>
      <c r="K8683" t="s">
        <v>138</v>
      </c>
      <c r="L8683" t="s">
        <v>23654</v>
      </c>
      <c r="M8683" t="s">
        <v>23655</v>
      </c>
      <c r="N8683">
        <v>1.538333333</v>
      </c>
      <c r="O8683">
        <v>0</v>
      </c>
      <c r="P8683">
        <v>2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0.95347376950826002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0.95347376950826002</v>
      </c>
    </row>
    <row r="8684" spans="1:31" x14ac:dyDescent="0.3">
      <c r="A8684">
        <v>2729399</v>
      </c>
      <c r="B8684">
        <v>1</v>
      </c>
      <c r="C8684" t="s">
        <v>81</v>
      </c>
      <c r="D8684" t="s">
        <v>113</v>
      </c>
      <c r="E8684" t="s">
        <v>156</v>
      </c>
      <c r="F8684" t="s">
        <v>13667</v>
      </c>
      <c r="G8684" t="s">
        <v>152</v>
      </c>
      <c r="H8684" t="s">
        <v>153</v>
      </c>
      <c r="I8684" t="s">
        <v>136</v>
      </c>
      <c r="J8684" t="s">
        <v>137</v>
      </c>
      <c r="K8684" t="s">
        <v>138</v>
      </c>
      <c r="L8684" t="s">
        <v>23656</v>
      </c>
      <c r="M8684" t="s">
        <v>23657</v>
      </c>
      <c r="N8684">
        <v>10.607222222000001</v>
      </c>
      <c r="O8684">
        <v>1</v>
      </c>
      <c r="P8684">
        <v>299</v>
      </c>
      <c r="Q8684">
        <v>1</v>
      </c>
      <c r="R8684">
        <v>8</v>
      </c>
      <c r="S8684">
        <v>3</v>
      </c>
      <c r="T8684">
        <v>6</v>
      </c>
      <c r="U8684">
        <v>0</v>
      </c>
      <c r="V8684">
        <v>0</v>
      </c>
      <c r="W8684">
        <v>2.2865314537608334</v>
      </c>
      <c r="X8684">
        <v>225.96022614487342</v>
      </c>
      <c r="Y8684">
        <v>10.365152657476662</v>
      </c>
      <c r="Z8684">
        <v>5.6723800456925009</v>
      </c>
      <c r="AA8684">
        <v>57.842476763551417</v>
      </c>
      <c r="AB8684">
        <v>8.7364959114117617</v>
      </c>
      <c r="AC8684">
        <v>0</v>
      </c>
      <c r="AD8684">
        <v>0</v>
      </c>
      <c r="AE8684">
        <v>310.86326297676658</v>
      </c>
    </row>
    <row r="8685" spans="1:31" x14ac:dyDescent="0.3">
      <c r="A8685">
        <v>2729376</v>
      </c>
      <c r="B8685">
        <v>1</v>
      </c>
      <c r="C8685" t="s">
        <v>80</v>
      </c>
      <c r="D8685" t="s">
        <v>107</v>
      </c>
      <c r="E8685" t="s">
        <v>161</v>
      </c>
      <c r="F8685" t="s">
        <v>23658</v>
      </c>
      <c r="G8685" t="s">
        <v>163</v>
      </c>
      <c r="H8685" t="s">
        <v>135</v>
      </c>
      <c r="I8685" t="s">
        <v>136</v>
      </c>
      <c r="J8685" t="s">
        <v>137</v>
      </c>
      <c r="K8685" t="s">
        <v>138</v>
      </c>
      <c r="L8685" t="s">
        <v>23659</v>
      </c>
      <c r="M8685" t="s">
        <v>23660</v>
      </c>
      <c r="N8685">
        <v>1.679166666</v>
      </c>
      <c r="O8685">
        <v>0</v>
      </c>
      <c r="P8685">
        <v>37</v>
      </c>
      <c r="Q8685">
        <v>0</v>
      </c>
      <c r="R8685">
        <v>0</v>
      </c>
      <c r="S8685">
        <v>0</v>
      </c>
      <c r="T8685">
        <v>2</v>
      </c>
      <c r="U8685">
        <v>0</v>
      </c>
      <c r="V8685">
        <v>0</v>
      </c>
      <c r="W8685">
        <v>0</v>
      </c>
      <c r="X8685">
        <v>4.3032956044487207</v>
      </c>
      <c r="Y8685">
        <v>0</v>
      </c>
      <c r="Z8685">
        <v>0</v>
      </c>
      <c r="AA8685">
        <v>0</v>
      </c>
      <c r="AB8685">
        <v>3.8103258765450003</v>
      </c>
      <c r="AC8685">
        <v>0</v>
      </c>
      <c r="AD8685">
        <v>0</v>
      </c>
      <c r="AE8685">
        <v>8.1136214809937215</v>
      </c>
    </row>
    <row r="8686" spans="1:31" x14ac:dyDescent="0.3">
      <c r="A8686">
        <v>2728712</v>
      </c>
      <c r="B8686">
        <v>1</v>
      </c>
      <c r="C8686" t="s">
        <v>81</v>
      </c>
      <c r="D8686" t="s">
        <v>128</v>
      </c>
      <c r="E8686" t="s">
        <v>145</v>
      </c>
      <c r="F8686" t="s">
        <v>23661</v>
      </c>
      <c r="G8686" t="s">
        <v>147</v>
      </c>
      <c r="H8686" t="s">
        <v>135</v>
      </c>
      <c r="I8686" t="s">
        <v>136</v>
      </c>
      <c r="J8686" t="s">
        <v>137</v>
      </c>
      <c r="K8686" t="s">
        <v>138</v>
      </c>
      <c r="L8686" t="s">
        <v>23662</v>
      </c>
      <c r="M8686" t="s">
        <v>23663</v>
      </c>
      <c r="N8686">
        <v>1.872777777</v>
      </c>
      <c r="O8686">
        <v>0</v>
      </c>
      <c r="P8686">
        <v>8</v>
      </c>
      <c r="Q8686">
        <v>0</v>
      </c>
      <c r="R8686">
        <v>0</v>
      </c>
      <c r="S8686">
        <v>0</v>
      </c>
      <c r="T8686">
        <v>1</v>
      </c>
      <c r="U8686">
        <v>0</v>
      </c>
      <c r="V8686">
        <v>0</v>
      </c>
      <c r="W8686">
        <v>0</v>
      </c>
      <c r="X8686">
        <v>2.3308101759398991</v>
      </c>
      <c r="Y8686">
        <v>0</v>
      </c>
      <c r="Z8686">
        <v>0</v>
      </c>
      <c r="AA8686">
        <v>0</v>
      </c>
      <c r="AB8686">
        <v>7.1789748468416667E-2</v>
      </c>
      <c r="AC8686">
        <v>0</v>
      </c>
      <c r="AD8686">
        <v>0</v>
      </c>
      <c r="AE8686">
        <v>2.4025999244083156</v>
      </c>
    </row>
    <row r="8687" spans="1:31" x14ac:dyDescent="0.3">
      <c r="A8687">
        <v>2729940</v>
      </c>
      <c r="B8687">
        <v>1</v>
      </c>
      <c r="C8687" t="s">
        <v>80</v>
      </c>
      <c r="D8687" t="s">
        <v>105</v>
      </c>
      <c r="E8687" t="s">
        <v>150</v>
      </c>
      <c r="F8687" t="s">
        <v>23664</v>
      </c>
      <c r="G8687" t="s">
        <v>682</v>
      </c>
      <c r="H8687" t="s">
        <v>153</v>
      </c>
      <c r="I8687" t="s">
        <v>136</v>
      </c>
      <c r="J8687" t="s">
        <v>137</v>
      </c>
      <c r="K8687" t="s">
        <v>138</v>
      </c>
      <c r="L8687" t="s">
        <v>21880</v>
      </c>
      <c r="M8687" t="s">
        <v>23665</v>
      </c>
      <c r="N8687">
        <v>2.381388888</v>
      </c>
      <c r="O8687">
        <v>0</v>
      </c>
      <c r="P8687">
        <v>149</v>
      </c>
      <c r="Q8687">
        <v>0</v>
      </c>
      <c r="R8687">
        <v>1</v>
      </c>
      <c r="S8687">
        <v>8</v>
      </c>
      <c r="T8687">
        <v>23</v>
      </c>
      <c r="U8687">
        <v>5</v>
      </c>
      <c r="V8687">
        <v>1</v>
      </c>
      <c r="W8687">
        <v>0</v>
      </c>
      <c r="X8687">
        <v>71.919691395391297</v>
      </c>
      <c r="Y8687">
        <v>0</v>
      </c>
      <c r="Z8687">
        <v>0</v>
      </c>
      <c r="AA8687">
        <v>61.041652196928069</v>
      </c>
      <c r="AB8687">
        <v>54.293075877915996</v>
      </c>
      <c r="AC8687">
        <v>272.447765791309</v>
      </c>
      <c r="AD8687">
        <v>1.8961182041463083</v>
      </c>
      <c r="AE8687">
        <v>461.59830346569066</v>
      </c>
    </row>
    <row r="8688" spans="1:31" x14ac:dyDescent="0.3">
      <c r="A8688">
        <v>2730604</v>
      </c>
      <c r="B8688">
        <v>1</v>
      </c>
      <c r="C8688" t="s">
        <v>81</v>
      </c>
      <c r="D8688" t="s">
        <v>118</v>
      </c>
      <c r="E8688" t="s">
        <v>161</v>
      </c>
      <c r="F8688" t="s">
        <v>20787</v>
      </c>
      <c r="G8688" t="s">
        <v>163</v>
      </c>
      <c r="H8688" t="s">
        <v>135</v>
      </c>
      <c r="I8688" t="s">
        <v>136</v>
      </c>
      <c r="J8688" t="s">
        <v>137</v>
      </c>
      <c r="K8688" t="s">
        <v>138</v>
      </c>
      <c r="L8688" t="s">
        <v>23666</v>
      </c>
      <c r="M8688" t="s">
        <v>23667</v>
      </c>
      <c r="N8688">
        <v>5.0502777769999998</v>
      </c>
      <c r="O8688">
        <v>0</v>
      </c>
      <c r="P8688">
        <v>34</v>
      </c>
      <c r="Q8688">
        <v>0</v>
      </c>
      <c r="R8688">
        <v>6</v>
      </c>
      <c r="S8688">
        <v>0</v>
      </c>
      <c r="T8688">
        <v>6</v>
      </c>
      <c r="U8688">
        <v>0</v>
      </c>
      <c r="V8688">
        <v>0</v>
      </c>
      <c r="W8688">
        <v>0</v>
      </c>
      <c r="X8688">
        <v>41.029630240246874</v>
      </c>
      <c r="Y8688">
        <v>0</v>
      </c>
      <c r="Z8688">
        <v>0.71090131411388002</v>
      </c>
      <c r="AA8688">
        <v>0</v>
      </c>
      <c r="AB8688">
        <v>15.377838239976576</v>
      </c>
      <c r="AC8688">
        <v>0</v>
      </c>
      <c r="AD8688">
        <v>0</v>
      </c>
      <c r="AE8688">
        <v>57.118369794337333</v>
      </c>
    </row>
    <row r="8689" spans="1:31" x14ac:dyDescent="0.3">
      <c r="A8689">
        <v>2730627</v>
      </c>
      <c r="B8689">
        <v>1</v>
      </c>
      <c r="C8689" t="s">
        <v>81</v>
      </c>
      <c r="D8689" t="s">
        <v>118</v>
      </c>
      <c r="E8689" t="s">
        <v>161</v>
      </c>
      <c r="F8689" t="s">
        <v>23668</v>
      </c>
      <c r="G8689" t="s">
        <v>163</v>
      </c>
      <c r="H8689" t="s">
        <v>135</v>
      </c>
      <c r="I8689" t="s">
        <v>136</v>
      </c>
      <c r="J8689" t="s">
        <v>137</v>
      </c>
      <c r="K8689" t="s">
        <v>138</v>
      </c>
      <c r="L8689" t="s">
        <v>23669</v>
      </c>
      <c r="M8689" t="s">
        <v>23670</v>
      </c>
      <c r="N8689">
        <v>6.6238888879999998</v>
      </c>
      <c r="O8689">
        <v>0</v>
      </c>
      <c r="P8689">
        <v>3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3.9977693129378902</v>
      </c>
      <c r="Y8689">
        <v>0</v>
      </c>
      <c r="Z8689">
        <v>0</v>
      </c>
      <c r="AA8689">
        <v>0</v>
      </c>
      <c r="AB8689">
        <v>0</v>
      </c>
      <c r="AC8689">
        <v>0</v>
      </c>
      <c r="AD8689">
        <v>0</v>
      </c>
      <c r="AE8689">
        <v>3.9977693129378902</v>
      </c>
    </row>
    <row r="8690" spans="1:31" x14ac:dyDescent="0.3">
      <c r="A8690">
        <v>2730481</v>
      </c>
      <c r="B8690">
        <v>1</v>
      </c>
      <c r="C8690" t="s">
        <v>80</v>
      </c>
      <c r="D8690" t="s">
        <v>85</v>
      </c>
      <c r="E8690" t="s">
        <v>200</v>
      </c>
      <c r="F8690" t="s">
        <v>4039</v>
      </c>
      <c r="G8690" t="s">
        <v>393</v>
      </c>
      <c r="H8690" t="s">
        <v>135</v>
      </c>
      <c r="I8690" t="s">
        <v>136</v>
      </c>
      <c r="J8690" t="s">
        <v>137</v>
      </c>
      <c r="K8690" t="s">
        <v>138</v>
      </c>
      <c r="L8690" t="s">
        <v>23671</v>
      </c>
      <c r="M8690" t="s">
        <v>23672</v>
      </c>
      <c r="N8690">
        <v>1.0477777770000001</v>
      </c>
      <c r="O8690">
        <v>0</v>
      </c>
      <c r="P8690">
        <v>73</v>
      </c>
      <c r="Q8690">
        <v>0</v>
      </c>
      <c r="R8690">
        <v>0</v>
      </c>
      <c r="S8690">
        <v>0</v>
      </c>
      <c r="T8690">
        <v>17</v>
      </c>
      <c r="U8690">
        <v>0</v>
      </c>
      <c r="V8690">
        <v>0</v>
      </c>
      <c r="W8690">
        <v>0</v>
      </c>
      <c r="X8690">
        <v>24.559692836149527</v>
      </c>
      <c r="Y8690">
        <v>0</v>
      </c>
      <c r="Z8690">
        <v>0</v>
      </c>
      <c r="AA8690">
        <v>0</v>
      </c>
      <c r="AB8690">
        <v>19.952985247037237</v>
      </c>
      <c r="AC8690">
        <v>0</v>
      </c>
      <c r="AD8690">
        <v>0</v>
      </c>
      <c r="AE8690">
        <v>44.512678083186763</v>
      </c>
    </row>
    <row r="8691" spans="1:31" x14ac:dyDescent="0.3">
      <c r="A8691">
        <v>2729794</v>
      </c>
      <c r="B8691">
        <v>1</v>
      </c>
      <c r="C8691" t="s">
        <v>80</v>
      </c>
      <c r="D8691" t="s">
        <v>85</v>
      </c>
      <c r="E8691" t="s">
        <v>132</v>
      </c>
      <c r="F8691" t="s">
        <v>3753</v>
      </c>
      <c r="G8691" t="s">
        <v>163</v>
      </c>
      <c r="H8691" t="s">
        <v>135</v>
      </c>
      <c r="I8691" t="s">
        <v>136</v>
      </c>
      <c r="J8691" t="s">
        <v>137</v>
      </c>
      <c r="K8691" t="s">
        <v>138</v>
      </c>
      <c r="L8691" t="s">
        <v>23673</v>
      </c>
      <c r="M8691" t="s">
        <v>23674</v>
      </c>
      <c r="N8691">
        <v>6.27</v>
      </c>
      <c r="O8691">
        <v>0</v>
      </c>
      <c r="P8691">
        <v>440</v>
      </c>
      <c r="Q8691">
        <v>0</v>
      </c>
      <c r="R8691">
        <v>0</v>
      </c>
      <c r="S8691">
        <v>0</v>
      </c>
      <c r="T8691">
        <v>95</v>
      </c>
      <c r="U8691">
        <v>0</v>
      </c>
      <c r="V8691">
        <v>0</v>
      </c>
      <c r="W8691">
        <v>0</v>
      </c>
      <c r="X8691">
        <v>594.24500845632315</v>
      </c>
      <c r="Y8691">
        <v>0</v>
      </c>
      <c r="Z8691">
        <v>0</v>
      </c>
      <c r="AA8691">
        <v>0</v>
      </c>
      <c r="AB8691">
        <v>621.0444492088626</v>
      </c>
      <c r="AC8691">
        <v>0</v>
      </c>
      <c r="AD8691">
        <v>0</v>
      </c>
      <c r="AE8691">
        <v>1215.2894576651856</v>
      </c>
    </row>
    <row r="8692" spans="1:31" x14ac:dyDescent="0.3">
      <c r="A8692">
        <v>2728915</v>
      </c>
      <c r="B8692">
        <v>1</v>
      </c>
      <c r="C8692" t="s">
        <v>80</v>
      </c>
      <c r="D8692" t="s">
        <v>101</v>
      </c>
      <c r="E8692" t="s">
        <v>150</v>
      </c>
      <c r="F8692" t="s">
        <v>21308</v>
      </c>
      <c r="G8692" t="s">
        <v>152</v>
      </c>
      <c r="H8692" t="s">
        <v>153</v>
      </c>
      <c r="I8692" t="s">
        <v>136</v>
      </c>
      <c r="J8692" t="s">
        <v>137</v>
      </c>
      <c r="K8692" t="s">
        <v>138</v>
      </c>
      <c r="L8692" t="s">
        <v>23675</v>
      </c>
      <c r="M8692" t="s">
        <v>23676</v>
      </c>
      <c r="N8692">
        <v>4.1386111110000003</v>
      </c>
      <c r="O8692">
        <v>0</v>
      </c>
      <c r="P8692">
        <v>132</v>
      </c>
      <c r="Q8692">
        <v>0</v>
      </c>
      <c r="R8692">
        <v>0</v>
      </c>
      <c r="S8692">
        <v>0</v>
      </c>
      <c r="T8692">
        <v>8</v>
      </c>
      <c r="U8692">
        <v>0</v>
      </c>
      <c r="V8692">
        <v>0</v>
      </c>
      <c r="W8692">
        <v>0</v>
      </c>
      <c r="X8692">
        <v>65.714174679937813</v>
      </c>
      <c r="Y8692">
        <v>0</v>
      </c>
      <c r="Z8692">
        <v>0</v>
      </c>
      <c r="AA8692">
        <v>0</v>
      </c>
      <c r="AB8692">
        <v>11.711674843980335</v>
      </c>
      <c r="AC8692">
        <v>0</v>
      </c>
      <c r="AD8692">
        <v>0</v>
      </c>
      <c r="AE8692">
        <v>77.425849523918146</v>
      </c>
    </row>
    <row r="8693" spans="1:31" x14ac:dyDescent="0.3">
      <c r="A8693">
        <v>2729107</v>
      </c>
      <c r="B8693">
        <v>1</v>
      </c>
      <c r="C8693" t="s">
        <v>81</v>
      </c>
      <c r="D8693" t="s">
        <v>123</v>
      </c>
      <c r="E8693" t="s">
        <v>161</v>
      </c>
      <c r="F8693" t="s">
        <v>23677</v>
      </c>
      <c r="G8693" t="s">
        <v>409</v>
      </c>
      <c r="H8693" t="s">
        <v>135</v>
      </c>
      <c r="I8693" t="s">
        <v>136</v>
      </c>
      <c r="J8693" t="s">
        <v>137</v>
      </c>
      <c r="K8693" t="s">
        <v>138</v>
      </c>
      <c r="L8693" t="s">
        <v>23678</v>
      </c>
      <c r="M8693" t="s">
        <v>23679</v>
      </c>
      <c r="N8693">
        <v>2.2336111110000001</v>
      </c>
      <c r="O8693">
        <v>0</v>
      </c>
      <c r="P8693">
        <v>115</v>
      </c>
      <c r="Q8693">
        <v>0</v>
      </c>
      <c r="R8693">
        <v>0</v>
      </c>
      <c r="S8693">
        <v>0</v>
      </c>
      <c r="T8693">
        <v>2</v>
      </c>
      <c r="U8693">
        <v>0</v>
      </c>
      <c r="V8693">
        <v>0</v>
      </c>
      <c r="W8693">
        <v>0</v>
      </c>
      <c r="X8693">
        <v>44.447223197682618</v>
      </c>
      <c r="Y8693">
        <v>0</v>
      </c>
      <c r="Z8693">
        <v>0</v>
      </c>
      <c r="AA8693">
        <v>0</v>
      </c>
      <c r="AB8693">
        <v>0.40739387641666669</v>
      </c>
      <c r="AC8693">
        <v>0</v>
      </c>
      <c r="AD8693">
        <v>0</v>
      </c>
      <c r="AE8693">
        <v>44.854617074099288</v>
      </c>
    </row>
    <row r="8694" spans="1:31" x14ac:dyDescent="0.3">
      <c r="A8694">
        <v>2729353</v>
      </c>
      <c r="B8694">
        <v>1</v>
      </c>
      <c r="C8694" t="s">
        <v>80</v>
      </c>
      <c r="D8694" t="s">
        <v>106</v>
      </c>
      <c r="E8694" t="s">
        <v>161</v>
      </c>
      <c r="F8694" t="s">
        <v>23680</v>
      </c>
      <c r="G8694" t="s">
        <v>23681</v>
      </c>
      <c r="H8694" t="s">
        <v>135</v>
      </c>
      <c r="I8694" t="s">
        <v>136</v>
      </c>
      <c r="J8694" t="s">
        <v>137</v>
      </c>
      <c r="K8694" t="s">
        <v>138</v>
      </c>
      <c r="L8694" t="s">
        <v>23682</v>
      </c>
      <c r="M8694" t="s">
        <v>23683</v>
      </c>
      <c r="N8694">
        <v>2.6324999999999998</v>
      </c>
      <c r="O8694">
        <v>0</v>
      </c>
      <c r="P8694">
        <v>35</v>
      </c>
      <c r="Q8694">
        <v>0</v>
      </c>
      <c r="R8694">
        <v>0</v>
      </c>
      <c r="S8694">
        <v>0</v>
      </c>
      <c r="T8694">
        <v>6</v>
      </c>
      <c r="U8694">
        <v>0</v>
      </c>
      <c r="V8694">
        <v>0</v>
      </c>
      <c r="W8694">
        <v>0</v>
      </c>
      <c r="X8694">
        <v>10.076268319039368</v>
      </c>
      <c r="Y8694">
        <v>0</v>
      </c>
      <c r="Z8694">
        <v>0</v>
      </c>
      <c r="AA8694">
        <v>0</v>
      </c>
      <c r="AB8694">
        <v>4.0336052010161403</v>
      </c>
      <c r="AC8694">
        <v>0</v>
      </c>
      <c r="AD8694">
        <v>0</v>
      </c>
      <c r="AE8694">
        <v>14.109873520055508</v>
      </c>
    </row>
    <row r="8695" spans="1:31" x14ac:dyDescent="0.3">
      <c r="A8695">
        <v>2730435</v>
      </c>
      <c r="B8695">
        <v>1</v>
      </c>
      <c r="C8695" t="s">
        <v>81</v>
      </c>
      <c r="D8695" t="s">
        <v>113</v>
      </c>
      <c r="E8695" t="s">
        <v>161</v>
      </c>
      <c r="F8695" t="s">
        <v>23684</v>
      </c>
      <c r="G8695" t="s">
        <v>409</v>
      </c>
      <c r="H8695" t="s">
        <v>135</v>
      </c>
      <c r="I8695" t="s">
        <v>136</v>
      </c>
      <c r="J8695" t="s">
        <v>137</v>
      </c>
      <c r="K8695" t="s">
        <v>138</v>
      </c>
      <c r="L8695" t="s">
        <v>23685</v>
      </c>
      <c r="M8695" t="s">
        <v>23686</v>
      </c>
      <c r="N8695">
        <v>8.5955555550000007</v>
      </c>
      <c r="O8695">
        <v>0</v>
      </c>
      <c r="P8695">
        <v>3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1.2640087756054674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1.2640087756054674</v>
      </c>
    </row>
    <row r="8696" spans="1:31" x14ac:dyDescent="0.3">
      <c r="A8696">
        <v>2728666</v>
      </c>
      <c r="B8696">
        <v>1</v>
      </c>
      <c r="C8696" t="s">
        <v>81</v>
      </c>
      <c r="D8696" t="s">
        <v>112</v>
      </c>
      <c r="E8696" t="s">
        <v>213</v>
      </c>
      <c r="F8696" t="s">
        <v>20694</v>
      </c>
      <c r="G8696" t="s">
        <v>152</v>
      </c>
      <c r="H8696" t="s">
        <v>153</v>
      </c>
      <c r="I8696" t="s">
        <v>136</v>
      </c>
      <c r="J8696" t="s">
        <v>137</v>
      </c>
      <c r="K8696" t="s">
        <v>138</v>
      </c>
      <c r="L8696" t="s">
        <v>23687</v>
      </c>
      <c r="M8696" t="s">
        <v>23688</v>
      </c>
      <c r="N8696">
        <v>1.186111111</v>
      </c>
      <c r="O8696">
        <v>5</v>
      </c>
      <c r="P8696">
        <v>1123</v>
      </c>
      <c r="Q8696">
        <v>16</v>
      </c>
      <c r="R8696">
        <v>145</v>
      </c>
      <c r="S8696">
        <v>5</v>
      </c>
      <c r="T8696">
        <v>72</v>
      </c>
      <c r="U8696">
        <v>0</v>
      </c>
      <c r="V8696">
        <v>0</v>
      </c>
      <c r="W8696">
        <v>0.82580280436666675</v>
      </c>
      <c r="X8696">
        <v>113.35433583290893</v>
      </c>
      <c r="Y8696">
        <v>32.978036114668122</v>
      </c>
      <c r="Z8696">
        <v>25.087433159306084</v>
      </c>
      <c r="AA8696">
        <v>29.021048615251502</v>
      </c>
      <c r="AB8696">
        <v>15.40214644802912</v>
      </c>
      <c r="AC8696">
        <v>0</v>
      </c>
      <c r="AD8696">
        <v>0</v>
      </c>
      <c r="AE8696">
        <v>216.66880297453039</v>
      </c>
    </row>
    <row r="8697" spans="1:31" x14ac:dyDescent="0.3">
      <c r="A8697">
        <v>2729748</v>
      </c>
      <c r="B8697">
        <v>1</v>
      </c>
      <c r="C8697" t="s">
        <v>81</v>
      </c>
      <c r="D8697" t="s">
        <v>112</v>
      </c>
      <c r="E8697" t="s">
        <v>150</v>
      </c>
      <c r="F8697" t="s">
        <v>21642</v>
      </c>
      <c r="G8697" t="s">
        <v>152</v>
      </c>
      <c r="H8697" t="s">
        <v>153</v>
      </c>
      <c r="I8697" t="s">
        <v>136</v>
      </c>
      <c r="J8697" t="s">
        <v>137</v>
      </c>
      <c r="K8697" t="s">
        <v>138</v>
      </c>
      <c r="L8697" t="s">
        <v>23689</v>
      </c>
      <c r="M8697" t="s">
        <v>23690</v>
      </c>
      <c r="N8697">
        <v>3.6274999999999999</v>
      </c>
      <c r="O8697">
        <v>0</v>
      </c>
      <c r="P8697">
        <v>1</v>
      </c>
      <c r="Q8697">
        <v>33</v>
      </c>
      <c r="R8697">
        <v>23</v>
      </c>
      <c r="S8697">
        <v>1</v>
      </c>
      <c r="T8697">
        <v>0</v>
      </c>
      <c r="U8697">
        <v>1</v>
      </c>
      <c r="V8697">
        <v>0</v>
      </c>
      <c r="W8697">
        <v>0</v>
      </c>
      <c r="X8697">
        <v>0</v>
      </c>
      <c r="Y8697">
        <v>10.510336819042671</v>
      </c>
      <c r="Z8697">
        <v>3.2969573423209062</v>
      </c>
      <c r="AA8697">
        <v>0</v>
      </c>
      <c r="AB8697">
        <v>0</v>
      </c>
      <c r="AC8697">
        <v>193.35016701102666</v>
      </c>
      <c r="AD8697">
        <v>0</v>
      </c>
      <c r="AE8697">
        <v>207.15746117239024</v>
      </c>
    </row>
    <row r="8698" spans="1:31" x14ac:dyDescent="0.3">
      <c r="A8698">
        <v>2729061</v>
      </c>
      <c r="B8698">
        <v>1</v>
      </c>
      <c r="C8698" t="s">
        <v>80</v>
      </c>
      <c r="D8698" t="s">
        <v>103</v>
      </c>
      <c r="E8698" t="s">
        <v>213</v>
      </c>
      <c r="F8698" t="s">
        <v>23691</v>
      </c>
      <c r="G8698" t="s">
        <v>152</v>
      </c>
      <c r="H8698" t="s">
        <v>153</v>
      </c>
      <c r="I8698" t="s">
        <v>136</v>
      </c>
      <c r="J8698" t="s">
        <v>137</v>
      </c>
      <c r="K8698" t="s">
        <v>138</v>
      </c>
      <c r="L8698" t="s">
        <v>23692</v>
      </c>
      <c r="M8698" t="s">
        <v>23693</v>
      </c>
      <c r="N8698">
        <v>6.8619444439999997</v>
      </c>
      <c r="O8698">
        <v>0</v>
      </c>
      <c r="P8698">
        <v>61</v>
      </c>
      <c r="Q8698">
        <v>2</v>
      </c>
      <c r="R8698">
        <v>52</v>
      </c>
      <c r="S8698">
        <v>19</v>
      </c>
      <c r="T8698">
        <v>49</v>
      </c>
      <c r="U8698">
        <v>17</v>
      </c>
      <c r="V8698">
        <v>0</v>
      </c>
      <c r="W8698">
        <v>0</v>
      </c>
      <c r="X8698">
        <v>69.982724513978326</v>
      </c>
      <c r="Y8698">
        <v>8.4683229214372879</v>
      </c>
      <c r="Z8698">
        <v>11.029567396742035</v>
      </c>
      <c r="AA8698">
        <v>1726.6082816697124</v>
      </c>
      <c r="AB8698">
        <v>111.75465471464761</v>
      </c>
      <c r="AC8698">
        <v>5938.2569234113507</v>
      </c>
      <c r="AD8698">
        <v>0</v>
      </c>
      <c r="AE8698">
        <v>7866.1004746278686</v>
      </c>
    </row>
    <row r="8699" spans="1:31" x14ac:dyDescent="0.3">
      <c r="A8699">
        <v>2728769</v>
      </c>
      <c r="B8699">
        <v>1</v>
      </c>
      <c r="C8699" t="s">
        <v>80</v>
      </c>
      <c r="D8699" t="s">
        <v>86</v>
      </c>
      <c r="E8699" t="s">
        <v>200</v>
      </c>
      <c r="F8699" t="s">
        <v>23694</v>
      </c>
      <c r="G8699" t="s">
        <v>163</v>
      </c>
      <c r="H8699" t="s">
        <v>135</v>
      </c>
      <c r="I8699" t="s">
        <v>136</v>
      </c>
      <c r="J8699" t="s">
        <v>137</v>
      </c>
      <c r="K8699" t="s">
        <v>138</v>
      </c>
      <c r="L8699" t="s">
        <v>23695</v>
      </c>
      <c r="M8699" t="s">
        <v>23696</v>
      </c>
      <c r="N8699">
        <v>0.87944444399999999</v>
      </c>
      <c r="O8699">
        <v>0</v>
      </c>
      <c r="P8699">
        <v>32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8.9699807431054293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8.9699807431054293</v>
      </c>
    </row>
    <row r="8700" spans="1:31" x14ac:dyDescent="0.3">
      <c r="A8700">
        <v>2728815</v>
      </c>
      <c r="B8700">
        <v>1</v>
      </c>
      <c r="C8700" t="s">
        <v>81</v>
      </c>
      <c r="D8700" t="s">
        <v>112</v>
      </c>
      <c r="E8700" t="s">
        <v>213</v>
      </c>
      <c r="F8700" t="s">
        <v>14508</v>
      </c>
      <c r="G8700" t="s">
        <v>152</v>
      </c>
      <c r="H8700" t="s">
        <v>153</v>
      </c>
      <c r="I8700" t="s">
        <v>136</v>
      </c>
      <c r="J8700" t="s">
        <v>137</v>
      </c>
      <c r="K8700" t="s">
        <v>138</v>
      </c>
      <c r="L8700" t="s">
        <v>23697</v>
      </c>
      <c r="M8700" t="s">
        <v>23698</v>
      </c>
      <c r="N8700">
        <v>5.8747222219999999</v>
      </c>
      <c r="O8700">
        <v>5</v>
      </c>
      <c r="P8700">
        <v>1123</v>
      </c>
      <c r="Q8700">
        <v>16</v>
      </c>
      <c r="R8700">
        <v>145</v>
      </c>
      <c r="S8700">
        <v>5</v>
      </c>
      <c r="T8700">
        <v>72</v>
      </c>
      <c r="U8700">
        <v>0</v>
      </c>
      <c r="V8700">
        <v>0</v>
      </c>
      <c r="W8700">
        <v>3.7269153443633343</v>
      </c>
      <c r="X8700">
        <v>541.10605594493052</v>
      </c>
      <c r="Y8700">
        <v>166.73286674894999</v>
      </c>
      <c r="Z8700">
        <v>144.73473973270993</v>
      </c>
      <c r="AA8700">
        <v>140.36677908702376</v>
      </c>
      <c r="AB8700">
        <v>78.156023692496234</v>
      </c>
      <c r="AC8700">
        <v>0</v>
      </c>
      <c r="AD8700">
        <v>0</v>
      </c>
      <c r="AE8700">
        <v>1074.8233805504738</v>
      </c>
    </row>
    <row r="8701" spans="1:31" x14ac:dyDescent="0.3">
      <c r="A8701">
        <v>2729456</v>
      </c>
      <c r="B8701">
        <v>1</v>
      </c>
      <c r="C8701" t="s">
        <v>81</v>
      </c>
      <c r="D8701" t="s">
        <v>123</v>
      </c>
      <c r="E8701" t="s">
        <v>150</v>
      </c>
      <c r="F8701" t="s">
        <v>23699</v>
      </c>
      <c r="G8701" t="s">
        <v>300</v>
      </c>
      <c r="H8701" t="s">
        <v>153</v>
      </c>
      <c r="I8701" t="s">
        <v>136</v>
      </c>
      <c r="J8701" t="s">
        <v>137</v>
      </c>
      <c r="K8701" t="s">
        <v>210</v>
      </c>
      <c r="L8701" t="s">
        <v>23700</v>
      </c>
      <c r="M8701" t="s">
        <v>23438</v>
      </c>
      <c r="N8701">
        <v>6.4691666659999996</v>
      </c>
      <c r="O8701">
        <v>0</v>
      </c>
      <c r="P8701">
        <v>5959</v>
      </c>
      <c r="Q8701">
        <v>0</v>
      </c>
      <c r="R8701">
        <v>0</v>
      </c>
      <c r="S8701">
        <v>0</v>
      </c>
      <c r="T8701">
        <v>321</v>
      </c>
      <c r="U8701">
        <v>0</v>
      </c>
      <c r="V8701">
        <v>1</v>
      </c>
      <c r="W8701">
        <v>0</v>
      </c>
      <c r="X8701">
        <v>6065.2542880625897</v>
      </c>
      <c r="Y8701">
        <v>0</v>
      </c>
      <c r="Z8701">
        <v>0</v>
      </c>
      <c r="AA8701">
        <v>0</v>
      </c>
      <c r="AB8701">
        <v>1429.6744405512129</v>
      </c>
      <c r="AC8701">
        <v>0</v>
      </c>
      <c r="AD8701">
        <v>25.102302241064947</v>
      </c>
      <c r="AE8701">
        <v>7520.0310308548669</v>
      </c>
    </row>
    <row r="8702" spans="1:31" x14ac:dyDescent="0.3">
      <c r="A8702">
        <v>2728838</v>
      </c>
      <c r="B8702">
        <v>1</v>
      </c>
      <c r="C8702" t="s">
        <v>81</v>
      </c>
      <c r="D8702" t="s">
        <v>118</v>
      </c>
      <c r="E8702" t="s">
        <v>156</v>
      </c>
      <c r="F8702" t="s">
        <v>1885</v>
      </c>
      <c r="G8702" t="s">
        <v>152</v>
      </c>
      <c r="H8702" t="s">
        <v>153</v>
      </c>
      <c r="I8702" t="s">
        <v>136</v>
      </c>
      <c r="J8702" t="s">
        <v>137</v>
      </c>
      <c r="K8702" t="s">
        <v>138</v>
      </c>
      <c r="L8702" t="s">
        <v>23701</v>
      </c>
      <c r="M8702" t="s">
        <v>23702</v>
      </c>
      <c r="N8702">
        <v>3.605555555</v>
      </c>
      <c r="O8702">
        <v>15</v>
      </c>
      <c r="P8702">
        <v>1405</v>
      </c>
      <c r="Q8702">
        <v>195</v>
      </c>
      <c r="R8702">
        <v>177</v>
      </c>
      <c r="S8702">
        <v>17</v>
      </c>
      <c r="T8702">
        <v>115</v>
      </c>
      <c r="U8702">
        <v>0</v>
      </c>
      <c r="V8702">
        <v>0</v>
      </c>
      <c r="W8702">
        <v>32.21468325184442</v>
      </c>
      <c r="X8702">
        <v>461.85590310078521</v>
      </c>
      <c r="Y8702">
        <v>652.88689368798805</v>
      </c>
      <c r="Z8702">
        <v>59.498377373345662</v>
      </c>
      <c r="AA8702">
        <v>85.83620889200175</v>
      </c>
      <c r="AB8702">
        <v>87.925886589844765</v>
      </c>
      <c r="AC8702">
        <v>0</v>
      </c>
      <c r="AD8702">
        <v>0</v>
      </c>
      <c r="AE8702">
        <v>1380.2179528958097</v>
      </c>
    </row>
    <row r="8703" spans="1:31" x14ac:dyDescent="0.3">
      <c r="A8703">
        <v>2729814</v>
      </c>
      <c r="B8703">
        <v>1</v>
      </c>
      <c r="C8703" t="s">
        <v>80</v>
      </c>
      <c r="D8703" t="s">
        <v>94</v>
      </c>
      <c r="E8703" t="s">
        <v>150</v>
      </c>
      <c r="F8703" t="s">
        <v>20637</v>
      </c>
      <c r="G8703" t="s">
        <v>152</v>
      </c>
      <c r="H8703" t="s">
        <v>153</v>
      </c>
      <c r="I8703" t="s">
        <v>136</v>
      </c>
      <c r="J8703" t="s">
        <v>137</v>
      </c>
      <c r="K8703" t="s">
        <v>138</v>
      </c>
      <c r="L8703" t="s">
        <v>23703</v>
      </c>
      <c r="M8703" t="s">
        <v>23704</v>
      </c>
      <c r="N8703">
        <v>0.28111111100000002</v>
      </c>
      <c r="O8703">
        <v>0</v>
      </c>
      <c r="P8703">
        <v>0</v>
      </c>
      <c r="Q8703">
        <v>6</v>
      </c>
      <c r="R8703">
        <v>0</v>
      </c>
      <c r="S8703">
        <v>5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0.20281320815561665</v>
      </c>
      <c r="Z8703">
        <v>0</v>
      </c>
      <c r="AA8703">
        <v>13.584437960730302</v>
      </c>
      <c r="AB8703">
        <v>0</v>
      </c>
      <c r="AC8703">
        <v>0</v>
      </c>
      <c r="AD8703">
        <v>0</v>
      </c>
      <c r="AE8703">
        <v>13.787251168885918</v>
      </c>
    </row>
    <row r="8704" spans="1:31" x14ac:dyDescent="0.3">
      <c r="A8704">
        <v>2730312</v>
      </c>
      <c r="B8704">
        <v>1</v>
      </c>
      <c r="C8704" t="s">
        <v>80</v>
      </c>
      <c r="D8704" t="s">
        <v>104</v>
      </c>
      <c r="E8704" t="s">
        <v>161</v>
      </c>
      <c r="F8704" t="s">
        <v>23705</v>
      </c>
      <c r="G8704" t="s">
        <v>163</v>
      </c>
      <c r="H8704" t="s">
        <v>135</v>
      </c>
      <c r="I8704" t="s">
        <v>136</v>
      </c>
      <c r="J8704" t="s">
        <v>137</v>
      </c>
      <c r="K8704" t="s">
        <v>138</v>
      </c>
      <c r="L8704" t="s">
        <v>23706</v>
      </c>
      <c r="M8704" t="s">
        <v>23707</v>
      </c>
      <c r="N8704">
        <v>1.061111111</v>
      </c>
      <c r="O8704">
        <v>0</v>
      </c>
      <c r="P8704">
        <v>8</v>
      </c>
      <c r="Q8704">
        <v>0</v>
      </c>
      <c r="R8704">
        <v>0</v>
      </c>
      <c r="S8704">
        <v>0</v>
      </c>
      <c r="T8704">
        <v>6</v>
      </c>
      <c r="U8704">
        <v>0</v>
      </c>
      <c r="V8704">
        <v>0</v>
      </c>
      <c r="W8704">
        <v>0</v>
      </c>
      <c r="X8704">
        <v>1.6797432313436769</v>
      </c>
      <c r="Y8704">
        <v>0</v>
      </c>
      <c r="Z8704">
        <v>0</v>
      </c>
      <c r="AA8704">
        <v>0</v>
      </c>
      <c r="AB8704">
        <v>6.0812734303713381</v>
      </c>
      <c r="AC8704">
        <v>0</v>
      </c>
      <c r="AD8704">
        <v>0</v>
      </c>
      <c r="AE8704">
        <v>7.7610166617150149</v>
      </c>
    </row>
    <row r="8705" spans="1:31" x14ac:dyDescent="0.3">
      <c r="A8705">
        <v>2729648</v>
      </c>
      <c r="B8705">
        <v>1</v>
      </c>
      <c r="C8705" t="s">
        <v>80</v>
      </c>
      <c r="D8705" t="s">
        <v>99</v>
      </c>
      <c r="E8705" t="s">
        <v>132</v>
      </c>
      <c r="F8705" t="s">
        <v>15367</v>
      </c>
      <c r="G8705" t="s">
        <v>1696</v>
      </c>
      <c r="H8705" t="s">
        <v>135</v>
      </c>
      <c r="I8705" t="s">
        <v>136</v>
      </c>
      <c r="J8705" t="s">
        <v>137</v>
      </c>
      <c r="K8705" t="s">
        <v>138</v>
      </c>
      <c r="L8705" t="s">
        <v>23708</v>
      </c>
      <c r="M8705" t="s">
        <v>23709</v>
      </c>
      <c r="N8705">
        <v>7.789722222</v>
      </c>
      <c r="O8705">
        <v>0</v>
      </c>
      <c r="P8705">
        <v>232</v>
      </c>
      <c r="Q8705">
        <v>0</v>
      </c>
      <c r="R8705">
        <v>0</v>
      </c>
      <c r="S8705">
        <v>0</v>
      </c>
      <c r="T8705">
        <v>21</v>
      </c>
      <c r="U8705">
        <v>0</v>
      </c>
      <c r="V8705">
        <v>0</v>
      </c>
      <c r="W8705">
        <v>0</v>
      </c>
      <c r="X8705">
        <v>207.67914679838091</v>
      </c>
      <c r="Y8705">
        <v>0</v>
      </c>
      <c r="Z8705">
        <v>0</v>
      </c>
      <c r="AA8705">
        <v>0</v>
      </c>
      <c r="AB8705">
        <v>84.974157374457704</v>
      </c>
      <c r="AC8705">
        <v>0</v>
      </c>
      <c r="AD8705">
        <v>0</v>
      </c>
      <c r="AE8705">
        <v>292.6533041728386</v>
      </c>
    </row>
    <row r="8706" spans="1:31" x14ac:dyDescent="0.3">
      <c r="A8706">
        <v>2729150</v>
      </c>
      <c r="B8706">
        <v>1</v>
      </c>
      <c r="C8706" t="s">
        <v>80</v>
      </c>
      <c r="D8706" t="s">
        <v>108</v>
      </c>
      <c r="E8706" t="s">
        <v>213</v>
      </c>
      <c r="F8706" t="s">
        <v>4690</v>
      </c>
      <c r="G8706" t="s">
        <v>152</v>
      </c>
      <c r="H8706" t="s">
        <v>153</v>
      </c>
      <c r="I8706" t="s">
        <v>136</v>
      </c>
      <c r="J8706" t="s">
        <v>137</v>
      </c>
      <c r="K8706" t="s">
        <v>138</v>
      </c>
      <c r="L8706" t="s">
        <v>23710</v>
      </c>
      <c r="M8706" t="s">
        <v>23711</v>
      </c>
      <c r="N8706">
        <v>1.855555555</v>
      </c>
      <c r="O8706">
        <v>0</v>
      </c>
      <c r="P8706">
        <v>857</v>
      </c>
      <c r="Q8706">
        <v>5</v>
      </c>
      <c r="R8706">
        <v>105</v>
      </c>
      <c r="S8706">
        <v>2</v>
      </c>
      <c r="T8706">
        <v>161</v>
      </c>
      <c r="U8706">
        <v>1</v>
      </c>
      <c r="V8706">
        <v>0</v>
      </c>
      <c r="W8706">
        <v>0</v>
      </c>
      <c r="X8706">
        <v>271.44669783577632</v>
      </c>
      <c r="Y8706">
        <v>36.951232070484728</v>
      </c>
      <c r="Z8706">
        <v>52.1607544085021</v>
      </c>
      <c r="AA8706">
        <v>17.009641041023599</v>
      </c>
      <c r="AB8706">
        <v>157.31503936674719</v>
      </c>
      <c r="AC8706">
        <v>39.694148517622665</v>
      </c>
      <c r="AD8706">
        <v>0</v>
      </c>
      <c r="AE8706">
        <v>574.57751324015658</v>
      </c>
    </row>
    <row r="8707" spans="1:31" x14ac:dyDescent="0.3">
      <c r="A8707">
        <v>2730355</v>
      </c>
      <c r="B8707">
        <v>1</v>
      </c>
      <c r="C8707" t="s">
        <v>80</v>
      </c>
      <c r="D8707" t="s">
        <v>85</v>
      </c>
      <c r="E8707" t="s">
        <v>161</v>
      </c>
      <c r="F8707" t="s">
        <v>23712</v>
      </c>
      <c r="G8707" t="s">
        <v>158</v>
      </c>
      <c r="H8707" t="s">
        <v>135</v>
      </c>
      <c r="I8707" t="s">
        <v>136</v>
      </c>
      <c r="J8707" t="s">
        <v>3</v>
      </c>
      <c r="K8707" t="s">
        <v>138</v>
      </c>
      <c r="L8707" t="s">
        <v>23713</v>
      </c>
      <c r="M8707" t="s">
        <v>23714</v>
      </c>
      <c r="N8707">
        <v>10.998611111000001</v>
      </c>
      <c r="O8707">
        <v>0</v>
      </c>
      <c r="P8707">
        <v>62</v>
      </c>
      <c r="Q8707">
        <v>0</v>
      </c>
      <c r="R8707">
        <v>0</v>
      </c>
      <c r="S8707">
        <v>0</v>
      </c>
      <c r="T8707">
        <v>5</v>
      </c>
      <c r="U8707">
        <v>0</v>
      </c>
      <c r="V8707">
        <v>0</v>
      </c>
      <c r="W8707">
        <v>0</v>
      </c>
      <c r="X8707">
        <v>145.68675543338489</v>
      </c>
      <c r="Y8707">
        <v>0</v>
      </c>
      <c r="Z8707">
        <v>0</v>
      </c>
      <c r="AA8707">
        <v>0</v>
      </c>
      <c r="AB8707">
        <v>60.396022147211639</v>
      </c>
      <c r="AC8707">
        <v>0</v>
      </c>
      <c r="AD8707">
        <v>0</v>
      </c>
      <c r="AE8707">
        <v>206.08277758059654</v>
      </c>
    </row>
    <row r="8708" spans="1:31" x14ac:dyDescent="0.3">
      <c r="A8708">
        <v>2729791</v>
      </c>
      <c r="B8708">
        <v>1</v>
      </c>
      <c r="C8708" t="s">
        <v>80</v>
      </c>
      <c r="D8708" t="s">
        <v>90</v>
      </c>
      <c r="E8708" t="s">
        <v>161</v>
      </c>
      <c r="F8708" t="s">
        <v>23715</v>
      </c>
      <c r="G8708" t="s">
        <v>163</v>
      </c>
      <c r="H8708" t="s">
        <v>135</v>
      </c>
      <c r="I8708" t="s">
        <v>136</v>
      </c>
      <c r="J8708" t="s">
        <v>137</v>
      </c>
      <c r="K8708" t="s">
        <v>138</v>
      </c>
      <c r="L8708" t="s">
        <v>23716</v>
      </c>
      <c r="M8708" t="s">
        <v>23717</v>
      </c>
      <c r="N8708">
        <v>3.0322222220000001</v>
      </c>
      <c r="O8708">
        <v>0</v>
      </c>
      <c r="P8708">
        <v>121</v>
      </c>
      <c r="Q8708">
        <v>0</v>
      </c>
      <c r="R8708">
        <v>0</v>
      </c>
      <c r="S8708">
        <v>0</v>
      </c>
      <c r="T8708">
        <v>12</v>
      </c>
      <c r="U8708">
        <v>0</v>
      </c>
      <c r="V8708">
        <v>0</v>
      </c>
      <c r="W8708">
        <v>0</v>
      </c>
      <c r="X8708">
        <v>82.118685843018568</v>
      </c>
      <c r="Y8708">
        <v>0</v>
      </c>
      <c r="Z8708">
        <v>0</v>
      </c>
      <c r="AA8708">
        <v>0</v>
      </c>
      <c r="AB8708">
        <v>16.183807524559789</v>
      </c>
      <c r="AC8708">
        <v>0</v>
      </c>
      <c r="AD8708">
        <v>0</v>
      </c>
      <c r="AE8708">
        <v>98.302493367578364</v>
      </c>
    </row>
    <row r="8709" spans="1:31" x14ac:dyDescent="0.3">
      <c r="A8709">
        <v>2730624</v>
      </c>
      <c r="B8709">
        <v>1</v>
      </c>
      <c r="C8709" t="s">
        <v>80</v>
      </c>
      <c r="D8709" t="s">
        <v>103</v>
      </c>
      <c r="E8709" t="s">
        <v>213</v>
      </c>
      <c r="F8709" t="s">
        <v>23718</v>
      </c>
      <c r="G8709" t="s">
        <v>152</v>
      </c>
      <c r="H8709" t="s">
        <v>153</v>
      </c>
      <c r="I8709" t="s">
        <v>136</v>
      </c>
      <c r="J8709" t="s">
        <v>137</v>
      </c>
      <c r="K8709" t="s">
        <v>138</v>
      </c>
      <c r="L8709" t="s">
        <v>23719</v>
      </c>
      <c r="M8709" t="s">
        <v>23720</v>
      </c>
      <c r="N8709">
        <v>1.3825000000000001</v>
      </c>
      <c r="O8709">
        <v>0</v>
      </c>
      <c r="P8709">
        <v>1267</v>
      </c>
      <c r="Q8709">
        <v>9</v>
      </c>
      <c r="R8709">
        <v>18</v>
      </c>
      <c r="S8709">
        <v>3</v>
      </c>
      <c r="T8709">
        <v>180</v>
      </c>
      <c r="U8709">
        <v>0</v>
      </c>
      <c r="V8709">
        <v>1</v>
      </c>
      <c r="W8709">
        <v>0</v>
      </c>
      <c r="X8709">
        <v>445.34206416658378</v>
      </c>
      <c r="Y8709">
        <v>2.8949143239457005</v>
      </c>
      <c r="Z8709">
        <v>1.1208427529575</v>
      </c>
      <c r="AA8709">
        <v>45.598213362400408</v>
      </c>
      <c r="AB8709">
        <v>166.94845269457261</v>
      </c>
      <c r="AC8709">
        <v>0</v>
      </c>
      <c r="AD8709">
        <v>0.22011566817839751</v>
      </c>
      <c r="AE8709">
        <v>662.12460296863844</v>
      </c>
    </row>
    <row r="8710" spans="1:31" x14ac:dyDescent="0.3">
      <c r="A8710">
        <v>2729081</v>
      </c>
      <c r="B8710">
        <v>1</v>
      </c>
      <c r="C8710" t="s">
        <v>81</v>
      </c>
      <c r="D8710" t="s">
        <v>118</v>
      </c>
      <c r="E8710" t="s">
        <v>200</v>
      </c>
      <c r="F8710" t="s">
        <v>23721</v>
      </c>
      <c r="G8710" t="s">
        <v>163</v>
      </c>
      <c r="H8710" t="s">
        <v>135</v>
      </c>
      <c r="I8710" t="s">
        <v>136</v>
      </c>
      <c r="J8710" t="s">
        <v>137</v>
      </c>
      <c r="K8710" t="s">
        <v>138</v>
      </c>
      <c r="L8710" t="s">
        <v>23722</v>
      </c>
      <c r="M8710" t="s">
        <v>23723</v>
      </c>
      <c r="N8710">
        <v>3.5419444439999999</v>
      </c>
      <c r="O8710">
        <v>0</v>
      </c>
      <c r="P8710">
        <v>10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9.6421408176123684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9.6421408176123684</v>
      </c>
    </row>
    <row r="8711" spans="1:31" x14ac:dyDescent="0.3">
      <c r="A8711">
        <v>2729379</v>
      </c>
      <c r="B8711">
        <v>1</v>
      </c>
      <c r="C8711" t="s">
        <v>81</v>
      </c>
      <c r="D8711" t="s">
        <v>122</v>
      </c>
      <c r="E8711" t="s">
        <v>156</v>
      </c>
      <c r="F8711" t="s">
        <v>23724</v>
      </c>
      <c r="G8711" t="s">
        <v>185</v>
      </c>
      <c r="H8711" t="s">
        <v>153</v>
      </c>
      <c r="I8711" t="s">
        <v>136</v>
      </c>
      <c r="J8711" t="s">
        <v>137</v>
      </c>
      <c r="K8711" t="s">
        <v>138</v>
      </c>
      <c r="L8711" t="s">
        <v>23725</v>
      </c>
      <c r="M8711" t="s">
        <v>23726</v>
      </c>
      <c r="N8711">
        <v>3.6686111110000001</v>
      </c>
      <c r="O8711">
        <v>0</v>
      </c>
      <c r="P8711">
        <v>69</v>
      </c>
      <c r="Q8711">
        <v>0</v>
      </c>
      <c r="R8711">
        <v>0</v>
      </c>
      <c r="S8711">
        <v>0</v>
      </c>
      <c r="T8711">
        <v>3</v>
      </c>
      <c r="U8711">
        <v>0</v>
      </c>
      <c r="V8711">
        <v>0</v>
      </c>
      <c r="W8711">
        <v>0</v>
      </c>
      <c r="X8711">
        <v>39.123000426338685</v>
      </c>
      <c r="Y8711">
        <v>0</v>
      </c>
      <c r="Z8711">
        <v>0</v>
      </c>
      <c r="AA8711">
        <v>0</v>
      </c>
      <c r="AB8711">
        <v>1.9609910308710155</v>
      </c>
      <c r="AC8711">
        <v>0</v>
      </c>
      <c r="AD8711">
        <v>0</v>
      </c>
      <c r="AE8711">
        <v>41.083991457209699</v>
      </c>
    </row>
    <row r="8712" spans="1:31" x14ac:dyDescent="0.3">
      <c r="A8712">
        <v>2729330</v>
      </c>
      <c r="B8712">
        <v>1</v>
      </c>
      <c r="C8712" t="s">
        <v>81</v>
      </c>
      <c r="D8712" t="s">
        <v>125</v>
      </c>
      <c r="E8712" t="s">
        <v>156</v>
      </c>
      <c r="F8712" t="s">
        <v>23727</v>
      </c>
      <c r="G8712" t="s">
        <v>185</v>
      </c>
      <c r="H8712" t="s">
        <v>153</v>
      </c>
      <c r="I8712" t="s">
        <v>136</v>
      </c>
      <c r="J8712" t="s">
        <v>137</v>
      </c>
      <c r="K8712" t="s">
        <v>138</v>
      </c>
      <c r="L8712" t="s">
        <v>23728</v>
      </c>
      <c r="M8712" t="s">
        <v>23729</v>
      </c>
      <c r="N8712">
        <v>2.7536111110000001</v>
      </c>
      <c r="O8712">
        <v>0</v>
      </c>
      <c r="P8712">
        <v>93</v>
      </c>
      <c r="Q8712">
        <v>0</v>
      </c>
      <c r="R8712">
        <v>1</v>
      </c>
      <c r="S8712">
        <v>0</v>
      </c>
      <c r="T8712">
        <v>5</v>
      </c>
      <c r="U8712">
        <v>0</v>
      </c>
      <c r="V8712">
        <v>0</v>
      </c>
      <c r="W8712">
        <v>0</v>
      </c>
      <c r="X8712">
        <v>23.377879221377171</v>
      </c>
      <c r="Y8712">
        <v>0</v>
      </c>
      <c r="Z8712">
        <v>0</v>
      </c>
      <c r="AA8712">
        <v>0</v>
      </c>
      <c r="AB8712">
        <v>1.200586628375625</v>
      </c>
      <c r="AC8712">
        <v>0</v>
      </c>
      <c r="AD8712">
        <v>0</v>
      </c>
      <c r="AE8712">
        <v>24.578465849752796</v>
      </c>
    </row>
    <row r="8713" spans="1:31" x14ac:dyDescent="0.3">
      <c r="A8713">
        <v>2730561</v>
      </c>
      <c r="B8713">
        <v>1</v>
      </c>
      <c r="C8713" t="s">
        <v>80</v>
      </c>
      <c r="D8713" t="s">
        <v>84</v>
      </c>
      <c r="E8713" t="s">
        <v>156</v>
      </c>
      <c r="F8713" t="s">
        <v>7488</v>
      </c>
      <c r="G8713" t="s">
        <v>170</v>
      </c>
      <c r="H8713" t="s">
        <v>153</v>
      </c>
      <c r="I8713" t="s">
        <v>136</v>
      </c>
      <c r="J8713" t="s">
        <v>137</v>
      </c>
      <c r="K8713" t="s">
        <v>138</v>
      </c>
      <c r="L8713" t="s">
        <v>23730</v>
      </c>
      <c r="M8713" t="s">
        <v>23731</v>
      </c>
      <c r="N8713">
        <v>0.99805555499999998</v>
      </c>
      <c r="O8713">
        <v>0</v>
      </c>
      <c r="P8713">
        <v>143</v>
      </c>
      <c r="Q8713">
        <v>0</v>
      </c>
      <c r="R8713">
        <v>2</v>
      </c>
      <c r="S8713">
        <v>0</v>
      </c>
      <c r="T8713">
        <v>5</v>
      </c>
      <c r="U8713">
        <v>0</v>
      </c>
      <c r="V8713">
        <v>0</v>
      </c>
      <c r="W8713">
        <v>0</v>
      </c>
      <c r="X8713">
        <v>30.737670234155644</v>
      </c>
      <c r="Y8713">
        <v>0</v>
      </c>
      <c r="Z8713">
        <v>0.84102228901863352</v>
      </c>
      <c r="AA8713">
        <v>0</v>
      </c>
      <c r="AB8713">
        <v>6.0256973395763529</v>
      </c>
      <c r="AC8713">
        <v>0</v>
      </c>
      <c r="AD8713">
        <v>0</v>
      </c>
      <c r="AE8713">
        <v>37.604389862750629</v>
      </c>
    </row>
    <row r="8714" spans="1:31" x14ac:dyDescent="0.3">
      <c r="A8714">
        <v>2729187</v>
      </c>
      <c r="B8714">
        <v>1</v>
      </c>
      <c r="C8714" t="s">
        <v>81</v>
      </c>
      <c r="D8714" t="s">
        <v>123</v>
      </c>
      <c r="E8714" t="s">
        <v>213</v>
      </c>
      <c r="F8714" t="s">
        <v>23732</v>
      </c>
      <c r="G8714" t="s">
        <v>152</v>
      </c>
      <c r="H8714" t="s">
        <v>153</v>
      </c>
      <c r="I8714" t="s">
        <v>136</v>
      </c>
      <c r="J8714" t="s">
        <v>137</v>
      </c>
      <c r="K8714" t="s">
        <v>138</v>
      </c>
      <c r="L8714" t="s">
        <v>23733</v>
      </c>
      <c r="M8714" t="s">
        <v>22043</v>
      </c>
      <c r="N8714">
        <v>2.6144444440000001</v>
      </c>
      <c r="O8714">
        <v>3</v>
      </c>
      <c r="P8714">
        <v>216</v>
      </c>
      <c r="Q8714">
        <v>25</v>
      </c>
      <c r="R8714">
        <v>53</v>
      </c>
      <c r="S8714">
        <v>0</v>
      </c>
      <c r="T8714">
        <v>17</v>
      </c>
      <c r="U8714">
        <v>1</v>
      </c>
      <c r="V8714">
        <v>0</v>
      </c>
      <c r="W8714">
        <v>15.411982589716997</v>
      </c>
      <c r="X8714">
        <v>113.00974995171649</v>
      </c>
      <c r="Y8714">
        <v>51.940794178074164</v>
      </c>
      <c r="Z8714">
        <v>24.367939517313559</v>
      </c>
      <c r="AA8714">
        <v>0</v>
      </c>
      <c r="AB8714">
        <v>10.404373952225566</v>
      </c>
      <c r="AC8714">
        <v>75.557987106533261</v>
      </c>
      <c r="AD8714">
        <v>0</v>
      </c>
      <c r="AE8714">
        <v>290.69282729558006</v>
      </c>
    </row>
    <row r="8715" spans="1:31" x14ac:dyDescent="0.3">
      <c r="A8715">
        <v>2729396</v>
      </c>
      <c r="B8715">
        <v>1</v>
      </c>
      <c r="C8715" t="s">
        <v>81</v>
      </c>
      <c r="D8715" t="s">
        <v>118</v>
      </c>
      <c r="E8715" t="s">
        <v>156</v>
      </c>
      <c r="F8715" t="s">
        <v>23734</v>
      </c>
      <c r="G8715" t="s">
        <v>152</v>
      </c>
      <c r="H8715" t="s">
        <v>153</v>
      </c>
      <c r="I8715" t="s">
        <v>136</v>
      </c>
      <c r="J8715" t="s">
        <v>137</v>
      </c>
      <c r="K8715" t="s">
        <v>138</v>
      </c>
      <c r="L8715" t="s">
        <v>23735</v>
      </c>
      <c r="M8715" t="s">
        <v>23736</v>
      </c>
      <c r="N8715">
        <v>5.1861111109999998</v>
      </c>
      <c r="O8715">
        <v>0</v>
      </c>
      <c r="P8715">
        <v>481</v>
      </c>
      <c r="Q8715">
        <v>0</v>
      </c>
      <c r="R8715">
        <v>21</v>
      </c>
      <c r="S8715">
        <v>0</v>
      </c>
      <c r="T8715">
        <v>41</v>
      </c>
      <c r="U8715">
        <v>0</v>
      </c>
      <c r="V8715">
        <v>0</v>
      </c>
      <c r="W8715">
        <v>0</v>
      </c>
      <c r="X8715">
        <v>457.69368998707552</v>
      </c>
      <c r="Y8715">
        <v>0</v>
      </c>
      <c r="Z8715">
        <v>0.89491926059899585</v>
      </c>
      <c r="AA8715">
        <v>0</v>
      </c>
      <c r="AB8715">
        <v>151.28776266716142</v>
      </c>
      <c r="AC8715">
        <v>0</v>
      </c>
      <c r="AD8715">
        <v>0</v>
      </c>
      <c r="AE8715">
        <v>609.876371914836</v>
      </c>
    </row>
    <row r="8716" spans="1:31" x14ac:dyDescent="0.3">
      <c r="A8716">
        <v>2730392</v>
      </c>
      <c r="B8716">
        <v>1</v>
      </c>
      <c r="C8716" t="s">
        <v>80</v>
      </c>
      <c r="D8716" t="s">
        <v>101</v>
      </c>
      <c r="E8716" t="s">
        <v>161</v>
      </c>
      <c r="F8716" t="s">
        <v>23737</v>
      </c>
      <c r="G8716" t="s">
        <v>163</v>
      </c>
      <c r="H8716" t="s">
        <v>135</v>
      </c>
      <c r="I8716" t="s">
        <v>136</v>
      </c>
      <c r="J8716" t="s">
        <v>137</v>
      </c>
      <c r="K8716" t="s">
        <v>138</v>
      </c>
      <c r="L8716" t="s">
        <v>23738</v>
      </c>
      <c r="M8716" t="s">
        <v>23739</v>
      </c>
      <c r="N8716">
        <v>8.5391666659999999</v>
      </c>
      <c r="O8716">
        <v>0</v>
      </c>
      <c r="P8716">
        <v>80</v>
      </c>
      <c r="Q8716">
        <v>0</v>
      </c>
      <c r="R8716">
        <v>0</v>
      </c>
      <c r="S8716">
        <v>0</v>
      </c>
      <c r="T8716">
        <v>23</v>
      </c>
      <c r="U8716">
        <v>0</v>
      </c>
      <c r="V8716">
        <v>0</v>
      </c>
      <c r="W8716">
        <v>0</v>
      </c>
      <c r="X8716">
        <v>106.94185525529039</v>
      </c>
      <c r="Y8716">
        <v>0</v>
      </c>
      <c r="Z8716">
        <v>0</v>
      </c>
      <c r="AA8716">
        <v>0</v>
      </c>
      <c r="AB8716">
        <v>114.53682720473552</v>
      </c>
      <c r="AC8716">
        <v>0</v>
      </c>
      <c r="AD8716">
        <v>0</v>
      </c>
      <c r="AE8716">
        <v>221.47868246002591</v>
      </c>
    </row>
    <row r="8717" spans="1:31" x14ac:dyDescent="0.3">
      <c r="A8717">
        <v>2729569</v>
      </c>
      <c r="B8717">
        <v>2</v>
      </c>
      <c r="C8717" t="s">
        <v>81</v>
      </c>
      <c r="D8717" t="s">
        <v>127</v>
      </c>
      <c r="E8717" t="s">
        <v>156</v>
      </c>
      <c r="F8717" t="s">
        <v>14318</v>
      </c>
      <c r="G8717" t="s">
        <v>185</v>
      </c>
      <c r="H8717" t="s">
        <v>153</v>
      </c>
      <c r="I8717" t="s">
        <v>136</v>
      </c>
      <c r="J8717" t="s">
        <v>137</v>
      </c>
      <c r="K8717" t="s">
        <v>138</v>
      </c>
      <c r="L8717" t="s">
        <v>22076</v>
      </c>
      <c r="M8717" t="s">
        <v>23740</v>
      </c>
      <c r="N8717">
        <v>0.703333333</v>
      </c>
      <c r="O8717">
        <v>1</v>
      </c>
      <c r="P8717">
        <v>371</v>
      </c>
      <c r="Q8717">
        <v>104</v>
      </c>
      <c r="R8717">
        <v>130</v>
      </c>
      <c r="S8717">
        <v>8</v>
      </c>
      <c r="T8717">
        <v>62</v>
      </c>
      <c r="U8717">
        <v>0</v>
      </c>
      <c r="V8717">
        <v>0</v>
      </c>
      <c r="W8717">
        <v>0.39673317860844337</v>
      </c>
      <c r="X8717">
        <v>48.596775567614237</v>
      </c>
      <c r="Y8717">
        <v>82.001570673163542</v>
      </c>
      <c r="Z8717">
        <v>9.5816504138861394</v>
      </c>
      <c r="AA8717">
        <v>23.254131934717925</v>
      </c>
      <c r="AB8717">
        <v>11.009509000715619</v>
      </c>
      <c r="AC8717">
        <v>0</v>
      </c>
      <c r="AD8717">
        <v>0</v>
      </c>
      <c r="AE8717">
        <v>174.8403707687059</v>
      </c>
    </row>
    <row r="8718" spans="1:31" x14ac:dyDescent="0.3">
      <c r="A8718">
        <v>2730106</v>
      </c>
      <c r="B8718">
        <v>1</v>
      </c>
      <c r="C8718" t="s">
        <v>80</v>
      </c>
      <c r="D8718" t="s">
        <v>96</v>
      </c>
      <c r="E8718" t="s">
        <v>161</v>
      </c>
      <c r="F8718" t="s">
        <v>23741</v>
      </c>
      <c r="G8718" t="s">
        <v>163</v>
      </c>
      <c r="H8718" t="s">
        <v>135</v>
      </c>
      <c r="I8718" t="s">
        <v>136</v>
      </c>
      <c r="J8718" t="s">
        <v>137</v>
      </c>
      <c r="K8718" t="s">
        <v>138</v>
      </c>
      <c r="L8718" t="s">
        <v>23742</v>
      </c>
      <c r="M8718" t="s">
        <v>23743</v>
      </c>
      <c r="N8718">
        <v>11.776388888</v>
      </c>
      <c r="O8718">
        <v>0</v>
      </c>
      <c r="P8718">
        <v>87</v>
      </c>
      <c r="Q8718">
        <v>0</v>
      </c>
      <c r="R8718">
        <v>0</v>
      </c>
      <c r="S8718">
        <v>0</v>
      </c>
      <c r="T8718">
        <v>5</v>
      </c>
      <c r="U8718">
        <v>0</v>
      </c>
      <c r="V8718">
        <v>0</v>
      </c>
      <c r="W8718">
        <v>0</v>
      </c>
      <c r="X8718">
        <v>397.1084178824791</v>
      </c>
      <c r="Y8718">
        <v>0</v>
      </c>
      <c r="Z8718">
        <v>0</v>
      </c>
      <c r="AA8718">
        <v>0</v>
      </c>
      <c r="AB8718">
        <v>18.306129358624403</v>
      </c>
      <c r="AC8718">
        <v>0</v>
      </c>
      <c r="AD8718">
        <v>0</v>
      </c>
      <c r="AE8718">
        <v>415.41454724110349</v>
      </c>
    </row>
    <row r="8719" spans="1:31" x14ac:dyDescent="0.3">
      <c r="A8719">
        <v>2730584</v>
      </c>
      <c r="B8719">
        <v>1</v>
      </c>
      <c r="C8719" t="s">
        <v>80</v>
      </c>
      <c r="D8719" t="s">
        <v>96</v>
      </c>
      <c r="E8719" t="s">
        <v>213</v>
      </c>
      <c r="F8719" t="s">
        <v>15034</v>
      </c>
      <c r="G8719" t="s">
        <v>152</v>
      </c>
      <c r="H8719" t="s">
        <v>153</v>
      </c>
      <c r="I8719" t="s">
        <v>136</v>
      </c>
      <c r="J8719" t="s">
        <v>137</v>
      </c>
      <c r="K8719" t="s">
        <v>138</v>
      </c>
      <c r="L8719" t="s">
        <v>23744</v>
      </c>
      <c r="M8719" t="s">
        <v>23745</v>
      </c>
      <c r="N8719">
        <v>8.07</v>
      </c>
      <c r="O8719">
        <v>0</v>
      </c>
      <c r="P8719">
        <v>34</v>
      </c>
      <c r="Q8719">
        <v>0</v>
      </c>
      <c r="R8719">
        <v>0</v>
      </c>
      <c r="S8719">
        <v>7</v>
      </c>
      <c r="T8719">
        <v>32</v>
      </c>
      <c r="U8719">
        <v>1</v>
      </c>
      <c r="V8719">
        <v>0</v>
      </c>
      <c r="W8719">
        <v>0</v>
      </c>
      <c r="X8719">
        <v>71.973432066155013</v>
      </c>
      <c r="Y8719">
        <v>0</v>
      </c>
      <c r="Z8719">
        <v>0</v>
      </c>
      <c r="AA8719">
        <v>754.38351653086534</v>
      </c>
      <c r="AB8719">
        <v>311.64741485504811</v>
      </c>
      <c r="AC8719">
        <v>722.36217349776132</v>
      </c>
      <c r="AD8719">
        <v>0</v>
      </c>
      <c r="AE8719">
        <v>1860.3665369498299</v>
      </c>
    </row>
    <row r="8720" spans="1:31" x14ac:dyDescent="0.3">
      <c r="A8720">
        <v>2728878</v>
      </c>
      <c r="B8720">
        <v>1</v>
      </c>
      <c r="C8720" t="s">
        <v>80</v>
      </c>
      <c r="D8720" t="s">
        <v>104</v>
      </c>
      <c r="E8720" t="s">
        <v>150</v>
      </c>
      <c r="F8720" t="s">
        <v>23746</v>
      </c>
      <c r="G8720" t="s">
        <v>152</v>
      </c>
      <c r="H8720" t="s">
        <v>153</v>
      </c>
      <c r="I8720" t="s">
        <v>136</v>
      </c>
      <c r="J8720" t="s">
        <v>137</v>
      </c>
      <c r="K8720" t="s">
        <v>138</v>
      </c>
      <c r="L8720" t="s">
        <v>23747</v>
      </c>
      <c r="M8720" t="s">
        <v>23748</v>
      </c>
      <c r="N8720">
        <v>1.1172222220000001</v>
      </c>
      <c r="O8720">
        <v>37</v>
      </c>
      <c r="P8720">
        <v>2097</v>
      </c>
      <c r="Q8720">
        <v>117</v>
      </c>
      <c r="R8720">
        <v>160</v>
      </c>
      <c r="S8720">
        <v>40</v>
      </c>
      <c r="T8720">
        <v>227</v>
      </c>
      <c r="U8720">
        <v>2</v>
      </c>
      <c r="V8720">
        <v>1</v>
      </c>
      <c r="W8720">
        <v>47.283680430678771</v>
      </c>
      <c r="X8720">
        <v>418.13317638093025</v>
      </c>
      <c r="Y8720">
        <v>62.058503188766231</v>
      </c>
      <c r="Z8720">
        <v>5.4160945487601593</v>
      </c>
      <c r="AA8720">
        <v>144.46636781502733</v>
      </c>
      <c r="AB8720">
        <v>80.63492218827254</v>
      </c>
      <c r="AC8720">
        <v>1.0760906106910801</v>
      </c>
      <c r="AD8720">
        <v>0.8162910675614401</v>
      </c>
      <c r="AE8720">
        <v>759.88512623068777</v>
      </c>
    </row>
    <row r="8721" spans="1:31" x14ac:dyDescent="0.3">
      <c r="A8721">
        <v>2729937</v>
      </c>
      <c r="B8721">
        <v>1</v>
      </c>
      <c r="C8721" t="s">
        <v>80</v>
      </c>
      <c r="D8721" t="s">
        <v>82</v>
      </c>
      <c r="E8721" t="s">
        <v>156</v>
      </c>
      <c r="F8721" t="s">
        <v>23749</v>
      </c>
      <c r="G8721" t="s">
        <v>249</v>
      </c>
      <c r="H8721" t="s">
        <v>153</v>
      </c>
      <c r="I8721" t="s">
        <v>136</v>
      </c>
      <c r="J8721" t="s">
        <v>5</v>
      </c>
      <c r="K8721" t="s">
        <v>138</v>
      </c>
      <c r="L8721" t="s">
        <v>23750</v>
      </c>
      <c r="M8721" t="s">
        <v>23751</v>
      </c>
      <c r="N8721">
        <v>10.481111111000001</v>
      </c>
      <c r="O8721">
        <v>0</v>
      </c>
      <c r="P8721">
        <v>208</v>
      </c>
      <c r="Q8721">
        <v>0</v>
      </c>
      <c r="R8721">
        <v>0</v>
      </c>
      <c r="S8721">
        <v>0</v>
      </c>
      <c r="T8721">
        <v>99</v>
      </c>
      <c r="U8721">
        <v>0</v>
      </c>
      <c r="V8721">
        <v>0</v>
      </c>
      <c r="W8721">
        <v>0</v>
      </c>
      <c r="X8721">
        <v>596.3431903413715</v>
      </c>
      <c r="Y8721">
        <v>0</v>
      </c>
      <c r="Z8721">
        <v>0</v>
      </c>
      <c r="AA8721">
        <v>0</v>
      </c>
      <c r="AB8721">
        <v>1655.1170760558298</v>
      </c>
      <c r="AC8721">
        <v>0</v>
      </c>
      <c r="AD8721">
        <v>0</v>
      </c>
      <c r="AE8721">
        <v>2251.4602663972014</v>
      </c>
    </row>
    <row r="8722" spans="1:31" x14ac:dyDescent="0.3">
      <c r="A8722">
        <v>2729914</v>
      </c>
      <c r="B8722">
        <v>1</v>
      </c>
      <c r="C8722" t="s">
        <v>81</v>
      </c>
      <c r="D8722" t="s">
        <v>118</v>
      </c>
      <c r="E8722" t="s">
        <v>156</v>
      </c>
      <c r="F8722" t="s">
        <v>23752</v>
      </c>
      <c r="G8722" t="s">
        <v>185</v>
      </c>
      <c r="H8722" t="s">
        <v>153</v>
      </c>
      <c r="I8722" t="s">
        <v>136</v>
      </c>
      <c r="J8722" t="s">
        <v>137</v>
      </c>
      <c r="K8722" t="s">
        <v>138</v>
      </c>
      <c r="L8722" t="s">
        <v>23753</v>
      </c>
      <c r="M8722" t="s">
        <v>23754</v>
      </c>
      <c r="N8722">
        <v>6.3983333330000001</v>
      </c>
      <c r="O8722">
        <v>1</v>
      </c>
      <c r="P8722">
        <v>1</v>
      </c>
      <c r="Q8722">
        <v>10</v>
      </c>
      <c r="R8722">
        <v>2</v>
      </c>
      <c r="S8722">
        <v>7</v>
      </c>
      <c r="T8722">
        <v>0</v>
      </c>
      <c r="U8722">
        <v>0</v>
      </c>
      <c r="V8722">
        <v>0</v>
      </c>
      <c r="W8722">
        <v>0.14981490292178334</v>
      </c>
      <c r="X8722">
        <v>3.4994201888148861</v>
      </c>
      <c r="Y8722">
        <v>58.683743532356573</v>
      </c>
      <c r="Z8722">
        <v>14.717321906057119</v>
      </c>
      <c r="AA8722">
        <v>8.7503074107522441</v>
      </c>
      <c r="AB8722">
        <v>0</v>
      </c>
      <c r="AC8722">
        <v>0</v>
      </c>
      <c r="AD8722">
        <v>0</v>
      </c>
      <c r="AE8722">
        <v>85.800607940902609</v>
      </c>
    </row>
    <row r="8723" spans="1:31" x14ac:dyDescent="0.3">
      <c r="A8723">
        <v>2728832</v>
      </c>
      <c r="B8723">
        <v>1</v>
      </c>
      <c r="C8723" t="s">
        <v>81</v>
      </c>
      <c r="D8723" t="s">
        <v>128</v>
      </c>
      <c r="E8723" t="s">
        <v>213</v>
      </c>
      <c r="F8723" t="s">
        <v>23755</v>
      </c>
      <c r="G8723" t="s">
        <v>152</v>
      </c>
      <c r="H8723" t="s">
        <v>153</v>
      </c>
      <c r="I8723" t="s">
        <v>136</v>
      </c>
      <c r="J8723" t="s">
        <v>137</v>
      </c>
      <c r="K8723" t="s">
        <v>138</v>
      </c>
      <c r="L8723" t="s">
        <v>23756</v>
      </c>
      <c r="M8723" t="s">
        <v>23757</v>
      </c>
      <c r="N8723">
        <v>1.69</v>
      </c>
      <c r="O8723">
        <v>6</v>
      </c>
      <c r="P8723">
        <v>839</v>
      </c>
      <c r="Q8723">
        <v>5</v>
      </c>
      <c r="R8723">
        <v>10</v>
      </c>
      <c r="S8723">
        <v>20</v>
      </c>
      <c r="T8723">
        <v>107</v>
      </c>
      <c r="U8723">
        <v>7</v>
      </c>
      <c r="V8723">
        <v>0</v>
      </c>
      <c r="W8723">
        <v>2.074838570548545</v>
      </c>
      <c r="X8723">
        <v>241.99356881491886</v>
      </c>
      <c r="Y8723">
        <v>21.755309214922921</v>
      </c>
      <c r="Z8723">
        <v>5.2146856309846559</v>
      </c>
      <c r="AA8723">
        <v>187.20206859472239</v>
      </c>
      <c r="AB8723">
        <v>106.55276277577252</v>
      </c>
      <c r="AC8723">
        <v>920.38319736907602</v>
      </c>
      <c r="AD8723">
        <v>0</v>
      </c>
      <c r="AE8723">
        <v>1485.1764309709458</v>
      </c>
    </row>
    <row r="8724" spans="1:31" x14ac:dyDescent="0.3">
      <c r="A8724">
        <v>2728709</v>
      </c>
      <c r="B8724">
        <v>1</v>
      </c>
      <c r="C8724" t="s">
        <v>80</v>
      </c>
      <c r="D8724" t="s">
        <v>104</v>
      </c>
      <c r="E8724" t="s">
        <v>150</v>
      </c>
      <c r="F8724" t="s">
        <v>23758</v>
      </c>
      <c r="G8724" t="s">
        <v>152</v>
      </c>
      <c r="H8724" t="s">
        <v>153</v>
      </c>
      <c r="I8724" t="s">
        <v>136</v>
      </c>
      <c r="J8724" t="s">
        <v>137</v>
      </c>
      <c r="K8724" t="s">
        <v>138</v>
      </c>
      <c r="L8724" t="s">
        <v>23759</v>
      </c>
      <c r="M8724" t="s">
        <v>23760</v>
      </c>
      <c r="N8724">
        <v>0.11388888799999999</v>
      </c>
      <c r="O8724">
        <v>178</v>
      </c>
      <c r="P8724">
        <v>15737</v>
      </c>
      <c r="Q8724">
        <v>321</v>
      </c>
      <c r="R8724">
        <v>788</v>
      </c>
      <c r="S8724">
        <v>156</v>
      </c>
      <c r="T8724">
        <v>2063</v>
      </c>
      <c r="U8724">
        <v>47</v>
      </c>
      <c r="V8724">
        <v>5</v>
      </c>
      <c r="W8724">
        <v>11.330544170372089</v>
      </c>
      <c r="X8724">
        <v>323.27343094026349</v>
      </c>
      <c r="Y8724">
        <v>19.367073012807371</v>
      </c>
      <c r="Z8724">
        <v>5.1949926318789004</v>
      </c>
      <c r="AA8724">
        <v>63.80866501252379</v>
      </c>
      <c r="AB8724">
        <v>71.207470163606899</v>
      </c>
      <c r="AC8724">
        <v>422.7579813927058</v>
      </c>
      <c r="AD8724">
        <v>1.2408220026658667</v>
      </c>
      <c r="AE8724">
        <v>918.18097932682417</v>
      </c>
    </row>
    <row r="8725" spans="1:31" x14ac:dyDescent="0.3">
      <c r="A8725">
        <v>2778776</v>
      </c>
      <c r="B8725">
        <v>1</v>
      </c>
      <c r="C8725" t="s">
        <v>80</v>
      </c>
      <c r="D8725" t="s">
        <v>82</v>
      </c>
      <c r="E8725" t="s">
        <v>200</v>
      </c>
      <c r="F8725" t="s">
        <v>23761</v>
      </c>
      <c r="G8725" t="s">
        <v>249</v>
      </c>
      <c r="H8725" t="s">
        <v>135</v>
      </c>
      <c r="I8725" t="s">
        <v>136</v>
      </c>
      <c r="J8725" t="s">
        <v>5</v>
      </c>
      <c r="K8725" t="s">
        <v>138</v>
      </c>
      <c r="L8725" t="s">
        <v>22424</v>
      </c>
      <c r="M8725" t="s">
        <v>23762</v>
      </c>
      <c r="N8725">
        <v>52.935000000000002</v>
      </c>
      <c r="O8725">
        <v>0</v>
      </c>
      <c r="P8725">
        <v>111</v>
      </c>
      <c r="Q8725">
        <v>0</v>
      </c>
      <c r="R8725">
        <v>0</v>
      </c>
      <c r="S8725">
        <v>0</v>
      </c>
      <c r="T8725">
        <v>60</v>
      </c>
      <c r="U8725">
        <v>0</v>
      </c>
      <c r="V8725">
        <v>0</v>
      </c>
      <c r="W8725">
        <v>0</v>
      </c>
      <c r="X8725">
        <v>1186.1268222831206</v>
      </c>
      <c r="Y8725">
        <v>0</v>
      </c>
      <c r="Z8725">
        <v>0</v>
      </c>
      <c r="AA8725">
        <v>0</v>
      </c>
      <c r="AB8725">
        <v>1700.3146850225658</v>
      </c>
      <c r="AC8725">
        <v>0</v>
      </c>
      <c r="AD8725">
        <v>0</v>
      </c>
      <c r="AE8725">
        <v>2886.4415073056862</v>
      </c>
    </row>
    <row r="8726" spans="1:31" x14ac:dyDescent="0.3">
      <c r="A8726">
        <v>2729373</v>
      </c>
      <c r="B8726">
        <v>1</v>
      </c>
      <c r="C8726" t="s">
        <v>80</v>
      </c>
      <c r="D8726" t="s">
        <v>108</v>
      </c>
      <c r="E8726" t="s">
        <v>161</v>
      </c>
      <c r="F8726" t="s">
        <v>23763</v>
      </c>
      <c r="G8726" t="s">
        <v>163</v>
      </c>
      <c r="H8726" t="s">
        <v>135</v>
      </c>
      <c r="I8726" t="s">
        <v>136</v>
      </c>
      <c r="J8726" t="s">
        <v>137</v>
      </c>
      <c r="K8726" t="s">
        <v>138</v>
      </c>
      <c r="L8726" t="s">
        <v>23764</v>
      </c>
      <c r="M8726" t="s">
        <v>23765</v>
      </c>
      <c r="N8726">
        <v>9.7047222219999991</v>
      </c>
      <c r="O8726">
        <v>0</v>
      </c>
      <c r="P8726">
        <v>7</v>
      </c>
      <c r="Q8726">
        <v>0</v>
      </c>
      <c r="R8726">
        <v>2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7.7223932731519804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0</v>
      </c>
      <c r="AE8726">
        <v>7.7223932731519804</v>
      </c>
    </row>
    <row r="8727" spans="1:31" x14ac:dyDescent="0.3">
      <c r="A8727">
        <v>2729960</v>
      </c>
      <c r="B8727">
        <v>1</v>
      </c>
      <c r="C8727" t="s">
        <v>81</v>
      </c>
      <c r="D8727" t="s">
        <v>121</v>
      </c>
      <c r="E8727" t="s">
        <v>156</v>
      </c>
      <c r="F8727" t="s">
        <v>865</v>
      </c>
      <c r="G8727" t="s">
        <v>185</v>
      </c>
      <c r="H8727" t="s">
        <v>153</v>
      </c>
      <c r="I8727" t="s">
        <v>136</v>
      </c>
      <c r="J8727" t="s">
        <v>137</v>
      </c>
      <c r="K8727" t="s">
        <v>138</v>
      </c>
      <c r="L8727" t="s">
        <v>23766</v>
      </c>
      <c r="M8727" t="s">
        <v>23767</v>
      </c>
      <c r="N8727">
        <v>6.8652777770000002</v>
      </c>
      <c r="O8727">
        <v>0</v>
      </c>
      <c r="P8727">
        <v>247</v>
      </c>
      <c r="Q8727">
        <v>0</v>
      </c>
      <c r="R8727">
        <v>1</v>
      </c>
      <c r="S8727">
        <v>0</v>
      </c>
      <c r="T8727">
        <v>17</v>
      </c>
      <c r="U8727">
        <v>0</v>
      </c>
      <c r="V8727">
        <v>0</v>
      </c>
      <c r="W8727">
        <v>0</v>
      </c>
      <c r="X8727">
        <v>129.70770550601608</v>
      </c>
      <c r="Y8727">
        <v>0</v>
      </c>
      <c r="Z8727">
        <v>0</v>
      </c>
      <c r="AA8727">
        <v>0</v>
      </c>
      <c r="AB8727">
        <v>51.230116517191036</v>
      </c>
      <c r="AC8727">
        <v>0</v>
      </c>
      <c r="AD8727">
        <v>0</v>
      </c>
      <c r="AE8727">
        <v>180.9378220232071</v>
      </c>
    </row>
    <row r="8728" spans="1:31" x14ac:dyDescent="0.3">
      <c r="A8728">
        <v>2730352</v>
      </c>
      <c r="B8728">
        <v>1</v>
      </c>
      <c r="C8728" t="s">
        <v>80</v>
      </c>
      <c r="D8728" t="s">
        <v>103</v>
      </c>
      <c r="E8728" t="s">
        <v>145</v>
      </c>
      <c r="F8728" t="s">
        <v>23768</v>
      </c>
      <c r="G8728" t="s">
        <v>230</v>
      </c>
      <c r="H8728" t="s">
        <v>135</v>
      </c>
      <c r="I8728" t="s">
        <v>136</v>
      </c>
      <c r="J8728" t="s">
        <v>137</v>
      </c>
      <c r="K8728" t="s">
        <v>138</v>
      </c>
      <c r="L8728" t="s">
        <v>23769</v>
      </c>
      <c r="M8728" t="s">
        <v>23770</v>
      </c>
      <c r="N8728">
        <v>4.3402777769999998</v>
      </c>
      <c r="O8728">
        <v>0</v>
      </c>
      <c r="P8728">
        <v>1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0.60132675901922494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0.60132675901922494</v>
      </c>
    </row>
    <row r="8729" spans="1:31" x14ac:dyDescent="0.3">
      <c r="A8729">
        <v>2730043</v>
      </c>
      <c r="B8729">
        <v>1</v>
      </c>
      <c r="C8729" t="s">
        <v>81</v>
      </c>
      <c r="D8729" t="s">
        <v>128</v>
      </c>
      <c r="E8729" t="s">
        <v>161</v>
      </c>
      <c r="F8729" t="s">
        <v>23771</v>
      </c>
      <c r="G8729" t="s">
        <v>163</v>
      </c>
      <c r="H8729" t="s">
        <v>135</v>
      </c>
      <c r="I8729" t="s">
        <v>136</v>
      </c>
      <c r="J8729" t="s">
        <v>137</v>
      </c>
      <c r="K8729" t="s">
        <v>138</v>
      </c>
      <c r="L8729" t="s">
        <v>23772</v>
      </c>
      <c r="M8729" t="s">
        <v>23773</v>
      </c>
      <c r="N8729">
        <v>2.4222222219999998</v>
      </c>
      <c r="O8729">
        <v>0</v>
      </c>
      <c r="P8729">
        <v>11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4.5847665192835754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4.5847665192835754</v>
      </c>
    </row>
    <row r="8730" spans="1:31" x14ac:dyDescent="0.3">
      <c r="A8730">
        <v>2729897</v>
      </c>
      <c r="B8730">
        <v>1</v>
      </c>
      <c r="C8730" t="s">
        <v>81</v>
      </c>
      <c r="D8730" t="s">
        <v>120</v>
      </c>
      <c r="E8730" t="s">
        <v>156</v>
      </c>
      <c r="F8730" t="s">
        <v>23774</v>
      </c>
      <c r="G8730" t="s">
        <v>152</v>
      </c>
      <c r="H8730" t="s">
        <v>153</v>
      </c>
      <c r="I8730" t="s">
        <v>136</v>
      </c>
      <c r="J8730" t="s">
        <v>137</v>
      </c>
      <c r="K8730" t="s">
        <v>138</v>
      </c>
      <c r="L8730" t="s">
        <v>23775</v>
      </c>
      <c r="M8730" t="s">
        <v>23776</v>
      </c>
      <c r="N8730">
        <v>1.486111111</v>
      </c>
      <c r="O8730">
        <v>1</v>
      </c>
      <c r="P8730">
        <v>0</v>
      </c>
      <c r="Q8730">
        <v>46</v>
      </c>
      <c r="R8730">
        <v>45</v>
      </c>
      <c r="S8730">
        <v>1</v>
      </c>
      <c r="T8730">
        <v>2</v>
      </c>
      <c r="U8730">
        <v>0</v>
      </c>
      <c r="V8730">
        <v>0</v>
      </c>
      <c r="W8730">
        <v>0.29576987301833335</v>
      </c>
      <c r="X8730">
        <v>0</v>
      </c>
      <c r="Y8730">
        <v>5.7889217872266663</v>
      </c>
      <c r="Z8730">
        <v>3.8583426624166668</v>
      </c>
      <c r="AA8730">
        <v>0</v>
      </c>
      <c r="AB8730">
        <v>0</v>
      </c>
      <c r="AC8730">
        <v>0</v>
      </c>
      <c r="AD8730">
        <v>0</v>
      </c>
      <c r="AE8730">
        <v>9.9430343226616671</v>
      </c>
    </row>
    <row r="8731" spans="1:31" x14ac:dyDescent="0.3">
      <c r="A8731">
        <v>2729459</v>
      </c>
      <c r="B8731">
        <v>1</v>
      </c>
      <c r="C8731" t="s">
        <v>81</v>
      </c>
      <c r="D8731" t="s">
        <v>123</v>
      </c>
      <c r="E8731" t="s">
        <v>150</v>
      </c>
      <c r="F8731" t="s">
        <v>23777</v>
      </c>
      <c r="G8731" t="s">
        <v>300</v>
      </c>
      <c r="H8731" t="s">
        <v>153</v>
      </c>
      <c r="I8731" t="s">
        <v>136</v>
      </c>
      <c r="J8731" t="s">
        <v>137</v>
      </c>
      <c r="K8731" t="s">
        <v>210</v>
      </c>
      <c r="L8731" t="s">
        <v>23778</v>
      </c>
      <c r="M8731" t="s">
        <v>23779</v>
      </c>
      <c r="N8731">
        <v>6.4822222219999999</v>
      </c>
      <c r="O8731">
        <v>0</v>
      </c>
      <c r="P8731">
        <v>7912</v>
      </c>
      <c r="Q8731">
        <v>0</v>
      </c>
      <c r="R8731">
        <v>1</v>
      </c>
      <c r="S8731">
        <v>3</v>
      </c>
      <c r="T8731">
        <v>1396</v>
      </c>
      <c r="U8731">
        <v>0</v>
      </c>
      <c r="V8731">
        <v>3</v>
      </c>
      <c r="W8731">
        <v>0</v>
      </c>
      <c r="X8731">
        <v>7480.5326892150779</v>
      </c>
      <c r="Y8731">
        <v>0</v>
      </c>
      <c r="Z8731">
        <v>0</v>
      </c>
      <c r="AA8731">
        <v>159.88728354445576</v>
      </c>
      <c r="AB8731">
        <v>4240.9354630439211</v>
      </c>
      <c r="AC8731">
        <v>0</v>
      </c>
      <c r="AD8731">
        <v>62.004211826499223</v>
      </c>
      <c r="AE8731">
        <v>11943.359647629954</v>
      </c>
    </row>
    <row r="8732" spans="1:31" x14ac:dyDescent="0.3">
      <c r="A8732">
        <v>2730787</v>
      </c>
      <c r="B8732">
        <v>1</v>
      </c>
      <c r="C8732" t="s">
        <v>80</v>
      </c>
      <c r="D8732" t="s">
        <v>97</v>
      </c>
      <c r="E8732" t="s">
        <v>156</v>
      </c>
      <c r="F8732" t="s">
        <v>23780</v>
      </c>
      <c r="G8732" t="s">
        <v>185</v>
      </c>
      <c r="H8732" t="s">
        <v>153</v>
      </c>
      <c r="I8732" t="s">
        <v>136</v>
      </c>
      <c r="J8732" t="s">
        <v>137</v>
      </c>
      <c r="K8732" t="s">
        <v>138</v>
      </c>
      <c r="L8732" t="s">
        <v>23781</v>
      </c>
      <c r="M8732" t="s">
        <v>23782</v>
      </c>
      <c r="N8732">
        <v>7.5644444440000003</v>
      </c>
      <c r="O8732">
        <v>0</v>
      </c>
      <c r="P8732">
        <v>222</v>
      </c>
      <c r="Q8732">
        <v>0</v>
      </c>
      <c r="R8732">
        <v>6</v>
      </c>
      <c r="S8732">
        <v>0</v>
      </c>
      <c r="T8732">
        <v>35</v>
      </c>
      <c r="U8732">
        <v>0</v>
      </c>
      <c r="V8732">
        <v>0</v>
      </c>
      <c r="W8732">
        <v>0</v>
      </c>
      <c r="X8732">
        <v>575.17716729298081</v>
      </c>
      <c r="Y8732">
        <v>0</v>
      </c>
      <c r="Z8732">
        <v>0</v>
      </c>
      <c r="AA8732">
        <v>0</v>
      </c>
      <c r="AB8732">
        <v>63.029179195780593</v>
      </c>
      <c r="AC8732">
        <v>0</v>
      </c>
      <c r="AD8732">
        <v>0</v>
      </c>
      <c r="AE8732">
        <v>638.20634648876137</v>
      </c>
    </row>
    <row r="8733" spans="1:31" x14ac:dyDescent="0.3">
      <c r="A8733">
        <v>2729164</v>
      </c>
      <c r="B8733">
        <v>1</v>
      </c>
      <c r="C8733" t="s">
        <v>81</v>
      </c>
      <c r="D8733" t="s">
        <v>122</v>
      </c>
      <c r="E8733" t="s">
        <v>132</v>
      </c>
      <c r="F8733" t="s">
        <v>19013</v>
      </c>
      <c r="G8733" t="s">
        <v>134</v>
      </c>
      <c r="H8733" t="s">
        <v>135</v>
      </c>
      <c r="I8733" t="s">
        <v>136</v>
      </c>
      <c r="J8733" t="s">
        <v>137</v>
      </c>
      <c r="K8733" t="s">
        <v>138</v>
      </c>
      <c r="L8733" t="s">
        <v>23783</v>
      </c>
      <c r="M8733" t="s">
        <v>23784</v>
      </c>
      <c r="N8733">
        <v>1.6769444440000001</v>
      </c>
      <c r="O8733">
        <v>0</v>
      </c>
      <c r="P8733">
        <v>323</v>
      </c>
      <c r="Q8733">
        <v>0</v>
      </c>
      <c r="R8733">
        <v>0</v>
      </c>
      <c r="S8733">
        <v>0</v>
      </c>
      <c r="T8733">
        <v>32</v>
      </c>
      <c r="U8733">
        <v>0</v>
      </c>
      <c r="V8733">
        <v>0</v>
      </c>
      <c r="W8733">
        <v>0</v>
      </c>
      <c r="X8733">
        <v>107.36210714529084</v>
      </c>
      <c r="Y8733">
        <v>0</v>
      </c>
      <c r="Z8733">
        <v>0</v>
      </c>
      <c r="AA8733">
        <v>0</v>
      </c>
      <c r="AB8733">
        <v>21.23791063977534</v>
      </c>
      <c r="AC8733">
        <v>0</v>
      </c>
      <c r="AD8733">
        <v>0</v>
      </c>
      <c r="AE8733">
        <v>128.60001778506617</v>
      </c>
    </row>
    <row r="8734" spans="1:31" x14ac:dyDescent="0.3">
      <c r="A8734">
        <v>2730309</v>
      </c>
      <c r="B8734">
        <v>1</v>
      </c>
      <c r="C8734" t="s">
        <v>81</v>
      </c>
      <c r="D8734" t="s">
        <v>112</v>
      </c>
      <c r="E8734" t="s">
        <v>161</v>
      </c>
      <c r="F8734" t="s">
        <v>23785</v>
      </c>
      <c r="G8734" t="s">
        <v>163</v>
      </c>
      <c r="H8734" t="s">
        <v>135</v>
      </c>
      <c r="I8734" t="s">
        <v>136</v>
      </c>
      <c r="J8734" t="s">
        <v>137</v>
      </c>
      <c r="K8734" t="s">
        <v>138</v>
      </c>
      <c r="L8734" t="s">
        <v>23786</v>
      </c>
      <c r="M8734" t="s">
        <v>23787</v>
      </c>
      <c r="N8734">
        <v>10.360833333</v>
      </c>
      <c r="O8734">
        <v>0</v>
      </c>
      <c r="P8734">
        <v>8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10.823843616971361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10.823843616971361</v>
      </c>
    </row>
    <row r="8735" spans="1:31" x14ac:dyDescent="0.3">
      <c r="A8735">
        <v>2728792</v>
      </c>
      <c r="B8735">
        <v>1</v>
      </c>
      <c r="C8735" t="s">
        <v>80</v>
      </c>
      <c r="D8735" t="s">
        <v>90</v>
      </c>
      <c r="E8735" t="s">
        <v>156</v>
      </c>
      <c r="F8735" t="s">
        <v>23788</v>
      </c>
      <c r="G8735" t="s">
        <v>152</v>
      </c>
      <c r="H8735" t="s">
        <v>153</v>
      </c>
      <c r="I8735" t="s">
        <v>136</v>
      </c>
      <c r="J8735" t="s">
        <v>137</v>
      </c>
      <c r="K8735" t="s">
        <v>138</v>
      </c>
      <c r="L8735" t="s">
        <v>23789</v>
      </c>
      <c r="M8735" t="s">
        <v>22795</v>
      </c>
      <c r="N8735">
        <v>0.2475</v>
      </c>
      <c r="O8735">
        <v>0</v>
      </c>
      <c r="P8735">
        <v>2242</v>
      </c>
      <c r="Q8735">
        <v>0</v>
      </c>
      <c r="R8735">
        <v>0</v>
      </c>
      <c r="S8735">
        <v>0</v>
      </c>
      <c r="T8735">
        <v>209</v>
      </c>
      <c r="U8735">
        <v>0</v>
      </c>
      <c r="V8735">
        <v>0</v>
      </c>
      <c r="W8735">
        <v>0</v>
      </c>
      <c r="X8735">
        <v>120.44808019926019</v>
      </c>
      <c r="Y8735">
        <v>0</v>
      </c>
      <c r="Z8735">
        <v>0</v>
      </c>
      <c r="AA8735">
        <v>0</v>
      </c>
      <c r="AB8735">
        <v>20.492305126478453</v>
      </c>
      <c r="AC8735">
        <v>0</v>
      </c>
      <c r="AD8735">
        <v>0</v>
      </c>
      <c r="AE8735">
        <v>140.94038532573865</v>
      </c>
    </row>
    <row r="8736" spans="1:31" x14ac:dyDescent="0.3">
      <c r="A8736">
        <v>2729502</v>
      </c>
      <c r="B8736">
        <v>1</v>
      </c>
      <c r="C8736" t="s">
        <v>81</v>
      </c>
      <c r="D8736" t="s">
        <v>118</v>
      </c>
      <c r="E8736" t="s">
        <v>161</v>
      </c>
      <c r="F8736" t="s">
        <v>23790</v>
      </c>
      <c r="G8736" t="s">
        <v>163</v>
      </c>
      <c r="H8736" t="s">
        <v>135</v>
      </c>
      <c r="I8736" t="s">
        <v>136</v>
      </c>
      <c r="J8736" t="s">
        <v>137</v>
      </c>
      <c r="K8736" t="s">
        <v>138</v>
      </c>
      <c r="L8736" t="s">
        <v>23791</v>
      </c>
      <c r="M8736" t="s">
        <v>23792</v>
      </c>
      <c r="N8736">
        <v>1.5366666659999999</v>
      </c>
      <c r="O8736">
        <v>0</v>
      </c>
      <c r="P8736">
        <v>28</v>
      </c>
      <c r="Q8736">
        <v>0</v>
      </c>
      <c r="R8736">
        <v>0</v>
      </c>
      <c r="S8736">
        <v>0</v>
      </c>
      <c r="T8736">
        <v>1</v>
      </c>
      <c r="U8736">
        <v>0</v>
      </c>
      <c r="V8736">
        <v>0</v>
      </c>
      <c r="W8736">
        <v>0</v>
      </c>
      <c r="X8736">
        <v>8.2723841126406921</v>
      </c>
      <c r="Y8736">
        <v>0</v>
      </c>
      <c r="Z8736">
        <v>0</v>
      </c>
      <c r="AA8736">
        <v>0</v>
      </c>
      <c r="AB8736">
        <v>1.7923483512049998</v>
      </c>
      <c r="AC8736">
        <v>0</v>
      </c>
      <c r="AD8736">
        <v>0</v>
      </c>
      <c r="AE8736">
        <v>10.064732463845692</v>
      </c>
    </row>
    <row r="8737" spans="1:31" x14ac:dyDescent="0.3">
      <c r="A8737">
        <v>2728812</v>
      </c>
      <c r="B8737">
        <v>1</v>
      </c>
      <c r="C8737" t="s">
        <v>81</v>
      </c>
      <c r="D8737" t="s">
        <v>118</v>
      </c>
      <c r="E8737" t="s">
        <v>161</v>
      </c>
      <c r="F8737" t="s">
        <v>23793</v>
      </c>
      <c r="G8737" t="s">
        <v>163</v>
      </c>
      <c r="H8737" t="s">
        <v>135</v>
      </c>
      <c r="I8737" t="s">
        <v>136</v>
      </c>
      <c r="J8737" t="s">
        <v>137</v>
      </c>
      <c r="K8737" t="s">
        <v>138</v>
      </c>
      <c r="L8737" t="s">
        <v>23794</v>
      </c>
      <c r="M8737" t="s">
        <v>23795</v>
      </c>
      <c r="N8737">
        <v>2.5755555550000002</v>
      </c>
      <c r="O8737">
        <v>0</v>
      </c>
      <c r="P8737">
        <v>122</v>
      </c>
      <c r="Q8737">
        <v>0</v>
      </c>
      <c r="R8737">
        <v>0</v>
      </c>
      <c r="S8737">
        <v>0</v>
      </c>
      <c r="T8737">
        <v>8</v>
      </c>
      <c r="U8737">
        <v>0</v>
      </c>
      <c r="V8737">
        <v>0</v>
      </c>
      <c r="W8737">
        <v>0</v>
      </c>
      <c r="X8737">
        <v>54.800295483439704</v>
      </c>
      <c r="Y8737">
        <v>0</v>
      </c>
      <c r="Z8737">
        <v>0</v>
      </c>
      <c r="AA8737">
        <v>0</v>
      </c>
      <c r="AB8737">
        <v>49.308467164060026</v>
      </c>
      <c r="AC8737">
        <v>0</v>
      </c>
      <c r="AD8737">
        <v>0</v>
      </c>
      <c r="AE8737">
        <v>104.10876264749973</v>
      </c>
    </row>
    <row r="8738" spans="1:31" x14ac:dyDescent="0.3">
      <c r="A8738">
        <v>2728835</v>
      </c>
      <c r="B8738">
        <v>1</v>
      </c>
      <c r="C8738" t="s">
        <v>81</v>
      </c>
      <c r="D8738" t="s">
        <v>122</v>
      </c>
      <c r="E8738" t="s">
        <v>132</v>
      </c>
      <c r="F8738" t="s">
        <v>6921</v>
      </c>
      <c r="G8738" t="s">
        <v>134</v>
      </c>
      <c r="H8738" t="s">
        <v>135</v>
      </c>
      <c r="I8738" t="s">
        <v>136</v>
      </c>
      <c r="J8738" t="s">
        <v>137</v>
      </c>
      <c r="K8738" t="s">
        <v>138</v>
      </c>
      <c r="L8738" t="s">
        <v>23796</v>
      </c>
      <c r="M8738" t="s">
        <v>23797</v>
      </c>
      <c r="N8738">
        <v>1.569722222</v>
      </c>
      <c r="O8738">
        <v>0</v>
      </c>
      <c r="P8738">
        <v>257</v>
      </c>
      <c r="Q8738">
        <v>0</v>
      </c>
      <c r="R8738">
        <v>6</v>
      </c>
      <c r="S8738">
        <v>0</v>
      </c>
      <c r="T8738">
        <v>28</v>
      </c>
      <c r="U8738">
        <v>0</v>
      </c>
      <c r="V8738">
        <v>0</v>
      </c>
      <c r="W8738">
        <v>0</v>
      </c>
      <c r="X8738">
        <v>54.306526466482694</v>
      </c>
      <c r="Y8738">
        <v>0</v>
      </c>
      <c r="Z8738">
        <v>2.2890051317172877</v>
      </c>
      <c r="AA8738">
        <v>0</v>
      </c>
      <c r="AB8738">
        <v>9.6155865304251211</v>
      </c>
      <c r="AC8738">
        <v>0</v>
      </c>
      <c r="AD8738">
        <v>0</v>
      </c>
      <c r="AE8738">
        <v>66.211118128625102</v>
      </c>
    </row>
    <row r="8739" spans="1:31" x14ac:dyDescent="0.3">
      <c r="A8739">
        <v>2730501</v>
      </c>
      <c r="B8739">
        <v>1</v>
      </c>
      <c r="C8739" t="s">
        <v>80</v>
      </c>
      <c r="D8739" t="s">
        <v>106</v>
      </c>
      <c r="E8739" t="s">
        <v>156</v>
      </c>
      <c r="F8739" t="s">
        <v>23798</v>
      </c>
      <c r="G8739" t="s">
        <v>170</v>
      </c>
      <c r="H8739" t="s">
        <v>153</v>
      </c>
      <c r="I8739" t="s">
        <v>136</v>
      </c>
      <c r="J8739" t="s">
        <v>137</v>
      </c>
      <c r="K8739" t="s">
        <v>138</v>
      </c>
      <c r="L8739" t="s">
        <v>23799</v>
      </c>
      <c r="M8739" t="s">
        <v>23800</v>
      </c>
      <c r="N8739">
        <v>11.483333332999999</v>
      </c>
      <c r="O8739">
        <v>0</v>
      </c>
      <c r="P8739">
        <v>43</v>
      </c>
      <c r="Q8739">
        <v>0</v>
      </c>
      <c r="R8739">
        <v>2</v>
      </c>
      <c r="S8739">
        <v>0</v>
      </c>
      <c r="T8739">
        <v>5</v>
      </c>
      <c r="U8739">
        <v>0</v>
      </c>
      <c r="V8739">
        <v>0</v>
      </c>
      <c r="W8739">
        <v>0</v>
      </c>
      <c r="X8739">
        <v>62.142511057580244</v>
      </c>
      <c r="Y8739">
        <v>0</v>
      </c>
      <c r="Z8739">
        <v>4.9534804514256008</v>
      </c>
      <c r="AA8739">
        <v>0</v>
      </c>
      <c r="AB8739">
        <v>14.544380596769997</v>
      </c>
      <c r="AC8739">
        <v>0</v>
      </c>
      <c r="AD8739">
        <v>0</v>
      </c>
      <c r="AE8739">
        <v>81.640372105775839</v>
      </c>
    </row>
    <row r="8740" spans="1:31" x14ac:dyDescent="0.3">
      <c r="A8740">
        <v>2729765</v>
      </c>
      <c r="B8740">
        <v>2</v>
      </c>
      <c r="C8740" t="s">
        <v>80</v>
      </c>
      <c r="D8740" t="s">
        <v>83</v>
      </c>
      <c r="E8740" t="s">
        <v>156</v>
      </c>
      <c r="F8740" t="s">
        <v>23801</v>
      </c>
      <c r="G8740" t="s">
        <v>743</v>
      </c>
      <c r="H8740" t="s">
        <v>153</v>
      </c>
      <c r="I8740" t="s">
        <v>136</v>
      </c>
      <c r="J8740" t="s">
        <v>137</v>
      </c>
      <c r="K8740" t="s">
        <v>138</v>
      </c>
      <c r="L8740" t="s">
        <v>23205</v>
      </c>
      <c r="M8740" t="s">
        <v>23802</v>
      </c>
      <c r="N8740">
        <v>2.8602777769999999</v>
      </c>
      <c r="O8740">
        <v>0</v>
      </c>
      <c r="P8740">
        <v>288</v>
      </c>
      <c r="Q8740">
        <v>0</v>
      </c>
      <c r="R8740">
        <v>0</v>
      </c>
      <c r="S8740">
        <v>0</v>
      </c>
      <c r="T8740">
        <v>24</v>
      </c>
      <c r="U8740">
        <v>0</v>
      </c>
      <c r="V8740">
        <v>0</v>
      </c>
      <c r="W8740">
        <v>0</v>
      </c>
      <c r="X8740">
        <v>185.21057551917121</v>
      </c>
      <c r="Y8740">
        <v>0</v>
      </c>
      <c r="Z8740">
        <v>0</v>
      </c>
      <c r="AA8740">
        <v>0</v>
      </c>
      <c r="AB8740">
        <v>25.248959498933193</v>
      </c>
      <c r="AC8740">
        <v>0</v>
      </c>
      <c r="AD8740">
        <v>0</v>
      </c>
      <c r="AE8740">
        <v>210.45953501810442</v>
      </c>
    </row>
    <row r="8741" spans="1:31" x14ac:dyDescent="0.3">
      <c r="A8741">
        <v>2729545</v>
      </c>
      <c r="B8741">
        <v>1</v>
      </c>
      <c r="C8741" t="s">
        <v>80</v>
      </c>
      <c r="D8741" t="s">
        <v>99</v>
      </c>
      <c r="E8741" t="s">
        <v>161</v>
      </c>
      <c r="F8741" t="s">
        <v>23803</v>
      </c>
      <c r="G8741" t="s">
        <v>163</v>
      </c>
      <c r="H8741" t="s">
        <v>135</v>
      </c>
      <c r="I8741" t="s">
        <v>136</v>
      </c>
      <c r="J8741" t="s">
        <v>137</v>
      </c>
      <c r="K8741" t="s">
        <v>138</v>
      </c>
      <c r="L8741" t="s">
        <v>23804</v>
      </c>
      <c r="M8741" t="s">
        <v>23805</v>
      </c>
      <c r="N8741">
        <v>1.2050000000000001</v>
      </c>
      <c r="O8741">
        <v>0</v>
      </c>
      <c r="P8741">
        <v>55</v>
      </c>
      <c r="Q8741">
        <v>0</v>
      </c>
      <c r="R8741">
        <v>1</v>
      </c>
      <c r="S8741">
        <v>0</v>
      </c>
      <c r="T8741">
        <v>8</v>
      </c>
      <c r="U8741">
        <v>0</v>
      </c>
      <c r="V8741">
        <v>0</v>
      </c>
      <c r="W8741">
        <v>0</v>
      </c>
      <c r="X8741">
        <v>7.9233933518465838</v>
      </c>
      <c r="Y8741">
        <v>0</v>
      </c>
      <c r="Z8741">
        <v>0.64361047283166661</v>
      </c>
      <c r="AA8741">
        <v>0</v>
      </c>
      <c r="AB8741">
        <v>11.78395516128688</v>
      </c>
      <c r="AC8741">
        <v>0</v>
      </c>
      <c r="AD8741">
        <v>0</v>
      </c>
      <c r="AE8741">
        <v>20.350958985965129</v>
      </c>
    </row>
    <row r="8742" spans="1:31" x14ac:dyDescent="0.3">
      <c r="A8742">
        <v>2729004</v>
      </c>
      <c r="B8742">
        <v>1</v>
      </c>
      <c r="C8742" t="s">
        <v>81</v>
      </c>
      <c r="D8742" t="s">
        <v>123</v>
      </c>
      <c r="E8742" t="s">
        <v>213</v>
      </c>
      <c r="F8742" t="s">
        <v>3263</v>
      </c>
      <c r="G8742" t="s">
        <v>152</v>
      </c>
      <c r="H8742" t="s">
        <v>153</v>
      </c>
      <c r="I8742" t="s">
        <v>136</v>
      </c>
      <c r="J8742" t="s">
        <v>137</v>
      </c>
      <c r="K8742" t="s">
        <v>138</v>
      </c>
      <c r="L8742" t="s">
        <v>23806</v>
      </c>
      <c r="M8742" t="s">
        <v>23807</v>
      </c>
      <c r="N8742">
        <v>0.71944444399999996</v>
      </c>
      <c r="O8742">
        <v>4</v>
      </c>
      <c r="P8742">
        <v>64</v>
      </c>
      <c r="Q8742">
        <v>131</v>
      </c>
      <c r="R8742">
        <v>336</v>
      </c>
      <c r="S8742">
        <v>16</v>
      </c>
      <c r="T8742">
        <v>77</v>
      </c>
      <c r="U8742">
        <v>0</v>
      </c>
      <c r="V8742">
        <v>0</v>
      </c>
      <c r="W8742">
        <v>0.11103330368333332</v>
      </c>
      <c r="X8742">
        <v>1.7946547299019167</v>
      </c>
      <c r="Y8742">
        <v>10.20526150708592</v>
      </c>
      <c r="Z8742">
        <v>15.899613194833066</v>
      </c>
      <c r="AA8742">
        <v>1.548529010884875</v>
      </c>
      <c r="AB8742">
        <v>5.1443407472548666</v>
      </c>
      <c r="AC8742">
        <v>0</v>
      </c>
      <c r="AD8742">
        <v>0</v>
      </c>
      <c r="AE8742">
        <v>34.70343249364398</v>
      </c>
    </row>
    <row r="8743" spans="1:31" x14ac:dyDescent="0.3">
      <c r="A8743">
        <v>2730066</v>
      </c>
      <c r="B8743">
        <v>1</v>
      </c>
      <c r="C8743" t="s">
        <v>81</v>
      </c>
      <c r="D8743" t="s">
        <v>113</v>
      </c>
      <c r="E8743" t="s">
        <v>161</v>
      </c>
      <c r="F8743" t="s">
        <v>23808</v>
      </c>
      <c r="G8743" t="s">
        <v>202</v>
      </c>
      <c r="H8743" t="s">
        <v>135</v>
      </c>
      <c r="I8743" t="s">
        <v>136</v>
      </c>
      <c r="J8743" t="s">
        <v>137</v>
      </c>
      <c r="K8743" t="s">
        <v>138</v>
      </c>
      <c r="L8743" t="s">
        <v>23809</v>
      </c>
      <c r="M8743" t="s">
        <v>23810</v>
      </c>
      <c r="N8743">
        <v>10.119444444000001</v>
      </c>
      <c r="O8743">
        <v>0</v>
      </c>
      <c r="P8743">
        <v>12</v>
      </c>
      <c r="Q8743">
        <v>0</v>
      </c>
      <c r="R8743">
        <v>8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2.0665784018491662</v>
      </c>
      <c r="Y8743">
        <v>0</v>
      </c>
      <c r="Z8743">
        <v>14.176281232383259</v>
      </c>
      <c r="AA8743">
        <v>0</v>
      </c>
      <c r="AB8743">
        <v>0</v>
      </c>
      <c r="AC8743">
        <v>0</v>
      </c>
      <c r="AD8743">
        <v>0</v>
      </c>
      <c r="AE8743">
        <v>16.242859634232424</v>
      </c>
    </row>
    <row r="8744" spans="1:31" x14ac:dyDescent="0.3">
      <c r="A8744">
        <v>2729247</v>
      </c>
      <c r="B8744">
        <v>1</v>
      </c>
      <c r="C8744" t="s">
        <v>80</v>
      </c>
      <c r="D8744" t="s">
        <v>96</v>
      </c>
      <c r="E8744" t="s">
        <v>200</v>
      </c>
      <c r="F8744" t="s">
        <v>23811</v>
      </c>
      <c r="G8744" t="s">
        <v>409</v>
      </c>
      <c r="H8744" t="s">
        <v>135</v>
      </c>
      <c r="I8744" t="s">
        <v>136</v>
      </c>
      <c r="J8744" t="s">
        <v>137</v>
      </c>
      <c r="K8744" t="s">
        <v>138</v>
      </c>
      <c r="L8744" t="s">
        <v>23812</v>
      </c>
      <c r="M8744" t="s">
        <v>23813</v>
      </c>
      <c r="N8744">
        <v>7.5061111110000001</v>
      </c>
      <c r="O8744">
        <v>0</v>
      </c>
      <c r="P8744">
        <v>21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23.462042113736924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E8744">
        <v>23.462042113736924</v>
      </c>
    </row>
    <row r="8745" spans="1:31" x14ac:dyDescent="0.3">
      <c r="A8745">
        <v>2729439</v>
      </c>
      <c r="B8745">
        <v>1</v>
      </c>
      <c r="C8745" t="s">
        <v>81</v>
      </c>
      <c r="D8745" t="s">
        <v>122</v>
      </c>
      <c r="E8745" t="s">
        <v>156</v>
      </c>
      <c r="F8745" t="s">
        <v>23814</v>
      </c>
      <c r="G8745" t="s">
        <v>185</v>
      </c>
      <c r="H8745" t="s">
        <v>153</v>
      </c>
      <c r="I8745" t="s">
        <v>136</v>
      </c>
      <c r="J8745" t="s">
        <v>137</v>
      </c>
      <c r="K8745" t="s">
        <v>138</v>
      </c>
      <c r="L8745" t="s">
        <v>23815</v>
      </c>
      <c r="M8745" t="s">
        <v>23816</v>
      </c>
      <c r="N8745">
        <v>7.1597222220000001</v>
      </c>
      <c r="O8745">
        <v>1</v>
      </c>
      <c r="P8745">
        <v>713</v>
      </c>
      <c r="Q8745">
        <v>1</v>
      </c>
      <c r="R8745">
        <v>14</v>
      </c>
      <c r="S8745">
        <v>4</v>
      </c>
      <c r="T8745">
        <v>44</v>
      </c>
      <c r="U8745">
        <v>0</v>
      </c>
      <c r="V8745">
        <v>0</v>
      </c>
      <c r="W8745">
        <v>1.4668558061566666</v>
      </c>
      <c r="X8745">
        <v>496.08240381792382</v>
      </c>
      <c r="Y8745">
        <v>3.4954266589718448</v>
      </c>
      <c r="Z8745">
        <v>37.213007913299371</v>
      </c>
      <c r="AA8745">
        <v>650.55498480857807</v>
      </c>
      <c r="AB8745">
        <v>89.586221186617124</v>
      </c>
      <c r="AC8745">
        <v>0</v>
      </c>
      <c r="AD8745">
        <v>0</v>
      </c>
      <c r="AE8745">
        <v>1278.398900191547</v>
      </c>
    </row>
    <row r="8746" spans="1:31" x14ac:dyDescent="0.3">
      <c r="A8746">
        <v>2729980</v>
      </c>
      <c r="B8746">
        <v>1</v>
      </c>
      <c r="C8746" t="s">
        <v>80</v>
      </c>
      <c r="D8746" t="s">
        <v>100</v>
      </c>
      <c r="E8746" t="s">
        <v>161</v>
      </c>
      <c r="F8746" t="s">
        <v>23817</v>
      </c>
      <c r="G8746" t="s">
        <v>163</v>
      </c>
      <c r="H8746" t="s">
        <v>135</v>
      </c>
      <c r="I8746" t="s">
        <v>136</v>
      </c>
      <c r="J8746" t="s">
        <v>137</v>
      </c>
      <c r="K8746" t="s">
        <v>138</v>
      </c>
      <c r="L8746" t="s">
        <v>23818</v>
      </c>
      <c r="M8746" t="s">
        <v>23819</v>
      </c>
      <c r="N8746">
        <v>11.529722222</v>
      </c>
      <c r="O8746">
        <v>0</v>
      </c>
      <c r="P8746">
        <v>66</v>
      </c>
      <c r="Q8746">
        <v>0</v>
      </c>
      <c r="R8746">
        <v>1</v>
      </c>
      <c r="S8746">
        <v>0</v>
      </c>
      <c r="T8746">
        <v>9</v>
      </c>
      <c r="U8746">
        <v>0</v>
      </c>
      <c r="V8746">
        <v>0</v>
      </c>
      <c r="W8746">
        <v>0</v>
      </c>
      <c r="X8746">
        <v>147.45574817304768</v>
      </c>
      <c r="Y8746">
        <v>0</v>
      </c>
      <c r="Z8746">
        <v>3.1410731032044135</v>
      </c>
      <c r="AA8746">
        <v>0</v>
      </c>
      <c r="AB8746">
        <v>147.67034396103705</v>
      </c>
      <c r="AC8746">
        <v>0</v>
      </c>
      <c r="AD8746">
        <v>0</v>
      </c>
      <c r="AE8746">
        <v>298.26716523728913</v>
      </c>
    </row>
    <row r="8747" spans="1:31" x14ac:dyDescent="0.3">
      <c r="A8747">
        <v>2729482</v>
      </c>
      <c r="B8747">
        <v>1</v>
      </c>
      <c r="C8747" t="s">
        <v>80</v>
      </c>
      <c r="D8747" t="s">
        <v>90</v>
      </c>
      <c r="E8747" t="s">
        <v>132</v>
      </c>
      <c r="F8747" t="s">
        <v>23820</v>
      </c>
      <c r="G8747" t="s">
        <v>170</v>
      </c>
      <c r="H8747" t="s">
        <v>135</v>
      </c>
      <c r="I8747" t="s">
        <v>136</v>
      </c>
      <c r="J8747" t="s">
        <v>137</v>
      </c>
      <c r="K8747" t="s">
        <v>138</v>
      </c>
      <c r="L8747" t="s">
        <v>23821</v>
      </c>
      <c r="M8747" t="s">
        <v>23822</v>
      </c>
      <c r="N8747">
        <v>0.88388888799999998</v>
      </c>
      <c r="O8747">
        <v>0</v>
      </c>
      <c r="P8747">
        <v>573</v>
      </c>
      <c r="Q8747">
        <v>0</v>
      </c>
      <c r="R8747">
        <v>0</v>
      </c>
      <c r="S8747">
        <v>0</v>
      </c>
      <c r="T8747">
        <v>39</v>
      </c>
      <c r="U8747">
        <v>0</v>
      </c>
      <c r="V8747">
        <v>0</v>
      </c>
      <c r="W8747">
        <v>0</v>
      </c>
      <c r="X8747">
        <v>105.76777369351699</v>
      </c>
      <c r="Y8747">
        <v>0</v>
      </c>
      <c r="Z8747">
        <v>0</v>
      </c>
      <c r="AA8747">
        <v>0</v>
      </c>
      <c r="AB8747">
        <v>15.324643559560505</v>
      </c>
      <c r="AC8747">
        <v>0</v>
      </c>
      <c r="AD8747">
        <v>0</v>
      </c>
      <c r="AE8747">
        <v>121.09241725307749</v>
      </c>
    </row>
    <row r="8748" spans="1:31" x14ac:dyDescent="0.3">
      <c r="A8748">
        <v>2729333</v>
      </c>
      <c r="B8748">
        <v>1</v>
      </c>
      <c r="C8748" t="s">
        <v>80</v>
      </c>
      <c r="D8748" t="s">
        <v>105</v>
      </c>
      <c r="E8748" t="s">
        <v>156</v>
      </c>
      <c r="F8748" t="s">
        <v>23823</v>
      </c>
      <c r="G8748" t="s">
        <v>152</v>
      </c>
      <c r="H8748" t="s">
        <v>153</v>
      </c>
      <c r="I8748" t="s">
        <v>136</v>
      </c>
      <c r="J8748" t="s">
        <v>137</v>
      </c>
      <c r="K8748" t="s">
        <v>138</v>
      </c>
      <c r="L8748" t="s">
        <v>23824</v>
      </c>
      <c r="M8748" t="s">
        <v>23825</v>
      </c>
      <c r="N8748">
        <v>3.3086111109999998</v>
      </c>
      <c r="O8748">
        <v>0</v>
      </c>
      <c r="P8748">
        <v>354</v>
      </c>
      <c r="Q8748">
        <v>0</v>
      </c>
      <c r="R8748">
        <v>1</v>
      </c>
      <c r="S8748">
        <v>2</v>
      </c>
      <c r="T8748">
        <v>30</v>
      </c>
      <c r="U8748">
        <v>0</v>
      </c>
      <c r="V8748">
        <v>0</v>
      </c>
      <c r="W8748">
        <v>0</v>
      </c>
      <c r="X8748">
        <v>196.80479852727535</v>
      </c>
      <c r="Y8748">
        <v>0</v>
      </c>
      <c r="Z8748">
        <v>0</v>
      </c>
      <c r="AA8748">
        <v>73.345942460070177</v>
      </c>
      <c r="AB8748">
        <v>109.6492327531242</v>
      </c>
      <c r="AC8748">
        <v>0</v>
      </c>
      <c r="AD8748">
        <v>0</v>
      </c>
      <c r="AE8748">
        <v>379.79997374046974</v>
      </c>
    </row>
    <row r="8749" spans="1:31" x14ac:dyDescent="0.3">
      <c r="A8749">
        <v>2729874</v>
      </c>
      <c r="B8749">
        <v>1</v>
      </c>
      <c r="C8749" t="s">
        <v>80</v>
      </c>
      <c r="D8749" t="s">
        <v>98</v>
      </c>
      <c r="E8749" t="s">
        <v>145</v>
      </c>
      <c r="F8749" t="s">
        <v>23826</v>
      </c>
      <c r="G8749" t="s">
        <v>230</v>
      </c>
      <c r="H8749" t="s">
        <v>135</v>
      </c>
      <c r="I8749" t="s">
        <v>136</v>
      </c>
      <c r="J8749" t="s">
        <v>137</v>
      </c>
      <c r="K8749" t="s">
        <v>138</v>
      </c>
      <c r="L8749" t="s">
        <v>23827</v>
      </c>
      <c r="M8749" t="s">
        <v>23828</v>
      </c>
      <c r="N8749">
        <v>5.1005555549999997</v>
      </c>
      <c r="O8749">
        <v>0</v>
      </c>
      <c r="P8749">
        <v>1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0.17661630755047081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0.17661630755047081</v>
      </c>
    </row>
    <row r="8750" spans="1:31" x14ac:dyDescent="0.3">
      <c r="A8750">
        <v>2728941</v>
      </c>
      <c r="B8750">
        <v>1</v>
      </c>
      <c r="C8750" t="s">
        <v>80</v>
      </c>
      <c r="D8750" t="s">
        <v>91</v>
      </c>
      <c r="E8750" t="s">
        <v>213</v>
      </c>
      <c r="F8750" t="s">
        <v>23829</v>
      </c>
      <c r="G8750" t="s">
        <v>152</v>
      </c>
      <c r="H8750" t="s">
        <v>153</v>
      </c>
      <c r="I8750" t="s">
        <v>136</v>
      </c>
      <c r="J8750" t="s">
        <v>137</v>
      </c>
      <c r="K8750" t="s">
        <v>138</v>
      </c>
      <c r="L8750" t="s">
        <v>23830</v>
      </c>
      <c r="M8750" t="s">
        <v>23831</v>
      </c>
      <c r="N8750">
        <v>0.23888888799999999</v>
      </c>
      <c r="O8750">
        <v>1</v>
      </c>
      <c r="P8750">
        <v>366</v>
      </c>
      <c r="Q8750">
        <v>5</v>
      </c>
      <c r="R8750">
        <v>31</v>
      </c>
      <c r="S8750">
        <v>1</v>
      </c>
      <c r="T8750">
        <v>26</v>
      </c>
      <c r="U8750">
        <v>0</v>
      </c>
      <c r="V8750">
        <v>0</v>
      </c>
      <c r="W8750">
        <v>8.2783866030966671E-2</v>
      </c>
      <c r="X8750">
        <v>10.386205673166844</v>
      </c>
      <c r="Y8750">
        <v>2.0173209512710337</v>
      </c>
      <c r="Z8750">
        <v>10.550758557528869</v>
      </c>
      <c r="AA8750">
        <v>5.6373652426386673</v>
      </c>
      <c r="AB8750">
        <v>2.9679182884271169</v>
      </c>
      <c r="AC8750">
        <v>0</v>
      </c>
      <c r="AD8750">
        <v>0</v>
      </c>
      <c r="AE8750">
        <v>31.642352579063495</v>
      </c>
    </row>
    <row r="8751" spans="1:31" x14ac:dyDescent="0.3">
      <c r="A8751">
        <v>2729136</v>
      </c>
      <c r="B8751">
        <v>1</v>
      </c>
      <c r="C8751" t="s">
        <v>81</v>
      </c>
      <c r="D8751" t="s">
        <v>123</v>
      </c>
      <c r="E8751" t="s">
        <v>213</v>
      </c>
      <c r="F8751" t="s">
        <v>3263</v>
      </c>
      <c r="G8751" t="s">
        <v>152</v>
      </c>
      <c r="H8751" t="s">
        <v>153</v>
      </c>
      <c r="I8751" t="s">
        <v>136</v>
      </c>
      <c r="J8751" t="s">
        <v>137</v>
      </c>
      <c r="K8751" t="s">
        <v>138</v>
      </c>
      <c r="L8751" t="s">
        <v>23832</v>
      </c>
      <c r="M8751" t="s">
        <v>23833</v>
      </c>
      <c r="N8751">
        <v>3.7749999999999999</v>
      </c>
      <c r="O8751">
        <v>4</v>
      </c>
      <c r="P8751">
        <v>64</v>
      </c>
      <c r="Q8751">
        <v>131</v>
      </c>
      <c r="R8751">
        <v>336</v>
      </c>
      <c r="S8751">
        <v>16</v>
      </c>
      <c r="T8751">
        <v>77</v>
      </c>
      <c r="U8751">
        <v>0</v>
      </c>
      <c r="V8751">
        <v>0</v>
      </c>
      <c r="W8751">
        <v>0.65800398324999998</v>
      </c>
      <c r="X8751">
        <v>9.653896951361304</v>
      </c>
      <c r="Y8751">
        <v>64.052590952467682</v>
      </c>
      <c r="Z8751">
        <v>98.708166963249496</v>
      </c>
      <c r="AA8751">
        <v>8.5327613989098765</v>
      </c>
      <c r="AB8751">
        <v>32.155499570418591</v>
      </c>
      <c r="AC8751">
        <v>0</v>
      </c>
      <c r="AD8751">
        <v>0</v>
      </c>
      <c r="AE8751">
        <v>213.76091981965695</v>
      </c>
    </row>
    <row r="8752" spans="1:31" x14ac:dyDescent="0.3">
      <c r="A8752">
        <v>2729800</v>
      </c>
      <c r="B8752">
        <v>1</v>
      </c>
      <c r="C8752" t="s">
        <v>80</v>
      </c>
      <c r="D8752" t="s">
        <v>92</v>
      </c>
      <c r="E8752" t="s">
        <v>156</v>
      </c>
      <c r="F8752" t="s">
        <v>23834</v>
      </c>
      <c r="G8752" t="s">
        <v>185</v>
      </c>
      <c r="H8752" t="s">
        <v>153</v>
      </c>
      <c r="I8752" t="s">
        <v>136</v>
      </c>
      <c r="J8752" t="s">
        <v>137</v>
      </c>
      <c r="K8752" t="s">
        <v>138</v>
      </c>
      <c r="L8752" t="s">
        <v>23835</v>
      </c>
      <c r="M8752" t="s">
        <v>23836</v>
      </c>
      <c r="N8752">
        <v>6.7669444439999999</v>
      </c>
      <c r="O8752">
        <v>0</v>
      </c>
      <c r="P8752">
        <v>674</v>
      </c>
      <c r="Q8752">
        <v>0</v>
      </c>
      <c r="R8752">
        <v>1</v>
      </c>
      <c r="S8752">
        <v>0</v>
      </c>
      <c r="T8752">
        <v>14</v>
      </c>
      <c r="U8752">
        <v>0</v>
      </c>
      <c r="V8752">
        <v>3</v>
      </c>
      <c r="W8752">
        <v>0</v>
      </c>
      <c r="X8752">
        <v>264.17019906193553</v>
      </c>
      <c r="Y8752">
        <v>0</v>
      </c>
      <c r="Z8752">
        <v>0</v>
      </c>
      <c r="AA8752">
        <v>0</v>
      </c>
      <c r="AB8752">
        <v>97.526774294893414</v>
      </c>
      <c r="AC8752">
        <v>0</v>
      </c>
      <c r="AD8752">
        <v>12.29848148647068</v>
      </c>
      <c r="AE8752">
        <v>373.99545484329963</v>
      </c>
    </row>
    <row r="8753" spans="1:31" x14ac:dyDescent="0.3">
      <c r="A8753">
        <v>2729946</v>
      </c>
      <c r="B8753">
        <v>1</v>
      </c>
      <c r="C8753" t="s">
        <v>81</v>
      </c>
      <c r="D8753" t="s">
        <v>115</v>
      </c>
      <c r="E8753" t="s">
        <v>213</v>
      </c>
      <c r="F8753" t="s">
        <v>23837</v>
      </c>
      <c r="G8753" t="s">
        <v>152</v>
      </c>
      <c r="H8753" t="s">
        <v>153</v>
      </c>
      <c r="I8753" t="s">
        <v>136</v>
      </c>
      <c r="J8753" t="s">
        <v>137</v>
      </c>
      <c r="K8753" t="s">
        <v>138</v>
      </c>
      <c r="L8753" t="s">
        <v>23838</v>
      </c>
      <c r="M8753" t="s">
        <v>23839</v>
      </c>
      <c r="N8753">
        <v>5.511666666</v>
      </c>
      <c r="O8753">
        <v>0</v>
      </c>
      <c r="P8753">
        <v>187</v>
      </c>
      <c r="Q8753">
        <v>0</v>
      </c>
      <c r="R8753">
        <v>3</v>
      </c>
      <c r="S8753">
        <v>0</v>
      </c>
      <c r="T8753">
        <v>14</v>
      </c>
      <c r="U8753">
        <v>0</v>
      </c>
      <c r="V8753">
        <v>0</v>
      </c>
      <c r="W8753">
        <v>0</v>
      </c>
      <c r="X8753">
        <v>112.03074250125017</v>
      </c>
      <c r="Y8753">
        <v>0</v>
      </c>
      <c r="Z8753">
        <v>0.44632983082948169</v>
      </c>
      <c r="AA8753">
        <v>0</v>
      </c>
      <c r="AB8753">
        <v>22.450306668425434</v>
      </c>
      <c r="AC8753">
        <v>0</v>
      </c>
      <c r="AD8753">
        <v>0</v>
      </c>
      <c r="AE8753">
        <v>134.92737900050508</v>
      </c>
    </row>
    <row r="8754" spans="1:31" x14ac:dyDescent="0.3">
      <c r="A8754">
        <v>2730633</v>
      </c>
      <c r="B8754">
        <v>1</v>
      </c>
      <c r="C8754" t="s">
        <v>80</v>
      </c>
      <c r="D8754" t="s">
        <v>96</v>
      </c>
      <c r="E8754" t="s">
        <v>161</v>
      </c>
      <c r="F8754" t="s">
        <v>23840</v>
      </c>
      <c r="G8754" t="s">
        <v>2178</v>
      </c>
      <c r="H8754" t="s">
        <v>135</v>
      </c>
      <c r="I8754" t="s">
        <v>136</v>
      </c>
      <c r="J8754" t="s">
        <v>137</v>
      </c>
      <c r="K8754" t="s">
        <v>138</v>
      </c>
      <c r="L8754" t="s">
        <v>23841</v>
      </c>
      <c r="M8754" t="s">
        <v>23842</v>
      </c>
      <c r="N8754">
        <v>6.0650000000000004</v>
      </c>
      <c r="O8754">
        <v>0</v>
      </c>
      <c r="P8754">
        <v>30</v>
      </c>
      <c r="Q8754">
        <v>0</v>
      </c>
      <c r="R8754">
        <v>0</v>
      </c>
      <c r="S8754">
        <v>0</v>
      </c>
      <c r="T8754">
        <v>1</v>
      </c>
      <c r="U8754">
        <v>0</v>
      </c>
      <c r="V8754">
        <v>0</v>
      </c>
      <c r="W8754">
        <v>0</v>
      </c>
      <c r="X8754">
        <v>72.599290831155031</v>
      </c>
      <c r="Y8754">
        <v>0</v>
      </c>
      <c r="Z8754">
        <v>0</v>
      </c>
      <c r="AA8754">
        <v>0</v>
      </c>
      <c r="AB8754">
        <v>4.1811677160935545</v>
      </c>
      <c r="AC8754">
        <v>0</v>
      </c>
      <c r="AD8754">
        <v>0</v>
      </c>
      <c r="AE8754">
        <v>76.780458547248585</v>
      </c>
    </row>
    <row r="8755" spans="1:31" x14ac:dyDescent="0.3">
      <c r="A8755">
        <v>2729654</v>
      </c>
      <c r="B8755">
        <v>1</v>
      </c>
      <c r="C8755" t="s">
        <v>80</v>
      </c>
      <c r="D8755" t="s">
        <v>90</v>
      </c>
      <c r="E8755" t="s">
        <v>161</v>
      </c>
      <c r="F8755" t="s">
        <v>23843</v>
      </c>
      <c r="G8755" t="s">
        <v>409</v>
      </c>
      <c r="H8755" t="s">
        <v>135</v>
      </c>
      <c r="I8755" t="s">
        <v>136</v>
      </c>
      <c r="J8755" t="s">
        <v>137</v>
      </c>
      <c r="K8755" t="s">
        <v>138</v>
      </c>
      <c r="L8755" t="s">
        <v>23844</v>
      </c>
      <c r="M8755" t="s">
        <v>23845</v>
      </c>
      <c r="N8755">
        <v>1.974444444</v>
      </c>
      <c r="O8755">
        <v>0</v>
      </c>
      <c r="P8755">
        <v>4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0.9640417070799101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0.9640417070799101</v>
      </c>
    </row>
    <row r="8756" spans="1:31" x14ac:dyDescent="0.3">
      <c r="A8756">
        <v>2729325</v>
      </c>
      <c r="B8756">
        <v>2</v>
      </c>
      <c r="C8756" t="s">
        <v>80</v>
      </c>
      <c r="D8756" t="s">
        <v>90</v>
      </c>
      <c r="E8756" t="s">
        <v>132</v>
      </c>
      <c r="F8756" t="s">
        <v>23820</v>
      </c>
      <c r="G8756" t="s">
        <v>1696</v>
      </c>
      <c r="H8756" t="s">
        <v>135</v>
      </c>
      <c r="I8756" t="s">
        <v>136</v>
      </c>
      <c r="J8756" t="s">
        <v>137</v>
      </c>
      <c r="K8756" t="s">
        <v>138</v>
      </c>
      <c r="L8756" t="s">
        <v>23846</v>
      </c>
      <c r="M8756" t="s">
        <v>23847</v>
      </c>
      <c r="N8756">
        <v>0.36666666599999997</v>
      </c>
      <c r="O8756">
        <v>0</v>
      </c>
      <c r="P8756">
        <v>573</v>
      </c>
      <c r="Q8756">
        <v>0</v>
      </c>
      <c r="R8756">
        <v>0</v>
      </c>
      <c r="S8756">
        <v>0</v>
      </c>
      <c r="T8756">
        <v>39</v>
      </c>
      <c r="U8756">
        <v>0</v>
      </c>
      <c r="V8756">
        <v>0</v>
      </c>
      <c r="W8756">
        <v>0</v>
      </c>
      <c r="X8756">
        <v>43.586382823035215</v>
      </c>
      <c r="Y8756">
        <v>0</v>
      </c>
      <c r="Z8756">
        <v>0</v>
      </c>
      <c r="AA8756">
        <v>0</v>
      </c>
      <c r="AB8756">
        <v>6.1300934791982584</v>
      </c>
      <c r="AC8756">
        <v>0</v>
      </c>
      <c r="AD8756">
        <v>0</v>
      </c>
      <c r="AE8756">
        <v>49.716476302233474</v>
      </c>
    </row>
    <row r="8757" spans="1:31" x14ac:dyDescent="0.3">
      <c r="A8757">
        <v>2728718</v>
      </c>
      <c r="B8757">
        <v>1</v>
      </c>
      <c r="C8757" t="s">
        <v>80</v>
      </c>
      <c r="D8757" t="s">
        <v>82</v>
      </c>
      <c r="E8757" t="s">
        <v>145</v>
      </c>
      <c r="F8757" t="s">
        <v>23848</v>
      </c>
      <c r="G8757" t="s">
        <v>181</v>
      </c>
      <c r="H8757" t="s">
        <v>135</v>
      </c>
      <c r="I8757" t="s">
        <v>136</v>
      </c>
      <c r="J8757" t="s">
        <v>137</v>
      </c>
      <c r="K8757" t="s">
        <v>138</v>
      </c>
      <c r="L8757" t="s">
        <v>23849</v>
      </c>
      <c r="M8757" t="s">
        <v>23850</v>
      </c>
      <c r="N8757">
        <v>1.358055555</v>
      </c>
      <c r="O8757">
        <v>0</v>
      </c>
      <c r="P8757">
        <v>8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1.7976339636830474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1.7976339636830474</v>
      </c>
    </row>
    <row r="8758" spans="1:31" x14ac:dyDescent="0.3">
      <c r="A8758">
        <v>2730441</v>
      </c>
      <c r="B8758">
        <v>1</v>
      </c>
      <c r="C8758" t="s">
        <v>80</v>
      </c>
      <c r="D8758" t="s">
        <v>108</v>
      </c>
      <c r="E8758" t="s">
        <v>161</v>
      </c>
      <c r="F8758" t="s">
        <v>23851</v>
      </c>
      <c r="G8758" t="s">
        <v>163</v>
      </c>
      <c r="H8758" t="s">
        <v>135</v>
      </c>
      <c r="I8758" t="s">
        <v>136</v>
      </c>
      <c r="J8758" t="s">
        <v>137</v>
      </c>
      <c r="K8758" t="s">
        <v>138</v>
      </c>
      <c r="L8758" t="s">
        <v>23852</v>
      </c>
      <c r="M8758" t="s">
        <v>23853</v>
      </c>
      <c r="N8758">
        <v>4.8269444439999996</v>
      </c>
      <c r="O8758">
        <v>0</v>
      </c>
      <c r="P8758">
        <v>7</v>
      </c>
      <c r="Q8758">
        <v>0</v>
      </c>
      <c r="R8758">
        <v>3</v>
      </c>
      <c r="S8758">
        <v>0</v>
      </c>
      <c r="T8758">
        <v>1</v>
      </c>
      <c r="U8758">
        <v>0</v>
      </c>
      <c r="V8758">
        <v>0</v>
      </c>
      <c r="W8758">
        <v>0</v>
      </c>
      <c r="X8758">
        <v>3.4571781613846397</v>
      </c>
      <c r="Y8758">
        <v>0</v>
      </c>
      <c r="Z8758">
        <v>0</v>
      </c>
      <c r="AA8758">
        <v>0</v>
      </c>
      <c r="AB8758">
        <v>1.0674341750507916</v>
      </c>
      <c r="AC8758">
        <v>0</v>
      </c>
      <c r="AD8758">
        <v>0</v>
      </c>
      <c r="AE8758">
        <v>4.5246123364354318</v>
      </c>
    </row>
    <row r="8759" spans="1:31" x14ac:dyDescent="0.3">
      <c r="A8759">
        <v>2729362</v>
      </c>
      <c r="B8759">
        <v>1</v>
      </c>
      <c r="C8759" t="s">
        <v>80</v>
      </c>
      <c r="D8759" t="s">
        <v>102</v>
      </c>
      <c r="E8759" t="s">
        <v>161</v>
      </c>
      <c r="F8759" t="s">
        <v>23854</v>
      </c>
      <c r="G8759" t="s">
        <v>409</v>
      </c>
      <c r="H8759" t="s">
        <v>135</v>
      </c>
      <c r="I8759" t="s">
        <v>136</v>
      </c>
      <c r="J8759" t="s">
        <v>137</v>
      </c>
      <c r="K8759" t="s">
        <v>138</v>
      </c>
      <c r="L8759" t="s">
        <v>23855</v>
      </c>
      <c r="M8759" t="s">
        <v>23856</v>
      </c>
      <c r="N8759">
        <v>5.5136111110000003</v>
      </c>
      <c r="O8759">
        <v>0</v>
      </c>
      <c r="P8759">
        <v>3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2.9691322708604915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2.9691322708604915</v>
      </c>
    </row>
    <row r="8760" spans="1:31" x14ac:dyDescent="0.3">
      <c r="A8760">
        <v>2730195</v>
      </c>
      <c r="B8760">
        <v>1</v>
      </c>
      <c r="C8760" t="s">
        <v>80</v>
      </c>
      <c r="D8760" t="s">
        <v>90</v>
      </c>
      <c r="E8760" t="s">
        <v>145</v>
      </c>
      <c r="F8760" t="s">
        <v>23857</v>
      </c>
      <c r="G8760" t="s">
        <v>230</v>
      </c>
      <c r="H8760" t="s">
        <v>135</v>
      </c>
      <c r="I8760" t="s">
        <v>136</v>
      </c>
      <c r="J8760" t="s">
        <v>137</v>
      </c>
      <c r="K8760" t="s">
        <v>138</v>
      </c>
      <c r="L8760" t="s">
        <v>23858</v>
      </c>
      <c r="M8760" t="s">
        <v>23859</v>
      </c>
      <c r="N8760">
        <v>3.4824999999999999</v>
      </c>
      <c r="O8760">
        <v>0</v>
      </c>
      <c r="P8760">
        <v>2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0.76141631102963669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0.76141631102963669</v>
      </c>
    </row>
    <row r="8761" spans="1:31" x14ac:dyDescent="0.3">
      <c r="A8761">
        <v>2729113</v>
      </c>
      <c r="B8761">
        <v>1</v>
      </c>
      <c r="C8761" t="s">
        <v>80</v>
      </c>
      <c r="D8761" t="s">
        <v>97</v>
      </c>
      <c r="E8761" t="s">
        <v>156</v>
      </c>
      <c r="F8761" t="s">
        <v>23860</v>
      </c>
      <c r="G8761" t="s">
        <v>185</v>
      </c>
      <c r="H8761" t="s">
        <v>153</v>
      </c>
      <c r="I8761" t="s">
        <v>136</v>
      </c>
      <c r="J8761" t="s">
        <v>137</v>
      </c>
      <c r="K8761" t="s">
        <v>138</v>
      </c>
      <c r="L8761" t="s">
        <v>23861</v>
      </c>
      <c r="M8761" t="s">
        <v>23862</v>
      </c>
      <c r="N8761">
        <v>5.8061111109999999</v>
      </c>
      <c r="O8761">
        <v>1</v>
      </c>
      <c r="P8761">
        <v>0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301.30549285339993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301.30549285339993</v>
      </c>
    </row>
    <row r="8762" spans="1:31" x14ac:dyDescent="0.3">
      <c r="A8762">
        <v>2729213</v>
      </c>
      <c r="B8762">
        <v>1</v>
      </c>
      <c r="C8762" t="s">
        <v>81</v>
      </c>
      <c r="D8762" t="s">
        <v>127</v>
      </c>
      <c r="E8762" t="s">
        <v>161</v>
      </c>
      <c r="F8762" t="s">
        <v>23863</v>
      </c>
      <c r="G8762" t="s">
        <v>163</v>
      </c>
      <c r="H8762" t="s">
        <v>135</v>
      </c>
      <c r="I8762" t="s">
        <v>136</v>
      </c>
      <c r="J8762" t="s">
        <v>137</v>
      </c>
      <c r="K8762" t="s">
        <v>138</v>
      </c>
      <c r="L8762" t="s">
        <v>23864</v>
      </c>
      <c r="M8762" t="s">
        <v>23865</v>
      </c>
      <c r="N8762">
        <v>5.619722222</v>
      </c>
      <c r="O8762">
        <v>0</v>
      </c>
      <c r="P8762">
        <v>18</v>
      </c>
      <c r="Q8762">
        <v>0</v>
      </c>
      <c r="R8762">
        <v>1</v>
      </c>
      <c r="S8762">
        <v>0</v>
      </c>
      <c r="T8762">
        <v>2</v>
      </c>
      <c r="U8762">
        <v>0</v>
      </c>
      <c r="V8762">
        <v>0</v>
      </c>
      <c r="W8762">
        <v>0</v>
      </c>
      <c r="X8762">
        <v>15.711075479033934</v>
      </c>
      <c r="Y8762">
        <v>0</v>
      </c>
      <c r="Z8762">
        <v>0</v>
      </c>
      <c r="AA8762">
        <v>0</v>
      </c>
      <c r="AB8762">
        <v>0.17306981430742999</v>
      </c>
      <c r="AC8762">
        <v>0</v>
      </c>
      <c r="AD8762">
        <v>0</v>
      </c>
      <c r="AE8762">
        <v>15.884145293341364</v>
      </c>
    </row>
    <row r="8763" spans="1:31" x14ac:dyDescent="0.3">
      <c r="A8763">
        <v>2729754</v>
      </c>
      <c r="B8763">
        <v>1</v>
      </c>
      <c r="C8763" t="s">
        <v>80</v>
      </c>
      <c r="D8763" t="s">
        <v>97</v>
      </c>
      <c r="E8763" t="s">
        <v>156</v>
      </c>
      <c r="F8763" t="s">
        <v>23866</v>
      </c>
      <c r="G8763" t="s">
        <v>185</v>
      </c>
      <c r="H8763" t="s">
        <v>153</v>
      </c>
      <c r="I8763" t="s">
        <v>136</v>
      </c>
      <c r="J8763" t="s">
        <v>137</v>
      </c>
      <c r="K8763" t="s">
        <v>138</v>
      </c>
      <c r="L8763" t="s">
        <v>23867</v>
      </c>
      <c r="M8763" t="s">
        <v>23073</v>
      </c>
      <c r="N8763">
        <v>8.3902777769999997</v>
      </c>
      <c r="O8763">
        <v>2</v>
      </c>
      <c r="P8763">
        <v>27</v>
      </c>
      <c r="Q8763">
        <v>1</v>
      </c>
      <c r="R8763">
        <v>27</v>
      </c>
      <c r="S8763">
        <v>1</v>
      </c>
      <c r="T8763">
        <v>9</v>
      </c>
      <c r="U8763">
        <v>0</v>
      </c>
      <c r="V8763">
        <v>0</v>
      </c>
      <c r="W8763">
        <v>94.025780981136734</v>
      </c>
      <c r="X8763">
        <v>115.79892694767811</v>
      </c>
      <c r="Y8763">
        <v>4.3326624065233705</v>
      </c>
      <c r="Z8763">
        <v>107.1548072157763</v>
      </c>
      <c r="AA8763">
        <v>89.870808680890619</v>
      </c>
      <c r="AB8763">
        <v>16.674021766988869</v>
      </c>
      <c r="AC8763">
        <v>0</v>
      </c>
      <c r="AD8763">
        <v>0</v>
      </c>
      <c r="AE8763">
        <v>427.85700799899399</v>
      </c>
    </row>
    <row r="8764" spans="1:31" x14ac:dyDescent="0.3">
      <c r="A8764">
        <v>2730049</v>
      </c>
      <c r="B8764">
        <v>1</v>
      </c>
      <c r="C8764" t="s">
        <v>80</v>
      </c>
      <c r="D8764" t="s">
        <v>91</v>
      </c>
      <c r="E8764" t="s">
        <v>161</v>
      </c>
      <c r="F8764" t="s">
        <v>23868</v>
      </c>
      <c r="G8764" t="s">
        <v>202</v>
      </c>
      <c r="H8764" t="s">
        <v>135</v>
      </c>
      <c r="I8764" t="s">
        <v>136</v>
      </c>
      <c r="J8764" t="s">
        <v>137</v>
      </c>
      <c r="K8764" t="s">
        <v>138</v>
      </c>
      <c r="L8764" t="s">
        <v>23869</v>
      </c>
      <c r="M8764" t="s">
        <v>23870</v>
      </c>
      <c r="N8764">
        <v>3.2980555549999999</v>
      </c>
      <c r="O8764">
        <v>0</v>
      </c>
      <c r="P8764">
        <v>32</v>
      </c>
      <c r="Q8764">
        <v>0</v>
      </c>
      <c r="R8764">
        <v>0</v>
      </c>
      <c r="S8764">
        <v>0</v>
      </c>
      <c r="T8764">
        <v>1</v>
      </c>
      <c r="U8764">
        <v>0</v>
      </c>
      <c r="V8764">
        <v>0</v>
      </c>
      <c r="W8764">
        <v>0</v>
      </c>
      <c r="X8764">
        <v>19.071454397413955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19.071454397413955</v>
      </c>
    </row>
    <row r="8765" spans="1:31" x14ac:dyDescent="0.3">
      <c r="A8765">
        <v>2729508</v>
      </c>
      <c r="B8765">
        <v>1</v>
      </c>
      <c r="C8765" t="s">
        <v>80</v>
      </c>
      <c r="D8765" t="s">
        <v>84</v>
      </c>
      <c r="E8765" t="s">
        <v>145</v>
      </c>
      <c r="F8765" t="s">
        <v>23871</v>
      </c>
      <c r="G8765" t="s">
        <v>147</v>
      </c>
      <c r="H8765" t="s">
        <v>135</v>
      </c>
      <c r="I8765" t="s">
        <v>136</v>
      </c>
      <c r="J8765" t="s">
        <v>137</v>
      </c>
      <c r="K8765" t="s">
        <v>138</v>
      </c>
      <c r="L8765" t="s">
        <v>23872</v>
      </c>
      <c r="M8765" t="s">
        <v>23873</v>
      </c>
      <c r="N8765">
        <v>1.2847222220000001</v>
      </c>
      <c r="O8765">
        <v>0</v>
      </c>
      <c r="P8765">
        <v>1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0.27350507699452004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0.27350507699452004</v>
      </c>
    </row>
    <row r="8766" spans="1:31" x14ac:dyDescent="0.3">
      <c r="A8766">
        <v>2730238</v>
      </c>
      <c r="B8766">
        <v>1</v>
      </c>
      <c r="C8766" t="s">
        <v>80</v>
      </c>
      <c r="D8766" t="s">
        <v>104</v>
      </c>
      <c r="E8766" t="s">
        <v>161</v>
      </c>
      <c r="F8766" t="s">
        <v>23874</v>
      </c>
      <c r="G8766" t="s">
        <v>163</v>
      </c>
      <c r="H8766" t="s">
        <v>135</v>
      </c>
      <c r="I8766" t="s">
        <v>136</v>
      </c>
      <c r="J8766" t="s">
        <v>137</v>
      </c>
      <c r="K8766" t="s">
        <v>138</v>
      </c>
      <c r="L8766" t="s">
        <v>23875</v>
      </c>
      <c r="M8766" t="s">
        <v>23876</v>
      </c>
      <c r="N8766">
        <v>3.2366666660000001</v>
      </c>
      <c r="O8766">
        <v>0</v>
      </c>
      <c r="P8766">
        <v>1</v>
      </c>
      <c r="Q8766">
        <v>0</v>
      </c>
      <c r="R8766">
        <v>1</v>
      </c>
      <c r="S8766">
        <v>0</v>
      </c>
      <c r="T8766">
        <v>1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23.202094359702961</v>
      </c>
      <c r="AA8766">
        <v>0</v>
      </c>
      <c r="AB8766">
        <v>0</v>
      </c>
      <c r="AC8766">
        <v>0</v>
      </c>
      <c r="AD8766">
        <v>0</v>
      </c>
      <c r="AE8766">
        <v>23.202094359702961</v>
      </c>
    </row>
    <row r="8767" spans="1:31" x14ac:dyDescent="0.3">
      <c r="A8767">
        <v>2729528</v>
      </c>
      <c r="B8767">
        <v>1</v>
      </c>
      <c r="C8767" t="s">
        <v>81</v>
      </c>
      <c r="D8767" t="s">
        <v>117</v>
      </c>
      <c r="E8767" t="s">
        <v>213</v>
      </c>
      <c r="F8767" t="s">
        <v>13811</v>
      </c>
      <c r="G8767" t="s">
        <v>152</v>
      </c>
      <c r="H8767" t="s">
        <v>153</v>
      </c>
      <c r="I8767" t="s">
        <v>136</v>
      </c>
      <c r="J8767" t="s">
        <v>137</v>
      </c>
      <c r="K8767" t="s">
        <v>138</v>
      </c>
      <c r="L8767" t="s">
        <v>23877</v>
      </c>
      <c r="M8767" t="s">
        <v>23878</v>
      </c>
      <c r="N8767">
        <v>0.54166666600000002</v>
      </c>
      <c r="O8767">
        <v>2</v>
      </c>
      <c r="P8767">
        <v>307</v>
      </c>
      <c r="Q8767">
        <v>3</v>
      </c>
      <c r="R8767">
        <v>5</v>
      </c>
      <c r="S8767">
        <v>0</v>
      </c>
      <c r="T8767">
        <v>5</v>
      </c>
      <c r="U8767">
        <v>0</v>
      </c>
      <c r="V8767">
        <v>0</v>
      </c>
      <c r="W8767">
        <v>4.4010753094272026</v>
      </c>
      <c r="X8767">
        <v>14.358842974459915</v>
      </c>
      <c r="Y8767">
        <v>0.65070042682720008</v>
      </c>
      <c r="Z8767">
        <v>0.10544863881420752</v>
      </c>
      <c r="AA8767">
        <v>0</v>
      </c>
      <c r="AB8767">
        <v>1.3121506172288251</v>
      </c>
      <c r="AC8767">
        <v>0</v>
      </c>
      <c r="AD8767">
        <v>0</v>
      </c>
      <c r="AE8767">
        <v>20.828217966757347</v>
      </c>
    </row>
    <row r="8768" spans="1:31" x14ac:dyDescent="0.3">
      <c r="A8768">
        <v>2728864</v>
      </c>
      <c r="B8768">
        <v>1</v>
      </c>
      <c r="C8768" t="s">
        <v>80</v>
      </c>
      <c r="D8768" t="s">
        <v>95</v>
      </c>
      <c r="E8768" t="s">
        <v>150</v>
      </c>
      <c r="F8768" t="s">
        <v>611</v>
      </c>
      <c r="G8768" t="s">
        <v>152</v>
      </c>
      <c r="H8768" t="s">
        <v>153</v>
      </c>
      <c r="I8768" t="s">
        <v>136</v>
      </c>
      <c r="J8768" t="s">
        <v>137</v>
      </c>
      <c r="K8768" t="s">
        <v>138</v>
      </c>
      <c r="L8768" t="s">
        <v>23879</v>
      </c>
      <c r="M8768" t="s">
        <v>23880</v>
      </c>
      <c r="N8768">
        <v>1.4516666659999999</v>
      </c>
      <c r="O8768">
        <v>0</v>
      </c>
      <c r="P8768">
        <v>430</v>
      </c>
      <c r="Q8768">
        <v>0</v>
      </c>
      <c r="R8768">
        <v>0</v>
      </c>
      <c r="S8768">
        <v>0</v>
      </c>
      <c r="T8768">
        <v>61</v>
      </c>
      <c r="U8768">
        <v>0</v>
      </c>
      <c r="V8768">
        <v>0</v>
      </c>
      <c r="W8768">
        <v>0</v>
      </c>
      <c r="X8768">
        <v>105.27834313271302</v>
      </c>
      <c r="Y8768">
        <v>0</v>
      </c>
      <c r="Z8768">
        <v>0</v>
      </c>
      <c r="AA8768">
        <v>0</v>
      </c>
      <c r="AB8768">
        <v>41.382887975109881</v>
      </c>
      <c r="AC8768">
        <v>0</v>
      </c>
      <c r="AD8768">
        <v>0</v>
      </c>
      <c r="AE8768">
        <v>146.66123110782291</v>
      </c>
    </row>
    <row r="8769" spans="1:31" x14ac:dyDescent="0.3">
      <c r="A8769">
        <v>2729485</v>
      </c>
      <c r="B8769">
        <v>1</v>
      </c>
      <c r="C8769" t="s">
        <v>80</v>
      </c>
      <c r="D8769" t="s">
        <v>97</v>
      </c>
      <c r="E8769" t="s">
        <v>173</v>
      </c>
      <c r="F8769" t="s">
        <v>770</v>
      </c>
      <c r="G8769" t="s">
        <v>152</v>
      </c>
      <c r="H8769" t="s">
        <v>153</v>
      </c>
      <c r="I8769" t="s">
        <v>136</v>
      </c>
      <c r="J8769" t="s">
        <v>137</v>
      </c>
      <c r="K8769" t="s">
        <v>138</v>
      </c>
      <c r="L8769" t="s">
        <v>23881</v>
      </c>
      <c r="M8769" t="s">
        <v>23882</v>
      </c>
      <c r="N8769">
        <v>1.390833333</v>
      </c>
      <c r="O8769">
        <v>2</v>
      </c>
      <c r="P8769">
        <v>953</v>
      </c>
      <c r="Q8769">
        <v>5</v>
      </c>
      <c r="R8769">
        <v>0</v>
      </c>
      <c r="S8769">
        <v>16</v>
      </c>
      <c r="T8769">
        <v>18</v>
      </c>
      <c r="U8769">
        <v>1</v>
      </c>
      <c r="V8769">
        <v>0</v>
      </c>
      <c r="W8769">
        <v>41.585401953332159</v>
      </c>
      <c r="X8769">
        <v>135.50362775877139</v>
      </c>
      <c r="Y8769">
        <v>36.425063935545801</v>
      </c>
      <c r="Z8769">
        <v>0</v>
      </c>
      <c r="AA8769">
        <v>112.49454201576913</v>
      </c>
      <c r="AB8769">
        <v>29.551428651295975</v>
      </c>
      <c r="AC8769">
        <v>4.3597751034089338</v>
      </c>
      <c r="AD8769">
        <v>0</v>
      </c>
      <c r="AE8769">
        <v>359.91983941812339</v>
      </c>
    </row>
    <row r="8770" spans="1:31" x14ac:dyDescent="0.3">
      <c r="A8770">
        <v>2728987</v>
      </c>
      <c r="B8770">
        <v>1</v>
      </c>
      <c r="C8770" t="s">
        <v>81</v>
      </c>
      <c r="D8770" t="s">
        <v>120</v>
      </c>
      <c r="E8770" t="s">
        <v>213</v>
      </c>
      <c r="F8770" t="s">
        <v>7023</v>
      </c>
      <c r="G8770" t="s">
        <v>152</v>
      </c>
      <c r="H8770" t="s">
        <v>153</v>
      </c>
      <c r="I8770" t="s">
        <v>136</v>
      </c>
      <c r="J8770" t="s">
        <v>137</v>
      </c>
      <c r="K8770" t="s">
        <v>138</v>
      </c>
      <c r="L8770" t="s">
        <v>21858</v>
      </c>
      <c r="M8770" t="s">
        <v>23883</v>
      </c>
      <c r="N8770">
        <v>0.67833333299999998</v>
      </c>
      <c r="O8770">
        <v>0</v>
      </c>
      <c r="P8770">
        <v>526</v>
      </c>
      <c r="Q8770">
        <v>31</v>
      </c>
      <c r="R8770">
        <v>54</v>
      </c>
      <c r="S8770">
        <v>4</v>
      </c>
      <c r="T8770">
        <v>34</v>
      </c>
      <c r="U8770">
        <v>0</v>
      </c>
      <c r="V8770">
        <v>1</v>
      </c>
      <c r="W8770">
        <v>0</v>
      </c>
      <c r="X8770">
        <v>73.586280250768098</v>
      </c>
      <c r="Y8770">
        <v>42.642323025009944</v>
      </c>
      <c r="Z8770">
        <v>8.292043514628201</v>
      </c>
      <c r="AA8770">
        <v>7.744582064740321</v>
      </c>
      <c r="AB8770">
        <v>7.7088750184556325</v>
      </c>
      <c r="AC8770">
        <v>0</v>
      </c>
      <c r="AD8770">
        <v>3.9296186295174689</v>
      </c>
      <c r="AE8770">
        <v>143.9037225031197</v>
      </c>
    </row>
    <row r="8771" spans="1:31" x14ac:dyDescent="0.3">
      <c r="A8771">
        <v>2729734</v>
      </c>
      <c r="B8771">
        <v>1</v>
      </c>
      <c r="C8771" t="s">
        <v>81</v>
      </c>
      <c r="D8771" t="s">
        <v>116</v>
      </c>
      <c r="E8771" t="s">
        <v>156</v>
      </c>
      <c r="F8771" t="s">
        <v>23884</v>
      </c>
      <c r="G8771" t="s">
        <v>152</v>
      </c>
      <c r="H8771" t="s">
        <v>153</v>
      </c>
      <c r="I8771" t="s">
        <v>136</v>
      </c>
      <c r="J8771" t="s">
        <v>137</v>
      </c>
      <c r="K8771" t="s">
        <v>138</v>
      </c>
      <c r="L8771" t="s">
        <v>23885</v>
      </c>
      <c r="M8771" t="s">
        <v>23886</v>
      </c>
      <c r="N8771">
        <v>3.4580555550000001</v>
      </c>
      <c r="O8771">
        <v>1</v>
      </c>
      <c r="P8771">
        <v>396</v>
      </c>
      <c r="Q8771">
        <v>0</v>
      </c>
      <c r="R8771">
        <v>5</v>
      </c>
      <c r="S8771">
        <v>4</v>
      </c>
      <c r="T8771">
        <v>35</v>
      </c>
      <c r="U8771">
        <v>1</v>
      </c>
      <c r="V8771">
        <v>0</v>
      </c>
      <c r="W8771">
        <v>435.64717416216411</v>
      </c>
      <c r="X8771">
        <v>222.33128387873202</v>
      </c>
      <c r="Y8771">
        <v>0</v>
      </c>
      <c r="Z8771">
        <v>2.7631948181976664</v>
      </c>
      <c r="AA8771">
        <v>155.39285606673738</v>
      </c>
      <c r="AB8771">
        <v>61.868776026886053</v>
      </c>
      <c r="AC8771">
        <v>0</v>
      </c>
      <c r="AD8771">
        <v>0</v>
      </c>
      <c r="AE8771">
        <v>878.00328495271731</v>
      </c>
    </row>
    <row r="8772" spans="1:31" x14ac:dyDescent="0.3">
      <c r="A8772">
        <v>2730567</v>
      </c>
      <c r="B8772">
        <v>1</v>
      </c>
      <c r="C8772" t="s">
        <v>80</v>
      </c>
      <c r="D8772" t="s">
        <v>94</v>
      </c>
      <c r="E8772" t="s">
        <v>156</v>
      </c>
      <c r="F8772" t="s">
        <v>23887</v>
      </c>
      <c r="G8772" t="s">
        <v>185</v>
      </c>
      <c r="H8772" t="s">
        <v>153</v>
      </c>
      <c r="I8772" t="s">
        <v>136</v>
      </c>
      <c r="J8772" t="s">
        <v>137</v>
      </c>
      <c r="K8772" t="s">
        <v>138</v>
      </c>
      <c r="L8772" t="s">
        <v>23888</v>
      </c>
      <c r="M8772" t="s">
        <v>23889</v>
      </c>
      <c r="N8772">
        <v>7.8191666660000001</v>
      </c>
      <c r="O8772">
        <v>0</v>
      </c>
      <c r="P8772">
        <v>57</v>
      </c>
      <c r="Q8772">
        <v>0</v>
      </c>
      <c r="R8772">
        <v>0</v>
      </c>
      <c r="S8772">
        <v>0</v>
      </c>
      <c r="T8772">
        <v>1</v>
      </c>
      <c r="U8772">
        <v>0</v>
      </c>
      <c r="V8772">
        <v>0</v>
      </c>
      <c r="W8772">
        <v>0</v>
      </c>
      <c r="X8772">
        <v>18.227096445753528</v>
      </c>
      <c r="Y8772">
        <v>0</v>
      </c>
      <c r="Z8772">
        <v>0</v>
      </c>
      <c r="AA8772">
        <v>0</v>
      </c>
      <c r="AB8772">
        <v>2.9479100877225002E-2</v>
      </c>
      <c r="AC8772">
        <v>0</v>
      </c>
      <c r="AD8772">
        <v>0</v>
      </c>
      <c r="AE8772">
        <v>18.256575546630753</v>
      </c>
    </row>
    <row r="8773" spans="1:31" x14ac:dyDescent="0.3">
      <c r="A8773">
        <v>2729677</v>
      </c>
      <c r="B8773">
        <v>1</v>
      </c>
      <c r="C8773" t="s">
        <v>81</v>
      </c>
      <c r="D8773" t="s">
        <v>115</v>
      </c>
      <c r="E8773" t="s">
        <v>161</v>
      </c>
      <c r="F8773" t="s">
        <v>23890</v>
      </c>
      <c r="G8773" t="s">
        <v>163</v>
      </c>
      <c r="H8773" t="s">
        <v>135</v>
      </c>
      <c r="I8773" t="s">
        <v>136</v>
      </c>
      <c r="J8773" t="s">
        <v>137</v>
      </c>
      <c r="K8773" t="s">
        <v>138</v>
      </c>
      <c r="L8773" t="s">
        <v>23891</v>
      </c>
      <c r="M8773" t="s">
        <v>23892</v>
      </c>
      <c r="N8773">
        <v>10.450833333</v>
      </c>
      <c r="O8773">
        <v>0</v>
      </c>
      <c r="P8773">
        <v>5</v>
      </c>
      <c r="Q8773">
        <v>0</v>
      </c>
      <c r="R8773">
        <v>0</v>
      </c>
      <c r="S8773">
        <v>0</v>
      </c>
      <c r="T8773">
        <v>1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0</v>
      </c>
    </row>
    <row r="8774" spans="1:31" x14ac:dyDescent="0.3">
      <c r="A8774">
        <v>2728844</v>
      </c>
      <c r="B8774">
        <v>1</v>
      </c>
      <c r="C8774" t="s">
        <v>80</v>
      </c>
      <c r="D8774" t="s">
        <v>92</v>
      </c>
      <c r="E8774" t="s">
        <v>150</v>
      </c>
      <c r="F8774" t="s">
        <v>23893</v>
      </c>
      <c r="G8774" t="s">
        <v>152</v>
      </c>
      <c r="H8774" t="s">
        <v>153</v>
      </c>
      <c r="I8774" t="s">
        <v>136</v>
      </c>
      <c r="J8774" t="s">
        <v>137</v>
      </c>
      <c r="K8774" t="s">
        <v>138</v>
      </c>
      <c r="L8774" t="s">
        <v>23894</v>
      </c>
      <c r="M8774" t="s">
        <v>23895</v>
      </c>
      <c r="N8774">
        <v>1.9416666659999999</v>
      </c>
      <c r="O8774">
        <v>0</v>
      </c>
      <c r="P8774">
        <v>1115</v>
      </c>
      <c r="Q8774">
        <v>9</v>
      </c>
      <c r="R8774">
        <v>360</v>
      </c>
      <c r="S8774">
        <v>14</v>
      </c>
      <c r="T8774">
        <v>111</v>
      </c>
      <c r="U8774">
        <v>0</v>
      </c>
      <c r="V8774">
        <v>0</v>
      </c>
      <c r="W8774">
        <v>0</v>
      </c>
      <c r="X8774">
        <v>347.48033950605884</v>
      </c>
      <c r="Y8774">
        <v>61.731073852268054</v>
      </c>
      <c r="Z8774">
        <v>71.873137415530223</v>
      </c>
      <c r="AA8774">
        <v>184.362312175662</v>
      </c>
      <c r="AB8774">
        <v>140.9538707486484</v>
      </c>
      <c r="AC8774">
        <v>0</v>
      </c>
      <c r="AD8774">
        <v>0</v>
      </c>
      <c r="AE8774">
        <v>806.40073369816741</v>
      </c>
    </row>
    <row r="8775" spans="1:31" x14ac:dyDescent="0.3">
      <c r="A8775">
        <v>2730467</v>
      </c>
      <c r="B8775">
        <v>1</v>
      </c>
      <c r="C8775" t="s">
        <v>80</v>
      </c>
      <c r="D8775" t="s">
        <v>92</v>
      </c>
      <c r="E8775" t="s">
        <v>132</v>
      </c>
      <c r="F8775" t="s">
        <v>23896</v>
      </c>
      <c r="G8775" t="s">
        <v>134</v>
      </c>
      <c r="H8775" t="s">
        <v>135</v>
      </c>
      <c r="I8775" t="s">
        <v>136</v>
      </c>
      <c r="J8775" t="s">
        <v>137</v>
      </c>
      <c r="K8775" t="s">
        <v>138</v>
      </c>
      <c r="L8775" t="s">
        <v>23897</v>
      </c>
      <c r="M8775" t="s">
        <v>23898</v>
      </c>
      <c r="N8775">
        <v>2.2583333329999999</v>
      </c>
      <c r="O8775">
        <v>0</v>
      </c>
      <c r="P8775">
        <v>102</v>
      </c>
      <c r="Q8775">
        <v>0</v>
      </c>
      <c r="R8775">
        <v>0</v>
      </c>
      <c r="S8775">
        <v>0</v>
      </c>
      <c r="T8775">
        <v>2</v>
      </c>
      <c r="U8775">
        <v>0</v>
      </c>
      <c r="V8775">
        <v>0</v>
      </c>
      <c r="W8775">
        <v>0</v>
      </c>
      <c r="X8775">
        <v>37.769883689424461</v>
      </c>
      <c r="Y8775">
        <v>0</v>
      </c>
      <c r="Z8775">
        <v>0</v>
      </c>
      <c r="AA8775">
        <v>0</v>
      </c>
      <c r="AB8775">
        <v>2.7410527954093338</v>
      </c>
      <c r="AC8775">
        <v>0</v>
      </c>
      <c r="AD8775">
        <v>0</v>
      </c>
      <c r="AE8775">
        <v>40.510936484833792</v>
      </c>
    </row>
    <row r="8776" spans="1:31" x14ac:dyDescent="0.3">
      <c r="A8776">
        <v>2771443</v>
      </c>
      <c r="B8776">
        <v>1</v>
      </c>
      <c r="C8776" t="s">
        <v>81</v>
      </c>
      <c r="D8776" t="s">
        <v>113</v>
      </c>
      <c r="E8776" t="s">
        <v>156</v>
      </c>
      <c r="F8776" t="s">
        <v>7756</v>
      </c>
      <c r="G8776" t="s">
        <v>2306</v>
      </c>
      <c r="H8776" t="s">
        <v>153</v>
      </c>
      <c r="I8776" t="s">
        <v>136</v>
      </c>
      <c r="J8776" t="s">
        <v>3</v>
      </c>
      <c r="K8776" t="s">
        <v>138</v>
      </c>
      <c r="L8776" t="s">
        <v>23899</v>
      </c>
      <c r="M8776" t="s">
        <v>23900</v>
      </c>
      <c r="N8776">
        <v>3.4363888880000002</v>
      </c>
      <c r="O8776">
        <v>1</v>
      </c>
      <c r="P8776">
        <v>141</v>
      </c>
      <c r="Q8776">
        <v>3</v>
      </c>
      <c r="R8776">
        <v>10</v>
      </c>
      <c r="S8776">
        <v>0</v>
      </c>
      <c r="T8776">
        <v>7</v>
      </c>
      <c r="U8776">
        <v>0</v>
      </c>
      <c r="V8776">
        <v>0</v>
      </c>
      <c r="W8776">
        <v>0.67562689359083339</v>
      </c>
      <c r="X8776">
        <v>87.188556768596072</v>
      </c>
      <c r="Y8776">
        <v>1.9357030948747918</v>
      </c>
      <c r="Z8776">
        <v>9.1290742407934982</v>
      </c>
      <c r="AA8776">
        <v>0</v>
      </c>
      <c r="AB8776">
        <v>35.479563127038709</v>
      </c>
      <c r="AC8776">
        <v>0</v>
      </c>
      <c r="AD8776">
        <v>0</v>
      </c>
      <c r="AE8776">
        <v>134.40852412489392</v>
      </c>
    </row>
    <row r="8777" spans="1:31" x14ac:dyDescent="0.3">
      <c r="A8777">
        <v>2729657</v>
      </c>
      <c r="B8777">
        <v>1</v>
      </c>
      <c r="C8777" t="s">
        <v>81</v>
      </c>
      <c r="D8777" t="s">
        <v>115</v>
      </c>
      <c r="E8777" t="s">
        <v>161</v>
      </c>
      <c r="F8777" t="s">
        <v>23901</v>
      </c>
      <c r="G8777" t="s">
        <v>163</v>
      </c>
      <c r="H8777" t="s">
        <v>135</v>
      </c>
      <c r="I8777" t="s">
        <v>136</v>
      </c>
      <c r="J8777" t="s">
        <v>137</v>
      </c>
      <c r="K8777" t="s">
        <v>138</v>
      </c>
      <c r="L8777" t="s">
        <v>23902</v>
      </c>
      <c r="M8777" t="s">
        <v>23903</v>
      </c>
      <c r="N8777">
        <v>7.7058333330000002</v>
      </c>
      <c r="O8777">
        <v>0</v>
      </c>
      <c r="P8777">
        <v>52</v>
      </c>
      <c r="Q8777">
        <v>0</v>
      </c>
      <c r="R8777">
        <v>0</v>
      </c>
      <c r="S8777">
        <v>0</v>
      </c>
      <c r="T8777">
        <v>6</v>
      </c>
      <c r="U8777">
        <v>0</v>
      </c>
      <c r="V8777">
        <v>0</v>
      </c>
      <c r="W8777">
        <v>0</v>
      </c>
      <c r="X8777">
        <v>31.082709946203142</v>
      </c>
      <c r="Y8777">
        <v>0</v>
      </c>
      <c r="Z8777">
        <v>0</v>
      </c>
      <c r="AA8777">
        <v>0</v>
      </c>
      <c r="AB8777">
        <v>13.535831461531195</v>
      </c>
      <c r="AC8777">
        <v>0</v>
      </c>
      <c r="AD8777">
        <v>0</v>
      </c>
      <c r="AE8777">
        <v>44.618541407734341</v>
      </c>
    </row>
    <row r="8778" spans="1:31" x14ac:dyDescent="0.3">
      <c r="A8778">
        <v>2730653</v>
      </c>
      <c r="B8778">
        <v>1</v>
      </c>
      <c r="C8778" t="s">
        <v>80</v>
      </c>
      <c r="D8778" t="s">
        <v>85</v>
      </c>
      <c r="E8778" t="s">
        <v>156</v>
      </c>
      <c r="F8778" t="s">
        <v>23904</v>
      </c>
      <c r="G8778" t="s">
        <v>596</v>
      </c>
      <c r="H8778" t="s">
        <v>153</v>
      </c>
      <c r="I8778" t="s">
        <v>136</v>
      </c>
      <c r="J8778" t="s">
        <v>137</v>
      </c>
      <c r="K8778" t="s">
        <v>138</v>
      </c>
      <c r="L8778" t="s">
        <v>23905</v>
      </c>
      <c r="M8778" t="s">
        <v>23906</v>
      </c>
      <c r="N8778">
        <v>8.4450000000000003</v>
      </c>
      <c r="O8778">
        <v>0</v>
      </c>
      <c r="P8778">
        <v>285</v>
      </c>
      <c r="Q8778">
        <v>0</v>
      </c>
      <c r="R8778">
        <v>0</v>
      </c>
      <c r="S8778">
        <v>0</v>
      </c>
      <c r="T8778">
        <v>35</v>
      </c>
      <c r="U8778">
        <v>0</v>
      </c>
      <c r="V8778">
        <v>0</v>
      </c>
      <c r="W8778">
        <v>0</v>
      </c>
      <c r="X8778">
        <v>550.76687804897097</v>
      </c>
      <c r="Y8778">
        <v>0</v>
      </c>
      <c r="Z8778">
        <v>0</v>
      </c>
      <c r="AA8778">
        <v>0</v>
      </c>
      <c r="AB8778">
        <v>128.99339281282454</v>
      </c>
      <c r="AC8778">
        <v>0</v>
      </c>
      <c r="AD8778">
        <v>0</v>
      </c>
      <c r="AE8778">
        <v>679.76027086179556</v>
      </c>
    </row>
    <row r="8779" spans="1:31" x14ac:dyDescent="0.3">
      <c r="A8779">
        <v>2728970</v>
      </c>
      <c r="B8779">
        <v>1</v>
      </c>
      <c r="C8779" t="s">
        <v>80</v>
      </c>
      <c r="D8779" t="s">
        <v>98</v>
      </c>
      <c r="E8779" t="s">
        <v>150</v>
      </c>
      <c r="F8779" t="s">
        <v>14095</v>
      </c>
      <c r="G8779" t="s">
        <v>152</v>
      </c>
      <c r="H8779" t="s">
        <v>153</v>
      </c>
      <c r="I8779" t="s">
        <v>136</v>
      </c>
      <c r="J8779" t="s">
        <v>137</v>
      </c>
      <c r="K8779" t="s">
        <v>138</v>
      </c>
      <c r="L8779" t="s">
        <v>23907</v>
      </c>
      <c r="M8779" t="s">
        <v>23908</v>
      </c>
      <c r="N8779">
        <v>0.25</v>
      </c>
      <c r="O8779">
        <v>0</v>
      </c>
      <c r="P8779">
        <v>3237</v>
      </c>
      <c r="Q8779">
        <v>11</v>
      </c>
      <c r="R8779">
        <v>749</v>
      </c>
      <c r="S8779">
        <v>23</v>
      </c>
      <c r="T8779">
        <v>850</v>
      </c>
      <c r="U8779">
        <v>3</v>
      </c>
      <c r="V8779">
        <v>0</v>
      </c>
      <c r="W8779">
        <v>0</v>
      </c>
      <c r="X8779">
        <v>103.04901252668905</v>
      </c>
      <c r="Y8779">
        <v>4.1745690101745003</v>
      </c>
      <c r="Z8779">
        <v>43.358731195004957</v>
      </c>
      <c r="AA8779">
        <v>46.071853502812502</v>
      </c>
      <c r="AB8779">
        <v>57.448280775415547</v>
      </c>
      <c r="AC8779">
        <v>20.671137352542502</v>
      </c>
      <c r="AD8779">
        <v>0</v>
      </c>
      <c r="AE8779">
        <v>274.7735843626391</v>
      </c>
    </row>
    <row r="8780" spans="1:31" x14ac:dyDescent="0.3">
      <c r="A8780">
        <v>2729966</v>
      </c>
      <c r="B8780">
        <v>1</v>
      </c>
      <c r="C8780" t="s">
        <v>80</v>
      </c>
      <c r="D8780" t="s">
        <v>92</v>
      </c>
      <c r="E8780" t="s">
        <v>145</v>
      </c>
      <c r="F8780" t="s">
        <v>23909</v>
      </c>
      <c r="G8780" t="s">
        <v>181</v>
      </c>
      <c r="H8780" t="s">
        <v>135</v>
      </c>
      <c r="I8780" t="s">
        <v>136</v>
      </c>
      <c r="J8780" t="s">
        <v>137</v>
      </c>
      <c r="K8780" t="s">
        <v>138</v>
      </c>
      <c r="L8780" t="s">
        <v>23910</v>
      </c>
      <c r="M8780" t="s">
        <v>23911</v>
      </c>
      <c r="N8780">
        <v>8.14</v>
      </c>
      <c r="O8780">
        <v>0</v>
      </c>
      <c r="P8780">
        <v>2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1.9599355153921501</v>
      </c>
      <c r="Y8780">
        <v>0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1.9599355153921501</v>
      </c>
    </row>
    <row r="8781" spans="1:31" x14ac:dyDescent="0.3">
      <c r="A8781">
        <v>2729943</v>
      </c>
      <c r="B8781">
        <v>1</v>
      </c>
      <c r="C8781" t="s">
        <v>80</v>
      </c>
      <c r="D8781" t="s">
        <v>95</v>
      </c>
      <c r="E8781" t="s">
        <v>161</v>
      </c>
      <c r="F8781" t="s">
        <v>23912</v>
      </c>
      <c r="G8781" t="s">
        <v>202</v>
      </c>
      <c r="H8781" t="s">
        <v>135</v>
      </c>
      <c r="I8781" t="s">
        <v>136</v>
      </c>
      <c r="J8781" t="s">
        <v>137</v>
      </c>
      <c r="K8781" t="s">
        <v>138</v>
      </c>
      <c r="L8781" t="s">
        <v>23913</v>
      </c>
      <c r="M8781" t="s">
        <v>23914</v>
      </c>
      <c r="N8781">
        <v>4.6961111109999996</v>
      </c>
      <c r="O8781">
        <v>0</v>
      </c>
      <c r="P8781">
        <v>32</v>
      </c>
      <c r="Q8781">
        <v>0</v>
      </c>
      <c r="R8781">
        <v>0</v>
      </c>
      <c r="S8781">
        <v>0</v>
      </c>
      <c r="T8781">
        <v>4</v>
      </c>
      <c r="U8781">
        <v>0</v>
      </c>
      <c r="V8781">
        <v>0</v>
      </c>
      <c r="W8781">
        <v>0</v>
      </c>
      <c r="X8781">
        <v>8.5721048463095073</v>
      </c>
      <c r="Y8781">
        <v>0</v>
      </c>
      <c r="Z8781">
        <v>0</v>
      </c>
      <c r="AA8781">
        <v>0</v>
      </c>
      <c r="AB8781">
        <v>16.550410230683916</v>
      </c>
      <c r="AC8781">
        <v>0</v>
      </c>
      <c r="AD8781">
        <v>0</v>
      </c>
      <c r="AE8781">
        <v>25.122515076993423</v>
      </c>
    </row>
    <row r="8782" spans="1:31" x14ac:dyDescent="0.3">
      <c r="A8782">
        <v>2728924</v>
      </c>
      <c r="B8782">
        <v>1</v>
      </c>
      <c r="C8782" t="s">
        <v>80</v>
      </c>
      <c r="D8782" t="s">
        <v>105</v>
      </c>
      <c r="E8782" t="s">
        <v>213</v>
      </c>
      <c r="F8782" t="s">
        <v>23915</v>
      </c>
      <c r="G8782" t="s">
        <v>152</v>
      </c>
      <c r="H8782" t="s">
        <v>153</v>
      </c>
      <c r="I8782" t="s">
        <v>136</v>
      </c>
      <c r="J8782" t="s">
        <v>137</v>
      </c>
      <c r="K8782" t="s">
        <v>138</v>
      </c>
      <c r="L8782" t="s">
        <v>23916</v>
      </c>
      <c r="M8782" t="s">
        <v>23917</v>
      </c>
      <c r="N8782">
        <v>10.964444444</v>
      </c>
      <c r="O8782">
        <v>2</v>
      </c>
      <c r="P8782">
        <v>1541</v>
      </c>
      <c r="Q8782">
        <v>4</v>
      </c>
      <c r="R8782">
        <v>116</v>
      </c>
      <c r="S8782">
        <v>8</v>
      </c>
      <c r="T8782">
        <v>160</v>
      </c>
      <c r="U8782">
        <v>0</v>
      </c>
      <c r="V8782">
        <v>0</v>
      </c>
      <c r="W8782">
        <v>23.251310340136271</v>
      </c>
      <c r="X8782">
        <v>2567.8530391731115</v>
      </c>
      <c r="Y8782">
        <v>694.94371434749576</v>
      </c>
      <c r="Z8782">
        <v>150.08447150794123</v>
      </c>
      <c r="AA8782">
        <v>868.15826601418678</v>
      </c>
      <c r="AB8782">
        <v>821.05838692529926</v>
      </c>
      <c r="AC8782">
        <v>0</v>
      </c>
      <c r="AD8782">
        <v>0</v>
      </c>
      <c r="AE8782">
        <v>5125.3491883081706</v>
      </c>
    </row>
    <row r="8783" spans="1:31" x14ac:dyDescent="0.3">
      <c r="A8783">
        <v>2729256</v>
      </c>
      <c r="B8783">
        <v>1</v>
      </c>
      <c r="C8783" t="s">
        <v>80</v>
      </c>
      <c r="D8783" t="s">
        <v>106</v>
      </c>
      <c r="E8783" t="s">
        <v>150</v>
      </c>
      <c r="F8783" t="s">
        <v>6404</v>
      </c>
      <c r="G8783" t="s">
        <v>152</v>
      </c>
      <c r="H8783" t="s">
        <v>153</v>
      </c>
      <c r="I8783" t="s">
        <v>136</v>
      </c>
      <c r="J8783" t="s">
        <v>137</v>
      </c>
      <c r="K8783" t="s">
        <v>138</v>
      </c>
      <c r="L8783" t="s">
        <v>23918</v>
      </c>
      <c r="M8783" t="s">
        <v>23919</v>
      </c>
      <c r="N8783">
        <v>0.84583333299999997</v>
      </c>
      <c r="O8783">
        <v>1</v>
      </c>
      <c r="P8783">
        <v>0</v>
      </c>
      <c r="Q8783">
        <v>13</v>
      </c>
      <c r="R8783">
        <v>131</v>
      </c>
      <c r="S8783">
        <v>4</v>
      </c>
      <c r="T8783">
        <v>34</v>
      </c>
      <c r="U8783">
        <v>0</v>
      </c>
      <c r="V8783">
        <v>0</v>
      </c>
      <c r="W8783">
        <v>2.5655597081827848</v>
      </c>
      <c r="X8783">
        <v>0</v>
      </c>
      <c r="Y8783">
        <v>11.253376586401842</v>
      </c>
      <c r="Z8783">
        <v>73.008761107622107</v>
      </c>
      <c r="AA8783">
        <v>75.741507066567024</v>
      </c>
      <c r="AB8783">
        <v>9.1279963319140744</v>
      </c>
      <c r="AC8783">
        <v>0</v>
      </c>
      <c r="AD8783">
        <v>0</v>
      </c>
      <c r="AE8783">
        <v>171.69720080068782</v>
      </c>
    </row>
    <row r="8784" spans="1:31" x14ac:dyDescent="0.3">
      <c r="A8784">
        <v>2728801</v>
      </c>
      <c r="B8784">
        <v>1</v>
      </c>
      <c r="C8784" t="s">
        <v>80</v>
      </c>
      <c r="D8784" t="s">
        <v>100</v>
      </c>
      <c r="E8784" t="s">
        <v>150</v>
      </c>
      <c r="F8784" t="s">
        <v>2149</v>
      </c>
      <c r="G8784" t="s">
        <v>152</v>
      </c>
      <c r="H8784" t="s">
        <v>153</v>
      </c>
      <c r="I8784" t="s">
        <v>136</v>
      </c>
      <c r="J8784" t="s">
        <v>137</v>
      </c>
      <c r="K8784" t="s">
        <v>138</v>
      </c>
      <c r="L8784" t="s">
        <v>23920</v>
      </c>
      <c r="M8784" t="s">
        <v>23921</v>
      </c>
      <c r="N8784">
        <v>2.0902777769999998</v>
      </c>
      <c r="O8784">
        <v>11</v>
      </c>
      <c r="P8784">
        <v>10877</v>
      </c>
      <c r="Q8784">
        <v>3</v>
      </c>
      <c r="R8784">
        <v>164</v>
      </c>
      <c r="S8784">
        <v>22</v>
      </c>
      <c r="T8784">
        <v>804</v>
      </c>
      <c r="U8784">
        <v>2</v>
      </c>
      <c r="V8784">
        <v>2</v>
      </c>
      <c r="W8784">
        <v>47.936210018040761</v>
      </c>
      <c r="X8784">
        <v>2120.4576426154099</v>
      </c>
      <c r="Y8784">
        <v>4.1129003237789998</v>
      </c>
      <c r="Z8784">
        <v>28.717534954469251</v>
      </c>
      <c r="AA8784">
        <v>330.53989963220022</v>
      </c>
      <c r="AB8784">
        <v>620.16119932537208</v>
      </c>
      <c r="AC8784">
        <v>148.52374579878281</v>
      </c>
      <c r="AD8784">
        <v>4.9539730972971672</v>
      </c>
      <c r="AE8784">
        <v>3305.4031057653501</v>
      </c>
    </row>
    <row r="8785" spans="1:31" x14ac:dyDescent="0.3">
      <c r="A8785">
        <v>2730507</v>
      </c>
      <c r="B8785">
        <v>1</v>
      </c>
      <c r="C8785" t="s">
        <v>81</v>
      </c>
      <c r="D8785" t="s">
        <v>128</v>
      </c>
      <c r="E8785" t="s">
        <v>161</v>
      </c>
      <c r="F8785" t="s">
        <v>23922</v>
      </c>
      <c r="G8785" t="s">
        <v>163</v>
      </c>
      <c r="H8785" t="s">
        <v>135</v>
      </c>
      <c r="I8785" t="s">
        <v>136</v>
      </c>
      <c r="J8785" t="s">
        <v>137</v>
      </c>
      <c r="K8785" t="s">
        <v>138</v>
      </c>
      <c r="L8785" t="s">
        <v>23923</v>
      </c>
      <c r="M8785" t="s">
        <v>23924</v>
      </c>
      <c r="N8785">
        <v>9.4341666659999994</v>
      </c>
      <c r="O8785">
        <v>0</v>
      </c>
      <c r="P8785">
        <v>124</v>
      </c>
      <c r="Q8785">
        <v>0</v>
      </c>
      <c r="R8785">
        <v>0</v>
      </c>
      <c r="S8785">
        <v>0</v>
      </c>
      <c r="T8785">
        <v>2</v>
      </c>
      <c r="U8785">
        <v>0</v>
      </c>
      <c r="V8785">
        <v>0</v>
      </c>
      <c r="W8785">
        <v>0</v>
      </c>
      <c r="X8785">
        <v>265.69072035640266</v>
      </c>
      <c r="Y8785">
        <v>0</v>
      </c>
      <c r="Z8785">
        <v>0</v>
      </c>
      <c r="AA8785">
        <v>0</v>
      </c>
      <c r="AB8785">
        <v>0.95868446088883497</v>
      </c>
      <c r="AC8785">
        <v>0</v>
      </c>
      <c r="AD8785">
        <v>0</v>
      </c>
      <c r="AE8785">
        <v>266.6494048172915</v>
      </c>
    </row>
    <row r="8786" spans="1:31" x14ac:dyDescent="0.3">
      <c r="A8786">
        <v>2729179</v>
      </c>
      <c r="B8786">
        <v>1</v>
      </c>
      <c r="C8786" t="s">
        <v>81</v>
      </c>
      <c r="D8786" t="s">
        <v>123</v>
      </c>
      <c r="E8786" t="s">
        <v>161</v>
      </c>
      <c r="F8786" t="s">
        <v>23925</v>
      </c>
      <c r="G8786" t="s">
        <v>163</v>
      </c>
      <c r="H8786" t="s">
        <v>135</v>
      </c>
      <c r="I8786" t="s">
        <v>136</v>
      </c>
      <c r="J8786" t="s">
        <v>137</v>
      </c>
      <c r="K8786" t="s">
        <v>138</v>
      </c>
      <c r="L8786" t="s">
        <v>23926</v>
      </c>
      <c r="M8786" t="s">
        <v>23927</v>
      </c>
      <c r="N8786">
        <v>5.8519444439999999</v>
      </c>
      <c r="O8786">
        <v>0</v>
      </c>
      <c r="P8786">
        <v>152</v>
      </c>
      <c r="Q8786">
        <v>0</v>
      </c>
      <c r="R8786">
        <v>0</v>
      </c>
      <c r="S8786">
        <v>0</v>
      </c>
      <c r="T8786">
        <v>16</v>
      </c>
      <c r="U8786">
        <v>0</v>
      </c>
      <c r="V8786">
        <v>0</v>
      </c>
      <c r="W8786">
        <v>0</v>
      </c>
      <c r="X8786">
        <v>160.28238305877329</v>
      </c>
      <c r="Y8786">
        <v>0</v>
      </c>
      <c r="Z8786">
        <v>0</v>
      </c>
      <c r="AA8786">
        <v>0</v>
      </c>
      <c r="AB8786">
        <v>100.65897845968458</v>
      </c>
      <c r="AC8786">
        <v>0</v>
      </c>
      <c r="AD8786">
        <v>0</v>
      </c>
      <c r="AE8786">
        <v>260.94136151845788</v>
      </c>
    </row>
    <row r="8787" spans="1:31" x14ac:dyDescent="0.3">
      <c r="A8787">
        <v>2730112</v>
      </c>
      <c r="B8787">
        <v>1</v>
      </c>
      <c r="C8787" t="s">
        <v>80</v>
      </c>
      <c r="D8787" t="s">
        <v>97</v>
      </c>
      <c r="E8787" t="s">
        <v>132</v>
      </c>
      <c r="F8787" t="s">
        <v>23928</v>
      </c>
      <c r="G8787" t="s">
        <v>134</v>
      </c>
      <c r="H8787" t="s">
        <v>135</v>
      </c>
      <c r="I8787" t="s">
        <v>136</v>
      </c>
      <c r="J8787" t="s">
        <v>137</v>
      </c>
      <c r="K8787" t="s">
        <v>138</v>
      </c>
      <c r="L8787" t="s">
        <v>23929</v>
      </c>
      <c r="M8787" t="s">
        <v>23930</v>
      </c>
      <c r="N8787">
        <v>8.6649999999999991</v>
      </c>
      <c r="O8787">
        <v>0</v>
      </c>
      <c r="P8787">
        <v>14</v>
      </c>
      <c r="Q8787">
        <v>0</v>
      </c>
      <c r="R8787">
        <v>1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82.483121508801375</v>
      </c>
      <c r="Y8787">
        <v>0</v>
      </c>
      <c r="Z8787">
        <v>1.1981538508070901</v>
      </c>
      <c r="AA8787">
        <v>0</v>
      </c>
      <c r="AB8787">
        <v>0</v>
      </c>
      <c r="AC8787">
        <v>0</v>
      </c>
      <c r="AD8787">
        <v>0</v>
      </c>
      <c r="AE8787">
        <v>83.681275359608463</v>
      </c>
    </row>
    <row r="8788" spans="1:31" x14ac:dyDescent="0.3">
      <c r="A8788">
        <v>2730323</v>
      </c>
      <c r="B8788">
        <v>3</v>
      </c>
      <c r="C8788" t="s">
        <v>80</v>
      </c>
      <c r="D8788" t="s">
        <v>90</v>
      </c>
      <c r="E8788" t="s">
        <v>156</v>
      </c>
      <c r="F8788" t="s">
        <v>14578</v>
      </c>
      <c r="G8788" t="s">
        <v>348</v>
      </c>
      <c r="H8788" t="s">
        <v>153</v>
      </c>
      <c r="I8788" t="s">
        <v>136</v>
      </c>
      <c r="J8788" t="s">
        <v>137</v>
      </c>
      <c r="K8788" t="s">
        <v>138</v>
      </c>
      <c r="L8788" t="s">
        <v>22289</v>
      </c>
      <c r="M8788" t="s">
        <v>23931</v>
      </c>
      <c r="N8788">
        <v>1.182222222</v>
      </c>
      <c r="O8788">
        <v>0</v>
      </c>
      <c r="P8788">
        <v>52</v>
      </c>
      <c r="Q8788">
        <v>0</v>
      </c>
      <c r="R8788">
        <v>0</v>
      </c>
      <c r="S8788">
        <v>0</v>
      </c>
      <c r="T8788">
        <v>2</v>
      </c>
      <c r="U8788">
        <v>0</v>
      </c>
      <c r="V8788">
        <v>0</v>
      </c>
      <c r="W8788">
        <v>0</v>
      </c>
      <c r="X8788">
        <v>10.744365625095162</v>
      </c>
      <c r="Y8788">
        <v>0</v>
      </c>
      <c r="Z8788">
        <v>0</v>
      </c>
      <c r="AA8788">
        <v>0</v>
      </c>
      <c r="AB8788">
        <v>0.77709260377391998</v>
      </c>
      <c r="AC8788">
        <v>0</v>
      </c>
      <c r="AD8788">
        <v>0</v>
      </c>
      <c r="AE8788">
        <v>11.521458228869081</v>
      </c>
    </row>
    <row r="8789" spans="1:31" x14ac:dyDescent="0.3">
      <c r="A8789">
        <v>2729402</v>
      </c>
      <c r="B8789">
        <v>1</v>
      </c>
      <c r="C8789" t="s">
        <v>81</v>
      </c>
      <c r="D8789" t="s">
        <v>128</v>
      </c>
      <c r="E8789" t="s">
        <v>156</v>
      </c>
      <c r="F8789" t="s">
        <v>23932</v>
      </c>
      <c r="G8789" t="s">
        <v>348</v>
      </c>
      <c r="H8789" t="s">
        <v>153</v>
      </c>
      <c r="I8789" t="s">
        <v>136</v>
      </c>
      <c r="J8789" t="s">
        <v>137</v>
      </c>
      <c r="K8789" t="s">
        <v>138</v>
      </c>
      <c r="L8789" t="s">
        <v>23933</v>
      </c>
      <c r="M8789" t="s">
        <v>23934</v>
      </c>
      <c r="N8789">
        <v>9.2419444439999996</v>
      </c>
      <c r="O8789">
        <v>0</v>
      </c>
      <c r="P8789">
        <v>104</v>
      </c>
      <c r="Q8789">
        <v>0</v>
      </c>
      <c r="R8789">
        <v>0</v>
      </c>
      <c r="S8789">
        <v>0</v>
      </c>
      <c r="T8789">
        <v>5</v>
      </c>
      <c r="U8789">
        <v>0</v>
      </c>
      <c r="V8789">
        <v>0</v>
      </c>
      <c r="W8789">
        <v>0</v>
      </c>
      <c r="X8789">
        <v>103.58365967462183</v>
      </c>
      <c r="Y8789">
        <v>0</v>
      </c>
      <c r="Z8789">
        <v>0</v>
      </c>
      <c r="AA8789">
        <v>0</v>
      </c>
      <c r="AB8789">
        <v>3.2373267574697913</v>
      </c>
      <c r="AC8789">
        <v>0</v>
      </c>
      <c r="AD8789">
        <v>0</v>
      </c>
      <c r="AE8789">
        <v>106.82098643209162</v>
      </c>
    </row>
    <row r="8790" spans="1:31" x14ac:dyDescent="0.3">
      <c r="A8790">
        <v>2728715</v>
      </c>
      <c r="B8790">
        <v>1</v>
      </c>
      <c r="C8790" t="s">
        <v>80</v>
      </c>
      <c r="D8790" t="s">
        <v>89</v>
      </c>
      <c r="E8790" t="s">
        <v>150</v>
      </c>
      <c r="F8790" t="s">
        <v>22044</v>
      </c>
      <c r="G8790" t="s">
        <v>152</v>
      </c>
      <c r="H8790" t="s">
        <v>153</v>
      </c>
      <c r="I8790" t="s">
        <v>490</v>
      </c>
      <c r="J8790" t="s">
        <v>137</v>
      </c>
      <c r="K8790" t="s">
        <v>138</v>
      </c>
      <c r="L8790" t="s">
        <v>23935</v>
      </c>
      <c r="M8790" t="s">
        <v>23936</v>
      </c>
      <c r="N8790">
        <v>4.1388887999999999E-2</v>
      </c>
      <c r="O8790">
        <v>3</v>
      </c>
      <c r="P8790">
        <v>4891</v>
      </c>
      <c r="Q8790">
        <v>5</v>
      </c>
      <c r="R8790">
        <v>23</v>
      </c>
      <c r="S8790">
        <v>18</v>
      </c>
      <c r="T8790">
        <v>475</v>
      </c>
      <c r="U8790">
        <v>4</v>
      </c>
      <c r="V8790">
        <v>1</v>
      </c>
      <c r="W8790">
        <v>1.3412749956863665</v>
      </c>
      <c r="X8790">
        <v>59.086738536676705</v>
      </c>
      <c r="Y8790">
        <v>0.13639044215984253</v>
      </c>
      <c r="Z8790">
        <v>0.16432487652979083</v>
      </c>
      <c r="AA8790">
        <v>7.7967913141947225</v>
      </c>
      <c r="AB8790">
        <v>14.157345120132485</v>
      </c>
      <c r="AC8790">
        <v>4.0772504627917829</v>
      </c>
      <c r="AD8790">
        <v>1.4693554311119446</v>
      </c>
      <c r="AE8790">
        <v>88.229471179283649</v>
      </c>
    </row>
    <row r="8791" spans="1:31" x14ac:dyDescent="0.3">
      <c r="A8791">
        <v>2730338</v>
      </c>
      <c r="B8791">
        <v>1</v>
      </c>
      <c r="C8791" t="s">
        <v>81</v>
      </c>
      <c r="D8791" t="s">
        <v>124</v>
      </c>
      <c r="E8791" t="s">
        <v>161</v>
      </c>
      <c r="F8791" t="s">
        <v>23937</v>
      </c>
      <c r="G8791" t="s">
        <v>163</v>
      </c>
      <c r="H8791" t="s">
        <v>135</v>
      </c>
      <c r="I8791" t="s">
        <v>136</v>
      </c>
      <c r="J8791" t="s">
        <v>137</v>
      </c>
      <c r="K8791" t="s">
        <v>138</v>
      </c>
      <c r="L8791" t="s">
        <v>23938</v>
      </c>
      <c r="M8791" t="s">
        <v>23939</v>
      </c>
      <c r="N8791">
        <v>1.8438888879999999</v>
      </c>
      <c r="O8791">
        <v>0</v>
      </c>
      <c r="P8791">
        <v>79</v>
      </c>
      <c r="Q8791">
        <v>0</v>
      </c>
      <c r="R8791">
        <v>0</v>
      </c>
      <c r="S8791">
        <v>0</v>
      </c>
      <c r="T8791">
        <v>3</v>
      </c>
      <c r="U8791">
        <v>0</v>
      </c>
      <c r="V8791">
        <v>0</v>
      </c>
      <c r="W8791">
        <v>0</v>
      </c>
      <c r="X8791">
        <v>22.051667384728997</v>
      </c>
      <c r="Y8791">
        <v>0</v>
      </c>
      <c r="Z8791">
        <v>0</v>
      </c>
      <c r="AA8791">
        <v>0</v>
      </c>
      <c r="AB8791">
        <v>0.37339061744182006</v>
      </c>
      <c r="AC8791">
        <v>0</v>
      </c>
      <c r="AD8791">
        <v>0</v>
      </c>
      <c r="AE8791">
        <v>22.425058002170818</v>
      </c>
    </row>
    <row r="8792" spans="1:31" x14ac:dyDescent="0.3">
      <c r="A8792">
        <v>2729010</v>
      </c>
      <c r="B8792">
        <v>1</v>
      </c>
      <c r="C8792" t="s">
        <v>80</v>
      </c>
      <c r="D8792" t="s">
        <v>104</v>
      </c>
      <c r="E8792" t="s">
        <v>150</v>
      </c>
      <c r="F8792" t="s">
        <v>23746</v>
      </c>
      <c r="G8792" t="s">
        <v>152</v>
      </c>
      <c r="H8792" t="s">
        <v>153</v>
      </c>
      <c r="I8792" t="s">
        <v>490</v>
      </c>
      <c r="J8792" t="s">
        <v>137</v>
      </c>
      <c r="K8792" t="s">
        <v>138</v>
      </c>
      <c r="L8792" t="s">
        <v>23940</v>
      </c>
      <c r="M8792" t="s">
        <v>23941</v>
      </c>
      <c r="N8792">
        <v>1.3888888E-2</v>
      </c>
      <c r="O8792">
        <v>37</v>
      </c>
      <c r="P8792">
        <v>2097</v>
      </c>
      <c r="Q8792">
        <v>117</v>
      </c>
      <c r="R8792">
        <v>160</v>
      </c>
      <c r="S8792">
        <v>40</v>
      </c>
      <c r="T8792">
        <v>227</v>
      </c>
      <c r="U8792">
        <v>2</v>
      </c>
      <c r="V8792">
        <v>1</v>
      </c>
      <c r="W8792">
        <v>0.57690430515713331</v>
      </c>
      <c r="X8792">
        <v>5.1494157824048123</v>
      </c>
      <c r="Y8792">
        <v>0.78938023927674161</v>
      </c>
      <c r="Z8792">
        <v>7.6478063064399998E-2</v>
      </c>
      <c r="AA8792">
        <v>1.7806817691378753</v>
      </c>
      <c r="AB8792">
        <v>1.0090728306240995</v>
      </c>
      <c r="AC8792">
        <v>1.2957788279916668E-2</v>
      </c>
      <c r="AD8792">
        <v>1.0006718447550002E-2</v>
      </c>
      <c r="AE8792">
        <v>9.4048974963925271</v>
      </c>
    </row>
    <row r="8793" spans="1:31" x14ac:dyDescent="0.3">
      <c r="A8793">
        <v>2728818</v>
      </c>
      <c r="B8793">
        <v>1</v>
      </c>
      <c r="C8793" t="s">
        <v>80</v>
      </c>
      <c r="D8793" t="s">
        <v>91</v>
      </c>
      <c r="E8793" t="s">
        <v>213</v>
      </c>
      <c r="F8793" t="s">
        <v>14436</v>
      </c>
      <c r="G8793" t="s">
        <v>152</v>
      </c>
      <c r="H8793" t="s">
        <v>153</v>
      </c>
      <c r="I8793" t="s">
        <v>136</v>
      </c>
      <c r="J8793" t="s">
        <v>137</v>
      </c>
      <c r="K8793" t="s">
        <v>138</v>
      </c>
      <c r="L8793" t="s">
        <v>23942</v>
      </c>
      <c r="M8793" t="s">
        <v>23943</v>
      </c>
      <c r="N8793">
        <v>5.5</v>
      </c>
      <c r="O8793">
        <v>6</v>
      </c>
      <c r="P8793">
        <v>1485</v>
      </c>
      <c r="Q8793">
        <v>10</v>
      </c>
      <c r="R8793">
        <v>59</v>
      </c>
      <c r="S8793">
        <v>4</v>
      </c>
      <c r="T8793">
        <v>78</v>
      </c>
      <c r="U8793">
        <v>0</v>
      </c>
      <c r="V8793">
        <v>1</v>
      </c>
      <c r="W8793">
        <v>5.5432506692204999</v>
      </c>
      <c r="X8793">
        <v>529.68854044331215</v>
      </c>
      <c r="Y8793">
        <v>55.019904609556399</v>
      </c>
      <c r="Z8793">
        <v>300.9914905703161</v>
      </c>
      <c r="AA8793">
        <v>161.73442519203033</v>
      </c>
      <c r="AB8793">
        <v>164.77353265084713</v>
      </c>
      <c r="AC8793">
        <v>0</v>
      </c>
      <c r="AD8793">
        <v>0</v>
      </c>
      <c r="AE8793">
        <v>1217.7511441352826</v>
      </c>
    </row>
    <row r="8794" spans="1:31" x14ac:dyDescent="0.3">
      <c r="A8794">
        <v>2729116</v>
      </c>
      <c r="B8794">
        <v>1</v>
      </c>
      <c r="C8794" t="s">
        <v>80</v>
      </c>
      <c r="D8794" t="s">
        <v>85</v>
      </c>
      <c r="E8794" t="s">
        <v>156</v>
      </c>
      <c r="F8794" t="s">
        <v>23944</v>
      </c>
      <c r="G8794" t="s">
        <v>249</v>
      </c>
      <c r="H8794" t="s">
        <v>153</v>
      </c>
      <c r="I8794" t="s">
        <v>136</v>
      </c>
      <c r="J8794" t="s">
        <v>5</v>
      </c>
      <c r="K8794" t="s">
        <v>138</v>
      </c>
      <c r="L8794" t="s">
        <v>23945</v>
      </c>
      <c r="M8794" t="s">
        <v>23946</v>
      </c>
      <c r="N8794">
        <v>5.3966666659999998</v>
      </c>
      <c r="O8794">
        <v>0</v>
      </c>
      <c r="P8794">
        <v>1159</v>
      </c>
      <c r="Q8794">
        <v>0</v>
      </c>
      <c r="R8794">
        <v>0</v>
      </c>
      <c r="S8794">
        <v>0</v>
      </c>
      <c r="T8794">
        <v>102</v>
      </c>
      <c r="U8794">
        <v>0</v>
      </c>
      <c r="V8794">
        <v>0</v>
      </c>
      <c r="W8794">
        <v>0</v>
      </c>
      <c r="X8794">
        <v>1424.5080198845887</v>
      </c>
      <c r="Y8794">
        <v>0</v>
      </c>
      <c r="Z8794">
        <v>0</v>
      </c>
      <c r="AA8794">
        <v>0</v>
      </c>
      <c r="AB8794">
        <v>680.62653193354549</v>
      </c>
      <c r="AC8794">
        <v>0</v>
      </c>
      <c r="AD8794">
        <v>0</v>
      </c>
      <c r="AE8794">
        <v>2105.1345518181342</v>
      </c>
    </row>
    <row r="8795" spans="1:31" x14ac:dyDescent="0.3">
      <c r="A8795">
        <v>2729574</v>
      </c>
      <c r="B8795">
        <v>1</v>
      </c>
      <c r="C8795" t="s">
        <v>81</v>
      </c>
      <c r="D8795" t="s">
        <v>128</v>
      </c>
      <c r="E8795" t="s">
        <v>150</v>
      </c>
      <c r="F8795" t="s">
        <v>5201</v>
      </c>
      <c r="G8795" t="s">
        <v>300</v>
      </c>
      <c r="H8795" t="s">
        <v>153</v>
      </c>
      <c r="I8795" t="s">
        <v>136</v>
      </c>
      <c r="J8795" t="s">
        <v>137</v>
      </c>
      <c r="K8795" t="s">
        <v>210</v>
      </c>
      <c r="L8795" t="s">
        <v>23947</v>
      </c>
      <c r="M8795" t="s">
        <v>23948</v>
      </c>
      <c r="N8795">
        <v>7.8544444440000003</v>
      </c>
      <c r="O8795">
        <v>0</v>
      </c>
      <c r="P8795">
        <v>0</v>
      </c>
      <c r="Q8795">
        <v>0</v>
      </c>
      <c r="R8795">
        <v>0</v>
      </c>
      <c r="S8795">
        <v>10</v>
      </c>
      <c r="T8795">
        <v>0</v>
      </c>
      <c r="U8795">
        <v>11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397.99686763807819</v>
      </c>
      <c r="AB8795">
        <v>0</v>
      </c>
      <c r="AC8795">
        <v>5971.1137340220994</v>
      </c>
      <c r="AD8795">
        <v>0</v>
      </c>
      <c r="AE8795">
        <v>6369.110601660178</v>
      </c>
    </row>
    <row r="8796" spans="1:31" x14ac:dyDescent="0.3">
      <c r="A8796">
        <v>2730570</v>
      </c>
      <c r="B8796">
        <v>1</v>
      </c>
      <c r="C8796" t="s">
        <v>80</v>
      </c>
      <c r="D8796" t="s">
        <v>103</v>
      </c>
      <c r="E8796" t="s">
        <v>200</v>
      </c>
      <c r="F8796" t="s">
        <v>23949</v>
      </c>
      <c r="G8796" t="s">
        <v>543</v>
      </c>
      <c r="H8796" t="s">
        <v>135</v>
      </c>
      <c r="I8796" t="s">
        <v>136</v>
      </c>
      <c r="J8796" t="s">
        <v>137</v>
      </c>
      <c r="K8796" t="s">
        <v>138</v>
      </c>
      <c r="L8796" t="s">
        <v>23950</v>
      </c>
      <c r="M8796" t="s">
        <v>23951</v>
      </c>
      <c r="N8796">
        <v>8.2002777770000002</v>
      </c>
      <c r="O8796">
        <v>0</v>
      </c>
      <c r="P8796">
        <v>21</v>
      </c>
      <c r="Q8796">
        <v>0</v>
      </c>
      <c r="R8796">
        <v>0</v>
      </c>
      <c r="S8796">
        <v>0</v>
      </c>
      <c r="T8796">
        <v>2</v>
      </c>
      <c r="U8796">
        <v>0</v>
      </c>
      <c r="V8796">
        <v>0</v>
      </c>
      <c r="W8796">
        <v>0</v>
      </c>
      <c r="X8796">
        <v>43.166044402875272</v>
      </c>
      <c r="Y8796">
        <v>0</v>
      </c>
      <c r="Z8796">
        <v>0</v>
      </c>
      <c r="AA8796">
        <v>0</v>
      </c>
      <c r="AB8796">
        <v>8.609747713447705</v>
      </c>
      <c r="AC8796">
        <v>0</v>
      </c>
      <c r="AD8796">
        <v>0</v>
      </c>
      <c r="AE8796">
        <v>51.775792116322975</v>
      </c>
    </row>
    <row r="8797" spans="1:31" x14ac:dyDescent="0.3">
      <c r="A8797">
        <v>2730072</v>
      </c>
      <c r="B8797">
        <v>1</v>
      </c>
      <c r="C8797" t="s">
        <v>80</v>
      </c>
      <c r="D8797" t="s">
        <v>90</v>
      </c>
      <c r="E8797" t="s">
        <v>145</v>
      </c>
      <c r="F8797" t="s">
        <v>23952</v>
      </c>
      <c r="G8797" t="s">
        <v>230</v>
      </c>
      <c r="H8797" t="s">
        <v>135</v>
      </c>
      <c r="I8797" t="s">
        <v>136</v>
      </c>
      <c r="J8797" t="s">
        <v>137</v>
      </c>
      <c r="K8797" t="s">
        <v>138</v>
      </c>
      <c r="L8797" t="s">
        <v>23953</v>
      </c>
      <c r="M8797" t="s">
        <v>23376</v>
      </c>
      <c r="N8797">
        <v>2.6230555550000001</v>
      </c>
      <c r="O8797">
        <v>0</v>
      </c>
      <c r="P8797">
        <v>1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1.0409158748593408</v>
      </c>
      <c r="Y8797">
        <v>0</v>
      </c>
      <c r="Z8797">
        <v>0</v>
      </c>
      <c r="AA8797">
        <v>0</v>
      </c>
      <c r="AB8797">
        <v>0</v>
      </c>
      <c r="AC8797">
        <v>0</v>
      </c>
      <c r="AD8797">
        <v>0</v>
      </c>
      <c r="AE8797">
        <v>1.0409158748593408</v>
      </c>
    </row>
    <row r="8798" spans="1:31" x14ac:dyDescent="0.3">
      <c r="A8798">
        <v>2729860</v>
      </c>
      <c r="B8798">
        <v>1</v>
      </c>
      <c r="C8798" t="s">
        <v>80</v>
      </c>
      <c r="D8798" t="s">
        <v>108</v>
      </c>
      <c r="E8798" t="s">
        <v>213</v>
      </c>
      <c r="F8798" t="s">
        <v>23954</v>
      </c>
      <c r="G8798" t="s">
        <v>2306</v>
      </c>
      <c r="H8798" t="s">
        <v>153</v>
      </c>
      <c r="I8798" t="s">
        <v>136</v>
      </c>
      <c r="J8798" t="s">
        <v>3</v>
      </c>
      <c r="K8798" t="s">
        <v>138</v>
      </c>
      <c r="L8798" t="s">
        <v>23955</v>
      </c>
      <c r="M8798" t="s">
        <v>23956</v>
      </c>
      <c r="N8798">
        <v>3.4327777770000001</v>
      </c>
      <c r="O8798">
        <v>0</v>
      </c>
      <c r="P8798">
        <v>340</v>
      </c>
      <c r="Q8798">
        <v>0</v>
      </c>
      <c r="R8798">
        <v>159</v>
      </c>
      <c r="S8798">
        <v>3</v>
      </c>
      <c r="T8798">
        <v>79</v>
      </c>
      <c r="U8798">
        <v>0</v>
      </c>
      <c r="V8798">
        <v>0</v>
      </c>
      <c r="W8798">
        <v>0</v>
      </c>
      <c r="X8798">
        <v>122.74456252550223</v>
      </c>
      <c r="Y8798">
        <v>0</v>
      </c>
      <c r="Z8798">
        <v>70.042770647618767</v>
      </c>
      <c r="AA8798">
        <v>17.412928378132655</v>
      </c>
      <c r="AB8798">
        <v>54.913446985386805</v>
      </c>
      <c r="AC8798">
        <v>0</v>
      </c>
      <c r="AD8798">
        <v>0</v>
      </c>
      <c r="AE8798">
        <v>265.11370853664044</v>
      </c>
    </row>
    <row r="8799" spans="1:31" x14ac:dyDescent="0.3">
      <c r="A8799">
        <v>2729551</v>
      </c>
      <c r="B8799">
        <v>1</v>
      </c>
      <c r="C8799" t="s">
        <v>81</v>
      </c>
      <c r="D8799" t="s">
        <v>120</v>
      </c>
      <c r="E8799" t="s">
        <v>150</v>
      </c>
      <c r="F8799" t="s">
        <v>23957</v>
      </c>
      <c r="G8799" t="s">
        <v>152</v>
      </c>
      <c r="H8799" t="s">
        <v>153</v>
      </c>
      <c r="I8799" t="s">
        <v>136</v>
      </c>
      <c r="J8799" t="s">
        <v>137</v>
      </c>
      <c r="K8799" t="s">
        <v>138</v>
      </c>
      <c r="L8799" t="s">
        <v>23958</v>
      </c>
      <c r="M8799" t="s">
        <v>23959</v>
      </c>
      <c r="N8799">
        <v>2.7152777769999998</v>
      </c>
      <c r="O8799">
        <v>0</v>
      </c>
      <c r="P8799">
        <v>1</v>
      </c>
      <c r="Q8799">
        <v>20</v>
      </c>
      <c r="R8799">
        <v>68</v>
      </c>
      <c r="S8799">
        <v>3</v>
      </c>
      <c r="T8799">
        <v>1</v>
      </c>
      <c r="U8799">
        <v>0</v>
      </c>
      <c r="V8799">
        <v>0</v>
      </c>
      <c r="W8799">
        <v>0</v>
      </c>
      <c r="X8799">
        <v>0.50400349028333336</v>
      </c>
      <c r="Y8799">
        <v>88.581491798628221</v>
      </c>
      <c r="Z8799">
        <v>60.139541592070884</v>
      </c>
      <c r="AA8799">
        <v>13.297075908069093</v>
      </c>
      <c r="AB8799">
        <v>0</v>
      </c>
      <c r="AC8799">
        <v>0</v>
      </c>
      <c r="AD8799">
        <v>0</v>
      </c>
      <c r="AE8799">
        <v>162.52211278905153</v>
      </c>
    </row>
    <row r="8800" spans="1:31" x14ac:dyDescent="0.3">
      <c r="A8800">
        <v>2730401</v>
      </c>
      <c r="B8800">
        <v>1</v>
      </c>
      <c r="C8800" t="s">
        <v>80</v>
      </c>
      <c r="D8800" t="s">
        <v>106</v>
      </c>
      <c r="E8800" t="s">
        <v>150</v>
      </c>
      <c r="F8800" t="s">
        <v>23960</v>
      </c>
      <c r="G8800" t="s">
        <v>152</v>
      </c>
      <c r="H8800" t="s">
        <v>153</v>
      </c>
      <c r="I8800" t="s">
        <v>136</v>
      </c>
      <c r="J8800" t="s">
        <v>137</v>
      </c>
      <c r="K8800" t="s">
        <v>138</v>
      </c>
      <c r="L8800" t="s">
        <v>23961</v>
      </c>
      <c r="M8800" t="s">
        <v>23962</v>
      </c>
      <c r="N8800">
        <v>1.3702777770000001</v>
      </c>
      <c r="O8800">
        <v>0</v>
      </c>
      <c r="P8800">
        <v>616</v>
      </c>
      <c r="Q8800">
        <v>26</v>
      </c>
      <c r="R8800">
        <v>187</v>
      </c>
      <c r="S8800">
        <v>12</v>
      </c>
      <c r="T8800">
        <v>140</v>
      </c>
      <c r="U8800">
        <v>0</v>
      </c>
      <c r="V8800">
        <v>0</v>
      </c>
      <c r="W8800">
        <v>0</v>
      </c>
      <c r="X8800">
        <v>168.01273136770325</v>
      </c>
      <c r="Y8800">
        <v>93.134947204662609</v>
      </c>
      <c r="Z8800">
        <v>168.62150864941691</v>
      </c>
      <c r="AA8800">
        <v>22.967075248963546</v>
      </c>
      <c r="AB8800">
        <v>151.68673369281115</v>
      </c>
      <c r="AC8800">
        <v>0</v>
      </c>
      <c r="AD8800">
        <v>0</v>
      </c>
      <c r="AE8800">
        <v>604.42299616355751</v>
      </c>
    </row>
    <row r="8801" spans="1:31" x14ac:dyDescent="0.3">
      <c r="A8801">
        <v>2730358</v>
      </c>
      <c r="B8801">
        <v>1</v>
      </c>
      <c r="C8801" t="s">
        <v>80</v>
      </c>
      <c r="D8801" t="s">
        <v>100</v>
      </c>
      <c r="E8801" t="s">
        <v>161</v>
      </c>
      <c r="F8801" t="s">
        <v>23963</v>
      </c>
      <c r="G8801" t="s">
        <v>724</v>
      </c>
      <c r="H8801" t="s">
        <v>135</v>
      </c>
      <c r="I8801" t="s">
        <v>136</v>
      </c>
      <c r="J8801" t="s">
        <v>137</v>
      </c>
      <c r="K8801" t="s">
        <v>138</v>
      </c>
      <c r="L8801" t="s">
        <v>23964</v>
      </c>
      <c r="M8801" t="s">
        <v>23965</v>
      </c>
      <c r="N8801">
        <v>3.7063888880000002</v>
      </c>
      <c r="O8801">
        <v>0</v>
      </c>
      <c r="P8801">
        <v>0</v>
      </c>
      <c r="Q8801">
        <v>0</v>
      </c>
      <c r="R8801">
        <v>3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14.930978374821811</v>
      </c>
      <c r="AA8801">
        <v>0</v>
      </c>
      <c r="AB8801">
        <v>0</v>
      </c>
      <c r="AC8801">
        <v>0</v>
      </c>
      <c r="AD8801">
        <v>0</v>
      </c>
      <c r="AE8801">
        <v>14.930978374821811</v>
      </c>
    </row>
    <row r="8802" spans="1:31" x14ac:dyDescent="0.3">
      <c r="A8802">
        <v>2729594</v>
      </c>
      <c r="B8802">
        <v>1</v>
      </c>
      <c r="C8802" t="s">
        <v>80</v>
      </c>
      <c r="D8802" t="s">
        <v>101</v>
      </c>
      <c r="E8802" t="s">
        <v>213</v>
      </c>
      <c r="F8802" t="s">
        <v>14187</v>
      </c>
      <c r="G8802" t="s">
        <v>152</v>
      </c>
      <c r="H8802" t="s">
        <v>153</v>
      </c>
      <c r="I8802" t="s">
        <v>136</v>
      </c>
      <c r="J8802" t="s">
        <v>137</v>
      </c>
      <c r="K8802" t="s">
        <v>138</v>
      </c>
      <c r="L8802" t="s">
        <v>23966</v>
      </c>
      <c r="M8802" t="s">
        <v>23967</v>
      </c>
      <c r="N8802">
        <v>0.90416666599999995</v>
      </c>
      <c r="O8802">
        <v>7</v>
      </c>
      <c r="P8802">
        <v>2810</v>
      </c>
      <c r="Q8802">
        <v>4</v>
      </c>
      <c r="R8802">
        <v>79</v>
      </c>
      <c r="S8802">
        <v>26</v>
      </c>
      <c r="T8802">
        <v>280</v>
      </c>
      <c r="U8802">
        <v>2</v>
      </c>
      <c r="V8802">
        <v>1</v>
      </c>
      <c r="W8802">
        <v>0.93934943842574992</v>
      </c>
      <c r="X8802">
        <v>545.86000042514854</v>
      </c>
      <c r="Y8802">
        <v>5.6954006424097674</v>
      </c>
      <c r="Z8802">
        <v>19.977175773892874</v>
      </c>
      <c r="AA8802">
        <v>92.494646742916814</v>
      </c>
      <c r="AB8802">
        <v>247.17288106129814</v>
      </c>
      <c r="AC8802">
        <v>6.5598343661089169</v>
      </c>
      <c r="AD8802">
        <v>0</v>
      </c>
      <c r="AE8802">
        <v>918.69928845020092</v>
      </c>
    </row>
    <row r="8803" spans="1:31" x14ac:dyDescent="0.3">
      <c r="A8803">
        <v>2729817</v>
      </c>
      <c r="B8803">
        <v>1</v>
      </c>
      <c r="C8803" t="s">
        <v>80</v>
      </c>
      <c r="D8803" t="s">
        <v>108</v>
      </c>
      <c r="E8803" t="s">
        <v>161</v>
      </c>
      <c r="F8803" t="s">
        <v>23968</v>
      </c>
      <c r="G8803" t="s">
        <v>163</v>
      </c>
      <c r="H8803" t="s">
        <v>135</v>
      </c>
      <c r="I8803" t="s">
        <v>136</v>
      </c>
      <c r="J8803" t="s">
        <v>137</v>
      </c>
      <c r="K8803" t="s">
        <v>138</v>
      </c>
      <c r="L8803" t="s">
        <v>23969</v>
      </c>
      <c r="M8803" t="s">
        <v>23970</v>
      </c>
      <c r="N8803">
        <v>1.2338888880000001</v>
      </c>
      <c r="O8803">
        <v>0</v>
      </c>
      <c r="P8803">
        <v>19</v>
      </c>
      <c r="Q8803">
        <v>0</v>
      </c>
      <c r="R8803">
        <v>3</v>
      </c>
      <c r="S8803">
        <v>0</v>
      </c>
      <c r="T8803">
        <v>1</v>
      </c>
      <c r="U8803">
        <v>0</v>
      </c>
      <c r="V8803">
        <v>0</v>
      </c>
      <c r="W8803">
        <v>0</v>
      </c>
      <c r="X8803">
        <v>3.3124665695555509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3.3124665695555509</v>
      </c>
    </row>
    <row r="8804" spans="1:31" x14ac:dyDescent="0.3">
      <c r="A8804">
        <v>2729923</v>
      </c>
      <c r="B8804">
        <v>1</v>
      </c>
      <c r="C8804" t="s">
        <v>80</v>
      </c>
      <c r="D8804" t="s">
        <v>109</v>
      </c>
      <c r="E8804" t="s">
        <v>161</v>
      </c>
      <c r="F8804" t="s">
        <v>7189</v>
      </c>
      <c r="G8804" t="s">
        <v>163</v>
      </c>
      <c r="H8804" t="s">
        <v>135</v>
      </c>
      <c r="I8804" t="s">
        <v>136</v>
      </c>
      <c r="J8804" t="s">
        <v>137</v>
      </c>
      <c r="K8804" t="s">
        <v>138</v>
      </c>
      <c r="L8804" t="s">
        <v>23971</v>
      </c>
      <c r="M8804" t="s">
        <v>23972</v>
      </c>
      <c r="N8804">
        <v>8.4252777769999998</v>
      </c>
      <c r="O8804">
        <v>0</v>
      </c>
      <c r="P8804">
        <v>13</v>
      </c>
      <c r="Q8804">
        <v>0</v>
      </c>
      <c r="R8804">
        <v>1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6.3184720303985422</v>
      </c>
      <c r="Y8804">
        <v>0</v>
      </c>
      <c r="Z8804">
        <v>2.19379786727895</v>
      </c>
      <c r="AA8804">
        <v>0</v>
      </c>
      <c r="AB8804">
        <v>0</v>
      </c>
      <c r="AC8804">
        <v>0</v>
      </c>
      <c r="AD8804">
        <v>0</v>
      </c>
      <c r="AE8804">
        <v>8.5122698976774913</v>
      </c>
    </row>
    <row r="8805" spans="1:31" x14ac:dyDescent="0.3">
      <c r="A8805">
        <v>2728798</v>
      </c>
      <c r="B8805">
        <v>1</v>
      </c>
      <c r="C8805" t="s">
        <v>80</v>
      </c>
      <c r="D8805" t="s">
        <v>94</v>
      </c>
      <c r="E8805" t="s">
        <v>150</v>
      </c>
      <c r="F8805" t="s">
        <v>3147</v>
      </c>
      <c r="G8805" t="s">
        <v>152</v>
      </c>
      <c r="H8805" t="s">
        <v>153</v>
      </c>
      <c r="I8805" t="s">
        <v>136</v>
      </c>
      <c r="J8805" t="s">
        <v>137</v>
      </c>
      <c r="K8805" t="s">
        <v>138</v>
      </c>
      <c r="L8805" t="s">
        <v>23973</v>
      </c>
      <c r="M8805" t="s">
        <v>23974</v>
      </c>
      <c r="N8805">
        <v>0.57527777700000005</v>
      </c>
      <c r="O8805">
        <v>0</v>
      </c>
      <c r="P8805">
        <v>146</v>
      </c>
      <c r="Q8805">
        <v>1</v>
      </c>
      <c r="R8805">
        <v>7</v>
      </c>
      <c r="S8805">
        <v>13</v>
      </c>
      <c r="T8805">
        <v>20</v>
      </c>
      <c r="U8805">
        <v>4</v>
      </c>
      <c r="V8805">
        <v>0</v>
      </c>
      <c r="W8805">
        <v>0</v>
      </c>
      <c r="X8805">
        <v>11.788947951462971</v>
      </c>
      <c r="Y8805">
        <v>91.522008666943137</v>
      </c>
      <c r="Z8805">
        <v>0.66781143643400998</v>
      </c>
      <c r="AA8805">
        <v>84.159660022402619</v>
      </c>
      <c r="AB8805">
        <v>5.8786415891176862</v>
      </c>
      <c r="AC8805">
        <v>291.91247478077457</v>
      </c>
      <c r="AD8805">
        <v>0</v>
      </c>
      <c r="AE8805">
        <v>485.92954444713496</v>
      </c>
    </row>
    <row r="8806" spans="1:31" x14ac:dyDescent="0.3">
      <c r="A8806">
        <v>2730029</v>
      </c>
      <c r="B8806">
        <v>1</v>
      </c>
      <c r="C8806" t="s">
        <v>80</v>
      </c>
      <c r="D8806" t="s">
        <v>108</v>
      </c>
      <c r="E8806" t="s">
        <v>145</v>
      </c>
      <c r="F8806" t="s">
        <v>23975</v>
      </c>
      <c r="G8806" t="s">
        <v>147</v>
      </c>
      <c r="H8806" t="s">
        <v>135</v>
      </c>
      <c r="I8806" t="s">
        <v>136</v>
      </c>
      <c r="J8806" t="s">
        <v>137</v>
      </c>
      <c r="K8806" t="s">
        <v>138</v>
      </c>
      <c r="L8806" t="s">
        <v>23976</v>
      </c>
      <c r="M8806" t="s">
        <v>23977</v>
      </c>
      <c r="N8806">
        <v>2.761666666</v>
      </c>
      <c r="O8806">
        <v>0</v>
      </c>
      <c r="P8806">
        <v>1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4.4863214521875E-2</v>
      </c>
      <c r="Y8806">
        <v>0</v>
      </c>
      <c r="Z8806">
        <v>0</v>
      </c>
      <c r="AA8806">
        <v>0</v>
      </c>
      <c r="AB8806">
        <v>0</v>
      </c>
      <c r="AC8806">
        <v>0</v>
      </c>
      <c r="AD8806">
        <v>0</v>
      </c>
      <c r="AE8806">
        <v>4.4863214521875E-2</v>
      </c>
    </row>
    <row r="8807" spans="1:31" x14ac:dyDescent="0.3">
      <c r="A8807">
        <v>2729033</v>
      </c>
      <c r="B8807">
        <v>1</v>
      </c>
      <c r="C8807" t="s">
        <v>80</v>
      </c>
      <c r="D8807" t="s">
        <v>95</v>
      </c>
      <c r="E8807" t="s">
        <v>132</v>
      </c>
      <c r="F8807" t="s">
        <v>23978</v>
      </c>
      <c r="G8807" t="s">
        <v>134</v>
      </c>
      <c r="H8807" t="s">
        <v>135</v>
      </c>
      <c r="I8807" t="s">
        <v>136</v>
      </c>
      <c r="J8807" t="s">
        <v>137</v>
      </c>
      <c r="K8807" t="s">
        <v>138</v>
      </c>
      <c r="L8807" t="s">
        <v>23979</v>
      </c>
      <c r="M8807" t="s">
        <v>23980</v>
      </c>
      <c r="N8807">
        <v>0.231944444</v>
      </c>
      <c r="O8807">
        <v>0</v>
      </c>
      <c r="P8807">
        <v>238</v>
      </c>
      <c r="Q8807">
        <v>0</v>
      </c>
      <c r="R8807">
        <v>4</v>
      </c>
      <c r="S8807">
        <v>0</v>
      </c>
      <c r="T8807">
        <v>8</v>
      </c>
      <c r="U8807">
        <v>0</v>
      </c>
      <c r="V8807">
        <v>0</v>
      </c>
      <c r="W8807">
        <v>0</v>
      </c>
      <c r="X8807">
        <v>2.8914725296499286</v>
      </c>
      <c r="Y8807">
        <v>0</v>
      </c>
      <c r="Z8807">
        <v>0</v>
      </c>
      <c r="AA8807">
        <v>0</v>
      </c>
      <c r="AB8807">
        <v>0.54736077397499994</v>
      </c>
      <c r="AC8807">
        <v>0</v>
      </c>
      <c r="AD8807">
        <v>0</v>
      </c>
      <c r="AE8807">
        <v>3.4388333036249286</v>
      </c>
    </row>
    <row r="8808" spans="1:31" x14ac:dyDescent="0.3">
      <c r="A8808">
        <v>2730115</v>
      </c>
      <c r="B8808">
        <v>1</v>
      </c>
      <c r="C8808" t="s">
        <v>80</v>
      </c>
      <c r="D8808" t="s">
        <v>106</v>
      </c>
      <c r="E8808" t="s">
        <v>161</v>
      </c>
      <c r="F8808" t="s">
        <v>23981</v>
      </c>
      <c r="G8808" t="s">
        <v>163</v>
      </c>
      <c r="H8808" t="s">
        <v>135</v>
      </c>
      <c r="I8808" t="s">
        <v>136</v>
      </c>
      <c r="J8808" t="s">
        <v>137</v>
      </c>
      <c r="K8808" t="s">
        <v>138</v>
      </c>
      <c r="L8808" t="s">
        <v>23982</v>
      </c>
      <c r="M8808" t="s">
        <v>23983</v>
      </c>
      <c r="N8808">
        <v>3.485833333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1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>
        <v>0</v>
      </c>
      <c r="AB8808">
        <v>4.8471295225758508</v>
      </c>
      <c r="AC8808">
        <v>0</v>
      </c>
      <c r="AD8808">
        <v>0</v>
      </c>
      <c r="AE8808">
        <v>4.8471295225758508</v>
      </c>
    </row>
    <row r="8809" spans="1:31" x14ac:dyDescent="0.3">
      <c r="A8809">
        <v>2729488</v>
      </c>
      <c r="B8809">
        <v>1</v>
      </c>
      <c r="C8809" t="s">
        <v>81</v>
      </c>
      <c r="D8809" t="s">
        <v>112</v>
      </c>
      <c r="E8809" t="s">
        <v>161</v>
      </c>
      <c r="F8809" t="s">
        <v>23984</v>
      </c>
      <c r="G8809" t="s">
        <v>163</v>
      </c>
      <c r="H8809" t="s">
        <v>135</v>
      </c>
      <c r="I8809" t="s">
        <v>136</v>
      </c>
      <c r="J8809" t="s">
        <v>137</v>
      </c>
      <c r="K8809" t="s">
        <v>138</v>
      </c>
      <c r="L8809" t="s">
        <v>23985</v>
      </c>
      <c r="M8809" t="s">
        <v>23986</v>
      </c>
      <c r="N8809">
        <v>2.6802777770000001</v>
      </c>
      <c r="O8809">
        <v>0</v>
      </c>
      <c r="P8809">
        <v>8</v>
      </c>
      <c r="Q8809">
        <v>0</v>
      </c>
      <c r="R8809">
        <v>1</v>
      </c>
      <c r="S8809">
        <v>0</v>
      </c>
      <c r="T8809">
        <v>4</v>
      </c>
      <c r="U8809">
        <v>0</v>
      </c>
      <c r="V8809">
        <v>0</v>
      </c>
      <c r="W8809">
        <v>0</v>
      </c>
      <c r="X8809">
        <v>4.3121202749818002</v>
      </c>
      <c r="Y8809">
        <v>0</v>
      </c>
      <c r="Z8809">
        <v>0.78441945892809761</v>
      </c>
      <c r="AA8809">
        <v>0</v>
      </c>
      <c r="AB8809">
        <v>9.3443695441599992</v>
      </c>
      <c r="AC8809">
        <v>0</v>
      </c>
      <c r="AD8809">
        <v>0</v>
      </c>
      <c r="AE8809">
        <v>14.440909278069897</v>
      </c>
    </row>
    <row r="8810" spans="1:31" x14ac:dyDescent="0.3">
      <c r="A8810">
        <v>2728990</v>
      </c>
      <c r="B8810">
        <v>1</v>
      </c>
      <c r="C8810" t="s">
        <v>80</v>
      </c>
      <c r="D8810" t="s">
        <v>107</v>
      </c>
      <c r="E8810" t="s">
        <v>150</v>
      </c>
      <c r="F8810" t="s">
        <v>13315</v>
      </c>
      <c r="G8810" t="s">
        <v>152</v>
      </c>
      <c r="H8810" t="s">
        <v>153</v>
      </c>
      <c r="I8810" t="s">
        <v>490</v>
      </c>
      <c r="J8810" t="s">
        <v>137</v>
      </c>
      <c r="K8810" t="s">
        <v>138</v>
      </c>
      <c r="L8810" t="s">
        <v>23987</v>
      </c>
      <c r="M8810" t="s">
        <v>23988</v>
      </c>
      <c r="N8810">
        <v>2.0833332999999999E-2</v>
      </c>
      <c r="O8810">
        <v>0</v>
      </c>
      <c r="P8810">
        <v>261</v>
      </c>
      <c r="Q8810">
        <v>0</v>
      </c>
      <c r="R8810">
        <v>5</v>
      </c>
      <c r="S8810">
        <v>0</v>
      </c>
      <c r="T8810">
        <v>290</v>
      </c>
      <c r="U8810">
        <v>0</v>
      </c>
      <c r="V8810">
        <v>1</v>
      </c>
      <c r="W8810">
        <v>0</v>
      </c>
      <c r="X8810">
        <v>0.93434007271475028</v>
      </c>
      <c r="Y8810">
        <v>0</v>
      </c>
      <c r="Z8810">
        <v>2.1765469908000001E-2</v>
      </c>
      <c r="AA8810">
        <v>0</v>
      </c>
      <c r="AB8810">
        <v>1.6487525793122515</v>
      </c>
      <c r="AC8810">
        <v>0</v>
      </c>
      <c r="AD8810">
        <v>0.11436039048187499</v>
      </c>
      <c r="AE8810">
        <v>2.7192185124168766</v>
      </c>
    </row>
    <row r="8811" spans="1:31" x14ac:dyDescent="0.3">
      <c r="A8811">
        <v>2729382</v>
      </c>
      <c r="B8811">
        <v>1</v>
      </c>
      <c r="C8811" t="s">
        <v>81</v>
      </c>
      <c r="D8811" t="s">
        <v>122</v>
      </c>
      <c r="E8811" t="s">
        <v>156</v>
      </c>
      <c r="F8811" t="s">
        <v>23989</v>
      </c>
      <c r="G8811" t="s">
        <v>152</v>
      </c>
      <c r="H8811" t="s">
        <v>153</v>
      </c>
      <c r="I8811" t="s">
        <v>136</v>
      </c>
      <c r="J8811" t="s">
        <v>137</v>
      </c>
      <c r="K8811" t="s">
        <v>138</v>
      </c>
      <c r="L8811" t="s">
        <v>23990</v>
      </c>
      <c r="M8811" t="s">
        <v>23991</v>
      </c>
      <c r="N8811">
        <v>1.633611111</v>
      </c>
      <c r="O8811">
        <v>2</v>
      </c>
      <c r="P8811">
        <v>37</v>
      </c>
      <c r="Q8811">
        <v>0</v>
      </c>
      <c r="R8811">
        <v>8</v>
      </c>
      <c r="S8811">
        <v>8</v>
      </c>
      <c r="T8811">
        <v>27</v>
      </c>
      <c r="U8811">
        <v>3</v>
      </c>
      <c r="V8811">
        <v>0</v>
      </c>
      <c r="W8811">
        <v>360.16032140804884</v>
      </c>
      <c r="X8811">
        <v>8.632277238890488</v>
      </c>
      <c r="Y8811">
        <v>0</v>
      </c>
      <c r="Z8811">
        <v>1.3106983333039126</v>
      </c>
      <c r="AA8811">
        <v>44.069227288456545</v>
      </c>
      <c r="AB8811">
        <v>55.220508930255939</v>
      </c>
      <c r="AC8811">
        <v>801.06743796756803</v>
      </c>
      <c r="AD8811">
        <v>0</v>
      </c>
      <c r="AE8811">
        <v>1270.4604711665238</v>
      </c>
    </row>
    <row r="8812" spans="1:31" x14ac:dyDescent="0.3">
      <c r="A8812">
        <v>2728841</v>
      </c>
      <c r="B8812">
        <v>1</v>
      </c>
      <c r="C8812" t="s">
        <v>80</v>
      </c>
      <c r="D8812" t="s">
        <v>106</v>
      </c>
      <c r="E8812" t="s">
        <v>156</v>
      </c>
      <c r="F8812" t="s">
        <v>23251</v>
      </c>
      <c r="G8812" t="s">
        <v>152</v>
      </c>
      <c r="H8812" t="s">
        <v>153</v>
      </c>
      <c r="I8812" t="s">
        <v>136</v>
      </c>
      <c r="J8812" t="s">
        <v>137</v>
      </c>
      <c r="K8812" t="s">
        <v>138</v>
      </c>
      <c r="L8812" t="s">
        <v>23992</v>
      </c>
      <c r="M8812" t="s">
        <v>23993</v>
      </c>
      <c r="N8812">
        <v>6.7863888880000003</v>
      </c>
      <c r="O8812">
        <v>0</v>
      </c>
      <c r="P8812">
        <v>437</v>
      </c>
      <c r="Q8812">
        <v>0</v>
      </c>
      <c r="R8812">
        <v>10</v>
      </c>
      <c r="S8812">
        <v>1</v>
      </c>
      <c r="T8812">
        <v>51</v>
      </c>
      <c r="U8812">
        <v>0</v>
      </c>
      <c r="V8812">
        <v>0</v>
      </c>
      <c r="W8812">
        <v>0</v>
      </c>
      <c r="X8812">
        <v>352.19293550855758</v>
      </c>
      <c r="Y8812">
        <v>0</v>
      </c>
      <c r="Z8812">
        <v>34.617676007332634</v>
      </c>
      <c r="AA8812">
        <v>1.0910640811079535</v>
      </c>
      <c r="AB8812">
        <v>149.63245356421365</v>
      </c>
      <c r="AC8812">
        <v>0</v>
      </c>
      <c r="AD8812">
        <v>0</v>
      </c>
      <c r="AE8812">
        <v>537.53412916121181</v>
      </c>
    </row>
    <row r="8813" spans="1:31" x14ac:dyDescent="0.3">
      <c r="A8813">
        <v>2729880</v>
      </c>
      <c r="B8813">
        <v>1</v>
      </c>
      <c r="C8813" t="s">
        <v>80</v>
      </c>
      <c r="D8813" t="s">
        <v>107</v>
      </c>
      <c r="E8813" t="s">
        <v>161</v>
      </c>
      <c r="F8813" t="s">
        <v>23994</v>
      </c>
      <c r="G8813" t="s">
        <v>409</v>
      </c>
      <c r="H8813" t="s">
        <v>135</v>
      </c>
      <c r="I8813" t="s">
        <v>136</v>
      </c>
      <c r="J8813" t="s">
        <v>137</v>
      </c>
      <c r="K8813" t="s">
        <v>138</v>
      </c>
      <c r="L8813" t="s">
        <v>23995</v>
      </c>
      <c r="M8813" t="s">
        <v>23996</v>
      </c>
      <c r="N8813">
        <v>4.7252777769999996</v>
      </c>
      <c r="O8813">
        <v>0</v>
      </c>
      <c r="P8813">
        <v>24</v>
      </c>
      <c r="Q8813">
        <v>0</v>
      </c>
      <c r="R8813">
        <v>0</v>
      </c>
      <c r="S8813">
        <v>0</v>
      </c>
      <c r="T8813">
        <v>1</v>
      </c>
      <c r="U8813">
        <v>0</v>
      </c>
      <c r="V8813">
        <v>0</v>
      </c>
      <c r="W8813">
        <v>0</v>
      </c>
      <c r="X8813">
        <v>5.1615926581503251</v>
      </c>
      <c r="Y8813">
        <v>0</v>
      </c>
      <c r="Z8813">
        <v>0</v>
      </c>
      <c r="AA8813">
        <v>0</v>
      </c>
      <c r="AB8813">
        <v>13.755854324886187</v>
      </c>
      <c r="AC8813">
        <v>0</v>
      </c>
      <c r="AD8813">
        <v>0</v>
      </c>
      <c r="AE8813">
        <v>18.917446983036513</v>
      </c>
    </row>
    <row r="8814" spans="1:31" x14ac:dyDescent="0.3">
      <c r="A8814">
        <v>2729491</v>
      </c>
      <c r="B8814">
        <v>1</v>
      </c>
      <c r="C8814" t="s">
        <v>81</v>
      </c>
      <c r="D8814" t="s">
        <v>128</v>
      </c>
      <c r="E8814" t="s">
        <v>213</v>
      </c>
      <c r="F8814" t="s">
        <v>657</v>
      </c>
      <c r="G8814" t="s">
        <v>152</v>
      </c>
      <c r="H8814" t="s">
        <v>153</v>
      </c>
      <c r="I8814" t="s">
        <v>136</v>
      </c>
      <c r="J8814" t="s">
        <v>137</v>
      </c>
      <c r="K8814" t="s">
        <v>138</v>
      </c>
      <c r="L8814" t="s">
        <v>23997</v>
      </c>
      <c r="M8814" t="s">
        <v>23998</v>
      </c>
      <c r="N8814">
        <v>6.1111111000000003E-2</v>
      </c>
      <c r="O8814">
        <v>7</v>
      </c>
      <c r="P8814">
        <v>1192</v>
      </c>
      <c r="Q8814">
        <v>3</v>
      </c>
      <c r="R8814">
        <v>3</v>
      </c>
      <c r="S8814">
        <v>3</v>
      </c>
      <c r="T8814">
        <v>88</v>
      </c>
      <c r="U8814">
        <v>0</v>
      </c>
      <c r="V8814">
        <v>0</v>
      </c>
      <c r="W8814">
        <v>0.58908262295208336</v>
      </c>
      <c r="X8814">
        <v>6.5637295194576071</v>
      </c>
      <c r="Y8814">
        <v>7.1781581666666662E-3</v>
      </c>
      <c r="Z8814">
        <v>0.11984235811845001</v>
      </c>
      <c r="AA8814">
        <v>1.0651772867339999</v>
      </c>
      <c r="AB8814">
        <v>0.8402524856450998</v>
      </c>
      <c r="AC8814">
        <v>0</v>
      </c>
      <c r="AD8814">
        <v>0</v>
      </c>
      <c r="AE8814">
        <v>9.1852624310739071</v>
      </c>
    </row>
    <row r="8815" spans="1:31" x14ac:dyDescent="0.3">
      <c r="A8815">
        <v>2730796</v>
      </c>
      <c r="B8815">
        <v>1</v>
      </c>
      <c r="C8815" t="s">
        <v>81</v>
      </c>
      <c r="D8815" t="s">
        <v>118</v>
      </c>
      <c r="E8815" t="s">
        <v>145</v>
      </c>
      <c r="F8815" t="s">
        <v>23999</v>
      </c>
      <c r="G8815" t="s">
        <v>230</v>
      </c>
      <c r="H8815" t="s">
        <v>135</v>
      </c>
      <c r="I8815" t="s">
        <v>136</v>
      </c>
      <c r="J8815" t="s">
        <v>137</v>
      </c>
      <c r="K8815" t="s">
        <v>138</v>
      </c>
      <c r="L8815" t="s">
        <v>24000</v>
      </c>
      <c r="M8815" t="s">
        <v>24001</v>
      </c>
      <c r="N8815">
        <v>2.5225</v>
      </c>
      <c r="O8815">
        <v>0</v>
      </c>
      <c r="P8815">
        <v>1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</row>
    <row r="8816" spans="1:31" x14ac:dyDescent="0.3">
      <c r="A8816">
        <v>2728735</v>
      </c>
      <c r="B8816">
        <v>1</v>
      </c>
      <c r="C8816" t="s">
        <v>81</v>
      </c>
      <c r="D8816" t="s">
        <v>127</v>
      </c>
      <c r="E8816" t="s">
        <v>132</v>
      </c>
      <c r="F8816" t="s">
        <v>2846</v>
      </c>
      <c r="G8816" t="s">
        <v>134</v>
      </c>
      <c r="H8816" t="s">
        <v>135</v>
      </c>
      <c r="I8816" t="s">
        <v>136</v>
      </c>
      <c r="J8816" t="s">
        <v>137</v>
      </c>
      <c r="K8816" t="s">
        <v>138</v>
      </c>
      <c r="L8816" t="s">
        <v>24002</v>
      </c>
      <c r="M8816" t="s">
        <v>24003</v>
      </c>
      <c r="N8816">
        <v>0.49083333299999998</v>
      </c>
      <c r="O8816">
        <v>0</v>
      </c>
      <c r="P8816">
        <v>23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2.0970272367374263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2.0970272367374263</v>
      </c>
    </row>
    <row r="8817" spans="1:31" x14ac:dyDescent="0.3">
      <c r="A8817">
        <v>2730109</v>
      </c>
      <c r="B8817">
        <v>1</v>
      </c>
      <c r="C8817" t="s">
        <v>80</v>
      </c>
      <c r="D8817" t="s">
        <v>93</v>
      </c>
      <c r="E8817" t="s">
        <v>150</v>
      </c>
      <c r="F8817" t="s">
        <v>20528</v>
      </c>
      <c r="G8817" t="s">
        <v>152</v>
      </c>
      <c r="H8817" t="s">
        <v>153</v>
      </c>
      <c r="I8817" t="s">
        <v>136</v>
      </c>
      <c r="J8817" t="s">
        <v>137</v>
      </c>
      <c r="K8817" t="s">
        <v>138</v>
      </c>
      <c r="L8817" t="s">
        <v>24004</v>
      </c>
      <c r="M8817" t="s">
        <v>24005</v>
      </c>
      <c r="N8817">
        <v>3.6302777769999999</v>
      </c>
      <c r="O8817">
        <v>0</v>
      </c>
      <c r="P8817">
        <v>195</v>
      </c>
      <c r="Q8817">
        <v>2</v>
      </c>
      <c r="R8817">
        <v>50</v>
      </c>
      <c r="S8817">
        <v>4</v>
      </c>
      <c r="T8817">
        <v>46</v>
      </c>
      <c r="U8817">
        <v>0</v>
      </c>
      <c r="V8817">
        <v>0</v>
      </c>
      <c r="W8817">
        <v>0</v>
      </c>
      <c r="X8817">
        <v>67.279089465064132</v>
      </c>
      <c r="Y8817">
        <v>26.201164758535977</v>
      </c>
      <c r="Z8817">
        <v>35.624078636689518</v>
      </c>
      <c r="AA8817">
        <v>44.78449886574856</v>
      </c>
      <c r="AB8817">
        <v>49.907053036154039</v>
      </c>
      <c r="AC8817">
        <v>0</v>
      </c>
      <c r="AD8817">
        <v>0</v>
      </c>
      <c r="AE8817">
        <v>223.7958847621922</v>
      </c>
    </row>
    <row r="8818" spans="1:31" x14ac:dyDescent="0.3">
      <c r="A8818">
        <v>2729445</v>
      </c>
      <c r="B8818">
        <v>1</v>
      </c>
      <c r="C8818" t="s">
        <v>81</v>
      </c>
      <c r="D8818" t="s">
        <v>119</v>
      </c>
      <c r="E8818" t="s">
        <v>156</v>
      </c>
      <c r="F8818" t="s">
        <v>24006</v>
      </c>
      <c r="G8818" t="s">
        <v>185</v>
      </c>
      <c r="H8818" t="s">
        <v>153</v>
      </c>
      <c r="I8818" t="s">
        <v>136</v>
      </c>
      <c r="J8818" t="s">
        <v>137</v>
      </c>
      <c r="K8818" t="s">
        <v>138</v>
      </c>
      <c r="L8818" t="s">
        <v>24007</v>
      </c>
      <c r="M8818" t="s">
        <v>24008</v>
      </c>
      <c r="N8818">
        <v>5.2927777770000004</v>
      </c>
      <c r="O8818">
        <v>0</v>
      </c>
      <c r="P8818">
        <v>24</v>
      </c>
      <c r="Q8818">
        <v>9</v>
      </c>
      <c r="R8818">
        <v>17</v>
      </c>
      <c r="S8818">
        <v>0</v>
      </c>
      <c r="T8818">
        <v>2</v>
      </c>
      <c r="U8818">
        <v>0</v>
      </c>
      <c r="V8818">
        <v>0</v>
      </c>
      <c r="W8818">
        <v>0</v>
      </c>
      <c r="X8818">
        <v>4.7917820134256219</v>
      </c>
      <c r="Y8818">
        <v>8.7014025206696886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13.49318453409531</v>
      </c>
    </row>
    <row r="8819" spans="1:31" x14ac:dyDescent="0.3">
      <c r="A8819">
        <v>2729276</v>
      </c>
      <c r="B8819">
        <v>1</v>
      </c>
      <c r="C8819" t="s">
        <v>81</v>
      </c>
      <c r="D8819" t="s">
        <v>118</v>
      </c>
      <c r="E8819" t="s">
        <v>161</v>
      </c>
      <c r="F8819" t="s">
        <v>24009</v>
      </c>
      <c r="G8819" t="s">
        <v>163</v>
      </c>
      <c r="H8819" t="s">
        <v>135</v>
      </c>
      <c r="I8819" t="s">
        <v>136</v>
      </c>
      <c r="J8819" t="s">
        <v>137</v>
      </c>
      <c r="K8819" t="s">
        <v>138</v>
      </c>
      <c r="L8819" t="s">
        <v>24010</v>
      </c>
      <c r="M8819" t="s">
        <v>24011</v>
      </c>
      <c r="N8819">
        <v>2.0277777769999998</v>
      </c>
      <c r="O8819">
        <v>0</v>
      </c>
      <c r="P8819">
        <v>19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4.7423387180806431</v>
      </c>
      <c r="Y8819">
        <v>0</v>
      </c>
      <c r="Z8819">
        <v>0</v>
      </c>
      <c r="AA8819">
        <v>0</v>
      </c>
      <c r="AB8819">
        <v>0</v>
      </c>
      <c r="AC8819">
        <v>0</v>
      </c>
      <c r="AD8819">
        <v>0</v>
      </c>
      <c r="AE8819">
        <v>4.7423387180806431</v>
      </c>
    </row>
    <row r="8820" spans="1:31" x14ac:dyDescent="0.3">
      <c r="A8820">
        <v>2728781</v>
      </c>
      <c r="B8820">
        <v>1</v>
      </c>
      <c r="C8820" t="s">
        <v>80</v>
      </c>
      <c r="D8820" t="s">
        <v>100</v>
      </c>
      <c r="E8820" t="s">
        <v>132</v>
      </c>
      <c r="F8820" t="s">
        <v>24012</v>
      </c>
      <c r="G8820" t="s">
        <v>134</v>
      </c>
      <c r="H8820" t="s">
        <v>135</v>
      </c>
      <c r="I8820" t="s">
        <v>136</v>
      </c>
      <c r="J8820" t="s">
        <v>137</v>
      </c>
      <c r="K8820" t="s">
        <v>138</v>
      </c>
      <c r="L8820" t="s">
        <v>24013</v>
      </c>
      <c r="M8820" t="s">
        <v>24014</v>
      </c>
      <c r="N8820">
        <v>4.4722222220000001</v>
      </c>
      <c r="O8820">
        <v>0</v>
      </c>
      <c r="P8820">
        <v>26</v>
      </c>
      <c r="Q8820">
        <v>0</v>
      </c>
      <c r="R8820">
        <v>20</v>
      </c>
      <c r="S8820">
        <v>0</v>
      </c>
      <c r="T8820">
        <v>8</v>
      </c>
      <c r="U8820">
        <v>0</v>
      </c>
      <c r="V8820">
        <v>0</v>
      </c>
      <c r="W8820">
        <v>0</v>
      </c>
      <c r="X8820">
        <v>8.433280678738015</v>
      </c>
      <c r="Y8820">
        <v>0</v>
      </c>
      <c r="Z8820">
        <v>3.7042884232972049</v>
      </c>
      <c r="AA8820">
        <v>0</v>
      </c>
      <c r="AB8820">
        <v>7.1876425518363893</v>
      </c>
      <c r="AC8820">
        <v>0</v>
      </c>
      <c r="AD8820">
        <v>0</v>
      </c>
      <c r="AE8820">
        <v>19.325211653871609</v>
      </c>
    </row>
    <row r="8821" spans="1:31" x14ac:dyDescent="0.3">
      <c r="A8821">
        <v>2729299</v>
      </c>
      <c r="B8821">
        <v>1</v>
      </c>
      <c r="C8821" t="s">
        <v>81</v>
      </c>
      <c r="D8821" t="s">
        <v>124</v>
      </c>
      <c r="E8821" t="s">
        <v>161</v>
      </c>
      <c r="F8821" t="s">
        <v>24015</v>
      </c>
      <c r="G8821" t="s">
        <v>163</v>
      </c>
      <c r="H8821" t="s">
        <v>135</v>
      </c>
      <c r="I8821" t="s">
        <v>136</v>
      </c>
      <c r="J8821" t="s">
        <v>137</v>
      </c>
      <c r="K8821" t="s">
        <v>138</v>
      </c>
      <c r="L8821" t="s">
        <v>24016</v>
      </c>
      <c r="M8821" t="s">
        <v>24017</v>
      </c>
      <c r="N8821">
        <v>1.595555555</v>
      </c>
      <c r="O8821">
        <v>0</v>
      </c>
      <c r="P8821">
        <v>16</v>
      </c>
      <c r="Q8821">
        <v>0</v>
      </c>
      <c r="R8821">
        <v>0</v>
      </c>
      <c r="S8821">
        <v>0</v>
      </c>
      <c r="T8821">
        <v>4</v>
      </c>
      <c r="U8821">
        <v>0</v>
      </c>
      <c r="V8821">
        <v>0</v>
      </c>
      <c r="W8821">
        <v>0</v>
      </c>
      <c r="X8821">
        <v>3.3825642242626546</v>
      </c>
      <c r="Y8821">
        <v>0</v>
      </c>
      <c r="Z8821">
        <v>0</v>
      </c>
      <c r="AA8821">
        <v>0</v>
      </c>
      <c r="AB8821">
        <v>6.107669240040952</v>
      </c>
      <c r="AC8821">
        <v>0</v>
      </c>
      <c r="AD8821">
        <v>0</v>
      </c>
      <c r="AE8821">
        <v>9.490233464303607</v>
      </c>
    </row>
    <row r="8822" spans="1:31" x14ac:dyDescent="0.3">
      <c r="A8822">
        <v>2728758</v>
      </c>
      <c r="B8822">
        <v>1</v>
      </c>
      <c r="C8822" t="s">
        <v>80</v>
      </c>
      <c r="D8822" t="s">
        <v>100</v>
      </c>
      <c r="E8822" t="s">
        <v>132</v>
      </c>
      <c r="F8822" t="s">
        <v>24018</v>
      </c>
      <c r="G8822" t="s">
        <v>134</v>
      </c>
      <c r="H8822" t="s">
        <v>135</v>
      </c>
      <c r="I8822" t="s">
        <v>136</v>
      </c>
      <c r="J8822" t="s">
        <v>137</v>
      </c>
      <c r="K8822" t="s">
        <v>138</v>
      </c>
      <c r="L8822" t="s">
        <v>24019</v>
      </c>
      <c r="M8822" t="s">
        <v>24020</v>
      </c>
      <c r="N8822">
        <v>4.6205555550000001</v>
      </c>
      <c r="O8822">
        <v>0</v>
      </c>
      <c r="P8822">
        <v>237</v>
      </c>
      <c r="Q8822">
        <v>0</v>
      </c>
      <c r="R8822">
        <v>0</v>
      </c>
      <c r="S8822">
        <v>0</v>
      </c>
      <c r="T8822">
        <v>2</v>
      </c>
      <c r="U8822">
        <v>0</v>
      </c>
      <c r="V8822">
        <v>0</v>
      </c>
      <c r="W8822">
        <v>0</v>
      </c>
      <c r="X8822">
        <v>188.5547679854088</v>
      </c>
      <c r="Y8822">
        <v>0</v>
      </c>
      <c r="Z8822">
        <v>0</v>
      </c>
      <c r="AA8822">
        <v>0</v>
      </c>
      <c r="AB8822">
        <v>0.69714900893488996</v>
      </c>
      <c r="AC8822">
        <v>0</v>
      </c>
      <c r="AD8822">
        <v>0</v>
      </c>
      <c r="AE8822">
        <v>189.2519169943437</v>
      </c>
    </row>
    <row r="8823" spans="1:31" x14ac:dyDescent="0.3">
      <c r="A8823">
        <v>2729153</v>
      </c>
      <c r="B8823">
        <v>1</v>
      </c>
      <c r="C8823" t="s">
        <v>80</v>
      </c>
      <c r="D8823" t="s">
        <v>108</v>
      </c>
      <c r="E8823" t="s">
        <v>213</v>
      </c>
      <c r="F8823" t="s">
        <v>23954</v>
      </c>
      <c r="G8823" t="s">
        <v>152</v>
      </c>
      <c r="H8823" t="s">
        <v>153</v>
      </c>
      <c r="I8823" t="s">
        <v>136</v>
      </c>
      <c r="J8823" t="s">
        <v>137</v>
      </c>
      <c r="K8823" t="s">
        <v>138</v>
      </c>
      <c r="L8823" t="s">
        <v>24021</v>
      </c>
      <c r="M8823" t="s">
        <v>24022</v>
      </c>
      <c r="N8823">
        <v>3.8844444440000001</v>
      </c>
      <c r="O8823">
        <v>0</v>
      </c>
      <c r="P8823">
        <v>340</v>
      </c>
      <c r="Q8823">
        <v>0</v>
      </c>
      <c r="R8823">
        <v>159</v>
      </c>
      <c r="S8823">
        <v>3</v>
      </c>
      <c r="T8823">
        <v>79</v>
      </c>
      <c r="U8823">
        <v>0</v>
      </c>
      <c r="V8823">
        <v>0</v>
      </c>
      <c r="W8823">
        <v>0</v>
      </c>
      <c r="X8823">
        <v>136.23325806015382</v>
      </c>
      <c r="Y8823">
        <v>0</v>
      </c>
      <c r="Z8823">
        <v>82.461975972149148</v>
      </c>
      <c r="AA8823">
        <v>18.622818796885724</v>
      </c>
      <c r="AB8823">
        <v>51.757653772473205</v>
      </c>
      <c r="AC8823">
        <v>0</v>
      </c>
      <c r="AD8823">
        <v>0</v>
      </c>
      <c r="AE8823">
        <v>289.07570660166186</v>
      </c>
    </row>
    <row r="8824" spans="1:31" x14ac:dyDescent="0.3">
      <c r="A8824">
        <v>2730696</v>
      </c>
      <c r="B8824">
        <v>1</v>
      </c>
      <c r="C8824" t="s">
        <v>80</v>
      </c>
      <c r="D8824" t="s">
        <v>84</v>
      </c>
      <c r="E8824" t="s">
        <v>145</v>
      </c>
      <c r="F8824" t="s">
        <v>24023</v>
      </c>
      <c r="G8824" t="s">
        <v>181</v>
      </c>
      <c r="H8824" t="s">
        <v>135</v>
      </c>
      <c r="I8824" t="s">
        <v>136</v>
      </c>
      <c r="J8824" t="s">
        <v>137</v>
      </c>
      <c r="K8824" t="s">
        <v>138</v>
      </c>
      <c r="L8824" t="s">
        <v>24024</v>
      </c>
      <c r="M8824" t="s">
        <v>24025</v>
      </c>
      <c r="N8824">
        <v>4.2369444439999997</v>
      </c>
      <c r="O8824">
        <v>0</v>
      </c>
      <c r="P8824">
        <v>3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1.8242629162196602</v>
      </c>
      <c r="Y8824">
        <v>0</v>
      </c>
      <c r="Z8824">
        <v>0</v>
      </c>
      <c r="AA8824">
        <v>0</v>
      </c>
      <c r="AB8824">
        <v>0</v>
      </c>
      <c r="AC8824">
        <v>0</v>
      </c>
      <c r="AD8824">
        <v>0</v>
      </c>
      <c r="AE8824">
        <v>1.8242629162196602</v>
      </c>
    </row>
    <row r="8825" spans="1:31" x14ac:dyDescent="0.3">
      <c r="A8825">
        <v>2729760</v>
      </c>
      <c r="B8825">
        <v>1</v>
      </c>
      <c r="C8825" t="s">
        <v>80</v>
      </c>
      <c r="D8825" t="s">
        <v>97</v>
      </c>
      <c r="E8825" t="s">
        <v>161</v>
      </c>
      <c r="F8825" t="s">
        <v>24026</v>
      </c>
      <c r="G8825" t="s">
        <v>163</v>
      </c>
      <c r="H8825" t="s">
        <v>135</v>
      </c>
      <c r="I8825" t="s">
        <v>136</v>
      </c>
      <c r="J8825" t="s">
        <v>137</v>
      </c>
      <c r="K8825" t="s">
        <v>138</v>
      </c>
      <c r="L8825" t="s">
        <v>24027</v>
      </c>
      <c r="M8825" t="s">
        <v>24028</v>
      </c>
      <c r="N8825">
        <v>9.6750000000000007</v>
      </c>
      <c r="O8825">
        <v>0</v>
      </c>
      <c r="P8825">
        <v>51</v>
      </c>
      <c r="Q8825">
        <v>0</v>
      </c>
      <c r="R8825">
        <v>5</v>
      </c>
      <c r="S8825">
        <v>0</v>
      </c>
      <c r="T8825">
        <v>11</v>
      </c>
      <c r="U8825">
        <v>0</v>
      </c>
      <c r="V8825">
        <v>0</v>
      </c>
      <c r="W8825">
        <v>0</v>
      </c>
      <c r="X8825">
        <v>98.107108856697948</v>
      </c>
      <c r="Y8825">
        <v>0</v>
      </c>
      <c r="Z8825">
        <v>7.7931639259885674</v>
      </c>
      <c r="AA8825">
        <v>0</v>
      </c>
      <c r="AB8825">
        <v>23.789127771344369</v>
      </c>
      <c r="AC8825">
        <v>0</v>
      </c>
      <c r="AD8825">
        <v>0</v>
      </c>
      <c r="AE8825">
        <v>129.6894005540309</v>
      </c>
    </row>
    <row r="8826" spans="1:31" x14ac:dyDescent="0.3">
      <c r="A8826">
        <v>2730301</v>
      </c>
      <c r="B8826">
        <v>1</v>
      </c>
      <c r="C8826" t="s">
        <v>81</v>
      </c>
      <c r="D8826" t="s">
        <v>119</v>
      </c>
      <c r="E8826" t="s">
        <v>161</v>
      </c>
      <c r="F8826" t="s">
        <v>24029</v>
      </c>
      <c r="G8826" t="s">
        <v>163</v>
      </c>
      <c r="H8826" t="s">
        <v>135</v>
      </c>
      <c r="I8826" t="s">
        <v>136</v>
      </c>
      <c r="J8826" t="s">
        <v>137</v>
      </c>
      <c r="K8826" t="s">
        <v>138</v>
      </c>
      <c r="L8826" t="s">
        <v>24030</v>
      </c>
      <c r="M8826" t="s">
        <v>24031</v>
      </c>
      <c r="N8826">
        <v>7.965833333</v>
      </c>
      <c r="O8826">
        <v>0</v>
      </c>
      <c r="P8826">
        <v>4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3.5623713057296835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3.5623713057296835</v>
      </c>
    </row>
    <row r="8827" spans="1:31" x14ac:dyDescent="0.3">
      <c r="A8827">
        <v>2729906</v>
      </c>
      <c r="B8827">
        <v>1</v>
      </c>
      <c r="C8827" t="s">
        <v>81</v>
      </c>
      <c r="D8827" t="s">
        <v>118</v>
      </c>
      <c r="E8827" t="s">
        <v>161</v>
      </c>
      <c r="F8827" t="s">
        <v>24032</v>
      </c>
      <c r="G8827" t="s">
        <v>202</v>
      </c>
      <c r="H8827" t="s">
        <v>135</v>
      </c>
      <c r="I8827" t="s">
        <v>136</v>
      </c>
      <c r="J8827" t="s">
        <v>137</v>
      </c>
      <c r="K8827" t="s">
        <v>138</v>
      </c>
      <c r="L8827" t="s">
        <v>24033</v>
      </c>
      <c r="M8827" t="s">
        <v>24034</v>
      </c>
      <c r="N8827">
        <v>4.3733333329999997</v>
      </c>
      <c r="O8827">
        <v>0</v>
      </c>
      <c r="P8827">
        <v>25</v>
      </c>
      <c r="Q8827">
        <v>0</v>
      </c>
      <c r="R8827">
        <v>5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11.951757476016009</v>
      </c>
      <c r="Y8827">
        <v>0</v>
      </c>
      <c r="Z8827">
        <v>3.214525596768925</v>
      </c>
      <c r="AA8827">
        <v>0</v>
      </c>
      <c r="AB8827">
        <v>0</v>
      </c>
      <c r="AC8827">
        <v>0</v>
      </c>
      <c r="AD8827">
        <v>0</v>
      </c>
      <c r="AE8827">
        <v>15.166283072784935</v>
      </c>
    </row>
    <row r="8828" spans="1:31" x14ac:dyDescent="0.3">
      <c r="A8828">
        <v>2730524</v>
      </c>
      <c r="B8828">
        <v>1</v>
      </c>
      <c r="C8828" t="s">
        <v>81</v>
      </c>
      <c r="D8828" t="s">
        <v>128</v>
      </c>
      <c r="E8828" t="s">
        <v>156</v>
      </c>
      <c r="F8828" t="s">
        <v>24035</v>
      </c>
      <c r="G8828" t="s">
        <v>185</v>
      </c>
      <c r="H8828" t="s">
        <v>153</v>
      </c>
      <c r="I8828" t="s">
        <v>136</v>
      </c>
      <c r="J8828" t="s">
        <v>137</v>
      </c>
      <c r="K8828" t="s">
        <v>138</v>
      </c>
      <c r="L8828" t="s">
        <v>22765</v>
      </c>
      <c r="M8828" t="s">
        <v>24036</v>
      </c>
      <c r="N8828">
        <v>6.0830555549999996</v>
      </c>
      <c r="O8828">
        <v>0</v>
      </c>
      <c r="P8828">
        <v>131</v>
      </c>
      <c r="Q8828">
        <v>0</v>
      </c>
      <c r="R8828">
        <v>0</v>
      </c>
      <c r="S8828">
        <v>0</v>
      </c>
      <c r="T8828">
        <v>10</v>
      </c>
      <c r="U8828">
        <v>0</v>
      </c>
      <c r="V8828">
        <v>0</v>
      </c>
      <c r="W8828">
        <v>0</v>
      </c>
      <c r="X8828">
        <v>87.08267443213353</v>
      </c>
      <c r="Y8828">
        <v>0</v>
      </c>
      <c r="Z8828">
        <v>0</v>
      </c>
      <c r="AA8828">
        <v>0</v>
      </c>
      <c r="AB8828">
        <v>9.412687369305603</v>
      </c>
      <c r="AC8828">
        <v>0</v>
      </c>
      <c r="AD8828">
        <v>0</v>
      </c>
      <c r="AE8828">
        <v>96.495361801439131</v>
      </c>
    </row>
    <row r="8829" spans="1:31" x14ac:dyDescent="0.3">
      <c r="A8829">
        <v>2729883</v>
      </c>
      <c r="B8829">
        <v>1</v>
      </c>
      <c r="C8829" t="s">
        <v>80</v>
      </c>
      <c r="D8829" t="s">
        <v>107</v>
      </c>
      <c r="E8829" t="s">
        <v>156</v>
      </c>
      <c r="F8829" t="s">
        <v>24037</v>
      </c>
      <c r="G8829" t="s">
        <v>185</v>
      </c>
      <c r="H8829" t="s">
        <v>153</v>
      </c>
      <c r="I8829" t="s">
        <v>136</v>
      </c>
      <c r="J8829" t="s">
        <v>137</v>
      </c>
      <c r="K8829" t="s">
        <v>138</v>
      </c>
      <c r="L8829" t="s">
        <v>24038</v>
      </c>
      <c r="M8829" t="s">
        <v>24039</v>
      </c>
      <c r="N8829">
        <v>5.0505555549999999</v>
      </c>
      <c r="O8829">
        <v>0</v>
      </c>
      <c r="P8829">
        <v>41</v>
      </c>
      <c r="Q8829">
        <v>0</v>
      </c>
      <c r="R8829">
        <v>0</v>
      </c>
      <c r="S8829">
        <v>0</v>
      </c>
      <c r="T8829">
        <v>2</v>
      </c>
      <c r="U8829">
        <v>0</v>
      </c>
      <c r="V8829">
        <v>0</v>
      </c>
      <c r="W8829">
        <v>0</v>
      </c>
      <c r="X8829">
        <v>26.689487451386878</v>
      </c>
      <c r="Y8829">
        <v>0</v>
      </c>
      <c r="Z8829">
        <v>0</v>
      </c>
      <c r="AA8829">
        <v>0</v>
      </c>
      <c r="AB8829">
        <v>5.8863629813750009</v>
      </c>
      <c r="AC8829">
        <v>0</v>
      </c>
      <c r="AD8829">
        <v>0</v>
      </c>
      <c r="AE8829">
        <v>32.575850432761882</v>
      </c>
    </row>
    <row r="8830" spans="1:31" x14ac:dyDescent="0.3">
      <c r="A8830">
        <v>2728907</v>
      </c>
      <c r="B8830">
        <v>1</v>
      </c>
      <c r="C8830" t="s">
        <v>80</v>
      </c>
      <c r="D8830" t="s">
        <v>108</v>
      </c>
      <c r="E8830" t="s">
        <v>213</v>
      </c>
      <c r="F8830" t="s">
        <v>21492</v>
      </c>
      <c r="G8830" t="s">
        <v>152</v>
      </c>
      <c r="H8830" t="s">
        <v>153</v>
      </c>
      <c r="I8830" t="s">
        <v>136</v>
      </c>
      <c r="J8830" t="s">
        <v>137</v>
      </c>
      <c r="K8830" t="s">
        <v>138</v>
      </c>
      <c r="L8830" t="s">
        <v>24040</v>
      </c>
      <c r="M8830" t="s">
        <v>24041</v>
      </c>
      <c r="N8830">
        <v>0.88694444400000005</v>
      </c>
      <c r="O8830">
        <v>0</v>
      </c>
      <c r="P8830">
        <v>493</v>
      </c>
      <c r="Q8830">
        <v>0</v>
      </c>
      <c r="R8830">
        <v>54</v>
      </c>
      <c r="S8830">
        <v>1</v>
      </c>
      <c r="T8830">
        <v>62</v>
      </c>
      <c r="U8830">
        <v>0</v>
      </c>
      <c r="V8830">
        <v>0</v>
      </c>
      <c r="W8830">
        <v>0</v>
      </c>
      <c r="X8830">
        <v>46.558506824099261</v>
      </c>
      <c r="Y8830">
        <v>0</v>
      </c>
      <c r="Z8830">
        <v>0.54845662578833321</v>
      </c>
      <c r="AA8830">
        <v>0.13003698477000003</v>
      </c>
      <c r="AB8830">
        <v>12.835183916380922</v>
      </c>
      <c r="AC8830">
        <v>0</v>
      </c>
      <c r="AD8830">
        <v>0</v>
      </c>
      <c r="AE8830">
        <v>60.072184351038516</v>
      </c>
    </row>
    <row r="8831" spans="1:31" x14ac:dyDescent="0.3">
      <c r="A8831">
        <v>2729571</v>
      </c>
      <c r="B8831">
        <v>1</v>
      </c>
      <c r="C8831" t="s">
        <v>80</v>
      </c>
      <c r="D8831" t="s">
        <v>99</v>
      </c>
      <c r="E8831" t="s">
        <v>161</v>
      </c>
      <c r="F8831" t="s">
        <v>24042</v>
      </c>
      <c r="G8831" t="s">
        <v>409</v>
      </c>
      <c r="H8831" t="s">
        <v>135</v>
      </c>
      <c r="I8831" t="s">
        <v>136</v>
      </c>
      <c r="J8831" t="s">
        <v>137</v>
      </c>
      <c r="K8831" t="s">
        <v>138</v>
      </c>
      <c r="L8831" t="s">
        <v>24043</v>
      </c>
      <c r="M8831" t="s">
        <v>24044</v>
      </c>
      <c r="N8831">
        <v>5.7888888879999998</v>
      </c>
      <c r="O8831">
        <v>0</v>
      </c>
      <c r="P8831">
        <v>34</v>
      </c>
      <c r="Q8831">
        <v>0</v>
      </c>
      <c r="R8831">
        <v>0</v>
      </c>
      <c r="S8831">
        <v>0</v>
      </c>
      <c r="T8831">
        <v>1</v>
      </c>
      <c r="U8831">
        <v>0</v>
      </c>
      <c r="V8831">
        <v>0</v>
      </c>
      <c r="W8831">
        <v>0</v>
      </c>
      <c r="X8831">
        <v>20.49386826599401</v>
      </c>
      <c r="Y8831">
        <v>0</v>
      </c>
      <c r="Z8831">
        <v>0</v>
      </c>
      <c r="AA8831">
        <v>0</v>
      </c>
      <c r="AB8831">
        <v>3.3299170650096253</v>
      </c>
      <c r="AC8831">
        <v>0</v>
      </c>
      <c r="AD8831">
        <v>0</v>
      </c>
      <c r="AE8831">
        <v>23.823785331003634</v>
      </c>
    </row>
    <row r="8832" spans="1:31" x14ac:dyDescent="0.3">
      <c r="A8832">
        <v>2729714</v>
      </c>
      <c r="B8832">
        <v>1</v>
      </c>
      <c r="C8832" t="s">
        <v>80</v>
      </c>
      <c r="D8832" t="s">
        <v>108</v>
      </c>
      <c r="E8832" t="s">
        <v>161</v>
      </c>
      <c r="F8832" t="s">
        <v>24045</v>
      </c>
      <c r="G8832" t="s">
        <v>163</v>
      </c>
      <c r="H8832" t="s">
        <v>135</v>
      </c>
      <c r="I8832" t="s">
        <v>136</v>
      </c>
      <c r="J8832" t="s">
        <v>137</v>
      </c>
      <c r="K8832" t="s">
        <v>138</v>
      </c>
      <c r="L8832" t="s">
        <v>24046</v>
      </c>
      <c r="M8832" t="s">
        <v>24047</v>
      </c>
      <c r="N8832">
        <v>7.3994444440000002</v>
      </c>
      <c r="O8832">
        <v>0</v>
      </c>
      <c r="P8832">
        <v>14</v>
      </c>
      <c r="Q8832">
        <v>0</v>
      </c>
      <c r="R8832">
        <v>3</v>
      </c>
      <c r="S8832">
        <v>0</v>
      </c>
      <c r="T8832">
        <v>3</v>
      </c>
      <c r="U8832">
        <v>0</v>
      </c>
      <c r="V8832">
        <v>0</v>
      </c>
      <c r="W8832">
        <v>0</v>
      </c>
      <c r="X8832">
        <v>14.104676871658382</v>
      </c>
      <c r="Y8832">
        <v>0</v>
      </c>
      <c r="Z8832">
        <v>6.0918847338794517</v>
      </c>
      <c r="AA8832">
        <v>0</v>
      </c>
      <c r="AB8832">
        <v>5.3063364055068289</v>
      </c>
      <c r="AC8832">
        <v>0</v>
      </c>
      <c r="AD8832">
        <v>0</v>
      </c>
      <c r="AE8832">
        <v>25.502898011044664</v>
      </c>
    </row>
    <row r="8833" spans="1:31" x14ac:dyDescent="0.3">
      <c r="A8833">
        <v>2729173</v>
      </c>
      <c r="B8833">
        <v>1</v>
      </c>
      <c r="C8833" t="s">
        <v>80</v>
      </c>
      <c r="D8833" t="s">
        <v>96</v>
      </c>
      <c r="E8833" t="s">
        <v>161</v>
      </c>
      <c r="F8833" t="s">
        <v>24048</v>
      </c>
      <c r="G8833" t="s">
        <v>163</v>
      </c>
      <c r="H8833" t="s">
        <v>135</v>
      </c>
      <c r="I8833" t="s">
        <v>136</v>
      </c>
      <c r="J8833" t="s">
        <v>137</v>
      </c>
      <c r="K8833" t="s">
        <v>138</v>
      </c>
      <c r="L8833" t="s">
        <v>24049</v>
      </c>
      <c r="M8833" t="s">
        <v>24050</v>
      </c>
      <c r="N8833">
        <v>3.6558333329999999</v>
      </c>
      <c r="O8833">
        <v>0</v>
      </c>
      <c r="P8833">
        <v>67</v>
      </c>
      <c r="Q8833">
        <v>0</v>
      </c>
      <c r="R8833">
        <v>7</v>
      </c>
      <c r="S8833">
        <v>0</v>
      </c>
      <c r="T8833">
        <v>26</v>
      </c>
      <c r="U8833">
        <v>0</v>
      </c>
      <c r="V8833">
        <v>0</v>
      </c>
      <c r="W8833">
        <v>0</v>
      </c>
      <c r="X8833">
        <v>58.504034116719744</v>
      </c>
      <c r="Y8833">
        <v>0</v>
      </c>
      <c r="Z8833">
        <v>0</v>
      </c>
      <c r="AA8833">
        <v>0</v>
      </c>
      <c r="AB8833">
        <v>39.589600808981757</v>
      </c>
      <c r="AC8833">
        <v>0</v>
      </c>
      <c r="AD8833">
        <v>0</v>
      </c>
      <c r="AE8833">
        <v>98.093634925701508</v>
      </c>
    </row>
    <row r="8834" spans="1:31" x14ac:dyDescent="0.3">
      <c r="A8834">
        <v>2729548</v>
      </c>
      <c r="B8834">
        <v>1</v>
      </c>
      <c r="C8834" t="s">
        <v>80</v>
      </c>
      <c r="D8834" t="s">
        <v>106</v>
      </c>
      <c r="E8834" t="s">
        <v>161</v>
      </c>
      <c r="F8834" t="s">
        <v>24051</v>
      </c>
      <c r="G8834" t="s">
        <v>163</v>
      </c>
      <c r="H8834" t="s">
        <v>135</v>
      </c>
      <c r="I8834" t="s">
        <v>136</v>
      </c>
      <c r="J8834" t="s">
        <v>137</v>
      </c>
      <c r="K8834" t="s">
        <v>138</v>
      </c>
      <c r="L8834" t="s">
        <v>24052</v>
      </c>
      <c r="M8834" t="s">
        <v>24053</v>
      </c>
      <c r="N8834">
        <v>8.3569444439999998</v>
      </c>
      <c r="O8834">
        <v>0</v>
      </c>
      <c r="P8834">
        <v>0</v>
      </c>
      <c r="Q8834">
        <v>0</v>
      </c>
      <c r="R8834">
        <v>3</v>
      </c>
      <c r="S8834">
        <v>0</v>
      </c>
      <c r="T8834">
        <v>1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3.0004814679768499</v>
      </c>
      <c r="AA8834">
        <v>0</v>
      </c>
      <c r="AB8834">
        <v>1.0743285352241001</v>
      </c>
      <c r="AC8834">
        <v>0</v>
      </c>
      <c r="AD8834">
        <v>0</v>
      </c>
      <c r="AE8834">
        <v>4.07481000320095</v>
      </c>
    </row>
    <row r="8835" spans="1:31" x14ac:dyDescent="0.3">
      <c r="A8835">
        <v>2729199</v>
      </c>
      <c r="B8835">
        <v>1</v>
      </c>
      <c r="C8835" t="s">
        <v>81</v>
      </c>
      <c r="D8835" t="s">
        <v>127</v>
      </c>
      <c r="E8835" t="s">
        <v>213</v>
      </c>
      <c r="F8835" t="s">
        <v>6266</v>
      </c>
      <c r="G8835" t="s">
        <v>152</v>
      </c>
      <c r="H8835" t="s">
        <v>153</v>
      </c>
      <c r="I8835" t="s">
        <v>136</v>
      </c>
      <c r="J8835" t="s">
        <v>137</v>
      </c>
      <c r="K8835" t="s">
        <v>138</v>
      </c>
      <c r="L8835" t="s">
        <v>24054</v>
      </c>
      <c r="M8835" t="s">
        <v>24055</v>
      </c>
      <c r="N8835">
        <v>2.2827777770000002</v>
      </c>
      <c r="O8835">
        <v>14</v>
      </c>
      <c r="P8835">
        <v>535</v>
      </c>
      <c r="Q8835">
        <v>82</v>
      </c>
      <c r="R8835">
        <v>86</v>
      </c>
      <c r="S8835">
        <v>17</v>
      </c>
      <c r="T8835">
        <v>40</v>
      </c>
      <c r="U8835">
        <v>4</v>
      </c>
      <c r="V8835">
        <v>0</v>
      </c>
      <c r="W8835">
        <v>3.1907280281733335</v>
      </c>
      <c r="X8835">
        <v>144.54624982186758</v>
      </c>
      <c r="Y8835">
        <v>118.87877938744133</v>
      </c>
      <c r="Z8835">
        <v>31.225556869327576</v>
      </c>
      <c r="AA8835">
        <v>84.442415736719596</v>
      </c>
      <c r="AB8835">
        <v>11.116206169671219</v>
      </c>
      <c r="AC8835">
        <v>456.7779076471611</v>
      </c>
      <c r="AD8835">
        <v>0</v>
      </c>
      <c r="AE8835">
        <v>850.17784366036176</v>
      </c>
    </row>
    <row r="8836" spans="1:31" x14ac:dyDescent="0.3">
      <c r="A8836">
        <v>2729863</v>
      </c>
      <c r="B8836">
        <v>1</v>
      </c>
      <c r="C8836" t="s">
        <v>80</v>
      </c>
      <c r="D8836" t="s">
        <v>106</v>
      </c>
      <c r="E8836" t="s">
        <v>213</v>
      </c>
      <c r="F8836" t="s">
        <v>1098</v>
      </c>
      <c r="G8836" t="s">
        <v>152</v>
      </c>
      <c r="H8836" t="s">
        <v>153</v>
      </c>
      <c r="I8836" t="s">
        <v>136</v>
      </c>
      <c r="J8836" t="s">
        <v>137</v>
      </c>
      <c r="K8836" t="s">
        <v>138</v>
      </c>
      <c r="L8836" t="s">
        <v>24056</v>
      </c>
      <c r="M8836" t="s">
        <v>24057</v>
      </c>
      <c r="N8836">
        <v>0.61083333299999998</v>
      </c>
      <c r="O8836">
        <v>0</v>
      </c>
      <c r="P8836">
        <v>564</v>
      </c>
      <c r="Q8836">
        <v>86</v>
      </c>
      <c r="R8836">
        <v>194</v>
      </c>
      <c r="S8836">
        <v>12</v>
      </c>
      <c r="T8836">
        <v>127</v>
      </c>
      <c r="U8836">
        <v>0</v>
      </c>
      <c r="V8836">
        <v>0</v>
      </c>
      <c r="W8836">
        <v>0</v>
      </c>
      <c r="X8836">
        <v>73.80375956126386</v>
      </c>
      <c r="Y8836">
        <v>45.237324947602367</v>
      </c>
      <c r="Z8836">
        <v>91.919959126911479</v>
      </c>
      <c r="AA8836">
        <v>31.243211819990265</v>
      </c>
      <c r="AB8836">
        <v>41.518023469660655</v>
      </c>
      <c r="AC8836">
        <v>0</v>
      </c>
      <c r="AD8836">
        <v>0</v>
      </c>
      <c r="AE8836">
        <v>283.72227892542861</v>
      </c>
    </row>
    <row r="8837" spans="1:31" x14ac:dyDescent="0.3">
      <c r="A8837">
        <v>2728881</v>
      </c>
      <c r="B8837">
        <v>1</v>
      </c>
      <c r="C8837" t="s">
        <v>81</v>
      </c>
      <c r="D8837" t="s">
        <v>122</v>
      </c>
      <c r="E8837" t="s">
        <v>150</v>
      </c>
      <c r="F8837" t="s">
        <v>678</v>
      </c>
      <c r="G8837" t="s">
        <v>152</v>
      </c>
      <c r="H8837" t="s">
        <v>153</v>
      </c>
      <c r="I8837" t="s">
        <v>136</v>
      </c>
      <c r="J8837" t="s">
        <v>137</v>
      </c>
      <c r="K8837" t="s">
        <v>138</v>
      </c>
      <c r="L8837" t="s">
        <v>24058</v>
      </c>
      <c r="M8837" t="s">
        <v>24059</v>
      </c>
      <c r="N8837">
        <v>0.59055555500000001</v>
      </c>
      <c r="O8837">
        <v>0</v>
      </c>
      <c r="P8837">
        <v>138</v>
      </c>
      <c r="Q8837">
        <v>0</v>
      </c>
      <c r="R8837">
        <v>0</v>
      </c>
      <c r="S8837">
        <v>14</v>
      </c>
      <c r="T8837">
        <v>12</v>
      </c>
      <c r="U8837">
        <v>1</v>
      </c>
      <c r="V8837">
        <v>0</v>
      </c>
      <c r="W8837">
        <v>0</v>
      </c>
      <c r="X8837">
        <v>7.0945444548265177</v>
      </c>
      <c r="Y8837">
        <v>0</v>
      </c>
      <c r="Z8837">
        <v>0</v>
      </c>
      <c r="AA8837">
        <v>3.6621270864090851</v>
      </c>
      <c r="AB8837">
        <v>2.2522941066923732</v>
      </c>
      <c r="AC8837">
        <v>0</v>
      </c>
      <c r="AD8837">
        <v>0</v>
      </c>
      <c r="AE8837">
        <v>13.008965647927976</v>
      </c>
    </row>
    <row r="8838" spans="1:31" x14ac:dyDescent="0.3">
      <c r="A8838">
        <v>2730504</v>
      </c>
      <c r="B8838">
        <v>1</v>
      </c>
      <c r="C8838" t="s">
        <v>80</v>
      </c>
      <c r="D8838" t="s">
        <v>94</v>
      </c>
      <c r="E8838" t="s">
        <v>161</v>
      </c>
      <c r="F8838" t="s">
        <v>24060</v>
      </c>
      <c r="G8838" t="s">
        <v>163</v>
      </c>
      <c r="H8838" t="s">
        <v>135</v>
      </c>
      <c r="I8838" t="s">
        <v>136</v>
      </c>
      <c r="J8838" t="s">
        <v>137</v>
      </c>
      <c r="K8838" t="s">
        <v>138</v>
      </c>
      <c r="L8838" t="s">
        <v>24061</v>
      </c>
      <c r="M8838" t="s">
        <v>24062</v>
      </c>
      <c r="N8838">
        <v>6.9333333330000002</v>
      </c>
      <c r="O8838">
        <v>0</v>
      </c>
      <c r="P8838">
        <v>162</v>
      </c>
      <c r="Q8838">
        <v>0</v>
      </c>
      <c r="R8838">
        <v>0</v>
      </c>
      <c r="S8838">
        <v>0</v>
      </c>
      <c r="T8838">
        <v>3</v>
      </c>
      <c r="U8838">
        <v>0</v>
      </c>
      <c r="V8838">
        <v>0</v>
      </c>
      <c r="W8838">
        <v>0</v>
      </c>
      <c r="X8838">
        <v>171.24534549534491</v>
      </c>
      <c r="Y8838">
        <v>0</v>
      </c>
      <c r="Z8838">
        <v>0</v>
      </c>
      <c r="AA8838">
        <v>0</v>
      </c>
      <c r="AB8838">
        <v>10.270577795753578</v>
      </c>
      <c r="AC8838">
        <v>0</v>
      </c>
      <c r="AD8838">
        <v>0</v>
      </c>
      <c r="AE8838">
        <v>181.51592329109849</v>
      </c>
    </row>
    <row r="8839" spans="1:31" x14ac:dyDescent="0.3">
      <c r="A8839">
        <v>2729840</v>
      </c>
      <c r="B8839">
        <v>1</v>
      </c>
      <c r="C8839" t="s">
        <v>80</v>
      </c>
      <c r="D8839" t="s">
        <v>90</v>
      </c>
      <c r="E8839" t="s">
        <v>145</v>
      </c>
      <c r="F8839" t="s">
        <v>24063</v>
      </c>
      <c r="G8839" t="s">
        <v>230</v>
      </c>
      <c r="H8839" t="s">
        <v>135</v>
      </c>
      <c r="I8839" t="s">
        <v>136</v>
      </c>
      <c r="J8839" t="s">
        <v>137</v>
      </c>
      <c r="K8839" t="s">
        <v>138</v>
      </c>
      <c r="L8839" t="s">
        <v>24064</v>
      </c>
      <c r="M8839" t="s">
        <v>24065</v>
      </c>
      <c r="N8839">
        <v>0.55944444400000004</v>
      </c>
      <c r="O8839">
        <v>0</v>
      </c>
      <c r="P8839">
        <v>1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0.19219440684696001</v>
      </c>
      <c r="Y8839">
        <v>0</v>
      </c>
      <c r="Z8839">
        <v>0</v>
      </c>
      <c r="AA8839">
        <v>0</v>
      </c>
      <c r="AB8839">
        <v>0</v>
      </c>
      <c r="AC8839">
        <v>0</v>
      </c>
      <c r="AD8839">
        <v>0</v>
      </c>
      <c r="AE8839">
        <v>0.19219440684696001</v>
      </c>
    </row>
    <row r="8840" spans="1:31" x14ac:dyDescent="0.3">
      <c r="A8840">
        <v>2729983</v>
      </c>
      <c r="B8840">
        <v>1</v>
      </c>
      <c r="C8840" t="s">
        <v>80</v>
      </c>
      <c r="D8840" t="s">
        <v>107</v>
      </c>
      <c r="E8840" t="s">
        <v>161</v>
      </c>
      <c r="F8840" t="s">
        <v>24066</v>
      </c>
      <c r="G8840" t="s">
        <v>163</v>
      </c>
      <c r="H8840" t="s">
        <v>135</v>
      </c>
      <c r="I8840" t="s">
        <v>136</v>
      </c>
      <c r="J8840" t="s">
        <v>137</v>
      </c>
      <c r="K8840" t="s">
        <v>138</v>
      </c>
      <c r="L8840" t="s">
        <v>24067</v>
      </c>
      <c r="M8840" t="s">
        <v>24068</v>
      </c>
      <c r="N8840">
        <v>5.2805555550000003</v>
      </c>
      <c r="O8840">
        <v>0</v>
      </c>
      <c r="P8840">
        <v>49</v>
      </c>
      <c r="Q8840">
        <v>0</v>
      </c>
      <c r="R8840">
        <v>2</v>
      </c>
      <c r="S8840">
        <v>0</v>
      </c>
      <c r="T8840">
        <v>12</v>
      </c>
      <c r="U8840">
        <v>0</v>
      </c>
      <c r="V8840">
        <v>0</v>
      </c>
      <c r="W8840">
        <v>0</v>
      </c>
      <c r="X8840">
        <v>14.279808674308072</v>
      </c>
      <c r="Y8840">
        <v>0</v>
      </c>
      <c r="Z8840">
        <v>0</v>
      </c>
      <c r="AA8840">
        <v>0</v>
      </c>
      <c r="AB8840">
        <v>10.465073038389072</v>
      </c>
      <c r="AC8840">
        <v>0</v>
      </c>
      <c r="AD8840">
        <v>0</v>
      </c>
      <c r="AE8840">
        <v>24.744881712697143</v>
      </c>
    </row>
    <row r="8841" spans="1:31" x14ac:dyDescent="0.3">
      <c r="A8841">
        <v>2729591</v>
      </c>
      <c r="B8841">
        <v>1</v>
      </c>
      <c r="C8841" t="s">
        <v>81</v>
      </c>
      <c r="D8841" t="s">
        <v>123</v>
      </c>
      <c r="E8841" t="s">
        <v>132</v>
      </c>
      <c r="F8841" t="s">
        <v>24069</v>
      </c>
      <c r="G8841" t="s">
        <v>134</v>
      </c>
      <c r="H8841" t="s">
        <v>135</v>
      </c>
      <c r="I8841" t="s">
        <v>136</v>
      </c>
      <c r="J8841" t="s">
        <v>137</v>
      </c>
      <c r="K8841" t="s">
        <v>138</v>
      </c>
      <c r="L8841" t="s">
        <v>24070</v>
      </c>
      <c r="M8841" t="s">
        <v>24071</v>
      </c>
      <c r="N8841">
        <v>7.2069444440000003</v>
      </c>
      <c r="O8841">
        <v>0</v>
      </c>
      <c r="P8841">
        <v>10</v>
      </c>
      <c r="Q8841">
        <v>0</v>
      </c>
      <c r="R8841">
        <v>59</v>
      </c>
      <c r="S8841">
        <v>0</v>
      </c>
      <c r="T8841">
        <v>10</v>
      </c>
      <c r="U8841">
        <v>0</v>
      </c>
      <c r="V8841">
        <v>0</v>
      </c>
      <c r="W8841">
        <v>0</v>
      </c>
      <c r="X8841">
        <v>0.4888335097413542</v>
      </c>
      <c r="Y8841">
        <v>0</v>
      </c>
      <c r="Z8841">
        <v>8.8358719660901812</v>
      </c>
      <c r="AA8841">
        <v>0</v>
      </c>
      <c r="AB8841">
        <v>22.46030215400592</v>
      </c>
      <c r="AC8841">
        <v>0</v>
      </c>
      <c r="AD8841">
        <v>0</v>
      </c>
      <c r="AE8841">
        <v>31.785007629837455</v>
      </c>
    </row>
    <row r="8842" spans="1:31" x14ac:dyDescent="0.3">
      <c r="A8842">
        <v>2730753</v>
      </c>
      <c r="B8842">
        <v>1</v>
      </c>
      <c r="C8842" t="s">
        <v>81</v>
      </c>
      <c r="D8842" t="s">
        <v>127</v>
      </c>
      <c r="E8842" t="s">
        <v>156</v>
      </c>
      <c r="F8842" t="s">
        <v>1914</v>
      </c>
      <c r="G8842" t="s">
        <v>152</v>
      </c>
      <c r="H8842" t="s">
        <v>153</v>
      </c>
      <c r="I8842" t="s">
        <v>136</v>
      </c>
      <c r="J8842" t="s">
        <v>137</v>
      </c>
      <c r="K8842" t="s">
        <v>138</v>
      </c>
      <c r="L8842" t="s">
        <v>24072</v>
      </c>
      <c r="M8842" t="s">
        <v>24073</v>
      </c>
      <c r="N8842">
        <v>1.2752777769999999</v>
      </c>
      <c r="O8842">
        <v>6</v>
      </c>
      <c r="P8842">
        <v>0</v>
      </c>
      <c r="Q8842">
        <v>158</v>
      </c>
      <c r="R8842">
        <v>6</v>
      </c>
      <c r="S8842">
        <v>9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4.0374781918270335</v>
      </c>
      <c r="Z8842">
        <v>0</v>
      </c>
      <c r="AA8842">
        <v>47.866712895405158</v>
      </c>
      <c r="AB8842">
        <v>0</v>
      </c>
      <c r="AC8842">
        <v>0</v>
      </c>
      <c r="AD8842">
        <v>0</v>
      </c>
      <c r="AE8842">
        <v>51.904191087232192</v>
      </c>
    </row>
    <row r="8843" spans="1:31" x14ac:dyDescent="0.3">
      <c r="A8843">
        <v>2729342</v>
      </c>
      <c r="B8843">
        <v>1</v>
      </c>
      <c r="C8843" t="s">
        <v>80</v>
      </c>
      <c r="D8843" t="s">
        <v>106</v>
      </c>
      <c r="E8843" t="s">
        <v>161</v>
      </c>
      <c r="F8843" t="s">
        <v>24074</v>
      </c>
      <c r="G8843" t="s">
        <v>163</v>
      </c>
      <c r="H8843" t="s">
        <v>135</v>
      </c>
      <c r="I8843" t="s">
        <v>136</v>
      </c>
      <c r="J8843" t="s">
        <v>137</v>
      </c>
      <c r="K8843" t="s">
        <v>138</v>
      </c>
      <c r="L8843" t="s">
        <v>24075</v>
      </c>
      <c r="M8843" t="s">
        <v>24076</v>
      </c>
      <c r="N8843">
        <v>3.102222222</v>
      </c>
      <c r="O8843">
        <v>0</v>
      </c>
      <c r="P8843">
        <v>28</v>
      </c>
      <c r="Q8843">
        <v>0</v>
      </c>
      <c r="R8843">
        <v>4</v>
      </c>
      <c r="S8843">
        <v>0</v>
      </c>
      <c r="T8843">
        <v>4</v>
      </c>
      <c r="U8843">
        <v>0</v>
      </c>
      <c r="V8843">
        <v>0</v>
      </c>
      <c r="W8843">
        <v>0</v>
      </c>
      <c r="X8843">
        <v>6.3047694487267494</v>
      </c>
      <c r="Y8843">
        <v>0</v>
      </c>
      <c r="Z8843">
        <v>2.1623912312502198</v>
      </c>
      <c r="AA8843">
        <v>0</v>
      </c>
      <c r="AB8843">
        <v>8.7071289989449365</v>
      </c>
      <c r="AC8843">
        <v>0</v>
      </c>
      <c r="AD8843">
        <v>0</v>
      </c>
      <c r="AE8843">
        <v>17.174289678921905</v>
      </c>
    </row>
    <row r="8844" spans="1:31" x14ac:dyDescent="0.3">
      <c r="A8844">
        <v>2730716</v>
      </c>
      <c r="B8844">
        <v>1</v>
      </c>
      <c r="C8844" t="s">
        <v>81</v>
      </c>
      <c r="D8844" t="s">
        <v>128</v>
      </c>
      <c r="E8844" t="s">
        <v>213</v>
      </c>
      <c r="F8844" t="s">
        <v>24077</v>
      </c>
      <c r="G8844" t="s">
        <v>152</v>
      </c>
      <c r="H8844" t="s">
        <v>153</v>
      </c>
      <c r="I8844" t="s">
        <v>136</v>
      </c>
      <c r="J8844" t="s">
        <v>137</v>
      </c>
      <c r="K8844" t="s">
        <v>138</v>
      </c>
      <c r="L8844" t="s">
        <v>24078</v>
      </c>
      <c r="M8844" t="s">
        <v>24079</v>
      </c>
      <c r="N8844">
        <v>0.995</v>
      </c>
      <c r="O8844">
        <v>7</v>
      </c>
      <c r="P8844">
        <v>1192</v>
      </c>
      <c r="Q8844">
        <v>3</v>
      </c>
      <c r="R8844">
        <v>3</v>
      </c>
      <c r="S8844">
        <v>3</v>
      </c>
      <c r="T8844">
        <v>88</v>
      </c>
      <c r="U8844">
        <v>0</v>
      </c>
      <c r="V8844">
        <v>0</v>
      </c>
      <c r="W8844">
        <v>10.467680308722251</v>
      </c>
      <c r="X8844">
        <v>120.32918458404103</v>
      </c>
      <c r="Y8844">
        <v>0.1063450241</v>
      </c>
      <c r="Z8844">
        <v>1.5274619760757351</v>
      </c>
      <c r="AA8844">
        <v>17.364299887992427</v>
      </c>
      <c r="AB8844">
        <v>10.722881423529236</v>
      </c>
      <c r="AC8844">
        <v>0</v>
      </c>
      <c r="AD8844">
        <v>0</v>
      </c>
      <c r="AE8844">
        <v>160.51785320446064</v>
      </c>
    </row>
    <row r="8845" spans="1:31" x14ac:dyDescent="0.3">
      <c r="A8845">
        <v>2730175</v>
      </c>
      <c r="B8845">
        <v>1</v>
      </c>
      <c r="C8845" t="s">
        <v>80</v>
      </c>
      <c r="D8845" t="s">
        <v>85</v>
      </c>
      <c r="E8845" t="s">
        <v>132</v>
      </c>
      <c r="F8845" t="s">
        <v>24080</v>
      </c>
      <c r="G8845" t="s">
        <v>249</v>
      </c>
      <c r="H8845" t="s">
        <v>135</v>
      </c>
      <c r="I8845" t="s">
        <v>136</v>
      </c>
      <c r="J8845" t="s">
        <v>5</v>
      </c>
      <c r="K8845" t="s">
        <v>138</v>
      </c>
      <c r="L8845" t="s">
        <v>24081</v>
      </c>
      <c r="M8845" t="s">
        <v>23334</v>
      </c>
      <c r="N8845">
        <v>3.2197222220000001</v>
      </c>
      <c r="O8845">
        <v>0</v>
      </c>
      <c r="P8845">
        <v>267</v>
      </c>
      <c r="Q8845">
        <v>0</v>
      </c>
      <c r="R8845">
        <v>0</v>
      </c>
      <c r="S8845">
        <v>0</v>
      </c>
      <c r="T8845">
        <v>29</v>
      </c>
      <c r="U8845">
        <v>0</v>
      </c>
      <c r="V8845">
        <v>0</v>
      </c>
      <c r="W8845">
        <v>0</v>
      </c>
      <c r="X8845">
        <v>202.47626772058396</v>
      </c>
      <c r="Y8845">
        <v>0</v>
      </c>
      <c r="Z8845">
        <v>0</v>
      </c>
      <c r="AA8845">
        <v>0</v>
      </c>
      <c r="AB8845">
        <v>103.51046122868668</v>
      </c>
      <c r="AC8845">
        <v>0</v>
      </c>
      <c r="AD8845">
        <v>0</v>
      </c>
      <c r="AE8845">
        <v>305.98672894927063</v>
      </c>
    </row>
    <row r="8846" spans="1:31" x14ac:dyDescent="0.3">
      <c r="A8846">
        <v>2730298</v>
      </c>
      <c r="B8846">
        <v>1</v>
      </c>
      <c r="C8846" t="s">
        <v>80</v>
      </c>
      <c r="D8846" t="s">
        <v>82</v>
      </c>
      <c r="E8846" t="s">
        <v>132</v>
      </c>
      <c r="F8846" t="s">
        <v>2692</v>
      </c>
      <c r="G8846" t="s">
        <v>249</v>
      </c>
      <c r="H8846" t="s">
        <v>135</v>
      </c>
      <c r="I8846" t="s">
        <v>136</v>
      </c>
      <c r="J8846" t="s">
        <v>5</v>
      </c>
      <c r="K8846" t="s">
        <v>138</v>
      </c>
      <c r="L8846" t="s">
        <v>24082</v>
      </c>
      <c r="M8846" t="s">
        <v>2699</v>
      </c>
      <c r="N8846">
        <v>59.795000000000002</v>
      </c>
      <c r="O8846">
        <v>0</v>
      </c>
      <c r="P8846">
        <v>154</v>
      </c>
      <c r="Q8846">
        <v>0</v>
      </c>
      <c r="R8846">
        <v>0</v>
      </c>
      <c r="S8846">
        <v>0</v>
      </c>
      <c r="T8846">
        <v>307</v>
      </c>
      <c r="U8846">
        <v>0</v>
      </c>
      <c r="V8846">
        <v>0</v>
      </c>
      <c r="W8846">
        <v>0</v>
      </c>
      <c r="X8846">
        <v>1526.0473965664237</v>
      </c>
      <c r="Y8846">
        <v>0</v>
      </c>
      <c r="Z8846">
        <v>0</v>
      </c>
      <c r="AA8846">
        <v>0</v>
      </c>
      <c r="AB8846">
        <v>11334.636377881194</v>
      </c>
      <c r="AC8846">
        <v>0</v>
      </c>
      <c r="AD8846">
        <v>0</v>
      </c>
      <c r="AE8846">
        <v>12860.683774447618</v>
      </c>
    </row>
    <row r="8847" spans="1:31" x14ac:dyDescent="0.3">
      <c r="A8847">
        <v>2729611</v>
      </c>
      <c r="B8847">
        <v>1</v>
      </c>
      <c r="C8847" t="s">
        <v>80</v>
      </c>
      <c r="D8847" t="s">
        <v>106</v>
      </c>
      <c r="E8847" t="s">
        <v>150</v>
      </c>
      <c r="F8847" t="s">
        <v>6404</v>
      </c>
      <c r="G8847" t="s">
        <v>152</v>
      </c>
      <c r="H8847" t="s">
        <v>153</v>
      </c>
      <c r="I8847" t="s">
        <v>136</v>
      </c>
      <c r="J8847" t="s">
        <v>137</v>
      </c>
      <c r="K8847" t="s">
        <v>138</v>
      </c>
      <c r="L8847" t="s">
        <v>24083</v>
      </c>
      <c r="M8847" t="s">
        <v>24084</v>
      </c>
      <c r="N8847">
        <v>1.470555555</v>
      </c>
      <c r="O8847">
        <v>1</v>
      </c>
      <c r="P8847">
        <v>0</v>
      </c>
      <c r="Q8847">
        <v>13</v>
      </c>
      <c r="R8847">
        <v>131</v>
      </c>
      <c r="S8847">
        <v>4</v>
      </c>
      <c r="T8847">
        <v>34</v>
      </c>
      <c r="U8847">
        <v>0</v>
      </c>
      <c r="V8847">
        <v>0</v>
      </c>
      <c r="W8847">
        <v>5.2817436663508621</v>
      </c>
      <c r="X8847">
        <v>0</v>
      </c>
      <c r="Y8847">
        <v>16.707160255187329</v>
      </c>
      <c r="Z8847">
        <v>135.20291676694939</v>
      </c>
      <c r="AA8847">
        <v>140.36138244266934</v>
      </c>
      <c r="AB8847">
        <v>18.62354172851942</v>
      </c>
      <c r="AC8847">
        <v>0</v>
      </c>
      <c r="AD8847">
        <v>0</v>
      </c>
      <c r="AE8847">
        <v>316.17674485967632</v>
      </c>
    </row>
    <row r="8848" spans="1:31" x14ac:dyDescent="0.3">
      <c r="A8848">
        <v>2734520</v>
      </c>
      <c r="B8848">
        <v>1</v>
      </c>
      <c r="C8848" t="s">
        <v>80</v>
      </c>
      <c r="D8848" t="s">
        <v>102</v>
      </c>
      <c r="E8848" t="s">
        <v>132</v>
      </c>
      <c r="F8848" t="s">
        <v>20795</v>
      </c>
      <c r="G8848" t="s">
        <v>134</v>
      </c>
      <c r="H8848" t="s">
        <v>135</v>
      </c>
      <c r="I8848" t="s">
        <v>136</v>
      </c>
      <c r="J8848" t="s">
        <v>137</v>
      </c>
      <c r="K8848" t="s">
        <v>138</v>
      </c>
      <c r="L8848" t="s">
        <v>24085</v>
      </c>
      <c r="M8848" t="s">
        <v>24086</v>
      </c>
      <c r="N8848">
        <v>5.841388888</v>
      </c>
      <c r="O8848">
        <v>0</v>
      </c>
      <c r="P8848">
        <v>183</v>
      </c>
      <c r="Q8848">
        <v>0</v>
      </c>
      <c r="R8848">
        <v>3</v>
      </c>
      <c r="S8848">
        <v>0</v>
      </c>
      <c r="T8848">
        <v>18</v>
      </c>
      <c r="U8848">
        <v>0</v>
      </c>
      <c r="V8848">
        <v>0</v>
      </c>
      <c r="W8848">
        <v>0</v>
      </c>
      <c r="X8848">
        <v>120.48759028562836</v>
      </c>
      <c r="Y8848">
        <v>0</v>
      </c>
      <c r="Z8848">
        <v>3.9804303555475435</v>
      </c>
      <c r="AA8848">
        <v>0</v>
      </c>
      <c r="AB8848">
        <v>27.530351272955173</v>
      </c>
      <c r="AC8848">
        <v>0</v>
      </c>
      <c r="AD8848">
        <v>0</v>
      </c>
      <c r="AE8848">
        <v>151.99837191413107</v>
      </c>
    </row>
    <row r="8849" spans="1:31" x14ac:dyDescent="0.3">
      <c r="A8849">
        <v>2729110</v>
      </c>
      <c r="B8849">
        <v>1</v>
      </c>
      <c r="C8849" t="s">
        <v>80</v>
      </c>
      <c r="D8849" t="s">
        <v>108</v>
      </c>
      <c r="E8849" t="s">
        <v>150</v>
      </c>
      <c r="F8849" t="s">
        <v>2208</v>
      </c>
      <c r="G8849" t="s">
        <v>152</v>
      </c>
      <c r="H8849" t="s">
        <v>153</v>
      </c>
      <c r="I8849" t="s">
        <v>136</v>
      </c>
      <c r="J8849" t="s">
        <v>137</v>
      </c>
      <c r="K8849" t="s">
        <v>138</v>
      </c>
      <c r="L8849" t="s">
        <v>24087</v>
      </c>
      <c r="M8849" t="s">
        <v>24088</v>
      </c>
      <c r="N8849">
        <v>0.334166666</v>
      </c>
      <c r="O8849">
        <v>0</v>
      </c>
      <c r="P8849">
        <v>6</v>
      </c>
      <c r="Q8849">
        <v>0</v>
      </c>
      <c r="R8849">
        <v>0</v>
      </c>
      <c r="S8849">
        <v>5</v>
      </c>
      <c r="T8849">
        <v>5</v>
      </c>
      <c r="U8849">
        <v>0</v>
      </c>
      <c r="V8849">
        <v>0</v>
      </c>
      <c r="W8849">
        <v>0</v>
      </c>
      <c r="X8849">
        <v>0.22006959264357498</v>
      </c>
      <c r="Y8849">
        <v>0</v>
      </c>
      <c r="Z8849">
        <v>0</v>
      </c>
      <c r="AA8849">
        <v>1.5965858387776501</v>
      </c>
      <c r="AB8849">
        <v>1.2462955690662001</v>
      </c>
      <c r="AC8849">
        <v>0</v>
      </c>
      <c r="AD8849">
        <v>0</v>
      </c>
      <c r="AE8849">
        <v>3.0629510004874252</v>
      </c>
    </row>
    <row r="8850" spans="1:31" x14ac:dyDescent="0.3">
      <c r="A8850">
        <v>2729588</v>
      </c>
      <c r="B8850">
        <v>1</v>
      </c>
      <c r="C8850" t="s">
        <v>80</v>
      </c>
      <c r="D8850" t="s">
        <v>93</v>
      </c>
      <c r="E8850" t="s">
        <v>150</v>
      </c>
      <c r="F8850" t="s">
        <v>1705</v>
      </c>
      <c r="G8850" t="s">
        <v>152</v>
      </c>
      <c r="H8850" t="s">
        <v>153</v>
      </c>
      <c r="I8850" t="s">
        <v>136</v>
      </c>
      <c r="J8850" t="s">
        <v>137</v>
      </c>
      <c r="K8850" t="s">
        <v>138</v>
      </c>
      <c r="L8850" t="s">
        <v>24089</v>
      </c>
      <c r="M8850" t="s">
        <v>24090</v>
      </c>
      <c r="N8850">
        <v>0.333055555</v>
      </c>
      <c r="O8850">
        <v>0</v>
      </c>
      <c r="P8850">
        <v>429</v>
      </c>
      <c r="Q8850">
        <v>48</v>
      </c>
      <c r="R8850">
        <v>364</v>
      </c>
      <c r="S8850">
        <v>19</v>
      </c>
      <c r="T8850">
        <v>239</v>
      </c>
      <c r="U8850">
        <v>0</v>
      </c>
      <c r="V8850">
        <v>1</v>
      </c>
      <c r="W8850">
        <v>0</v>
      </c>
      <c r="X8850">
        <v>22.475493135979846</v>
      </c>
      <c r="Y8850">
        <v>16.046612893733403</v>
      </c>
      <c r="Z8850">
        <v>36.714103782395938</v>
      </c>
      <c r="AA8850">
        <v>15.539240447936736</v>
      </c>
      <c r="AB8850">
        <v>60.38320220452114</v>
      </c>
      <c r="AC8850">
        <v>0</v>
      </c>
      <c r="AD8850">
        <v>0</v>
      </c>
      <c r="AE8850">
        <v>151.15865246456707</v>
      </c>
    </row>
    <row r="8851" spans="1:31" x14ac:dyDescent="0.3">
      <c r="A8851">
        <v>2729133</v>
      </c>
      <c r="B8851">
        <v>1</v>
      </c>
      <c r="C8851" t="s">
        <v>81</v>
      </c>
      <c r="D8851" t="s">
        <v>116</v>
      </c>
      <c r="E8851" t="s">
        <v>213</v>
      </c>
      <c r="F8851" t="s">
        <v>24091</v>
      </c>
      <c r="G8851" t="s">
        <v>152</v>
      </c>
      <c r="H8851" t="s">
        <v>153</v>
      </c>
      <c r="I8851" t="s">
        <v>136</v>
      </c>
      <c r="J8851" t="s">
        <v>137</v>
      </c>
      <c r="K8851" t="s">
        <v>138</v>
      </c>
      <c r="L8851" t="s">
        <v>24092</v>
      </c>
      <c r="M8851" t="s">
        <v>24093</v>
      </c>
      <c r="N8851">
        <v>2.1722222219999998</v>
      </c>
      <c r="O8851">
        <v>2</v>
      </c>
      <c r="P8851">
        <v>321</v>
      </c>
      <c r="Q8851">
        <v>4</v>
      </c>
      <c r="R8851">
        <v>62</v>
      </c>
      <c r="S8851">
        <v>1</v>
      </c>
      <c r="T8851">
        <v>21</v>
      </c>
      <c r="U8851">
        <v>0</v>
      </c>
      <c r="V8851">
        <v>0</v>
      </c>
      <c r="W8851">
        <v>0.70124752415166658</v>
      </c>
      <c r="X8851">
        <v>58.021940073620257</v>
      </c>
      <c r="Y8851">
        <v>0.16341615155899333</v>
      </c>
      <c r="Z8851">
        <v>33.4870556380585</v>
      </c>
      <c r="AA8851">
        <v>5.6404616683410005</v>
      </c>
      <c r="AB8851">
        <v>17.569381974439327</v>
      </c>
      <c r="AC8851">
        <v>0</v>
      </c>
      <c r="AD8851">
        <v>0</v>
      </c>
      <c r="AE8851">
        <v>115.58350303016974</v>
      </c>
    </row>
    <row r="8852" spans="1:31" x14ac:dyDescent="0.3">
      <c r="A8852">
        <v>2729156</v>
      </c>
      <c r="B8852">
        <v>1</v>
      </c>
      <c r="C8852" t="s">
        <v>80</v>
      </c>
      <c r="D8852" t="s">
        <v>95</v>
      </c>
      <c r="E8852" t="s">
        <v>213</v>
      </c>
      <c r="F8852" t="s">
        <v>6248</v>
      </c>
      <c r="G8852" t="s">
        <v>152</v>
      </c>
      <c r="H8852" t="s">
        <v>153</v>
      </c>
      <c r="I8852" t="s">
        <v>136</v>
      </c>
      <c r="J8852" t="s">
        <v>137</v>
      </c>
      <c r="K8852" t="s">
        <v>138</v>
      </c>
      <c r="L8852" t="s">
        <v>24094</v>
      </c>
      <c r="M8852" t="s">
        <v>24095</v>
      </c>
      <c r="N8852">
        <v>1.853888888</v>
      </c>
      <c r="O8852">
        <v>1</v>
      </c>
      <c r="P8852">
        <v>40</v>
      </c>
      <c r="Q8852">
        <v>0</v>
      </c>
      <c r="R8852">
        <v>1</v>
      </c>
      <c r="S8852">
        <v>9</v>
      </c>
      <c r="T8852">
        <v>4</v>
      </c>
      <c r="U8852">
        <v>2</v>
      </c>
      <c r="V8852">
        <v>0</v>
      </c>
      <c r="W8852">
        <v>0.56849492213824837</v>
      </c>
      <c r="X8852">
        <v>7.9265407786887483</v>
      </c>
      <c r="Y8852">
        <v>0</v>
      </c>
      <c r="Z8852">
        <v>0.18742228752542001</v>
      </c>
      <c r="AA8852">
        <v>16.342803553861625</v>
      </c>
      <c r="AB8852">
        <v>5.131512653113</v>
      </c>
      <c r="AC8852">
        <v>92.852252572105556</v>
      </c>
      <c r="AD8852">
        <v>0</v>
      </c>
      <c r="AE8852">
        <v>123.0090267674326</v>
      </c>
    </row>
    <row r="8853" spans="1:31" x14ac:dyDescent="0.3">
      <c r="A8853">
        <v>2729820</v>
      </c>
      <c r="B8853">
        <v>1</v>
      </c>
      <c r="C8853" t="s">
        <v>80</v>
      </c>
      <c r="D8853" t="s">
        <v>94</v>
      </c>
      <c r="E8853" t="s">
        <v>161</v>
      </c>
      <c r="F8853" t="s">
        <v>24096</v>
      </c>
      <c r="G8853" t="s">
        <v>163</v>
      </c>
      <c r="H8853" t="s">
        <v>135</v>
      </c>
      <c r="I8853" t="s">
        <v>136</v>
      </c>
      <c r="J8853" t="s">
        <v>137</v>
      </c>
      <c r="K8853" t="s">
        <v>138</v>
      </c>
      <c r="L8853" t="s">
        <v>24097</v>
      </c>
      <c r="M8853" t="s">
        <v>24098</v>
      </c>
      <c r="N8853">
        <v>3.8244444440000001</v>
      </c>
      <c r="O8853">
        <v>0</v>
      </c>
      <c r="P8853">
        <v>24</v>
      </c>
      <c r="Q8853">
        <v>0</v>
      </c>
      <c r="R8853">
        <v>2</v>
      </c>
      <c r="S8853">
        <v>0</v>
      </c>
      <c r="T8853">
        <v>1</v>
      </c>
      <c r="U8853">
        <v>0</v>
      </c>
      <c r="V8853">
        <v>0</v>
      </c>
      <c r="W8853">
        <v>0</v>
      </c>
      <c r="X8853">
        <v>8.1974178034942771</v>
      </c>
      <c r="Y8853">
        <v>0</v>
      </c>
      <c r="Z8853">
        <v>1.9408105544100001</v>
      </c>
      <c r="AA8853">
        <v>0</v>
      </c>
      <c r="AB8853">
        <v>0</v>
      </c>
      <c r="AC8853">
        <v>0</v>
      </c>
      <c r="AD8853">
        <v>0</v>
      </c>
      <c r="AE8853">
        <v>10.138228357904277</v>
      </c>
    </row>
    <row r="8854" spans="1:31" x14ac:dyDescent="0.3">
      <c r="A8854">
        <v>2729843</v>
      </c>
      <c r="B8854">
        <v>1</v>
      </c>
      <c r="C8854" t="s">
        <v>80</v>
      </c>
      <c r="D8854" t="s">
        <v>96</v>
      </c>
      <c r="E8854" t="s">
        <v>150</v>
      </c>
      <c r="F8854" t="s">
        <v>20446</v>
      </c>
      <c r="G8854" t="s">
        <v>152</v>
      </c>
      <c r="H8854" t="s">
        <v>153</v>
      </c>
      <c r="I8854" t="s">
        <v>136</v>
      </c>
      <c r="J8854" t="s">
        <v>137</v>
      </c>
      <c r="K8854" t="s">
        <v>138</v>
      </c>
      <c r="L8854" t="s">
        <v>24099</v>
      </c>
      <c r="M8854" t="s">
        <v>24100</v>
      </c>
      <c r="N8854">
        <v>0.884444444</v>
      </c>
      <c r="O8854">
        <v>3</v>
      </c>
      <c r="P8854">
        <v>1615</v>
      </c>
      <c r="Q8854">
        <v>0</v>
      </c>
      <c r="R8854">
        <v>1</v>
      </c>
      <c r="S8854">
        <v>4</v>
      </c>
      <c r="T8854">
        <v>96</v>
      </c>
      <c r="U8854">
        <v>0</v>
      </c>
      <c r="V8854">
        <v>0</v>
      </c>
      <c r="W8854">
        <v>42.020063748762638</v>
      </c>
      <c r="X8854">
        <v>156.23932856647374</v>
      </c>
      <c r="Y8854">
        <v>0</v>
      </c>
      <c r="Z8854">
        <v>0</v>
      </c>
      <c r="AA8854">
        <v>15.538428074059071</v>
      </c>
      <c r="AB8854">
        <v>49.596200765002528</v>
      </c>
      <c r="AC8854">
        <v>0</v>
      </c>
      <c r="AD8854">
        <v>0</v>
      </c>
      <c r="AE8854">
        <v>263.394021154298</v>
      </c>
    </row>
    <row r="8855" spans="1:31" x14ac:dyDescent="0.3">
      <c r="A8855">
        <v>2730799</v>
      </c>
      <c r="B8855">
        <v>1</v>
      </c>
      <c r="C8855" t="s">
        <v>80</v>
      </c>
      <c r="D8855" t="s">
        <v>103</v>
      </c>
      <c r="E8855" t="s">
        <v>145</v>
      </c>
      <c r="F8855" t="s">
        <v>24101</v>
      </c>
      <c r="G8855" t="s">
        <v>230</v>
      </c>
      <c r="H8855" t="s">
        <v>135</v>
      </c>
      <c r="I8855" t="s">
        <v>136</v>
      </c>
      <c r="J8855" t="s">
        <v>137</v>
      </c>
      <c r="K8855" t="s">
        <v>138</v>
      </c>
      <c r="L8855" t="s">
        <v>24102</v>
      </c>
      <c r="M8855" t="s">
        <v>24103</v>
      </c>
      <c r="N8855">
        <v>2.204722222</v>
      </c>
      <c r="O8855">
        <v>0</v>
      </c>
      <c r="P8855">
        <v>2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0.97588908999639001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0.97588908999639001</v>
      </c>
    </row>
    <row r="8856" spans="1:31" x14ac:dyDescent="0.3">
      <c r="A8856">
        <v>2729070</v>
      </c>
      <c r="B8856">
        <v>1</v>
      </c>
      <c r="C8856" t="s">
        <v>80</v>
      </c>
      <c r="D8856" t="s">
        <v>105</v>
      </c>
      <c r="E8856" t="s">
        <v>150</v>
      </c>
      <c r="F8856" t="s">
        <v>24104</v>
      </c>
      <c r="G8856" t="s">
        <v>2209</v>
      </c>
      <c r="H8856" t="s">
        <v>153</v>
      </c>
      <c r="I8856" t="s">
        <v>136</v>
      </c>
      <c r="J8856" t="s">
        <v>137</v>
      </c>
      <c r="K8856" t="s">
        <v>138</v>
      </c>
      <c r="L8856" t="s">
        <v>24105</v>
      </c>
      <c r="M8856" t="s">
        <v>24106</v>
      </c>
      <c r="N8856">
        <v>9.5833333330000006</v>
      </c>
      <c r="O8856">
        <v>0</v>
      </c>
      <c r="P8856">
        <v>1665</v>
      </c>
      <c r="Q8856">
        <v>1</v>
      </c>
      <c r="R8856">
        <v>100</v>
      </c>
      <c r="S8856">
        <v>21</v>
      </c>
      <c r="T8856">
        <v>186</v>
      </c>
      <c r="U8856">
        <v>4</v>
      </c>
      <c r="V8856">
        <v>0</v>
      </c>
      <c r="W8856">
        <v>0</v>
      </c>
      <c r="X8856">
        <v>2855.7835153947881</v>
      </c>
      <c r="Y8856">
        <v>4.7973852065999996</v>
      </c>
      <c r="Z8856">
        <v>214.0239943905168</v>
      </c>
      <c r="AA8856">
        <v>9607.1899093203083</v>
      </c>
      <c r="AB8856">
        <v>1528.208952449932</v>
      </c>
      <c r="AC8856">
        <v>4921.9104639884208</v>
      </c>
      <c r="AD8856">
        <v>0</v>
      </c>
      <c r="AE8856">
        <v>19131.914220750565</v>
      </c>
    </row>
    <row r="8857" spans="1:31" x14ac:dyDescent="0.3">
      <c r="A8857">
        <v>2729651</v>
      </c>
      <c r="B8857">
        <v>1</v>
      </c>
      <c r="C8857" t="s">
        <v>81</v>
      </c>
      <c r="D8857" t="s">
        <v>123</v>
      </c>
      <c r="E8857" t="s">
        <v>156</v>
      </c>
      <c r="F8857" t="s">
        <v>24107</v>
      </c>
      <c r="G8857" t="s">
        <v>209</v>
      </c>
      <c r="H8857" t="s">
        <v>153</v>
      </c>
      <c r="I8857" t="s">
        <v>136</v>
      </c>
      <c r="J8857" t="s">
        <v>137</v>
      </c>
      <c r="K8857" t="s">
        <v>210</v>
      </c>
      <c r="L8857" t="s">
        <v>24108</v>
      </c>
      <c r="M8857" t="s">
        <v>24109</v>
      </c>
      <c r="N8857">
        <v>3.477222222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11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>
        <v>0</v>
      </c>
      <c r="AB8857">
        <v>45.083237610033365</v>
      </c>
      <c r="AC8857">
        <v>0</v>
      </c>
      <c r="AD8857">
        <v>0</v>
      </c>
      <c r="AE8857">
        <v>45.083237610033365</v>
      </c>
    </row>
    <row r="8858" spans="1:31" x14ac:dyDescent="0.3">
      <c r="A8858">
        <v>2728761</v>
      </c>
      <c r="B8858">
        <v>1</v>
      </c>
      <c r="C8858" t="s">
        <v>81</v>
      </c>
      <c r="D8858" t="s">
        <v>123</v>
      </c>
      <c r="E8858" t="s">
        <v>150</v>
      </c>
      <c r="F8858" t="s">
        <v>17316</v>
      </c>
      <c r="G8858" t="s">
        <v>152</v>
      </c>
      <c r="H8858" t="s">
        <v>153</v>
      </c>
      <c r="I8858" t="s">
        <v>136</v>
      </c>
      <c r="J8858" t="s">
        <v>137</v>
      </c>
      <c r="K8858" t="s">
        <v>138</v>
      </c>
      <c r="L8858" t="s">
        <v>24110</v>
      </c>
      <c r="M8858" t="s">
        <v>24111</v>
      </c>
      <c r="N8858">
        <v>0.103888888</v>
      </c>
      <c r="O8858">
        <v>2</v>
      </c>
      <c r="P8858">
        <v>12</v>
      </c>
      <c r="Q8858">
        <v>19</v>
      </c>
      <c r="R8858">
        <v>94</v>
      </c>
      <c r="S8858">
        <v>7</v>
      </c>
      <c r="T8858">
        <v>80</v>
      </c>
      <c r="U8858">
        <v>1</v>
      </c>
      <c r="V8858">
        <v>4</v>
      </c>
      <c r="W8858">
        <v>0</v>
      </c>
      <c r="X8858">
        <v>2.709941097449E-2</v>
      </c>
      <c r="Y8858">
        <v>4.398255827E-2</v>
      </c>
      <c r="Z8858">
        <v>0.34559386553186666</v>
      </c>
      <c r="AA8858">
        <v>8.6147569813984664</v>
      </c>
      <c r="AB8858">
        <v>6.42711318940664</v>
      </c>
      <c r="AC8858">
        <v>0.55338754553066671</v>
      </c>
      <c r="AD8858">
        <v>0.74857385829130652</v>
      </c>
      <c r="AE8858">
        <v>16.760507409403434</v>
      </c>
    </row>
    <row r="8859" spans="1:31" x14ac:dyDescent="0.3">
      <c r="A8859">
        <v>2728964</v>
      </c>
      <c r="B8859">
        <v>1</v>
      </c>
      <c r="C8859" t="s">
        <v>80</v>
      </c>
      <c r="D8859" t="s">
        <v>110</v>
      </c>
      <c r="E8859" t="s">
        <v>173</v>
      </c>
      <c r="F8859" t="s">
        <v>24112</v>
      </c>
      <c r="G8859" t="s">
        <v>249</v>
      </c>
      <c r="H8859" t="s">
        <v>153</v>
      </c>
      <c r="I8859" t="s">
        <v>136</v>
      </c>
      <c r="J8859" t="s">
        <v>5</v>
      </c>
      <c r="K8859" t="s">
        <v>138</v>
      </c>
      <c r="L8859" t="s">
        <v>24113</v>
      </c>
      <c r="M8859" t="s">
        <v>22784</v>
      </c>
      <c r="N8859">
        <v>1.8119444440000001</v>
      </c>
      <c r="O8859">
        <v>0</v>
      </c>
      <c r="P8859">
        <v>5632</v>
      </c>
      <c r="Q8859">
        <v>0</v>
      </c>
      <c r="R8859">
        <v>0</v>
      </c>
      <c r="S8859">
        <v>9</v>
      </c>
      <c r="T8859">
        <v>525</v>
      </c>
      <c r="U8859">
        <v>1</v>
      </c>
      <c r="V8859">
        <v>0</v>
      </c>
      <c r="W8859">
        <v>0</v>
      </c>
      <c r="X8859">
        <v>1652.3285642958622</v>
      </c>
      <c r="Y8859">
        <v>0</v>
      </c>
      <c r="Z8859">
        <v>0</v>
      </c>
      <c r="AA8859">
        <v>256.82947857135076</v>
      </c>
      <c r="AB8859">
        <v>460.71947685908231</v>
      </c>
      <c r="AC8859">
        <v>269.69131412789852</v>
      </c>
      <c r="AD8859">
        <v>0</v>
      </c>
      <c r="AE8859">
        <v>2639.5688338541941</v>
      </c>
    </row>
    <row r="8860" spans="1:31" x14ac:dyDescent="0.3">
      <c r="A8860">
        <v>2730089</v>
      </c>
      <c r="B8860">
        <v>1</v>
      </c>
      <c r="C8860" t="s">
        <v>80</v>
      </c>
      <c r="D8860" t="s">
        <v>100</v>
      </c>
      <c r="E8860" t="s">
        <v>132</v>
      </c>
      <c r="F8860" t="s">
        <v>23108</v>
      </c>
      <c r="G8860" t="s">
        <v>134</v>
      </c>
      <c r="H8860" t="s">
        <v>135</v>
      </c>
      <c r="I8860" t="s">
        <v>136</v>
      </c>
      <c r="J8860" t="s">
        <v>137</v>
      </c>
      <c r="K8860" t="s">
        <v>138</v>
      </c>
      <c r="L8860" t="s">
        <v>24114</v>
      </c>
      <c r="M8860" t="s">
        <v>24115</v>
      </c>
      <c r="N8860">
        <v>1.5549999999999999</v>
      </c>
      <c r="O8860">
        <v>0</v>
      </c>
      <c r="P8860">
        <v>362</v>
      </c>
      <c r="Q8860">
        <v>0</v>
      </c>
      <c r="R8860">
        <v>3</v>
      </c>
      <c r="S8860">
        <v>0</v>
      </c>
      <c r="T8860">
        <v>22</v>
      </c>
      <c r="U8860">
        <v>0</v>
      </c>
      <c r="V8860">
        <v>0</v>
      </c>
      <c r="W8860">
        <v>0</v>
      </c>
      <c r="X8860">
        <v>44.595055758436907</v>
      </c>
      <c r="Y8860">
        <v>0</v>
      </c>
      <c r="Z8860">
        <v>0</v>
      </c>
      <c r="AA8860">
        <v>0</v>
      </c>
      <c r="AB8860">
        <v>17.822257060014618</v>
      </c>
      <c r="AC8860">
        <v>0</v>
      </c>
      <c r="AD8860">
        <v>0</v>
      </c>
      <c r="AE8860">
        <v>62.417312818451521</v>
      </c>
    </row>
    <row r="8861" spans="1:31" x14ac:dyDescent="0.3">
      <c r="A8861">
        <v>2729757</v>
      </c>
      <c r="B8861">
        <v>1</v>
      </c>
      <c r="C8861" t="s">
        <v>80</v>
      </c>
      <c r="D8861" t="s">
        <v>97</v>
      </c>
      <c r="E8861" t="s">
        <v>161</v>
      </c>
      <c r="F8861" t="s">
        <v>24116</v>
      </c>
      <c r="G8861" t="s">
        <v>6360</v>
      </c>
      <c r="H8861" t="s">
        <v>135</v>
      </c>
      <c r="I8861" t="s">
        <v>136</v>
      </c>
      <c r="J8861" t="s">
        <v>137</v>
      </c>
      <c r="K8861" t="s">
        <v>138</v>
      </c>
      <c r="L8861" t="s">
        <v>24117</v>
      </c>
      <c r="M8861" t="s">
        <v>24118</v>
      </c>
      <c r="N8861">
        <v>9.4611111109999992</v>
      </c>
      <c r="O8861">
        <v>0</v>
      </c>
      <c r="P8861">
        <v>199</v>
      </c>
      <c r="Q8861">
        <v>0</v>
      </c>
      <c r="R8861">
        <v>8</v>
      </c>
      <c r="S8861">
        <v>0</v>
      </c>
      <c r="T8861">
        <v>17</v>
      </c>
      <c r="U8861">
        <v>0</v>
      </c>
      <c r="V8861">
        <v>0</v>
      </c>
      <c r="W8861">
        <v>0</v>
      </c>
      <c r="X8861">
        <v>411.57844977199238</v>
      </c>
      <c r="Y8861">
        <v>0</v>
      </c>
      <c r="Z8861">
        <v>9.826293839136202</v>
      </c>
      <c r="AA8861">
        <v>0</v>
      </c>
      <c r="AB8861">
        <v>141.22163139775012</v>
      </c>
      <c r="AC8861">
        <v>0</v>
      </c>
      <c r="AD8861">
        <v>0</v>
      </c>
      <c r="AE8861">
        <v>562.62637500887877</v>
      </c>
    </row>
    <row r="8862" spans="1:31" x14ac:dyDescent="0.3">
      <c r="A8862">
        <v>2729697</v>
      </c>
      <c r="B8862">
        <v>1</v>
      </c>
      <c r="C8862" t="s">
        <v>81</v>
      </c>
      <c r="D8862" t="s">
        <v>116</v>
      </c>
      <c r="E8862" t="s">
        <v>156</v>
      </c>
      <c r="F8862" t="s">
        <v>24119</v>
      </c>
      <c r="G8862" t="s">
        <v>185</v>
      </c>
      <c r="H8862" t="s">
        <v>153</v>
      </c>
      <c r="I8862" t="s">
        <v>136</v>
      </c>
      <c r="J8862" t="s">
        <v>137</v>
      </c>
      <c r="K8862" t="s">
        <v>138</v>
      </c>
      <c r="L8862" t="s">
        <v>24120</v>
      </c>
      <c r="M8862" t="s">
        <v>24121</v>
      </c>
      <c r="N8862">
        <v>7.0933333330000004</v>
      </c>
      <c r="O8862">
        <v>0</v>
      </c>
      <c r="P8862">
        <v>47</v>
      </c>
      <c r="Q8862">
        <v>0</v>
      </c>
      <c r="R8862">
        <v>1</v>
      </c>
      <c r="S8862">
        <v>0</v>
      </c>
      <c r="T8862">
        <v>2</v>
      </c>
      <c r="U8862">
        <v>0</v>
      </c>
      <c r="V8862">
        <v>0</v>
      </c>
      <c r="W8862">
        <v>0</v>
      </c>
      <c r="X8862">
        <v>33.199105914493558</v>
      </c>
      <c r="Y8862">
        <v>0</v>
      </c>
      <c r="Z8862">
        <v>0</v>
      </c>
      <c r="AA8862">
        <v>0</v>
      </c>
      <c r="AB8862">
        <v>8.4381700244305744</v>
      </c>
      <c r="AC8862">
        <v>0</v>
      </c>
      <c r="AD8862">
        <v>0</v>
      </c>
      <c r="AE8862">
        <v>41.637275938924134</v>
      </c>
    </row>
    <row r="8863" spans="1:31" x14ac:dyDescent="0.3">
      <c r="A8863">
        <v>2728678</v>
      </c>
      <c r="B8863">
        <v>1</v>
      </c>
      <c r="C8863" t="s">
        <v>80</v>
      </c>
      <c r="D8863" t="s">
        <v>91</v>
      </c>
      <c r="E8863" t="s">
        <v>150</v>
      </c>
      <c r="F8863" t="s">
        <v>151</v>
      </c>
      <c r="G8863" t="s">
        <v>152</v>
      </c>
      <c r="H8863" t="s">
        <v>153</v>
      </c>
      <c r="I8863" t="s">
        <v>136</v>
      </c>
      <c r="J8863" t="s">
        <v>137</v>
      </c>
      <c r="K8863" t="s">
        <v>138</v>
      </c>
      <c r="L8863" t="s">
        <v>24122</v>
      </c>
      <c r="M8863" t="s">
        <v>24123</v>
      </c>
      <c r="N8863">
        <v>2.0755555550000002</v>
      </c>
      <c r="O8863">
        <v>15</v>
      </c>
      <c r="P8863">
        <v>242</v>
      </c>
      <c r="Q8863">
        <v>25</v>
      </c>
      <c r="R8863">
        <v>72</v>
      </c>
      <c r="S8863">
        <v>17</v>
      </c>
      <c r="T8863">
        <v>227</v>
      </c>
      <c r="U8863">
        <v>1</v>
      </c>
      <c r="V8863">
        <v>0</v>
      </c>
      <c r="W8863">
        <v>29.916456442145833</v>
      </c>
      <c r="X8863">
        <v>105.56060700762532</v>
      </c>
      <c r="Y8863">
        <v>16.308089810530912</v>
      </c>
      <c r="Z8863">
        <v>9.420659171095414</v>
      </c>
      <c r="AA8863">
        <v>297.8512215178398</v>
      </c>
      <c r="AB8863">
        <v>293.91955126694899</v>
      </c>
      <c r="AC8863">
        <v>14.819669077173112</v>
      </c>
      <c r="AD8863">
        <v>0</v>
      </c>
      <c r="AE8863">
        <v>767.79625429335942</v>
      </c>
    </row>
    <row r="8864" spans="1:31" x14ac:dyDescent="0.3">
      <c r="A8864">
        <v>2730152</v>
      </c>
      <c r="B8864">
        <v>1</v>
      </c>
      <c r="C8864" t="s">
        <v>81</v>
      </c>
      <c r="D8864" t="s">
        <v>120</v>
      </c>
      <c r="E8864" t="s">
        <v>161</v>
      </c>
      <c r="F8864" t="s">
        <v>24124</v>
      </c>
      <c r="G8864" t="s">
        <v>163</v>
      </c>
      <c r="H8864" t="s">
        <v>135</v>
      </c>
      <c r="I8864" t="s">
        <v>136</v>
      </c>
      <c r="J8864" t="s">
        <v>137</v>
      </c>
      <c r="K8864" t="s">
        <v>138</v>
      </c>
      <c r="L8864" t="s">
        <v>24125</v>
      </c>
      <c r="M8864" t="s">
        <v>24126</v>
      </c>
      <c r="N8864">
        <v>2.500555555</v>
      </c>
      <c r="O8864">
        <v>0</v>
      </c>
      <c r="P8864">
        <v>26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12.223043049906787</v>
      </c>
      <c r="Y8864">
        <v>0</v>
      </c>
      <c r="Z8864">
        <v>0</v>
      </c>
      <c r="AA8864">
        <v>0</v>
      </c>
      <c r="AB8864">
        <v>0</v>
      </c>
      <c r="AC8864">
        <v>0</v>
      </c>
      <c r="AD8864">
        <v>0</v>
      </c>
      <c r="AE8864">
        <v>12.223043049906787</v>
      </c>
    </row>
    <row r="8865" spans="1:31" x14ac:dyDescent="0.3">
      <c r="A8865">
        <v>2729505</v>
      </c>
      <c r="B8865">
        <v>1</v>
      </c>
      <c r="C8865" t="s">
        <v>80</v>
      </c>
      <c r="D8865" t="s">
        <v>93</v>
      </c>
      <c r="E8865" t="s">
        <v>161</v>
      </c>
      <c r="F8865" t="s">
        <v>24127</v>
      </c>
      <c r="G8865" t="s">
        <v>163</v>
      </c>
      <c r="H8865" t="s">
        <v>135</v>
      </c>
      <c r="I8865" t="s">
        <v>136</v>
      </c>
      <c r="J8865" t="s">
        <v>137</v>
      </c>
      <c r="K8865" t="s">
        <v>138</v>
      </c>
      <c r="L8865" t="s">
        <v>24128</v>
      </c>
      <c r="M8865" t="s">
        <v>24129</v>
      </c>
      <c r="N8865">
        <v>5.1147222220000002</v>
      </c>
      <c r="O8865">
        <v>0</v>
      </c>
      <c r="P8865">
        <v>47</v>
      </c>
      <c r="Q8865">
        <v>0</v>
      </c>
      <c r="R8865">
        <v>18</v>
      </c>
      <c r="S8865">
        <v>0</v>
      </c>
      <c r="T8865">
        <v>17</v>
      </c>
      <c r="U8865">
        <v>0</v>
      </c>
      <c r="V8865">
        <v>0</v>
      </c>
      <c r="W8865">
        <v>0</v>
      </c>
      <c r="X8865">
        <v>27.834463596321161</v>
      </c>
      <c r="Y8865">
        <v>0</v>
      </c>
      <c r="Z8865">
        <v>25.586888697159885</v>
      </c>
      <c r="AA8865">
        <v>0</v>
      </c>
      <c r="AB8865">
        <v>22.138522859496085</v>
      </c>
      <c r="AC8865">
        <v>0</v>
      </c>
      <c r="AD8865">
        <v>0</v>
      </c>
      <c r="AE8865">
        <v>75.559875152977128</v>
      </c>
    </row>
    <row r="8866" spans="1:31" x14ac:dyDescent="0.3">
      <c r="A8866">
        <v>2729949</v>
      </c>
      <c r="B8866">
        <v>1</v>
      </c>
      <c r="C8866" t="s">
        <v>81</v>
      </c>
      <c r="D8866" t="s">
        <v>117</v>
      </c>
      <c r="E8866" t="s">
        <v>161</v>
      </c>
      <c r="F8866" t="s">
        <v>24130</v>
      </c>
      <c r="G8866" t="s">
        <v>163</v>
      </c>
      <c r="H8866" t="s">
        <v>135</v>
      </c>
      <c r="I8866" t="s">
        <v>136</v>
      </c>
      <c r="J8866" t="s">
        <v>137</v>
      </c>
      <c r="K8866" t="s">
        <v>138</v>
      </c>
      <c r="L8866" t="s">
        <v>24131</v>
      </c>
      <c r="M8866" t="s">
        <v>24132</v>
      </c>
      <c r="N8866">
        <v>10.041388888</v>
      </c>
      <c r="O8866">
        <v>0</v>
      </c>
      <c r="P8866">
        <v>8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8.4673755194221911</v>
      </c>
      <c r="Y8866">
        <v>0</v>
      </c>
      <c r="Z8866">
        <v>0</v>
      </c>
      <c r="AA8866">
        <v>0</v>
      </c>
      <c r="AB8866">
        <v>0</v>
      </c>
      <c r="AC8866">
        <v>0</v>
      </c>
      <c r="AD8866">
        <v>0</v>
      </c>
      <c r="AE8866">
        <v>8.4673755194221911</v>
      </c>
    </row>
    <row r="8867" spans="1:31" x14ac:dyDescent="0.3">
      <c r="A8867">
        <v>2729262</v>
      </c>
      <c r="B8867">
        <v>1</v>
      </c>
      <c r="C8867" t="s">
        <v>81</v>
      </c>
      <c r="D8867" t="s">
        <v>118</v>
      </c>
      <c r="E8867" t="s">
        <v>132</v>
      </c>
      <c r="F8867" t="s">
        <v>24133</v>
      </c>
      <c r="G8867" t="s">
        <v>134</v>
      </c>
      <c r="H8867" t="s">
        <v>135</v>
      </c>
      <c r="I8867" t="s">
        <v>136</v>
      </c>
      <c r="J8867" t="s">
        <v>137</v>
      </c>
      <c r="K8867" t="s">
        <v>138</v>
      </c>
      <c r="L8867" t="s">
        <v>24134</v>
      </c>
      <c r="M8867" t="s">
        <v>24135</v>
      </c>
      <c r="N8867">
        <v>3.5072222219999998</v>
      </c>
      <c r="O8867">
        <v>0</v>
      </c>
      <c r="P8867">
        <v>4</v>
      </c>
      <c r="Q8867">
        <v>0</v>
      </c>
      <c r="R8867">
        <v>8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1.2860340265433334</v>
      </c>
      <c r="Y8867">
        <v>0</v>
      </c>
      <c r="Z8867">
        <v>3.68440615521537</v>
      </c>
      <c r="AA8867">
        <v>0</v>
      </c>
      <c r="AB8867">
        <v>0</v>
      </c>
      <c r="AC8867">
        <v>0</v>
      </c>
      <c r="AD8867">
        <v>0</v>
      </c>
      <c r="AE8867">
        <v>4.9704401817587032</v>
      </c>
    </row>
    <row r="8868" spans="1:31" x14ac:dyDescent="0.3">
      <c r="A8868">
        <v>2730344</v>
      </c>
      <c r="B8868">
        <v>1</v>
      </c>
      <c r="C8868" t="s">
        <v>81</v>
      </c>
      <c r="D8868" t="s">
        <v>119</v>
      </c>
      <c r="E8868" t="s">
        <v>161</v>
      </c>
      <c r="F8868" t="s">
        <v>22166</v>
      </c>
      <c r="G8868" t="s">
        <v>163</v>
      </c>
      <c r="H8868" t="s">
        <v>135</v>
      </c>
      <c r="I8868" t="s">
        <v>136</v>
      </c>
      <c r="J8868" t="s">
        <v>137</v>
      </c>
      <c r="K8868" t="s">
        <v>138</v>
      </c>
      <c r="L8868" t="s">
        <v>24136</v>
      </c>
      <c r="M8868" t="s">
        <v>24137</v>
      </c>
      <c r="N8868">
        <v>6.0347222220000001</v>
      </c>
      <c r="O8868">
        <v>0</v>
      </c>
      <c r="P8868">
        <v>12</v>
      </c>
      <c r="Q8868">
        <v>0</v>
      </c>
      <c r="R8868">
        <v>6</v>
      </c>
      <c r="S8868">
        <v>0</v>
      </c>
      <c r="T8868">
        <v>5</v>
      </c>
      <c r="U8868">
        <v>0</v>
      </c>
      <c r="V8868">
        <v>0</v>
      </c>
      <c r="W8868">
        <v>0</v>
      </c>
      <c r="X8868">
        <v>10.687379615697772</v>
      </c>
      <c r="Y8868">
        <v>0</v>
      </c>
      <c r="Z8868">
        <v>0</v>
      </c>
      <c r="AA8868">
        <v>0</v>
      </c>
      <c r="AB8868">
        <v>8.9664977997977537</v>
      </c>
      <c r="AC8868">
        <v>0</v>
      </c>
      <c r="AD8868">
        <v>0</v>
      </c>
      <c r="AE8868">
        <v>19.653877415495526</v>
      </c>
    </row>
    <row r="8869" spans="1:31" x14ac:dyDescent="0.3">
      <c r="A8869">
        <v>2729408</v>
      </c>
      <c r="B8869">
        <v>1</v>
      </c>
      <c r="C8869" t="s">
        <v>80</v>
      </c>
      <c r="D8869" t="s">
        <v>83</v>
      </c>
      <c r="E8869" t="s">
        <v>161</v>
      </c>
      <c r="F8869" t="s">
        <v>24138</v>
      </c>
      <c r="G8869" t="s">
        <v>23681</v>
      </c>
      <c r="H8869" t="s">
        <v>135</v>
      </c>
      <c r="I8869" t="s">
        <v>136</v>
      </c>
      <c r="J8869" t="s">
        <v>137</v>
      </c>
      <c r="K8869" t="s">
        <v>138</v>
      </c>
      <c r="L8869" t="s">
        <v>24139</v>
      </c>
      <c r="M8869" t="s">
        <v>24140</v>
      </c>
      <c r="N8869">
        <v>5.1550000000000002</v>
      </c>
      <c r="O8869">
        <v>0</v>
      </c>
      <c r="P8869">
        <v>170</v>
      </c>
      <c r="Q8869">
        <v>0</v>
      </c>
      <c r="R8869">
        <v>0</v>
      </c>
      <c r="S8869">
        <v>0</v>
      </c>
      <c r="T8869">
        <v>22</v>
      </c>
      <c r="U8869">
        <v>0</v>
      </c>
      <c r="V8869">
        <v>0</v>
      </c>
      <c r="W8869">
        <v>0</v>
      </c>
      <c r="X8869">
        <v>156.85533949623527</v>
      </c>
      <c r="Y8869">
        <v>0</v>
      </c>
      <c r="Z8869">
        <v>0</v>
      </c>
      <c r="AA8869">
        <v>0</v>
      </c>
      <c r="AB8869">
        <v>32.879583734554032</v>
      </c>
      <c r="AC8869">
        <v>0</v>
      </c>
      <c r="AD8869">
        <v>0</v>
      </c>
      <c r="AE8869">
        <v>189.73492323078932</v>
      </c>
    </row>
    <row r="8870" spans="1:31" x14ac:dyDescent="0.3">
      <c r="A8870">
        <v>2730427</v>
      </c>
      <c r="B8870">
        <v>1</v>
      </c>
      <c r="C8870" t="s">
        <v>81</v>
      </c>
      <c r="D8870" t="s">
        <v>123</v>
      </c>
      <c r="E8870" t="s">
        <v>145</v>
      </c>
      <c r="F8870" t="s">
        <v>24141</v>
      </c>
      <c r="G8870" t="s">
        <v>147</v>
      </c>
      <c r="H8870" t="s">
        <v>135</v>
      </c>
      <c r="I8870" t="s">
        <v>136</v>
      </c>
      <c r="J8870" t="s">
        <v>137</v>
      </c>
      <c r="K8870" t="s">
        <v>138</v>
      </c>
      <c r="L8870" t="s">
        <v>24142</v>
      </c>
      <c r="M8870" t="s">
        <v>24143</v>
      </c>
      <c r="N8870">
        <v>2.4844444440000002</v>
      </c>
      <c r="O8870">
        <v>0</v>
      </c>
      <c r="P8870">
        <v>3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0.68296844099355003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0</v>
      </c>
      <c r="AE8870">
        <v>0.68296844099355003</v>
      </c>
    </row>
    <row r="8871" spans="1:31" x14ac:dyDescent="0.3">
      <c r="A8871">
        <v>2730192</v>
      </c>
      <c r="B8871">
        <v>1</v>
      </c>
      <c r="C8871" t="s">
        <v>80</v>
      </c>
      <c r="D8871" t="s">
        <v>100</v>
      </c>
      <c r="E8871" t="s">
        <v>132</v>
      </c>
      <c r="F8871" t="s">
        <v>24144</v>
      </c>
      <c r="G8871" t="s">
        <v>134</v>
      </c>
      <c r="H8871" t="s">
        <v>135</v>
      </c>
      <c r="I8871" t="s">
        <v>136</v>
      </c>
      <c r="J8871" t="s">
        <v>137</v>
      </c>
      <c r="K8871" t="s">
        <v>138</v>
      </c>
      <c r="L8871" t="s">
        <v>24145</v>
      </c>
      <c r="M8871" t="s">
        <v>24146</v>
      </c>
      <c r="N8871">
        <v>8.3461111110000008</v>
      </c>
      <c r="O8871">
        <v>0</v>
      </c>
      <c r="P8871">
        <v>7</v>
      </c>
      <c r="Q8871">
        <v>0</v>
      </c>
      <c r="R8871">
        <v>16</v>
      </c>
      <c r="S8871">
        <v>0</v>
      </c>
      <c r="T8871">
        <v>6</v>
      </c>
      <c r="U8871">
        <v>0</v>
      </c>
      <c r="V8871">
        <v>0</v>
      </c>
      <c r="W8871">
        <v>0</v>
      </c>
      <c r="X8871">
        <v>9.2816686540407485</v>
      </c>
      <c r="Y8871">
        <v>0</v>
      </c>
      <c r="Z8871">
        <v>25.380550733319396</v>
      </c>
      <c r="AA8871">
        <v>0</v>
      </c>
      <c r="AB8871">
        <v>2.6686483302699453</v>
      </c>
      <c r="AC8871">
        <v>0</v>
      </c>
      <c r="AD8871">
        <v>0</v>
      </c>
      <c r="AE8871">
        <v>37.330867717630092</v>
      </c>
    </row>
    <row r="8872" spans="1:31" x14ac:dyDescent="0.3">
      <c r="A8872">
        <v>2730215</v>
      </c>
      <c r="B8872">
        <v>1</v>
      </c>
      <c r="C8872" t="s">
        <v>80</v>
      </c>
      <c r="D8872" t="s">
        <v>93</v>
      </c>
      <c r="E8872" t="s">
        <v>161</v>
      </c>
      <c r="F8872" t="s">
        <v>24147</v>
      </c>
      <c r="G8872" t="s">
        <v>1696</v>
      </c>
      <c r="H8872" t="s">
        <v>135</v>
      </c>
      <c r="I8872" t="s">
        <v>136</v>
      </c>
      <c r="J8872" t="s">
        <v>137</v>
      </c>
      <c r="K8872" t="s">
        <v>138</v>
      </c>
      <c r="L8872" t="s">
        <v>24148</v>
      </c>
      <c r="M8872" t="s">
        <v>24149</v>
      </c>
      <c r="N8872">
        <v>8.2763888879999996</v>
      </c>
      <c r="O8872">
        <v>0</v>
      </c>
      <c r="P8872">
        <v>39</v>
      </c>
      <c r="Q8872">
        <v>0</v>
      </c>
      <c r="R8872">
        <v>1</v>
      </c>
      <c r="S8872">
        <v>0</v>
      </c>
      <c r="T8872">
        <v>3</v>
      </c>
      <c r="U8872">
        <v>0</v>
      </c>
      <c r="V8872">
        <v>0</v>
      </c>
      <c r="W8872">
        <v>0</v>
      </c>
      <c r="X8872">
        <v>40.165550367815825</v>
      </c>
      <c r="Y8872">
        <v>0</v>
      </c>
      <c r="Z8872">
        <v>0</v>
      </c>
      <c r="AA8872">
        <v>0</v>
      </c>
      <c r="AB8872">
        <v>9.6542260144990379</v>
      </c>
      <c r="AC8872">
        <v>0</v>
      </c>
      <c r="AD8872">
        <v>0</v>
      </c>
      <c r="AE8872">
        <v>49.819776382314863</v>
      </c>
    </row>
    <row r="8873" spans="1:31" x14ac:dyDescent="0.3">
      <c r="A8873">
        <v>2728984</v>
      </c>
      <c r="B8873">
        <v>1</v>
      </c>
      <c r="C8873" t="s">
        <v>81</v>
      </c>
      <c r="D8873" t="s">
        <v>127</v>
      </c>
      <c r="E8873" t="s">
        <v>156</v>
      </c>
      <c r="F8873" t="s">
        <v>7323</v>
      </c>
      <c r="G8873" t="s">
        <v>152</v>
      </c>
      <c r="H8873" t="s">
        <v>153</v>
      </c>
      <c r="I8873" t="s">
        <v>136</v>
      </c>
      <c r="J8873" t="s">
        <v>137</v>
      </c>
      <c r="K8873" t="s">
        <v>138</v>
      </c>
      <c r="L8873" t="s">
        <v>23484</v>
      </c>
      <c r="M8873" t="s">
        <v>24150</v>
      </c>
      <c r="N8873">
        <v>3.6502777769999999</v>
      </c>
      <c r="O8873">
        <v>1</v>
      </c>
      <c r="P8873">
        <v>421</v>
      </c>
      <c r="Q8873">
        <v>1</v>
      </c>
      <c r="R8873">
        <v>40</v>
      </c>
      <c r="S8873">
        <v>0</v>
      </c>
      <c r="T8873">
        <v>73</v>
      </c>
      <c r="U8873">
        <v>0</v>
      </c>
      <c r="V8873">
        <v>0</v>
      </c>
      <c r="W8873">
        <v>12.253585221757394</v>
      </c>
      <c r="X8873">
        <v>226.96894240087889</v>
      </c>
      <c r="Y8873">
        <v>3.4381471047751302</v>
      </c>
      <c r="Z8873">
        <v>33.734792604612174</v>
      </c>
      <c r="AA8873">
        <v>0</v>
      </c>
      <c r="AB8873">
        <v>94.434412694266214</v>
      </c>
      <c r="AC8873">
        <v>0</v>
      </c>
      <c r="AD8873">
        <v>0</v>
      </c>
      <c r="AE8873">
        <v>370.8298800262898</v>
      </c>
    </row>
    <row r="8874" spans="1:31" x14ac:dyDescent="0.3">
      <c r="A8874">
        <v>2729737</v>
      </c>
      <c r="B8874">
        <v>1</v>
      </c>
      <c r="C8874" t="s">
        <v>80</v>
      </c>
      <c r="D8874" t="s">
        <v>92</v>
      </c>
      <c r="E8874" t="s">
        <v>156</v>
      </c>
      <c r="F8874" t="s">
        <v>14348</v>
      </c>
      <c r="G8874" t="s">
        <v>152</v>
      </c>
      <c r="H8874" t="s">
        <v>153</v>
      </c>
      <c r="I8874" t="s">
        <v>136</v>
      </c>
      <c r="J8874" t="s">
        <v>137</v>
      </c>
      <c r="K8874" t="s">
        <v>138</v>
      </c>
      <c r="L8874" t="s">
        <v>24151</v>
      </c>
      <c r="M8874" t="s">
        <v>24152</v>
      </c>
      <c r="N8874">
        <v>5.6097222220000003</v>
      </c>
      <c r="O8874">
        <v>0</v>
      </c>
      <c r="P8874">
        <v>943</v>
      </c>
      <c r="Q8874">
        <v>1</v>
      </c>
      <c r="R8874">
        <v>297</v>
      </c>
      <c r="S8874">
        <v>6</v>
      </c>
      <c r="T8874">
        <v>94</v>
      </c>
      <c r="U8874">
        <v>0</v>
      </c>
      <c r="V8874">
        <v>0</v>
      </c>
      <c r="W8874">
        <v>0</v>
      </c>
      <c r="X8874">
        <v>882.64592553137209</v>
      </c>
      <c r="Y8874">
        <v>1.3784401104185002</v>
      </c>
      <c r="Z8874">
        <v>268.6192158311602</v>
      </c>
      <c r="AA8874">
        <v>62.036321278821013</v>
      </c>
      <c r="AB8874">
        <v>447.11008094397351</v>
      </c>
      <c r="AC8874">
        <v>0</v>
      </c>
      <c r="AD8874">
        <v>0</v>
      </c>
      <c r="AE8874">
        <v>1661.7899836957454</v>
      </c>
    </row>
    <row r="8875" spans="1:31" x14ac:dyDescent="0.3">
      <c r="A8875">
        <v>2729027</v>
      </c>
      <c r="B8875">
        <v>1</v>
      </c>
      <c r="C8875" t="s">
        <v>80</v>
      </c>
      <c r="D8875" t="s">
        <v>106</v>
      </c>
      <c r="E8875" t="s">
        <v>213</v>
      </c>
      <c r="F8875" t="s">
        <v>24153</v>
      </c>
      <c r="G8875" t="s">
        <v>152</v>
      </c>
      <c r="H8875" t="s">
        <v>153</v>
      </c>
      <c r="I8875" t="s">
        <v>136</v>
      </c>
      <c r="J8875" t="s">
        <v>137</v>
      </c>
      <c r="K8875" t="s">
        <v>138</v>
      </c>
      <c r="L8875" t="s">
        <v>24154</v>
      </c>
      <c r="M8875" t="s">
        <v>24155</v>
      </c>
      <c r="N8875">
        <v>2.5391666659999999</v>
      </c>
      <c r="O8875">
        <v>0</v>
      </c>
      <c r="P8875">
        <v>1260</v>
      </c>
      <c r="Q8875">
        <v>17</v>
      </c>
      <c r="R8875">
        <v>167</v>
      </c>
      <c r="S8875">
        <v>12</v>
      </c>
      <c r="T8875">
        <v>267</v>
      </c>
      <c r="U8875">
        <v>0</v>
      </c>
      <c r="V8875">
        <v>0</v>
      </c>
      <c r="W8875">
        <v>0</v>
      </c>
      <c r="X8875">
        <v>377.46792276344343</v>
      </c>
      <c r="Y8875">
        <v>6.6339130717616328</v>
      </c>
      <c r="Z8875">
        <v>50.003929372382451</v>
      </c>
      <c r="AA8875">
        <v>45.800401413686615</v>
      </c>
      <c r="AB8875">
        <v>111.45290692340546</v>
      </c>
      <c r="AC8875">
        <v>0</v>
      </c>
      <c r="AD8875">
        <v>0</v>
      </c>
      <c r="AE8875">
        <v>591.35907354467963</v>
      </c>
    </row>
    <row r="8876" spans="1:31" x14ac:dyDescent="0.3">
      <c r="A8876">
        <v>2729717</v>
      </c>
      <c r="B8876">
        <v>1</v>
      </c>
      <c r="C8876" t="s">
        <v>81</v>
      </c>
      <c r="D8876" t="s">
        <v>118</v>
      </c>
      <c r="E8876" t="s">
        <v>161</v>
      </c>
      <c r="F8876" t="s">
        <v>24156</v>
      </c>
      <c r="G8876" t="s">
        <v>163</v>
      </c>
      <c r="H8876" t="s">
        <v>135</v>
      </c>
      <c r="I8876" t="s">
        <v>136</v>
      </c>
      <c r="J8876" t="s">
        <v>137</v>
      </c>
      <c r="K8876" t="s">
        <v>138</v>
      </c>
      <c r="L8876" t="s">
        <v>24157</v>
      </c>
      <c r="M8876" t="s">
        <v>24158</v>
      </c>
      <c r="N8876">
        <v>2.653888888</v>
      </c>
      <c r="O8876">
        <v>0</v>
      </c>
      <c r="P8876">
        <v>23</v>
      </c>
      <c r="Q8876">
        <v>0</v>
      </c>
      <c r="R8876">
        <v>1</v>
      </c>
      <c r="S8876">
        <v>0</v>
      </c>
      <c r="T8876">
        <v>2</v>
      </c>
      <c r="U8876">
        <v>0</v>
      </c>
      <c r="V8876">
        <v>0</v>
      </c>
      <c r="W8876">
        <v>0</v>
      </c>
      <c r="X8876">
        <v>8.1461702737648984</v>
      </c>
      <c r="Y8876">
        <v>0</v>
      </c>
      <c r="Z8876">
        <v>0</v>
      </c>
      <c r="AA8876">
        <v>0</v>
      </c>
      <c r="AB8876">
        <v>3.1393785055699999</v>
      </c>
      <c r="AC8876">
        <v>0</v>
      </c>
      <c r="AD8876">
        <v>0</v>
      </c>
      <c r="AE8876">
        <v>11.285548779334899</v>
      </c>
    </row>
    <row r="8877" spans="1:31" x14ac:dyDescent="0.3">
      <c r="A8877">
        <v>2729176</v>
      </c>
      <c r="B8877">
        <v>1</v>
      </c>
      <c r="C8877" t="s">
        <v>80</v>
      </c>
      <c r="D8877" t="s">
        <v>91</v>
      </c>
      <c r="E8877" t="s">
        <v>150</v>
      </c>
      <c r="F8877" t="s">
        <v>22090</v>
      </c>
      <c r="G8877" t="s">
        <v>152</v>
      </c>
      <c r="H8877" t="s">
        <v>153</v>
      </c>
      <c r="I8877" t="s">
        <v>136</v>
      </c>
      <c r="J8877" t="s">
        <v>137</v>
      </c>
      <c r="K8877" t="s">
        <v>138</v>
      </c>
      <c r="L8877" t="s">
        <v>24159</v>
      </c>
      <c r="M8877" t="s">
        <v>24160</v>
      </c>
      <c r="N8877">
        <v>0.38555555499999999</v>
      </c>
      <c r="O8877">
        <v>5</v>
      </c>
      <c r="P8877">
        <v>1575</v>
      </c>
      <c r="Q8877">
        <v>158</v>
      </c>
      <c r="R8877">
        <v>208</v>
      </c>
      <c r="S8877">
        <v>56</v>
      </c>
      <c r="T8877">
        <v>251</v>
      </c>
      <c r="U8877">
        <v>2</v>
      </c>
      <c r="V8877">
        <v>0</v>
      </c>
      <c r="W8877">
        <v>1.7232174965967757</v>
      </c>
      <c r="X8877">
        <v>98.874632993979219</v>
      </c>
      <c r="Y8877">
        <v>90.085885935361986</v>
      </c>
      <c r="Z8877">
        <v>19.225840528006376</v>
      </c>
      <c r="AA8877">
        <v>105.02508532804144</v>
      </c>
      <c r="AB8877">
        <v>37.616630464589974</v>
      </c>
      <c r="AC8877">
        <v>1.4858350373908509</v>
      </c>
      <c r="AD8877">
        <v>0</v>
      </c>
      <c r="AE8877">
        <v>354.03712778396664</v>
      </c>
    </row>
    <row r="8878" spans="1:31" x14ac:dyDescent="0.3">
      <c r="A8878">
        <v>2730258</v>
      </c>
      <c r="B8878">
        <v>1</v>
      </c>
      <c r="C8878" t="s">
        <v>80</v>
      </c>
      <c r="D8878" t="s">
        <v>100</v>
      </c>
      <c r="E8878" t="s">
        <v>213</v>
      </c>
      <c r="F8878" t="s">
        <v>24161</v>
      </c>
      <c r="G8878" t="s">
        <v>152</v>
      </c>
      <c r="H8878" t="s">
        <v>153</v>
      </c>
      <c r="I8878" t="s">
        <v>136</v>
      </c>
      <c r="J8878" t="s">
        <v>137</v>
      </c>
      <c r="K8878" t="s">
        <v>138</v>
      </c>
      <c r="L8878" t="s">
        <v>24162</v>
      </c>
      <c r="M8878" t="s">
        <v>24163</v>
      </c>
      <c r="N8878">
        <v>0.62694444400000005</v>
      </c>
      <c r="O8878">
        <v>0</v>
      </c>
      <c r="P8878">
        <v>0</v>
      </c>
      <c r="Q8878">
        <v>0</v>
      </c>
      <c r="R8878">
        <v>0</v>
      </c>
      <c r="S8878">
        <v>1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>
        <v>34.000121530638005</v>
      </c>
      <c r="AB8878">
        <v>0</v>
      </c>
      <c r="AC8878">
        <v>0</v>
      </c>
      <c r="AD8878">
        <v>0</v>
      </c>
      <c r="AE8878">
        <v>34.000121530638005</v>
      </c>
    </row>
    <row r="8879" spans="1:31" x14ac:dyDescent="0.3">
      <c r="A8879">
        <v>2729282</v>
      </c>
      <c r="B8879">
        <v>1</v>
      </c>
      <c r="C8879" t="s">
        <v>80</v>
      </c>
      <c r="D8879" t="s">
        <v>103</v>
      </c>
      <c r="E8879" t="s">
        <v>150</v>
      </c>
      <c r="F8879" t="s">
        <v>10084</v>
      </c>
      <c r="G8879" t="s">
        <v>152</v>
      </c>
      <c r="H8879" t="s">
        <v>153</v>
      </c>
      <c r="I8879" t="s">
        <v>136</v>
      </c>
      <c r="J8879" t="s">
        <v>137</v>
      </c>
      <c r="K8879" t="s">
        <v>138</v>
      </c>
      <c r="L8879" t="s">
        <v>24164</v>
      </c>
      <c r="M8879" t="s">
        <v>24165</v>
      </c>
      <c r="N8879">
        <v>0.67222222200000004</v>
      </c>
      <c r="O8879">
        <v>0</v>
      </c>
      <c r="P8879">
        <v>1972</v>
      </c>
      <c r="Q8879">
        <v>2</v>
      </c>
      <c r="R8879">
        <v>22</v>
      </c>
      <c r="S8879">
        <v>12</v>
      </c>
      <c r="T8879">
        <v>209</v>
      </c>
      <c r="U8879">
        <v>15</v>
      </c>
      <c r="V8879">
        <v>3</v>
      </c>
      <c r="W8879">
        <v>0</v>
      </c>
      <c r="X8879">
        <v>225.69385929196267</v>
      </c>
      <c r="Y8879">
        <v>0.36489527604249999</v>
      </c>
      <c r="Z8879">
        <v>4.9719403970861062</v>
      </c>
      <c r="AA8879">
        <v>48.478517494447232</v>
      </c>
      <c r="AB8879">
        <v>81.675699597492027</v>
      </c>
      <c r="AC8879">
        <v>679.73397216627177</v>
      </c>
      <c r="AD8879">
        <v>3.6118729709257371</v>
      </c>
      <c r="AE8879">
        <v>1044.530757194228</v>
      </c>
    </row>
    <row r="8880" spans="1:31" x14ac:dyDescent="0.3">
      <c r="A8880">
        <v>2729047</v>
      </c>
      <c r="B8880">
        <v>1</v>
      </c>
      <c r="C8880" t="s">
        <v>81</v>
      </c>
      <c r="D8880" t="s">
        <v>122</v>
      </c>
      <c r="E8880" t="s">
        <v>213</v>
      </c>
      <c r="F8880" t="s">
        <v>3603</v>
      </c>
      <c r="G8880" t="s">
        <v>152</v>
      </c>
      <c r="H8880" t="s">
        <v>153</v>
      </c>
      <c r="I8880" t="s">
        <v>136</v>
      </c>
      <c r="J8880" t="s">
        <v>137</v>
      </c>
      <c r="K8880" t="s">
        <v>138</v>
      </c>
      <c r="L8880" t="s">
        <v>24166</v>
      </c>
      <c r="M8880" t="s">
        <v>24167</v>
      </c>
      <c r="N8880">
        <v>2.4638888880000001</v>
      </c>
      <c r="O8880">
        <v>0</v>
      </c>
      <c r="P8880">
        <v>18</v>
      </c>
      <c r="Q8880">
        <v>0</v>
      </c>
      <c r="R8880">
        <v>0</v>
      </c>
      <c r="S8880">
        <v>3</v>
      </c>
      <c r="T8880">
        <v>0</v>
      </c>
      <c r="U8880">
        <v>1</v>
      </c>
      <c r="V8880">
        <v>0</v>
      </c>
      <c r="W8880">
        <v>0</v>
      </c>
      <c r="X8880">
        <v>2.6465236200681663</v>
      </c>
      <c r="Y8880">
        <v>0</v>
      </c>
      <c r="Z8880">
        <v>0</v>
      </c>
      <c r="AA8880">
        <v>15.396040838511729</v>
      </c>
      <c r="AB8880">
        <v>0</v>
      </c>
      <c r="AC8880">
        <v>0</v>
      </c>
      <c r="AD8880">
        <v>0</v>
      </c>
      <c r="AE8880">
        <v>18.042564458579896</v>
      </c>
    </row>
    <row r="8881" spans="1:31" x14ac:dyDescent="0.3">
      <c r="A8881">
        <v>2729239</v>
      </c>
      <c r="B8881">
        <v>1</v>
      </c>
      <c r="C8881" t="s">
        <v>80</v>
      </c>
      <c r="D8881" t="s">
        <v>109</v>
      </c>
      <c r="E8881" t="s">
        <v>161</v>
      </c>
      <c r="F8881" t="s">
        <v>24168</v>
      </c>
      <c r="G8881" t="s">
        <v>1479</v>
      </c>
      <c r="H8881" t="s">
        <v>135</v>
      </c>
      <c r="I8881" t="s">
        <v>136</v>
      </c>
      <c r="J8881" t="s">
        <v>137</v>
      </c>
      <c r="K8881" t="s">
        <v>138</v>
      </c>
      <c r="L8881" t="s">
        <v>24169</v>
      </c>
      <c r="M8881" t="s">
        <v>24170</v>
      </c>
      <c r="N8881">
        <v>1.920555555</v>
      </c>
      <c r="O8881">
        <v>0</v>
      </c>
      <c r="P8881">
        <v>18</v>
      </c>
      <c r="Q8881">
        <v>0</v>
      </c>
      <c r="R8881">
        <v>9</v>
      </c>
      <c r="S8881">
        <v>0</v>
      </c>
      <c r="T8881">
        <v>4</v>
      </c>
      <c r="U8881">
        <v>0</v>
      </c>
      <c r="V8881">
        <v>0</v>
      </c>
      <c r="W8881">
        <v>0</v>
      </c>
      <c r="X8881">
        <v>4.061230878516934</v>
      </c>
      <c r="Y8881">
        <v>0</v>
      </c>
      <c r="Z8881">
        <v>0</v>
      </c>
      <c r="AA8881">
        <v>0</v>
      </c>
      <c r="AB8881">
        <v>2.2376417362313612</v>
      </c>
      <c r="AC8881">
        <v>0</v>
      </c>
      <c r="AD8881">
        <v>0</v>
      </c>
      <c r="AE8881">
        <v>6.2988726147482952</v>
      </c>
    </row>
    <row r="8882" spans="1:31" x14ac:dyDescent="0.3">
      <c r="A8882">
        <v>2778768</v>
      </c>
      <c r="B8882">
        <v>1</v>
      </c>
      <c r="C8882" t="s">
        <v>80</v>
      </c>
      <c r="D8882" t="s">
        <v>82</v>
      </c>
      <c r="E8882" t="s">
        <v>200</v>
      </c>
      <c r="F8882" t="s">
        <v>4365</v>
      </c>
      <c r="G8882" t="s">
        <v>249</v>
      </c>
      <c r="H8882" t="s">
        <v>135</v>
      </c>
      <c r="I8882" t="s">
        <v>136</v>
      </c>
      <c r="J8882" t="s">
        <v>5</v>
      </c>
      <c r="K8882" t="s">
        <v>138</v>
      </c>
      <c r="L8882" t="s">
        <v>24171</v>
      </c>
      <c r="M8882" t="s">
        <v>24172</v>
      </c>
      <c r="N8882">
        <v>17.877777776999999</v>
      </c>
      <c r="O8882">
        <v>0</v>
      </c>
      <c r="P8882">
        <v>18</v>
      </c>
      <c r="Q8882">
        <v>0</v>
      </c>
      <c r="R8882">
        <v>0</v>
      </c>
      <c r="S8882">
        <v>0</v>
      </c>
      <c r="T8882">
        <v>39</v>
      </c>
      <c r="U8882">
        <v>0</v>
      </c>
      <c r="V8882">
        <v>0</v>
      </c>
      <c r="W8882">
        <v>0</v>
      </c>
      <c r="X8882">
        <v>44.512537559524091</v>
      </c>
      <c r="Y8882">
        <v>0</v>
      </c>
      <c r="Z8882">
        <v>0</v>
      </c>
      <c r="AA8882">
        <v>0</v>
      </c>
      <c r="AB8882">
        <v>846.81751279715945</v>
      </c>
      <c r="AC8882">
        <v>0</v>
      </c>
      <c r="AD8882">
        <v>0</v>
      </c>
      <c r="AE8882">
        <v>891.3300503566835</v>
      </c>
    </row>
    <row r="8883" spans="1:31" x14ac:dyDescent="0.3">
      <c r="A8883">
        <v>2729631</v>
      </c>
      <c r="B8883">
        <v>1</v>
      </c>
      <c r="C8883" t="s">
        <v>81</v>
      </c>
      <c r="D8883" t="s">
        <v>116</v>
      </c>
      <c r="E8883" t="s">
        <v>161</v>
      </c>
      <c r="F8883" t="s">
        <v>24173</v>
      </c>
      <c r="G8883" t="s">
        <v>1696</v>
      </c>
      <c r="H8883" t="s">
        <v>135</v>
      </c>
      <c r="I8883" t="s">
        <v>136</v>
      </c>
      <c r="J8883" t="s">
        <v>137</v>
      </c>
      <c r="K8883" t="s">
        <v>138</v>
      </c>
      <c r="L8883" t="s">
        <v>24174</v>
      </c>
      <c r="M8883" t="s">
        <v>24175</v>
      </c>
      <c r="N8883">
        <v>1.0319444440000001</v>
      </c>
      <c r="O8883">
        <v>0</v>
      </c>
      <c r="P8883">
        <v>92</v>
      </c>
      <c r="Q8883">
        <v>0</v>
      </c>
      <c r="R8883">
        <v>0</v>
      </c>
      <c r="S8883">
        <v>0</v>
      </c>
      <c r="T8883">
        <v>16</v>
      </c>
      <c r="U8883">
        <v>0</v>
      </c>
      <c r="V8883">
        <v>0</v>
      </c>
      <c r="W8883">
        <v>0</v>
      </c>
      <c r="X8883">
        <v>15.846008272004102</v>
      </c>
      <c r="Y8883">
        <v>0</v>
      </c>
      <c r="Z8883">
        <v>0</v>
      </c>
      <c r="AA8883">
        <v>0</v>
      </c>
      <c r="AB8883">
        <v>16.983656142331654</v>
      </c>
      <c r="AC8883">
        <v>0</v>
      </c>
      <c r="AD8883">
        <v>0</v>
      </c>
      <c r="AE8883">
        <v>32.829664414335753</v>
      </c>
    </row>
    <row r="8884" spans="1:31" x14ac:dyDescent="0.3">
      <c r="A8884">
        <v>2729090</v>
      </c>
      <c r="B8884">
        <v>1</v>
      </c>
      <c r="C8884" t="s">
        <v>81</v>
      </c>
      <c r="D8884" t="s">
        <v>112</v>
      </c>
      <c r="E8884" t="s">
        <v>132</v>
      </c>
      <c r="F8884" t="s">
        <v>16798</v>
      </c>
      <c r="G8884" t="s">
        <v>134</v>
      </c>
      <c r="H8884" t="s">
        <v>135</v>
      </c>
      <c r="I8884" t="s">
        <v>136</v>
      </c>
      <c r="J8884" t="s">
        <v>137</v>
      </c>
      <c r="K8884" t="s">
        <v>138</v>
      </c>
      <c r="L8884" t="s">
        <v>24176</v>
      </c>
      <c r="M8884" t="s">
        <v>24177</v>
      </c>
      <c r="N8884">
        <v>9.443333333</v>
      </c>
      <c r="O8884">
        <v>0</v>
      </c>
      <c r="P8884">
        <v>56</v>
      </c>
      <c r="Q8884">
        <v>0</v>
      </c>
      <c r="R8884">
        <v>1</v>
      </c>
      <c r="S8884">
        <v>0</v>
      </c>
      <c r="T8884">
        <v>1</v>
      </c>
      <c r="U8884">
        <v>0</v>
      </c>
      <c r="V8884">
        <v>0</v>
      </c>
      <c r="W8884">
        <v>0</v>
      </c>
      <c r="X8884">
        <v>83.441586864928965</v>
      </c>
      <c r="Y8884">
        <v>0</v>
      </c>
      <c r="Z8884">
        <v>0</v>
      </c>
      <c r="AA8884">
        <v>0</v>
      </c>
      <c r="AB8884">
        <v>0.22272491159478003</v>
      </c>
      <c r="AC8884">
        <v>0</v>
      </c>
      <c r="AD8884">
        <v>0</v>
      </c>
      <c r="AE8884">
        <v>83.664311776523746</v>
      </c>
    </row>
    <row r="8885" spans="1:31" x14ac:dyDescent="0.3">
      <c r="A8885">
        <v>2729846</v>
      </c>
      <c r="B8885">
        <v>1</v>
      </c>
      <c r="C8885" t="s">
        <v>81</v>
      </c>
      <c r="D8885" t="s">
        <v>114</v>
      </c>
      <c r="E8885" t="s">
        <v>132</v>
      </c>
      <c r="F8885" t="s">
        <v>24178</v>
      </c>
      <c r="G8885" t="s">
        <v>170</v>
      </c>
      <c r="H8885" t="s">
        <v>135</v>
      </c>
      <c r="I8885" t="s">
        <v>136</v>
      </c>
      <c r="J8885" t="s">
        <v>137</v>
      </c>
      <c r="K8885" t="s">
        <v>138</v>
      </c>
      <c r="L8885" t="s">
        <v>24179</v>
      </c>
      <c r="M8885" t="s">
        <v>24180</v>
      </c>
      <c r="N8885">
        <v>0.30361111099999999</v>
      </c>
      <c r="O8885">
        <v>0</v>
      </c>
      <c r="P8885">
        <v>187</v>
      </c>
      <c r="Q8885">
        <v>0</v>
      </c>
      <c r="R8885">
        <v>0</v>
      </c>
      <c r="S8885">
        <v>0</v>
      </c>
      <c r="T8885">
        <v>6</v>
      </c>
      <c r="U8885">
        <v>0</v>
      </c>
      <c r="V8885">
        <v>0</v>
      </c>
      <c r="W8885">
        <v>0</v>
      </c>
      <c r="X8885">
        <v>3.8723230007966025</v>
      </c>
      <c r="Y8885">
        <v>0</v>
      </c>
      <c r="Z8885">
        <v>0</v>
      </c>
      <c r="AA8885">
        <v>0</v>
      </c>
      <c r="AB8885">
        <v>0.29176020639507999</v>
      </c>
      <c r="AC8885">
        <v>0</v>
      </c>
      <c r="AD8885">
        <v>0</v>
      </c>
      <c r="AE8885">
        <v>4.1640832071916822</v>
      </c>
    </row>
    <row r="8886" spans="1:31" x14ac:dyDescent="0.3">
      <c r="A8886">
        <v>2729915</v>
      </c>
      <c r="B8886">
        <v>1</v>
      </c>
      <c r="C8886" t="s">
        <v>80</v>
      </c>
      <c r="D8886" t="s">
        <v>104</v>
      </c>
      <c r="E8886" t="s">
        <v>161</v>
      </c>
      <c r="F8886" t="s">
        <v>24181</v>
      </c>
      <c r="G8886" t="s">
        <v>163</v>
      </c>
      <c r="H8886" t="s">
        <v>135</v>
      </c>
      <c r="I8886" t="s">
        <v>136</v>
      </c>
      <c r="J8886" t="s">
        <v>137</v>
      </c>
      <c r="K8886" t="s">
        <v>138</v>
      </c>
      <c r="L8886" t="s">
        <v>24182</v>
      </c>
      <c r="M8886" t="s">
        <v>24183</v>
      </c>
      <c r="N8886">
        <v>5.7827777769999997</v>
      </c>
      <c r="O8886">
        <v>0</v>
      </c>
      <c r="P8886">
        <v>1</v>
      </c>
      <c r="Q8886">
        <v>0</v>
      </c>
      <c r="R8886">
        <v>6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>
        <v>0</v>
      </c>
      <c r="AB8886">
        <v>0</v>
      </c>
      <c r="AC8886">
        <v>0</v>
      </c>
      <c r="AD8886">
        <v>0</v>
      </c>
      <c r="AE8886">
        <v>0</v>
      </c>
    </row>
    <row r="8887" spans="1:31" x14ac:dyDescent="0.3">
      <c r="A8887">
        <v>2729328</v>
      </c>
      <c r="B8887">
        <v>1</v>
      </c>
      <c r="C8887" t="s">
        <v>81</v>
      </c>
      <c r="D8887" t="s">
        <v>118</v>
      </c>
      <c r="E8887" t="s">
        <v>200</v>
      </c>
      <c r="F8887" t="s">
        <v>24184</v>
      </c>
      <c r="G8887" t="s">
        <v>393</v>
      </c>
      <c r="H8887" t="s">
        <v>135</v>
      </c>
      <c r="I8887" t="s">
        <v>136</v>
      </c>
      <c r="J8887" t="s">
        <v>137</v>
      </c>
      <c r="K8887" t="s">
        <v>138</v>
      </c>
      <c r="L8887" t="s">
        <v>24185</v>
      </c>
      <c r="M8887" t="s">
        <v>24186</v>
      </c>
      <c r="N8887">
        <v>6.8113888879999998</v>
      </c>
      <c r="O8887">
        <v>0</v>
      </c>
      <c r="P8887">
        <v>151</v>
      </c>
      <c r="Q8887">
        <v>0</v>
      </c>
      <c r="R8887">
        <v>0</v>
      </c>
      <c r="S8887">
        <v>0</v>
      </c>
      <c r="T8887">
        <v>13</v>
      </c>
      <c r="U8887">
        <v>0</v>
      </c>
      <c r="V8887">
        <v>0</v>
      </c>
      <c r="W8887">
        <v>0</v>
      </c>
      <c r="X8887">
        <v>186.8011881466775</v>
      </c>
      <c r="Y8887">
        <v>0</v>
      </c>
      <c r="Z8887">
        <v>0</v>
      </c>
      <c r="AA8887">
        <v>0</v>
      </c>
      <c r="AB8887">
        <v>56.74555726316963</v>
      </c>
      <c r="AC8887">
        <v>0</v>
      </c>
      <c r="AD8887">
        <v>0</v>
      </c>
      <c r="AE8887">
        <v>243.54674540984712</v>
      </c>
    </row>
    <row r="8888" spans="1:31" x14ac:dyDescent="0.3">
      <c r="A8888">
        <v>2729351</v>
      </c>
      <c r="B8888">
        <v>1</v>
      </c>
      <c r="C8888" t="s">
        <v>81</v>
      </c>
      <c r="D8888" t="s">
        <v>116</v>
      </c>
      <c r="E8888" t="s">
        <v>156</v>
      </c>
      <c r="F8888" t="s">
        <v>23884</v>
      </c>
      <c r="G8888" t="s">
        <v>152</v>
      </c>
      <c r="H8888" t="s">
        <v>153</v>
      </c>
      <c r="I8888" t="s">
        <v>136</v>
      </c>
      <c r="J8888" t="s">
        <v>137</v>
      </c>
      <c r="K8888" t="s">
        <v>138</v>
      </c>
      <c r="L8888" t="s">
        <v>22133</v>
      </c>
      <c r="M8888" t="s">
        <v>24187</v>
      </c>
      <c r="N8888">
        <v>0.94861111099999995</v>
      </c>
      <c r="O8888">
        <v>1</v>
      </c>
      <c r="P8888">
        <v>396</v>
      </c>
      <c r="Q8888">
        <v>0</v>
      </c>
      <c r="R8888">
        <v>5</v>
      </c>
      <c r="S8888">
        <v>4</v>
      </c>
      <c r="T8888">
        <v>35</v>
      </c>
      <c r="U8888">
        <v>1</v>
      </c>
      <c r="V8888">
        <v>0</v>
      </c>
      <c r="W8888">
        <v>123.4318416427266</v>
      </c>
      <c r="X8888">
        <v>61.111774250803883</v>
      </c>
      <c r="Y8888">
        <v>0</v>
      </c>
      <c r="Z8888">
        <v>0.7503333704520333</v>
      </c>
      <c r="AA8888">
        <v>41.880110879011504</v>
      </c>
      <c r="AB8888">
        <v>15.948524651552781</v>
      </c>
      <c r="AC8888">
        <v>0</v>
      </c>
      <c r="AD8888">
        <v>0</v>
      </c>
      <c r="AE8888">
        <v>243.12258479454681</v>
      </c>
    </row>
    <row r="8889" spans="1:31" x14ac:dyDescent="0.3">
      <c r="A8889">
        <v>2729228</v>
      </c>
      <c r="B8889">
        <v>1</v>
      </c>
      <c r="C8889" t="s">
        <v>80</v>
      </c>
      <c r="D8889" t="s">
        <v>95</v>
      </c>
      <c r="E8889" t="s">
        <v>173</v>
      </c>
      <c r="F8889" t="s">
        <v>2726</v>
      </c>
      <c r="G8889" t="s">
        <v>152</v>
      </c>
      <c r="H8889" t="s">
        <v>153</v>
      </c>
      <c r="I8889" t="s">
        <v>136</v>
      </c>
      <c r="J8889" t="s">
        <v>137</v>
      </c>
      <c r="K8889" t="s">
        <v>138</v>
      </c>
      <c r="L8889" t="s">
        <v>24188</v>
      </c>
      <c r="M8889" t="s">
        <v>24189</v>
      </c>
      <c r="N8889">
        <v>0.22861111100000001</v>
      </c>
      <c r="O8889">
        <v>0</v>
      </c>
      <c r="P8889">
        <v>10139</v>
      </c>
      <c r="Q8889">
        <v>0</v>
      </c>
      <c r="R8889">
        <v>0</v>
      </c>
      <c r="S8889">
        <v>10</v>
      </c>
      <c r="T8889">
        <v>607</v>
      </c>
      <c r="U8889">
        <v>0</v>
      </c>
      <c r="V8889">
        <v>0</v>
      </c>
      <c r="W8889">
        <v>0</v>
      </c>
      <c r="X8889">
        <v>425.06456839659893</v>
      </c>
      <c r="Y8889">
        <v>0</v>
      </c>
      <c r="Z8889">
        <v>0</v>
      </c>
      <c r="AA8889">
        <v>136.64957255749709</v>
      </c>
      <c r="AB8889">
        <v>147.49155285829559</v>
      </c>
      <c r="AC8889">
        <v>0</v>
      </c>
      <c r="AD8889">
        <v>0</v>
      </c>
      <c r="AE8889">
        <v>709.20569381239159</v>
      </c>
    </row>
    <row r="8890" spans="1:31" x14ac:dyDescent="0.3">
      <c r="A8890">
        <v>2730015</v>
      </c>
      <c r="B8890">
        <v>1</v>
      </c>
      <c r="C8890" t="s">
        <v>80</v>
      </c>
      <c r="D8890" t="s">
        <v>82</v>
      </c>
      <c r="E8890" t="s">
        <v>132</v>
      </c>
      <c r="F8890" t="s">
        <v>442</v>
      </c>
      <c r="G8890" t="s">
        <v>249</v>
      </c>
      <c r="H8890" t="s">
        <v>135</v>
      </c>
      <c r="I8890" t="s">
        <v>136</v>
      </c>
      <c r="J8890" t="s">
        <v>5</v>
      </c>
      <c r="K8890" t="s">
        <v>138</v>
      </c>
      <c r="L8890" t="s">
        <v>24190</v>
      </c>
      <c r="M8890" t="s">
        <v>24191</v>
      </c>
      <c r="N8890">
        <v>9.2286111109999993</v>
      </c>
      <c r="O8890">
        <v>0</v>
      </c>
      <c r="P8890">
        <v>221</v>
      </c>
      <c r="Q8890">
        <v>0</v>
      </c>
      <c r="R8890">
        <v>0</v>
      </c>
      <c r="S8890">
        <v>0</v>
      </c>
      <c r="T8890">
        <v>69</v>
      </c>
      <c r="U8890">
        <v>0</v>
      </c>
      <c r="V8890">
        <v>0</v>
      </c>
      <c r="W8890">
        <v>0</v>
      </c>
      <c r="X8890">
        <v>627.83413522320359</v>
      </c>
      <c r="Y8890">
        <v>0</v>
      </c>
      <c r="Z8890">
        <v>0</v>
      </c>
      <c r="AA8890">
        <v>0</v>
      </c>
      <c r="AB8890">
        <v>1294.3193918597069</v>
      </c>
      <c r="AC8890">
        <v>0</v>
      </c>
      <c r="AD8890">
        <v>0</v>
      </c>
      <c r="AE8890">
        <v>1922.1535270829104</v>
      </c>
    </row>
    <row r="8891" spans="1:31" x14ac:dyDescent="0.3">
      <c r="A8891">
        <v>2730679</v>
      </c>
      <c r="B8891">
        <v>1</v>
      </c>
      <c r="C8891" t="s">
        <v>81</v>
      </c>
      <c r="D8891" t="s">
        <v>112</v>
      </c>
      <c r="E8891" t="s">
        <v>161</v>
      </c>
      <c r="F8891" t="s">
        <v>24192</v>
      </c>
      <c r="G8891" t="s">
        <v>2849</v>
      </c>
      <c r="H8891" t="s">
        <v>135</v>
      </c>
      <c r="I8891" t="s">
        <v>136</v>
      </c>
      <c r="J8891" t="s">
        <v>137</v>
      </c>
      <c r="K8891" t="s">
        <v>138</v>
      </c>
      <c r="L8891" t="s">
        <v>24193</v>
      </c>
      <c r="M8891" t="s">
        <v>24194</v>
      </c>
      <c r="N8891">
        <v>3.761666666</v>
      </c>
      <c r="O8891">
        <v>0</v>
      </c>
      <c r="P8891">
        <v>76</v>
      </c>
      <c r="Q8891">
        <v>0</v>
      </c>
      <c r="R8891">
        <v>0</v>
      </c>
      <c r="S8891">
        <v>0</v>
      </c>
      <c r="T8891">
        <v>30</v>
      </c>
      <c r="U8891">
        <v>0</v>
      </c>
      <c r="V8891">
        <v>0</v>
      </c>
      <c r="W8891">
        <v>0</v>
      </c>
      <c r="X8891">
        <v>37.11414149136597</v>
      </c>
      <c r="Y8891">
        <v>0</v>
      </c>
      <c r="Z8891">
        <v>0</v>
      </c>
      <c r="AA8891">
        <v>0</v>
      </c>
      <c r="AB8891">
        <v>15.180967648285254</v>
      </c>
      <c r="AC8891">
        <v>0</v>
      </c>
      <c r="AD8891">
        <v>0</v>
      </c>
      <c r="AE8891">
        <v>52.295109139651224</v>
      </c>
    </row>
    <row r="8892" spans="1:31" x14ac:dyDescent="0.3">
      <c r="A8892">
        <v>2729746</v>
      </c>
      <c r="B8892">
        <v>1</v>
      </c>
      <c r="C8892" t="s">
        <v>81</v>
      </c>
      <c r="D8892" t="s">
        <v>127</v>
      </c>
      <c r="E8892" t="s">
        <v>132</v>
      </c>
      <c r="F8892" t="s">
        <v>22473</v>
      </c>
      <c r="G8892" t="s">
        <v>134</v>
      </c>
      <c r="H8892" t="s">
        <v>135</v>
      </c>
      <c r="I8892" t="s">
        <v>136</v>
      </c>
      <c r="J8892" t="s">
        <v>137</v>
      </c>
      <c r="K8892" t="s">
        <v>138</v>
      </c>
      <c r="L8892" t="s">
        <v>24195</v>
      </c>
      <c r="M8892" t="s">
        <v>24196</v>
      </c>
      <c r="N8892">
        <v>9.9208333329999991</v>
      </c>
      <c r="O8892">
        <v>0</v>
      </c>
      <c r="P8892">
        <v>111</v>
      </c>
      <c r="Q8892">
        <v>0</v>
      </c>
      <c r="R8892">
        <v>4</v>
      </c>
      <c r="S8892">
        <v>0</v>
      </c>
      <c r="T8892">
        <v>3</v>
      </c>
      <c r="U8892">
        <v>0</v>
      </c>
      <c r="V8892">
        <v>0</v>
      </c>
      <c r="W8892">
        <v>0</v>
      </c>
      <c r="X8892">
        <v>196.58197733143703</v>
      </c>
      <c r="Y8892">
        <v>0</v>
      </c>
      <c r="Z8892">
        <v>1.8359180614543502</v>
      </c>
      <c r="AA8892">
        <v>0</v>
      </c>
      <c r="AB8892">
        <v>0.34255099337654998</v>
      </c>
      <c r="AC8892">
        <v>0</v>
      </c>
      <c r="AD8892">
        <v>0</v>
      </c>
      <c r="AE8892">
        <v>198.76044638626794</v>
      </c>
    </row>
    <row r="8893" spans="1:31" x14ac:dyDescent="0.3">
      <c r="A8893">
        <v>2729497</v>
      </c>
      <c r="B8893">
        <v>1</v>
      </c>
      <c r="C8893" t="s">
        <v>80</v>
      </c>
      <c r="D8893" t="s">
        <v>93</v>
      </c>
      <c r="E8893" t="s">
        <v>161</v>
      </c>
      <c r="F8893" t="s">
        <v>24197</v>
      </c>
      <c r="G8893" t="s">
        <v>163</v>
      </c>
      <c r="H8893" t="s">
        <v>135</v>
      </c>
      <c r="I8893" t="s">
        <v>136</v>
      </c>
      <c r="J8893" t="s">
        <v>137</v>
      </c>
      <c r="K8893" t="s">
        <v>138</v>
      </c>
      <c r="L8893" t="s">
        <v>24198</v>
      </c>
      <c r="M8893" t="s">
        <v>24199</v>
      </c>
      <c r="N8893">
        <v>1.8544444440000001</v>
      </c>
      <c r="O8893">
        <v>0</v>
      </c>
      <c r="P8893">
        <v>51</v>
      </c>
      <c r="Q8893">
        <v>0</v>
      </c>
      <c r="R8893">
        <v>0</v>
      </c>
      <c r="S8893">
        <v>0</v>
      </c>
      <c r="T8893">
        <v>5</v>
      </c>
      <c r="U8893">
        <v>0</v>
      </c>
      <c r="V8893">
        <v>0</v>
      </c>
      <c r="W8893">
        <v>0</v>
      </c>
      <c r="X8893">
        <v>15.809846178231043</v>
      </c>
      <c r="Y8893">
        <v>0</v>
      </c>
      <c r="Z8893">
        <v>0</v>
      </c>
      <c r="AA8893">
        <v>0</v>
      </c>
      <c r="AB8893">
        <v>4.8242350309467605</v>
      </c>
      <c r="AC8893">
        <v>0</v>
      </c>
      <c r="AD8893">
        <v>0</v>
      </c>
      <c r="AE8893">
        <v>20.634081209177804</v>
      </c>
    </row>
    <row r="8894" spans="1:31" x14ac:dyDescent="0.3">
      <c r="A8894">
        <v>2728810</v>
      </c>
      <c r="B8894">
        <v>1</v>
      </c>
      <c r="C8894" t="s">
        <v>81</v>
      </c>
      <c r="D8894" t="s">
        <v>117</v>
      </c>
      <c r="E8894" t="s">
        <v>213</v>
      </c>
      <c r="F8894" t="s">
        <v>3035</v>
      </c>
      <c r="G8894" t="s">
        <v>152</v>
      </c>
      <c r="H8894" t="s">
        <v>153</v>
      </c>
      <c r="I8894" t="s">
        <v>136</v>
      </c>
      <c r="J8894" t="s">
        <v>137</v>
      </c>
      <c r="K8894" t="s">
        <v>138</v>
      </c>
      <c r="L8894" t="s">
        <v>24200</v>
      </c>
      <c r="M8894" t="s">
        <v>24201</v>
      </c>
      <c r="N8894">
        <v>0.228333333</v>
      </c>
      <c r="O8894">
        <v>1</v>
      </c>
      <c r="P8894">
        <v>1050</v>
      </c>
      <c r="Q8894">
        <v>9</v>
      </c>
      <c r="R8894">
        <v>54</v>
      </c>
      <c r="S8894">
        <v>7</v>
      </c>
      <c r="T8894">
        <v>125</v>
      </c>
      <c r="U8894">
        <v>0</v>
      </c>
      <c r="V8894">
        <v>0</v>
      </c>
      <c r="W8894">
        <v>3.7684987984999994E-2</v>
      </c>
      <c r="X8894">
        <v>23.976032643574563</v>
      </c>
      <c r="Y8894">
        <v>11.432108720185651</v>
      </c>
      <c r="Z8894">
        <v>1.1732273795787751</v>
      </c>
      <c r="AA8894">
        <v>25.568159227299585</v>
      </c>
      <c r="AB8894">
        <v>7.754266702751802</v>
      </c>
      <c r="AC8894">
        <v>0</v>
      </c>
      <c r="AD8894">
        <v>0</v>
      </c>
      <c r="AE8894">
        <v>69.941479661375382</v>
      </c>
    </row>
    <row r="8895" spans="1:31" x14ac:dyDescent="0.3">
      <c r="A8895">
        <v>2730138</v>
      </c>
      <c r="B8895">
        <v>1</v>
      </c>
      <c r="C8895" t="s">
        <v>80</v>
      </c>
      <c r="D8895" t="s">
        <v>109</v>
      </c>
      <c r="E8895" t="s">
        <v>161</v>
      </c>
      <c r="F8895" t="s">
        <v>13301</v>
      </c>
      <c r="G8895" t="s">
        <v>163</v>
      </c>
      <c r="H8895" t="s">
        <v>135</v>
      </c>
      <c r="I8895" t="s">
        <v>136</v>
      </c>
      <c r="J8895" t="s">
        <v>137</v>
      </c>
      <c r="K8895" t="s">
        <v>138</v>
      </c>
      <c r="L8895" t="s">
        <v>24202</v>
      </c>
      <c r="M8895" t="s">
        <v>24203</v>
      </c>
      <c r="N8895">
        <v>5.1277777770000004</v>
      </c>
      <c r="O8895">
        <v>0</v>
      </c>
      <c r="P8895">
        <v>10</v>
      </c>
      <c r="Q8895">
        <v>0</v>
      </c>
      <c r="R8895">
        <v>3</v>
      </c>
      <c r="S8895">
        <v>0</v>
      </c>
      <c r="T8895">
        <v>3</v>
      </c>
      <c r="U8895">
        <v>0</v>
      </c>
      <c r="V8895">
        <v>0</v>
      </c>
      <c r="W8895">
        <v>0</v>
      </c>
      <c r="X8895">
        <v>6.6013153753834253</v>
      </c>
      <c r="Y8895">
        <v>0</v>
      </c>
      <c r="Z8895">
        <v>4.2772554551964035</v>
      </c>
      <c r="AA8895">
        <v>0</v>
      </c>
      <c r="AB8895">
        <v>4.2195799753539127</v>
      </c>
      <c r="AC8895">
        <v>0</v>
      </c>
      <c r="AD8895">
        <v>0</v>
      </c>
      <c r="AE8895">
        <v>15.098150805933741</v>
      </c>
    </row>
    <row r="8896" spans="1:31" x14ac:dyDescent="0.3">
      <c r="A8896">
        <v>2729451</v>
      </c>
      <c r="B8896">
        <v>1</v>
      </c>
      <c r="C8896" t="s">
        <v>80</v>
      </c>
      <c r="D8896" t="s">
        <v>104</v>
      </c>
      <c r="E8896" t="s">
        <v>150</v>
      </c>
      <c r="F8896" t="s">
        <v>24204</v>
      </c>
      <c r="G8896" t="s">
        <v>152</v>
      </c>
      <c r="H8896" t="s">
        <v>153</v>
      </c>
      <c r="I8896" t="s">
        <v>136</v>
      </c>
      <c r="J8896" t="s">
        <v>137</v>
      </c>
      <c r="K8896" t="s">
        <v>138</v>
      </c>
      <c r="L8896" t="s">
        <v>24205</v>
      </c>
      <c r="M8896" t="s">
        <v>24206</v>
      </c>
      <c r="N8896">
        <v>5.0880555550000004</v>
      </c>
      <c r="O8896">
        <v>1</v>
      </c>
      <c r="P8896">
        <v>10</v>
      </c>
      <c r="Q8896">
        <v>21</v>
      </c>
      <c r="R8896">
        <v>51</v>
      </c>
      <c r="S8896">
        <v>12</v>
      </c>
      <c r="T8896">
        <v>9</v>
      </c>
      <c r="U8896">
        <v>7</v>
      </c>
      <c r="V8896">
        <v>0</v>
      </c>
      <c r="W8896">
        <v>2.4168121244981999</v>
      </c>
      <c r="X8896">
        <v>5.054503060640438</v>
      </c>
      <c r="Y8896">
        <v>441.07557283388098</v>
      </c>
      <c r="Z8896">
        <v>8.0383507882125009</v>
      </c>
      <c r="AA8896">
        <v>361.78538038398887</v>
      </c>
      <c r="AB8896">
        <v>20.799179039097211</v>
      </c>
      <c r="AC8896">
        <v>2346.504070696772</v>
      </c>
      <c r="AD8896">
        <v>0</v>
      </c>
      <c r="AE8896">
        <v>3185.6738689270901</v>
      </c>
    </row>
    <row r="8897" spans="1:31" x14ac:dyDescent="0.3">
      <c r="A8897">
        <v>2730387</v>
      </c>
      <c r="B8897">
        <v>1</v>
      </c>
      <c r="C8897" t="s">
        <v>80</v>
      </c>
      <c r="D8897" t="s">
        <v>107</v>
      </c>
      <c r="E8897" t="s">
        <v>161</v>
      </c>
      <c r="F8897">
        <v>105</v>
      </c>
      <c r="G8897" t="s">
        <v>163</v>
      </c>
      <c r="H8897" t="s">
        <v>135</v>
      </c>
      <c r="I8897" t="s">
        <v>136</v>
      </c>
      <c r="J8897" t="s">
        <v>137</v>
      </c>
      <c r="K8897" t="s">
        <v>138</v>
      </c>
      <c r="L8897" t="s">
        <v>24207</v>
      </c>
      <c r="M8897" t="s">
        <v>24208</v>
      </c>
      <c r="N8897">
        <v>3.0016666660000002</v>
      </c>
      <c r="O8897">
        <v>0</v>
      </c>
      <c r="P8897">
        <v>7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4.0219596566687201</v>
      </c>
      <c r="Y8897">
        <v>0</v>
      </c>
      <c r="Z8897">
        <v>0</v>
      </c>
      <c r="AA8897">
        <v>0</v>
      </c>
      <c r="AB8897">
        <v>0</v>
      </c>
      <c r="AC8897">
        <v>0</v>
      </c>
      <c r="AD8897">
        <v>0</v>
      </c>
      <c r="AE8897">
        <v>4.0219596566687201</v>
      </c>
    </row>
    <row r="8898" spans="1:31" x14ac:dyDescent="0.3">
      <c r="A8898">
        <v>2730241</v>
      </c>
      <c r="B8898">
        <v>1</v>
      </c>
      <c r="C8898" t="s">
        <v>80</v>
      </c>
      <c r="D8898" t="s">
        <v>82</v>
      </c>
      <c r="E8898" t="s">
        <v>145</v>
      </c>
      <c r="F8898" t="s">
        <v>24209</v>
      </c>
      <c r="G8898" t="s">
        <v>249</v>
      </c>
      <c r="H8898" t="s">
        <v>135</v>
      </c>
      <c r="I8898" t="s">
        <v>136</v>
      </c>
      <c r="J8898" t="s">
        <v>5</v>
      </c>
      <c r="K8898" t="s">
        <v>138</v>
      </c>
      <c r="L8898" t="s">
        <v>24210</v>
      </c>
      <c r="M8898" t="s">
        <v>24211</v>
      </c>
      <c r="N8898">
        <v>110.103055555</v>
      </c>
      <c r="O8898">
        <v>0</v>
      </c>
      <c r="P8898">
        <v>7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176.50694963475684</v>
      </c>
      <c r="Y8898">
        <v>0</v>
      </c>
      <c r="Z8898">
        <v>0</v>
      </c>
      <c r="AA8898">
        <v>0</v>
      </c>
      <c r="AB8898">
        <v>0</v>
      </c>
      <c r="AC8898">
        <v>0</v>
      </c>
      <c r="AD8898">
        <v>0</v>
      </c>
      <c r="AE8898">
        <v>176.50694963475684</v>
      </c>
    </row>
    <row r="8899" spans="1:31" x14ac:dyDescent="0.3">
      <c r="A8899">
        <v>2729554</v>
      </c>
      <c r="B8899">
        <v>1</v>
      </c>
      <c r="C8899" t="s">
        <v>80</v>
      </c>
      <c r="D8899" t="s">
        <v>97</v>
      </c>
      <c r="E8899" t="s">
        <v>213</v>
      </c>
      <c r="F8899" t="s">
        <v>21108</v>
      </c>
      <c r="G8899" t="s">
        <v>152</v>
      </c>
      <c r="H8899" t="s">
        <v>153</v>
      </c>
      <c r="I8899" t="s">
        <v>136</v>
      </c>
      <c r="J8899" t="s">
        <v>137</v>
      </c>
      <c r="K8899" t="s">
        <v>138</v>
      </c>
      <c r="L8899" t="s">
        <v>24212</v>
      </c>
      <c r="M8899" t="s">
        <v>24213</v>
      </c>
      <c r="N8899">
        <v>0.71222222199999996</v>
      </c>
      <c r="O8899">
        <v>4</v>
      </c>
      <c r="P8899">
        <v>379</v>
      </c>
      <c r="Q8899">
        <v>6</v>
      </c>
      <c r="R8899">
        <v>66</v>
      </c>
      <c r="S8899">
        <v>10</v>
      </c>
      <c r="T8899">
        <v>46</v>
      </c>
      <c r="U8899">
        <v>1</v>
      </c>
      <c r="V8899">
        <v>0</v>
      </c>
      <c r="W8899">
        <v>147.54548780702319</v>
      </c>
      <c r="X8899">
        <v>80.898786344474161</v>
      </c>
      <c r="Y8899">
        <v>273.70262247533441</v>
      </c>
      <c r="Z8899">
        <v>0.7755945326199174</v>
      </c>
      <c r="AA8899">
        <v>18.739304372859401</v>
      </c>
      <c r="AB8899">
        <v>17.589125238315564</v>
      </c>
      <c r="AC8899">
        <v>86.825214035958751</v>
      </c>
      <c r="AD8899">
        <v>0</v>
      </c>
      <c r="AE8899">
        <v>626.0761348065854</v>
      </c>
    </row>
    <row r="8900" spans="1:31" x14ac:dyDescent="0.3">
      <c r="A8900">
        <v>2729013</v>
      </c>
      <c r="B8900">
        <v>1</v>
      </c>
      <c r="C8900" t="s">
        <v>81</v>
      </c>
      <c r="D8900" t="s">
        <v>118</v>
      </c>
      <c r="E8900" t="s">
        <v>156</v>
      </c>
      <c r="F8900" t="s">
        <v>24214</v>
      </c>
      <c r="G8900" t="s">
        <v>152</v>
      </c>
      <c r="H8900" t="s">
        <v>153</v>
      </c>
      <c r="I8900" t="s">
        <v>136</v>
      </c>
      <c r="J8900" t="s">
        <v>137</v>
      </c>
      <c r="K8900" t="s">
        <v>138</v>
      </c>
      <c r="L8900" t="s">
        <v>24215</v>
      </c>
      <c r="M8900" t="s">
        <v>24216</v>
      </c>
      <c r="N8900">
        <v>0.78416666599999996</v>
      </c>
      <c r="O8900">
        <v>1</v>
      </c>
      <c r="P8900">
        <v>329</v>
      </c>
      <c r="Q8900">
        <v>0</v>
      </c>
      <c r="R8900">
        <v>56</v>
      </c>
      <c r="S8900">
        <v>0</v>
      </c>
      <c r="T8900">
        <v>24</v>
      </c>
      <c r="U8900">
        <v>0</v>
      </c>
      <c r="V8900">
        <v>0</v>
      </c>
      <c r="W8900">
        <v>0.12100064929999998</v>
      </c>
      <c r="X8900">
        <v>40.177461982729127</v>
      </c>
      <c r="Y8900">
        <v>0</v>
      </c>
      <c r="Z8900">
        <v>0.93659601267424508</v>
      </c>
      <c r="AA8900">
        <v>0</v>
      </c>
      <c r="AB8900">
        <v>3.0762181503494097</v>
      </c>
      <c r="AC8900">
        <v>0</v>
      </c>
      <c r="AD8900">
        <v>0</v>
      </c>
      <c r="AE8900">
        <v>44.311276795052784</v>
      </c>
    </row>
    <row r="8901" spans="1:31" x14ac:dyDescent="0.3">
      <c r="A8901">
        <v>2728744</v>
      </c>
      <c r="B8901">
        <v>1</v>
      </c>
      <c r="C8901" t="s">
        <v>80</v>
      </c>
      <c r="D8901" t="s">
        <v>106</v>
      </c>
      <c r="E8901" t="s">
        <v>213</v>
      </c>
      <c r="F8901" t="s">
        <v>24217</v>
      </c>
      <c r="G8901" t="s">
        <v>152</v>
      </c>
      <c r="H8901" t="s">
        <v>153</v>
      </c>
      <c r="I8901" t="s">
        <v>136</v>
      </c>
      <c r="J8901" t="s">
        <v>137</v>
      </c>
      <c r="K8901" t="s">
        <v>138</v>
      </c>
      <c r="L8901" t="s">
        <v>24218</v>
      </c>
      <c r="M8901" t="s">
        <v>24219</v>
      </c>
      <c r="N8901">
        <v>1.8797222220000001</v>
      </c>
      <c r="O8901">
        <v>0</v>
      </c>
      <c r="P8901">
        <v>1260</v>
      </c>
      <c r="Q8901">
        <v>17</v>
      </c>
      <c r="R8901">
        <v>168</v>
      </c>
      <c r="S8901">
        <v>12</v>
      </c>
      <c r="T8901">
        <v>268</v>
      </c>
      <c r="U8901">
        <v>0</v>
      </c>
      <c r="V8901">
        <v>0</v>
      </c>
      <c r="W8901">
        <v>0</v>
      </c>
      <c r="X8901">
        <v>284.82328976541731</v>
      </c>
      <c r="Y8901">
        <v>4.3444084227022772</v>
      </c>
      <c r="Z8901">
        <v>28.646139633069239</v>
      </c>
      <c r="AA8901">
        <v>33.99920741530147</v>
      </c>
      <c r="AB8901">
        <v>79.676285994934759</v>
      </c>
      <c r="AC8901">
        <v>0</v>
      </c>
      <c r="AD8901">
        <v>0</v>
      </c>
      <c r="AE8901">
        <v>431.48933123142507</v>
      </c>
    </row>
    <row r="8902" spans="1:31" x14ac:dyDescent="0.3">
      <c r="A8902">
        <v>2729597</v>
      </c>
      <c r="B8902">
        <v>1</v>
      </c>
      <c r="C8902" t="s">
        <v>81</v>
      </c>
      <c r="D8902" t="s">
        <v>113</v>
      </c>
      <c r="E8902" t="s">
        <v>213</v>
      </c>
      <c r="F8902" t="s">
        <v>24220</v>
      </c>
      <c r="G8902" t="s">
        <v>300</v>
      </c>
      <c r="H8902" t="s">
        <v>153</v>
      </c>
      <c r="I8902" t="s">
        <v>136</v>
      </c>
      <c r="J8902" t="s">
        <v>137</v>
      </c>
      <c r="K8902" t="s">
        <v>210</v>
      </c>
      <c r="L8902" t="s">
        <v>24221</v>
      </c>
      <c r="M8902" t="s">
        <v>24222</v>
      </c>
      <c r="N8902">
        <v>7.306944444</v>
      </c>
      <c r="O8902">
        <v>4</v>
      </c>
      <c r="P8902">
        <v>1423</v>
      </c>
      <c r="Q8902">
        <v>125</v>
      </c>
      <c r="R8902">
        <v>427</v>
      </c>
      <c r="S8902">
        <v>8</v>
      </c>
      <c r="T8902">
        <v>157</v>
      </c>
      <c r="U8902">
        <v>0</v>
      </c>
      <c r="V8902">
        <v>0</v>
      </c>
      <c r="W8902">
        <v>50.175038791214249</v>
      </c>
      <c r="X8902">
        <v>1950.8059207755637</v>
      </c>
      <c r="Y8902">
        <v>441.61108955467012</v>
      </c>
      <c r="Z8902">
        <v>624.9736199533553</v>
      </c>
      <c r="AA8902">
        <v>1336.8448729717729</v>
      </c>
      <c r="AB8902">
        <v>436.84581252992888</v>
      </c>
      <c r="AC8902">
        <v>0</v>
      </c>
      <c r="AD8902">
        <v>0</v>
      </c>
      <c r="AE8902">
        <v>4841.2563545765051</v>
      </c>
    </row>
    <row r="8903" spans="1:31" x14ac:dyDescent="0.3">
      <c r="A8903">
        <v>2730095</v>
      </c>
      <c r="B8903">
        <v>1</v>
      </c>
      <c r="C8903" t="s">
        <v>80</v>
      </c>
      <c r="D8903" t="s">
        <v>92</v>
      </c>
      <c r="E8903" t="s">
        <v>161</v>
      </c>
      <c r="F8903" t="s">
        <v>24223</v>
      </c>
      <c r="G8903" t="s">
        <v>163</v>
      </c>
      <c r="H8903" t="s">
        <v>135</v>
      </c>
      <c r="I8903" t="s">
        <v>136</v>
      </c>
      <c r="J8903" t="s">
        <v>137</v>
      </c>
      <c r="K8903" t="s">
        <v>138</v>
      </c>
      <c r="L8903" t="s">
        <v>24224</v>
      </c>
      <c r="M8903" t="s">
        <v>24225</v>
      </c>
      <c r="N8903">
        <v>4.6922222219999998</v>
      </c>
      <c r="O8903">
        <v>0</v>
      </c>
      <c r="P8903">
        <v>202</v>
      </c>
      <c r="Q8903">
        <v>0</v>
      </c>
      <c r="R8903">
        <v>2</v>
      </c>
      <c r="S8903">
        <v>0</v>
      </c>
      <c r="T8903">
        <v>5</v>
      </c>
      <c r="U8903">
        <v>0</v>
      </c>
      <c r="V8903">
        <v>0</v>
      </c>
      <c r="W8903">
        <v>0</v>
      </c>
      <c r="X8903">
        <v>167.44340724366947</v>
      </c>
      <c r="Y8903">
        <v>0</v>
      </c>
      <c r="Z8903">
        <v>0</v>
      </c>
      <c r="AA8903">
        <v>0</v>
      </c>
      <c r="AB8903">
        <v>34.186605015364968</v>
      </c>
      <c r="AC8903">
        <v>0</v>
      </c>
      <c r="AD8903">
        <v>0</v>
      </c>
      <c r="AE8903">
        <v>201.63001225903443</v>
      </c>
    </row>
    <row r="8904" spans="1:31" x14ac:dyDescent="0.3">
      <c r="A8904">
        <v>2729454</v>
      </c>
      <c r="B8904">
        <v>1</v>
      </c>
      <c r="C8904" t="s">
        <v>80</v>
      </c>
      <c r="D8904" t="s">
        <v>104</v>
      </c>
      <c r="E8904" t="s">
        <v>161</v>
      </c>
      <c r="F8904" t="s">
        <v>24226</v>
      </c>
      <c r="G8904" t="s">
        <v>163</v>
      </c>
      <c r="H8904" t="s">
        <v>135</v>
      </c>
      <c r="I8904" t="s">
        <v>136</v>
      </c>
      <c r="J8904" t="s">
        <v>137</v>
      </c>
      <c r="K8904" t="s">
        <v>138</v>
      </c>
      <c r="L8904" t="s">
        <v>24227</v>
      </c>
      <c r="M8904" t="s">
        <v>24228</v>
      </c>
      <c r="N8904">
        <v>3.974722222</v>
      </c>
      <c r="O8904">
        <v>0</v>
      </c>
      <c r="P8904">
        <v>1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0.73424612404166678</v>
      </c>
      <c r="Y8904">
        <v>0</v>
      </c>
      <c r="Z8904">
        <v>0</v>
      </c>
      <c r="AA8904">
        <v>0</v>
      </c>
      <c r="AB8904">
        <v>0</v>
      </c>
      <c r="AC8904">
        <v>0</v>
      </c>
      <c r="AD8904">
        <v>0</v>
      </c>
      <c r="AE8904">
        <v>0.73424612404166678</v>
      </c>
    </row>
    <row r="8905" spans="1:31" x14ac:dyDescent="0.3">
      <c r="A8905">
        <v>2730330</v>
      </c>
      <c r="B8905">
        <v>1</v>
      </c>
      <c r="C8905" t="s">
        <v>80</v>
      </c>
      <c r="D8905" t="s">
        <v>85</v>
      </c>
      <c r="E8905" t="s">
        <v>145</v>
      </c>
      <c r="F8905" t="s">
        <v>14036</v>
      </c>
      <c r="G8905" t="s">
        <v>249</v>
      </c>
      <c r="H8905" t="s">
        <v>135</v>
      </c>
      <c r="I8905" t="s">
        <v>136</v>
      </c>
      <c r="J8905" t="s">
        <v>5</v>
      </c>
      <c r="K8905" t="s">
        <v>138</v>
      </c>
      <c r="L8905" t="s">
        <v>24229</v>
      </c>
      <c r="M8905" t="s">
        <v>24230</v>
      </c>
      <c r="N8905">
        <v>11.32</v>
      </c>
      <c r="O8905">
        <v>0</v>
      </c>
      <c r="P8905">
        <v>7</v>
      </c>
      <c r="Q8905">
        <v>0</v>
      </c>
      <c r="R8905">
        <v>0</v>
      </c>
      <c r="S8905">
        <v>0</v>
      </c>
      <c r="T8905">
        <v>1</v>
      </c>
      <c r="U8905">
        <v>0</v>
      </c>
      <c r="V8905">
        <v>0</v>
      </c>
      <c r="W8905">
        <v>0</v>
      </c>
      <c r="X8905">
        <v>14.24146784377395</v>
      </c>
      <c r="Y8905">
        <v>0</v>
      </c>
      <c r="Z8905">
        <v>0</v>
      </c>
      <c r="AA8905">
        <v>0</v>
      </c>
      <c r="AB8905">
        <v>6.8686929339019214</v>
      </c>
      <c r="AC8905">
        <v>0</v>
      </c>
      <c r="AD8905">
        <v>0</v>
      </c>
      <c r="AE8905">
        <v>21.110160777675873</v>
      </c>
    </row>
    <row r="8906" spans="1:31" x14ac:dyDescent="0.3">
      <c r="A8906">
        <v>2729056</v>
      </c>
      <c r="B8906">
        <v>1</v>
      </c>
      <c r="C8906" t="s">
        <v>81</v>
      </c>
      <c r="D8906" t="s">
        <v>116</v>
      </c>
      <c r="E8906" t="s">
        <v>150</v>
      </c>
      <c r="F8906" t="s">
        <v>2337</v>
      </c>
      <c r="G8906" t="s">
        <v>152</v>
      </c>
      <c r="H8906" t="s">
        <v>153</v>
      </c>
      <c r="I8906" t="s">
        <v>136</v>
      </c>
      <c r="J8906" t="s">
        <v>137</v>
      </c>
      <c r="K8906" t="s">
        <v>138</v>
      </c>
      <c r="L8906" t="s">
        <v>24231</v>
      </c>
      <c r="M8906" t="s">
        <v>22623</v>
      </c>
      <c r="N8906">
        <v>0.161111111</v>
      </c>
      <c r="O8906">
        <v>12</v>
      </c>
      <c r="P8906">
        <v>2244</v>
      </c>
      <c r="Q8906">
        <v>270</v>
      </c>
      <c r="R8906">
        <v>201</v>
      </c>
      <c r="S8906">
        <v>12</v>
      </c>
      <c r="T8906">
        <v>326</v>
      </c>
      <c r="U8906">
        <v>0</v>
      </c>
      <c r="V8906">
        <v>0</v>
      </c>
      <c r="W8906">
        <v>0.14627854136666665</v>
      </c>
      <c r="X8906">
        <v>43.840578920741279</v>
      </c>
      <c r="Y8906">
        <v>9.3749074327811073</v>
      </c>
      <c r="Z8906">
        <v>3.1633802110469986</v>
      </c>
      <c r="AA8906">
        <v>11.283197282711635</v>
      </c>
      <c r="AB8906">
        <v>17.291820782429745</v>
      </c>
      <c r="AC8906">
        <v>0</v>
      </c>
      <c r="AD8906">
        <v>0</v>
      </c>
      <c r="AE8906">
        <v>85.10016317107744</v>
      </c>
    </row>
    <row r="8907" spans="1:31" x14ac:dyDescent="0.3">
      <c r="A8907">
        <v>2728956</v>
      </c>
      <c r="B8907">
        <v>1</v>
      </c>
      <c r="C8907" t="s">
        <v>80</v>
      </c>
      <c r="D8907" t="s">
        <v>97</v>
      </c>
      <c r="E8907" t="s">
        <v>213</v>
      </c>
      <c r="F8907" t="s">
        <v>12000</v>
      </c>
      <c r="G8907" t="s">
        <v>152</v>
      </c>
      <c r="H8907" t="s">
        <v>153</v>
      </c>
      <c r="I8907" t="s">
        <v>136</v>
      </c>
      <c r="J8907" t="s">
        <v>137</v>
      </c>
      <c r="K8907" t="s">
        <v>138</v>
      </c>
      <c r="L8907" t="s">
        <v>24232</v>
      </c>
      <c r="M8907" t="s">
        <v>24233</v>
      </c>
      <c r="N8907">
        <v>0.93861111100000005</v>
      </c>
      <c r="O8907">
        <v>4</v>
      </c>
      <c r="P8907">
        <v>379</v>
      </c>
      <c r="Q8907">
        <v>6</v>
      </c>
      <c r="R8907">
        <v>66</v>
      </c>
      <c r="S8907">
        <v>10</v>
      </c>
      <c r="T8907">
        <v>46</v>
      </c>
      <c r="U8907">
        <v>1</v>
      </c>
      <c r="V8907">
        <v>0</v>
      </c>
      <c r="W8907">
        <v>137.58994135304295</v>
      </c>
      <c r="X8907">
        <v>100.16872158703593</v>
      </c>
      <c r="Y8907">
        <v>316.41316964656056</v>
      </c>
      <c r="Z8907">
        <v>1.0854323471058382</v>
      </c>
      <c r="AA8907">
        <v>21.610965150468104</v>
      </c>
      <c r="AB8907">
        <v>15.314904094173963</v>
      </c>
      <c r="AC8907">
        <v>91.452039504444016</v>
      </c>
      <c r="AD8907">
        <v>0</v>
      </c>
      <c r="AE8907">
        <v>683.63517368283135</v>
      </c>
    </row>
    <row r="8908" spans="1:31" x14ac:dyDescent="0.3">
      <c r="A8908">
        <v>2729789</v>
      </c>
      <c r="B8908">
        <v>1</v>
      </c>
      <c r="C8908" t="s">
        <v>80</v>
      </c>
      <c r="D8908" t="s">
        <v>96</v>
      </c>
      <c r="E8908" t="s">
        <v>156</v>
      </c>
      <c r="F8908" t="s">
        <v>24234</v>
      </c>
      <c r="G8908" t="s">
        <v>185</v>
      </c>
      <c r="H8908" t="s">
        <v>153</v>
      </c>
      <c r="I8908" t="s">
        <v>136</v>
      </c>
      <c r="J8908" t="s">
        <v>137</v>
      </c>
      <c r="K8908" t="s">
        <v>138</v>
      </c>
      <c r="L8908" t="s">
        <v>24235</v>
      </c>
      <c r="M8908" t="s">
        <v>24236</v>
      </c>
      <c r="N8908">
        <v>9.85</v>
      </c>
      <c r="O8908">
        <v>0</v>
      </c>
      <c r="P8908">
        <v>88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132.39250317307497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132.39250317307497</v>
      </c>
    </row>
    <row r="8909" spans="1:31" x14ac:dyDescent="0.3">
      <c r="A8909">
        <v>2729606</v>
      </c>
      <c r="B8909">
        <v>2</v>
      </c>
      <c r="C8909" t="s">
        <v>81</v>
      </c>
      <c r="D8909" t="s">
        <v>127</v>
      </c>
      <c r="E8909" t="s">
        <v>213</v>
      </c>
      <c r="F8909" t="s">
        <v>6266</v>
      </c>
      <c r="G8909" t="s">
        <v>185</v>
      </c>
      <c r="H8909" t="s">
        <v>153</v>
      </c>
      <c r="I8909" t="s">
        <v>136</v>
      </c>
      <c r="J8909" t="s">
        <v>137</v>
      </c>
      <c r="K8909" t="s">
        <v>138</v>
      </c>
      <c r="L8909" t="s">
        <v>22951</v>
      </c>
      <c r="M8909" t="s">
        <v>23072</v>
      </c>
      <c r="N8909">
        <v>1.7238888880000001</v>
      </c>
      <c r="O8909">
        <v>14</v>
      </c>
      <c r="P8909">
        <v>535</v>
      </c>
      <c r="Q8909">
        <v>82</v>
      </c>
      <c r="R8909">
        <v>86</v>
      </c>
      <c r="S8909">
        <v>17</v>
      </c>
      <c r="T8909">
        <v>40</v>
      </c>
      <c r="U8909">
        <v>4</v>
      </c>
      <c r="V8909">
        <v>0</v>
      </c>
      <c r="W8909">
        <v>3.8006217005000007</v>
      </c>
      <c r="X8909">
        <v>139.00832652179321</v>
      </c>
      <c r="Y8909">
        <v>85.188166056818531</v>
      </c>
      <c r="Z8909">
        <v>26.104243718654331</v>
      </c>
      <c r="AA8909">
        <v>75.861331745086545</v>
      </c>
      <c r="AB8909">
        <v>10.480527964212055</v>
      </c>
      <c r="AC8909">
        <v>311.57834372972758</v>
      </c>
      <c r="AD8909">
        <v>0</v>
      </c>
      <c r="AE8909">
        <v>652.02156143679224</v>
      </c>
    </row>
    <row r="8910" spans="1:31" x14ac:dyDescent="0.3">
      <c r="A8910">
        <v>2730659</v>
      </c>
      <c r="B8910">
        <v>1</v>
      </c>
      <c r="C8910" t="s">
        <v>80</v>
      </c>
      <c r="D8910" t="s">
        <v>85</v>
      </c>
      <c r="E8910" t="s">
        <v>132</v>
      </c>
      <c r="F8910" t="s">
        <v>24237</v>
      </c>
      <c r="G8910" t="s">
        <v>249</v>
      </c>
      <c r="H8910" t="s">
        <v>135</v>
      </c>
      <c r="I8910" t="s">
        <v>136</v>
      </c>
      <c r="J8910" t="s">
        <v>5</v>
      </c>
      <c r="K8910" t="s">
        <v>138</v>
      </c>
      <c r="L8910" t="s">
        <v>24238</v>
      </c>
      <c r="M8910" t="s">
        <v>24239</v>
      </c>
      <c r="N8910">
        <v>7.5891666659999997</v>
      </c>
      <c r="O8910">
        <v>0</v>
      </c>
      <c r="P8910">
        <v>517</v>
      </c>
      <c r="Q8910">
        <v>0</v>
      </c>
      <c r="R8910">
        <v>0</v>
      </c>
      <c r="S8910">
        <v>0</v>
      </c>
      <c r="T8910">
        <v>93</v>
      </c>
      <c r="U8910">
        <v>0</v>
      </c>
      <c r="V8910">
        <v>0</v>
      </c>
      <c r="W8910">
        <v>0</v>
      </c>
      <c r="X8910">
        <v>816.27263386544735</v>
      </c>
      <c r="Y8910">
        <v>0</v>
      </c>
      <c r="Z8910">
        <v>0</v>
      </c>
      <c r="AA8910">
        <v>0</v>
      </c>
      <c r="AB8910">
        <v>605.26106623394435</v>
      </c>
      <c r="AC8910">
        <v>0</v>
      </c>
      <c r="AD8910">
        <v>0</v>
      </c>
      <c r="AE8910">
        <v>1421.5337000993918</v>
      </c>
    </row>
    <row r="8911" spans="1:31" x14ac:dyDescent="0.3">
      <c r="A8911">
        <v>2728787</v>
      </c>
      <c r="B8911">
        <v>1</v>
      </c>
      <c r="C8911" t="s">
        <v>81</v>
      </c>
      <c r="D8911" t="s">
        <v>112</v>
      </c>
      <c r="E8911" t="s">
        <v>150</v>
      </c>
      <c r="F8911" t="s">
        <v>21403</v>
      </c>
      <c r="G8911" t="s">
        <v>565</v>
      </c>
      <c r="H8911" t="s">
        <v>153</v>
      </c>
      <c r="I8911" t="s">
        <v>136</v>
      </c>
      <c r="J8911" t="s">
        <v>137</v>
      </c>
      <c r="K8911" t="s">
        <v>138</v>
      </c>
      <c r="L8911" t="s">
        <v>24240</v>
      </c>
      <c r="M8911" t="s">
        <v>24241</v>
      </c>
      <c r="N8911">
        <v>10.751666666</v>
      </c>
      <c r="O8911">
        <v>2</v>
      </c>
      <c r="P8911">
        <v>0</v>
      </c>
      <c r="Q8911">
        <v>92</v>
      </c>
      <c r="R8911">
        <v>22</v>
      </c>
      <c r="S8911">
        <v>5</v>
      </c>
      <c r="T8911">
        <v>0</v>
      </c>
      <c r="U8911">
        <v>0</v>
      </c>
      <c r="V8911">
        <v>0</v>
      </c>
      <c r="W8911">
        <v>2.7426987846100501</v>
      </c>
      <c r="X8911">
        <v>0</v>
      </c>
      <c r="Y8911">
        <v>1252.3893295286223</v>
      </c>
      <c r="Z8911">
        <v>12.014833908559726</v>
      </c>
      <c r="AA8911">
        <v>96.925712312105148</v>
      </c>
      <c r="AB8911">
        <v>0</v>
      </c>
      <c r="AC8911">
        <v>0</v>
      </c>
      <c r="AD8911">
        <v>0</v>
      </c>
      <c r="AE8911">
        <v>1364.0725745338971</v>
      </c>
    </row>
    <row r="8912" spans="1:31" x14ac:dyDescent="0.3">
      <c r="A8912">
        <v>2730622</v>
      </c>
      <c r="B8912">
        <v>1</v>
      </c>
      <c r="C8912" t="s">
        <v>80</v>
      </c>
      <c r="D8912" t="s">
        <v>108</v>
      </c>
      <c r="E8912" t="s">
        <v>161</v>
      </c>
      <c r="F8912" t="s">
        <v>24242</v>
      </c>
      <c r="G8912" t="s">
        <v>163</v>
      </c>
      <c r="H8912" t="s">
        <v>135</v>
      </c>
      <c r="I8912" t="s">
        <v>136</v>
      </c>
      <c r="J8912" t="s">
        <v>137</v>
      </c>
      <c r="K8912" t="s">
        <v>138</v>
      </c>
      <c r="L8912" t="s">
        <v>24243</v>
      </c>
      <c r="M8912" t="s">
        <v>24244</v>
      </c>
      <c r="N8912">
        <v>3.247222222</v>
      </c>
      <c r="O8912">
        <v>0</v>
      </c>
      <c r="P8912">
        <v>4</v>
      </c>
      <c r="Q8912">
        <v>0</v>
      </c>
      <c r="R8912">
        <v>0</v>
      </c>
      <c r="S8912">
        <v>0</v>
      </c>
      <c r="T8912">
        <v>2</v>
      </c>
      <c r="U8912">
        <v>0</v>
      </c>
      <c r="V8912">
        <v>0</v>
      </c>
      <c r="W8912">
        <v>0</v>
      </c>
      <c r="X8912">
        <v>1.5841723999541335</v>
      </c>
      <c r="Y8912">
        <v>0</v>
      </c>
      <c r="Z8912">
        <v>0</v>
      </c>
      <c r="AA8912">
        <v>0</v>
      </c>
      <c r="AB8912">
        <v>0</v>
      </c>
      <c r="AC8912">
        <v>0</v>
      </c>
      <c r="AD8912">
        <v>0</v>
      </c>
      <c r="AE8912">
        <v>1.5841723999541335</v>
      </c>
    </row>
    <row r="8913" spans="1:31" x14ac:dyDescent="0.3">
      <c r="A8913">
        <v>2729826</v>
      </c>
      <c r="B8913">
        <v>1</v>
      </c>
      <c r="C8913" t="s">
        <v>80</v>
      </c>
      <c r="D8913" t="s">
        <v>85</v>
      </c>
      <c r="E8913" t="s">
        <v>145</v>
      </c>
      <c r="F8913" t="s">
        <v>24245</v>
      </c>
      <c r="G8913" t="s">
        <v>181</v>
      </c>
      <c r="H8913" t="s">
        <v>135</v>
      </c>
      <c r="I8913" t="s">
        <v>136</v>
      </c>
      <c r="J8913" t="s">
        <v>137</v>
      </c>
      <c r="K8913" t="s">
        <v>138</v>
      </c>
      <c r="L8913" t="s">
        <v>24246</v>
      </c>
      <c r="M8913" t="s">
        <v>24247</v>
      </c>
      <c r="N8913">
        <v>7.8125</v>
      </c>
      <c r="O8913">
        <v>0</v>
      </c>
      <c r="P8913">
        <v>10</v>
      </c>
      <c r="Q8913">
        <v>0</v>
      </c>
      <c r="R8913">
        <v>0</v>
      </c>
      <c r="S8913">
        <v>0</v>
      </c>
      <c r="T8913">
        <v>1</v>
      </c>
      <c r="U8913">
        <v>0</v>
      </c>
      <c r="V8913">
        <v>0</v>
      </c>
      <c r="W8913">
        <v>0</v>
      </c>
      <c r="X8913">
        <v>20.107615134154443</v>
      </c>
      <c r="Y8913">
        <v>0</v>
      </c>
      <c r="Z8913">
        <v>0</v>
      </c>
      <c r="AA8913">
        <v>0</v>
      </c>
      <c r="AB8913">
        <v>9.1729379903541677</v>
      </c>
      <c r="AC8913">
        <v>0</v>
      </c>
      <c r="AD8913">
        <v>0</v>
      </c>
      <c r="AE8913">
        <v>29.280553124508611</v>
      </c>
    </row>
    <row r="8914" spans="1:31" x14ac:dyDescent="0.3">
      <c r="A8914">
        <v>2729185</v>
      </c>
      <c r="B8914">
        <v>1</v>
      </c>
      <c r="C8914" t="s">
        <v>81</v>
      </c>
      <c r="D8914" t="s">
        <v>116</v>
      </c>
      <c r="E8914" t="s">
        <v>132</v>
      </c>
      <c r="F8914" t="s">
        <v>24248</v>
      </c>
      <c r="G8914" t="s">
        <v>134</v>
      </c>
      <c r="H8914" t="s">
        <v>135</v>
      </c>
      <c r="I8914" t="s">
        <v>136</v>
      </c>
      <c r="J8914" t="s">
        <v>137</v>
      </c>
      <c r="K8914" t="s">
        <v>138</v>
      </c>
      <c r="L8914" t="s">
        <v>24249</v>
      </c>
      <c r="M8914" t="s">
        <v>24250</v>
      </c>
      <c r="N8914">
        <v>0.46416666600000001</v>
      </c>
      <c r="O8914">
        <v>0</v>
      </c>
      <c r="P8914">
        <v>320</v>
      </c>
      <c r="Q8914">
        <v>0</v>
      </c>
      <c r="R8914">
        <v>0</v>
      </c>
      <c r="S8914">
        <v>0</v>
      </c>
      <c r="T8914">
        <v>30</v>
      </c>
      <c r="U8914">
        <v>0</v>
      </c>
      <c r="V8914">
        <v>0</v>
      </c>
      <c r="W8914">
        <v>0</v>
      </c>
      <c r="X8914">
        <v>21.90234082917058</v>
      </c>
      <c r="Y8914">
        <v>0</v>
      </c>
      <c r="Z8914">
        <v>0</v>
      </c>
      <c r="AA8914">
        <v>0</v>
      </c>
      <c r="AB8914">
        <v>6.0819486972078369</v>
      </c>
      <c r="AC8914">
        <v>0</v>
      </c>
      <c r="AD8914">
        <v>0</v>
      </c>
      <c r="AE8914">
        <v>27.984289526378419</v>
      </c>
    </row>
    <row r="8915" spans="1:31" x14ac:dyDescent="0.3">
      <c r="A8915">
        <v>2729285</v>
      </c>
      <c r="B8915">
        <v>1</v>
      </c>
      <c r="C8915" t="s">
        <v>81</v>
      </c>
      <c r="D8915" t="s">
        <v>127</v>
      </c>
      <c r="E8915" t="s">
        <v>213</v>
      </c>
      <c r="F8915" t="s">
        <v>6305</v>
      </c>
      <c r="G8915" t="s">
        <v>152</v>
      </c>
      <c r="H8915" t="s">
        <v>153</v>
      </c>
      <c r="I8915" t="s">
        <v>136</v>
      </c>
      <c r="J8915" t="s">
        <v>137</v>
      </c>
      <c r="K8915" t="s">
        <v>138</v>
      </c>
      <c r="L8915" t="s">
        <v>24251</v>
      </c>
      <c r="M8915" t="s">
        <v>24252</v>
      </c>
      <c r="N8915">
        <v>1.413888888</v>
      </c>
      <c r="O8915">
        <v>6</v>
      </c>
      <c r="P8915">
        <v>12</v>
      </c>
      <c r="Q8915">
        <v>194</v>
      </c>
      <c r="R8915">
        <v>121</v>
      </c>
      <c r="S8915">
        <v>15</v>
      </c>
      <c r="T8915">
        <v>8</v>
      </c>
      <c r="U8915">
        <v>0</v>
      </c>
      <c r="V8915">
        <v>0</v>
      </c>
      <c r="W8915">
        <v>2.8068540692334465</v>
      </c>
      <c r="X8915">
        <v>0</v>
      </c>
      <c r="Y8915">
        <v>67.467838495559576</v>
      </c>
      <c r="Z8915">
        <v>10.244832452860289</v>
      </c>
      <c r="AA8915">
        <v>56.532325829218465</v>
      </c>
      <c r="AB8915">
        <v>1.0401139707618183</v>
      </c>
      <c r="AC8915">
        <v>0</v>
      </c>
      <c r="AD8915">
        <v>0</v>
      </c>
      <c r="AE8915">
        <v>138.0919648176336</v>
      </c>
    </row>
    <row r="8916" spans="1:31" x14ac:dyDescent="0.3">
      <c r="A8916">
        <v>2728993</v>
      </c>
      <c r="B8916">
        <v>1</v>
      </c>
      <c r="C8916" t="s">
        <v>80</v>
      </c>
      <c r="D8916" t="s">
        <v>107</v>
      </c>
      <c r="E8916" t="s">
        <v>156</v>
      </c>
      <c r="F8916" t="s">
        <v>24253</v>
      </c>
      <c r="G8916" t="s">
        <v>152</v>
      </c>
      <c r="H8916" t="s">
        <v>153</v>
      </c>
      <c r="I8916" t="s">
        <v>490</v>
      </c>
      <c r="J8916" t="s">
        <v>137</v>
      </c>
      <c r="K8916" t="s">
        <v>138</v>
      </c>
      <c r="L8916" t="s">
        <v>22140</v>
      </c>
      <c r="M8916" t="s">
        <v>24254</v>
      </c>
      <c r="N8916">
        <v>1.1388888E-2</v>
      </c>
      <c r="O8916">
        <v>0</v>
      </c>
      <c r="P8916">
        <v>3148</v>
      </c>
      <c r="Q8916">
        <v>0</v>
      </c>
      <c r="R8916">
        <v>10</v>
      </c>
      <c r="S8916">
        <v>3</v>
      </c>
      <c r="T8916">
        <v>219</v>
      </c>
      <c r="U8916">
        <v>0</v>
      </c>
      <c r="V8916">
        <v>1</v>
      </c>
      <c r="W8916">
        <v>0</v>
      </c>
      <c r="X8916">
        <v>2.8452004957931987</v>
      </c>
      <c r="Y8916">
        <v>0</v>
      </c>
      <c r="Z8916">
        <v>9.2602516316266665E-3</v>
      </c>
      <c r="AA8916">
        <v>0.27062667158055498</v>
      </c>
      <c r="AB8916">
        <v>2.0064341935816539</v>
      </c>
      <c r="AC8916">
        <v>0</v>
      </c>
      <c r="AD8916">
        <v>5.6885687109150002E-3</v>
      </c>
      <c r="AE8916">
        <v>5.1372101812979496</v>
      </c>
    </row>
    <row r="8917" spans="1:31" x14ac:dyDescent="0.3">
      <c r="A8917">
        <v>2728830</v>
      </c>
      <c r="B8917">
        <v>1</v>
      </c>
      <c r="C8917" t="s">
        <v>80</v>
      </c>
      <c r="D8917" t="s">
        <v>104</v>
      </c>
      <c r="E8917" t="s">
        <v>213</v>
      </c>
      <c r="F8917" t="s">
        <v>1378</v>
      </c>
      <c r="G8917" t="s">
        <v>152</v>
      </c>
      <c r="H8917" t="s">
        <v>153</v>
      </c>
      <c r="I8917" t="s">
        <v>136</v>
      </c>
      <c r="J8917" t="s">
        <v>137</v>
      </c>
      <c r="K8917" t="s">
        <v>138</v>
      </c>
      <c r="L8917" t="s">
        <v>24255</v>
      </c>
      <c r="M8917" t="s">
        <v>24256</v>
      </c>
      <c r="N8917">
        <v>2.440555555</v>
      </c>
      <c r="O8917">
        <v>2</v>
      </c>
      <c r="P8917">
        <v>426</v>
      </c>
      <c r="Q8917">
        <v>6</v>
      </c>
      <c r="R8917">
        <v>32</v>
      </c>
      <c r="S8917">
        <v>6</v>
      </c>
      <c r="T8917">
        <v>76</v>
      </c>
      <c r="U8917">
        <v>0</v>
      </c>
      <c r="V8917">
        <v>0</v>
      </c>
      <c r="W8917">
        <v>2.3409466245246584</v>
      </c>
      <c r="X8917">
        <v>166.59915437728776</v>
      </c>
      <c r="Y8917">
        <v>36.308766552862565</v>
      </c>
      <c r="Z8917">
        <v>1.322437689055135</v>
      </c>
      <c r="AA8917">
        <v>52.594072209468088</v>
      </c>
      <c r="AB8917">
        <v>62.388712866063592</v>
      </c>
      <c r="AC8917">
        <v>0</v>
      </c>
      <c r="AD8917">
        <v>0</v>
      </c>
      <c r="AE8917">
        <v>321.55409031926177</v>
      </c>
    </row>
    <row r="8918" spans="1:31" x14ac:dyDescent="0.3">
      <c r="A8918">
        <v>2729371</v>
      </c>
      <c r="B8918">
        <v>1</v>
      </c>
      <c r="C8918" t="s">
        <v>80</v>
      </c>
      <c r="D8918" t="s">
        <v>108</v>
      </c>
      <c r="E8918" t="s">
        <v>161</v>
      </c>
      <c r="F8918" t="s">
        <v>24257</v>
      </c>
      <c r="G8918" t="s">
        <v>163</v>
      </c>
      <c r="H8918" t="s">
        <v>135</v>
      </c>
      <c r="I8918" t="s">
        <v>136</v>
      </c>
      <c r="J8918" t="s">
        <v>137</v>
      </c>
      <c r="K8918" t="s">
        <v>138</v>
      </c>
      <c r="L8918" t="s">
        <v>24258</v>
      </c>
      <c r="M8918" t="s">
        <v>24259</v>
      </c>
      <c r="N8918">
        <v>9.534444444</v>
      </c>
      <c r="O8918">
        <v>0</v>
      </c>
      <c r="P8918">
        <v>14</v>
      </c>
      <c r="Q8918">
        <v>0</v>
      </c>
      <c r="R8918">
        <v>5</v>
      </c>
      <c r="S8918">
        <v>0</v>
      </c>
      <c r="T8918">
        <v>1</v>
      </c>
      <c r="U8918">
        <v>0</v>
      </c>
      <c r="V8918">
        <v>0</v>
      </c>
      <c r="W8918">
        <v>0</v>
      </c>
      <c r="X8918">
        <v>15.692063411222398</v>
      </c>
      <c r="Y8918">
        <v>0</v>
      </c>
      <c r="Z8918">
        <v>0</v>
      </c>
      <c r="AA8918">
        <v>0</v>
      </c>
      <c r="AB8918">
        <v>1.2054317823525793</v>
      </c>
      <c r="AC8918">
        <v>0</v>
      </c>
      <c r="AD8918">
        <v>0</v>
      </c>
      <c r="AE8918">
        <v>16.897495193574976</v>
      </c>
    </row>
    <row r="8919" spans="1:31" x14ac:dyDescent="0.3">
      <c r="A8919">
        <v>2728707</v>
      </c>
      <c r="B8919">
        <v>1</v>
      </c>
      <c r="C8919" t="s">
        <v>80</v>
      </c>
      <c r="D8919" t="s">
        <v>96</v>
      </c>
      <c r="E8919" t="s">
        <v>156</v>
      </c>
      <c r="F8919" t="s">
        <v>13483</v>
      </c>
      <c r="G8919" t="s">
        <v>152</v>
      </c>
      <c r="H8919" t="s">
        <v>153</v>
      </c>
      <c r="I8919" t="s">
        <v>136</v>
      </c>
      <c r="J8919" t="s">
        <v>137</v>
      </c>
      <c r="K8919" t="s">
        <v>138</v>
      </c>
      <c r="L8919" t="s">
        <v>24260</v>
      </c>
      <c r="M8919" t="s">
        <v>24261</v>
      </c>
      <c r="N8919">
        <v>3.5438888880000001</v>
      </c>
      <c r="O8919">
        <v>0</v>
      </c>
      <c r="P8919">
        <v>289</v>
      </c>
      <c r="Q8919">
        <v>5</v>
      </c>
      <c r="R8919">
        <v>35</v>
      </c>
      <c r="S8919">
        <v>5</v>
      </c>
      <c r="T8919">
        <v>65</v>
      </c>
      <c r="U8919">
        <v>0</v>
      </c>
      <c r="V8919">
        <v>0</v>
      </c>
      <c r="W8919">
        <v>0</v>
      </c>
      <c r="X8919">
        <v>249.2128744264476</v>
      </c>
      <c r="Y8919">
        <v>3.776076014897475</v>
      </c>
      <c r="Z8919">
        <v>32.203398705655836</v>
      </c>
      <c r="AA8919">
        <v>54.401923455993042</v>
      </c>
      <c r="AB8919">
        <v>120.89363153990416</v>
      </c>
      <c r="AC8919">
        <v>0</v>
      </c>
      <c r="AD8919">
        <v>0</v>
      </c>
      <c r="AE8919">
        <v>460.48790414289812</v>
      </c>
    </row>
    <row r="8920" spans="1:31" x14ac:dyDescent="0.3">
      <c r="A8920">
        <v>2728916</v>
      </c>
      <c r="B8920">
        <v>1</v>
      </c>
      <c r="C8920" t="s">
        <v>80</v>
      </c>
      <c r="D8920" t="s">
        <v>90</v>
      </c>
      <c r="E8920" t="s">
        <v>161</v>
      </c>
      <c r="F8920" t="s">
        <v>24262</v>
      </c>
      <c r="G8920" t="s">
        <v>163</v>
      </c>
      <c r="H8920" t="s">
        <v>135</v>
      </c>
      <c r="I8920" t="s">
        <v>136</v>
      </c>
      <c r="J8920" t="s">
        <v>137</v>
      </c>
      <c r="K8920" t="s">
        <v>138</v>
      </c>
      <c r="L8920" t="s">
        <v>24263</v>
      </c>
      <c r="M8920" t="s">
        <v>24264</v>
      </c>
      <c r="N8920">
        <v>1.227222222</v>
      </c>
      <c r="O8920">
        <v>0</v>
      </c>
      <c r="P8920">
        <v>14</v>
      </c>
      <c r="Q8920">
        <v>0</v>
      </c>
      <c r="R8920">
        <v>0</v>
      </c>
      <c r="S8920">
        <v>0</v>
      </c>
      <c r="T8920">
        <v>11</v>
      </c>
      <c r="U8920">
        <v>0</v>
      </c>
      <c r="V8920">
        <v>0</v>
      </c>
      <c r="W8920">
        <v>0</v>
      </c>
      <c r="X8920">
        <v>1.7711449558832715</v>
      </c>
      <c r="Y8920">
        <v>0</v>
      </c>
      <c r="Z8920">
        <v>0</v>
      </c>
      <c r="AA8920">
        <v>0</v>
      </c>
      <c r="AB8920">
        <v>8.8944286026562906</v>
      </c>
      <c r="AC8920">
        <v>0</v>
      </c>
      <c r="AD8920">
        <v>0</v>
      </c>
      <c r="AE8920">
        <v>10.665573558539561</v>
      </c>
    </row>
    <row r="8921" spans="1:31" x14ac:dyDescent="0.3">
      <c r="A8921">
        <v>2729308</v>
      </c>
      <c r="B8921">
        <v>1</v>
      </c>
      <c r="C8921" t="s">
        <v>80</v>
      </c>
      <c r="D8921" t="s">
        <v>106</v>
      </c>
      <c r="E8921" t="s">
        <v>161</v>
      </c>
      <c r="F8921" t="s">
        <v>24265</v>
      </c>
      <c r="G8921" t="s">
        <v>163</v>
      </c>
      <c r="H8921" t="s">
        <v>135</v>
      </c>
      <c r="I8921" t="s">
        <v>136</v>
      </c>
      <c r="J8921" t="s">
        <v>137</v>
      </c>
      <c r="K8921" t="s">
        <v>138</v>
      </c>
      <c r="L8921" t="s">
        <v>24266</v>
      </c>
      <c r="M8921" t="s">
        <v>24267</v>
      </c>
      <c r="N8921">
        <v>5.3366666660000002</v>
      </c>
      <c r="O8921">
        <v>0</v>
      </c>
      <c r="P8921">
        <v>29</v>
      </c>
      <c r="Q8921">
        <v>0</v>
      </c>
      <c r="R8921">
        <v>0</v>
      </c>
      <c r="S8921">
        <v>0</v>
      </c>
      <c r="T8921">
        <v>1</v>
      </c>
      <c r="U8921">
        <v>0</v>
      </c>
      <c r="V8921">
        <v>0</v>
      </c>
      <c r="W8921">
        <v>0</v>
      </c>
      <c r="X8921">
        <v>12.696493271060866</v>
      </c>
      <c r="Y8921">
        <v>0</v>
      </c>
      <c r="Z8921">
        <v>0</v>
      </c>
      <c r="AA8921">
        <v>0</v>
      </c>
      <c r="AB8921">
        <v>0.67746503550276016</v>
      </c>
      <c r="AC8921">
        <v>0</v>
      </c>
      <c r="AD8921">
        <v>0</v>
      </c>
      <c r="AE8921">
        <v>13.373958306563626</v>
      </c>
    </row>
    <row r="8922" spans="1:31" x14ac:dyDescent="0.3">
      <c r="A8922">
        <v>2730350</v>
      </c>
      <c r="B8922">
        <v>1</v>
      </c>
      <c r="C8922" t="s">
        <v>80</v>
      </c>
      <c r="D8922" t="s">
        <v>84</v>
      </c>
      <c r="E8922" t="s">
        <v>145</v>
      </c>
      <c r="F8922" t="s">
        <v>24268</v>
      </c>
      <c r="G8922" t="s">
        <v>230</v>
      </c>
      <c r="H8922" t="s">
        <v>135</v>
      </c>
      <c r="I8922" t="s">
        <v>136</v>
      </c>
      <c r="J8922" t="s">
        <v>137</v>
      </c>
      <c r="K8922" t="s">
        <v>138</v>
      </c>
      <c r="L8922" t="s">
        <v>24269</v>
      </c>
      <c r="M8922" t="s">
        <v>24270</v>
      </c>
      <c r="N8922">
        <v>3.8191666660000001</v>
      </c>
      <c r="O8922">
        <v>0</v>
      </c>
      <c r="P8922">
        <v>7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5.9118145081621707</v>
      </c>
      <c r="Y8922">
        <v>0</v>
      </c>
      <c r="Z8922">
        <v>0</v>
      </c>
      <c r="AA8922">
        <v>0</v>
      </c>
      <c r="AB8922">
        <v>0</v>
      </c>
      <c r="AC8922">
        <v>0</v>
      </c>
      <c r="AD8922">
        <v>0</v>
      </c>
      <c r="AE8922">
        <v>5.9118145081621707</v>
      </c>
    </row>
    <row r="8923" spans="1:31" x14ac:dyDescent="0.3">
      <c r="A8923">
        <v>2729162</v>
      </c>
      <c r="B8923">
        <v>1</v>
      </c>
      <c r="C8923" t="s">
        <v>81</v>
      </c>
      <c r="D8923" t="s">
        <v>112</v>
      </c>
      <c r="E8923" t="s">
        <v>132</v>
      </c>
      <c r="F8923" t="s">
        <v>24271</v>
      </c>
      <c r="G8923" t="s">
        <v>409</v>
      </c>
      <c r="H8923" t="s">
        <v>135</v>
      </c>
      <c r="I8923" t="s">
        <v>136</v>
      </c>
      <c r="J8923" t="s">
        <v>137</v>
      </c>
      <c r="K8923" t="s">
        <v>138</v>
      </c>
      <c r="L8923" t="s">
        <v>24272</v>
      </c>
      <c r="M8923" t="s">
        <v>24273</v>
      </c>
      <c r="N8923">
        <v>1.6525000000000001</v>
      </c>
      <c r="O8923">
        <v>0</v>
      </c>
      <c r="P8923">
        <v>583</v>
      </c>
      <c r="Q8923">
        <v>0</v>
      </c>
      <c r="R8923">
        <v>0</v>
      </c>
      <c r="S8923">
        <v>0</v>
      </c>
      <c r="T8923">
        <v>57</v>
      </c>
      <c r="U8923">
        <v>0</v>
      </c>
      <c r="V8923">
        <v>1</v>
      </c>
      <c r="W8923">
        <v>0</v>
      </c>
      <c r="X8923">
        <v>144.36716826129131</v>
      </c>
      <c r="Y8923">
        <v>0</v>
      </c>
      <c r="Z8923">
        <v>0</v>
      </c>
      <c r="AA8923">
        <v>0</v>
      </c>
      <c r="AB8923">
        <v>21.256477384457373</v>
      </c>
      <c r="AC8923">
        <v>0</v>
      </c>
      <c r="AD8923">
        <v>1.4529837225938247</v>
      </c>
      <c r="AE8923">
        <v>167.07662936834251</v>
      </c>
    </row>
    <row r="8924" spans="1:31" x14ac:dyDescent="0.3">
      <c r="A8924">
        <v>2730390</v>
      </c>
      <c r="B8924">
        <v>1</v>
      </c>
      <c r="C8924" t="s">
        <v>80</v>
      </c>
      <c r="D8924" t="s">
        <v>93</v>
      </c>
      <c r="E8924" t="s">
        <v>150</v>
      </c>
      <c r="F8924" t="s">
        <v>22653</v>
      </c>
      <c r="G8924" t="s">
        <v>152</v>
      </c>
      <c r="H8924" t="s">
        <v>153</v>
      </c>
      <c r="I8924" t="s">
        <v>136</v>
      </c>
      <c r="J8924" t="s">
        <v>137</v>
      </c>
      <c r="K8924" t="s">
        <v>138</v>
      </c>
      <c r="L8924" t="s">
        <v>24274</v>
      </c>
      <c r="M8924" t="s">
        <v>24275</v>
      </c>
      <c r="N8924">
        <v>0.59527777699999995</v>
      </c>
      <c r="O8924">
        <v>0</v>
      </c>
      <c r="P8924">
        <v>718</v>
      </c>
      <c r="Q8924">
        <v>10</v>
      </c>
      <c r="R8924">
        <v>246</v>
      </c>
      <c r="S8924">
        <v>21</v>
      </c>
      <c r="T8924">
        <v>156</v>
      </c>
      <c r="U8924">
        <v>0</v>
      </c>
      <c r="V8924">
        <v>0</v>
      </c>
      <c r="W8924">
        <v>0</v>
      </c>
      <c r="X8924">
        <v>66.842163471413244</v>
      </c>
      <c r="Y8924">
        <v>14.015111409254047</v>
      </c>
      <c r="Z8924">
        <v>44.118580173518211</v>
      </c>
      <c r="AA8924">
        <v>42.274254160864892</v>
      </c>
      <c r="AB8924">
        <v>52.064620913232609</v>
      </c>
      <c r="AC8924">
        <v>0</v>
      </c>
      <c r="AD8924">
        <v>0</v>
      </c>
      <c r="AE8924">
        <v>219.314730128283</v>
      </c>
    </row>
    <row r="8925" spans="1:31" x14ac:dyDescent="0.3">
      <c r="A8925">
        <v>2729849</v>
      </c>
      <c r="B8925">
        <v>1</v>
      </c>
      <c r="C8925" t="s">
        <v>80</v>
      </c>
      <c r="D8925" t="s">
        <v>90</v>
      </c>
      <c r="E8925" t="s">
        <v>161</v>
      </c>
      <c r="F8925" t="s">
        <v>24276</v>
      </c>
      <c r="G8925" t="s">
        <v>163</v>
      </c>
      <c r="H8925" t="s">
        <v>135</v>
      </c>
      <c r="I8925" t="s">
        <v>136</v>
      </c>
      <c r="J8925" t="s">
        <v>137</v>
      </c>
      <c r="K8925" t="s">
        <v>138</v>
      </c>
      <c r="L8925" t="s">
        <v>24277</v>
      </c>
      <c r="M8925" t="s">
        <v>24278</v>
      </c>
      <c r="N8925">
        <v>1.4269444440000001</v>
      </c>
      <c r="O8925">
        <v>0</v>
      </c>
      <c r="P8925">
        <v>32</v>
      </c>
      <c r="Q8925">
        <v>0</v>
      </c>
      <c r="R8925">
        <v>0</v>
      </c>
      <c r="S8925">
        <v>0</v>
      </c>
      <c r="T8925">
        <v>1</v>
      </c>
      <c r="U8925">
        <v>0</v>
      </c>
      <c r="V8925">
        <v>0</v>
      </c>
      <c r="W8925">
        <v>0</v>
      </c>
      <c r="X8925">
        <v>10.165903230390484</v>
      </c>
      <c r="Y8925">
        <v>0</v>
      </c>
      <c r="Z8925">
        <v>0</v>
      </c>
      <c r="AA8925">
        <v>0</v>
      </c>
      <c r="AB8925">
        <v>0.30259911178390836</v>
      </c>
      <c r="AC8925">
        <v>0</v>
      </c>
      <c r="AD8925">
        <v>0</v>
      </c>
      <c r="AE8925">
        <v>10.468502342174393</v>
      </c>
    </row>
    <row r="8926" spans="1:31" x14ac:dyDescent="0.3">
      <c r="A8926">
        <v>2730785</v>
      </c>
      <c r="B8926">
        <v>1</v>
      </c>
      <c r="C8926" t="s">
        <v>81</v>
      </c>
      <c r="D8926" t="s">
        <v>128</v>
      </c>
      <c r="E8926" t="s">
        <v>200</v>
      </c>
      <c r="F8926" t="s">
        <v>24279</v>
      </c>
      <c r="G8926" t="s">
        <v>543</v>
      </c>
      <c r="H8926" t="s">
        <v>135</v>
      </c>
      <c r="I8926" t="s">
        <v>136</v>
      </c>
      <c r="J8926" t="s">
        <v>137</v>
      </c>
      <c r="K8926" t="s">
        <v>138</v>
      </c>
      <c r="L8926" t="s">
        <v>24280</v>
      </c>
      <c r="M8926" t="s">
        <v>24281</v>
      </c>
      <c r="N8926">
        <v>1.791111111</v>
      </c>
      <c r="O8926">
        <v>0</v>
      </c>
      <c r="P8926">
        <v>162</v>
      </c>
      <c r="Q8926">
        <v>0</v>
      </c>
      <c r="R8926">
        <v>0</v>
      </c>
      <c r="S8926">
        <v>0</v>
      </c>
      <c r="T8926">
        <v>11</v>
      </c>
      <c r="U8926">
        <v>0</v>
      </c>
      <c r="V8926">
        <v>0</v>
      </c>
      <c r="W8926">
        <v>0</v>
      </c>
      <c r="X8926">
        <v>47.295247308186283</v>
      </c>
      <c r="Y8926">
        <v>0</v>
      </c>
      <c r="Z8926">
        <v>0</v>
      </c>
      <c r="AA8926">
        <v>0</v>
      </c>
      <c r="AB8926">
        <v>10.425082224125836</v>
      </c>
      <c r="AC8926">
        <v>0</v>
      </c>
      <c r="AD8926">
        <v>0</v>
      </c>
      <c r="AE8926">
        <v>57.720329532312121</v>
      </c>
    </row>
    <row r="8927" spans="1:31" x14ac:dyDescent="0.3">
      <c r="A8927">
        <v>2728770</v>
      </c>
      <c r="B8927">
        <v>1</v>
      </c>
      <c r="C8927" t="s">
        <v>80</v>
      </c>
      <c r="D8927" t="s">
        <v>105</v>
      </c>
      <c r="E8927" t="s">
        <v>156</v>
      </c>
      <c r="F8927" t="s">
        <v>24282</v>
      </c>
      <c r="G8927" t="s">
        <v>565</v>
      </c>
      <c r="H8927" t="s">
        <v>153</v>
      </c>
      <c r="I8927" t="s">
        <v>136</v>
      </c>
      <c r="J8927" t="s">
        <v>137</v>
      </c>
      <c r="K8927" t="s">
        <v>138</v>
      </c>
      <c r="L8927" t="s">
        <v>24283</v>
      </c>
      <c r="M8927" t="s">
        <v>24284</v>
      </c>
      <c r="N8927">
        <v>3.0291666660000001</v>
      </c>
      <c r="O8927">
        <v>0</v>
      </c>
      <c r="P8927">
        <v>12</v>
      </c>
      <c r="Q8927">
        <v>0</v>
      </c>
      <c r="R8927">
        <v>14</v>
      </c>
      <c r="S8927">
        <v>0</v>
      </c>
      <c r="T8927">
        <v>82</v>
      </c>
      <c r="U8927">
        <v>0</v>
      </c>
      <c r="V8927">
        <v>0</v>
      </c>
      <c r="W8927">
        <v>0</v>
      </c>
      <c r="X8927">
        <v>12.284406169737938</v>
      </c>
      <c r="Y8927">
        <v>0</v>
      </c>
      <c r="Z8927">
        <v>8.6542840488083357</v>
      </c>
      <c r="AA8927">
        <v>0</v>
      </c>
      <c r="AB8927">
        <v>101.40342957880667</v>
      </c>
      <c r="AC8927">
        <v>0</v>
      </c>
      <c r="AD8927">
        <v>0</v>
      </c>
      <c r="AE8927">
        <v>122.34211979735294</v>
      </c>
    </row>
    <row r="8928" spans="1:31" x14ac:dyDescent="0.3">
      <c r="A8928">
        <v>2728767</v>
      </c>
      <c r="B8928">
        <v>1</v>
      </c>
      <c r="C8928" t="s">
        <v>80</v>
      </c>
      <c r="D8928" t="s">
        <v>108</v>
      </c>
      <c r="E8928" t="s">
        <v>213</v>
      </c>
      <c r="F8928" t="s">
        <v>2675</v>
      </c>
      <c r="G8928" t="s">
        <v>152</v>
      </c>
      <c r="H8928" t="s">
        <v>153</v>
      </c>
      <c r="I8928" t="s">
        <v>136</v>
      </c>
      <c r="J8928" t="s">
        <v>137</v>
      </c>
      <c r="K8928" t="s">
        <v>138</v>
      </c>
      <c r="L8928" t="s">
        <v>24285</v>
      </c>
      <c r="M8928" t="s">
        <v>24286</v>
      </c>
      <c r="N8928">
        <v>1.05</v>
      </c>
      <c r="O8928">
        <v>0</v>
      </c>
      <c r="P8928">
        <v>349</v>
      </c>
      <c r="Q8928">
        <v>0</v>
      </c>
      <c r="R8928">
        <v>85</v>
      </c>
      <c r="S8928">
        <v>1</v>
      </c>
      <c r="T8928">
        <v>27</v>
      </c>
      <c r="U8928">
        <v>0</v>
      </c>
      <c r="V8928">
        <v>0</v>
      </c>
      <c r="W8928">
        <v>0</v>
      </c>
      <c r="X8928">
        <v>38.899797247525214</v>
      </c>
      <c r="Y8928">
        <v>0</v>
      </c>
      <c r="Z8928">
        <v>1.3727277406723875</v>
      </c>
      <c r="AA8928">
        <v>19.294968389336699</v>
      </c>
      <c r="AB8928">
        <v>8.850730465974129</v>
      </c>
      <c r="AC8928">
        <v>0</v>
      </c>
      <c r="AD8928">
        <v>0</v>
      </c>
      <c r="AE8928">
        <v>68.418223843508429</v>
      </c>
    </row>
    <row r="8929" spans="1:31" x14ac:dyDescent="0.3">
      <c r="A8929">
        <v>2728790</v>
      </c>
      <c r="B8929">
        <v>1</v>
      </c>
      <c r="C8929" t="s">
        <v>80</v>
      </c>
      <c r="D8929" t="s">
        <v>106</v>
      </c>
      <c r="E8929" t="s">
        <v>213</v>
      </c>
      <c r="F8929" t="s">
        <v>24287</v>
      </c>
      <c r="G8929" t="s">
        <v>152</v>
      </c>
      <c r="H8929" t="s">
        <v>153</v>
      </c>
      <c r="I8929" t="s">
        <v>136</v>
      </c>
      <c r="J8929" t="s">
        <v>137</v>
      </c>
      <c r="K8929" t="s">
        <v>138</v>
      </c>
      <c r="L8929" t="s">
        <v>24288</v>
      </c>
      <c r="M8929" t="s">
        <v>24289</v>
      </c>
      <c r="N8929">
        <v>0.53527777700000001</v>
      </c>
      <c r="O8929">
        <v>0</v>
      </c>
      <c r="P8929">
        <v>48</v>
      </c>
      <c r="Q8929">
        <v>1</v>
      </c>
      <c r="R8929">
        <v>60</v>
      </c>
      <c r="S8929">
        <v>3</v>
      </c>
      <c r="T8929">
        <v>32</v>
      </c>
      <c r="U8929">
        <v>0</v>
      </c>
      <c r="V8929">
        <v>0</v>
      </c>
      <c r="W8929">
        <v>0</v>
      </c>
      <c r="X8929">
        <v>9.2600285754057001</v>
      </c>
      <c r="Y8929">
        <v>0.68444287463565012</v>
      </c>
      <c r="Z8929">
        <v>27.510576414171325</v>
      </c>
      <c r="AA8929">
        <v>9.9668984281477258</v>
      </c>
      <c r="AB8929">
        <v>6.7649804519101204</v>
      </c>
      <c r="AC8929">
        <v>0</v>
      </c>
      <c r="AD8929">
        <v>0</v>
      </c>
      <c r="AE8929">
        <v>54.186926744270522</v>
      </c>
    </row>
    <row r="8930" spans="1:31" x14ac:dyDescent="0.3">
      <c r="A8930">
        <v>2729786</v>
      </c>
      <c r="B8930">
        <v>1</v>
      </c>
      <c r="C8930" t="s">
        <v>81</v>
      </c>
      <c r="D8930" t="s">
        <v>116</v>
      </c>
      <c r="E8930" t="s">
        <v>161</v>
      </c>
      <c r="F8930" t="s">
        <v>24290</v>
      </c>
      <c r="G8930" t="s">
        <v>409</v>
      </c>
      <c r="H8930" t="s">
        <v>135</v>
      </c>
      <c r="I8930" t="s">
        <v>136</v>
      </c>
      <c r="J8930" t="s">
        <v>137</v>
      </c>
      <c r="K8930" t="s">
        <v>138</v>
      </c>
      <c r="L8930" t="s">
        <v>24291</v>
      </c>
      <c r="M8930" t="s">
        <v>23530</v>
      </c>
      <c r="N8930">
        <v>0.36805555499999998</v>
      </c>
      <c r="O8930">
        <v>0</v>
      </c>
      <c r="P8930">
        <v>125</v>
      </c>
      <c r="Q8930">
        <v>0</v>
      </c>
      <c r="R8930">
        <v>0</v>
      </c>
      <c r="S8930">
        <v>0</v>
      </c>
      <c r="T8930">
        <v>5</v>
      </c>
      <c r="U8930">
        <v>0</v>
      </c>
      <c r="V8930">
        <v>0</v>
      </c>
      <c r="W8930">
        <v>0</v>
      </c>
      <c r="X8930">
        <v>7.1896638947709812</v>
      </c>
      <c r="Y8930">
        <v>0</v>
      </c>
      <c r="Z8930">
        <v>0</v>
      </c>
      <c r="AA8930">
        <v>0</v>
      </c>
      <c r="AB8930">
        <v>0.72581616464689591</v>
      </c>
      <c r="AC8930">
        <v>0</v>
      </c>
      <c r="AD8930">
        <v>0</v>
      </c>
      <c r="AE8930">
        <v>7.9154800594178774</v>
      </c>
    </row>
    <row r="8931" spans="1:31" x14ac:dyDescent="0.3">
      <c r="A8931">
        <v>2729268</v>
      </c>
      <c r="B8931">
        <v>1</v>
      </c>
      <c r="C8931" t="s">
        <v>80</v>
      </c>
      <c r="D8931" t="s">
        <v>104</v>
      </c>
      <c r="E8931" t="s">
        <v>161</v>
      </c>
      <c r="F8931" t="s">
        <v>24292</v>
      </c>
      <c r="G8931" t="s">
        <v>2178</v>
      </c>
      <c r="H8931" t="s">
        <v>135</v>
      </c>
      <c r="I8931" t="s">
        <v>136</v>
      </c>
      <c r="J8931" t="s">
        <v>137</v>
      </c>
      <c r="K8931" t="s">
        <v>138</v>
      </c>
      <c r="L8931" t="s">
        <v>24293</v>
      </c>
      <c r="M8931" t="s">
        <v>24294</v>
      </c>
      <c r="N8931">
        <v>28.362777777000002</v>
      </c>
      <c r="O8931">
        <v>0</v>
      </c>
      <c r="P8931">
        <v>34</v>
      </c>
      <c r="Q8931">
        <v>0</v>
      </c>
      <c r="R8931">
        <v>0</v>
      </c>
      <c r="S8931">
        <v>0</v>
      </c>
      <c r="T8931">
        <v>6</v>
      </c>
      <c r="U8931">
        <v>0</v>
      </c>
      <c r="V8931">
        <v>0</v>
      </c>
      <c r="W8931">
        <v>0</v>
      </c>
      <c r="X8931">
        <v>174.99275087984529</v>
      </c>
      <c r="Y8931">
        <v>0</v>
      </c>
      <c r="Z8931">
        <v>0</v>
      </c>
      <c r="AA8931">
        <v>0</v>
      </c>
      <c r="AB8931">
        <v>148.67029550798929</v>
      </c>
      <c r="AC8931">
        <v>0</v>
      </c>
      <c r="AD8931">
        <v>0</v>
      </c>
      <c r="AE8931">
        <v>323.66304638783458</v>
      </c>
    </row>
    <row r="8932" spans="1:31" x14ac:dyDescent="0.3">
      <c r="A8932">
        <v>2729809</v>
      </c>
      <c r="B8932">
        <v>1</v>
      </c>
      <c r="C8932" t="s">
        <v>81</v>
      </c>
      <c r="D8932" t="s">
        <v>112</v>
      </c>
      <c r="E8932" t="s">
        <v>150</v>
      </c>
      <c r="F8932" t="s">
        <v>24295</v>
      </c>
      <c r="G8932" t="s">
        <v>300</v>
      </c>
      <c r="H8932" t="s">
        <v>153</v>
      </c>
      <c r="I8932" t="s">
        <v>136</v>
      </c>
      <c r="J8932" t="s">
        <v>137</v>
      </c>
      <c r="K8932" t="s">
        <v>210</v>
      </c>
      <c r="L8932" t="s">
        <v>24296</v>
      </c>
      <c r="M8932" t="s">
        <v>24297</v>
      </c>
      <c r="N8932">
        <v>5.4133333329999997</v>
      </c>
      <c r="O8932">
        <v>0</v>
      </c>
      <c r="P8932">
        <v>0</v>
      </c>
      <c r="Q8932">
        <v>0</v>
      </c>
      <c r="R8932">
        <v>0</v>
      </c>
      <c r="S8932">
        <v>0</v>
      </c>
      <c r="T8932">
        <v>0</v>
      </c>
      <c r="U8932">
        <v>1</v>
      </c>
      <c r="V8932">
        <v>0</v>
      </c>
      <c r="W8932">
        <v>0</v>
      </c>
      <c r="X8932">
        <v>0</v>
      </c>
      <c r="Y8932">
        <v>0</v>
      </c>
      <c r="Z8932">
        <v>0</v>
      </c>
      <c r="AA8932">
        <v>0</v>
      </c>
      <c r="AB8932">
        <v>0</v>
      </c>
      <c r="AC8932">
        <v>107.79129733895601</v>
      </c>
      <c r="AD8932">
        <v>0</v>
      </c>
      <c r="AE8932">
        <v>107.79129733895601</v>
      </c>
    </row>
    <row r="8933" spans="1:31" x14ac:dyDescent="0.3">
      <c r="A8933">
        <v>2729743</v>
      </c>
      <c r="B8933">
        <v>1</v>
      </c>
      <c r="C8933" t="s">
        <v>81</v>
      </c>
      <c r="D8933" t="s">
        <v>121</v>
      </c>
      <c r="E8933" t="s">
        <v>150</v>
      </c>
      <c r="F8933" t="s">
        <v>18920</v>
      </c>
      <c r="G8933" t="s">
        <v>152</v>
      </c>
      <c r="H8933" t="s">
        <v>153</v>
      </c>
      <c r="I8933" t="s">
        <v>136</v>
      </c>
      <c r="J8933" t="s">
        <v>137</v>
      </c>
      <c r="K8933" t="s">
        <v>138</v>
      </c>
      <c r="L8933" t="s">
        <v>24298</v>
      </c>
      <c r="M8933" t="s">
        <v>24299</v>
      </c>
      <c r="N8933">
        <v>0.65</v>
      </c>
      <c r="O8933">
        <v>8</v>
      </c>
      <c r="P8933">
        <v>1311</v>
      </c>
      <c r="Q8933">
        <v>4</v>
      </c>
      <c r="R8933">
        <v>121</v>
      </c>
      <c r="S8933">
        <v>5</v>
      </c>
      <c r="T8933">
        <v>97</v>
      </c>
      <c r="U8933">
        <v>1</v>
      </c>
      <c r="V8933">
        <v>0</v>
      </c>
      <c r="W8933">
        <v>1.1048083798466672</v>
      </c>
      <c r="X8933">
        <v>80.476980056716968</v>
      </c>
      <c r="Y8933">
        <v>1.2458224018181459</v>
      </c>
      <c r="Z8933">
        <v>4.5394500500866064</v>
      </c>
      <c r="AA8933">
        <v>10.040810592893198</v>
      </c>
      <c r="AB8933">
        <v>17.858005479115054</v>
      </c>
      <c r="AC8933">
        <v>199.43004070730191</v>
      </c>
      <c r="AD8933">
        <v>0</v>
      </c>
      <c r="AE8933">
        <v>314.69591766777853</v>
      </c>
    </row>
    <row r="8934" spans="1:31" x14ac:dyDescent="0.3">
      <c r="A8934">
        <v>2729617</v>
      </c>
      <c r="B8934">
        <v>1</v>
      </c>
      <c r="C8934" t="s">
        <v>81</v>
      </c>
      <c r="D8934" t="s">
        <v>128</v>
      </c>
      <c r="E8934" t="s">
        <v>150</v>
      </c>
      <c r="F8934" t="s">
        <v>24300</v>
      </c>
      <c r="G8934" t="s">
        <v>152</v>
      </c>
      <c r="H8934" t="s">
        <v>153</v>
      </c>
      <c r="I8934" t="s">
        <v>136</v>
      </c>
      <c r="J8934" t="s">
        <v>137</v>
      </c>
      <c r="K8934" t="s">
        <v>138</v>
      </c>
      <c r="L8934" t="s">
        <v>24301</v>
      </c>
      <c r="M8934" t="s">
        <v>24302</v>
      </c>
      <c r="N8934">
        <v>1.150833333</v>
      </c>
      <c r="O8934">
        <v>0</v>
      </c>
      <c r="P8934">
        <v>21</v>
      </c>
      <c r="Q8934">
        <v>0</v>
      </c>
      <c r="R8934">
        <v>1</v>
      </c>
      <c r="S8934">
        <v>36</v>
      </c>
      <c r="T8934">
        <v>45</v>
      </c>
      <c r="U8934">
        <v>46</v>
      </c>
      <c r="V8934">
        <v>46</v>
      </c>
      <c r="W8934">
        <v>0</v>
      </c>
      <c r="X8934">
        <v>8.0109382504398567</v>
      </c>
      <c r="Y8934">
        <v>0</v>
      </c>
      <c r="Z8934">
        <v>0</v>
      </c>
      <c r="AA8934">
        <v>434.99700802261299</v>
      </c>
      <c r="AB8934">
        <v>446.06992151621091</v>
      </c>
      <c r="AC8934">
        <v>3321.5328031841341</v>
      </c>
      <c r="AD8934">
        <v>778.3597849214342</v>
      </c>
      <c r="AE8934">
        <v>4988.9704558948315</v>
      </c>
    </row>
    <row r="8935" spans="1:31" x14ac:dyDescent="0.3">
      <c r="A8935">
        <v>2768326</v>
      </c>
      <c r="B8935">
        <v>1</v>
      </c>
      <c r="C8935" t="s">
        <v>80</v>
      </c>
      <c r="D8935" t="s">
        <v>82</v>
      </c>
      <c r="E8935" t="s">
        <v>156</v>
      </c>
      <c r="F8935" t="s">
        <v>24303</v>
      </c>
      <c r="G8935" t="s">
        <v>596</v>
      </c>
      <c r="H8935" t="s">
        <v>153</v>
      </c>
      <c r="I8935" t="s">
        <v>136</v>
      </c>
      <c r="J8935" t="s">
        <v>137</v>
      </c>
      <c r="K8935" t="s">
        <v>138</v>
      </c>
      <c r="L8935" t="s">
        <v>24304</v>
      </c>
      <c r="M8935" t="s">
        <v>24305</v>
      </c>
      <c r="N8935">
        <v>8.6999999999999993</v>
      </c>
      <c r="O8935">
        <v>0</v>
      </c>
      <c r="P8935">
        <v>0</v>
      </c>
      <c r="Q8935">
        <v>0</v>
      </c>
      <c r="R8935">
        <v>0</v>
      </c>
      <c r="S8935">
        <v>0</v>
      </c>
      <c r="T8935">
        <v>1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9.7309872956949981</v>
      </c>
      <c r="AC8935">
        <v>0</v>
      </c>
      <c r="AD8935">
        <v>0</v>
      </c>
      <c r="AE8935">
        <v>9.7309872956949981</v>
      </c>
    </row>
    <row r="8936" spans="1:31" x14ac:dyDescent="0.3">
      <c r="A8936">
        <v>2729766</v>
      </c>
      <c r="B8936">
        <v>1</v>
      </c>
      <c r="C8936" t="s">
        <v>80</v>
      </c>
      <c r="D8936" t="s">
        <v>101</v>
      </c>
      <c r="E8936" t="s">
        <v>213</v>
      </c>
      <c r="F8936" t="s">
        <v>11858</v>
      </c>
      <c r="G8936" t="s">
        <v>152</v>
      </c>
      <c r="H8936" t="s">
        <v>153</v>
      </c>
      <c r="I8936" t="s">
        <v>136</v>
      </c>
      <c r="J8936" t="s">
        <v>137</v>
      </c>
      <c r="K8936" t="s">
        <v>138</v>
      </c>
      <c r="L8936" t="s">
        <v>24306</v>
      </c>
      <c r="M8936" t="s">
        <v>24307</v>
      </c>
      <c r="N8936">
        <v>0.62611111100000005</v>
      </c>
      <c r="O8936">
        <v>15</v>
      </c>
      <c r="P8936">
        <v>4348</v>
      </c>
      <c r="Q8936">
        <v>14</v>
      </c>
      <c r="R8936">
        <v>118</v>
      </c>
      <c r="S8936">
        <v>45</v>
      </c>
      <c r="T8936">
        <v>473</v>
      </c>
      <c r="U8936">
        <v>5</v>
      </c>
      <c r="V8936">
        <v>1</v>
      </c>
      <c r="W8936">
        <v>2.8372502147181731</v>
      </c>
      <c r="X8936">
        <v>577.950035572562</v>
      </c>
      <c r="Y8936">
        <v>41.865981963987821</v>
      </c>
      <c r="Z8936">
        <v>17.315983397834419</v>
      </c>
      <c r="AA8936">
        <v>81.780599856075597</v>
      </c>
      <c r="AB8936">
        <v>251.3904300028891</v>
      </c>
      <c r="AC8936">
        <v>33.895773294192068</v>
      </c>
      <c r="AD8936">
        <v>0</v>
      </c>
      <c r="AE8936">
        <v>1007.0360543022592</v>
      </c>
    </row>
    <row r="8937" spans="1:31" x14ac:dyDescent="0.3">
      <c r="A8937">
        <v>2730307</v>
      </c>
      <c r="B8937">
        <v>1</v>
      </c>
      <c r="C8937" t="s">
        <v>80</v>
      </c>
      <c r="D8937" t="s">
        <v>83</v>
      </c>
      <c r="E8937" t="s">
        <v>161</v>
      </c>
      <c r="F8937" t="s">
        <v>24308</v>
      </c>
      <c r="G8937" t="s">
        <v>202</v>
      </c>
      <c r="H8937" t="s">
        <v>135</v>
      </c>
      <c r="I8937" t="s">
        <v>136</v>
      </c>
      <c r="J8937" t="s">
        <v>137</v>
      </c>
      <c r="K8937" t="s">
        <v>138</v>
      </c>
      <c r="L8937" t="s">
        <v>24309</v>
      </c>
      <c r="M8937" t="s">
        <v>24310</v>
      </c>
      <c r="N8937">
        <v>2.0294444440000001</v>
      </c>
      <c r="O8937">
        <v>0</v>
      </c>
      <c r="P8937">
        <v>84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35.523295692460096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35.523295692460096</v>
      </c>
    </row>
    <row r="8938" spans="1:31" x14ac:dyDescent="0.3">
      <c r="A8938">
        <v>2729331</v>
      </c>
      <c r="B8938">
        <v>1</v>
      </c>
      <c r="C8938" t="s">
        <v>80</v>
      </c>
      <c r="D8938" t="s">
        <v>91</v>
      </c>
      <c r="E8938" t="s">
        <v>213</v>
      </c>
      <c r="F8938" t="s">
        <v>19032</v>
      </c>
      <c r="G8938" t="s">
        <v>152</v>
      </c>
      <c r="H8938" t="s">
        <v>153</v>
      </c>
      <c r="I8938" t="s">
        <v>136</v>
      </c>
      <c r="J8938" t="s">
        <v>137</v>
      </c>
      <c r="K8938" t="s">
        <v>138</v>
      </c>
      <c r="L8938" t="s">
        <v>24311</v>
      </c>
      <c r="M8938" t="s">
        <v>24312</v>
      </c>
      <c r="N8938">
        <v>2.0247222219999998</v>
      </c>
      <c r="O8938">
        <v>1</v>
      </c>
      <c r="P8938">
        <v>366</v>
      </c>
      <c r="Q8938">
        <v>5</v>
      </c>
      <c r="R8938">
        <v>31</v>
      </c>
      <c r="S8938">
        <v>1</v>
      </c>
      <c r="T8938">
        <v>26</v>
      </c>
      <c r="U8938">
        <v>0</v>
      </c>
      <c r="V8938">
        <v>0</v>
      </c>
      <c r="W8938">
        <v>0.95672026324219672</v>
      </c>
      <c r="X8938">
        <v>91.731590895130182</v>
      </c>
      <c r="Y8938">
        <v>9.6860816943582222</v>
      </c>
      <c r="Z8938">
        <v>26.860480406944536</v>
      </c>
      <c r="AA8938">
        <v>53.024408526555334</v>
      </c>
      <c r="AB8938">
        <v>19.311813529492877</v>
      </c>
      <c r="AC8938">
        <v>0</v>
      </c>
      <c r="AD8938">
        <v>0</v>
      </c>
      <c r="AE8938">
        <v>201.57109531572334</v>
      </c>
    </row>
    <row r="8939" spans="1:31" x14ac:dyDescent="0.3">
      <c r="A8939">
        <v>2728833</v>
      </c>
      <c r="B8939">
        <v>1</v>
      </c>
      <c r="C8939" t="s">
        <v>80</v>
      </c>
      <c r="D8939" t="s">
        <v>92</v>
      </c>
      <c r="E8939" t="s">
        <v>150</v>
      </c>
      <c r="F8939" t="s">
        <v>10819</v>
      </c>
      <c r="G8939" t="s">
        <v>152</v>
      </c>
      <c r="H8939" t="s">
        <v>153</v>
      </c>
      <c r="I8939" t="s">
        <v>136</v>
      </c>
      <c r="J8939" t="s">
        <v>137</v>
      </c>
      <c r="K8939" t="s">
        <v>138</v>
      </c>
      <c r="L8939" t="s">
        <v>24313</v>
      </c>
      <c r="M8939" t="s">
        <v>24314</v>
      </c>
      <c r="N8939">
        <v>0.34277777700000001</v>
      </c>
      <c r="O8939">
        <v>0</v>
      </c>
      <c r="P8939">
        <v>1115</v>
      </c>
      <c r="Q8939">
        <v>9</v>
      </c>
      <c r="R8939">
        <v>360</v>
      </c>
      <c r="S8939">
        <v>14</v>
      </c>
      <c r="T8939">
        <v>111</v>
      </c>
      <c r="U8939">
        <v>0</v>
      </c>
      <c r="V8939">
        <v>0</v>
      </c>
      <c r="W8939">
        <v>0</v>
      </c>
      <c r="X8939">
        <v>61.606222613980925</v>
      </c>
      <c r="Y8939">
        <v>10.916173912654372</v>
      </c>
      <c r="Z8939">
        <v>12.251196962368363</v>
      </c>
      <c r="AA8939">
        <v>32.791807672308593</v>
      </c>
      <c r="AB8939">
        <v>24.850146234394572</v>
      </c>
      <c r="AC8939">
        <v>0</v>
      </c>
      <c r="AD8939">
        <v>0</v>
      </c>
      <c r="AE8939">
        <v>142.41554739570682</v>
      </c>
    </row>
    <row r="8940" spans="1:31" x14ac:dyDescent="0.3">
      <c r="A8940">
        <v>2729723</v>
      </c>
      <c r="B8940">
        <v>1</v>
      </c>
      <c r="C8940" t="s">
        <v>80</v>
      </c>
      <c r="D8940" t="s">
        <v>95</v>
      </c>
      <c r="E8940" t="s">
        <v>150</v>
      </c>
      <c r="F8940" t="s">
        <v>24315</v>
      </c>
      <c r="G8940" t="s">
        <v>152</v>
      </c>
      <c r="H8940" t="s">
        <v>153</v>
      </c>
      <c r="I8940" t="s">
        <v>136</v>
      </c>
      <c r="J8940" t="s">
        <v>137</v>
      </c>
      <c r="K8940" t="s">
        <v>138</v>
      </c>
      <c r="L8940" t="s">
        <v>24316</v>
      </c>
      <c r="M8940" t="s">
        <v>24317</v>
      </c>
      <c r="N8940">
        <v>2.048888888</v>
      </c>
      <c r="O8940">
        <v>0</v>
      </c>
      <c r="P8940">
        <v>0</v>
      </c>
      <c r="Q8940">
        <v>0</v>
      </c>
      <c r="R8940">
        <v>0</v>
      </c>
      <c r="S8940">
        <v>1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>
        <v>2412.4580898707468</v>
      </c>
      <c r="AB8940">
        <v>0</v>
      </c>
      <c r="AC8940">
        <v>0</v>
      </c>
      <c r="AD8940">
        <v>0</v>
      </c>
      <c r="AE8940">
        <v>2412.4580898707468</v>
      </c>
    </row>
    <row r="8941" spans="1:31" x14ac:dyDescent="0.3">
      <c r="A8941">
        <v>2729096</v>
      </c>
      <c r="B8941">
        <v>1</v>
      </c>
      <c r="C8941" t="s">
        <v>80</v>
      </c>
      <c r="D8941" t="s">
        <v>103</v>
      </c>
      <c r="E8941" t="s">
        <v>173</v>
      </c>
      <c r="F8941" t="s">
        <v>20882</v>
      </c>
      <c r="G8941" t="s">
        <v>170</v>
      </c>
      <c r="H8941" t="s">
        <v>153</v>
      </c>
      <c r="I8941" t="s">
        <v>136</v>
      </c>
      <c r="J8941" t="s">
        <v>137</v>
      </c>
      <c r="K8941" t="s">
        <v>138</v>
      </c>
      <c r="L8941" t="s">
        <v>24318</v>
      </c>
      <c r="M8941" t="s">
        <v>24319</v>
      </c>
      <c r="N8941">
        <v>0.46</v>
      </c>
      <c r="O8941">
        <v>1</v>
      </c>
      <c r="P8941">
        <v>10717</v>
      </c>
      <c r="Q8941">
        <v>32</v>
      </c>
      <c r="R8941">
        <v>71</v>
      </c>
      <c r="S8941">
        <v>49</v>
      </c>
      <c r="T8941">
        <v>1768</v>
      </c>
      <c r="U8941">
        <v>16</v>
      </c>
      <c r="V8941">
        <v>12</v>
      </c>
      <c r="W8941">
        <v>0.13266628346346002</v>
      </c>
      <c r="X8941">
        <v>910.03389652946134</v>
      </c>
      <c r="Y8941">
        <v>50.298619133291723</v>
      </c>
      <c r="Z8941">
        <v>25.928021411705554</v>
      </c>
      <c r="AA8941">
        <v>209.47024795138122</v>
      </c>
      <c r="AB8941">
        <v>426.61502865975939</v>
      </c>
      <c r="AC8941">
        <v>155.91050565381644</v>
      </c>
      <c r="AD8941">
        <v>44.786766064590772</v>
      </c>
      <c r="AE8941">
        <v>1823.17575168747</v>
      </c>
    </row>
    <row r="8942" spans="1:31" x14ac:dyDescent="0.3">
      <c r="A8942">
        <v>2730413</v>
      </c>
      <c r="B8942">
        <v>1</v>
      </c>
      <c r="C8942" t="s">
        <v>81</v>
      </c>
      <c r="D8942" t="s">
        <v>112</v>
      </c>
      <c r="E8942" t="s">
        <v>145</v>
      </c>
      <c r="F8942" t="s">
        <v>24320</v>
      </c>
      <c r="G8942" t="s">
        <v>181</v>
      </c>
      <c r="H8942" t="s">
        <v>135</v>
      </c>
      <c r="I8942" t="s">
        <v>136</v>
      </c>
      <c r="J8942" t="s">
        <v>137</v>
      </c>
      <c r="K8942" t="s">
        <v>138</v>
      </c>
      <c r="L8942" t="s">
        <v>24321</v>
      </c>
      <c r="M8942" t="s">
        <v>24322</v>
      </c>
      <c r="N8942">
        <v>3.5211111110000002</v>
      </c>
      <c r="O8942">
        <v>0</v>
      </c>
      <c r="P8942">
        <v>1</v>
      </c>
      <c r="Q8942">
        <v>0</v>
      </c>
      <c r="R8942">
        <v>0</v>
      </c>
      <c r="S8942">
        <v>0</v>
      </c>
      <c r="T8942">
        <v>1</v>
      </c>
      <c r="U8942">
        <v>0</v>
      </c>
      <c r="V8942">
        <v>0</v>
      </c>
      <c r="W8942">
        <v>0</v>
      </c>
      <c r="X8942">
        <v>0.58828061998252745</v>
      </c>
      <c r="Y8942">
        <v>0</v>
      </c>
      <c r="Z8942">
        <v>0</v>
      </c>
      <c r="AA8942">
        <v>0</v>
      </c>
      <c r="AB8942">
        <v>0.14201868819046334</v>
      </c>
      <c r="AC8942">
        <v>0</v>
      </c>
      <c r="AD8942">
        <v>0</v>
      </c>
      <c r="AE8942">
        <v>0.73029930817299082</v>
      </c>
    </row>
    <row r="8943" spans="1:31" x14ac:dyDescent="0.3">
      <c r="A8943">
        <v>2729288</v>
      </c>
      <c r="B8943">
        <v>1</v>
      </c>
      <c r="C8943" t="s">
        <v>80</v>
      </c>
      <c r="D8943" t="s">
        <v>93</v>
      </c>
      <c r="E8943" t="s">
        <v>150</v>
      </c>
      <c r="F8943" t="s">
        <v>3365</v>
      </c>
      <c r="G8943" t="s">
        <v>152</v>
      </c>
      <c r="H8943" t="s">
        <v>153</v>
      </c>
      <c r="I8943" t="s">
        <v>136</v>
      </c>
      <c r="J8943" t="s">
        <v>137</v>
      </c>
      <c r="K8943" t="s">
        <v>138</v>
      </c>
      <c r="L8943" t="s">
        <v>24323</v>
      </c>
      <c r="M8943" t="s">
        <v>24324</v>
      </c>
      <c r="N8943">
        <v>1.430833333</v>
      </c>
      <c r="O8943">
        <v>0</v>
      </c>
      <c r="P8943">
        <v>429</v>
      </c>
      <c r="Q8943">
        <v>48</v>
      </c>
      <c r="R8943">
        <v>364</v>
      </c>
      <c r="S8943">
        <v>19</v>
      </c>
      <c r="T8943">
        <v>239</v>
      </c>
      <c r="U8943">
        <v>0</v>
      </c>
      <c r="V8943">
        <v>1</v>
      </c>
      <c r="W8943">
        <v>0</v>
      </c>
      <c r="X8943">
        <v>94.057002197145721</v>
      </c>
      <c r="Y8943">
        <v>74.746321932291806</v>
      </c>
      <c r="Z8943">
        <v>147.44639887641114</v>
      </c>
      <c r="AA8943">
        <v>63.803692301816973</v>
      </c>
      <c r="AB8943">
        <v>235.88381237484214</v>
      </c>
      <c r="AC8943">
        <v>0</v>
      </c>
      <c r="AD8943">
        <v>0</v>
      </c>
      <c r="AE8943">
        <v>615.93722768250768</v>
      </c>
    </row>
    <row r="8944" spans="1:31" x14ac:dyDescent="0.3">
      <c r="A8944">
        <v>2729139</v>
      </c>
      <c r="B8944">
        <v>1</v>
      </c>
      <c r="C8944" t="s">
        <v>81</v>
      </c>
      <c r="D8944" t="s">
        <v>128</v>
      </c>
      <c r="E8944" t="s">
        <v>145</v>
      </c>
      <c r="F8944" t="s">
        <v>24325</v>
      </c>
      <c r="G8944" t="s">
        <v>147</v>
      </c>
      <c r="H8944" t="s">
        <v>135</v>
      </c>
      <c r="I8944" t="s">
        <v>136</v>
      </c>
      <c r="J8944" t="s">
        <v>137</v>
      </c>
      <c r="K8944" t="s">
        <v>138</v>
      </c>
      <c r="L8944" t="s">
        <v>24326</v>
      </c>
      <c r="M8944" t="s">
        <v>24327</v>
      </c>
      <c r="N8944">
        <v>5.0083333330000004</v>
      </c>
      <c r="O8944">
        <v>0</v>
      </c>
      <c r="P8944">
        <v>11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7.8968511498378069</v>
      </c>
      <c r="Y8944">
        <v>0</v>
      </c>
      <c r="Z8944">
        <v>0</v>
      </c>
      <c r="AA8944">
        <v>0</v>
      </c>
      <c r="AB8944">
        <v>0</v>
      </c>
      <c r="AC8944">
        <v>0</v>
      </c>
      <c r="AD8944">
        <v>0</v>
      </c>
      <c r="AE8944">
        <v>7.8968511498378069</v>
      </c>
    </row>
    <row r="8945" spans="1:31" x14ac:dyDescent="0.3">
      <c r="A8945">
        <v>2728827</v>
      </c>
      <c r="B8945">
        <v>1</v>
      </c>
      <c r="C8945" t="s">
        <v>80</v>
      </c>
      <c r="D8945" t="s">
        <v>104</v>
      </c>
      <c r="E8945" t="s">
        <v>213</v>
      </c>
      <c r="F8945" t="s">
        <v>24328</v>
      </c>
      <c r="G8945" t="s">
        <v>152</v>
      </c>
      <c r="H8945" t="s">
        <v>153</v>
      </c>
      <c r="I8945" t="s">
        <v>136</v>
      </c>
      <c r="J8945" t="s">
        <v>137</v>
      </c>
      <c r="K8945" t="s">
        <v>138</v>
      </c>
      <c r="L8945" t="s">
        <v>24329</v>
      </c>
      <c r="M8945" t="s">
        <v>24330</v>
      </c>
      <c r="N8945">
        <v>0.73833333300000004</v>
      </c>
      <c r="O8945">
        <v>7</v>
      </c>
      <c r="P8945">
        <v>97</v>
      </c>
      <c r="Q8945">
        <v>50</v>
      </c>
      <c r="R8945">
        <v>206</v>
      </c>
      <c r="S8945">
        <v>12</v>
      </c>
      <c r="T8945">
        <v>46</v>
      </c>
      <c r="U8945">
        <v>2</v>
      </c>
      <c r="V8945">
        <v>0</v>
      </c>
      <c r="W8945">
        <v>1.2106357802895149</v>
      </c>
      <c r="X8945">
        <v>5.3622426343755647</v>
      </c>
      <c r="Y8945">
        <v>7.5596432133820928</v>
      </c>
      <c r="Z8945">
        <v>3.3315554947877808</v>
      </c>
      <c r="AA8945">
        <v>14.741610095675174</v>
      </c>
      <c r="AB8945">
        <v>4.7025906742748989</v>
      </c>
      <c r="AC8945">
        <v>4.579254921273689</v>
      </c>
      <c r="AD8945">
        <v>0</v>
      </c>
      <c r="AE8945">
        <v>41.487532814058717</v>
      </c>
    </row>
    <row r="8946" spans="1:31" x14ac:dyDescent="0.3">
      <c r="A8946">
        <v>2729537</v>
      </c>
      <c r="B8946">
        <v>1</v>
      </c>
      <c r="C8946" t="s">
        <v>81</v>
      </c>
      <c r="D8946" t="s">
        <v>127</v>
      </c>
      <c r="E8946" t="s">
        <v>213</v>
      </c>
      <c r="F8946" t="s">
        <v>5222</v>
      </c>
      <c r="G8946" t="s">
        <v>152</v>
      </c>
      <c r="H8946" t="s">
        <v>153</v>
      </c>
      <c r="I8946" t="s">
        <v>136</v>
      </c>
      <c r="J8946" t="s">
        <v>137</v>
      </c>
      <c r="K8946" t="s">
        <v>138</v>
      </c>
      <c r="L8946" t="s">
        <v>24331</v>
      </c>
      <c r="M8946" t="s">
        <v>24332</v>
      </c>
      <c r="N8946">
        <v>8.9513888880000003</v>
      </c>
      <c r="O8946">
        <v>4</v>
      </c>
      <c r="P8946">
        <v>12</v>
      </c>
      <c r="Q8946">
        <v>39</v>
      </c>
      <c r="R8946">
        <v>49</v>
      </c>
      <c r="S8946">
        <v>3</v>
      </c>
      <c r="T8946">
        <v>2</v>
      </c>
      <c r="U8946">
        <v>0</v>
      </c>
      <c r="V8946">
        <v>0</v>
      </c>
      <c r="W8946">
        <v>25.040032546853716</v>
      </c>
      <c r="X8946">
        <v>10.26482830716</v>
      </c>
      <c r="Y8946">
        <v>10.645411786862949</v>
      </c>
      <c r="Z8946">
        <v>15.177682534679565</v>
      </c>
      <c r="AA8946">
        <v>19.554122669862405</v>
      </c>
      <c r="AB8946">
        <v>0</v>
      </c>
      <c r="AC8946">
        <v>0</v>
      </c>
      <c r="AD8946">
        <v>0</v>
      </c>
      <c r="AE8946">
        <v>80.682077845418647</v>
      </c>
    </row>
    <row r="8947" spans="1:31" x14ac:dyDescent="0.3">
      <c r="A8947">
        <v>2728873</v>
      </c>
      <c r="B8947">
        <v>1</v>
      </c>
      <c r="C8947" t="s">
        <v>80</v>
      </c>
      <c r="D8947" t="s">
        <v>91</v>
      </c>
      <c r="E8947" t="s">
        <v>150</v>
      </c>
      <c r="F8947" t="s">
        <v>151</v>
      </c>
      <c r="G8947" t="s">
        <v>152</v>
      </c>
      <c r="H8947" t="s">
        <v>153</v>
      </c>
      <c r="I8947" t="s">
        <v>136</v>
      </c>
      <c r="J8947" t="s">
        <v>137</v>
      </c>
      <c r="K8947" t="s">
        <v>138</v>
      </c>
      <c r="L8947" t="s">
        <v>24333</v>
      </c>
      <c r="M8947" t="s">
        <v>24334</v>
      </c>
      <c r="N8947">
        <v>0.88638888800000004</v>
      </c>
      <c r="O8947">
        <v>15</v>
      </c>
      <c r="P8947">
        <v>242</v>
      </c>
      <c r="Q8947">
        <v>25</v>
      </c>
      <c r="R8947">
        <v>72</v>
      </c>
      <c r="S8947">
        <v>17</v>
      </c>
      <c r="T8947">
        <v>227</v>
      </c>
      <c r="U8947">
        <v>1</v>
      </c>
      <c r="V8947">
        <v>0</v>
      </c>
      <c r="W8947">
        <v>11.918415124841108</v>
      </c>
      <c r="X8947">
        <v>44.024458673947152</v>
      </c>
      <c r="Y8947">
        <v>6.8739235841737614</v>
      </c>
      <c r="Z8947">
        <v>4.0172427302845772</v>
      </c>
      <c r="AA8947">
        <v>124.42100640569427</v>
      </c>
      <c r="AB8947">
        <v>124.24392870783731</v>
      </c>
      <c r="AC8947">
        <v>6.2447715700347839</v>
      </c>
      <c r="AD8947">
        <v>0</v>
      </c>
      <c r="AE8947">
        <v>321.74374679681296</v>
      </c>
    </row>
    <row r="8948" spans="1:31" x14ac:dyDescent="0.3">
      <c r="A8948">
        <v>2729514</v>
      </c>
      <c r="B8948">
        <v>1</v>
      </c>
      <c r="C8948" t="s">
        <v>81</v>
      </c>
      <c r="D8948" t="s">
        <v>118</v>
      </c>
      <c r="E8948" t="s">
        <v>161</v>
      </c>
      <c r="F8948" t="s">
        <v>1364</v>
      </c>
      <c r="G8948" t="s">
        <v>202</v>
      </c>
      <c r="H8948" t="s">
        <v>135</v>
      </c>
      <c r="I8948" t="s">
        <v>136</v>
      </c>
      <c r="J8948" t="s">
        <v>137</v>
      </c>
      <c r="K8948" t="s">
        <v>138</v>
      </c>
      <c r="L8948" t="s">
        <v>22197</v>
      </c>
      <c r="M8948" t="s">
        <v>24335</v>
      </c>
      <c r="N8948">
        <v>3.4477777770000002</v>
      </c>
      <c r="O8948">
        <v>0</v>
      </c>
      <c r="P8948">
        <v>26</v>
      </c>
      <c r="Q8948">
        <v>0</v>
      </c>
      <c r="R8948">
        <v>0</v>
      </c>
      <c r="S8948">
        <v>0</v>
      </c>
      <c r="T8948">
        <v>3</v>
      </c>
      <c r="U8948">
        <v>0</v>
      </c>
      <c r="V8948">
        <v>0</v>
      </c>
      <c r="W8948">
        <v>0</v>
      </c>
      <c r="X8948">
        <v>14.357198743107698</v>
      </c>
      <c r="Y8948">
        <v>0</v>
      </c>
      <c r="Z8948">
        <v>0</v>
      </c>
      <c r="AA8948">
        <v>0</v>
      </c>
      <c r="AB8948">
        <v>1.2601749995708926</v>
      </c>
      <c r="AC8948">
        <v>0</v>
      </c>
      <c r="AD8948">
        <v>0</v>
      </c>
      <c r="AE8948">
        <v>15.617373742678591</v>
      </c>
    </row>
    <row r="8949" spans="1:31" x14ac:dyDescent="0.3">
      <c r="A8949">
        <v>2728850</v>
      </c>
      <c r="B8949">
        <v>1</v>
      </c>
      <c r="C8949" t="s">
        <v>80</v>
      </c>
      <c r="D8949" t="s">
        <v>101</v>
      </c>
      <c r="E8949" t="s">
        <v>156</v>
      </c>
      <c r="F8949" t="s">
        <v>24336</v>
      </c>
      <c r="G8949" t="s">
        <v>152</v>
      </c>
      <c r="H8949" t="s">
        <v>153</v>
      </c>
      <c r="I8949" t="s">
        <v>136</v>
      </c>
      <c r="J8949" t="s">
        <v>137</v>
      </c>
      <c r="K8949" t="s">
        <v>138</v>
      </c>
      <c r="L8949" t="s">
        <v>24337</v>
      </c>
      <c r="M8949" t="s">
        <v>24338</v>
      </c>
      <c r="N8949">
        <v>4.4630555550000004</v>
      </c>
      <c r="O8949">
        <v>0</v>
      </c>
      <c r="P8949">
        <v>137</v>
      </c>
      <c r="Q8949">
        <v>0</v>
      </c>
      <c r="R8949">
        <v>2</v>
      </c>
      <c r="S8949">
        <v>0</v>
      </c>
      <c r="T8949">
        <v>35</v>
      </c>
      <c r="U8949">
        <v>0</v>
      </c>
      <c r="V8949">
        <v>0</v>
      </c>
      <c r="W8949">
        <v>0</v>
      </c>
      <c r="X8949">
        <v>127.86592557127621</v>
      </c>
      <c r="Y8949">
        <v>0</v>
      </c>
      <c r="Z8949">
        <v>13.131108078944049</v>
      </c>
      <c r="AA8949">
        <v>0</v>
      </c>
      <c r="AB8949">
        <v>90.288037198481035</v>
      </c>
      <c r="AC8949">
        <v>0</v>
      </c>
      <c r="AD8949">
        <v>0</v>
      </c>
      <c r="AE8949">
        <v>231.28507084870131</v>
      </c>
    </row>
    <row r="8950" spans="1:31" x14ac:dyDescent="0.3">
      <c r="A8950">
        <v>2729165</v>
      </c>
      <c r="B8950">
        <v>1</v>
      </c>
      <c r="C8950" t="s">
        <v>81</v>
      </c>
      <c r="D8950" t="s">
        <v>112</v>
      </c>
      <c r="E8950" t="s">
        <v>156</v>
      </c>
      <c r="F8950" t="s">
        <v>24339</v>
      </c>
      <c r="G8950" t="s">
        <v>152</v>
      </c>
      <c r="H8950" t="s">
        <v>153</v>
      </c>
      <c r="I8950" t="s">
        <v>136</v>
      </c>
      <c r="J8950" t="s">
        <v>137</v>
      </c>
      <c r="K8950" t="s">
        <v>138</v>
      </c>
      <c r="L8950" t="s">
        <v>24340</v>
      </c>
      <c r="M8950" t="s">
        <v>24341</v>
      </c>
      <c r="N8950">
        <v>2.1486111110000001</v>
      </c>
      <c r="O8950">
        <v>0</v>
      </c>
      <c r="P8950">
        <v>2</v>
      </c>
      <c r="Q8950">
        <v>0</v>
      </c>
      <c r="R8950">
        <v>8</v>
      </c>
      <c r="S8950">
        <v>7</v>
      </c>
      <c r="T8950">
        <v>104</v>
      </c>
      <c r="U8950">
        <v>1</v>
      </c>
      <c r="V8950">
        <v>0</v>
      </c>
      <c r="W8950">
        <v>0</v>
      </c>
      <c r="X8950">
        <v>0.7732915280482332</v>
      </c>
      <c r="Y8950">
        <v>0</v>
      </c>
      <c r="Z8950">
        <v>6.3681514951775195</v>
      </c>
      <c r="AA8950">
        <v>92.04224065870028</v>
      </c>
      <c r="AB8950">
        <v>60.389099951737307</v>
      </c>
      <c r="AC8950">
        <v>134.42984940419601</v>
      </c>
      <c r="AD8950">
        <v>0</v>
      </c>
      <c r="AE8950">
        <v>294.00263303785937</v>
      </c>
    </row>
    <row r="8951" spans="1:31" x14ac:dyDescent="0.3">
      <c r="A8951">
        <v>2729414</v>
      </c>
      <c r="B8951">
        <v>1</v>
      </c>
      <c r="C8951" t="s">
        <v>81</v>
      </c>
      <c r="D8951" t="s">
        <v>127</v>
      </c>
      <c r="E8951" t="s">
        <v>161</v>
      </c>
      <c r="F8951" t="s">
        <v>3469</v>
      </c>
      <c r="G8951" t="s">
        <v>409</v>
      </c>
      <c r="H8951" t="s">
        <v>135</v>
      </c>
      <c r="I8951" t="s">
        <v>136</v>
      </c>
      <c r="J8951" t="s">
        <v>137</v>
      </c>
      <c r="K8951" t="s">
        <v>138</v>
      </c>
      <c r="L8951" t="s">
        <v>24342</v>
      </c>
      <c r="M8951" t="s">
        <v>24343</v>
      </c>
      <c r="N8951">
        <v>8.6947222219999993</v>
      </c>
      <c r="O8951">
        <v>0</v>
      </c>
      <c r="P8951">
        <v>108</v>
      </c>
      <c r="Q8951">
        <v>0</v>
      </c>
      <c r="R8951">
        <v>2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198.88207355536937</v>
      </c>
      <c r="Y8951">
        <v>0</v>
      </c>
      <c r="Z8951">
        <v>1.0066685329296268</v>
      </c>
      <c r="AA8951">
        <v>0</v>
      </c>
      <c r="AB8951">
        <v>0</v>
      </c>
      <c r="AC8951">
        <v>0</v>
      </c>
      <c r="AD8951">
        <v>0</v>
      </c>
      <c r="AE8951">
        <v>199.88874208829901</v>
      </c>
    </row>
    <row r="8952" spans="1:31" x14ac:dyDescent="0.3">
      <c r="A8952">
        <v>2778777</v>
      </c>
      <c r="B8952">
        <v>1</v>
      </c>
      <c r="C8952" t="s">
        <v>80</v>
      </c>
      <c r="D8952" t="s">
        <v>82</v>
      </c>
      <c r="E8952" t="s">
        <v>200</v>
      </c>
      <c r="F8952" t="s">
        <v>24344</v>
      </c>
      <c r="G8952" t="s">
        <v>249</v>
      </c>
      <c r="H8952" t="s">
        <v>135</v>
      </c>
      <c r="I8952" t="s">
        <v>136</v>
      </c>
      <c r="J8952" t="s">
        <v>5</v>
      </c>
      <c r="K8952" t="s">
        <v>138</v>
      </c>
      <c r="L8952" t="s">
        <v>22424</v>
      </c>
      <c r="M8952" t="s">
        <v>24345</v>
      </c>
      <c r="N8952">
        <v>55.578611111000001</v>
      </c>
      <c r="O8952">
        <v>0</v>
      </c>
      <c r="P8952">
        <v>101</v>
      </c>
      <c r="Q8952">
        <v>0</v>
      </c>
      <c r="R8952">
        <v>0</v>
      </c>
      <c r="S8952">
        <v>0</v>
      </c>
      <c r="T8952">
        <v>45</v>
      </c>
      <c r="U8952">
        <v>0</v>
      </c>
      <c r="V8952">
        <v>0</v>
      </c>
      <c r="W8952">
        <v>0</v>
      </c>
      <c r="X8952">
        <v>945.04533958599677</v>
      </c>
      <c r="Y8952">
        <v>0</v>
      </c>
      <c r="Z8952">
        <v>0</v>
      </c>
      <c r="AA8952">
        <v>0</v>
      </c>
      <c r="AB8952">
        <v>2074.4602961213886</v>
      </c>
      <c r="AC8952">
        <v>0</v>
      </c>
      <c r="AD8952">
        <v>0</v>
      </c>
      <c r="AE8952">
        <v>3019.5056357073854</v>
      </c>
    </row>
    <row r="8953" spans="1:31" x14ac:dyDescent="0.3">
      <c r="A8953">
        <v>2729119</v>
      </c>
      <c r="B8953">
        <v>1</v>
      </c>
      <c r="C8953" t="s">
        <v>80</v>
      </c>
      <c r="D8953" t="s">
        <v>95</v>
      </c>
      <c r="E8953" t="s">
        <v>150</v>
      </c>
      <c r="F8953" t="s">
        <v>24346</v>
      </c>
      <c r="G8953" t="s">
        <v>1613</v>
      </c>
      <c r="H8953" t="s">
        <v>153</v>
      </c>
      <c r="I8953" t="s">
        <v>136</v>
      </c>
      <c r="J8953" t="s">
        <v>137</v>
      </c>
      <c r="K8953" t="s">
        <v>138</v>
      </c>
      <c r="L8953" t="s">
        <v>24347</v>
      </c>
      <c r="M8953" t="s">
        <v>24348</v>
      </c>
      <c r="N8953">
        <v>0.122777777</v>
      </c>
      <c r="O8953">
        <v>0</v>
      </c>
      <c r="P8953">
        <v>183</v>
      </c>
      <c r="Q8953">
        <v>0</v>
      </c>
      <c r="R8953">
        <v>3</v>
      </c>
      <c r="S8953">
        <v>1</v>
      </c>
      <c r="T8953">
        <v>12</v>
      </c>
      <c r="U8953">
        <v>2</v>
      </c>
      <c r="V8953">
        <v>0</v>
      </c>
      <c r="W8953">
        <v>0</v>
      </c>
      <c r="X8953">
        <v>4.6494194155346378</v>
      </c>
      <c r="Y8953">
        <v>0</v>
      </c>
      <c r="Z8953">
        <v>0</v>
      </c>
      <c r="AA8953">
        <v>4.7063639663179755</v>
      </c>
      <c r="AB8953">
        <v>1.0027778077002403</v>
      </c>
      <c r="AC8953">
        <v>16.232542105072</v>
      </c>
      <c r="AD8953">
        <v>0</v>
      </c>
      <c r="AE8953">
        <v>26.591103294624855</v>
      </c>
    </row>
    <row r="8954" spans="1:31" x14ac:dyDescent="0.3">
      <c r="A8954">
        <v>2778731</v>
      </c>
      <c r="B8954">
        <v>1</v>
      </c>
      <c r="C8954" t="s">
        <v>80</v>
      </c>
      <c r="D8954" t="s">
        <v>82</v>
      </c>
      <c r="E8954" t="s">
        <v>200</v>
      </c>
      <c r="F8954" t="s">
        <v>24349</v>
      </c>
      <c r="G8954" t="s">
        <v>249</v>
      </c>
      <c r="H8954" t="s">
        <v>135</v>
      </c>
      <c r="I8954" t="s">
        <v>136</v>
      </c>
      <c r="J8954" t="s">
        <v>5</v>
      </c>
      <c r="K8954" t="s">
        <v>138</v>
      </c>
      <c r="L8954" t="s">
        <v>22424</v>
      </c>
      <c r="M8954" t="s">
        <v>24350</v>
      </c>
      <c r="N8954">
        <v>78.690833333</v>
      </c>
      <c r="O8954">
        <v>0</v>
      </c>
      <c r="P8954">
        <v>61</v>
      </c>
      <c r="Q8954">
        <v>0</v>
      </c>
      <c r="R8954">
        <v>0</v>
      </c>
      <c r="S8954">
        <v>0</v>
      </c>
      <c r="T8954">
        <v>28</v>
      </c>
      <c r="U8954">
        <v>0</v>
      </c>
      <c r="V8954">
        <v>0</v>
      </c>
      <c r="W8954">
        <v>0</v>
      </c>
      <c r="X8954">
        <v>1520.0336133709136</v>
      </c>
      <c r="Y8954">
        <v>0</v>
      </c>
      <c r="Z8954">
        <v>0</v>
      </c>
      <c r="AA8954">
        <v>0</v>
      </c>
      <c r="AB8954">
        <v>3872.4982889068287</v>
      </c>
      <c r="AC8954">
        <v>0</v>
      </c>
      <c r="AD8954">
        <v>0</v>
      </c>
      <c r="AE8954">
        <v>5392.5319022777421</v>
      </c>
    </row>
    <row r="8955" spans="1:31" x14ac:dyDescent="0.3">
      <c r="A8955">
        <v>2729368</v>
      </c>
      <c r="B8955">
        <v>1</v>
      </c>
      <c r="C8955" t="s">
        <v>81</v>
      </c>
      <c r="D8955" t="s">
        <v>112</v>
      </c>
      <c r="E8955" t="s">
        <v>132</v>
      </c>
      <c r="F8955" t="s">
        <v>24351</v>
      </c>
      <c r="G8955" t="s">
        <v>134</v>
      </c>
      <c r="H8955" t="s">
        <v>135</v>
      </c>
      <c r="I8955" t="s">
        <v>136</v>
      </c>
      <c r="J8955" t="s">
        <v>137</v>
      </c>
      <c r="K8955" t="s">
        <v>138</v>
      </c>
      <c r="L8955" t="s">
        <v>24352</v>
      </c>
      <c r="M8955" t="s">
        <v>24353</v>
      </c>
      <c r="N8955">
        <v>3.2847222220000001</v>
      </c>
      <c r="O8955">
        <v>0</v>
      </c>
      <c r="P8955">
        <v>27</v>
      </c>
      <c r="Q8955">
        <v>0</v>
      </c>
      <c r="R8955">
        <v>3</v>
      </c>
      <c r="S8955">
        <v>0</v>
      </c>
      <c r="T8955">
        <v>13</v>
      </c>
      <c r="U8955">
        <v>0</v>
      </c>
      <c r="V8955">
        <v>0</v>
      </c>
      <c r="W8955">
        <v>0</v>
      </c>
      <c r="X8955">
        <v>18.387459084700602</v>
      </c>
      <c r="Y8955">
        <v>0</v>
      </c>
      <c r="Z8955">
        <v>60.287755766485724</v>
      </c>
      <c r="AA8955">
        <v>0</v>
      </c>
      <c r="AB8955">
        <v>3.7347269179203195</v>
      </c>
      <c r="AC8955">
        <v>0</v>
      </c>
      <c r="AD8955">
        <v>0</v>
      </c>
      <c r="AE8955">
        <v>82.409941769106638</v>
      </c>
    </row>
    <row r="8956" spans="1:31" x14ac:dyDescent="0.3">
      <c r="A8956">
        <v>2728727</v>
      </c>
      <c r="B8956">
        <v>1</v>
      </c>
      <c r="C8956" t="s">
        <v>80</v>
      </c>
      <c r="D8956" t="s">
        <v>96</v>
      </c>
      <c r="E8956" t="s">
        <v>150</v>
      </c>
      <c r="F8956" t="s">
        <v>24354</v>
      </c>
      <c r="G8956" t="s">
        <v>152</v>
      </c>
      <c r="H8956" t="s">
        <v>153</v>
      </c>
      <c r="I8956" t="s">
        <v>136</v>
      </c>
      <c r="J8956" t="s">
        <v>137</v>
      </c>
      <c r="K8956" t="s">
        <v>138</v>
      </c>
      <c r="L8956" t="s">
        <v>23417</v>
      </c>
      <c r="M8956" t="s">
        <v>24355</v>
      </c>
      <c r="N8956">
        <v>0.70361111099999996</v>
      </c>
      <c r="O8956">
        <v>4</v>
      </c>
      <c r="P8956">
        <v>4435</v>
      </c>
      <c r="Q8956">
        <v>9</v>
      </c>
      <c r="R8956">
        <v>34</v>
      </c>
      <c r="S8956">
        <v>27</v>
      </c>
      <c r="T8956">
        <v>944</v>
      </c>
      <c r="U8956">
        <v>3</v>
      </c>
      <c r="V8956">
        <v>0</v>
      </c>
      <c r="W8956">
        <v>0.57625472859403581</v>
      </c>
      <c r="X8956">
        <v>757.55627765330416</v>
      </c>
      <c r="Y8956">
        <v>101.03939262573775</v>
      </c>
      <c r="Z8956">
        <v>3.2523080800898994</v>
      </c>
      <c r="AA8956">
        <v>244.39392010133275</v>
      </c>
      <c r="AB8956">
        <v>504.69284361179467</v>
      </c>
      <c r="AC8956">
        <v>143.48163917620218</v>
      </c>
      <c r="AD8956">
        <v>0</v>
      </c>
      <c r="AE8956">
        <v>1754.9926359770552</v>
      </c>
    </row>
    <row r="8957" spans="1:31" x14ac:dyDescent="0.3">
      <c r="A8957">
        <v>2728973</v>
      </c>
      <c r="B8957">
        <v>1</v>
      </c>
      <c r="C8957" t="s">
        <v>81</v>
      </c>
      <c r="D8957" t="s">
        <v>128</v>
      </c>
      <c r="E8957" t="s">
        <v>213</v>
      </c>
      <c r="F8957" t="s">
        <v>9710</v>
      </c>
      <c r="G8957" t="s">
        <v>152</v>
      </c>
      <c r="H8957" t="s">
        <v>153</v>
      </c>
      <c r="I8957" t="s">
        <v>136</v>
      </c>
      <c r="J8957" t="s">
        <v>137</v>
      </c>
      <c r="K8957" t="s">
        <v>138</v>
      </c>
      <c r="L8957" t="s">
        <v>24356</v>
      </c>
      <c r="M8957" t="s">
        <v>24357</v>
      </c>
      <c r="N8957">
        <v>0.06</v>
      </c>
      <c r="O8957">
        <v>18</v>
      </c>
      <c r="P8957">
        <v>1320</v>
      </c>
      <c r="Q8957">
        <v>28</v>
      </c>
      <c r="R8957">
        <v>21</v>
      </c>
      <c r="S8957">
        <v>13</v>
      </c>
      <c r="T8957">
        <v>110</v>
      </c>
      <c r="U8957">
        <v>1</v>
      </c>
      <c r="V8957">
        <v>0</v>
      </c>
      <c r="W8957">
        <v>0.18766594486259999</v>
      </c>
      <c r="X8957">
        <v>7.6906678169480314</v>
      </c>
      <c r="Y8957">
        <v>9.1388757504495608</v>
      </c>
      <c r="Z8957">
        <v>0.22761453686399996</v>
      </c>
      <c r="AA8957">
        <v>2.8270483443775802</v>
      </c>
      <c r="AB8957">
        <v>1.4624319673117792</v>
      </c>
      <c r="AC8957">
        <v>4.4710287494248799</v>
      </c>
      <c r="AD8957">
        <v>0</v>
      </c>
      <c r="AE8957">
        <v>26.005333110238432</v>
      </c>
    </row>
    <row r="8958" spans="1:31" x14ac:dyDescent="0.3">
      <c r="A8958">
        <v>2730055</v>
      </c>
      <c r="B8958">
        <v>1</v>
      </c>
      <c r="C8958" t="s">
        <v>81</v>
      </c>
      <c r="D8958" t="s">
        <v>128</v>
      </c>
      <c r="E8958" t="s">
        <v>161</v>
      </c>
      <c r="F8958" t="s">
        <v>8242</v>
      </c>
      <c r="G8958" t="s">
        <v>163</v>
      </c>
      <c r="H8958" t="s">
        <v>135</v>
      </c>
      <c r="I8958" t="s">
        <v>136</v>
      </c>
      <c r="J8958" t="s">
        <v>137</v>
      </c>
      <c r="K8958" t="s">
        <v>138</v>
      </c>
      <c r="L8958" t="s">
        <v>24358</v>
      </c>
      <c r="M8958" t="s">
        <v>24359</v>
      </c>
      <c r="N8958">
        <v>4.9477777769999998</v>
      </c>
      <c r="O8958">
        <v>0</v>
      </c>
      <c r="P8958">
        <v>26</v>
      </c>
      <c r="Q8958">
        <v>0</v>
      </c>
      <c r="R8958">
        <v>0</v>
      </c>
      <c r="S8958">
        <v>0</v>
      </c>
      <c r="T8958">
        <v>1</v>
      </c>
      <c r="U8958">
        <v>0</v>
      </c>
      <c r="V8958">
        <v>0</v>
      </c>
      <c r="W8958">
        <v>0</v>
      </c>
      <c r="X8958">
        <v>27.643380886799939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27.643380886799939</v>
      </c>
    </row>
    <row r="8959" spans="1:31" x14ac:dyDescent="0.3">
      <c r="A8959">
        <v>2729660</v>
      </c>
      <c r="B8959">
        <v>1</v>
      </c>
      <c r="C8959" t="s">
        <v>81</v>
      </c>
      <c r="D8959" t="s">
        <v>121</v>
      </c>
      <c r="E8959" t="s">
        <v>161</v>
      </c>
      <c r="F8959" t="s">
        <v>8663</v>
      </c>
      <c r="G8959" t="s">
        <v>163</v>
      </c>
      <c r="H8959" t="s">
        <v>135</v>
      </c>
      <c r="I8959" t="s">
        <v>136</v>
      </c>
      <c r="J8959" t="s">
        <v>137</v>
      </c>
      <c r="K8959" t="s">
        <v>138</v>
      </c>
      <c r="L8959" t="s">
        <v>24360</v>
      </c>
      <c r="M8959" t="s">
        <v>24361</v>
      </c>
      <c r="N8959">
        <v>6.6775000000000002</v>
      </c>
      <c r="O8959">
        <v>0</v>
      </c>
      <c r="P8959">
        <v>12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9.2424623299865996</v>
      </c>
      <c r="Y8959">
        <v>0</v>
      </c>
      <c r="Z8959">
        <v>0</v>
      </c>
      <c r="AA8959">
        <v>0</v>
      </c>
      <c r="AB8959">
        <v>0</v>
      </c>
      <c r="AC8959">
        <v>0</v>
      </c>
      <c r="AD8959">
        <v>0</v>
      </c>
      <c r="AE8959">
        <v>9.2424623299865996</v>
      </c>
    </row>
    <row r="8960" spans="1:31" x14ac:dyDescent="0.3">
      <c r="A8960">
        <v>2729998</v>
      </c>
      <c r="B8960">
        <v>1</v>
      </c>
      <c r="C8960" t="s">
        <v>80</v>
      </c>
      <c r="D8960" t="s">
        <v>108</v>
      </c>
      <c r="E8960" t="s">
        <v>161</v>
      </c>
      <c r="F8960" t="s">
        <v>24362</v>
      </c>
      <c r="G8960" t="s">
        <v>163</v>
      </c>
      <c r="H8960" t="s">
        <v>135</v>
      </c>
      <c r="I8960" t="s">
        <v>136</v>
      </c>
      <c r="J8960" t="s">
        <v>137</v>
      </c>
      <c r="K8960" t="s">
        <v>138</v>
      </c>
      <c r="L8960" t="s">
        <v>24363</v>
      </c>
      <c r="M8960" t="s">
        <v>24364</v>
      </c>
      <c r="N8960">
        <v>2.7238888879999998</v>
      </c>
      <c r="O8960">
        <v>0</v>
      </c>
      <c r="P8960">
        <v>5</v>
      </c>
      <c r="Q8960">
        <v>0</v>
      </c>
      <c r="R8960">
        <v>0</v>
      </c>
      <c r="S8960">
        <v>0</v>
      </c>
      <c r="T8960">
        <v>1</v>
      </c>
      <c r="U8960">
        <v>0</v>
      </c>
      <c r="V8960">
        <v>0</v>
      </c>
      <c r="W8960">
        <v>0</v>
      </c>
      <c r="X8960">
        <v>1.0543097190797115</v>
      </c>
      <c r="Y8960">
        <v>0</v>
      </c>
      <c r="Z8960">
        <v>0</v>
      </c>
      <c r="AA8960">
        <v>0</v>
      </c>
      <c r="AB8960">
        <v>0</v>
      </c>
      <c r="AC8960">
        <v>0</v>
      </c>
      <c r="AD8960">
        <v>0</v>
      </c>
      <c r="AE8960">
        <v>1.0543097190797115</v>
      </c>
    </row>
    <row r="8961" spans="1:31" x14ac:dyDescent="0.3">
      <c r="A8961">
        <v>2729019</v>
      </c>
      <c r="B8961">
        <v>1</v>
      </c>
      <c r="C8961" t="s">
        <v>81</v>
      </c>
      <c r="D8961" t="s">
        <v>121</v>
      </c>
      <c r="E8961" t="s">
        <v>213</v>
      </c>
      <c r="F8961" t="s">
        <v>14334</v>
      </c>
      <c r="G8961" t="s">
        <v>152</v>
      </c>
      <c r="H8961" t="s">
        <v>153</v>
      </c>
      <c r="I8961" t="s">
        <v>136</v>
      </c>
      <c r="J8961" t="s">
        <v>137</v>
      </c>
      <c r="K8961" t="s">
        <v>138</v>
      </c>
      <c r="L8961" t="s">
        <v>24365</v>
      </c>
      <c r="M8961" t="s">
        <v>24366</v>
      </c>
      <c r="N8961">
        <v>0.31583333299999999</v>
      </c>
      <c r="O8961">
        <v>4</v>
      </c>
      <c r="P8961">
        <v>729</v>
      </c>
      <c r="Q8961">
        <v>0</v>
      </c>
      <c r="R8961">
        <v>13</v>
      </c>
      <c r="S8961">
        <v>0</v>
      </c>
      <c r="T8961">
        <v>49</v>
      </c>
      <c r="U8961">
        <v>0</v>
      </c>
      <c r="V8961">
        <v>0</v>
      </c>
      <c r="W8961">
        <v>2.8548389078908007</v>
      </c>
      <c r="X8961">
        <v>19.139448956596429</v>
      </c>
      <c r="Y8961">
        <v>0</v>
      </c>
      <c r="Z8961">
        <v>0.17266298477967001</v>
      </c>
      <c r="AA8961">
        <v>0</v>
      </c>
      <c r="AB8961">
        <v>2.3825703518068524</v>
      </c>
      <c r="AC8961">
        <v>0</v>
      </c>
      <c r="AD8961">
        <v>0</v>
      </c>
      <c r="AE8961">
        <v>24.549521201073752</v>
      </c>
    </row>
    <row r="8962" spans="1:31" x14ac:dyDescent="0.3">
      <c r="A8962">
        <v>2730347</v>
      </c>
      <c r="B8962">
        <v>1</v>
      </c>
      <c r="C8962" t="s">
        <v>80</v>
      </c>
      <c r="D8962" t="s">
        <v>99</v>
      </c>
      <c r="E8962" t="s">
        <v>161</v>
      </c>
      <c r="F8962" t="s">
        <v>24367</v>
      </c>
      <c r="G8962" t="s">
        <v>163</v>
      </c>
      <c r="H8962" t="s">
        <v>135</v>
      </c>
      <c r="I8962" t="s">
        <v>136</v>
      </c>
      <c r="J8962" t="s">
        <v>137</v>
      </c>
      <c r="K8962" t="s">
        <v>138</v>
      </c>
      <c r="L8962" t="s">
        <v>24368</v>
      </c>
      <c r="M8962" t="s">
        <v>24369</v>
      </c>
      <c r="N8962">
        <v>7.9566666660000003</v>
      </c>
      <c r="O8962">
        <v>0</v>
      </c>
      <c r="P8962">
        <v>1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0</v>
      </c>
      <c r="AE8962">
        <v>0</v>
      </c>
    </row>
    <row r="8963" spans="1:31" x14ac:dyDescent="0.3">
      <c r="A8963">
        <v>2729706</v>
      </c>
      <c r="B8963">
        <v>1</v>
      </c>
      <c r="C8963" t="s">
        <v>81</v>
      </c>
      <c r="D8963" t="s">
        <v>119</v>
      </c>
      <c r="E8963" t="s">
        <v>161</v>
      </c>
      <c r="F8963" t="s">
        <v>24370</v>
      </c>
      <c r="G8963" t="s">
        <v>163</v>
      </c>
      <c r="H8963" t="s">
        <v>135</v>
      </c>
      <c r="I8963" t="s">
        <v>136</v>
      </c>
      <c r="J8963" t="s">
        <v>137</v>
      </c>
      <c r="K8963" t="s">
        <v>138</v>
      </c>
      <c r="L8963" t="s">
        <v>24371</v>
      </c>
      <c r="M8963" t="s">
        <v>24372</v>
      </c>
      <c r="N8963">
        <v>8.9341666659999994</v>
      </c>
      <c r="O8963">
        <v>0</v>
      </c>
      <c r="P8963">
        <v>58</v>
      </c>
      <c r="Q8963">
        <v>0</v>
      </c>
      <c r="R8963">
        <v>1</v>
      </c>
      <c r="S8963">
        <v>0</v>
      </c>
      <c r="T8963">
        <v>4</v>
      </c>
      <c r="U8963">
        <v>0</v>
      </c>
      <c r="V8963">
        <v>0</v>
      </c>
      <c r="W8963">
        <v>0</v>
      </c>
      <c r="X8963">
        <v>44.463632313961547</v>
      </c>
      <c r="Y8963">
        <v>0</v>
      </c>
      <c r="Z8963">
        <v>0</v>
      </c>
      <c r="AA8963">
        <v>0</v>
      </c>
      <c r="AB8963">
        <v>3.0007167103914614</v>
      </c>
      <c r="AC8963">
        <v>0</v>
      </c>
      <c r="AD8963">
        <v>0</v>
      </c>
      <c r="AE8963">
        <v>47.464349024353005</v>
      </c>
    </row>
    <row r="8964" spans="1:31" x14ac:dyDescent="0.3">
      <c r="A8964">
        <v>2730539</v>
      </c>
      <c r="B8964">
        <v>1</v>
      </c>
      <c r="C8964" t="s">
        <v>80</v>
      </c>
      <c r="D8964" t="s">
        <v>100</v>
      </c>
      <c r="E8964" t="s">
        <v>213</v>
      </c>
      <c r="F8964" t="s">
        <v>6047</v>
      </c>
      <c r="G8964" t="s">
        <v>152</v>
      </c>
      <c r="H8964" t="s">
        <v>153</v>
      </c>
      <c r="I8964" t="s">
        <v>136</v>
      </c>
      <c r="J8964" t="s">
        <v>137</v>
      </c>
      <c r="K8964" t="s">
        <v>138</v>
      </c>
      <c r="L8964" t="s">
        <v>24373</v>
      </c>
      <c r="M8964" t="s">
        <v>24374</v>
      </c>
      <c r="N8964">
        <v>3.4627777769999999</v>
      </c>
      <c r="O8964">
        <v>0</v>
      </c>
      <c r="P8964">
        <v>2</v>
      </c>
      <c r="Q8964">
        <v>16</v>
      </c>
      <c r="R8964">
        <v>72</v>
      </c>
      <c r="S8964">
        <v>1</v>
      </c>
      <c r="T8964">
        <v>6</v>
      </c>
      <c r="U8964">
        <v>0</v>
      </c>
      <c r="V8964">
        <v>0</v>
      </c>
      <c r="W8964">
        <v>0</v>
      </c>
      <c r="X8964">
        <v>1.5263378293550001</v>
      </c>
      <c r="Y8964">
        <v>34.784459164147393</v>
      </c>
      <c r="Z8964">
        <v>5.6537429563378758</v>
      </c>
      <c r="AA8964">
        <v>0.366270746817</v>
      </c>
      <c r="AB8964">
        <v>0</v>
      </c>
      <c r="AC8964">
        <v>0</v>
      </c>
      <c r="AD8964">
        <v>0</v>
      </c>
      <c r="AE8964">
        <v>42.330810696657274</v>
      </c>
    </row>
    <row r="8965" spans="1:31" x14ac:dyDescent="0.3">
      <c r="A8965">
        <v>2730639</v>
      </c>
      <c r="B8965">
        <v>1</v>
      </c>
      <c r="C8965" t="s">
        <v>80</v>
      </c>
      <c r="D8965" t="s">
        <v>107</v>
      </c>
      <c r="E8965" t="s">
        <v>161</v>
      </c>
      <c r="F8965" t="s">
        <v>20231</v>
      </c>
      <c r="G8965" t="s">
        <v>163</v>
      </c>
      <c r="H8965" t="s">
        <v>135</v>
      </c>
      <c r="I8965" t="s">
        <v>136</v>
      </c>
      <c r="J8965" t="s">
        <v>137</v>
      </c>
      <c r="K8965" t="s">
        <v>138</v>
      </c>
      <c r="L8965" t="s">
        <v>24375</v>
      </c>
      <c r="M8965" t="s">
        <v>24376</v>
      </c>
      <c r="N8965">
        <v>3.613888888</v>
      </c>
      <c r="O8965">
        <v>0</v>
      </c>
      <c r="P8965">
        <v>82</v>
      </c>
      <c r="Q8965">
        <v>0</v>
      </c>
      <c r="R8965">
        <v>0</v>
      </c>
      <c r="S8965">
        <v>0</v>
      </c>
      <c r="T8965">
        <v>9</v>
      </c>
      <c r="U8965">
        <v>0</v>
      </c>
      <c r="V8965">
        <v>0</v>
      </c>
      <c r="W8965">
        <v>0</v>
      </c>
      <c r="X8965">
        <v>25.526011020714424</v>
      </c>
      <c r="Y8965">
        <v>0</v>
      </c>
      <c r="Z8965">
        <v>0</v>
      </c>
      <c r="AA8965">
        <v>0</v>
      </c>
      <c r="AB8965">
        <v>34.885330039853933</v>
      </c>
      <c r="AC8965">
        <v>0</v>
      </c>
      <c r="AD8965">
        <v>0</v>
      </c>
      <c r="AE8965">
        <v>60.411341060568361</v>
      </c>
    </row>
    <row r="8966" spans="1:31" x14ac:dyDescent="0.3">
      <c r="A8966">
        <v>2729852</v>
      </c>
      <c r="B8966">
        <v>1</v>
      </c>
      <c r="C8966" t="s">
        <v>80</v>
      </c>
      <c r="D8966" t="s">
        <v>96</v>
      </c>
      <c r="E8966" t="s">
        <v>145</v>
      </c>
      <c r="F8966" t="s">
        <v>24377</v>
      </c>
      <c r="G8966" t="s">
        <v>181</v>
      </c>
      <c r="H8966" t="s">
        <v>135</v>
      </c>
      <c r="I8966" t="s">
        <v>136</v>
      </c>
      <c r="J8966" t="s">
        <v>137</v>
      </c>
      <c r="K8966" t="s">
        <v>138</v>
      </c>
      <c r="L8966" t="s">
        <v>24378</v>
      </c>
      <c r="M8966" t="s">
        <v>24379</v>
      </c>
      <c r="N8966">
        <v>8.6663888880000002</v>
      </c>
      <c r="O8966">
        <v>0</v>
      </c>
      <c r="P8966">
        <v>1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1.7011174747578794</v>
      </c>
      <c r="Y8966">
        <v>0</v>
      </c>
      <c r="Z8966">
        <v>0</v>
      </c>
      <c r="AA8966">
        <v>0</v>
      </c>
      <c r="AB8966">
        <v>0</v>
      </c>
      <c r="AC8966">
        <v>0</v>
      </c>
      <c r="AD8966">
        <v>0</v>
      </c>
      <c r="AE8966">
        <v>1.7011174747578794</v>
      </c>
    </row>
    <row r="8967" spans="1:31" x14ac:dyDescent="0.3">
      <c r="A8967">
        <v>2729242</v>
      </c>
      <c r="B8967">
        <v>1</v>
      </c>
      <c r="C8967" t="s">
        <v>80</v>
      </c>
      <c r="D8967" t="s">
        <v>95</v>
      </c>
      <c r="E8967" t="s">
        <v>173</v>
      </c>
      <c r="F8967" t="s">
        <v>24380</v>
      </c>
      <c r="G8967" t="s">
        <v>152</v>
      </c>
      <c r="H8967" t="s">
        <v>153</v>
      </c>
      <c r="I8967" t="s">
        <v>136</v>
      </c>
      <c r="J8967" t="s">
        <v>137</v>
      </c>
      <c r="K8967" t="s">
        <v>138</v>
      </c>
      <c r="L8967" t="s">
        <v>24381</v>
      </c>
      <c r="M8967" t="s">
        <v>24382</v>
      </c>
      <c r="N8967">
        <v>0.77944444400000001</v>
      </c>
      <c r="O8967">
        <v>0</v>
      </c>
      <c r="P8967">
        <v>0</v>
      </c>
      <c r="Q8967">
        <v>0</v>
      </c>
      <c r="R8967">
        <v>0</v>
      </c>
      <c r="S8967">
        <v>51</v>
      </c>
      <c r="T8967">
        <v>30</v>
      </c>
      <c r="U8967">
        <v>4</v>
      </c>
      <c r="V8967">
        <v>0</v>
      </c>
      <c r="W8967">
        <v>0</v>
      </c>
      <c r="X8967">
        <v>0</v>
      </c>
      <c r="Y8967">
        <v>0</v>
      </c>
      <c r="Z8967">
        <v>0</v>
      </c>
      <c r="AA8967">
        <v>203.32066250473704</v>
      </c>
      <c r="AB8967">
        <v>9.2346559001420729</v>
      </c>
      <c r="AC8967">
        <v>160.38739420836646</v>
      </c>
      <c r="AD8967">
        <v>0</v>
      </c>
      <c r="AE8967">
        <v>372.94271261324559</v>
      </c>
    </row>
    <row r="8968" spans="1:31" x14ac:dyDescent="0.3">
      <c r="A8968">
        <v>2730144</v>
      </c>
      <c r="B8968">
        <v>1</v>
      </c>
      <c r="C8968" t="s">
        <v>81</v>
      </c>
      <c r="D8968" t="s">
        <v>122</v>
      </c>
      <c r="E8968" t="s">
        <v>161</v>
      </c>
      <c r="F8968" t="s">
        <v>22560</v>
      </c>
      <c r="G8968" t="s">
        <v>163</v>
      </c>
      <c r="H8968" t="s">
        <v>135</v>
      </c>
      <c r="I8968" t="s">
        <v>136</v>
      </c>
      <c r="J8968" t="s">
        <v>137</v>
      </c>
      <c r="K8968" t="s">
        <v>138</v>
      </c>
      <c r="L8968" t="s">
        <v>24383</v>
      </c>
      <c r="M8968" t="s">
        <v>24384</v>
      </c>
      <c r="N8968">
        <v>1.016388888</v>
      </c>
      <c r="O8968">
        <v>0</v>
      </c>
      <c r="P8968">
        <v>60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12.910054123776142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0</v>
      </c>
      <c r="AE8968">
        <v>12.910054123776142</v>
      </c>
    </row>
    <row r="8969" spans="1:31" x14ac:dyDescent="0.3">
      <c r="A8969">
        <v>2729763</v>
      </c>
      <c r="B8969">
        <v>1</v>
      </c>
      <c r="C8969" t="s">
        <v>80</v>
      </c>
      <c r="D8969" t="s">
        <v>106</v>
      </c>
      <c r="E8969" t="s">
        <v>145</v>
      </c>
      <c r="F8969" t="s">
        <v>24385</v>
      </c>
      <c r="G8969" t="s">
        <v>230</v>
      </c>
      <c r="H8969" t="s">
        <v>135</v>
      </c>
      <c r="I8969" t="s">
        <v>136</v>
      </c>
      <c r="J8969" t="s">
        <v>137</v>
      </c>
      <c r="K8969" t="s">
        <v>138</v>
      </c>
      <c r="L8969" t="s">
        <v>24386</v>
      </c>
      <c r="M8969" t="s">
        <v>24387</v>
      </c>
      <c r="N8969">
        <v>3.9922222220000001</v>
      </c>
      <c r="O8969">
        <v>0</v>
      </c>
      <c r="P8969">
        <v>0</v>
      </c>
      <c r="Q8969">
        <v>0</v>
      </c>
      <c r="R8969">
        <v>1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2.7424917003624047</v>
      </c>
      <c r="AA8969">
        <v>0</v>
      </c>
      <c r="AB8969">
        <v>0</v>
      </c>
      <c r="AC8969">
        <v>0</v>
      </c>
      <c r="AD8969">
        <v>0</v>
      </c>
      <c r="AE8969">
        <v>2.7424917003624047</v>
      </c>
    </row>
    <row r="8970" spans="1:31" x14ac:dyDescent="0.3">
      <c r="A8970">
        <v>2729955</v>
      </c>
      <c r="B8970">
        <v>1</v>
      </c>
      <c r="C8970" t="s">
        <v>81</v>
      </c>
      <c r="D8970" t="s">
        <v>121</v>
      </c>
      <c r="E8970" t="s">
        <v>161</v>
      </c>
      <c r="F8970" t="s">
        <v>24388</v>
      </c>
      <c r="G8970" t="s">
        <v>163</v>
      </c>
      <c r="H8970" t="s">
        <v>135</v>
      </c>
      <c r="I8970" t="s">
        <v>136</v>
      </c>
      <c r="J8970" t="s">
        <v>137</v>
      </c>
      <c r="K8970" t="s">
        <v>138</v>
      </c>
      <c r="L8970" t="s">
        <v>23703</v>
      </c>
      <c r="M8970" t="s">
        <v>24389</v>
      </c>
      <c r="N8970">
        <v>4.0666666659999997</v>
      </c>
      <c r="O8970">
        <v>0</v>
      </c>
      <c r="P8970">
        <v>15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7.2813924947476005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7.2813924947476005</v>
      </c>
    </row>
    <row r="8971" spans="1:31" x14ac:dyDescent="0.3">
      <c r="A8971">
        <v>2729222</v>
      </c>
      <c r="B8971">
        <v>1</v>
      </c>
      <c r="C8971" t="s">
        <v>80</v>
      </c>
      <c r="D8971" t="s">
        <v>90</v>
      </c>
      <c r="E8971" t="s">
        <v>132</v>
      </c>
      <c r="F8971" t="s">
        <v>24390</v>
      </c>
      <c r="G8971" t="s">
        <v>134</v>
      </c>
      <c r="H8971" t="s">
        <v>135</v>
      </c>
      <c r="I8971" t="s">
        <v>136</v>
      </c>
      <c r="J8971" t="s">
        <v>137</v>
      </c>
      <c r="K8971" t="s">
        <v>138</v>
      </c>
      <c r="L8971" t="s">
        <v>24391</v>
      </c>
      <c r="M8971" t="s">
        <v>24392</v>
      </c>
      <c r="N8971">
        <v>1.741944444</v>
      </c>
      <c r="O8971">
        <v>0</v>
      </c>
      <c r="P8971">
        <v>381</v>
      </c>
      <c r="Q8971">
        <v>0</v>
      </c>
      <c r="R8971">
        <v>0</v>
      </c>
      <c r="S8971">
        <v>0</v>
      </c>
      <c r="T8971">
        <v>19</v>
      </c>
      <c r="U8971">
        <v>0</v>
      </c>
      <c r="V8971">
        <v>0</v>
      </c>
      <c r="W8971">
        <v>0</v>
      </c>
      <c r="X8971">
        <v>138.66528041236313</v>
      </c>
      <c r="Y8971">
        <v>0</v>
      </c>
      <c r="Z8971">
        <v>0</v>
      </c>
      <c r="AA8971">
        <v>0</v>
      </c>
      <c r="AB8971">
        <v>17.750341931320225</v>
      </c>
      <c r="AC8971">
        <v>0</v>
      </c>
      <c r="AD8971">
        <v>0</v>
      </c>
      <c r="AE8971">
        <v>156.41562234368337</v>
      </c>
    </row>
    <row r="8972" spans="1:31" x14ac:dyDescent="0.3">
      <c r="A8972">
        <v>2728999</v>
      </c>
      <c r="B8972">
        <v>1</v>
      </c>
      <c r="C8972" t="s">
        <v>81</v>
      </c>
      <c r="D8972" t="s">
        <v>118</v>
      </c>
      <c r="E8972" t="s">
        <v>213</v>
      </c>
      <c r="F8972" t="s">
        <v>2949</v>
      </c>
      <c r="G8972" t="s">
        <v>152</v>
      </c>
      <c r="H8972" t="s">
        <v>153</v>
      </c>
      <c r="I8972" t="s">
        <v>136</v>
      </c>
      <c r="J8972" t="s">
        <v>137</v>
      </c>
      <c r="K8972" t="s">
        <v>138</v>
      </c>
      <c r="L8972" t="s">
        <v>24393</v>
      </c>
      <c r="M8972" t="s">
        <v>24394</v>
      </c>
      <c r="N8972">
        <v>0.566111111</v>
      </c>
      <c r="O8972">
        <v>0</v>
      </c>
      <c r="P8972">
        <v>501</v>
      </c>
      <c r="Q8972">
        <v>0</v>
      </c>
      <c r="R8972">
        <v>24</v>
      </c>
      <c r="S8972">
        <v>10</v>
      </c>
      <c r="T8972">
        <v>19</v>
      </c>
      <c r="U8972">
        <v>0</v>
      </c>
      <c r="V8972">
        <v>0</v>
      </c>
      <c r="W8972">
        <v>0</v>
      </c>
      <c r="X8972">
        <v>34.531051789638887</v>
      </c>
      <c r="Y8972">
        <v>0</v>
      </c>
      <c r="Z8972">
        <v>0.68111157209209994</v>
      </c>
      <c r="AA8972">
        <v>147.39898554580361</v>
      </c>
      <c r="AB8972">
        <v>9.9853781750303128</v>
      </c>
      <c r="AC8972">
        <v>0</v>
      </c>
      <c r="AD8972">
        <v>0</v>
      </c>
      <c r="AE8972">
        <v>192.5965270825649</v>
      </c>
    </row>
    <row r="8973" spans="1:31" x14ac:dyDescent="0.3">
      <c r="A8973">
        <v>2729142</v>
      </c>
      <c r="B8973">
        <v>1</v>
      </c>
      <c r="C8973" t="s">
        <v>80</v>
      </c>
      <c r="D8973" t="s">
        <v>108</v>
      </c>
      <c r="E8973" t="s">
        <v>132</v>
      </c>
      <c r="F8973" t="s">
        <v>24395</v>
      </c>
      <c r="G8973" t="s">
        <v>134</v>
      </c>
      <c r="H8973" t="s">
        <v>135</v>
      </c>
      <c r="I8973" t="s">
        <v>136</v>
      </c>
      <c r="J8973" t="s">
        <v>137</v>
      </c>
      <c r="K8973" t="s">
        <v>138</v>
      </c>
      <c r="L8973" t="s">
        <v>23385</v>
      </c>
      <c r="M8973" t="s">
        <v>24396</v>
      </c>
      <c r="N8973">
        <v>4.6947222220000002</v>
      </c>
      <c r="O8973">
        <v>0</v>
      </c>
      <c r="P8973">
        <v>14</v>
      </c>
      <c r="Q8973">
        <v>0</v>
      </c>
      <c r="R8973">
        <v>5</v>
      </c>
      <c r="S8973">
        <v>0</v>
      </c>
      <c r="T8973">
        <v>2</v>
      </c>
      <c r="U8973">
        <v>0</v>
      </c>
      <c r="V8973">
        <v>0</v>
      </c>
      <c r="W8973">
        <v>0</v>
      </c>
      <c r="X8973">
        <v>7.9918617701671995</v>
      </c>
      <c r="Y8973">
        <v>0</v>
      </c>
      <c r="Z8973">
        <v>0.52768985291925008</v>
      </c>
      <c r="AA8973">
        <v>0</v>
      </c>
      <c r="AB8973">
        <v>9.596146441191751E-2</v>
      </c>
      <c r="AC8973">
        <v>0</v>
      </c>
      <c r="AD8973">
        <v>0</v>
      </c>
      <c r="AE8973">
        <v>8.6155130874983676</v>
      </c>
    </row>
    <row r="8974" spans="1:31" x14ac:dyDescent="0.3">
      <c r="A8974">
        <v>2730373</v>
      </c>
      <c r="B8974">
        <v>1</v>
      </c>
      <c r="C8974" t="s">
        <v>81</v>
      </c>
      <c r="D8974" t="s">
        <v>120</v>
      </c>
      <c r="E8974" t="s">
        <v>213</v>
      </c>
      <c r="F8974" t="s">
        <v>7637</v>
      </c>
      <c r="G8974" t="s">
        <v>152</v>
      </c>
      <c r="H8974" t="s">
        <v>153</v>
      </c>
      <c r="I8974" t="s">
        <v>136</v>
      </c>
      <c r="J8974" t="s">
        <v>137</v>
      </c>
      <c r="K8974" t="s">
        <v>138</v>
      </c>
      <c r="L8974" t="s">
        <v>24397</v>
      </c>
      <c r="M8974" t="s">
        <v>24398</v>
      </c>
      <c r="N8974">
        <v>1.1125</v>
      </c>
      <c r="O8974">
        <v>4</v>
      </c>
      <c r="P8974">
        <v>496</v>
      </c>
      <c r="Q8974">
        <v>31</v>
      </c>
      <c r="R8974">
        <v>52</v>
      </c>
      <c r="S8974">
        <v>6</v>
      </c>
      <c r="T8974">
        <v>39</v>
      </c>
      <c r="U8974">
        <v>0</v>
      </c>
      <c r="V8974">
        <v>0</v>
      </c>
      <c r="W8974">
        <v>8.401460380189949</v>
      </c>
      <c r="X8974">
        <v>91.415636819110489</v>
      </c>
      <c r="Y8974">
        <v>2.6777930513940902</v>
      </c>
      <c r="Z8974">
        <v>33.350887077235171</v>
      </c>
      <c r="AA8974">
        <v>3.6728343730750002</v>
      </c>
      <c r="AB8974">
        <v>17.415525266884078</v>
      </c>
      <c r="AC8974">
        <v>0</v>
      </c>
      <c r="AD8974">
        <v>0</v>
      </c>
      <c r="AE8974">
        <v>156.93413696788878</v>
      </c>
    </row>
    <row r="8975" spans="1:31" x14ac:dyDescent="0.3">
      <c r="A8975">
        <v>2729683</v>
      </c>
      <c r="B8975">
        <v>1</v>
      </c>
      <c r="C8975" t="s">
        <v>81</v>
      </c>
      <c r="D8975" t="s">
        <v>113</v>
      </c>
      <c r="E8975" t="s">
        <v>161</v>
      </c>
      <c r="F8975" t="s">
        <v>24399</v>
      </c>
      <c r="G8975" t="s">
        <v>163</v>
      </c>
      <c r="H8975" t="s">
        <v>135</v>
      </c>
      <c r="I8975" t="s">
        <v>136</v>
      </c>
      <c r="J8975" t="s">
        <v>137</v>
      </c>
      <c r="K8975" t="s">
        <v>138</v>
      </c>
      <c r="L8975" t="s">
        <v>24400</v>
      </c>
      <c r="M8975" t="s">
        <v>24401</v>
      </c>
      <c r="N8975">
        <v>11.994166666</v>
      </c>
      <c r="O8975">
        <v>0</v>
      </c>
      <c r="P8975">
        <v>6</v>
      </c>
      <c r="Q8975">
        <v>0</v>
      </c>
      <c r="R8975">
        <v>1</v>
      </c>
      <c r="S8975">
        <v>0</v>
      </c>
      <c r="T8975">
        <v>1</v>
      </c>
      <c r="U8975">
        <v>0</v>
      </c>
      <c r="V8975">
        <v>0</v>
      </c>
      <c r="W8975">
        <v>0</v>
      </c>
      <c r="X8975">
        <v>2.4027443973400002</v>
      </c>
      <c r="Y8975">
        <v>0</v>
      </c>
      <c r="Z8975">
        <v>2.5427608721550938</v>
      </c>
      <c r="AA8975">
        <v>0</v>
      </c>
      <c r="AB8975">
        <v>0</v>
      </c>
      <c r="AC8975">
        <v>0</v>
      </c>
      <c r="AD8975">
        <v>0</v>
      </c>
      <c r="AE8975">
        <v>4.9455052694950936</v>
      </c>
    </row>
    <row r="8976" spans="1:31" x14ac:dyDescent="0.3">
      <c r="A8976">
        <v>2729726</v>
      </c>
      <c r="B8976">
        <v>1</v>
      </c>
      <c r="C8976" t="s">
        <v>81</v>
      </c>
      <c r="D8976" t="s">
        <v>116</v>
      </c>
      <c r="E8976" t="s">
        <v>156</v>
      </c>
      <c r="F8976" t="s">
        <v>24402</v>
      </c>
      <c r="G8976" t="s">
        <v>185</v>
      </c>
      <c r="H8976" t="s">
        <v>153</v>
      </c>
      <c r="I8976" t="s">
        <v>136</v>
      </c>
      <c r="J8976" t="s">
        <v>137</v>
      </c>
      <c r="K8976" t="s">
        <v>138</v>
      </c>
      <c r="L8976" t="s">
        <v>24403</v>
      </c>
      <c r="M8976" t="s">
        <v>24404</v>
      </c>
      <c r="N8976">
        <v>7.3480555550000002</v>
      </c>
      <c r="O8976">
        <v>0</v>
      </c>
      <c r="P8976">
        <v>75</v>
      </c>
      <c r="Q8976">
        <v>0</v>
      </c>
      <c r="R8976">
        <v>0</v>
      </c>
      <c r="S8976">
        <v>0</v>
      </c>
      <c r="T8976">
        <v>7</v>
      </c>
      <c r="U8976">
        <v>0</v>
      </c>
      <c r="V8976">
        <v>0</v>
      </c>
      <c r="W8976">
        <v>0</v>
      </c>
      <c r="X8976">
        <v>48.319446956948724</v>
      </c>
      <c r="Y8976">
        <v>0</v>
      </c>
      <c r="Z8976">
        <v>0</v>
      </c>
      <c r="AA8976">
        <v>0</v>
      </c>
      <c r="AB8976">
        <v>1.3763116540848999</v>
      </c>
      <c r="AC8976">
        <v>0</v>
      </c>
      <c r="AD8976">
        <v>0</v>
      </c>
      <c r="AE8976">
        <v>49.695758611033625</v>
      </c>
    </row>
    <row r="8977" spans="1:31" x14ac:dyDescent="0.3">
      <c r="A8977">
        <v>2729534</v>
      </c>
      <c r="B8977">
        <v>1</v>
      </c>
      <c r="C8977" t="s">
        <v>80</v>
      </c>
      <c r="D8977" t="s">
        <v>106</v>
      </c>
      <c r="E8977" t="s">
        <v>213</v>
      </c>
      <c r="F8977" t="s">
        <v>24405</v>
      </c>
      <c r="G8977" t="s">
        <v>152</v>
      </c>
      <c r="H8977" t="s">
        <v>153</v>
      </c>
      <c r="I8977" t="s">
        <v>136</v>
      </c>
      <c r="J8977" t="s">
        <v>137</v>
      </c>
      <c r="K8977" t="s">
        <v>138</v>
      </c>
      <c r="L8977" t="s">
        <v>24406</v>
      </c>
      <c r="M8977" t="s">
        <v>24407</v>
      </c>
      <c r="N8977">
        <v>1.136111111</v>
      </c>
      <c r="O8977">
        <v>0</v>
      </c>
      <c r="P8977">
        <v>2145</v>
      </c>
      <c r="Q8977">
        <v>21</v>
      </c>
      <c r="R8977">
        <v>217</v>
      </c>
      <c r="S8977">
        <v>21</v>
      </c>
      <c r="T8977">
        <v>351</v>
      </c>
      <c r="U8977">
        <v>0</v>
      </c>
      <c r="V8977">
        <v>0</v>
      </c>
      <c r="W8977">
        <v>0</v>
      </c>
      <c r="X8977">
        <v>294.08494242762328</v>
      </c>
      <c r="Y8977">
        <v>41.41615139555315</v>
      </c>
      <c r="Z8977">
        <v>178.68556527400813</v>
      </c>
      <c r="AA8977">
        <v>79.615300374324619</v>
      </c>
      <c r="AB8977">
        <v>218.52468881330952</v>
      </c>
      <c r="AC8977">
        <v>0</v>
      </c>
      <c r="AD8977">
        <v>0</v>
      </c>
      <c r="AE8977">
        <v>812.3266482848187</v>
      </c>
    </row>
    <row r="8978" spans="1:31" x14ac:dyDescent="0.3">
      <c r="A8978">
        <v>2730616</v>
      </c>
      <c r="B8978">
        <v>1</v>
      </c>
      <c r="C8978" t="s">
        <v>80</v>
      </c>
      <c r="D8978" t="s">
        <v>104</v>
      </c>
      <c r="E8978" t="s">
        <v>156</v>
      </c>
      <c r="F8978" t="s">
        <v>24408</v>
      </c>
      <c r="G8978" t="s">
        <v>185</v>
      </c>
      <c r="H8978" t="s">
        <v>153</v>
      </c>
      <c r="I8978" t="s">
        <v>136</v>
      </c>
      <c r="J8978" t="s">
        <v>137</v>
      </c>
      <c r="K8978" t="s">
        <v>138</v>
      </c>
      <c r="L8978" t="s">
        <v>24409</v>
      </c>
      <c r="M8978" t="s">
        <v>24410</v>
      </c>
      <c r="N8978">
        <v>3.130833333</v>
      </c>
      <c r="O8978">
        <v>0</v>
      </c>
      <c r="P8978">
        <v>3</v>
      </c>
      <c r="Q8978">
        <v>0</v>
      </c>
      <c r="R8978">
        <v>2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1.3182246235117758</v>
      </c>
      <c r="Y8978">
        <v>0</v>
      </c>
      <c r="Z8978">
        <v>1.4019802030558335</v>
      </c>
      <c r="AA8978">
        <v>0</v>
      </c>
      <c r="AB8978">
        <v>0</v>
      </c>
      <c r="AC8978">
        <v>0</v>
      </c>
      <c r="AD8978">
        <v>0</v>
      </c>
      <c r="AE8978">
        <v>2.7202048265676093</v>
      </c>
    </row>
    <row r="8979" spans="1:31" x14ac:dyDescent="0.3">
      <c r="A8979">
        <v>2728893</v>
      </c>
      <c r="B8979">
        <v>1</v>
      </c>
      <c r="C8979" t="s">
        <v>80</v>
      </c>
      <c r="D8979" t="s">
        <v>83</v>
      </c>
      <c r="E8979" t="s">
        <v>156</v>
      </c>
      <c r="F8979" t="s">
        <v>24411</v>
      </c>
      <c r="G8979" t="s">
        <v>152</v>
      </c>
      <c r="H8979" t="s">
        <v>153</v>
      </c>
      <c r="I8979" t="s">
        <v>136</v>
      </c>
      <c r="J8979" t="s">
        <v>137</v>
      </c>
      <c r="K8979" t="s">
        <v>138</v>
      </c>
      <c r="L8979" t="s">
        <v>24412</v>
      </c>
      <c r="M8979" t="s">
        <v>24413</v>
      </c>
      <c r="N8979">
        <v>0.169444444</v>
      </c>
      <c r="O8979">
        <v>0</v>
      </c>
      <c r="P8979">
        <v>1028</v>
      </c>
      <c r="Q8979">
        <v>0</v>
      </c>
      <c r="R8979">
        <v>4</v>
      </c>
      <c r="S8979">
        <v>14</v>
      </c>
      <c r="T8979">
        <v>87</v>
      </c>
      <c r="U8979">
        <v>3</v>
      </c>
      <c r="V8979">
        <v>1</v>
      </c>
      <c r="W8979">
        <v>0</v>
      </c>
      <c r="X8979">
        <v>36.21519767340741</v>
      </c>
      <c r="Y8979">
        <v>0</v>
      </c>
      <c r="Z8979">
        <v>6.0730538478000005E-3</v>
      </c>
      <c r="AA8979">
        <v>12.013559244597229</v>
      </c>
      <c r="AB8979">
        <v>8.7437189364427841</v>
      </c>
      <c r="AC8979">
        <v>6.6269902107020009</v>
      </c>
      <c r="AD8979">
        <v>0.14614100215265002</v>
      </c>
      <c r="AE8979">
        <v>63.751680121149867</v>
      </c>
    </row>
    <row r="8980" spans="1:31" x14ac:dyDescent="0.3">
      <c r="A8980">
        <v>2729975</v>
      </c>
      <c r="B8980">
        <v>1</v>
      </c>
      <c r="C8980" t="s">
        <v>80</v>
      </c>
      <c r="D8980" t="s">
        <v>96</v>
      </c>
      <c r="E8980" t="s">
        <v>161</v>
      </c>
      <c r="F8980" t="s">
        <v>24414</v>
      </c>
      <c r="G8980" t="s">
        <v>163</v>
      </c>
      <c r="H8980" t="s">
        <v>135</v>
      </c>
      <c r="I8980" t="s">
        <v>136</v>
      </c>
      <c r="J8980" t="s">
        <v>137</v>
      </c>
      <c r="K8980" t="s">
        <v>138</v>
      </c>
      <c r="L8980" t="s">
        <v>24415</v>
      </c>
      <c r="M8980" t="s">
        <v>24416</v>
      </c>
      <c r="N8980">
        <v>9.3383333329999996</v>
      </c>
      <c r="O8980">
        <v>0</v>
      </c>
      <c r="P8980">
        <v>81</v>
      </c>
      <c r="Q8980">
        <v>0</v>
      </c>
      <c r="R8980">
        <v>0</v>
      </c>
      <c r="S8980">
        <v>0</v>
      </c>
      <c r="T8980">
        <v>5</v>
      </c>
      <c r="U8980">
        <v>0</v>
      </c>
      <c r="V8980">
        <v>0</v>
      </c>
      <c r="W8980">
        <v>0</v>
      </c>
      <c r="X8980">
        <v>94.96547457079717</v>
      </c>
      <c r="Y8980">
        <v>0</v>
      </c>
      <c r="Z8980">
        <v>0</v>
      </c>
      <c r="AA8980">
        <v>0</v>
      </c>
      <c r="AB8980">
        <v>10.483495262253332</v>
      </c>
      <c r="AC8980">
        <v>0</v>
      </c>
      <c r="AD8980">
        <v>0</v>
      </c>
      <c r="AE8980">
        <v>105.4489698330505</v>
      </c>
    </row>
    <row r="8981" spans="1:31" x14ac:dyDescent="0.3">
      <c r="A8981">
        <v>2729434</v>
      </c>
      <c r="B8981">
        <v>1</v>
      </c>
      <c r="C8981" t="s">
        <v>80</v>
      </c>
      <c r="D8981" t="s">
        <v>83</v>
      </c>
      <c r="E8981" t="s">
        <v>132</v>
      </c>
      <c r="F8981" t="s">
        <v>24417</v>
      </c>
      <c r="G8981" t="s">
        <v>409</v>
      </c>
      <c r="H8981" t="s">
        <v>135</v>
      </c>
      <c r="I8981" t="s">
        <v>136</v>
      </c>
      <c r="J8981" t="s">
        <v>137</v>
      </c>
      <c r="K8981" t="s">
        <v>138</v>
      </c>
      <c r="L8981" t="s">
        <v>22718</v>
      </c>
      <c r="M8981" t="s">
        <v>24418</v>
      </c>
      <c r="N8981">
        <v>0.59166666599999995</v>
      </c>
      <c r="O8981">
        <v>0</v>
      </c>
      <c r="P8981">
        <v>216</v>
      </c>
      <c r="Q8981">
        <v>0</v>
      </c>
      <c r="R8981">
        <v>0</v>
      </c>
      <c r="S8981">
        <v>0</v>
      </c>
      <c r="T8981">
        <v>17</v>
      </c>
      <c r="U8981">
        <v>0</v>
      </c>
      <c r="V8981">
        <v>0</v>
      </c>
      <c r="W8981">
        <v>0</v>
      </c>
      <c r="X8981">
        <v>26.981354377646479</v>
      </c>
      <c r="Y8981">
        <v>0</v>
      </c>
      <c r="Z8981">
        <v>0</v>
      </c>
      <c r="AA8981">
        <v>0</v>
      </c>
      <c r="AB8981">
        <v>2.1474458466322504</v>
      </c>
      <c r="AC8981">
        <v>0</v>
      </c>
      <c r="AD8981">
        <v>0</v>
      </c>
      <c r="AE8981">
        <v>29.128800224278731</v>
      </c>
    </row>
    <row r="8982" spans="1:31" x14ac:dyDescent="0.3">
      <c r="A8982">
        <v>2729325</v>
      </c>
      <c r="B8982">
        <v>1</v>
      </c>
      <c r="C8982" t="s">
        <v>80</v>
      </c>
      <c r="D8982" t="s">
        <v>90</v>
      </c>
      <c r="E8982" t="s">
        <v>161</v>
      </c>
      <c r="F8982" t="s">
        <v>24419</v>
      </c>
      <c r="G8982" t="s">
        <v>1696</v>
      </c>
      <c r="H8982" t="s">
        <v>135</v>
      </c>
      <c r="I8982" t="s">
        <v>136</v>
      </c>
      <c r="J8982" t="s">
        <v>137</v>
      </c>
      <c r="K8982" t="s">
        <v>138</v>
      </c>
      <c r="L8982" t="s">
        <v>24420</v>
      </c>
      <c r="M8982" t="s">
        <v>23846</v>
      </c>
      <c r="N8982">
        <v>0.73166666599999997</v>
      </c>
      <c r="O8982">
        <v>0</v>
      </c>
      <c r="P8982">
        <v>65</v>
      </c>
      <c r="Q8982">
        <v>0</v>
      </c>
      <c r="R8982">
        <v>0</v>
      </c>
      <c r="S8982">
        <v>0</v>
      </c>
      <c r="T8982">
        <v>6</v>
      </c>
      <c r="U8982">
        <v>0</v>
      </c>
      <c r="V8982">
        <v>0</v>
      </c>
      <c r="W8982">
        <v>0</v>
      </c>
      <c r="X8982">
        <v>9.3309126340862569</v>
      </c>
      <c r="Y8982">
        <v>0</v>
      </c>
      <c r="Z8982">
        <v>0</v>
      </c>
      <c r="AA8982">
        <v>0</v>
      </c>
      <c r="AB8982">
        <v>1.1365455541859302</v>
      </c>
      <c r="AC8982">
        <v>0</v>
      </c>
      <c r="AD8982">
        <v>0</v>
      </c>
      <c r="AE8982">
        <v>10.467458188272188</v>
      </c>
    </row>
    <row r="8983" spans="1:31" x14ac:dyDescent="0.3">
      <c r="A8983">
        <v>2729540</v>
      </c>
      <c r="B8983">
        <v>1</v>
      </c>
      <c r="C8983" t="s">
        <v>80</v>
      </c>
      <c r="D8983" t="s">
        <v>91</v>
      </c>
      <c r="E8983" t="s">
        <v>150</v>
      </c>
      <c r="F8983" t="s">
        <v>151</v>
      </c>
      <c r="G8983" t="s">
        <v>152</v>
      </c>
      <c r="H8983" t="s">
        <v>153</v>
      </c>
      <c r="I8983" t="s">
        <v>136</v>
      </c>
      <c r="J8983" t="s">
        <v>137</v>
      </c>
      <c r="K8983" t="s">
        <v>138</v>
      </c>
      <c r="L8983" t="s">
        <v>24421</v>
      </c>
      <c r="M8983" t="s">
        <v>24422</v>
      </c>
      <c r="N8983">
        <v>0.21805555500000001</v>
      </c>
      <c r="O8983">
        <v>15</v>
      </c>
      <c r="P8983">
        <v>242</v>
      </c>
      <c r="Q8983">
        <v>25</v>
      </c>
      <c r="R8983">
        <v>72</v>
      </c>
      <c r="S8983">
        <v>17</v>
      </c>
      <c r="T8983">
        <v>227</v>
      </c>
      <c r="U8983">
        <v>1</v>
      </c>
      <c r="V8983">
        <v>0</v>
      </c>
      <c r="W8983">
        <v>4.0767693015460136</v>
      </c>
      <c r="X8983">
        <v>11.354830030251353</v>
      </c>
      <c r="Y8983">
        <v>1.9564021417524338</v>
      </c>
      <c r="Z8983">
        <v>1.4215703989787378</v>
      </c>
      <c r="AA8983">
        <v>34.118900387156202</v>
      </c>
      <c r="AB8983">
        <v>45.402237747485671</v>
      </c>
      <c r="AC8983">
        <v>1.849296972002421</v>
      </c>
      <c r="AD8983">
        <v>0</v>
      </c>
      <c r="AE8983">
        <v>100.18000697917283</v>
      </c>
    </row>
    <row r="8984" spans="1:31" x14ac:dyDescent="0.3">
      <c r="A8984">
        <v>2729494</v>
      </c>
      <c r="B8984">
        <v>1</v>
      </c>
      <c r="C8984" t="s">
        <v>80</v>
      </c>
      <c r="D8984" t="s">
        <v>101</v>
      </c>
      <c r="E8984" t="s">
        <v>213</v>
      </c>
      <c r="F8984" t="s">
        <v>11858</v>
      </c>
      <c r="G8984" t="s">
        <v>152</v>
      </c>
      <c r="H8984" t="s">
        <v>153</v>
      </c>
      <c r="I8984" t="s">
        <v>136</v>
      </c>
      <c r="J8984" t="s">
        <v>137</v>
      </c>
      <c r="K8984" t="s">
        <v>138</v>
      </c>
      <c r="L8984" t="s">
        <v>24423</v>
      </c>
      <c r="M8984" t="s">
        <v>24424</v>
      </c>
      <c r="N8984">
        <v>0.39027777699999999</v>
      </c>
      <c r="O8984">
        <v>15</v>
      </c>
      <c r="P8984">
        <v>4348</v>
      </c>
      <c r="Q8984">
        <v>14</v>
      </c>
      <c r="R8984">
        <v>118</v>
      </c>
      <c r="S8984">
        <v>45</v>
      </c>
      <c r="T8984">
        <v>473</v>
      </c>
      <c r="U8984">
        <v>5</v>
      </c>
      <c r="V8984">
        <v>1</v>
      </c>
      <c r="W8984">
        <v>1.8212053105621668</v>
      </c>
      <c r="X8984">
        <v>357.25964349972543</v>
      </c>
      <c r="Y8984">
        <v>27.1736436191031</v>
      </c>
      <c r="Z8984">
        <v>10.615295147740571</v>
      </c>
      <c r="AA8984">
        <v>50.901286902447602</v>
      </c>
      <c r="AB8984">
        <v>152.32262939317451</v>
      </c>
      <c r="AC8984">
        <v>23.138178064551525</v>
      </c>
      <c r="AD8984">
        <v>0</v>
      </c>
      <c r="AE8984">
        <v>623.23188193730493</v>
      </c>
    </row>
    <row r="8985" spans="1:31" x14ac:dyDescent="0.3">
      <c r="A8985">
        <v>2730081</v>
      </c>
      <c r="B8985">
        <v>1</v>
      </c>
      <c r="C8985" t="s">
        <v>80</v>
      </c>
      <c r="D8985" t="s">
        <v>106</v>
      </c>
      <c r="E8985" t="s">
        <v>213</v>
      </c>
      <c r="F8985" t="s">
        <v>1098</v>
      </c>
      <c r="G8985" t="s">
        <v>152</v>
      </c>
      <c r="H8985" t="s">
        <v>153</v>
      </c>
      <c r="I8985" t="s">
        <v>136</v>
      </c>
      <c r="J8985" t="s">
        <v>137</v>
      </c>
      <c r="K8985" t="s">
        <v>138</v>
      </c>
      <c r="L8985" t="s">
        <v>24425</v>
      </c>
      <c r="M8985" t="s">
        <v>24426</v>
      </c>
      <c r="N8985">
        <v>1.595555555</v>
      </c>
      <c r="O8985">
        <v>0</v>
      </c>
      <c r="P8985">
        <v>564</v>
      </c>
      <c r="Q8985">
        <v>86</v>
      </c>
      <c r="R8985">
        <v>194</v>
      </c>
      <c r="S8985">
        <v>12</v>
      </c>
      <c r="T8985">
        <v>127</v>
      </c>
      <c r="U8985">
        <v>0</v>
      </c>
      <c r="V8985">
        <v>0</v>
      </c>
      <c r="W8985">
        <v>0</v>
      </c>
      <c r="X8985">
        <v>192.83264652782447</v>
      </c>
      <c r="Y8985">
        <v>123.24702787325079</v>
      </c>
      <c r="Z8985">
        <v>228.22045386816393</v>
      </c>
      <c r="AA8985">
        <v>81.673068891754014</v>
      </c>
      <c r="AB8985">
        <v>106.69054335873389</v>
      </c>
      <c r="AC8985">
        <v>0</v>
      </c>
      <c r="AD8985">
        <v>0</v>
      </c>
      <c r="AE8985">
        <v>732.66374051972707</v>
      </c>
    </row>
    <row r="8986" spans="1:31" x14ac:dyDescent="0.3">
      <c r="A8986">
        <v>2728784</v>
      </c>
      <c r="B8986">
        <v>1</v>
      </c>
      <c r="C8986" t="s">
        <v>81</v>
      </c>
      <c r="D8986" t="s">
        <v>123</v>
      </c>
      <c r="E8986" t="s">
        <v>150</v>
      </c>
      <c r="F8986" t="s">
        <v>17316</v>
      </c>
      <c r="G8986" t="s">
        <v>152</v>
      </c>
      <c r="H8986" t="s">
        <v>153</v>
      </c>
      <c r="I8986" t="s">
        <v>136</v>
      </c>
      <c r="J8986" t="s">
        <v>137</v>
      </c>
      <c r="K8986" t="s">
        <v>138</v>
      </c>
      <c r="L8986" t="s">
        <v>24427</v>
      </c>
      <c r="M8986" t="s">
        <v>24428</v>
      </c>
      <c r="N8986">
        <v>2.244722222</v>
      </c>
      <c r="O8986">
        <v>2</v>
      </c>
      <c r="P8986">
        <v>12</v>
      </c>
      <c r="Q8986">
        <v>19</v>
      </c>
      <c r="R8986">
        <v>94</v>
      </c>
      <c r="S8986">
        <v>7</v>
      </c>
      <c r="T8986">
        <v>80</v>
      </c>
      <c r="U8986">
        <v>1</v>
      </c>
      <c r="V8986">
        <v>4</v>
      </c>
      <c r="W8986">
        <v>0</v>
      </c>
      <c r="X8986">
        <v>0.57481854483872497</v>
      </c>
      <c r="Y8986">
        <v>0.9406192484675</v>
      </c>
      <c r="Z8986">
        <v>7.4376561700941286</v>
      </c>
      <c r="AA8986">
        <v>183.01737553822093</v>
      </c>
      <c r="AB8986">
        <v>137.7375439813635</v>
      </c>
      <c r="AC8986">
        <v>11.844263674117334</v>
      </c>
      <c r="AD8986">
        <v>16.429803488976457</v>
      </c>
      <c r="AE8986">
        <v>357.9820806460786</v>
      </c>
    </row>
    <row r="8987" spans="1:31" x14ac:dyDescent="0.3">
      <c r="A8987">
        <v>2729348</v>
      </c>
      <c r="B8987">
        <v>1</v>
      </c>
      <c r="C8987" t="s">
        <v>81</v>
      </c>
      <c r="D8987" t="s">
        <v>117</v>
      </c>
      <c r="E8987" t="s">
        <v>150</v>
      </c>
      <c r="F8987" t="s">
        <v>24429</v>
      </c>
      <c r="G8987" t="s">
        <v>152</v>
      </c>
      <c r="H8987" t="s">
        <v>153</v>
      </c>
      <c r="I8987" t="s">
        <v>136</v>
      </c>
      <c r="J8987" t="s">
        <v>137</v>
      </c>
      <c r="K8987" t="s">
        <v>138</v>
      </c>
      <c r="L8987" t="s">
        <v>24430</v>
      </c>
      <c r="M8987" t="s">
        <v>24431</v>
      </c>
      <c r="N8987">
        <v>0.57416666599999999</v>
      </c>
      <c r="O8987">
        <v>16</v>
      </c>
      <c r="P8987">
        <v>2283</v>
      </c>
      <c r="Q8987">
        <v>86</v>
      </c>
      <c r="R8987">
        <v>254</v>
      </c>
      <c r="S8987">
        <v>16</v>
      </c>
      <c r="T8987">
        <v>113</v>
      </c>
      <c r="U8987">
        <v>0</v>
      </c>
      <c r="V8987">
        <v>0</v>
      </c>
      <c r="W8987">
        <v>8.7407404472017092</v>
      </c>
      <c r="X8987">
        <v>127.7886847296669</v>
      </c>
      <c r="Y8987">
        <v>26.542040416236951</v>
      </c>
      <c r="Z8987">
        <v>13.627073071890365</v>
      </c>
      <c r="AA8987">
        <v>8.982038890877087</v>
      </c>
      <c r="AB8987">
        <v>22.751369537550161</v>
      </c>
      <c r="AC8987">
        <v>0</v>
      </c>
      <c r="AD8987">
        <v>0</v>
      </c>
      <c r="AE8987">
        <v>208.43194709342316</v>
      </c>
    </row>
    <row r="8988" spans="1:31" x14ac:dyDescent="0.3">
      <c r="A8988">
        <v>2730553</v>
      </c>
      <c r="B8988">
        <v>1</v>
      </c>
      <c r="C8988" t="s">
        <v>81</v>
      </c>
      <c r="D8988" t="s">
        <v>126</v>
      </c>
      <c r="E8988" t="s">
        <v>156</v>
      </c>
      <c r="F8988" t="s">
        <v>24432</v>
      </c>
      <c r="G8988" t="s">
        <v>152</v>
      </c>
      <c r="H8988" t="s">
        <v>153</v>
      </c>
      <c r="I8988" t="s">
        <v>136</v>
      </c>
      <c r="J8988" t="s">
        <v>137</v>
      </c>
      <c r="K8988" t="s">
        <v>138</v>
      </c>
      <c r="L8988" t="s">
        <v>24433</v>
      </c>
      <c r="M8988" t="s">
        <v>24434</v>
      </c>
      <c r="N8988">
        <v>1.7666666660000001</v>
      </c>
      <c r="O8988">
        <v>0</v>
      </c>
      <c r="P8988">
        <v>59</v>
      </c>
      <c r="Q8988">
        <v>15</v>
      </c>
      <c r="R8988">
        <v>61</v>
      </c>
      <c r="S8988">
        <v>3</v>
      </c>
      <c r="T8988">
        <v>12</v>
      </c>
      <c r="U8988">
        <v>0</v>
      </c>
      <c r="V8988">
        <v>0</v>
      </c>
      <c r="W8988">
        <v>0</v>
      </c>
      <c r="X8988">
        <v>12.886268825600402</v>
      </c>
      <c r="Y8988">
        <v>30.462604295477103</v>
      </c>
      <c r="Z8988">
        <v>42.029027737163574</v>
      </c>
      <c r="AA8988">
        <v>14.226661534935598</v>
      </c>
      <c r="AB8988">
        <v>14.430726830406</v>
      </c>
      <c r="AC8988">
        <v>0</v>
      </c>
      <c r="AD8988">
        <v>0</v>
      </c>
      <c r="AE8988">
        <v>114.03528922358268</v>
      </c>
    </row>
    <row r="8989" spans="1:31" x14ac:dyDescent="0.3">
      <c r="A8989">
        <v>2729889</v>
      </c>
      <c r="B8989">
        <v>1</v>
      </c>
      <c r="C8989" t="s">
        <v>80</v>
      </c>
      <c r="D8989" t="s">
        <v>109</v>
      </c>
      <c r="E8989" t="s">
        <v>156</v>
      </c>
      <c r="F8989" t="s">
        <v>24435</v>
      </c>
      <c r="G8989" t="s">
        <v>348</v>
      </c>
      <c r="H8989" t="s">
        <v>153</v>
      </c>
      <c r="I8989" t="s">
        <v>136</v>
      </c>
      <c r="J8989" t="s">
        <v>137</v>
      </c>
      <c r="K8989" t="s">
        <v>138</v>
      </c>
      <c r="L8989" t="s">
        <v>24436</v>
      </c>
      <c r="M8989" t="s">
        <v>24437</v>
      </c>
      <c r="N8989">
        <v>4.0750000000000002</v>
      </c>
      <c r="O8989">
        <v>0</v>
      </c>
      <c r="P8989">
        <v>60</v>
      </c>
      <c r="Q8989">
        <v>0</v>
      </c>
      <c r="R8989">
        <v>6</v>
      </c>
      <c r="S8989">
        <v>0</v>
      </c>
      <c r="T8989">
        <v>12</v>
      </c>
      <c r="U8989">
        <v>0</v>
      </c>
      <c r="V8989">
        <v>0</v>
      </c>
      <c r="W8989">
        <v>0</v>
      </c>
      <c r="X8989">
        <v>27.035351506401945</v>
      </c>
      <c r="Y8989">
        <v>0</v>
      </c>
      <c r="Z8989">
        <v>4.440470024048361</v>
      </c>
      <c r="AA8989">
        <v>0</v>
      </c>
      <c r="AB8989">
        <v>6.5675264076657989</v>
      </c>
      <c r="AC8989">
        <v>0</v>
      </c>
      <c r="AD8989">
        <v>0</v>
      </c>
      <c r="AE8989">
        <v>38.043347938116099</v>
      </c>
    </row>
    <row r="8990" spans="1:31" x14ac:dyDescent="0.3">
      <c r="A8990">
        <v>2730012</v>
      </c>
      <c r="B8990">
        <v>1</v>
      </c>
      <c r="C8990" t="s">
        <v>81</v>
      </c>
      <c r="D8990" t="s">
        <v>120</v>
      </c>
      <c r="E8990" t="s">
        <v>161</v>
      </c>
      <c r="F8990" t="s">
        <v>24438</v>
      </c>
      <c r="G8990" t="s">
        <v>163</v>
      </c>
      <c r="H8990" t="s">
        <v>135</v>
      </c>
      <c r="I8990" t="s">
        <v>136</v>
      </c>
      <c r="J8990" t="s">
        <v>137</v>
      </c>
      <c r="K8990" t="s">
        <v>138</v>
      </c>
      <c r="L8990" t="s">
        <v>24439</v>
      </c>
      <c r="M8990" t="s">
        <v>24440</v>
      </c>
      <c r="N8990">
        <v>3.7452777770000001</v>
      </c>
      <c r="O8990">
        <v>0</v>
      </c>
      <c r="P8990">
        <v>107</v>
      </c>
      <c r="Q8990">
        <v>0</v>
      </c>
      <c r="R8990">
        <v>2</v>
      </c>
      <c r="S8990">
        <v>0</v>
      </c>
      <c r="T8990">
        <v>19</v>
      </c>
      <c r="U8990">
        <v>0</v>
      </c>
      <c r="V8990">
        <v>0</v>
      </c>
      <c r="W8990">
        <v>0</v>
      </c>
      <c r="X8990">
        <v>76.168707862250955</v>
      </c>
      <c r="Y8990">
        <v>0</v>
      </c>
      <c r="Z8990">
        <v>6.6822448277061008</v>
      </c>
      <c r="AA8990">
        <v>0</v>
      </c>
      <c r="AB8990">
        <v>17.878087659285228</v>
      </c>
      <c r="AC8990">
        <v>0</v>
      </c>
      <c r="AD8990">
        <v>0</v>
      </c>
      <c r="AE8990">
        <v>100.72904034924228</v>
      </c>
    </row>
    <row r="8991" spans="1:31" x14ac:dyDescent="0.3">
      <c r="A8991">
        <v>2728976</v>
      </c>
      <c r="B8991">
        <v>1</v>
      </c>
      <c r="C8991" t="s">
        <v>80</v>
      </c>
      <c r="D8991" t="s">
        <v>106</v>
      </c>
      <c r="E8991" t="s">
        <v>213</v>
      </c>
      <c r="F8991" t="s">
        <v>895</v>
      </c>
      <c r="G8991" t="s">
        <v>152</v>
      </c>
      <c r="H8991" t="s">
        <v>153</v>
      </c>
      <c r="I8991" t="s">
        <v>136</v>
      </c>
      <c r="J8991" t="s">
        <v>137</v>
      </c>
      <c r="K8991" t="s">
        <v>138</v>
      </c>
      <c r="L8991" t="s">
        <v>23170</v>
      </c>
      <c r="M8991" t="s">
        <v>24441</v>
      </c>
      <c r="N8991">
        <v>1.9330555549999999</v>
      </c>
      <c r="O8991">
        <v>0</v>
      </c>
      <c r="P8991">
        <v>45</v>
      </c>
      <c r="Q8991">
        <v>18</v>
      </c>
      <c r="R8991">
        <v>74</v>
      </c>
      <c r="S8991">
        <v>6</v>
      </c>
      <c r="T8991">
        <v>36</v>
      </c>
      <c r="U8991">
        <v>0</v>
      </c>
      <c r="V8991">
        <v>0</v>
      </c>
      <c r="W8991">
        <v>0</v>
      </c>
      <c r="X8991">
        <v>14.559262027253499</v>
      </c>
      <c r="Y8991">
        <v>61.71263631178482</v>
      </c>
      <c r="Z8991">
        <v>101.35473934538466</v>
      </c>
      <c r="AA8991">
        <v>15.117629625224815</v>
      </c>
      <c r="AB8991">
        <v>24.373013280768447</v>
      </c>
      <c r="AC8991">
        <v>0</v>
      </c>
      <c r="AD8991">
        <v>0</v>
      </c>
      <c r="AE8991">
        <v>217.11728059041624</v>
      </c>
    </row>
    <row r="8992" spans="1:31" x14ac:dyDescent="0.3">
      <c r="A8992">
        <v>2729603</v>
      </c>
      <c r="B8992">
        <v>1</v>
      </c>
      <c r="C8992" t="s">
        <v>80</v>
      </c>
      <c r="D8992" t="s">
        <v>99</v>
      </c>
      <c r="E8992" t="s">
        <v>132</v>
      </c>
      <c r="F8992" t="s">
        <v>24442</v>
      </c>
      <c r="G8992" t="s">
        <v>134</v>
      </c>
      <c r="H8992" t="s">
        <v>135</v>
      </c>
      <c r="I8992" t="s">
        <v>136</v>
      </c>
      <c r="J8992" t="s">
        <v>137</v>
      </c>
      <c r="K8992" t="s">
        <v>138</v>
      </c>
      <c r="L8992" t="s">
        <v>24443</v>
      </c>
      <c r="M8992" t="s">
        <v>24444</v>
      </c>
      <c r="N8992">
        <v>6.3194444440000002</v>
      </c>
      <c r="O8992">
        <v>0</v>
      </c>
      <c r="P8992">
        <v>87</v>
      </c>
      <c r="Q8992">
        <v>0</v>
      </c>
      <c r="R8992">
        <v>0</v>
      </c>
      <c r="S8992">
        <v>0</v>
      </c>
      <c r="T8992">
        <v>11</v>
      </c>
      <c r="U8992">
        <v>0</v>
      </c>
      <c r="V8992">
        <v>1</v>
      </c>
      <c r="W8992">
        <v>0</v>
      </c>
      <c r="X8992">
        <v>63.249340465522444</v>
      </c>
      <c r="Y8992">
        <v>0</v>
      </c>
      <c r="Z8992">
        <v>0</v>
      </c>
      <c r="AA8992">
        <v>0</v>
      </c>
      <c r="AB8992">
        <v>18.763855572494084</v>
      </c>
      <c r="AC8992">
        <v>0</v>
      </c>
      <c r="AD8992">
        <v>4.9930673568740076</v>
      </c>
      <c r="AE8992">
        <v>87.006263394890539</v>
      </c>
    </row>
    <row r="8993" spans="1:31" x14ac:dyDescent="0.3">
      <c r="A8993">
        <v>2730599</v>
      </c>
      <c r="B8993">
        <v>1</v>
      </c>
      <c r="C8993" t="s">
        <v>81</v>
      </c>
      <c r="D8993" t="s">
        <v>120</v>
      </c>
      <c r="E8993" t="s">
        <v>161</v>
      </c>
      <c r="F8993" t="s">
        <v>24445</v>
      </c>
      <c r="G8993" t="s">
        <v>163</v>
      </c>
      <c r="H8993" t="s">
        <v>135</v>
      </c>
      <c r="I8993" t="s">
        <v>136</v>
      </c>
      <c r="J8993" t="s">
        <v>137</v>
      </c>
      <c r="K8993" t="s">
        <v>138</v>
      </c>
      <c r="L8993" t="s">
        <v>24446</v>
      </c>
      <c r="M8993" t="s">
        <v>24447</v>
      </c>
      <c r="N8993">
        <v>1.5238888880000001</v>
      </c>
      <c r="O8993">
        <v>0</v>
      </c>
      <c r="P8993">
        <v>147</v>
      </c>
      <c r="Q8993">
        <v>0</v>
      </c>
      <c r="R8993">
        <v>0</v>
      </c>
      <c r="S8993">
        <v>0</v>
      </c>
      <c r="T8993">
        <v>5</v>
      </c>
      <c r="U8993">
        <v>0</v>
      </c>
      <c r="V8993">
        <v>0</v>
      </c>
      <c r="W8993">
        <v>0</v>
      </c>
      <c r="X8993">
        <v>66.540533587596173</v>
      </c>
      <c r="Y8993">
        <v>0</v>
      </c>
      <c r="Z8993">
        <v>0</v>
      </c>
      <c r="AA8993">
        <v>0</v>
      </c>
      <c r="AB8993">
        <v>2.6854370968218766</v>
      </c>
      <c r="AC8993">
        <v>0</v>
      </c>
      <c r="AD8993">
        <v>0</v>
      </c>
      <c r="AE8993">
        <v>69.225970684418044</v>
      </c>
    </row>
    <row r="8994" spans="1:31" x14ac:dyDescent="0.3">
      <c r="A8994">
        <v>2730617</v>
      </c>
      <c r="B8994">
        <v>2</v>
      </c>
      <c r="C8994" t="s">
        <v>80</v>
      </c>
      <c r="D8994" t="s">
        <v>82</v>
      </c>
      <c r="E8994" t="s">
        <v>156</v>
      </c>
      <c r="F8994" t="s">
        <v>24448</v>
      </c>
      <c r="G8994" t="s">
        <v>158</v>
      </c>
      <c r="H8994" t="s">
        <v>153</v>
      </c>
      <c r="I8994" t="s">
        <v>136</v>
      </c>
      <c r="J8994" t="s">
        <v>3</v>
      </c>
      <c r="K8994" t="s">
        <v>138</v>
      </c>
      <c r="L8994" t="s">
        <v>22829</v>
      </c>
      <c r="M8994" t="s">
        <v>24449</v>
      </c>
      <c r="N8994">
        <v>2.9575</v>
      </c>
      <c r="O8994">
        <v>0</v>
      </c>
      <c r="P8994">
        <v>831</v>
      </c>
      <c r="Q8994">
        <v>0</v>
      </c>
      <c r="R8994">
        <v>0</v>
      </c>
      <c r="S8994">
        <v>2</v>
      </c>
      <c r="T8994">
        <v>1362</v>
      </c>
      <c r="U8994">
        <v>0</v>
      </c>
      <c r="V8994">
        <v>2</v>
      </c>
      <c r="W8994">
        <v>0</v>
      </c>
      <c r="X8994">
        <v>703.02877003048059</v>
      </c>
      <c r="Y8994">
        <v>0</v>
      </c>
      <c r="Z8994">
        <v>0</v>
      </c>
      <c r="AA8994">
        <v>310.66261068806807</v>
      </c>
      <c r="AB8994">
        <v>2586.9701842664135</v>
      </c>
      <c r="AC8994">
        <v>0</v>
      </c>
      <c r="AD8994">
        <v>13.202545799099548</v>
      </c>
      <c r="AE8994">
        <v>3613.8641107840617</v>
      </c>
    </row>
    <row r="8995" spans="1:31" x14ac:dyDescent="0.3">
      <c r="A8995">
        <v>2729411</v>
      </c>
      <c r="B8995">
        <v>1</v>
      </c>
      <c r="C8995" t="s">
        <v>80</v>
      </c>
      <c r="D8995" t="s">
        <v>85</v>
      </c>
      <c r="E8995" t="s">
        <v>145</v>
      </c>
      <c r="F8995" t="s">
        <v>24450</v>
      </c>
      <c r="G8995" t="s">
        <v>230</v>
      </c>
      <c r="H8995" t="s">
        <v>135</v>
      </c>
      <c r="I8995" t="s">
        <v>136</v>
      </c>
      <c r="J8995" t="s">
        <v>137</v>
      </c>
      <c r="K8995" t="s">
        <v>138</v>
      </c>
      <c r="L8995" t="s">
        <v>24451</v>
      </c>
      <c r="M8995" t="s">
        <v>24452</v>
      </c>
      <c r="N8995">
        <v>4.0177777770000001</v>
      </c>
      <c r="O8995">
        <v>0</v>
      </c>
      <c r="P8995">
        <v>1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1.7168509227902093</v>
      </c>
      <c r="Y8995">
        <v>0</v>
      </c>
      <c r="Z8995">
        <v>0</v>
      </c>
      <c r="AA8995">
        <v>0</v>
      </c>
      <c r="AB8995">
        <v>0</v>
      </c>
      <c r="AC8995">
        <v>0</v>
      </c>
      <c r="AD8995">
        <v>0</v>
      </c>
      <c r="AE8995">
        <v>1.7168509227902093</v>
      </c>
    </row>
    <row r="8996" spans="1:31" x14ac:dyDescent="0.3">
      <c r="A8996">
        <v>2729062</v>
      </c>
      <c r="B8996">
        <v>1</v>
      </c>
      <c r="C8996" t="s">
        <v>80</v>
      </c>
      <c r="D8996" t="s">
        <v>93</v>
      </c>
      <c r="E8996" t="s">
        <v>150</v>
      </c>
      <c r="F8996" t="s">
        <v>14802</v>
      </c>
      <c r="G8996" t="s">
        <v>152</v>
      </c>
      <c r="H8996" t="s">
        <v>153</v>
      </c>
      <c r="I8996" t="s">
        <v>136</v>
      </c>
      <c r="J8996" t="s">
        <v>137</v>
      </c>
      <c r="K8996" t="s">
        <v>138</v>
      </c>
      <c r="L8996" t="s">
        <v>24453</v>
      </c>
      <c r="M8996" t="s">
        <v>24454</v>
      </c>
      <c r="N8996">
        <v>1.2327777769999999</v>
      </c>
      <c r="O8996">
        <v>3</v>
      </c>
      <c r="P8996">
        <v>5</v>
      </c>
      <c r="Q8996">
        <v>39</v>
      </c>
      <c r="R8996">
        <v>2</v>
      </c>
      <c r="S8996">
        <v>10</v>
      </c>
      <c r="T8996">
        <v>12</v>
      </c>
      <c r="U8996">
        <v>1</v>
      </c>
      <c r="V8996">
        <v>0</v>
      </c>
      <c r="W8996">
        <v>2.8288036520813344</v>
      </c>
      <c r="X8996">
        <v>2.0728568825195248</v>
      </c>
      <c r="Y8996">
        <v>145.34339363313461</v>
      </c>
      <c r="Z8996">
        <v>1.242336213968205</v>
      </c>
      <c r="AA8996">
        <v>22.121248456796575</v>
      </c>
      <c r="AB8996">
        <v>7.5729776325840019</v>
      </c>
      <c r="AC8996">
        <v>9.8985215852439001</v>
      </c>
      <c r="AD8996">
        <v>0</v>
      </c>
      <c r="AE8996">
        <v>191.08013805632817</v>
      </c>
    </row>
    <row r="8997" spans="1:31" x14ac:dyDescent="0.3">
      <c r="A8997">
        <v>2728870</v>
      </c>
      <c r="B8997">
        <v>1</v>
      </c>
      <c r="C8997" t="s">
        <v>81</v>
      </c>
      <c r="D8997" t="s">
        <v>116</v>
      </c>
      <c r="E8997" t="s">
        <v>213</v>
      </c>
      <c r="F8997" t="s">
        <v>3296</v>
      </c>
      <c r="G8997" t="s">
        <v>152</v>
      </c>
      <c r="H8997" t="s">
        <v>153</v>
      </c>
      <c r="I8997" t="s">
        <v>136</v>
      </c>
      <c r="J8997" t="s">
        <v>137</v>
      </c>
      <c r="K8997" t="s">
        <v>138</v>
      </c>
      <c r="L8997" t="s">
        <v>24455</v>
      </c>
      <c r="M8997" t="s">
        <v>24456</v>
      </c>
      <c r="N8997">
        <v>0.33194444400000001</v>
      </c>
      <c r="O8997">
        <v>0</v>
      </c>
      <c r="P8997">
        <v>797</v>
      </c>
      <c r="Q8997">
        <v>4</v>
      </c>
      <c r="R8997">
        <v>44</v>
      </c>
      <c r="S8997">
        <v>0</v>
      </c>
      <c r="T8997">
        <v>108</v>
      </c>
      <c r="U8997">
        <v>1</v>
      </c>
      <c r="V8997">
        <v>0</v>
      </c>
      <c r="W8997">
        <v>0</v>
      </c>
      <c r="X8997">
        <v>41.945181711258599</v>
      </c>
      <c r="Y8997">
        <v>1.2656846405269959</v>
      </c>
      <c r="Z8997">
        <v>1.6671436881409001</v>
      </c>
      <c r="AA8997">
        <v>0</v>
      </c>
      <c r="AB8997">
        <v>5.7674346867988122</v>
      </c>
      <c r="AC8997">
        <v>1.63837760893295</v>
      </c>
      <c r="AD8997">
        <v>0</v>
      </c>
      <c r="AE8997">
        <v>52.283822335658257</v>
      </c>
    </row>
    <row r="8998" spans="1:31" x14ac:dyDescent="0.3">
      <c r="A8998">
        <v>2729016</v>
      </c>
      <c r="B8998">
        <v>1</v>
      </c>
      <c r="C8998" t="s">
        <v>80</v>
      </c>
      <c r="D8998" t="s">
        <v>88</v>
      </c>
      <c r="E8998" t="s">
        <v>145</v>
      </c>
      <c r="F8998" t="s">
        <v>24457</v>
      </c>
      <c r="G8998" t="s">
        <v>147</v>
      </c>
      <c r="H8998" t="s">
        <v>135</v>
      </c>
      <c r="I8998" t="s">
        <v>136</v>
      </c>
      <c r="J8998" t="s">
        <v>137</v>
      </c>
      <c r="K8998" t="s">
        <v>138</v>
      </c>
      <c r="L8998" t="s">
        <v>24458</v>
      </c>
      <c r="M8998" t="s">
        <v>24459</v>
      </c>
      <c r="N8998">
        <v>2.406666666</v>
      </c>
      <c r="O8998">
        <v>0</v>
      </c>
      <c r="P8998">
        <v>15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5.4442903134588949</v>
      </c>
      <c r="Y8998">
        <v>0</v>
      </c>
      <c r="Z8998">
        <v>0</v>
      </c>
      <c r="AA8998">
        <v>0</v>
      </c>
      <c r="AB8998">
        <v>0</v>
      </c>
      <c r="AC8998">
        <v>0</v>
      </c>
      <c r="AD8998">
        <v>0</v>
      </c>
      <c r="AE8998">
        <v>5.4442903134588949</v>
      </c>
    </row>
    <row r="8999" spans="1:31" x14ac:dyDescent="0.3">
      <c r="A8999">
        <v>2728910</v>
      </c>
      <c r="B8999">
        <v>1</v>
      </c>
      <c r="C8999" t="s">
        <v>80</v>
      </c>
      <c r="D8999" t="s">
        <v>93</v>
      </c>
      <c r="E8999" t="s">
        <v>213</v>
      </c>
      <c r="F8999" t="s">
        <v>3290</v>
      </c>
      <c r="G8999" t="s">
        <v>152</v>
      </c>
      <c r="H8999" t="s">
        <v>153</v>
      </c>
      <c r="I8999" t="s">
        <v>136</v>
      </c>
      <c r="J8999" t="s">
        <v>137</v>
      </c>
      <c r="K8999" t="s">
        <v>138</v>
      </c>
      <c r="L8999" t="s">
        <v>24460</v>
      </c>
      <c r="M8999" t="s">
        <v>24461</v>
      </c>
      <c r="N8999">
        <v>13.1325</v>
      </c>
      <c r="O8999">
        <v>0</v>
      </c>
      <c r="P8999">
        <v>213</v>
      </c>
      <c r="Q8999">
        <v>11</v>
      </c>
      <c r="R8999">
        <v>87</v>
      </c>
      <c r="S8999">
        <v>5</v>
      </c>
      <c r="T8999">
        <v>32</v>
      </c>
      <c r="U8999">
        <v>0</v>
      </c>
      <c r="V8999">
        <v>0</v>
      </c>
      <c r="W8999">
        <v>0</v>
      </c>
      <c r="X8999">
        <v>178.51466287039025</v>
      </c>
      <c r="Y8999">
        <v>34.243874631461367</v>
      </c>
      <c r="Z8999">
        <v>30.568415078072114</v>
      </c>
      <c r="AA8999">
        <v>54.289909694770778</v>
      </c>
      <c r="AB8999">
        <v>188.2964075063496</v>
      </c>
      <c r="AC8999">
        <v>0</v>
      </c>
      <c r="AD8999">
        <v>0</v>
      </c>
      <c r="AE8999">
        <v>485.91326978104405</v>
      </c>
    </row>
    <row r="9000" spans="1:31" x14ac:dyDescent="0.3">
      <c r="A9000">
        <v>2728933</v>
      </c>
      <c r="B9000">
        <v>1</v>
      </c>
      <c r="C9000" t="s">
        <v>81</v>
      </c>
      <c r="D9000" t="s">
        <v>118</v>
      </c>
      <c r="E9000" t="s">
        <v>150</v>
      </c>
      <c r="F9000" t="s">
        <v>24462</v>
      </c>
      <c r="G9000" t="s">
        <v>152</v>
      </c>
      <c r="H9000" t="s">
        <v>153</v>
      </c>
      <c r="I9000" t="s">
        <v>136</v>
      </c>
      <c r="J9000" t="s">
        <v>137</v>
      </c>
      <c r="K9000" t="s">
        <v>138</v>
      </c>
      <c r="L9000" t="s">
        <v>24463</v>
      </c>
      <c r="M9000" t="s">
        <v>24464</v>
      </c>
      <c r="N9000">
        <v>0.53666666600000001</v>
      </c>
      <c r="O9000">
        <v>0</v>
      </c>
      <c r="P9000">
        <v>17343</v>
      </c>
      <c r="Q9000">
        <v>0</v>
      </c>
      <c r="R9000">
        <v>29</v>
      </c>
      <c r="S9000">
        <v>14</v>
      </c>
      <c r="T9000">
        <v>2675</v>
      </c>
      <c r="U9000">
        <v>1</v>
      </c>
      <c r="V9000">
        <v>8</v>
      </c>
      <c r="W9000">
        <v>0</v>
      </c>
      <c r="X9000">
        <v>1631.764621883168</v>
      </c>
      <c r="Y9000">
        <v>0</v>
      </c>
      <c r="Z9000">
        <v>2.1071180130291198</v>
      </c>
      <c r="AA9000">
        <v>333.48698229590929</v>
      </c>
      <c r="AB9000">
        <v>524.77785388266989</v>
      </c>
      <c r="AC9000">
        <v>90.902367364887255</v>
      </c>
      <c r="AD9000">
        <v>8.6761385562226216</v>
      </c>
      <c r="AE9000">
        <v>2591.7150819958861</v>
      </c>
    </row>
    <row r="9001" spans="1:31" x14ac:dyDescent="0.3">
      <c r="A9001">
        <v>2730642</v>
      </c>
      <c r="B9001">
        <v>1</v>
      </c>
      <c r="C9001" t="s">
        <v>81</v>
      </c>
      <c r="D9001" t="s">
        <v>114</v>
      </c>
      <c r="E9001" t="s">
        <v>150</v>
      </c>
      <c r="F9001" t="s">
        <v>24465</v>
      </c>
      <c r="G9001" t="s">
        <v>152</v>
      </c>
      <c r="H9001" t="s">
        <v>153</v>
      </c>
      <c r="I9001" t="s">
        <v>136</v>
      </c>
      <c r="J9001" t="s">
        <v>137</v>
      </c>
      <c r="K9001" t="s">
        <v>138</v>
      </c>
      <c r="L9001" t="s">
        <v>24466</v>
      </c>
      <c r="M9001" t="s">
        <v>24467</v>
      </c>
      <c r="N9001">
        <v>4.1038888880000002</v>
      </c>
      <c r="O9001">
        <v>0</v>
      </c>
      <c r="P9001">
        <v>29</v>
      </c>
      <c r="Q9001">
        <v>0</v>
      </c>
      <c r="R9001">
        <v>6</v>
      </c>
      <c r="S9001">
        <v>5</v>
      </c>
      <c r="T9001">
        <v>3</v>
      </c>
      <c r="U9001">
        <v>0</v>
      </c>
      <c r="V9001">
        <v>0</v>
      </c>
      <c r="W9001">
        <v>0</v>
      </c>
      <c r="X9001">
        <v>21.012332651133686</v>
      </c>
      <c r="Y9001">
        <v>0</v>
      </c>
      <c r="Z9001">
        <v>2.68501014730156</v>
      </c>
      <c r="AA9001">
        <v>148.94881496457029</v>
      </c>
      <c r="AB9001">
        <v>49.424142882188882</v>
      </c>
      <c r="AC9001">
        <v>0</v>
      </c>
      <c r="AD9001">
        <v>0</v>
      </c>
      <c r="AE9001">
        <v>222.07030064519441</v>
      </c>
    </row>
    <row r="9002" spans="1:31" x14ac:dyDescent="0.3">
      <c r="A9002">
        <v>2729929</v>
      </c>
      <c r="B9002">
        <v>1</v>
      </c>
      <c r="C9002" t="s">
        <v>80</v>
      </c>
      <c r="D9002" t="s">
        <v>103</v>
      </c>
      <c r="E9002" t="s">
        <v>213</v>
      </c>
      <c r="F9002" t="s">
        <v>23286</v>
      </c>
      <c r="G9002" t="s">
        <v>152</v>
      </c>
      <c r="H9002" t="s">
        <v>153</v>
      </c>
      <c r="I9002" t="s">
        <v>136</v>
      </c>
      <c r="J9002" t="s">
        <v>137</v>
      </c>
      <c r="K9002" t="s">
        <v>138</v>
      </c>
      <c r="L9002" t="s">
        <v>24468</v>
      </c>
      <c r="M9002" t="s">
        <v>24469</v>
      </c>
      <c r="N9002">
        <v>2.395</v>
      </c>
      <c r="O9002">
        <v>0</v>
      </c>
      <c r="P9002">
        <v>61</v>
      </c>
      <c r="Q9002">
        <v>2</v>
      </c>
      <c r="R9002">
        <v>52</v>
      </c>
      <c r="S9002">
        <v>19</v>
      </c>
      <c r="T9002">
        <v>49</v>
      </c>
      <c r="U9002">
        <v>17</v>
      </c>
      <c r="V9002">
        <v>0</v>
      </c>
      <c r="W9002">
        <v>0</v>
      </c>
      <c r="X9002">
        <v>24.744667318219996</v>
      </c>
      <c r="Y9002">
        <v>2.8923805368230546</v>
      </c>
      <c r="Z9002">
        <v>3.7458613868500956</v>
      </c>
      <c r="AA9002">
        <v>631.89862338501712</v>
      </c>
      <c r="AB9002">
        <v>45.6805956176702</v>
      </c>
      <c r="AC9002">
        <v>2264.9182229094645</v>
      </c>
      <c r="AD9002">
        <v>0</v>
      </c>
      <c r="AE9002">
        <v>2973.880351154045</v>
      </c>
    </row>
    <row r="9003" spans="1:31" x14ac:dyDescent="0.3">
      <c r="A9003">
        <v>2729431</v>
      </c>
      <c r="B9003">
        <v>1</v>
      </c>
      <c r="C9003" t="s">
        <v>81</v>
      </c>
      <c r="D9003" t="s">
        <v>117</v>
      </c>
      <c r="E9003" t="s">
        <v>161</v>
      </c>
      <c r="F9003" t="s">
        <v>24470</v>
      </c>
      <c r="G9003" t="s">
        <v>163</v>
      </c>
      <c r="H9003" t="s">
        <v>135</v>
      </c>
      <c r="I9003" t="s">
        <v>136</v>
      </c>
      <c r="J9003" t="s">
        <v>137</v>
      </c>
      <c r="K9003" t="s">
        <v>138</v>
      </c>
      <c r="L9003" t="s">
        <v>24471</v>
      </c>
      <c r="M9003" t="s">
        <v>24472</v>
      </c>
      <c r="N9003">
        <v>4.3250000000000002</v>
      </c>
      <c r="O9003">
        <v>0</v>
      </c>
      <c r="P9003">
        <v>35</v>
      </c>
      <c r="Q9003">
        <v>0</v>
      </c>
      <c r="R9003">
        <v>11</v>
      </c>
      <c r="S9003">
        <v>0</v>
      </c>
      <c r="T9003">
        <v>3</v>
      </c>
      <c r="U9003">
        <v>0</v>
      </c>
      <c r="V9003">
        <v>0</v>
      </c>
      <c r="W9003">
        <v>0</v>
      </c>
      <c r="X9003">
        <v>39.551528712955097</v>
      </c>
      <c r="Y9003">
        <v>0</v>
      </c>
      <c r="Z9003">
        <v>0</v>
      </c>
      <c r="AA9003">
        <v>0</v>
      </c>
      <c r="AB9003">
        <v>0.66748842649913998</v>
      </c>
      <c r="AC9003">
        <v>0</v>
      </c>
      <c r="AD9003">
        <v>0</v>
      </c>
      <c r="AE9003">
        <v>40.219017139454238</v>
      </c>
    </row>
    <row r="9004" spans="1:31" x14ac:dyDescent="0.3">
      <c r="A9004">
        <v>2730078</v>
      </c>
      <c r="B9004">
        <v>2</v>
      </c>
      <c r="C9004" t="s">
        <v>80</v>
      </c>
      <c r="D9004" t="s">
        <v>103</v>
      </c>
      <c r="E9004" t="s">
        <v>150</v>
      </c>
      <c r="F9004" t="s">
        <v>20484</v>
      </c>
      <c r="G9004" t="s">
        <v>170</v>
      </c>
      <c r="H9004" t="s">
        <v>153</v>
      </c>
      <c r="I9004" t="s">
        <v>136</v>
      </c>
      <c r="J9004" t="s">
        <v>137</v>
      </c>
      <c r="K9004" t="s">
        <v>138</v>
      </c>
      <c r="L9004" t="s">
        <v>24473</v>
      </c>
      <c r="M9004" t="s">
        <v>24474</v>
      </c>
      <c r="N9004">
        <v>0.34861111099999997</v>
      </c>
      <c r="O9004">
        <v>0</v>
      </c>
      <c r="P9004">
        <v>13</v>
      </c>
      <c r="Q9004">
        <v>15</v>
      </c>
      <c r="R9004">
        <v>83</v>
      </c>
      <c r="S9004">
        <v>7</v>
      </c>
      <c r="T9004">
        <v>15</v>
      </c>
      <c r="U9004">
        <v>1</v>
      </c>
      <c r="V9004">
        <v>0</v>
      </c>
      <c r="W9004">
        <v>0</v>
      </c>
      <c r="X9004">
        <v>1.6245957124328099</v>
      </c>
      <c r="Y9004">
        <v>2.4478503569505068</v>
      </c>
      <c r="Z9004">
        <v>35.995803517977173</v>
      </c>
      <c r="AA9004">
        <v>13.083720812576535</v>
      </c>
      <c r="AB9004">
        <v>1.2097625930781226</v>
      </c>
      <c r="AC9004">
        <v>17.227840919918524</v>
      </c>
      <c r="AD9004">
        <v>0</v>
      </c>
      <c r="AE9004">
        <v>71.589573912933673</v>
      </c>
    </row>
    <row r="9005" spans="1:31" x14ac:dyDescent="0.3">
      <c r="A9005">
        <v>2729600</v>
      </c>
      <c r="B9005">
        <v>1</v>
      </c>
      <c r="C9005" t="s">
        <v>80</v>
      </c>
      <c r="D9005" t="s">
        <v>107</v>
      </c>
      <c r="E9005" t="s">
        <v>150</v>
      </c>
      <c r="F9005" t="s">
        <v>1730</v>
      </c>
      <c r="G9005" t="s">
        <v>152</v>
      </c>
      <c r="H9005" t="s">
        <v>153</v>
      </c>
      <c r="I9005" t="s">
        <v>136</v>
      </c>
      <c r="J9005" t="s">
        <v>137</v>
      </c>
      <c r="K9005" t="s">
        <v>138</v>
      </c>
      <c r="L9005" t="s">
        <v>24475</v>
      </c>
      <c r="M9005" t="s">
        <v>24476</v>
      </c>
      <c r="N9005">
        <v>1.160555555</v>
      </c>
      <c r="O9005">
        <v>0</v>
      </c>
      <c r="P9005">
        <v>342</v>
      </c>
      <c r="Q9005">
        <v>9</v>
      </c>
      <c r="R9005">
        <v>5</v>
      </c>
      <c r="S9005">
        <v>3</v>
      </c>
      <c r="T9005">
        <v>87</v>
      </c>
      <c r="U9005">
        <v>1</v>
      </c>
      <c r="V9005">
        <v>0</v>
      </c>
      <c r="W9005">
        <v>0</v>
      </c>
      <c r="X9005">
        <v>53.432762115174192</v>
      </c>
      <c r="Y9005">
        <v>7.1989697082124673</v>
      </c>
      <c r="Z9005">
        <v>1.6595831336260534</v>
      </c>
      <c r="AA9005">
        <v>20.044843004810964</v>
      </c>
      <c r="AB9005">
        <v>52.460064061061928</v>
      </c>
      <c r="AC9005">
        <v>40.458511682016436</v>
      </c>
      <c r="AD9005">
        <v>0</v>
      </c>
      <c r="AE9005">
        <v>175.25473370490204</v>
      </c>
    </row>
    <row r="9006" spans="1:31" x14ac:dyDescent="0.3">
      <c r="A9006">
        <v>2730141</v>
      </c>
      <c r="B9006">
        <v>1</v>
      </c>
      <c r="C9006" t="s">
        <v>80</v>
      </c>
      <c r="D9006" t="s">
        <v>94</v>
      </c>
      <c r="E9006" t="s">
        <v>161</v>
      </c>
      <c r="F9006" t="s">
        <v>24477</v>
      </c>
      <c r="G9006" t="s">
        <v>163</v>
      </c>
      <c r="H9006" t="s">
        <v>135</v>
      </c>
      <c r="I9006" t="s">
        <v>136</v>
      </c>
      <c r="J9006" t="s">
        <v>137</v>
      </c>
      <c r="K9006" t="s">
        <v>138</v>
      </c>
      <c r="L9006" t="s">
        <v>24478</v>
      </c>
      <c r="M9006" t="s">
        <v>24479</v>
      </c>
      <c r="N9006">
        <v>5.4683333330000004</v>
      </c>
      <c r="O9006">
        <v>0</v>
      </c>
      <c r="P9006">
        <v>23</v>
      </c>
      <c r="Q9006">
        <v>0</v>
      </c>
      <c r="R9006">
        <v>0</v>
      </c>
      <c r="S9006">
        <v>0</v>
      </c>
      <c r="T9006">
        <v>1</v>
      </c>
      <c r="U9006">
        <v>0</v>
      </c>
      <c r="V9006">
        <v>0</v>
      </c>
      <c r="W9006">
        <v>0</v>
      </c>
      <c r="X9006">
        <v>18.087173050427957</v>
      </c>
      <c r="Y9006">
        <v>0</v>
      </c>
      <c r="Z9006">
        <v>0</v>
      </c>
      <c r="AA9006">
        <v>0</v>
      </c>
      <c r="AB9006">
        <v>0</v>
      </c>
      <c r="AC9006">
        <v>0</v>
      </c>
      <c r="AD9006">
        <v>0</v>
      </c>
      <c r="AE9006">
        <v>18.087173050427957</v>
      </c>
    </row>
    <row r="9007" spans="1:31" x14ac:dyDescent="0.3">
      <c r="A9007">
        <v>2730164</v>
      </c>
      <c r="B9007">
        <v>1</v>
      </c>
      <c r="C9007" t="s">
        <v>80</v>
      </c>
      <c r="D9007" t="s">
        <v>107</v>
      </c>
      <c r="E9007" t="s">
        <v>132</v>
      </c>
      <c r="F9007" t="s">
        <v>24480</v>
      </c>
      <c r="G9007" t="s">
        <v>134</v>
      </c>
      <c r="H9007" t="s">
        <v>135</v>
      </c>
      <c r="I9007" t="s">
        <v>136</v>
      </c>
      <c r="J9007" t="s">
        <v>137</v>
      </c>
      <c r="K9007" t="s">
        <v>138</v>
      </c>
      <c r="L9007" t="s">
        <v>24481</v>
      </c>
      <c r="M9007" t="s">
        <v>24482</v>
      </c>
      <c r="N9007">
        <v>5.5563888879999999</v>
      </c>
      <c r="O9007">
        <v>0</v>
      </c>
      <c r="P9007">
        <v>444</v>
      </c>
      <c r="Q9007">
        <v>0</v>
      </c>
      <c r="R9007">
        <v>0</v>
      </c>
      <c r="S9007">
        <v>0</v>
      </c>
      <c r="T9007">
        <v>24</v>
      </c>
      <c r="U9007">
        <v>0</v>
      </c>
      <c r="V9007">
        <v>0</v>
      </c>
      <c r="W9007">
        <v>0</v>
      </c>
      <c r="X9007">
        <v>273.73413793864745</v>
      </c>
      <c r="Y9007">
        <v>0</v>
      </c>
      <c r="Z9007">
        <v>0</v>
      </c>
      <c r="AA9007">
        <v>0</v>
      </c>
      <c r="AB9007">
        <v>146.87059197979565</v>
      </c>
      <c r="AC9007">
        <v>0</v>
      </c>
      <c r="AD9007">
        <v>0</v>
      </c>
      <c r="AE9007">
        <v>420.60472991844313</v>
      </c>
    </row>
    <row r="9008" spans="1:31" x14ac:dyDescent="0.3">
      <c r="A9008">
        <v>2728953</v>
      </c>
      <c r="B9008">
        <v>1</v>
      </c>
      <c r="C9008" t="s">
        <v>81</v>
      </c>
      <c r="D9008" t="s">
        <v>122</v>
      </c>
      <c r="E9008" t="s">
        <v>150</v>
      </c>
      <c r="F9008" t="s">
        <v>14259</v>
      </c>
      <c r="G9008" t="s">
        <v>152</v>
      </c>
      <c r="H9008" t="s">
        <v>153</v>
      </c>
      <c r="I9008" t="s">
        <v>136</v>
      </c>
      <c r="J9008" t="s">
        <v>137</v>
      </c>
      <c r="K9008" t="s">
        <v>138</v>
      </c>
      <c r="L9008" t="s">
        <v>24483</v>
      </c>
      <c r="M9008" t="s">
        <v>24484</v>
      </c>
      <c r="N9008">
        <v>0.64416666600000005</v>
      </c>
      <c r="O9008">
        <v>1</v>
      </c>
      <c r="P9008">
        <v>178</v>
      </c>
      <c r="Q9008">
        <v>1</v>
      </c>
      <c r="R9008">
        <v>0</v>
      </c>
      <c r="S9008">
        <v>6</v>
      </c>
      <c r="T9008">
        <v>20</v>
      </c>
      <c r="U9008">
        <v>4</v>
      </c>
      <c r="V9008">
        <v>0</v>
      </c>
      <c r="W9008">
        <v>9.9632889604999997E-2</v>
      </c>
      <c r="X9008">
        <v>10.350241122305107</v>
      </c>
      <c r="Y9008">
        <v>0.26927600869750001</v>
      </c>
      <c r="Z9008">
        <v>0</v>
      </c>
      <c r="AA9008">
        <v>43.776767336443363</v>
      </c>
      <c r="AB9008">
        <v>10.647904925874526</v>
      </c>
      <c r="AC9008">
        <v>50.9386943730916</v>
      </c>
      <c r="AD9008">
        <v>0</v>
      </c>
      <c r="AE9008">
        <v>116.08251665601711</v>
      </c>
    </row>
    <row r="9009" spans="1:31" x14ac:dyDescent="0.3">
      <c r="A9009">
        <v>2731386</v>
      </c>
      <c r="B9009">
        <v>1</v>
      </c>
      <c r="C9009" t="s">
        <v>80</v>
      </c>
      <c r="D9009" t="s">
        <v>107</v>
      </c>
      <c r="E9009" t="s">
        <v>200</v>
      </c>
      <c r="F9009" t="s">
        <v>24485</v>
      </c>
      <c r="G9009" t="s">
        <v>393</v>
      </c>
      <c r="H9009" t="s">
        <v>135</v>
      </c>
      <c r="I9009" t="s">
        <v>136</v>
      </c>
      <c r="J9009" t="s">
        <v>137</v>
      </c>
      <c r="K9009" t="s">
        <v>138</v>
      </c>
      <c r="L9009" t="s">
        <v>24486</v>
      </c>
      <c r="M9009" t="s">
        <v>24487</v>
      </c>
      <c r="N9009">
        <v>3.0038888880000001</v>
      </c>
      <c r="O9009">
        <v>0</v>
      </c>
      <c r="P9009">
        <v>9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1.17299779665445</v>
      </c>
      <c r="Y9009">
        <v>0</v>
      </c>
      <c r="Z9009">
        <v>0</v>
      </c>
      <c r="AA9009">
        <v>0</v>
      </c>
      <c r="AB9009">
        <v>0</v>
      </c>
      <c r="AC9009">
        <v>0</v>
      </c>
      <c r="AD9009">
        <v>0</v>
      </c>
      <c r="AE9009">
        <v>1.17299779665445</v>
      </c>
    </row>
    <row r="9010" spans="1:31" x14ac:dyDescent="0.3">
      <c r="A9010">
        <v>2731323</v>
      </c>
      <c r="B9010">
        <v>1</v>
      </c>
      <c r="C9010" t="s">
        <v>81</v>
      </c>
      <c r="D9010" t="s">
        <v>112</v>
      </c>
      <c r="E9010" t="s">
        <v>150</v>
      </c>
      <c r="F9010" t="s">
        <v>7404</v>
      </c>
      <c r="G9010" t="s">
        <v>209</v>
      </c>
      <c r="H9010" t="s">
        <v>153</v>
      </c>
      <c r="I9010" t="s">
        <v>136</v>
      </c>
      <c r="J9010" t="s">
        <v>137</v>
      </c>
      <c r="K9010" t="s">
        <v>210</v>
      </c>
      <c r="L9010" t="s">
        <v>24488</v>
      </c>
      <c r="M9010" t="s">
        <v>24489</v>
      </c>
      <c r="N9010">
        <v>5.2522222220000003</v>
      </c>
      <c r="O9010">
        <v>10</v>
      </c>
      <c r="P9010">
        <v>1180</v>
      </c>
      <c r="Q9010">
        <v>42</v>
      </c>
      <c r="R9010">
        <v>236</v>
      </c>
      <c r="S9010">
        <v>10</v>
      </c>
      <c r="T9010">
        <v>54</v>
      </c>
      <c r="U9010">
        <v>4</v>
      </c>
      <c r="V9010">
        <v>0</v>
      </c>
      <c r="W9010">
        <v>9.1788702749666644</v>
      </c>
      <c r="X9010">
        <v>612.74055486831526</v>
      </c>
      <c r="Y9010">
        <v>641.83754544292265</v>
      </c>
      <c r="Z9010">
        <v>155.12422554673464</v>
      </c>
      <c r="AA9010">
        <v>672.02675004401749</v>
      </c>
      <c r="AB9010">
        <v>44.813318193763656</v>
      </c>
      <c r="AC9010">
        <v>5495.966494922025</v>
      </c>
      <c r="AD9010">
        <v>0</v>
      </c>
      <c r="AE9010">
        <v>7631.6877592927458</v>
      </c>
    </row>
    <row r="9011" spans="1:31" x14ac:dyDescent="0.3">
      <c r="A9011">
        <v>2730991</v>
      </c>
      <c r="B9011">
        <v>1</v>
      </c>
      <c r="C9011" t="s">
        <v>80</v>
      </c>
      <c r="D9011" t="s">
        <v>104</v>
      </c>
      <c r="E9011" t="s">
        <v>156</v>
      </c>
      <c r="F9011" t="s">
        <v>4158</v>
      </c>
      <c r="G9011" t="s">
        <v>152</v>
      </c>
      <c r="H9011" t="s">
        <v>153</v>
      </c>
      <c r="I9011" t="s">
        <v>136</v>
      </c>
      <c r="J9011" t="s">
        <v>137</v>
      </c>
      <c r="K9011" t="s">
        <v>138</v>
      </c>
      <c r="L9011" t="s">
        <v>24490</v>
      </c>
      <c r="M9011" t="s">
        <v>24491</v>
      </c>
      <c r="N9011">
        <v>4.8966666659999998</v>
      </c>
      <c r="O9011">
        <v>9</v>
      </c>
      <c r="P9011">
        <v>44</v>
      </c>
      <c r="Q9011">
        <v>59</v>
      </c>
      <c r="R9011">
        <v>198</v>
      </c>
      <c r="S9011">
        <v>19</v>
      </c>
      <c r="T9011">
        <v>50</v>
      </c>
      <c r="U9011">
        <v>8</v>
      </c>
      <c r="V9011">
        <v>0</v>
      </c>
      <c r="W9011">
        <v>11.287482342912364</v>
      </c>
      <c r="X9011">
        <v>14.090601866821798</v>
      </c>
      <c r="Y9011">
        <v>254.37535871015373</v>
      </c>
      <c r="Z9011">
        <v>42.950119632023473</v>
      </c>
      <c r="AA9011">
        <v>1188.2699128513382</v>
      </c>
      <c r="AB9011">
        <v>41.998483850969151</v>
      </c>
      <c r="AC9011">
        <v>2564.1673451779698</v>
      </c>
      <c r="AD9011">
        <v>0</v>
      </c>
      <c r="AE9011">
        <v>4117.1393044321885</v>
      </c>
    </row>
    <row r="9012" spans="1:31" x14ac:dyDescent="0.3">
      <c r="A9012">
        <v>2731927</v>
      </c>
      <c r="B9012">
        <v>1</v>
      </c>
      <c r="C9012" t="s">
        <v>80</v>
      </c>
      <c r="D9012" t="s">
        <v>105</v>
      </c>
      <c r="E9012" t="s">
        <v>161</v>
      </c>
      <c r="F9012" t="s">
        <v>24492</v>
      </c>
      <c r="G9012" t="s">
        <v>163</v>
      </c>
      <c r="H9012" t="s">
        <v>135</v>
      </c>
      <c r="I9012" t="s">
        <v>136</v>
      </c>
      <c r="J9012" t="s">
        <v>137</v>
      </c>
      <c r="K9012" t="s">
        <v>138</v>
      </c>
      <c r="L9012" t="s">
        <v>24493</v>
      </c>
      <c r="M9012" t="s">
        <v>24494</v>
      </c>
      <c r="N9012">
        <v>1.433333333</v>
      </c>
      <c r="O9012">
        <v>0</v>
      </c>
      <c r="P9012">
        <v>93</v>
      </c>
      <c r="Q9012">
        <v>0</v>
      </c>
      <c r="R9012">
        <v>0</v>
      </c>
      <c r="S9012">
        <v>0</v>
      </c>
      <c r="T9012">
        <v>2</v>
      </c>
      <c r="U9012">
        <v>0</v>
      </c>
      <c r="V9012">
        <v>0</v>
      </c>
      <c r="W9012">
        <v>0</v>
      </c>
      <c r="X9012">
        <v>29.536846158704652</v>
      </c>
      <c r="Y9012">
        <v>0</v>
      </c>
      <c r="Z9012">
        <v>0</v>
      </c>
      <c r="AA9012">
        <v>0</v>
      </c>
      <c r="AB9012">
        <v>1.954049535479</v>
      </c>
      <c r="AC9012">
        <v>0</v>
      </c>
      <c r="AD9012">
        <v>0</v>
      </c>
      <c r="AE9012">
        <v>31.490895694183653</v>
      </c>
    </row>
    <row r="9013" spans="1:31" x14ac:dyDescent="0.3">
      <c r="A9013">
        <v>2731037</v>
      </c>
      <c r="B9013">
        <v>1</v>
      </c>
      <c r="C9013" t="s">
        <v>80</v>
      </c>
      <c r="D9013" t="s">
        <v>95</v>
      </c>
      <c r="E9013" t="s">
        <v>173</v>
      </c>
      <c r="F9013" t="s">
        <v>24380</v>
      </c>
      <c r="G9013" t="s">
        <v>152</v>
      </c>
      <c r="H9013" t="s">
        <v>153</v>
      </c>
      <c r="I9013" t="s">
        <v>136</v>
      </c>
      <c r="J9013" t="s">
        <v>137</v>
      </c>
      <c r="K9013" t="s">
        <v>138</v>
      </c>
      <c r="L9013" t="s">
        <v>24495</v>
      </c>
      <c r="M9013" t="s">
        <v>24496</v>
      </c>
      <c r="N9013">
        <v>1.8686111110000001</v>
      </c>
      <c r="O9013">
        <v>0</v>
      </c>
      <c r="P9013">
        <v>0</v>
      </c>
      <c r="Q9013">
        <v>0</v>
      </c>
      <c r="R9013">
        <v>0</v>
      </c>
      <c r="S9013">
        <v>48</v>
      </c>
      <c r="T9013">
        <v>30</v>
      </c>
      <c r="U9013">
        <v>4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760.89045474269835</v>
      </c>
      <c r="AB9013">
        <v>35.703762072945267</v>
      </c>
      <c r="AC9013">
        <v>1290.1864563603031</v>
      </c>
      <c r="AD9013">
        <v>0</v>
      </c>
      <c r="AE9013">
        <v>2086.7806731759465</v>
      </c>
    </row>
    <row r="9014" spans="1:31" x14ac:dyDescent="0.3">
      <c r="A9014">
        <v>2732010</v>
      </c>
      <c r="B9014">
        <v>1</v>
      </c>
      <c r="C9014" t="s">
        <v>80</v>
      </c>
      <c r="D9014" t="s">
        <v>82</v>
      </c>
      <c r="E9014" t="s">
        <v>200</v>
      </c>
      <c r="F9014" t="s">
        <v>4441</v>
      </c>
      <c r="G9014" t="s">
        <v>249</v>
      </c>
      <c r="H9014" t="s">
        <v>135</v>
      </c>
      <c r="I9014" t="s">
        <v>136</v>
      </c>
      <c r="J9014" t="s">
        <v>5</v>
      </c>
      <c r="K9014" t="s">
        <v>138</v>
      </c>
      <c r="L9014" t="s">
        <v>24497</v>
      </c>
      <c r="M9014" t="s">
        <v>24498</v>
      </c>
      <c r="N9014">
        <v>11.493333333000001</v>
      </c>
      <c r="O9014">
        <v>0</v>
      </c>
      <c r="P9014">
        <v>114</v>
      </c>
      <c r="Q9014">
        <v>0</v>
      </c>
      <c r="R9014">
        <v>0</v>
      </c>
      <c r="S9014">
        <v>0</v>
      </c>
      <c r="T9014">
        <v>68</v>
      </c>
      <c r="U9014">
        <v>0</v>
      </c>
      <c r="V9014">
        <v>0</v>
      </c>
      <c r="W9014">
        <v>0</v>
      </c>
      <c r="X9014">
        <v>204.13394790718519</v>
      </c>
      <c r="Y9014">
        <v>0</v>
      </c>
      <c r="Z9014">
        <v>0</v>
      </c>
      <c r="AA9014">
        <v>0</v>
      </c>
      <c r="AB9014">
        <v>615.10882932515301</v>
      </c>
      <c r="AC9014">
        <v>0</v>
      </c>
      <c r="AD9014">
        <v>0</v>
      </c>
      <c r="AE9014">
        <v>819.2427772323382</v>
      </c>
    </row>
    <row r="9015" spans="1:31" x14ac:dyDescent="0.3">
      <c r="A9015">
        <v>2731183</v>
      </c>
      <c r="B9015">
        <v>1</v>
      </c>
      <c r="C9015" t="s">
        <v>81</v>
      </c>
      <c r="D9015" t="s">
        <v>119</v>
      </c>
      <c r="E9015" t="s">
        <v>161</v>
      </c>
      <c r="F9015" t="s">
        <v>24499</v>
      </c>
      <c r="G9015" t="s">
        <v>409</v>
      </c>
      <c r="H9015" t="s">
        <v>135</v>
      </c>
      <c r="I9015" t="s">
        <v>136</v>
      </c>
      <c r="J9015" t="s">
        <v>137</v>
      </c>
      <c r="K9015" t="s">
        <v>138</v>
      </c>
      <c r="L9015" t="s">
        <v>24500</v>
      </c>
      <c r="M9015" t="s">
        <v>24501</v>
      </c>
      <c r="N9015">
        <v>5.5963888879999999</v>
      </c>
      <c r="O9015">
        <v>0</v>
      </c>
      <c r="P9015">
        <v>0</v>
      </c>
      <c r="Q9015">
        <v>0</v>
      </c>
      <c r="R9015">
        <v>17</v>
      </c>
      <c r="S9015">
        <v>0</v>
      </c>
      <c r="T9015">
        <v>2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>
        <v>0</v>
      </c>
      <c r="AB9015">
        <v>39.102243059912318</v>
      </c>
      <c r="AC9015">
        <v>0</v>
      </c>
      <c r="AD9015">
        <v>0</v>
      </c>
      <c r="AE9015">
        <v>39.102243059912318</v>
      </c>
    </row>
    <row r="9016" spans="1:31" x14ac:dyDescent="0.3">
      <c r="A9016">
        <v>2731724</v>
      </c>
      <c r="B9016">
        <v>1</v>
      </c>
      <c r="C9016" t="s">
        <v>81</v>
      </c>
      <c r="D9016" t="s">
        <v>127</v>
      </c>
      <c r="E9016" t="s">
        <v>161</v>
      </c>
      <c r="F9016" t="s">
        <v>24502</v>
      </c>
      <c r="G9016" t="s">
        <v>163</v>
      </c>
      <c r="H9016" t="s">
        <v>135</v>
      </c>
      <c r="I9016" t="s">
        <v>136</v>
      </c>
      <c r="J9016" t="s">
        <v>137</v>
      </c>
      <c r="K9016" t="s">
        <v>138</v>
      </c>
      <c r="L9016" t="s">
        <v>24503</v>
      </c>
      <c r="M9016" t="s">
        <v>24504</v>
      </c>
      <c r="N9016">
        <v>5.3883333330000003</v>
      </c>
      <c r="O9016">
        <v>0</v>
      </c>
      <c r="P9016">
        <v>5</v>
      </c>
      <c r="Q9016">
        <v>0</v>
      </c>
      <c r="R9016">
        <v>8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4.6272043649000008</v>
      </c>
      <c r="Y9016">
        <v>0</v>
      </c>
      <c r="Z9016">
        <v>9.8133234868719998E-2</v>
      </c>
      <c r="AA9016">
        <v>0</v>
      </c>
      <c r="AB9016">
        <v>0</v>
      </c>
      <c r="AC9016">
        <v>0</v>
      </c>
      <c r="AD9016">
        <v>0</v>
      </c>
      <c r="AE9016">
        <v>4.7253375997687206</v>
      </c>
    </row>
    <row r="9017" spans="1:31" x14ac:dyDescent="0.3">
      <c r="A9017">
        <v>2731870</v>
      </c>
      <c r="B9017">
        <v>1</v>
      </c>
      <c r="C9017" t="s">
        <v>80</v>
      </c>
      <c r="D9017" t="s">
        <v>84</v>
      </c>
      <c r="E9017" t="s">
        <v>132</v>
      </c>
      <c r="F9017" t="s">
        <v>1466</v>
      </c>
      <c r="G9017" t="s">
        <v>134</v>
      </c>
      <c r="H9017" t="s">
        <v>135</v>
      </c>
      <c r="I9017" t="s">
        <v>136</v>
      </c>
      <c r="J9017" t="s">
        <v>137</v>
      </c>
      <c r="K9017" t="s">
        <v>138</v>
      </c>
      <c r="L9017" t="s">
        <v>24505</v>
      </c>
      <c r="M9017" t="s">
        <v>24506</v>
      </c>
      <c r="N9017">
        <v>1.933333333</v>
      </c>
      <c r="O9017">
        <v>0</v>
      </c>
      <c r="P9017">
        <v>20</v>
      </c>
      <c r="Q9017">
        <v>0</v>
      </c>
      <c r="R9017">
        <v>0</v>
      </c>
      <c r="S9017">
        <v>0</v>
      </c>
      <c r="T9017">
        <v>9</v>
      </c>
      <c r="U9017">
        <v>0</v>
      </c>
      <c r="V9017">
        <v>0</v>
      </c>
      <c r="W9017">
        <v>0</v>
      </c>
      <c r="X9017">
        <v>9.9741309323029164</v>
      </c>
      <c r="Y9017">
        <v>0</v>
      </c>
      <c r="Z9017">
        <v>0</v>
      </c>
      <c r="AA9017">
        <v>0</v>
      </c>
      <c r="AB9017">
        <v>32.436485821698071</v>
      </c>
      <c r="AC9017">
        <v>0</v>
      </c>
      <c r="AD9017">
        <v>0</v>
      </c>
      <c r="AE9017">
        <v>42.410616754000984</v>
      </c>
    </row>
    <row r="9018" spans="1:31" x14ac:dyDescent="0.3">
      <c r="A9018">
        <v>2732016</v>
      </c>
      <c r="B9018">
        <v>1</v>
      </c>
      <c r="C9018" t="s">
        <v>81</v>
      </c>
      <c r="D9018" t="s">
        <v>122</v>
      </c>
      <c r="E9018" t="s">
        <v>132</v>
      </c>
      <c r="F9018" t="s">
        <v>24507</v>
      </c>
      <c r="G9018" t="s">
        <v>134</v>
      </c>
      <c r="H9018" t="s">
        <v>135</v>
      </c>
      <c r="I9018" t="s">
        <v>136</v>
      </c>
      <c r="J9018" t="s">
        <v>137</v>
      </c>
      <c r="K9018" t="s">
        <v>138</v>
      </c>
      <c r="L9018" t="s">
        <v>24508</v>
      </c>
      <c r="M9018" t="s">
        <v>24509</v>
      </c>
      <c r="N9018">
        <v>1.159166666</v>
      </c>
      <c r="O9018">
        <v>0</v>
      </c>
      <c r="P9018">
        <v>180</v>
      </c>
      <c r="Q9018">
        <v>0</v>
      </c>
      <c r="R9018">
        <v>1</v>
      </c>
      <c r="S9018">
        <v>0</v>
      </c>
      <c r="T9018">
        <v>9</v>
      </c>
      <c r="U9018">
        <v>0</v>
      </c>
      <c r="V9018">
        <v>0</v>
      </c>
      <c r="W9018">
        <v>0</v>
      </c>
      <c r="X9018">
        <v>27.527829903300365</v>
      </c>
      <c r="Y9018">
        <v>0</v>
      </c>
      <c r="Z9018">
        <v>0</v>
      </c>
      <c r="AA9018">
        <v>0</v>
      </c>
      <c r="AB9018">
        <v>5.7315626944029638</v>
      </c>
      <c r="AC9018">
        <v>0</v>
      </c>
      <c r="AD9018">
        <v>0</v>
      </c>
      <c r="AE9018">
        <v>33.259392597703325</v>
      </c>
    </row>
    <row r="9019" spans="1:31" x14ac:dyDescent="0.3">
      <c r="A9019">
        <v>2730997</v>
      </c>
      <c r="B9019">
        <v>1</v>
      </c>
      <c r="C9019" t="s">
        <v>80</v>
      </c>
      <c r="D9019" t="s">
        <v>93</v>
      </c>
      <c r="E9019" t="s">
        <v>145</v>
      </c>
      <c r="F9019" t="s">
        <v>24510</v>
      </c>
      <c r="G9019" t="s">
        <v>230</v>
      </c>
      <c r="H9019" t="s">
        <v>135</v>
      </c>
      <c r="I9019" t="s">
        <v>136</v>
      </c>
      <c r="J9019" t="s">
        <v>137</v>
      </c>
      <c r="K9019" t="s">
        <v>138</v>
      </c>
      <c r="L9019" t="s">
        <v>24511</v>
      </c>
      <c r="M9019" t="s">
        <v>24512</v>
      </c>
      <c r="N9019">
        <v>7.7175000000000002</v>
      </c>
      <c r="O9019">
        <v>0</v>
      </c>
      <c r="P9019">
        <v>0</v>
      </c>
      <c r="Q9019">
        <v>0</v>
      </c>
      <c r="R9019">
        <v>1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4.1759292892861497</v>
      </c>
      <c r="AA9019">
        <v>0</v>
      </c>
      <c r="AB9019">
        <v>0</v>
      </c>
      <c r="AC9019">
        <v>0</v>
      </c>
      <c r="AD9019">
        <v>0</v>
      </c>
      <c r="AE9019">
        <v>4.1759292892861497</v>
      </c>
    </row>
    <row r="9020" spans="1:31" x14ac:dyDescent="0.3">
      <c r="A9020">
        <v>2731993</v>
      </c>
      <c r="B9020">
        <v>1</v>
      </c>
      <c r="C9020" t="s">
        <v>80</v>
      </c>
      <c r="D9020" t="s">
        <v>90</v>
      </c>
      <c r="E9020" t="s">
        <v>145</v>
      </c>
      <c r="F9020" t="s">
        <v>24513</v>
      </c>
      <c r="G9020" t="s">
        <v>181</v>
      </c>
      <c r="H9020" t="s">
        <v>135</v>
      </c>
      <c r="I9020" t="s">
        <v>136</v>
      </c>
      <c r="J9020" t="s">
        <v>137</v>
      </c>
      <c r="K9020" t="s">
        <v>138</v>
      </c>
      <c r="L9020" t="s">
        <v>24514</v>
      </c>
      <c r="M9020" t="s">
        <v>24515</v>
      </c>
      <c r="N9020">
        <v>6.3616666659999996</v>
      </c>
      <c r="O9020">
        <v>0</v>
      </c>
      <c r="P9020">
        <v>2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6.1966988745972928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0</v>
      </c>
      <c r="AE9020">
        <v>6.1966988745972928</v>
      </c>
    </row>
    <row r="9021" spans="1:31" x14ac:dyDescent="0.3">
      <c r="A9021">
        <v>2731140</v>
      </c>
      <c r="B9021">
        <v>1</v>
      </c>
      <c r="C9021" t="s">
        <v>80</v>
      </c>
      <c r="D9021" t="s">
        <v>82</v>
      </c>
      <c r="E9021" t="s">
        <v>200</v>
      </c>
      <c r="F9021" t="s">
        <v>24516</v>
      </c>
      <c r="G9021" t="s">
        <v>249</v>
      </c>
      <c r="H9021" t="s">
        <v>135</v>
      </c>
      <c r="I9021" t="s">
        <v>136</v>
      </c>
      <c r="J9021" t="s">
        <v>5</v>
      </c>
      <c r="K9021" t="s">
        <v>138</v>
      </c>
      <c r="L9021" t="s">
        <v>24517</v>
      </c>
      <c r="M9021" t="s">
        <v>24518</v>
      </c>
      <c r="N9021">
        <v>19.365277776999999</v>
      </c>
      <c r="O9021">
        <v>0</v>
      </c>
      <c r="P9021">
        <v>66</v>
      </c>
      <c r="Q9021">
        <v>0</v>
      </c>
      <c r="R9021">
        <v>0</v>
      </c>
      <c r="S9021">
        <v>0</v>
      </c>
      <c r="T9021">
        <v>18</v>
      </c>
      <c r="U9021">
        <v>0</v>
      </c>
      <c r="V9021">
        <v>0</v>
      </c>
      <c r="W9021">
        <v>0</v>
      </c>
      <c r="X9021">
        <v>487.00779112767839</v>
      </c>
      <c r="Y9021">
        <v>0</v>
      </c>
      <c r="Z9021">
        <v>0</v>
      </c>
      <c r="AA9021">
        <v>0</v>
      </c>
      <c r="AB9021">
        <v>1170.2957233449565</v>
      </c>
      <c r="AC9021">
        <v>0</v>
      </c>
      <c r="AD9021">
        <v>0</v>
      </c>
      <c r="AE9021">
        <v>1657.303514472635</v>
      </c>
    </row>
    <row r="9022" spans="1:31" x14ac:dyDescent="0.3">
      <c r="A9022">
        <v>2731472</v>
      </c>
      <c r="B9022">
        <v>1</v>
      </c>
      <c r="C9022" t="s">
        <v>80</v>
      </c>
      <c r="D9022" t="s">
        <v>111</v>
      </c>
      <c r="E9022" t="s">
        <v>161</v>
      </c>
      <c r="F9022" t="s">
        <v>24519</v>
      </c>
      <c r="G9022" t="s">
        <v>163</v>
      </c>
      <c r="H9022" t="s">
        <v>135</v>
      </c>
      <c r="I9022" t="s">
        <v>136</v>
      </c>
      <c r="J9022" t="s">
        <v>137</v>
      </c>
      <c r="K9022" t="s">
        <v>138</v>
      </c>
      <c r="L9022" t="s">
        <v>24520</v>
      </c>
      <c r="M9022" t="s">
        <v>24521</v>
      </c>
      <c r="N9022">
        <v>4.5144444439999996</v>
      </c>
      <c r="O9022">
        <v>0</v>
      </c>
      <c r="P9022">
        <v>4</v>
      </c>
      <c r="Q9022">
        <v>0</v>
      </c>
      <c r="R9022">
        <v>1</v>
      </c>
      <c r="S9022">
        <v>0</v>
      </c>
      <c r="T9022">
        <v>1</v>
      </c>
      <c r="U9022">
        <v>0</v>
      </c>
      <c r="V9022">
        <v>0</v>
      </c>
      <c r="W9022">
        <v>0</v>
      </c>
      <c r="X9022">
        <v>1.3143459268206048</v>
      </c>
      <c r="Y9022">
        <v>0</v>
      </c>
      <c r="Z9022">
        <v>0</v>
      </c>
      <c r="AA9022">
        <v>0</v>
      </c>
      <c r="AB9022">
        <v>9.4458383839794298</v>
      </c>
      <c r="AC9022">
        <v>0</v>
      </c>
      <c r="AD9022">
        <v>0</v>
      </c>
      <c r="AE9022">
        <v>10.760184310800035</v>
      </c>
    </row>
    <row r="9023" spans="1:31" x14ac:dyDescent="0.3">
      <c r="A9023">
        <v>2731658</v>
      </c>
      <c r="B9023">
        <v>1</v>
      </c>
      <c r="C9023" t="s">
        <v>80</v>
      </c>
      <c r="D9023" t="s">
        <v>94</v>
      </c>
      <c r="E9023" t="s">
        <v>145</v>
      </c>
      <c r="F9023" t="s">
        <v>24522</v>
      </c>
      <c r="G9023" t="s">
        <v>147</v>
      </c>
      <c r="H9023" t="s">
        <v>135</v>
      </c>
      <c r="I9023" t="s">
        <v>136</v>
      </c>
      <c r="J9023" t="s">
        <v>137</v>
      </c>
      <c r="K9023" t="s">
        <v>138</v>
      </c>
      <c r="L9023" t="s">
        <v>24523</v>
      </c>
      <c r="M9023" t="s">
        <v>24524</v>
      </c>
      <c r="N9023">
        <v>5.6583333329999999</v>
      </c>
      <c r="O9023">
        <v>0</v>
      </c>
      <c r="P9023">
        <v>1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0.39457642777232504</v>
      </c>
      <c r="Y9023">
        <v>0</v>
      </c>
      <c r="Z9023">
        <v>0</v>
      </c>
      <c r="AA9023">
        <v>0</v>
      </c>
      <c r="AB9023">
        <v>0</v>
      </c>
      <c r="AC9023">
        <v>0</v>
      </c>
      <c r="AD9023">
        <v>0</v>
      </c>
      <c r="AE9023">
        <v>0.39457642777232504</v>
      </c>
    </row>
    <row r="9024" spans="1:31" x14ac:dyDescent="0.3">
      <c r="A9024">
        <v>2731515</v>
      </c>
      <c r="B9024">
        <v>1</v>
      </c>
      <c r="C9024" t="s">
        <v>80</v>
      </c>
      <c r="D9024" t="s">
        <v>97</v>
      </c>
      <c r="E9024" t="s">
        <v>213</v>
      </c>
      <c r="F9024" t="s">
        <v>12000</v>
      </c>
      <c r="G9024" t="s">
        <v>152</v>
      </c>
      <c r="H9024" t="s">
        <v>153</v>
      </c>
      <c r="I9024" t="s">
        <v>136</v>
      </c>
      <c r="J9024" t="s">
        <v>137</v>
      </c>
      <c r="K9024" t="s">
        <v>138</v>
      </c>
      <c r="L9024" t="s">
        <v>24525</v>
      </c>
      <c r="M9024" t="s">
        <v>24526</v>
      </c>
      <c r="N9024">
        <v>1.421944444</v>
      </c>
      <c r="O9024">
        <v>4</v>
      </c>
      <c r="P9024">
        <v>379</v>
      </c>
      <c r="Q9024">
        <v>6</v>
      </c>
      <c r="R9024">
        <v>66</v>
      </c>
      <c r="S9024">
        <v>10</v>
      </c>
      <c r="T9024">
        <v>46</v>
      </c>
      <c r="U9024">
        <v>1</v>
      </c>
      <c r="V9024">
        <v>0</v>
      </c>
      <c r="W9024">
        <v>231.89863038084312</v>
      </c>
      <c r="X9024">
        <v>160.47236005328202</v>
      </c>
      <c r="Y9024">
        <v>609.61316775620242</v>
      </c>
      <c r="Z9024">
        <v>1.4340506416408036</v>
      </c>
      <c r="AA9024">
        <v>52.211171045596217</v>
      </c>
      <c r="AB9024">
        <v>44.054104995558717</v>
      </c>
      <c r="AC9024">
        <v>508.46110611513456</v>
      </c>
      <c r="AD9024">
        <v>0</v>
      </c>
      <c r="AE9024">
        <v>1608.1445909882577</v>
      </c>
    </row>
    <row r="9025" spans="1:31" x14ac:dyDescent="0.3">
      <c r="A9025">
        <v>2731017</v>
      </c>
      <c r="B9025">
        <v>1</v>
      </c>
      <c r="C9025" t="s">
        <v>80</v>
      </c>
      <c r="D9025" t="s">
        <v>83</v>
      </c>
      <c r="E9025" t="s">
        <v>156</v>
      </c>
      <c r="F9025" t="s">
        <v>24527</v>
      </c>
      <c r="G9025" t="s">
        <v>185</v>
      </c>
      <c r="H9025" t="s">
        <v>153</v>
      </c>
      <c r="I9025" t="s">
        <v>136</v>
      </c>
      <c r="J9025" t="s">
        <v>137</v>
      </c>
      <c r="K9025" t="s">
        <v>138</v>
      </c>
      <c r="L9025" t="s">
        <v>24528</v>
      </c>
      <c r="M9025" t="s">
        <v>24529</v>
      </c>
      <c r="N9025">
        <v>2.969166666</v>
      </c>
      <c r="O9025">
        <v>0</v>
      </c>
      <c r="P9025">
        <v>0</v>
      </c>
      <c r="Q9025">
        <v>1</v>
      </c>
      <c r="R9025">
        <v>0</v>
      </c>
      <c r="S9025">
        <v>6</v>
      </c>
      <c r="T9025">
        <v>0</v>
      </c>
      <c r="U9025">
        <v>7</v>
      </c>
      <c r="V9025">
        <v>0</v>
      </c>
      <c r="W9025">
        <v>0</v>
      </c>
      <c r="X9025">
        <v>0</v>
      </c>
      <c r="Y9025">
        <v>3.2892062648109004</v>
      </c>
      <c r="Z9025">
        <v>0</v>
      </c>
      <c r="AA9025">
        <v>86.322329213859305</v>
      </c>
      <c r="AB9025">
        <v>0</v>
      </c>
      <c r="AC9025">
        <v>2263.3142785340187</v>
      </c>
      <c r="AD9025">
        <v>0</v>
      </c>
      <c r="AE9025">
        <v>2352.925814012689</v>
      </c>
    </row>
    <row r="9026" spans="1:31" x14ac:dyDescent="0.3">
      <c r="A9026">
        <v>2731595</v>
      </c>
      <c r="B9026">
        <v>1</v>
      </c>
      <c r="C9026" t="s">
        <v>81</v>
      </c>
      <c r="D9026" t="s">
        <v>117</v>
      </c>
      <c r="E9026" t="s">
        <v>132</v>
      </c>
      <c r="F9026" t="s">
        <v>18915</v>
      </c>
      <c r="G9026" t="s">
        <v>134</v>
      </c>
      <c r="H9026" t="s">
        <v>135</v>
      </c>
      <c r="I9026" t="s">
        <v>136</v>
      </c>
      <c r="J9026" t="s">
        <v>137</v>
      </c>
      <c r="K9026" t="s">
        <v>138</v>
      </c>
      <c r="L9026" t="s">
        <v>24530</v>
      </c>
      <c r="M9026" t="s">
        <v>24531</v>
      </c>
      <c r="N9026">
        <v>0.48694444399999998</v>
      </c>
      <c r="O9026">
        <v>0</v>
      </c>
      <c r="P9026">
        <v>4</v>
      </c>
      <c r="Q9026">
        <v>0</v>
      </c>
      <c r="R9026">
        <v>6</v>
      </c>
      <c r="S9026">
        <v>0</v>
      </c>
      <c r="T9026">
        <v>28</v>
      </c>
      <c r="U9026">
        <v>0</v>
      </c>
      <c r="V9026">
        <v>3</v>
      </c>
      <c r="W9026">
        <v>0</v>
      </c>
      <c r="X9026">
        <v>0.23002632702871501</v>
      </c>
      <c r="Y9026">
        <v>0</v>
      </c>
      <c r="Z9026">
        <v>0.10330515233137751</v>
      </c>
      <c r="AA9026">
        <v>0</v>
      </c>
      <c r="AB9026">
        <v>21.323044068422039</v>
      </c>
      <c r="AC9026">
        <v>0</v>
      </c>
      <c r="AD9026">
        <v>12.613654063469212</v>
      </c>
      <c r="AE9026">
        <v>34.270029611251346</v>
      </c>
    </row>
    <row r="9027" spans="1:31" x14ac:dyDescent="0.3">
      <c r="A9027">
        <v>2731097</v>
      </c>
      <c r="B9027">
        <v>1</v>
      </c>
      <c r="C9027" t="s">
        <v>80</v>
      </c>
      <c r="D9027" t="s">
        <v>82</v>
      </c>
      <c r="E9027" t="s">
        <v>156</v>
      </c>
      <c r="F9027" t="s">
        <v>24532</v>
      </c>
      <c r="G9027" t="s">
        <v>249</v>
      </c>
      <c r="H9027" t="s">
        <v>153</v>
      </c>
      <c r="I9027" t="s">
        <v>136</v>
      </c>
      <c r="J9027" t="s">
        <v>5</v>
      </c>
      <c r="K9027" t="s">
        <v>138</v>
      </c>
      <c r="L9027" t="s">
        <v>24533</v>
      </c>
      <c r="M9027" t="s">
        <v>24534</v>
      </c>
      <c r="N9027">
        <v>42.749444443999998</v>
      </c>
      <c r="O9027">
        <v>0</v>
      </c>
      <c r="P9027">
        <v>0</v>
      </c>
      <c r="Q9027">
        <v>0</v>
      </c>
      <c r="R9027">
        <v>0</v>
      </c>
      <c r="S9027">
        <v>0</v>
      </c>
      <c r="T9027">
        <v>18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0</v>
      </c>
      <c r="AA9027">
        <v>0</v>
      </c>
      <c r="AB9027">
        <v>652.95922226497953</v>
      </c>
      <c r="AC9027">
        <v>0</v>
      </c>
      <c r="AD9027">
        <v>0</v>
      </c>
      <c r="AE9027">
        <v>652.95922226497953</v>
      </c>
    </row>
    <row r="9028" spans="1:31" x14ac:dyDescent="0.3">
      <c r="A9028">
        <v>2730954</v>
      </c>
      <c r="B9028">
        <v>1</v>
      </c>
      <c r="C9028" t="s">
        <v>81</v>
      </c>
      <c r="D9028" t="s">
        <v>117</v>
      </c>
      <c r="E9028" t="s">
        <v>145</v>
      </c>
      <c r="F9028" t="s">
        <v>24535</v>
      </c>
      <c r="G9028" t="s">
        <v>147</v>
      </c>
      <c r="H9028" t="s">
        <v>135</v>
      </c>
      <c r="I9028" t="s">
        <v>136</v>
      </c>
      <c r="J9028" t="s">
        <v>137</v>
      </c>
      <c r="K9028" t="s">
        <v>138</v>
      </c>
      <c r="L9028" t="s">
        <v>24536</v>
      </c>
      <c r="M9028" t="s">
        <v>24537</v>
      </c>
      <c r="N9028">
        <v>1.228888888</v>
      </c>
      <c r="O9028">
        <v>0</v>
      </c>
      <c r="P9028">
        <v>0</v>
      </c>
      <c r="Q9028">
        <v>0</v>
      </c>
      <c r="R9028">
        <v>1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0</v>
      </c>
      <c r="AE9028">
        <v>0</v>
      </c>
    </row>
    <row r="9029" spans="1:31" x14ac:dyDescent="0.3">
      <c r="A9029">
        <v>2731950</v>
      </c>
      <c r="B9029">
        <v>1</v>
      </c>
      <c r="C9029" t="s">
        <v>81</v>
      </c>
      <c r="D9029" t="s">
        <v>128</v>
      </c>
      <c r="E9029" t="s">
        <v>200</v>
      </c>
      <c r="F9029" t="s">
        <v>24538</v>
      </c>
      <c r="G9029" t="s">
        <v>163</v>
      </c>
      <c r="H9029" t="s">
        <v>135</v>
      </c>
      <c r="I9029" t="s">
        <v>136</v>
      </c>
      <c r="J9029" t="s">
        <v>137</v>
      </c>
      <c r="K9029" t="s">
        <v>138</v>
      </c>
      <c r="L9029" t="s">
        <v>24539</v>
      </c>
      <c r="M9029" t="s">
        <v>24540</v>
      </c>
      <c r="N9029">
        <v>5.5136111110000003</v>
      </c>
      <c r="O9029">
        <v>0</v>
      </c>
      <c r="P9029">
        <v>66</v>
      </c>
      <c r="Q9029">
        <v>0</v>
      </c>
      <c r="R9029">
        <v>0</v>
      </c>
      <c r="S9029">
        <v>0</v>
      </c>
      <c r="T9029">
        <v>14</v>
      </c>
      <c r="U9029">
        <v>0</v>
      </c>
      <c r="V9029">
        <v>0</v>
      </c>
      <c r="W9029">
        <v>0</v>
      </c>
      <c r="X9029">
        <v>53.922516416667733</v>
      </c>
      <c r="Y9029">
        <v>0</v>
      </c>
      <c r="Z9029">
        <v>0</v>
      </c>
      <c r="AA9029">
        <v>0</v>
      </c>
      <c r="AB9029">
        <v>31.299980252027755</v>
      </c>
      <c r="AC9029">
        <v>0</v>
      </c>
      <c r="AD9029">
        <v>0</v>
      </c>
      <c r="AE9029">
        <v>85.222496668695484</v>
      </c>
    </row>
    <row r="9030" spans="1:31" x14ac:dyDescent="0.3">
      <c r="A9030">
        <v>2731915</v>
      </c>
      <c r="B9030">
        <v>2</v>
      </c>
      <c r="C9030" t="s">
        <v>80</v>
      </c>
      <c r="D9030" t="s">
        <v>97</v>
      </c>
      <c r="E9030" t="s">
        <v>132</v>
      </c>
      <c r="F9030" t="s">
        <v>24541</v>
      </c>
      <c r="G9030" t="s">
        <v>230</v>
      </c>
      <c r="H9030" t="s">
        <v>135</v>
      </c>
      <c r="I9030" t="s">
        <v>136</v>
      </c>
      <c r="J9030" t="s">
        <v>137</v>
      </c>
      <c r="K9030" t="s">
        <v>138</v>
      </c>
      <c r="L9030" t="s">
        <v>24542</v>
      </c>
      <c r="M9030" t="s">
        <v>24543</v>
      </c>
      <c r="N9030">
        <v>0.46750000000000003</v>
      </c>
      <c r="O9030">
        <v>0</v>
      </c>
      <c r="P9030">
        <v>164</v>
      </c>
      <c r="Q9030">
        <v>0</v>
      </c>
      <c r="R9030">
        <v>0</v>
      </c>
      <c r="S9030">
        <v>0</v>
      </c>
      <c r="T9030">
        <v>8</v>
      </c>
      <c r="U9030">
        <v>0</v>
      </c>
      <c r="V9030">
        <v>0</v>
      </c>
      <c r="W9030">
        <v>0</v>
      </c>
      <c r="X9030">
        <v>12.655137384785281</v>
      </c>
      <c r="Y9030">
        <v>0</v>
      </c>
      <c r="Z9030">
        <v>0</v>
      </c>
      <c r="AA9030">
        <v>0</v>
      </c>
      <c r="AB9030">
        <v>1.9203893144389801</v>
      </c>
      <c r="AC9030">
        <v>0</v>
      </c>
      <c r="AD9030">
        <v>0</v>
      </c>
      <c r="AE9030">
        <v>14.575526699224261</v>
      </c>
    </row>
    <row r="9031" spans="1:31" x14ac:dyDescent="0.3">
      <c r="A9031">
        <v>2731701</v>
      </c>
      <c r="B9031">
        <v>1</v>
      </c>
      <c r="C9031" t="s">
        <v>80</v>
      </c>
      <c r="D9031" t="s">
        <v>92</v>
      </c>
      <c r="E9031" t="s">
        <v>145</v>
      </c>
      <c r="F9031" t="s">
        <v>24544</v>
      </c>
      <c r="G9031" t="s">
        <v>230</v>
      </c>
      <c r="H9031" t="s">
        <v>135</v>
      </c>
      <c r="I9031" t="s">
        <v>136</v>
      </c>
      <c r="J9031" t="s">
        <v>137</v>
      </c>
      <c r="K9031" t="s">
        <v>138</v>
      </c>
      <c r="L9031" t="s">
        <v>24545</v>
      </c>
      <c r="M9031" t="s">
        <v>24546</v>
      </c>
      <c r="N9031">
        <v>1.3</v>
      </c>
      <c r="O9031">
        <v>0</v>
      </c>
      <c r="P9031">
        <v>1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0</v>
      </c>
    </row>
    <row r="9032" spans="1:31" x14ac:dyDescent="0.3">
      <c r="A9032">
        <v>2731160</v>
      </c>
      <c r="B9032">
        <v>1</v>
      </c>
      <c r="C9032" t="s">
        <v>81</v>
      </c>
      <c r="D9032" t="s">
        <v>122</v>
      </c>
      <c r="E9032" t="s">
        <v>161</v>
      </c>
      <c r="F9032" t="s">
        <v>11362</v>
      </c>
      <c r="G9032" t="s">
        <v>209</v>
      </c>
      <c r="H9032" t="s">
        <v>135</v>
      </c>
      <c r="I9032" t="s">
        <v>136</v>
      </c>
      <c r="J9032" t="s">
        <v>137</v>
      </c>
      <c r="K9032" t="s">
        <v>210</v>
      </c>
      <c r="L9032" t="s">
        <v>24547</v>
      </c>
      <c r="M9032" t="s">
        <v>24548</v>
      </c>
      <c r="N9032">
        <v>6.813055555</v>
      </c>
      <c r="O9032">
        <v>0</v>
      </c>
      <c r="P9032">
        <v>169</v>
      </c>
      <c r="Q9032">
        <v>0</v>
      </c>
      <c r="R9032">
        <v>0</v>
      </c>
      <c r="S9032">
        <v>0</v>
      </c>
      <c r="T9032">
        <v>6</v>
      </c>
      <c r="U9032">
        <v>0</v>
      </c>
      <c r="V9032">
        <v>0</v>
      </c>
      <c r="W9032">
        <v>0</v>
      </c>
      <c r="X9032">
        <v>154.38730748661285</v>
      </c>
      <c r="Y9032">
        <v>0</v>
      </c>
      <c r="Z9032">
        <v>0</v>
      </c>
      <c r="AA9032">
        <v>0</v>
      </c>
      <c r="AB9032">
        <v>21.759284470650758</v>
      </c>
      <c r="AC9032">
        <v>0</v>
      </c>
      <c r="AD9032">
        <v>0</v>
      </c>
      <c r="AE9032">
        <v>176.14659195726361</v>
      </c>
    </row>
    <row r="9033" spans="1:31" x14ac:dyDescent="0.3">
      <c r="A9033">
        <v>2731844</v>
      </c>
      <c r="B9033">
        <v>1</v>
      </c>
      <c r="C9033" t="s">
        <v>80</v>
      </c>
      <c r="D9033" t="s">
        <v>95</v>
      </c>
      <c r="E9033" t="s">
        <v>161</v>
      </c>
      <c r="F9033" t="s">
        <v>24549</v>
      </c>
      <c r="G9033" t="s">
        <v>163</v>
      </c>
      <c r="H9033" t="s">
        <v>135</v>
      </c>
      <c r="I9033" t="s">
        <v>136</v>
      </c>
      <c r="J9033" t="s">
        <v>137</v>
      </c>
      <c r="K9033" t="s">
        <v>138</v>
      </c>
      <c r="L9033" t="s">
        <v>24550</v>
      </c>
      <c r="M9033" t="s">
        <v>24551</v>
      </c>
      <c r="N9033">
        <v>3.0852777769999999</v>
      </c>
      <c r="O9033">
        <v>0</v>
      </c>
      <c r="P9033">
        <v>9</v>
      </c>
      <c r="Q9033">
        <v>0</v>
      </c>
      <c r="R9033">
        <v>0</v>
      </c>
      <c r="S9033">
        <v>0</v>
      </c>
      <c r="T9033">
        <v>1</v>
      </c>
      <c r="U9033">
        <v>0</v>
      </c>
      <c r="V9033">
        <v>0</v>
      </c>
      <c r="W9033">
        <v>0</v>
      </c>
      <c r="X9033">
        <v>7.1676287180716169</v>
      </c>
      <c r="Y9033">
        <v>0</v>
      </c>
      <c r="Z9033">
        <v>0</v>
      </c>
      <c r="AA9033">
        <v>0</v>
      </c>
      <c r="AB9033">
        <v>0</v>
      </c>
      <c r="AC9033">
        <v>0</v>
      </c>
      <c r="AD9033">
        <v>0</v>
      </c>
      <c r="AE9033">
        <v>7.1676287180716169</v>
      </c>
    </row>
    <row r="9034" spans="1:31" x14ac:dyDescent="0.3">
      <c r="A9034">
        <v>2732809</v>
      </c>
      <c r="B9034">
        <v>1</v>
      </c>
      <c r="C9034" t="s">
        <v>80</v>
      </c>
      <c r="D9034" t="s">
        <v>82</v>
      </c>
      <c r="E9034" t="s">
        <v>145</v>
      </c>
      <c r="F9034" t="s">
        <v>24552</v>
      </c>
      <c r="G9034" t="s">
        <v>147</v>
      </c>
      <c r="H9034" t="s">
        <v>135</v>
      </c>
      <c r="I9034" t="s">
        <v>136</v>
      </c>
      <c r="J9034" t="s">
        <v>137</v>
      </c>
      <c r="K9034" t="s">
        <v>138</v>
      </c>
      <c r="L9034" t="s">
        <v>24553</v>
      </c>
      <c r="M9034" t="s">
        <v>24554</v>
      </c>
      <c r="N9034">
        <v>12.850555555</v>
      </c>
      <c r="O9034">
        <v>0</v>
      </c>
      <c r="P9034">
        <v>5</v>
      </c>
      <c r="Q9034">
        <v>0</v>
      </c>
      <c r="R9034">
        <v>0</v>
      </c>
      <c r="S9034">
        <v>0</v>
      </c>
      <c r="T9034">
        <v>5</v>
      </c>
      <c r="U9034">
        <v>0</v>
      </c>
      <c r="V9034">
        <v>0</v>
      </c>
      <c r="W9034">
        <v>0</v>
      </c>
      <c r="X9034">
        <v>7.53705192292679</v>
      </c>
      <c r="Y9034">
        <v>0</v>
      </c>
      <c r="Z9034">
        <v>0</v>
      </c>
      <c r="AA9034">
        <v>0</v>
      </c>
      <c r="AB9034">
        <v>6.7574243668289169</v>
      </c>
      <c r="AC9034">
        <v>0</v>
      </c>
      <c r="AD9034">
        <v>0</v>
      </c>
      <c r="AE9034">
        <v>14.294476289755707</v>
      </c>
    </row>
    <row r="9035" spans="1:31" x14ac:dyDescent="0.3">
      <c r="A9035">
        <v>2732145</v>
      </c>
      <c r="B9035">
        <v>1</v>
      </c>
      <c r="C9035" t="s">
        <v>80</v>
      </c>
      <c r="D9035" t="s">
        <v>99</v>
      </c>
      <c r="E9035" t="s">
        <v>161</v>
      </c>
      <c r="F9035" t="s">
        <v>24555</v>
      </c>
      <c r="G9035" t="s">
        <v>163</v>
      </c>
      <c r="H9035" t="s">
        <v>135</v>
      </c>
      <c r="I9035" t="s">
        <v>136</v>
      </c>
      <c r="J9035" t="s">
        <v>137</v>
      </c>
      <c r="K9035" t="s">
        <v>138</v>
      </c>
      <c r="L9035" t="s">
        <v>24556</v>
      </c>
      <c r="M9035" t="s">
        <v>24557</v>
      </c>
      <c r="N9035">
        <v>2.1041666659999998</v>
      </c>
      <c r="O9035">
        <v>0</v>
      </c>
      <c r="P9035">
        <v>24</v>
      </c>
      <c r="Q9035">
        <v>0</v>
      </c>
      <c r="R9035">
        <v>0</v>
      </c>
      <c r="S9035">
        <v>0</v>
      </c>
      <c r="T9035">
        <v>5</v>
      </c>
      <c r="U9035">
        <v>0</v>
      </c>
      <c r="V9035">
        <v>0</v>
      </c>
      <c r="W9035">
        <v>0</v>
      </c>
      <c r="X9035">
        <v>7.388212756165446</v>
      </c>
      <c r="Y9035">
        <v>0</v>
      </c>
      <c r="Z9035">
        <v>0</v>
      </c>
      <c r="AA9035">
        <v>0</v>
      </c>
      <c r="AB9035">
        <v>10.609871540008703</v>
      </c>
      <c r="AC9035">
        <v>0</v>
      </c>
      <c r="AD9035">
        <v>0</v>
      </c>
      <c r="AE9035">
        <v>17.998084296174149</v>
      </c>
    </row>
    <row r="9036" spans="1:31" x14ac:dyDescent="0.3">
      <c r="A9036">
        <v>2732600</v>
      </c>
      <c r="B9036">
        <v>1</v>
      </c>
      <c r="C9036" t="s">
        <v>80</v>
      </c>
      <c r="D9036" t="s">
        <v>108</v>
      </c>
      <c r="E9036" t="s">
        <v>213</v>
      </c>
      <c r="F9036" t="s">
        <v>24558</v>
      </c>
      <c r="G9036" t="s">
        <v>152</v>
      </c>
      <c r="H9036" t="s">
        <v>153</v>
      </c>
      <c r="I9036" t="s">
        <v>136</v>
      </c>
      <c r="J9036" t="s">
        <v>137</v>
      </c>
      <c r="K9036" t="s">
        <v>138</v>
      </c>
      <c r="L9036" t="s">
        <v>24559</v>
      </c>
      <c r="M9036" t="s">
        <v>24560</v>
      </c>
      <c r="N9036">
        <v>9.9722221999999999E-2</v>
      </c>
      <c r="O9036">
        <v>0</v>
      </c>
      <c r="P9036">
        <v>638</v>
      </c>
      <c r="Q9036">
        <v>0</v>
      </c>
      <c r="R9036">
        <v>415</v>
      </c>
      <c r="S9036">
        <v>4</v>
      </c>
      <c r="T9036">
        <v>215</v>
      </c>
      <c r="U9036">
        <v>1</v>
      </c>
      <c r="V9036">
        <v>0</v>
      </c>
      <c r="W9036">
        <v>0</v>
      </c>
      <c r="X9036">
        <v>12.550067722418467</v>
      </c>
      <c r="Y9036">
        <v>0</v>
      </c>
      <c r="Z9036">
        <v>7.7990210101808302</v>
      </c>
      <c r="AA9036">
        <v>10.369729212618534</v>
      </c>
      <c r="AB9036">
        <v>14.906013089274326</v>
      </c>
      <c r="AC9036">
        <v>6.1964810700040429</v>
      </c>
      <c r="AD9036">
        <v>0</v>
      </c>
      <c r="AE9036">
        <v>51.821312104496201</v>
      </c>
    </row>
    <row r="9037" spans="1:31" x14ac:dyDescent="0.3">
      <c r="A9037">
        <v>2733502</v>
      </c>
      <c r="B9037">
        <v>1</v>
      </c>
      <c r="C9037" t="s">
        <v>80</v>
      </c>
      <c r="D9037" t="s">
        <v>90</v>
      </c>
      <c r="E9037" t="s">
        <v>161</v>
      </c>
      <c r="F9037" t="s">
        <v>194</v>
      </c>
      <c r="G9037" t="s">
        <v>393</v>
      </c>
      <c r="H9037" t="s">
        <v>135</v>
      </c>
      <c r="I9037" t="s">
        <v>136</v>
      </c>
      <c r="J9037" t="s">
        <v>137</v>
      </c>
      <c r="K9037" t="s">
        <v>138</v>
      </c>
      <c r="L9037" t="s">
        <v>24561</v>
      </c>
      <c r="M9037" t="s">
        <v>24562</v>
      </c>
      <c r="N9037">
        <v>3.4786111110000002</v>
      </c>
      <c r="O9037">
        <v>0</v>
      </c>
      <c r="P9037">
        <v>215</v>
      </c>
      <c r="Q9037">
        <v>0</v>
      </c>
      <c r="R9037">
        <v>0</v>
      </c>
      <c r="S9037">
        <v>0</v>
      </c>
      <c r="T9037">
        <v>12</v>
      </c>
      <c r="U9037">
        <v>0</v>
      </c>
      <c r="V9037">
        <v>0</v>
      </c>
      <c r="W9037">
        <v>0</v>
      </c>
      <c r="X9037">
        <v>124.88231253218301</v>
      </c>
      <c r="Y9037">
        <v>0</v>
      </c>
      <c r="Z9037">
        <v>0</v>
      </c>
      <c r="AA9037">
        <v>0</v>
      </c>
      <c r="AB9037">
        <v>7.7273781876372878</v>
      </c>
      <c r="AC9037">
        <v>0</v>
      </c>
      <c r="AD9037">
        <v>0</v>
      </c>
      <c r="AE9037">
        <v>132.60969071982029</v>
      </c>
    </row>
    <row r="9038" spans="1:31" x14ac:dyDescent="0.3">
      <c r="A9038">
        <v>2733310</v>
      </c>
      <c r="B9038">
        <v>1</v>
      </c>
      <c r="C9038" t="s">
        <v>80</v>
      </c>
      <c r="D9038" t="s">
        <v>99</v>
      </c>
      <c r="E9038" t="s">
        <v>161</v>
      </c>
      <c r="F9038" t="s">
        <v>24563</v>
      </c>
      <c r="G9038" t="s">
        <v>163</v>
      </c>
      <c r="H9038" t="s">
        <v>135</v>
      </c>
      <c r="I9038" t="s">
        <v>136</v>
      </c>
      <c r="J9038" t="s">
        <v>137</v>
      </c>
      <c r="K9038" t="s">
        <v>138</v>
      </c>
      <c r="L9038" t="s">
        <v>24564</v>
      </c>
      <c r="M9038" t="s">
        <v>24565</v>
      </c>
      <c r="N9038">
        <v>1.105277777</v>
      </c>
      <c r="O9038">
        <v>0</v>
      </c>
      <c r="P9038">
        <v>12</v>
      </c>
      <c r="Q9038">
        <v>0</v>
      </c>
      <c r="R9038">
        <v>0</v>
      </c>
      <c r="S9038">
        <v>0</v>
      </c>
      <c r="T9038">
        <v>5</v>
      </c>
      <c r="U9038">
        <v>0</v>
      </c>
      <c r="V9038">
        <v>0</v>
      </c>
      <c r="W9038">
        <v>0</v>
      </c>
      <c r="X9038">
        <v>1.4838290562927052</v>
      </c>
      <c r="Y9038">
        <v>0</v>
      </c>
      <c r="Z9038">
        <v>0</v>
      </c>
      <c r="AA9038">
        <v>0</v>
      </c>
      <c r="AB9038">
        <v>4.3090733452581977</v>
      </c>
      <c r="AC9038">
        <v>0</v>
      </c>
      <c r="AD9038">
        <v>0</v>
      </c>
      <c r="AE9038">
        <v>5.7929024015509025</v>
      </c>
    </row>
    <row r="9039" spans="1:31" x14ac:dyDescent="0.3">
      <c r="A9039">
        <v>2732646</v>
      </c>
      <c r="B9039">
        <v>1</v>
      </c>
      <c r="C9039" t="s">
        <v>80</v>
      </c>
      <c r="D9039" t="s">
        <v>82</v>
      </c>
      <c r="E9039" t="s">
        <v>145</v>
      </c>
      <c r="F9039" t="s">
        <v>24566</v>
      </c>
      <c r="G9039" t="s">
        <v>230</v>
      </c>
      <c r="H9039" t="s">
        <v>135</v>
      </c>
      <c r="I9039" t="s">
        <v>136</v>
      </c>
      <c r="J9039" t="s">
        <v>137</v>
      </c>
      <c r="K9039" t="s">
        <v>138</v>
      </c>
      <c r="L9039" t="s">
        <v>24567</v>
      </c>
      <c r="M9039" t="s">
        <v>24568</v>
      </c>
      <c r="N9039">
        <v>7.4916666660000004</v>
      </c>
      <c r="O9039">
        <v>0</v>
      </c>
      <c r="P9039">
        <v>3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7.6883648238616038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7.6883648238616038</v>
      </c>
    </row>
    <row r="9040" spans="1:31" x14ac:dyDescent="0.3">
      <c r="A9040">
        <v>2732669</v>
      </c>
      <c r="B9040">
        <v>1</v>
      </c>
      <c r="C9040" t="s">
        <v>80</v>
      </c>
      <c r="D9040" t="s">
        <v>107</v>
      </c>
      <c r="E9040" t="s">
        <v>161</v>
      </c>
      <c r="F9040" t="s">
        <v>24569</v>
      </c>
      <c r="G9040" t="s">
        <v>170</v>
      </c>
      <c r="H9040" t="s">
        <v>135</v>
      </c>
      <c r="I9040" t="s">
        <v>136</v>
      </c>
      <c r="J9040" t="s">
        <v>137</v>
      </c>
      <c r="K9040" t="s">
        <v>138</v>
      </c>
      <c r="L9040" t="s">
        <v>24570</v>
      </c>
      <c r="M9040" t="s">
        <v>24571</v>
      </c>
      <c r="N9040">
        <v>4.5466666660000001</v>
      </c>
      <c r="O9040">
        <v>0</v>
      </c>
      <c r="P9040">
        <v>44</v>
      </c>
      <c r="Q9040">
        <v>0</v>
      </c>
      <c r="R9040">
        <v>2</v>
      </c>
      <c r="S9040">
        <v>0</v>
      </c>
      <c r="T9040">
        <v>20</v>
      </c>
      <c r="U9040">
        <v>0</v>
      </c>
      <c r="V9040">
        <v>0</v>
      </c>
      <c r="W9040">
        <v>0</v>
      </c>
      <c r="X9040">
        <v>13.777252286591343</v>
      </c>
      <c r="Y9040">
        <v>0</v>
      </c>
      <c r="Z9040">
        <v>0.90298487364065994</v>
      </c>
      <c r="AA9040">
        <v>0</v>
      </c>
      <c r="AB9040">
        <v>23.412949573571332</v>
      </c>
      <c r="AC9040">
        <v>0</v>
      </c>
      <c r="AD9040">
        <v>0</v>
      </c>
      <c r="AE9040">
        <v>38.093186733803336</v>
      </c>
    </row>
    <row r="9041" spans="1:31" x14ac:dyDescent="0.3">
      <c r="A9041">
        <v>2733333</v>
      </c>
      <c r="B9041">
        <v>1</v>
      </c>
      <c r="C9041" t="s">
        <v>80</v>
      </c>
      <c r="D9041" t="s">
        <v>84</v>
      </c>
      <c r="E9041" t="s">
        <v>161</v>
      </c>
      <c r="F9041" t="s">
        <v>889</v>
      </c>
      <c r="G9041" t="s">
        <v>163</v>
      </c>
      <c r="H9041" t="s">
        <v>135</v>
      </c>
      <c r="I9041" t="s">
        <v>136</v>
      </c>
      <c r="J9041" t="s">
        <v>137</v>
      </c>
      <c r="K9041" t="s">
        <v>138</v>
      </c>
      <c r="L9041" t="s">
        <v>24572</v>
      </c>
      <c r="M9041" t="s">
        <v>24573</v>
      </c>
      <c r="N9041">
        <v>2.7441666659999999</v>
      </c>
      <c r="O9041">
        <v>0</v>
      </c>
      <c r="P9041">
        <v>171</v>
      </c>
      <c r="Q9041">
        <v>0</v>
      </c>
      <c r="R9041">
        <v>0</v>
      </c>
      <c r="S9041">
        <v>0</v>
      </c>
      <c r="T9041">
        <v>20</v>
      </c>
      <c r="U9041">
        <v>0</v>
      </c>
      <c r="V9041">
        <v>0</v>
      </c>
      <c r="W9041">
        <v>0</v>
      </c>
      <c r="X9041">
        <v>91.715194733723848</v>
      </c>
      <c r="Y9041">
        <v>0</v>
      </c>
      <c r="Z9041">
        <v>0</v>
      </c>
      <c r="AA9041">
        <v>0</v>
      </c>
      <c r="AB9041">
        <v>18.147259819373005</v>
      </c>
      <c r="AC9041">
        <v>0</v>
      </c>
      <c r="AD9041">
        <v>0</v>
      </c>
      <c r="AE9041">
        <v>109.86245455309685</v>
      </c>
    </row>
    <row r="9042" spans="1:31" x14ac:dyDescent="0.3">
      <c r="A9042">
        <v>2733101</v>
      </c>
      <c r="B9042">
        <v>1</v>
      </c>
      <c r="C9042" t="s">
        <v>80</v>
      </c>
      <c r="D9042" t="s">
        <v>99</v>
      </c>
      <c r="E9042" t="s">
        <v>150</v>
      </c>
      <c r="F9042" t="s">
        <v>2557</v>
      </c>
      <c r="G9042" t="s">
        <v>152</v>
      </c>
      <c r="H9042" t="s">
        <v>153</v>
      </c>
      <c r="I9042" t="s">
        <v>136</v>
      </c>
      <c r="J9042" t="s">
        <v>137</v>
      </c>
      <c r="K9042" t="s">
        <v>138</v>
      </c>
      <c r="L9042" t="s">
        <v>24574</v>
      </c>
      <c r="M9042" t="s">
        <v>24575</v>
      </c>
      <c r="N9042">
        <v>1.341388888</v>
      </c>
      <c r="O9042">
        <v>4</v>
      </c>
      <c r="P9042">
        <v>665</v>
      </c>
      <c r="Q9042">
        <v>1</v>
      </c>
      <c r="R9042">
        <v>39</v>
      </c>
      <c r="S9042">
        <v>2</v>
      </c>
      <c r="T9042">
        <v>69</v>
      </c>
      <c r="U9042">
        <v>0</v>
      </c>
      <c r="V9042">
        <v>0</v>
      </c>
      <c r="W9042">
        <v>23.708931779455586</v>
      </c>
      <c r="X9042">
        <v>140.27019917420051</v>
      </c>
      <c r="Y9042">
        <v>0.33550640173113921</v>
      </c>
      <c r="Z9042">
        <v>1.2213036606404901</v>
      </c>
      <c r="AA9042">
        <v>105.57939105615753</v>
      </c>
      <c r="AB9042">
        <v>36.590658654975499</v>
      </c>
      <c r="AC9042">
        <v>0</v>
      </c>
      <c r="AD9042">
        <v>0</v>
      </c>
      <c r="AE9042">
        <v>307.70599072716084</v>
      </c>
    </row>
    <row r="9043" spans="1:31" x14ac:dyDescent="0.3">
      <c r="A9043">
        <v>2732746</v>
      </c>
      <c r="B9043">
        <v>1</v>
      </c>
      <c r="C9043" t="s">
        <v>80</v>
      </c>
      <c r="D9043" t="s">
        <v>110</v>
      </c>
      <c r="E9043" t="s">
        <v>161</v>
      </c>
      <c r="F9043" t="s">
        <v>19026</v>
      </c>
      <c r="G9043" t="s">
        <v>393</v>
      </c>
      <c r="H9043" t="s">
        <v>135</v>
      </c>
      <c r="I9043" t="s">
        <v>136</v>
      </c>
      <c r="J9043" t="s">
        <v>137</v>
      </c>
      <c r="K9043" t="s">
        <v>138</v>
      </c>
      <c r="L9043" t="s">
        <v>24576</v>
      </c>
      <c r="M9043" t="s">
        <v>24577</v>
      </c>
      <c r="N9043">
        <v>7.7291666660000002</v>
      </c>
      <c r="O9043">
        <v>0</v>
      </c>
      <c r="P9043">
        <v>91</v>
      </c>
      <c r="Q9043">
        <v>0</v>
      </c>
      <c r="R9043">
        <v>0</v>
      </c>
      <c r="S9043">
        <v>0</v>
      </c>
      <c r="T9043">
        <v>4</v>
      </c>
      <c r="U9043">
        <v>0</v>
      </c>
      <c r="V9043">
        <v>0</v>
      </c>
      <c r="W9043">
        <v>0</v>
      </c>
      <c r="X9043">
        <v>176.99120623272324</v>
      </c>
      <c r="Y9043">
        <v>0</v>
      </c>
      <c r="Z9043">
        <v>0</v>
      </c>
      <c r="AA9043">
        <v>0</v>
      </c>
      <c r="AB9043">
        <v>26.862154287350126</v>
      </c>
      <c r="AC9043">
        <v>0</v>
      </c>
      <c r="AD9043">
        <v>0</v>
      </c>
      <c r="AE9043">
        <v>203.85336052007338</v>
      </c>
    </row>
    <row r="9044" spans="1:31" x14ac:dyDescent="0.3">
      <c r="A9044">
        <v>2733041</v>
      </c>
      <c r="B9044">
        <v>1</v>
      </c>
      <c r="C9044" t="s">
        <v>80</v>
      </c>
      <c r="D9044" t="s">
        <v>85</v>
      </c>
      <c r="E9044" t="s">
        <v>156</v>
      </c>
      <c r="F9044" t="s">
        <v>24578</v>
      </c>
      <c r="G9044" t="s">
        <v>596</v>
      </c>
      <c r="H9044" t="s">
        <v>153</v>
      </c>
      <c r="I9044" t="s">
        <v>136</v>
      </c>
      <c r="J9044" t="s">
        <v>137</v>
      </c>
      <c r="K9044" t="s">
        <v>138</v>
      </c>
      <c r="L9044" t="s">
        <v>24579</v>
      </c>
      <c r="M9044" t="s">
        <v>24580</v>
      </c>
      <c r="N9044">
        <v>4.688055555</v>
      </c>
      <c r="O9044">
        <v>0</v>
      </c>
      <c r="P9044">
        <v>433</v>
      </c>
      <c r="Q9044">
        <v>0</v>
      </c>
      <c r="R9044">
        <v>0</v>
      </c>
      <c r="S9044">
        <v>0</v>
      </c>
      <c r="T9044">
        <v>18</v>
      </c>
      <c r="U9044">
        <v>0</v>
      </c>
      <c r="V9044">
        <v>0</v>
      </c>
      <c r="W9044">
        <v>0</v>
      </c>
      <c r="X9044">
        <v>629.26123109862124</v>
      </c>
      <c r="Y9044">
        <v>0</v>
      </c>
      <c r="Z9044">
        <v>0</v>
      </c>
      <c r="AA9044">
        <v>0</v>
      </c>
      <c r="AB9044">
        <v>341.99940124488546</v>
      </c>
      <c r="AC9044">
        <v>0</v>
      </c>
      <c r="AD9044">
        <v>0</v>
      </c>
      <c r="AE9044">
        <v>971.2606323435067</v>
      </c>
    </row>
    <row r="9045" spans="1:31" x14ac:dyDescent="0.3">
      <c r="A9045">
        <v>2732268</v>
      </c>
      <c r="B9045">
        <v>1</v>
      </c>
      <c r="C9045" t="s">
        <v>80</v>
      </c>
      <c r="D9045" t="s">
        <v>85</v>
      </c>
      <c r="E9045" t="s">
        <v>156</v>
      </c>
      <c r="F9045" t="s">
        <v>24581</v>
      </c>
      <c r="G9045" t="s">
        <v>185</v>
      </c>
      <c r="H9045" t="s">
        <v>153</v>
      </c>
      <c r="I9045" t="s">
        <v>136</v>
      </c>
      <c r="J9045" t="s">
        <v>137</v>
      </c>
      <c r="K9045" t="s">
        <v>138</v>
      </c>
      <c r="L9045" t="s">
        <v>24582</v>
      </c>
      <c r="M9045" t="s">
        <v>24583</v>
      </c>
      <c r="N9045">
        <v>3.8116666659999998</v>
      </c>
      <c r="O9045">
        <v>0</v>
      </c>
      <c r="P9045">
        <v>245</v>
      </c>
      <c r="Q9045">
        <v>0</v>
      </c>
      <c r="R9045">
        <v>0</v>
      </c>
      <c r="S9045">
        <v>0</v>
      </c>
      <c r="T9045">
        <v>13</v>
      </c>
      <c r="U9045">
        <v>0</v>
      </c>
      <c r="V9045">
        <v>1</v>
      </c>
      <c r="W9045">
        <v>0</v>
      </c>
      <c r="X9045">
        <v>223.775838834979</v>
      </c>
      <c r="Y9045">
        <v>0</v>
      </c>
      <c r="Z9045">
        <v>0</v>
      </c>
      <c r="AA9045">
        <v>0</v>
      </c>
      <c r="AB9045">
        <v>21.239000077707363</v>
      </c>
      <c r="AC9045">
        <v>0</v>
      </c>
      <c r="AD9045">
        <v>5.8109551211151622</v>
      </c>
      <c r="AE9045">
        <v>250.82579403380154</v>
      </c>
    </row>
    <row r="9046" spans="1:31" x14ac:dyDescent="0.3">
      <c r="A9046">
        <v>2732560</v>
      </c>
      <c r="B9046">
        <v>1</v>
      </c>
      <c r="C9046" t="s">
        <v>81</v>
      </c>
      <c r="D9046" t="s">
        <v>120</v>
      </c>
      <c r="E9046" t="s">
        <v>213</v>
      </c>
      <c r="F9046" t="s">
        <v>24584</v>
      </c>
      <c r="G9046" t="s">
        <v>152</v>
      </c>
      <c r="H9046" t="s">
        <v>153</v>
      </c>
      <c r="I9046" t="s">
        <v>136</v>
      </c>
      <c r="J9046" t="s">
        <v>137</v>
      </c>
      <c r="K9046" t="s">
        <v>138</v>
      </c>
      <c r="L9046" t="s">
        <v>24585</v>
      </c>
      <c r="M9046" t="s">
        <v>24586</v>
      </c>
      <c r="N9046">
        <v>0.55972222199999999</v>
      </c>
      <c r="O9046">
        <v>0</v>
      </c>
      <c r="P9046">
        <v>0</v>
      </c>
      <c r="Q9046">
        <v>15</v>
      </c>
      <c r="R9046">
        <v>0</v>
      </c>
      <c r="S9046">
        <v>1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13.459809373248628</v>
      </c>
      <c r="Z9046">
        <v>0</v>
      </c>
      <c r="AA9046">
        <v>0</v>
      </c>
      <c r="AB9046">
        <v>0</v>
      </c>
      <c r="AC9046">
        <v>0</v>
      </c>
      <c r="AD9046">
        <v>0</v>
      </c>
      <c r="AE9046">
        <v>13.459809373248628</v>
      </c>
    </row>
    <row r="9047" spans="1:31" x14ac:dyDescent="0.3">
      <c r="A9047">
        <v>2732314</v>
      </c>
      <c r="B9047">
        <v>1</v>
      </c>
      <c r="C9047" t="s">
        <v>80</v>
      </c>
      <c r="D9047" t="s">
        <v>97</v>
      </c>
      <c r="E9047" t="s">
        <v>145</v>
      </c>
      <c r="F9047" t="s">
        <v>24587</v>
      </c>
      <c r="G9047" t="s">
        <v>181</v>
      </c>
      <c r="H9047" t="s">
        <v>135</v>
      </c>
      <c r="I9047" t="s">
        <v>136</v>
      </c>
      <c r="J9047" t="s">
        <v>137</v>
      </c>
      <c r="K9047" t="s">
        <v>138</v>
      </c>
      <c r="L9047" t="s">
        <v>24588</v>
      </c>
      <c r="M9047" t="s">
        <v>24589</v>
      </c>
      <c r="N9047">
        <v>1.956111111</v>
      </c>
      <c r="O9047">
        <v>0</v>
      </c>
      <c r="P9047">
        <v>2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0.97106559670400006</v>
      </c>
      <c r="Y9047">
        <v>0</v>
      </c>
      <c r="Z9047">
        <v>0</v>
      </c>
      <c r="AA9047">
        <v>0</v>
      </c>
      <c r="AB9047">
        <v>0</v>
      </c>
      <c r="AC9047">
        <v>0</v>
      </c>
      <c r="AD9047">
        <v>0</v>
      </c>
      <c r="AE9047">
        <v>0.97106559670400006</v>
      </c>
    </row>
    <row r="9048" spans="1:31" x14ac:dyDescent="0.3">
      <c r="A9048">
        <v>2733247</v>
      </c>
      <c r="B9048">
        <v>1</v>
      </c>
      <c r="C9048" t="s">
        <v>80</v>
      </c>
      <c r="D9048" t="s">
        <v>99</v>
      </c>
      <c r="E9048" t="s">
        <v>150</v>
      </c>
      <c r="F9048" t="s">
        <v>2557</v>
      </c>
      <c r="G9048" t="s">
        <v>152</v>
      </c>
      <c r="H9048" t="s">
        <v>153</v>
      </c>
      <c r="I9048" t="s">
        <v>136</v>
      </c>
      <c r="J9048" t="s">
        <v>137</v>
      </c>
      <c r="K9048" t="s">
        <v>138</v>
      </c>
      <c r="L9048" t="s">
        <v>24590</v>
      </c>
      <c r="M9048" t="s">
        <v>1199</v>
      </c>
      <c r="N9048">
        <v>0.48416666600000002</v>
      </c>
      <c r="O9048">
        <v>3</v>
      </c>
      <c r="P9048">
        <v>366</v>
      </c>
      <c r="Q9048">
        <v>1</v>
      </c>
      <c r="R9048">
        <v>8</v>
      </c>
      <c r="S9048">
        <v>1</v>
      </c>
      <c r="T9048">
        <v>31</v>
      </c>
      <c r="U9048">
        <v>0</v>
      </c>
      <c r="V9048">
        <v>0</v>
      </c>
      <c r="W9048">
        <v>7.1200300206077705</v>
      </c>
      <c r="X9048">
        <v>22.757206625878343</v>
      </c>
      <c r="Y9048">
        <v>0.11297374953501002</v>
      </c>
      <c r="Z9048">
        <v>0.1132205362512</v>
      </c>
      <c r="AA9048">
        <v>34.93416127829142</v>
      </c>
      <c r="AB9048">
        <v>3.1328746913982526</v>
      </c>
      <c r="AC9048">
        <v>0</v>
      </c>
      <c r="AD9048">
        <v>0</v>
      </c>
      <c r="AE9048">
        <v>68.170466901962001</v>
      </c>
    </row>
    <row r="9049" spans="1:31" x14ac:dyDescent="0.3">
      <c r="A9049">
        <v>2733439</v>
      </c>
      <c r="B9049">
        <v>1</v>
      </c>
      <c r="C9049" t="s">
        <v>81</v>
      </c>
      <c r="D9049" t="s">
        <v>120</v>
      </c>
      <c r="E9049" t="s">
        <v>213</v>
      </c>
      <c r="F9049" t="s">
        <v>24591</v>
      </c>
      <c r="G9049" t="s">
        <v>152</v>
      </c>
      <c r="H9049" t="s">
        <v>153</v>
      </c>
      <c r="I9049" t="s">
        <v>136</v>
      </c>
      <c r="J9049" t="s">
        <v>137</v>
      </c>
      <c r="K9049" t="s">
        <v>138</v>
      </c>
      <c r="L9049" t="s">
        <v>24592</v>
      </c>
      <c r="M9049" t="s">
        <v>24593</v>
      </c>
      <c r="N9049">
        <v>0.59055555500000001</v>
      </c>
      <c r="O9049">
        <v>4</v>
      </c>
      <c r="P9049">
        <v>496</v>
      </c>
      <c r="Q9049">
        <v>31</v>
      </c>
      <c r="R9049">
        <v>52</v>
      </c>
      <c r="S9049">
        <v>6</v>
      </c>
      <c r="T9049">
        <v>39</v>
      </c>
      <c r="U9049">
        <v>0</v>
      </c>
      <c r="V9049">
        <v>0</v>
      </c>
      <c r="W9049">
        <v>2.9773122061874728</v>
      </c>
      <c r="X9049">
        <v>40.303990304231426</v>
      </c>
      <c r="Y9049">
        <v>1.1645216660971049</v>
      </c>
      <c r="Z9049">
        <v>10.777943539569151</v>
      </c>
      <c r="AA9049">
        <v>1.5996837441288889</v>
      </c>
      <c r="AB9049">
        <v>5.9634012282159325</v>
      </c>
      <c r="AC9049">
        <v>0</v>
      </c>
      <c r="AD9049">
        <v>0</v>
      </c>
      <c r="AE9049">
        <v>62.786852688429974</v>
      </c>
    </row>
    <row r="9050" spans="1:31" x14ac:dyDescent="0.3">
      <c r="A9050">
        <v>2733084</v>
      </c>
      <c r="B9050">
        <v>1</v>
      </c>
      <c r="C9050" t="s">
        <v>80</v>
      </c>
      <c r="D9050" t="s">
        <v>103</v>
      </c>
      <c r="E9050" t="s">
        <v>156</v>
      </c>
      <c r="F9050" t="s">
        <v>1215</v>
      </c>
      <c r="G9050" t="s">
        <v>348</v>
      </c>
      <c r="H9050" t="s">
        <v>153</v>
      </c>
      <c r="I9050" t="s">
        <v>136</v>
      </c>
      <c r="J9050" t="s">
        <v>137</v>
      </c>
      <c r="K9050" t="s">
        <v>138</v>
      </c>
      <c r="L9050" t="s">
        <v>24594</v>
      </c>
      <c r="M9050" t="s">
        <v>24595</v>
      </c>
      <c r="N9050">
        <v>1.74</v>
      </c>
      <c r="O9050">
        <v>0</v>
      </c>
      <c r="P9050">
        <v>265</v>
      </c>
      <c r="Q9050">
        <v>19</v>
      </c>
      <c r="R9050">
        <v>36</v>
      </c>
      <c r="S9050">
        <v>13</v>
      </c>
      <c r="T9050">
        <v>37</v>
      </c>
      <c r="U9050">
        <v>1</v>
      </c>
      <c r="V9050">
        <v>0</v>
      </c>
      <c r="W9050">
        <v>0</v>
      </c>
      <c r="X9050">
        <v>120.28457277728336</v>
      </c>
      <c r="Y9050">
        <v>37.337092528279413</v>
      </c>
      <c r="Z9050">
        <v>42.293987521609623</v>
      </c>
      <c r="AA9050">
        <v>437.671445262806</v>
      </c>
      <c r="AB9050">
        <v>38.634181619558781</v>
      </c>
      <c r="AC9050">
        <v>111.5450937835837</v>
      </c>
      <c r="AD9050">
        <v>0</v>
      </c>
      <c r="AE9050">
        <v>787.76637349312091</v>
      </c>
    </row>
    <row r="9051" spans="1:31" x14ac:dyDescent="0.3">
      <c r="A9051">
        <v>2770768</v>
      </c>
      <c r="B9051">
        <v>1</v>
      </c>
      <c r="C9051" t="s">
        <v>80</v>
      </c>
      <c r="D9051" t="s">
        <v>102</v>
      </c>
      <c r="E9051" t="s">
        <v>150</v>
      </c>
      <c r="F9051" t="s">
        <v>499</v>
      </c>
      <c r="G9051" t="s">
        <v>263</v>
      </c>
      <c r="H9051" t="s">
        <v>153</v>
      </c>
      <c r="I9051" t="s">
        <v>136</v>
      </c>
      <c r="J9051" t="s">
        <v>137</v>
      </c>
      <c r="K9051" t="s">
        <v>138</v>
      </c>
      <c r="L9051" t="s">
        <v>24596</v>
      </c>
      <c r="M9051" t="s">
        <v>24597</v>
      </c>
      <c r="N9051">
        <v>1.1758333329999999</v>
      </c>
      <c r="O9051">
        <v>1</v>
      </c>
      <c r="P9051">
        <v>1782</v>
      </c>
      <c r="Q9051">
        <v>11</v>
      </c>
      <c r="R9051">
        <v>538</v>
      </c>
      <c r="S9051">
        <v>17</v>
      </c>
      <c r="T9051">
        <v>350</v>
      </c>
      <c r="U9051">
        <v>9</v>
      </c>
      <c r="V9051">
        <v>2</v>
      </c>
      <c r="W9051">
        <v>0.52973923753572005</v>
      </c>
      <c r="X9051">
        <v>313.20315159266244</v>
      </c>
      <c r="Y9051">
        <v>14.192939503415234</v>
      </c>
      <c r="Z9051">
        <v>158.46219805156414</v>
      </c>
      <c r="AA9051">
        <v>232.35758044896713</v>
      </c>
      <c r="AB9051">
        <v>245.4656140110049</v>
      </c>
      <c r="AC9051">
        <v>1122.4066944917424</v>
      </c>
      <c r="AD9051">
        <v>168.20533668596545</v>
      </c>
      <c r="AE9051">
        <v>2254.8232540228573</v>
      </c>
    </row>
    <row r="9052" spans="1:31" x14ac:dyDescent="0.3">
      <c r="A9052">
        <v>2733058</v>
      </c>
      <c r="B9052">
        <v>1</v>
      </c>
      <c r="C9052" t="s">
        <v>80</v>
      </c>
      <c r="D9052" t="s">
        <v>96</v>
      </c>
      <c r="E9052" t="s">
        <v>145</v>
      </c>
      <c r="F9052" t="s">
        <v>24598</v>
      </c>
      <c r="G9052" t="s">
        <v>230</v>
      </c>
      <c r="H9052" t="s">
        <v>135</v>
      </c>
      <c r="I9052" t="s">
        <v>136</v>
      </c>
      <c r="J9052" t="s">
        <v>137</v>
      </c>
      <c r="K9052" t="s">
        <v>138</v>
      </c>
      <c r="L9052" t="s">
        <v>24599</v>
      </c>
      <c r="M9052" t="s">
        <v>24600</v>
      </c>
      <c r="N9052">
        <v>4.6619444440000004</v>
      </c>
      <c r="O9052">
        <v>0</v>
      </c>
      <c r="P9052">
        <v>1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2.1691053393882429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2.1691053393882429</v>
      </c>
    </row>
    <row r="9053" spans="1:31" x14ac:dyDescent="0.3">
      <c r="A9053">
        <v>2732208</v>
      </c>
      <c r="B9053">
        <v>1</v>
      </c>
      <c r="C9053" t="s">
        <v>80</v>
      </c>
      <c r="D9053" t="s">
        <v>94</v>
      </c>
      <c r="E9053" t="s">
        <v>145</v>
      </c>
      <c r="F9053" t="s">
        <v>24601</v>
      </c>
      <c r="G9053" t="s">
        <v>230</v>
      </c>
      <c r="H9053" t="s">
        <v>135</v>
      </c>
      <c r="I9053" t="s">
        <v>136</v>
      </c>
      <c r="J9053" t="s">
        <v>137</v>
      </c>
      <c r="K9053" t="s">
        <v>138</v>
      </c>
      <c r="L9053" t="s">
        <v>24602</v>
      </c>
      <c r="M9053" t="s">
        <v>24603</v>
      </c>
      <c r="N9053">
        <v>4.8247222220000001</v>
      </c>
      <c r="O9053">
        <v>0</v>
      </c>
      <c r="P9053">
        <v>1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0.33655671434532003</v>
      </c>
      <c r="Y9053">
        <v>0</v>
      </c>
      <c r="Z9053">
        <v>0</v>
      </c>
      <c r="AA9053">
        <v>0</v>
      </c>
      <c r="AB9053">
        <v>0</v>
      </c>
      <c r="AC9053">
        <v>0</v>
      </c>
      <c r="AD9053">
        <v>0</v>
      </c>
      <c r="AE9053">
        <v>0.33655671434532003</v>
      </c>
    </row>
    <row r="9054" spans="1:31" x14ac:dyDescent="0.3">
      <c r="A9054">
        <v>2732351</v>
      </c>
      <c r="B9054">
        <v>1</v>
      </c>
      <c r="C9054" t="s">
        <v>81</v>
      </c>
      <c r="D9054" t="s">
        <v>127</v>
      </c>
      <c r="E9054" t="s">
        <v>213</v>
      </c>
      <c r="F9054" t="s">
        <v>24604</v>
      </c>
      <c r="G9054" t="s">
        <v>152</v>
      </c>
      <c r="H9054" t="s">
        <v>153</v>
      </c>
      <c r="I9054" t="s">
        <v>136</v>
      </c>
      <c r="J9054" t="s">
        <v>137</v>
      </c>
      <c r="K9054" t="s">
        <v>138</v>
      </c>
      <c r="L9054" t="s">
        <v>24605</v>
      </c>
      <c r="M9054" t="s">
        <v>24606</v>
      </c>
      <c r="N9054">
        <v>1.4883333329999999</v>
      </c>
      <c r="O9054">
        <v>9</v>
      </c>
      <c r="P9054">
        <v>1500</v>
      </c>
      <c r="Q9054">
        <v>39</v>
      </c>
      <c r="R9054">
        <v>84</v>
      </c>
      <c r="S9054">
        <v>6</v>
      </c>
      <c r="T9054">
        <v>132</v>
      </c>
      <c r="U9054">
        <v>1</v>
      </c>
      <c r="V9054">
        <v>0</v>
      </c>
      <c r="W9054">
        <v>2.5355189870958004</v>
      </c>
      <c r="X9054">
        <v>306.20732931159012</v>
      </c>
      <c r="Y9054">
        <v>45.330295677002979</v>
      </c>
      <c r="Z9054">
        <v>45.600358536882091</v>
      </c>
      <c r="AA9054">
        <v>55.537895733915121</v>
      </c>
      <c r="AB9054">
        <v>104.88825494725411</v>
      </c>
      <c r="AC9054">
        <v>92.973746719297495</v>
      </c>
      <c r="AD9054">
        <v>0</v>
      </c>
      <c r="AE9054">
        <v>653.07339991303786</v>
      </c>
    </row>
    <row r="9055" spans="1:31" x14ac:dyDescent="0.3">
      <c r="A9055">
        <v>2732875</v>
      </c>
      <c r="B9055">
        <v>2</v>
      </c>
      <c r="C9055" t="s">
        <v>80</v>
      </c>
      <c r="D9055" t="s">
        <v>111</v>
      </c>
      <c r="E9055" t="s">
        <v>132</v>
      </c>
      <c r="F9055" t="s">
        <v>24607</v>
      </c>
      <c r="G9055" t="s">
        <v>409</v>
      </c>
      <c r="H9055" t="s">
        <v>135</v>
      </c>
      <c r="I9055" t="s">
        <v>136</v>
      </c>
      <c r="J9055" t="s">
        <v>137</v>
      </c>
      <c r="K9055" t="s">
        <v>138</v>
      </c>
      <c r="L9055" t="s">
        <v>24608</v>
      </c>
      <c r="M9055" t="s">
        <v>24609</v>
      </c>
      <c r="N9055">
        <v>1.183333333</v>
      </c>
      <c r="O9055">
        <v>0</v>
      </c>
      <c r="P9055">
        <v>1279</v>
      </c>
      <c r="Q9055">
        <v>0</v>
      </c>
      <c r="R9055">
        <v>0</v>
      </c>
      <c r="S9055">
        <v>0</v>
      </c>
      <c r="T9055">
        <v>123</v>
      </c>
      <c r="U9055">
        <v>0</v>
      </c>
      <c r="V9055">
        <v>1</v>
      </c>
      <c r="W9055">
        <v>0</v>
      </c>
      <c r="X9055">
        <v>391.44952459878948</v>
      </c>
      <c r="Y9055">
        <v>0</v>
      </c>
      <c r="Z9055">
        <v>0</v>
      </c>
      <c r="AA9055">
        <v>0</v>
      </c>
      <c r="AB9055">
        <v>42.153558229233504</v>
      </c>
      <c r="AC9055">
        <v>0</v>
      </c>
      <c r="AD9055">
        <v>4.6550570940414104</v>
      </c>
      <c r="AE9055">
        <v>438.2581399220644</v>
      </c>
    </row>
    <row r="9056" spans="1:31" x14ac:dyDescent="0.3">
      <c r="A9056">
        <v>2732657</v>
      </c>
      <c r="B9056">
        <v>2</v>
      </c>
      <c r="C9056" t="s">
        <v>80</v>
      </c>
      <c r="D9056" t="s">
        <v>96</v>
      </c>
      <c r="E9056" t="s">
        <v>150</v>
      </c>
      <c r="F9056" t="s">
        <v>24610</v>
      </c>
      <c r="G9056" t="s">
        <v>348</v>
      </c>
      <c r="H9056" t="s">
        <v>153</v>
      </c>
      <c r="I9056" t="s">
        <v>136</v>
      </c>
      <c r="J9056" t="s">
        <v>137</v>
      </c>
      <c r="K9056" t="s">
        <v>138</v>
      </c>
      <c r="L9056" t="s">
        <v>1313</v>
      </c>
      <c r="M9056" t="s">
        <v>24611</v>
      </c>
      <c r="N9056">
        <v>0.59777777700000001</v>
      </c>
      <c r="O9056">
        <v>2</v>
      </c>
      <c r="P9056">
        <v>0</v>
      </c>
      <c r="Q9056">
        <v>1</v>
      </c>
      <c r="R9056">
        <v>0</v>
      </c>
      <c r="S9056">
        <v>2</v>
      </c>
      <c r="T9056">
        <v>0</v>
      </c>
      <c r="U9056">
        <v>0</v>
      </c>
      <c r="V9056">
        <v>0</v>
      </c>
      <c r="W9056">
        <v>6.4614645531129602</v>
      </c>
      <c r="X9056">
        <v>0</v>
      </c>
      <c r="Y9056">
        <v>0.12560720001599998</v>
      </c>
      <c r="Z9056">
        <v>0</v>
      </c>
      <c r="AA9056">
        <v>6.1977700556665392</v>
      </c>
      <c r="AB9056">
        <v>0</v>
      </c>
      <c r="AC9056">
        <v>0</v>
      </c>
      <c r="AD9056">
        <v>0</v>
      </c>
      <c r="AE9056">
        <v>12.784841808795498</v>
      </c>
    </row>
    <row r="9057" spans="1:31" x14ac:dyDescent="0.3">
      <c r="A9057">
        <v>2732251</v>
      </c>
      <c r="B9057">
        <v>1</v>
      </c>
      <c r="C9057" t="s">
        <v>80</v>
      </c>
      <c r="D9057" t="s">
        <v>84</v>
      </c>
      <c r="E9057" t="s">
        <v>132</v>
      </c>
      <c r="F9057" t="s">
        <v>5337</v>
      </c>
      <c r="G9057" t="s">
        <v>209</v>
      </c>
      <c r="H9057" t="s">
        <v>135</v>
      </c>
      <c r="I9057" t="s">
        <v>136</v>
      </c>
      <c r="J9057" t="s">
        <v>137</v>
      </c>
      <c r="K9057" t="s">
        <v>210</v>
      </c>
      <c r="L9057" t="s">
        <v>24612</v>
      </c>
      <c r="M9057" t="s">
        <v>24613</v>
      </c>
      <c r="N9057">
        <v>1.429444444</v>
      </c>
      <c r="O9057">
        <v>0</v>
      </c>
      <c r="P9057">
        <v>26</v>
      </c>
      <c r="Q9057">
        <v>0</v>
      </c>
      <c r="R9057">
        <v>0</v>
      </c>
      <c r="S9057">
        <v>0</v>
      </c>
      <c r="T9057">
        <v>145</v>
      </c>
      <c r="U9057">
        <v>0</v>
      </c>
      <c r="V9057">
        <v>3</v>
      </c>
      <c r="W9057">
        <v>0</v>
      </c>
      <c r="X9057">
        <v>7.1536457676057497</v>
      </c>
      <c r="Y9057">
        <v>0</v>
      </c>
      <c r="Z9057">
        <v>0</v>
      </c>
      <c r="AA9057">
        <v>0</v>
      </c>
      <c r="AB9057">
        <v>213.31310288591672</v>
      </c>
      <c r="AC9057">
        <v>0</v>
      </c>
      <c r="AD9057">
        <v>79.560780137489218</v>
      </c>
      <c r="AE9057">
        <v>300.02752879101172</v>
      </c>
    </row>
    <row r="9058" spans="1:31" x14ac:dyDescent="0.3">
      <c r="A9058">
        <v>2732686</v>
      </c>
      <c r="B9058">
        <v>1</v>
      </c>
      <c r="C9058" t="s">
        <v>81</v>
      </c>
      <c r="D9058" t="s">
        <v>121</v>
      </c>
      <c r="E9058" t="s">
        <v>161</v>
      </c>
      <c r="F9058" t="s">
        <v>24614</v>
      </c>
      <c r="G9058" t="s">
        <v>163</v>
      </c>
      <c r="H9058" t="s">
        <v>135</v>
      </c>
      <c r="I9058" t="s">
        <v>136</v>
      </c>
      <c r="J9058" t="s">
        <v>137</v>
      </c>
      <c r="K9058" t="s">
        <v>138</v>
      </c>
      <c r="L9058" t="s">
        <v>24615</v>
      </c>
      <c r="M9058" t="s">
        <v>24616</v>
      </c>
      <c r="N9058">
        <v>1.037222222</v>
      </c>
      <c r="O9058">
        <v>0</v>
      </c>
      <c r="P9058">
        <v>14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1.4751442789939888</v>
      </c>
      <c r="Y9058">
        <v>0</v>
      </c>
      <c r="Z9058">
        <v>0</v>
      </c>
      <c r="AA9058">
        <v>0</v>
      </c>
      <c r="AB9058">
        <v>0</v>
      </c>
      <c r="AC9058">
        <v>0</v>
      </c>
      <c r="AD9058">
        <v>0</v>
      </c>
      <c r="AE9058">
        <v>1.4751442789939888</v>
      </c>
    </row>
    <row r="9059" spans="1:31" x14ac:dyDescent="0.3">
      <c r="A9059">
        <v>2732188</v>
      </c>
      <c r="B9059">
        <v>1</v>
      </c>
      <c r="C9059" t="s">
        <v>80</v>
      </c>
      <c r="D9059" t="s">
        <v>103</v>
      </c>
      <c r="E9059" t="s">
        <v>145</v>
      </c>
      <c r="F9059" t="s">
        <v>24617</v>
      </c>
      <c r="G9059" t="s">
        <v>230</v>
      </c>
      <c r="H9059" t="s">
        <v>135</v>
      </c>
      <c r="I9059" t="s">
        <v>136</v>
      </c>
      <c r="J9059" t="s">
        <v>137</v>
      </c>
      <c r="K9059" t="s">
        <v>138</v>
      </c>
      <c r="L9059" t="s">
        <v>24618</v>
      </c>
      <c r="M9059" t="s">
        <v>24619</v>
      </c>
      <c r="N9059">
        <v>2.4836111110000001</v>
      </c>
      <c r="O9059">
        <v>0</v>
      </c>
      <c r="P9059">
        <v>1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0.87514208949960004</v>
      </c>
      <c r="Y9059">
        <v>0</v>
      </c>
      <c r="Z9059">
        <v>0</v>
      </c>
      <c r="AA9059">
        <v>0</v>
      </c>
      <c r="AB9059">
        <v>0</v>
      </c>
      <c r="AC9059">
        <v>0</v>
      </c>
      <c r="AD9059">
        <v>0</v>
      </c>
      <c r="AE9059">
        <v>0.87514208949960004</v>
      </c>
    </row>
    <row r="9060" spans="1:31" x14ac:dyDescent="0.3">
      <c r="A9060">
        <v>2732082</v>
      </c>
      <c r="B9060">
        <v>1</v>
      </c>
      <c r="C9060" t="s">
        <v>81</v>
      </c>
      <c r="D9060" t="s">
        <v>118</v>
      </c>
      <c r="E9060" t="s">
        <v>156</v>
      </c>
      <c r="F9060" t="s">
        <v>24620</v>
      </c>
      <c r="G9060" t="s">
        <v>152</v>
      </c>
      <c r="H9060" t="s">
        <v>153</v>
      </c>
      <c r="I9060" t="s">
        <v>490</v>
      </c>
      <c r="J9060" t="s">
        <v>137</v>
      </c>
      <c r="K9060" t="s">
        <v>138</v>
      </c>
      <c r="L9060" t="s">
        <v>24621</v>
      </c>
      <c r="M9060" t="s">
        <v>24622</v>
      </c>
      <c r="N9060">
        <v>8.0555550000000007E-3</v>
      </c>
      <c r="O9060">
        <v>2</v>
      </c>
      <c r="P9060">
        <v>772</v>
      </c>
      <c r="Q9060">
        <v>1</v>
      </c>
      <c r="R9060">
        <v>53</v>
      </c>
      <c r="S9060">
        <v>1</v>
      </c>
      <c r="T9060">
        <v>52</v>
      </c>
      <c r="U9060">
        <v>0</v>
      </c>
      <c r="V9060">
        <v>0</v>
      </c>
      <c r="W9060">
        <v>2.3629717649999997E-3</v>
      </c>
      <c r="X9060">
        <v>0.94560168723684568</v>
      </c>
      <c r="Y9060">
        <v>0</v>
      </c>
      <c r="Z9060">
        <v>0.28982260523592995</v>
      </c>
      <c r="AA9060">
        <v>9.1342321573333329E-2</v>
      </c>
      <c r="AB9060">
        <v>0.12910408413413252</v>
      </c>
      <c r="AC9060">
        <v>0</v>
      </c>
      <c r="AD9060">
        <v>0</v>
      </c>
      <c r="AE9060">
        <v>1.4582336699452414</v>
      </c>
    </row>
    <row r="9061" spans="1:31" x14ac:dyDescent="0.3">
      <c r="A9061">
        <v>2732580</v>
      </c>
      <c r="B9061">
        <v>1</v>
      </c>
      <c r="C9061" t="s">
        <v>80</v>
      </c>
      <c r="D9061" t="s">
        <v>82</v>
      </c>
      <c r="E9061" t="s">
        <v>145</v>
      </c>
      <c r="F9061" t="s">
        <v>24623</v>
      </c>
      <c r="G9061" t="s">
        <v>181</v>
      </c>
      <c r="H9061" t="s">
        <v>135</v>
      </c>
      <c r="I9061" t="s">
        <v>136</v>
      </c>
      <c r="J9061" t="s">
        <v>137</v>
      </c>
      <c r="K9061" t="s">
        <v>138</v>
      </c>
      <c r="L9061" t="s">
        <v>24624</v>
      </c>
      <c r="M9061" t="s">
        <v>24625</v>
      </c>
      <c r="N9061">
        <v>9.5972222219999992</v>
      </c>
      <c r="O9061">
        <v>0</v>
      </c>
      <c r="P9061">
        <v>8</v>
      </c>
      <c r="Q9061">
        <v>0</v>
      </c>
      <c r="R9061">
        <v>0</v>
      </c>
      <c r="S9061">
        <v>0</v>
      </c>
      <c r="T9061">
        <v>1</v>
      </c>
      <c r="U9061">
        <v>0</v>
      </c>
      <c r="V9061">
        <v>0</v>
      </c>
      <c r="W9061">
        <v>0</v>
      </c>
      <c r="X9061">
        <v>7.2858063940852764</v>
      </c>
      <c r="Y9061">
        <v>0</v>
      </c>
      <c r="Z9061">
        <v>0</v>
      </c>
      <c r="AA9061">
        <v>0</v>
      </c>
      <c r="AB9061">
        <v>9.5393634495605006</v>
      </c>
      <c r="AC9061">
        <v>0</v>
      </c>
      <c r="AD9061">
        <v>0</v>
      </c>
      <c r="AE9061">
        <v>16.825169843645778</v>
      </c>
    </row>
    <row r="9062" spans="1:31" x14ac:dyDescent="0.3">
      <c r="A9062">
        <v>2733313</v>
      </c>
      <c r="B9062">
        <v>1</v>
      </c>
      <c r="C9062" t="s">
        <v>81</v>
      </c>
      <c r="D9062" t="s">
        <v>123</v>
      </c>
      <c r="E9062" t="s">
        <v>161</v>
      </c>
      <c r="F9062" t="s">
        <v>24626</v>
      </c>
      <c r="G9062" t="s">
        <v>163</v>
      </c>
      <c r="H9062" t="s">
        <v>135</v>
      </c>
      <c r="I9062" t="s">
        <v>136</v>
      </c>
      <c r="J9062" t="s">
        <v>137</v>
      </c>
      <c r="K9062" t="s">
        <v>138</v>
      </c>
      <c r="L9062" t="s">
        <v>24627</v>
      </c>
      <c r="M9062" t="s">
        <v>24628</v>
      </c>
      <c r="N9062">
        <v>0.91249999999999998</v>
      </c>
      <c r="O9062">
        <v>0</v>
      </c>
      <c r="P9062">
        <v>22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1.7551265359343102</v>
      </c>
      <c r="Y9062">
        <v>0</v>
      </c>
      <c r="Z9062">
        <v>0</v>
      </c>
      <c r="AA9062">
        <v>0</v>
      </c>
      <c r="AB9062">
        <v>0</v>
      </c>
      <c r="AC9062">
        <v>0</v>
      </c>
      <c r="AD9062">
        <v>0</v>
      </c>
      <c r="AE9062">
        <v>1.7551265359343102</v>
      </c>
    </row>
    <row r="9063" spans="1:31" x14ac:dyDescent="0.3">
      <c r="A9063">
        <v>2733021</v>
      </c>
      <c r="B9063">
        <v>1</v>
      </c>
      <c r="C9063" t="s">
        <v>80</v>
      </c>
      <c r="D9063" t="s">
        <v>106</v>
      </c>
      <c r="E9063" t="s">
        <v>213</v>
      </c>
      <c r="F9063" t="s">
        <v>24629</v>
      </c>
      <c r="G9063" t="s">
        <v>152</v>
      </c>
      <c r="H9063" t="s">
        <v>153</v>
      </c>
      <c r="I9063" t="s">
        <v>136</v>
      </c>
      <c r="J9063" t="s">
        <v>137</v>
      </c>
      <c r="K9063" t="s">
        <v>138</v>
      </c>
      <c r="L9063" t="s">
        <v>24630</v>
      </c>
      <c r="M9063" t="s">
        <v>24631</v>
      </c>
      <c r="N9063">
        <v>0.41361111099999998</v>
      </c>
      <c r="O9063">
        <v>2</v>
      </c>
      <c r="P9063">
        <v>753</v>
      </c>
      <c r="Q9063">
        <v>88</v>
      </c>
      <c r="R9063">
        <v>140</v>
      </c>
      <c r="S9063">
        <v>9</v>
      </c>
      <c r="T9063">
        <v>114</v>
      </c>
      <c r="U9063">
        <v>1</v>
      </c>
      <c r="V9063">
        <v>0</v>
      </c>
      <c r="W9063">
        <v>0.22036766830791166</v>
      </c>
      <c r="X9063">
        <v>63.788630062761221</v>
      </c>
      <c r="Y9063">
        <v>39.046605546135737</v>
      </c>
      <c r="Z9063">
        <v>17.487350504791376</v>
      </c>
      <c r="AA9063">
        <v>6.5439945434987496</v>
      </c>
      <c r="AB9063">
        <v>30.621695613385189</v>
      </c>
      <c r="AC9063">
        <v>2.6939967162342477</v>
      </c>
      <c r="AD9063">
        <v>0</v>
      </c>
      <c r="AE9063">
        <v>160.40264065511442</v>
      </c>
    </row>
    <row r="9064" spans="1:31" x14ac:dyDescent="0.3">
      <c r="A9064">
        <v>2733127</v>
      </c>
      <c r="B9064">
        <v>1</v>
      </c>
      <c r="C9064" t="s">
        <v>81</v>
      </c>
      <c r="D9064" t="s">
        <v>118</v>
      </c>
      <c r="E9064" t="s">
        <v>132</v>
      </c>
      <c r="F9064" t="s">
        <v>24632</v>
      </c>
      <c r="G9064" t="s">
        <v>134</v>
      </c>
      <c r="H9064" t="s">
        <v>135</v>
      </c>
      <c r="I9064" t="s">
        <v>136</v>
      </c>
      <c r="J9064" t="s">
        <v>137</v>
      </c>
      <c r="K9064" t="s">
        <v>138</v>
      </c>
      <c r="L9064" t="s">
        <v>24633</v>
      </c>
      <c r="M9064" t="s">
        <v>24634</v>
      </c>
      <c r="N9064">
        <v>1.4811111109999999</v>
      </c>
      <c r="O9064">
        <v>0</v>
      </c>
      <c r="P9064">
        <v>173</v>
      </c>
      <c r="Q9064">
        <v>0</v>
      </c>
      <c r="R9064">
        <v>10</v>
      </c>
      <c r="S9064">
        <v>0</v>
      </c>
      <c r="T9064">
        <v>16</v>
      </c>
      <c r="U9064">
        <v>0</v>
      </c>
      <c r="V9064">
        <v>0</v>
      </c>
      <c r="W9064">
        <v>0</v>
      </c>
      <c r="X9064">
        <v>42.915604570894544</v>
      </c>
      <c r="Y9064">
        <v>0</v>
      </c>
      <c r="Z9064">
        <v>0</v>
      </c>
      <c r="AA9064">
        <v>0</v>
      </c>
      <c r="AB9064">
        <v>6.5898266313161562</v>
      </c>
      <c r="AC9064">
        <v>0</v>
      </c>
      <c r="AD9064">
        <v>0</v>
      </c>
      <c r="AE9064">
        <v>49.505431202210701</v>
      </c>
    </row>
    <row r="9065" spans="1:31" x14ac:dyDescent="0.3">
      <c r="A9065">
        <v>2733121</v>
      </c>
      <c r="B9065">
        <v>1</v>
      </c>
      <c r="C9065" t="s">
        <v>80</v>
      </c>
      <c r="D9065" t="s">
        <v>92</v>
      </c>
      <c r="E9065" t="s">
        <v>150</v>
      </c>
      <c r="F9065" t="s">
        <v>1308</v>
      </c>
      <c r="G9065" t="s">
        <v>152</v>
      </c>
      <c r="H9065" t="s">
        <v>153</v>
      </c>
      <c r="I9065" t="s">
        <v>136</v>
      </c>
      <c r="J9065" t="s">
        <v>137</v>
      </c>
      <c r="K9065" t="s">
        <v>138</v>
      </c>
      <c r="L9065" t="s">
        <v>24635</v>
      </c>
      <c r="M9065" t="s">
        <v>24636</v>
      </c>
      <c r="N9065">
        <v>7.2222222000000003E-2</v>
      </c>
      <c r="O9065">
        <v>1</v>
      </c>
      <c r="P9065">
        <v>3738</v>
      </c>
      <c r="Q9065">
        <v>0</v>
      </c>
      <c r="R9065">
        <v>6</v>
      </c>
      <c r="S9065">
        <v>7</v>
      </c>
      <c r="T9065">
        <v>223</v>
      </c>
      <c r="U9065">
        <v>0</v>
      </c>
      <c r="V9065">
        <v>0</v>
      </c>
      <c r="W9065">
        <v>0.40718242822399997</v>
      </c>
      <c r="X9065">
        <v>27.949739905022195</v>
      </c>
      <c r="Y9065">
        <v>0</v>
      </c>
      <c r="Z9065">
        <v>5.1408484976333338E-3</v>
      </c>
      <c r="AA9065">
        <v>10.726010066805365</v>
      </c>
      <c r="AB9065">
        <v>10.245826433226144</v>
      </c>
      <c r="AC9065">
        <v>0</v>
      </c>
      <c r="AD9065">
        <v>0</v>
      </c>
      <c r="AE9065">
        <v>49.333899681775335</v>
      </c>
    </row>
    <row r="9066" spans="1:31" x14ac:dyDescent="0.3">
      <c r="A9066">
        <v>2733370</v>
      </c>
      <c r="B9066">
        <v>1</v>
      </c>
      <c r="C9066" t="s">
        <v>80</v>
      </c>
      <c r="D9066" t="s">
        <v>104</v>
      </c>
      <c r="E9066" t="s">
        <v>156</v>
      </c>
      <c r="F9066" t="s">
        <v>2864</v>
      </c>
      <c r="G9066" t="s">
        <v>152</v>
      </c>
      <c r="H9066" t="s">
        <v>153</v>
      </c>
      <c r="I9066" t="s">
        <v>136</v>
      </c>
      <c r="J9066" t="s">
        <v>137</v>
      </c>
      <c r="K9066" t="s">
        <v>138</v>
      </c>
      <c r="L9066" t="s">
        <v>24637</v>
      </c>
      <c r="M9066" t="s">
        <v>24638</v>
      </c>
      <c r="N9066">
        <v>0.17833333300000001</v>
      </c>
      <c r="O9066">
        <v>2</v>
      </c>
      <c r="P9066">
        <v>609</v>
      </c>
      <c r="Q9066">
        <v>0</v>
      </c>
      <c r="R9066">
        <v>32</v>
      </c>
      <c r="S9066">
        <v>3</v>
      </c>
      <c r="T9066">
        <v>86</v>
      </c>
      <c r="U9066">
        <v>0</v>
      </c>
      <c r="V9066">
        <v>0</v>
      </c>
      <c r="W9066">
        <v>0.227408562730125</v>
      </c>
      <c r="X9066">
        <v>22.710292921377238</v>
      </c>
      <c r="Y9066">
        <v>0</v>
      </c>
      <c r="Z9066">
        <v>0.17501534443541003</v>
      </c>
      <c r="AA9066">
        <v>2.0099008765726003</v>
      </c>
      <c r="AB9066">
        <v>5.5237455311128008</v>
      </c>
      <c r="AC9066">
        <v>0</v>
      </c>
      <c r="AD9066">
        <v>0</v>
      </c>
      <c r="AE9066">
        <v>30.646363236228176</v>
      </c>
    </row>
    <row r="9067" spans="1:31" x14ac:dyDescent="0.3">
      <c r="A9067">
        <v>2732878</v>
      </c>
      <c r="B9067">
        <v>1</v>
      </c>
      <c r="C9067" t="s">
        <v>80</v>
      </c>
      <c r="D9067" t="s">
        <v>92</v>
      </c>
      <c r="E9067" t="s">
        <v>132</v>
      </c>
      <c r="F9067" t="s">
        <v>24639</v>
      </c>
      <c r="G9067" t="s">
        <v>409</v>
      </c>
      <c r="H9067" t="s">
        <v>135</v>
      </c>
      <c r="I9067" t="s">
        <v>136</v>
      </c>
      <c r="J9067" t="s">
        <v>137</v>
      </c>
      <c r="K9067" t="s">
        <v>138</v>
      </c>
      <c r="L9067" t="s">
        <v>24640</v>
      </c>
      <c r="M9067" t="s">
        <v>24641</v>
      </c>
      <c r="N9067">
        <v>3.5922222220000002</v>
      </c>
      <c r="O9067">
        <v>0</v>
      </c>
      <c r="P9067">
        <v>9</v>
      </c>
      <c r="Q9067">
        <v>0</v>
      </c>
      <c r="R9067">
        <v>1</v>
      </c>
      <c r="S9067">
        <v>0</v>
      </c>
      <c r="T9067">
        <v>6</v>
      </c>
      <c r="U9067">
        <v>0</v>
      </c>
      <c r="V9067">
        <v>0</v>
      </c>
      <c r="W9067">
        <v>0</v>
      </c>
      <c r="X9067">
        <v>3.7901015184162401</v>
      </c>
      <c r="Y9067">
        <v>0</v>
      </c>
      <c r="Z9067">
        <v>0</v>
      </c>
      <c r="AA9067">
        <v>0</v>
      </c>
      <c r="AB9067">
        <v>23.457936732242558</v>
      </c>
      <c r="AC9067">
        <v>0</v>
      </c>
      <c r="AD9067">
        <v>0</v>
      </c>
      <c r="AE9067">
        <v>27.248038250658798</v>
      </c>
    </row>
    <row r="9068" spans="1:31" x14ac:dyDescent="0.3">
      <c r="A9068">
        <v>2732288</v>
      </c>
      <c r="B9068">
        <v>1</v>
      </c>
      <c r="C9068" t="s">
        <v>81</v>
      </c>
      <c r="D9068" t="s">
        <v>112</v>
      </c>
      <c r="E9068" t="s">
        <v>161</v>
      </c>
      <c r="F9068" t="s">
        <v>24642</v>
      </c>
      <c r="G9068" t="s">
        <v>158</v>
      </c>
      <c r="H9068" t="s">
        <v>135</v>
      </c>
      <c r="I9068" t="s">
        <v>136</v>
      </c>
      <c r="J9068" t="s">
        <v>3</v>
      </c>
      <c r="K9068" t="s">
        <v>138</v>
      </c>
      <c r="L9068" t="s">
        <v>24643</v>
      </c>
      <c r="M9068" t="s">
        <v>1117</v>
      </c>
      <c r="N9068">
        <v>0.63194444400000005</v>
      </c>
      <c r="O9068">
        <v>0</v>
      </c>
      <c r="P9068">
        <v>0</v>
      </c>
      <c r="Q9068">
        <v>0</v>
      </c>
      <c r="R9068">
        <v>1</v>
      </c>
      <c r="S9068">
        <v>0</v>
      </c>
      <c r="T9068">
        <v>16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1.3215156820878851</v>
      </c>
      <c r="AA9068">
        <v>0</v>
      </c>
      <c r="AB9068">
        <v>12.015258714972511</v>
      </c>
      <c r="AC9068">
        <v>0</v>
      </c>
      <c r="AD9068">
        <v>0</v>
      </c>
      <c r="AE9068">
        <v>13.336774397060395</v>
      </c>
    </row>
    <row r="9069" spans="1:31" x14ac:dyDescent="0.3">
      <c r="A9069">
        <v>2733419</v>
      </c>
      <c r="B9069">
        <v>1</v>
      </c>
      <c r="C9069" t="s">
        <v>80</v>
      </c>
      <c r="D9069" t="s">
        <v>100</v>
      </c>
      <c r="E9069" t="s">
        <v>145</v>
      </c>
      <c r="F9069" t="s">
        <v>24644</v>
      </c>
      <c r="G9069" t="s">
        <v>230</v>
      </c>
      <c r="H9069" t="s">
        <v>135</v>
      </c>
      <c r="I9069" t="s">
        <v>136</v>
      </c>
      <c r="J9069" t="s">
        <v>137</v>
      </c>
      <c r="K9069" t="s">
        <v>138</v>
      </c>
      <c r="L9069" t="s">
        <v>24645</v>
      </c>
      <c r="M9069" t="s">
        <v>24646</v>
      </c>
      <c r="N9069">
        <v>1.5622222219999999</v>
      </c>
      <c r="O9069">
        <v>0</v>
      </c>
      <c r="P9069">
        <v>2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0.26139575319310332</v>
      </c>
      <c r="Y9069">
        <v>0</v>
      </c>
      <c r="Z9069">
        <v>0</v>
      </c>
      <c r="AA9069">
        <v>0</v>
      </c>
      <c r="AB9069">
        <v>0</v>
      </c>
      <c r="AC9069">
        <v>0</v>
      </c>
      <c r="AD9069">
        <v>0</v>
      </c>
      <c r="AE9069">
        <v>0.26139575319310332</v>
      </c>
    </row>
    <row r="9070" spans="1:31" x14ac:dyDescent="0.3">
      <c r="A9070">
        <v>2733190</v>
      </c>
      <c r="B9070">
        <v>1</v>
      </c>
      <c r="C9070" t="s">
        <v>80</v>
      </c>
      <c r="D9070" t="s">
        <v>97</v>
      </c>
      <c r="E9070" t="s">
        <v>173</v>
      </c>
      <c r="F9070" t="s">
        <v>770</v>
      </c>
      <c r="G9070" t="s">
        <v>152</v>
      </c>
      <c r="H9070" t="s">
        <v>153</v>
      </c>
      <c r="I9070" t="s">
        <v>136</v>
      </c>
      <c r="J9070" t="s">
        <v>137</v>
      </c>
      <c r="K9070" t="s">
        <v>138</v>
      </c>
      <c r="L9070" t="s">
        <v>24647</v>
      </c>
      <c r="M9070" t="s">
        <v>24648</v>
      </c>
      <c r="N9070">
        <v>1.2094444440000001</v>
      </c>
      <c r="O9070">
        <v>2</v>
      </c>
      <c r="P9070">
        <v>953</v>
      </c>
      <c r="Q9070">
        <v>5</v>
      </c>
      <c r="R9070">
        <v>0</v>
      </c>
      <c r="S9070">
        <v>16</v>
      </c>
      <c r="T9070">
        <v>18</v>
      </c>
      <c r="U9070">
        <v>1</v>
      </c>
      <c r="V9070">
        <v>0</v>
      </c>
      <c r="W9070">
        <v>39.549477173615642</v>
      </c>
      <c r="X9070">
        <v>135.35120823776165</v>
      </c>
      <c r="Y9070">
        <v>29.641736954912329</v>
      </c>
      <c r="Z9070">
        <v>0</v>
      </c>
      <c r="AA9070">
        <v>105.69482539329091</v>
      </c>
      <c r="AB9070">
        <v>22.122179403877187</v>
      </c>
      <c r="AC9070">
        <v>4.8367698120443174</v>
      </c>
      <c r="AD9070">
        <v>0</v>
      </c>
      <c r="AE9070">
        <v>337.19619697550206</v>
      </c>
    </row>
    <row r="9071" spans="1:31" x14ac:dyDescent="0.3">
      <c r="A9071">
        <v>2732480</v>
      </c>
      <c r="B9071">
        <v>1</v>
      </c>
      <c r="C9071" t="s">
        <v>81</v>
      </c>
      <c r="D9071" t="s">
        <v>115</v>
      </c>
      <c r="E9071" t="s">
        <v>213</v>
      </c>
      <c r="F9071" t="s">
        <v>8371</v>
      </c>
      <c r="G9071" t="s">
        <v>300</v>
      </c>
      <c r="H9071" t="s">
        <v>153</v>
      </c>
      <c r="I9071" t="s">
        <v>136</v>
      </c>
      <c r="J9071" t="s">
        <v>137</v>
      </c>
      <c r="K9071" t="s">
        <v>210</v>
      </c>
      <c r="L9071" t="s">
        <v>24649</v>
      </c>
      <c r="M9071" t="s">
        <v>24650</v>
      </c>
      <c r="N9071">
        <v>2.2541666660000002</v>
      </c>
      <c r="O9071">
        <v>0</v>
      </c>
      <c r="P9071">
        <v>336</v>
      </c>
      <c r="Q9071">
        <v>10</v>
      </c>
      <c r="R9071">
        <v>162</v>
      </c>
      <c r="S9071">
        <v>0</v>
      </c>
      <c r="T9071">
        <v>13</v>
      </c>
      <c r="U9071">
        <v>1</v>
      </c>
      <c r="V9071">
        <v>0</v>
      </c>
      <c r="W9071">
        <v>0</v>
      </c>
      <c r="X9071">
        <v>33.164239529388794</v>
      </c>
      <c r="Y9071">
        <v>24.206688067985898</v>
      </c>
      <c r="Z9071">
        <v>47.949001302896185</v>
      </c>
      <c r="AA9071">
        <v>0</v>
      </c>
      <c r="AB9071">
        <v>20.353266610271159</v>
      </c>
      <c r="AC9071">
        <v>86.372569318042579</v>
      </c>
      <c r="AD9071">
        <v>0</v>
      </c>
      <c r="AE9071">
        <v>212.04576482858459</v>
      </c>
    </row>
    <row r="9072" spans="1:31" x14ac:dyDescent="0.3">
      <c r="A9072">
        <v>2732407</v>
      </c>
      <c r="B9072">
        <v>2</v>
      </c>
      <c r="C9072" t="s">
        <v>81</v>
      </c>
      <c r="D9072" t="s">
        <v>127</v>
      </c>
      <c r="E9072" t="s">
        <v>156</v>
      </c>
      <c r="F9072" t="s">
        <v>1946</v>
      </c>
      <c r="G9072" t="s">
        <v>682</v>
      </c>
      <c r="H9072" t="s">
        <v>153</v>
      </c>
      <c r="I9072" t="s">
        <v>136</v>
      </c>
      <c r="J9072" t="s">
        <v>137</v>
      </c>
      <c r="K9072" t="s">
        <v>138</v>
      </c>
      <c r="L9072" t="s">
        <v>684</v>
      </c>
      <c r="M9072" t="s">
        <v>24651</v>
      </c>
      <c r="N9072">
        <v>1.088333333</v>
      </c>
      <c r="O9072">
        <v>1</v>
      </c>
      <c r="P9072">
        <v>421</v>
      </c>
      <c r="Q9072">
        <v>1</v>
      </c>
      <c r="R9072">
        <v>40</v>
      </c>
      <c r="S9072">
        <v>0</v>
      </c>
      <c r="T9072">
        <v>73</v>
      </c>
      <c r="U9072">
        <v>0</v>
      </c>
      <c r="V9072">
        <v>0</v>
      </c>
      <c r="W9072">
        <v>4.0659468589194798</v>
      </c>
      <c r="X9072">
        <v>72.231705853058401</v>
      </c>
      <c r="Y9072">
        <v>1.122113424800931</v>
      </c>
      <c r="Z9072">
        <v>12.092803192553772</v>
      </c>
      <c r="AA9072">
        <v>0</v>
      </c>
      <c r="AB9072">
        <v>52.092988295887942</v>
      </c>
      <c r="AC9072">
        <v>0</v>
      </c>
      <c r="AD9072">
        <v>0</v>
      </c>
      <c r="AE9072">
        <v>141.60555762522051</v>
      </c>
    </row>
    <row r="9073" spans="1:31" x14ac:dyDescent="0.3">
      <c r="A9073">
        <v>2733336</v>
      </c>
      <c r="B9073">
        <v>1</v>
      </c>
      <c r="C9073" t="s">
        <v>80</v>
      </c>
      <c r="D9073" t="s">
        <v>108</v>
      </c>
      <c r="E9073" t="s">
        <v>150</v>
      </c>
      <c r="F9073" t="s">
        <v>2208</v>
      </c>
      <c r="G9073" t="s">
        <v>152</v>
      </c>
      <c r="H9073" t="s">
        <v>153</v>
      </c>
      <c r="I9073" t="s">
        <v>490</v>
      </c>
      <c r="J9073" t="s">
        <v>137</v>
      </c>
      <c r="K9073" t="s">
        <v>138</v>
      </c>
      <c r="L9073" t="s">
        <v>24652</v>
      </c>
      <c r="M9073" t="s">
        <v>24653</v>
      </c>
      <c r="N9073">
        <v>4.5555554999999998E-2</v>
      </c>
      <c r="O9073">
        <v>0</v>
      </c>
      <c r="P9073">
        <v>6</v>
      </c>
      <c r="Q9073">
        <v>0</v>
      </c>
      <c r="R9073">
        <v>0</v>
      </c>
      <c r="S9073">
        <v>5</v>
      </c>
      <c r="T9073">
        <v>5</v>
      </c>
      <c r="U9073">
        <v>0</v>
      </c>
      <c r="V9073">
        <v>0</v>
      </c>
      <c r="W9073">
        <v>0</v>
      </c>
      <c r="X9073">
        <v>3.3980197269933329E-2</v>
      </c>
      <c r="Y9073">
        <v>0</v>
      </c>
      <c r="Z9073">
        <v>0</v>
      </c>
      <c r="AA9073">
        <v>0.24763256649226667</v>
      </c>
      <c r="AB9073">
        <v>0.18939592042120004</v>
      </c>
      <c r="AC9073">
        <v>0</v>
      </c>
      <c r="AD9073">
        <v>0</v>
      </c>
      <c r="AE9073">
        <v>0.47100868418340003</v>
      </c>
    </row>
    <row r="9074" spans="1:31" x14ac:dyDescent="0.3">
      <c r="A9074">
        <v>2733330</v>
      </c>
      <c r="B9074">
        <v>1</v>
      </c>
      <c r="C9074" t="s">
        <v>80</v>
      </c>
      <c r="D9074" t="s">
        <v>93</v>
      </c>
      <c r="E9074" t="s">
        <v>161</v>
      </c>
      <c r="F9074" t="s">
        <v>24654</v>
      </c>
      <c r="G9074" t="s">
        <v>163</v>
      </c>
      <c r="H9074" t="s">
        <v>135</v>
      </c>
      <c r="I9074" t="s">
        <v>136</v>
      </c>
      <c r="J9074" t="s">
        <v>137</v>
      </c>
      <c r="K9074" t="s">
        <v>138</v>
      </c>
      <c r="L9074" t="s">
        <v>24655</v>
      </c>
      <c r="M9074" t="s">
        <v>24656</v>
      </c>
      <c r="N9074">
        <v>4.0019444440000003</v>
      </c>
      <c r="O9074">
        <v>0</v>
      </c>
      <c r="P9074">
        <v>13</v>
      </c>
      <c r="Q9074">
        <v>0</v>
      </c>
      <c r="R9074">
        <v>1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6.3544187063521456</v>
      </c>
      <c r="Y9074">
        <v>0</v>
      </c>
      <c r="Z9074">
        <v>19.785335510825284</v>
      </c>
      <c r="AA9074">
        <v>0</v>
      </c>
      <c r="AB9074">
        <v>0</v>
      </c>
      <c r="AC9074">
        <v>0</v>
      </c>
      <c r="AD9074">
        <v>0</v>
      </c>
      <c r="AE9074">
        <v>26.13975421717743</v>
      </c>
    </row>
    <row r="9075" spans="1:31" x14ac:dyDescent="0.3">
      <c r="A9075">
        <v>2732562</v>
      </c>
      <c r="B9075">
        <v>2</v>
      </c>
      <c r="C9075" t="s">
        <v>80</v>
      </c>
      <c r="D9075" t="s">
        <v>83</v>
      </c>
      <c r="E9075" t="s">
        <v>156</v>
      </c>
      <c r="F9075" t="s">
        <v>24657</v>
      </c>
      <c r="G9075" t="s">
        <v>158</v>
      </c>
      <c r="H9075" t="s">
        <v>153</v>
      </c>
      <c r="I9075" t="s">
        <v>136</v>
      </c>
      <c r="J9075" t="s">
        <v>3</v>
      </c>
      <c r="K9075" t="s">
        <v>138</v>
      </c>
      <c r="L9075" t="s">
        <v>857</v>
      </c>
      <c r="M9075" t="s">
        <v>24658</v>
      </c>
      <c r="N9075">
        <v>0.103888888</v>
      </c>
      <c r="O9075">
        <v>0</v>
      </c>
      <c r="P9075">
        <v>905</v>
      </c>
      <c r="Q9075">
        <v>0</v>
      </c>
      <c r="R9075">
        <v>0</v>
      </c>
      <c r="S9075">
        <v>0</v>
      </c>
      <c r="T9075">
        <v>841</v>
      </c>
      <c r="U9075">
        <v>0</v>
      </c>
      <c r="V9075">
        <v>0</v>
      </c>
      <c r="W9075">
        <v>0</v>
      </c>
      <c r="X9075">
        <v>26.668662142873377</v>
      </c>
      <c r="Y9075">
        <v>0</v>
      </c>
      <c r="Z9075">
        <v>0</v>
      </c>
      <c r="AA9075">
        <v>0</v>
      </c>
      <c r="AB9075">
        <v>68.350580457834752</v>
      </c>
      <c r="AC9075">
        <v>0</v>
      </c>
      <c r="AD9075">
        <v>0</v>
      </c>
      <c r="AE9075">
        <v>95.019242600708125</v>
      </c>
    </row>
    <row r="9076" spans="1:31" x14ac:dyDescent="0.3">
      <c r="A9076">
        <v>2732603</v>
      </c>
      <c r="B9076">
        <v>1</v>
      </c>
      <c r="C9076" t="s">
        <v>81</v>
      </c>
      <c r="D9076" t="s">
        <v>127</v>
      </c>
      <c r="E9076" t="s">
        <v>132</v>
      </c>
      <c r="F9076" t="s">
        <v>1595</v>
      </c>
      <c r="G9076" t="s">
        <v>134</v>
      </c>
      <c r="H9076" t="s">
        <v>135</v>
      </c>
      <c r="I9076" t="s">
        <v>136</v>
      </c>
      <c r="J9076" t="s">
        <v>137</v>
      </c>
      <c r="K9076" t="s">
        <v>138</v>
      </c>
      <c r="L9076" t="s">
        <v>24659</v>
      </c>
      <c r="M9076" t="s">
        <v>24660</v>
      </c>
      <c r="N9076">
        <v>2.2888888879999998</v>
      </c>
      <c r="O9076">
        <v>0</v>
      </c>
      <c r="P9076">
        <v>150</v>
      </c>
      <c r="Q9076">
        <v>0</v>
      </c>
      <c r="R9076">
        <v>12</v>
      </c>
      <c r="S9076">
        <v>0</v>
      </c>
      <c r="T9076">
        <v>10</v>
      </c>
      <c r="U9076">
        <v>0</v>
      </c>
      <c r="V9076">
        <v>0</v>
      </c>
      <c r="W9076">
        <v>0</v>
      </c>
      <c r="X9076">
        <v>55.181803549706771</v>
      </c>
      <c r="Y9076">
        <v>0</v>
      </c>
      <c r="Z9076">
        <v>5.6089715572643231</v>
      </c>
      <c r="AA9076">
        <v>0</v>
      </c>
      <c r="AB9076">
        <v>14.960074570054831</v>
      </c>
      <c r="AC9076">
        <v>0</v>
      </c>
      <c r="AD9076">
        <v>0</v>
      </c>
      <c r="AE9076">
        <v>75.750849677025926</v>
      </c>
    </row>
    <row r="9077" spans="1:31" x14ac:dyDescent="0.3">
      <c r="A9077">
        <v>2732271</v>
      </c>
      <c r="B9077">
        <v>1</v>
      </c>
      <c r="C9077" t="s">
        <v>80</v>
      </c>
      <c r="D9077" t="s">
        <v>97</v>
      </c>
      <c r="E9077" t="s">
        <v>156</v>
      </c>
      <c r="F9077" t="s">
        <v>24661</v>
      </c>
      <c r="G9077" t="s">
        <v>348</v>
      </c>
      <c r="H9077" t="s">
        <v>153</v>
      </c>
      <c r="I9077" t="s">
        <v>136</v>
      </c>
      <c r="J9077" t="s">
        <v>137</v>
      </c>
      <c r="K9077" t="s">
        <v>138</v>
      </c>
      <c r="L9077" t="s">
        <v>24662</v>
      </c>
      <c r="M9077" t="s">
        <v>24663</v>
      </c>
      <c r="N9077">
        <v>0.890833333</v>
      </c>
      <c r="O9077">
        <v>2</v>
      </c>
      <c r="P9077">
        <v>596</v>
      </c>
      <c r="Q9077">
        <v>0</v>
      </c>
      <c r="R9077">
        <v>41</v>
      </c>
      <c r="S9077">
        <v>0</v>
      </c>
      <c r="T9077">
        <v>71</v>
      </c>
      <c r="U9077">
        <v>0</v>
      </c>
      <c r="V9077">
        <v>0</v>
      </c>
      <c r="W9077">
        <v>2.2918441188195002</v>
      </c>
      <c r="X9077">
        <v>192.35926633009143</v>
      </c>
      <c r="Y9077">
        <v>0</v>
      </c>
      <c r="Z9077">
        <v>10.426079238032205</v>
      </c>
      <c r="AA9077">
        <v>0</v>
      </c>
      <c r="AB9077">
        <v>58.307251423428141</v>
      </c>
      <c r="AC9077">
        <v>0</v>
      </c>
      <c r="AD9077">
        <v>0</v>
      </c>
      <c r="AE9077">
        <v>263.38444111037131</v>
      </c>
    </row>
    <row r="9078" spans="1:31" x14ac:dyDescent="0.3">
      <c r="A9078">
        <v>2733207</v>
      </c>
      <c r="B9078">
        <v>1</v>
      </c>
      <c r="C9078" t="s">
        <v>80</v>
      </c>
      <c r="D9078" t="s">
        <v>104</v>
      </c>
      <c r="E9078" t="s">
        <v>132</v>
      </c>
      <c r="F9078" t="s">
        <v>7145</v>
      </c>
      <c r="G9078" t="s">
        <v>134</v>
      </c>
      <c r="H9078" t="s">
        <v>135</v>
      </c>
      <c r="I9078" t="s">
        <v>136</v>
      </c>
      <c r="J9078" t="s">
        <v>137</v>
      </c>
      <c r="K9078" t="s">
        <v>138</v>
      </c>
      <c r="L9078" t="s">
        <v>24664</v>
      </c>
      <c r="M9078" t="s">
        <v>24665</v>
      </c>
      <c r="N9078">
        <v>4.8975</v>
      </c>
      <c r="O9078">
        <v>0</v>
      </c>
      <c r="P9078">
        <v>17</v>
      </c>
      <c r="Q9078">
        <v>0</v>
      </c>
      <c r="R9078">
        <v>1</v>
      </c>
      <c r="S9078">
        <v>0</v>
      </c>
      <c r="T9078">
        <v>2</v>
      </c>
      <c r="U9078">
        <v>0</v>
      </c>
      <c r="V9078">
        <v>0</v>
      </c>
      <c r="W9078">
        <v>0</v>
      </c>
      <c r="X9078">
        <v>9.5891148513394633</v>
      </c>
      <c r="Y9078">
        <v>0</v>
      </c>
      <c r="Z9078">
        <v>0</v>
      </c>
      <c r="AA9078">
        <v>0</v>
      </c>
      <c r="AB9078">
        <v>0</v>
      </c>
      <c r="AC9078">
        <v>0</v>
      </c>
      <c r="AD9078">
        <v>0</v>
      </c>
      <c r="AE9078">
        <v>9.5891148513394633</v>
      </c>
    </row>
    <row r="9079" spans="1:31" x14ac:dyDescent="0.3">
      <c r="A9079">
        <v>2732649</v>
      </c>
      <c r="B9079">
        <v>1</v>
      </c>
      <c r="C9079" t="s">
        <v>80</v>
      </c>
      <c r="D9079" t="s">
        <v>110</v>
      </c>
      <c r="E9079" t="s">
        <v>145</v>
      </c>
      <c r="F9079" t="s">
        <v>24666</v>
      </c>
      <c r="G9079" t="s">
        <v>181</v>
      </c>
      <c r="H9079" t="s">
        <v>135</v>
      </c>
      <c r="I9079" t="s">
        <v>136</v>
      </c>
      <c r="J9079" t="s">
        <v>137</v>
      </c>
      <c r="K9079" t="s">
        <v>138</v>
      </c>
      <c r="L9079" t="s">
        <v>24667</v>
      </c>
      <c r="M9079" t="s">
        <v>24668</v>
      </c>
      <c r="N9079">
        <v>4.0208333329999997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1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>
        <v>0</v>
      </c>
      <c r="AB9079">
        <v>2.47909167795375</v>
      </c>
      <c r="AC9079">
        <v>0</v>
      </c>
      <c r="AD9079">
        <v>0</v>
      </c>
      <c r="AE9079">
        <v>2.47909167795375</v>
      </c>
    </row>
    <row r="9080" spans="1:31" x14ac:dyDescent="0.3">
      <c r="A9080">
        <v>2729358</v>
      </c>
      <c r="B9080">
        <v>3</v>
      </c>
      <c r="C9080" t="s">
        <v>80</v>
      </c>
      <c r="D9080" t="s">
        <v>82</v>
      </c>
      <c r="E9080" t="s">
        <v>200</v>
      </c>
      <c r="F9080" t="s">
        <v>3214</v>
      </c>
      <c r="G9080" t="s">
        <v>249</v>
      </c>
      <c r="H9080" t="s">
        <v>135</v>
      </c>
      <c r="I9080" t="s">
        <v>136</v>
      </c>
      <c r="J9080" t="s">
        <v>5</v>
      </c>
      <c r="K9080" t="s">
        <v>138</v>
      </c>
      <c r="L9080" t="s">
        <v>22822</v>
      </c>
      <c r="M9080" t="s">
        <v>24669</v>
      </c>
      <c r="N9080">
        <v>16.812777777000001</v>
      </c>
      <c r="O9080">
        <v>0</v>
      </c>
      <c r="P9080">
        <v>38</v>
      </c>
      <c r="Q9080">
        <v>0</v>
      </c>
      <c r="R9080">
        <v>0</v>
      </c>
      <c r="S9080">
        <v>0</v>
      </c>
      <c r="T9080">
        <v>19</v>
      </c>
      <c r="U9080">
        <v>0</v>
      </c>
      <c r="V9080">
        <v>0</v>
      </c>
      <c r="W9080">
        <v>0</v>
      </c>
      <c r="X9080">
        <v>129.93688385808721</v>
      </c>
      <c r="Y9080">
        <v>0</v>
      </c>
      <c r="Z9080">
        <v>0</v>
      </c>
      <c r="AA9080">
        <v>0</v>
      </c>
      <c r="AB9080">
        <v>511.38811662220729</v>
      </c>
      <c r="AC9080">
        <v>0</v>
      </c>
      <c r="AD9080">
        <v>0</v>
      </c>
      <c r="AE9080">
        <v>641.32500048029453</v>
      </c>
    </row>
    <row r="9081" spans="1:31" x14ac:dyDescent="0.3">
      <c r="A9081">
        <v>2729102</v>
      </c>
      <c r="B9081">
        <v>1</v>
      </c>
      <c r="C9081" t="s">
        <v>80</v>
      </c>
      <c r="D9081" t="s">
        <v>100</v>
      </c>
      <c r="E9081" t="s">
        <v>150</v>
      </c>
      <c r="F9081" t="s">
        <v>9477</v>
      </c>
      <c r="G9081" t="s">
        <v>446</v>
      </c>
      <c r="H9081" t="s">
        <v>153</v>
      </c>
      <c r="I9081" t="s">
        <v>136</v>
      </c>
      <c r="J9081" t="s">
        <v>137</v>
      </c>
      <c r="K9081" t="s">
        <v>138</v>
      </c>
      <c r="L9081" t="s">
        <v>24670</v>
      </c>
      <c r="M9081" t="s">
        <v>24671</v>
      </c>
      <c r="N9081">
        <v>6.6113888879999996</v>
      </c>
      <c r="O9081">
        <v>1</v>
      </c>
      <c r="P9081">
        <v>1571</v>
      </c>
      <c r="Q9081">
        <v>17</v>
      </c>
      <c r="R9081">
        <v>462</v>
      </c>
      <c r="S9081">
        <v>14</v>
      </c>
      <c r="T9081">
        <v>317</v>
      </c>
      <c r="U9081">
        <v>0</v>
      </c>
      <c r="V9081">
        <v>1</v>
      </c>
      <c r="W9081">
        <v>4.1823728567086054</v>
      </c>
      <c r="X9081">
        <v>2021.902730278422</v>
      </c>
      <c r="Y9081">
        <v>550.00315981675044</v>
      </c>
      <c r="Z9081">
        <v>1729.2384455276285</v>
      </c>
      <c r="AA9081">
        <v>488.52776218606942</v>
      </c>
      <c r="AB9081">
        <v>870.16798463462624</v>
      </c>
      <c r="AC9081">
        <v>0</v>
      </c>
      <c r="AD9081">
        <v>4.2837686077568664</v>
      </c>
      <c r="AE9081">
        <v>5668.3062239079618</v>
      </c>
    </row>
    <row r="9082" spans="1:31" x14ac:dyDescent="0.3">
      <c r="A9082">
        <v>2729643</v>
      </c>
      <c r="B9082">
        <v>1</v>
      </c>
      <c r="C9082" t="s">
        <v>80</v>
      </c>
      <c r="D9082" t="s">
        <v>104</v>
      </c>
      <c r="E9082" t="s">
        <v>132</v>
      </c>
      <c r="F9082" t="s">
        <v>24672</v>
      </c>
      <c r="G9082" t="s">
        <v>134</v>
      </c>
      <c r="H9082" t="s">
        <v>135</v>
      </c>
      <c r="I9082" t="s">
        <v>136</v>
      </c>
      <c r="J9082" t="s">
        <v>137</v>
      </c>
      <c r="K9082" t="s">
        <v>138</v>
      </c>
      <c r="L9082" t="s">
        <v>24673</v>
      </c>
      <c r="M9082" t="s">
        <v>24674</v>
      </c>
      <c r="N9082">
        <v>8.2233333329999994</v>
      </c>
      <c r="O9082">
        <v>0</v>
      </c>
      <c r="P9082">
        <v>4</v>
      </c>
      <c r="Q9082">
        <v>0</v>
      </c>
      <c r="R9082">
        <v>24</v>
      </c>
      <c r="S9082">
        <v>0</v>
      </c>
      <c r="T9082">
        <v>8</v>
      </c>
      <c r="U9082">
        <v>0</v>
      </c>
      <c r="V9082">
        <v>0</v>
      </c>
      <c r="W9082">
        <v>0</v>
      </c>
      <c r="X9082">
        <v>1.5818307726733334</v>
      </c>
      <c r="Y9082">
        <v>0</v>
      </c>
      <c r="Z9082">
        <v>0</v>
      </c>
      <c r="AA9082">
        <v>0</v>
      </c>
      <c r="AB9082">
        <v>0</v>
      </c>
      <c r="AC9082">
        <v>0</v>
      </c>
      <c r="AD9082">
        <v>0</v>
      </c>
      <c r="AE9082">
        <v>1.5818307726733334</v>
      </c>
    </row>
    <row r="9083" spans="1:31" x14ac:dyDescent="0.3">
      <c r="A9083">
        <v>2730078</v>
      </c>
      <c r="B9083">
        <v>1</v>
      </c>
      <c r="C9083" t="s">
        <v>80</v>
      </c>
      <c r="D9083" t="s">
        <v>103</v>
      </c>
      <c r="E9083" t="s">
        <v>156</v>
      </c>
      <c r="F9083" t="s">
        <v>24675</v>
      </c>
      <c r="G9083" t="s">
        <v>170</v>
      </c>
      <c r="H9083" t="s">
        <v>153</v>
      </c>
      <c r="I9083" t="s">
        <v>136</v>
      </c>
      <c r="J9083" t="s">
        <v>137</v>
      </c>
      <c r="K9083" t="s">
        <v>138</v>
      </c>
      <c r="L9083" t="s">
        <v>24676</v>
      </c>
      <c r="M9083" t="s">
        <v>24473</v>
      </c>
      <c r="N9083">
        <v>3.531111111</v>
      </c>
      <c r="O9083">
        <v>0</v>
      </c>
      <c r="P9083">
        <v>2</v>
      </c>
      <c r="Q9083">
        <v>0</v>
      </c>
      <c r="R9083">
        <v>10</v>
      </c>
      <c r="S9083">
        <v>0</v>
      </c>
      <c r="T9083">
        <v>1</v>
      </c>
      <c r="U9083">
        <v>0</v>
      </c>
      <c r="V9083">
        <v>0</v>
      </c>
      <c r="W9083">
        <v>0</v>
      </c>
      <c r="X9083">
        <v>1.68170790454393</v>
      </c>
      <c r="Y9083">
        <v>0</v>
      </c>
      <c r="Z9083">
        <v>117.64921493264164</v>
      </c>
      <c r="AA9083">
        <v>0</v>
      </c>
      <c r="AB9083">
        <v>1.6768600021102706</v>
      </c>
      <c r="AC9083">
        <v>0</v>
      </c>
      <c r="AD9083">
        <v>0</v>
      </c>
      <c r="AE9083">
        <v>121.00778283929584</v>
      </c>
    </row>
    <row r="9084" spans="1:31" x14ac:dyDescent="0.3">
      <c r="A9084">
        <v>2729082</v>
      </c>
      <c r="B9084">
        <v>1</v>
      </c>
      <c r="C9084" t="s">
        <v>81</v>
      </c>
      <c r="D9084" t="s">
        <v>114</v>
      </c>
      <c r="E9084" t="s">
        <v>132</v>
      </c>
      <c r="F9084" t="s">
        <v>24677</v>
      </c>
      <c r="G9084" t="s">
        <v>134</v>
      </c>
      <c r="H9084" t="s">
        <v>135</v>
      </c>
      <c r="I9084" t="s">
        <v>136</v>
      </c>
      <c r="J9084" t="s">
        <v>137</v>
      </c>
      <c r="K9084" t="s">
        <v>138</v>
      </c>
      <c r="L9084" t="s">
        <v>24678</v>
      </c>
      <c r="M9084" t="s">
        <v>24679</v>
      </c>
      <c r="N9084">
        <v>3.6686111110000001</v>
      </c>
      <c r="O9084">
        <v>0</v>
      </c>
      <c r="P9084">
        <v>29</v>
      </c>
      <c r="Q9084">
        <v>0</v>
      </c>
      <c r="R9084">
        <v>0</v>
      </c>
      <c r="S9084">
        <v>0</v>
      </c>
      <c r="T9084">
        <v>1</v>
      </c>
      <c r="U9084">
        <v>0</v>
      </c>
      <c r="V9084">
        <v>0</v>
      </c>
      <c r="W9084">
        <v>0</v>
      </c>
      <c r="X9084">
        <v>11.738521575362652</v>
      </c>
      <c r="Y9084">
        <v>0</v>
      </c>
      <c r="Z9084">
        <v>0</v>
      </c>
      <c r="AA9084">
        <v>0</v>
      </c>
      <c r="AB9084">
        <v>0</v>
      </c>
      <c r="AC9084">
        <v>0</v>
      </c>
      <c r="AD9084">
        <v>0</v>
      </c>
      <c r="AE9084">
        <v>11.738521575362652</v>
      </c>
    </row>
    <row r="9085" spans="1:31" x14ac:dyDescent="0.3">
      <c r="A9085">
        <v>2729972</v>
      </c>
      <c r="B9085">
        <v>1</v>
      </c>
      <c r="C9085" t="s">
        <v>80</v>
      </c>
      <c r="D9085" t="s">
        <v>107</v>
      </c>
      <c r="E9085" t="s">
        <v>156</v>
      </c>
      <c r="F9085" t="s">
        <v>24680</v>
      </c>
      <c r="G9085" t="s">
        <v>152</v>
      </c>
      <c r="H9085" t="s">
        <v>153</v>
      </c>
      <c r="I9085" t="s">
        <v>136</v>
      </c>
      <c r="J9085" t="s">
        <v>137</v>
      </c>
      <c r="K9085" t="s">
        <v>138</v>
      </c>
      <c r="L9085" t="s">
        <v>24681</v>
      </c>
      <c r="M9085" t="s">
        <v>24682</v>
      </c>
      <c r="N9085">
        <v>4.2872222219999996</v>
      </c>
      <c r="O9085">
        <v>0</v>
      </c>
      <c r="P9085">
        <v>303</v>
      </c>
      <c r="Q9085">
        <v>0</v>
      </c>
      <c r="R9085">
        <v>0</v>
      </c>
      <c r="S9085">
        <v>0</v>
      </c>
      <c r="T9085">
        <v>11</v>
      </c>
      <c r="U9085">
        <v>0</v>
      </c>
      <c r="V9085">
        <v>0</v>
      </c>
      <c r="W9085">
        <v>0</v>
      </c>
      <c r="X9085">
        <v>113.54929271894076</v>
      </c>
      <c r="Y9085">
        <v>0</v>
      </c>
      <c r="Z9085">
        <v>0</v>
      </c>
      <c r="AA9085">
        <v>0</v>
      </c>
      <c r="AB9085">
        <v>20.46700601692233</v>
      </c>
      <c r="AC9085">
        <v>0</v>
      </c>
      <c r="AD9085">
        <v>0</v>
      </c>
      <c r="AE9085">
        <v>134.0162987358631</v>
      </c>
    </row>
    <row r="9086" spans="1:31" x14ac:dyDescent="0.3">
      <c r="A9086">
        <v>2728996</v>
      </c>
      <c r="B9086">
        <v>1</v>
      </c>
      <c r="C9086" t="s">
        <v>81</v>
      </c>
      <c r="D9086" t="s">
        <v>122</v>
      </c>
      <c r="E9086" t="s">
        <v>132</v>
      </c>
      <c r="F9086" t="s">
        <v>6921</v>
      </c>
      <c r="G9086" t="s">
        <v>134</v>
      </c>
      <c r="H9086" t="s">
        <v>135</v>
      </c>
      <c r="I9086" t="s">
        <v>136</v>
      </c>
      <c r="J9086" t="s">
        <v>137</v>
      </c>
      <c r="K9086" t="s">
        <v>138</v>
      </c>
      <c r="L9086" t="s">
        <v>24683</v>
      </c>
      <c r="M9086" t="s">
        <v>24684</v>
      </c>
      <c r="N9086">
        <v>2.369444444</v>
      </c>
      <c r="O9086">
        <v>0</v>
      </c>
      <c r="P9086">
        <v>257</v>
      </c>
      <c r="Q9086">
        <v>0</v>
      </c>
      <c r="R9086">
        <v>6</v>
      </c>
      <c r="S9086">
        <v>0</v>
      </c>
      <c r="T9086">
        <v>28</v>
      </c>
      <c r="U9086">
        <v>0</v>
      </c>
      <c r="V9086">
        <v>0</v>
      </c>
      <c r="W9086">
        <v>0</v>
      </c>
      <c r="X9086">
        <v>81.454768877609325</v>
      </c>
      <c r="Y9086">
        <v>0</v>
      </c>
      <c r="Z9086">
        <v>4.5393315824466134</v>
      </c>
      <c r="AA9086">
        <v>0</v>
      </c>
      <c r="AB9086">
        <v>14.809836732649998</v>
      </c>
      <c r="AC9086">
        <v>0</v>
      </c>
      <c r="AD9086">
        <v>0</v>
      </c>
      <c r="AE9086">
        <v>100.80393719270593</v>
      </c>
    </row>
    <row r="9087" spans="1:31" x14ac:dyDescent="0.3">
      <c r="A9087">
        <v>2728847</v>
      </c>
      <c r="B9087">
        <v>1</v>
      </c>
      <c r="C9087" t="s">
        <v>80</v>
      </c>
      <c r="D9087" t="s">
        <v>91</v>
      </c>
      <c r="E9087" t="s">
        <v>150</v>
      </c>
      <c r="F9087" t="s">
        <v>20605</v>
      </c>
      <c r="G9087" t="s">
        <v>152</v>
      </c>
      <c r="H9087" t="s">
        <v>153</v>
      </c>
      <c r="I9087" t="s">
        <v>136</v>
      </c>
      <c r="J9087" t="s">
        <v>137</v>
      </c>
      <c r="K9087" t="s">
        <v>138</v>
      </c>
      <c r="L9087" t="s">
        <v>24685</v>
      </c>
      <c r="M9087" t="s">
        <v>24686</v>
      </c>
      <c r="N9087">
        <v>0.98333333300000003</v>
      </c>
      <c r="O9087">
        <v>1</v>
      </c>
      <c r="P9087">
        <v>0</v>
      </c>
      <c r="Q9087">
        <v>52</v>
      </c>
      <c r="R9087">
        <v>19</v>
      </c>
      <c r="S9087">
        <v>34</v>
      </c>
      <c r="T9087">
        <v>9</v>
      </c>
      <c r="U9087">
        <v>1</v>
      </c>
      <c r="V9087">
        <v>0</v>
      </c>
      <c r="W9087">
        <v>1.4035934109562751</v>
      </c>
      <c r="X9087">
        <v>0</v>
      </c>
      <c r="Y9087">
        <v>103.44641238201257</v>
      </c>
      <c r="Z9087">
        <v>1.5126857349637999</v>
      </c>
      <c r="AA9087">
        <v>176.83038392929916</v>
      </c>
      <c r="AB9087">
        <v>1.9401261784668</v>
      </c>
      <c r="AC9087">
        <v>0.54086288403532501</v>
      </c>
      <c r="AD9087">
        <v>0</v>
      </c>
      <c r="AE9087">
        <v>285.67406451973392</v>
      </c>
    </row>
    <row r="9088" spans="1:31" x14ac:dyDescent="0.3">
      <c r="A9088">
        <v>2728890</v>
      </c>
      <c r="B9088">
        <v>1</v>
      </c>
      <c r="C9088" t="s">
        <v>80</v>
      </c>
      <c r="D9088" t="s">
        <v>83</v>
      </c>
      <c r="E9088" t="s">
        <v>213</v>
      </c>
      <c r="F9088" t="s">
        <v>8720</v>
      </c>
      <c r="G9088" t="s">
        <v>152</v>
      </c>
      <c r="H9088" t="s">
        <v>153</v>
      </c>
      <c r="I9088" t="s">
        <v>136</v>
      </c>
      <c r="J9088" t="s">
        <v>137</v>
      </c>
      <c r="K9088" t="s">
        <v>138</v>
      </c>
      <c r="L9088" t="s">
        <v>24412</v>
      </c>
      <c r="M9088" t="s">
        <v>24687</v>
      </c>
      <c r="N9088">
        <v>2.4755555550000001</v>
      </c>
      <c r="O9088">
        <v>2</v>
      </c>
      <c r="P9088">
        <v>0</v>
      </c>
      <c r="Q9088">
        <v>4</v>
      </c>
      <c r="R9088">
        <v>0</v>
      </c>
      <c r="S9088">
        <v>0</v>
      </c>
      <c r="T9088">
        <v>0</v>
      </c>
      <c r="U9088">
        <v>0</v>
      </c>
      <c r="V9088">
        <v>0</v>
      </c>
      <c r="W9088">
        <v>0.53672923022508412</v>
      </c>
      <c r="X9088">
        <v>0</v>
      </c>
      <c r="Y9088">
        <v>10.063376852415029</v>
      </c>
      <c r="Z9088">
        <v>0</v>
      </c>
      <c r="AA9088">
        <v>0</v>
      </c>
      <c r="AB9088">
        <v>0</v>
      </c>
      <c r="AC9088">
        <v>0</v>
      </c>
      <c r="AD9088">
        <v>0</v>
      </c>
      <c r="AE9088">
        <v>10.600106082640114</v>
      </c>
    </row>
    <row r="9089" spans="1:31" x14ac:dyDescent="0.3">
      <c r="A9089">
        <v>2730121</v>
      </c>
      <c r="B9089">
        <v>1</v>
      </c>
      <c r="C9089" t="s">
        <v>80</v>
      </c>
      <c r="D9089" t="s">
        <v>103</v>
      </c>
      <c r="E9089" t="s">
        <v>132</v>
      </c>
      <c r="F9089" t="s">
        <v>24688</v>
      </c>
      <c r="G9089" t="s">
        <v>134</v>
      </c>
      <c r="H9089" t="s">
        <v>135</v>
      </c>
      <c r="I9089" t="s">
        <v>136</v>
      </c>
      <c r="J9089" t="s">
        <v>137</v>
      </c>
      <c r="K9089" t="s">
        <v>138</v>
      </c>
      <c r="L9089" t="s">
        <v>24689</v>
      </c>
      <c r="M9089" t="s">
        <v>24690</v>
      </c>
      <c r="N9089">
        <v>8.1883333329999992</v>
      </c>
      <c r="O9089">
        <v>0</v>
      </c>
      <c r="P9089">
        <v>244</v>
      </c>
      <c r="Q9089">
        <v>0</v>
      </c>
      <c r="R9089">
        <v>5</v>
      </c>
      <c r="S9089">
        <v>0</v>
      </c>
      <c r="T9089">
        <v>23</v>
      </c>
      <c r="U9089">
        <v>0</v>
      </c>
      <c r="V9089">
        <v>0</v>
      </c>
      <c r="W9089">
        <v>0</v>
      </c>
      <c r="X9089">
        <v>411.90149369767238</v>
      </c>
      <c r="Y9089">
        <v>0</v>
      </c>
      <c r="Z9089">
        <v>7.0617662883528931</v>
      </c>
      <c r="AA9089">
        <v>0</v>
      </c>
      <c r="AB9089">
        <v>336.92994126363112</v>
      </c>
      <c r="AC9089">
        <v>0</v>
      </c>
      <c r="AD9089">
        <v>0</v>
      </c>
      <c r="AE9089">
        <v>755.89320124965639</v>
      </c>
    </row>
    <row r="9090" spans="1:31" x14ac:dyDescent="0.3">
      <c r="A9090">
        <v>2729039</v>
      </c>
      <c r="B9090">
        <v>1</v>
      </c>
      <c r="C9090" t="s">
        <v>81</v>
      </c>
      <c r="D9090" t="s">
        <v>113</v>
      </c>
      <c r="E9090" t="s">
        <v>213</v>
      </c>
      <c r="F9090" t="s">
        <v>7460</v>
      </c>
      <c r="G9090" t="s">
        <v>152</v>
      </c>
      <c r="H9090" t="s">
        <v>153</v>
      </c>
      <c r="I9090" t="s">
        <v>136</v>
      </c>
      <c r="J9090" t="s">
        <v>137</v>
      </c>
      <c r="K9090" t="s">
        <v>138</v>
      </c>
      <c r="L9090" t="s">
        <v>24691</v>
      </c>
      <c r="M9090" t="s">
        <v>24692</v>
      </c>
      <c r="N9090">
        <v>1.7691666660000001</v>
      </c>
      <c r="O9090">
        <v>7</v>
      </c>
      <c r="P9090">
        <v>1625</v>
      </c>
      <c r="Q9090">
        <v>16</v>
      </c>
      <c r="R9090">
        <v>409</v>
      </c>
      <c r="S9090">
        <v>6</v>
      </c>
      <c r="T9090">
        <v>129</v>
      </c>
      <c r="U9090">
        <v>0</v>
      </c>
      <c r="V9090">
        <v>0</v>
      </c>
      <c r="W9090">
        <v>2.2877991139553493</v>
      </c>
      <c r="X9090">
        <v>446.33761039112255</v>
      </c>
      <c r="Y9090">
        <v>17.39996181063032</v>
      </c>
      <c r="Z9090">
        <v>74.510630338392318</v>
      </c>
      <c r="AA9090">
        <v>38.530146867164007</v>
      </c>
      <c r="AB9090">
        <v>66.96990857600214</v>
      </c>
      <c r="AC9090">
        <v>0</v>
      </c>
      <c r="AD9090">
        <v>0</v>
      </c>
      <c r="AE9090">
        <v>646.03605709726673</v>
      </c>
    </row>
    <row r="9091" spans="1:31" x14ac:dyDescent="0.3">
      <c r="A9091">
        <v>2731481</v>
      </c>
      <c r="B9091">
        <v>1</v>
      </c>
      <c r="C9091" t="s">
        <v>80</v>
      </c>
      <c r="D9091" t="s">
        <v>93</v>
      </c>
      <c r="E9091" t="s">
        <v>150</v>
      </c>
      <c r="F9091" t="s">
        <v>1705</v>
      </c>
      <c r="G9091" t="s">
        <v>300</v>
      </c>
      <c r="H9091" t="s">
        <v>153</v>
      </c>
      <c r="I9091" t="s">
        <v>136</v>
      </c>
      <c r="J9091" t="s">
        <v>137</v>
      </c>
      <c r="K9091" t="s">
        <v>210</v>
      </c>
      <c r="L9091" t="s">
        <v>24693</v>
      </c>
      <c r="M9091" t="s">
        <v>24694</v>
      </c>
      <c r="N9091">
        <v>0.68527777700000003</v>
      </c>
      <c r="O9091">
        <v>0</v>
      </c>
      <c r="P9091">
        <v>434</v>
      </c>
      <c r="Q9091">
        <v>48</v>
      </c>
      <c r="R9091">
        <v>373</v>
      </c>
      <c r="S9091">
        <v>19</v>
      </c>
      <c r="T9091">
        <v>245</v>
      </c>
      <c r="U9091">
        <v>0</v>
      </c>
      <c r="V9091">
        <v>1</v>
      </c>
      <c r="W9091">
        <v>0</v>
      </c>
      <c r="X9091">
        <v>46.529170234765367</v>
      </c>
      <c r="Y9091">
        <v>36.264807784799281</v>
      </c>
      <c r="Z9091">
        <v>71.038982908963533</v>
      </c>
      <c r="AA9091">
        <v>44.25056373688335</v>
      </c>
      <c r="AB9091">
        <v>159.17987950050846</v>
      </c>
      <c r="AC9091">
        <v>0</v>
      </c>
      <c r="AD9091">
        <v>0</v>
      </c>
      <c r="AE9091">
        <v>357.26340416591995</v>
      </c>
    </row>
    <row r="9092" spans="1:31" x14ac:dyDescent="0.3">
      <c r="A9092">
        <v>2731458</v>
      </c>
      <c r="B9092">
        <v>1</v>
      </c>
      <c r="C9092" t="s">
        <v>81</v>
      </c>
      <c r="D9092" t="s">
        <v>117</v>
      </c>
      <c r="E9092" t="s">
        <v>156</v>
      </c>
      <c r="F9092" t="s">
        <v>24695</v>
      </c>
      <c r="G9092" t="s">
        <v>185</v>
      </c>
      <c r="H9092" t="s">
        <v>153</v>
      </c>
      <c r="I9092" t="s">
        <v>136</v>
      </c>
      <c r="J9092" t="s">
        <v>137</v>
      </c>
      <c r="K9092" t="s">
        <v>138</v>
      </c>
      <c r="L9092" t="s">
        <v>24696</v>
      </c>
      <c r="M9092" t="s">
        <v>24697</v>
      </c>
      <c r="N9092">
        <v>1.5294444439999999</v>
      </c>
      <c r="O9092">
        <v>1</v>
      </c>
      <c r="P9092">
        <v>127</v>
      </c>
      <c r="Q9092">
        <v>14</v>
      </c>
      <c r="R9092">
        <v>25</v>
      </c>
      <c r="S9092">
        <v>0</v>
      </c>
      <c r="T9092">
        <v>16</v>
      </c>
      <c r="U9092">
        <v>0</v>
      </c>
      <c r="V9092">
        <v>0</v>
      </c>
      <c r="W9092">
        <v>0.26696154022916663</v>
      </c>
      <c r="X9092">
        <v>27.37103012640744</v>
      </c>
      <c r="Y9092">
        <v>2.6300422602453501</v>
      </c>
      <c r="Z9092">
        <v>0</v>
      </c>
      <c r="AA9092">
        <v>0</v>
      </c>
      <c r="AB9092">
        <v>12.809817005266536</v>
      </c>
      <c r="AC9092">
        <v>0</v>
      </c>
      <c r="AD9092">
        <v>0</v>
      </c>
      <c r="AE9092">
        <v>43.077850932148493</v>
      </c>
    </row>
    <row r="9093" spans="1:31" x14ac:dyDescent="0.3">
      <c r="A9093">
        <v>2731790</v>
      </c>
      <c r="B9093">
        <v>1</v>
      </c>
      <c r="C9093" t="s">
        <v>81</v>
      </c>
      <c r="D9093" t="s">
        <v>121</v>
      </c>
      <c r="E9093" t="s">
        <v>150</v>
      </c>
      <c r="F9093" t="s">
        <v>18920</v>
      </c>
      <c r="G9093" t="s">
        <v>152</v>
      </c>
      <c r="H9093" t="s">
        <v>153</v>
      </c>
      <c r="I9093" t="s">
        <v>136</v>
      </c>
      <c r="J9093" t="s">
        <v>137</v>
      </c>
      <c r="K9093" t="s">
        <v>138</v>
      </c>
      <c r="L9093" t="s">
        <v>24698</v>
      </c>
      <c r="M9093" t="s">
        <v>24699</v>
      </c>
      <c r="N9093">
        <v>1.619444444</v>
      </c>
      <c r="O9093">
        <v>8</v>
      </c>
      <c r="P9093">
        <v>1329</v>
      </c>
      <c r="Q9093">
        <v>4</v>
      </c>
      <c r="R9093">
        <v>122</v>
      </c>
      <c r="S9093">
        <v>5</v>
      </c>
      <c r="T9093">
        <v>97</v>
      </c>
      <c r="U9093">
        <v>1</v>
      </c>
      <c r="V9093">
        <v>0</v>
      </c>
      <c r="W9093">
        <v>3.2049273908733329</v>
      </c>
      <c r="X9093">
        <v>243.01119545954953</v>
      </c>
      <c r="Y9093">
        <v>3.479014083058507</v>
      </c>
      <c r="Z9093">
        <v>12.303637356789922</v>
      </c>
      <c r="AA9093">
        <v>30.387403182805897</v>
      </c>
      <c r="AB9093">
        <v>48.255023838288515</v>
      </c>
      <c r="AC9093">
        <v>866.727979262703</v>
      </c>
      <c r="AD9093">
        <v>0</v>
      </c>
      <c r="AE9093">
        <v>1207.3691805740687</v>
      </c>
    </row>
    <row r="9094" spans="1:31" x14ac:dyDescent="0.3">
      <c r="A9094">
        <v>2731126</v>
      </c>
      <c r="B9094">
        <v>1</v>
      </c>
      <c r="C9094" t="s">
        <v>81</v>
      </c>
      <c r="D9094" t="s">
        <v>118</v>
      </c>
      <c r="E9094" t="s">
        <v>161</v>
      </c>
      <c r="F9094" t="s">
        <v>24700</v>
      </c>
      <c r="G9094" t="s">
        <v>409</v>
      </c>
      <c r="H9094" t="s">
        <v>135</v>
      </c>
      <c r="I9094" t="s">
        <v>136</v>
      </c>
      <c r="J9094" t="s">
        <v>137</v>
      </c>
      <c r="K9094" t="s">
        <v>138</v>
      </c>
      <c r="L9094" t="s">
        <v>24701</v>
      </c>
      <c r="M9094" t="s">
        <v>24702</v>
      </c>
      <c r="N9094">
        <v>8.2663888879999998</v>
      </c>
      <c r="O9094">
        <v>0</v>
      </c>
      <c r="P9094">
        <v>2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2.3731194557881166</v>
      </c>
      <c r="Y9094">
        <v>0</v>
      </c>
      <c r="Z9094">
        <v>0</v>
      </c>
      <c r="AA9094">
        <v>0</v>
      </c>
      <c r="AB9094">
        <v>0</v>
      </c>
      <c r="AC9094">
        <v>0</v>
      </c>
      <c r="AD9094">
        <v>0</v>
      </c>
      <c r="AE9094">
        <v>2.3731194557881166</v>
      </c>
    </row>
    <row r="9095" spans="1:31" x14ac:dyDescent="0.3">
      <c r="A9095">
        <v>2731295</v>
      </c>
      <c r="B9095">
        <v>1</v>
      </c>
      <c r="C9095" t="s">
        <v>80</v>
      </c>
      <c r="D9095" t="s">
        <v>98</v>
      </c>
      <c r="E9095" t="s">
        <v>200</v>
      </c>
      <c r="F9095" t="s">
        <v>15582</v>
      </c>
      <c r="G9095" t="s">
        <v>543</v>
      </c>
      <c r="H9095" t="s">
        <v>135</v>
      </c>
      <c r="I9095" t="s">
        <v>136</v>
      </c>
      <c r="J9095" t="s">
        <v>137</v>
      </c>
      <c r="K9095" t="s">
        <v>138</v>
      </c>
      <c r="L9095" t="s">
        <v>24703</v>
      </c>
      <c r="M9095" t="s">
        <v>24704</v>
      </c>
      <c r="N9095">
        <v>6.0105555549999998</v>
      </c>
      <c r="O9095">
        <v>0</v>
      </c>
      <c r="P9095">
        <v>49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42.966609137788282</v>
      </c>
      <c r="Y9095">
        <v>0</v>
      </c>
      <c r="Z9095">
        <v>0</v>
      </c>
      <c r="AA9095">
        <v>0</v>
      </c>
      <c r="AB9095">
        <v>0</v>
      </c>
      <c r="AC9095">
        <v>0</v>
      </c>
      <c r="AD9095">
        <v>0</v>
      </c>
      <c r="AE9095">
        <v>42.966609137788282</v>
      </c>
    </row>
    <row r="9096" spans="1:31" x14ac:dyDescent="0.3">
      <c r="A9096">
        <v>2731982</v>
      </c>
      <c r="B9096">
        <v>1</v>
      </c>
      <c r="C9096" t="s">
        <v>80</v>
      </c>
      <c r="D9096" t="s">
        <v>84</v>
      </c>
      <c r="E9096" t="s">
        <v>132</v>
      </c>
      <c r="F9096" t="s">
        <v>341</v>
      </c>
      <c r="G9096" t="s">
        <v>134</v>
      </c>
      <c r="H9096" t="s">
        <v>135</v>
      </c>
      <c r="I9096" t="s">
        <v>136</v>
      </c>
      <c r="J9096" t="s">
        <v>137</v>
      </c>
      <c r="K9096" t="s">
        <v>138</v>
      </c>
      <c r="L9096" t="s">
        <v>24705</v>
      </c>
      <c r="M9096" t="s">
        <v>24706</v>
      </c>
      <c r="N9096">
        <v>3.2802777769999998</v>
      </c>
      <c r="O9096">
        <v>0</v>
      </c>
      <c r="P9096">
        <v>13</v>
      </c>
      <c r="Q9096">
        <v>0</v>
      </c>
      <c r="R9096">
        <v>0</v>
      </c>
      <c r="S9096">
        <v>0</v>
      </c>
      <c r="T9096">
        <v>59</v>
      </c>
      <c r="U9096">
        <v>0</v>
      </c>
      <c r="V9096">
        <v>2</v>
      </c>
      <c r="W9096">
        <v>0</v>
      </c>
      <c r="X9096">
        <v>39.085270459540865</v>
      </c>
      <c r="Y9096">
        <v>0</v>
      </c>
      <c r="Z9096">
        <v>0</v>
      </c>
      <c r="AA9096">
        <v>0</v>
      </c>
      <c r="AB9096">
        <v>159.58055709812774</v>
      </c>
      <c r="AC9096">
        <v>0</v>
      </c>
      <c r="AD9096">
        <v>6.4348055259121981</v>
      </c>
      <c r="AE9096">
        <v>205.10063308358079</v>
      </c>
    </row>
    <row r="9097" spans="1:31" x14ac:dyDescent="0.3">
      <c r="A9097">
        <v>2731418</v>
      </c>
      <c r="B9097">
        <v>1</v>
      </c>
      <c r="C9097" t="s">
        <v>81</v>
      </c>
      <c r="D9097" t="s">
        <v>120</v>
      </c>
      <c r="E9097" t="s">
        <v>156</v>
      </c>
      <c r="F9097" t="s">
        <v>24707</v>
      </c>
      <c r="G9097" t="s">
        <v>152</v>
      </c>
      <c r="H9097" t="s">
        <v>153</v>
      </c>
      <c r="I9097" t="s">
        <v>136</v>
      </c>
      <c r="J9097" t="s">
        <v>137</v>
      </c>
      <c r="K9097" t="s">
        <v>138</v>
      </c>
      <c r="L9097" t="s">
        <v>24708</v>
      </c>
      <c r="M9097" t="s">
        <v>24709</v>
      </c>
      <c r="N9097">
        <v>0.64805555500000001</v>
      </c>
      <c r="O9097">
        <v>0</v>
      </c>
      <c r="P9097">
        <v>375</v>
      </c>
      <c r="Q9097">
        <v>0</v>
      </c>
      <c r="R9097">
        <v>5</v>
      </c>
      <c r="S9097">
        <v>0</v>
      </c>
      <c r="T9097">
        <v>19</v>
      </c>
      <c r="U9097">
        <v>0</v>
      </c>
      <c r="V9097">
        <v>0</v>
      </c>
      <c r="W9097">
        <v>0</v>
      </c>
      <c r="X9097">
        <v>40.57603359180051</v>
      </c>
      <c r="Y9097">
        <v>0</v>
      </c>
      <c r="Z9097">
        <v>1.1602437309347499E-2</v>
      </c>
      <c r="AA9097">
        <v>0</v>
      </c>
      <c r="AB9097">
        <v>8.2123870141455804</v>
      </c>
      <c r="AC9097">
        <v>0</v>
      </c>
      <c r="AD9097">
        <v>0</v>
      </c>
      <c r="AE9097">
        <v>48.800023043255436</v>
      </c>
    </row>
    <row r="9098" spans="1:31" x14ac:dyDescent="0.3">
      <c r="A9098">
        <v>2730980</v>
      </c>
      <c r="B9098">
        <v>1</v>
      </c>
      <c r="C9098" t="s">
        <v>80</v>
      </c>
      <c r="D9098" t="s">
        <v>101</v>
      </c>
      <c r="E9098" t="s">
        <v>156</v>
      </c>
      <c r="F9098" t="s">
        <v>8726</v>
      </c>
      <c r="G9098" t="s">
        <v>1361</v>
      </c>
      <c r="H9098" t="s">
        <v>153</v>
      </c>
      <c r="I9098" t="s">
        <v>136</v>
      </c>
      <c r="J9098" t="s">
        <v>137</v>
      </c>
      <c r="K9098" t="s">
        <v>138</v>
      </c>
      <c r="L9098" t="s">
        <v>24710</v>
      </c>
      <c r="M9098" t="s">
        <v>24711</v>
      </c>
      <c r="N9098">
        <v>0.92083333300000003</v>
      </c>
      <c r="O9098">
        <v>0</v>
      </c>
      <c r="P9098">
        <v>0</v>
      </c>
      <c r="Q9098">
        <v>0</v>
      </c>
      <c r="R9098">
        <v>2</v>
      </c>
      <c r="S9098">
        <v>0</v>
      </c>
      <c r="T9098">
        <v>1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>
        <v>0</v>
      </c>
      <c r="AB9098">
        <v>1.4155461558408333</v>
      </c>
      <c r="AC9098">
        <v>0</v>
      </c>
      <c r="AD9098">
        <v>0</v>
      </c>
      <c r="AE9098">
        <v>1.4155461558408333</v>
      </c>
    </row>
    <row r="9099" spans="1:31" x14ac:dyDescent="0.3">
      <c r="A9099">
        <v>2730894</v>
      </c>
      <c r="B9099">
        <v>1</v>
      </c>
      <c r="C9099" t="s">
        <v>80</v>
      </c>
      <c r="D9099" t="s">
        <v>102</v>
      </c>
      <c r="E9099" t="s">
        <v>161</v>
      </c>
      <c r="F9099" t="s">
        <v>24712</v>
      </c>
      <c r="G9099" t="s">
        <v>163</v>
      </c>
      <c r="H9099" t="s">
        <v>135</v>
      </c>
      <c r="I9099" t="s">
        <v>136</v>
      </c>
      <c r="J9099" t="s">
        <v>137</v>
      </c>
      <c r="K9099" t="s">
        <v>138</v>
      </c>
      <c r="L9099" t="s">
        <v>24713</v>
      </c>
      <c r="M9099" t="s">
        <v>24714</v>
      </c>
      <c r="N9099">
        <v>4.6444444440000003</v>
      </c>
      <c r="O9099">
        <v>0</v>
      </c>
      <c r="P9099">
        <v>6</v>
      </c>
      <c r="Q9099">
        <v>0</v>
      </c>
      <c r="R9099">
        <v>3</v>
      </c>
      <c r="S9099">
        <v>0</v>
      </c>
      <c r="T9099">
        <v>7</v>
      </c>
      <c r="U9099">
        <v>0</v>
      </c>
      <c r="V9099">
        <v>0</v>
      </c>
      <c r="W9099">
        <v>0</v>
      </c>
      <c r="X9099">
        <v>2.9634227341939341</v>
      </c>
      <c r="Y9099">
        <v>0</v>
      </c>
      <c r="Z9099">
        <v>3.3999024772941753</v>
      </c>
      <c r="AA9099">
        <v>0</v>
      </c>
      <c r="AB9099">
        <v>18.625596720866451</v>
      </c>
      <c r="AC9099">
        <v>0</v>
      </c>
      <c r="AD9099">
        <v>0</v>
      </c>
      <c r="AE9099">
        <v>24.988921932354561</v>
      </c>
    </row>
    <row r="9100" spans="1:31" x14ac:dyDescent="0.3">
      <c r="A9100">
        <v>2731976</v>
      </c>
      <c r="B9100">
        <v>1</v>
      </c>
      <c r="C9100" t="s">
        <v>80</v>
      </c>
      <c r="D9100" t="s">
        <v>90</v>
      </c>
      <c r="E9100" t="s">
        <v>161</v>
      </c>
      <c r="F9100" t="s">
        <v>24715</v>
      </c>
      <c r="G9100" t="s">
        <v>163</v>
      </c>
      <c r="H9100" t="s">
        <v>135</v>
      </c>
      <c r="I9100" t="s">
        <v>136</v>
      </c>
      <c r="J9100" t="s">
        <v>137</v>
      </c>
      <c r="K9100" t="s">
        <v>138</v>
      </c>
      <c r="L9100" t="s">
        <v>24716</v>
      </c>
      <c r="M9100" t="s">
        <v>24717</v>
      </c>
      <c r="N9100">
        <v>3.2466666659999999</v>
      </c>
      <c r="O9100">
        <v>0</v>
      </c>
      <c r="P9100">
        <v>189</v>
      </c>
      <c r="Q9100">
        <v>0</v>
      </c>
      <c r="R9100">
        <v>0</v>
      </c>
      <c r="S9100">
        <v>0</v>
      </c>
      <c r="T9100">
        <v>6</v>
      </c>
      <c r="U9100">
        <v>0</v>
      </c>
      <c r="V9100">
        <v>0</v>
      </c>
      <c r="W9100">
        <v>0</v>
      </c>
      <c r="X9100">
        <v>145.89166020077334</v>
      </c>
      <c r="Y9100">
        <v>0</v>
      </c>
      <c r="Z9100">
        <v>0</v>
      </c>
      <c r="AA9100">
        <v>0</v>
      </c>
      <c r="AB9100">
        <v>1.5004056431521016</v>
      </c>
      <c r="AC9100">
        <v>0</v>
      </c>
      <c r="AD9100">
        <v>0</v>
      </c>
      <c r="AE9100">
        <v>147.39206584392545</v>
      </c>
    </row>
    <row r="9101" spans="1:31" x14ac:dyDescent="0.3">
      <c r="A9101">
        <v>2731040</v>
      </c>
      <c r="B9101">
        <v>1</v>
      </c>
      <c r="C9101" t="s">
        <v>80</v>
      </c>
      <c r="D9101" t="s">
        <v>85</v>
      </c>
      <c r="E9101" t="s">
        <v>200</v>
      </c>
      <c r="F9101" t="s">
        <v>24718</v>
      </c>
      <c r="G9101" t="s">
        <v>147</v>
      </c>
      <c r="H9101" t="s">
        <v>135</v>
      </c>
      <c r="I9101" t="s">
        <v>136</v>
      </c>
      <c r="J9101" t="s">
        <v>137</v>
      </c>
      <c r="K9101" t="s">
        <v>138</v>
      </c>
      <c r="L9101" t="s">
        <v>24719</v>
      </c>
      <c r="M9101" t="s">
        <v>24720</v>
      </c>
      <c r="N9101">
        <v>8.7577777769999994</v>
      </c>
      <c r="O9101">
        <v>0</v>
      </c>
      <c r="P9101">
        <v>57</v>
      </c>
      <c r="Q9101">
        <v>0</v>
      </c>
      <c r="R9101">
        <v>0</v>
      </c>
      <c r="S9101">
        <v>0</v>
      </c>
      <c r="T9101">
        <v>2</v>
      </c>
      <c r="U9101">
        <v>0</v>
      </c>
      <c r="V9101">
        <v>0</v>
      </c>
      <c r="W9101">
        <v>0</v>
      </c>
      <c r="X9101">
        <v>89.979753502751123</v>
      </c>
      <c r="Y9101">
        <v>0</v>
      </c>
      <c r="Z9101">
        <v>0</v>
      </c>
      <c r="AA9101">
        <v>0</v>
      </c>
      <c r="AB9101">
        <v>35.108607534780781</v>
      </c>
      <c r="AC9101">
        <v>0</v>
      </c>
      <c r="AD9101">
        <v>0</v>
      </c>
      <c r="AE9101">
        <v>125.08836103753191</v>
      </c>
    </row>
    <row r="9102" spans="1:31" x14ac:dyDescent="0.3">
      <c r="A9102">
        <v>2730609</v>
      </c>
      <c r="B9102">
        <v>2</v>
      </c>
      <c r="C9102" t="s">
        <v>81</v>
      </c>
      <c r="D9102" t="s">
        <v>127</v>
      </c>
      <c r="E9102" t="s">
        <v>213</v>
      </c>
      <c r="F9102" t="s">
        <v>24721</v>
      </c>
      <c r="G9102" t="s">
        <v>348</v>
      </c>
      <c r="H9102" t="s">
        <v>153</v>
      </c>
      <c r="I9102" t="s">
        <v>136</v>
      </c>
      <c r="J9102" t="s">
        <v>137</v>
      </c>
      <c r="K9102" t="s">
        <v>138</v>
      </c>
      <c r="L9102" t="s">
        <v>21855</v>
      </c>
      <c r="M9102" t="s">
        <v>24722</v>
      </c>
      <c r="N9102">
        <v>0.100555555</v>
      </c>
      <c r="O9102">
        <v>4</v>
      </c>
      <c r="P9102">
        <v>87</v>
      </c>
      <c r="Q9102">
        <v>100</v>
      </c>
      <c r="R9102">
        <v>99</v>
      </c>
      <c r="S9102">
        <v>2</v>
      </c>
      <c r="T9102">
        <v>9</v>
      </c>
      <c r="U9102">
        <v>0</v>
      </c>
      <c r="V9102">
        <v>0</v>
      </c>
      <c r="W9102">
        <v>1.6339300351666666E-2</v>
      </c>
      <c r="X9102">
        <v>0.91357389211104267</v>
      </c>
      <c r="Y9102">
        <v>0.14957937904116497</v>
      </c>
      <c r="Z9102">
        <v>0.33534816581261501</v>
      </c>
      <c r="AA9102">
        <v>0.67105530196440999</v>
      </c>
      <c r="AB9102">
        <v>0.14523124290884998</v>
      </c>
      <c r="AC9102">
        <v>0</v>
      </c>
      <c r="AD9102">
        <v>0</v>
      </c>
      <c r="AE9102">
        <v>2.2311272821897492</v>
      </c>
    </row>
    <row r="9103" spans="1:31" x14ac:dyDescent="0.3">
      <c r="A9103">
        <v>2731232</v>
      </c>
      <c r="B9103">
        <v>1</v>
      </c>
      <c r="C9103" t="s">
        <v>80</v>
      </c>
      <c r="D9103" t="s">
        <v>101</v>
      </c>
      <c r="E9103" t="s">
        <v>213</v>
      </c>
      <c r="F9103" t="s">
        <v>24723</v>
      </c>
      <c r="G9103" t="s">
        <v>17349</v>
      </c>
      <c r="H9103" t="s">
        <v>153</v>
      </c>
      <c r="I9103" t="s">
        <v>136</v>
      </c>
      <c r="J9103" t="s">
        <v>137</v>
      </c>
      <c r="K9103" t="s">
        <v>138</v>
      </c>
      <c r="L9103" t="s">
        <v>24724</v>
      </c>
      <c r="M9103" t="s">
        <v>24725</v>
      </c>
      <c r="N9103">
        <v>5.238888888</v>
      </c>
      <c r="O9103">
        <v>4</v>
      </c>
      <c r="P9103">
        <v>15</v>
      </c>
      <c r="Q9103">
        <v>4</v>
      </c>
      <c r="R9103">
        <v>0</v>
      </c>
      <c r="S9103">
        <v>7</v>
      </c>
      <c r="T9103">
        <v>5</v>
      </c>
      <c r="U9103">
        <v>0</v>
      </c>
      <c r="V9103">
        <v>0</v>
      </c>
      <c r="W9103">
        <v>17.089611145941952</v>
      </c>
      <c r="X9103">
        <v>22.081988239311929</v>
      </c>
      <c r="Y9103">
        <v>5.6938096151269164</v>
      </c>
      <c r="Z9103">
        <v>0</v>
      </c>
      <c r="AA9103">
        <v>128.18856784067916</v>
      </c>
      <c r="AB9103">
        <v>7.5590987669288001</v>
      </c>
      <c r="AC9103">
        <v>0</v>
      </c>
      <c r="AD9103">
        <v>0</v>
      </c>
      <c r="AE9103">
        <v>180.61307560798875</v>
      </c>
    </row>
    <row r="9104" spans="1:31" x14ac:dyDescent="0.3">
      <c r="A9104">
        <v>2731375</v>
      </c>
      <c r="B9104">
        <v>1</v>
      </c>
      <c r="C9104" t="s">
        <v>81</v>
      </c>
      <c r="D9104" t="s">
        <v>115</v>
      </c>
      <c r="E9104" t="s">
        <v>161</v>
      </c>
      <c r="F9104" t="s">
        <v>24726</v>
      </c>
      <c r="G9104" t="s">
        <v>163</v>
      </c>
      <c r="H9104" t="s">
        <v>135</v>
      </c>
      <c r="I9104" t="s">
        <v>136</v>
      </c>
      <c r="J9104" t="s">
        <v>137</v>
      </c>
      <c r="K9104" t="s">
        <v>138</v>
      </c>
      <c r="L9104" t="s">
        <v>24727</v>
      </c>
      <c r="M9104" t="s">
        <v>24728</v>
      </c>
      <c r="N9104">
        <v>9.9461111110000004</v>
      </c>
      <c r="O9104">
        <v>0</v>
      </c>
      <c r="P9104">
        <v>4</v>
      </c>
      <c r="Q9104">
        <v>0</v>
      </c>
      <c r="R9104">
        <v>1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0</v>
      </c>
    </row>
    <row r="9105" spans="1:31" x14ac:dyDescent="0.3">
      <c r="A9105">
        <v>2730877</v>
      </c>
      <c r="B9105">
        <v>1</v>
      </c>
      <c r="C9105" t="s">
        <v>80</v>
      </c>
      <c r="D9105" t="s">
        <v>97</v>
      </c>
      <c r="E9105" t="s">
        <v>150</v>
      </c>
      <c r="F9105" t="s">
        <v>24729</v>
      </c>
      <c r="G9105" t="s">
        <v>152</v>
      </c>
      <c r="H9105" t="s">
        <v>153</v>
      </c>
      <c r="I9105" t="s">
        <v>136</v>
      </c>
      <c r="J9105" t="s">
        <v>137</v>
      </c>
      <c r="K9105" t="s">
        <v>138</v>
      </c>
      <c r="L9105" t="s">
        <v>24730</v>
      </c>
      <c r="M9105" t="s">
        <v>24731</v>
      </c>
      <c r="N9105">
        <v>0.84972222200000003</v>
      </c>
      <c r="O9105">
        <v>0</v>
      </c>
      <c r="P9105">
        <v>3582</v>
      </c>
      <c r="Q9105">
        <v>0</v>
      </c>
      <c r="R9105">
        <v>9</v>
      </c>
      <c r="S9105">
        <v>6</v>
      </c>
      <c r="T9105">
        <v>417</v>
      </c>
      <c r="U9105">
        <v>0</v>
      </c>
      <c r="V9105">
        <v>0</v>
      </c>
      <c r="W9105">
        <v>0</v>
      </c>
      <c r="X9105">
        <v>577.25740522646663</v>
      </c>
      <c r="Y9105">
        <v>0</v>
      </c>
      <c r="Z9105">
        <v>1.1647367674239366</v>
      </c>
      <c r="AA9105">
        <v>82.567548585272263</v>
      </c>
      <c r="AB9105">
        <v>196.32281597689695</v>
      </c>
      <c r="AC9105">
        <v>0</v>
      </c>
      <c r="AD9105">
        <v>0</v>
      </c>
      <c r="AE9105">
        <v>857.31250655605982</v>
      </c>
    </row>
    <row r="9106" spans="1:31" x14ac:dyDescent="0.3">
      <c r="A9106">
        <v>2731398</v>
      </c>
      <c r="B9106">
        <v>1</v>
      </c>
      <c r="C9106" t="s">
        <v>81</v>
      </c>
      <c r="D9106" t="s">
        <v>118</v>
      </c>
      <c r="E9106" t="s">
        <v>161</v>
      </c>
      <c r="F9106" t="s">
        <v>24732</v>
      </c>
      <c r="G9106" t="s">
        <v>163</v>
      </c>
      <c r="H9106" t="s">
        <v>135</v>
      </c>
      <c r="I9106" t="s">
        <v>136</v>
      </c>
      <c r="J9106" t="s">
        <v>137</v>
      </c>
      <c r="K9106" t="s">
        <v>138</v>
      </c>
      <c r="L9106" t="s">
        <v>24733</v>
      </c>
      <c r="M9106" t="s">
        <v>24734</v>
      </c>
      <c r="N9106">
        <v>5.9980555549999997</v>
      </c>
      <c r="O9106">
        <v>0</v>
      </c>
      <c r="P9106">
        <v>3</v>
      </c>
      <c r="Q9106">
        <v>0</v>
      </c>
      <c r="R9106">
        <v>7</v>
      </c>
      <c r="S9106">
        <v>0</v>
      </c>
      <c r="T9106">
        <v>2</v>
      </c>
      <c r="U9106">
        <v>0</v>
      </c>
      <c r="V9106">
        <v>0</v>
      </c>
      <c r="W9106">
        <v>0</v>
      </c>
      <c r="X9106">
        <v>3.8133356293021849</v>
      </c>
      <c r="Y9106">
        <v>0</v>
      </c>
      <c r="Z9106">
        <v>0</v>
      </c>
      <c r="AA9106">
        <v>0</v>
      </c>
      <c r="AB9106">
        <v>1.6036081766650752</v>
      </c>
      <c r="AC9106">
        <v>0</v>
      </c>
      <c r="AD9106">
        <v>0</v>
      </c>
      <c r="AE9106">
        <v>5.4169438059672599</v>
      </c>
    </row>
    <row r="9107" spans="1:31" x14ac:dyDescent="0.3">
      <c r="A9107">
        <v>2731753</v>
      </c>
      <c r="B9107">
        <v>1</v>
      </c>
      <c r="C9107" t="s">
        <v>80</v>
      </c>
      <c r="D9107" t="s">
        <v>90</v>
      </c>
      <c r="E9107" t="s">
        <v>145</v>
      </c>
      <c r="F9107" t="s">
        <v>24735</v>
      </c>
      <c r="G9107" t="s">
        <v>230</v>
      </c>
      <c r="H9107" t="s">
        <v>135</v>
      </c>
      <c r="I9107" t="s">
        <v>136</v>
      </c>
      <c r="J9107" t="s">
        <v>137</v>
      </c>
      <c r="K9107" t="s">
        <v>138</v>
      </c>
      <c r="L9107" t="s">
        <v>24736</v>
      </c>
      <c r="M9107" t="s">
        <v>24737</v>
      </c>
      <c r="N9107">
        <v>8.0269444439999997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1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>
        <v>0</v>
      </c>
      <c r="AB9107">
        <v>2.6934147536559059</v>
      </c>
      <c r="AC9107">
        <v>0</v>
      </c>
      <c r="AD9107">
        <v>0</v>
      </c>
      <c r="AE9107">
        <v>2.6934147536559059</v>
      </c>
    </row>
    <row r="9108" spans="1:31" x14ac:dyDescent="0.3">
      <c r="A9108">
        <v>2731876</v>
      </c>
      <c r="B9108">
        <v>1</v>
      </c>
      <c r="C9108" t="s">
        <v>80</v>
      </c>
      <c r="D9108" t="s">
        <v>93</v>
      </c>
      <c r="E9108" t="s">
        <v>132</v>
      </c>
      <c r="F9108" t="s">
        <v>24738</v>
      </c>
      <c r="G9108" t="s">
        <v>134</v>
      </c>
      <c r="H9108" t="s">
        <v>135</v>
      </c>
      <c r="I9108" t="s">
        <v>136</v>
      </c>
      <c r="J9108" t="s">
        <v>137</v>
      </c>
      <c r="K9108" t="s">
        <v>138</v>
      </c>
      <c r="L9108" t="s">
        <v>24739</v>
      </c>
      <c r="M9108" t="s">
        <v>24740</v>
      </c>
      <c r="N9108">
        <v>1.1102777770000001</v>
      </c>
      <c r="O9108">
        <v>0</v>
      </c>
      <c r="P9108">
        <v>0</v>
      </c>
      <c r="Q9108">
        <v>0</v>
      </c>
      <c r="R9108">
        <v>9</v>
      </c>
      <c r="S9108">
        <v>0</v>
      </c>
      <c r="T9108">
        <v>1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4.6695447011970197</v>
      </c>
      <c r="AA9108">
        <v>0</v>
      </c>
      <c r="AB9108">
        <v>0.67771738686311511</v>
      </c>
      <c r="AC9108">
        <v>0</v>
      </c>
      <c r="AD9108">
        <v>0</v>
      </c>
      <c r="AE9108">
        <v>5.3472620880601349</v>
      </c>
    </row>
    <row r="9109" spans="1:31" x14ac:dyDescent="0.3">
      <c r="A9109">
        <v>2731000</v>
      </c>
      <c r="B9109">
        <v>1</v>
      </c>
      <c r="C9109" t="s">
        <v>81</v>
      </c>
      <c r="D9109" t="s">
        <v>122</v>
      </c>
      <c r="E9109" t="s">
        <v>150</v>
      </c>
      <c r="F9109" t="s">
        <v>19576</v>
      </c>
      <c r="G9109" t="s">
        <v>1613</v>
      </c>
      <c r="H9109" t="s">
        <v>153</v>
      </c>
      <c r="I9109" t="s">
        <v>136</v>
      </c>
      <c r="J9109" t="s">
        <v>137</v>
      </c>
      <c r="K9109" t="s">
        <v>210</v>
      </c>
      <c r="L9109" t="s">
        <v>24741</v>
      </c>
      <c r="M9109" t="s">
        <v>24742</v>
      </c>
      <c r="N9109">
        <v>0.18694444399999999</v>
      </c>
      <c r="O9109">
        <v>0</v>
      </c>
      <c r="P9109">
        <v>3515</v>
      </c>
      <c r="Q9109">
        <v>0</v>
      </c>
      <c r="R9109">
        <v>38</v>
      </c>
      <c r="S9109">
        <v>2</v>
      </c>
      <c r="T9109">
        <v>166</v>
      </c>
      <c r="U9109">
        <v>0</v>
      </c>
      <c r="V9109">
        <v>0</v>
      </c>
      <c r="W9109">
        <v>0</v>
      </c>
      <c r="X9109">
        <v>129.11259900369478</v>
      </c>
      <c r="Y9109">
        <v>0</v>
      </c>
      <c r="Z9109">
        <v>0.79149410601523496</v>
      </c>
      <c r="AA9109">
        <v>3.9343718769908</v>
      </c>
      <c r="AB9109">
        <v>20.022055281296623</v>
      </c>
      <c r="AC9109">
        <v>0</v>
      </c>
      <c r="AD9109">
        <v>0</v>
      </c>
      <c r="AE9109">
        <v>153.86052026799743</v>
      </c>
    </row>
    <row r="9110" spans="1:31" x14ac:dyDescent="0.3">
      <c r="A9110">
        <v>2731690</v>
      </c>
      <c r="B9110">
        <v>1</v>
      </c>
      <c r="C9110" t="s">
        <v>80</v>
      </c>
      <c r="D9110" t="s">
        <v>82</v>
      </c>
      <c r="E9110" t="s">
        <v>200</v>
      </c>
      <c r="F9110" t="s">
        <v>22465</v>
      </c>
      <c r="G9110" t="s">
        <v>163</v>
      </c>
      <c r="H9110" t="s">
        <v>135</v>
      </c>
      <c r="I9110" t="s">
        <v>136</v>
      </c>
      <c r="J9110" t="s">
        <v>137</v>
      </c>
      <c r="K9110" t="s">
        <v>138</v>
      </c>
      <c r="L9110" t="s">
        <v>24743</v>
      </c>
      <c r="M9110" t="s">
        <v>24744</v>
      </c>
      <c r="N9110">
        <v>0.77944444400000001</v>
      </c>
      <c r="O9110">
        <v>0</v>
      </c>
      <c r="P9110">
        <v>0</v>
      </c>
      <c r="Q9110">
        <v>0</v>
      </c>
      <c r="R9110">
        <v>0</v>
      </c>
      <c r="S9110">
        <v>0</v>
      </c>
      <c r="T9110">
        <v>8</v>
      </c>
      <c r="U9110">
        <v>0</v>
      </c>
      <c r="V9110">
        <v>0</v>
      </c>
      <c r="W9110">
        <v>0</v>
      </c>
      <c r="X9110">
        <v>0</v>
      </c>
      <c r="Y9110">
        <v>0</v>
      </c>
      <c r="Z9110">
        <v>0</v>
      </c>
      <c r="AA9110">
        <v>0</v>
      </c>
      <c r="AB9110">
        <v>6.187723076094426</v>
      </c>
      <c r="AC9110">
        <v>0</v>
      </c>
      <c r="AD9110">
        <v>0</v>
      </c>
      <c r="AE9110">
        <v>6.187723076094426</v>
      </c>
    </row>
    <row r="9111" spans="1:31" x14ac:dyDescent="0.3">
      <c r="A9111">
        <v>2732045</v>
      </c>
      <c r="B9111">
        <v>1</v>
      </c>
      <c r="C9111" t="s">
        <v>80</v>
      </c>
      <c r="D9111" t="s">
        <v>86</v>
      </c>
      <c r="E9111" t="s">
        <v>145</v>
      </c>
      <c r="F9111" t="s">
        <v>24745</v>
      </c>
      <c r="G9111" t="s">
        <v>230</v>
      </c>
      <c r="H9111" t="s">
        <v>135</v>
      </c>
      <c r="I9111" t="s">
        <v>136</v>
      </c>
      <c r="J9111" t="s">
        <v>137</v>
      </c>
      <c r="K9111" t="s">
        <v>138</v>
      </c>
      <c r="L9111" t="s">
        <v>24746</v>
      </c>
      <c r="M9111" t="s">
        <v>24747</v>
      </c>
      <c r="N9111">
        <v>0.98388888799999996</v>
      </c>
      <c r="O9111">
        <v>0</v>
      </c>
      <c r="P9111">
        <v>1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0.16844044461543006</v>
      </c>
      <c r="Y9111">
        <v>0</v>
      </c>
      <c r="Z9111">
        <v>0</v>
      </c>
      <c r="AA9111">
        <v>0</v>
      </c>
      <c r="AB9111">
        <v>0</v>
      </c>
      <c r="AC9111">
        <v>0</v>
      </c>
      <c r="AD9111">
        <v>0</v>
      </c>
      <c r="AE9111">
        <v>0.16844044461543006</v>
      </c>
    </row>
    <row r="9112" spans="1:31" x14ac:dyDescent="0.3">
      <c r="A9112">
        <v>2730920</v>
      </c>
      <c r="B9112">
        <v>1</v>
      </c>
      <c r="C9112" t="s">
        <v>80</v>
      </c>
      <c r="D9112" t="s">
        <v>85</v>
      </c>
      <c r="E9112" t="s">
        <v>145</v>
      </c>
      <c r="F9112" t="s">
        <v>24748</v>
      </c>
      <c r="G9112" t="s">
        <v>181</v>
      </c>
      <c r="H9112" t="s">
        <v>135</v>
      </c>
      <c r="I9112" t="s">
        <v>136</v>
      </c>
      <c r="J9112" t="s">
        <v>137</v>
      </c>
      <c r="K9112" t="s">
        <v>138</v>
      </c>
      <c r="L9112" t="s">
        <v>24749</v>
      </c>
      <c r="M9112" t="s">
        <v>24750</v>
      </c>
      <c r="N9112">
        <v>9.5472222220000003</v>
      </c>
      <c r="O9112">
        <v>0</v>
      </c>
      <c r="P9112">
        <v>6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14.227824093558478</v>
      </c>
      <c r="Y9112">
        <v>0</v>
      </c>
      <c r="Z9112">
        <v>0</v>
      </c>
      <c r="AA9112">
        <v>0</v>
      </c>
      <c r="AB9112">
        <v>0</v>
      </c>
      <c r="AC9112">
        <v>0</v>
      </c>
      <c r="AD9112">
        <v>0</v>
      </c>
      <c r="AE9112">
        <v>14.227824093558478</v>
      </c>
    </row>
    <row r="9113" spans="1:31" x14ac:dyDescent="0.3">
      <c r="A9113">
        <v>2730857</v>
      </c>
      <c r="B9113">
        <v>1</v>
      </c>
      <c r="C9113" t="s">
        <v>80</v>
      </c>
      <c r="D9113" t="s">
        <v>107</v>
      </c>
      <c r="E9113" t="s">
        <v>145</v>
      </c>
      <c r="F9113" t="s">
        <v>24751</v>
      </c>
      <c r="G9113" t="s">
        <v>147</v>
      </c>
      <c r="H9113" t="s">
        <v>135</v>
      </c>
      <c r="I9113" t="s">
        <v>136</v>
      </c>
      <c r="J9113" t="s">
        <v>137</v>
      </c>
      <c r="K9113" t="s">
        <v>138</v>
      </c>
      <c r="L9113" t="s">
        <v>24752</v>
      </c>
      <c r="M9113" t="s">
        <v>24753</v>
      </c>
      <c r="N9113">
        <v>0.99777777700000003</v>
      </c>
      <c r="O9113">
        <v>0</v>
      </c>
      <c r="P9113">
        <v>1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0.13870638826994336</v>
      </c>
      <c r="Y9113">
        <v>0</v>
      </c>
      <c r="Z9113">
        <v>0</v>
      </c>
      <c r="AA9113">
        <v>0</v>
      </c>
      <c r="AB9113">
        <v>0</v>
      </c>
      <c r="AC9113">
        <v>0</v>
      </c>
      <c r="AD9113">
        <v>0</v>
      </c>
      <c r="AE9113">
        <v>0.13870638826994336</v>
      </c>
    </row>
    <row r="9114" spans="1:31" x14ac:dyDescent="0.3">
      <c r="A9114">
        <v>2731106</v>
      </c>
      <c r="B9114">
        <v>1</v>
      </c>
      <c r="C9114" t="s">
        <v>80</v>
      </c>
      <c r="D9114" t="s">
        <v>103</v>
      </c>
      <c r="E9114" t="s">
        <v>161</v>
      </c>
      <c r="F9114" t="s">
        <v>24754</v>
      </c>
      <c r="G9114" t="s">
        <v>209</v>
      </c>
      <c r="H9114" t="s">
        <v>135</v>
      </c>
      <c r="I9114" t="s">
        <v>136</v>
      </c>
      <c r="J9114" t="s">
        <v>137</v>
      </c>
      <c r="K9114" t="s">
        <v>210</v>
      </c>
      <c r="L9114" t="s">
        <v>24755</v>
      </c>
      <c r="M9114" t="s">
        <v>24756</v>
      </c>
      <c r="N9114">
        <v>7.1902777770000004</v>
      </c>
      <c r="O9114">
        <v>0</v>
      </c>
      <c r="P9114">
        <v>116</v>
      </c>
      <c r="Q9114">
        <v>0</v>
      </c>
      <c r="R9114">
        <v>0</v>
      </c>
      <c r="S9114">
        <v>0</v>
      </c>
      <c r="T9114">
        <v>13</v>
      </c>
      <c r="U9114">
        <v>0</v>
      </c>
      <c r="V9114">
        <v>0</v>
      </c>
      <c r="W9114">
        <v>0</v>
      </c>
      <c r="X9114">
        <v>139.28701158549774</v>
      </c>
      <c r="Y9114">
        <v>0</v>
      </c>
      <c r="Z9114">
        <v>0</v>
      </c>
      <c r="AA9114">
        <v>0</v>
      </c>
      <c r="AB9114">
        <v>71.219922446156446</v>
      </c>
      <c r="AC9114">
        <v>0</v>
      </c>
      <c r="AD9114">
        <v>0</v>
      </c>
      <c r="AE9114">
        <v>210.50693403165417</v>
      </c>
    </row>
    <row r="9115" spans="1:31" x14ac:dyDescent="0.3">
      <c r="A9115">
        <v>2731504</v>
      </c>
      <c r="B9115">
        <v>1</v>
      </c>
      <c r="C9115" t="s">
        <v>80</v>
      </c>
      <c r="D9115" t="s">
        <v>94</v>
      </c>
      <c r="E9115" t="s">
        <v>161</v>
      </c>
      <c r="F9115" t="s">
        <v>24757</v>
      </c>
      <c r="G9115" t="s">
        <v>163</v>
      </c>
      <c r="H9115" t="s">
        <v>135</v>
      </c>
      <c r="I9115" t="s">
        <v>136</v>
      </c>
      <c r="J9115" t="s">
        <v>137</v>
      </c>
      <c r="K9115" t="s">
        <v>138</v>
      </c>
      <c r="L9115" t="s">
        <v>24758</v>
      </c>
      <c r="M9115" t="s">
        <v>24759</v>
      </c>
      <c r="N9115">
        <v>3.954722222</v>
      </c>
      <c r="O9115">
        <v>0</v>
      </c>
      <c r="P9115">
        <v>78</v>
      </c>
      <c r="Q9115">
        <v>0</v>
      </c>
      <c r="R9115">
        <v>0</v>
      </c>
      <c r="S9115">
        <v>0</v>
      </c>
      <c r="T9115">
        <v>33</v>
      </c>
      <c r="U9115">
        <v>0</v>
      </c>
      <c r="V9115">
        <v>0</v>
      </c>
      <c r="W9115">
        <v>0</v>
      </c>
      <c r="X9115">
        <v>59.954739809242106</v>
      </c>
      <c r="Y9115">
        <v>0</v>
      </c>
      <c r="Z9115">
        <v>0</v>
      </c>
      <c r="AA9115">
        <v>0</v>
      </c>
      <c r="AB9115">
        <v>104.96923742166339</v>
      </c>
      <c r="AC9115">
        <v>0</v>
      </c>
      <c r="AD9115">
        <v>0</v>
      </c>
      <c r="AE9115">
        <v>164.92397723090551</v>
      </c>
    </row>
    <row r="9116" spans="1:31" x14ac:dyDescent="0.3">
      <c r="A9116">
        <v>2731498</v>
      </c>
      <c r="B9116">
        <v>1</v>
      </c>
      <c r="C9116" t="s">
        <v>80</v>
      </c>
      <c r="D9116" t="s">
        <v>82</v>
      </c>
      <c r="E9116" t="s">
        <v>200</v>
      </c>
      <c r="F9116" t="s">
        <v>24760</v>
      </c>
      <c r="G9116" t="s">
        <v>163</v>
      </c>
      <c r="H9116" t="s">
        <v>135</v>
      </c>
      <c r="I9116" t="s">
        <v>136</v>
      </c>
      <c r="J9116" t="s">
        <v>137</v>
      </c>
      <c r="K9116" t="s">
        <v>138</v>
      </c>
      <c r="L9116" t="s">
        <v>24761</v>
      </c>
      <c r="M9116" t="s">
        <v>24762</v>
      </c>
      <c r="N9116">
        <v>17.310277777</v>
      </c>
      <c r="O9116">
        <v>0</v>
      </c>
      <c r="P9116">
        <v>60</v>
      </c>
      <c r="Q9116">
        <v>0</v>
      </c>
      <c r="R9116">
        <v>0</v>
      </c>
      <c r="S9116">
        <v>0</v>
      </c>
      <c r="T9116">
        <v>27</v>
      </c>
      <c r="U9116">
        <v>0</v>
      </c>
      <c r="V9116">
        <v>0</v>
      </c>
      <c r="W9116">
        <v>0</v>
      </c>
      <c r="X9116">
        <v>271.90946199685487</v>
      </c>
      <c r="Y9116">
        <v>0</v>
      </c>
      <c r="Z9116">
        <v>0</v>
      </c>
      <c r="AA9116">
        <v>0</v>
      </c>
      <c r="AB9116">
        <v>482.07691988140925</v>
      </c>
      <c r="AC9116">
        <v>0</v>
      </c>
      <c r="AD9116">
        <v>0</v>
      </c>
      <c r="AE9116">
        <v>753.98638187826418</v>
      </c>
    </row>
    <row r="9117" spans="1:31" x14ac:dyDescent="0.3">
      <c r="A9117">
        <v>2731269</v>
      </c>
      <c r="B9117">
        <v>1</v>
      </c>
      <c r="C9117" t="s">
        <v>81</v>
      </c>
      <c r="D9117" t="s">
        <v>113</v>
      </c>
      <c r="E9117" t="s">
        <v>213</v>
      </c>
      <c r="F9117" t="s">
        <v>24763</v>
      </c>
      <c r="G9117" t="s">
        <v>300</v>
      </c>
      <c r="H9117" t="s">
        <v>153</v>
      </c>
      <c r="I9117" t="s">
        <v>136</v>
      </c>
      <c r="J9117" t="s">
        <v>137</v>
      </c>
      <c r="K9117" t="s">
        <v>210</v>
      </c>
      <c r="L9117" t="s">
        <v>24764</v>
      </c>
      <c r="M9117" t="s">
        <v>24765</v>
      </c>
      <c r="N9117">
        <v>6.7341666660000001</v>
      </c>
      <c r="O9117">
        <v>13</v>
      </c>
      <c r="P9117">
        <v>1494</v>
      </c>
      <c r="Q9117">
        <v>151</v>
      </c>
      <c r="R9117">
        <v>849</v>
      </c>
      <c r="S9117">
        <v>37</v>
      </c>
      <c r="T9117">
        <v>153</v>
      </c>
      <c r="U9117">
        <v>2</v>
      </c>
      <c r="V9117">
        <v>1</v>
      </c>
      <c r="W9117">
        <v>12.763181262783442</v>
      </c>
      <c r="X9117">
        <v>1561.1288374104554</v>
      </c>
      <c r="Y9117">
        <v>1333.6123002811935</v>
      </c>
      <c r="Z9117">
        <v>871.70106748077831</v>
      </c>
      <c r="AA9117">
        <v>1230.560181389227</v>
      </c>
      <c r="AB9117">
        <v>548.1829684903654</v>
      </c>
      <c r="AC9117">
        <v>158.06174005867894</v>
      </c>
      <c r="AD9117">
        <v>1084.4974901814257</v>
      </c>
      <c r="AE9117">
        <v>6800.507766554907</v>
      </c>
    </row>
    <row r="9118" spans="1:31" x14ac:dyDescent="0.3">
      <c r="A9118">
        <v>2731601</v>
      </c>
      <c r="B9118">
        <v>1</v>
      </c>
      <c r="C9118" t="s">
        <v>80</v>
      </c>
      <c r="D9118" t="s">
        <v>107</v>
      </c>
      <c r="E9118" t="s">
        <v>161</v>
      </c>
      <c r="F9118" t="s">
        <v>24766</v>
      </c>
      <c r="G9118" t="s">
        <v>163</v>
      </c>
      <c r="H9118" t="s">
        <v>135</v>
      </c>
      <c r="I9118" t="s">
        <v>136</v>
      </c>
      <c r="J9118" t="s">
        <v>137</v>
      </c>
      <c r="K9118" t="s">
        <v>138</v>
      </c>
      <c r="L9118" t="s">
        <v>24767</v>
      </c>
      <c r="M9118" t="s">
        <v>24768</v>
      </c>
      <c r="N9118">
        <v>5.7441666659999999</v>
      </c>
      <c r="O9118">
        <v>0</v>
      </c>
      <c r="P9118">
        <v>27</v>
      </c>
      <c r="Q9118">
        <v>0</v>
      </c>
      <c r="R9118">
        <v>0</v>
      </c>
      <c r="S9118">
        <v>0</v>
      </c>
      <c r="T9118">
        <v>3</v>
      </c>
      <c r="U9118">
        <v>0</v>
      </c>
      <c r="V9118">
        <v>0</v>
      </c>
      <c r="W9118">
        <v>0</v>
      </c>
      <c r="X9118">
        <v>15.397156890994466</v>
      </c>
      <c r="Y9118">
        <v>0</v>
      </c>
      <c r="Z9118">
        <v>0</v>
      </c>
      <c r="AA9118">
        <v>0</v>
      </c>
      <c r="AB9118">
        <v>27.618557348067302</v>
      </c>
      <c r="AC9118">
        <v>0</v>
      </c>
      <c r="AD9118">
        <v>0</v>
      </c>
      <c r="AE9118">
        <v>43.015714239061765</v>
      </c>
    </row>
    <row r="9119" spans="1:31" x14ac:dyDescent="0.3">
      <c r="A9119">
        <v>2731816</v>
      </c>
      <c r="B9119">
        <v>1</v>
      </c>
      <c r="C9119" t="s">
        <v>81</v>
      </c>
      <c r="D9119" t="s">
        <v>113</v>
      </c>
      <c r="E9119" t="s">
        <v>145</v>
      </c>
      <c r="F9119" t="s">
        <v>24769</v>
      </c>
      <c r="G9119" t="s">
        <v>230</v>
      </c>
      <c r="H9119" t="s">
        <v>135</v>
      </c>
      <c r="I9119" t="s">
        <v>136</v>
      </c>
      <c r="J9119" t="s">
        <v>137</v>
      </c>
      <c r="K9119" t="s">
        <v>138</v>
      </c>
      <c r="L9119" t="s">
        <v>24770</v>
      </c>
      <c r="M9119" t="s">
        <v>24771</v>
      </c>
      <c r="N9119">
        <v>1.6088888880000001</v>
      </c>
      <c r="O9119">
        <v>0</v>
      </c>
      <c r="P9119">
        <v>1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0.25870186295493752</v>
      </c>
      <c r="Y9119">
        <v>0</v>
      </c>
      <c r="Z9119">
        <v>0</v>
      </c>
      <c r="AA9119">
        <v>0</v>
      </c>
      <c r="AB9119">
        <v>0</v>
      </c>
      <c r="AC9119">
        <v>0</v>
      </c>
      <c r="AD9119">
        <v>0</v>
      </c>
      <c r="AE9119">
        <v>0.25870186295493752</v>
      </c>
    </row>
    <row r="9120" spans="1:31" x14ac:dyDescent="0.3">
      <c r="A9120">
        <v>2731461</v>
      </c>
      <c r="B9120">
        <v>1</v>
      </c>
      <c r="C9120" t="s">
        <v>81</v>
      </c>
      <c r="D9120" t="s">
        <v>112</v>
      </c>
      <c r="E9120" t="s">
        <v>161</v>
      </c>
      <c r="F9120" t="s">
        <v>24772</v>
      </c>
      <c r="G9120" t="s">
        <v>163</v>
      </c>
      <c r="H9120" t="s">
        <v>135</v>
      </c>
      <c r="I9120" t="s">
        <v>136</v>
      </c>
      <c r="J9120" t="s">
        <v>137</v>
      </c>
      <c r="K9120" t="s">
        <v>138</v>
      </c>
      <c r="L9120" t="s">
        <v>24773</v>
      </c>
      <c r="M9120" t="s">
        <v>24774</v>
      </c>
      <c r="N9120">
        <v>9.0580555549999993</v>
      </c>
      <c r="O9120">
        <v>0</v>
      </c>
      <c r="P9120">
        <v>4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0</v>
      </c>
      <c r="AC9120">
        <v>0</v>
      </c>
      <c r="AD9120">
        <v>0</v>
      </c>
      <c r="AE9120">
        <v>0</v>
      </c>
    </row>
    <row r="9121" spans="1:31" x14ac:dyDescent="0.3">
      <c r="A9121">
        <v>2731315</v>
      </c>
      <c r="B9121">
        <v>1</v>
      </c>
      <c r="C9121" t="s">
        <v>80</v>
      </c>
      <c r="D9121" t="s">
        <v>90</v>
      </c>
      <c r="E9121" t="s">
        <v>200</v>
      </c>
      <c r="F9121" t="s">
        <v>21264</v>
      </c>
      <c r="G9121" t="s">
        <v>170</v>
      </c>
      <c r="H9121" t="s">
        <v>135</v>
      </c>
      <c r="I9121" t="s">
        <v>136</v>
      </c>
      <c r="J9121" t="s">
        <v>137</v>
      </c>
      <c r="K9121" t="s">
        <v>138</v>
      </c>
      <c r="L9121" t="s">
        <v>24775</v>
      </c>
      <c r="M9121" t="s">
        <v>24776</v>
      </c>
      <c r="N9121">
        <v>5.3077777770000001</v>
      </c>
      <c r="O9121">
        <v>0</v>
      </c>
      <c r="P9121">
        <v>31</v>
      </c>
      <c r="Q9121">
        <v>0</v>
      </c>
      <c r="R9121">
        <v>0</v>
      </c>
      <c r="S9121">
        <v>0</v>
      </c>
      <c r="T9121">
        <v>1</v>
      </c>
      <c r="U9121">
        <v>0</v>
      </c>
      <c r="V9121">
        <v>0</v>
      </c>
      <c r="W9121">
        <v>0</v>
      </c>
      <c r="X9121">
        <v>33.418110112689313</v>
      </c>
      <c r="Y9121">
        <v>0</v>
      </c>
      <c r="Z9121">
        <v>0</v>
      </c>
      <c r="AA9121">
        <v>0</v>
      </c>
      <c r="AB9121">
        <v>93.851984286730726</v>
      </c>
      <c r="AC9121">
        <v>0</v>
      </c>
      <c r="AD9121">
        <v>0</v>
      </c>
      <c r="AE9121">
        <v>127.27009439942003</v>
      </c>
    </row>
    <row r="9122" spans="1:31" x14ac:dyDescent="0.3">
      <c r="A9122">
        <v>2731275</v>
      </c>
      <c r="B9122">
        <v>1</v>
      </c>
      <c r="C9122" t="s">
        <v>80</v>
      </c>
      <c r="D9122" t="s">
        <v>82</v>
      </c>
      <c r="E9122" t="s">
        <v>132</v>
      </c>
      <c r="F9122" t="s">
        <v>4338</v>
      </c>
      <c r="G9122" t="s">
        <v>249</v>
      </c>
      <c r="H9122" t="s">
        <v>135</v>
      </c>
      <c r="I9122" t="s">
        <v>136</v>
      </c>
      <c r="J9122" t="s">
        <v>5</v>
      </c>
      <c r="K9122" t="s">
        <v>138</v>
      </c>
      <c r="L9122" t="s">
        <v>24777</v>
      </c>
      <c r="M9122" t="s">
        <v>24778</v>
      </c>
      <c r="N9122">
        <v>19.411111111</v>
      </c>
      <c r="O9122">
        <v>0</v>
      </c>
      <c r="P9122">
        <v>2</v>
      </c>
      <c r="Q9122">
        <v>0</v>
      </c>
      <c r="R9122">
        <v>0</v>
      </c>
      <c r="S9122">
        <v>0</v>
      </c>
      <c r="T9122">
        <v>91</v>
      </c>
      <c r="U9122">
        <v>0</v>
      </c>
      <c r="V9122">
        <v>0</v>
      </c>
      <c r="W9122">
        <v>0</v>
      </c>
      <c r="X9122">
        <v>40.391642064015926</v>
      </c>
      <c r="Y9122">
        <v>0</v>
      </c>
      <c r="Z9122">
        <v>0</v>
      </c>
      <c r="AA9122">
        <v>0</v>
      </c>
      <c r="AB9122">
        <v>1074.3516378113891</v>
      </c>
      <c r="AC9122">
        <v>0</v>
      </c>
      <c r="AD9122">
        <v>0</v>
      </c>
      <c r="AE9122">
        <v>1114.7432798754051</v>
      </c>
    </row>
    <row r="9123" spans="1:31" x14ac:dyDescent="0.3">
      <c r="A9123">
        <v>2731524</v>
      </c>
      <c r="B9123">
        <v>1</v>
      </c>
      <c r="C9123" t="s">
        <v>81</v>
      </c>
      <c r="D9123" t="s">
        <v>115</v>
      </c>
      <c r="E9123" t="s">
        <v>161</v>
      </c>
      <c r="F9123" t="s">
        <v>24779</v>
      </c>
      <c r="G9123" t="s">
        <v>163</v>
      </c>
      <c r="H9123" t="s">
        <v>135</v>
      </c>
      <c r="I9123" t="s">
        <v>136</v>
      </c>
      <c r="J9123" t="s">
        <v>137</v>
      </c>
      <c r="K9123" t="s">
        <v>138</v>
      </c>
      <c r="L9123" t="s">
        <v>24780</v>
      </c>
      <c r="M9123" t="s">
        <v>24781</v>
      </c>
      <c r="N9123">
        <v>2.1713888880000001</v>
      </c>
      <c r="O9123">
        <v>0</v>
      </c>
      <c r="P9123">
        <v>1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0</v>
      </c>
      <c r="AA9123">
        <v>0</v>
      </c>
      <c r="AB9123">
        <v>0</v>
      </c>
      <c r="AC9123">
        <v>0</v>
      </c>
      <c r="AD9123">
        <v>0</v>
      </c>
      <c r="AE9123">
        <v>0</v>
      </c>
    </row>
    <row r="9124" spans="1:31" x14ac:dyDescent="0.3">
      <c r="A9124">
        <v>2731584</v>
      </c>
      <c r="B9124">
        <v>1</v>
      </c>
      <c r="C9124" t="s">
        <v>80</v>
      </c>
      <c r="D9124" t="s">
        <v>98</v>
      </c>
      <c r="E9124" t="s">
        <v>132</v>
      </c>
      <c r="F9124" t="s">
        <v>24782</v>
      </c>
      <c r="G9124" t="s">
        <v>134</v>
      </c>
      <c r="H9124" t="s">
        <v>135</v>
      </c>
      <c r="I9124" t="s">
        <v>136</v>
      </c>
      <c r="J9124" t="s">
        <v>137</v>
      </c>
      <c r="K9124" t="s">
        <v>138</v>
      </c>
      <c r="L9124" t="s">
        <v>24783</v>
      </c>
      <c r="M9124" t="s">
        <v>24784</v>
      </c>
      <c r="N9124">
        <v>1.63</v>
      </c>
      <c r="O9124">
        <v>0</v>
      </c>
      <c r="P9124">
        <v>165</v>
      </c>
      <c r="Q9124">
        <v>0</v>
      </c>
      <c r="R9124">
        <v>5</v>
      </c>
      <c r="S9124">
        <v>0</v>
      </c>
      <c r="T9124">
        <v>29</v>
      </c>
      <c r="U9124">
        <v>0</v>
      </c>
      <c r="V9124">
        <v>0</v>
      </c>
      <c r="W9124">
        <v>0</v>
      </c>
      <c r="X9124">
        <v>49.153526160985614</v>
      </c>
      <c r="Y9124">
        <v>0</v>
      </c>
      <c r="Z9124">
        <v>3.657346310732184</v>
      </c>
      <c r="AA9124">
        <v>0</v>
      </c>
      <c r="AB9124">
        <v>21.837616596423803</v>
      </c>
      <c r="AC9124">
        <v>0</v>
      </c>
      <c r="AD9124">
        <v>0</v>
      </c>
      <c r="AE9124">
        <v>74.6484890681416</v>
      </c>
    </row>
    <row r="9125" spans="1:31" x14ac:dyDescent="0.3">
      <c r="A9125">
        <v>2730977</v>
      </c>
      <c r="B9125">
        <v>1</v>
      </c>
      <c r="C9125" t="s">
        <v>80</v>
      </c>
      <c r="D9125" t="s">
        <v>82</v>
      </c>
      <c r="E9125" t="s">
        <v>200</v>
      </c>
      <c r="F9125" t="s">
        <v>2513</v>
      </c>
      <c r="G9125" t="s">
        <v>249</v>
      </c>
      <c r="H9125" t="s">
        <v>135</v>
      </c>
      <c r="I9125" t="s">
        <v>136</v>
      </c>
      <c r="J9125" t="s">
        <v>5</v>
      </c>
      <c r="K9125" t="s">
        <v>138</v>
      </c>
      <c r="L9125" t="s">
        <v>24785</v>
      </c>
      <c r="M9125" t="s">
        <v>24786</v>
      </c>
      <c r="N9125">
        <v>13.448888888000001</v>
      </c>
      <c r="O9125">
        <v>0</v>
      </c>
      <c r="P9125">
        <v>4</v>
      </c>
      <c r="Q9125">
        <v>0</v>
      </c>
      <c r="R9125">
        <v>0</v>
      </c>
      <c r="S9125">
        <v>0</v>
      </c>
      <c r="T9125">
        <v>27</v>
      </c>
      <c r="U9125">
        <v>0</v>
      </c>
      <c r="V9125">
        <v>0</v>
      </c>
      <c r="W9125">
        <v>0</v>
      </c>
      <c r="X9125">
        <v>9.6155958626704034</v>
      </c>
      <c r="Y9125">
        <v>0</v>
      </c>
      <c r="Z9125">
        <v>0</v>
      </c>
      <c r="AA9125">
        <v>0</v>
      </c>
      <c r="AB9125">
        <v>953.44243501428753</v>
      </c>
      <c r="AC9125">
        <v>0</v>
      </c>
      <c r="AD9125">
        <v>0</v>
      </c>
      <c r="AE9125">
        <v>963.0580308769579</v>
      </c>
    </row>
    <row r="9126" spans="1:31" x14ac:dyDescent="0.3">
      <c r="A9126">
        <v>2731129</v>
      </c>
      <c r="B9126">
        <v>1</v>
      </c>
      <c r="C9126" t="s">
        <v>80</v>
      </c>
      <c r="D9126" t="s">
        <v>99</v>
      </c>
      <c r="E9126" t="s">
        <v>161</v>
      </c>
      <c r="F9126" t="s">
        <v>24787</v>
      </c>
      <c r="G9126" t="s">
        <v>163</v>
      </c>
      <c r="H9126" t="s">
        <v>135</v>
      </c>
      <c r="I9126" t="s">
        <v>136</v>
      </c>
      <c r="J9126" t="s">
        <v>137</v>
      </c>
      <c r="K9126" t="s">
        <v>138</v>
      </c>
      <c r="L9126" t="s">
        <v>24788</v>
      </c>
      <c r="M9126" t="s">
        <v>24789</v>
      </c>
      <c r="N9126">
        <v>2.398055555</v>
      </c>
      <c r="O9126">
        <v>0</v>
      </c>
      <c r="P9126">
        <v>26</v>
      </c>
      <c r="Q9126">
        <v>0</v>
      </c>
      <c r="R9126">
        <v>1</v>
      </c>
      <c r="S9126">
        <v>0</v>
      </c>
      <c r="T9126">
        <v>1</v>
      </c>
      <c r="U9126">
        <v>0</v>
      </c>
      <c r="V9126">
        <v>0</v>
      </c>
      <c r="W9126">
        <v>0</v>
      </c>
      <c r="X9126">
        <v>8.6660161256888788</v>
      </c>
      <c r="Y9126">
        <v>0</v>
      </c>
      <c r="Z9126">
        <v>0</v>
      </c>
      <c r="AA9126">
        <v>0</v>
      </c>
      <c r="AB9126">
        <v>3.7583047624791668</v>
      </c>
      <c r="AC9126">
        <v>0</v>
      </c>
      <c r="AD9126">
        <v>0</v>
      </c>
      <c r="AE9126">
        <v>12.424320888168046</v>
      </c>
    </row>
    <row r="9127" spans="1:31" x14ac:dyDescent="0.3">
      <c r="A9127">
        <v>2730983</v>
      </c>
      <c r="B9127">
        <v>1</v>
      </c>
      <c r="C9127" t="s">
        <v>80</v>
      </c>
      <c r="D9127" t="s">
        <v>96</v>
      </c>
      <c r="E9127" t="s">
        <v>145</v>
      </c>
      <c r="F9127" t="s">
        <v>24790</v>
      </c>
      <c r="G9127" t="s">
        <v>230</v>
      </c>
      <c r="H9127" t="s">
        <v>135</v>
      </c>
      <c r="I9127" t="s">
        <v>136</v>
      </c>
      <c r="J9127" t="s">
        <v>137</v>
      </c>
      <c r="K9127" t="s">
        <v>138</v>
      </c>
      <c r="L9127" t="s">
        <v>24791</v>
      </c>
      <c r="M9127" t="s">
        <v>24792</v>
      </c>
      <c r="N9127">
        <v>6.6341666659999996</v>
      </c>
      <c r="O9127">
        <v>0</v>
      </c>
      <c r="P9127">
        <v>1</v>
      </c>
      <c r="Q9127">
        <v>0</v>
      </c>
      <c r="R9127">
        <v>1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0</v>
      </c>
      <c r="AC9127">
        <v>0</v>
      </c>
      <c r="AD9127">
        <v>0</v>
      </c>
      <c r="AE9127">
        <v>0</v>
      </c>
    </row>
    <row r="9128" spans="1:31" x14ac:dyDescent="0.3">
      <c r="A9128">
        <v>2731378</v>
      </c>
      <c r="B9128">
        <v>1</v>
      </c>
      <c r="C9128" t="s">
        <v>81</v>
      </c>
      <c r="D9128" t="s">
        <v>119</v>
      </c>
      <c r="E9128" t="s">
        <v>161</v>
      </c>
      <c r="F9128" t="s">
        <v>1194</v>
      </c>
      <c r="G9128" t="s">
        <v>163</v>
      </c>
      <c r="H9128" t="s">
        <v>135</v>
      </c>
      <c r="I9128" t="s">
        <v>136</v>
      </c>
      <c r="J9128" t="s">
        <v>137</v>
      </c>
      <c r="K9128" t="s">
        <v>138</v>
      </c>
      <c r="L9128" t="s">
        <v>24793</v>
      </c>
      <c r="M9128" t="s">
        <v>24794</v>
      </c>
      <c r="N9128">
        <v>7.6036111110000002</v>
      </c>
      <c r="O9128">
        <v>0</v>
      </c>
      <c r="P9128">
        <v>17</v>
      </c>
      <c r="Q9128">
        <v>0</v>
      </c>
      <c r="R9128">
        <v>3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5.4686771134608314</v>
      </c>
      <c r="Y9128">
        <v>0</v>
      </c>
      <c r="Z9128">
        <v>0</v>
      </c>
      <c r="AA9128">
        <v>0</v>
      </c>
      <c r="AB9128">
        <v>0</v>
      </c>
      <c r="AC9128">
        <v>0</v>
      </c>
      <c r="AD9128">
        <v>0</v>
      </c>
      <c r="AE9128">
        <v>5.4686771134608314</v>
      </c>
    </row>
    <row r="9129" spans="1:31" x14ac:dyDescent="0.3">
      <c r="A9129">
        <v>2730837</v>
      </c>
      <c r="B9129">
        <v>1</v>
      </c>
      <c r="C9129" t="s">
        <v>80</v>
      </c>
      <c r="D9129" t="s">
        <v>96</v>
      </c>
      <c r="E9129" t="s">
        <v>173</v>
      </c>
      <c r="F9129" t="s">
        <v>24795</v>
      </c>
      <c r="G9129" t="s">
        <v>7810</v>
      </c>
      <c r="H9129" t="s">
        <v>5535</v>
      </c>
      <c r="I9129" t="s">
        <v>136</v>
      </c>
      <c r="J9129" t="s">
        <v>137</v>
      </c>
      <c r="K9129" t="s">
        <v>210</v>
      </c>
      <c r="L9129" t="s">
        <v>24796</v>
      </c>
      <c r="M9129" t="s">
        <v>24797</v>
      </c>
      <c r="N9129">
        <v>4.403333333</v>
      </c>
      <c r="O9129">
        <v>12</v>
      </c>
      <c r="P9129">
        <v>16128</v>
      </c>
      <c r="Q9129">
        <v>16</v>
      </c>
      <c r="R9129">
        <v>50</v>
      </c>
      <c r="S9129">
        <v>63</v>
      </c>
      <c r="T9129">
        <v>1994</v>
      </c>
      <c r="U9129">
        <v>2</v>
      </c>
      <c r="V9129">
        <v>4</v>
      </c>
      <c r="W9129">
        <v>267.60793878748706</v>
      </c>
      <c r="X9129">
        <v>10597.071129950327</v>
      </c>
      <c r="Y9129">
        <v>2217.5579701858437</v>
      </c>
      <c r="Z9129">
        <v>27.185990777925007</v>
      </c>
      <c r="AA9129">
        <v>3251.9662526426123</v>
      </c>
      <c r="AB9129">
        <v>5523.934216574562</v>
      </c>
      <c r="AC9129">
        <v>457.1215315221632</v>
      </c>
      <c r="AD9129">
        <v>22.46418847996755</v>
      </c>
      <c r="AE9129">
        <v>22364.90921892089</v>
      </c>
    </row>
    <row r="9130" spans="1:31" x14ac:dyDescent="0.3">
      <c r="A9130">
        <v>2731352</v>
      </c>
      <c r="B9130">
        <v>1</v>
      </c>
      <c r="C9130" t="s">
        <v>81</v>
      </c>
      <c r="D9130" t="s">
        <v>128</v>
      </c>
      <c r="E9130" t="s">
        <v>145</v>
      </c>
      <c r="F9130" t="s">
        <v>24798</v>
      </c>
      <c r="G9130" t="s">
        <v>230</v>
      </c>
      <c r="H9130" t="s">
        <v>135</v>
      </c>
      <c r="I9130" t="s">
        <v>136</v>
      </c>
      <c r="J9130" t="s">
        <v>137</v>
      </c>
      <c r="K9130" t="s">
        <v>138</v>
      </c>
      <c r="L9130" t="s">
        <v>24799</v>
      </c>
      <c r="M9130" t="s">
        <v>24800</v>
      </c>
      <c r="N9130">
        <v>7.5194444440000003</v>
      </c>
      <c r="O9130">
        <v>0</v>
      </c>
      <c r="P9130">
        <v>1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1.0073902014752625</v>
      </c>
      <c r="Y9130">
        <v>0</v>
      </c>
      <c r="Z9130">
        <v>0</v>
      </c>
      <c r="AA9130">
        <v>0</v>
      </c>
      <c r="AB9130">
        <v>0</v>
      </c>
      <c r="AC9130">
        <v>0</v>
      </c>
      <c r="AD9130">
        <v>0</v>
      </c>
      <c r="AE9130">
        <v>1.0073902014752625</v>
      </c>
    </row>
    <row r="9131" spans="1:31" x14ac:dyDescent="0.3">
      <c r="A9131">
        <v>2731209</v>
      </c>
      <c r="B9131">
        <v>1</v>
      </c>
      <c r="C9131" t="s">
        <v>81</v>
      </c>
      <c r="D9131" t="s">
        <v>112</v>
      </c>
      <c r="E9131" t="s">
        <v>161</v>
      </c>
      <c r="F9131" t="s">
        <v>24801</v>
      </c>
      <c r="G9131" t="s">
        <v>409</v>
      </c>
      <c r="H9131" t="s">
        <v>135</v>
      </c>
      <c r="I9131" t="s">
        <v>136</v>
      </c>
      <c r="J9131" t="s">
        <v>137</v>
      </c>
      <c r="K9131" t="s">
        <v>138</v>
      </c>
      <c r="L9131" t="s">
        <v>24802</v>
      </c>
      <c r="M9131" t="s">
        <v>24803</v>
      </c>
      <c r="N9131">
        <v>5.8716666660000003</v>
      </c>
      <c r="O9131">
        <v>0</v>
      </c>
      <c r="P9131">
        <v>36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35.327242533261717</v>
      </c>
      <c r="Y9131">
        <v>0</v>
      </c>
      <c r="Z9131">
        <v>0</v>
      </c>
      <c r="AA9131">
        <v>0</v>
      </c>
      <c r="AB9131">
        <v>0</v>
      </c>
      <c r="AC9131">
        <v>0</v>
      </c>
      <c r="AD9131">
        <v>0</v>
      </c>
      <c r="AE9131">
        <v>35.327242533261717</v>
      </c>
    </row>
    <row r="9132" spans="1:31" x14ac:dyDescent="0.3">
      <c r="A9132">
        <v>2731707</v>
      </c>
      <c r="B9132">
        <v>1</v>
      </c>
      <c r="C9132" t="s">
        <v>80</v>
      </c>
      <c r="D9132" t="s">
        <v>100</v>
      </c>
      <c r="E9132" t="s">
        <v>145</v>
      </c>
      <c r="F9132" t="s">
        <v>24804</v>
      </c>
      <c r="G9132" t="s">
        <v>181</v>
      </c>
      <c r="H9132" t="s">
        <v>135</v>
      </c>
      <c r="I9132" t="s">
        <v>136</v>
      </c>
      <c r="J9132" t="s">
        <v>137</v>
      </c>
      <c r="K9132" t="s">
        <v>138</v>
      </c>
      <c r="L9132" t="s">
        <v>24805</v>
      </c>
      <c r="M9132" t="s">
        <v>24806</v>
      </c>
      <c r="N9132">
        <v>3.523055555</v>
      </c>
      <c r="O9132">
        <v>0</v>
      </c>
      <c r="P9132">
        <v>0</v>
      </c>
      <c r="Q9132">
        <v>0</v>
      </c>
      <c r="R9132">
        <v>0</v>
      </c>
      <c r="S9132">
        <v>0</v>
      </c>
      <c r="T9132">
        <v>1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0</v>
      </c>
      <c r="AA9132">
        <v>0</v>
      </c>
      <c r="AB9132">
        <v>5.3255839861193994</v>
      </c>
      <c r="AC9132">
        <v>0</v>
      </c>
      <c r="AD9132">
        <v>0</v>
      </c>
      <c r="AE9132">
        <v>5.3255839861193994</v>
      </c>
    </row>
    <row r="9133" spans="1:31" x14ac:dyDescent="0.3">
      <c r="A9133">
        <v>2731730</v>
      </c>
      <c r="B9133">
        <v>1</v>
      </c>
      <c r="C9133" t="s">
        <v>80</v>
      </c>
      <c r="D9133" t="s">
        <v>98</v>
      </c>
      <c r="E9133" t="s">
        <v>161</v>
      </c>
      <c r="F9133" t="s">
        <v>24807</v>
      </c>
      <c r="G9133" t="s">
        <v>163</v>
      </c>
      <c r="H9133" t="s">
        <v>135</v>
      </c>
      <c r="I9133" t="s">
        <v>136</v>
      </c>
      <c r="J9133" t="s">
        <v>137</v>
      </c>
      <c r="K9133" t="s">
        <v>138</v>
      </c>
      <c r="L9133" t="s">
        <v>24808</v>
      </c>
      <c r="M9133" t="s">
        <v>24809</v>
      </c>
      <c r="N9133">
        <v>1.1886111109999999</v>
      </c>
      <c r="O9133">
        <v>0</v>
      </c>
      <c r="P9133">
        <v>15</v>
      </c>
      <c r="Q9133">
        <v>0</v>
      </c>
      <c r="R9133">
        <v>0</v>
      </c>
      <c r="S9133">
        <v>0</v>
      </c>
      <c r="T9133">
        <v>1</v>
      </c>
      <c r="U9133">
        <v>0</v>
      </c>
      <c r="V9133">
        <v>0</v>
      </c>
      <c r="W9133">
        <v>0</v>
      </c>
      <c r="X9133">
        <v>5.3258370473792915</v>
      </c>
      <c r="Y9133">
        <v>0</v>
      </c>
      <c r="Z9133">
        <v>0</v>
      </c>
      <c r="AA9133">
        <v>0</v>
      </c>
      <c r="AB9133">
        <v>1.5978300440391666</v>
      </c>
      <c r="AC9133">
        <v>0</v>
      </c>
      <c r="AD9133">
        <v>0</v>
      </c>
      <c r="AE9133">
        <v>6.9236670914184586</v>
      </c>
    </row>
    <row r="9134" spans="1:31" x14ac:dyDescent="0.3">
      <c r="A9134">
        <v>2730831</v>
      </c>
      <c r="B9134">
        <v>1</v>
      </c>
      <c r="C9134" t="s">
        <v>80</v>
      </c>
      <c r="D9134" t="s">
        <v>99</v>
      </c>
      <c r="E9134" t="s">
        <v>150</v>
      </c>
      <c r="F9134" t="s">
        <v>24810</v>
      </c>
      <c r="G9134" t="s">
        <v>152</v>
      </c>
      <c r="H9134" t="s">
        <v>153</v>
      </c>
      <c r="I9134" t="s">
        <v>136</v>
      </c>
      <c r="J9134" t="s">
        <v>137</v>
      </c>
      <c r="K9134" t="s">
        <v>138</v>
      </c>
      <c r="L9134" t="s">
        <v>24811</v>
      </c>
      <c r="M9134" t="s">
        <v>24812</v>
      </c>
      <c r="N9134">
        <v>4.3269444439999996</v>
      </c>
      <c r="O9134">
        <v>2</v>
      </c>
      <c r="P9134">
        <v>1994</v>
      </c>
      <c r="Q9134">
        <v>1</v>
      </c>
      <c r="R9134">
        <v>38</v>
      </c>
      <c r="S9134">
        <v>6</v>
      </c>
      <c r="T9134">
        <v>214</v>
      </c>
      <c r="U9134">
        <v>0</v>
      </c>
      <c r="V9134">
        <v>3</v>
      </c>
      <c r="W9134">
        <v>2.1951113676658949</v>
      </c>
      <c r="X9134">
        <v>958.67632444102367</v>
      </c>
      <c r="Y9134">
        <v>0.85752391379177084</v>
      </c>
      <c r="Z9134">
        <v>10.873894537393042</v>
      </c>
      <c r="AA9134">
        <v>63.444206048764535</v>
      </c>
      <c r="AB9134">
        <v>312.6663187443034</v>
      </c>
      <c r="AC9134">
        <v>0</v>
      </c>
      <c r="AD9134">
        <v>132.39838851311757</v>
      </c>
      <c r="AE9134">
        <v>1481.1117675660601</v>
      </c>
    </row>
    <row r="9135" spans="1:31" x14ac:dyDescent="0.3">
      <c r="A9135">
        <v>2731217</v>
      </c>
      <c r="B9135">
        <v>2</v>
      </c>
      <c r="C9135" t="s">
        <v>80</v>
      </c>
      <c r="D9135" t="s">
        <v>84</v>
      </c>
      <c r="E9135" t="s">
        <v>156</v>
      </c>
      <c r="F9135" t="s">
        <v>24813</v>
      </c>
      <c r="G9135" t="s">
        <v>185</v>
      </c>
      <c r="H9135" t="s">
        <v>153</v>
      </c>
      <c r="I9135" t="s">
        <v>136</v>
      </c>
      <c r="J9135" t="s">
        <v>137</v>
      </c>
      <c r="K9135" t="s">
        <v>138</v>
      </c>
      <c r="L9135" t="s">
        <v>24814</v>
      </c>
      <c r="M9135" t="s">
        <v>24815</v>
      </c>
      <c r="N9135">
        <v>0.57999999999999996</v>
      </c>
      <c r="O9135">
        <v>0</v>
      </c>
      <c r="P9135">
        <v>59</v>
      </c>
      <c r="Q9135">
        <v>0</v>
      </c>
      <c r="R9135">
        <v>1</v>
      </c>
      <c r="S9135">
        <v>0</v>
      </c>
      <c r="T9135">
        <v>64</v>
      </c>
      <c r="U9135">
        <v>0</v>
      </c>
      <c r="V9135">
        <v>2</v>
      </c>
      <c r="W9135">
        <v>0</v>
      </c>
      <c r="X9135">
        <v>7.7680945646222384</v>
      </c>
      <c r="Y9135">
        <v>0</v>
      </c>
      <c r="Z9135">
        <v>0</v>
      </c>
      <c r="AA9135">
        <v>0</v>
      </c>
      <c r="AB9135">
        <v>48.330609561427515</v>
      </c>
      <c r="AC9135">
        <v>0</v>
      </c>
      <c r="AD9135">
        <v>93.358306255957402</v>
      </c>
      <c r="AE9135">
        <v>149.45701038200716</v>
      </c>
    </row>
    <row r="9136" spans="1:31" x14ac:dyDescent="0.3">
      <c r="A9136">
        <v>2730249</v>
      </c>
      <c r="B9136">
        <v>2</v>
      </c>
      <c r="C9136" t="s">
        <v>80</v>
      </c>
      <c r="D9136" t="s">
        <v>85</v>
      </c>
      <c r="E9136" t="s">
        <v>200</v>
      </c>
      <c r="F9136" t="s">
        <v>2642</v>
      </c>
      <c r="G9136" t="s">
        <v>249</v>
      </c>
      <c r="H9136" t="s">
        <v>135</v>
      </c>
      <c r="I9136" t="s">
        <v>136</v>
      </c>
      <c r="J9136" t="s">
        <v>5</v>
      </c>
      <c r="K9136" t="s">
        <v>138</v>
      </c>
      <c r="L9136" t="s">
        <v>23495</v>
      </c>
      <c r="M9136" t="s">
        <v>24816</v>
      </c>
      <c r="N9136">
        <v>40.154444443999999</v>
      </c>
      <c r="O9136">
        <v>0</v>
      </c>
      <c r="P9136">
        <v>43</v>
      </c>
      <c r="Q9136">
        <v>0</v>
      </c>
      <c r="R9136">
        <v>0</v>
      </c>
      <c r="S9136">
        <v>0</v>
      </c>
      <c r="T9136">
        <v>2</v>
      </c>
      <c r="U9136">
        <v>0</v>
      </c>
      <c r="V9136">
        <v>0</v>
      </c>
      <c r="W9136">
        <v>0</v>
      </c>
      <c r="X9136">
        <v>619.33809578503417</v>
      </c>
      <c r="Y9136">
        <v>0</v>
      </c>
      <c r="Z9136">
        <v>0</v>
      </c>
      <c r="AA9136">
        <v>0</v>
      </c>
      <c r="AB9136">
        <v>2.2227628740340002</v>
      </c>
      <c r="AC9136">
        <v>0</v>
      </c>
      <c r="AD9136">
        <v>0</v>
      </c>
      <c r="AE9136">
        <v>621.56085865906812</v>
      </c>
    </row>
    <row r="9137" spans="1:31" x14ac:dyDescent="0.3">
      <c r="A9137">
        <v>2731544</v>
      </c>
      <c r="B9137">
        <v>1</v>
      </c>
      <c r="C9137" t="s">
        <v>80</v>
      </c>
      <c r="D9137" t="s">
        <v>90</v>
      </c>
      <c r="E9137" t="s">
        <v>145</v>
      </c>
      <c r="F9137" t="s">
        <v>24817</v>
      </c>
      <c r="G9137" t="s">
        <v>230</v>
      </c>
      <c r="H9137" t="s">
        <v>135</v>
      </c>
      <c r="I9137" t="s">
        <v>136</v>
      </c>
      <c r="J9137" t="s">
        <v>137</v>
      </c>
      <c r="K9137" t="s">
        <v>138</v>
      </c>
      <c r="L9137" t="s">
        <v>24818</v>
      </c>
      <c r="M9137" t="s">
        <v>24819</v>
      </c>
      <c r="N9137">
        <v>6.9347222220000004</v>
      </c>
      <c r="O9137">
        <v>0</v>
      </c>
      <c r="P9137">
        <v>1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1.4333614389396776</v>
      </c>
      <c r="Y9137">
        <v>0</v>
      </c>
      <c r="Z9137">
        <v>0</v>
      </c>
      <c r="AA9137">
        <v>0</v>
      </c>
      <c r="AB9137">
        <v>0</v>
      </c>
      <c r="AC9137">
        <v>0</v>
      </c>
      <c r="AD9137">
        <v>0</v>
      </c>
      <c r="AE9137">
        <v>1.4333614389396776</v>
      </c>
    </row>
    <row r="9138" spans="1:31" x14ac:dyDescent="0.3">
      <c r="A9138">
        <v>2730880</v>
      </c>
      <c r="B9138">
        <v>1</v>
      </c>
      <c r="C9138" t="s">
        <v>81</v>
      </c>
      <c r="D9138" t="s">
        <v>123</v>
      </c>
      <c r="E9138" t="s">
        <v>145</v>
      </c>
      <c r="F9138" t="s">
        <v>24820</v>
      </c>
      <c r="G9138" t="s">
        <v>230</v>
      </c>
      <c r="H9138" t="s">
        <v>135</v>
      </c>
      <c r="I9138" t="s">
        <v>136</v>
      </c>
      <c r="J9138" t="s">
        <v>137</v>
      </c>
      <c r="K9138" t="s">
        <v>138</v>
      </c>
      <c r="L9138" t="s">
        <v>24821</v>
      </c>
      <c r="M9138" t="s">
        <v>24822</v>
      </c>
      <c r="N9138">
        <v>0.46500000000000002</v>
      </c>
      <c r="O9138">
        <v>0</v>
      </c>
      <c r="P9138">
        <v>1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4.142461471232E-2</v>
      </c>
      <c r="Y9138">
        <v>0</v>
      </c>
      <c r="Z9138">
        <v>0</v>
      </c>
      <c r="AA9138">
        <v>0</v>
      </c>
      <c r="AB9138">
        <v>0</v>
      </c>
      <c r="AC9138">
        <v>0</v>
      </c>
      <c r="AD9138">
        <v>0</v>
      </c>
      <c r="AE9138">
        <v>4.142461471232E-2</v>
      </c>
    </row>
    <row r="9139" spans="1:31" x14ac:dyDescent="0.3">
      <c r="A9139">
        <v>2731687</v>
      </c>
      <c r="B9139">
        <v>1</v>
      </c>
      <c r="C9139" t="s">
        <v>80</v>
      </c>
      <c r="D9139" t="s">
        <v>103</v>
      </c>
      <c r="E9139" t="s">
        <v>200</v>
      </c>
      <c r="F9139" t="s">
        <v>24823</v>
      </c>
      <c r="G9139" t="s">
        <v>543</v>
      </c>
      <c r="H9139" t="s">
        <v>135</v>
      </c>
      <c r="I9139" t="s">
        <v>136</v>
      </c>
      <c r="J9139" t="s">
        <v>137</v>
      </c>
      <c r="K9139" t="s">
        <v>138</v>
      </c>
      <c r="L9139" t="s">
        <v>24824</v>
      </c>
      <c r="M9139" t="s">
        <v>24825</v>
      </c>
      <c r="N9139">
        <v>8.8622222219999998</v>
      </c>
      <c r="O9139">
        <v>0</v>
      </c>
      <c r="P9139">
        <v>62</v>
      </c>
      <c r="Q9139">
        <v>0</v>
      </c>
      <c r="R9139">
        <v>0</v>
      </c>
      <c r="S9139">
        <v>0</v>
      </c>
      <c r="T9139">
        <v>6</v>
      </c>
      <c r="U9139">
        <v>0</v>
      </c>
      <c r="V9139">
        <v>0</v>
      </c>
      <c r="W9139">
        <v>0</v>
      </c>
      <c r="X9139">
        <v>104.17608215654043</v>
      </c>
      <c r="Y9139">
        <v>0</v>
      </c>
      <c r="Z9139">
        <v>0</v>
      </c>
      <c r="AA9139">
        <v>0</v>
      </c>
      <c r="AB9139">
        <v>59.927062552011812</v>
      </c>
      <c r="AC9139">
        <v>0</v>
      </c>
      <c r="AD9139">
        <v>0</v>
      </c>
      <c r="AE9139">
        <v>164.10314470855224</v>
      </c>
    </row>
    <row r="9140" spans="1:31" x14ac:dyDescent="0.3">
      <c r="A9140">
        <v>2731023</v>
      </c>
      <c r="B9140">
        <v>1</v>
      </c>
      <c r="C9140" t="s">
        <v>80</v>
      </c>
      <c r="D9140" t="s">
        <v>98</v>
      </c>
      <c r="E9140" t="s">
        <v>145</v>
      </c>
      <c r="F9140" t="s">
        <v>24826</v>
      </c>
      <c r="G9140" t="s">
        <v>230</v>
      </c>
      <c r="H9140" t="s">
        <v>135</v>
      </c>
      <c r="I9140" t="s">
        <v>136</v>
      </c>
      <c r="J9140" t="s">
        <v>137</v>
      </c>
      <c r="K9140" t="s">
        <v>138</v>
      </c>
      <c r="L9140" t="s">
        <v>24827</v>
      </c>
      <c r="M9140" t="s">
        <v>24828</v>
      </c>
      <c r="N9140">
        <v>1.6841666660000001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1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1.6197524583197742</v>
      </c>
      <c r="AC9140">
        <v>0</v>
      </c>
      <c r="AD9140">
        <v>0</v>
      </c>
      <c r="AE9140">
        <v>1.6197524583197742</v>
      </c>
    </row>
    <row r="9141" spans="1:31" x14ac:dyDescent="0.3">
      <c r="A9141">
        <v>2731830</v>
      </c>
      <c r="B9141">
        <v>1</v>
      </c>
      <c r="C9141" t="s">
        <v>80</v>
      </c>
      <c r="D9141" t="s">
        <v>100</v>
      </c>
      <c r="E9141" t="s">
        <v>145</v>
      </c>
      <c r="F9141" t="s">
        <v>24829</v>
      </c>
      <c r="G9141" t="s">
        <v>147</v>
      </c>
      <c r="H9141" t="s">
        <v>135</v>
      </c>
      <c r="I9141" t="s">
        <v>136</v>
      </c>
      <c r="J9141" t="s">
        <v>137</v>
      </c>
      <c r="K9141" t="s">
        <v>138</v>
      </c>
      <c r="L9141" t="s">
        <v>24830</v>
      </c>
      <c r="M9141" t="s">
        <v>24831</v>
      </c>
      <c r="N9141">
        <v>2.1233333330000002</v>
      </c>
      <c r="O9141">
        <v>0</v>
      </c>
      <c r="P9141">
        <v>2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0</v>
      </c>
      <c r="AC9141">
        <v>0</v>
      </c>
      <c r="AD9141">
        <v>0</v>
      </c>
      <c r="AE9141">
        <v>0</v>
      </c>
    </row>
    <row r="9142" spans="1:31" x14ac:dyDescent="0.3">
      <c r="A9142">
        <v>2731564</v>
      </c>
      <c r="B9142">
        <v>1</v>
      </c>
      <c r="C9142" t="s">
        <v>80</v>
      </c>
      <c r="D9142" t="s">
        <v>108</v>
      </c>
      <c r="E9142" t="s">
        <v>132</v>
      </c>
      <c r="F9142" t="s">
        <v>24832</v>
      </c>
      <c r="G9142" t="s">
        <v>134</v>
      </c>
      <c r="H9142" t="s">
        <v>135</v>
      </c>
      <c r="I9142" t="s">
        <v>136</v>
      </c>
      <c r="J9142" t="s">
        <v>137</v>
      </c>
      <c r="K9142" t="s">
        <v>138</v>
      </c>
      <c r="L9142" t="s">
        <v>24833</v>
      </c>
      <c r="M9142" t="s">
        <v>24834</v>
      </c>
      <c r="N9142">
        <v>1.625555555</v>
      </c>
      <c r="O9142">
        <v>0</v>
      </c>
      <c r="P9142">
        <v>30</v>
      </c>
      <c r="Q9142">
        <v>0</v>
      </c>
      <c r="R9142">
        <v>10</v>
      </c>
      <c r="S9142">
        <v>0</v>
      </c>
      <c r="T9142">
        <v>1</v>
      </c>
      <c r="U9142">
        <v>0</v>
      </c>
      <c r="V9142">
        <v>0</v>
      </c>
      <c r="W9142">
        <v>0</v>
      </c>
      <c r="X9142">
        <v>5.1711093550573679</v>
      </c>
      <c r="Y9142">
        <v>0</v>
      </c>
      <c r="Z9142">
        <v>0.45371724070422753</v>
      </c>
      <c r="AA9142">
        <v>0</v>
      </c>
      <c r="AB9142">
        <v>9.3357595058070009E-2</v>
      </c>
      <c r="AC9142">
        <v>0</v>
      </c>
      <c r="AD9142">
        <v>0</v>
      </c>
      <c r="AE9142">
        <v>5.7181841908196649</v>
      </c>
    </row>
    <row r="9143" spans="1:31" x14ac:dyDescent="0.3">
      <c r="A9143">
        <v>2730897</v>
      </c>
      <c r="B9143">
        <v>1</v>
      </c>
      <c r="C9143" t="s">
        <v>80</v>
      </c>
      <c r="D9143" t="s">
        <v>100</v>
      </c>
      <c r="E9143" t="s">
        <v>145</v>
      </c>
      <c r="F9143" t="s">
        <v>24835</v>
      </c>
      <c r="G9143" t="s">
        <v>230</v>
      </c>
      <c r="H9143" t="s">
        <v>135</v>
      </c>
      <c r="I9143" t="s">
        <v>136</v>
      </c>
      <c r="J9143" t="s">
        <v>137</v>
      </c>
      <c r="K9143" t="s">
        <v>138</v>
      </c>
      <c r="L9143" t="s">
        <v>24836</v>
      </c>
      <c r="M9143" t="s">
        <v>24837</v>
      </c>
      <c r="N9143">
        <v>1.5905555549999999</v>
      </c>
      <c r="O9143">
        <v>0</v>
      </c>
      <c r="P9143">
        <v>1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0.5027655624277434</v>
      </c>
      <c r="Y9143">
        <v>0</v>
      </c>
      <c r="Z9143">
        <v>0</v>
      </c>
      <c r="AA9143">
        <v>0</v>
      </c>
      <c r="AB9143">
        <v>0</v>
      </c>
      <c r="AC9143">
        <v>0</v>
      </c>
      <c r="AD9143">
        <v>0</v>
      </c>
      <c r="AE9143">
        <v>0.5027655624277434</v>
      </c>
    </row>
    <row r="9144" spans="1:31" x14ac:dyDescent="0.3">
      <c r="A9144">
        <v>2731109</v>
      </c>
      <c r="B9144">
        <v>1</v>
      </c>
      <c r="C9144" t="s">
        <v>81</v>
      </c>
      <c r="D9144" t="s">
        <v>123</v>
      </c>
      <c r="E9144" t="s">
        <v>150</v>
      </c>
      <c r="F9144" t="s">
        <v>24838</v>
      </c>
      <c r="G9144" t="s">
        <v>152</v>
      </c>
      <c r="H9144" t="s">
        <v>153</v>
      </c>
      <c r="I9144" t="s">
        <v>136</v>
      </c>
      <c r="J9144" t="s">
        <v>137</v>
      </c>
      <c r="K9144" t="s">
        <v>138</v>
      </c>
      <c r="L9144" t="s">
        <v>24839</v>
      </c>
      <c r="M9144" t="s">
        <v>24840</v>
      </c>
      <c r="N9144">
        <v>0.53833333299999997</v>
      </c>
      <c r="O9144">
        <v>0</v>
      </c>
      <c r="P9144">
        <v>3</v>
      </c>
      <c r="Q9144">
        <v>1</v>
      </c>
      <c r="R9144">
        <v>1</v>
      </c>
      <c r="S9144">
        <v>9</v>
      </c>
      <c r="T9144">
        <v>164</v>
      </c>
      <c r="U9144">
        <v>8</v>
      </c>
      <c r="V9144">
        <v>2</v>
      </c>
      <c r="W9144">
        <v>0</v>
      </c>
      <c r="X9144">
        <v>0.15785807018110667</v>
      </c>
      <c r="Y9144">
        <v>3.4928855203315741</v>
      </c>
      <c r="Z9144">
        <v>0</v>
      </c>
      <c r="AA9144">
        <v>362.25104033074575</v>
      </c>
      <c r="AB9144">
        <v>60.997350975809915</v>
      </c>
      <c r="AC9144">
        <v>1390.8132353500998</v>
      </c>
      <c r="AD9144">
        <v>7.2665469020998339</v>
      </c>
      <c r="AE9144">
        <v>1824.978917149268</v>
      </c>
    </row>
    <row r="9145" spans="1:31" x14ac:dyDescent="0.3">
      <c r="A9145">
        <v>2730917</v>
      </c>
      <c r="B9145">
        <v>1</v>
      </c>
      <c r="C9145" t="s">
        <v>80</v>
      </c>
      <c r="D9145" t="s">
        <v>82</v>
      </c>
      <c r="E9145" t="s">
        <v>200</v>
      </c>
      <c r="F9145" t="s">
        <v>24841</v>
      </c>
      <c r="G9145" t="s">
        <v>163</v>
      </c>
      <c r="H9145" t="s">
        <v>135</v>
      </c>
      <c r="I9145" t="s">
        <v>136</v>
      </c>
      <c r="J9145" t="s">
        <v>137</v>
      </c>
      <c r="K9145" t="s">
        <v>138</v>
      </c>
      <c r="L9145" t="s">
        <v>24842</v>
      </c>
      <c r="M9145" t="s">
        <v>24843</v>
      </c>
      <c r="N9145">
        <v>8.1516666660000006</v>
      </c>
      <c r="O9145">
        <v>0</v>
      </c>
      <c r="P9145">
        <v>12</v>
      </c>
      <c r="Q9145">
        <v>0</v>
      </c>
      <c r="R9145">
        <v>0</v>
      </c>
      <c r="S9145">
        <v>0</v>
      </c>
      <c r="T9145">
        <v>32</v>
      </c>
      <c r="U9145">
        <v>0</v>
      </c>
      <c r="V9145">
        <v>0</v>
      </c>
      <c r="W9145">
        <v>0</v>
      </c>
      <c r="X9145">
        <v>18.622140562853271</v>
      </c>
      <c r="Y9145">
        <v>0</v>
      </c>
      <c r="Z9145">
        <v>0</v>
      </c>
      <c r="AA9145">
        <v>0</v>
      </c>
      <c r="AB9145">
        <v>419.28796433413891</v>
      </c>
      <c r="AC9145">
        <v>0</v>
      </c>
      <c r="AD9145">
        <v>0</v>
      </c>
      <c r="AE9145">
        <v>437.91010489699215</v>
      </c>
    </row>
    <row r="9146" spans="1:31" x14ac:dyDescent="0.3">
      <c r="A9146">
        <v>2731793</v>
      </c>
      <c r="B9146">
        <v>1</v>
      </c>
      <c r="C9146" t="s">
        <v>81</v>
      </c>
      <c r="D9146" t="s">
        <v>113</v>
      </c>
      <c r="E9146" t="s">
        <v>161</v>
      </c>
      <c r="F9146" t="s">
        <v>24844</v>
      </c>
      <c r="G9146" t="s">
        <v>163</v>
      </c>
      <c r="H9146" t="s">
        <v>135</v>
      </c>
      <c r="I9146" t="s">
        <v>136</v>
      </c>
      <c r="J9146" t="s">
        <v>137</v>
      </c>
      <c r="K9146" t="s">
        <v>138</v>
      </c>
      <c r="L9146" t="s">
        <v>24845</v>
      </c>
      <c r="M9146" t="s">
        <v>24846</v>
      </c>
      <c r="N9146">
        <v>1.6758333329999999</v>
      </c>
      <c r="O9146">
        <v>0</v>
      </c>
      <c r="P9146">
        <v>23</v>
      </c>
      <c r="Q9146">
        <v>0</v>
      </c>
      <c r="R9146">
        <v>6</v>
      </c>
      <c r="S9146">
        <v>0</v>
      </c>
      <c r="T9146">
        <v>1</v>
      </c>
      <c r="U9146">
        <v>0</v>
      </c>
      <c r="V9146">
        <v>0</v>
      </c>
      <c r="W9146">
        <v>0</v>
      </c>
      <c r="X9146">
        <v>7.7910247214930646</v>
      </c>
      <c r="Y9146">
        <v>0</v>
      </c>
      <c r="Z9146">
        <v>0</v>
      </c>
      <c r="AA9146">
        <v>0</v>
      </c>
      <c r="AB9146">
        <v>0</v>
      </c>
      <c r="AC9146">
        <v>0</v>
      </c>
      <c r="AD9146">
        <v>0</v>
      </c>
      <c r="AE9146">
        <v>7.7910247214930646</v>
      </c>
    </row>
    <row r="9147" spans="1:31" x14ac:dyDescent="0.3">
      <c r="A9147">
        <v>2730960</v>
      </c>
      <c r="B9147">
        <v>1</v>
      </c>
      <c r="C9147" t="s">
        <v>80</v>
      </c>
      <c r="D9147" t="s">
        <v>105</v>
      </c>
      <c r="E9147" t="s">
        <v>156</v>
      </c>
      <c r="F9147" t="s">
        <v>16937</v>
      </c>
      <c r="G9147" t="s">
        <v>185</v>
      </c>
      <c r="H9147" t="s">
        <v>153</v>
      </c>
      <c r="I9147" t="s">
        <v>136</v>
      </c>
      <c r="J9147" t="s">
        <v>137</v>
      </c>
      <c r="K9147" t="s">
        <v>138</v>
      </c>
      <c r="L9147" t="s">
        <v>24847</v>
      </c>
      <c r="M9147" t="s">
        <v>24848</v>
      </c>
      <c r="N9147">
        <v>1.7675000000000001</v>
      </c>
      <c r="O9147">
        <v>0</v>
      </c>
      <c r="P9147">
        <v>0</v>
      </c>
      <c r="Q9147">
        <v>0</v>
      </c>
      <c r="R9147">
        <v>0</v>
      </c>
      <c r="S9147">
        <v>6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0</v>
      </c>
      <c r="AA9147">
        <v>153.61932931927697</v>
      </c>
      <c r="AB9147">
        <v>0</v>
      </c>
      <c r="AC9147">
        <v>0</v>
      </c>
      <c r="AD9147">
        <v>0</v>
      </c>
      <c r="AE9147">
        <v>153.61932931927697</v>
      </c>
    </row>
    <row r="9148" spans="1:31" x14ac:dyDescent="0.3">
      <c r="A9148">
        <v>2731501</v>
      </c>
      <c r="B9148">
        <v>1</v>
      </c>
      <c r="C9148" t="s">
        <v>80</v>
      </c>
      <c r="D9148" t="s">
        <v>82</v>
      </c>
      <c r="E9148" t="s">
        <v>145</v>
      </c>
      <c r="F9148" t="s">
        <v>24849</v>
      </c>
      <c r="G9148" t="s">
        <v>230</v>
      </c>
      <c r="H9148" t="s">
        <v>135</v>
      </c>
      <c r="I9148" t="s">
        <v>136</v>
      </c>
      <c r="J9148" t="s">
        <v>137</v>
      </c>
      <c r="K9148" t="s">
        <v>138</v>
      </c>
      <c r="L9148" t="s">
        <v>24850</v>
      </c>
      <c r="M9148" t="s">
        <v>24851</v>
      </c>
      <c r="N9148">
        <v>10.104722221999999</v>
      </c>
      <c r="O9148">
        <v>0</v>
      </c>
      <c r="P9148">
        <v>3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9.6334101848649993</v>
      </c>
      <c r="Y9148">
        <v>0</v>
      </c>
      <c r="Z9148">
        <v>0</v>
      </c>
      <c r="AA9148">
        <v>0</v>
      </c>
      <c r="AB9148">
        <v>0</v>
      </c>
      <c r="AC9148">
        <v>0</v>
      </c>
      <c r="AD9148">
        <v>0</v>
      </c>
      <c r="AE9148">
        <v>9.6334101848649993</v>
      </c>
    </row>
    <row r="9149" spans="1:31" x14ac:dyDescent="0.3">
      <c r="A9149">
        <v>2732028</v>
      </c>
      <c r="B9149">
        <v>1</v>
      </c>
      <c r="C9149" t="s">
        <v>80</v>
      </c>
      <c r="D9149" t="s">
        <v>103</v>
      </c>
      <c r="E9149" t="s">
        <v>161</v>
      </c>
      <c r="F9149" t="s">
        <v>24852</v>
      </c>
      <c r="G9149" t="s">
        <v>163</v>
      </c>
      <c r="H9149" t="s">
        <v>135</v>
      </c>
      <c r="I9149" t="s">
        <v>136</v>
      </c>
      <c r="J9149" t="s">
        <v>137</v>
      </c>
      <c r="K9149" t="s">
        <v>138</v>
      </c>
      <c r="L9149" t="s">
        <v>24853</v>
      </c>
      <c r="M9149" t="s">
        <v>24854</v>
      </c>
      <c r="N9149">
        <v>4.574166666</v>
      </c>
      <c r="O9149">
        <v>0</v>
      </c>
      <c r="P9149">
        <v>60</v>
      </c>
      <c r="Q9149">
        <v>0</v>
      </c>
      <c r="R9149">
        <v>0</v>
      </c>
      <c r="S9149">
        <v>0</v>
      </c>
      <c r="T9149">
        <v>2</v>
      </c>
      <c r="U9149">
        <v>0</v>
      </c>
      <c r="V9149">
        <v>0</v>
      </c>
      <c r="W9149">
        <v>0</v>
      </c>
      <c r="X9149">
        <v>40.309783205562717</v>
      </c>
      <c r="Y9149">
        <v>0</v>
      </c>
      <c r="Z9149">
        <v>0</v>
      </c>
      <c r="AA9149">
        <v>0</v>
      </c>
      <c r="AB9149">
        <v>0.93865131154507675</v>
      </c>
      <c r="AC9149">
        <v>0</v>
      </c>
      <c r="AD9149">
        <v>0</v>
      </c>
      <c r="AE9149">
        <v>41.248434517107796</v>
      </c>
    </row>
    <row r="9150" spans="1:31" x14ac:dyDescent="0.3">
      <c r="A9150">
        <v>2731696</v>
      </c>
      <c r="B9150">
        <v>1</v>
      </c>
      <c r="C9150" t="s">
        <v>80</v>
      </c>
      <c r="D9150" t="s">
        <v>101</v>
      </c>
      <c r="E9150" t="s">
        <v>161</v>
      </c>
      <c r="F9150" t="s">
        <v>11484</v>
      </c>
      <c r="G9150" t="s">
        <v>202</v>
      </c>
      <c r="H9150" t="s">
        <v>135</v>
      </c>
      <c r="I9150" t="s">
        <v>136</v>
      </c>
      <c r="J9150" t="s">
        <v>137</v>
      </c>
      <c r="K9150" t="s">
        <v>138</v>
      </c>
      <c r="L9150" t="s">
        <v>24855</v>
      </c>
      <c r="M9150" t="s">
        <v>24856</v>
      </c>
      <c r="N9150">
        <v>4.6074999999999999</v>
      </c>
      <c r="O9150">
        <v>0</v>
      </c>
      <c r="P9150">
        <v>70</v>
      </c>
      <c r="Q9150">
        <v>0</v>
      </c>
      <c r="R9150">
        <v>0</v>
      </c>
      <c r="S9150">
        <v>0</v>
      </c>
      <c r="T9150">
        <v>2</v>
      </c>
      <c r="U9150">
        <v>0</v>
      </c>
      <c r="V9150">
        <v>0</v>
      </c>
      <c r="W9150">
        <v>0</v>
      </c>
      <c r="X9150">
        <v>68.208702437629469</v>
      </c>
      <c r="Y9150">
        <v>0</v>
      </c>
      <c r="Z9150">
        <v>0</v>
      </c>
      <c r="AA9150">
        <v>0</v>
      </c>
      <c r="AB9150">
        <v>11.609390260475001</v>
      </c>
      <c r="AC9150">
        <v>0</v>
      </c>
      <c r="AD9150">
        <v>0</v>
      </c>
      <c r="AE9150">
        <v>79.818092698104465</v>
      </c>
    </row>
    <row r="9151" spans="1:31" x14ac:dyDescent="0.3">
      <c r="A9151">
        <v>2731533</v>
      </c>
      <c r="B9151">
        <v>1</v>
      </c>
      <c r="C9151" t="s">
        <v>80</v>
      </c>
      <c r="D9151" t="s">
        <v>98</v>
      </c>
      <c r="E9151" t="s">
        <v>145</v>
      </c>
      <c r="F9151" t="s">
        <v>24857</v>
      </c>
      <c r="G9151" t="s">
        <v>230</v>
      </c>
      <c r="H9151" t="s">
        <v>135</v>
      </c>
      <c r="I9151" t="s">
        <v>136</v>
      </c>
      <c r="J9151" t="s">
        <v>137</v>
      </c>
      <c r="K9151" t="s">
        <v>138</v>
      </c>
      <c r="L9151" t="s">
        <v>24858</v>
      </c>
      <c r="M9151" t="s">
        <v>24859</v>
      </c>
      <c r="N9151">
        <v>3.5919444440000001</v>
      </c>
      <c r="O9151">
        <v>0</v>
      </c>
      <c r="P9151">
        <v>1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0.12081382867715416</v>
      </c>
      <c r="Y9151">
        <v>0</v>
      </c>
      <c r="Z9151">
        <v>0</v>
      </c>
      <c r="AA9151">
        <v>0</v>
      </c>
      <c r="AB9151">
        <v>0</v>
      </c>
      <c r="AC9151">
        <v>0</v>
      </c>
      <c r="AD9151">
        <v>0</v>
      </c>
      <c r="AE9151">
        <v>0.12081382867715416</v>
      </c>
    </row>
    <row r="9152" spans="1:31" x14ac:dyDescent="0.3">
      <c r="A9152">
        <v>2731172</v>
      </c>
      <c r="B9152">
        <v>1</v>
      </c>
      <c r="C9152" t="s">
        <v>80</v>
      </c>
      <c r="D9152" t="s">
        <v>107</v>
      </c>
      <c r="E9152" t="s">
        <v>161</v>
      </c>
      <c r="F9152" t="s">
        <v>24860</v>
      </c>
      <c r="G9152" t="s">
        <v>163</v>
      </c>
      <c r="H9152" t="s">
        <v>135</v>
      </c>
      <c r="I9152" t="s">
        <v>136</v>
      </c>
      <c r="J9152" t="s">
        <v>137</v>
      </c>
      <c r="K9152" t="s">
        <v>138</v>
      </c>
      <c r="L9152" t="s">
        <v>24861</v>
      </c>
      <c r="M9152" t="s">
        <v>24862</v>
      </c>
      <c r="N9152">
        <v>2.2552777769999999</v>
      </c>
      <c r="O9152">
        <v>0</v>
      </c>
      <c r="P9152">
        <v>19</v>
      </c>
      <c r="Q9152">
        <v>0</v>
      </c>
      <c r="R9152">
        <v>2</v>
      </c>
      <c r="S9152">
        <v>0</v>
      </c>
      <c r="T9152">
        <v>5</v>
      </c>
      <c r="U9152">
        <v>0</v>
      </c>
      <c r="V9152">
        <v>0</v>
      </c>
      <c r="W9152">
        <v>0</v>
      </c>
      <c r="X9152">
        <v>5.9123057359506355</v>
      </c>
      <c r="Y9152">
        <v>0</v>
      </c>
      <c r="Z9152">
        <v>0.11931794833716669</v>
      </c>
      <c r="AA9152">
        <v>0</v>
      </c>
      <c r="AB9152">
        <v>2.7164653788135245</v>
      </c>
      <c r="AC9152">
        <v>0</v>
      </c>
      <c r="AD9152">
        <v>0</v>
      </c>
      <c r="AE9152">
        <v>8.7480890631013271</v>
      </c>
    </row>
    <row r="9153" spans="1:31" x14ac:dyDescent="0.3">
      <c r="A9153">
        <v>2731218</v>
      </c>
      <c r="B9153">
        <v>1</v>
      </c>
      <c r="C9153" t="s">
        <v>81</v>
      </c>
      <c r="D9153" t="s">
        <v>127</v>
      </c>
      <c r="E9153" t="s">
        <v>132</v>
      </c>
      <c r="F9153" t="s">
        <v>24863</v>
      </c>
      <c r="G9153" t="s">
        <v>134</v>
      </c>
      <c r="H9153" t="s">
        <v>135</v>
      </c>
      <c r="I9153" t="s">
        <v>136</v>
      </c>
      <c r="J9153" t="s">
        <v>137</v>
      </c>
      <c r="K9153" t="s">
        <v>138</v>
      </c>
      <c r="L9153" t="s">
        <v>24864</v>
      </c>
      <c r="M9153" t="s">
        <v>24865</v>
      </c>
      <c r="N9153">
        <v>2.2675000000000001</v>
      </c>
      <c r="O9153">
        <v>0</v>
      </c>
      <c r="P9153">
        <v>48</v>
      </c>
      <c r="Q9153">
        <v>0</v>
      </c>
      <c r="R9153">
        <v>13</v>
      </c>
      <c r="S9153">
        <v>0</v>
      </c>
      <c r="T9153">
        <v>7</v>
      </c>
      <c r="U9153">
        <v>0</v>
      </c>
      <c r="V9153">
        <v>0</v>
      </c>
      <c r="W9153">
        <v>0</v>
      </c>
      <c r="X9153">
        <v>19.400292429392969</v>
      </c>
      <c r="Y9153">
        <v>0</v>
      </c>
      <c r="Z9153">
        <v>4.424618000384176</v>
      </c>
      <c r="AA9153">
        <v>0</v>
      </c>
      <c r="AB9153">
        <v>6.438297749446436</v>
      </c>
      <c r="AC9153">
        <v>0</v>
      </c>
      <c r="AD9153">
        <v>0</v>
      </c>
      <c r="AE9153">
        <v>30.263208179223582</v>
      </c>
    </row>
    <row r="9154" spans="1:31" x14ac:dyDescent="0.3">
      <c r="A9154">
        <v>2731381</v>
      </c>
      <c r="B9154">
        <v>1</v>
      </c>
      <c r="C9154" t="s">
        <v>80</v>
      </c>
      <c r="D9154" t="s">
        <v>93</v>
      </c>
      <c r="E9154" t="s">
        <v>150</v>
      </c>
      <c r="F9154" t="s">
        <v>7067</v>
      </c>
      <c r="G9154" t="s">
        <v>152</v>
      </c>
      <c r="H9154" t="s">
        <v>153</v>
      </c>
      <c r="I9154" t="s">
        <v>136</v>
      </c>
      <c r="J9154" t="s">
        <v>137</v>
      </c>
      <c r="K9154" t="s">
        <v>138</v>
      </c>
      <c r="L9154" t="s">
        <v>24866</v>
      </c>
      <c r="M9154" t="s">
        <v>24867</v>
      </c>
      <c r="N9154">
        <v>7.4763888879999998</v>
      </c>
      <c r="O9154">
        <v>0</v>
      </c>
      <c r="P9154">
        <v>4</v>
      </c>
      <c r="Q9154">
        <v>3</v>
      </c>
      <c r="R9154">
        <v>264</v>
      </c>
      <c r="S9154">
        <v>8</v>
      </c>
      <c r="T9154">
        <v>66</v>
      </c>
      <c r="U9154">
        <v>1</v>
      </c>
      <c r="V9154">
        <v>0</v>
      </c>
      <c r="W9154">
        <v>0</v>
      </c>
      <c r="X9154">
        <v>0</v>
      </c>
      <c r="Y9154">
        <v>1.4881419576529999</v>
      </c>
      <c r="Z9154">
        <v>65.333792534103424</v>
      </c>
      <c r="AA9154">
        <v>135.82635328254162</v>
      </c>
      <c r="AB9154">
        <v>42.442659521350002</v>
      </c>
      <c r="AC9154">
        <v>772.93264137235496</v>
      </c>
      <c r="AD9154">
        <v>0</v>
      </c>
      <c r="AE9154">
        <v>1018.023588668003</v>
      </c>
    </row>
    <row r="9155" spans="1:31" x14ac:dyDescent="0.3">
      <c r="A9155">
        <v>2731713</v>
      </c>
      <c r="B9155">
        <v>1</v>
      </c>
      <c r="C9155" t="s">
        <v>81</v>
      </c>
      <c r="D9155" t="s">
        <v>120</v>
      </c>
      <c r="E9155" t="s">
        <v>213</v>
      </c>
      <c r="F9155" t="s">
        <v>7023</v>
      </c>
      <c r="G9155" t="s">
        <v>152</v>
      </c>
      <c r="H9155" t="s">
        <v>153</v>
      </c>
      <c r="I9155" t="s">
        <v>136</v>
      </c>
      <c r="J9155" t="s">
        <v>137</v>
      </c>
      <c r="K9155" t="s">
        <v>138</v>
      </c>
      <c r="L9155" t="s">
        <v>24868</v>
      </c>
      <c r="M9155" t="s">
        <v>24869</v>
      </c>
      <c r="N9155">
        <v>1.5133333330000001</v>
      </c>
      <c r="O9155">
        <v>0</v>
      </c>
      <c r="P9155">
        <v>526</v>
      </c>
      <c r="Q9155">
        <v>31</v>
      </c>
      <c r="R9155">
        <v>54</v>
      </c>
      <c r="S9155">
        <v>4</v>
      </c>
      <c r="T9155">
        <v>34</v>
      </c>
      <c r="U9155">
        <v>0</v>
      </c>
      <c r="V9155">
        <v>1</v>
      </c>
      <c r="W9155">
        <v>0</v>
      </c>
      <c r="X9155">
        <v>196.01165128059225</v>
      </c>
      <c r="Y9155">
        <v>115.29017144525507</v>
      </c>
      <c r="Z9155">
        <v>24.420854752868745</v>
      </c>
      <c r="AA9155">
        <v>24.34178334479704</v>
      </c>
      <c r="AB9155">
        <v>29.491406147793832</v>
      </c>
      <c r="AC9155">
        <v>0</v>
      </c>
      <c r="AD9155">
        <v>32.140587824546856</v>
      </c>
      <c r="AE9155">
        <v>421.69645479585381</v>
      </c>
    </row>
    <row r="9156" spans="1:31" x14ac:dyDescent="0.3">
      <c r="A9156">
        <v>2731928</v>
      </c>
      <c r="B9156">
        <v>1</v>
      </c>
      <c r="C9156" t="s">
        <v>81</v>
      </c>
      <c r="D9156" t="s">
        <v>118</v>
      </c>
      <c r="E9156" t="s">
        <v>132</v>
      </c>
      <c r="F9156" t="s">
        <v>24870</v>
      </c>
      <c r="G9156" t="s">
        <v>2849</v>
      </c>
      <c r="H9156" t="s">
        <v>135</v>
      </c>
      <c r="I9156" t="s">
        <v>136</v>
      </c>
      <c r="J9156" t="s">
        <v>137</v>
      </c>
      <c r="K9156" t="s">
        <v>138</v>
      </c>
      <c r="L9156" t="s">
        <v>24871</v>
      </c>
      <c r="M9156" t="s">
        <v>24872</v>
      </c>
      <c r="N9156">
        <v>2.366666666</v>
      </c>
      <c r="O9156">
        <v>0</v>
      </c>
      <c r="P9156">
        <v>149</v>
      </c>
      <c r="Q9156">
        <v>0</v>
      </c>
      <c r="R9156">
        <v>0</v>
      </c>
      <c r="S9156">
        <v>0</v>
      </c>
      <c r="T9156">
        <v>13</v>
      </c>
      <c r="U9156">
        <v>0</v>
      </c>
      <c r="V9156">
        <v>1</v>
      </c>
      <c r="W9156">
        <v>0</v>
      </c>
      <c r="X9156">
        <v>91.672570252671477</v>
      </c>
      <c r="Y9156">
        <v>0</v>
      </c>
      <c r="Z9156">
        <v>0</v>
      </c>
      <c r="AA9156">
        <v>0</v>
      </c>
      <c r="AB9156">
        <v>14.871400864615401</v>
      </c>
      <c r="AC9156">
        <v>0</v>
      </c>
      <c r="AD9156">
        <v>3.275642110210109</v>
      </c>
      <c r="AE9156">
        <v>109.81961322749699</v>
      </c>
    </row>
    <row r="9157" spans="1:31" x14ac:dyDescent="0.3">
      <c r="A9157">
        <v>2730992</v>
      </c>
      <c r="B9157">
        <v>1</v>
      </c>
      <c r="C9157" t="s">
        <v>80</v>
      </c>
      <c r="D9157" t="s">
        <v>82</v>
      </c>
      <c r="E9157" t="s">
        <v>200</v>
      </c>
      <c r="F9157" t="s">
        <v>1084</v>
      </c>
      <c r="G9157" t="s">
        <v>249</v>
      </c>
      <c r="H9157" t="s">
        <v>135</v>
      </c>
      <c r="I9157" t="s">
        <v>136</v>
      </c>
      <c r="J9157" t="s">
        <v>5</v>
      </c>
      <c r="K9157" t="s">
        <v>138</v>
      </c>
      <c r="L9157" t="s">
        <v>24873</v>
      </c>
      <c r="M9157" t="s">
        <v>24874</v>
      </c>
      <c r="N9157">
        <v>18.571666665999999</v>
      </c>
      <c r="O9157">
        <v>0</v>
      </c>
      <c r="P9157">
        <v>67</v>
      </c>
      <c r="Q9157">
        <v>0</v>
      </c>
      <c r="R9157">
        <v>0</v>
      </c>
      <c r="S9157">
        <v>0</v>
      </c>
      <c r="T9157">
        <v>23</v>
      </c>
      <c r="U9157">
        <v>0</v>
      </c>
      <c r="V9157">
        <v>0</v>
      </c>
      <c r="W9157">
        <v>0</v>
      </c>
      <c r="X9157">
        <v>398.15034390292209</v>
      </c>
      <c r="Y9157">
        <v>0</v>
      </c>
      <c r="Z9157">
        <v>0</v>
      </c>
      <c r="AA9157">
        <v>0</v>
      </c>
      <c r="AB9157">
        <v>559.39801246030572</v>
      </c>
      <c r="AC9157">
        <v>0</v>
      </c>
      <c r="AD9157">
        <v>0</v>
      </c>
      <c r="AE9157">
        <v>957.54835636322787</v>
      </c>
    </row>
    <row r="9158" spans="1:31" x14ac:dyDescent="0.3">
      <c r="A9158">
        <v>2731278</v>
      </c>
      <c r="B9158">
        <v>1</v>
      </c>
      <c r="C9158" t="s">
        <v>80</v>
      </c>
      <c r="D9158" t="s">
        <v>100</v>
      </c>
      <c r="E9158" t="s">
        <v>213</v>
      </c>
      <c r="F9158" t="s">
        <v>5967</v>
      </c>
      <c r="G9158" t="s">
        <v>152</v>
      </c>
      <c r="H9158" t="s">
        <v>153</v>
      </c>
      <c r="I9158" t="s">
        <v>136</v>
      </c>
      <c r="J9158" t="s">
        <v>137</v>
      </c>
      <c r="K9158" t="s">
        <v>138</v>
      </c>
      <c r="L9158" t="s">
        <v>24875</v>
      </c>
      <c r="M9158" t="s">
        <v>24876</v>
      </c>
      <c r="N9158">
        <v>1.365277777</v>
      </c>
      <c r="O9158">
        <v>0</v>
      </c>
      <c r="P9158">
        <v>3169</v>
      </c>
      <c r="Q9158">
        <v>0</v>
      </c>
      <c r="R9158">
        <v>7</v>
      </c>
      <c r="S9158">
        <v>5</v>
      </c>
      <c r="T9158">
        <v>230</v>
      </c>
      <c r="U9158">
        <v>0</v>
      </c>
      <c r="V9158">
        <v>0</v>
      </c>
      <c r="W9158">
        <v>0</v>
      </c>
      <c r="X9158">
        <v>408.53961697715812</v>
      </c>
      <c r="Y9158">
        <v>0</v>
      </c>
      <c r="Z9158">
        <v>0.54777317537501491</v>
      </c>
      <c r="AA9158">
        <v>69.84986136164531</v>
      </c>
      <c r="AB9158">
        <v>238.11765315503996</v>
      </c>
      <c r="AC9158">
        <v>0</v>
      </c>
      <c r="AD9158">
        <v>0</v>
      </c>
      <c r="AE9158">
        <v>717.05490466921844</v>
      </c>
    </row>
    <row r="9159" spans="1:31" x14ac:dyDescent="0.3">
      <c r="A9159">
        <v>2731865</v>
      </c>
      <c r="B9159">
        <v>1</v>
      </c>
      <c r="C9159" t="s">
        <v>81</v>
      </c>
      <c r="D9159" t="s">
        <v>123</v>
      </c>
      <c r="E9159" t="s">
        <v>213</v>
      </c>
      <c r="F9159" t="s">
        <v>5844</v>
      </c>
      <c r="G9159" t="s">
        <v>152</v>
      </c>
      <c r="H9159" t="s">
        <v>153</v>
      </c>
      <c r="I9159" t="s">
        <v>136</v>
      </c>
      <c r="J9159" t="s">
        <v>137</v>
      </c>
      <c r="K9159" t="s">
        <v>138</v>
      </c>
      <c r="L9159" t="s">
        <v>24877</v>
      </c>
      <c r="M9159" t="s">
        <v>24878</v>
      </c>
      <c r="N9159">
        <v>0.821111111</v>
      </c>
      <c r="O9159">
        <v>0</v>
      </c>
      <c r="P9159">
        <v>9</v>
      </c>
      <c r="Q9159">
        <v>0</v>
      </c>
      <c r="R9159">
        <v>116</v>
      </c>
      <c r="S9159">
        <v>0</v>
      </c>
      <c r="T9159">
        <v>11</v>
      </c>
      <c r="U9159">
        <v>0</v>
      </c>
      <c r="V9159">
        <v>0</v>
      </c>
      <c r="W9159">
        <v>0</v>
      </c>
      <c r="X9159">
        <v>0.18337080835916666</v>
      </c>
      <c r="Y9159">
        <v>0</v>
      </c>
      <c r="Z9159">
        <v>4.2690133726945225</v>
      </c>
      <c r="AA9159">
        <v>0</v>
      </c>
      <c r="AB9159">
        <v>0</v>
      </c>
      <c r="AC9159">
        <v>0</v>
      </c>
      <c r="AD9159">
        <v>0</v>
      </c>
      <c r="AE9159">
        <v>4.4523841810536888</v>
      </c>
    </row>
    <row r="9160" spans="1:31" x14ac:dyDescent="0.3">
      <c r="A9160">
        <v>2730840</v>
      </c>
      <c r="B9160">
        <v>1</v>
      </c>
      <c r="C9160" t="s">
        <v>80</v>
      </c>
      <c r="D9160" t="s">
        <v>92</v>
      </c>
      <c r="E9160" t="s">
        <v>156</v>
      </c>
      <c r="F9160" t="s">
        <v>24879</v>
      </c>
      <c r="G9160" t="s">
        <v>170</v>
      </c>
      <c r="H9160" t="s">
        <v>153</v>
      </c>
      <c r="I9160" t="s">
        <v>136</v>
      </c>
      <c r="J9160" t="s">
        <v>137</v>
      </c>
      <c r="K9160" t="s">
        <v>138</v>
      </c>
      <c r="L9160" t="s">
        <v>24880</v>
      </c>
      <c r="M9160" t="s">
        <v>24881</v>
      </c>
      <c r="N9160">
        <v>0.28027777700000001</v>
      </c>
      <c r="O9160">
        <v>1</v>
      </c>
      <c r="P9160">
        <v>673</v>
      </c>
      <c r="Q9160">
        <v>0</v>
      </c>
      <c r="R9160">
        <v>2</v>
      </c>
      <c r="S9160">
        <v>0</v>
      </c>
      <c r="T9160">
        <v>37</v>
      </c>
      <c r="U9160">
        <v>0</v>
      </c>
      <c r="V9160">
        <v>0</v>
      </c>
      <c r="W9160">
        <v>0.92817839812278347</v>
      </c>
      <c r="X9160">
        <v>15.471325226696047</v>
      </c>
      <c r="Y9160">
        <v>0</v>
      </c>
      <c r="Z9160">
        <v>1.3642154959002502E-2</v>
      </c>
      <c r="AA9160">
        <v>0</v>
      </c>
      <c r="AB9160">
        <v>3.6382712169509253</v>
      </c>
      <c r="AC9160">
        <v>0</v>
      </c>
      <c r="AD9160">
        <v>0</v>
      </c>
      <c r="AE9160">
        <v>20.051416996728758</v>
      </c>
    </row>
    <row r="9161" spans="1:31" x14ac:dyDescent="0.3">
      <c r="A9161">
        <v>2731237</v>
      </c>
      <c r="B9161">
        <v>1</v>
      </c>
      <c r="C9161" t="s">
        <v>81</v>
      </c>
      <c r="D9161" t="s">
        <v>112</v>
      </c>
      <c r="E9161" t="s">
        <v>156</v>
      </c>
      <c r="F9161" t="s">
        <v>24882</v>
      </c>
      <c r="G9161" t="s">
        <v>348</v>
      </c>
      <c r="H9161" t="s">
        <v>153</v>
      </c>
      <c r="I9161" t="s">
        <v>136</v>
      </c>
      <c r="J9161" t="s">
        <v>137</v>
      </c>
      <c r="K9161" t="s">
        <v>138</v>
      </c>
      <c r="L9161" t="s">
        <v>24883</v>
      </c>
      <c r="M9161" t="s">
        <v>24884</v>
      </c>
      <c r="N9161">
        <v>4.0813888880000002</v>
      </c>
      <c r="O9161">
        <v>0</v>
      </c>
      <c r="P9161">
        <v>76</v>
      </c>
      <c r="Q9161">
        <v>0</v>
      </c>
      <c r="R9161">
        <v>0</v>
      </c>
      <c r="S9161">
        <v>0</v>
      </c>
      <c r="T9161">
        <v>5</v>
      </c>
      <c r="U9161">
        <v>0</v>
      </c>
      <c r="V9161">
        <v>0</v>
      </c>
      <c r="W9161">
        <v>0</v>
      </c>
      <c r="X9161">
        <v>25.712156690621232</v>
      </c>
      <c r="Y9161">
        <v>0</v>
      </c>
      <c r="Z9161">
        <v>0</v>
      </c>
      <c r="AA9161">
        <v>0</v>
      </c>
      <c r="AB9161">
        <v>4.9007612243609451</v>
      </c>
      <c r="AC9161">
        <v>0</v>
      </c>
      <c r="AD9161">
        <v>0</v>
      </c>
      <c r="AE9161">
        <v>30.612917914982177</v>
      </c>
    </row>
    <row r="9162" spans="1:31" x14ac:dyDescent="0.3">
      <c r="A9162">
        <v>2731071</v>
      </c>
      <c r="B9162">
        <v>1</v>
      </c>
      <c r="C9162" t="s">
        <v>81</v>
      </c>
      <c r="D9162" t="s">
        <v>118</v>
      </c>
      <c r="E9162" t="s">
        <v>161</v>
      </c>
      <c r="F9162" t="s">
        <v>24885</v>
      </c>
      <c r="G9162" t="s">
        <v>300</v>
      </c>
      <c r="H9162" t="s">
        <v>135</v>
      </c>
      <c r="I9162" t="s">
        <v>136</v>
      </c>
      <c r="J9162" t="s">
        <v>137</v>
      </c>
      <c r="K9162" t="s">
        <v>210</v>
      </c>
      <c r="L9162" t="s">
        <v>24886</v>
      </c>
      <c r="M9162" t="s">
        <v>24887</v>
      </c>
      <c r="N9162">
        <v>1.646111111</v>
      </c>
      <c r="O9162">
        <v>0</v>
      </c>
      <c r="P9162">
        <v>75</v>
      </c>
      <c r="Q9162">
        <v>0</v>
      </c>
      <c r="R9162">
        <v>0</v>
      </c>
      <c r="S9162">
        <v>0</v>
      </c>
      <c r="T9162">
        <v>1</v>
      </c>
      <c r="U9162">
        <v>0</v>
      </c>
      <c r="V9162">
        <v>0</v>
      </c>
      <c r="W9162">
        <v>0</v>
      </c>
      <c r="X9162">
        <v>24.463848473288454</v>
      </c>
      <c r="Y9162">
        <v>0</v>
      </c>
      <c r="Z9162">
        <v>0</v>
      </c>
      <c r="AA9162">
        <v>0</v>
      </c>
      <c r="AB9162">
        <v>2.5958091967949999</v>
      </c>
      <c r="AC9162">
        <v>0</v>
      </c>
      <c r="AD9162">
        <v>0</v>
      </c>
      <c r="AE9162">
        <v>27.059657670083453</v>
      </c>
    </row>
    <row r="9163" spans="1:31" x14ac:dyDescent="0.3">
      <c r="A9163">
        <v>2730922</v>
      </c>
      <c r="B9163">
        <v>1</v>
      </c>
      <c r="C9163" t="s">
        <v>80</v>
      </c>
      <c r="D9163" t="s">
        <v>85</v>
      </c>
      <c r="E9163" t="s">
        <v>145</v>
      </c>
      <c r="F9163" t="s">
        <v>24888</v>
      </c>
      <c r="G9163" t="s">
        <v>147</v>
      </c>
      <c r="H9163" t="s">
        <v>135</v>
      </c>
      <c r="I9163" t="s">
        <v>136</v>
      </c>
      <c r="J9163" t="s">
        <v>137</v>
      </c>
      <c r="K9163" t="s">
        <v>138</v>
      </c>
      <c r="L9163" t="s">
        <v>24889</v>
      </c>
      <c r="M9163" t="s">
        <v>24890</v>
      </c>
      <c r="N9163">
        <v>4.2725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1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0</v>
      </c>
      <c r="AA9163">
        <v>0</v>
      </c>
      <c r="AB9163">
        <v>1.9596384584318502</v>
      </c>
      <c r="AC9163">
        <v>0</v>
      </c>
      <c r="AD9163">
        <v>0</v>
      </c>
      <c r="AE9163">
        <v>1.9596384584318502</v>
      </c>
    </row>
    <row r="9164" spans="1:31" x14ac:dyDescent="0.3">
      <c r="A9164">
        <v>2731904</v>
      </c>
      <c r="B9164">
        <v>1</v>
      </c>
      <c r="C9164" t="s">
        <v>80</v>
      </c>
      <c r="D9164" t="s">
        <v>82</v>
      </c>
      <c r="E9164" t="s">
        <v>132</v>
      </c>
      <c r="F9164" t="s">
        <v>24891</v>
      </c>
      <c r="G9164" t="s">
        <v>409</v>
      </c>
      <c r="H9164" t="s">
        <v>135</v>
      </c>
      <c r="I9164" t="s">
        <v>136</v>
      </c>
      <c r="J9164" t="s">
        <v>137</v>
      </c>
      <c r="K9164" t="s">
        <v>138</v>
      </c>
      <c r="L9164" t="s">
        <v>24892</v>
      </c>
      <c r="M9164" t="s">
        <v>24893</v>
      </c>
      <c r="N9164">
        <v>6.4666666660000001</v>
      </c>
      <c r="O9164">
        <v>0</v>
      </c>
      <c r="P9164">
        <v>798</v>
      </c>
      <c r="Q9164">
        <v>0</v>
      </c>
      <c r="R9164">
        <v>0</v>
      </c>
      <c r="S9164">
        <v>0</v>
      </c>
      <c r="T9164">
        <v>38</v>
      </c>
      <c r="U9164">
        <v>0</v>
      </c>
      <c r="V9164">
        <v>0</v>
      </c>
      <c r="W9164">
        <v>0</v>
      </c>
      <c r="X9164">
        <v>1288.2612838014281</v>
      </c>
      <c r="Y9164">
        <v>0</v>
      </c>
      <c r="Z9164">
        <v>0</v>
      </c>
      <c r="AA9164">
        <v>0</v>
      </c>
      <c r="AB9164">
        <v>71.107040615952329</v>
      </c>
      <c r="AC9164">
        <v>0</v>
      </c>
      <c r="AD9164">
        <v>0</v>
      </c>
      <c r="AE9164">
        <v>1359.3683244173806</v>
      </c>
    </row>
    <row r="9165" spans="1:31" x14ac:dyDescent="0.3">
      <c r="A9165">
        <v>2731798</v>
      </c>
      <c r="B9165">
        <v>1</v>
      </c>
      <c r="C9165" t="s">
        <v>80</v>
      </c>
      <c r="D9165" t="s">
        <v>94</v>
      </c>
      <c r="E9165" t="s">
        <v>161</v>
      </c>
      <c r="F9165" t="s">
        <v>24894</v>
      </c>
      <c r="G9165" t="s">
        <v>724</v>
      </c>
      <c r="H9165" t="s">
        <v>135</v>
      </c>
      <c r="I9165" t="s">
        <v>136</v>
      </c>
      <c r="J9165" t="s">
        <v>137</v>
      </c>
      <c r="K9165" t="s">
        <v>138</v>
      </c>
      <c r="L9165" t="s">
        <v>24895</v>
      </c>
      <c r="M9165" t="s">
        <v>24896</v>
      </c>
      <c r="N9165">
        <v>9.6786111110000004</v>
      </c>
      <c r="O9165">
        <v>0</v>
      </c>
      <c r="P9165">
        <v>24</v>
      </c>
      <c r="Q9165">
        <v>0</v>
      </c>
      <c r="R9165">
        <v>1</v>
      </c>
      <c r="S9165">
        <v>0</v>
      </c>
      <c r="T9165">
        <v>11</v>
      </c>
      <c r="U9165">
        <v>0</v>
      </c>
      <c r="V9165">
        <v>0</v>
      </c>
      <c r="W9165">
        <v>0</v>
      </c>
      <c r="X9165">
        <v>34.602740890233989</v>
      </c>
      <c r="Y9165">
        <v>0</v>
      </c>
      <c r="Z9165">
        <v>0.39009881480767755</v>
      </c>
      <c r="AA9165">
        <v>0</v>
      </c>
      <c r="AB9165">
        <v>32.437654118808567</v>
      </c>
      <c r="AC9165">
        <v>0</v>
      </c>
      <c r="AD9165">
        <v>0</v>
      </c>
      <c r="AE9165">
        <v>67.430493823850242</v>
      </c>
    </row>
    <row r="9166" spans="1:31" x14ac:dyDescent="0.3">
      <c r="A9166">
        <v>2731692</v>
      </c>
      <c r="B9166">
        <v>1</v>
      </c>
      <c r="C9166" t="s">
        <v>80</v>
      </c>
      <c r="D9166" t="s">
        <v>97</v>
      </c>
      <c r="E9166" t="s">
        <v>213</v>
      </c>
      <c r="F9166" t="s">
        <v>12000</v>
      </c>
      <c r="G9166" t="s">
        <v>152</v>
      </c>
      <c r="H9166" t="s">
        <v>153</v>
      </c>
      <c r="I9166" t="s">
        <v>136</v>
      </c>
      <c r="J9166" t="s">
        <v>137</v>
      </c>
      <c r="K9166" t="s">
        <v>138</v>
      </c>
      <c r="L9166" t="s">
        <v>24897</v>
      </c>
      <c r="M9166" t="s">
        <v>24898</v>
      </c>
      <c r="N9166">
        <v>2.8005555549999999</v>
      </c>
      <c r="O9166">
        <v>4</v>
      </c>
      <c r="P9166">
        <v>379</v>
      </c>
      <c r="Q9166">
        <v>6</v>
      </c>
      <c r="R9166">
        <v>66</v>
      </c>
      <c r="S9166">
        <v>10</v>
      </c>
      <c r="T9166">
        <v>46</v>
      </c>
      <c r="U9166">
        <v>1</v>
      </c>
      <c r="V9166">
        <v>0</v>
      </c>
      <c r="W9166">
        <v>585.80920952792076</v>
      </c>
      <c r="X9166">
        <v>360.31330056240319</v>
      </c>
      <c r="Y9166">
        <v>1171.1215664328568</v>
      </c>
      <c r="Z9166">
        <v>3.1196484198161629</v>
      </c>
      <c r="AA9166">
        <v>90.033999070040309</v>
      </c>
      <c r="AB9166">
        <v>77.257909519582128</v>
      </c>
      <c r="AC9166">
        <v>658.67622358123504</v>
      </c>
      <c r="AD9166">
        <v>0</v>
      </c>
      <c r="AE9166">
        <v>2946.3318571138543</v>
      </c>
    </row>
    <row r="9167" spans="1:31" x14ac:dyDescent="0.3">
      <c r="A9167">
        <v>2732047</v>
      </c>
      <c r="B9167">
        <v>1</v>
      </c>
      <c r="C9167" t="s">
        <v>80</v>
      </c>
      <c r="D9167" t="s">
        <v>85</v>
      </c>
      <c r="E9167" t="s">
        <v>200</v>
      </c>
      <c r="F9167" t="s">
        <v>24899</v>
      </c>
      <c r="G9167" t="s">
        <v>249</v>
      </c>
      <c r="H9167" t="s">
        <v>135</v>
      </c>
      <c r="I9167" t="s">
        <v>136</v>
      </c>
      <c r="J9167" t="s">
        <v>5</v>
      </c>
      <c r="K9167" t="s">
        <v>138</v>
      </c>
      <c r="L9167" t="s">
        <v>24900</v>
      </c>
      <c r="M9167" t="s">
        <v>24901</v>
      </c>
      <c r="N9167">
        <v>13.220277777</v>
      </c>
      <c r="O9167">
        <v>0</v>
      </c>
      <c r="P9167">
        <v>22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265.46007534878316</v>
      </c>
      <c r="Y9167">
        <v>0</v>
      </c>
      <c r="Z9167">
        <v>0</v>
      </c>
      <c r="AA9167">
        <v>0</v>
      </c>
      <c r="AB9167">
        <v>0</v>
      </c>
      <c r="AC9167">
        <v>0</v>
      </c>
      <c r="AD9167">
        <v>0</v>
      </c>
      <c r="AE9167">
        <v>265.46007534878316</v>
      </c>
    </row>
    <row r="9168" spans="1:31" x14ac:dyDescent="0.3">
      <c r="A9168">
        <v>2730965</v>
      </c>
      <c r="B9168">
        <v>1</v>
      </c>
      <c r="C9168" t="s">
        <v>81</v>
      </c>
      <c r="D9168" t="s">
        <v>127</v>
      </c>
      <c r="E9168" t="s">
        <v>156</v>
      </c>
      <c r="F9168" t="s">
        <v>21853</v>
      </c>
      <c r="G9168" t="s">
        <v>185</v>
      </c>
      <c r="H9168" t="s">
        <v>153</v>
      </c>
      <c r="I9168" t="s">
        <v>136</v>
      </c>
      <c r="J9168" t="s">
        <v>137</v>
      </c>
      <c r="K9168" t="s">
        <v>138</v>
      </c>
      <c r="L9168" t="s">
        <v>24902</v>
      </c>
      <c r="M9168" t="s">
        <v>24903</v>
      </c>
      <c r="N9168">
        <v>4.3600000000000003</v>
      </c>
      <c r="O9168">
        <v>4</v>
      </c>
      <c r="P9168">
        <v>28</v>
      </c>
      <c r="Q9168">
        <v>55</v>
      </c>
      <c r="R9168">
        <v>72</v>
      </c>
      <c r="S9168">
        <v>0</v>
      </c>
      <c r="T9168">
        <v>3</v>
      </c>
      <c r="U9168">
        <v>0</v>
      </c>
      <c r="V9168">
        <v>0</v>
      </c>
      <c r="W9168">
        <v>0.82318021956333332</v>
      </c>
      <c r="X9168">
        <v>3.3894336530800007</v>
      </c>
      <c r="Y9168">
        <v>7.8371630035828002</v>
      </c>
      <c r="Z9168">
        <v>13.821289590919992</v>
      </c>
      <c r="AA9168">
        <v>0</v>
      </c>
      <c r="AB9168">
        <v>6.7438695476500001</v>
      </c>
      <c r="AC9168">
        <v>0</v>
      </c>
      <c r="AD9168">
        <v>0</v>
      </c>
      <c r="AE9168">
        <v>32.614936014796129</v>
      </c>
    </row>
    <row r="9169" spans="1:31" x14ac:dyDescent="0.3">
      <c r="A9169">
        <v>2732731</v>
      </c>
      <c r="B9169">
        <v>1</v>
      </c>
      <c r="C9169" t="s">
        <v>80</v>
      </c>
      <c r="D9169" t="s">
        <v>92</v>
      </c>
      <c r="E9169" t="s">
        <v>213</v>
      </c>
      <c r="F9169" t="s">
        <v>13814</v>
      </c>
      <c r="G9169" t="s">
        <v>596</v>
      </c>
      <c r="H9169" t="s">
        <v>153</v>
      </c>
      <c r="I9169" t="s">
        <v>136</v>
      </c>
      <c r="J9169" t="s">
        <v>137</v>
      </c>
      <c r="K9169" t="s">
        <v>138</v>
      </c>
      <c r="L9169" t="s">
        <v>24904</v>
      </c>
      <c r="M9169" t="s">
        <v>24905</v>
      </c>
      <c r="N9169">
        <v>1.4116666659999999</v>
      </c>
      <c r="O9169">
        <v>1</v>
      </c>
      <c r="P9169">
        <v>392</v>
      </c>
      <c r="Q9169">
        <v>8</v>
      </c>
      <c r="R9169">
        <v>326</v>
      </c>
      <c r="S9169">
        <v>5</v>
      </c>
      <c r="T9169">
        <v>81</v>
      </c>
      <c r="U9169">
        <v>1</v>
      </c>
      <c r="V9169">
        <v>0</v>
      </c>
      <c r="W9169">
        <v>0.22406584221500003</v>
      </c>
      <c r="X9169">
        <v>103.23619210759313</v>
      </c>
      <c r="Y9169">
        <v>38.155641594235917</v>
      </c>
      <c r="Z9169">
        <v>162.80289920874338</v>
      </c>
      <c r="AA9169">
        <v>23.309436253348444</v>
      </c>
      <c r="AB9169">
        <v>81.780953613344366</v>
      </c>
      <c r="AC9169">
        <v>40.863466758888407</v>
      </c>
      <c r="AD9169">
        <v>0</v>
      </c>
      <c r="AE9169">
        <v>450.37265537836868</v>
      </c>
    </row>
    <row r="9170" spans="1:31" x14ac:dyDescent="0.3">
      <c r="A9170">
        <v>2731841</v>
      </c>
      <c r="B9170">
        <v>1</v>
      </c>
      <c r="C9170" t="s">
        <v>80</v>
      </c>
      <c r="D9170" t="s">
        <v>90</v>
      </c>
      <c r="E9170" t="s">
        <v>145</v>
      </c>
      <c r="F9170" t="s">
        <v>24906</v>
      </c>
      <c r="G9170" t="s">
        <v>230</v>
      </c>
      <c r="H9170" t="s">
        <v>135</v>
      </c>
      <c r="I9170" t="s">
        <v>136</v>
      </c>
      <c r="J9170" t="s">
        <v>137</v>
      </c>
      <c r="K9170" t="s">
        <v>138</v>
      </c>
      <c r="L9170" t="s">
        <v>24907</v>
      </c>
      <c r="M9170" t="s">
        <v>24908</v>
      </c>
      <c r="N9170">
        <v>9.5044444440000007</v>
      </c>
      <c r="O9170">
        <v>0</v>
      </c>
      <c r="P9170">
        <v>3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5.5519982295349992</v>
      </c>
      <c r="Y9170">
        <v>0</v>
      </c>
      <c r="Z9170">
        <v>0</v>
      </c>
      <c r="AA9170">
        <v>0</v>
      </c>
      <c r="AB9170">
        <v>0</v>
      </c>
      <c r="AC9170">
        <v>0</v>
      </c>
      <c r="AD9170">
        <v>0</v>
      </c>
      <c r="AE9170">
        <v>5.5519982295349992</v>
      </c>
    </row>
    <row r="9171" spans="1:31" x14ac:dyDescent="0.3">
      <c r="A9171">
        <v>2731941</v>
      </c>
      <c r="B9171">
        <v>1</v>
      </c>
      <c r="C9171" t="s">
        <v>80</v>
      </c>
      <c r="D9171" t="s">
        <v>96</v>
      </c>
      <c r="E9171" t="s">
        <v>145</v>
      </c>
      <c r="F9171" t="s">
        <v>24909</v>
      </c>
      <c r="G9171" t="s">
        <v>181</v>
      </c>
      <c r="H9171" t="s">
        <v>135</v>
      </c>
      <c r="I9171" t="s">
        <v>136</v>
      </c>
      <c r="J9171" t="s">
        <v>137</v>
      </c>
      <c r="K9171" t="s">
        <v>138</v>
      </c>
      <c r="L9171" t="s">
        <v>24910</v>
      </c>
      <c r="M9171" t="s">
        <v>24911</v>
      </c>
      <c r="N9171">
        <v>6.2374999999999998</v>
      </c>
      <c r="O9171">
        <v>0</v>
      </c>
      <c r="P9171">
        <v>9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9.1550355801989642</v>
      </c>
      <c r="Y9171">
        <v>0</v>
      </c>
      <c r="Z9171">
        <v>0</v>
      </c>
      <c r="AA9171">
        <v>0</v>
      </c>
      <c r="AB9171">
        <v>0</v>
      </c>
      <c r="AC9171">
        <v>0</v>
      </c>
      <c r="AD9171">
        <v>0</v>
      </c>
      <c r="AE9171">
        <v>9.1550355801989642</v>
      </c>
    </row>
    <row r="9172" spans="1:31" x14ac:dyDescent="0.3">
      <c r="A9172">
        <v>2731008</v>
      </c>
      <c r="B9172">
        <v>1</v>
      </c>
      <c r="C9172" t="s">
        <v>80</v>
      </c>
      <c r="D9172" t="s">
        <v>97</v>
      </c>
      <c r="E9172" t="s">
        <v>161</v>
      </c>
      <c r="F9172" t="s">
        <v>24912</v>
      </c>
      <c r="G9172" t="s">
        <v>163</v>
      </c>
      <c r="H9172" t="s">
        <v>135</v>
      </c>
      <c r="I9172" t="s">
        <v>136</v>
      </c>
      <c r="J9172" t="s">
        <v>137</v>
      </c>
      <c r="K9172" t="s">
        <v>138</v>
      </c>
      <c r="L9172" t="s">
        <v>24913</v>
      </c>
      <c r="M9172" t="s">
        <v>24914</v>
      </c>
      <c r="N9172">
        <v>3.4683333329999999</v>
      </c>
      <c r="O9172">
        <v>0</v>
      </c>
      <c r="P9172">
        <v>62</v>
      </c>
      <c r="Q9172">
        <v>0</v>
      </c>
      <c r="R9172">
        <v>0</v>
      </c>
      <c r="S9172">
        <v>0</v>
      </c>
      <c r="T9172">
        <v>8</v>
      </c>
      <c r="U9172">
        <v>0</v>
      </c>
      <c r="V9172">
        <v>0</v>
      </c>
      <c r="W9172">
        <v>0</v>
      </c>
      <c r="X9172">
        <v>76.235701675209228</v>
      </c>
      <c r="Y9172">
        <v>0</v>
      </c>
      <c r="Z9172">
        <v>0</v>
      </c>
      <c r="AA9172">
        <v>0</v>
      </c>
      <c r="AB9172">
        <v>118.70634524277411</v>
      </c>
      <c r="AC9172">
        <v>0</v>
      </c>
      <c r="AD9172">
        <v>0</v>
      </c>
      <c r="AE9172">
        <v>194.94204691798333</v>
      </c>
    </row>
    <row r="9173" spans="1:31" x14ac:dyDescent="0.3">
      <c r="A9173">
        <v>2731549</v>
      </c>
      <c r="B9173">
        <v>1</v>
      </c>
      <c r="C9173" t="s">
        <v>80</v>
      </c>
      <c r="D9173" t="s">
        <v>82</v>
      </c>
      <c r="E9173" t="s">
        <v>200</v>
      </c>
      <c r="F9173" t="s">
        <v>24915</v>
      </c>
      <c r="G9173" t="s">
        <v>249</v>
      </c>
      <c r="H9173" t="s">
        <v>135</v>
      </c>
      <c r="I9173" t="s">
        <v>136</v>
      </c>
      <c r="J9173" t="s">
        <v>5</v>
      </c>
      <c r="K9173" t="s">
        <v>138</v>
      </c>
      <c r="L9173" t="s">
        <v>24916</v>
      </c>
      <c r="M9173" t="s">
        <v>24917</v>
      </c>
      <c r="N9173">
        <v>10.762222222</v>
      </c>
      <c r="O9173">
        <v>0</v>
      </c>
      <c r="P9173">
        <v>64</v>
      </c>
      <c r="Q9173">
        <v>0</v>
      </c>
      <c r="R9173">
        <v>0</v>
      </c>
      <c r="S9173">
        <v>0</v>
      </c>
      <c r="T9173">
        <v>50</v>
      </c>
      <c r="U9173">
        <v>0</v>
      </c>
      <c r="V9173">
        <v>0</v>
      </c>
      <c r="W9173">
        <v>0</v>
      </c>
      <c r="X9173">
        <v>214.5741787284048</v>
      </c>
      <c r="Y9173">
        <v>0</v>
      </c>
      <c r="Z9173">
        <v>0</v>
      </c>
      <c r="AA9173">
        <v>0</v>
      </c>
      <c r="AB9173">
        <v>974.00591307763534</v>
      </c>
      <c r="AC9173">
        <v>0</v>
      </c>
      <c r="AD9173">
        <v>0</v>
      </c>
      <c r="AE9173">
        <v>1188.5800918060402</v>
      </c>
    </row>
    <row r="9174" spans="1:31" x14ac:dyDescent="0.3">
      <c r="A9174">
        <v>2731981</v>
      </c>
      <c r="B9174">
        <v>1</v>
      </c>
      <c r="C9174" t="s">
        <v>80</v>
      </c>
      <c r="D9174" t="s">
        <v>106</v>
      </c>
      <c r="E9174" t="s">
        <v>161</v>
      </c>
      <c r="F9174" t="s">
        <v>24918</v>
      </c>
      <c r="G9174" t="s">
        <v>163</v>
      </c>
      <c r="H9174" t="s">
        <v>135</v>
      </c>
      <c r="I9174" t="s">
        <v>136</v>
      </c>
      <c r="J9174" t="s">
        <v>137</v>
      </c>
      <c r="K9174" t="s">
        <v>138</v>
      </c>
      <c r="L9174" t="s">
        <v>24919</v>
      </c>
      <c r="M9174" t="s">
        <v>24920</v>
      </c>
      <c r="N9174">
        <v>1.196111111</v>
      </c>
      <c r="O9174">
        <v>0</v>
      </c>
      <c r="P9174">
        <v>80</v>
      </c>
      <c r="Q9174">
        <v>0</v>
      </c>
      <c r="R9174">
        <v>0</v>
      </c>
      <c r="S9174">
        <v>0</v>
      </c>
      <c r="T9174">
        <v>4</v>
      </c>
      <c r="U9174">
        <v>0</v>
      </c>
      <c r="V9174">
        <v>0</v>
      </c>
      <c r="W9174">
        <v>0</v>
      </c>
      <c r="X9174">
        <v>16.87069178535339</v>
      </c>
      <c r="Y9174">
        <v>0</v>
      </c>
      <c r="Z9174">
        <v>0</v>
      </c>
      <c r="AA9174">
        <v>0</v>
      </c>
      <c r="AB9174">
        <v>6.4618826548998598</v>
      </c>
      <c r="AC9174">
        <v>0</v>
      </c>
      <c r="AD9174">
        <v>0</v>
      </c>
      <c r="AE9174">
        <v>23.33257444025325</v>
      </c>
    </row>
    <row r="9175" spans="1:31" x14ac:dyDescent="0.3">
      <c r="A9175">
        <v>2731317</v>
      </c>
      <c r="B9175">
        <v>1</v>
      </c>
      <c r="C9175" t="s">
        <v>80</v>
      </c>
      <c r="D9175" t="s">
        <v>90</v>
      </c>
      <c r="E9175" t="s">
        <v>145</v>
      </c>
      <c r="F9175" t="s">
        <v>24921</v>
      </c>
      <c r="G9175" t="s">
        <v>230</v>
      </c>
      <c r="H9175" t="s">
        <v>135</v>
      </c>
      <c r="I9175" t="s">
        <v>136</v>
      </c>
      <c r="J9175" t="s">
        <v>137</v>
      </c>
      <c r="K9175" t="s">
        <v>138</v>
      </c>
      <c r="L9175" t="s">
        <v>24922</v>
      </c>
      <c r="M9175" t="s">
        <v>24923</v>
      </c>
      <c r="N9175">
        <v>6.8822222220000002</v>
      </c>
      <c r="O9175">
        <v>0</v>
      </c>
      <c r="P9175">
        <v>4</v>
      </c>
      <c r="Q9175">
        <v>0</v>
      </c>
      <c r="R9175">
        <v>0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3.4359773078743485</v>
      </c>
      <c r="Y9175">
        <v>0</v>
      </c>
      <c r="Z9175">
        <v>0</v>
      </c>
      <c r="AA9175">
        <v>0</v>
      </c>
      <c r="AB9175">
        <v>0</v>
      </c>
      <c r="AC9175">
        <v>0</v>
      </c>
      <c r="AD9175">
        <v>0</v>
      </c>
      <c r="AE9175">
        <v>3.4359773078743485</v>
      </c>
    </row>
    <row r="9176" spans="1:31" x14ac:dyDescent="0.3">
      <c r="A9176">
        <v>2730985</v>
      </c>
      <c r="B9176">
        <v>1</v>
      </c>
      <c r="C9176" t="s">
        <v>80</v>
      </c>
      <c r="D9176" t="s">
        <v>83</v>
      </c>
      <c r="E9176" t="s">
        <v>132</v>
      </c>
      <c r="F9176" t="s">
        <v>24924</v>
      </c>
      <c r="G9176" t="s">
        <v>163</v>
      </c>
      <c r="H9176" t="s">
        <v>135</v>
      </c>
      <c r="I9176" t="s">
        <v>136</v>
      </c>
      <c r="J9176" t="s">
        <v>137</v>
      </c>
      <c r="K9176" t="s">
        <v>138</v>
      </c>
      <c r="L9176" t="s">
        <v>24925</v>
      </c>
      <c r="M9176" t="s">
        <v>24926</v>
      </c>
      <c r="N9176">
        <v>2.059722222</v>
      </c>
      <c r="O9176">
        <v>0</v>
      </c>
      <c r="P9176">
        <v>3</v>
      </c>
      <c r="Q9176">
        <v>0</v>
      </c>
      <c r="R9176">
        <v>0</v>
      </c>
      <c r="S9176">
        <v>0</v>
      </c>
      <c r="T9176">
        <v>9</v>
      </c>
      <c r="U9176">
        <v>0</v>
      </c>
      <c r="V9176">
        <v>3</v>
      </c>
      <c r="W9176">
        <v>0</v>
      </c>
      <c r="X9176">
        <v>1.1704129227631332</v>
      </c>
      <c r="Y9176">
        <v>0</v>
      </c>
      <c r="Z9176">
        <v>0</v>
      </c>
      <c r="AA9176">
        <v>0</v>
      </c>
      <c r="AB9176">
        <v>59.257012559273974</v>
      </c>
      <c r="AC9176">
        <v>0</v>
      </c>
      <c r="AD9176">
        <v>141.3347816900054</v>
      </c>
      <c r="AE9176">
        <v>201.76220717204251</v>
      </c>
    </row>
    <row r="9177" spans="1:31" x14ac:dyDescent="0.3">
      <c r="A9177">
        <v>2730962</v>
      </c>
      <c r="B9177">
        <v>1</v>
      </c>
      <c r="C9177" t="s">
        <v>80</v>
      </c>
      <c r="D9177" t="s">
        <v>84</v>
      </c>
      <c r="E9177" t="s">
        <v>132</v>
      </c>
      <c r="F9177" t="s">
        <v>24927</v>
      </c>
      <c r="G9177" t="s">
        <v>170</v>
      </c>
      <c r="H9177" t="s">
        <v>135</v>
      </c>
      <c r="I9177" t="s">
        <v>136</v>
      </c>
      <c r="J9177" t="s">
        <v>137</v>
      </c>
      <c r="K9177" t="s">
        <v>138</v>
      </c>
      <c r="L9177" t="s">
        <v>24928</v>
      </c>
      <c r="M9177" t="s">
        <v>24929</v>
      </c>
      <c r="N9177">
        <v>3.8125</v>
      </c>
      <c r="O9177">
        <v>0</v>
      </c>
      <c r="P9177">
        <v>405</v>
      </c>
      <c r="Q9177">
        <v>0</v>
      </c>
      <c r="R9177">
        <v>0</v>
      </c>
      <c r="S9177">
        <v>0</v>
      </c>
      <c r="T9177">
        <v>41</v>
      </c>
      <c r="U9177">
        <v>0</v>
      </c>
      <c r="V9177">
        <v>0</v>
      </c>
      <c r="W9177">
        <v>0</v>
      </c>
      <c r="X9177">
        <v>249.34185509163817</v>
      </c>
      <c r="Y9177">
        <v>0</v>
      </c>
      <c r="Z9177">
        <v>0</v>
      </c>
      <c r="AA9177">
        <v>0</v>
      </c>
      <c r="AB9177">
        <v>424.89021062027041</v>
      </c>
      <c r="AC9177">
        <v>0</v>
      </c>
      <c r="AD9177">
        <v>0</v>
      </c>
      <c r="AE9177">
        <v>674.2320657119086</v>
      </c>
    </row>
    <row r="9178" spans="1:31" x14ac:dyDescent="0.3">
      <c r="A9178">
        <v>2731171</v>
      </c>
      <c r="B9178">
        <v>1</v>
      </c>
      <c r="C9178" t="s">
        <v>81</v>
      </c>
      <c r="D9178" t="s">
        <v>122</v>
      </c>
      <c r="E9178" t="s">
        <v>132</v>
      </c>
      <c r="F9178" t="s">
        <v>22013</v>
      </c>
      <c r="G9178" t="s">
        <v>170</v>
      </c>
      <c r="H9178" t="s">
        <v>135</v>
      </c>
      <c r="I9178" t="s">
        <v>136</v>
      </c>
      <c r="J9178" t="s">
        <v>137</v>
      </c>
      <c r="K9178" t="s">
        <v>138</v>
      </c>
      <c r="L9178" t="s">
        <v>24930</v>
      </c>
      <c r="M9178" t="s">
        <v>24931</v>
      </c>
      <c r="N9178">
        <v>1.3877777769999999</v>
      </c>
      <c r="O9178">
        <v>0</v>
      </c>
      <c r="P9178">
        <v>338</v>
      </c>
      <c r="Q9178">
        <v>0</v>
      </c>
      <c r="R9178">
        <v>1</v>
      </c>
      <c r="S9178">
        <v>0</v>
      </c>
      <c r="T9178">
        <v>40</v>
      </c>
      <c r="U9178">
        <v>0</v>
      </c>
      <c r="V9178">
        <v>0</v>
      </c>
      <c r="W9178">
        <v>0</v>
      </c>
      <c r="X9178">
        <v>72.0349663328265</v>
      </c>
      <c r="Y9178">
        <v>0</v>
      </c>
      <c r="Z9178">
        <v>1.4131368848819001</v>
      </c>
      <c r="AA9178">
        <v>0</v>
      </c>
      <c r="AB9178">
        <v>34.135011456880569</v>
      </c>
      <c r="AC9178">
        <v>0</v>
      </c>
      <c r="AD9178">
        <v>0</v>
      </c>
      <c r="AE9178">
        <v>107.58311467458896</v>
      </c>
    </row>
    <row r="9179" spans="1:31" x14ac:dyDescent="0.3">
      <c r="A9179">
        <v>2731858</v>
      </c>
      <c r="B9179">
        <v>1</v>
      </c>
      <c r="C9179" t="s">
        <v>80</v>
      </c>
      <c r="D9179" t="s">
        <v>105</v>
      </c>
      <c r="E9179" t="s">
        <v>161</v>
      </c>
      <c r="F9179" t="s">
        <v>24932</v>
      </c>
      <c r="G9179" t="s">
        <v>170</v>
      </c>
      <c r="H9179" t="s">
        <v>135</v>
      </c>
      <c r="I9179" t="s">
        <v>136</v>
      </c>
      <c r="J9179" t="s">
        <v>137</v>
      </c>
      <c r="K9179" t="s">
        <v>138</v>
      </c>
      <c r="L9179" t="s">
        <v>24933</v>
      </c>
      <c r="M9179" t="s">
        <v>24934</v>
      </c>
      <c r="N9179">
        <v>0.80027777700000002</v>
      </c>
      <c r="O9179">
        <v>0</v>
      </c>
      <c r="P9179">
        <v>41</v>
      </c>
      <c r="Q9179">
        <v>0</v>
      </c>
      <c r="R9179">
        <v>2</v>
      </c>
      <c r="S9179">
        <v>0</v>
      </c>
      <c r="T9179">
        <v>1</v>
      </c>
      <c r="U9179">
        <v>0</v>
      </c>
      <c r="V9179">
        <v>0</v>
      </c>
      <c r="W9179">
        <v>0</v>
      </c>
      <c r="X9179">
        <v>6.7142753642922628</v>
      </c>
      <c r="Y9179">
        <v>0</v>
      </c>
      <c r="Z9179">
        <v>0.18102019146239168</v>
      </c>
      <c r="AA9179">
        <v>0</v>
      </c>
      <c r="AB9179">
        <v>6.1786177860458334E-3</v>
      </c>
      <c r="AC9179">
        <v>0</v>
      </c>
      <c r="AD9179">
        <v>0</v>
      </c>
      <c r="AE9179">
        <v>6.9014741735407004</v>
      </c>
    </row>
    <row r="9180" spans="1:31" x14ac:dyDescent="0.3">
      <c r="A9180">
        <v>2731440</v>
      </c>
      <c r="B9180">
        <v>1</v>
      </c>
      <c r="C9180" t="s">
        <v>81</v>
      </c>
      <c r="D9180" t="s">
        <v>128</v>
      </c>
      <c r="E9180" t="s">
        <v>132</v>
      </c>
      <c r="F9180" t="s">
        <v>14846</v>
      </c>
      <c r="G9180" t="s">
        <v>134</v>
      </c>
      <c r="H9180" t="s">
        <v>135</v>
      </c>
      <c r="I9180" t="s">
        <v>136</v>
      </c>
      <c r="J9180" t="s">
        <v>137</v>
      </c>
      <c r="K9180" t="s">
        <v>138</v>
      </c>
      <c r="L9180" t="s">
        <v>24935</v>
      </c>
      <c r="M9180" t="s">
        <v>24936</v>
      </c>
      <c r="N9180">
        <v>6.2030555549999997</v>
      </c>
      <c r="O9180">
        <v>0</v>
      </c>
      <c r="P9180">
        <v>21</v>
      </c>
      <c r="Q9180">
        <v>0</v>
      </c>
      <c r="R9180">
        <v>9</v>
      </c>
      <c r="S9180">
        <v>0</v>
      </c>
      <c r="T9180">
        <v>5</v>
      </c>
      <c r="U9180">
        <v>0</v>
      </c>
      <c r="V9180">
        <v>0</v>
      </c>
      <c r="W9180">
        <v>0</v>
      </c>
      <c r="X9180">
        <v>26.919972644863734</v>
      </c>
      <c r="Y9180">
        <v>0</v>
      </c>
      <c r="Z9180">
        <v>19.023329661326969</v>
      </c>
      <c r="AA9180">
        <v>0</v>
      </c>
      <c r="AB9180">
        <v>199.20753930747927</v>
      </c>
      <c r="AC9180">
        <v>0</v>
      </c>
      <c r="AD9180">
        <v>0</v>
      </c>
      <c r="AE9180">
        <v>245.15084161366997</v>
      </c>
    </row>
    <row r="9181" spans="1:31" x14ac:dyDescent="0.3">
      <c r="A9181">
        <v>2731217</v>
      </c>
      <c r="B9181">
        <v>1</v>
      </c>
      <c r="C9181" t="s">
        <v>80</v>
      </c>
      <c r="D9181" t="s">
        <v>84</v>
      </c>
      <c r="E9181" t="s">
        <v>213</v>
      </c>
      <c r="F9181" t="s">
        <v>24937</v>
      </c>
      <c r="G9181" t="s">
        <v>152</v>
      </c>
      <c r="H9181" t="s">
        <v>153</v>
      </c>
      <c r="I9181" t="s">
        <v>136</v>
      </c>
      <c r="J9181" t="s">
        <v>137</v>
      </c>
      <c r="K9181" t="s">
        <v>138</v>
      </c>
      <c r="L9181" t="s">
        <v>24938</v>
      </c>
      <c r="M9181" t="s">
        <v>24814</v>
      </c>
      <c r="N9181">
        <v>1.1025</v>
      </c>
      <c r="O9181">
        <v>1</v>
      </c>
      <c r="P9181">
        <v>543</v>
      </c>
      <c r="Q9181">
        <v>0</v>
      </c>
      <c r="R9181">
        <v>19</v>
      </c>
      <c r="S9181">
        <v>28</v>
      </c>
      <c r="T9181">
        <v>561</v>
      </c>
      <c r="U9181">
        <v>6</v>
      </c>
      <c r="V9181">
        <v>8</v>
      </c>
      <c r="W9181">
        <v>0</v>
      </c>
      <c r="X9181">
        <v>176.7953599560671</v>
      </c>
      <c r="Y9181">
        <v>0</v>
      </c>
      <c r="Z9181">
        <v>8.8974009384779933</v>
      </c>
      <c r="AA9181">
        <v>373.7477999809787</v>
      </c>
      <c r="AB9181">
        <v>856.08401554115846</v>
      </c>
      <c r="AC9181">
        <v>606.45725996573833</v>
      </c>
      <c r="AD9181">
        <v>423.82890242687444</v>
      </c>
      <c r="AE9181">
        <v>2445.8107388092949</v>
      </c>
    </row>
    <row r="9182" spans="1:31" x14ac:dyDescent="0.3">
      <c r="A9182">
        <v>2731463</v>
      </c>
      <c r="B9182">
        <v>1</v>
      </c>
      <c r="C9182" t="s">
        <v>81</v>
      </c>
      <c r="D9182" t="s">
        <v>114</v>
      </c>
      <c r="E9182" t="s">
        <v>156</v>
      </c>
      <c r="F9182" t="s">
        <v>24939</v>
      </c>
      <c r="G9182" t="s">
        <v>152</v>
      </c>
      <c r="H9182" t="s">
        <v>153</v>
      </c>
      <c r="I9182" t="s">
        <v>136</v>
      </c>
      <c r="J9182" t="s">
        <v>137</v>
      </c>
      <c r="K9182" t="s">
        <v>138</v>
      </c>
      <c r="L9182" t="s">
        <v>24940</v>
      </c>
      <c r="M9182" t="s">
        <v>24941</v>
      </c>
      <c r="N9182">
        <v>0.29972222199999998</v>
      </c>
      <c r="O9182">
        <v>0</v>
      </c>
      <c r="P9182">
        <v>217</v>
      </c>
      <c r="Q9182">
        <v>0</v>
      </c>
      <c r="R9182">
        <v>1</v>
      </c>
      <c r="S9182">
        <v>2</v>
      </c>
      <c r="T9182">
        <v>49</v>
      </c>
      <c r="U9182">
        <v>0</v>
      </c>
      <c r="V9182">
        <v>7</v>
      </c>
      <c r="W9182">
        <v>0</v>
      </c>
      <c r="X9182">
        <v>10.647336404559903</v>
      </c>
      <c r="Y9182">
        <v>0</v>
      </c>
      <c r="Z9182">
        <v>0</v>
      </c>
      <c r="AA9182">
        <v>0</v>
      </c>
      <c r="AB9182">
        <v>13.749687424657276</v>
      </c>
      <c r="AC9182">
        <v>0</v>
      </c>
      <c r="AD9182">
        <v>141.28215837413535</v>
      </c>
      <c r="AE9182">
        <v>165.67918220335252</v>
      </c>
    </row>
    <row r="9183" spans="1:31" x14ac:dyDescent="0.3">
      <c r="A9183">
        <v>2731572</v>
      </c>
      <c r="B9183">
        <v>1</v>
      </c>
      <c r="C9183" t="s">
        <v>81</v>
      </c>
      <c r="D9183" t="s">
        <v>120</v>
      </c>
      <c r="E9183" t="s">
        <v>150</v>
      </c>
      <c r="F9183" t="s">
        <v>24942</v>
      </c>
      <c r="G9183" t="s">
        <v>152</v>
      </c>
      <c r="H9183" t="s">
        <v>153</v>
      </c>
      <c r="I9183" t="s">
        <v>136</v>
      </c>
      <c r="J9183" t="s">
        <v>137</v>
      </c>
      <c r="K9183" t="s">
        <v>138</v>
      </c>
      <c r="L9183" t="s">
        <v>24943</v>
      </c>
      <c r="M9183" t="s">
        <v>24944</v>
      </c>
      <c r="N9183">
        <v>0.51500000000000001</v>
      </c>
      <c r="O9183">
        <v>0</v>
      </c>
      <c r="P9183">
        <v>518</v>
      </c>
      <c r="Q9183">
        <v>0</v>
      </c>
      <c r="R9183">
        <v>9</v>
      </c>
      <c r="S9183">
        <v>0</v>
      </c>
      <c r="T9183">
        <v>60</v>
      </c>
      <c r="U9183">
        <v>0</v>
      </c>
      <c r="V9183">
        <v>1</v>
      </c>
      <c r="W9183">
        <v>0</v>
      </c>
      <c r="X9183">
        <v>39.888521188978501</v>
      </c>
      <c r="Y9183">
        <v>0</v>
      </c>
      <c r="Z9183">
        <v>0.25499824381500003</v>
      </c>
      <c r="AA9183">
        <v>0</v>
      </c>
      <c r="AB9183">
        <v>17.576430683947741</v>
      </c>
      <c r="AC9183">
        <v>0</v>
      </c>
      <c r="AD9183">
        <v>0.39131486840292001</v>
      </c>
      <c r="AE9183">
        <v>58.111264985144167</v>
      </c>
    </row>
    <row r="9184" spans="1:31" x14ac:dyDescent="0.3">
      <c r="A9184">
        <v>2731632</v>
      </c>
      <c r="B9184">
        <v>1</v>
      </c>
      <c r="C9184" t="s">
        <v>80</v>
      </c>
      <c r="D9184" t="s">
        <v>96</v>
      </c>
      <c r="E9184" t="s">
        <v>132</v>
      </c>
      <c r="F9184" t="s">
        <v>24945</v>
      </c>
      <c r="G9184" t="s">
        <v>409</v>
      </c>
      <c r="H9184" t="s">
        <v>135</v>
      </c>
      <c r="I9184" t="s">
        <v>136</v>
      </c>
      <c r="J9184" t="s">
        <v>137</v>
      </c>
      <c r="K9184" t="s">
        <v>138</v>
      </c>
      <c r="L9184" t="s">
        <v>24946</v>
      </c>
      <c r="M9184" t="s">
        <v>24947</v>
      </c>
      <c r="N9184">
        <v>2.9755555550000001</v>
      </c>
      <c r="O9184">
        <v>0</v>
      </c>
      <c r="P9184">
        <v>22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9.6937114354500729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9.6937114354500729</v>
      </c>
    </row>
    <row r="9185" spans="1:31" x14ac:dyDescent="0.3">
      <c r="A9185">
        <v>2731025</v>
      </c>
      <c r="B9185">
        <v>1</v>
      </c>
      <c r="C9185" t="s">
        <v>80</v>
      </c>
      <c r="D9185" t="s">
        <v>96</v>
      </c>
      <c r="E9185" t="s">
        <v>161</v>
      </c>
      <c r="F9185" t="s">
        <v>24948</v>
      </c>
      <c r="G9185" t="s">
        <v>163</v>
      </c>
      <c r="H9185" t="s">
        <v>135</v>
      </c>
      <c r="I9185" t="s">
        <v>136</v>
      </c>
      <c r="J9185" t="s">
        <v>137</v>
      </c>
      <c r="K9185" t="s">
        <v>138</v>
      </c>
      <c r="L9185" t="s">
        <v>24949</v>
      </c>
      <c r="M9185" t="s">
        <v>24950</v>
      </c>
      <c r="N9185">
        <v>7.9405555550000004</v>
      </c>
      <c r="O9185">
        <v>0</v>
      </c>
      <c r="P9185">
        <v>36</v>
      </c>
      <c r="Q9185">
        <v>0</v>
      </c>
      <c r="R9185">
        <v>1</v>
      </c>
      <c r="S9185">
        <v>0</v>
      </c>
      <c r="T9185">
        <v>3</v>
      </c>
      <c r="U9185">
        <v>0</v>
      </c>
      <c r="V9185">
        <v>0</v>
      </c>
      <c r="W9185">
        <v>0</v>
      </c>
      <c r="X9185">
        <v>99.133299771141395</v>
      </c>
      <c r="Y9185">
        <v>0</v>
      </c>
      <c r="Z9185">
        <v>0</v>
      </c>
      <c r="AA9185">
        <v>0</v>
      </c>
      <c r="AB9185">
        <v>0</v>
      </c>
      <c r="AC9185">
        <v>0</v>
      </c>
      <c r="AD9185">
        <v>0</v>
      </c>
      <c r="AE9185">
        <v>99.133299771141395</v>
      </c>
    </row>
    <row r="9186" spans="1:31" x14ac:dyDescent="0.3">
      <c r="A9186">
        <v>2731526</v>
      </c>
      <c r="B9186">
        <v>1</v>
      </c>
      <c r="C9186" t="s">
        <v>81</v>
      </c>
      <c r="D9186" t="s">
        <v>112</v>
      </c>
      <c r="E9186" t="s">
        <v>145</v>
      </c>
      <c r="F9186" t="s">
        <v>24951</v>
      </c>
      <c r="G9186" t="s">
        <v>230</v>
      </c>
      <c r="H9186" t="s">
        <v>135</v>
      </c>
      <c r="I9186" t="s">
        <v>136</v>
      </c>
      <c r="J9186" t="s">
        <v>137</v>
      </c>
      <c r="K9186" t="s">
        <v>138</v>
      </c>
      <c r="L9186" t="s">
        <v>24952</v>
      </c>
      <c r="M9186" t="s">
        <v>24953</v>
      </c>
      <c r="N9186">
        <v>0.62138888800000003</v>
      </c>
      <c r="O9186">
        <v>0</v>
      </c>
      <c r="P9186">
        <v>1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8.4316529867850001E-2</v>
      </c>
      <c r="Y9186">
        <v>0</v>
      </c>
      <c r="Z9186">
        <v>0</v>
      </c>
      <c r="AA9186">
        <v>0</v>
      </c>
      <c r="AB9186">
        <v>0</v>
      </c>
      <c r="AC9186">
        <v>0</v>
      </c>
      <c r="AD9186">
        <v>0</v>
      </c>
      <c r="AE9186">
        <v>8.4316529867850001E-2</v>
      </c>
    </row>
    <row r="9187" spans="1:31" x14ac:dyDescent="0.3">
      <c r="A9187">
        <v>2731031</v>
      </c>
      <c r="B9187">
        <v>1</v>
      </c>
      <c r="C9187" t="s">
        <v>80</v>
      </c>
      <c r="D9187" t="s">
        <v>99</v>
      </c>
      <c r="E9187" t="s">
        <v>161</v>
      </c>
      <c r="F9187" t="s">
        <v>24954</v>
      </c>
      <c r="G9187" t="s">
        <v>163</v>
      </c>
      <c r="H9187" t="s">
        <v>135</v>
      </c>
      <c r="I9187" t="s">
        <v>136</v>
      </c>
      <c r="J9187" t="s">
        <v>137</v>
      </c>
      <c r="K9187" t="s">
        <v>138</v>
      </c>
      <c r="L9187" t="s">
        <v>24955</v>
      </c>
      <c r="M9187" t="s">
        <v>24956</v>
      </c>
      <c r="N9187">
        <v>1.716388888</v>
      </c>
      <c r="O9187">
        <v>0</v>
      </c>
      <c r="P9187">
        <v>5</v>
      </c>
      <c r="Q9187">
        <v>0</v>
      </c>
      <c r="R9187">
        <v>3</v>
      </c>
      <c r="S9187">
        <v>0</v>
      </c>
      <c r="T9187">
        <v>3</v>
      </c>
      <c r="U9187">
        <v>0</v>
      </c>
      <c r="V9187">
        <v>0</v>
      </c>
      <c r="W9187">
        <v>0</v>
      </c>
      <c r="X9187">
        <v>2.3696331961289867</v>
      </c>
      <c r="Y9187">
        <v>0</v>
      </c>
      <c r="Z9187">
        <v>0.12488211259511001</v>
      </c>
      <c r="AA9187">
        <v>0</v>
      </c>
      <c r="AB9187">
        <v>2.6789132403024998</v>
      </c>
      <c r="AC9187">
        <v>0</v>
      </c>
      <c r="AD9187">
        <v>0</v>
      </c>
      <c r="AE9187">
        <v>5.1734285490265961</v>
      </c>
    </row>
    <row r="9188" spans="1:31" x14ac:dyDescent="0.3">
      <c r="A9188">
        <v>2730885</v>
      </c>
      <c r="B9188">
        <v>1</v>
      </c>
      <c r="C9188" t="s">
        <v>80</v>
      </c>
      <c r="D9188" t="s">
        <v>106</v>
      </c>
      <c r="E9188" t="s">
        <v>161</v>
      </c>
      <c r="F9188" t="s">
        <v>24957</v>
      </c>
      <c r="G9188" t="s">
        <v>163</v>
      </c>
      <c r="H9188" t="s">
        <v>135</v>
      </c>
      <c r="I9188" t="s">
        <v>136</v>
      </c>
      <c r="J9188" t="s">
        <v>137</v>
      </c>
      <c r="K9188" t="s">
        <v>138</v>
      </c>
      <c r="L9188" t="s">
        <v>24958</v>
      </c>
      <c r="M9188" t="s">
        <v>24959</v>
      </c>
      <c r="N9188">
        <v>1.003055555</v>
      </c>
      <c r="O9188">
        <v>0</v>
      </c>
      <c r="P9188">
        <v>2</v>
      </c>
      <c r="Q9188">
        <v>0</v>
      </c>
      <c r="R9188">
        <v>4</v>
      </c>
      <c r="S9188">
        <v>0</v>
      </c>
      <c r="T9188">
        <v>1</v>
      </c>
      <c r="U9188">
        <v>0</v>
      </c>
      <c r="V9188">
        <v>0</v>
      </c>
      <c r="W9188">
        <v>0</v>
      </c>
      <c r="X9188">
        <v>0.43607879555898005</v>
      </c>
      <c r="Y9188">
        <v>0</v>
      </c>
      <c r="Z9188">
        <v>5.6731665487235459</v>
      </c>
      <c r="AA9188">
        <v>0</v>
      </c>
      <c r="AB9188">
        <v>0.62927278021946254</v>
      </c>
      <c r="AC9188">
        <v>0</v>
      </c>
      <c r="AD9188">
        <v>0</v>
      </c>
      <c r="AE9188">
        <v>6.7385181245019883</v>
      </c>
    </row>
    <row r="9189" spans="1:31" x14ac:dyDescent="0.3">
      <c r="A9189">
        <v>2731234</v>
      </c>
      <c r="B9189">
        <v>1</v>
      </c>
      <c r="C9189" t="s">
        <v>81</v>
      </c>
      <c r="D9189" t="s">
        <v>118</v>
      </c>
      <c r="E9189" t="s">
        <v>156</v>
      </c>
      <c r="F9189" t="s">
        <v>24960</v>
      </c>
      <c r="G9189" t="s">
        <v>185</v>
      </c>
      <c r="H9189" t="s">
        <v>153</v>
      </c>
      <c r="I9189" t="s">
        <v>136</v>
      </c>
      <c r="J9189" t="s">
        <v>137</v>
      </c>
      <c r="K9189" t="s">
        <v>138</v>
      </c>
      <c r="L9189" t="s">
        <v>24961</v>
      </c>
      <c r="M9189" t="s">
        <v>24962</v>
      </c>
      <c r="N9189">
        <v>7.7708333329999997</v>
      </c>
      <c r="O9189">
        <v>0</v>
      </c>
      <c r="P9189">
        <v>0</v>
      </c>
      <c r="Q9189">
        <v>0</v>
      </c>
      <c r="R9189">
        <v>0</v>
      </c>
      <c r="S9189">
        <v>2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0</v>
      </c>
      <c r="Z9189">
        <v>0</v>
      </c>
      <c r="AA9189">
        <v>130.41921863301832</v>
      </c>
      <c r="AB9189">
        <v>0</v>
      </c>
      <c r="AC9189">
        <v>0</v>
      </c>
      <c r="AD9189">
        <v>0</v>
      </c>
      <c r="AE9189">
        <v>130.41921863301832</v>
      </c>
    </row>
    <row r="9190" spans="1:31" x14ac:dyDescent="0.3">
      <c r="A9190">
        <v>2731589</v>
      </c>
      <c r="B9190">
        <v>1</v>
      </c>
      <c r="C9190" t="s">
        <v>81</v>
      </c>
      <c r="D9190" t="s">
        <v>128</v>
      </c>
      <c r="E9190" t="s">
        <v>200</v>
      </c>
      <c r="F9190" t="s">
        <v>24963</v>
      </c>
      <c r="G9190" t="s">
        <v>543</v>
      </c>
      <c r="H9190" t="s">
        <v>135</v>
      </c>
      <c r="I9190" t="s">
        <v>136</v>
      </c>
      <c r="J9190" t="s">
        <v>137</v>
      </c>
      <c r="K9190" t="s">
        <v>138</v>
      </c>
      <c r="L9190" t="s">
        <v>24964</v>
      </c>
      <c r="M9190" t="s">
        <v>24965</v>
      </c>
      <c r="N9190">
        <v>6.9527777769999997</v>
      </c>
      <c r="O9190">
        <v>0</v>
      </c>
      <c r="P9190">
        <v>8</v>
      </c>
      <c r="Q9190">
        <v>0</v>
      </c>
      <c r="R9190">
        <v>0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14.098797914229621</v>
      </c>
      <c r="Y9190">
        <v>0</v>
      </c>
      <c r="Z9190">
        <v>0</v>
      </c>
      <c r="AA9190">
        <v>0</v>
      </c>
      <c r="AB9190">
        <v>0</v>
      </c>
      <c r="AC9190">
        <v>0</v>
      </c>
      <c r="AD9190">
        <v>0</v>
      </c>
      <c r="AE9190">
        <v>14.098797914229621</v>
      </c>
    </row>
    <row r="9191" spans="1:31" x14ac:dyDescent="0.3">
      <c r="A9191">
        <v>2730925</v>
      </c>
      <c r="B9191">
        <v>1</v>
      </c>
      <c r="C9191" t="s">
        <v>80</v>
      </c>
      <c r="D9191" t="s">
        <v>82</v>
      </c>
      <c r="E9191" t="s">
        <v>200</v>
      </c>
      <c r="F9191" t="s">
        <v>2698</v>
      </c>
      <c r="G9191" t="s">
        <v>249</v>
      </c>
      <c r="H9191" t="s">
        <v>135</v>
      </c>
      <c r="I9191" t="s">
        <v>136</v>
      </c>
      <c r="J9191" t="s">
        <v>5</v>
      </c>
      <c r="K9191" t="s">
        <v>138</v>
      </c>
      <c r="L9191" t="s">
        <v>24966</v>
      </c>
      <c r="M9191" t="s">
        <v>24967</v>
      </c>
      <c r="N9191">
        <v>12.596666666000001</v>
      </c>
      <c r="O9191">
        <v>0</v>
      </c>
      <c r="P9191">
        <v>57</v>
      </c>
      <c r="Q9191">
        <v>0</v>
      </c>
      <c r="R9191">
        <v>0</v>
      </c>
      <c r="S9191">
        <v>0</v>
      </c>
      <c r="T9191">
        <v>15</v>
      </c>
      <c r="U9191">
        <v>0</v>
      </c>
      <c r="V9191">
        <v>0</v>
      </c>
      <c r="W9191">
        <v>0</v>
      </c>
      <c r="X9191">
        <v>104.45032477480329</v>
      </c>
      <c r="Y9191">
        <v>0</v>
      </c>
      <c r="Z9191">
        <v>0</v>
      </c>
      <c r="AA9191">
        <v>0</v>
      </c>
      <c r="AB9191">
        <v>120.95490704270709</v>
      </c>
      <c r="AC9191">
        <v>0</v>
      </c>
      <c r="AD9191">
        <v>0</v>
      </c>
      <c r="AE9191">
        <v>225.40523181751038</v>
      </c>
    </row>
    <row r="9192" spans="1:31" x14ac:dyDescent="0.3">
      <c r="A9192">
        <v>2731091</v>
      </c>
      <c r="B9192">
        <v>1</v>
      </c>
      <c r="C9192" t="s">
        <v>80</v>
      </c>
      <c r="D9192" t="s">
        <v>88</v>
      </c>
      <c r="E9192" t="s">
        <v>132</v>
      </c>
      <c r="F9192" t="s">
        <v>24968</v>
      </c>
      <c r="G9192" t="s">
        <v>202</v>
      </c>
      <c r="H9192" t="s">
        <v>135</v>
      </c>
      <c r="I9192" t="s">
        <v>136</v>
      </c>
      <c r="J9192" t="s">
        <v>137</v>
      </c>
      <c r="K9192" t="s">
        <v>138</v>
      </c>
      <c r="L9192" t="s">
        <v>24969</v>
      </c>
      <c r="M9192" t="s">
        <v>24970</v>
      </c>
      <c r="N9192">
        <v>6.4950000000000001</v>
      </c>
      <c r="O9192">
        <v>0</v>
      </c>
      <c r="P9192">
        <v>151</v>
      </c>
      <c r="Q9192">
        <v>0</v>
      </c>
      <c r="R9192">
        <v>0</v>
      </c>
      <c r="S9192">
        <v>0</v>
      </c>
      <c r="T9192">
        <v>10</v>
      </c>
      <c r="U9192">
        <v>0</v>
      </c>
      <c r="V9192">
        <v>0</v>
      </c>
      <c r="W9192">
        <v>0</v>
      </c>
      <c r="X9192">
        <v>225.92652103533479</v>
      </c>
      <c r="Y9192">
        <v>0</v>
      </c>
      <c r="Z9192">
        <v>0</v>
      </c>
      <c r="AA9192">
        <v>0</v>
      </c>
      <c r="AB9192">
        <v>132.23375237564861</v>
      </c>
      <c r="AC9192">
        <v>0</v>
      </c>
      <c r="AD9192">
        <v>0</v>
      </c>
      <c r="AE9192">
        <v>358.16027341098339</v>
      </c>
    </row>
    <row r="9193" spans="1:31" x14ac:dyDescent="0.3">
      <c r="A9193">
        <v>2731801</v>
      </c>
      <c r="B9193">
        <v>1</v>
      </c>
      <c r="C9193" t="s">
        <v>80</v>
      </c>
      <c r="D9193" t="s">
        <v>85</v>
      </c>
      <c r="E9193" t="s">
        <v>200</v>
      </c>
      <c r="F9193" t="s">
        <v>24971</v>
      </c>
      <c r="G9193" t="s">
        <v>393</v>
      </c>
      <c r="H9193" t="s">
        <v>135</v>
      </c>
      <c r="I9193" t="s">
        <v>136</v>
      </c>
      <c r="J9193" t="s">
        <v>137</v>
      </c>
      <c r="K9193" t="s">
        <v>138</v>
      </c>
      <c r="L9193" t="s">
        <v>24972</v>
      </c>
      <c r="M9193" t="s">
        <v>24973</v>
      </c>
      <c r="N9193">
        <v>5.7694444440000003</v>
      </c>
      <c r="O9193">
        <v>0</v>
      </c>
      <c r="P9193">
        <v>48</v>
      </c>
      <c r="Q9193">
        <v>0</v>
      </c>
      <c r="R9193">
        <v>0</v>
      </c>
      <c r="S9193">
        <v>0</v>
      </c>
      <c r="T9193">
        <v>3</v>
      </c>
      <c r="U9193">
        <v>0</v>
      </c>
      <c r="V9193">
        <v>0</v>
      </c>
      <c r="W9193">
        <v>0</v>
      </c>
      <c r="X9193">
        <v>71.068510721987849</v>
      </c>
      <c r="Y9193">
        <v>0</v>
      </c>
      <c r="Z9193">
        <v>0</v>
      </c>
      <c r="AA9193">
        <v>0</v>
      </c>
      <c r="AB9193">
        <v>6.3815946245939132</v>
      </c>
      <c r="AC9193">
        <v>0</v>
      </c>
      <c r="AD9193">
        <v>0</v>
      </c>
      <c r="AE9193">
        <v>77.450105346581765</v>
      </c>
    </row>
    <row r="9194" spans="1:31" x14ac:dyDescent="0.3">
      <c r="A9194">
        <v>2731924</v>
      </c>
      <c r="B9194">
        <v>1</v>
      </c>
      <c r="C9194" t="s">
        <v>80</v>
      </c>
      <c r="D9194" t="s">
        <v>91</v>
      </c>
      <c r="E9194" t="s">
        <v>156</v>
      </c>
      <c r="F9194" t="s">
        <v>24974</v>
      </c>
      <c r="G9194" t="s">
        <v>170</v>
      </c>
      <c r="H9194" t="s">
        <v>153</v>
      </c>
      <c r="I9194" t="s">
        <v>136</v>
      </c>
      <c r="J9194" t="s">
        <v>137</v>
      </c>
      <c r="K9194" t="s">
        <v>138</v>
      </c>
      <c r="L9194" t="s">
        <v>24975</v>
      </c>
      <c r="M9194" t="s">
        <v>24976</v>
      </c>
      <c r="N9194">
        <v>0.31027777699999998</v>
      </c>
      <c r="O9194">
        <v>0</v>
      </c>
      <c r="P9194">
        <v>0</v>
      </c>
      <c r="Q9194">
        <v>0</v>
      </c>
      <c r="R9194">
        <v>0</v>
      </c>
      <c r="S9194">
        <v>1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0</v>
      </c>
      <c r="Z9194">
        <v>0</v>
      </c>
      <c r="AA9194">
        <v>3.3806536736680006</v>
      </c>
      <c r="AB9194">
        <v>0</v>
      </c>
      <c r="AC9194">
        <v>0</v>
      </c>
      <c r="AD9194">
        <v>0</v>
      </c>
      <c r="AE9194">
        <v>3.3806536736680006</v>
      </c>
    </row>
    <row r="9195" spans="1:31" x14ac:dyDescent="0.3">
      <c r="A9195">
        <v>2731191</v>
      </c>
      <c r="B9195">
        <v>1</v>
      </c>
      <c r="C9195" t="s">
        <v>80</v>
      </c>
      <c r="D9195" t="s">
        <v>108</v>
      </c>
      <c r="E9195" t="s">
        <v>161</v>
      </c>
      <c r="F9195" t="s">
        <v>15459</v>
      </c>
      <c r="G9195" t="s">
        <v>163</v>
      </c>
      <c r="H9195" t="s">
        <v>135</v>
      </c>
      <c r="I9195" t="s">
        <v>136</v>
      </c>
      <c r="J9195" t="s">
        <v>137</v>
      </c>
      <c r="K9195" t="s">
        <v>138</v>
      </c>
      <c r="L9195" t="s">
        <v>24977</v>
      </c>
      <c r="M9195" t="s">
        <v>24978</v>
      </c>
      <c r="N9195">
        <v>4.6394444439999996</v>
      </c>
      <c r="O9195">
        <v>0</v>
      </c>
      <c r="P9195">
        <v>13</v>
      </c>
      <c r="Q9195">
        <v>0</v>
      </c>
      <c r="R9195">
        <v>11</v>
      </c>
      <c r="S9195">
        <v>0</v>
      </c>
      <c r="T9195">
        <v>8</v>
      </c>
      <c r="U9195">
        <v>0</v>
      </c>
      <c r="V9195">
        <v>0</v>
      </c>
      <c r="W9195">
        <v>0</v>
      </c>
      <c r="X9195">
        <v>11.034716958154567</v>
      </c>
      <c r="Y9195">
        <v>0</v>
      </c>
      <c r="Z9195">
        <v>0</v>
      </c>
      <c r="AA9195">
        <v>0</v>
      </c>
      <c r="AB9195">
        <v>18.903706796887466</v>
      </c>
      <c r="AC9195">
        <v>0</v>
      </c>
      <c r="AD9195">
        <v>0</v>
      </c>
      <c r="AE9195">
        <v>29.938423755042031</v>
      </c>
    </row>
    <row r="9196" spans="1:31" x14ac:dyDescent="0.3">
      <c r="A9196">
        <v>2731489</v>
      </c>
      <c r="B9196">
        <v>1</v>
      </c>
      <c r="C9196" t="s">
        <v>81</v>
      </c>
      <c r="D9196" t="s">
        <v>118</v>
      </c>
      <c r="E9196" t="s">
        <v>145</v>
      </c>
      <c r="F9196" t="s">
        <v>24979</v>
      </c>
      <c r="G9196" t="s">
        <v>230</v>
      </c>
      <c r="H9196" t="s">
        <v>135</v>
      </c>
      <c r="I9196" t="s">
        <v>136</v>
      </c>
      <c r="J9196" t="s">
        <v>137</v>
      </c>
      <c r="K9196" t="s">
        <v>138</v>
      </c>
      <c r="L9196" t="s">
        <v>24980</v>
      </c>
      <c r="M9196" t="s">
        <v>24981</v>
      </c>
      <c r="N9196">
        <v>2.8174999999999999</v>
      </c>
      <c r="O9196">
        <v>0</v>
      </c>
      <c r="P9196">
        <v>0</v>
      </c>
      <c r="Q9196">
        <v>0</v>
      </c>
      <c r="R9196">
        <v>0</v>
      </c>
      <c r="S9196">
        <v>0</v>
      </c>
      <c r="T9196">
        <v>1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0</v>
      </c>
      <c r="AA9196">
        <v>0</v>
      </c>
      <c r="AB9196">
        <v>0.58966071022180011</v>
      </c>
      <c r="AC9196">
        <v>0</v>
      </c>
      <c r="AD9196">
        <v>0</v>
      </c>
      <c r="AE9196">
        <v>0.58966071022180011</v>
      </c>
    </row>
    <row r="9197" spans="1:31" x14ac:dyDescent="0.3">
      <c r="A9197">
        <v>2730968</v>
      </c>
      <c r="B9197">
        <v>1</v>
      </c>
      <c r="C9197" t="s">
        <v>81</v>
      </c>
      <c r="D9197" t="s">
        <v>113</v>
      </c>
      <c r="E9197" t="s">
        <v>161</v>
      </c>
      <c r="F9197" t="s">
        <v>24982</v>
      </c>
      <c r="G9197" t="s">
        <v>409</v>
      </c>
      <c r="H9197" t="s">
        <v>135</v>
      </c>
      <c r="I9197" t="s">
        <v>136</v>
      </c>
      <c r="J9197" t="s">
        <v>137</v>
      </c>
      <c r="K9197" t="s">
        <v>138</v>
      </c>
      <c r="L9197" t="s">
        <v>24983</v>
      </c>
      <c r="M9197" t="s">
        <v>24984</v>
      </c>
      <c r="N9197">
        <v>5.5216666659999998</v>
      </c>
      <c r="O9197">
        <v>0</v>
      </c>
      <c r="P9197">
        <v>9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1.064003723935</v>
      </c>
      <c r="Y9197">
        <v>0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1.064003723935</v>
      </c>
    </row>
    <row r="9198" spans="1:31" x14ac:dyDescent="0.3">
      <c r="A9198">
        <v>2730905</v>
      </c>
      <c r="B9198">
        <v>1</v>
      </c>
      <c r="C9198" t="s">
        <v>81</v>
      </c>
      <c r="D9198" t="s">
        <v>118</v>
      </c>
      <c r="E9198" t="s">
        <v>213</v>
      </c>
      <c r="F9198" t="s">
        <v>12412</v>
      </c>
      <c r="G9198" t="s">
        <v>152</v>
      </c>
      <c r="H9198" t="s">
        <v>153</v>
      </c>
      <c r="I9198" t="s">
        <v>136</v>
      </c>
      <c r="J9198" t="s">
        <v>137</v>
      </c>
      <c r="K9198" t="s">
        <v>138</v>
      </c>
      <c r="L9198" t="s">
        <v>24985</v>
      </c>
      <c r="M9198" t="s">
        <v>24986</v>
      </c>
      <c r="N9198">
        <v>1.488888888</v>
      </c>
      <c r="O9198">
        <v>0</v>
      </c>
      <c r="P9198">
        <v>0</v>
      </c>
      <c r="Q9198">
        <v>3</v>
      </c>
      <c r="R9198">
        <v>0</v>
      </c>
      <c r="S9198">
        <v>4</v>
      </c>
      <c r="T9198">
        <v>0</v>
      </c>
      <c r="U9198">
        <v>5</v>
      </c>
      <c r="V9198">
        <v>0</v>
      </c>
      <c r="W9198">
        <v>0</v>
      </c>
      <c r="X9198">
        <v>0</v>
      </c>
      <c r="Y9198">
        <v>0</v>
      </c>
      <c r="Z9198">
        <v>0</v>
      </c>
      <c r="AA9198">
        <v>140.64373385838678</v>
      </c>
      <c r="AB9198">
        <v>0</v>
      </c>
      <c r="AC9198">
        <v>105.34314945032234</v>
      </c>
      <c r="AD9198">
        <v>0</v>
      </c>
      <c r="AE9198">
        <v>245.98688330870914</v>
      </c>
    </row>
    <row r="9199" spans="1:31" x14ac:dyDescent="0.3">
      <c r="A9199">
        <v>2731944</v>
      </c>
      <c r="B9199">
        <v>1</v>
      </c>
      <c r="C9199" t="s">
        <v>80</v>
      </c>
      <c r="D9199" t="s">
        <v>106</v>
      </c>
      <c r="E9199" t="s">
        <v>145</v>
      </c>
      <c r="F9199" t="s">
        <v>24987</v>
      </c>
      <c r="G9199" t="s">
        <v>181</v>
      </c>
      <c r="H9199" t="s">
        <v>135</v>
      </c>
      <c r="I9199" t="s">
        <v>136</v>
      </c>
      <c r="J9199" t="s">
        <v>137</v>
      </c>
      <c r="K9199" t="s">
        <v>138</v>
      </c>
      <c r="L9199" t="s">
        <v>24988</v>
      </c>
      <c r="M9199" t="s">
        <v>24989</v>
      </c>
      <c r="N9199">
        <v>3.7258333330000002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1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0</v>
      </c>
      <c r="AA9199">
        <v>0</v>
      </c>
      <c r="AB9199">
        <v>1.2750139990233618</v>
      </c>
      <c r="AC9199">
        <v>0</v>
      </c>
      <c r="AD9199">
        <v>0</v>
      </c>
      <c r="AE9199">
        <v>1.2750139990233618</v>
      </c>
    </row>
    <row r="9200" spans="1:31" x14ac:dyDescent="0.3">
      <c r="A9200">
        <v>2731795</v>
      </c>
      <c r="B9200">
        <v>1</v>
      </c>
      <c r="C9200" t="s">
        <v>81</v>
      </c>
      <c r="D9200" t="s">
        <v>112</v>
      </c>
      <c r="E9200" t="s">
        <v>213</v>
      </c>
      <c r="F9200" t="s">
        <v>969</v>
      </c>
      <c r="G9200" t="s">
        <v>152</v>
      </c>
      <c r="H9200" t="s">
        <v>153</v>
      </c>
      <c r="I9200" t="s">
        <v>136</v>
      </c>
      <c r="J9200" t="s">
        <v>137</v>
      </c>
      <c r="K9200" t="s">
        <v>138</v>
      </c>
      <c r="L9200" t="s">
        <v>24990</v>
      </c>
      <c r="M9200" t="s">
        <v>24991</v>
      </c>
      <c r="N9200">
        <v>4.9566666660000003</v>
      </c>
      <c r="O9200">
        <v>0</v>
      </c>
      <c r="P9200">
        <v>0</v>
      </c>
      <c r="Q9200">
        <v>25</v>
      </c>
      <c r="R9200">
        <v>0</v>
      </c>
      <c r="S9200">
        <v>2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38.809182600527365</v>
      </c>
      <c r="Z9200">
        <v>0</v>
      </c>
      <c r="AA9200">
        <v>5.1794881901029362</v>
      </c>
      <c r="AB9200">
        <v>0</v>
      </c>
      <c r="AC9200">
        <v>0</v>
      </c>
      <c r="AD9200">
        <v>0</v>
      </c>
      <c r="AE9200">
        <v>43.988670790630302</v>
      </c>
    </row>
    <row r="9201" spans="1:31" x14ac:dyDescent="0.3">
      <c r="A9201">
        <v>2730865</v>
      </c>
      <c r="B9201">
        <v>1</v>
      </c>
      <c r="C9201" t="s">
        <v>80</v>
      </c>
      <c r="D9201" t="s">
        <v>83</v>
      </c>
      <c r="E9201" t="s">
        <v>173</v>
      </c>
      <c r="F9201" t="s">
        <v>20181</v>
      </c>
      <c r="G9201" t="s">
        <v>1613</v>
      </c>
      <c r="H9201" t="s">
        <v>5535</v>
      </c>
      <c r="I9201" t="s">
        <v>136</v>
      </c>
      <c r="J9201" t="s">
        <v>137</v>
      </c>
      <c r="K9201" t="s">
        <v>210</v>
      </c>
      <c r="L9201" t="s">
        <v>24992</v>
      </c>
      <c r="M9201" t="s">
        <v>24993</v>
      </c>
      <c r="N9201">
        <v>0.14944444400000001</v>
      </c>
      <c r="O9201">
        <v>0</v>
      </c>
      <c r="P9201">
        <v>1028</v>
      </c>
      <c r="Q9201">
        <v>0</v>
      </c>
      <c r="R9201">
        <v>0</v>
      </c>
      <c r="S9201">
        <v>0</v>
      </c>
      <c r="T9201">
        <v>14</v>
      </c>
      <c r="U9201">
        <v>0</v>
      </c>
      <c r="V9201">
        <v>0</v>
      </c>
      <c r="W9201">
        <v>0</v>
      </c>
      <c r="X9201">
        <v>29.762808044862055</v>
      </c>
      <c r="Y9201">
        <v>0</v>
      </c>
      <c r="Z9201">
        <v>0</v>
      </c>
      <c r="AA9201">
        <v>0</v>
      </c>
      <c r="AB9201">
        <v>2.9773661662885904</v>
      </c>
      <c r="AC9201">
        <v>0</v>
      </c>
      <c r="AD9201">
        <v>0</v>
      </c>
      <c r="AE9201">
        <v>32.740174211150645</v>
      </c>
    </row>
    <row r="9202" spans="1:31" x14ac:dyDescent="0.3">
      <c r="A9202">
        <v>2731535</v>
      </c>
      <c r="B9202">
        <v>1</v>
      </c>
      <c r="C9202" t="s">
        <v>80</v>
      </c>
      <c r="D9202" t="s">
        <v>100</v>
      </c>
      <c r="E9202" t="s">
        <v>213</v>
      </c>
      <c r="F9202" t="s">
        <v>8748</v>
      </c>
      <c r="G9202" t="s">
        <v>152</v>
      </c>
      <c r="H9202" t="s">
        <v>153</v>
      </c>
      <c r="I9202" t="s">
        <v>136</v>
      </c>
      <c r="J9202" t="s">
        <v>137</v>
      </c>
      <c r="K9202" t="s">
        <v>138</v>
      </c>
      <c r="L9202" t="s">
        <v>24994</v>
      </c>
      <c r="M9202" t="s">
        <v>24995</v>
      </c>
      <c r="N9202">
        <v>0.58944444399999996</v>
      </c>
      <c r="O9202">
        <v>5</v>
      </c>
      <c r="P9202">
        <v>137</v>
      </c>
      <c r="Q9202">
        <v>5</v>
      </c>
      <c r="R9202">
        <v>14</v>
      </c>
      <c r="S9202">
        <v>16</v>
      </c>
      <c r="T9202">
        <v>30</v>
      </c>
      <c r="U9202">
        <v>0</v>
      </c>
      <c r="V9202">
        <v>1</v>
      </c>
      <c r="W9202">
        <v>0.56751273363030752</v>
      </c>
      <c r="X9202">
        <v>14.140624701410221</v>
      </c>
      <c r="Y9202">
        <v>2.1315301171027734</v>
      </c>
      <c r="Z9202">
        <v>1.7731911938992202</v>
      </c>
      <c r="AA9202">
        <v>80.106771912477797</v>
      </c>
      <c r="AB9202">
        <v>7.7687762262411306</v>
      </c>
      <c r="AC9202">
        <v>0</v>
      </c>
      <c r="AD9202">
        <v>5.2455728316306001</v>
      </c>
      <c r="AE9202">
        <v>111.73397971639204</v>
      </c>
    </row>
    <row r="9203" spans="1:31" x14ac:dyDescent="0.3">
      <c r="A9203">
        <v>2730871</v>
      </c>
      <c r="B9203">
        <v>1</v>
      </c>
      <c r="C9203" t="s">
        <v>80</v>
      </c>
      <c r="D9203" t="s">
        <v>83</v>
      </c>
      <c r="E9203" t="s">
        <v>173</v>
      </c>
      <c r="F9203" t="s">
        <v>20817</v>
      </c>
      <c r="G9203" t="s">
        <v>1613</v>
      </c>
      <c r="H9203" t="s">
        <v>5535</v>
      </c>
      <c r="I9203" t="s">
        <v>136</v>
      </c>
      <c r="J9203" t="s">
        <v>137</v>
      </c>
      <c r="K9203" t="s">
        <v>210</v>
      </c>
      <c r="L9203" t="s">
        <v>24996</v>
      </c>
      <c r="M9203" t="s">
        <v>24997</v>
      </c>
      <c r="N9203">
        <v>0.22750000000000001</v>
      </c>
      <c r="O9203">
        <v>10</v>
      </c>
      <c r="P9203">
        <v>2058</v>
      </c>
      <c r="Q9203">
        <v>0</v>
      </c>
      <c r="R9203">
        <v>0</v>
      </c>
      <c r="S9203">
        <v>17</v>
      </c>
      <c r="T9203">
        <v>356</v>
      </c>
      <c r="U9203">
        <v>6</v>
      </c>
      <c r="V9203">
        <v>12</v>
      </c>
      <c r="W9203">
        <v>0.48996920831040008</v>
      </c>
      <c r="X9203">
        <v>91.439024565727351</v>
      </c>
      <c r="Y9203">
        <v>0</v>
      </c>
      <c r="Z9203">
        <v>0</v>
      </c>
      <c r="AA9203">
        <v>25.965098397938696</v>
      </c>
      <c r="AB9203">
        <v>56.355383593555473</v>
      </c>
      <c r="AC9203">
        <v>18.747163300462642</v>
      </c>
      <c r="AD9203">
        <v>14.721761788403217</v>
      </c>
      <c r="AE9203">
        <v>207.71840085439777</v>
      </c>
    </row>
    <row r="9204" spans="1:31" x14ac:dyDescent="0.3">
      <c r="A9204">
        <v>2731953</v>
      </c>
      <c r="B9204">
        <v>1</v>
      </c>
      <c r="C9204" t="s">
        <v>81</v>
      </c>
      <c r="D9204" t="s">
        <v>123</v>
      </c>
      <c r="E9204" t="s">
        <v>161</v>
      </c>
      <c r="F9204" t="s">
        <v>24998</v>
      </c>
      <c r="G9204" t="s">
        <v>163</v>
      </c>
      <c r="H9204" t="s">
        <v>135</v>
      </c>
      <c r="I9204" t="s">
        <v>136</v>
      </c>
      <c r="J9204" t="s">
        <v>137</v>
      </c>
      <c r="K9204" t="s">
        <v>138</v>
      </c>
      <c r="L9204" t="s">
        <v>24999</v>
      </c>
      <c r="M9204" t="s">
        <v>25000</v>
      </c>
      <c r="N9204">
        <v>1.213333333</v>
      </c>
      <c r="O9204">
        <v>0</v>
      </c>
      <c r="P9204">
        <v>56</v>
      </c>
      <c r="Q9204">
        <v>0</v>
      </c>
      <c r="R9204">
        <v>0</v>
      </c>
      <c r="S9204">
        <v>0</v>
      </c>
      <c r="T9204">
        <v>2</v>
      </c>
      <c r="U9204">
        <v>0</v>
      </c>
      <c r="V9204">
        <v>0</v>
      </c>
      <c r="W9204">
        <v>0</v>
      </c>
      <c r="X9204">
        <v>13.084389049443201</v>
      </c>
      <c r="Y9204">
        <v>0</v>
      </c>
      <c r="Z9204">
        <v>0</v>
      </c>
      <c r="AA9204">
        <v>0</v>
      </c>
      <c r="AB9204">
        <v>0.13120825619732002</v>
      </c>
      <c r="AC9204">
        <v>0</v>
      </c>
      <c r="AD9204">
        <v>0</v>
      </c>
      <c r="AE9204">
        <v>13.215597305640522</v>
      </c>
    </row>
    <row r="9205" spans="1:31" x14ac:dyDescent="0.3">
      <c r="A9205">
        <v>2731266</v>
      </c>
      <c r="B9205">
        <v>1</v>
      </c>
      <c r="C9205" t="s">
        <v>81</v>
      </c>
      <c r="D9205" t="s">
        <v>128</v>
      </c>
      <c r="E9205" t="s">
        <v>213</v>
      </c>
      <c r="F9205" t="s">
        <v>2044</v>
      </c>
      <c r="G9205" t="s">
        <v>682</v>
      </c>
      <c r="H9205" t="s">
        <v>153</v>
      </c>
      <c r="I9205" t="s">
        <v>136</v>
      </c>
      <c r="J9205" t="s">
        <v>137</v>
      </c>
      <c r="K9205" t="s">
        <v>138</v>
      </c>
      <c r="L9205" t="s">
        <v>25001</v>
      </c>
      <c r="M9205" t="s">
        <v>25002</v>
      </c>
      <c r="N9205">
        <v>3.7094444439999998</v>
      </c>
      <c r="O9205">
        <v>0</v>
      </c>
      <c r="P9205">
        <v>192</v>
      </c>
      <c r="Q9205">
        <v>0</v>
      </c>
      <c r="R9205">
        <v>10</v>
      </c>
      <c r="S9205">
        <v>0</v>
      </c>
      <c r="T9205">
        <v>1</v>
      </c>
      <c r="U9205">
        <v>0</v>
      </c>
      <c r="V9205">
        <v>0</v>
      </c>
      <c r="W9205">
        <v>0</v>
      </c>
      <c r="X9205">
        <v>6.9075879967926612</v>
      </c>
      <c r="Y9205">
        <v>0</v>
      </c>
      <c r="Z9205">
        <v>0.36166991918789998</v>
      </c>
      <c r="AA9205">
        <v>0</v>
      </c>
      <c r="AB9205">
        <v>0</v>
      </c>
      <c r="AC9205">
        <v>0</v>
      </c>
      <c r="AD9205">
        <v>0</v>
      </c>
      <c r="AE9205">
        <v>7.2692579159805613</v>
      </c>
    </row>
    <row r="9206" spans="1:31" x14ac:dyDescent="0.3">
      <c r="A9206">
        <v>2731512</v>
      </c>
      <c r="B9206">
        <v>1</v>
      </c>
      <c r="C9206" t="s">
        <v>80</v>
      </c>
      <c r="D9206" t="s">
        <v>100</v>
      </c>
      <c r="E9206" t="s">
        <v>156</v>
      </c>
      <c r="F9206" t="s">
        <v>20836</v>
      </c>
      <c r="G9206" t="s">
        <v>170</v>
      </c>
      <c r="H9206" t="s">
        <v>153</v>
      </c>
      <c r="I9206" t="s">
        <v>136</v>
      </c>
      <c r="J9206" t="s">
        <v>137</v>
      </c>
      <c r="K9206" t="s">
        <v>138</v>
      </c>
      <c r="L9206" t="s">
        <v>25003</v>
      </c>
      <c r="M9206" t="s">
        <v>25004</v>
      </c>
      <c r="N9206">
        <v>1.434722222</v>
      </c>
      <c r="O9206">
        <v>0</v>
      </c>
      <c r="P9206">
        <v>362</v>
      </c>
      <c r="Q9206">
        <v>0</v>
      </c>
      <c r="R9206">
        <v>3</v>
      </c>
      <c r="S9206">
        <v>0</v>
      </c>
      <c r="T9206">
        <v>22</v>
      </c>
      <c r="U9206">
        <v>0</v>
      </c>
      <c r="V9206">
        <v>0</v>
      </c>
      <c r="W9206">
        <v>0</v>
      </c>
      <c r="X9206">
        <v>42.057592922766908</v>
      </c>
      <c r="Y9206">
        <v>0</v>
      </c>
      <c r="Z9206">
        <v>0</v>
      </c>
      <c r="AA9206">
        <v>0</v>
      </c>
      <c r="AB9206">
        <v>21.076575842863001</v>
      </c>
      <c r="AC9206">
        <v>0</v>
      </c>
      <c r="AD9206">
        <v>0</v>
      </c>
      <c r="AE9206">
        <v>63.134168765629909</v>
      </c>
    </row>
    <row r="9207" spans="1:31" x14ac:dyDescent="0.3">
      <c r="A9207">
        <v>2731429</v>
      </c>
      <c r="B9207">
        <v>1</v>
      </c>
      <c r="C9207" t="s">
        <v>80</v>
      </c>
      <c r="D9207" t="s">
        <v>84</v>
      </c>
      <c r="E9207" t="s">
        <v>132</v>
      </c>
      <c r="F9207" t="s">
        <v>1466</v>
      </c>
      <c r="G9207" t="s">
        <v>134</v>
      </c>
      <c r="H9207" t="s">
        <v>135</v>
      </c>
      <c r="I9207" t="s">
        <v>136</v>
      </c>
      <c r="J9207" t="s">
        <v>137</v>
      </c>
      <c r="K9207" t="s">
        <v>138</v>
      </c>
      <c r="L9207" t="s">
        <v>25005</v>
      </c>
      <c r="M9207" t="s">
        <v>25006</v>
      </c>
      <c r="N9207">
        <v>1.046944444</v>
      </c>
      <c r="O9207">
        <v>0</v>
      </c>
      <c r="P9207">
        <v>20</v>
      </c>
      <c r="Q9207">
        <v>0</v>
      </c>
      <c r="R9207">
        <v>0</v>
      </c>
      <c r="S9207">
        <v>0</v>
      </c>
      <c r="T9207">
        <v>9</v>
      </c>
      <c r="U9207">
        <v>0</v>
      </c>
      <c r="V9207">
        <v>0</v>
      </c>
      <c r="W9207">
        <v>0</v>
      </c>
      <c r="X9207">
        <v>4.624942780971292</v>
      </c>
      <c r="Y9207">
        <v>0</v>
      </c>
      <c r="Z9207">
        <v>0</v>
      </c>
      <c r="AA9207">
        <v>0</v>
      </c>
      <c r="AB9207">
        <v>21.822648144061084</v>
      </c>
      <c r="AC9207">
        <v>0</v>
      </c>
      <c r="AD9207">
        <v>0</v>
      </c>
      <c r="AE9207">
        <v>26.447590925032376</v>
      </c>
    </row>
    <row r="9208" spans="1:31" x14ac:dyDescent="0.3">
      <c r="A9208">
        <v>2731372</v>
      </c>
      <c r="B9208">
        <v>1</v>
      </c>
      <c r="C9208" t="s">
        <v>80</v>
      </c>
      <c r="D9208" t="s">
        <v>111</v>
      </c>
      <c r="E9208" t="s">
        <v>145</v>
      </c>
      <c r="F9208" t="s">
        <v>25007</v>
      </c>
      <c r="G9208" t="s">
        <v>230</v>
      </c>
      <c r="H9208" t="s">
        <v>135</v>
      </c>
      <c r="I9208" t="s">
        <v>136</v>
      </c>
      <c r="J9208" t="s">
        <v>137</v>
      </c>
      <c r="K9208" t="s">
        <v>138</v>
      </c>
      <c r="L9208" t="s">
        <v>25008</v>
      </c>
      <c r="M9208" t="s">
        <v>25009</v>
      </c>
      <c r="N9208">
        <v>3.4855555549999999</v>
      </c>
      <c r="O9208">
        <v>0</v>
      </c>
      <c r="P9208">
        <v>8</v>
      </c>
      <c r="Q9208">
        <v>0</v>
      </c>
      <c r="R9208">
        <v>0</v>
      </c>
      <c r="S9208">
        <v>0</v>
      </c>
      <c r="T9208">
        <v>1</v>
      </c>
      <c r="U9208">
        <v>0</v>
      </c>
      <c r="V9208">
        <v>0</v>
      </c>
      <c r="W9208">
        <v>0</v>
      </c>
      <c r="X9208">
        <v>6.502401448265708</v>
      </c>
      <c r="Y9208">
        <v>0</v>
      </c>
      <c r="Z9208">
        <v>0</v>
      </c>
      <c r="AA9208">
        <v>0</v>
      </c>
      <c r="AB9208">
        <v>0</v>
      </c>
      <c r="AC9208">
        <v>0</v>
      </c>
      <c r="AD9208">
        <v>0</v>
      </c>
      <c r="AE9208">
        <v>6.502401448265708</v>
      </c>
    </row>
    <row r="9209" spans="1:31" x14ac:dyDescent="0.3">
      <c r="A9209">
        <v>2731913</v>
      </c>
      <c r="B9209">
        <v>1</v>
      </c>
      <c r="C9209" t="s">
        <v>80</v>
      </c>
      <c r="D9209" t="s">
        <v>110</v>
      </c>
      <c r="E9209" t="s">
        <v>145</v>
      </c>
      <c r="F9209" t="s">
        <v>25010</v>
      </c>
      <c r="G9209" t="s">
        <v>181</v>
      </c>
      <c r="H9209" t="s">
        <v>135</v>
      </c>
      <c r="I9209" t="s">
        <v>136</v>
      </c>
      <c r="J9209" t="s">
        <v>137</v>
      </c>
      <c r="K9209" t="s">
        <v>138</v>
      </c>
      <c r="L9209" t="s">
        <v>25011</v>
      </c>
      <c r="M9209" t="s">
        <v>25012</v>
      </c>
      <c r="N9209">
        <v>5.0502777769999998</v>
      </c>
      <c r="O9209">
        <v>0</v>
      </c>
      <c r="P9209">
        <v>2</v>
      </c>
      <c r="Q9209">
        <v>0</v>
      </c>
      <c r="R9209">
        <v>0</v>
      </c>
      <c r="S9209">
        <v>0</v>
      </c>
      <c r="T9209">
        <v>1</v>
      </c>
      <c r="U9209">
        <v>0</v>
      </c>
      <c r="V9209">
        <v>0</v>
      </c>
      <c r="W9209">
        <v>0</v>
      </c>
      <c r="X9209">
        <v>2.9732520263541771</v>
      </c>
      <c r="Y9209">
        <v>0</v>
      </c>
      <c r="Z9209">
        <v>0</v>
      </c>
      <c r="AA9209">
        <v>0</v>
      </c>
      <c r="AB9209">
        <v>0.46027540386714921</v>
      </c>
      <c r="AC9209">
        <v>0</v>
      </c>
      <c r="AD9209">
        <v>0</v>
      </c>
      <c r="AE9209">
        <v>3.4335274302213263</v>
      </c>
    </row>
    <row r="9210" spans="1:31" x14ac:dyDescent="0.3">
      <c r="A9210">
        <v>2732013</v>
      </c>
      <c r="B9210">
        <v>1</v>
      </c>
      <c r="C9210" t="s">
        <v>81</v>
      </c>
      <c r="D9210" t="s">
        <v>113</v>
      </c>
      <c r="E9210" t="s">
        <v>145</v>
      </c>
      <c r="F9210" t="s">
        <v>25013</v>
      </c>
      <c r="G9210" t="s">
        <v>230</v>
      </c>
      <c r="H9210" t="s">
        <v>135</v>
      </c>
      <c r="I9210" t="s">
        <v>136</v>
      </c>
      <c r="J9210" t="s">
        <v>137</v>
      </c>
      <c r="K9210" t="s">
        <v>138</v>
      </c>
      <c r="L9210" t="s">
        <v>25014</v>
      </c>
      <c r="M9210" t="s">
        <v>25015</v>
      </c>
      <c r="N9210">
        <v>1.3975</v>
      </c>
      <c r="O9210">
        <v>0</v>
      </c>
      <c r="P9210">
        <v>1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8.9683683274026677E-2</v>
      </c>
      <c r="Y9210">
        <v>0</v>
      </c>
      <c r="Z9210">
        <v>0</v>
      </c>
      <c r="AA9210">
        <v>0</v>
      </c>
      <c r="AB9210">
        <v>0</v>
      </c>
      <c r="AC9210">
        <v>0</v>
      </c>
      <c r="AD9210">
        <v>0</v>
      </c>
      <c r="AE9210">
        <v>8.9683683274026677E-2</v>
      </c>
    </row>
    <row r="9211" spans="1:31" x14ac:dyDescent="0.3">
      <c r="A9211">
        <v>2731163</v>
      </c>
      <c r="B9211">
        <v>1</v>
      </c>
      <c r="C9211" t="s">
        <v>80</v>
      </c>
      <c r="D9211" t="s">
        <v>96</v>
      </c>
      <c r="E9211" t="s">
        <v>156</v>
      </c>
      <c r="F9211" t="s">
        <v>25016</v>
      </c>
      <c r="G9211" t="s">
        <v>348</v>
      </c>
      <c r="H9211" t="s">
        <v>153</v>
      </c>
      <c r="I9211" t="s">
        <v>136</v>
      </c>
      <c r="J9211" t="s">
        <v>137</v>
      </c>
      <c r="K9211" t="s">
        <v>138</v>
      </c>
      <c r="L9211" t="s">
        <v>25017</v>
      </c>
      <c r="M9211" t="s">
        <v>25018</v>
      </c>
      <c r="N9211">
        <v>5.8125</v>
      </c>
      <c r="O9211">
        <v>0</v>
      </c>
      <c r="P9211">
        <v>92</v>
      </c>
      <c r="Q9211">
        <v>0</v>
      </c>
      <c r="R9211">
        <v>0</v>
      </c>
      <c r="S9211">
        <v>0</v>
      </c>
      <c r="T9211">
        <v>2</v>
      </c>
      <c r="U9211">
        <v>0</v>
      </c>
      <c r="V9211">
        <v>0</v>
      </c>
      <c r="W9211">
        <v>0</v>
      </c>
      <c r="X9211">
        <v>57.63442201423922</v>
      </c>
      <c r="Y9211">
        <v>0</v>
      </c>
      <c r="Z9211">
        <v>0</v>
      </c>
      <c r="AA9211">
        <v>0</v>
      </c>
      <c r="AB9211">
        <v>9.1999321536680636</v>
      </c>
      <c r="AC9211">
        <v>0</v>
      </c>
      <c r="AD9211">
        <v>0</v>
      </c>
      <c r="AE9211">
        <v>66.834354167907279</v>
      </c>
    </row>
    <row r="9212" spans="1:31" x14ac:dyDescent="0.3">
      <c r="A9212">
        <v>2731347</v>
      </c>
      <c r="B9212">
        <v>2</v>
      </c>
      <c r="C9212" t="s">
        <v>80</v>
      </c>
      <c r="D9212" t="s">
        <v>103</v>
      </c>
      <c r="E9212" t="s">
        <v>150</v>
      </c>
      <c r="F9212" t="s">
        <v>25019</v>
      </c>
      <c r="G9212" t="s">
        <v>565</v>
      </c>
      <c r="H9212" t="s">
        <v>153</v>
      </c>
      <c r="I9212" t="s">
        <v>136</v>
      </c>
      <c r="J9212" t="s">
        <v>137</v>
      </c>
      <c r="K9212" t="s">
        <v>138</v>
      </c>
      <c r="L9212" t="s">
        <v>25020</v>
      </c>
      <c r="M9212" t="s">
        <v>25021</v>
      </c>
      <c r="N9212">
        <v>1.0463888880000001</v>
      </c>
      <c r="O9212">
        <v>2</v>
      </c>
      <c r="P9212">
        <v>385</v>
      </c>
      <c r="Q9212">
        <v>59</v>
      </c>
      <c r="R9212">
        <v>75</v>
      </c>
      <c r="S9212">
        <v>15</v>
      </c>
      <c r="T9212">
        <v>48</v>
      </c>
      <c r="U9212">
        <v>0</v>
      </c>
      <c r="V9212">
        <v>0</v>
      </c>
      <c r="W9212">
        <v>0.56513245175019489</v>
      </c>
      <c r="X9212">
        <v>91.582257461962101</v>
      </c>
      <c r="Y9212">
        <v>93.727922049363457</v>
      </c>
      <c r="Z9212">
        <v>164.69502734066873</v>
      </c>
      <c r="AA9212">
        <v>75.931500042181895</v>
      </c>
      <c r="AB9212">
        <v>39.7742980827827</v>
      </c>
      <c r="AC9212">
        <v>0</v>
      </c>
      <c r="AD9212">
        <v>0</v>
      </c>
      <c r="AE9212">
        <v>466.27613742870909</v>
      </c>
    </row>
    <row r="9213" spans="1:31" x14ac:dyDescent="0.3">
      <c r="A9213">
        <v>2731306</v>
      </c>
      <c r="B9213">
        <v>1</v>
      </c>
      <c r="C9213" t="s">
        <v>80</v>
      </c>
      <c r="D9213" t="s">
        <v>97</v>
      </c>
      <c r="E9213" t="s">
        <v>161</v>
      </c>
      <c r="F9213" t="s">
        <v>25022</v>
      </c>
      <c r="G9213" t="s">
        <v>543</v>
      </c>
      <c r="H9213" t="s">
        <v>135</v>
      </c>
      <c r="I9213" t="s">
        <v>136</v>
      </c>
      <c r="J9213" t="s">
        <v>137</v>
      </c>
      <c r="K9213" t="s">
        <v>138</v>
      </c>
      <c r="L9213" t="s">
        <v>25023</v>
      </c>
      <c r="M9213" t="s">
        <v>25024</v>
      </c>
      <c r="N9213">
        <v>9.0147222219999996</v>
      </c>
      <c r="O9213">
        <v>0</v>
      </c>
      <c r="P9213">
        <v>59</v>
      </c>
      <c r="Q9213">
        <v>0</v>
      </c>
      <c r="R9213">
        <v>0</v>
      </c>
      <c r="S9213">
        <v>0</v>
      </c>
      <c r="T9213">
        <v>3</v>
      </c>
      <c r="U9213">
        <v>0</v>
      </c>
      <c r="V9213">
        <v>0</v>
      </c>
      <c r="W9213">
        <v>0</v>
      </c>
      <c r="X9213">
        <v>112.35034906685311</v>
      </c>
      <c r="Y9213">
        <v>0</v>
      </c>
      <c r="Z9213">
        <v>0</v>
      </c>
      <c r="AA9213">
        <v>0</v>
      </c>
      <c r="AB9213">
        <v>14.952052766635953</v>
      </c>
      <c r="AC9213">
        <v>0</v>
      </c>
      <c r="AD9213">
        <v>0</v>
      </c>
      <c r="AE9213">
        <v>127.30240183348907</v>
      </c>
    </row>
    <row r="9214" spans="1:31" x14ac:dyDescent="0.3">
      <c r="A9214">
        <v>2731947</v>
      </c>
      <c r="B9214">
        <v>1</v>
      </c>
      <c r="C9214" t="s">
        <v>80</v>
      </c>
      <c r="D9214" t="s">
        <v>92</v>
      </c>
      <c r="E9214" t="s">
        <v>161</v>
      </c>
      <c r="F9214" t="s">
        <v>25025</v>
      </c>
      <c r="G9214" t="s">
        <v>163</v>
      </c>
      <c r="H9214" t="s">
        <v>135</v>
      </c>
      <c r="I9214" t="s">
        <v>136</v>
      </c>
      <c r="J9214" t="s">
        <v>137</v>
      </c>
      <c r="K9214" t="s">
        <v>138</v>
      </c>
      <c r="L9214" t="s">
        <v>25026</v>
      </c>
      <c r="M9214" t="s">
        <v>25027</v>
      </c>
      <c r="N9214">
        <v>2.0449999999999999</v>
      </c>
      <c r="O9214">
        <v>0</v>
      </c>
      <c r="P9214">
        <v>11</v>
      </c>
      <c r="Q9214">
        <v>0</v>
      </c>
      <c r="R9214">
        <v>16</v>
      </c>
      <c r="S9214">
        <v>0</v>
      </c>
      <c r="T9214">
        <v>11</v>
      </c>
      <c r="U9214">
        <v>0</v>
      </c>
      <c r="V9214">
        <v>0</v>
      </c>
      <c r="W9214">
        <v>0</v>
      </c>
      <c r="X9214">
        <v>7.9855568570871869</v>
      </c>
      <c r="Y9214">
        <v>0</v>
      </c>
      <c r="Z9214">
        <v>6.3301661103771307</v>
      </c>
      <c r="AA9214">
        <v>0</v>
      </c>
      <c r="AB9214">
        <v>36.948738822770189</v>
      </c>
      <c r="AC9214">
        <v>0</v>
      </c>
      <c r="AD9214">
        <v>0</v>
      </c>
      <c r="AE9214">
        <v>51.264461790234506</v>
      </c>
    </row>
    <row r="9215" spans="1:31" x14ac:dyDescent="0.3">
      <c r="A9215">
        <v>2730951</v>
      </c>
      <c r="B9215">
        <v>1</v>
      </c>
      <c r="C9215" t="s">
        <v>80</v>
      </c>
      <c r="D9215" t="s">
        <v>83</v>
      </c>
      <c r="E9215" t="s">
        <v>145</v>
      </c>
      <c r="F9215" t="s">
        <v>3206</v>
      </c>
      <c r="G9215" t="s">
        <v>147</v>
      </c>
      <c r="H9215" t="s">
        <v>135</v>
      </c>
      <c r="I9215" t="s">
        <v>136</v>
      </c>
      <c r="J9215" t="s">
        <v>137</v>
      </c>
      <c r="K9215" t="s">
        <v>138</v>
      </c>
      <c r="L9215" t="s">
        <v>25028</v>
      </c>
      <c r="M9215" t="s">
        <v>25029</v>
      </c>
      <c r="N9215">
        <v>1.6575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1</v>
      </c>
      <c r="U9215">
        <v>0</v>
      </c>
      <c r="V9215">
        <v>0</v>
      </c>
      <c r="W9215">
        <v>0</v>
      </c>
      <c r="X9215">
        <v>0</v>
      </c>
      <c r="Y9215">
        <v>0</v>
      </c>
      <c r="Z9215">
        <v>0</v>
      </c>
      <c r="AA9215">
        <v>0</v>
      </c>
      <c r="AB9215">
        <v>10.0247460207271</v>
      </c>
      <c r="AC9215">
        <v>0</v>
      </c>
      <c r="AD9215">
        <v>0</v>
      </c>
      <c r="AE9215">
        <v>10.0247460207271</v>
      </c>
    </row>
    <row r="9216" spans="1:31" x14ac:dyDescent="0.3">
      <c r="A9216">
        <v>2730928</v>
      </c>
      <c r="B9216">
        <v>1</v>
      </c>
      <c r="C9216" t="s">
        <v>80</v>
      </c>
      <c r="D9216" t="s">
        <v>82</v>
      </c>
      <c r="E9216" t="s">
        <v>145</v>
      </c>
      <c r="F9216" t="s">
        <v>25030</v>
      </c>
      <c r="G9216" t="s">
        <v>147</v>
      </c>
      <c r="H9216" t="s">
        <v>135</v>
      </c>
      <c r="I9216" t="s">
        <v>136</v>
      </c>
      <c r="J9216" t="s">
        <v>137</v>
      </c>
      <c r="K9216" t="s">
        <v>138</v>
      </c>
      <c r="L9216" t="s">
        <v>25031</v>
      </c>
      <c r="M9216" t="s">
        <v>25032</v>
      </c>
      <c r="N9216">
        <v>1.696666666</v>
      </c>
      <c r="O9216">
        <v>0</v>
      </c>
      <c r="P9216">
        <v>6</v>
      </c>
      <c r="Q9216">
        <v>0</v>
      </c>
      <c r="R9216">
        <v>0</v>
      </c>
      <c r="S9216">
        <v>0</v>
      </c>
      <c r="T9216">
        <v>1</v>
      </c>
      <c r="U9216">
        <v>0</v>
      </c>
      <c r="V9216">
        <v>0</v>
      </c>
      <c r="W9216">
        <v>0</v>
      </c>
      <c r="X9216">
        <v>3.5043682171067707</v>
      </c>
      <c r="Y9216">
        <v>0</v>
      </c>
      <c r="Z9216">
        <v>0</v>
      </c>
      <c r="AA9216">
        <v>0</v>
      </c>
      <c r="AB9216">
        <v>7.9613494307795607</v>
      </c>
      <c r="AC9216">
        <v>0</v>
      </c>
      <c r="AD9216">
        <v>0</v>
      </c>
      <c r="AE9216">
        <v>11.465717647886331</v>
      </c>
    </row>
    <row r="9217" spans="1:31" x14ac:dyDescent="0.3">
      <c r="A9217">
        <v>2731137</v>
      </c>
      <c r="B9217">
        <v>1</v>
      </c>
      <c r="C9217" t="s">
        <v>80</v>
      </c>
      <c r="D9217" t="s">
        <v>108</v>
      </c>
      <c r="E9217" t="s">
        <v>156</v>
      </c>
      <c r="F9217" t="s">
        <v>18556</v>
      </c>
      <c r="G9217" t="s">
        <v>209</v>
      </c>
      <c r="H9217" t="s">
        <v>153</v>
      </c>
      <c r="I9217" t="s">
        <v>136</v>
      </c>
      <c r="J9217" t="s">
        <v>137</v>
      </c>
      <c r="K9217" t="s">
        <v>210</v>
      </c>
      <c r="L9217" t="s">
        <v>25033</v>
      </c>
      <c r="M9217" t="s">
        <v>25034</v>
      </c>
      <c r="N9217">
        <v>8.7183333330000004</v>
      </c>
      <c r="O9217">
        <v>0</v>
      </c>
      <c r="P9217">
        <v>91</v>
      </c>
      <c r="Q9217">
        <v>0</v>
      </c>
      <c r="R9217">
        <v>104</v>
      </c>
      <c r="S9217">
        <v>0</v>
      </c>
      <c r="T9217">
        <v>61</v>
      </c>
      <c r="U9217">
        <v>0</v>
      </c>
      <c r="V9217">
        <v>0</v>
      </c>
      <c r="W9217">
        <v>0</v>
      </c>
      <c r="X9217">
        <v>193.34546879850191</v>
      </c>
      <c r="Y9217">
        <v>0</v>
      </c>
      <c r="Z9217">
        <v>312.77676330190457</v>
      </c>
      <c r="AA9217">
        <v>0</v>
      </c>
      <c r="AB9217">
        <v>365.0352509906154</v>
      </c>
      <c r="AC9217">
        <v>0</v>
      </c>
      <c r="AD9217">
        <v>0</v>
      </c>
      <c r="AE9217">
        <v>871.15748309102185</v>
      </c>
    </row>
    <row r="9218" spans="1:31" x14ac:dyDescent="0.3">
      <c r="A9218">
        <v>2730851</v>
      </c>
      <c r="B9218">
        <v>1</v>
      </c>
      <c r="C9218" t="s">
        <v>80</v>
      </c>
      <c r="D9218" t="s">
        <v>95</v>
      </c>
      <c r="E9218" t="s">
        <v>150</v>
      </c>
      <c r="F9218" t="s">
        <v>25035</v>
      </c>
      <c r="G9218" t="s">
        <v>152</v>
      </c>
      <c r="H9218" t="s">
        <v>153</v>
      </c>
      <c r="I9218" t="s">
        <v>136</v>
      </c>
      <c r="J9218" t="s">
        <v>137</v>
      </c>
      <c r="K9218" t="s">
        <v>138</v>
      </c>
      <c r="L9218" t="s">
        <v>25036</v>
      </c>
      <c r="M9218" t="s">
        <v>25037</v>
      </c>
      <c r="N9218">
        <v>8.0225000000000009</v>
      </c>
      <c r="O9218">
        <v>0</v>
      </c>
      <c r="P9218">
        <v>0</v>
      </c>
      <c r="Q9218">
        <v>0</v>
      </c>
      <c r="R9218">
        <v>0</v>
      </c>
      <c r="S9218">
        <v>3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0</v>
      </c>
      <c r="AA9218">
        <v>2170.507044711861</v>
      </c>
      <c r="AB9218">
        <v>0</v>
      </c>
      <c r="AC9218">
        <v>0</v>
      </c>
      <c r="AD9218">
        <v>0</v>
      </c>
      <c r="AE9218">
        <v>2170.507044711861</v>
      </c>
    </row>
    <row r="9219" spans="1:31" x14ac:dyDescent="0.3">
      <c r="A9219">
        <v>2731143</v>
      </c>
      <c r="B9219">
        <v>1</v>
      </c>
      <c r="C9219" t="s">
        <v>80</v>
      </c>
      <c r="D9219" t="s">
        <v>107</v>
      </c>
      <c r="E9219" t="s">
        <v>132</v>
      </c>
      <c r="F9219" t="s">
        <v>25038</v>
      </c>
      <c r="G9219" t="s">
        <v>209</v>
      </c>
      <c r="H9219" t="s">
        <v>135</v>
      </c>
      <c r="I9219" t="s">
        <v>136</v>
      </c>
      <c r="J9219" t="s">
        <v>137</v>
      </c>
      <c r="K9219" t="s">
        <v>210</v>
      </c>
      <c r="L9219" t="s">
        <v>25029</v>
      </c>
      <c r="M9219" t="s">
        <v>25039</v>
      </c>
      <c r="N9219">
        <v>6.8172222219999998</v>
      </c>
      <c r="O9219">
        <v>0</v>
      </c>
      <c r="P9219">
        <v>92</v>
      </c>
      <c r="Q9219">
        <v>0</v>
      </c>
      <c r="R9219">
        <v>6</v>
      </c>
      <c r="S9219">
        <v>0</v>
      </c>
      <c r="T9219">
        <v>6</v>
      </c>
      <c r="U9219">
        <v>0</v>
      </c>
      <c r="V9219">
        <v>0</v>
      </c>
      <c r="W9219">
        <v>0</v>
      </c>
      <c r="X9219">
        <v>93.493392318820298</v>
      </c>
      <c r="Y9219">
        <v>0</v>
      </c>
      <c r="Z9219">
        <v>13.174819477084906</v>
      </c>
      <c r="AA9219">
        <v>0</v>
      </c>
      <c r="AB9219">
        <v>2.8709615730424538</v>
      </c>
      <c r="AC9219">
        <v>0</v>
      </c>
      <c r="AD9219">
        <v>0</v>
      </c>
      <c r="AE9219">
        <v>109.53917336894766</v>
      </c>
    </row>
    <row r="9220" spans="1:31" x14ac:dyDescent="0.3">
      <c r="A9220">
        <v>2730971</v>
      </c>
      <c r="B9220">
        <v>1</v>
      </c>
      <c r="C9220" t="s">
        <v>80</v>
      </c>
      <c r="D9220" t="s">
        <v>82</v>
      </c>
      <c r="E9220" t="s">
        <v>200</v>
      </c>
      <c r="F9220" t="s">
        <v>22341</v>
      </c>
      <c r="G9220" t="s">
        <v>249</v>
      </c>
      <c r="H9220" t="s">
        <v>135</v>
      </c>
      <c r="I9220" t="s">
        <v>136</v>
      </c>
      <c r="J9220" t="s">
        <v>5</v>
      </c>
      <c r="K9220" t="s">
        <v>138</v>
      </c>
      <c r="L9220" t="s">
        <v>25040</v>
      </c>
      <c r="M9220" t="s">
        <v>25041</v>
      </c>
      <c r="N9220">
        <v>13.203888888</v>
      </c>
      <c r="O9220">
        <v>0</v>
      </c>
      <c r="P9220">
        <v>21</v>
      </c>
      <c r="Q9220">
        <v>0</v>
      </c>
      <c r="R9220">
        <v>0</v>
      </c>
      <c r="S9220">
        <v>0</v>
      </c>
      <c r="T9220">
        <v>18</v>
      </c>
      <c r="U9220">
        <v>0</v>
      </c>
      <c r="V9220">
        <v>0</v>
      </c>
      <c r="W9220">
        <v>0</v>
      </c>
      <c r="X9220">
        <v>59.579732998766602</v>
      </c>
      <c r="Y9220">
        <v>0</v>
      </c>
      <c r="Z9220">
        <v>0</v>
      </c>
      <c r="AA9220">
        <v>0</v>
      </c>
      <c r="AB9220">
        <v>116.84939292718197</v>
      </c>
      <c r="AC9220">
        <v>0</v>
      </c>
      <c r="AD9220">
        <v>0</v>
      </c>
      <c r="AE9220">
        <v>176.42912592594857</v>
      </c>
    </row>
    <row r="9221" spans="1:31" x14ac:dyDescent="0.3">
      <c r="A9221">
        <v>2730908</v>
      </c>
      <c r="B9221">
        <v>1</v>
      </c>
      <c r="C9221" t="s">
        <v>80</v>
      </c>
      <c r="D9221" t="s">
        <v>96</v>
      </c>
      <c r="E9221" t="s">
        <v>161</v>
      </c>
      <c r="F9221" t="s">
        <v>25042</v>
      </c>
      <c r="G9221" t="s">
        <v>163</v>
      </c>
      <c r="H9221" t="s">
        <v>135</v>
      </c>
      <c r="I9221" t="s">
        <v>136</v>
      </c>
      <c r="J9221" t="s">
        <v>137</v>
      </c>
      <c r="K9221" t="s">
        <v>138</v>
      </c>
      <c r="L9221" t="s">
        <v>25043</v>
      </c>
      <c r="M9221" t="s">
        <v>25044</v>
      </c>
      <c r="N9221">
        <v>3.6897222219999999</v>
      </c>
      <c r="O9221">
        <v>0</v>
      </c>
      <c r="P9221">
        <v>92</v>
      </c>
      <c r="Q9221">
        <v>0</v>
      </c>
      <c r="R9221">
        <v>0</v>
      </c>
      <c r="S9221">
        <v>0</v>
      </c>
      <c r="T9221">
        <v>3</v>
      </c>
      <c r="U9221">
        <v>0</v>
      </c>
      <c r="V9221">
        <v>0</v>
      </c>
      <c r="W9221">
        <v>0</v>
      </c>
      <c r="X9221">
        <v>54.916768606564005</v>
      </c>
      <c r="Y9221">
        <v>0</v>
      </c>
      <c r="Z9221">
        <v>0</v>
      </c>
      <c r="AA9221">
        <v>0</v>
      </c>
      <c r="AB9221">
        <v>1.6927608289984752</v>
      </c>
      <c r="AC9221">
        <v>0</v>
      </c>
      <c r="AD9221">
        <v>0</v>
      </c>
      <c r="AE9221">
        <v>56.609529435562479</v>
      </c>
    </row>
    <row r="9222" spans="1:31" x14ac:dyDescent="0.3">
      <c r="A9222">
        <v>2731157</v>
      </c>
      <c r="B9222">
        <v>1</v>
      </c>
      <c r="C9222" t="s">
        <v>80</v>
      </c>
      <c r="D9222" t="s">
        <v>82</v>
      </c>
      <c r="E9222" t="s">
        <v>200</v>
      </c>
      <c r="F9222" t="s">
        <v>25045</v>
      </c>
      <c r="G9222" t="s">
        <v>249</v>
      </c>
      <c r="H9222" t="s">
        <v>135</v>
      </c>
      <c r="I9222" t="s">
        <v>136</v>
      </c>
      <c r="J9222" t="s">
        <v>5</v>
      </c>
      <c r="K9222" t="s">
        <v>138</v>
      </c>
      <c r="L9222" t="s">
        <v>25046</v>
      </c>
      <c r="M9222" t="s">
        <v>25047</v>
      </c>
      <c r="N9222">
        <v>19.423333332999999</v>
      </c>
      <c r="O9222">
        <v>0</v>
      </c>
      <c r="P9222">
        <v>29</v>
      </c>
      <c r="Q9222">
        <v>0</v>
      </c>
      <c r="R9222">
        <v>0</v>
      </c>
      <c r="S9222">
        <v>0</v>
      </c>
      <c r="T9222">
        <v>24</v>
      </c>
      <c r="U9222">
        <v>0</v>
      </c>
      <c r="V9222">
        <v>0</v>
      </c>
      <c r="W9222">
        <v>0</v>
      </c>
      <c r="X9222">
        <v>209.1920120119054</v>
      </c>
      <c r="Y9222">
        <v>0</v>
      </c>
      <c r="Z9222">
        <v>0</v>
      </c>
      <c r="AA9222">
        <v>0</v>
      </c>
      <c r="AB9222">
        <v>722.0268963645326</v>
      </c>
      <c r="AC9222">
        <v>0</v>
      </c>
      <c r="AD9222">
        <v>0</v>
      </c>
      <c r="AE9222">
        <v>931.21890837643798</v>
      </c>
    </row>
    <row r="9223" spans="1:31" x14ac:dyDescent="0.3">
      <c r="A9223">
        <v>2731980</v>
      </c>
      <c r="B9223">
        <v>2</v>
      </c>
      <c r="C9223" t="s">
        <v>81</v>
      </c>
      <c r="D9223" t="s">
        <v>119</v>
      </c>
      <c r="E9223" t="s">
        <v>213</v>
      </c>
      <c r="F9223" t="s">
        <v>25048</v>
      </c>
      <c r="G9223" t="s">
        <v>185</v>
      </c>
      <c r="H9223" t="s">
        <v>153</v>
      </c>
      <c r="I9223" t="s">
        <v>136</v>
      </c>
      <c r="J9223" t="s">
        <v>137</v>
      </c>
      <c r="K9223" t="s">
        <v>138</v>
      </c>
      <c r="L9223" t="s">
        <v>25049</v>
      </c>
      <c r="M9223" t="s">
        <v>25050</v>
      </c>
      <c r="N9223">
        <v>0.324444444</v>
      </c>
      <c r="O9223">
        <v>3</v>
      </c>
      <c r="P9223">
        <v>1213</v>
      </c>
      <c r="Q9223">
        <v>104</v>
      </c>
      <c r="R9223">
        <v>313</v>
      </c>
      <c r="S9223">
        <v>3</v>
      </c>
      <c r="T9223">
        <v>71</v>
      </c>
      <c r="U9223">
        <v>0</v>
      </c>
      <c r="V9223">
        <v>0</v>
      </c>
      <c r="W9223">
        <v>0.19224896262000002</v>
      </c>
      <c r="X9223">
        <v>51.512290273385396</v>
      </c>
      <c r="Y9223">
        <v>49.31416030766993</v>
      </c>
      <c r="Z9223">
        <v>34.343121016394257</v>
      </c>
      <c r="AA9223">
        <v>1.7387736727845824</v>
      </c>
      <c r="AB9223">
        <v>6.144512043786249</v>
      </c>
      <c r="AC9223">
        <v>0</v>
      </c>
      <c r="AD9223">
        <v>0</v>
      </c>
      <c r="AE9223">
        <v>143.24510627664043</v>
      </c>
    </row>
    <row r="9224" spans="1:31" x14ac:dyDescent="0.3">
      <c r="A9224">
        <v>2731996</v>
      </c>
      <c r="B9224">
        <v>1</v>
      </c>
      <c r="C9224" t="s">
        <v>80</v>
      </c>
      <c r="D9224" t="s">
        <v>96</v>
      </c>
      <c r="E9224" t="s">
        <v>213</v>
      </c>
      <c r="F9224" t="s">
        <v>15034</v>
      </c>
      <c r="G9224" t="s">
        <v>152</v>
      </c>
      <c r="H9224" t="s">
        <v>153</v>
      </c>
      <c r="I9224" t="s">
        <v>136</v>
      </c>
      <c r="J9224" t="s">
        <v>137</v>
      </c>
      <c r="K9224" t="s">
        <v>138</v>
      </c>
      <c r="L9224" t="s">
        <v>25051</v>
      </c>
      <c r="M9224" t="s">
        <v>25052</v>
      </c>
      <c r="N9224">
        <v>2.556944444</v>
      </c>
      <c r="O9224">
        <v>0</v>
      </c>
      <c r="P9224">
        <v>34</v>
      </c>
      <c r="Q9224">
        <v>0</v>
      </c>
      <c r="R9224">
        <v>0</v>
      </c>
      <c r="S9224">
        <v>7</v>
      </c>
      <c r="T9224">
        <v>32</v>
      </c>
      <c r="U9224">
        <v>1</v>
      </c>
      <c r="V9224">
        <v>0</v>
      </c>
      <c r="W9224">
        <v>0</v>
      </c>
      <c r="X9224">
        <v>24.077318259823237</v>
      </c>
      <c r="Y9224">
        <v>0</v>
      </c>
      <c r="Z9224">
        <v>0</v>
      </c>
      <c r="AA9224">
        <v>264.36001621577884</v>
      </c>
      <c r="AB9224">
        <v>111.95780884157904</v>
      </c>
      <c r="AC9224">
        <v>376.07229585710303</v>
      </c>
      <c r="AD9224">
        <v>0</v>
      </c>
      <c r="AE9224">
        <v>776.46743917428421</v>
      </c>
    </row>
    <row r="9225" spans="1:31" x14ac:dyDescent="0.3">
      <c r="A9225">
        <v>2731449</v>
      </c>
      <c r="B9225">
        <v>1</v>
      </c>
      <c r="C9225" t="s">
        <v>80</v>
      </c>
      <c r="D9225" t="s">
        <v>104</v>
      </c>
      <c r="E9225" t="s">
        <v>150</v>
      </c>
      <c r="F9225" t="s">
        <v>25053</v>
      </c>
      <c r="G9225" t="s">
        <v>152</v>
      </c>
      <c r="H9225" t="s">
        <v>153</v>
      </c>
      <c r="I9225" t="s">
        <v>136</v>
      </c>
      <c r="J9225" t="s">
        <v>137</v>
      </c>
      <c r="K9225" t="s">
        <v>138</v>
      </c>
      <c r="L9225" t="s">
        <v>25054</v>
      </c>
      <c r="M9225" t="s">
        <v>25055</v>
      </c>
      <c r="N9225">
        <v>1.1061111109999999</v>
      </c>
      <c r="O9225">
        <v>24</v>
      </c>
      <c r="P9225">
        <v>171</v>
      </c>
      <c r="Q9225">
        <v>146</v>
      </c>
      <c r="R9225">
        <v>317</v>
      </c>
      <c r="S9225">
        <v>50</v>
      </c>
      <c r="T9225">
        <v>97</v>
      </c>
      <c r="U9225">
        <v>15</v>
      </c>
      <c r="V9225">
        <v>0</v>
      </c>
      <c r="W9225">
        <v>5.6395641556952762</v>
      </c>
      <c r="X9225">
        <v>13.52198522209345</v>
      </c>
      <c r="Y9225">
        <v>157.06404837432325</v>
      </c>
      <c r="Z9225">
        <v>31.548104809832804</v>
      </c>
      <c r="AA9225">
        <v>592.69865871177728</v>
      </c>
      <c r="AB9225">
        <v>17.805238998841315</v>
      </c>
      <c r="AC9225">
        <v>1286.2136949112548</v>
      </c>
      <c r="AD9225">
        <v>0</v>
      </c>
      <c r="AE9225">
        <v>2104.4912951838182</v>
      </c>
    </row>
    <row r="9226" spans="1:31" x14ac:dyDescent="0.3">
      <c r="A9226">
        <v>2731057</v>
      </c>
      <c r="B9226">
        <v>1</v>
      </c>
      <c r="C9226" t="s">
        <v>80</v>
      </c>
      <c r="D9226" t="s">
        <v>103</v>
      </c>
      <c r="E9226" t="s">
        <v>145</v>
      </c>
      <c r="F9226" t="s">
        <v>25056</v>
      </c>
      <c r="G9226" t="s">
        <v>230</v>
      </c>
      <c r="H9226" t="s">
        <v>135</v>
      </c>
      <c r="I9226" t="s">
        <v>136</v>
      </c>
      <c r="J9226" t="s">
        <v>137</v>
      </c>
      <c r="K9226" t="s">
        <v>138</v>
      </c>
      <c r="L9226" t="s">
        <v>25057</v>
      </c>
      <c r="M9226" t="s">
        <v>25058</v>
      </c>
      <c r="N9226">
        <v>8.8036111110000004</v>
      </c>
      <c r="O9226">
        <v>0</v>
      </c>
      <c r="P9226">
        <v>4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5.9928487746069754</v>
      </c>
      <c r="Y9226">
        <v>0</v>
      </c>
      <c r="Z9226">
        <v>0</v>
      </c>
      <c r="AA9226">
        <v>0</v>
      </c>
      <c r="AB9226">
        <v>0</v>
      </c>
      <c r="AC9226">
        <v>0</v>
      </c>
      <c r="AD9226">
        <v>0</v>
      </c>
      <c r="AE9226">
        <v>5.9928487746069754</v>
      </c>
    </row>
    <row r="9227" spans="1:31" x14ac:dyDescent="0.3">
      <c r="A9227">
        <v>2731910</v>
      </c>
      <c r="B9227">
        <v>1</v>
      </c>
      <c r="C9227" t="s">
        <v>80</v>
      </c>
      <c r="D9227" t="s">
        <v>87</v>
      </c>
      <c r="E9227" t="s">
        <v>145</v>
      </c>
      <c r="F9227" t="s">
        <v>25059</v>
      </c>
      <c r="G9227" t="s">
        <v>147</v>
      </c>
      <c r="H9227" t="s">
        <v>135</v>
      </c>
      <c r="I9227" t="s">
        <v>136</v>
      </c>
      <c r="J9227" t="s">
        <v>137</v>
      </c>
      <c r="K9227" t="s">
        <v>138</v>
      </c>
      <c r="L9227" t="s">
        <v>25060</v>
      </c>
      <c r="M9227" t="s">
        <v>25061</v>
      </c>
      <c r="N9227">
        <v>7.1636111109999998</v>
      </c>
      <c r="O9227">
        <v>0</v>
      </c>
      <c r="P9227">
        <v>15</v>
      </c>
      <c r="Q9227">
        <v>0</v>
      </c>
      <c r="R9227">
        <v>0</v>
      </c>
      <c r="S9227">
        <v>0</v>
      </c>
      <c r="T9227">
        <v>2</v>
      </c>
      <c r="U9227">
        <v>0</v>
      </c>
      <c r="V9227">
        <v>0</v>
      </c>
      <c r="W9227">
        <v>0</v>
      </c>
      <c r="X9227">
        <v>22.902034129915023</v>
      </c>
      <c r="Y9227">
        <v>0</v>
      </c>
      <c r="Z9227">
        <v>0</v>
      </c>
      <c r="AA9227">
        <v>0</v>
      </c>
      <c r="AB9227">
        <v>5.3302343487743933</v>
      </c>
      <c r="AC9227">
        <v>0</v>
      </c>
      <c r="AD9227">
        <v>0</v>
      </c>
      <c r="AE9227">
        <v>28.232268478689416</v>
      </c>
    </row>
    <row r="9228" spans="1:31" x14ac:dyDescent="0.3">
      <c r="A9228">
        <v>2731864</v>
      </c>
      <c r="B9228">
        <v>1</v>
      </c>
      <c r="C9228" t="s">
        <v>80</v>
      </c>
      <c r="D9228" t="s">
        <v>82</v>
      </c>
      <c r="E9228" t="s">
        <v>145</v>
      </c>
      <c r="F9228" t="s">
        <v>25062</v>
      </c>
      <c r="G9228" t="s">
        <v>230</v>
      </c>
      <c r="H9228" t="s">
        <v>135</v>
      </c>
      <c r="I9228" t="s">
        <v>136</v>
      </c>
      <c r="J9228" t="s">
        <v>137</v>
      </c>
      <c r="K9228" t="s">
        <v>138</v>
      </c>
      <c r="L9228" t="s">
        <v>25063</v>
      </c>
      <c r="M9228" t="s">
        <v>25064</v>
      </c>
      <c r="N9228">
        <v>7.2605555549999998</v>
      </c>
      <c r="O9228">
        <v>0</v>
      </c>
      <c r="P9228">
        <v>1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0.89643491008664655</v>
      </c>
      <c r="Y9228">
        <v>0</v>
      </c>
      <c r="Z9228">
        <v>0</v>
      </c>
      <c r="AA9228">
        <v>0</v>
      </c>
      <c r="AB9228">
        <v>0</v>
      </c>
      <c r="AC9228">
        <v>0</v>
      </c>
      <c r="AD9228">
        <v>0</v>
      </c>
      <c r="AE9228">
        <v>0.89643491008664655</v>
      </c>
    </row>
    <row r="9229" spans="1:31" x14ac:dyDescent="0.3">
      <c r="A9229">
        <v>2731532</v>
      </c>
      <c r="B9229">
        <v>1</v>
      </c>
      <c r="C9229" t="s">
        <v>80</v>
      </c>
      <c r="D9229" t="s">
        <v>105</v>
      </c>
      <c r="E9229" t="s">
        <v>145</v>
      </c>
      <c r="F9229" t="s">
        <v>25065</v>
      </c>
      <c r="G9229" t="s">
        <v>181</v>
      </c>
      <c r="H9229" t="s">
        <v>135</v>
      </c>
      <c r="I9229" t="s">
        <v>136</v>
      </c>
      <c r="J9229" t="s">
        <v>137</v>
      </c>
      <c r="K9229" t="s">
        <v>138</v>
      </c>
      <c r="L9229" t="s">
        <v>25066</v>
      </c>
      <c r="M9229" t="s">
        <v>25067</v>
      </c>
      <c r="N9229">
        <v>4.8019444440000001</v>
      </c>
      <c r="O9229">
        <v>0</v>
      </c>
      <c r="P9229">
        <v>4</v>
      </c>
      <c r="Q9229">
        <v>0</v>
      </c>
      <c r="R9229">
        <v>0</v>
      </c>
      <c r="S9229">
        <v>0</v>
      </c>
      <c r="T9229">
        <v>2</v>
      </c>
      <c r="U9229">
        <v>0</v>
      </c>
      <c r="V9229">
        <v>0</v>
      </c>
      <c r="W9229">
        <v>0</v>
      </c>
      <c r="X9229">
        <v>8.703125597560172</v>
      </c>
      <c r="Y9229">
        <v>0</v>
      </c>
      <c r="Z9229">
        <v>0</v>
      </c>
      <c r="AA9229">
        <v>0</v>
      </c>
      <c r="AB9229">
        <v>7.1923653077345993</v>
      </c>
      <c r="AC9229">
        <v>0</v>
      </c>
      <c r="AD9229">
        <v>0</v>
      </c>
      <c r="AE9229">
        <v>15.895490905294771</v>
      </c>
    </row>
    <row r="9230" spans="1:31" x14ac:dyDescent="0.3">
      <c r="A9230">
        <v>2731555</v>
      </c>
      <c r="B9230">
        <v>1</v>
      </c>
      <c r="C9230" t="s">
        <v>80</v>
      </c>
      <c r="D9230" t="s">
        <v>85</v>
      </c>
      <c r="E9230" t="s">
        <v>145</v>
      </c>
      <c r="F9230" t="s">
        <v>25068</v>
      </c>
      <c r="G9230" t="s">
        <v>249</v>
      </c>
      <c r="H9230" t="s">
        <v>135</v>
      </c>
      <c r="I9230" t="s">
        <v>136</v>
      </c>
      <c r="J9230" t="s">
        <v>5</v>
      </c>
      <c r="K9230" t="s">
        <v>138</v>
      </c>
      <c r="L9230" t="s">
        <v>25069</v>
      </c>
      <c r="M9230" t="s">
        <v>25070</v>
      </c>
      <c r="N9230">
        <v>24.829166665999999</v>
      </c>
      <c r="O9230">
        <v>0</v>
      </c>
      <c r="P9230">
        <v>4</v>
      </c>
      <c r="Q9230">
        <v>0</v>
      </c>
      <c r="R9230">
        <v>0</v>
      </c>
      <c r="S9230">
        <v>0</v>
      </c>
      <c r="T9230">
        <v>1</v>
      </c>
      <c r="U9230">
        <v>0</v>
      </c>
      <c r="V9230">
        <v>0</v>
      </c>
      <c r="W9230">
        <v>0</v>
      </c>
      <c r="X9230">
        <v>18.903352280707743</v>
      </c>
      <c r="Y9230">
        <v>0</v>
      </c>
      <c r="Z9230">
        <v>0</v>
      </c>
      <c r="AA9230">
        <v>0</v>
      </c>
      <c r="AB9230">
        <v>0</v>
      </c>
      <c r="AC9230">
        <v>0</v>
      </c>
      <c r="AD9230">
        <v>0</v>
      </c>
      <c r="AE9230">
        <v>18.903352280707743</v>
      </c>
    </row>
    <row r="9231" spans="1:31" x14ac:dyDescent="0.3">
      <c r="A9231">
        <v>2731409</v>
      </c>
      <c r="B9231">
        <v>1</v>
      </c>
      <c r="C9231" t="s">
        <v>81</v>
      </c>
      <c r="D9231" t="s">
        <v>127</v>
      </c>
      <c r="E9231" t="s">
        <v>200</v>
      </c>
      <c r="F9231" t="s">
        <v>25071</v>
      </c>
      <c r="G9231" t="s">
        <v>163</v>
      </c>
      <c r="H9231" t="s">
        <v>135</v>
      </c>
      <c r="I9231" t="s">
        <v>136</v>
      </c>
      <c r="J9231" t="s">
        <v>137</v>
      </c>
      <c r="K9231" t="s">
        <v>138</v>
      </c>
      <c r="L9231" t="s">
        <v>25072</v>
      </c>
      <c r="M9231" t="s">
        <v>25073</v>
      </c>
      <c r="N9231">
        <v>10.015000000000001</v>
      </c>
      <c r="O9231">
        <v>0</v>
      </c>
      <c r="P9231">
        <v>22</v>
      </c>
      <c r="Q9231">
        <v>0</v>
      </c>
      <c r="R9231">
        <v>0</v>
      </c>
      <c r="S9231">
        <v>0</v>
      </c>
      <c r="T9231">
        <v>4</v>
      </c>
      <c r="U9231">
        <v>0</v>
      </c>
      <c r="V9231">
        <v>0</v>
      </c>
      <c r="W9231">
        <v>0</v>
      </c>
      <c r="X9231">
        <v>54.758650894799011</v>
      </c>
      <c r="Y9231">
        <v>0</v>
      </c>
      <c r="Z9231">
        <v>0</v>
      </c>
      <c r="AA9231">
        <v>0</v>
      </c>
      <c r="AB9231">
        <v>10.410194281567444</v>
      </c>
      <c r="AC9231">
        <v>0</v>
      </c>
      <c r="AD9231">
        <v>0</v>
      </c>
      <c r="AE9231">
        <v>65.16884517636646</v>
      </c>
    </row>
    <row r="9232" spans="1:31" x14ac:dyDescent="0.3">
      <c r="A9232">
        <v>2731228</v>
      </c>
      <c r="B9232">
        <v>1</v>
      </c>
      <c r="C9232" t="s">
        <v>80</v>
      </c>
      <c r="D9232" t="s">
        <v>102</v>
      </c>
      <c r="E9232" t="s">
        <v>161</v>
      </c>
      <c r="F9232" t="s">
        <v>25074</v>
      </c>
      <c r="G9232" t="s">
        <v>163</v>
      </c>
      <c r="H9232" t="s">
        <v>135</v>
      </c>
      <c r="I9232" t="s">
        <v>136</v>
      </c>
      <c r="J9232" t="s">
        <v>137</v>
      </c>
      <c r="K9232" t="s">
        <v>138</v>
      </c>
      <c r="L9232" t="s">
        <v>25075</v>
      </c>
      <c r="M9232" t="s">
        <v>25076</v>
      </c>
      <c r="N9232">
        <v>4.3875000000000002</v>
      </c>
      <c r="O9232">
        <v>0</v>
      </c>
      <c r="P9232">
        <v>18</v>
      </c>
      <c r="Q9232">
        <v>0</v>
      </c>
      <c r="R9232">
        <v>14</v>
      </c>
      <c r="S9232">
        <v>0</v>
      </c>
      <c r="T9232">
        <v>3</v>
      </c>
      <c r="U9232">
        <v>0</v>
      </c>
      <c r="V9232">
        <v>0</v>
      </c>
      <c r="W9232">
        <v>0</v>
      </c>
      <c r="X9232">
        <v>3.7549430972289599</v>
      </c>
      <c r="Y9232">
        <v>0</v>
      </c>
      <c r="Z9232">
        <v>14.148215880451808</v>
      </c>
      <c r="AA9232">
        <v>0</v>
      </c>
      <c r="AB9232">
        <v>0</v>
      </c>
      <c r="AC9232">
        <v>0</v>
      </c>
      <c r="AD9232">
        <v>0</v>
      </c>
      <c r="AE9232">
        <v>17.903158977680768</v>
      </c>
    </row>
    <row r="9233" spans="1:31" x14ac:dyDescent="0.3">
      <c r="A9233">
        <v>2731583</v>
      </c>
      <c r="B9233">
        <v>1</v>
      </c>
      <c r="C9233" t="s">
        <v>80</v>
      </c>
      <c r="D9233" t="s">
        <v>85</v>
      </c>
      <c r="E9233" t="s">
        <v>200</v>
      </c>
      <c r="F9233" t="s">
        <v>25077</v>
      </c>
      <c r="G9233" t="s">
        <v>543</v>
      </c>
      <c r="H9233" t="s">
        <v>135</v>
      </c>
      <c r="I9233" t="s">
        <v>136</v>
      </c>
      <c r="J9233" t="s">
        <v>137</v>
      </c>
      <c r="K9233" t="s">
        <v>138</v>
      </c>
      <c r="L9233" t="s">
        <v>25078</v>
      </c>
      <c r="M9233" t="s">
        <v>25079</v>
      </c>
      <c r="N9233">
        <v>8.6208333330000002</v>
      </c>
      <c r="O9233">
        <v>0</v>
      </c>
      <c r="P9233">
        <v>24</v>
      </c>
      <c r="Q9233">
        <v>0</v>
      </c>
      <c r="R9233">
        <v>0</v>
      </c>
      <c r="S9233">
        <v>0</v>
      </c>
      <c r="T9233">
        <v>2</v>
      </c>
      <c r="U9233">
        <v>0</v>
      </c>
      <c r="V9233">
        <v>0</v>
      </c>
      <c r="W9233">
        <v>0</v>
      </c>
      <c r="X9233">
        <v>65.483435611261811</v>
      </c>
      <c r="Y9233">
        <v>0</v>
      </c>
      <c r="Z9233">
        <v>0</v>
      </c>
      <c r="AA9233">
        <v>0</v>
      </c>
      <c r="AB9233">
        <v>22.313940686938441</v>
      </c>
      <c r="AC9233">
        <v>0</v>
      </c>
      <c r="AD9233">
        <v>0</v>
      </c>
      <c r="AE9233">
        <v>87.797376298200248</v>
      </c>
    </row>
    <row r="9234" spans="1:31" x14ac:dyDescent="0.3">
      <c r="A9234">
        <v>2731915</v>
      </c>
      <c r="B9234">
        <v>1</v>
      </c>
      <c r="C9234" t="s">
        <v>80</v>
      </c>
      <c r="D9234" t="s">
        <v>97</v>
      </c>
      <c r="E9234" t="s">
        <v>145</v>
      </c>
      <c r="F9234" t="s">
        <v>25080</v>
      </c>
      <c r="G9234" t="s">
        <v>230</v>
      </c>
      <c r="H9234" t="s">
        <v>135</v>
      </c>
      <c r="I9234" t="s">
        <v>136</v>
      </c>
      <c r="J9234" t="s">
        <v>137</v>
      </c>
      <c r="K9234" t="s">
        <v>138</v>
      </c>
      <c r="L9234" t="s">
        <v>25081</v>
      </c>
      <c r="M9234" t="s">
        <v>24542</v>
      </c>
      <c r="N9234">
        <v>3.7116666660000002</v>
      </c>
      <c r="O9234">
        <v>0</v>
      </c>
      <c r="P9234">
        <v>1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2.43151690902488</v>
      </c>
      <c r="Y9234">
        <v>0</v>
      </c>
      <c r="Z9234">
        <v>0</v>
      </c>
      <c r="AA9234">
        <v>0</v>
      </c>
      <c r="AB9234">
        <v>0</v>
      </c>
      <c r="AC9234">
        <v>0</v>
      </c>
      <c r="AD9234">
        <v>0</v>
      </c>
      <c r="AE9234">
        <v>2.43151690902488</v>
      </c>
    </row>
    <row r="9235" spans="1:31" x14ac:dyDescent="0.3">
      <c r="A9235">
        <v>2732061</v>
      </c>
      <c r="B9235">
        <v>1</v>
      </c>
      <c r="C9235" t="s">
        <v>80</v>
      </c>
      <c r="D9235" t="s">
        <v>82</v>
      </c>
      <c r="E9235" t="s">
        <v>161</v>
      </c>
      <c r="F9235" t="s">
        <v>10343</v>
      </c>
      <c r="G9235" t="s">
        <v>163</v>
      </c>
      <c r="H9235" t="s">
        <v>135</v>
      </c>
      <c r="I9235" t="s">
        <v>136</v>
      </c>
      <c r="J9235" t="s">
        <v>137</v>
      </c>
      <c r="K9235" t="s">
        <v>138</v>
      </c>
      <c r="L9235" t="s">
        <v>25082</v>
      </c>
      <c r="M9235" t="s">
        <v>25083</v>
      </c>
      <c r="N9235">
        <v>4.8247222220000001</v>
      </c>
      <c r="O9235">
        <v>0</v>
      </c>
      <c r="P9235">
        <v>46</v>
      </c>
      <c r="Q9235">
        <v>0</v>
      </c>
      <c r="R9235">
        <v>0</v>
      </c>
      <c r="S9235">
        <v>0</v>
      </c>
      <c r="T9235">
        <v>9</v>
      </c>
      <c r="U9235">
        <v>0</v>
      </c>
      <c r="V9235">
        <v>0</v>
      </c>
      <c r="W9235">
        <v>0</v>
      </c>
      <c r="X9235">
        <v>18.409555867176305</v>
      </c>
      <c r="Y9235">
        <v>0</v>
      </c>
      <c r="Z9235">
        <v>0</v>
      </c>
      <c r="AA9235">
        <v>0</v>
      </c>
      <c r="AB9235">
        <v>2.9454793861911801</v>
      </c>
      <c r="AC9235">
        <v>0</v>
      </c>
      <c r="AD9235">
        <v>0</v>
      </c>
      <c r="AE9235">
        <v>21.355035253367486</v>
      </c>
    </row>
    <row r="9236" spans="1:31" x14ac:dyDescent="0.3">
      <c r="A9236">
        <v>2731374</v>
      </c>
      <c r="B9236">
        <v>1</v>
      </c>
      <c r="C9236" t="s">
        <v>80</v>
      </c>
      <c r="D9236" t="s">
        <v>96</v>
      </c>
      <c r="E9236" t="s">
        <v>145</v>
      </c>
      <c r="F9236" t="s">
        <v>25084</v>
      </c>
      <c r="G9236" t="s">
        <v>230</v>
      </c>
      <c r="H9236" t="s">
        <v>135</v>
      </c>
      <c r="I9236" t="s">
        <v>136</v>
      </c>
      <c r="J9236" t="s">
        <v>137</v>
      </c>
      <c r="K9236" t="s">
        <v>138</v>
      </c>
      <c r="L9236" t="s">
        <v>25085</v>
      </c>
      <c r="M9236" t="s">
        <v>25086</v>
      </c>
      <c r="N9236">
        <v>3.0919444440000001</v>
      </c>
      <c r="O9236">
        <v>0</v>
      </c>
      <c r="P9236">
        <v>1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0</v>
      </c>
      <c r="Z9236">
        <v>0</v>
      </c>
      <c r="AA9236">
        <v>0</v>
      </c>
      <c r="AB9236">
        <v>0</v>
      </c>
      <c r="AC9236">
        <v>0</v>
      </c>
      <c r="AD9236">
        <v>0</v>
      </c>
      <c r="AE9236">
        <v>0</v>
      </c>
    </row>
    <row r="9237" spans="1:31" x14ac:dyDescent="0.3">
      <c r="A9237">
        <v>2731623</v>
      </c>
      <c r="B9237">
        <v>1</v>
      </c>
      <c r="C9237" t="s">
        <v>80</v>
      </c>
      <c r="D9237" t="s">
        <v>91</v>
      </c>
      <c r="E9237" t="s">
        <v>156</v>
      </c>
      <c r="F9237" t="s">
        <v>25087</v>
      </c>
      <c r="G9237" t="s">
        <v>185</v>
      </c>
      <c r="H9237" t="s">
        <v>153</v>
      </c>
      <c r="I9237" t="s">
        <v>136</v>
      </c>
      <c r="J9237" t="s">
        <v>137</v>
      </c>
      <c r="K9237" t="s">
        <v>138</v>
      </c>
      <c r="L9237" t="s">
        <v>25088</v>
      </c>
      <c r="M9237" t="s">
        <v>25089</v>
      </c>
      <c r="N9237">
        <v>4.9913888880000004</v>
      </c>
      <c r="O9237">
        <v>0</v>
      </c>
      <c r="P9237">
        <v>2</v>
      </c>
      <c r="Q9237">
        <v>0</v>
      </c>
      <c r="R9237">
        <v>14</v>
      </c>
      <c r="S9237">
        <v>0</v>
      </c>
      <c r="T9237">
        <v>5</v>
      </c>
      <c r="U9237">
        <v>0</v>
      </c>
      <c r="V9237">
        <v>0</v>
      </c>
      <c r="W9237">
        <v>0</v>
      </c>
      <c r="X9237">
        <v>0.79002679803032327</v>
      </c>
      <c r="Y9237">
        <v>0</v>
      </c>
      <c r="Z9237">
        <v>19.025174855256747</v>
      </c>
      <c r="AA9237">
        <v>0</v>
      </c>
      <c r="AB9237">
        <v>11.482966309274184</v>
      </c>
      <c r="AC9237">
        <v>0</v>
      </c>
      <c r="AD9237">
        <v>0</v>
      </c>
      <c r="AE9237">
        <v>31.298167962561251</v>
      </c>
    </row>
    <row r="9238" spans="1:31" x14ac:dyDescent="0.3">
      <c r="A9238">
        <v>2731377</v>
      </c>
      <c r="B9238">
        <v>1</v>
      </c>
      <c r="C9238" t="s">
        <v>80</v>
      </c>
      <c r="D9238" t="s">
        <v>94</v>
      </c>
      <c r="E9238" t="s">
        <v>150</v>
      </c>
      <c r="F9238" t="s">
        <v>25090</v>
      </c>
      <c r="G9238" t="s">
        <v>152</v>
      </c>
      <c r="H9238" t="s">
        <v>153</v>
      </c>
      <c r="I9238" t="s">
        <v>136</v>
      </c>
      <c r="J9238" t="s">
        <v>137</v>
      </c>
      <c r="K9238" t="s">
        <v>138</v>
      </c>
      <c r="L9238" t="s">
        <v>25091</v>
      </c>
      <c r="M9238" t="s">
        <v>25092</v>
      </c>
      <c r="N9238">
        <v>0.159722222</v>
      </c>
      <c r="O9238">
        <v>0</v>
      </c>
      <c r="P9238">
        <v>1043</v>
      </c>
      <c r="Q9238">
        <v>0</v>
      </c>
      <c r="R9238">
        <v>1</v>
      </c>
      <c r="S9238">
        <v>7</v>
      </c>
      <c r="T9238">
        <v>69</v>
      </c>
      <c r="U9238">
        <v>0</v>
      </c>
      <c r="V9238">
        <v>0</v>
      </c>
      <c r="W9238">
        <v>0</v>
      </c>
      <c r="X9238">
        <v>11.978985121663648</v>
      </c>
      <c r="Y9238">
        <v>0</v>
      </c>
      <c r="Z9238">
        <v>0</v>
      </c>
      <c r="AA9238">
        <v>1.7874447402494997</v>
      </c>
      <c r="AB9238">
        <v>4.3087694954140616</v>
      </c>
      <c r="AC9238">
        <v>0</v>
      </c>
      <c r="AD9238">
        <v>0</v>
      </c>
      <c r="AE9238">
        <v>18.075199357327207</v>
      </c>
    </row>
    <row r="9239" spans="1:31" x14ac:dyDescent="0.3">
      <c r="A9239">
        <v>2731869</v>
      </c>
      <c r="B9239">
        <v>1</v>
      </c>
      <c r="C9239" t="s">
        <v>81</v>
      </c>
      <c r="D9239" t="s">
        <v>123</v>
      </c>
      <c r="E9239" t="s">
        <v>213</v>
      </c>
      <c r="F9239" t="s">
        <v>25093</v>
      </c>
      <c r="G9239" t="s">
        <v>152</v>
      </c>
      <c r="H9239" t="s">
        <v>153</v>
      </c>
      <c r="I9239" t="s">
        <v>136</v>
      </c>
      <c r="J9239" t="s">
        <v>137</v>
      </c>
      <c r="K9239" t="s">
        <v>138</v>
      </c>
      <c r="L9239" t="s">
        <v>25094</v>
      </c>
      <c r="M9239" t="s">
        <v>25095</v>
      </c>
      <c r="N9239">
        <v>0.29416666600000002</v>
      </c>
      <c r="O9239">
        <v>0</v>
      </c>
      <c r="P9239">
        <v>2227</v>
      </c>
      <c r="Q9239">
        <v>0</v>
      </c>
      <c r="R9239">
        <v>0</v>
      </c>
      <c r="S9239">
        <v>0</v>
      </c>
      <c r="T9239">
        <v>170</v>
      </c>
      <c r="U9239">
        <v>0</v>
      </c>
      <c r="V9239">
        <v>1</v>
      </c>
      <c r="W9239">
        <v>0</v>
      </c>
      <c r="X9239">
        <v>132.41604817626737</v>
      </c>
      <c r="Y9239">
        <v>0</v>
      </c>
      <c r="Z9239">
        <v>0</v>
      </c>
      <c r="AA9239">
        <v>0</v>
      </c>
      <c r="AB9239">
        <v>25.912905299455741</v>
      </c>
      <c r="AC9239">
        <v>0</v>
      </c>
      <c r="AD9239">
        <v>0.94784684977821265</v>
      </c>
      <c r="AE9239">
        <v>159.27680032550131</v>
      </c>
    </row>
    <row r="9240" spans="1:31" x14ac:dyDescent="0.3">
      <c r="A9240">
        <v>2731328</v>
      </c>
      <c r="B9240">
        <v>1</v>
      </c>
      <c r="C9240" t="s">
        <v>80</v>
      </c>
      <c r="D9240" t="s">
        <v>100</v>
      </c>
      <c r="E9240" t="s">
        <v>145</v>
      </c>
      <c r="F9240" t="s">
        <v>3546</v>
      </c>
      <c r="G9240" t="s">
        <v>181</v>
      </c>
      <c r="H9240" t="s">
        <v>135</v>
      </c>
      <c r="I9240" t="s">
        <v>136</v>
      </c>
      <c r="J9240" t="s">
        <v>137</v>
      </c>
      <c r="K9240" t="s">
        <v>138</v>
      </c>
      <c r="L9240" t="s">
        <v>25096</v>
      </c>
      <c r="M9240" t="s">
        <v>25097</v>
      </c>
      <c r="N9240">
        <v>4.034166666</v>
      </c>
      <c r="O9240">
        <v>0</v>
      </c>
      <c r="P9240">
        <v>5</v>
      </c>
      <c r="Q9240">
        <v>0</v>
      </c>
      <c r="R9240">
        <v>0</v>
      </c>
      <c r="S9240">
        <v>0</v>
      </c>
      <c r="T9240">
        <v>1</v>
      </c>
      <c r="U9240">
        <v>0</v>
      </c>
      <c r="V9240">
        <v>0</v>
      </c>
      <c r="W9240">
        <v>0</v>
      </c>
      <c r="X9240">
        <v>2.6696999872283995</v>
      </c>
      <c r="Y9240">
        <v>0</v>
      </c>
      <c r="Z9240">
        <v>0</v>
      </c>
      <c r="AA9240">
        <v>0</v>
      </c>
      <c r="AB9240">
        <v>5.3936563207125223</v>
      </c>
      <c r="AC9240">
        <v>0</v>
      </c>
      <c r="AD9240">
        <v>0</v>
      </c>
      <c r="AE9240">
        <v>8.0633563079409214</v>
      </c>
    </row>
    <row r="9241" spans="1:31" x14ac:dyDescent="0.3">
      <c r="A9241">
        <v>2731520</v>
      </c>
      <c r="B9241">
        <v>1</v>
      </c>
      <c r="C9241" t="s">
        <v>81</v>
      </c>
      <c r="D9241" t="s">
        <v>128</v>
      </c>
      <c r="E9241" t="s">
        <v>161</v>
      </c>
      <c r="F9241" t="s">
        <v>25098</v>
      </c>
      <c r="G9241" t="s">
        <v>163</v>
      </c>
      <c r="H9241" t="s">
        <v>135</v>
      </c>
      <c r="I9241" t="s">
        <v>136</v>
      </c>
      <c r="J9241" t="s">
        <v>137</v>
      </c>
      <c r="K9241" t="s">
        <v>138</v>
      </c>
      <c r="L9241" t="s">
        <v>25099</v>
      </c>
      <c r="M9241" t="s">
        <v>25100</v>
      </c>
      <c r="N9241">
        <v>6.2961111110000001</v>
      </c>
      <c r="O9241">
        <v>0</v>
      </c>
      <c r="P9241">
        <v>20</v>
      </c>
      <c r="Q9241">
        <v>0</v>
      </c>
      <c r="R9241">
        <v>0</v>
      </c>
      <c r="S9241">
        <v>0</v>
      </c>
      <c r="T9241">
        <v>3</v>
      </c>
      <c r="U9241">
        <v>0</v>
      </c>
      <c r="V9241">
        <v>0</v>
      </c>
      <c r="W9241">
        <v>0</v>
      </c>
      <c r="X9241">
        <v>12.012361160396903</v>
      </c>
      <c r="Y9241">
        <v>0</v>
      </c>
      <c r="Z9241">
        <v>0</v>
      </c>
      <c r="AA9241">
        <v>0</v>
      </c>
      <c r="AB9241">
        <v>0.12029986203199999</v>
      </c>
      <c r="AC9241">
        <v>0</v>
      </c>
      <c r="AD9241">
        <v>0</v>
      </c>
      <c r="AE9241">
        <v>12.132661022428904</v>
      </c>
    </row>
    <row r="9242" spans="1:31" x14ac:dyDescent="0.3">
      <c r="A9242">
        <v>2731188</v>
      </c>
      <c r="B9242">
        <v>1</v>
      </c>
      <c r="C9242" t="s">
        <v>81</v>
      </c>
      <c r="D9242" t="s">
        <v>123</v>
      </c>
      <c r="E9242" t="s">
        <v>150</v>
      </c>
      <c r="F9242" t="s">
        <v>24838</v>
      </c>
      <c r="G9242" t="s">
        <v>152</v>
      </c>
      <c r="H9242" t="s">
        <v>153</v>
      </c>
      <c r="I9242" t="s">
        <v>136</v>
      </c>
      <c r="J9242" t="s">
        <v>137</v>
      </c>
      <c r="K9242" t="s">
        <v>138</v>
      </c>
      <c r="L9242" t="s">
        <v>25101</v>
      </c>
      <c r="M9242" t="s">
        <v>25102</v>
      </c>
      <c r="N9242">
        <v>0.21333333300000001</v>
      </c>
      <c r="O9242">
        <v>0</v>
      </c>
      <c r="P9242">
        <v>3</v>
      </c>
      <c r="Q9242">
        <v>1</v>
      </c>
      <c r="R9242">
        <v>1</v>
      </c>
      <c r="S9242">
        <v>9</v>
      </c>
      <c r="T9242">
        <v>164</v>
      </c>
      <c r="U9242">
        <v>8</v>
      </c>
      <c r="V9242">
        <v>2</v>
      </c>
      <c r="W9242">
        <v>0</v>
      </c>
      <c r="X9242">
        <v>6.2524492288E-2</v>
      </c>
      <c r="Y9242">
        <v>1.3683230366310404</v>
      </c>
      <c r="Z9242">
        <v>0</v>
      </c>
      <c r="AA9242">
        <v>143.79420506010561</v>
      </c>
      <c r="AB9242">
        <v>24.36633608002305</v>
      </c>
      <c r="AC9242">
        <v>551.16263638064663</v>
      </c>
      <c r="AD9242">
        <v>2.8788445626777599</v>
      </c>
      <c r="AE9242">
        <v>723.63286961237202</v>
      </c>
    </row>
    <row r="9243" spans="1:31" x14ac:dyDescent="0.3">
      <c r="A9243">
        <v>2731849</v>
      </c>
      <c r="B9243">
        <v>1</v>
      </c>
      <c r="C9243" t="s">
        <v>80</v>
      </c>
      <c r="D9243" t="s">
        <v>109</v>
      </c>
      <c r="E9243" t="s">
        <v>161</v>
      </c>
      <c r="F9243" t="s">
        <v>25103</v>
      </c>
      <c r="G9243" t="s">
        <v>163</v>
      </c>
      <c r="H9243" t="s">
        <v>135</v>
      </c>
      <c r="I9243" t="s">
        <v>136</v>
      </c>
      <c r="J9243" t="s">
        <v>137</v>
      </c>
      <c r="K9243" t="s">
        <v>138</v>
      </c>
      <c r="L9243" t="s">
        <v>25104</v>
      </c>
      <c r="M9243" t="s">
        <v>25105</v>
      </c>
      <c r="N9243">
        <v>1.2547222220000001</v>
      </c>
      <c r="O9243">
        <v>0</v>
      </c>
      <c r="P9243">
        <v>17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2.4733686324064976</v>
      </c>
      <c r="Y9243">
        <v>0</v>
      </c>
      <c r="Z9243">
        <v>0</v>
      </c>
      <c r="AA9243">
        <v>0</v>
      </c>
      <c r="AB9243">
        <v>0</v>
      </c>
      <c r="AC9243">
        <v>0</v>
      </c>
      <c r="AD9243">
        <v>0</v>
      </c>
      <c r="AE9243">
        <v>2.4733686324064976</v>
      </c>
    </row>
    <row r="9244" spans="1:31" x14ac:dyDescent="0.3">
      <c r="A9244">
        <v>2730830</v>
      </c>
      <c r="B9244">
        <v>1</v>
      </c>
      <c r="C9244" t="s">
        <v>81</v>
      </c>
      <c r="D9244" t="s">
        <v>118</v>
      </c>
      <c r="E9244" t="s">
        <v>161</v>
      </c>
      <c r="F9244" t="s">
        <v>25106</v>
      </c>
      <c r="G9244" t="s">
        <v>163</v>
      </c>
      <c r="H9244" t="s">
        <v>135</v>
      </c>
      <c r="I9244" t="s">
        <v>136</v>
      </c>
      <c r="J9244" t="s">
        <v>137</v>
      </c>
      <c r="K9244" t="s">
        <v>138</v>
      </c>
      <c r="L9244" t="s">
        <v>25107</v>
      </c>
      <c r="M9244" t="s">
        <v>25108</v>
      </c>
      <c r="N9244">
        <v>2.1844444439999999</v>
      </c>
      <c r="O9244">
        <v>0</v>
      </c>
      <c r="P9244">
        <v>36</v>
      </c>
      <c r="Q9244">
        <v>0</v>
      </c>
      <c r="R9244">
        <v>1</v>
      </c>
      <c r="S9244">
        <v>0</v>
      </c>
      <c r="T9244">
        <v>1</v>
      </c>
      <c r="U9244">
        <v>0</v>
      </c>
      <c r="V9244">
        <v>0</v>
      </c>
      <c r="W9244">
        <v>0</v>
      </c>
      <c r="X9244">
        <v>12.793971776337969</v>
      </c>
      <c r="Y9244">
        <v>0</v>
      </c>
      <c r="Z9244">
        <v>0</v>
      </c>
      <c r="AA9244">
        <v>0</v>
      </c>
      <c r="AB9244">
        <v>0.54572709110058337</v>
      </c>
      <c r="AC9244">
        <v>0</v>
      </c>
      <c r="AD9244">
        <v>0</v>
      </c>
      <c r="AE9244">
        <v>13.339698867438553</v>
      </c>
    </row>
    <row r="9245" spans="1:31" x14ac:dyDescent="0.3">
      <c r="A9245">
        <v>2730873</v>
      </c>
      <c r="B9245">
        <v>1</v>
      </c>
      <c r="C9245" t="s">
        <v>81</v>
      </c>
      <c r="D9245" t="s">
        <v>113</v>
      </c>
      <c r="E9245" t="s">
        <v>213</v>
      </c>
      <c r="F9245" t="s">
        <v>25109</v>
      </c>
      <c r="G9245" t="s">
        <v>152</v>
      </c>
      <c r="H9245" t="s">
        <v>153</v>
      </c>
      <c r="I9245" t="s">
        <v>136</v>
      </c>
      <c r="J9245" t="s">
        <v>137</v>
      </c>
      <c r="K9245" t="s">
        <v>138</v>
      </c>
      <c r="L9245" t="s">
        <v>25110</v>
      </c>
      <c r="M9245" t="s">
        <v>25111</v>
      </c>
      <c r="N9245">
        <v>5.5038888879999996</v>
      </c>
      <c r="O9245">
        <v>0</v>
      </c>
      <c r="P9245">
        <v>0</v>
      </c>
      <c r="Q9245">
        <v>0</v>
      </c>
      <c r="R9245">
        <v>0</v>
      </c>
      <c r="S9245">
        <v>3</v>
      </c>
      <c r="T9245">
        <v>0</v>
      </c>
      <c r="U9245">
        <v>7</v>
      </c>
      <c r="V9245">
        <v>0</v>
      </c>
      <c r="W9245">
        <v>0</v>
      </c>
      <c r="X9245">
        <v>0</v>
      </c>
      <c r="Y9245">
        <v>0</v>
      </c>
      <c r="Z9245">
        <v>0</v>
      </c>
      <c r="AA9245">
        <v>800.21460187708294</v>
      </c>
      <c r="AB9245">
        <v>0</v>
      </c>
      <c r="AC9245">
        <v>1814.1074899439586</v>
      </c>
      <c r="AD9245">
        <v>0</v>
      </c>
      <c r="AE9245">
        <v>2614.3220918210418</v>
      </c>
    </row>
    <row r="9246" spans="1:31" x14ac:dyDescent="0.3">
      <c r="A9246">
        <v>2730996</v>
      </c>
      <c r="B9246">
        <v>1</v>
      </c>
      <c r="C9246" t="s">
        <v>80</v>
      </c>
      <c r="D9246" t="s">
        <v>82</v>
      </c>
      <c r="E9246" t="s">
        <v>200</v>
      </c>
      <c r="F9246" t="s">
        <v>1230</v>
      </c>
      <c r="G9246" t="s">
        <v>249</v>
      </c>
      <c r="H9246" t="s">
        <v>135</v>
      </c>
      <c r="I9246" t="s">
        <v>136</v>
      </c>
      <c r="J9246" t="s">
        <v>5</v>
      </c>
      <c r="K9246" t="s">
        <v>138</v>
      </c>
      <c r="L9246" t="s">
        <v>25112</v>
      </c>
      <c r="M9246" t="s">
        <v>25113</v>
      </c>
      <c r="N9246">
        <v>13.131111110999999</v>
      </c>
      <c r="O9246">
        <v>0</v>
      </c>
      <c r="P9246">
        <v>53</v>
      </c>
      <c r="Q9246">
        <v>0</v>
      </c>
      <c r="R9246">
        <v>0</v>
      </c>
      <c r="S9246">
        <v>0</v>
      </c>
      <c r="T9246">
        <v>24</v>
      </c>
      <c r="U9246">
        <v>0</v>
      </c>
      <c r="V9246">
        <v>0</v>
      </c>
      <c r="W9246">
        <v>0</v>
      </c>
      <c r="X9246">
        <v>186.92181033816678</v>
      </c>
      <c r="Y9246">
        <v>0</v>
      </c>
      <c r="Z9246">
        <v>0</v>
      </c>
      <c r="AA9246">
        <v>0</v>
      </c>
      <c r="AB9246">
        <v>564.53834467941385</v>
      </c>
      <c r="AC9246">
        <v>0</v>
      </c>
      <c r="AD9246">
        <v>0</v>
      </c>
      <c r="AE9246">
        <v>751.46015501758063</v>
      </c>
    </row>
    <row r="9247" spans="1:31" x14ac:dyDescent="0.3">
      <c r="A9247">
        <v>2731145</v>
      </c>
      <c r="B9247">
        <v>1</v>
      </c>
      <c r="C9247" t="s">
        <v>81</v>
      </c>
      <c r="D9247" t="s">
        <v>127</v>
      </c>
      <c r="E9247" t="s">
        <v>161</v>
      </c>
      <c r="F9247" t="s">
        <v>25114</v>
      </c>
      <c r="G9247" t="s">
        <v>163</v>
      </c>
      <c r="H9247" t="s">
        <v>135</v>
      </c>
      <c r="I9247" t="s">
        <v>136</v>
      </c>
      <c r="J9247" t="s">
        <v>137</v>
      </c>
      <c r="K9247" t="s">
        <v>138</v>
      </c>
      <c r="L9247" t="s">
        <v>25115</v>
      </c>
      <c r="M9247" t="s">
        <v>25116</v>
      </c>
      <c r="N9247">
        <v>4.8125</v>
      </c>
      <c r="O9247">
        <v>0</v>
      </c>
      <c r="P9247">
        <v>17</v>
      </c>
      <c r="Q9247">
        <v>0</v>
      </c>
      <c r="R9247">
        <v>0</v>
      </c>
      <c r="S9247">
        <v>0</v>
      </c>
      <c r="T9247">
        <v>2</v>
      </c>
      <c r="U9247">
        <v>0</v>
      </c>
      <c r="V9247">
        <v>0</v>
      </c>
      <c r="W9247">
        <v>0</v>
      </c>
      <c r="X9247">
        <v>9.5675646281775037</v>
      </c>
      <c r="Y9247">
        <v>0</v>
      </c>
      <c r="Z9247">
        <v>0</v>
      </c>
      <c r="AA9247">
        <v>0</v>
      </c>
      <c r="AB9247">
        <v>2.4897447212188371</v>
      </c>
      <c r="AC9247">
        <v>0</v>
      </c>
      <c r="AD9247">
        <v>0</v>
      </c>
      <c r="AE9247">
        <v>12.057309349396341</v>
      </c>
    </row>
    <row r="9248" spans="1:31" x14ac:dyDescent="0.3">
      <c r="A9248">
        <v>2731786</v>
      </c>
      <c r="B9248">
        <v>1</v>
      </c>
      <c r="C9248" t="s">
        <v>80</v>
      </c>
      <c r="D9248" t="s">
        <v>90</v>
      </c>
      <c r="E9248" t="s">
        <v>145</v>
      </c>
      <c r="F9248" t="s">
        <v>25117</v>
      </c>
      <c r="G9248" t="s">
        <v>181</v>
      </c>
      <c r="H9248" t="s">
        <v>135</v>
      </c>
      <c r="I9248" t="s">
        <v>136</v>
      </c>
      <c r="J9248" t="s">
        <v>137</v>
      </c>
      <c r="K9248" t="s">
        <v>138</v>
      </c>
      <c r="L9248" t="s">
        <v>25118</v>
      </c>
      <c r="M9248" t="s">
        <v>25119</v>
      </c>
      <c r="N9248">
        <v>8.2636111109999995</v>
      </c>
      <c r="O9248">
        <v>0</v>
      </c>
      <c r="P9248">
        <v>3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5.0246880869455106</v>
      </c>
      <c r="Y9248">
        <v>0</v>
      </c>
      <c r="Z9248">
        <v>0</v>
      </c>
      <c r="AA9248">
        <v>0</v>
      </c>
      <c r="AB9248">
        <v>0</v>
      </c>
      <c r="AC9248">
        <v>0</v>
      </c>
      <c r="AD9248">
        <v>0</v>
      </c>
      <c r="AE9248">
        <v>5.0246880869455106</v>
      </c>
    </row>
    <row r="9249" spans="1:31" x14ac:dyDescent="0.3">
      <c r="A9249">
        <v>2731606</v>
      </c>
      <c r="B9249">
        <v>1</v>
      </c>
      <c r="C9249" t="s">
        <v>80</v>
      </c>
      <c r="D9249" t="s">
        <v>87</v>
      </c>
      <c r="E9249" t="s">
        <v>145</v>
      </c>
      <c r="F9249" t="s">
        <v>3119</v>
      </c>
      <c r="G9249" t="s">
        <v>147</v>
      </c>
      <c r="H9249" t="s">
        <v>135</v>
      </c>
      <c r="I9249" t="s">
        <v>136</v>
      </c>
      <c r="J9249" t="s">
        <v>137</v>
      </c>
      <c r="K9249" t="s">
        <v>138</v>
      </c>
      <c r="L9249" t="s">
        <v>25120</v>
      </c>
      <c r="M9249" t="s">
        <v>25121</v>
      </c>
      <c r="N9249">
        <v>8.1927777769999999</v>
      </c>
      <c r="O9249">
        <v>0</v>
      </c>
      <c r="P9249">
        <v>0</v>
      </c>
      <c r="Q9249">
        <v>0</v>
      </c>
      <c r="R9249">
        <v>0</v>
      </c>
      <c r="S9249">
        <v>0</v>
      </c>
      <c r="T9249">
        <v>2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0</v>
      </c>
      <c r="AA9249">
        <v>0</v>
      </c>
      <c r="AB9249">
        <v>80.487168460666012</v>
      </c>
      <c r="AC9249">
        <v>0</v>
      </c>
      <c r="AD9249">
        <v>0</v>
      </c>
      <c r="AE9249">
        <v>80.487168460666012</v>
      </c>
    </row>
    <row r="9250" spans="1:31" x14ac:dyDescent="0.3">
      <c r="A9250">
        <v>2731002</v>
      </c>
      <c r="B9250">
        <v>1</v>
      </c>
      <c r="C9250" t="s">
        <v>80</v>
      </c>
      <c r="D9250" t="s">
        <v>85</v>
      </c>
      <c r="E9250" t="s">
        <v>200</v>
      </c>
      <c r="F9250" t="s">
        <v>25122</v>
      </c>
      <c r="G9250" t="s">
        <v>393</v>
      </c>
      <c r="H9250" t="s">
        <v>135</v>
      </c>
      <c r="I9250" t="s">
        <v>136</v>
      </c>
      <c r="J9250" t="s">
        <v>137</v>
      </c>
      <c r="K9250" t="s">
        <v>138</v>
      </c>
      <c r="L9250" t="s">
        <v>25123</v>
      </c>
      <c r="M9250" t="s">
        <v>25124</v>
      </c>
      <c r="N9250">
        <v>7.1861111109999998</v>
      </c>
      <c r="O9250">
        <v>0</v>
      </c>
      <c r="P9250">
        <v>72</v>
      </c>
      <c r="Q9250">
        <v>0</v>
      </c>
      <c r="R9250">
        <v>0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129.95720304231554</v>
      </c>
      <c r="Y9250">
        <v>0</v>
      </c>
      <c r="Z9250">
        <v>0</v>
      </c>
      <c r="AA9250">
        <v>0</v>
      </c>
      <c r="AB9250">
        <v>0</v>
      </c>
      <c r="AC9250">
        <v>0</v>
      </c>
      <c r="AD9250">
        <v>0</v>
      </c>
      <c r="AE9250">
        <v>129.95720304231554</v>
      </c>
    </row>
    <row r="9251" spans="1:31" x14ac:dyDescent="0.3">
      <c r="A9251">
        <v>2731998</v>
      </c>
      <c r="B9251">
        <v>1</v>
      </c>
      <c r="C9251" t="s">
        <v>81</v>
      </c>
      <c r="D9251" t="s">
        <v>116</v>
      </c>
      <c r="E9251" t="s">
        <v>156</v>
      </c>
      <c r="F9251" t="s">
        <v>904</v>
      </c>
      <c r="G9251" t="s">
        <v>185</v>
      </c>
      <c r="H9251" t="s">
        <v>153</v>
      </c>
      <c r="I9251" t="s">
        <v>136</v>
      </c>
      <c r="J9251" t="s">
        <v>137</v>
      </c>
      <c r="K9251" t="s">
        <v>138</v>
      </c>
      <c r="L9251" t="s">
        <v>25125</v>
      </c>
      <c r="M9251" t="s">
        <v>25126</v>
      </c>
      <c r="N9251">
        <v>3.0233333330000001</v>
      </c>
      <c r="O9251">
        <v>0</v>
      </c>
      <c r="P9251">
        <v>232</v>
      </c>
      <c r="Q9251">
        <v>0</v>
      </c>
      <c r="R9251">
        <v>11</v>
      </c>
      <c r="S9251">
        <v>0</v>
      </c>
      <c r="T9251">
        <v>8</v>
      </c>
      <c r="U9251">
        <v>0</v>
      </c>
      <c r="V9251">
        <v>0</v>
      </c>
      <c r="W9251">
        <v>0</v>
      </c>
      <c r="X9251">
        <v>69.987972872116785</v>
      </c>
      <c r="Y9251">
        <v>0</v>
      </c>
      <c r="Z9251">
        <v>3.8719706461606798</v>
      </c>
      <c r="AA9251">
        <v>0</v>
      </c>
      <c r="AB9251">
        <v>3.74830473318928</v>
      </c>
      <c r="AC9251">
        <v>0</v>
      </c>
      <c r="AD9251">
        <v>0</v>
      </c>
      <c r="AE9251">
        <v>77.608248251466748</v>
      </c>
    </row>
    <row r="9252" spans="1:31" x14ac:dyDescent="0.3">
      <c r="A9252">
        <v>2731600</v>
      </c>
      <c r="B9252">
        <v>1</v>
      </c>
      <c r="C9252" t="s">
        <v>81</v>
      </c>
      <c r="D9252" t="s">
        <v>128</v>
      </c>
      <c r="E9252" t="s">
        <v>200</v>
      </c>
      <c r="F9252" t="s">
        <v>25127</v>
      </c>
      <c r="G9252" t="s">
        <v>163</v>
      </c>
      <c r="H9252" t="s">
        <v>135</v>
      </c>
      <c r="I9252" t="s">
        <v>136</v>
      </c>
      <c r="J9252" t="s">
        <v>137</v>
      </c>
      <c r="K9252" t="s">
        <v>138</v>
      </c>
      <c r="L9252" t="s">
        <v>25128</v>
      </c>
      <c r="M9252" t="s">
        <v>25129</v>
      </c>
      <c r="N9252">
        <v>7.4588888879999997</v>
      </c>
      <c r="O9252">
        <v>0</v>
      </c>
      <c r="P9252">
        <v>0</v>
      </c>
      <c r="Q9252">
        <v>0</v>
      </c>
      <c r="R9252">
        <v>0</v>
      </c>
      <c r="S9252">
        <v>0</v>
      </c>
      <c r="T9252">
        <v>20</v>
      </c>
      <c r="U9252">
        <v>0</v>
      </c>
      <c r="V9252">
        <v>1</v>
      </c>
      <c r="W9252">
        <v>0</v>
      </c>
      <c r="X9252">
        <v>0</v>
      </c>
      <c r="Y9252">
        <v>0</v>
      </c>
      <c r="Z9252">
        <v>0</v>
      </c>
      <c r="AA9252">
        <v>0</v>
      </c>
      <c r="AB9252">
        <v>138.21064809089626</v>
      </c>
      <c r="AC9252">
        <v>0</v>
      </c>
      <c r="AD9252">
        <v>85.938061425021615</v>
      </c>
      <c r="AE9252">
        <v>224.14870951591786</v>
      </c>
    </row>
    <row r="9253" spans="1:31" x14ac:dyDescent="0.3">
      <c r="A9253">
        <v>2732041</v>
      </c>
      <c r="B9253">
        <v>1</v>
      </c>
      <c r="C9253" t="s">
        <v>80</v>
      </c>
      <c r="D9253" t="s">
        <v>103</v>
      </c>
      <c r="E9253" t="s">
        <v>161</v>
      </c>
      <c r="F9253" t="s">
        <v>25130</v>
      </c>
      <c r="G9253" t="s">
        <v>163</v>
      </c>
      <c r="H9253" t="s">
        <v>135</v>
      </c>
      <c r="I9253" t="s">
        <v>136</v>
      </c>
      <c r="J9253" t="s">
        <v>137</v>
      </c>
      <c r="K9253" t="s">
        <v>138</v>
      </c>
      <c r="L9253" t="s">
        <v>25131</v>
      </c>
      <c r="M9253" t="s">
        <v>25132</v>
      </c>
      <c r="N9253">
        <v>1.3474999999999999</v>
      </c>
      <c r="O9253">
        <v>0</v>
      </c>
      <c r="P9253">
        <v>68</v>
      </c>
      <c r="Q9253">
        <v>0</v>
      </c>
      <c r="R9253">
        <v>0</v>
      </c>
      <c r="S9253">
        <v>0</v>
      </c>
      <c r="T9253">
        <v>10</v>
      </c>
      <c r="U9253">
        <v>0</v>
      </c>
      <c r="V9253">
        <v>0</v>
      </c>
      <c r="W9253">
        <v>0</v>
      </c>
      <c r="X9253">
        <v>17.787918980127611</v>
      </c>
      <c r="Y9253">
        <v>0</v>
      </c>
      <c r="Z9253">
        <v>0</v>
      </c>
      <c r="AA9253">
        <v>0</v>
      </c>
      <c r="AB9253">
        <v>2.9431679676073852</v>
      </c>
      <c r="AC9253">
        <v>0</v>
      </c>
      <c r="AD9253">
        <v>0</v>
      </c>
      <c r="AE9253">
        <v>20.731086947734994</v>
      </c>
    </row>
    <row r="9254" spans="1:31" x14ac:dyDescent="0.3">
      <c r="A9254">
        <v>2731500</v>
      </c>
      <c r="B9254">
        <v>1</v>
      </c>
      <c r="C9254" t="s">
        <v>81</v>
      </c>
      <c r="D9254" t="s">
        <v>118</v>
      </c>
      <c r="E9254" t="s">
        <v>161</v>
      </c>
      <c r="F9254" t="s">
        <v>25133</v>
      </c>
      <c r="G9254" t="s">
        <v>724</v>
      </c>
      <c r="H9254" t="s">
        <v>135</v>
      </c>
      <c r="I9254" t="s">
        <v>136</v>
      </c>
      <c r="J9254" t="s">
        <v>137</v>
      </c>
      <c r="K9254" t="s">
        <v>138</v>
      </c>
      <c r="L9254" t="s">
        <v>25134</v>
      </c>
      <c r="M9254" t="s">
        <v>25135</v>
      </c>
      <c r="N9254">
        <v>0.89222222200000001</v>
      </c>
      <c r="O9254">
        <v>0</v>
      </c>
      <c r="P9254">
        <v>13</v>
      </c>
      <c r="Q9254">
        <v>0</v>
      </c>
      <c r="R9254">
        <v>0</v>
      </c>
      <c r="S9254">
        <v>0</v>
      </c>
      <c r="T9254">
        <v>2</v>
      </c>
      <c r="U9254">
        <v>0</v>
      </c>
      <c r="V9254">
        <v>0</v>
      </c>
      <c r="W9254">
        <v>0</v>
      </c>
      <c r="X9254">
        <v>1.1551441469987453</v>
      </c>
      <c r="Y9254">
        <v>0</v>
      </c>
      <c r="Z9254">
        <v>0</v>
      </c>
      <c r="AA9254">
        <v>0</v>
      </c>
      <c r="AB9254">
        <v>1.3729957587411001</v>
      </c>
      <c r="AC9254">
        <v>0</v>
      </c>
      <c r="AD9254">
        <v>0</v>
      </c>
      <c r="AE9254">
        <v>2.5281399057398453</v>
      </c>
    </row>
    <row r="9255" spans="1:31" x14ac:dyDescent="0.3">
      <c r="A9255">
        <v>2731626</v>
      </c>
      <c r="B9255">
        <v>1</v>
      </c>
      <c r="C9255" t="s">
        <v>81</v>
      </c>
      <c r="D9255" t="s">
        <v>123</v>
      </c>
      <c r="E9255" t="s">
        <v>132</v>
      </c>
      <c r="F9255" t="s">
        <v>25136</v>
      </c>
      <c r="G9255" t="s">
        <v>134</v>
      </c>
      <c r="H9255" t="s">
        <v>135</v>
      </c>
      <c r="I9255" t="s">
        <v>136</v>
      </c>
      <c r="J9255" t="s">
        <v>137</v>
      </c>
      <c r="K9255" t="s">
        <v>138</v>
      </c>
      <c r="L9255" t="s">
        <v>25137</v>
      </c>
      <c r="M9255" t="s">
        <v>25138</v>
      </c>
      <c r="N9255">
        <v>1.478611111</v>
      </c>
      <c r="O9255">
        <v>0</v>
      </c>
      <c r="P9255">
        <v>146</v>
      </c>
      <c r="Q9255">
        <v>0</v>
      </c>
      <c r="R9255">
        <v>13</v>
      </c>
      <c r="S9255">
        <v>0</v>
      </c>
      <c r="T9255">
        <v>10</v>
      </c>
      <c r="U9255">
        <v>0</v>
      </c>
      <c r="V9255">
        <v>0</v>
      </c>
      <c r="W9255">
        <v>0</v>
      </c>
      <c r="X9255">
        <v>31.180028575021396</v>
      </c>
      <c r="Y9255">
        <v>0</v>
      </c>
      <c r="Z9255">
        <v>3.6848046721713708</v>
      </c>
      <c r="AA9255">
        <v>0</v>
      </c>
      <c r="AB9255">
        <v>12.375834501101956</v>
      </c>
      <c r="AC9255">
        <v>0</v>
      </c>
      <c r="AD9255">
        <v>0</v>
      </c>
      <c r="AE9255">
        <v>47.240667748294719</v>
      </c>
    </row>
    <row r="9256" spans="1:31" x14ac:dyDescent="0.3">
      <c r="A9256">
        <v>2731766</v>
      </c>
      <c r="B9256">
        <v>1</v>
      </c>
      <c r="C9256" t="s">
        <v>81</v>
      </c>
      <c r="D9256" t="s">
        <v>118</v>
      </c>
      <c r="E9256" t="s">
        <v>161</v>
      </c>
      <c r="F9256" t="s">
        <v>22538</v>
      </c>
      <c r="G9256" t="s">
        <v>163</v>
      </c>
      <c r="H9256" t="s">
        <v>135</v>
      </c>
      <c r="I9256" t="s">
        <v>136</v>
      </c>
      <c r="J9256" t="s">
        <v>137</v>
      </c>
      <c r="K9256" t="s">
        <v>138</v>
      </c>
      <c r="L9256" t="s">
        <v>25139</v>
      </c>
      <c r="M9256" t="s">
        <v>25140</v>
      </c>
      <c r="N9256">
        <v>0.6</v>
      </c>
      <c r="O9256">
        <v>0</v>
      </c>
      <c r="P9256">
        <v>26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5.0923717769484016</v>
      </c>
      <c r="Y9256">
        <v>0</v>
      </c>
      <c r="Z9256">
        <v>0</v>
      </c>
      <c r="AA9256">
        <v>0</v>
      </c>
      <c r="AB9256">
        <v>0</v>
      </c>
      <c r="AC9256">
        <v>0</v>
      </c>
      <c r="AD9256">
        <v>0</v>
      </c>
      <c r="AE9256">
        <v>5.0923717769484016</v>
      </c>
    </row>
    <row r="9257" spans="1:31" x14ac:dyDescent="0.3">
      <c r="A9257">
        <v>2730916</v>
      </c>
      <c r="B9257">
        <v>1</v>
      </c>
      <c r="C9257" t="s">
        <v>80</v>
      </c>
      <c r="D9257" t="s">
        <v>82</v>
      </c>
      <c r="E9257" t="s">
        <v>200</v>
      </c>
      <c r="F9257" t="s">
        <v>25141</v>
      </c>
      <c r="G9257" t="s">
        <v>249</v>
      </c>
      <c r="H9257" t="s">
        <v>135</v>
      </c>
      <c r="I9257" t="s">
        <v>136</v>
      </c>
      <c r="J9257" t="s">
        <v>5</v>
      </c>
      <c r="K9257" t="s">
        <v>138</v>
      </c>
      <c r="L9257" t="s">
        <v>25142</v>
      </c>
      <c r="M9257" t="s">
        <v>25143</v>
      </c>
      <c r="N9257">
        <v>12.993888888000001</v>
      </c>
      <c r="O9257">
        <v>0</v>
      </c>
      <c r="P9257">
        <v>11</v>
      </c>
      <c r="Q9257">
        <v>0</v>
      </c>
      <c r="R9257">
        <v>0</v>
      </c>
      <c r="S9257">
        <v>0</v>
      </c>
      <c r="T9257">
        <v>22</v>
      </c>
      <c r="U9257">
        <v>0</v>
      </c>
      <c r="V9257">
        <v>0</v>
      </c>
      <c r="W9257">
        <v>0</v>
      </c>
      <c r="X9257">
        <v>12.756702241183577</v>
      </c>
      <c r="Y9257">
        <v>0</v>
      </c>
      <c r="Z9257">
        <v>0</v>
      </c>
      <c r="AA9257">
        <v>0</v>
      </c>
      <c r="AB9257">
        <v>196.88200685174345</v>
      </c>
      <c r="AC9257">
        <v>0</v>
      </c>
      <c r="AD9257">
        <v>0</v>
      </c>
      <c r="AE9257">
        <v>209.63870909292703</v>
      </c>
    </row>
    <row r="9258" spans="1:31" x14ac:dyDescent="0.3">
      <c r="A9258">
        <v>2731248</v>
      </c>
      <c r="B9258">
        <v>1</v>
      </c>
      <c r="C9258" t="s">
        <v>80</v>
      </c>
      <c r="D9258" t="s">
        <v>104</v>
      </c>
      <c r="E9258" t="s">
        <v>150</v>
      </c>
      <c r="F9258" t="s">
        <v>8951</v>
      </c>
      <c r="G9258" t="s">
        <v>152</v>
      </c>
      <c r="H9258" t="s">
        <v>153</v>
      </c>
      <c r="I9258" t="s">
        <v>136</v>
      </c>
      <c r="J9258" t="s">
        <v>137</v>
      </c>
      <c r="K9258" t="s">
        <v>138</v>
      </c>
      <c r="L9258" t="s">
        <v>25144</v>
      </c>
      <c r="M9258" t="s">
        <v>25145</v>
      </c>
      <c r="N9258">
        <v>1.511111111</v>
      </c>
      <c r="O9258">
        <v>106</v>
      </c>
      <c r="P9258">
        <v>6685</v>
      </c>
      <c r="Q9258">
        <v>106</v>
      </c>
      <c r="R9258">
        <v>189</v>
      </c>
      <c r="S9258">
        <v>37</v>
      </c>
      <c r="T9258">
        <v>939</v>
      </c>
      <c r="U9258">
        <v>7</v>
      </c>
      <c r="V9258">
        <v>1</v>
      </c>
      <c r="W9258">
        <v>39.269405922701026</v>
      </c>
      <c r="X9258">
        <v>1929.4671580435622</v>
      </c>
      <c r="Y9258">
        <v>139.6923828053869</v>
      </c>
      <c r="Z9258">
        <v>36.932622407490847</v>
      </c>
      <c r="AA9258">
        <v>96.842469665740467</v>
      </c>
      <c r="AB9258">
        <v>758.22038779075433</v>
      </c>
      <c r="AC9258">
        <v>1510.7330714587883</v>
      </c>
      <c r="AD9258">
        <v>0</v>
      </c>
      <c r="AE9258">
        <v>4511.1574980944242</v>
      </c>
    </row>
    <row r="9259" spans="1:31" x14ac:dyDescent="0.3">
      <c r="A9259">
        <v>2731125</v>
      </c>
      <c r="B9259">
        <v>1</v>
      </c>
      <c r="C9259" t="s">
        <v>81</v>
      </c>
      <c r="D9259" t="s">
        <v>117</v>
      </c>
      <c r="E9259" t="s">
        <v>161</v>
      </c>
      <c r="F9259" t="s">
        <v>16479</v>
      </c>
      <c r="G9259" t="s">
        <v>163</v>
      </c>
      <c r="H9259" t="s">
        <v>135</v>
      </c>
      <c r="I9259" t="s">
        <v>136</v>
      </c>
      <c r="J9259" t="s">
        <v>137</v>
      </c>
      <c r="K9259" t="s">
        <v>138</v>
      </c>
      <c r="L9259" t="s">
        <v>25146</v>
      </c>
      <c r="M9259" t="s">
        <v>25147</v>
      </c>
      <c r="N9259">
        <v>1.0313888879999999</v>
      </c>
      <c r="O9259">
        <v>0</v>
      </c>
      <c r="P9259">
        <v>0</v>
      </c>
      <c r="Q9259">
        <v>0</v>
      </c>
      <c r="R9259">
        <v>0</v>
      </c>
      <c r="S9259">
        <v>0</v>
      </c>
      <c r="T9259">
        <v>1</v>
      </c>
      <c r="U9259">
        <v>0</v>
      </c>
      <c r="V9259">
        <v>0</v>
      </c>
      <c r="W9259">
        <v>0</v>
      </c>
      <c r="X9259">
        <v>0</v>
      </c>
      <c r="Y9259">
        <v>0</v>
      </c>
      <c r="Z9259">
        <v>0</v>
      </c>
      <c r="AA9259">
        <v>0</v>
      </c>
      <c r="AB9259">
        <v>1.6262830851591665</v>
      </c>
      <c r="AC9259">
        <v>0</v>
      </c>
      <c r="AD9259">
        <v>0</v>
      </c>
      <c r="AE9259">
        <v>1.6262830851591665</v>
      </c>
    </row>
    <row r="9260" spans="1:31" x14ac:dyDescent="0.3">
      <c r="A9260">
        <v>2731912</v>
      </c>
      <c r="B9260">
        <v>1</v>
      </c>
      <c r="C9260" t="s">
        <v>80</v>
      </c>
      <c r="D9260" t="s">
        <v>98</v>
      </c>
      <c r="E9260" t="s">
        <v>145</v>
      </c>
      <c r="F9260" t="s">
        <v>25148</v>
      </c>
      <c r="G9260" t="s">
        <v>230</v>
      </c>
      <c r="H9260" t="s">
        <v>135</v>
      </c>
      <c r="I9260" t="s">
        <v>136</v>
      </c>
      <c r="J9260" t="s">
        <v>137</v>
      </c>
      <c r="K9260" t="s">
        <v>138</v>
      </c>
      <c r="L9260" t="s">
        <v>25149</v>
      </c>
      <c r="M9260" t="s">
        <v>25150</v>
      </c>
      <c r="N9260">
        <v>2.9838888880000001</v>
      </c>
      <c r="O9260">
        <v>0</v>
      </c>
      <c r="P9260">
        <v>1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0</v>
      </c>
      <c r="Y9260">
        <v>0</v>
      </c>
      <c r="Z9260">
        <v>0</v>
      </c>
      <c r="AA9260">
        <v>0</v>
      </c>
      <c r="AB9260">
        <v>0</v>
      </c>
      <c r="AC9260">
        <v>0</v>
      </c>
      <c r="AD9260">
        <v>0</v>
      </c>
      <c r="AE9260">
        <v>0</v>
      </c>
    </row>
    <row r="9261" spans="1:31" x14ac:dyDescent="0.3">
      <c r="A9261">
        <v>2731148</v>
      </c>
      <c r="B9261">
        <v>1</v>
      </c>
      <c r="C9261" t="s">
        <v>80</v>
      </c>
      <c r="D9261" t="s">
        <v>99</v>
      </c>
      <c r="E9261" t="s">
        <v>132</v>
      </c>
      <c r="F9261" t="s">
        <v>10211</v>
      </c>
      <c r="G9261" t="s">
        <v>209</v>
      </c>
      <c r="H9261" t="s">
        <v>135</v>
      </c>
      <c r="I9261" t="s">
        <v>136</v>
      </c>
      <c r="J9261" t="s">
        <v>137</v>
      </c>
      <c r="K9261" t="s">
        <v>210</v>
      </c>
      <c r="L9261" t="s">
        <v>25151</v>
      </c>
      <c r="M9261" t="s">
        <v>25152</v>
      </c>
      <c r="N9261">
        <v>7.6791666660000004</v>
      </c>
      <c r="O9261">
        <v>0</v>
      </c>
      <c r="P9261">
        <v>82</v>
      </c>
      <c r="Q9261">
        <v>0</v>
      </c>
      <c r="R9261">
        <v>17</v>
      </c>
      <c r="S9261">
        <v>0</v>
      </c>
      <c r="T9261">
        <v>16</v>
      </c>
      <c r="U9261">
        <v>0</v>
      </c>
      <c r="V9261">
        <v>0</v>
      </c>
      <c r="W9261">
        <v>0</v>
      </c>
      <c r="X9261">
        <v>25.87143563779895</v>
      </c>
      <c r="Y9261">
        <v>0</v>
      </c>
      <c r="Z9261">
        <v>4.6671021723429487</v>
      </c>
      <c r="AA9261">
        <v>0</v>
      </c>
      <c r="AB9261">
        <v>19.85109001714585</v>
      </c>
      <c r="AC9261">
        <v>0</v>
      </c>
      <c r="AD9261">
        <v>0</v>
      </c>
      <c r="AE9261">
        <v>50.389627827287747</v>
      </c>
    </row>
    <row r="9262" spans="1:31" x14ac:dyDescent="0.3">
      <c r="A9262">
        <v>2730870</v>
      </c>
      <c r="B9262">
        <v>1</v>
      </c>
      <c r="C9262" t="s">
        <v>80</v>
      </c>
      <c r="D9262" t="s">
        <v>83</v>
      </c>
      <c r="E9262" t="s">
        <v>173</v>
      </c>
      <c r="F9262" t="s">
        <v>25153</v>
      </c>
      <c r="G9262" t="s">
        <v>1613</v>
      </c>
      <c r="H9262" t="s">
        <v>5535</v>
      </c>
      <c r="I9262" t="s">
        <v>136</v>
      </c>
      <c r="J9262" t="s">
        <v>137</v>
      </c>
      <c r="K9262" t="s">
        <v>210</v>
      </c>
      <c r="L9262" t="s">
        <v>25154</v>
      </c>
      <c r="M9262" t="s">
        <v>25155</v>
      </c>
      <c r="N9262">
        <v>0.21472222199999999</v>
      </c>
      <c r="O9262">
        <v>0</v>
      </c>
      <c r="P9262">
        <v>0</v>
      </c>
      <c r="Q9262">
        <v>0</v>
      </c>
      <c r="R9262">
        <v>0</v>
      </c>
      <c r="S9262">
        <v>3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  <c r="Z9262">
        <v>0</v>
      </c>
      <c r="AA9262">
        <v>4.315819263616401</v>
      </c>
      <c r="AB9262">
        <v>0</v>
      </c>
      <c r="AC9262">
        <v>0</v>
      </c>
      <c r="AD9262">
        <v>0</v>
      </c>
      <c r="AE9262">
        <v>4.315819263616401</v>
      </c>
    </row>
    <row r="9263" spans="1:31" x14ac:dyDescent="0.3">
      <c r="A9263">
        <v>2730979</v>
      </c>
      <c r="B9263">
        <v>1</v>
      </c>
      <c r="C9263" t="s">
        <v>81</v>
      </c>
      <c r="D9263" t="s">
        <v>118</v>
      </c>
      <c r="E9263" t="s">
        <v>132</v>
      </c>
      <c r="F9263" t="s">
        <v>25156</v>
      </c>
      <c r="G9263" t="s">
        <v>134</v>
      </c>
      <c r="H9263" t="s">
        <v>135</v>
      </c>
      <c r="I9263" t="s">
        <v>136</v>
      </c>
      <c r="J9263" t="s">
        <v>137</v>
      </c>
      <c r="K9263" t="s">
        <v>138</v>
      </c>
      <c r="L9263" t="s">
        <v>25157</v>
      </c>
      <c r="M9263" t="s">
        <v>25158</v>
      </c>
      <c r="N9263">
        <v>4.0658333329999996</v>
      </c>
      <c r="O9263">
        <v>0</v>
      </c>
      <c r="P9263">
        <v>227</v>
      </c>
      <c r="Q9263">
        <v>0</v>
      </c>
      <c r="R9263">
        <v>0</v>
      </c>
      <c r="S9263">
        <v>0</v>
      </c>
      <c r="T9263">
        <v>19</v>
      </c>
      <c r="U9263">
        <v>0</v>
      </c>
      <c r="V9263">
        <v>0</v>
      </c>
      <c r="W9263">
        <v>0</v>
      </c>
      <c r="X9263">
        <v>67.254944930951623</v>
      </c>
      <c r="Y9263">
        <v>0</v>
      </c>
      <c r="Z9263">
        <v>0</v>
      </c>
      <c r="AA9263">
        <v>0</v>
      </c>
      <c r="AB9263">
        <v>19.02671312665138</v>
      </c>
      <c r="AC9263">
        <v>0</v>
      </c>
      <c r="AD9263">
        <v>0</v>
      </c>
      <c r="AE9263">
        <v>86.281658057603011</v>
      </c>
    </row>
    <row r="9264" spans="1:31" x14ac:dyDescent="0.3">
      <c r="A9264">
        <v>2731975</v>
      </c>
      <c r="B9264">
        <v>1</v>
      </c>
      <c r="C9264" t="s">
        <v>80</v>
      </c>
      <c r="D9264" t="s">
        <v>82</v>
      </c>
      <c r="E9264" t="s">
        <v>161</v>
      </c>
      <c r="F9264" t="s">
        <v>25159</v>
      </c>
      <c r="G9264" t="s">
        <v>163</v>
      </c>
      <c r="H9264" t="s">
        <v>135</v>
      </c>
      <c r="I9264" t="s">
        <v>136</v>
      </c>
      <c r="J9264" t="s">
        <v>137</v>
      </c>
      <c r="K9264" t="s">
        <v>138</v>
      </c>
      <c r="L9264" t="s">
        <v>25160</v>
      </c>
      <c r="M9264" t="s">
        <v>25161</v>
      </c>
      <c r="N9264">
        <v>4.5436111109999997</v>
      </c>
      <c r="O9264">
        <v>0</v>
      </c>
      <c r="P9264">
        <v>169</v>
      </c>
      <c r="Q9264">
        <v>0</v>
      </c>
      <c r="R9264">
        <v>0</v>
      </c>
      <c r="S9264">
        <v>0</v>
      </c>
      <c r="T9264">
        <v>7</v>
      </c>
      <c r="U9264">
        <v>0</v>
      </c>
      <c r="V9264">
        <v>0</v>
      </c>
      <c r="W9264">
        <v>0</v>
      </c>
      <c r="X9264">
        <v>129.37031065642427</v>
      </c>
      <c r="Y9264">
        <v>0</v>
      </c>
      <c r="Z9264">
        <v>0</v>
      </c>
      <c r="AA9264">
        <v>0</v>
      </c>
      <c r="AB9264">
        <v>14.948715916590853</v>
      </c>
      <c r="AC9264">
        <v>0</v>
      </c>
      <c r="AD9264">
        <v>0</v>
      </c>
      <c r="AE9264">
        <v>144.31902657301512</v>
      </c>
    </row>
    <row r="9265" spans="1:31" x14ac:dyDescent="0.3">
      <c r="A9265">
        <v>2731085</v>
      </c>
      <c r="B9265">
        <v>1</v>
      </c>
      <c r="C9265" t="s">
        <v>80</v>
      </c>
      <c r="D9265" t="s">
        <v>108</v>
      </c>
      <c r="E9265" t="s">
        <v>213</v>
      </c>
      <c r="F9265" t="s">
        <v>383</v>
      </c>
      <c r="G9265" t="s">
        <v>152</v>
      </c>
      <c r="H9265" t="s">
        <v>153</v>
      </c>
      <c r="I9265" t="s">
        <v>136</v>
      </c>
      <c r="J9265" t="s">
        <v>137</v>
      </c>
      <c r="K9265" t="s">
        <v>138</v>
      </c>
      <c r="L9265" t="s">
        <v>25162</v>
      </c>
      <c r="M9265" t="s">
        <v>25163</v>
      </c>
      <c r="N9265">
        <v>1.0833333329999999</v>
      </c>
      <c r="O9265">
        <v>0</v>
      </c>
      <c r="P9265">
        <v>186</v>
      </c>
      <c r="Q9265">
        <v>0</v>
      </c>
      <c r="R9265">
        <v>62</v>
      </c>
      <c r="S9265">
        <v>1</v>
      </c>
      <c r="T9265">
        <v>30</v>
      </c>
      <c r="U9265">
        <v>0</v>
      </c>
      <c r="V9265">
        <v>0</v>
      </c>
      <c r="W9265">
        <v>0</v>
      </c>
      <c r="X9265">
        <v>23.646192111226949</v>
      </c>
      <c r="Y9265">
        <v>0</v>
      </c>
      <c r="Z9265">
        <v>4.4718472282948802</v>
      </c>
      <c r="AA9265">
        <v>16.353541562412779</v>
      </c>
      <c r="AB9265">
        <v>29.921445331332265</v>
      </c>
      <c r="AC9265">
        <v>0</v>
      </c>
      <c r="AD9265">
        <v>0</v>
      </c>
      <c r="AE9265">
        <v>74.39302623326688</v>
      </c>
    </row>
    <row r="9266" spans="1:31" x14ac:dyDescent="0.3">
      <c r="A9266">
        <v>2731288</v>
      </c>
      <c r="B9266">
        <v>1</v>
      </c>
      <c r="C9266" t="s">
        <v>81</v>
      </c>
      <c r="D9266" t="s">
        <v>117</v>
      </c>
      <c r="E9266" t="s">
        <v>132</v>
      </c>
      <c r="F9266" t="s">
        <v>18915</v>
      </c>
      <c r="G9266" t="s">
        <v>134</v>
      </c>
      <c r="H9266" t="s">
        <v>135</v>
      </c>
      <c r="I9266" t="s">
        <v>136</v>
      </c>
      <c r="J9266" t="s">
        <v>137</v>
      </c>
      <c r="K9266" t="s">
        <v>138</v>
      </c>
      <c r="L9266" t="s">
        <v>25164</v>
      </c>
      <c r="M9266" t="s">
        <v>25165</v>
      </c>
      <c r="N9266">
        <v>0.39111111100000001</v>
      </c>
      <c r="O9266">
        <v>0</v>
      </c>
      <c r="P9266">
        <v>4</v>
      </c>
      <c r="Q9266">
        <v>0</v>
      </c>
      <c r="R9266">
        <v>6</v>
      </c>
      <c r="S9266">
        <v>0</v>
      </c>
      <c r="T9266">
        <v>28</v>
      </c>
      <c r="U9266">
        <v>0</v>
      </c>
      <c r="V9266">
        <v>3</v>
      </c>
      <c r="W9266">
        <v>0</v>
      </c>
      <c r="X9266">
        <v>0.19450369322005998</v>
      </c>
      <c r="Y9266">
        <v>0</v>
      </c>
      <c r="Z9266">
        <v>9.2344739417936667E-2</v>
      </c>
      <c r="AA9266">
        <v>0</v>
      </c>
      <c r="AB9266">
        <v>18.269196805552966</v>
      </c>
      <c r="AC9266">
        <v>0</v>
      </c>
      <c r="AD9266">
        <v>10.781693229026674</v>
      </c>
      <c r="AE9266">
        <v>29.337738467217633</v>
      </c>
    </row>
    <row r="9267" spans="1:31" x14ac:dyDescent="0.3">
      <c r="A9267">
        <v>2731334</v>
      </c>
      <c r="B9267">
        <v>1</v>
      </c>
      <c r="C9267" t="s">
        <v>80</v>
      </c>
      <c r="D9267" t="s">
        <v>83</v>
      </c>
      <c r="E9267" t="s">
        <v>161</v>
      </c>
      <c r="F9267" t="s">
        <v>25166</v>
      </c>
      <c r="G9267" t="s">
        <v>163</v>
      </c>
      <c r="H9267" t="s">
        <v>135</v>
      </c>
      <c r="I9267" t="s">
        <v>136</v>
      </c>
      <c r="J9267" t="s">
        <v>137</v>
      </c>
      <c r="K9267" t="s">
        <v>138</v>
      </c>
      <c r="L9267" t="s">
        <v>25167</v>
      </c>
      <c r="M9267" t="s">
        <v>25168</v>
      </c>
      <c r="N9267">
        <v>1.419444444</v>
      </c>
      <c r="O9267">
        <v>0</v>
      </c>
      <c r="P9267">
        <v>121</v>
      </c>
      <c r="Q9267">
        <v>0</v>
      </c>
      <c r="R9267">
        <v>0</v>
      </c>
      <c r="S9267">
        <v>0</v>
      </c>
      <c r="T9267">
        <v>10</v>
      </c>
      <c r="U9267">
        <v>0</v>
      </c>
      <c r="V9267">
        <v>0</v>
      </c>
      <c r="W9267">
        <v>0</v>
      </c>
      <c r="X9267">
        <v>29.385199172776776</v>
      </c>
      <c r="Y9267">
        <v>0</v>
      </c>
      <c r="Z9267">
        <v>0</v>
      </c>
      <c r="AA9267">
        <v>0</v>
      </c>
      <c r="AB9267">
        <v>5.3017360653944277</v>
      </c>
      <c r="AC9267">
        <v>0</v>
      </c>
      <c r="AD9267">
        <v>0</v>
      </c>
      <c r="AE9267">
        <v>34.686935238171202</v>
      </c>
    </row>
    <row r="9268" spans="1:31" x14ac:dyDescent="0.3">
      <c r="A9268">
        <v>2731474</v>
      </c>
      <c r="B9268">
        <v>1</v>
      </c>
      <c r="C9268" t="s">
        <v>81</v>
      </c>
      <c r="D9268" t="s">
        <v>112</v>
      </c>
      <c r="E9268" t="s">
        <v>150</v>
      </c>
      <c r="F9268" t="s">
        <v>25169</v>
      </c>
      <c r="G9268" t="s">
        <v>209</v>
      </c>
      <c r="H9268" t="s">
        <v>153</v>
      </c>
      <c r="I9268" t="s">
        <v>136</v>
      </c>
      <c r="J9268" t="s">
        <v>137</v>
      </c>
      <c r="K9268" t="s">
        <v>210</v>
      </c>
      <c r="L9268" t="s">
        <v>25170</v>
      </c>
      <c r="M9268" t="s">
        <v>25171</v>
      </c>
      <c r="N9268">
        <v>7.2675000000000001</v>
      </c>
      <c r="O9268">
        <v>1</v>
      </c>
      <c r="P9268">
        <v>786</v>
      </c>
      <c r="Q9268">
        <v>0</v>
      </c>
      <c r="R9268">
        <v>26</v>
      </c>
      <c r="S9268">
        <v>0</v>
      </c>
      <c r="T9268">
        <v>104</v>
      </c>
      <c r="U9268">
        <v>0</v>
      </c>
      <c r="V9268">
        <v>0</v>
      </c>
      <c r="W9268">
        <v>1.4812496870908334</v>
      </c>
      <c r="X9268">
        <v>932.64212691616569</v>
      </c>
      <c r="Y9268">
        <v>0</v>
      </c>
      <c r="Z9268">
        <v>11.801549920773338</v>
      </c>
      <c r="AA9268">
        <v>0</v>
      </c>
      <c r="AB9268">
        <v>247.71625689495477</v>
      </c>
      <c r="AC9268">
        <v>0</v>
      </c>
      <c r="AD9268">
        <v>0</v>
      </c>
      <c r="AE9268">
        <v>1193.6411834189846</v>
      </c>
    </row>
    <row r="9269" spans="1:31" x14ac:dyDescent="0.3">
      <c r="A9269">
        <v>2730833</v>
      </c>
      <c r="B9269">
        <v>1</v>
      </c>
      <c r="C9269" t="s">
        <v>80</v>
      </c>
      <c r="D9269" t="s">
        <v>86</v>
      </c>
      <c r="E9269" t="s">
        <v>145</v>
      </c>
      <c r="F9269" t="s">
        <v>25172</v>
      </c>
      <c r="G9269" t="s">
        <v>181</v>
      </c>
      <c r="H9269" t="s">
        <v>135</v>
      </c>
      <c r="I9269" t="s">
        <v>136</v>
      </c>
      <c r="J9269" t="s">
        <v>137</v>
      </c>
      <c r="K9269" t="s">
        <v>138</v>
      </c>
      <c r="L9269" t="s">
        <v>25173</v>
      </c>
      <c r="M9269" t="s">
        <v>25174</v>
      </c>
      <c r="N9269">
        <v>4.6888888880000001</v>
      </c>
      <c r="O9269">
        <v>0</v>
      </c>
      <c r="P9269">
        <v>1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0.80786951441410682</v>
      </c>
      <c r="Y9269">
        <v>0</v>
      </c>
      <c r="Z9269">
        <v>0</v>
      </c>
      <c r="AA9269">
        <v>0</v>
      </c>
      <c r="AB9269">
        <v>0</v>
      </c>
      <c r="AC9269">
        <v>0</v>
      </c>
      <c r="AD9269">
        <v>0</v>
      </c>
      <c r="AE9269">
        <v>0.80786951441410682</v>
      </c>
    </row>
    <row r="9270" spans="1:31" x14ac:dyDescent="0.3">
      <c r="A9270">
        <v>2731872</v>
      </c>
      <c r="B9270">
        <v>1</v>
      </c>
      <c r="C9270" t="s">
        <v>81</v>
      </c>
      <c r="D9270" t="s">
        <v>112</v>
      </c>
      <c r="E9270" t="s">
        <v>150</v>
      </c>
      <c r="F9270" t="s">
        <v>21620</v>
      </c>
      <c r="G9270" t="s">
        <v>170</v>
      </c>
      <c r="H9270" t="s">
        <v>153</v>
      </c>
      <c r="I9270" t="s">
        <v>136</v>
      </c>
      <c r="J9270" t="s">
        <v>137</v>
      </c>
      <c r="K9270" t="s">
        <v>138</v>
      </c>
      <c r="L9270" t="s">
        <v>25175</v>
      </c>
      <c r="M9270" t="s">
        <v>25176</v>
      </c>
      <c r="N9270">
        <v>2.188055555</v>
      </c>
      <c r="O9270">
        <v>5</v>
      </c>
      <c r="P9270">
        <v>1002</v>
      </c>
      <c r="Q9270">
        <v>107</v>
      </c>
      <c r="R9270">
        <v>329</v>
      </c>
      <c r="S9270">
        <v>15</v>
      </c>
      <c r="T9270">
        <v>111</v>
      </c>
      <c r="U9270">
        <v>1</v>
      </c>
      <c r="V9270">
        <v>0</v>
      </c>
      <c r="W9270">
        <v>1.7313859170455368</v>
      </c>
      <c r="X9270">
        <v>334.13807671427344</v>
      </c>
      <c r="Y9270">
        <v>178.68728637261648</v>
      </c>
      <c r="Z9270">
        <v>96.216504146515845</v>
      </c>
      <c r="AA9270">
        <v>103.23742118010371</v>
      </c>
      <c r="AB9270">
        <v>73.618622696905661</v>
      </c>
      <c r="AC9270">
        <v>46.850360806625318</v>
      </c>
      <c r="AD9270">
        <v>0</v>
      </c>
      <c r="AE9270">
        <v>834.47965783408597</v>
      </c>
    </row>
    <row r="9271" spans="1:31" x14ac:dyDescent="0.3">
      <c r="A9271">
        <v>2731185</v>
      </c>
      <c r="B9271">
        <v>1</v>
      </c>
      <c r="C9271" t="s">
        <v>80</v>
      </c>
      <c r="D9271" t="s">
        <v>89</v>
      </c>
      <c r="E9271" t="s">
        <v>132</v>
      </c>
      <c r="F9271" t="s">
        <v>25177</v>
      </c>
      <c r="G9271" t="s">
        <v>170</v>
      </c>
      <c r="H9271" t="s">
        <v>135</v>
      </c>
      <c r="I9271" t="s">
        <v>136</v>
      </c>
      <c r="J9271" t="s">
        <v>137</v>
      </c>
      <c r="K9271" t="s">
        <v>138</v>
      </c>
      <c r="L9271" t="s">
        <v>25178</v>
      </c>
      <c r="M9271" t="s">
        <v>25179</v>
      </c>
      <c r="N9271">
        <v>4.8630555549999999</v>
      </c>
      <c r="O9271">
        <v>0</v>
      </c>
      <c r="P9271">
        <v>254</v>
      </c>
      <c r="Q9271">
        <v>0</v>
      </c>
      <c r="R9271">
        <v>7</v>
      </c>
      <c r="S9271">
        <v>0</v>
      </c>
      <c r="T9271">
        <v>38</v>
      </c>
      <c r="U9271">
        <v>0</v>
      </c>
      <c r="V9271">
        <v>1</v>
      </c>
      <c r="W9271">
        <v>0</v>
      </c>
      <c r="X9271">
        <v>341.25770974134929</v>
      </c>
      <c r="Y9271">
        <v>0</v>
      </c>
      <c r="Z9271">
        <v>6.7447037648428942</v>
      </c>
      <c r="AA9271">
        <v>0</v>
      </c>
      <c r="AB9271">
        <v>217.01595671899599</v>
      </c>
      <c r="AC9271">
        <v>0</v>
      </c>
      <c r="AD9271">
        <v>796.01226870015273</v>
      </c>
      <c r="AE9271">
        <v>1361.030638925341</v>
      </c>
    </row>
    <row r="9272" spans="1:31" x14ac:dyDescent="0.3">
      <c r="A9272">
        <v>2731517</v>
      </c>
      <c r="B9272">
        <v>1</v>
      </c>
      <c r="C9272" t="s">
        <v>80</v>
      </c>
      <c r="D9272" t="s">
        <v>85</v>
      </c>
      <c r="E9272" t="s">
        <v>145</v>
      </c>
      <c r="F9272" t="s">
        <v>25180</v>
      </c>
      <c r="G9272" t="s">
        <v>181</v>
      </c>
      <c r="H9272" t="s">
        <v>135</v>
      </c>
      <c r="I9272" t="s">
        <v>136</v>
      </c>
      <c r="J9272" t="s">
        <v>137</v>
      </c>
      <c r="K9272" t="s">
        <v>138</v>
      </c>
      <c r="L9272" t="s">
        <v>25181</v>
      </c>
      <c r="M9272" t="s">
        <v>25182</v>
      </c>
      <c r="N9272">
        <v>9.7572222219999993</v>
      </c>
      <c r="O9272">
        <v>0</v>
      </c>
      <c r="P9272">
        <v>11</v>
      </c>
      <c r="Q9272">
        <v>0</v>
      </c>
      <c r="R9272">
        <v>0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20.66892757138335</v>
      </c>
      <c r="Y9272">
        <v>0</v>
      </c>
      <c r="Z9272">
        <v>0</v>
      </c>
      <c r="AA9272">
        <v>0</v>
      </c>
      <c r="AB9272">
        <v>0</v>
      </c>
      <c r="AC9272">
        <v>0</v>
      </c>
      <c r="AD9272">
        <v>0</v>
      </c>
      <c r="AE9272">
        <v>20.66892757138335</v>
      </c>
    </row>
    <row r="9273" spans="1:31" x14ac:dyDescent="0.3">
      <c r="A9273">
        <v>2731162</v>
      </c>
      <c r="B9273">
        <v>1</v>
      </c>
      <c r="C9273" t="s">
        <v>81</v>
      </c>
      <c r="D9273" t="s">
        <v>118</v>
      </c>
      <c r="E9273" t="s">
        <v>161</v>
      </c>
      <c r="F9273" t="s">
        <v>25183</v>
      </c>
      <c r="G9273" t="s">
        <v>163</v>
      </c>
      <c r="H9273" t="s">
        <v>135</v>
      </c>
      <c r="I9273" t="s">
        <v>136</v>
      </c>
      <c r="J9273" t="s">
        <v>137</v>
      </c>
      <c r="K9273" t="s">
        <v>138</v>
      </c>
      <c r="L9273" t="s">
        <v>25184</v>
      </c>
      <c r="M9273" t="s">
        <v>25185</v>
      </c>
      <c r="N9273">
        <v>2.9925000000000002</v>
      </c>
      <c r="O9273">
        <v>0</v>
      </c>
      <c r="P9273">
        <v>7</v>
      </c>
      <c r="Q9273">
        <v>0</v>
      </c>
      <c r="R9273">
        <v>12</v>
      </c>
      <c r="S9273">
        <v>0</v>
      </c>
      <c r="T9273">
        <v>5</v>
      </c>
      <c r="U9273">
        <v>0</v>
      </c>
      <c r="V9273">
        <v>0</v>
      </c>
      <c r="W9273">
        <v>0</v>
      </c>
      <c r="X9273">
        <v>5.0685972542045246</v>
      </c>
      <c r="Y9273">
        <v>0</v>
      </c>
      <c r="Z9273">
        <v>5.0916134718095254</v>
      </c>
      <c r="AA9273">
        <v>0</v>
      </c>
      <c r="AB9273">
        <v>20.12349711674841</v>
      </c>
      <c r="AC9273">
        <v>0</v>
      </c>
      <c r="AD9273">
        <v>0</v>
      </c>
      <c r="AE9273">
        <v>30.28370784276246</v>
      </c>
    </row>
    <row r="9274" spans="1:31" x14ac:dyDescent="0.3">
      <c r="A9274">
        <v>2731640</v>
      </c>
      <c r="B9274">
        <v>1</v>
      </c>
      <c r="C9274" t="s">
        <v>80</v>
      </c>
      <c r="D9274" t="s">
        <v>95</v>
      </c>
      <c r="E9274" t="s">
        <v>150</v>
      </c>
      <c r="F9274" t="s">
        <v>226</v>
      </c>
      <c r="G9274" t="s">
        <v>300</v>
      </c>
      <c r="H9274" t="s">
        <v>153</v>
      </c>
      <c r="I9274" t="s">
        <v>136</v>
      </c>
      <c r="J9274" t="s">
        <v>137</v>
      </c>
      <c r="K9274" t="s">
        <v>210</v>
      </c>
      <c r="L9274" t="s">
        <v>25186</v>
      </c>
      <c r="M9274" t="s">
        <v>25187</v>
      </c>
      <c r="N9274">
        <v>5.9550000000000001</v>
      </c>
      <c r="O9274">
        <v>5</v>
      </c>
      <c r="P9274">
        <v>770</v>
      </c>
      <c r="Q9274">
        <v>24</v>
      </c>
      <c r="R9274">
        <v>13</v>
      </c>
      <c r="S9274">
        <v>34</v>
      </c>
      <c r="T9274">
        <v>56</v>
      </c>
      <c r="U9274">
        <v>0</v>
      </c>
      <c r="V9274">
        <v>0</v>
      </c>
      <c r="W9274">
        <v>32.307639220311749</v>
      </c>
      <c r="X9274">
        <v>885.7537324600562</v>
      </c>
      <c r="Y9274">
        <v>206.62042632714051</v>
      </c>
      <c r="Z9274">
        <v>25.994047312998678</v>
      </c>
      <c r="AA9274">
        <v>3780.4608037063499</v>
      </c>
      <c r="AB9274">
        <v>351.61399903605155</v>
      </c>
      <c r="AC9274">
        <v>0</v>
      </c>
      <c r="AD9274">
        <v>0</v>
      </c>
      <c r="AE9274">
        <v>5282.750648062909</v>
      </c>
    </row>
    <row r="9275" spans="1:31" x14ac:dyDescent="0.3">
      <c r="A9275">
        <v>2731540</v>
      </c>
      <c r="B9275">
        <v>1</v>
      </c>
      <c r="C9275" t="s">
        <v>81</v>
      </c>
      <c r="D9275" t="s">
        <v>122</v>
      </c>
      <c r="E9275" t="s">
        <v>161</v>
      </c>
      <c r="F9275" t="s">
        <v>25188</v>
      </c>
      <c r="G9275" t="s">
        <v>163</v>
      </c>
      <c r="H9275" t="s">
        <v>135</v>
      </c>
      <c r="I9275" t="s">
        <v>136</v>
      </c>
      <c r="J9275" t="s">
        <v>137</v>
      </c>
      <c r="K9275" t="s">
        <v>138</v>
      </c>
      <c r="L9275" t="s">
        <v>25189</v>
      </c>
      <c r="M9275" t="s">
        <v>25190</v>
      </c>
      <c r="N9275">
        <v>1.9197222220000001</v>
      </c>
      <c r="O9275">
        <v>0</v>
      </c>
      <c r="P9275">
        <v>71</v>
      </c>
      <c r="Q9275">
        <v>0</v>
      </c>
      <c r="R9275">
        <v>0</v>
      </c>
      <c r="S9275">
        <v>0</v>
      </c>
      <c r="T9275">
        <v>1</v>
      </c>
      <c r="U9275">
        <v>0</v>
      </c>
      <c r="V9275">
        <v>0</v>
      </c>
      <c r="W9275">
        <v>0</v>
      </c>
      <c r="X9275">
        <v>29.534596932884249</v>
      </c>
      <c r="Y9275">
        <v>0</v>
      </c>
      <c r="Z9275">
        <v>0</v>
      </c>
      <c r="AA9275">
        <v>0</v>
      </c>
      <c r="AB9275">
        <v>2.8184515789574998</v>
      </c>
      <c r="AC9275">
        <v>0</v>
      </c>
      <c r="AD9275">
        <v>0</v>
      </c>
      <c r="AE9275">
        <v>32.353048511841749</v>
      </c>
    </row>
    <row r="9276" spans="1:31" x14ac:dyDescent="0.3">
      <c r="A9276">
        <v>2730999</v>
      </c>
      <c r="B9276">
        <v>1</v>
      </c>
      <c r="C9276" t="s">
        <v>81</v>
      </c>
      <c r="D9276" t="s">
        <v>127</v>
      </c>
      <c r="E9276" t="s">
        <v>213</v>
      </c>
      <c r="F9276" t="s">
        <v>25191</v>
      </c>
      <c r="G9276" t="s">
        <v>152</v>
      </c>
      <c r="H9276" t="s">
        <v>153</v>
      </c>
      <c r="I9276" t="s">
        <v>136</v>
      </c>
      <c r="J9276" t="s">
        <v>137</v>
      </c>
      <c r="K9276" t="s">
        <v>138</v>
      </c>
      <c r="L9276" t="s">
        <v>25192</v>
      </c>
      <c r="M9276" t="s">
        <v>25193</v>
      </c>
      <c r="N9276">
        <v>5.5322222219999997</v>
      </c>
      <c r="O9276">
        <v>0</v>
      </c>
      <c r="P9276">
        <v>0</v>
      </c>
      <c r="Q9276">
        <v>0</v>
      </c>
      <c r="R9276">
        <v>0</v>
      </c>
      <c r="S9276">
        <v>3</v>
      </c>
      <c r="T9276">
        <v>0</v>
      </c>
      <c r="U9276">
        <v>1</v>
      </c>
      <c r="V9276">
        <v>0</v>
      </c>
      <c r="W9276">
        <v>0</v>
      </c>
      <c r="X9276">
        <v>0</v>
      </c>
      <c r="Y9276">
        <v>0</v>
      </c>
      <c r="Z9276">
        <v>0</v>
      </c>
      <c r="AA9276">
        <v>50.953579129729384</v>
      </c>
      <c r="AB9276">
        <v>0</v>
      </c>
      <c r="AC9276">
        <v>916.12007149212764</v>
      </c>
      <c r="AD9276">
        <v>0</v>
      </c>
      <c r="AE9276">
        <v>967.07365062185704</v>
      </c>
    </row>
    <row r="9277" spans="1:31" x14ac:dyDescent="0.3">
      <c r="A9277">
        <v>2731019</v>
      </c>
      <c r="B9277">
        <v>1</v>
      </c>
      <c r="C9277" t="s">
        <v>81</v>
      </c>
      <c r="D9277" t="s">
        <v>115</v>
      </c>
      <c r="E9277" t="s">
        <v>161</v>
      </c>
      <c r="F9277" t="s">
        <v>25194</v>
      </c>
      <c r="G9277" t="s">
        <v>163</v>
      </c>
      <c r="H9277" t="s">
        <v>135</v>
      </c>
      <c r="I9277" t="s">
        <v>136</v>
      </c>
      <c r="J9277" t="s">
        <v>137</v>
      </c>
      <c r="K9277" t="s">
        <v>138</v>
      </c>
      <c r="L9277" t="s">
        <v>25195</v>
      </c>
      <c r="M9277" t="s">
        <v>25196</v>
      </c>
      <c r="N9277">
        <v>2.1777777770000002</v>
      </c>
      <c r="O9277">
        <v>0</v>
      </c>
      <c r="P9277">
        <v>4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0</v>
      </c>
      <c r="Z9277">
        <v>0</v>
      </c>
      <c r="AA9277">
        <v>0</v>
      </c>
      <c r="AB9277">
        <v>0</v>
      </c>
      <c r="AC9277">
        <v>0</v>
      </c>
      <c r="AD9277">
        <v>0</v>
      </c>
      <c r="AE9277">
        <v>0</v>
      </c>
    </row>
    <row r="9278" spans="1:31" x14ac:dyDescent="0.3">
      <c r="A9278">
        <v>2731168</v>
      </c>
      <c r="B9278">
        <v>1</v>
      </c>
      <c r="C9278" t="s">
        <v>80</v>
      </c>
      <c r="D9278" t="s">
        <v>92</v>
      </c>
      <c r="E9278" t="s">
        <v>161</v>
      </c>
      <c r="F9278" t="s">
        <v>25197</v>
      </c>
      <c r="G9278" t="s">
        <v>163</v>
      </c>
      <c r="H9278" t="s">
        <v>135</v>
      </c>
      <c r="I9278" t="s">
        <v>136</v>
      </c>
      <c r="J9278" t="s">
        <v>137</v>
      </c>
      <c r="K9278" t="s">
        <v>138</v>
      </c>
      <c r="L9278" t="s">
        <v>25198</v>
      </c>
      <c r="M9278" t="s">
        <v>25199</v>
      </c>
      <c r="N9278">
        <v>3.275555555</v>
      </c>
      <c r="O9278">
        <v>0</v>
      </c>
      <c r="P9278">
        <v>17</v>
      </c>
      <c r="Q9278">
        <v>0</v>
      </c>
      <c r="R9278">
        <v>1</v>
      </c>
      <c r="S9278">
        <v>0</v>
      </c>
      <c r="T9278">
        <v>7</v>
      </c>
      <c r="U9278">
        <v>0</v>
      </c>
      <c r="V9278">
        <v>0</v>
      </c>
      <c r="W9278">
        <v>0</v>
      </c>
      <c r="X9278">
        <v>10.673564426679279</v>
      </c>
      <c r="Y9278">
        <v>0</v>
      </c>
      <c r="Z9278">
        <v>0</v>
      </c>
      <c r="AA9278">
        <v>0</v>
      </c>
      <c r="AB9278">
        <v>22.314680164321164</v>
      </c>
      <c r="AC9278">
        <v>0</v>
      </c>
      <c r="AD9278">
        <v>0</v>
      </c>
      <c r="AE9278">
        <v>32.988244591000445</v>
      </c>
    </row>
    <row r="9279" spans="1:31" x14ac:dyDescent="0.3">
      <c r="A9279">
        <v>2731709</v>
      </c>
      <c r="B9279">
        <v>1</v>
      </c>
      <c r="C9279" t="s">
        <v>81</v>
      </c>
      <c r="D9279" t="s">
        <v>123</v>
      </c>
      <c r="E9279" t="s">
        <v>161</v>
      </c>
      <c r="F9279" t="s">
        <v>25200</v>
      </c>
      <c r="G9279" t="s">
        <v>163</v>
      </c>
      <c r="H9279" t="s">
        <v>135</v>
      </c>
      <c r="I9279" t="s">
        <v>136</v>
      </c>
      <c r="J9279" t="s">
        <v>137</v>
      </c>
      <c r="K9279" t="s">
        <v>138</v>
      </c>
      <c r="L9279" t="s">
        <v>25201</v>
      </c>
      <c r="M9279" t="s">
        <v>25202</v>
      </c>
      <c r="N9279">
        <v>3.6430555550000001</v>
      </c>
      <c r="O9279">
        <v>0</v>
      </c>
      <c r="P9279">
        <v>35</v>
      </c>
      <c r="Q9279">
        <v>0</v>
      </c>
      <c r="R9279">
        <v>0</v>
      </c>
      <c r="S9279">
        <v>0</v>
      </c>
      <c r="T9279">
        <v>2</v>
      </c>
      <c r="U9279">
        <v>0</v>
      </c>
      <c r="V9279">
        <v>0</v>
      </c>
      <c r="W9279">
        <v>0</v>
      </c>
      <c r="X9279">
        <v>24.383659660817116</v>
      </c>
      <c r="Y9279">
        <v>0</v>
      </c>
      <c r="Z9279">
        <v>0</v>
      </c>
      <c r="AA9279">
        <v>0</v>
      </c>
      <c r="AB9279">
        <v>5.2118255919131853</v>
      </c>
      <c r="AC9279">
        <v>0</v>
      </c>
      <c r="AD9279">
        <v>0</v>
      </c>
      <c r="AE9279">
        <v>29.595485252730303</v>
      </c>
    </row>
    <row r="9280" spans="1:31" x14ac:dyDescent="0.3">
      <c r="A9280">
        <v>2731311</v>
      </c>
      <c r="B9280">
        <v>1</v>
      </c>
      <c r="C9280" t="s">
        <v>80</v>
      </c>
      <c r="D9280" t="s">
        <v>83</v>
      </c>
      <c r="E9280" t="s">
        <v>145</v>
      </c>
      <c r="F9280" t="s">
        <v>25203</v>
      </c>
      <c r="G9280" t="s">
        <v>181</v>
      </c>
      <c r="H9280" t="s">
        <v>135</v>
      </c>
      <c r="I9280" t="s">
        <v>136</v>
      </c>
      <c r="J9280" t="s">
        <v>137</v>
      </c>
      <c r="K9280" t="s">
        <v>138</v>
      </c>
      <c r="L9280" t="s">
        <v>25204</v>
      </c>
      <c r="M9280" t="s">
        <v>25205</v>
      </c>
      <c r="N9280">
        <v>2.9561111109999998</v>
      </c>
      <c r="O9280">
        <v>0</v>
      </c>
      <c r="P9280">
        <v>5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3.4502859391248233</v>
      </c>
      <c r="Y9280">
        <v>0</v>
      </c>
      <c r="Z9280">
        <v>0</v>
      </c>
      <c r="AA9280">
        <v>0</v>
      </c>
      <c r="AB9280">
        <v>0</v>
      </c>
      <c r="AC9280">
        <v>0</v>
      </c>
      <c r="AD9280">
        <v>0</v>
      </c>
      <c r="AE9280">
        <v>3.4502859391248233</v>
      </c>
    </row>
    <row r="9281" spans="1:31" x14ac:dyDescent="0.3">
      <c r="A9281">
        <v>2731062</v>
      </c>
      <c r="B9281">
        <v>1</v>
      </c>
      <c r="C9281" t="s">
        <v>80</v>
      </c>
      <c r="D9281" t="s">
        <v>108</v>
      </c>
      <c r="E9281" t="s">
        <v>161</v>
      </c>
      <c r="F9281" t="s">
        <v>25206</v>
      </c>
      <c r="G9281" t="s">
        <v>163</v>
      </c>
      <c r="H9281" t="s">
        <v>135</v>
      </c>
      <c r="I9281" t="s">
        <v>136</v>
      </c>
      <c r="J9281" t="s">
        <v>137</v>
      </c>
      <c r="K9281" t="s">
        <v>138</v>
      </c>
      <c r="L9281" t="s">
        <v>25207</v>
      </c>
      <c r="M9281" t="s">
        <v>25208</v>
      </c>
      <c r="N9281">
        <v>2.9755555550000001</v>
      </c>
      <c r="O9281">
        <v>0</v>
      </c>
      <c r="P9281">
        <v>17</v>
      </c>
      <c r="Q9281">
        <v>0</v>
      </c>
      <c r="R9281">
        <v>0</v>
      </c>
      <c r="S9281">
        <v>0</v>
      </c>
      <c r="T9281">
        <v>3</v>
      </c>
      <c r="U9281">
        <v>0</v>
      </c>
      <c r="V9281">
        <v>0</v>
      </c>
      <c r="W9281">
        <v>0</v>
      </c>
      <c r="X9281">
        <v>6.0864081234827196</v>
      </c>
      <c r="Y9281">
        <v>0</v>
      </c>
      <c r="Z9281">
        <v>0</v>
      </c>
      <c r="AA9281">
        <v>0</v>
      </c>
      <c r="AB9281">
        <v>6.9654068635692514</v>
      </c>
      <c r="AC9281">
        <v>0</v>
      </c>
      <c r="AD9281">
        <v>0</v>
      </c>
      <c r="AE9281">
        <v>13.051814987051971</v>
      </c>
    </row>
    <row r="9282" spans="1:31" x14ac:dyDescent="0.3">
      <c r="A9282">
        <v>2730919</v>
      </c>
      <c r="B9282">
        <v>1</v>
      </c>
      <c r="C9282" t="s">
        <v>80</v>
      </c>
      <c r="D9282" t="s">
        <v>82</v>
      </c>
      <c r="E9282" t="s">
        <v>200</v>
      </c>
      <c r="F9282" t="s">
        <v>25209</v>
      </c>
      <c r="G9282" t="s">
        <v>249</v>
      </c>
      <c r="H9282" t="s">
        <v>135</v>
      </c>
      <c r="I9282" t="s">
        <v>136</v>
      </c>
      <c r="J9282" t="s">
        <v>5</v>
      </c>
      <c r="K9282" t="s">
        <v>138</v>
      </c>
      <c r="L9282" t="s">
        <v>25210</v>
      </c>
      <c r="M9282" t="s">
        <v>25211</v>
      </c>
      <c r="N9282">
        <v>14.920277777000001</v>
      </c>
      <c r="O9282">
        <v>0</v>
      </c>
      <c r="P9282">
        <v>27</v>
      </c>
      <c r="Q9282">
        <v>0</v>
      </c>
      <c r="R9282">
        <v>0</v>
      </c>
      <c r="S9282">
        <v>0</v>
      </c>
      <c r="T9282">
        <v>27</v>
      </c>
      <c r="U9282">
        <v>0</v>
      </c>
      <c r="V9282">
        <v>0</v>
      </c>
      <c r="W9282">
        <v>0</v>
      </c>
      <c r="X9282">
        <v>82.157663726951469</v>
      </c>
      <c r="Y9282">
        <v>0</v>
      </c>
      <c r="Z9282">
        <v>0</v>
      </c>
      <c r="AA9282">
        <v>0</v>
      </c>
      <c r="AB9282">
        <v>238.44055457701984</v>
      </c>
      <c r="AC9282">
        <v>0</v>
      </c>
      <c r="AD9282">
        <v>0</v>
      </c>
      <c r="AE9282">
        <v>320.59821830397129</v>
      </c>
    </row>
    <row r="9283" spans="1:31" x14ac:dyDescent="0.3">
      <c r="A9283">
        <v>2730956</v>
      </c>
      <c r="B9283">
        <v>1</v>
      </c>
      <c r="C9283" t="s">
        <v>80</v>
      </c>
      <c r="D9283" t="s">
        <v>82</v>
      </c>
      <c r="E9283" t="s">
        <v>200</v>
      </c>
      <c r="F9283" t="s">
        <v>25212</v>
      </c>
      <c r="G9283" t="s">
        <v>543</v>
      </c>
      <c r="H9283" t="s">
        <v>135</v>
      </c>
      <c r="I9283" t="s">
        <v>136</v>
      </c>
      <c r="J9283" t="s">
        <v>137</v>
      </c>
      <c r="K9283" t="s">
        <v>138</v>
      </c>
      <c r="L9283" t="s">
        <v>25213</v>
      </c>
      <c r="M9283" t="s">
        <v>25214</v>
      </c>
      <c r="N9283">
        <v>2.8461111109999999</v>
      </c>
      <c r="O9283">
        <v>0</v>
      </c>
      <c r="P9283">
        <v>60</v>
      </c>
      <c r="Q9283">
        <v>0</v>
      </c>
      <c r="R9283">
        <v>0</v>
      </c>
      <c r="S9283">
        <v>0</v>
      </c>
      <c r="T9283">
        <v>31</v>
      </c>
      <c r="U9283">
        <v>0</v>
      </c>
      <c r="V9283">
        <v>0</v>
      </c>
      <c r="W9283">
        <v>0</v>
      </c>
      <c r="X9283">
        <v>51.707748998730786</v>
      </c>
      <c r="Y9283">
        <v>0</v>
      </c>
      <c r="Z9283">
        <v>0</v>
      </c>
      <c r="AA9283">
        <v>0</v>
      </c>
      <c r="AB9283">
        <v>84.741606949957642</v>
      </c>
      <c r="AC9283">
        <v>0</v>
      </c>
      <c r="AD9283">
        <v>0</v>
      </c>
      <c r="AE9283">
        <v>136.44935594868844</v>
      </c>
    </row>
    <row r="9284" spans="1:31" x14ac:dyDescent="0.3">
      <c r="A9284">
        <v>2731938</v>
      </c>
      <c r="B9284">
        <v>1</v>
      </c>
      <c r="C9284" t="s">
        <v>80</v>
      </c>
      <c r="D9284" t="s">
        <v>82</v>
      </c>
      <c r="E9284" t="s">
        <v>161</v>
      </c>
      <c r="F9284" t="s">
        <v>25215</v>
      </c>
      <c r="G9284" t="s">
        <v>163</v>
      </c>
      <c r="H9284" t="s">
        <v>135</v>
      </c>
      <c r="I9284" t="s">
        <v>136</v>
      </c>
      <c r="J9284" t="s">
        <v>137</v>
      </c>
      <c r="K9284" t="s">
        <v>138</v>
      </c>
      <c r="L9284" t="s">
        <v>25216</v>
      </c>
      <c r="M9284" t="s">
        <v>25217</v>
      </c>
      <c r="N9284">
        <v>6.1613888880000003</v>
      </c>
      <c r="O9284">
        <v>0</v>
      </c>
      <c r="P9284">
        <v>110</v>
      </c>
      <c r="Q9284">
        <v>0</v>
      </c>
      <c r="R9284">
        <v>0</v>
      </c>
      <c r="S9284">
        <v>0</v>
      </c>
      <c r="T9284">
        <v>9</v>
      </c>
      <c r="U9284">
        <v>0</v>
      </c>
      <c r="V9284">
        <v>0</v>
      </c>
      <c r="W9284">
        <v>0</v>
      </c>
      <c r="X9284">
        <v>144.13564680109744</v>
      </c>
      <c r="Y9284">
        <v>0</v>
      </c>
      <c r="Z9284">
        <v>0</v>
      </c>
      <c r="AA9284">
        <v>0</v>
      </c>
      <c r="AB9284">
        <v>10.915180045715688</v>
      </c>
      <c r="AC9284">
        <v>0</v>
      </c>
      <c r="AD9284">
        <v>0</v>
      </c>
      <c r="AE9284">
        <v>155.05082684681312</v>
      </c>
    </row>
    <row r="9285" spans="1:31" x14ac:dyDescent="0.3">
      <c r="A9285">
        <v>2731099</v>
      </c>
      <c r="B9285">
        <v>1</v>
      </c>
      <c r="C9285" t="s">
        <v>81</v>
      </c>
      <c r="D9285" t="s">
        <v>125</v>
      </c>
      <c r="E9285" t="s">
        <v>150</v>
      </c>
      <c r="F9285" t="s">
        <v>25218</v>
      </c>
      <c r="G9285" t="s">
        <v>152</v>
      </c>
      <c r="H9285" t="s">
        <v>153</v>
      </c>
      <c r="I9285" t="s">
        <v>136</v>
      </c>
      <c r="J9285" t="s">
        <v>137</v>
      </c>
      <c r="K9285" t="s">
        <v>138</v>
      </c>
      <c r="L9285" t="s">
        <v>25219</v>
      </c>
      <c r="M9285" t="s">
        <v>25220</v>
      </c>
      <c r="N9285">
        <v>0.463888888</v>
      </c>
      <c r="O9285">
        <v>5</v>
      </c>
      <c r="P9285">
        <v>92</v>
      </c>
      <c r="Q9285">
        <v>159</v>
      </c>
      <c r="R9285">
        <v>204</v>
      </c>
      <c r="S9285">
        <v>18</v>
      </c>
      <c r="T9285">
        <v>16</v>
      </c>
      <c r="U9285">
        <v>1</v>
      </c>
      <c r="V9285">
        <v>0</v>
      </c>
      <c r="W9285">
        <v>0.26527898581256665</v>
      </c>
      <c r="X9285">
        <v>5.9567194835143997</v>
      </c>
      <c r="Y9285">
        <v>13.101808878927608</v>
      </c>
      <c r="Z9285">
        <v>13.273155643178749</v>
      </c>
      <c r="AA9285">
        <v>161.30334714048794</v>
      </c>
      <c r="AB9285">
        <v>6.5867179671593501</v>
      </c>
      <c r="AC9285">
        <v>50.022930975834676</v>
      </c>
      <c r="AD9285">
        <v>0</v>
      </c>
      <c r="AE9285">
        <v>250.50995907491529</v>
      </c>
    </row>
    <row r="9286" spans="1:31" x14ac:dyDescent="0.3">
      <c r="A9286">
        <v>2731497</v>
      </c>
      <c r="B9286">
        <v>1</v>
      </c>
      <c r="C9286" t="s">
        <v>80</v>
      </c>
      <c r="D9286" t="s">
        <v>90</v>
      </c>
      <c r="E9286" t="s">
        <v>173</v>
      </c>
      <c r="F9286" t="s">
        <v>25221</v>
      </c>
      <c r="G9286" t="s">
        <v>596</v>
      </c>
      <c r="H9286" t="s">
        <v>153</v>
      </c>
      <c r="I9286" t="s">
        <v>136</v>
      </c>
      <c r="J9286" t="s">
        <v>137</v>
      </c>
      <c r="K9286" t="s">
        <v>138</v>
      </c>
      <c r="L9286" t="s">
        <v>25222</v>
      </c>
      <c r="M9286" t="s">
        <v>25223</v>
      </c>
      <c r="N9286">
        <v>1.2552777770000001</v>
      </c>
      <c r="O9286">
        <v>0</v>
      </c>
      <c r="P9286">
        <v>5148</v>
      </c>
      <c r="Q9286">
        <v>0</v>
      </c>
      <c r="R9286">
        <v>0</v>
      </c>
      <c r="S9286">
        <v>1</v>
      </c>
      <c r="T9286">
        <v>343</v>
      </c>
      <c r="U9286">
        <v>0</v>
      </c>
      <c r="V9286">
        <v>0</v>
      </c>
      <c r="W9286">
        <v>0</v>
      </c>
      <c r="X9286">
        <v>1331.5969440360684</v>
      </c>
      <c r="Y9286">
        <v>0</v>
      </c>
      <c r="Z9286">
        <v>0</v>
      </c>
      <c r="AA9286">
        <v>11.468461086301534</v>
      </c>
      <c r="AB9286">
        <v>445.69258203336977</v>
      </c>
      <c r="AC9286">
        <v>0</v>
      </c>
      <c r="AD9286">
        <v>0</v>
      </c>
      <c r="AE9286">
        <v>1788.7579871557396</v>
      </c>
    </row>
    <row r="9287" spans="1:31" x14ac:dyDescent="0.3">
      <c r="A9287">
        <v>2732038</v>
      </c>
      <c r="B9287">
        <v>1</v>
      </c>
      <c r="C9287" t="s">
        <v>80</v>
      </c>
      <c r="D9287" t="s">
        <v>106</v>
      </c>
      <c r="E9287" t="s">
        <v>145</v>
      </c>
      <c r="F9287" t="s">
        <v>25224</v>
      </c>
      <c r="G9287" t="s">
        <v>181</v>
      </c>
      <c r="H9287" t="s">
        <v>135</v>
      </c>
      <c r="I9287" t="s">
        <v>136</v>
      </c>
      <c r="J9287" t="s">
        <v>137</v>
      </c>
      <c r="K9287" t="s">
        <v>138</v>
      </c>
      <c r="L9287" t="s">
        <v>25225</v>
      </c>
      <c r="M9287" t="s">
        <v>25226</v>
      </c>
      <c r="N9287">
        <v>3.1063888880000001</v>
      </c>
      <c r="O9287">
        <v>0</v>
      </c>
      <c r="P9287">
        <v>7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3.2010033705124075</v>
      </c>
      <c r="Y9287">
        <v>0</v>
      </c>
      <c r="Z9287">
        <v>0</v>
      </c>
      <c r="AA9287">
        <v>0</v>
      </c>
      <c r="AB9287">
        <v>0</v>
      </c>
      <c r="AC9287">
        <v>0</v>
      </c>
      <c r="AD9287">
        <v>0</v>
      </c>
      <c r="AE9287">
        <v>3.2010033705124075</v>
      </c>
    </row>
    <row r="9288" spans="1:31" x14ac:dyDescent="0.3">
      <c r="A9288">
        <v>2731105</v>
      </c>
      <c r="B9288">
        <v>1</v>
      </c>
      <c r="C9288" t="s">
        <v>80</v>
      </c>
      <c r="D9288" t="s">
        <v>110</v>
      </c>
      <c r="E9288" t="s">
        <v>161</v>
      </c>
      <c r="F9288" t="s">
        <v>19772</v>
      </c>
      <c r="G9288" t="s">
        <v>925</v>
      </c>
      <c r="H9288" t="s">
        <v>135</v>
      </c>
      <c r="I9288" t="s">
        <v>136</v>
      </c>
      <c r="J9288" t="s">
        <v>137</v>
      </c>
      <c r="K9288" t="s">
        <v>210</v>
      </c>
      <c r="L9288" t="s">
        <v>24711</v>
      </c>
      <c r="M9288" t="s">
        <v>25227</v>
      </c>
      <c r="N9288">
        <v>7.0147222219999996</v>
      </c>
      <c r="O9288">
        <v>0</v>
      </c>
      <c r="P9288">
        <v>139</v>
      </c>
      <c r="Q9288">
        <v>0</v>
      </c>
      <c r="R9288">
        <v>0</v>
      </c>
      <c r="S9288">
        <v>0</v>
      </c>
      <c r="T9288">
        <v>87</v>
      </c>
      <c r="U9288">
        <v>0</v>
      </c>
      <c r="V9288">
        <v>0</v>
      </c>
      <c r="W9288">
        <v>0</v>
      </c>
      <c r="X9288">
        <v>209.07893867479601</v>
      </c>
      <c r="Y9288">
        <v>0</v>
      </c>
      <c r="Z9288">
        <v>0</v>
      </c>
      <c r="AA9288">
        <v>0</v>
      </c>
      <c r="AB9288">
        <v>466.05630778521714</v>
      </c>
      <c r="AC9288">
        <v>0</v>
      </c>
      <c r="AD9288">
        <v>0</v>
      </c>
      <c r="AE9288">
        <v>675.13524646001315</v>
      </c>
    </row>
    <row r="9289" spans="1:31" x14ac:dyDescent="0.3">
      <c r="A9289">
        <v>2731205</v>
      </c>
      <c r="B9289">
        <v>1</v>
      </c>
      <c r="C9289" t="s">
        <v>80</v>
      </c>
      <c r="D9289" t="s">
        <v>96</v>
      </c>
      <c r="E9289" t="s">
        <v>213</v>
      </c>
      <c r="F9289" t="s">
        <v>25228</v>
      </c>
      <c r="G9289" t="s">
        <v>925</v>
      </c>
      <c r="H9289" t="s">
        <v>153</v>
      </c>
      <c r="I9289" t="s">
        <v>136</v>
      </c>
      <c r="J9289" t="s">
        <v>137</v>
      </c>
      <c r="K9289" t="s">
        <v>210</v>
      </c>
      <c r="L9289" t="s">
        <v>25229</v>
      </c>
      <c r="M9289" t="s">
        <v>25230</v>
      </c>
      <c r="N9289">
        <v>5.1902777770000004</v>
      </c>
      <c r="O9289">
        <v>0</v>
      </c>
      <c r="P9289">
        <v>289</v>
      </c>
      <c r="Q9289">
        <v>11</v>
      </c>
      <c r="R9289">
        <v>34</v>
      </c>
      <c r="S9289">
        <v>12</v>
      </c>
      <c r="T9289">
        <v>65</v>
      </c>
      <c r="U9289">
        <v>3</v>
      </c>
      <c r="V9289">
        <v>0</v>
      </c>
      <c r="W9289">
        <v>0</v>
      </c>
      <c r="X9289">
        <v>390.00181364308446</v>
      </c>
      <c r="Y9289">
        <v>476.40848294822462</v>
      </c>
      <c r="Z9289">
        <v>63.546705500459808</v>
      </c>
      <c r="AA9289">
        <v>203.19478987104807</v>
      </c>
      <c r="AB9289">
        <v>343.01457834992863</v>
      </c>
      <c r="AC9289">
        <v>2871.5789422807366</v>
      </c>
      <c r="AD9289">
        <v>0</v>
      </c>
      <c r="AE9289">
        <v>4347.7453125934826</v>
      </c>
    </row>
    <row r="9290" spans="1:31" x14ac:dyDescent="0.3">
      <c r="A9290">
        <v>2731483</v>
      </c>
      <c r="B9290">
        <v>1</v>
      </c>
      <c r="C9290" t="s">
        <v>81</v>
      </c>
      <c r="D9290" t="s">
        <v>127</v>
      </c>
      <c r="E9290" t="s">
        <v>156</v>
      </c>
      <c r="F9290" t="s">
        <v>25231</v>
      </c>
      <c r="G9290" t="s">
        <v>185</v>
      </c>
      <c r="H9290" t="s">
        <v>153</v>
      </c>
      <c r="I9290" t="s">
        <v>136</v>
      </c>
      <c r="J9290" t="s">
        <v>137</v>
      </c>
      <c r="K9290" t="s">
        <v>138</v>
      </c>
      <c r="L9290" t="s">
        <v>25232</v>
      </c>
      <c r="M9290" t="s">
        <v>25233</v>
      </c>
      <c r="N9290">
        <v>7.9938888879999999</v>
      </c>
      <c r="O9290">
        <v>0</v>
      </c>
      <c r="P9290">
        <v>9</v>
      </c>
      <c r="Q9290">
        <v>0</v>
      </c>
      <c r="R9290">
        <v>6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1.6243347073966667</v>
      </c>
      <c r="Y9290">
        <v>0</v>
      </c>
      <c r="Z9290">
        <v>12.565246557692499</v>
      </c>
      <c r="AA9290">
        <v>0</v>
      </c>
      <c r="AB9290">
        <v>0</v>
      </c>
      <c r="AC9290">
        <v>0</v>
      </c>
      <c r="AD9290">
        <v>0</v>
      </c>
      <c r="AE9290">
        <v>14.189581265089165</v>
      </c>
    </row>
    <row r="9291" spans="1:31" x14ac:dyDescent="0.3">
      <c r="A9291">
        <v>2730819</v>
      </c>
      <c r="B9291">
        <v>1</v>
      </c>
      <c r="C9291" t="s">
        <v>80</v>
      </c>
      <c r="D9291" t="s">
        <v>95</v>
      </c>
      <c r="E9291" t="s">
        <v>150</v>
      </c>
      <c r="F9291" t="s">
        <v>25234</v>
      </c>
      <c r="G9291" t="s">
        <v>2928</v>
      </c>
      <c r="H9291" t="s">
        <v>153</v>
      </c>
      <c r="I9291" t="s">
        <v>136</v>
      </c>
      <c r="J9291" t="s">
        <v>137</v>
      </c>
      <c r="K9291" t="s">
        <v>138</v>
      </c>
      <c r="L9291" t="s">
        <v>25235</v>
      </c>
      <c r="M9291" t="s">
        <v>25236</v>
      </c>
      <c r="N9291">
        <v>9.0358333329999994</v>
      </c>
      <c r="O9291">
        <v>0</v>
      </c>
      <c r="P9291">
        <v>2124</v>
      </c>
      <c r="Q9291">
        <v>0</v>
      </c>
      <c r="R9291">
        <v>2</v>
      </c>
      <c r="S9291">
        <v>1</v>
      </c>
      <c r="T9291">
        <v>166</v>
      </c>
      <c r="U9291">
        <v>0</v>
      </c>
      <c r="V9291">
        <v>3</v>
      </c>
      <c r="W9291">
        <v>0</v>
      </c>
      <c r="X9291">
        <v>3436.1083430920071</v>
      </c>
      <c r="Y9291">
        <v>0</v>
      </c>
      <c r="Z9291">
        <v>0</v>
      </c>
      <c r="AA9291">
        <v>6.8283930920596791</v>
      </c>
      <c r="AB9291">
        <v>976.4711634205471</v>
      </c>
      <c r="AC9291">
        <v>0</v>
      </c>
      <c r="AD9291">
        <v>627.68382359228042</v>
      </c>
      <c r="AE9291">
        <v>5047.0917231968942</v>
      </c>
    </row>
    <row r="9292" spans="1:31" x14ac:dyDescent="0.3">
      <c r="A9292">
        <v>2731197</v>
      </c>
      <c r="B9292">
        <v>1</v>
      </c>
      <c r="C9292" t="s">
        <v>80</v>
      </c>
      <c r="D9292" t="s">
        <v>105</v>
      </c>
      <c r="E9292" t="s">
        <v>145</v>
      </c>
      <c r="F9292" t="s">
        <v>25237</v>
      </c>
      <c r="G9292" t="s">
        <v>181</v>
      </c>
      <c r="H9292" t="s">
        <v>135</v>
      </c>
      <c r="I9292" t="s">
        <v>136</v>
      </c>
      <c r="J9292" t="s">
        <v>137</v>
      </c>
      <c r="K9292" t="s">
        <v>138</v>
      </c>
      <c r="L9292" t="s">
        <v>25238</v>
      </c>
      <c r="M9292" t="s">
        <v>25239</v>
      </c>
      <c r="N9292">
        <v>7.8036111110000004</v>
      </c>
      <c r="O9292">
        <v>0</v>
      </c>
      <c r="P9292">
        <v>6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9.9799555101612309</v>
      </c>
      <c r="Y9292">
        <v>0</v>
      </c>
      <c r="Z9292">
        <v>0</v>
      </c>
      <c r="AA9292">
        <v>0</v>
      </c>
      <c r="AB9292">
        <v>0</v>
      </c>
      <c r="AC9292">
        <v>0</v>
      </c>
      <c r="AD9292">
        <v>0</v>
      </c>
      <c r="AE9292">
        <v>9.9799555101612309</v>
      </c>
    </row>
    <row r="9293" spans="1:31" x14ac:dyDescent="0.3">
      <c r="A9293">
        <v>2731506</v>
      </c>
      <c r="B9293">
        <v>1</v>
      </c>
      <c r="C9293" t="s">
        <v>80</v>
      </c>
      <c r="D9293" t="s">
        <v>92</v>
      </c>
      <c r="E9293" t="s">
        <v>145</v>
      </c>
      <c r="F9293" t="s">
        <v>25240</v>
      </c>
      <c r="G9293" t="s">
        <v>181</v>
      </c>
      <c r="H9293" t="s">
        <v>135</v>
      </c>
      <c r="I9293" t="s">
        <v>136</v>
      </c>
      <c r="J9293" t="s">
        <v>137</v>
      </c>
      <c r="K9293" t="s">
        <v>138</v>
      </c>
      <c r="L9293" t="s">
        <v>25241</v>
      </c>
      <c r="M9293" t="s">
        <v>25242</v>
      </c>
      <c r="N9293">
        <v>0.88055555500000005</v>
      </c>
      <c r="O9293">
        <v>0</v>
      </c>
      <c r="P9293">
        <v>8</v>
      </c>
      <c r="Q9293">
        <v>0</v>
      </c>
      <c r="R9293">
        <v>0</v>
      </c>
      <c r="S9293">
        <v>0</v>
      </c>
      <c r="T9293">
        <v>3</v>
      </c>
      <c r="U9293">
        <v>0</v>
      </c>
      <c r="V9293">
        <v>0</v>
      </c>
      <c r="W9293">
        <v>0</v>
      </c>
      <c r="X9293">
        <v>1.06223613600825</v>
      </c>
      <c r="Y9293">
        <v>0</v>
      </c>
      <c r="Z9293">
        <v>0</v>
      </c>
      <c r="AA9293">
        <v>0</v>
      </c>
      <c r="AB9293">
        <v>2.9716275794078002</v>
      </c>
      <c r="AC9293">
        <v>0</v>
      </c>
      <c r="AD9293">
        <v>0</v>
      </c>
      <c r="AE9293">
        <v>4.0338637154160502</v>
      </c>
    </row>
    <row r="9294" spans="1:31" x14ac:dyDescent="0.3">
      <c r="A9294">
        <v>2732030</v>
      </c>
      <c r="B9294">
        <v>1</v>
      </c>
      <c r="C9294" t="s">
        <v>81</v>
      </c>
      <c r="D9294" t="s">
        <v>112</v>
      </c>
      <c r="E9294" t="s">
        <v>156</v>
      </c>
      <c r="F9294" t="s">
        <v>25243</v>
      </c>
      <c r="G9294" t="s">
        <v>170</v>
      </c>
      <c r="H9294" t="s">
        <v>153</v>
      </c>
      <c r="I9294" t="s">
        <v>136</v>
      </c>
      <c r="J9294" t="s">
        <v>137</v>
      </c>
      <c r="K9294" t="s">
        <v>138</v>
      </c>
      <c r="L9294" t="s">
        <v>25244</v>
      </c>
      <c r="M9294" t="s">
        <v>25245</v>
      </c>
      <c r="N9294">
        <v>0.65444444400000001</v>
      </c>
      <c r="O9294">
        <v>0</v>
      </c>
      <c r="P9294">
        <v>194</v>
      </c>
      <c r="Q9294">
        <v>0</v>
      </c>
      <c r="R9294">
        <v>4</v>
      </c>
      <c r="S9294">
        <v>0</v>
      </c>
      <c r="T9294">
        <v>40</v>
      </c>
      <c r="U9294">
        <v>0</v>
      </c>
      <c r="V9294">
        <v>0</v>
      </c>
      <c r="W9294">
        <v>0</v>
      </c>
      <c r="X9294">
        <v>18.397882983954961</v>
      </c>
      <c r="Y9294">
        <v>0</v>
      </c>
      <c r="Z9294">
        <v>0.25865680582399997</v>
      </c>
      <c r="AA9294">
        <v>0</v>
      </c>
      <c r="AB9294">
        <v>4.9933606041796228</v>
      </c>
      <c r="AC9294">
        <v>0</v>
      </c>
      <c r="AD9294">
        <v>0</v>
      </c>
      <c r="AE9294">
        <v>23.649900393958582</v>
      </c>
    </row>
    <row r="9295" spans="1:31" x14ac:dyDescent="0.3">
      <c r="A9295">
        <v>2731466</v>
      </c>
      <c r="B9295">
        <v>1</v>
      </c>
      <c r="C9295" t="s">
        <v>80</v>
      </c>
      <c r="D9295" t="s">
        <v>107</v>
      </c>
      <c r="E9295" t="s">
        <v>161</v>
      </c>
      <c r="F9295" t="s">
        <v>25246</v>
      </c>
      <c r="G9295" t="s">
        <v>163</v>
      </c>
      <c r="H9295" t="s">
        <v>135</v>
      </c>
      <c r="I9295" t="s">
        <v>136</v>
      </c>
      <c r="J9295" t="s">
        <v>137</v>
      </c>
      <c r="K9295" t="s">
        <v>138</v>
      </c>
      <c r="L9295" t="s">
        <v>25247</v>
      </c>
      <c r="M9295" t="s">
        <v>25248</v>
      </c>
      <c r="N9295">
        <v>3.5008333330000001</v>
      </c>
      <c r="O9295">
        <v>0</v>
      </c>
      <c r="P9295">
        <v>25</v>
      </c>
      <c r="Q9295">
        <v>0</v>
      </c>
      <c r="R9295">
        <v>0</v>
      </c>
      <c r="S9295">
        <v>0</v>
      </c>
      <c r="T9295">
        <v>3</v>
      </c>
      <c r="U9295">
        <v>0</v>
      </c>
      <c r="V9295">
        <v>0</v>
      </c>
      <c r="W9295">
        <v>0</v>
      </c>
      <c r="X9295">
        <v>8.2832439610556516</v>
      </c>
      <c r="Y9295">
        <v>0</v>
      </c>
      <c r="Z9295">
        <v>0</v>
      </c>
      <c r="AA9295">
        <v>0</v>
      </c>
      <c r="AB9295">
        <v>0</v>
      </c>
      <c r="AC9295">
        <v>0</v>
      </c>
      <c r="AD9295">
        <v>0</v>
      </c>
      <c r="AE9295">
        <v>8.2832439610556516</v>
      </c>
    </row>
    <row r="9296" spans="1:31" x14ac:dyDescent="0.3">
      <c r="A9296">
        <v>2732024</v>
      </c>
      <c r="B9296">
        <v>1</v>
      </c>
      <c r="C9296" t="s">
        <v>81</v>
      </c>
      <c r="D9296" t="s">
        <v>128</v>
      </c>
      <c r="E9296" t="s">
        <v>150</v>
      </c>
      <c r="F9296" t="s">
        <v>7518</v>
      </c>
      <c r="G9296" t="s">
        <v>152</v>
      </c>
      <c r="H9296" t="s">
        <v>153</v>
      </c>
      <c r="I9296" t="s">
        <v>136</v>
      </c>
      <c r="J9296" t="s">
        <v>137</v>
      </c>
      <c r="K9296" t="s">
        <v>138</v>
      </c>
      <c r="L9296" t="s">
        <v>25249</v>
      </c>
      <c r="M9296" t="s">
        <v>25250</v>
      </c>
      <c r="N9296">
        <v>0.61055555500000003</v>
      </c>
      <c r="O9296">
        <v>21</v>
      </c>
      <c r="P9296">
        <v>185</v>
      </c>
      <c r="Q9296">
        <v>314</v>
      </c>
      <c r="R9296">
        <v>103</v>
      </c>
      <c r="S9296">
        <v>10</v>
      </c>
      <c r="T9296">
        <v>10</v>
      </c>
      <c r="U9296">
        <v>0</v>
      </c>
      <c r="V9296">
        <v>0</v>
      </c>
      <c r="W9296">
        <v>0.76624347579268004</v>
      </c>
      <c r="X9296">
        <v>22.969720921727383</v>
      </c>
      <c r="Y9296">
        <v>10.813942361688692</v>
      </c>
      <c r="Z9296">
        <v>8.3065720773023966</v>
      </c>
      <c r="AA9296">
        <v>1.7963058488199999</v>
      </c>
      <c r="AB9296">
        <v>2.3247980160757571</v>
      </c>
      <c r="AC9296">
        <v>0</v>
      </c>
      <c r="AD9296">
        <v>0</v>
      </c>
      <c r="AE9296">
        <v>46.977582701406902</v>
      </c>
    </row>
    <row r="9297" spans="1:31" x14ac:dyDescent="0.3">
      <c r="A9297">
        <v>2731088</v>
      </c>
      <c r="B9297">
        <v>1</v>
      </c>
      <c r="C9297" t="s">
        <v>80</v>
      </c>
      <c r="D9297" t="s">
        <v>97</v>
      </c>
      <c r="E9297" t="s">
        <v>150</v>
      </c>
      <c r="F9297" t="s">
        <v>5438</v>
      </c>
      <c r="G9297" t="s">
        <v>152</v>
      </c>
      <c r="H9297" t="s">
        <v>153</v>
      </c>
      <c r="I9297" t="s">
        <v>136</v>
      </c>
      <c r="J9297" t="s">
        <v>137</v>
      </c>
      <c r="K9297" t="s">
        <v>138</v>
      </c>
      <c r="L9297" t="s">
        <v>25251</v>
      </c>
      <c r="M9297" t="s">
        <v>25252</v>
      </c>
      <c r="N9297">
        <v>0.43</v>
      </c>
      <c r="O9297">
        <v>5</v>
      </c>
      <c r="P9297">
        <v>1648</v>
      </c>
      <c r="Q9297">
        <v>5</v>
      </c>
      <c r="R9297">
        <v>70</v>
      </c>
      <c r="S9297">
        <v>15</v>
      </c>
      <c r="T9297">
        <v>144</v>
      </c>
      <c r="U9297">
        <v>1</v>
      </c>
      <c r="V9297">
        <v>0</v>
      </c>
      <c r="W9297">
        <v>8.6366654497780804</v>
      </c>
      <c r="X9297">
        <v>96.088520867548723</v>
      </c>
      <c r="Y9297">
        <v>0.93443543144015984</v>
      </c>
      <c r="Z9297">
        <v>4.3023333025461303</v>
      </c>
      <c r="AA9297">
        <v>21.673780150162141</v>
      </c>
      <c r="AB9297">
        <v>86.483345954524708</v>
      </c>
      <c r="AC9297">
        <v>140.24889670731392</v>
      </c>
      <c r="AD9297">
        <v>0</v>
      </c>
      <c r="AE9297">
        <v>358.36797786331385</v>
      </c>
    </row>
    <row r="9298" spans="1:31" x14ac:dyDescent="0.3">
      <c r="A9298">
        <v>2731715</v>
      </c>
      <c r="B9298">
        <v>1</v>
      </c>
      <c r="C9298" t="s">
        <v>80</v>
      </c>
      <c r="D9298" t="s">
        <v>107</v>
      </c>
      <c r="E9298" t="s">
        <v>145</v>
      </c>
      <c r="F9298" t="s">
        <v>25253</v>
      </c>
      <c r="G9298" t="s">
        <v>147</v>
      </c>
      <c r="H9298" t="s">
        <v>135</v>
      </c>
      <c r="I9298" t="s">
        <v>136</v>
      </c>
      <c r="J9298" t="s">
        <v>137</v>
      </c>
      <c r="K9298" t="s">
        <v>138</v>
      </c>
      <c r="L9298" t="s">
        <v>25254</v>
      </c>
      <c r="M9298" t="s">
        <v>25255</v>
      </c>
      <c r="N9298">
        <v>1.7963888880000001</v>
      </c>
      <c r="O9298">
        <v>0</v>
      </c>
      <c r="P9298">
        <v>5</v>
      </c>
      <c r="Q9298">
        <v>0</v>
      </c>
      <c r="R9298">
        <v>0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0.88043174879039987</v>
      </c>
      <c r="Y9298">
        <v>0</v>
      </c>
      <c r="Z9298">
        <v>0</v>
      </c>
      <c r="AA9298">
        <v>0</v>
      </c>
      <c r="AB9298">
        <v>0</v>
      </c>
      <c r="AC9298">
        <v>0</v>
      </c>
      <c r="AD9298">
        <v>0</v>
      </c>
      <c r="AE9298">
        <v>0.88043174879039987</v>
      </c>
    </row>
    <row r="9299" spans="1:31" x14ac:dyDescent="0.3">
      <c r="A9299">
        <v>2730988</v>
      </c>
      <c r="B9299">
        <v>1</v>
      </c>
      <c r="C9299" t="s">
        <v>80</v>
      </c>
      <c r="D9299" t="s">
        <v>91</v>
      </c>
      <c r="E9299" t="s">
        <v>161</v>
      </c>
      <c r="F9299" t="s">
        <v>20712</v>
      </c>
      <c r="G9299" t="s">
        <v>163</v>
      </c>
      <c r="H9299" t="s">
        <v>135</v>
      </c>
      <c r="I9299" t="s">
        <v>136</v>
      </c>
      <c r="J9299" t="s">
        <v>137</v>
      </c>
      <c r="K9299" t="s">
        <v>138</v>
      </c>
      <c r="L9299" t="s">
        <v>25256</v>
      </c>
      <c r="M9299" t="s">
        <v>25257</v>
      </c>
      <c r="N9299">
        <v>1.3725000000000001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25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22.741986209794163</v>
      </c>
      <c r="AC9299">
        <v>0</v>
      </c>
      <c r="AD9299">
        <v>0</v>
      </c>
      <c r="AE9299">
        <v>22.741986209794163</v>
      </c>
    </row>
    <row r="9300" spans="1:31" x14ac:dyDescent="0.3">
      <c r="A9300">
        <v>2731257</v>
      </c>
      <c r="B9300">
        <v>1</v>
      </c>
      <c r="C9300" t="s">
        <v>80</v>
      </c>
      <c r="D9300" t="s">
        <v>92</v>
      </c>
      <c r="E9300" t="s">
        <v>150</v>
      </c>
      <c r="F9300" t="s">
        <v>5087</v>
      </c>
      <c r="G9300" t="s">
        <v>300</v>
      </c>
      <c r="H9300" t="s">
        <v>153</v>
      </c>
      <c r="I9300" t="s">
        <v>136</v>
      </c>
      <c r="J9300" t="s">
        <v>137</v>
      </c>
      <c r="K9300" t="s">
        <v>210</v>
      </c>
      <c r="L9300" t="s">
        <v>25258</v>
      </c>
      <c r="M9300" t="s">
        <v>25259</v>
      </c>
      <c r="N9300">
        <v>6.0347222220000001</v>
      </c>
      <c r="O9300">
        <v>0</v>
      </c>
      <c r="P9300">
        <v>414</v>
      </c>
      <c r="Q9300">
        <v>8</v>
      </c>
      <c r="R9300">
        <v>44</v>
      </c>
      <c r="S9300">
        <v>7</v>
      </c>
      <c r="T9300">
        <v>40</v>
      </c>
      <c r="U9300">
        <v>0</v>
      </c>
      <c r="V9300">
        <v>0</v>
      </c>
      <c r="W9300">
        <v>0</v>
      </c>
      <c r="X9300">
        <v>607.93263407885752</v>
      </c>
      <c r="Y9300">
        <v>57.287978050461454</v>
      </c>
      <c r="Z9300">
        <v>147.47617192432637</v>
      </c>
      <c r="AA9300">
        <v>263.06137922098378</v>
      </c>
      <c r="AB9300">
        <v>257.10998986768385</v>
      </c>
      <c r="AC9300">
        <v>0</v>
      </c>
      <c r="AD9300">
        <v>0</v>
      </c>
      <c r="AE9300">
        <v>1332.8681531423131</v>
      </c>
    </row>
    <row r="9301" spans="1:31" x14ac:dyDescent="0.3">
      <c r="A9301">
        <v>2730879</v>
      </c>
      <c r="B9301">
        <v>1</v>
      </c>
      <c r="C9301" t="s">
        <v>81</v>
      </c>
      <c r="D9301" t="s">
        <v>127</v>
      </c>
      <c r="E9301" t="s">
        <v>156</v>
      </c>
      <c r="F9301" t="s">
        <v>14318</v>
      </c>
      <c r="G9301" t="s">
        <v>152</v>
      </c>
      <c r="H9301" t="s">
        <v>153</v>
      </c>
      <c r="I9301" t="s">
        <v>136</v>
      </c>
      <c r="J9301" t="s">
        <v>137</v>
      </c>
      <c r="K9301" t="s">
        <v>138</v>
      </c>
      <c r="L9301" t="s">
        <v>25260</v>
      </c>
      <c r="M9301" t="s">
        <v>25261</v>
      </c>
      <c r="N9301">
        <v>0.97694444400000002</v>
      </c>
      <c r="O9301">
        <v>1</v>
      </c>
      <c r="P9301">
        <v>497</v>
      </c>
      <c r="Q9301">
        <v>104</v>
      </c>
      <c r="R9301">
        <v>143</v>
      </c>
      <c r="S9301">
        <v>8</v>
      </c>
      <c r="T9301">
        <v>69</v>
      </c>
      <c r="U9301">
        <v>0</v>
      </c>
      <c r="V9301">
        <v>0</v>
      </c>
      <c r="W9301">
        <v>0.30923888967971003</v>
      </c>
      <c r="X9301">
        <v>67.921558401649207</v>
      </c>
      <c r="Y9301">
        <v>92.939452426271799</v>
      </c>
      <c r="Z9301">
        <v>10.251906456832836</v>
      </c>
      <c r="AA9301">
        <v>25.722336883241528</v>
      </c>
      <c r="AB9301">
        <v>10.461851644408599</v>
      </c>
      <c r="AC9301">
        <v>0</v>
      </c>
      <c r="AD9301">
        <v>0</v>
      </c>
      <c r="AE9301">
        <v>207.60634470208367</v>
      </c>
    </row>
    <row r="9302" spans="1:31" x14ac:dyDescent="0.3">
      <c r="A9302">
        <v>2731735</v>
      </c>
      <c r="B9302">
        <v>1</v>
      </c>
      <c r="C9302" t="s">
        <v>80</v>
      </c>
      <c r="D9302" t="s">
        <v>107</v>
      </c>
      <c r="E9302" t="s">
        <v>161</v>
      </c>
      <c r="F9302" t="s">
        <v>25262</v>
      </c>
      <c r="G9302" t="s">
        <v>393</v>
      </c>
      <c r="H9302" t="s">
        <v>135</v>
      </c>
      <c r="I9302" t="s">
        <v>136</v>
      </c>
      <c r="J9302" t="s">
        <v>137</v>
      </c>
      <c r="K9302" t="s">
        <v>138</v>
      </c>
      <c r="L9302" t="s">
        <v>25263</v>
      </c>
      <c r="M9302" t="s">
        <v>25264</v>
      </c>
      <c r="N9302">
        <v>6.1452777770000004</v>
      </c>
      <c r="O9302">
        <v>0</v>
      </c>
      <c r="P9302">
        <v>67</v>
      </c>
      <c r="Q9302">
        <v>0</v>
      </c>
      <c r="R9302">
        <v>0</v>
      </c>
      <c r="S9302">
        <v>0</v>
      </c>
      <c r="T9302">
        <v>9</v>
      </c>
      <c r="U9302">
        <v>0</v>
      </c>
      <c r="V9302">
        <v>0</v>
      </c>
      <c r="W9302">
        <v>0</v>
      </c>
      <c r="X9302">
        <v>46.554102227086332</v>
      </c>
      <c r="Y9302">
        <v>0</v>
      </c>
      <c r="Z9302">
        <v>0</v>
      </c>
      <c r="AA9302">
        <v>0</v>
      </c>
      <c r="AB9302">
        <v>38.270575136277309</v>
      </c>
      <c r="AC9302">
        <v>0</v>
      </c>
      <c r="AD9302">
        <v>0</v>
      </c>
      <c r="AE9302">
        <v>84.824677363363634</v>
      </c>
    </row>
    <row r="9303" spans="1:31" x14ac:dyDescent="0.3">
      <c r="A9303">
        <v>2730941</v>
      </c>
      <c r="B9303">
        <v>1</v>
      </c>
      <c r="C9303" t="s">
        <v>80</v>
      </c>
      <c r="D9303" t="s">
        <v>100</v>
      </c>
      <c r="E9303" t="s">
        <v>156</v>
      </c>
      <c r="F9303" t="s">
        <v>25265</v>
      </c>
      <c r="G9303" t="s">
        <v>348</v>
      </c>
      <c r="H9303" t="s">
        <v>153</v>
      </c>
      <c r="I9303" t="s">
        <v>136</v>
      </c>
      <c r="J9303" t="s">
        <v>137</v>
      </c>
      <c r="K9303" t="s">
        <v>138</v>
      </c>
      <c r="L9303" t="s">
        <v>25266</v>
      </c>
      <c r="M9303" t="s">
        <v>25267</v>
      </c>
      <c r="N9303">
        <v>5.4916666660000004</v>
      </c>
      <c r="O9303">
        <v>0</v>
      </c>
      <c r="P9303">
        <v>133</v>
      </c>
      <c r="Q9303">
        <v>0</v>
      </c>
      <c r="R9303">
        <v>2</v>
      </c>
      <c r="S9303">
        <v>0</v>
      </c>
      <c r="T9303">
        <v>1</v>
      </c>
      <c r="U9303">
        <v>0</v>
      </c>
      <c r="V9303">
        <v>0</v>
      </c>
      <c r="W9303">
        <v>0</v>
      </c>
      <c r="X9303">
        <v>156.2903883558262</v>
      </c>
      <c r="Y9303">
        <v>0</v>
      </c>
      <c r="Z9303">
        <v>0</v>
      </c>
      <c r="AA9303">
        <v>0</v>
      </c>
      <c r="AB9303">
        <v>1.3260786977107251</v>
      </c>
      <c r="AC9303">
        <v>0</v>
      </c>
      <c r="AD9303">
        <v>0</v>
      </c>
      <c r="AE9303">
        <v>157.61646705353692</v>
      </c>
    </row>
    <row r="9304" spans="1:31" x14ac:dyDescent="0.3">
      <c r="A9304">
        <v>2731027</v>
      </c>
      <c r="B9304">
        <v>1</v>
      </c>
      <c r="C9304" t="s">
        <v>81</v>
      </c>
      <c r="D9304" t="s">
        <v>118</v>
      </c>
      <c r="E9304" t="s">
        <v>161</v>
      </c>
      <c r="F9304" t="s">
        <v>25268</v>
      </c>
      <c r="G9304" t="s">
        <v>163</v>
      </c>
      <c r="H9304" t="s">
        <v>135</v>
      </c>
      <c r="I9304" t="s">
        <v>136</v>
      </c>
      <c r="J9304" t="s">
        <v>137</v>
      </c>
      <c r="K9304" t="s">
        <v>138</v>
      </c>
      <c r="L9304" t="s">
        <v>25269</v>
      </c>
      <c r="M9304" t="s">
        <v>25270</v>
      </c>
      <c r="N9304">
        <v>2.8769444439999998</v>
      </c>
      <c r="O9304">
        <v>0</v>
      </c>
      <c r="P9304">
        <v>185</v>
      </c>
      <c r="Q9304">
        <v>0</v>
      </c>
      <c r="R9304">
        <v>0</v>
      </c>
      <c r="S9304">
        <v>0</v>
      </c>
      <c r="T9304">
        <v>66</v>
      </c>
      <c r="U9304">
        <v>0</v>
      </c>
      <c r="V9304">
        <v>0</v>
      </c>
      <c r="W9304">
        <v>0</v>
      </c>
      <c r="X9304">
        <v>107.33930846937987</v>
      </c>
      <c r="Y9304">
        <v>0</v>
      </c>
      <c r="Z9304">
        <v>0</v>
      </c>
      <c r="AA9304">
        <v>0</v>
      </c>
      <c r="AB9304">
        <v>185.41577661547529</v>
      </c>
      <c r="AC9304">
        <v>0</v>
      </c>
      <c r="AD9304">
        <v>0</v>
      </c>
      <c r="AE9304">
        <v>292.75508508485518</v>
      </c>
    </row>
    <row r="9305" spans="1:31" x14ac:dyDescent="0.3">
      <c r="A9305">
        <v>2732023</v>
      </c>
      <c r="B9305">
        <v>1</v>
      </c>
      <c r="C9305" t="s">
        <v>80</v>
      </c>
      <c r="D9305" t="s">
        <v>105</v>
      </c>
      <c r="E9305" t="s">
        <v>161</v>
      </c>
      <c r="F9305" t="s">
        <v>162</v>
      </c>
      <c r="G9305" t="s">
        <v>163</v>
      </c>
      <c r="H9305" t="s">
        <v>135</v>
      </c>
      <c r="I9305" t="s">
        <v>136</v>
      </c>
      <c r="J9305" t="s">
        <v>137</v>
      </c>
      <c r="K9305" t="s">
        <v>138</v>
      </c>
      <c r="L9305" t="s">
        <v>25271</v>
      </c>
      <c r="M9305" t="s">
        <v>25272</v>
      </c>
      <c r="N9305">
        <v>0.74166666599999997</v>
      </c>
      <c r="O9305">
        <v>0</v>
      </c>
      <c r="P9305">
        <v>83</v>
      </c>
      <c r="Q9305">
        <v>0</v>
      </c>
      <c r="R9305">
        <v>0</v>
      </c>
      <c r="S9305">
        <v>0</v>
      </c>
      <c r="T9305">
        <v>1</v>
      </c>
      <c r="U9305">
        <v>0</v>
      </c>
      <c r="V9305">
        <v>0</v>
      </c>
      <c r="W9305">
        <v>0</v>
      </c>
      <c r="X9305">
        <v>14.140625403495918</v>
      </c>
      <c r="Y9305">
        <v>0</v>
      </c>
      <c r="Z9305">
        <v>0</v>
      </c>
      <c r="AA9305">
        <v>0</v>
      </c>
      <c r="AB9305">
        <v>1.2770207257975003E-2</v>
      </c>
      <c r="AC9305">
        <v>0</v>
      </c>
      <c r="AD9305">
        <v>0</v>
      </c>
      <c r="AE9305">
        <v>14.153395610753893</v>
      </c>
    </row>
    <row r="9306" spans="1:31" x14ac:dyDescent="0.3">
      <c r="A9306">
        <v>2731628</v>
      </c>
      <c r="B9306">
        <v>1</v>
      </c>
      <c r="C9306" t="s">
        <v>81</v>
      </c>
      <c r="D9306" t="s">
        <v>128</v>
      </c>
      <c r="E9306" t="s">
        <v>145</v>
      </c>
      <c r="F9306" t="s">
        <v>25273</v>
      </c>
      <c r="G9306" t="s">
        <v>181</v>
      </c>
      <c r="H9306" t="s">
        <v>135</v>
      </c>
      <c r="I9306" t="s">
        <v>136</v>
      </c>
      <c r="J9306" t="s">
        <v>137</v>
      </c>
      <c r="K9306" t="s">
        <v>138</v>
      </c>
      <c r="L9306" t="s">
        <v>25274</v>
      </c>
      <c r="M9306" t="s">
        <v>25275</v>
      </c>
      <c r="N9306">
        <v>4.4311111109999999</v>
      </c>
      <c r="O9306">
        <v>0</v>
      </c>
      <c r="P9306">
        <v>9</v>
      </c>
      <c r="Q9306">
        <v>0</v>
      </c>
      <c r="R9306">
        <v>0</v>
      </c>
      <c r="S9306">
        <v>0</v>
      </c>
      <c r="T9306">
        <v>2</v>
      </c>
      <c r="U9306">
        <v>0</v>
      </c>
      <c r="V9306">
        <v>0</v>
      </c>
      <c r="W9306">
        <v>0</v>
      </c>
      <c r="X9306">
        <v>6.5533943761659605</v>
      </c>
      <c r="Y9306">
        <v>0</v>
      </c>
      <c r="Z9306">
        <v>0</v>
      </c>
      <c r="AA9306">
        <v>0</v>
      </c>
      <c r="AB9306">
        <v>6.4199746538363591</v>
      </c>
      <c r="AC9306">
        <v>0</v>
      </c>
      <c r="AD9306">
        <v>0</v>
      </c>
      <c r="AE9306">
        <v>12.973369030002321</v>
      </c>
    </row>
    <row r="9307" spans="1:31" x14ac:dyDescent="0.3">
      <c r="A9307">
        <v>2730987</v>
      </c>
      <c r="B9307">
        <v>1</v>
      </c>
      <c r="C9307" t="s">
        <v>80</v>
      </c>
      <c r="D9307" t="s">
        <v>103</v>
      </c>
      <c r="E9307" t="s">
        <v>161</v>
      </c>
      <c r="F9307" t="s">
        <v>25276</v>
      </c>
      <c r="G9307" t="s">
        <v>2849</v>
      </c>
      <c r="H9307" t="s">
        <v>135</v>
      </c>
      <c r="I9307" t="s">
        <v>136</v>
      </c>
      <c r="J9307" t="s">
        <v>137</v>
      </c>
      <c r="K9307" t="s">
        <v>138</v>
      </c>
      <c r="L9307" t="s">
        <v>25277</v>
      </c>
      <c r="M9307" t="s">
        <v>25278</v>
      </c>
      <c r="N9307">
        <v>9.3163888880000005</v>
      </c>
      <c r="O9307">
        <v>0</v>
      </c>
      <c r="P9307">
        <v>9</v>
      </c>
      <c r="Q9307">
        <v>0</v>
      </c>
      <c r="R9307">
        <v>5</v>
      </c>
      <c r="S9307">
        <v>0</v>
      </c>
      <c r="T9307">
        <v>7</v>
      </c>
      <c r="U9307">
        <v>0</v>
      </c>
      <c r="V9307">
        <v>0</v>
      </c>
      <c r="W9307">
        <v>0</v>
      </c>
      <c r="X9307">
        <v>9.6227960906979337</v>
      </c>
      <c r="Y9307">
        <v>0</v>
      </c>
      <c r="Z9307">
        <v>42.525769864770922</v>
      </c>
      <c r="AA9307">
        <v>0</v>
      </c>
      <c r="AB9307">
        <v>15.398560818218801</v>
      </c>
      <c r="AC9307">
        <v>0</v>
      </c>
      <c r="AD9307">
        <v>0</v>
      </c>
      <c r="AE9307">
        <v>67.547126773687651</v>
      </c>
    </row>
    <row r="9308" spans="1:31" x14ac:dyDescent="0.3">
      <c r="A9308">
        <v>2731522</v>
      </c>
      <c r="B9308">
        <v>1</v>
      </c>
      <c r="C9308" t="s">
        <v>80</v>
      </c>
      <c r="D9308" t="s">
        <v>85</v>
      </c>
      <c r="E9308" t="s">
        <v>145</v>
      </c>
      <c r="F9308" t="s">
        <v>13183</v>
      </c>
      <c r="G9308" t="s">
        <v>181</v>
      </c>
      <c r="H9308" t="s">
        <v>135</v>
      </c>
      <c r="I9308" t="s">
        <v>136</v>
      </c>
      <c r="J9308" t="s">
        <v>137</v>
      </c>
      <c r="K9308" t="s">
        <v>138</v>
      </c>
      <c r="L9308" t="s">
        <v>25279</v>
      </c>
      <c r="M9308" t="s">
        <v>25280</v>
      </c>
      <c r="N9308">
        <v>5.9450000000000003</v>
      </c>
      <c r="O9308">
        <v>0</v>
      </c>
      <c r="P9308">
        <v>21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39.227568229620715</v>
      </c>
      <c r="Y9308">
        <v>0</v>
      </c>
      <c r="Z9308">
        <v>0</v>
      </c>
      <c r="AA9308">
        <v>0</v>
      </c>
      <c r="AB9308">
        <v>0</v>
      </c>
      <c r="AC9308">
        <v>0</v>
      </c>
      <c r="AD9308">
        <v>0</v>
      </c>
      <c r="AE9308">
        <v>39.227568229620715</v>
      </c>
    </row>
    <row r="9309" spans="1:31" x14ac:dyDescent="0.3">
      <c r="A9309">
        <v>2730835</v>
      </c>
      <c r="B9309">
        <v>1</v>
      </c>
      <c r="C9309" t="s">
        <v>80</v>
      </c>
      <c r="D9309" t="s">
        <v>104</v>
      </c>
      <c r="E9309" t="s">
        <v>161</v>
      </c>
      <c r="F9309" t="s">
        <v>25281</v>
      </c>
      <c r="G9309" t="s">
        <v>724</v>
      </c>
      <c r="H9309" t="s">
        <v>135</v>
      </c>
      <c r="I9309" t="s">
        <v>136</v>
      </c>
      <c r="J9309" t="s">
        <v>137</v>
      </c>
      <c r="K9309" t="s">
        <v>138</v>
      </c>
      <c r="L9309" t="s">
        <v>25282</v>
      </c>
      <c r="M9309" t="s">
        <v>25283</v>
      </c>
      <c r="N9309">
        <v>3.0158333329999998</v>
      </c>
      <c r="O9309">
        <v>0</v>
      </c>
      <c r="P9309">
        <v>102</v>
      </c>
      <c r="Q9309">
        <v>0</v>
      </c>
      <c r="R9309">
        <v>0</v>
      </c>
      <c r="S9309">
        <v>0</v>
      </c>
      <c r="T9309">
        <v>12</v>
      </c>
      <c r="U9309">
        <v>0</v>
      </c>
      <c r="V9309">
        <v>0</v>
      </c>
      <c r="W9309">
        <v>0</v>
      </c>
      <c r="X9309">
        <v>43.764447142965544</v>
      </c>
      <c r="Y9309">
        <v>0</v>
      </c>
      <c r="Z9309">
        <v>0</v>
      </c>
      <c r="AA9309">
        <v>0</v>
      </c>
      <c r="AB9309">
        <v>20.783464406655053</v>
      </c>
      <c r="AC9309">
        <v>0</v>
      </c>
      <c r="AD9309">
        <v>0</v>
      </c>
      <c r="AE9309">
        <v>64.547911549620594</v>
      </c>
    </row>
    <row r="9310" spans="1:31" x14ac:dyDescent="0.3">
      <c r="A9310">
        <v>2731376</v>
      </c>
      <c r="B9310">
        <v>1</v>
      </c>
      <c r="C9310" t="s">
        <v>81</v>
      </c>
      <c r="D9310" t="s">
        <v>126</v>
      </c>
      <c r="E9310" t="s">
        <v>213</v>
      </c>
      <c r="F9310" t="s">
        <v>13231</v>
      </c>
      <c r="G9310" t="s">
        <v>152</v>
      </c>
      <c r="H9310" t="s">
        <v>153</v>
      </c>
      <c r="I9310" t="s">
        <v>136</v>
      </c>
      <c r="J9310" t="s">
        <v>137</v>
      </c>
      <c r="K9310" t="s">
        <v>138</v>
      </c>
      <c r="L9310" t="s">
        <v>25284</v>
      </c>
      <c r="M9310" t="s">
        <v>25285</v>
      </c>
      <c r="N9310">
        <v>0.59666666599999996</v>
      </c>
      <c r="O9310">
        <v>7</v>
      </c>
      <c r="P9310">
        <v>923</v>
      </c>
      <c r="Q9310">
        <v>51</v>
      </c>
      <c r="R9310">
        <v>131</v>
      </c>
      <c r="S9310">
        <v>3</v>
      </c>
      <c r="T9310">
        <v>55</v>
      </c>
      <c r="U9310">
        <v>1</v>
      </c>
      <c r="V9310">
        <v>0</v>
      </c>
      <c r="W9310">
        <v>0.75208694952999988</v>
      </c>
      <c r="X9310">
        <v>47.724431890057062</v>
      </c>
      <c r="Y9310">
        <v>30.189827727110881</v>
      </c>
      <c r="Z9310">
        <v>22.834603543502535</v>
      </c>
      <c r="AA9310">
        <v>6.3565132646952005</v>
      </c>
      <c r="AB9310">
        <v>10.3018039324756</v>
      </c>
      <c r="AC9310">
        <v>81.627253816056665</v>
      </c>
      <c r="AD9310">
        <v>0</v>
      </c>
      <c r="AE9310">
        <v>199.78652112342792</v>
      </c>
    </row>
    <row r="9311" spans="1:31" x14ac:dyDescent="0.3">
      <c r="A9311">
        <v>2730901</v>
      </c>
      <c r="B9311">
        <v>1</v>
      </c>
      <c r="C9311" t="s">
        <v>80</v>
      </c>
      <c r="D9311" t="s">
        <v>88</v>
      </c>
      <c r="E9311" t="s">
        <v>132</v>
      </c>
      <c r="F9311" t="s">
        <v>25286</v>
      </c>
      <c r="G9311" t="s">
        <v>158</v>
      </c>
      <c r="H9311" t="s">
        <v>135</v>
      </c>
      <c r="I9311" t="s">
        <v>136</v>
      </c>
      <c r="J9311" t="s">
        <v>3</v>
      </c>
      <c r="K9311" t="s">
        <v>138</v>
      </c>
      <c r="L9311" t="s">
        <v>25287</v>
      </c>
      <c r="M9311" t="s">
        <v>25227</v>
      </c>
      <c r="N9311">
        <v>10.933611110999999</v>
      </c>
      <c r="O9311">
        <v>0</v>
      </c>
      <c r="P9311">
        <v>57</v>
      </c>
      <c r="Q9311">
        <v>0</v>
      </c>
      <c r="R9311">
        <v>0</v>
      </c>
      <c r="S9311">
        <v>0</v>
      </c>
      <c r="T9311">
        <v>8</v>
      </c>
      <c r="U9311">
        <v>0</v>
      </c>
      <c r="V9311">
        <v>0</v>
      </c>
      <c r="W9311">
        <v>0</v>
      </c>
      <c r="X9311">
        <v>197.09251453845144</v>
      </c>
      <c r="Y9311">
        <v>0</v>
      </c>
      <c r="Z9311">
        <v>0</v>
      </c>
      <c r="AA9311">
        <v>0</v>
      </c>
      <c r="AB9311">
        <v>342.16282082670131</v>
      </c>
      <c r="AC9311">
        <v>0</v>
      </c>
      <c r="AD9311">
        <v>0</v>
      </c>
      <c r="AE9311">
        <v>539.25533536515275</v>
      </c>
    </row>
    <row r="9312" spans="1:31" x14ac:dyDescent="0.3">
      <c r="A9312">
        <v>2731399</v>
      </c>
      <c r="B9312">
        <v>1</v>
      </c>
      <c r="C9312" t="s">
        <v>80</v>
      </c>
      <c r="D9312" t="s">
        <v>98</v>
      </c>
      <c r="E9312" t="s">
        <v>161</v>
      </c>
      <c r="F9312" t="s">
        <v>25288</v>
      </c>
      <c r="G9312" t="s">
        <v>163</v>
      </c>
      <c r="H9312" t="s">
        <v>135</v>
      </c>
      <c r="I9312" t="s">
        <v>136</v>
      </c>
      <c r="J9312" t="s">
        <v>137</v>
      </c>
      <c r="K9312" t="s">
        <v>138</v>
      </c>
      <c r="L9312" t="s">
        <v>24733</v>
      </c>
      <c r="M9312" t="s">
        <v>25289</v>
      </c>
      <c r="N9312">
        <v>7.22</v>
      </c>
      <c r="O9312">
        <v>0</v>
      </c>
      <c r="P9312">
        <v>8</v>
      </c>
      <c r="Q9312">
        <v>0</v>
      </c>
      <c r="R9312">
        <v>5</v>
      </c>
      <c r="S9312">
        <v>0</v>
      </c>
      <c r="T9312">
        <v>3</v>
      </c>
      <c r="U9312">
        <v>0</v>
      </c>
      <c r="V9312">
        <v>0</v>
      </c>
      <c r="W9312">
        <v>0</v>
      </c>
      <c r="X9312">
        <v>10.952959977039491</v>
      </c>
      <c r="Y9312">
        <v>0</v>
      </c>
      <c r="Z9312">
        <v>11.744734887439003</v>
      </c>
      <c r="AA9312">
        <v>0</v>
      </c>
      <c r="AB9312">
        <v>3.5288336366340332</v>
      </c>
      <c r="AC9312">
        <v>0</v>
      </c>
      <c r="AD9312">
        <v>0</v>
      </c>
      <c r="AE9312">
        <v>26.226528501112526</v>
      </c>
    </row>
    <row r="9313" spans="1:31" x14ac:dyDescent="0.3">
      <c r="A9313">
        <v>2731777</v>
      </c>
      <c r="B9313">
        <v>1</v>
      </c>
      <c r="C9313" t="s">
        <v>80</v>
      </c>
      <c r="D9313" t="s">
        <v>95</v>
      </c>
      <c r="E9313" t="s">
        <v>150</v>
      </c>
      <c r="F9313" t="s">
        <v>25290</v>
      </c>
      <c r="G9313" t="s">
        <v>152</v>
      </c>
      <c r="H9313" t="s">
        <v>153</v>
      </c>
      <c r="I9313" t="s">
        <v>136</v>
      </c>
      <c r="J9313" t="s">
        <v>137</v>
      </c>
      <c r="K9313" t="s">
        <v>138</v>
      </c>
      <c r="L9313" t="s">
        <v>25291</v>
      </c>
      <c r="M9313" t="s">
        <v>25292</v>
      </c>
      <c r="N9313">
        <v>3.2675000000000001</v>
      </c>
      <c r="O9313">
        <v>0</v>
      </c>
      <c r="P9313">
        <v>0</v>
      </c>
      <c r="Q9313">
        <v>0</v>
      </c>
      <c r="R9313">
        <v>0</v>
      </c>
      <c r="S9313">
        <v>3</v>
      </c>
      <c r="T9313">
        <v>0</v>
      </c>
      <c r="U9313">
        <v>2</v>
      </c>
      <c r="V9313">
        <v>0</v>
      </c>
      <c r="W9313">
        <v>0</v>
      </c>
      <c r="X9313">
        <v>0</v>
      </c>
      <c r="Y9313">
        <v>0</v>
      </c>
      <c r="Z9313">
        <v>0</v>
      </c>
      <c r="AA9313">
        <v>172.39354591972989</v>
      </c>
      <c r="AB9313">
        <v>0</v>
      </c>
      <c r="AC9313">
        <v>85.120244797356804</v>
      </c>
      <c r="AD9313">
        <v>0</v>
      </c>
      <c r="AE9313">
        <v>257.51379071708669</v>
      </c>
    </row>
    <row r="9314" spans="1:31" x14ac:dyDescent="0.3">
      <c r="A9314">
        <v>2731135</v>
      </c>
      <c r="B9314">
        <v>2</v>
      </c>
      <c r="C9314" t="s">
        <v>80</v>
      </c>
      <c r="D9314" t="s">
        <v>85</v>
      </c>
      <c r="E9314" t="s">
        <v>132</v>
      </c>
      <c r="F9314" t="s">
        <v>22369</v>
      </c>
      <c r="G9314" t="s">
        <v>393</v>
      </c>
      <c r="H9314" t="s">
        <v>135</v>
      </c>
      <c r="I9314" t="s">
        <v>136</v>
      </c>
      <c r="J9314" t="s">
        <v>137</v>
      </c>
      <c r="K9314" t="s">
        <v>138</v>
      </c>
      <c r="L9314" t="s">
        <v>25293</v>
      </c>
      <c r="M9314" t="s">
        <v>25294</v>
      </c>
      <c r="N9314">
        <v>3.9611111110000001</v>
      </c>
      <c r="O9314">
        <v>0</v>
      </c>
      <c r="P9314">
        <v>506</v>
      </c>
      <c r="Q9314">
        <v>0</v>
      </c>
      <c r="R9314">
        <v>0</v>
      </c>
      <c r="S9314">
        <v>0</v>
      </c>
      <c r="T9314">
        <v>12</v>
      </c>
      <c r="U9314">
        <v>0</v>
      </c>
      <c r="V9314">
        <v>0</v>
      </c>
      <c r="W9314">
        <v>0</v>
      </c>
      <c r="X9314">
        <v>401.17916640684172</v>
      </c>
      <c r="Y9314">
        <v>0</v>
      </c>
      <c r="Z9314">
        <v>0</v>
      </c>
      <c r="AA9314">
        <v>0</v>
      </c>
      <c r="AB9314">
        <v>54.836375753148751</v>
      </c>
      <c r="AC9314">
        <v>0</v>
      </c>
      <c r="AD9314">
        <v>0</v>
      </c>
      <c r="AE9314">
        <v>456.01554215999045</v>
      </c>
    </row>
    <row r="9315" spans="1:31" x14ac:dyDescent="0.3">
      <c r="A9315">
        <v>2731562</v>
      </c>
      <c r="B9315">
        <v>1</v>
      </c>
      <c r="C9315" t="s">
        <v>80</v>
      </c>
      <c r="D9315" t="s">
        <v>107</v>
      </c>
      <c r="E9315" t="s">
        <v>145</v>
      </c>
      <c r="F9315" t="s">
        <v>25295</v>
      </c>
      <c r="G9315" t="s">
        <v>230</v>
      </c>
      <c r="H9315" t="s">
        <v>135</v>
      </c>
      <c r="I9315" t="s">
        <v>136</v>
      </c>
      <c r="J9315" t="s">
        <v>137</v>
      </c>
      <c r="K9315" t="s">
        <v>138</v>
      </c>
      <c r="L9315" t="s">
        <v>25296</v>
      </c>
      <c r="M9315" t="s">
        <v>25297</v>
      </c>
      <c r="N9315">
        <v>6.0886111109999996</v>
      </c>
      <c r="O9315">
        <v>0</v>
      </c>
      <c r="P9315">
        <v>1</v>
      </c>
      <c r="Q9315">
        <v>0</v>
      </c>
      <c r="R9315">
        <v>0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1.2059693860829916</v>
      </c>
      <c r="Y9315">
        <v>0</v>
      </c>
      <c r="Z9315">
        <v>0</v>
      </c>
      <c r="AA9315">
        <v>0</v>
      </c>
      <c r="AB9315">
        <v>0</v>
      </c>
      <c r="AC9315">
        <v>0</v>
      </c>
      <c r="AD9315">
        <v>0</v>
      </c>
      <c r="AE9315">
        <v>1.2059693860829916</v>
      </c>
    </row>
    <row r="9316" spans="1:31" x14ac:dyDescent="0.3">
      <c r="A9316">
        <v>2731611</v>
      </c>
      <c r="B9316">
        <v>1</v>
      </c>
      <c r="C9316" t="s">
        <v>80</v>
      </c>
      <c r="D9316" t="s">
        <v>105</v>
      </c>
      <c r="E9316" t="s">
        <v>145</v>
      </c>
      <c r="F9316" t="s">
        <v>25298</v>
      </c>
      <c r="G9316" t="s">
        <v>181</v>
      </c>
      <c r="H9316" t="s">
        <v>135</v>
      </c>
      <c r="I9316" t="s">
        <v>136</v>
      </c>
      <c r="J9316" t="s">
        <v>137</v>
      </c>
      <c r="K9316" t="s">
        <v>138</v>
      </c>
      <c r="L9316" t="s">
        <v>25299</v>
      </c>
      <c r="M9316" t="s">
        <v>25300</v>
      </c>
      <c r="N9316">
        <v>6.6041666660000002</v>
      </c>
      <c r="O9316">
        <v>0</v>
      </c>
      <c r="P9316">
        <v>25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55.797200258600142</v>
      </c>
      <c r="Y9316">
        <v>0</v>
      </c>
      <c r="Z9316">
        <v>0</v>
      </c>
      <c r="AA9316">
        <v>0</v>
      </c>
      <c r="AB9316">
        <v>0</v>
      </c>
      <c r="AC9316">
        <v>0</v>
      </c>
      <c r="AD9316">
        <v>0</v>
      </c>
      <c r="AE9316">
        <v>55.797200258600142</v>
      </c>
    </row>
    <row r="9317" spans="1:31" x14ac:dyDescent="0.3">
      <c r="A9317">
        <v>2731940</v>
      </c>
      <c r="B9317">
        <v>1</v>
      </c>
      <c r="C9317" t="s">
        <v>80</v>
      </c>
      <c r="D9317" t="s">
        <v>88</v>
      </c>
      <c r="E9317" t="s">
        <v>145</v>
      </c>
      <c r="F9317" t="s">
        <v>25301</v>
      </c>
      <c r="G9317" t="s">
        <v>230</v>
      </c>
      <c r="H9317" t="s">
        <v>135</v>
      </c>
      <c r="I9317" t="s">
        <v>136</v>
      </c>
      <c r="J9317" t="s">
        <v>137</v>
      </c>
      <c r="K9317" t="s">
        <v>138</v>
      </c>
      <c r="L9317" t="s">
        <v>25302</v>
      </c>
      <c r="M9317" t="s">
        <v>25303</v>
      </c>
      <c r="N9317">
        <v>4.5863888880000001</v>
      </c>
      <c r="O9317">
        <v>0</v>
      </c>
      <c r="P9317">
        <v>1</v>
      </c>
      <c r="Q9317">
        <v>0</v>
      </c>
      <c r="R9317">
        <v>0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0.90660323408749999</v>
      </c>
      <c r="Y9317">
        <v>0</v>
      </c>
      <c r="Z9317">
        <v>0</v>
      </c>
      <c r="AA9317">
        <v>0</v>
      </c>
      <c r="AB9317">
        <v>0</v>
      </c>
      <c r="AC9317">
        <v>0</v>
      </c>
      <c r="AD9317">
        <v>0</v>
      </c>
      <c r="AE9317">
        <v>0.90660323408749999</v>
      </c>
    </row>
    <row r="9318" spans="1:31" x14ac:dyDescent="0.3">
      <c r="A9318">
        <v>2731001</v>
      </c>
      <c r="B9318">
        <v>1</v>
      </c>
      <c r="C9318" t="s">
        <v>80</v>
      </c>
      <c r="D9318" t="s">
        <v>82</v>
      </c>
      <c r="E9318" t="s">
        <v>145</v>
      </c>
      <c r="F9318" t="s">
        <v>25304</v>
      </c>
      <c r="G9318" t="s">
        <v>249</v>
      </c>
      <c r="H9318" t="s">
        <v>135</v>
      </c>
      <c r="I9318" t="s">
        <v>136</v>
      </c>
      <c r="J9318" t="s">
        <v>5</v>
      </c>
      <c r="K9318" t="s">
        <v>138</v>
      </c>
      <c r="L9318" t="s">
        <v>25305</v>
      </c>
      <c r="M9318" t="s">
        <v>25306</v>
      </c>
      <c r="N9318">
        <v>18.070833332999999</v>
      </c>
      <c r="O9318">
        <v>0</v>
      </c>
      <c r="P9318">
        <v>7</v>
      </c>
      <c r="Q9318">
        <v>0</v>
      </c>
      <c r="R9318">
        <v>0</v>
      </c>
      <c r="S9318">
        <v>0</v>
      </c>
      <c r="T9318">
        <v>2</v>
      </c>
      <c r="U9318">
        <v>0</v>
      </c>
      <c r="V9318">
        <v>0</v>
      </c>
      <c r="W9318">
        <v>0</v>
      </c>
      <c r="X9318">
        <v>43.853311691943752</v>
      </c>
      <c r="Y9318">
        <v>0</v>
      </c>
      <c r="Z9318">
        <v>0</v>
      </c>
      <c r="AA9318">
        <v>0</v>
      </c>
      <c r="AB9318">
        <v>26.366582433863435</v>
      </c>
      <c r="AC9318">
        <v>0</v>
      </c>
      <c r="AD9318">
        <v>0</v>
      </c>
      <c r="AE9318">
        <v>70.219894125807187</v>
      </c>
    </row>
    <row r="9319" spans="1:31" x14ac:dyDescent="0.3">
      <c r="A9319">
        <v>2731250</v>
      </c>
      <c r="B9319">
        <v>1</v>
      </c>
      <c r="C9319" t="s">
        <v>80</v>
      </c>
      <c r="D9319" t="s">
        <v>94</v>
      </c>
      <c r="E9319" t="s">
        <v>145</v>
      </c>
      <c r="F9319" t="s">
        <v>25307</v>
      </c>
      <c r="G9319" t="s">
        <v>147</v>
      </c>
      <c r="H9319" t="s">
        <v>135</v>
      </c>
      <c r="I9319" t="s">
        <v>136</v>
      </c>
      <c r="J9319" t="s">
        <v>137</v>
      </c>
      <c r="K9319" t="s">
        <v>138</v>
      </c>
      <c r="L9319" t="s">
        <v>25144</v>
      </c>
      <c r="M9319" t="s">
        <v>25308</v>
      </c>
      <c r="N9319">
        <v>5.2872222219999996</v>
      </c>
      <c r="O9319">
        <v>0</v>
      </c>
      <c r="P9319">
        <v>1</v>
      </c>
      <c r="Q9319">
        <v>0</v>
      </c>
      <c r="R9319">
        <v>0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2.2471711179808929</v>
      </c>
      <c r="Y9319">
        <v>0</v>
      </c>
      <c r="Z9319">
        <v>0</v>
      </c>
      <c r="AA9319">
        <v>0</v>
      </c>
      <c r="AB9319">
        <v>0</v>
      </c>
      <c r="AC9319">
        <v>0</v>
      </c>
      <c r="AD9319">
        <v>0</v>
      </c>
      <c r="AE9319">
        <v>2.2471711179808929</v>
      </c>
    </row>
    <row r="9320" spans="1:31" x14ac:dyDescent="0.3">
      <c r="A9320">
        <v>2731605</v>
      </c>
      <c r="B9320">
        <v>1</v>
      </c>
      <c r="C9320" t="s">
        <v>80</v>
      </c>
      <c r="D9320" t="s">
        <v>96</v>
      </c>
      <c r="E9320" t="s">
        <v>200</v>
      </c>
      <c r="F9320" t="s">
        <v>25309</v>
      </c>
      <c r="G9320" t="s">
        <v>393</v>
      </c>
      <c r="H9320" t="s">
        <v>135</v>
      </c>
      <c r="I9320" t="s">
        <v>136</v>
      </c>
      <c r="J9320" t="s">
        <v>137</v>
      </c>
      <c r="K9320" t="s">
        <v>138</v>
      </c>
      <c r="L9320" t="s">
        <v>25310</v>
      </c>
      <c r="M9320" t="s">
        <v>25311</v>
      </c>
      <c r="N9320">
        <v>7.9219444440000002</v>
      </c>
      <c r="O9320">
        <v>0</v>
      </c>
      <c r="P9320">
        <v>8</v>
      </c>
      <c r="Q9320">
        <v>0</v>
      </c>
      <c r="R9320">
        <v>0</v>
      </c>
      <c r="S9320">
        <v>0</v>
      </c>
      <c r="T9320">
        <v>1</v>
      </c>
      <c r="U9320">
        <v>0</v>
      </c>
      <c r="V9320">
        <v>0</v>
      </c>
      <c r="W9320">
        <v>0</v>
      </c>
      <c r="X9320">
        <v>15.264753746659563</v>
      </c>
      <c r="Y9320">
        <v>0</v>
      </c>
      <c r="Z9320">
        <v>0</v>
      </c>
      <c r="AA9320">
        <v>0</v>
      </c>
      <c r="AB9320">
        <v>10.334498228378415</v>
      </c>
      <c r="AC9320">
        <v>0</v>
      </c>
      <c r="AD9320">
        <v>0</v>
      </c>
      <c r="AE9320">
        <v>25.59925197503798</v>
      </c>
    </row>
    <row r="9321" spans="1:31" x14ac:dyDescent="0.3">
      <c r="A9321">
        <v>2731691</v>
      </c>
      <c r="B9321">
        <v>1</v>
      </c>
      <c r="C9321" t="s">
        <v>81</v>
      </c>
      <c r="D9321" t="s">
        <v>119</v>
      </c>
      <c r="E9321" t="s">
        <v>156</v>
      </c>
      <c r="F9321" t="s">
        <v>25312</v>
      </c>
      <c r="G9321" t="s">
        <v>348</v>
      </c>
      <c r="H9321" t="s">
        <v>153</v>
      </c>
      <c r="I9321" t="s">
        <v>136</v>
      </c>
      <c r="J9321" t="s">
        <v>137</v>
      </c>
      <c r="K9321" t="s">
        <v>138</v>
      </c>
      <c r="L9321" t="s">
        <v>25313</v>
      </c>
      <c r="M9321" t="s">
        <v>25314</v>
      </c>
      <c r="N9321">
        <v>0.48861111099999999</v>
      </c>
      <c r="O9321">
        <v>0</v>
      </c>
      <c r="P9321">
        <v>498</v>
      </c>
      <c r="Q9321">
        <v>0</v>
      </c>
      <c r="R9321">
        <v>27</v>
      </c>
      <c r="S9321">
        <v>0</v>
      </c>
      <c r="T9321">
        <v>37</v>
      </c>
      <c r="U9321">
        <v>0</v>
      </c>
      <c r="V9321">
        <v>0</v>
      </c>
      <c r="W9321">
        <v>0</v>
      </c>
      <c r="X9321">
        <v>32.270618434736029</v>
      </c>
      <c r="Y9321">
        <v>0</v>
      </c>
      <c r="Z9321">
        <v>0.71555904377827328</v>
      </c>
      <c r="AA9321">
        <v>0</v>
      </c>
      <c r="AB9321">
        <v>5.8752146466606954</v>
      </c>
      <c r="AC9321">
        <v>0</v>
      </c>
      <c r="AD9321">
        <v>0</v>
      </c>
      <c r="AE9321">
        <v>38.861392125174994</v>
      </c>
    </row>
    <row r="9322" spans="1:31" x14ac:dyDescent="0.3">
      <c r="A9322">
        <v>2730964</v>
      </c>
      <c r="B9322">
        <v>1</v>
      </c>
      <c r="C9322" t="s">
        <v>80</v>
      </c>
      <c r="D9322" t="s">
        <v>97</v>
      </c>
      <c r="E9322" t="s">
        <v>161</v>
      </c>
      <c r="F9322" t="s">
        <v>25315</v>
      </c>
      <c r="G9322" t="s">
        <v>409</v>
      </c>
      <c r="H9322" t="s">
        <v>135</v>
      </c>
      <c r="I9322" t="s">
        <v>136</v>
      </c>
      <c r="J9322" t="s">
        <v>137</v>
      </c>
      <c r="K9322" t="s">
        <v>138</v>
      </c>
      <c r="L9322" t="s">
        <v>25316</v>
      </c>
      <c r="M9322" t="s">
        <v>25317</v>
      </c>
      <c r="N9322">
        <v>1.9713888879999999</v>
      </c>
      <c r="O9322">
        <v>0</v>
      </c>
      <c r="P9322">
        <v>11</v>
      </c>
      <c r="Q9322">
        <v>0</v>
      </c>
      <c r="R9322">
        <v>12</v>
      </c>
      <c r="S9322">
        <v>0</v>
      </c>
      <c r="T9322">
        <v>3</v>
      </c>
      <c r="U9322">
        <v>0</v>
      </c>
      <c r="V9322">
        <v>0</v>
      </c>
      <c r="W9322">
        <v>0</v>
      </c>
      <c r="X9322">
        <v>15.432632289049433</v>
      </c>
      <c r="Y9322">
        <v>0</v>
      </c>
      <c r="Z9322">
        <v>16.668198212234152</v>
      </c>
      <c r="AA9322">
        <v>0</v>
      </c>
      <c r="AB9322">
        <v>5.1933194153127165</v>
      </c>
      <c r="AC9322">
        <v>0</v>
      </c>
      <c r="AD9322">
        <v>0</v>
      </c>
      <c r="AE9322">
        <v>37.294149916596297</v>
      </c>
    </row>
    <row r="9323" spans="1:31" x14ac:dyDescent="0.3">
      <c r="A9323">
        <v>2730858</v>
      </c>
      <c r="B9323">
        <v>1</v>
      </c>
      <c r="C9323" t="s">
        <v>80</v>
      </c>
      <c r="D9323" t="s">
        <v>82</v>
      </c>
      <c r="E9323" t="s">
        <v>150</v>
      </c>
      <c r="F9323" t="s">
        <v>25318</v>
      </c>
      <c r="G9323" t="s">
        <v>1613</v>
      </c>
      <c r="H9323" t="s">
        <v>153</v>
      </c>
      <c r="I9323" t="s">
        <v>136</v>
      </c>
      <c r="J9323" t="s">
        <v>137</v>
      </c>
      <c r="K9323" t="s">
        <v>210</v>
      </c>
      <c r="L9323" t="s">
        <v>25319</v>
      </c>
      <c r="M9323" t="s">
        <v>25320</v>
      </c>
      <c r="N9323">
        <v>0.116666666</v>
      </c>
      <c r="O9323">
        <v>0</v>
      </c>
      <c r="P9323">
        <v>786</v>
      </c>
      <c r="Q9323">
        <v>0</v>
      </c>
      <c r="R9323">
        <v>0</v>
      </c>
      <c r="S9323">
        <v>6</v>
      </c>
      <c r="T9323">
        <v>1074</v>
      </c>
      <c r="U9323">
        <v>1</v>
      </c>
      <c r="V9323">
        <v>6</v>
      </c>
      <c r="W9323">
        <v>0</v>
      </c>
      <c r="X9323">
        <v>18.248654470355781</v>
      </c>
      <c r="Y9323">
        <v>0</v>
      </c>
      <c r="Z9323">
        <v>0</v>
      </c>
      <c r="AA9323">
        <v>259.98379053983007</v>
      </c>
      <c r="AB9323">
        <v>93.743918989183342</v>
      </c>
      <c r="AC9323">
        <v>0</v>
      </c>
      <c r="AD9323">
        <v>1.18843429344675</v>
      </c>
      <c r="AE9323">
        <v>373.16479829281593</v>
      </c>
    </row>
    <row r="9324" spans="1:31" x14ac:dyDescent="0.3">
      <c r="A9324">
        <v>2731007</v>
      </c>
      <c r="B9324">
        <v>1</v>
      </c>
      <c r="C9324" t="s">
        <v>80</v>
      </c>
      <c r="D9324" t="s">
        <v>104</v>
      </c>
      <c r="E9324" t="s">
        <v>145</v>
      </c>
      <c r="F9324" t="s">
        <v>25321</v>
      </c>
      <c r="G9324" t="s">
        <v>230</v>
      </c>
      <c r="H9324" t="s">
        <v>135</v>
      </c>
      <c r="I9324" t="s">
        <v>136</v>
      </c>
      <c r="J9324" t="s">
        <v>137</v>
      </c>
      <c r="K9324" t="s">
        <v>138</v>
      </c>
      <c r="L9324" t="s">
        <v>25322</v>
      </c>
      <c r="M9324" t="s">
        <v>25323</v>
      </c>
      <c r="N9324">
        <v>3.6541666660000001</v>
      </c>
      <c r="O9324">
        <v>0</v>
      </c>
      <c r="P9324">
        <v>1</v>
      </c>
      <c r="Q9324">
        <v>0</v>
      </c>
      <c r="R9324">
        <v>0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0.25292998100219999</v>
      </c>
      <c r="Y9324">
        <v>0</v>
      </c>
      <c r="Z9324">
        <v>0</v>
      </c>
      <c r="AA9324">
        <v>0</v>
      </c>
      <c r="AB9324">
        <v>0</v>
      </c>
      <c r="AC9324">
        <v>0</v>
      </c>
      <c r="AD9324">
        <v>0</v>
      </c>
      <c r="AE9324">
        <v>0.25292998100219999</v>
      </c>
    </row>
    <row r="9325" spans="1:31" x14ac:dyDescent="0.3">
      <c r="A9325">
        <v>2731909</v>
      </c>
      <c r="B9325">
        <v>1</v>
      </c>
      <c r="C9325" t="s">
        <v>81</v>
      </c>
      <c r="D9325" t="s">
        <v>118</v>
      </c>
      <c r="E9325" t="s">
        <v>145</v>
      </c>
      <c r="F9325" t="s">
        <v>25324</v>
      </c>
      <c r="G9325" t="s">
        <v>147</v>
      </c>
      <c r="H9325" t="s">
        <v>135</v>
      </c>
      <c r="I9325" t="s">
        <v>136</v>
      </c>
      <c r="J9325" t="s">
        <v>137</v>
      </c>
      <c r="K9325" t="s">
        <v>138</v>
      </c>
      <c r="L9325" t="s">
        <v>25325</v>
      </c>
      <c r="M9325" t="s">
        <v>25326</v>
      </c>
      <c r="N9325">
        <v>2.486111111</v>
      </c>
      <c r="O9325">
        <v>0</v>
      </c>
      <c r="P9325">
        <v>4</v>
      </c>
      <c r="Q9325">
        <v>0</v>
      </c>
      <c r="R9325">
        <v>0</v>
      </c>
      <c r="S9325">
        <v>0</v>
      </c>
      <c r="T9325">
        <v>1</v>
      </c>
      <c r="U9325">
        <v>0</v>
      </c>
      <c r="V9325">
        <v>0</v>
      </c>
      <c r="W9325">
        <v>0</v>
      </c>
      <c r="X9325">
        <v>3.1416002492877753</v>
      </c>
      <c r="Y9325">
        <v>0</v>
      </c>
      <c r="Z9325">
        <v>0</v>
      </c>
      <c r="AA9325">
        <v>0</v>
      </c>
      <c r="AB9325">
        <v>12.736879929749325</v>
      </c>
      <c r="AC9325">
        <v>0</v>
      </c>
      <c r="AD9325">
        <v>0</v>
      </c>
      <c r="AE9325">
        <v>15.8784801790371</v>
      </c>
    </row>
    <row r="9326" spans="1:31" x14ac:dyDescent="0.3">
      <c r="A9326">
        <v>2730844</v>
      </c>
      <c r="B9326">
        <v>1</v>
      </c>
      <c r="C9326" t="s">
        <v>81</v>
      </c>
      <c r="D9326" t="s">
        <v>119</v>
      </c>
      <c r="E9326" t="s">
        <v>156</v>
      </c>
      <c r="F9326" t="s">
        <v>25327</v>
      </c>
      <c r="G9326" t="s">
        <v>185</v>
      </c>
      <c r="H9326" t="s">
        <v>153</v>
      </c>
      <c r="I9326" t="s">
        <v>136</v>
      </c>
      <c r="J9326" t="s">
        <v>137</v>
      </c>
      <c r="K9326" t="s">
        <v>138</v>
      </c>
      <c r="L9326" t="s">
        <v>25328</v>
      </c>
      <c r="M9326" t="s">
        <v>25329</v>
      </c>
      <c r="N9326">
        <v>1.4058333329999999</v>
      </c>
      <c r="O9326">
        <v>0</v>
      </c>
      <c r="P9326">
        <v>54</v>
      </c>
      <c r="Q9326">
        <v>0</v>
      </c>
      <c r="R9326">
        <v>6</v>
      </c>
      <c r="S9326">
        <v>0</v>
      </c>
      <c r="T9326">
        <v>2</v>
      </c>
      <c r="U9326">
        <v>0</v>
      </c>
      <c r="V9326">
        <v>0</v>
      </c>
      <c r="W9326">
        <v>0</v>
      </c>
      <c r="X9326">
        <v>21.674261279098978</v>
      </c>
      <c r="Y9326">
        <v>0</v>
      </c>
      <c r="Z9326">
        <v>0</v>
      </c>
      <c r="AA9326">
        <v>0</v>
      </c>
      <c r="AB9326">
        <v>0.36497492584262914</v>
      </c>
      <c r="AC9326">
        <v>0</v>
      </c>
      <c r="AD9326">
        <v>0</v>
      </c>
      <c r="AE9326">
        <v>22.039236204941606</v>
      </c>
    </row>
    <row r="9327" spans="1:31" x14ac:dyDescent="0.3">
      <c r="A9327">
        <v>2731176</v>
      </c>
      <c r="B9327">
        <v>1</v>
      </c>
      <c r="C9327" t="s">
        <v>80</v>
      </c>
      <c r="D9327" t="s">
        <v>100</v>
      </c>
      <c r="E9327" t="s">
        <v>132</v>
      </c>
      <c r="F9327" t="s">
        <v>25330</v>
      </c>
      <c r="G9327" t="s">
        <v>300</v>
      </c>
      <c r="H9327" t="s">
        <v>135</v>
      </c>
      <c r="I9327" t="s">
        <v>136</v>
      </c>
      <c r="J9327" t="s">
        <v>137</v>
      </c>
      <c r="K9327" t="s">
        <v>210</v>
      </c>
      <c r="L9327" t="s">
        <v>25331</v>
      </c>
      <c r="M9327" t="s">
        <v>25332</v>
      </c>
      <c r="N9327">
        <v>6.2894444439999999</v>
      </c>
      <c r="O9327">
        <v>0</v>
      </c>
      <c r="P9327">
        <v>86</v>
      </c>
      <c r="Q9327">
        <v>0</v>
      </c>
      <c r="R9327">
        <v>0</v>
      </c>
      <c r="S9327">
        <v>0</v>
      </c>
      <c r="T9327">
        <v>5</v>
      </c>
      <c r="U9327">
        <v>0</v>
      </c>
      <c r="V9327">
        <v>0</v>
      </c>
      <c r="W9327">
        <v>0</v>
      </c>
      <c r="X9327">
        <v>50.488084020941194</v>
      </c>
      <c r="Y9327">
        <v>0</v>
      </c>
      <c r="Z9327">
        <v>0</v>
      </c>
      <c r="AA9327">
        <v>0</v>
      </c>
      <c r="AB9327">
        <v>19.012803693883335</v>
      </c>
      <c r="AC9327">
        <v>0</v>
      </c>
      <c r="AD9327">
        <v>0</v>
      </c>
      <c r="AE9327">
        <v>69.500887714824529</v>
      </c>
    </row>
    <row r="9328" spans="1:31" x14ac:dyDescent="0.3">
      <c r="A9328">
        <v>2730867</v>
      </c>
      <c r="B9328">
        <v>1</v>
      </c>
      <c r="C9328" t="s">
        <v>80</v>
      </c>
      <c r="D9328" t="s">
        <v>83</v>
      </c>
      <c r="E9328" t="s">
        <v>173</v>
      </c>
      <c r="F9328" t="s">
        <v>21543</v>
      </c>
      <c r="G9328" t="s">
        <v>1613</v>
      </c>
      <c r="H9328" t="s">
        <v>5535</v>
      </c>
      <c r="I9328" t="s">
        <v>136</v>
      </c>
      <c r="J9328" t="s">
        <v>137</v>
      </c>
      <c r="K9328" t="s">
        <v>210</v>
      </c>
      <c r="L9328" t="s">
        <v>25333</v>
      </c>
      <c r="M9328" t="s">
        <v>25334</v>
      </c>
      <c r="N9328">
        <v>0.18777777700000001</v>
      </c>
      <c r="O9328">
        <v>0</v>
      </c>
      <c r="P9328">
        <v>3211</v>
      </c>
      <c r="Q9328">
        <v>0</v>
      </c>
      <c r="R9328">
        <v>0</v>
      </c>
      <c r="S9328">
        <v>0</v>
      </c>
      <c r="T9328">
        <v>512</v>
      </c>
      <c r="U9328">
        <v>0</v>
      </c>
      <c r="V9328">
        <v>26</v>
      </c>
      <c r="W9328">
        <v>0</v>
      </c>
      <c r="X9328">
        <v>98.235945905286172</v>
      </c>
      <c r="Y9328">
        <v>0</v>
      </c>
      <c r="Z9328">
        <v>0</v>
      </c>
      <c r="AA9328">
        <v>0</v>
      </c>
      <c r="AB9328">
        <v>68.064788006228667</v>
      </c>
      <c r="AC9328">
        <v>0</v>
      </c>
      <c r="AD9328">
        <v>22.122443836152858</v>
      </c>
      <c r="AE9328">
        <v>188.42317774766769</v>
      </c>
    </row>
    <row r="9329" spans="1:31" x14ac:dyDescent="0.3">
      <c r="A9329">
        <v>2731199</v>
      </c>
      <c r="B9329">
        <v>1</v>
      </c>
      <c r="C9329" t="s">
        <v>81</v>
      </c>
      <c r="D9329" t="s">
        <v>127</v>
      </c>
      <c r="E9329" t="s">
        <v>161</v>
      </c>
      <c r="F9329" t="s">
        <v>25335</v>
      </c>
      <c r="G9329" t="s">
        <v>163</v>
      </c>
      <c r="H9329" t="s">
        <v>135</v>
      </c>
      <c r="I9329" t="s">
        <v>136</v>
      </c>
      <c r="J9329" t="s">
        <v>137</v>
      </c>
      <c r="K9329" t="s">
        <v>138</v>
      </c>
      <c r="L9329" t="s">
        <v>25336</v>
      </c>
      <c r="M9329" t="s">
        <v>25337</v>
      </c>
      <c r="N9329">
        <v>5.2827777769999997</v>
      </c>
      <c r="O9329">
        <v>0</v>
      </c>
      <c r="P9329">
        <v>3</v>
      </c>
      <c r="Q9329">
        <v>0</v>
      </c>
      <c r="R9329">
        <v>1</v>
      </c>
      <c r="S9329">
        <v>0</v>
      </c>
      <c r="T9329">
        <v>6</v>
      </c>
      <c r="U9329">
        <v>0</v>
      </c>
      <c r="V9329">
        <v>0</v>
      </c>
      <c r="W9329">
        <v>0</v>
      </c>
      <c r="X9329">
        <v>0.92591754653278024</v>
      </c>
      <c r="Y9329">
        <v>0</v>
      </c>
      <c r="Z9329">
        <v>0</v>
      </c>
      <c r="AA9329">
        <v>0</v>
      </c>
      <c r="AB9329">
        <v>9.8473714516383097</v>
      </c>
      <c r="AC9329">
        <v>0</v>
      </c>
      <c r="AD9329">
        <v>0</v>
      </c>
      <c r="AE9329">
        <v>10.77328899817109</v>
      </c>
    </row>
    <row r="9330" spans="1:31" x14ac:dyDescent="0.3">
      <c r="A9330">
        <v>2730821</v>
      </c>
      <c r="B9330">
        <v>1</v>
      </c>
      <c r="C9330" t="s">
        <v>80</v>
      </c>
      <c r="D9330" t="s">
        <v>100</v>
      </c>
      <c r="E9330" t="s">
        <v>150</v>
      </c>
      <c r="F9330" t="s">
        <v>25338</v>
      </c>
      <c r="G9330" t="s">
        <v>152</v>
      </c>
      <c r="H9330" t="s">
        <v>153</v>
      </c>
      <c r="I9330" t="s">
        <v>136</v>
      </c>
      <c r="J9330" t="s">
        <v>137</v>
      </c>
      <c r="K9330" t="s">
        <v>138</v>
      </c>
      <c r="L9330" t="s">
        <v>25339</v>
      </c>
      <c r="M9330" t="s">
        <v>25340</v>
      </c>
      <c r="N9330">
        <v>0.94527777700000004</v>
      </c>
      <c r="O9330">
        <v>1</v>
      </c>
      <c r="P9330">
        <v>20</v>
      </c>
      <c r="Q9330">
        <v>1</v>
      </c>
      <c r="R9330">
        <v>35</v>
      </c>
      <c r="S9330">
        <v>4</v>
      </c>
      <c r="T9330">
        <v>8</v>
      </c>
      <c r="U9330">
        <v>1</v>
      </c>
      <c r="V9330">
        <v>0</v>
      </c>
      <c r="W9330">
        <v>7.1499135150026376</v>
      </c>
      <c r="X9330">
        <v>3.2109957186184861</v>
      </c>
      <c r="Y9330">
        <v>2.6822824613409351</v>
      </c>
      <c r="Z9330">
        <v>12.476513488635188</v>
      </c>
      <c r="AA9330">
        <v>6.1939592286778122</v>
      </c>
      <c r="AB9330">
        <v>2.5185608333611573</v>
      </c>
      <c r="AC9330">
        <v>4.8143660422701995</v>
      </c>
      <c r="AD9330">
        <v>0</v>
      </c>
      <c r="AE9330">
        <v>39.046591287906416</v>
      </c>
    </row>
    <row r="9331" spans="1:31" x14ac:dyDescent="0.3">
      <c r="A9331">
        <v>2731368</v>
      </c>
      <c r="B9331">
        <v>1</v>
      </c>
      <c r="C9331" t="s">
        <v>80</v>
      </c>
      <c r="D9331" t="s">
        <v>106</v>
      </c>
      <c r="E9331" t="s">
        <v>145</v>
      </c>
      <c r="F9331" t="s">
        <v>25341</v>
      </c>
      <c r="G9331" t="s">
        <v>147</v>
      </c>
      <c r="H9331" t="s">
        <v>135</v>
      </c>
      <c r="I9331" t="s">
        <v>136</v>
      </c>
      <c r="J9331" t="s">
        <v>137</v>
      </c>
      <c r="K9331" t="s">
        <v>138</v>
      </c>
      <c r="L9331" t="s">
        <v>25342</v>
      </c>
      <c r="M9331" t="s">
        <v>25343</v>
      </c>
      <c r="N9331">
        <v>2.1074999999999999</v>
      </c>
      <c r="O9331">
        <v>0</v>
      </c>
      <c r="P9331">
        <v>1</v>
      </c>
      <c r="Q9331">
        <v>0</v>
      </c>
      <c r="R9331">
        <v>1</v>
      </c>
      <c r="S9331">
        <v>0</v>
      </c>
      <c r="T9331">
        <v>0</v>
      </c>
      <c r="U9331">
        <v>0</v>
      </c>
      <c r="V9331">
        <v>0</v>
      </c>
      <c r="W9331">
        <v>0</v>
      </c>
      <c r="X9331">
        <v>1.1207405666628598</v>
      </c>
      <c r="Y9331">
        <v>0</v>
      </c>
      <c r="Z9331">
        <v>1.0275204071756252</v>
      </c>
      <c r="AA9331">
        <v>0</v>
      </c>
      <c r="AB9331">
        <v>0</v>
      </c>
      <c r="AC9331">
        <v>0</v>
      </c>
      <c r="AD9331">
        <v>0</v>
      </c>
      <c r="AE9331">
        <v>2.148260973838485</v>
      </c>
    </row>
    <row r="9332" spans="1:31" x14ac:dyDescent="0.3">
      <c r="A9332">
        <v>2731362</v>
      </c>
      <c r="B9332">
        <v>1</v>
      </c>
      <c r="C9332" t="s">
        <v>81</v>
      </c>
      <c r="D9332" t="s">
        <v>112</v>
      </c>
      <c r="E9332" t="s">
        <v>145</v>
      </c>
      <c r="F9332" t="s">
        <v>25344</v>
      </c>
      <c r="G9332" t="s">
        <v>230</v>
      </c>
      <c r="H9332" t="s">
        <v>135</v>
      </c>
      <c r="I9332" t="s">
        <v>136</v>
      </c>
      <c r="J9332" t="s">
        <v>137</v>
      </c>
      <c r="K9332" t="s">
        <v>138</v>
      </c>
      <c r="L9332" t="s">
        <v>25345</v>
      </c>
      <c r="M9332" t="s">
        <v>25346</v>
      </c>
      <c r="N9332">
        <v>10.498333333</v>
      </c>
      <c r="O9332">
        <v>0</v>
      </c>
      <c r="P9332">
        <v>1</v>
      </c>
      <c r="Q9332">
        <v>0</v>
      </c>
      <c r="R9332">
        <v>0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2.1166326807908336</v>
      </c>
      <c r="Y9332">
        <v>0</v>
      </c>
      <c r="Z9332">
        <v>0</v>
      </c>
      <c r="AA9332">
        <v>0</v>
      </c>
      <c r="AB9332">
        <v>0</v>
      </c>
      <c r="AC9332">
        <v>0</v>
      </c>
      <c r="AD9332">
        <v>0</v>
      </c>
      <c r="AE9332">
        <v>2.1166326807908336</v>
      </c>
    </row>
    <row r="9333" spans="1:31" x14ac:dyDescent="0.3">
      <c r="A9333">
        <v>2731571</v>
      </c>
      <c r="B9333">
        <v>1</v>
      </c>
      <c r="C9333" t="s">
        <v>80</v>
      </c>
      <c r="D9333" t="s">
        <v>84</v>
      </c>
      <c r="E9333" t="s">
        <v>145</v>
      </c>
      <c r="F9333" t="s">
        <v>24023</v>
      </c>
      <c r="G9333" t="s">
        <v>181</v>
      </c>
      <c r="H9333" t="s">
        <v>135</v>
      </c>
      <c r="I9333" t="s">
        <v>136</v>
      </c>
      <c r="J9333" t="s">
        <v>137</v>
      </c>
      <c r="K9333" t="s">
        <v>138</v>
      </c>
      <c r="L9333" t="s">
        <v>25347</v>
      </c>
      <c r="M9333" t="s">
        <v>25348</v>
      </c>
      <c r="N9333">
        <v>3.2794444440000001</v>
      </c>
      <c r="O9333">
        <v>0</v>
      </c>
      <c r="P9333">
        <v>3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1.3650662619046252</v>
      </c>
      <c r="Y9333">
        <v>0</v>
      </c>
      <c r="Z9333">
        <v>0</v>
      </c>
      <c r="AA9333">
        <v>0</v>
      </c>
      <c r="AB9333">
        <v>0</v>
      </c>
      <c r="AC9333">
        <v>0</v>
      </c>
      <c r="AD9333">
        <v>0</v>
      </c>
      <c r="AE9333">
        <v>1.3650662619046252</v>
      </c>
    </row>
    <row r="9334" spans="1:31" x14ac:dyDescent="0.3">
      <c r="A9334">
        <v>2731763</v>
      </c>
      <c r="B9334">
        <v>1</v>
      </c>
      <c r="C9334" t="s">
        <v>81</v>
      </c>
      <c r="D9334" t="s">
        <v>122</v>
      </c>
      <c r="E9334" t="s">
        <v>161</v>
      </c>
      <c r="F9334" t="s">
        <v>11362</v>
      </c>
      <c r="G9334" t="s">
        <v>163</v>
      </c>
      <c r="H9334" t="s">
        <v>135</v>
      </c>
      <c r="I9334" t="s">
        <v>136</v>
      </c>
      <c r="J9334" t="s">
        <v>137</v>
      </c>
      <c r="K9334" t="s">
        <v>138</v>
      </c>
      <c r="L9334" t="s">
        <v>25349</v>
      </c>
      <c r="M9334" t="s">
        <v>25350</v>
      </c>
      <c r="N9334">
        <v>5.2022222219999996</v>
      </c>
      <c r="O9334">
        <v>0</v>
      </c>
      <c r="P9334">
        <v>169</v>
      </c>
      <c r="Q9334">
        <v>0</v>
      </c>
      <c r="R9334">
        <v>0</v>
      </c>
      <c r="S9334">
        <v>0</v>
      </c>
      <c r="T9334">
        <v>6</v>
      </c>
      <c r="U9334">
        <v>0</v>
      </c>
      <c r="V9334">
        <v>0</v>
      </c>
      <c r="W9334">
        <v>0</v>
      </c>
      <c r="X9334">
        <v>133.93201100587913</v>
      </c>
      <c r="Y9334">
        <v>0</v>
      </c>
      <c r="Z9334">
        <v>0</v>
      </c>
      <c r="AA9334">
        <v>0</v>
      </c>
      <c r="AB9334">
        <v>12.603209620626657</v>
      </c>
      <c r="AC9334">
        <v>0</v>
      </c>
      <c r="AD9334">
        <v>0</v>
      </c>
      <c r="AE9334">
        <v>146.5352206265058</v>
      </c>
    </row>
    <row r="9335" spans="1:31" x14ac:dyDescent="0.3">
      <c r="A9335">
        <v>2731139</v>
      </c>
      <c r="B9335">
        <v>1</v>
      </c>
      <c r="C9335" t="s">
        <v>80</v>
      </c>
      <c r="D9335" t="s">
        <v>100</v>
      </c>
      <c r="E9335" t="s">
        <v>156</v>
      </c>
      <c r="F9335" t="s">
        <v>25351</v>
      </c>
      <c r="G9335" t="s">
        <v>152</v>
      </c>
      <c r="H9335" t="s">
        <v>153</v>
      </c>
      <c r="I9335" t="s">
        <v>136</v>
      </c>
      <c r="J9335" t="s">
        <v>137</v>
      </c>
      <c r="K9335" t="s">
        <v>138</v>
      </c>
      <c r="L9335" t="s">
        <v>25352</v>
      </c>
      <c r="M9335" t="s">
        <v>25353</v>
      </c>
      <c r="N9335">
        <v>1.8166666659999999</v>
      </c>
      <c r="O9335">
        <v>0</v>
      </c>
      <c r="P9335">
        <v>39</v>
      </c>
      <c r="Q9335">
        <v>0</v>
      </c>
      <c r="R9335">
        <v>7</v>
      </c>
      <c r="S9335">
        <v>0</v>
      </c>
      <c r="T9335">
        <v>7</v>
      </c>
      <c r="U9335">
        <v>0</v>
      </c>
      <c r="V9335">
        <v>0</v>
      </c>
      <c r="W9335">
        <v>0</v>
      </c>
      <c r="X9335">
        <v>8.5365317467569017</v>
      </c>
      <c r="Y9335">
        <v>0</v>
      </c>
      <c r="Z9335">
        <v>1.0590393057297751</v>
      </c>
      <c r="AA9335">
        <v>0</v>
      </c>
      <c r="AB9335">
        <v>5.733552626662739</v>
      </c>
      <c r="AC9335">
        <v>0</v>
      </c>
      <c r="AD9335">
        <v>0</v>
      </c>
      <c r="AE9335">
        <v>15.329123679149415</v>
      </c>
    </row>
    <row r="9336" spans="1:31" x14ac:dyDescent="0.3">
      <c r="A9336">
        <v>2731637</v>
      </c>
      <c r="B9336">
        <v>1</v>
      </c>
      <c r="C9336" t="s">
        <v>80</v>
      </c>
      <c r="D9336" t="s">
        <v>90</v>
      </c>
      <c r="E9336" t="s">
        <v>145</v>
      </c>
      <c r="F9336" t="s">
        <v>25354</v>
      </c>
      <c r="G9336" t="s">
        <v>181</v>
      </c>
      <c r="H9336" t="s">
        <v>135</v>
      </c>
      <c r="I9336" t="s">
        <v>136</v>
      </c>
      <c r="J9336" t="s">
        <v>137</v>
      </c>
      <c r="K9336" t="s">
        <v>138</v>
      </c>
      <c r="L9336" t="s">
        <v>25355</v>
      </c>
      <c r="M9336" t="s">
        <v>25356</v>
      </c>
      <c r="N9336">
        <v>6.2797222220000002</v>
      </c>
      <c r="O9336">
        <v>0</v>
      </c>
      <c r="P9336">
        <v>1</v>
      </c>
      <c r="Q9336">
        <v>0</v>
      </c>
      <c r="R9336">
        <v>0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1.3286257188637702</v>
      </c>
      <c r="Y9336">
        <v>0</v>
      </c>
      <c r="Z9336">
        <v>0</v>
      </c>
      <c r="AA9336">
        <v>0</v>
      </c>
      <c r="AB9336">
        <v>0</v>
      </c>
      <c r="AC9336">
        <v>0</v>
      </c>
      <c r="AD9336">
        <v>0</v>
      </c>
      <c r="AE9336">
        <v>1.3286257188637702</v>
      </c>
    </row>
    <row r="9337" spans="1:31" x14ac:dyDescent="0.3">
      <c r="A9337">
        <v>2731282</v>
      </c>
      <c r="B9337">
        <v>1</v>
      </c>
      <c r="C9337" t="s">
        <v>81</v>
      </c>
      <c r="D9337" t="s">
        <v>117</v>
      </c>
      <c r="E9337" t="s">
        <v>156</v>
      </c>
      <c r="F9337" t="s">
        <v>25357</v>
      </c>
      <c r="G9337" t="s">
        <v>152</v>
      </c>
      <c r="H9337" t="s">
        <v>153</v>
      </c>
      <c r="I9337" t="s">
        <v>136</v>
      </c>
      <c r="J9337" t="s">
        <v>137</v>
      </c>
      <c r="K9337" t="s">
        <v>138</v>
      </c>
      <c r="L9337" t="s">
        <v>25358</v>
      </c>
      <c r="M9337" t="s">
        <v>25359</v>
      </c>
      <c r="N9337">
        <v>0.64861111100000002</v>
      </c>
      <c r="O9337">
        <v>11</v>
      </c>
      <c r="P9337">
        <v>1029</v>
      </c>
      <c r="Q9337">
        <v>105</v>
      </c>
      <c r="R9337">
        <v>245</v>
      </c>
      <c r="S9337">
        <v>17</v>
      </c>
      <c r="T9337">
        <v>110</v>
      </c>
      <c r="U9337">
        <v>3</v>
      </c>
      <c r="V9337">
        <v>0</v>
      </c>
      <c r="W9337">
        <v>2.1515492580045352</v>
      </c>
      <c r="X9337">
        <v>111.8046734249274</v>
      </c>
      <c r="Y9337">
        <v>42.716205572573607</v>
      </c>
      <c r="Z9337">
        <v>9.8908159704701024</v>
      </c>
      <c r="AA9337">
        <v>93.72439594888759</v>
      </c>
      <c r="AB9337">
        <v>72.542431460137422</v>
      </c>
      <c r="AC9337">
        <v>76.596699732542348</v>
      </c>
      <c r="AD9337">
        <v>0</v>
      </c>
      <c r="AE9337">
        <v>409.42677136754298</v>
      </c>
    </row>
    <row r="9338" spans="1:31" x14ac:dyDescent="0.3">
      <c r="A9338">
        <v>2731259</v>
      </c>
      <c r="B9338">
        <v>1</v>
      </c>
      <c r="C9338" t="s">
        <v>81</v>
      </c>
      <c r="D9338" t="s">
        <v>123</v>
      </c>
      <c r="E9338" t="s">
        <v>213</v>
      </c>
      <c r="F9338" t="s">
        <v>25360</v>
      </c>
      <c r="G9338" t="s">
        <v>152</v>
      </c>
      <c r="H9338" t="s">
        <v>153</v>
      </c>
      <c r="I9338" t="s">
        <v>136</v>
      </c>
      <c r="J9338" t="s">
        <v>137</v>
      </c>
      <c r="K9338" t="s">
        <v>138</v>
      </c>
      <c r="L9338" t="s">
        <v>25361</v>
      </c>
      <c r="M9338" t="s">
        <v>25362</v>
      </c>
      <c r="N9338">
        <v>0.37027777699999997</v>
      </c>
      <c r="O9338">
        <v>3</v>
      </c>
      <c r="P9338">
        <v>216</v>
      </c>
      <c r="Q9338">
        <v>25</v>
      </c>
      <c r="R9338">
        <v>53</v>
      </c>
      <c r="S9338">
        <v>0</v>
      </c>
      <c r="T9338">
        <v>17</v>
      </c>
      <c r="U9338">
        <v>1</v>
      </c>
      <c r="V9338">
        <v>0</v>
      </c>
      <c r="W9338">
        <v>2.3938455149818303</v>
      </c>
      <c r="X9338">
        <v>17.620631930683547</v>
      </c>
      <c r="Y9338">
        <v>7.345580107144098</v>
      </c>
      <c r="Z9338">
        <v>3.6069723754973122</v>
      </c>
      <c r="AA9338">
        <v>0</v>
      </c>
      <c r="AB9338">
        <v>2.4487987973824574</v>
      </c>
      <c r="AC9338">
        <v>37.761901406606</v>
      </c>
      <c r="AD9338">
        <v>0</v>
      </c>
      <c r="AE9338">
        <v>71.177730132295238</v>
      </c>
    </row>
    <row r="9339" spans="1:31" x14ac:dyDescent="0.3">
      <c r="A9339">
        <v>2731494</v>
      </c>
      <c r="B9339">
        <v>1</v>
      </c>
      <c r="C9339" t="s">
        <v>80</v>
      </c>
      <c r="D9339" t="s">
        <v>100</v>
      </c>
      <c r="E9339" t="s">
        <v>150</v>
      </c>
      <c r="F9339" t="s">
        <v>18044</v>
      </c>
      <c r="G9339" t="s">
        <v>152</v>
      </c>
      <c r="H9339" t="s">
        <v>153</v>
      </c>
      <c r="I9339" t="s">
        <v>136</v>
      </c>
      <c r="J9339" t="s">
        <v>137</v>
      </c>
      <c r="K9339" t="s">
        <v>138</v>
      </c>
      <c r="L9339" t="s">
        <v>25363</v>
      </c>
      <c r="M9339" t="s">
        <v>25364</v>
      </c>
      <c r="N9339">
        <v>0.60833333300000003</v>
      </c>
      <c r="O9339">
        <v>0</v>
      </c>
      <c r="P9339">
        <v>644</v>
      </c>
      <c r="Q9339">
        <v>2</v>
      </c>
      <c r="R9339">
        <v>35</v>
      </c>
      <c r="S9339">
        <v>12</v>
      </c>
      <c r="T9339">
        <v>123</v>
      </c>
      <c r="U9339">
        <v>3</v>
      </c>
      <c r="V9339">
        <v>3</v>
      </c>
      <c r="W9339">
        <v>0</v>
      </c>
      <c r="X9339">
        <v>95.809539983190604</v>
      </c>
      <c r="Y9339">
        <v>0.54678236271532499</v>
      </c>
      <c r="Z9339">
        <v>8.7290616246546655</v>
      </c>
      <c r="AA9339">
        <v>47.959720123623747</v>
      </c>
      <c r="AB9339">
        <v>54.703388763364806</v>
      </c>
      <c r="AC9339">
        <v>121.68828059469499</v>
      </c>
      <c r="AD9339">
        <v>112.38522396711915</v>
      </c>
      <c r="AE9339">
        <v>441.82199741936324</v>
      </c>
    </row>
    <row r="9340" spans="1:31" x14ac:dyDescent="0.3">
      <c r="A9340">
        <v>2731514</v>
      </c>
      <c r="B9340">
        <v>1</v>
      </c>
      <c r="C9340" t="s">
        <v>80</v>
      </c>
      <c r="D9340" t="s">
        <v>84</v>
      </c>
      <c r="E9340" t="s">
        <v>161</v>
      </c>
      <c r="F9340" t="s">
        <v>25365</v>
      </c>
      <c r="G9340" t="s">
        <v>3062</v>
      </c>
      <c r="H9340" t="s">
        <v>135</v>
      </c>
      <c r="I9340" t="s">
        <v>136</v>
      </c>
      <c r="J9340" t="s">
        <v>137</v>
      </c>
      <c r="K9340" t="s">
        <v>138</v>
      </c>
      <c r="L9340" t="s">
        <v>25366</v>
      </c>
      <c r="M9340" t="s">
        <v>25367</v>
      </c>
      <c r="N9340">
        <v>0.84222222199999996</v>
      </c>
      <c r="O9340">
        <v>0</v>
      </c>
      <c r="P9340">
        <v>194</v>
      </c>
      <c r="Q9340">
        <v>0</v>
      </c>
      <c r="R9340">
        <v>0</v>
      </c>
      <c r="S9340">
        <v>0</v>
      </c>
      <c r="T9340">
        <v>15</v>
      </c>
      <c r="U9340">
        <v>0</v>
      </c>
      <c r="V9340">
        <v>0</v>
      </c>
      <c r="W9340">
        <v>0</v>
      </c>
      <c r="X9340">
        <v>28.210160108731074</v>
      </c>
      <c r="Y9340">
        <v>0</v>
      </c>
      <c r="Z9340">
        <v>0</v>
      </c>
      <c r="AA9340">
        <v>0</v>
      </c>
      <c r="AB9340">
        <v>4.603390761957745</v>
      </c>
      <c r="AC9340">
        <v>0</v>
      </c>
      <c r="AD9340">
        <v>0</v>
      </c>
      <c r="AE9340">
        <v>32.813550870688822</v>
      </c>
    </row>
    <row r="9341" spans="1:31" x14ac:dyDescent="0.3">
      <c r="A9341">
        <v>2731096</v>
      </c>
      <c r="B9341">
        <v>1</v>
      </c>
      <c r="C9341" t="s">
        <v>80</v>
      </c>
      <c r="D9341" t="s">
        <v>108</v>
      </c>
      <c r="E9341" t="s">
        <v>145</v>
      </c>
      <c r="F9341" t="s">
        <v>25368</v>
      </c>
      <c r="G9341" t="s">
        <v>230</v>
      </c>
      <c r="H9341" t="s">
        <v>135</v>
      </c>
      <c r="I9341" t="s">
        <v>136</v>
      </c>
      <c r="J9341" t="s">
        <v>137</v>
      </c>
      <c r="K9341" t="s">
        <v>138</v>
      </c>
      <c r="L9341" t="s">
        <v>25369</v>
      </c>
      <c r="M9341" t="s">
        <v>25370</v>
      </c>
      <c r="N9341">
        <v>1.716388888</v>
      </c>
      <c r="O9341">
        <v>0</v>
      </c>
      <c r="P9341">
        <v>1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7.579600871947334E-2</v>
      </c>
      <c r="Y9341">
        <v>0</v>
      </c>
      <c r="Z9341">
        <v>0</v>
      </c>
      <c r="AA9341">
        <v>0</v>
      </c>
      <c r="AB9341">
        <v>0</v>
      </c>
      <c r="AC9341">
        <v>0</v>
      </c>
      <c r="AD9341">
        <v>0</v>
      </c>
      <c r="AE9341">
        <v>7.579600871947334E-2</v>
      </c>
    </row>
    <row r="9342" spans="1:31" x14ac:dyDescent="0.3">
      <c r="A9342">
        <v>2730947</v>
      </c>
      <c r="B9342">
        <v>1</v>
      </c>
      <c r="C9342" t="s">
        <v>81</v>
      </c>
      <c r="D9342" t="s">
        <v>118</v>
      </c>
      <c r="E9342" t="s">
        <v>161</v>
      </c>
      <c r="F9342" t="s">
        <v>25371</v>
      </c>
      <c r="G9342" t="s">
        <v>163</v>
      </c>
      <c r="H9342" t="s">
        <v>135</v>
      </c>
      <c r="I9342" t="s">
        <v>136</v>
      </c>
      <c r="J9342" t="s">
        <v>137</v>
      </c>
      <c r="K9342" t="s">
        <v>138</v>
      </c>
      <c r="L9342" t="s">
        <v>25372</v>
      </c>
      <c r="M9342" t="s">
        <v>25111</v>
      </c>
      <c r="N9342">
        <v>1.0083333329999999</v>
      </c>
      <c r="O9342">
        <v>0</v>
      </c>
      <c r="P9342">
        <v>4</v>
      </c>
      <c r="Q9342">
        <v>0</v>
      </c>
      <c r="R9342">
        <v>3</v>
      </c>
      <c r="S9342">
        <v>0</v>
      </c>
      <c r="T9342">
        <v>2</v>
      </c>
      <c r="U9342">
        <v>0</v>
      </c>
      <c r="V9342">
        <v>0</v>
      </c>
      <c r="W9342">
        <v>0</v>
      </c>
      <c r="X9342">
        <v>0.52779009615060002</v>
      </c>
      <c r="Y9342">
        <v>0</v>
      </c>
      <c r="Z9342">
        <v>0</v>
      </c>
      <c r="AA9342">
        <v>0</v>
      </c>
      <c r="AB9342">
        <v>0.43511979093915004</v>
      </c>
      <c r="AC9342">
        <v>0</v>
      </c>
      <c r="AD9342">
        <v>0</v>
      </c>
      <c r="AE9342">
        <v>0.96290988708975012</v>
      </c>
    </row>
    <row r="9343" spans="1:31" x14ac:dyDescent="0.3">
      <c r="A9343">
        <v>2731737</v>
      </c>
      <c r="B9343">
        <v>1</v>
      </c>
      <c r="C9343" t="s">
        <v>81</v>
      </c>
      <c r="D9343" t="s">
        <v>115</v>
      </c>
      <c r="E9343" t="s">
        <v>213</v>
      </c>
      <c r="F9343" t="s">
        <v>25373</v>
      </c>
      <c r="G9343" t="s">
        <v>170</v>
      </c>
      <c r="H9343" t="s">
        <v>153</v>
      </c>
      <c r="I9343" t="s">
        <v>136</v>
      </c>
      <c r="J9343" t="s">
        <v>137</v>
      </c>
      <c r="K9343" t="s">
        <v>138</v>
      </c>
      <c r="L9343" t="s">
        <v>25374</v>
      </c>
      <c r="M9343" t="s">
        <v>25375</v>
      </c>
      <c r="N9343">
        <v>3.5680555549999999</v>
      </c>
      <c r="O9343">
        <v>2</v>
      </c>
      <c r="P9343">
        <v>631</v>
      </c>
      <c r="Q9343">
        <v>1</v>
      </c>
      <c r="R9343">
        <v>8</v>
      </c>
      <c r="S9343">
        <v>0</v>
      </c>
      <c r="T9343">
        <v>53</v>
      </c>
      <c r="U9343">
        <v>1</v>
      </c>
      <c r="V9343">
        <v>0</v>
      </c>
      <c r="W9343">
        <v>1.7491849745733334</v>
      </c>
      <c r="X9343">
        <v>226.76170783457428</v>
      </c>
      <c r="Y9343">
        <v>1.2559491523056416</v>
      </c>
      <c r="Z9343">
        <v>0.10180709779816333</v>
      </c>
      <c r="AA9343">
        <v>0</v>
      </c>
      <c r="AB9343">
        <v>30.897582638696136</v>
      </c>
      <c r="AC9343">
        <v>62.56506742248181</v>
      </c>
      <c r="AD9343">
        <v>0</v>
      </c>
      <c r="AE9343">
        <v>323.33129912042938</v>
      </c>
    </row>
    <row r="9344" spans="1:31" x14ac:dyDescent="0.3">
      <c r="A9344">
        <v>2731345</v>
      </c>
      <c r="B9344">
        <v>1</v>
      </c>
      <c r="C9344" t="s">
        <v>80</v>
      </c>
      <c r="D9344" t="s">
        <v>83</v>
      </c>
      <c r="E9344" t="s">
        <v>161</v>
      </c>
      <c r="F9344" t="s">
        <v>25376</v>
      </c>
      <c r="G9344" t="s">
        <v>163</v>
      </c>
      <c r="H9344" t="s">
        <v>135</v>
      </c>
      <c r="I9344" t="s">
        <v>136</v>
      </c>
      <c r="J9344" t="s">
        <v>137</v>
      </c>
      <c r="K9344" t="s">
        <v>138</v>
      </c>
      <c r="L9344" t="s">
        <v>25377</v>
      </c>
      <c r="M9344" t="s">
        <v>24941</v>
      </c>
      <c r="N9344">
        <v>1.6497222220000001</v>
      </c>
      <c r="O9344">
        <v>0</v>
      </c>
      <c r="P9344">
        <v>3</v>
      </c>
      <c r="Q9344">
        <v>0</v>
      </c>
      <c r="R9344">
        <v>0</v>
      </c>
      <c r="S9344">
        <v>0</v>
      </c>
      <c r="T9344">
        <v>7</v>
      </c>
      <c r="U9344">
        <v>0</v>
      </c>
      <c r="V9344">
        <v>2</v>
      </c>
      <c r="W9344">
        <v>0</v>
      </c>
      <c r="X9344">
        <v>0.90781622144764984</v>
      </c>
      <c r="Y9344">
        <v>0</v>
      </c>
      <c r="Z9344">
        <v>0</v>
      </c>
      <c r="AA9344">
        <v>0</v>
      </c>
      <c r="AB9344">
        <v>43.744318946346112</v>
      </c>
      <c r="AC9344">
        <v>0</v>
      </c>
      <c r="AD9344">
        <v>66.501173297587229</v>
      </c>
      <c r="AE9344">
        <v>111.15330846538099</v>
      </c>
    </row>
    <row r="9345" spans="1:31" x14ac:dyDescent="0.3">
      <c r="A9345">
        <v>2731159</v>
      </c>
      <c r="B9345">
        <v>1</v>
      </c>
      <c r="C9345" t="s">
        <v>80</v>
      </c>
      <c r="D9345" t="s">
        <v>87</v>
      </c>
      <c r="E9345" t="s">
        <v>132</v>
      </c>
      <c r="F9345" t="s">
        <v>20050</v>
      </c>
      <c r="G9345" t="s">
        <v>209</v>
      </c>
      <c r="H9345" t="s">
        <v>135</v>
      </c>
      <c r="I9345" t="s">
        <v>136</v>
      </c>
      <c r="J9345" t="s">
        <v>137</v>
      </c>
      <c r="K9345" t="s">
        <v>210</v>
      </c>
      <c r="L9345" t="s">
        <v>25378</v>
      </c>
      <c r="M9345" t="s">
        <v>25379</v>
      </c>
      <c r="N9345">
        <v>8.6544444439999992</v>
      </c>
      <c r="O9345">
        <v>0</v>
      </c>
      <c r="P9345">
        <v>289</v>
      </c>
      <c r="Q9345">
        <v>0</v>
      </c>
      <c r="R9345">
        <v>0</v>
      </c>
      <c r="S9345">
        <v>0</v>
      </c>
      <c r="T9345">
        <v>21</v>
      </c>
      <c r="U9345">
        <v>0</v>
      </c>
      <c r="V9345">
        <v>0</v>
      </c>
      <c r="W9345">
        <v>0</v>
      </c>
      <c r="X9345">
        <v>553.82224887429902</v>
      </c>
      <c r="Y9345">
        <v>0</v>
      </c>
      <c r="Z9345">
        <v>0</v>
      </c>
      <c r="AA9345">
        <v>0</v>
      </c>
      <c r="AB9345">
        <v>100.43788562745857</v>
      </c>
      <c r="AC9345">
        <v>0</v>
      </c>
      <c r="AD9345">
        <v>0</v>
      </c>
      <c r="AE9345">
        <v>654.26013450175765</v>
      </c>
    </row>
    <row r="9346" spans="1:31" x14ac:dyDescent="0.3">
      <c r="A9346">
        <v>2731843</v>
      </c>
      <c r="B9346">
        <v>1</v>
      </c>
      <c r="C9346" t="s">
        <v>80</v>
      </c>
      <c r="D9346" t="s">
        <v>110</v>
      </c>
      <c r="E9346" t="s">
        <v>200</v>
      </c>
      <c r="F9346" t="s">
        <v>25380</v>
      </c>
      <c r="G9346" t="s">
        <v>163</v>
      </c>
      <c r="H9346" t="s">
        <v>135</v>
      </c>
      <c r="I9346" t="s">
        <v>136</v>
      </c>
      <c r="J9346" t="s">
        <v>137</v>
      </c>
      <c r="K9346" t="s">
        <v>138</v>
      </c>
      <c r="L9346" t="s">
        <v>25381</v>
      </c>
      <c r="M9346" t="s">
        <v>25382</v>
      </c>
      <c r="N9346">
        <v>3.2650000000000001</v>
      </c>
      <c r="O9346">
        <v>0</v>
      </c>
      <c r="P9346">
        <v>0</v>
      </c>
      <c r="Q9346">
        <v>0</v>
      </c>
      <c r="R9346">
        <v>0</v>
      </c>
      <c r="S9346">
        <v>0</v>
      </c>
      <c r="T9346">
        <v>3</v>
      </c>
      <c r="U9346">
        <v>0</v>
      </c>
      <c r="V9346">
        <v>0</v>
      </c>
      <c r="W9346">
        <v>0</v>
      </c>
      <c r="X9346">
        <v>0</v>
      </c>
      <c r="Y9346">
        <v>0</v>
      </c>
      <c r="Z9346">
        <v>0</v>
      </c>
      <c r="AA9346">
        <v>0</v>
      </c>
      <c r="AB9346">
        <v>54.072819993455035</v>
      </c>
      <c r="AC9346">
        <v>0</v>
      </c>
      <c r="AD9346">
        <v>0</v>
      </c>
      <c r="AE9346">
        <v>54.072819993455035</v>
      </c>
    </row>
    <row r="9347" spans="1:31" x14ac:dyDescent="0.3">
      <c r="A9347">
        <v>2730910</v>
      </c>
      <c r="B9347">
        <v>1</v>
      </c>
      <c r="C9347" t="s">
        <v>80</v>
      </c>
      <c r="D9347" t="s">
        <v>85</v>
      </c>
      <c r="E9347" t="s">
        <v>145</v>
      </c>
      <c r="F9347" t="s">
        <v>25383</v>
      </c>
      <c r="G9347" t="s">
        <v>181</v>
      </c>
      <c r="H9347" t="s">
        <v>135</v>
      </c>
      <c r="I9347" t="s">
        <v>136</v>
      </c>
      <c r="J9347" t="s">
        <v>137</v>
      </c>
      <c r="K9347" t="s">
        <v>138</v>
      </c>
      <c r="L9347" t="s">
        <v>25384</v>
      </c>
      <c r="M9347" t="s">
        <v>25385</v>
      </c>
      <c r="N9347">
        <v>3.6430555550000001</v>
      </c>
      <c r="O9347">
        <v>0</v>
      </c>
      <c r="P9347">
        <v>5</v>
      </c>
      <c r="Q9347">
        <v>0</v>
      </c>
      <c r="R9347">
        <v>0</v>
      </c>
      <c r="S9347">
        <v>0</v>
      </c>
      <c r="T9347">
        <v>2</v>
      </c>
      <c r="U9347">
        <v>0</v>
      </c>
      <c r="V9347">
        <v>0</v>
      </c>
      <c r="W9347">
        <v>0</v>
      </c>
      <c r="X9347">
        <v>2.7151471946058834</v>
      </c>
      <c r="Y9347">
        <v>0</v>
      </c>
      <c r="Z9347">
        <v>0</v>
      </c>
      <c r="AA9347">
        <v>0</v>
      </c>
      <c r="AB9347">
        <v>3.4175889041406751</v>
      </c>
      <c r="AC9347">
        <v>0</v>
      </c>
      <c r="AD9347">
        <v>0</v>
      </c>
      <c r="AE9347">
        <v>6.1327360987465589</v>
      </c>
    </row>
    <row r="9348" spans="1:31" x14ac:dyDescent="0.3">
      <c r="A9348">
        <v>2732052</v>
      </c>
      <c r="B9348">
        <v>1</v>
      </c>
      <c r="C9348" t="s">
        <v>80</v>
      </c>
      <c r="D9348" t="s">
        <v>98</v>
      </c>
      <c r="E9348" t="s">
        <v>161</v>
      </c>
      <c r="F9348" t="s">
        <v>25386</v>
      </c>
      <c r="G9348" t="s">
        <v>163</v>
      </c>
      <c r="H9348" t="s">
        <v>135</v>
      </c>
      <c r="I9348" t="s">
        <v>136</v>
      </c>
      <c r="J9348" t="s">
        <v>137</v>
      </c>
      <c r="K9348" t="s">
        <v>138</v>
      </c>
      <c r="L9348" t="s">
        <v>25387</v>
      </c>
      <c r="M9348" t="s">
        <v>25388</v>
      </c>
      <c r="N9348">
        <v>1.707777777</v>
      </c>
      <c r="O9348">
        <v>0</v>
      </c>
      <c r="P9348">
        <v>6</v>
      </c>
      <c r="Q9348">
        <v>0</v>
      </c>
      <c r="R9348">
        <v>13</v>
      </c>
      <c r="S9348">
        <v>0</v>
      </c>
      <c r="T9348">
        <v>4</v>
      </c>
      <c r="U9348">
        <v>0</v>
      </c>
      <c r="V9348">
        <v>0</v>
      </c>
      <c r="W9348">
        <v>0</v>
      </c>
      <c r="X9348">
        <v>0.92732061893988005</v>
      </c>
      <c r="Y9348">
        <v>0</v>
      </c>
      <c r="Z9348">
        <v>12.924364054572639</v>
      </c>
      <c r="AA9348">
        <v>0</v>
      </c>
      <c r="AB9348">
        <v>6.31027620193845</v>
      </c>
      <c r="AC9348">
        <v>0</v>
      </c>
      <c r="AD9348">
        <v>0</v>
      </c>
      <c r="AE9348">
        <v>20.161960875450969</v>
      </c>
    </row>
    <row r="9349" spans="1:31" x14ac:dyDescent="0.3">
      <c r="A9349">
        <v>2731743</v>
      </c>
      <c r="B9349">
        <v>1</v>
      </c>
      <c r="C9349" t="s">
        <v>81</v>
      </c>
      <c r="D9349" t="s">
        <v>127</v>
      </c>
      <c r="E9349" t="s">
        <v>161</v>
      </c>
      <c r="F9349" t="s">
        <v>25389</v>
      </c>
      <c r="G9349" t="s">
        <v>163</v>
      </c>
      <c r="H9349" t="s">
        <v>135</v>
      </c>
      <c r="I9349" t="s">
        <v>136</v>
      </c>
      <c r="J9349" t="s">
        <v>137</v>
      </c>
      <c r="K9349" t="s">
        <v>138</v>
      </c>
      <c r="L9349" t="s">
        <v>25390</v>
      </c>
      <c r="M9349" t="s">
        <v>25391</v>
      </c>
      <c r="N9349">
        <v>6.3969444439999998</v>
      </c>
      <c r="O9349">
        <v>0</v>
      </c>
      <c r="P9349">
        <v>49</v>
      </c>
      <c r="Q9349">
        <v>0</v>
      </c>
      <c r="R9349">
        <v>0</v>
      </c>
      <c r="S9349">
        <v>0</v>
      </c>
      <c r="T9349">
        <v>4</v>
      </c>
      <c r="U9349">
        <v>0</v>
      </c>
      <c r="V9349">
        <v>0</v>
      </c>
      <c r="W9349">
        <v>0</v>
      </c>
      <c r="X9349">
        <v>51.868821033076962</v>
      </c>
      <c r="Y9349">
        <v>0</v>
      </c>
      <c r="Z9349">
        <v>0</v>
      </c>
      <c r="AA9349">
        <v>0</v>
      </c>
      <c r="AB9349">
        <v>2.0704866077176676</v>
      </c>
      <c r="AC9349">
        <v>0</v>
      </c>
      <c r="AD9349">
        <v>0</v>
      </c>
      <c r="AE9349">
        <v>53.939307640794631</v>
      </c>
    </row>
    <row r="9350" spans="1:31" x14ac:dyDescent="0.3">
      <c r="A9350">
        <v>2731219</v>
      </c>
      <c r="B9350">
        <v>1</v>
      </c>
      <c r="C9350" t="s">
        <v>81</v>
      </c>
      <c r="D9350" t="s">
        <v>124</v>
      </c>
      <c r="E9350" t="s">
        <v>150</v>
      </c>
      <c r="F9350" t="s">
        <v>5742</v>
      </c>
      <c r="G9350" t="s">
        <v>152</v>
      </c>
      <c r="H9350" t="s">
        <v>153</v>
      </c>
      <c r="I9350" t="s">
        <v>136</v>
      </c>
      <c r="J9350" t="s">
        <v>137</v>
      </c>
      <c r="K9350" t="s">
        <v>138</v>
      </c>
      <c r="L9350" t="s">
        <v>25392</v>
      </c>
      <c r="M9350" t="s">
        <v>25393</v>
      </c>
      <c r="N9350">
        <v>1.2155555549999999</v>
      </c>
      <c r="O9350">
        <v>2</v>
      </c>
      <c r="P9350">
        <v>184</v>
      </c>
      <c r="Q9350">
        <v>39</v>
      </c>
      <c r="R9350">
        <v>131</v>
      </c>
      <c r="S9350">
        <v>14</v>
      </c>
      <c r="T9350">
        <v>21</v>
      </c>
      <c r="U9350">
        <v>1</v>
      </c>
      <c r="V9350">
        <v>0</v>
      </c>
      <c r="W9350">
        <v>0</v>
      </c>
      <c r="X9350">
        <v>24.776180216968946</v>
      </c>
      <c r="Y9350">
        <v>3.2482899220333339</v>
      </c>
      <c r="Z9350">
        <v>42.833004810333577</v>
      </c>
      <c r="AA9350">
        <v>55.63175874245168</v>
      </c>
      <c r="AB9350">
        <v>5.3341764070311859</v>
      </c>
      <c r="AC9350">
        <v>38.050709272850234</v>
      </c>
      <c r="AD9350">
        <v>0</v>
      </c>
      <c r="AE9350">
        <v>169.87411937166897</v>
      </c>
    </row>
    <row r="9351" spans="1:31" x14ac:dyDescent="0.3">
      <c r="A9351">
        <v>2731511</v>
      </c>
      <c r="B9351">
        <v>1</v>
      </c>
      <c r="C9351" t="s">
        <v>81</v>
      </c>
      <c r="D9351" t="s">
        <v>122</v>
      </c>
      <c r="E9351" t="s">
        <v>150</v>
      </c>
      <c r="F9351" t="s">
        <v>1619</v>
      </c>
      <c r="G9351" t="s">
        <v>152</v>
      </c>
      <c r="H9351" t="s">
        <v>153</v>
      </c>
      <c r="I9351" t="s">
        <v>136</v>
      </c>
      <c r="J9351" t="s">
        <v>137</v>
      </c>
      <c r="K9351" t="s">
        <v>138</v>
      </c>
      <c r="L9351" t="s">
        <v>25394</v>
      </c>
      <c r="M9351" t="s">
        <v>25395</v>
      </c>
      <c r="N9351">
        <v>0.40444444400000001</v>
      </c>
      <c r="O9351">
        <v>17</v>
      </c>
      <c r="P9351">
        <v>875</v>
      </c>
      <c r="Q9351">
        <v>72</v>
      </c>
      <c r="R9351">
        <v>40</v>
      </c>
      <c r="S9351">
        <v>16</v>
      </c>
      <c r="T9351">
        <v>43</v>
      </c>
      <c r="U9351">
        <v>0</v>
      </c>
      <c r="V9351">
        <v>1</v>
      </c>
      <c r="W9351">
        <v>1.2439177430316</v>
      </c>
      <c r="X9351">
        <v>38.064544606885207</v>
      </c>
      <c r="Y9351">
        <v>31.516664067909641</v>
      </c>
      <c r="Z9351">
        <v>3.873131741999519</v>
      </c>
      <c r="AA9351">
        <v>54.15927738370241</v>
      </c>
      <c r="AB9351">
        <v>8.413257689644082</v>
      </c>
      <c r="AC9351">
        <v>0</v>
      </c>
      <c r="AD9351">
        <v>0.48296623764480001</v>
      </c>
      <c r="AE9351">
        <v>137.75375947081724</v>
      </c>
    </row>
    <row r="9352" spans="1:31" x14ac:dyDescent="0.3">
      <c r="A9352">
        <v>2731242</v>
      </c>
      <c r="B9352">
        <v>1</v>
      </c>
      <c r="C9352" t="s">
        <v>80</v>
      </c>
      <c r="D9352" t="s">
        <v>83</v>
      </c>
      <c r="E9352" t="s">
        <v>145</v>
      </c>
      <c r="F9352" t="s">
        <v>25396</v>
      </c>
      <c r="G9352" t="s">
        <v>147</v>
      </c>
      <c r="H9352" t="s">
        <v>135</v>
      </c>
      <c r="I9352" t="s">
        <v>136</v>
      </c>
      <c r="J9352" t="s">
        <v>137</v>
      </c>
      <c r="K9352" t="s">
        <v>138</v>
      </c>
      <c r="L9352" t="s">
        <v>25397</v>
      </c>
      <c r="M9352" t="s">
        <v>25398</v>
      </c>
      <c r="N9352">
        <v>1.1486111109999999</v>
      </c>
      <c r="O9352">
        <v>0</v>
      </c>
      <c r="P9352">
        <v>0</v>
      </c>
      <c r="Q9352">
        <v>0</v>
      </c>
      <c r="R9352">
        <v>0</v>
      </c>
      <c r="S9352">
        <v>0</v>
      </c>
      <c r="T9352">
        <v>1</v>
      </c>
      <c r="U9352">
        <v>0</v>
      </c>
      <c r="V9352">
        <v>1</v>
      </c>
      <c r="W9352">
        <v>0</v>
      </c>
      <c r="X9352">
        <v>0</v>
      </c>
      <c r="Y9352">
        <v>0</v>
      </c>
      <c r="Z9352">
        <v>0</v>
      </c>
      <c r="AA9352">
        <v>0</v>
      </c>
      <c r="AB9352">
        <v>6.7497474381956346</v>
      </c>
      <c r="AC9352">
        <v>0</v>
      </c>
      <c r="AD9352">
        <v>4.366362771828225</v>
      </c>
      <c r="AE9352">
        <v>11.116110210023859</v>
      </c>
    </row>
    <row r="9353" spans="1:31" x14ac:dyDescent="0.3">
      <c r="A9353">
        <v>2731365</v>
      </c>
      <c r="B9353">
        <v>1</v>
      </c>
      <c r="C9353" t="s">
        <v>80</v>
      </c>
      <c r="D9353" t="s">
        <v>106</v>
      </c>
      <c r="E9353" t="s">
        <v>161</v>
      </c>
      <c r="F9353" t="s">
        <v>25399</v>
      </c>
      <c r="G9353" t="s">
        <v>163</v>
      </c>
      <c r="H9353" t="s">
        <v>135</v>
      </c>
      <c r="I9353" t="s">
        <v>136</v>
      </c>
      <c r="J9353" t="s">
        <v>137</v>
      </c>
      <c r="K9353" t="s">
        <v>138</v>
      </c>
      <c r="L9353" t="s">
        <v>25400</v>
      </c>
      <c r="M9353" t="s">
        <v>25401</v>
      </c>
      <c r="N9353">
        <v>4.7719444439999998</v>
      </c>
      <c r="O9353">
        <v>0</v>
      </c>
      <c r="P9353">
        <v>55</v>
      </c>
      <c r="Q9353">
        <v>0</v>
      </c>
      <c r="R9353">
        <v>0</v>
      </c>
      <c r="S9353">
        <v>0</v>
      </c>
      <c r="T9353">
        <v>5</v>
      </c>
      <c r="U9353">
        <v>0</v>
      </c>
      <c r="V9353">
        <v>0</v>
      </c>
      <c r="W9353">
        <v>0</v>
      </c>
      <c r="X9353">
        <v>24.122779770434057</v>
      </c>
      <c r="Y9353">
        <v>0</v>
      </c>
      <c r="Z9353">
        <v>0</v>
      </c>
      <c r="AA9353">
        <v>0</v>
      </c>
      <c r="AB9353">
        <v>1.0557476291643124</v>
      </c>
      <c r="AC9353">
        <v>0</v>
      </c>
      <c r="AD9353">
        <v>0</v>
      </c>
      <c r="AE9353">
        <v>25.178527399598369</v>
      </c>
    </row>
    <row r="9354" spans="1:31" x14ac:dyDescent="0.3">
      <c r="A9354">
        <v>2730824</v>
      </c>
      <c r="B9354">
        <v>1</v>
      </c>
      <c r="C9354" t="s">
        <v>80</v>
      </c>
      <c r="D9354" t="s">
        <v>82</v>
      </c>
      <c r="E9354" t="s">
        <v>200</v>
      </c>
      <c r="F9354" t="s">
        <v>3235</v>
      </c>
      <c r="G9354" t="s">
        <v>163</v>
      </c>
      <c r="H9354" t="s">
        <v>135</v>
      </c>
      <c r="I9354" t="s">
        <v>136</v>
      </c>
      <c r="J9354" t="s">
        <v>137</v>
      </c>
      <c r="K9354" t="s">
        <v>138</v>
      </c>
      <c r="L9354" t="s">
        <v>25402</v>
      </c>
      <c r="M9354" t="s">
        <v>25403</v>
      </c>
      <c r="N9354">
        <v>1.574166666</v>
      </c>
      <c r="O9354">
        <v>0</v>
      </c>
      <c r="P9354">
        <v>47</v>
      </c>
      <c r="Q9354">
        <v>0</v>
      </c>
      <c r="R9354">
        <v>0</v>
      </c>
      <c r="S9354">
        <v>0</v>
      </c>
      <c r="T9354">
        <v>10</v>
      </c>
      <c r="U9354">
        <v>0</v>
      </c>
      <c r="V9354">
        <v>0</v>
      </c>
      <c r="W9354">
        <v>0</v>
      </c>
      <c r="X9354">
        <v>20.775465612311915</v>
      </c>
      <c r="Y9354">
        <v>0</v>
      </c>
      <c r="Z9354">
        <v>0</v>
      </c>
      <c r="AA9354">
        <v>0</v>
      </c>
      <c r="AB9354">
        <v>28.156864122820352</v>
      </c>
      <c r="AC9354">
        <v>0</v>
      </c>
      <c r="AD9354">
        <v>0</v>
      </c>
      <c r="AE9354">
        <v>48.932329735132271</v>
      </c>
    </row>
    <row r="9355" spans="1:31" x14ac:dyDescent="0.3">
      <c r="A9355">
        <v>2731906</v>
      </c>
      <c r="B9355">
        <v>1</v>
      </c>
      <c r="C9355" t="s">
        <v>80</v>
      </c>
      <c r="D9355" t="s">
        <v>108</v>
      </c>
      <c r="E9355" t="s">
        <v>161</v>
      </c>
      <c r="F9355" t="s">
        <v>25404</v>
      </c>
      <c r="G9355" t="s">
        <v>163</v>
      </c>
      <c r="H9355" t="s">
        <v>135</v>
      </c>
      <c r="I9355" t="s">
        <v>136</v>
      </c>
      <c r="J9355" t="s">
        <v>137</v>
      </c>
      <c r="K9355" t="s">
        <v>138</v>
      </c>
      <c r="L9355" t="s">
        <v>25405</v>
      </c>
      <c r="M9355" t="s">
        <v>25406</v>
      </c>
      <c r="N9355">
        <v>2.3938888880000002</v>
      </c>
      <c r="O9355">
        <v>0</v>
      </c>
      <c r="P9355">
        <v>77</v>
      </c>
      <c r="Q9355">
        <v>0</v>
      </c>
      <c r="R9355">
        <v>2</v>
      </c>
      <c r="S9355">
        <v>0</v>
      </c>
      <c r="T9355">
        <v>4</v>
      </c>
      <c r="U9355">
        <v>0</v>
      </c>
      <c r="V9355">
        <v>0</v>
      </c>
      <c r="W9355">
        <v>0</v>
      </c>
      <c r="X9355">
        <v>25.879219021261029</v>
      </c>
      <c r="Y9355">
        <v>0</v>
      </c>
      <c r="Z9355">
        <v>2.7005313240515747</v>
      </c>
      <c r="AA9355">
        <v>0</v>
      </c>
      <c r="AB9355">
        <v>3.4370280905327526</v>
      </c>
      <c r="AC9355">
        <v>0</v>
      </c>
      <c r="AD9355">
        <v>0</v>
      </c>
      <c r="AE9355">
        <v>32.016778435845353</v>
      </c>
    </row>
    <row r="9356" spans="1:31" x14ac:dyDescent="0.3">
      <c r="A9356">
        <v>2731133</v>
      </c>
      <c r="B9356">
        <v>1</v>
      </c>
      <c r="C9356" t="s">
        <v>80</v>
      </c>
      <c r="D9356" t="s">
        <v>101</v>
      </c>
      <c r="E9356" t="s">
        <v>161</v>
      </c>
      <c r="F9356" t="s">
        <v>1305</v>
      </c>
      <c r="G9356" t="s">
        <v>300</v>
      </c>
      <c r="H9356" t="s">
        <v>135</v>
      </c>
      <c r="I9356" t="s">
        <v>136</v>
      </c>
      <c r="J9356" t="s">
        <v>137</v>
      </c>
      <c r="K9356" t="s">
        <v>210</v>
      </c>
      <c r="L9356" t="s">
        <v>25407</v>
      </c>
      <c r="M9356" t="s">
        <v>25408</v>
      </c>
      <c r="N9356">
        <v>7.1797222219999997</v>
      </c>
      <c r="O9356">
        <v>0</v>
      </c>
      <c r="P9356">
        <v>38</v>
      </c>
      <c r="Q9356">
        <v>0</v>
      </c>
      <c r="R9356">
        <v>11</v>
      </c>
      <c r="S9356">
        <v>0</v>
      </c>
      <c r="T9356">
        <v>2</v>
      </c>
      <c r="U9356">
        <v>0</v>
      </c>
      <c r="V9356">
        <v>0</v>
      </c>
      <c r="W9356">
        <v>0</v>
      </c>
      <c r="X9356">
        <v>75.22037667038245</v>
      </c>
      <c r="Y9356">
        <v>0</v>
      </c>
      <c r="Z9356">
        <v>6.2917864048477332</v>
      </c>
      <c r="AA9356">
        <v>0</v>
      </c>
      <c r="AB9356">
        <v>0.16221208320156918</v>
      </c>
      <c r="AC9356">
        <v>0</v>
      </c>
      <c r="AD9356">
        <v>0</v>
      </c>
      <c r="AE9356">
        <v>81.674375158431744</v>
      </c>
    </row>
    <row r="9357" spans="1:31" x14ac:dyDescent="0.3">
      <c r="A9357">
        <v>2730887</v>
      </c>
      <c r="B9357">
        <v>1</v>
      </c>
      <c r="C9357" t="s">
        <v>80</v>
      </c>
      <c r="D9357" t="s">
        <v>94</v>
      </c>
      <c r="E9357" t="s">
        <v>150</v>
      </c>
      <c r="F9357" t="s">
        <v>18529</v>
      </c>
      <c r="G9357" t="s">
        <v>565</v>
      </c>
      <c r="H9357" t="s">
        <v>153</v>
      </c>
      <c r="I9357" t="s">
        <v>136</v>
      </c>
      <c r="J9357" t="s">
        <v>137</v>
      </c>
      <c r="K9357" t="s">
        <v>138</v>
      </c>
      <c r="L9357" t="s">
        <v>25409</v>
      </c>
      <c r="M9357" t="s">
        <v>25410</v>
      </c>
      <c r="N9357">
        <v>7.8197222220000002</v>
      </c>
      <c r="O9357">
        <v>1</v>
      </c>
      <c r="P9357">
        <v>326</v>
      </c>
      <c r="Q9357">
        <v>24</v>
      </c>
      <c r="R9357">
        <v>53</v>
      </c>
      <c r="S9357">
        <v>15</v>
      </c>
      <c r="T9357">
        <v>114</v>
      </c>
      <c r="U9357">
        <v>9</v>
      </c>
      <c r="V9357">
        <v>0</v>
      </c>
      <c r="W9357">
        <v>4.2258898868871304</v>
      </c>
      <c r="X9357">
        <v>362.40579613219825</v>
      </c>
      <c r="Y9357">
        <v>33.927662093177069</v>
      </c>
      <c r="Z9357">
        <v>30.550264542024564</v>
      </c>
      <c r="AA9357">
        <v>932.92846538966865</v>
      </c>
      <c r="AB9357">
        <v>273.32253548680785</v>
      </c>
      <c r="AC9357">
        <v>2916.3918282458199</v>
      </c>
      <c r="AD9357">
        <v>0</v>
      </c>
      <c r="AE9357">
        <v>4553.7524417765835</v>
      </c>
    </row>
    <row r="9358" spans="1:31" x14ac:dyDescent="0.3">
      <c r="A9358">
        <v>2731574</v>
      </c>
      <c r="B9358">
        <v>1</v>
      </c>
      <c r="C9358" t="s">
        <v>80</v>
      </c>
      <c r="D9358" t="s">
        <v>109</v>
      </c>
      <c r="E9358" t="s">
        <v>161</v>
      </c>
      <c r="F9358" t="s">
        <v>1799</v>
      </c>
      <c r="G9358" t="s">
        <v>163</v>
      </c>
      <c r="H9358" t="s">
        <v>135</v>
      </c>
      <c r="I9358" t="s">
        <v>136</v>
      </c>
      <c r="J9358" t="s">
        <v>137</v>
      </c>
      <c r="K9358" t="s">
        <v>138</v>
      </c>
      <c r="L9358" t="s">
        <v>25411</v>
      </c>
      <c r="M9358" t="s">
        <v>25412</v>
      </c>
      <c r="N9358">
        <v>2.244444444</v>
      </c>
      <c r="O9358">
        <v>0</v>
      </c>
      <c r="P9358">
        <v>7</v>
      </c>
      <c r="Q9358">
        <v>0</v>
      </c>
      <c r="R9358">
        <v>7</v>
      </c>
      <c r="S9358">
        <v>0</v>
      </c>
      <c r="T9358">
        <v>9</v>
      </c>
      <c r="U9358">
        <v>0</v>
      </c>
      <c r="V9358">
        <v>0</v>
      </c>
      <c r="W9358">
        <v>0</v>
      </c>
      <c r="X9358">
        <v>2.6488028895285209</v>
      </c>
      <c r="Y9358">
        <v>0</v>
      </c>
      <c r="Z9358">
        <v>4.8148072065884806</v>
      </c>
      <c r="AA9358">
        <v>0</v>
      </c>
      <c r="AB9358">
        <v>0.9429627343840401</v>
      </c>
      <c r="AC9358">
        <v>0</v>
      </c>
      <c r="AD9358">
        <v>0</v>
      </c>
      <c r="AE9358">
        <v>8.406572830501041</v>
      </c>
    </row>
    <row r="9359" spans="1:31" x14ac:dyDescent="0.3">
      <c r="A9359">
        <v>2730927</v>
      </c>
      <c r="B9359">
        <v>1</v>
      </c>
      <c r="C9359" t="s">
        <v>80</v>
      </c>
      <c r="D9359" t="s">
        <v>82</v>
      </c>
      <c r="E9359" t="s">
        <v>132</v>
      </c>
      <c r="F9359" t="s">
        <v>25413</v>
      </c>
      <c r="G9359" t="s">
        <v>249</v>
      </c>
      <c r="H9359" t="s">
        <v>135</v>
      </c>
      <c r="I9359" t="s">
        <v>136</v>
      </c>
      <c r="J9359" t="s">
        <v>5</v>
      </c>
      <c r="K9359" t="s">
        <v>138</v>
      </c>
      <c r="L9359" t="s">
        <v>25414</v>
      </c>
      <c r="M9359" t="s">
        <v>25415</v>
      </c>
      <c r="N9359">
        <v>20.528055555000002</v>
      </c>
      <c r="O9359">
        <v>0</v>
      </c>
      <c r="P9359">
        <v>125</v>
      </c>
      <c r="Q9359">
        <v>0</v>
      </c>
      <c r="R9359">
        <v>0</v>
      </c>
      <c r="S9359">
        <v>0</v>
      </c>
      <c r="T9359">
        <v>38</v>
      </c>
      <c r="U9359">
        <v>0</v>
      </c>
      <c r="V9359">
        <v>0</v>
      </c>
      <c r="W9359">
        <v>0</v>
      </c>
      <c r="X9359">
        <v>900.39396452239396</v>
      </c>
      <c r="Y9359">
        <v>0</v>
      </c>
      <c r="Z9359">
        <v>0</v>
      </c>
      <c r="AA9359">
        <v>0</v>
      </c>
      <c r="AB9359">
        <v>1662.3553423506487</v>
      </c>
      <c r="AC9359">
        <v>0</v>
      </c>
      <c r="AD9359">
        <v>0</v>
      </c>
      <c r="AE9359">
        <v>2562.7493068730428</v>
      </c>
    </row>
    <row r="9360" spans="1:31" x14ac:dyDescent="0.3">
      <c r="A9360">
        <v>2731591</v>
      </c>
      <c r="B9360">
        <v>1</v>
      </c>
      <c r="C9360" t="s">
        <v>80</v>
      </c>
      <c r="D9360" t="s">
        <v>85</v>
      </c>
      <c r="E9360" t="s">
        <v>145</v>
      </c>
      <c r="F9360" t="s">
        <v>25416</v>
      </c>
      <c r="G9360" t="s">
        <v>181</v>
      </c>
      <c r="H9360" t="s">
        <v>135</v>
      </c>
      <c r="I9360" t="s">
        <v>136</v>
      </c>
      <c r="J9360" t="s">
        <v>137</v>
      </c>
      <c r="K9360" t="s">
        <v>138</v>
      </c>
      <c r="L9360" t="s">
        <v>25417</v>
      </c>
      <c r="M9360" t="s">
        <v>25418</v>
      </c>
      <c r="N9360">
        <v>3.9905555549999998</v>
      </c>
      <c r="O9360">
        <v>0</v>
      </c>
      <c r="P9360">
        <v>6</v>
      </c>
      <c r="Q9360">
        <v>0</v>
      </c>
      <c r="R9360">
        <v>0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4.3332950752478192</v>
      </c>
      <c r="Y9360">
        <v>0</v>
      </c>
      <c r="Z9360">
        <v>0</v>
      </c>
      <c r="AA9360">
        <v>0</v>
      </c>
      <c r="AB9360">
        <v>0</v>
      </c>
      <c r="AC9360">
        <v>0</v>
      </c>
      <c r="AD9360">
        <v>0</v>
      </c>
      <c r="AE9360">
        <v>4.3332950752478192</v>
      </c>
    </row>
    <row r="9361" spans="1:31" x14ac:dyDescent="0.3">
      <c r="A9361">
        <v>2730827</v>
      </c>
      <c r="B9361">
        <v>1</v>
      </c>
      <c r="C9361" t="s">
        <v>80</v>
      </c>
      <c r="D9361" t="s">
        <v>108</v>
      </c>
      <c r="E9361" t="s">
        <v>161</v>
      </c>
      <c r="F9361" t="s">
        <v>25419</v>
      </c>
      <c r="G9361" t="s">
        <v>163</v>
      </c>
      <c r="H9361" t="s">
        <v>135</v>
      </c>
      <c r="I9361" t="s">
        <v>136</v>
      </c>
      <c r="J9361" t="s">
        <v>137</v>
      </c>
      <c r="K9361" t="s">
        <v>138</v>
      </c>
      <c r="L9361" t="s">
        <v>25420</v>
      </c>
      <c r="M9361" t="s">
        <v>25421</v>
      </c>
      <c r="N9361">
        <v>1.9383333330000001</v>
      </c>
      <c r="O9361">
        <v>0</v>
      </c>
      <c r="P9361">
        <v>1</v>
      </c>
      <c r="Q9361">
        <v>0</v>
      </c>
      <c r="R9361">
        <v>2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0</v>
      </c>
      <c r="Z9361">
        <v>0</v>
      </c>
      <c r="AA9361">
        <v>0</v>
      </c>
      <c r="AB9361">
        <v>0</v>
      </c>
      <c r="AC9361">
        <v>0</v>
      </c>
      <c r="AD9361">
        <v>0</v>
      </c>
      <c r="AE9361">
        <v>0</v>
      </c>
    </row>
    <row r="9362" spans="1:31" x14ac:dyDescent="0.3">
      <c r="A9362">
        <v>2730993</v>
      </c>
      <c r="B9362">
        <v>1</v>
      </c>
      <c r="C9362" t="s">
        <v>80</v>
      </c>
      <c r="D9362" t="s">
        <v>106</v>
      </c>
      <c r="E9362" t="s">
        <v>161</v>
      </c>
      <c r="F9362" t="s">
        <v>25422</v>
      </c>
      <c r="G9362" t="s">
        <v>163</v>
      </c>
      <c r="H9362" t="s">
        <v>135</v>
      </c>
      <c r="I9362" t="s">
        <v>136</v>
      </c>
      <c r="J9362" t="s">
        <v>137</v>
      </c>
      <c r="K9362" t="s">
        <v>138</v>
      </c>
      <c r="L9362" t="s">
        <v>25423</v>
      </c>
      <c r="M9362" t="s">
        <v>25424</v>
      </c>
      <c r="N9362">
        <v>1.3205555550000001</v>
      </c>
      <c r="O9362">
        <v>0</v>
      </c>
      <c r="P9362">
        <v>1</v>
      </c>
      <c r="Q9362">
        <v>0</v>
      </c>
      <c r="R9362">
        <v>2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0.39018470595469001</v>
      </c>
      <c r="Y9362">
        <v>0</v>
      </c>
      <c r="Z9362">
        <v>6.165542863155931</v>
      </c>
      <c r="AA9362">
        <v>0</v>
      </c>
      <c r="AB9362">
        <v>0</v>
      </c>
      <c r="AC9362">
        <v>0</v>
      </c>
      <c r="AD9362">
        <v>0</v>
      </c>
      <c r="AE9362">
        <v>6.5557275691106209</v>
      </c>
    </row>
    <row r="9363" spans="1:31" x14ac:dyDescent="0.3">
      <c r="A9363">
        <v>2731783</v>
      </c>
      <c r="B9363">
        <v>1</v>
      </c>
      <c r="C9363" t="s">
        <v>80</v>
      </c>
      <c r="D9363" t="s">
        <v>105</v>
      </c>
      <c r="E9363" t="s">
        <v>145</v>
      </c>
      <c r="F9363" t="s">
        <v>25425</v>
      </c>
      <c r="G9363" t="s">
        <v>181</v>
      </c>
      <c r="H9363" t="s">
        <v>135</v>
      </c>
      <c r="I9363" t="s">
        <v>136</v>
      </c>
      <c r="J9363" t="s">
        <v>137</v>
      </c>
      <c r="K9363" t="s">
        <v>138</v>
      </c>
      <c r="L9363" t="s">
        <v>25426</v>
      </c>
      <c r="M9363" t="s">
        <v>25427</v>
      </c>
      <c r="N9363">
        <v>4.0724999999999998</v>
      </c>
      <c r="O9363">
        <v>0</v>
      </c>
      <c r="P9363">
        <v>28</v>
      </c>
      <c r="Q9363">
        <v>0</v>
      </c>
      <c r="R9363">
        <v>0</v>
      </c>
      <c r="S9363">
        <v>0</v>
      </c>
      <c r="T9363">
        <v>3</v>
      </c>
      <c r="U9363">
        <v>0</v>
      </c>
      <c r="V9363">
        <v>0</v>
      </c>
      <c r="W9363">
        <v>0</v>
      </c>
      <c r="X9363">
        <v>31.508913553688693</v>
      </c>
      <c r="Y9363">
        <v>0</v>
      </c>
      <c r="Z9363">
        <v>0</v>
      </c>
      <c r="AA9363">
        <v>0</v>
      </c>
      <c r="AB9363">
        <v>7.269702127100711</v>
      </c>
      <c r="AC9363">
        <v>0</v>
      </c>
      <c r="AD9363">
        <v>0</v>
      </c>
      <c r="AE9363">
        <v>38.7786156807894</v>
      </c>
    </row>
    <row r="9364" spans="1:31" x14ac:dyDescent="0.3">
      <c r="A9364">
        <v>2731660</v>
      </c>
      <c r="B9364">
        <v>1</v>
      </c>
      <c r="C9364" t="s">
        <v>80</v>
      </c>
      <c r="D9364" t="s">
        <v>98</v>
      </c>
      <c r="E9364" t="s">
        <v>161</v>
      </c>
      <c r="F9364" t="s">
        <v>25428</v>
      </c>
      <c r="G9364" t="s">
        <v>163</v>
      </c>
      <c r="H9364" t="s">
        <v>135</v>
      </c>
      <c r="I9364" t="s">
        <v>136</v>
      </c>
      <c r="J9364" t="s">
        <v>137</v>
      </c>
      <c r="K9364" t="s">
        <v>138</v>
      </c>
      <c r="L9364" t="s">
        <v>25429</v>
      </c>
      <c r="M9364" t="s">
        <v>25430</v>
      </c>
      <c r="N9364">
        <v>3.8975</v>
      </c>
      <c r="O9364">
        <v>0</v>
      </c>
      <c r="P9364">
        <v>2</v>
      </c>
      <c r="Q9364">
        <v>0</v>
      </c>
      <c r="R9364">
        <v>0</v>
      </c>
      <c r="S9364">
        <v>0</v>
      </c>
      <c r="T9364">
        <v>3</v>
      </c>
      <c r="U9364">
        <v>0</v>
      </c>
      <c r="V9364">
        <v>0</v>
      </c>
      <c r="W9364">
        <v>0</v>
      </c>
      <c r="X9364">
        <v>0</v>
      </c>
      <c r="Y9364">
        <v>0</v>
      </c>
      <c r="Z9364">
        <v>0</v>
      </c>
      <c r="AA9364">
        <v>0</v>
      </c>
      <c r="AB9364">
        <v>0</v>
      </c>
      <c r="AC9364">
        <v>0</v>
      </c>
      <c r="AD9364">
        <v>0</v>
      </c>
      <c r="AE9364">
        <v>0</v>
      </c>
    </row>
    <row r="9365" spans="1:31" x14ac:dyDescent="0.3">
      <c r="A9365">
        <v>2730907</v>
      </c>
      <c r="B9365">
        <v>1</v>
      </c>
      <c r="C9365" t="s">
        <v>80</v>
      </c>
      <c r="D9365" t="s">
        <v>107</v>
      </c>
      <c r="E9365" t="s">
        <v>161</v>
      </c>
      <c r="F9365" t="s">
        <v>25431</v>
      </c>
      <c r="G9365" t="s">
        <v>163</v>
      </c>
      <c r="H9365" t="s">
        <v>135</v>
      </c>
      <c r="I9365" t="s">
        <v>136</v>
      </c>
      <c r="J9365" t="s">
        <v>137</v>
      </c>
      <c r="K9365" t="s">
        <v>138</v>
      </c>
      <c r="L9365" t="s">
        <v>25432</v>
      </c>
      <c r="M9365" t="s">
        <v>25433</v>
      </c>
      <c r="N9365">
        <v>3.4511111109999999</v>
      </c>
      <c r="O9365">
        <v>0</v>
      </c>
      <c r="P9365">
        <v>6</v>
      </c>
      <c r="Q9365">
        <v>0</v>
      </c>
      <c r="R9365">
        <v>0</v>
      </c>
      <c r="S9365">
        <v>0</v>
      </c>
      <c r="T9365">
        <v>1</v>
      </c>
      <c r="U9365">
        <v>0</v>
      </c>
      <c r="V9365">
        <v>0</v>
      </c>
      <c r="W9365">
        <v>0</v>
      </c>
      <c r="X9365">
        <v>1.5226863270684001</v>
      </c>
      <c r="Y9365">
        <v>0</v>
      </c>
      <c r="Z9365">
        <v>0</v>
      </c>
      <c r="AA9365">
        <v>0</v>
      </c>
      <c r="AB9365">
        <v>50.764802870898322</v>
      </c>
      <c r="AC9365">
        <v>0</v>
      </c>
      <c r="AD9365">
        <v>0</v>
      </c>
      <c r="AE9365">
        <v>52.287489197966721</v>
      </c>
    </row>
    <row r="9366" spans="1:31" x14ac:dyDescent="0.3">
      <c r="A9366">
        <v>2731952</v>
      </c>
      <c r="B9366">
        <v>1</v>
      </c>
      <c r="C9366" t="s">
        <v>80</v>
      </c>
      <c r="D9366" t="s">
        <v>82</v>
      </c>
      <c r="E9366" t="s">
        <v>161</v>
      </c>
      <c r="F9366" t="s">
        <v>25434</v>
      </c>
      <c r="G9366" t="s">
        <v>724</v>
      </c>
      <c r="H9366" t="s">
        <v>135</v>
      </c>
      <c r="I9366" t="s">
        <v>136</v>
      </c>
      <c r="J9366" t="s">
        <v>137</v>
      </c>
      <c r="K9366" t="s">
        <v>138</v>
      </c>
      <c r="L9366" t="s">
        <v>25435</v>
      </c>
      <c r="M9366" t="s">
        <v>25436</v>
      </c>
      <c r="N9366">
        <v>5.284444444</v>
      </c>
      <c r="O9366">
        <v>0</v>
      </c>
      <c r="P9366">
        <v>169</v>
      </c>
      <c r="Q9366">
        <v>0</v>
      </c>
      <c r="R9366">
        <v>0</v>
      </c>
      <c r="S9366">
        <v>0</v>
      </c>
      <c r="T9366">
        <v>2</v>
      </c>
      <c r="U9366">
        <v>0</v>
      </c>
      <c r="V9366">
        <v>0</v>
      </c>
      <c r="W9366">
        <v>0</v>
      </c>
      <c r="X9366">
        <v>171.58024818737897</v>
      </c>
      <c r="Y9366">
        <v>0</v>
      </c>
      <c r="Z9366">
        <v>0</v>
      </c>
      <c r="AA9366">
        <v>0</v>
      </c>
      <c r="AB9366">
        <v>1.6351964918304001</v>
      </c>
      <c r="AC9366">
        <v>0</v>
      </c>
      <c r="AD9366">
        <v>0</v>
      </c>
      <c r="AE9366">
        <v>173.21544467920938</v>
      </c>
    </row>
    <row r="9367" spans="1:31" x14ac:dyDescent="0.3">
      <c r="A9367">
        <v>2731262</v>
      </c>
      <c r="B9367">
        <v>1</v>
      </c>
      <c r="C9367" t="s">
        <v>80</v>
      </c>
      <c r="D9367" t="s">
        <v>97</v>
      </c>
      <c r="E9367" t="s">
        <v>200</v>
      </c>
      <c r="F9367" t="s">
        <v>25437</v>
      </c>
      <c r="G9367" t="s">
        <v>393</v>
      </c>
      <c r="H9367" t="s">
        <v>135</v>
      </c>
      <c r="I9367" t="s">
        <v>136</v>
      </c>
      <c r="J9367" t="s">
        <v>137</v>
      </c>
      <c r="K9367" t="s">
        <v>138</v>
      </c>
      <c r="L9367" t="s">
        <v>25438</v>
      </c>
      <c r="M9367" t="s">
        <v>25439</v>
      </c>
      <c r="N9367">
        <v>5.5305555550000003</v>
      </c>
      <c r="O9367">
        <v>0</v>
      </c>
      <c r="P9367">
        <v>28</v>
      </c>
      <c r="Q9367">
        <v>0</v>
      </c>
      <c r="R9367">
        <v>0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46.416551380087036</v>
      </c>
      <c r="Y9367">
        <v>0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46.416551380087036</v>
      </c>
    </row>
    <row r="9368" spans="1:31" x14ac:dyDescent="0.3">
      <c r="A9368">
        <v>2731740</v>
      </c>
      <c r="B9368">
        <v>1</v>
      </c>
      <c r="C9368" t="s">
        <v>80</v>
      </c>
      <c r="D9368" t="s">
        <v>103</v>
      </c>
      <c r="E9368" t="s">
        <v>161</v>
      </c>
      <c r="F9368" t="s">
        <v>25440</v>
      </c>
      <c r="G9368" t="s">
        <v>409</v>
      </c>
      <c r="H9368" t="s">
        <v>135</v>
      </c>
      <c r="I9368" t="s">
        <v>136</v>
      </c>
      <c r="J9368" t="s">
        <v>137</v>
      </c>
      <c r="K9368" t="s">
        <v>138</v>
      </c>
      <c r="L9368" t="s">
        <v>25441</v>
      </c>
      <c r="M9368" t="s">
        <v>25442</v>
      </c>
      <c r="N9368">
        <v>5.4238888879999996</v>
      </c>
      <c r="O9368">
        <v>0</v>
      </c>
      <c r="P9368">
        <v>313</v>
      </c>
      <c r="Q9368">
        <v>0</v>
      </c>
      <c r="R9368">
        <v>0</v>
      </c>
      <c r="S9368">
        <v>0</v>
      </c>
      <c r="T9368">
        <v>19</v>
      </c>
      <c r="U9368">
        <v>0</v>
      </c>
      <c r="V9368">
        <v>0</v>
      </c>
      <c r="W9368">
        <v>0</v>
      </c>
      <c r="X9368">
        <v>327.70096198727555</v>
      </c>
      <c r="Y9368">
        <v>0</v>
      </c>
      <c r="Z9368">
        <v>0</v>
      </c>
      <c r="AA9368">
        <v>0</v>
      </c>
      <c r="AB9368">
        <v>46.537092747821418</v>
      </c>
      <c r="AC9368">
        <v>0</v>
      </c>
      <c r="AD9368">
        <v>0</v>
      </c>
      <c r="AE9368">
        <v>374.23805473509697</v>
      </c>
    </row>
    <row r="9369" spans="1:31" x14ac:dyDescent="0.3">
      <c r="A9369">
        <v>2731846</v>
      </c>
      <c r="B9369">
        <v>1</v>
      </c>
      <c r="C9369" t="s">
        <v>81</v>
      </c>
      <c r="D9369" t="s">
        <v>117</v>
      </c>
      <c r="E9369" t="s">
        <v>145</v>
      </c>
      <c r="F9369" t="s">
        <v>25443</v>
      </c>
      <c r="G9369" t="s">
        <v>230</v>
      </c>
      <c r="H9369" t="s">
        <v>135</v>
      </c>
      <c r="I9369" t="s">
        <v>136</v>
      </c>
      <c r="J9369" t="s">
        <v>137</v>
      </c>
      <c r="K9369" t="s">
        <v>138</v>
      </c>
      <c r="L9369" t="s">
        <v>25444</v>
      </c>
      <c r="M9369" t="s">
        <v>25445</v>
      </c>
      <c r="N9369">
        <v>4.3458333329999999</v>
      </c>
      <c r="O9369">
        <v>0</v>
      </c>
      <c r="P9369">
        <v>1</v>
      </c>
      <c r="Q9369">
        <v>0</v>
      </c>
      <c r="R9369">
        <v>0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0.3125256907958</v>
      </c>
      <c r="Y9369">
        <v>0</v>
      </c>
      <c r="Z9369">
        <v>0</v>
      </c>
      <c r="AA9369">
        <v>0</v>
      </c>
      <c r="AB9369">
        <v>0</v>
      </c>
      <c r="AC9369">
        <v>0</v>
      </c>
      <c r="AD9369">
        <v>0</v>
      </c>
      <c r="AE9369">
        <v>0.3125256907958</v>
      </c>
    </row>
    <row r="9370" spans="1:31" x14ac:dyDescent="0.3">
      <c r="A9370">
        <v>2730913</v>
      </c>
      <c r="B9370">
        <v>1</v>
      </c>
      <c r="C9370" t="s">
        <v>80</v>
      </c>
      <c r="D9370" t="s">
        <v>100</v>
      </c>
      <c r="E9370" t="s">
        <v>161</v>
      </c>
      <c r="F9370" t="s">
        <v>25446</v>
      </c>
      <c r="G9370" t="s">
        <v>163</v>
      </c>
      <c r="H9370" t="s">
        <v>135</v>
      </c>
      <c r="I9370" t="s">
        <v>136</v>
      </c>
      <c r="J9370" t="s">
        <v>137</v>
      </c>
      <c r="K9370" t="s">
        <v>138</v>
      </c>
      <c r="L9370" t="s">
        <v>25447</v>
      </c>
      <c r="M9370" t="s">
        <v>25448</v>
      </c>
      <c r="N9370">
        <v>2.6713888880000001</v>
      </c>
      <c r="O9370">
        <v>0</v>
      </c>
      <c r="P9370">
        <v>40</v>
      </c>
      <c r="Q9370">
        <v>0</v>
      </c>
      <c r="R9370">
        <v>0</v>
      </c>
      <c r="S9370">
        <v>0</v>
      </c>
      <c r="T9370">
        <v>1</v>
      </c>
      <c r="U9370">
        <v>0</v>
      </c>
      <c r="V9370">
        <v>0</v>
      </c>
      <c r="W9370">
        <v>0</v>
      </c>
      <c r="X9370">
        <v>26.090858004403231</v>
      </c>
      <c r="Y9370">
        <v>0</v>
      </c>
      <c r="Z9370">
        <v>0</v>
      </c>
      <c r="AA9370">
        <v>0</v>
      </c>
      <c r="AB9370">
        <v>1.08407585623541</v>
      </c>
      <c r="AC9370">
        <v>0</v>
      </c>
      <c r="AD9370">
        <v>0</v>
      </c>
      <c r="AE9370">
        <v>27.174933860638639</v>
      </c>
    </row>
    <row r="9371" spans="1:31" x14ac:dyDescent="0.3">
      <c r="A9371">
        <v>2731314</v>
      </c>
      <c r="B9371">
        <v>1</v>
      </c>
      <c r="C9371" t="s">
        <v>81</v>
      </c>
      <c r="D9371" t="s">
        <v>122</v>
      </c>
      <c r="E9371" t="s">
        <v>161</v>
      </c>
      <c r="F9371" t="s">
        <v>25449</v>
      </c>
      <c r="G9371" t="s">
        <v>209</v>
      </c>
      <c r="H9371" t="s">
        <v>135</v>
      </c>
      <c r="I9371" t="s">
        <v>136</v>
      </c>
      <c r="J9371" t="s">
        <v>137</v>
      </c>
      <c r="K9371" t="s">
        <v>210</v>
      </c>
      <c r="L9371" t="s">
        <v>25450</v>
      </c>
      <c r="M9371" t="s">
        <v>25451</v>
      </c>
      <c r="N9371">
        <v>6.4647222219999998</v>
      </c>
      <c r="O9371">
        <v>0</v>
      </c>
      <c r="P9371">
        <v>84</v>
      </c>
      <c r="Q9371">
        <v>0</v>
      </c>
      <c r="R9371">
        <v>0</v>
      </c>
      <c r="S9371">
        <v>0</v>
      </c>
      <c r="T9371">
        <v>13</v>
      </c>
      <c r="U9371">
        <v>0</v>
      </c>
      <c r="V9371">
        <v>0</v>
      </c>
      <c r="W9371">
        <v>0</v>
      </c>
      <c r="X9371">
        <v>79.155287866102753</v>
      </c>
      <c r="Y9371">
        <v>0</v>
      </c>
      <c r="Z9371">
        <v>0</v>
      </c>
      <c r="AA9371">
        <v>0</v>
      </c>
      <c r="AB9371">
        <v>49.388797965192438</v>
      </c>
      <c r="AC9371">
        <v>0</v>
      </c>
      <c r="AD9371">
        <v>0</v>
      </c>
      <c r="AE9371">
        <v>128.54408583129521</v>
      </c>
    </row>
    <row r="9372" spans="1:31" x14ac:dyDescent="0.3">
      <c r="A9372">
        <v>2731391</v>
      </c>
      <c r="B9372">
        <v>1</v>
      </c>
      <c r="C9372" t="s">
        <v>81</v>
      </c>
      <c r="D9372" t="s">
        <v>115</v>
      </c>
      <c r="E9372" t="s">
        <v>161</v>
      </c>
      <c r="F9372" t="s">
        <v>25452</v>
      </c>
      <c r="G9372" t="s">
        <v>163</v>
      </c>
      <c r="H9372" t="s">
        <v>135</v>
      </c>
      <c r="I9372" t="s">
        <v>136</v>
      </c>
      <c r="J9372" t="s">
        <v>137</v>
      </c>
      <c r="K9372" t="s">
        <v>138</v>
      </c>
      <c r="L9372" t="s">
        <v>25453</v>
      </c>
      <c r="M9372" t="s">
        <v>25454</v>
      </c>
      <c r="N9372">
        <v>0.69944444400000005</v>
      </c>
      <c r="O9372">
        <v>0</v>
      </c>
      <c r="P9372">
        <v>4</v>
      </c>
      <c r="Q9372">
        <v>0</v>
      </c>
      <c r="R9372">
        <v>0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v>0</v>
      </c>
      <c r="Z9372">
        <v>0</v>
      </c>
      <c r="AA9372">
        <v>0</v>
      </c>
      <c r="AB9372">
        <v>0</v>
      </c>
      <c r="AC9372">
        <v>0</v>
      </c>
      <c r="AD9372">
        <v>0</v>
      </c>
      <c r="AE9372">
        <v>0</v>
      </c>
    </row>
    <row r="9373" spans="1:31" x14ac:dyDescent="0.3">
      <c r="A9373">
        <v>2731291</v>
      </c>
      <c r="B9373">
        <v>1</v>
      </c>
      <c r="C9373" t="s">
        <v>80</v>
      </c>
      <c r="D9373" t="s">
        <v>91</v>
      </c>
      <c r="E9373" t="s">
        <v>161</v>
      </c>
      <c r="F9373" t="s">
        <v>25455</v>
      </c>
      <c r="G9373" t="s">
        <v>163</v>
      </c>
      <c r="H9373" t="s">
        <v>135</v>
      </c>
      <c r="I9373" t="s">
        <v>136</v>
      </c>
      <c r="J9373" t="s">
        <v>137</v>
      </c>
      <c r="K9373" t="s">
        <v>138</v>
      </c>
      <c r="L9373" t="s">
        <v>25456</v>
      </c>
      <c r="M9373" t="s">
        <v>25457</v>
      </c>
      <c r="N9373">
        <v>4.7369444439999997</v>
      </c>
      <c r="O9373">
        <v>0</v>
      </c>
      <c r="P9373">
        <v>1</v>
      </c>
      <c r="Q9373">
        <v>0</v>
      </c>
      <c r="R9373">
        <v>2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0.35956631641811004</v>
      </c>
      <c r="Y9373">
        <v>0</v>
      </c>
      <c r="Z9373">
        <v>17.487586970410426</v>
      </c>
      <c r="AA9373">
        <v>0</v>
      </c>
      <c r="AB9373">
        <v>0</v>
      </c>
      <c r="AC9373">
        <v>0</v>
      </c>
      <c r="AD9373">
        <v>0</v>
      </c>
      <c r="AE9373">
        <v>17.847153286828537</v>
      </c>
    </row>
    <row r="9374" spans="1:31" x14ac:dyDescent="0.3">
      <c r="A9374">
        <v>2731204</v>
      </c>
      <c r="B9374">
        <v>1</v>
      </c>
      <c r="C9374" t="s">
        <v>80</v>
      </c>
      <c r="D9374" t="s">
        <v>96</v>
      </c>
      <c r="E9374" t="s">
        <v>161</v>
      </c>
      <c r="F9374" t="s">
        <v>25458</v>
      </c>
      <c r="G9374" t="s">
        <v>163</v>
      </c>
      <c r="H9374" t="s">
        <v>135</v>
      </c>
      <c r="I9374" t="s">
        <v>136</v>
      </c>
      <c r="J9374" t="s">
        <v>137</v>
      </c>
      <c r="K9374" t="s">
        <v>138</v>
      </c>
      <c r="L9374" t="s">
        <v>25459</v>
      </c>
      <c r="M9374" t="s">
        <v>25460</v>
      </c>
      <c r="N9374">
        <v>7.8952777770000004</v>
      </c>
      <c r="O9374">
        <v>0</v>
      </c>
      <c r="P9374">
        <v>65</v>
      </c>
      <c r="Q9374">
        <v>0</v>
      </c>
      <c r="R9374">
        <v>1</v>
      </c>
      <c r="S9374">
        <v>0</v>
      </c>
      <c r="T9374">
        <v>5</v>
      </c>
      <c r="U9374">
        <v>0</v>
      </c>
      <c r="V9374">
        <v>0</v>
      </c>
      <c r="W9374">
        <v>0</v>
      </c>
      <c r="X9374">
        <v>109.24119786527471</v>
      </c>
      <c r="Y9374">
        <v>0</v>
      </c>
      <c r="Z9374">
        <v>16.822434352983784</v>
      </c>
      <c r="AA9374">
        <v>0</v>
      </c>
      <c r="AB9374">
        <v>29.182128020860496</v>
      </c>
      <c r="AC9374">
        <v>0</v>
      </c>
      <c r="AD9374">
        <v>0</v>
      </c>
      <c r="AE9374">
        <v>155.24576023911899</v>
      </c>
    </row>
    <row r="9375" spans="1:31" x14ac:dyDescent="0.3">
      <c r="A9375">
        <v>2731310</v>
      </c>
      <c r="B9375">
        <v>1</v>
      </c>
      <c r="C9375" t="s">
        <v>80</v>
      </c>
      <c r="D9375" t="s">
        <v>100</v>
      </c>
      <c r="E9375" t="s">
        <v>213</v>
      </c>
      <c r="F9375" t="s">
        <v>25461</v>
      </c>
      <c r="G9375" t="s">
        <v>209</v>
      </c>
      <c r="H9375" t="s">
        <v>153</v>
      </c>
      <c r="I9375" t="s">
        <v>136</v>
      </c>
      <c r="J9375" t="s">
        <v>137</v>
      </c>
      <c r="K9375" t="s">
        <v>210</v>
      </c>
      <c r="L9375" t="s">
        <v>25462</v>
      </c>
      <c r="M9375" t="s">
        <v>25463</v>
      </c>
      <c r="N9375">
        <v>1.5463888880000001</v>
      </c>
      <c r="O9375">
        <v>0</v>
      </c>
      <c r="P9375">
        <v>268</v>
      </c>
      <c r="Q9375">
        <v>0</v>
      </c>
      <c r="R9375">
        <v>27</v>
      </c>
      <c r="S9375">
        <v>0</v>
      </c>
      <c r="T9375">
        <v>33</v>
      </c>
      <c r="U9375">
        <v>0</v>
      </c>
      <c r="V9375">
        <v>0</v>
      </c>
      <c r="W9375">
        <v>0</v>
      </c>
      <c r="X9375">
        <v>79.73059342742377</v>
      </c>
      <c r="Y9375">
        <v>0</v>
      </c>
      <c r="Z9375">
        <v>7.6252311524203131</v>
      </c>
      <c r="AA9375">
        <v>0</v>
      </c>
      <c r="AB9375">
        <v>27.569945482174642</v>
      </c>
      <c r="AC9375">
        <v>0</v>
      </c>
      <c r="AD9375">
        <v>0</v>
      </c>
      <c r="AE9375">
        <v>114.92577006201873</v>
      </c>
    </row>
    <row r="9376" spans="1:31" x14ac:dyDescent="0.3">
      <c r="A9376">
        <v>2731347</v>
      </c>
      <c r="B9376">
        <v>1</v>
      </c>
      <c r="C9376" t="s">
        <v>80</v>
      </c>
      <c r="D9376" t="s">
        <v>103</v>
      </c>
      <c r="E9376" t="s">
        <v>156</v>
      </c>
      <c r="F9376" t="s">
        <v>25464</v>
      </c>
      <c r="G9376" t="s">
        <v>565</v>
      </c>
      <c r="H9376" t="s">
        <v>153</v>
      </c>
      <c r="I9376" t="s">
        <v>136</v>
      </c>
      <c r="J9376" t="s">
        <v>137</v>
      </c>
      <c r="K9376" t="s">
        <v>138</v>
      </c>
      <c r="L9376" t="s">
        <v>25465</v>
      </c>
      <c r="M9376" t="s">
        <v>25020</v>
      </c>
      <c r="N9376">
        <v>6.7541666659999997</v>
      </c>
      <c r="O9376">
        <v>0</v>
      </c>
      <c r="P9376">
        <v>0</v>
      </c>
      <c r="Q9376">
        <v>0</v>
      </c>
      <c r="R9376">
        <v>15</v>
      </c>
      <c r="S9376">
        <v>0</v>
      </c>
      <c r="T9376">
        <v>2</v>
      </c>
      <c r="U9376">
        <v>0</v>
      </c>
      <c r="V9376">
        <v>0</v>
      </c>
      <c r="W9376">
        <v>0</v>
      </c>
      <c r="X9376">
        <v>0</v>
      </c>
      <c r="Y9376">
        <v>0</v>
      </c>
      <c r="Z9376">
        <v>287.17363657360426</v>
      </c>
      <c r="AA9376">
        <v>0</v>
      </c>
      <c r="AB9376">
        <v>22.322362293026728</v>
      </c>
      <c r="AC9376">
        <v>0</v>
      </c>
      <c r="AD9376">
        <v>0</v>
      </c>
      <c r="AE9376">
        <v>309.495998866631</v>
      </c>
    </row>
    <row r="9377" spans="1:31" x14ac:dyDescent="0.3">
      <c r="A9377">
        <v>2730912</v>
      </c>
      <c r="B9377">
        <v>1</v>
      </c>
      <c r="C9377" t="s">
        <v>81</v>
      </c>
      <c r="D9377" t="s">
        <v>118</v>
      </c>
      <c r="E9377" t="s">
        <v>161</v>
      </c>
      <c r="F9377" t="s">
        <v>25466</v>
      </c>
      <c r="G9377" t="s">
        <v>163</v>
      </c>
      <c r="H9377" t="s">
        <v>135</v>
      </c>
      <c r="I9377" t="s">
        <v>136</v>
      </c>
      <c r="J9377" t="s">
        <v>137</v>
      </c>
      <c r="K9377" t="s">
        <v>138</v>
      </c>
      <c r="L9377" t="s">
        <v>25467</v>
      </c>
      <c r="M9377" t="s">
        <v>23015</v>
      </c>
      <c r="N9377">
        <v>0.64555555499999995</v>
      </c>
      <c r="O9377">
        <v>0</v>
      </c>
      <c r="P9377">
        <v>4</v>
      </c>
      <c r="Q9377">
        <v>0</v>
      </c>
      <c r="R9377">
        <v>0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0.4506866865930701</v>
      </c>
      <c r="Y9377">
        <v>0</v>
      </c>
      <c r="Z9377">
        <v>0</v>
      </c>
      <c r="AA9377">
        <v>0</v>
      </c>
      <c r="AB9377">
        <v>0</v>
      </c>
      <c r="AC9377">
        <v>0</v>
      </c>
      <c r="AD9377">
        <v>0</v>
      </c>
      <c r="AE9377">
        <v>0.4506866865930701</v>
      </c>
    </row>
    <row r="9378" spans="1:31" x14ac:dyDescent="0.3">
      <c r="A9378">
        <v>2731768</v>
      </c>
      <c r="B9378">
        <v>1</v>
      </c>
      <c r="C9378" t="s">
        <v>81</v>
      </c>
      <c r="D9378" t="s">
        <v>123</v>
      </c>
      <c r="E9378" t="s">
        <v>150</v>
      </c>
      <c r="F9378" t="s">
        <v>4870</v>
      </c>
      <c r="G9378" t="s">
        <v>152</v>
      </c>
      <c r="H9378" t="s">
        <v>153</v>
      </c>
      <c r="I9378" t="s">
        <v>136</v>
      </c>
      <c r="J9378" t="s">
        <v>137</v>
      </c>
      <c r="K9378" t="s">
        <v>138</v>
      </c>
      <c r="L9378" t="s">
        <v>25468</v>
      </c>
      <c r="M9378" t="s">
        <v>25469</v>
      </c>
      <c r="N9378">
        <v>2.7549999999999999</v>
      </c>
      <c r="O9378">
        <v>9</v>
      </c>
      <c r="P9378">
        <v>405</v>
      </c>
      <c r="Q9378">
        <v>407</v>
      </c>
      <c r="R9378">
        <v>511</v>
      </c>
      <c r="S9378">
        <v>37</v>
      </c>
      <c r="T9378">
        <v>74</v>
      </c>
      <c r="U9378">
        <v>1</v>
      </c>
      <c r="V9378">
        <v>0</v>
      </c>
      <c r="W9378">
        <v>2.8524529524500006</v>
      </c>
      <c r="X9378">
        <v>128.95727123833765</v>
      </c>
      <c r="Y9378">
        <v>234.85299406905295</v>
      </c>
      <c r="Z9378">
        <v>111.10037336702992</v>
      </c>
      <c r="AA9378">
        <v>16.786396243715998</v>
      </c>
      <c r="AB9378">
        <v>41.702776412504242</v>
      </c>
      <c r="AC9378">
        <v>1260.806983899834</v>
      </c>
      <c r="AD9378">
        <v>0</v>
      </c>
      <c r="AE9378">
        <v>1797.0592481829249</v>
      </c>
    </row>
    <row r="9379" spans="1:31" x14ac:dyDescent="0.3">
      <c r="A9379">
        <v>2731977</v>
      </c>
      <c r="B9379">
        <v>1</v>
      </c>
      <c r="C9379" t="s">
        <v>80</v>
      </c>
      <c r="D9379" t="s">
        <v>110</v>
      </c>
      <c r="E9379" t="s">
        <v>161</v>
      </c>
      <c r="F9379" t="s">
        <v>19026</v>
      </c>
      <c r="G9379" t="s">
        <v>163</v>
      </c>
      <c r="H9379" t="s">
        <v>135</v>
      </c>
      <c r="I9379" t="s">
        <v>136</v>
      </c>
      <c r="J9379" t="s">
        <v>137</v>
      </c>
      <c r="K9379" t="s">
        <v>138</v>
      </c>
      <c r="L9379" t="s">
        <v>25470</v>
      </c>
      <c r="M9379" t="s">
        <v>25471</v>
      </c>
      <c r="N9379">
        <v>1.834166666</v>
      </c>
      <c r="O9379">
        <v>0</v>
      </c>
      <c r="P9379">
        <v>91</v>
      </c>
      <c r="Q9379">
        <v>0</v>
      </c>
      <c r="R9379">
        <v>0</v>
      </c>
      <c r="S9379">
        <v>0</v>
      </c>
      <c r="T9379">
        <v>4</v>
      </c>
      <c r="U9379">
        <v>0</v>
      </c>
      <c r="V9379">
        <v>0</v>
      </c>
      <c r="W9379">
        <v>0</v>
      </c>
      <c r="X9379">
        <v>39.789520529735086</v>
      </c>
      <c r="Y9379">
        <v>0</v>
      </c>
      <c r="Z9379">
        <v>0</v>
      </c>
      <c r="AA9379">
        <v>0</v>
      </c>
      <c r="AB9379">
        <v>4.7935713950738368</v>
      </c>
      <c r="AC9379">
        <v>0</v>
      </c>
      <c r="AD9379">
        <v>0</v>
      </c>
      <c r="AE9379">
        <v>44.583091924808926</v>
      </c>
    </row>
    <row r="9380" spans="1:31" x14ac:dyDescent="0.3">
      <c r="A9380">
        <v>2731908</v>
      </c>
      <c r="B9380">
        <v>1</v>
      </c>
      <c r="C9380" t="s">
        <v>80</v>
      </c>
      <c r="D9380" t="s">
        <v>108</v>
      </c>
      <c r="E9380" t="s">
        <v>161</v>
      </c>
      <c r="F9380" t="s">
        <v>25472</v>
      </c>
      <c r="G9380" t="s">
        <v>393</v>
      </c>
      <c r="H9380" t="s">
        <v>135</v>
      </c>
      <c r="I9380" t="s">
        <v>136</v>
      </c>
      <c r="J9380" t="s">
        <v>137</v>
      </c>
      <c r="K9380" t="s">
        <v>138</v>
      </c>
      <c r="L9380" t="s">
        <v>25473</v>
      </c>
      <c r="M9380" t="s">
        <v>25474</v>
      </c>
      <c r="N9380">
        <v>6.6922222219999998</v>
      </c>
      <c r="O9380">
        <v>0</v>
      </c>
      <c r="P9380">
        <v>7</v>
      </c>
      <c r="Q9380">
        <v>0</v>
      </c>
      <c r="R9380">
        <v>6</v>
      </c>
      <c r="S9380">
        <v>0</v>
      </c>
      <c r="T9380">
        <v>2</v>
      </c>
      <c r="U9380">
        <v>0</v>
      </c>
      <c r="V9380">
        <v>0</v>
      </c>
      <c r="W9380">
        <v>0</v>
      </c>
      <c r="X9380">
        <v>6.3375559523221474</v>
      </c>
      <c r="Y9380">
        <v>0</v>
      </c>
      <c r="Z9380">
        <v>1.0787583278097501</v>
      </c>
      <c r="AA9380">
        <v>0</v>
      </c>
      <c r="AB9380">
        <v>0.453250943522925</v>
      </c>
      <c r="AC9380">
        <v>0</v>
      </c>
      <c r="AD9380">
        <v>0</v>
      </c>
      <c r="AE9380">
        <v>7.8695652236548232</v>
      </c>
    </row>
    <row r="9381" spans="1:31" x14ac:dyDescent="0.3">
      <c r="A9381">
        <v>2731413</v>
      </c>
      <c r="B9381">
        <v>1</v>
      </c>
      <c r="C9381" t="s">
        <v>81</v>
      </c>
      <c r="D9381" t="s">
        <v>114</v>
      </c>
      <c r="E9381" t="s">
        <v>161</v>
      </c>
      <c r="F9381" t="s">
        <v>25475</v>
      </c>
      <c r="G9381" t="s">
        <v>163</v>
      </c>
      <c r="H9381" t="s">
        <v>135</v>
      </c>
      <c r="I9381" t="s">
        <v>136</v>
      </c>
      <c r="J9381" t="s">
        <v>137</v>
      </c>
      <c r="K9381" t="s">
        <v>138</v>
      </c>
      <c r="L9381" t="s">
        <v>25476</v>
      </c>
      <c r="M9381" t="s">
        <v>25477</v>
      </c>
      <c r="N9381">
        <v>2.1749999999999998</v>
      </c>
      <c r="O9381">
        <v>0</v>
      </c>
      <c r="P9381">
        <v>21</v>
      </c>
      <c r="Q9381">
        <v>0</v>
      </c>
      <c r="R9381">
        <v>0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5.1291907492794575</v>
      </c>
      <c r="Y9381">
        <v>0</v>
      </c>
      <c r="Z9381">
        <v>0</v>
      </c>
      <c r="AA9381">
        <v>0</v>
      </c>
      <c r="AB9381">
        <v>0</v>
      </c>
      <c r="AC9381">
        <v>0</v>
      </c>
      <c r="AD9381">
        <v>0</v>
      </c>
      <c r="AE9381">
        <v>5.1291907492794575</v>
      </c>
    </row>
    <row r="9382" spans="1:31" x14ac:dyDescent="0.3">
      <c r="A9382">
        <v>2732054</v>
      </c>
      <c r="B9382">
        <v>1</v>
      </c>
      <c r="C9382" t="s">
        <v>80</v>
      </c>
      <c r="D9382" t="s">
        <v>107</v>
      </c>
      <c r="E9382" t="s">
        <v>161</v>
      </c>
      <c r="F9382" t="s">
        <v>25262</v>
      </c>
      <c r="G9382" t="s">
        <v>163</v>
      </c>
      <c r="H9382" t="s">
        <v>135</v>
      </c>
      <c r="I9382" t="s">
        <v>136</v>
      </c>
      <c r="J9382" t="s">
        <v>137</v>
      </c>
      <c r="K9382" t="s">
        <v>138</v>
      </c>
      <c r="L9382" t="s">
        <v>25478</v>
      </c>
      <c r="M9382" t="s">
        <v>25479</v>
      </c>
      <c r="N9382">
        <v>1.241666666</v>
      </c>
      <c r="O9382">
        <v>0</v>
      </c>
      <c r="P9382">
        <v>67</v>
      </c>
      <c r="Q9382">
        <v>0</v>
      </c>
      <c r="R9382">
        <v>0</v>
      </c>
      <c r="S9382">
        <v>0</v>
      </c>
      <c r="T9382">
        <v>9</v>
      </c>
      <c r="U9382">
        <v>0</v>
      </c>
      <c r="V9382">
        <v>0</v>
      </c>
      <c r="W9382">
        <v>0</v>
      </c>
      <c r="X9382">
        <v>8.1630092094045281</v>
      </c>
      <c r="Y9382">
        <v>0</v>
      </c>
      <c r="Z9382">
        <v>0</v>
      </c>
      <c r="AA9382">
        <v>0</v>
      </c>
      <c r="AB9382">
        <v>5.3774760805135307</v>
      </c>
      <c r="AC9382">
        <v>0</v>
      </c>
      <c r="AD9382">
        <v>0</v>
      </c>
      <c r="AE9382">
        <v>13.54048528991806</v>
      </c>
    </row>
    <row r="9383" spans="1:31" x14ac:dyDescent="0.3">
      <c r="A9383">
        <v>2731267</v>
      </c>
      <c r="B9383">
        <v>1</v>
      </c>
      <c r="C9383" t="s">
        <v>80</v>
      </c>
      <c r="D9383" t="s">
        <v>97</v>
      </c>
      <c r="E9383" t="s">
        <v>145</v>
      </c>
      <c r="F9383" t="s">
        <v>25480</v>
      </c>
      <c r="G9383" t="s">
        <v>181</v>
      </c>
      <c r="H9383" t="s">
        <v>135</v>
      </c>
      <c r="I9383" t="s">
        <v>136</v>
      </c>
      <c r="J9383" t="s">
        <v>137</v>
      </c>
      <c r="K9383" t="s">
        <v>138</v>
      </c>
      <c r="L9383" t="s">
        <v>25481</v>
      </c>
      <c r="M9383" t="s">
        <v>25482</v>
      </c>
      <c r="N9383">
        <v>4.6325000000000003</v>
      </c>
      <c r="O9383">
        <v>0</v>
      </c>
      <c r="P9383">
        <v>1</v>
      </c>
      <c r="Q9383">
        <v>0</v>
      </c>
      <c r="R9383">
        <v>0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1.6428621503171001</v>
      </c>
      <c r="Y9383">
        <v>0</v>
      </c>
      <c r="Z9383">
        <v>0</v>
      </c>
      <c r="AA9383">
        <v>0</v>
      </c>
      <c r="AB9383">
        <v>0</v>
      </c>
      <c r="AC9383">
        <v>0</v>
      </c>
      <c r="AD9383">
        <v>0</v>
      </c>
      <c r="AE9383">
        <v>1.6428621503171001</v>
      </c>
    </row>
    <row r="9384" spans="1:31" x14ac:dyDescent="0.3">
      <c r="A9384">
        <v>2731121</v>
      </c>
      <c r="B9384">
        <v>1</v>
      </c>
      <c r="C9384" t="s">
        <v>81</v>
      </c>
      <c r="D9384" t="s">
        <v>112</v>
      </c>
      <c r="E9384" t="s">
        <v>161</v>
      </c>
      <c r="F9384" t="s">
        <v>25483</v>
      </c>
      <c r="G9384" t="s">
        <v>163</v>
      </c>
      <c r="H9384" t="s">
        <v>135</v>
      </c>
      <c r="I9384" t="s">
        <v>136</v>
      </c>
      <c r="J9384" t="s">
        <v>137</v>
      </c>
      <c r="K9384" t="s">
        <v>138</v>
      </c>
      <c r="L9384" t="s">
        <v>25484</v>
      </c>
      <c r="M9384" t="s">
        <v>25485</v>
      </c>
      <c r="N9384">
        <v>1.351388888</v>
      </c>
      <c r="O9384">
        <v>0</v>
      </c>
      <c r="P9384">
        <v>0</v>
      </c>
      <c r="Q9384">
        <v>0</v>
      </c>
      <c r="R9384">
        <v>1</v>
      </c>
      <c r="S9384">
        <v>0</v>
      </c>
      <c r="T9384">
        <v>16</v>
      </c>
      <c r="U9384">
        <v>0</v>
      </c>
      <c r="V9384">
        <v>0</v>
      </c>
      <c r="W9384">
        <v>0</v>
      </c>
      <c r="X9384">
        <v>0</v>
      </c>
      <c r="Y9384">
        <v>0</v>
      </c>
      <c r="Z9384">
        <v>2.7679479615515623</v>
      </c>
      <c r="AA9384">
        <v>0</v>
      </c>
      <c r="AB9384">
        <v>25.522825076989189</v>
      </c>
      <c r="AC9384">
        <v>0</v>
      </c>
      <c r="AD9384">
        <v>0</v>
      </c>
      <c r="AE9384">
        <v>28.290773038540753</v>
      </c>
    </row>
    <row r="9385" spans="1:31" x14ac:dyDescent="0.3">
      <c r="A9385">
        <v>2731227</v>
      </c>
      <c r="B9385">
        <v>1</v>
      </c>
      <c r="C9385" t="s">
        <v>80</v>
      </c>
      <c r="D9385" t="s">
        <v>84</v>
      </c>
      <c r="E9385" t="s">
        <v>145</v>
      </c>
      <c r="F9385" t="s">
        <v>25486</v>
      </c>
      <c r="G9385" t="s">
        <v>230</v>
      </c>
      <c r="H9385" t="s">
        <v>135</v>
      </c>
      <c r="I9385" t="s">
        <v>136</v>
      </c>
      <c r="J9385" t="s">
        <v>137</v>
      </c>
      <c r="K9385" t="s">
        <v>138</v>
      </c>
      <c r="L9385" t="s">
        <v>25487</v>
      </c>
      <c r="M9385" t="s">
        <v>25488</v>
      </c>
      <c r="N9385">
        <v>4.5613888879999998</v>
      </c>
      <c r="O9385">
        <v>0</v>
      </c>
      <c r="P9385">
        <v>0</v>
      </c>
      <c r="Q9385">
        <v>0</v>
      </c>
      <c r="R9385">
        <v>0</v>
      </c>
      <c r="S9385">
        <v>0</v>
      </c>
      <c r="T9385">
        <v>1</v>
      </c>
      <c r="U9385">
        <v>0</v>
      </c>
      <c r="V9385">
        <v>0</v>
      </c>
      <c r="W9385">
        <v>0</v>
      </c>
      <c r="X9385">
        <v>0</v>
      </c>
      <c r="Y9385">
        <v>0</v>
      </c>
      <c r="Z9385">
        <v>0</v>
      </c>
      <c r="AA9385">
        <v>0</v>
      </c>
      <c r="AB9385">
        <v>1.3612524389223652</v>
      </c>
      <c r="AC9385">
        <v>0</v>
      </c>
      <c r="AD9385">
        <v>0</v>
      </c>
      <c r="AE9385">
        <v>1.3612524389223652</v>
      </c>
    </row>
    <row r="9386" spans="1:31" x14ac:dyDescent="0.3">
      <c r="A9386">
        <v>2730895</v>
      </c>
      <c r="B9386">
        <v>1</v>
      </c>
      <c r="C9386" t="s">
        <v>80</v>
      </c>
      <c r="D9386" t="s">
        <v>97</v>
      </c>
      <c r="E9386" t="s">
        <v>150</v>
      </c>
      <c r="F9386" t="s">
        <v>24729</v>
      </c>
      <c r="G9386" t="s">
        <v>2928</v>
      </c>
      <c r="H9386" t="s">
        <v>153</v>
      </c>
      <c r="I9386" t="s">
        <v>136</v>
      </c>
      <c r="J9386" t="s">
        <v>137</v>
      </c>
      <c r="K9386" t="s">
        <v>138</v>
      </c>
      <c r="L9386" t="s">
        <v>25489</v>
      </c>
      <c r="M9386" t="s">
        <v>25490</v>
      </c>
      <c r="N9386">
        <v>2.4966666659999999</v>
      </c>
      <c r="O9386">
        <v>0</v>
      </c>
      <c r="P9386">
        <v>3582</v>
      </c>
      <c r="Q9386">
        <v>0</v>
      </c>
      <c r="R9386">
        <v>9</v>
      </c>
      <c r="S9386">
        <v>6</v>
      </c>
      <c r="T9386">
        <v>417</v>
      </c>
      <c r="U9386">
        <v>0</v>
      </c>
      <c r="V9386">
        <v>0</v>
      </c>
      <c r="W9386">
        <v>0</v>
      </c>
      <c r="X9386">
        <v>1837.4662557063307</v>
      </c>
      <c r="Y9386">
        <v>0</v>
      </c>
      <c r="Z9386">
        <v>4.4419539756257604</v>
      </c>
      <c r="AA9386">
        <v>283.87753585255388</v>
      </c>
      <c r="AB9386">
        <v>706.39094883251494</v>
      </c>
      <c r="AC9386">
        <v>0</v>
      </c>
      <c r="AD9386">
        <v>0</v>
      </c>
      <c r="AE9386">
        <v>2832.176694367025</v>
      </c>
    </row>
    <row r="9387" spans="1:31" x14ac:dyDescent="0.3">
      <c r="A9387">
        <v>2731622</v>
      </c>
      <c r="B9387">
        <v>1</v>
      </c>
      <c r="C9387" t="s">
        <v>80</v>
      </c>
      <c r="D9387" t="s">
        <v>100</v>
      </c>
      <c r="E9387" t="s">
        <v>161</v>
      </c>
      <c r="F9387" t="s">
        <v>25491</v>
      </c>
      <c r="G9387" t="s">
        <v>163</v>
      </c>
      <c r="H9387" t="s">
        <v>135</v>
      </c>
      <c r="I9387" t="s">
        <v>136</v>
      </c>
      <c r="J9387" t="s">
        <v>137</v>
      </c>
      <c r="K9387" t="s">
        <v>138</v>
      </c>
      <c r="L9387" t="s">
        <v>25492</v>
      </c>
      <c r="M9387" t="s">
        <v>25493</v>
      </c>
      <c r="N9387">
        <v>4.7452777770000001</v>
      </c>
      <c r="O9387">
        <v>0</v>
      </c>
      <c r="P9387">
        <v>29</v>
      </c>
      <c r="Q9387">
        <v>0</v>
      </c>
      <c r="R9387">
        <v>1</v>
      </c>
      <c r="S9387">
        <v>0</v>
      </c>
      <c r="T9387">
        <v>8</v>
      </c>
      <c r="U9387">
        <v>0</v>
      </c>
      <c r="V9387">
        <v>1</v>
      </c>
      <c r="W9387">
        <v>0</v>
      </c>
      <c r="X9387">
        <v>24.74877642753539</v>
      </c>
      <c r="Y9387">
        <v>0</v>
      </c>
      <c r="Z9387">
        <v>7.1277770844749186</v>
      </c>
      <c r="AA9387">
        <v>0</v>
      </c>
      <c r="AB9387">
        <v>66.884849739622311</v>
      </c>
      <c r="AC9387">
        <v>0</v>
      </c>
      <c r="AD9387">
        <v>106.9375079481098</v>
      </c>
      <c r="AE9387">
        <v>205.69891119974241</v>
      </c>
    </row>
    <row r="9388" spans="1:31" x14ac:dyDescent="0.3">
      <c r="A9388">
        <v>2731035</v>
      </c>
      <c r="B9388">
        <v>1</v>
      </c>
      <c r="C9388" t="s">
        <v>80</v>
      </c>
      <c r="D9388" t="s">
        <v>82</v>
      </c>
      <c r="E9388" t="s">
        <v>132</v>
      </c>
      <c r="F9388" t="s">
        <v>3508</v>
      </c>
      <c r="G9388" t="s">
        <v>249</v>
      </c>
      <c r="H9388" t="s">
        <v>135</v>
      </c>
      <c r="I9388" t="s">
        <v>136</v>
      </c>
      <c r="J9388" t="s">
        <v>5</v>
      </c>
      <c r="K9388" t="s">
        <v>138</v>
      </c>
      <c r="L9388" t="s">
        <v>25494</v>
      </c>
      <c r="M9388" t="s">
        <v>25495</v>
      </c>
      <c r="N9388">
        <v>19.498888888</v>
      </c>
      <c r="O9388">
        <v>0</v>
      </c>
      <c r="P9388">
        <v>311</v>
      </c>
      <c r="Q9388">
        <v>0</v>
      </c>
      <c r="R9388">
        <v>0</v>
      </c>
      <c r="S9388">
        <v>0</v>
      </c>
      <c r="T9388">
        <v>195</v>
      </c>
      <c r="U9388">
        <v>0</v>
      </c>
      <c r="V9388">
        <v>0</v>
      </c>
      <c r="W9388">
        <v>0</v>
      </c>
      <c r="X9388">
        <v>1152.3815518073295</v>
      </c>
      <c r="Y9388">
        <v>0</v>
      </c>
      <c r="Z9388">
        <v>0</v>
      </c>
      <c r="AA9388">
        <v>0</v>
      </c>
      <c r="AB9388">
        <v>3115.9403741706496</v>
      </c>
      <c r="AC9388">
        <v>0</v>
      </c>
      <c r="AD9388">
        <v>0</v>
      </c>
      <c r="AE9388">
        <v>4268.3219259779789</v>
      </c>
    </row>
    <row r="9389" spans="1:31" x14ac:dyDescent="0.3">
      <c r="A9389">
        <v>2732014</v>
      </c>
      <c r="B9389">
        <v>1</v>
      </c>
      <c r="C9389" t="s">
        <v>81</v>
      </c>
      <c r="D9389" t="s">
        <v>127</v>
      </c>
      <c r="E9389" t="s">
        <v>200</v>
      </c>
      <c r="F9389" t="s">
        <v>25071</v>
      </c>
      <c r="G9389" t="s">
        <v>163</v>
      </c>
      <c r="H9389" t="s">
        <v>135</v>
      </c>
      <c r="I9389" t="s">
        <v>136</v>
      </c>
      <c r="J9389" t="s">
        <v>137</v>
      </c>
      <c r="K9389" t="s">
        <v>138</v>
      </c>
      <c r="L9389" t="s">
        <v>25496</v>
      </c>
      <c r="M9389" t="s">
        <v>25497</v>
      </c>
      <c r="N9389">
        <v>3.2458333330000002</v>
      </c>
      <c r="O9389">
        <v>0</v>
      </c>
      <c r="P9389">
        <v>22</v>
      </c>
      <c r="Q9389">
        <v>0</v>
      </c>
      <c r="R9389">
        <v>0</v>
      </c>
      <c r="S9389">
        <v>0</v>
      </c>
      <c r="T9389">
        <v>4</v>
      </c>
      <c r="U9389">
        <v>0</v>
      </c>
      <c r="V9389">
        <v>0</v>
      </c>
      <c r="W9389">
        <v>0</v>
      </c>
      <c r="X9389">
        <v>16.023767627557202</v>
      </c>
      <c r="Y9389">
        <v>0</v>
      </c>
      <c r="Z9389">
        <v>0</v>
      </c>
      <c r="AA9389">
        <v>0</v>
      </c>
      <c r="AB9389">
        <v>2.0707965539284001</v>
      </c>
      <c r="AC9389">
        <v>0</v>
      </c>
      <c r="AD9389">
        <v>0</v>
      </c>
      <c r="AE9389">
        <v>18.094564181485602</v>
      </c>
    </row>
    <row r="9390" spans="1:31" x14ac:dyDescent="0.3">
      <c r="A9390">
        <v>2731081</v>
      </c>
      <c r="B9390">
        <v>1</v>
      </c>
      <c r="C9390" t="s">
        <v>81</v>
      </c>
      <c r="D9390" t="s">
        <v>119</v>
      </c>
      <c r="E9390" t="s">
        <v>161</v>
      </c>
      <c r="F9390" t="s">
        <v>25498</v>
      </c>
      <c r="G9390" t="s">
        <v>163</v>
      </c>
      <c r="H9390" t="s">
        <v>135</v>
      </c>
      <c r="I9390" t="s">
        <v>136</v>
      </c>
      <c r="J9390" t="s">
        <v>137</v>
      </c>
      <c r="K9390" t="s">
        <v>138</v>
      </c>
      <c r="L9390" t="s">
        <v>25499</v>
      </c>
      <c r="M9390" t="s">
        <v>25500</v>
      </c>
      <c r="N9390">
        <v>3.1158333329999999</v>
      </c>
      <c r="O9390">
        <v>0</v>
      </c>
      <c r="P9390">
        <v>12</v>
      </c>
      <c r="Q9390">
        <v>0</v>
      </c>
      <c r="R9390">
        <v>6</v>
      </c>
      <c r="S9390">
        <v>0</v>
      </c>
      <c r="T9390">
        <v>5</v>
      </c>
      <c r="U9390">
        <v>0</v>
      </c>
      <c r="V9390">
        <v>0</v>
      </c>
      <c r="W9390">
        <v>0</v>
      </c>
      <c r="X9390">
        <v>4.3068894579993851</v>
      </c>
      <c r="Y9390">
        <v>0</v>
      </c>
      <c r="Z9390">
        <v>0</v>
      </c>
      <c r="AA9390">
        <v>0</v>
      </c>
      <c r="AB9390">
        <v>6.6320068593367907</v>
      </c>
      <c r="AC9390">
        <v>0</v>
      </c>
      <c r="AD9390">
        <v>0</v>
      </c>
      <c r="AE9390">
        <v>10.938896317336177</v>
      </c>
    </row>
    <row r="9391" spans="1:31" x14ac:dyDescent="0.3">
      <c r="A9391">
        <v>2731181</v>
      </c>
      <c r="B9391">
        <v>1</v>
      </c>
      <c r="C9391" t="s">
        <v>81</v>
      </c>
      <c r="D9391" t="s">
        <v>112</v>
      </c>
      <c r="E9391" t="s">
        <v>156</v>
      </c>
      <c r="F9391" t="s">
        <v>25501</v>
      </c>
      <c r="G9391" t="s">
        <v>565</v>
      </c>
      <c r="H9391" t="s">
        <v>153</v>
      </c>
      <c r="I9391" t="s">
        <v>136</v>
      </c>
      <c r="J9391" t="s">
        <v>137</v>
      </c>
      <c r="K9391" t="s">
        <v>138</v>
      </c>
      <c r="L9391" t="s">
        <v>25502</v>
      </c>
      <c r="M9391" t="s">
        <v>25503</v>
      </c>
      <c r="N9391">
        <v>17.733333333000001</v>
      </c>
      <c r="O9391">
        <v>0</v>
      </c>
      <c r="P9391">
        <v>151</v>
      </c>
      <c r="Q9391">
        <v>0</v>
      </c>
      <c r="R9391">
        <v>22</v>
      </c>
      <c r="S9391">
        <v>0</v>
      </c>
      <c r="T9391">
        <v>22</v>
      </c>
      <c r="U9391">
        <v>0</v>
      </c>
      <c r="V9391">
        <v>0</v>
      </c>
      <c r="W9391">
        <v>0</v>
      </c>
      <c r="X9391">
        <v>489.59893623199468</v>
      </c>
      <c r="Y9391">
        <v>0</v>
      </c>
      <c r="Z9391">
        <v>19.657037889530994</v>
      </c>
      <c r="AA9391">
        <v>0</v>
      </c>
      <c r="AB9391">
        <v>67.952792341541908</v>
      </c>
      <c r="AC9391">
        <v>0</v>
      </c>
      <c r="AD9391">
        <v>0</v>
      </c>
      <c r="AE9391">
        <v>577.2087664630676</v>
      </c>
    </row>
    <row r="9392" spans="1:31" x14ac:dyDescent="0.3">
      <c r="A9392">
        <v>2731722</v>
      </c>
      <c r="B9392">
        <v>1</v>
      </c>
      <c r="C9392" t="s">
        <v>80</v>
      </c>
      <c r="D9392" t="s">
        <v>93</v>
      </c>
      <c r="E9392" t="s">
        <v>161</v>
      </c>
      <c r="F9392" t="s">
        <v>25504</v>
      </c>
      <c r="G9392" t="s">
        <v>163</v>
      </c>
      <c r="H9392" t="s">
        <v>135</v>
      </c>
      <c r="I9392" t="s">
        <v>136</v>
      </c>
      <c r="J9392" t="s">
        <v>137</v>
      </c>
      <c r="K9392" t="s">
        <v>138</v>
      </c>
      <c r="L9392" t="s">
        <v>25505</v>
      </c>
      <c r="M9392" t="s">
        <v>25506</v>
      </c>
      <c r="N9392">
        <v>3.5902777769999998</v>
      </c>
      <c r="O9392">
        <v>0</v>
      </c>
      <c r="P9392">
        <v>12</v>
      </c>
      <c r="Q9392">
        <v>0</v>
      </c>
      <c r="R9392">
        <v>0</v>
      </c>
      <c r="S9392">
        <v>0</v>
      </c>
      <c r="T9392">
        <v>1</v>
      </c>
      <c r="U9392">
        <v>0</v>
      </c>
      <c r="V9392">
        <v>0</v>
      </c>
      <c r="W9392">
        <v>0</v>
      </c>
      <c r="X9392">
        <v>10.3916899468426</v>
      </c>
      <c r="Y9392">
        <v>0</v>
      </c>
      <c r="Z9392">
        <v>0</v>
      </c>
      <c r="AA9392">
        <v>0</v>
      </c>
      <c r="AB9392">
        <v>1.1555741674587194</v>
      </c>
      <c r="AC9392">
        <v>0</v>
      </c>
      <c r="AD9392">
        <v>0</v>
      </c>
      <c r="AE9392">
        <v>11.547264114301321</v>
      </c>
    </row>
    <row r="9393" spans="1:31" x14ac:dyDescent="0.3">
      <c r="A9393">
        <v>2730935</v>
      </c>
      <c r="B9393">
        <v>1</v>
      </c>
      <c r="C9393" t="s">
        <v>80</v>
      </c>
      <c r="D9393" t="s">
        <v>107</v>
      </c>
      <c r="E9393" t="s">
        <v>161</v>
      </c>
      <c r="F9393" t="s">
        <v>25507</v>
      </c>
      <c r="G9393" t="s">
        <v>163</v>
      </c>
      <c r="H9393" t="s">
        <v>135</v>
      </c>
      <c r="I9393" t="s">
        <v>136</v>
      </c>
      <c r="J9393" t="s">
        <v>137</v>
      </c>
      <c r="K9393" t="s">
        <v>138</v>
      </c>
      <c r="L9393" t="s">
        <v>25508</v>
      </c>
      <c r="M9393" t="s">
        <v>25509</v>
      </c>
      <c r="N9393">
        <v>3.3716666659999999</v>
      </c>
      <c r="O9393">
        <v>0</v>
      </c>
      <c r="P9393">
        <v>21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8.0603427469640092</v>
      </c>
      <c r="Y9393">
        <v>0</v>
      </c>
      <c r="Z9393">
        <v>0</v>
      </c>
      <c r="AA9393">
        <v>0</v>
      </c>
      <c r="AB9393">
        <v>0</v>
      </c>
      <c r="AC9393">
        <v>0</v>
      </c>
      <c r="AD9393">
        <v>0</v>
      </c>
      <c r="AE9393">
        <v>8.0603427469640092</v>
      </c>
    </row>
    <row r="9394" spans="1:31" x14ac:dyDescent="0.3">
      <c r="A9394">
        <v>2730829</v>
      </c>
      <c r="B9394">
        <v>1</v>
      </c>
      <c r="C9394" t="s">
        <v>81</v>
      </c>
      <c r="D9394" t="s">
        <v>118</v>
      </c>
      <c r="E9394" t="s">
        <v>156</v>
      </c>
      <c r="F9394" t="s">
        <v>22082</v>
      </c>
      <c r="G9394" t="s">
        <v>185</v>
      </c>
      <c r="H9394" t="s">
        <v>153</v>
      </c>
      <c r="I9394" t="s">
        <v>136</v>
      </c>
      <c r="J9394" t="s">
        <v>137</v>
      </c>
      <c r="K9394" t="s">
        <v>138</v>
      </c>
      <c r="L9394" t="s">
        <v>25510</v>
      </c>
      <c r="M9394" t="s">
        <v>25511</v>
      </c>
      <c r="N9394">
        <v>10.851388888000001</v>
      </c>
      <c r="O9394">
        <v>1</v>
      </c>
      <c r="P9394">
        <v>204</v>
      </c>
      <c r="Q9394">
        <v>1</v>
      </c>
      <c r="R9394">
        <v>5</v>
      </c>
      <c r="S9394">
        <v>0</v>
      </c>
      <c r="T9394">
        <v>9</v>
      </c>
      <c r="U9394">
        <v>0</v>
      </c>
      <c r="V9394">
        <v>0</v>
      </c>
      <c r="W9394">
        <v>1.8288960732308335</v>
      </c>
      <c r="X9394">
        <v>232.90500976357296</v>
      </c>
      <c r="Y9394">
        <v>15.254006173094952</v>
      </c>
      <c r="Z9394">
        <v>0.18043418604865502</v>
      </c>
      <c r="AA9394">
        <v>0</v>
      </c>
      <c r="AB9394">
        <v>25.66595824321201</v>
      </c>
      <c r="AC9394">
        <v>0</v>
      </c>
      <c r="AD9394">
        <v>0</v>
      </c>
      <c r="AE9394">
        <v>275.83430443915938</v>
      </c>
    </row>
    <row r="9395" spans="1:31" x14ac:dyDescent="0.3">
      <c r="A9395">
        <v>2731164</v>
      </c>
      <c r="B9395">
        <v>1</v>
      </c>
      <c r="C9395" t="s">
        <v>81</v>
      </c>
      <c r="D9395" t="s">
        <v>115</v>
      </c>
      <c r="E9395" t="s">
        <v>161</v>
      </c>
      <c r="F9395" t="s">
        <v>7419</v>
      </c>
      <c r="G9395" t="s">
        <v>163</v>
      </c>
      <c r="H9395" t="s">
        <v>135</v>
      </c>
      <c r="I9395" t="s">
        <v>136</v>
      </c>
      <c r="J9395" t="s">
        <v>137</v>
      </c>
      <c r="K9395" t="s">
        <v>138</v>
      </c>
      <c r="L9395" t="s">
        <v>25512</v>
      </c>
      <c r="M9395" t="s">
        <v>25513</v>
      </c>
      <c r="N9395">
        <v>4.3302777770000001</v>
      </c>
      <c r="O9395">
        <v>0</v>
      </c>
      <c r="P9395">
        <v>19</v>
      </c>
      <c r="Q9395">
        <v>0</v>
      </c>
      <c r="R9395">
        <v>2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1.6538508833333332</v>
      </c>
      <c r="Y9395">
        <v>0</v>
      </c>
      <c r="Z9395">
        <v>0</v>
      </c>
      <c r="AA9395">
        <v>0</v>
      </c>
      <c r="AB9395">
        <v>0</v>
      </c>
      <c r="AC9395">
        <v>0</v>
      </c>
      <c r="AD9395">
        <v>0</v>
      </c>
      <c r="AE9395">
        <v>1.6538508833333332</v>
      </c>
    </row>
    <row r="9396" spans="1:31" x14ac:dyDescent="0.3">
      <c r="A9396">
        <v>2730941</v>
      </c>
      <c r="B9396">
        <v>2</v>
      </c>
      <c r="C9396" t="s">
        <v>80</v>
      </c>
      <c r="D9396" t="s">
        <v>100</v>
      </c>
      <c r="E9396" t="s">
        <v>150</v>
      </c>
      <c r="F9396" t="s">
        <v>25514</v>
      </c>
      <c r="G9396" t="s">
        <v>348</v>
      </c>
      <c r="H9396" t="s">
        <v>153</v>
      </c>
      <c r="I9396" t="s">
        <v>136</v>
      </c>
      <c r="J9396" t="s">
        <v>137</v>
      </c>
      <c r="K9396" t="s">
        <v>138</v>
      </c>
      <c r="L9396" t="s">
        <v>25267</v>
      </c>
      <c r="M9396" t="s">
        <v>25515</v>
      </c>
      <c r="N9396">
        <v>0.34444444400000002</v>
      </c>
      <c r="O9396">
        <v>0</v>
      </c>
      <c r="P9396">
        <v>428</v>
      </c>
      <c r="Q9396">
        <v>3</v>
      </c>
      <c r="R9396">
        <v>43</v>
      </c>
      <c r="S9396">
        <v>8</v>
      </c>
      <c r="T9396">
        <v>34</v>
      </c>
      <c r="U9396">
        <v>1</v>
      </c>
      <c r="V9396">
        <v>0</v>
      </c>
      <c r="W9396">
        <v>0</v>
      </c>
      <c r="X9396">
        <v>48.234004207806684</v>
      </c>
      <c r="Y9396">
        <v>2.2363652302324666</v>
      </c>
      <c r="Z9396">
        <v>5.3240741902786661</v>
      </c>
      <c r="AA9396">
        <v>24.835190967510329</v>
      </c>
      <c r="AB9396">
        <v>9.65135929043727</v>
      </c>
      <c r="AC9396">
        <v>39.998762355932996</v>
      </c>
      <c r="AD9396">
        <v>0</v>
      </c>
      <c r="AE9396">
        <v>130.2797562421984</v>
      </c>
    </row>
    <row r="9397" spans="1:31" x14ac:dyDescent="0.3">
      <c r="A9397">
        <v>2731685</v>
      </c>
      <c r="B9397">
        <v>1</v>
      </c>
      <c r="C9397" t="s">
        <v>80</v>
      </c>
      <c r="D9397" t="s">
        <v>92</v>
      </c>
      <c r="E9397" t="s">
        <v>145</v>
      </c>
      <c r="F9397" t="s">
        <v>25516</v>
      </c>
      <c r="G9397" t="s">
        <v>147</v>
      </c>
      <c r="H9397" t="s">
        <v>135</v>
      </c>
      <c r="I9397" t="s">
        <v>136</v>
      </c>
      <c r="J9397" t="s">
        <v>137</v>
      </c>
      <c r="K9397" t="s">
        <v>138</v>
      </c>
      <c r="L9397" t="s">
        <v>25517</v>
      </c>
      <c r="M9397" t="s">
        <v>25518</v>
      </c>
      <c r="N9397">
        <v>6.5536111110000004</v>
      </c>
      <c r="O9397">
        <v>0</v>
      </c>
      <c r="P9397">
        <v>0</v>
      </c>
      <c r="Q9397">
        <v>0</v>
      </c>
      <c r="R9397">
        <v>0</v>
      </c>
      <c r="S9397">
        <v>0</v>
      </c>
      <c r="T9397">
        <v>1</v>
      </c>
      <c r="U9397">
        <v>0</v>
      </c>
      <c r="V9397">
        <v>0</v>
      </c>
      <c r="W9397">
        <v>0</v>
      </c>
      <c r="X9397">
        <v>0</v>
      </c>
      <c r="Y9397">
        <v>0</v>
      </c>
      <c r="Z9397">
        <v>0</v>
      </c>
      <c r="AA9397">
        <v>0</v>
      </c>
      <c r="AB9397">
        <v>7.722561980779167</v>
      </c>
      <c r="AC9397">
        <v>0</v>
      </c>
      <c r="AD9397">
        <v>0</v>
      </c>
      <c r="AE9397">
        <v>7.722561980779167</v>
      </c>
    </row>
    <row r="9398" spans="1:31" x14ac:dyDescent="0.3">
      <c r="A9398">
        <v>2731513</v>
      </c>
      <c r="B9398">
        <v>1</v>
      </c>
      <c r="C9398" t="s">
        <v>81</v>
      </c>
      <c r="D9398" t="s">
        <v>117</v>
      </c>
      <c r="E9398" t="s">
        <v>161</v>
      </c>
      <c r="F9398" t="s">
        <v>25519</v>
      </c>
      <c r="G9398" t="s">
        <v>163</v>
      </c>
      <c r="H9398" t="s">
        <v>135</v>
      </c>
      <c r="I9398" t="s">
        <v>136</v>
      </c>
      <c r="J9398" t="s">
        <v>137</v>
      </c>
      <c r="K9398" t="s">
        <v>138</v>
      </c>
      <c r="L9398" t="s">
        <v>25520</v>
      </c>
      <c r="M9398" t="s">
        <v>25521</v>
      </c>
      <c r="N9398">
        <v>2.438055555</v>
      </c>
      <c r="O9398">
        <v>0</v>
      </c>
      <c r="P9398">
        <v>4</v>
      </c>
      <c r="Q9398">
        <v>0</v>
      </c>
      <c r="R9398">
        <v>0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0.49129084093381259</v>
      </c>
      <c r="Y9398">
        <v>0</v>
      </c>
      <c r="Z9398">
        <v>0</v>
      </c>
      <c r="AA9398">
        <v>0</v>
      </c>
      <c r="AB9398">
        <v>0</v>
      </c>
      <c r="AC9398">
        <v>0</v>
      </c>
      <c r="AD9398">
        <v>0</v>
      </c>
      <c r="AE9398">
        <v>0.49129084093381259</v>
      </c>
    </row>
    <row r="9399" spans="1:31" x14ac:dyDescent="0.3">
      <c r="A9399">
        <v>2732034</v>
      </c>
      <c r="B9399">
        <v>1</v>
      </c>
      <c r="C9399" t="s">
        <v>80</v>
      </c>
      <c r="D9399" t="s">
        <v>95</v>
      </c>
      <c r="E9399" t="s">
        <v>145</v>
      </c>
      <c r="F9399" t="s">
        <v>25522</v>
      </c>
      <c r="G9399" t="s">
        <v>181</v>
      </c>
      <c r="H9399" t="s">
        <v>135</v>
      </c>
      <c r="I9399" t="s">
        <v>136</v>
      </c>
      <c r="J9399" t="s">
        <v>137</v>
      </c>
      <c r="K9399" t="s">
        <v>138</v>
      </c>
      <c r="L9399" t="s">
        <v>25523</v>
      </c>
      <c r="M9399" t="s">
        <v>1105</v>
      </c>
      <c r="N9399">
        <v>1.771111111</v>
      </c>
      <c r="O9399">
        <v>0</v>
      </c>
      <c r="P9399">
        <v>6</v>
      </c>
      <c r="Q9399">
        <v>0</v>
      </c>
      <c r="R9399">
        <v>0</v>
      </c>
      <c r="S9399">
        <v>0</v>
      </c>
      <c r="T9399">
        <v>1</v>
      </c>
      <c r="U9399">
        <v>0</v>
      </c>
      <c r="V9399">
        <v>0</v>
      </c>
      <c r="W9399">
        <v>0</v>
      </c>
      <c r="X9399">
        <v>1.6466228263432168</v>
      </c>
      <c r="Y9399">
        <v>0</v>
      </c>
      <c r="Z9399">
        <v>0</v>
      </c>
      <c r="AA9399">
        <v>0</v>
      </c>
      <c r="AB9399">
        <v>0.40592543193288</v>
      </c>
      <c r="AC9399">
        <v>0</v>
      </c>
      <c r="AD9399">
        <v>0</v>
      </c>
      <c r="AE9399">
        <v>2.0525482582760968</v>
      </c>
    </row>
    <row r="9400" spans="1:31" x14ac:dyDescent="0.3">
      <c r="A9400">
        <v>2730872</v>
      </c>
      <c r="B9400">
        <v>1</v>
      </c>
      <c r="C9400" t="s">
        <v>80</v>
      </c>
      <c r="D9400" t="s">
        <v>88</v>
      </c>
      <c r="E9400" t="s">
        <v>145</v>
      </c>
      <c r="F9400" t="s">
        <v>25524</v>
      </c>
      <c r="G9400" t="s">
        <v>163</v>
      </c>
      <c r="H9400" t="s">
        <v>135</v>
      </c>
      <c r="I9400" t="s">
        <v>136</v>
      </c>
      <c r="J9400" t="s">
        <v>137</v>
      </c>
      <c r="K9400" t="s">
        <v>138</v>
      </c>
      <c r="L9400" t="s">
        <v>25525</v>
      </c>
      <c r="M9400" t="s">
        <v>25526</v>
      </c>
      <c r="N9400">
        <v>2.1074999999999999</v>
      </c>
      <c r="O9400">
        <v>0</v>
      </c>
      <c r="P9400">
        <v>69</v>
      </c>
      <c r="Q9400">
        <v>0</v>
      </c>
      <c r="R9400">
        <v>0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29.04434877514608</v>
      </c>
      <c r="Y9400">
        <v>0</v>
      </c>
      <c r="Z9400">
        <v>0</v>
      </c>
      <c r="AA9400">
        <v>0</v>
      </c>
      <c r="AB9400">
        <v>0</v>
      </c>
      <c r="AC9400">
        <v>0</v>
      </c>
      <c r="AD9400">
        <v>0</v>
      </c>
      <c r="AE9400">
        <v>29.04434877514608</v>
      </c>
    </row>
    <row r="9401" spans="1:31" x14ac:dyDescent="0.3">
      <c r="A9401">
        <v>2731264</v>
      </c>
      <c r="B9401">
        <v>1</v>
      </c>
      <c r="C9401" t="s">
        <v>80</v>
      </c>
      <c r="D9401" t="s">
        <v>103</v>
      </c>
      <c r="E9401" t="s">
        <v>213</v>
      </c>
      <c r="F9401" t="s">
        <v>25527</v>
      </c>
      <c r="G9401" t="s">
        <v>152</v>
      </c>
      <c r="H9401" t="s">
        <v>153</v>
      </c>
      <c r="I9401" t="s">
        <v>136</v>
      </c>
      <c r="J9401" t="s">
        <v>137</v>
      </c>
      <c r="K9401" t="s">
        <v>138</v>
      </c>
      <c r="L9401" t="s">
        <v>25528</v>
      </c>
      <c r="M9401" t="s">
        <v>25529</v>
      </c>
      <c r="N9401">
        <v>0.41749999999999998</v>
      </c>
      <c r="O9401">
        <v>0</v>
      </c>
      <c r="P9401">
        <v>689</v>
      </c>
      <c r="Q9401">
        <v>20</v>
      </c>
      <c r="R9401">
        <v>2</v>
      </c>
      <c r="S9401">
        <v>3</v>
      </c>
      <c r="T9401">
        <v>89</v>
      </c>
      <c r="U9401">
        <v>1</v>
      </c>
      <c r="V9401">
        <v>2</v>
      </c>
      <c r="W9401">
        <v>0</v>
      </c>
      <c r="X9401">
        <v>58.801291015064706</v>
      </c>
      <c r="Y9401">
        <v>1.0610839471101601</v>
      </c>
      <c r="Z9401">
        <v>0.26927585394187498</v>
      </c>
      <c r="AA9401">
        <v>47.503060793211695</v>
      </c>
      <c r="AB9401">
        <v>21.900234243564821</v>
      </c>
      <c r="AC9401">
        <v>39.152189270375992</v>
      </c>
      <c r="AD9401">
        <v>47.667686123887364</v>
      </c>
      <c r="AE9401">
        <v>216.35482124715662</v>
      </c>
    </row>
    <row r="9402" spans="1:31" x14ac:dyDescent="0.3">
      <c r="A9402">
        <v>2731393</v>
      </c>
      <c r="B9402">
        <v>1</v>
      </c>
      <c r="C9402" t="s">
        <v>81</v>
      </c>
      <c r="D9402" t="s">
        <v>118</v>
      </c>
      <c r="E9402" t="s">
        <v>145</v>
      </c>
      <c r="F9402" t="s">
        <v>25530</v>
      </c>
      <c r="G9402" t="s">
        <v>147</v>
      </c>
      <c r="H9402" t="s">
        <v>135</v>
      </c>
      <c r="I9402" t="s">
        <v>136</v>
      </c>
      <c r="J9402" t="s">
        <v>137</v>
      </c>
      <c r="K9402" t="s">
        <v>138</v>
      </c>
      <c r="L9402" t="s">
        <v>25531</v>
      </c>
      <c r="M9402" t="s">
        <v>25532</v>
      </c>
      <c r="N9402">
        <v>1.0661111109999999</v>
      </c>
      <c r="O9402">
        <v>0</v>
      </c>
      <c r="P9402">
        <v>0</v>
      </c>
      <c r="Q9402">
        <v>0</v>
      </c>
      <c r="R9402">
        <v>0</v>
      </c>
      <c r="S9402">
        <v>0</v>
      </c>
      <c r="T9402">
        <v>0</v>
      </c>
      <c r="U9402">
        <v>0</v>
      </c>
      <c r="V9402">
        <v>1</v>
      </c>
      <c r="W9402">
        <v>0</v>
      </c>
      <c r="X9402">
        <v>0</v>
      </c>
      <c r="Y9402">
        <v>0</v>
      </c>
      <c r="Z9402">
        <v>0</v>
      </c>
      <c r="AA9402">
        <v>0</v>
      </c>
      <c r="AB9402">
        <v>0</v>
      </c>
      <c r="AC9402">
        <v>0</v>
      </c>
      <c r="AD9402">
        <v>28.40490305164435</v>
      </c>
      <c r="AE9402">
        <v>28.40490305164435</v>
      </c>
    </row>
    <row r="9403" spans="1:31" x14ac:dyDescent="0.3">
      <c r="A9403">
        <v>2731997</v>
      </c>
      <c r="B9403">
        <v>1</v>
      </c>
      <c r="C9403" t="s">
        <v>80</v>
      </c>
      <c r="D9403" t="s">
        <v>88</v>
      </c>
      <c r="E9403" t="s">
        <v>145</v>
      </c>
      <c r="F9403" t="s">
        <v>25533</v>
      </c>
      <c r="G9403" t="s">
        <v>230</v>
      </c>
      <c r="H9403" t="s">
        <v>135</v>
      </c>
      <c r="I9403" t="s">
        <v>136</v>
      </c>
      <c r="J9403" t="s">
        <v>137</v>
      </c>
      <c r="K9403" t="s">
        <v>138</v>
      </c>
      <c r="L9403" t="s">
        <v>25534</v>
      </c>
      <c r="M9403" t="s">
        <v>25535</v>
      </c>
      <c r="N9403">
        <v>3.46</v>
      </c>
      <c r="O9403">
        <v>0</v>
      </c>
      <c r="P9403">
        <v>1</v>
      </c>
      <c r="Q9403">
        <v>0</v>
      </c>
      <c r="R9403">
        <v>0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0.71547812447796</v>
      </c>
      <c r="Y9403">
        <v>0</v>
      </c>
      <c r="Z9403">
        <v>0</v>
      </c>
      <c r="AA9403">
        <v>0</v>
      </c>
      <c r="AB9403">
        <v>0</v>
      </c>
      <c r="AC9403">
        <v>0</v>
      </c>
      <c r="AD9403">
        <v>0</v>
      </c>
      <c r="AE9403">
        <v>0.71547812447796</v>
      </c>
    </row>
    <row r="9404" spans="1:31" x14ac:dyDescent="0.3">
      <c r="A9404">
        <v>2731207</v>
      </c>
      <c r="B9404">
        <v>1</v>
      </c>
      <c r="C9404" t="s">
        <v>80</v>
      </c>
      <c r="D9404" t="s">
        <v>100</v>
      </c>
      <c r="E9404" t="s">
        <v>156</v>
      </c>
      <c r="F9404" t="s">
        <v>25536</v>
      </c>
      <c r="G9404" t="s">
        <v>152</v>
      </c>
      <c r="H9404" t="s">
        <v>153</v>
      </c>
      <c r="I9404" t="s">
        <v>136</v>
      </c>
      <c r="J9404" t="s">
        <v>137</v>
      </c>
      <c r="K9404" t="s">
        <v>138</v>
      </c>
      <c r="L9404" t="s">
        <v>25537</v>
      </c>
      <c r="M9404" t="s">
        <v>25538</v>
      </c>
      <c r="N9404">
        <v>0.4</v>
      </c>
      <c r="O9404">
        <v>1</v>
      </c>
      <c r="P9404">
        <v>3381</v>
      </c>
      <c r="Q9404">
        <v>1</v>
      </c>
      <c r="R9404">
        <v>32</v>
      </c>
      <c r="S9404">
        <v>2</v>
      </c>
      <c r="T9404">
        <v>241</v>
      </c>
      <c r="U9404">
        <v>0</v>
      </c>
      <c r="V9404">
        <v>0</v>
      </c>
      <c r="W9404">
        <v>0.12213192728145335</v>
      </c>
      <c r="X9404">
        <v>154.72987665657473</v>
      </c>
      <c r="Y9404">
        <v>3.325588431872667E-2</v>
      </c>
      <c r="Z9404">
        <v>3.2630495149338103</v>
      </c>
      <c r="AA9404">
        <v>7.5874106059115638</v>
      </c>
      <c r="AB9404">
        <v>108.7392624722378</v>
      </c>
      <c r="AC9404">
        <v>0</v>
      </c>
      <c r="AD9404">
        <v>0</v>
      </c>
      <c r="AE9404">
        <v>274.4749870612581</v>
      </c>
    </row>
    <row r="9405" spans="1:31" x14ac:dyDescent="0.3">
      <c r="A9405">
        <v>2731350</v>
      </c>
      <c r="B9405">
        <v>1</v>
      </c>
      <c r="C9405" t="s">
        <v>81</v>
      </c>
      <c r="D9405" t="s">
        <v>121</v>
      </c>
      <c r="E9405" t="s">
        <v>213</v>
      </c>
      <c r="F9405" t="s">
        <v>9069</v>
      </c>
      <c r="G9405" t="s">
        <v>152</v>
      </c>
      <c r="H9405" t="s">
        <v>153</v>
      </c>
      <c r="I9405" t="s">
        <v>136</v>
      </c>
      <c r="J9405" t="s">
        <v>137</v>
      </c>
      <c r="K9405" t="s">
        <v>138</v>
      </c>
      <c r="L9405" t="s">
        <v>25539</v>
      </c>
      <c r="M9405" t="s">
        <v>25540</v>
      </c>
      <c r="N9405">
        <v>0.444722222</v>
      </c>
      <c r="O9405">
        <v>3</v>
      </c>
      <c r="P9405">
        <v>293</v>
      </c>
      <c r="Q9405">
        <v>4</v>
      </c>
      <c r="R9405">
        <v>37</v>
      </c>
      <c r="S9405">
        <v>3</v>
      </c>
      <c r="T9405">
        <v>15</v>
      </c>
      <c r="U9405">
        <v>0</v>
      </c>
      <c r="V9405">
        <v>0</v>
      </c>
      <c r="W9405">
        <v>4.3577230473602677</v>
      </c>
      <c r="X9405">
        <v>15.61148013388493</v>
      </c>
      <c r="Y9405">
        <v>9.5085124150580462</v>
      </c>
      <c r="Z9405">
        <v>1.6269343245485748</v>
      </c>
      <c r="AA9405">
        <v>14.02659227480847</v>
      </c>
      <c r="AB9405">
        <v>4.7881578392769795</v>
      </c>
      <c r="AC9405">
        <v>0</v>
      </c>
      <c r="AD9405">
        <v>0</v>
      </c>
      <c r="AE9405">
        <v>49.919400034937269</v>
      </c>
    </row>
    <row r="9406" spans="1:31" x14ac:dyDescent="0.3">
      <c r="A9406">
        <v>2731848</v>
      </c>
      <c r="B9406">
        <v>1</v>
      </c>
      <c r="C9406" t="s">
        <v>80</v>
      </c>
      <c r="D9406" t="s">
        <v>92</v>
      </c>
      <c r="E9406" t="s">
        <v>161</v>
      </c>
      <c r="F9406" t="s">
        <v>25541</v>
      </c>
      <c r="G9406" t="s">
        <v>393</v>
      </c>
      <c r="H9406" t="s">
        <v>135</v>
      </c>
      <c r="I9406" t="s">
        <v>136</v>
      </c>
      <c r="J9406" t="s">
        <v>137</v>
      </c>
      <c r="K9406" t="s">
        <v>138</v>
      </c>
      <c r="L9406" t="s">
        <v>25542</v>
      </c>
      <c r="M9406" t="s">
        <v>25543</v>
      </c>
      <c r="N9406">
        <v>3.8797222219999998</v>
      </c>
      <c r="O9406">
        <v>0</v>
      </c>
      <c r="P9406">
        <v>24</v>
      </c>
      <c r="Q9406">
        <v>0</v>
      </c>
      <c r="R9406">
        <v>1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42.243040014199771</v>
      </c>
      <c r="Y9406">
        <v>0</v>
      </c>
      <c r="Z9406">
        <v>4.8178180835528934</v>
      </c>
      <c r="AA9406">
        <v>0</v>
      </c>
      <c r="AB9406">
        <v>0</v>
      </c>
      <c r="AC9406">
        <v>0</v>
      </c>
      <c r="AD9406">
        <v>0</v>
      </c>
      <c r="AE9406">
        <v>47.060858097752664</v>
      </c>
    </row>
    <row r="9407" spans="1:31" x14ac:dyDescent="0.3">
      <c r="A9407">
        <v>2730909</v>
      </c>
      <c r="B9407">
        <v>1</v>
      </c>
      <c r="C9407" t="s">
        <v>80</v>
      </c>
      <c r="D9407" t="s">
        <v>83</v>
      </c>
      <c r="E9407" t="s">
        <v>145</v>
      </c>
      <c r="F9407" t="s">
        <v>25544</v>
      </c>
      <c r="G9407" t="s">
        <v>181</v>
      </c>
      <c r="H9407" t="s">
        <v>135</v>
      </c>
      <c r="I9407" t="s">
        <v>136</v>
      </c>
      <c r="J9407" t="s">
        <v>137</v>
      </c>
      <c r="K9407" t="s">
        <v>138</v>
      </c>
      <c r="L9407" t="s">
        <v>25545</v>
      </c>
      <c r="M9407" t="s">
        <v>25546</v>
      </c>
      <c r="N9407">
        <v>2.3888888879999999</v>
      </c>
      <c r="O9407">
        <v>0</v>
      </c>
      <c r="P9407">
        <v>0</v>
      </c>
      <c r="Q9407">
        <v>0</v>
      </c>
      <c r="R9407">
        <v>0</v>
      </c>
      <c r="S9407">
        <v>0</v>
      </c>
      <c r="T9407">
        <v>1</v>
      </c>
      <c r="U9407">
        <v>0</v>
      </c>
      <c r="V9407">
        <v>0</v>
      </c>
      <c r="W9407">
        <v>0</v>
      </c>
      <c r="X9407">
        <v>0</v>
      </c>
      <c r="Y9407">
        <v>0</v>
      </c>
      <c r="Z9407">
        <v>0</v>
      </c>
      <c r="AA9407">
        <v>0</v>
      </c>
      <c r="AB9407">
        <v>3.6748651263644536</v>
      </c>
      <c r="AC9407">
        <v>0</v>
      </c>
      <c r="AD9407">
        <v>0</v>
      </c>
      <c r="AE9407">
        <v>3.6748651263644536</v>
      </c>
    </row>
    <row r="9408" spans="1:31" x14ac:dyDescent="0.3">
      <c r="A9408">
        <v>2731499</v>
      </c>
      <c r="B9408">
        <v>1</v>
      </c>
      <c r="C9408" t="s">
        <v>80</v>
      </c>
      <c r="D9408" t="s">
        <v>82</v>
      </c>
      <c r="E9408" t="s">
        <v>145</v>
      </c>
      <c r="F9408" t="s">
        <v>25547</v>
      </c>
      <c r="G9408" t="s">
        <v>147</v>
      </c>
      <c r="H9408" t="s">
        <v>135</v>
      </c>
      <c r="I9408" t="s">
        <v>136</v>
      </c>
      <c r="J9408" t="s">
        <v>137</v>
      </c>
      <c r="K9408" t="s">
        <v>138</v>
      </c>
      <c r="L9408" t="s">
        <v>25548</v>
      </c>
      <c r="M9408" t="s">
        <v>25549</v>
      </c>
      <c r="N9408">
        <v>1.036944444</v>
      </c>
      <c r="O9408">
        <v>0</v>
      </c>
      <c r="P9408">
        <v>5</v>
      </c>
      <c r="Q9408">
        <v>0</v>
      </c>
      <c r="R9408">
        <v>0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0.41954516964807498</v>
      </c>
      <c r="Y9408">
        <v>0</v>
      </c>
      <c r="Z9408">
        <v>0</v>
      </c>
      <c r="AA9408">
        <v>0</v>
      </c>
      <c r="AB9408">
        <v>0</v>
      </c>
      <c r="AC9408">
        <v>0</v>
      </c>
      <c r="AD9408">
        <v>0</v>
      </c>
      <c r="AE9408">
        <v>0.41954516964807498</v>
      </c>
    </row>
    <row r="9409" spans="1:31" x14ac:dyDescent="0.3">
      <c r="A9409">
        <v>2731058</v>
      </c>
      <c r="B9409">
        <v>1</v>
      </c>
      <c r="C9409" t="s">
        <v>80</v>
      </c>
      <c r="D9409" t="s">
        <v>86</v>
      </c>
      <c r="E9409" t="s">
        <v>173</v>
      </c>
      <c r="F9409" t="s">
        <v>25550</v>
      </c>
      <c r="G9409" t="s">
        <v>152</v>
      </c>
      <c r="H9409" t="s">
        <v>153</v>
      </c>
      <c r="I9409" t="s">
        <v>136</v>
      </c>
      <c r="J9409" t="s">
        <v>137</v>
      </c>
      <c r="K9409" t="s">
        <v>138</v>
      </c>
      <c r="L9409" t="s">
        <v>25551</v>
      </c>
      <c r="M9409" t="s">
        <v>25552</v>
      </c>
      <c r="N9409">
        <v>2.2058333330000002</v>
      </c>
      <c r="O9409">
        <v>0</v>
      </c>
      <c r="P9409">
        <v>370</v>
      </c>
      <c r="Q9409">
        <v>0</v>
      </c>
      <c r="R9409">
        <v>0</v>
      </c>
      <c r="S9409">
        <v>2</v>
      </c>
      <c r="T9409">
        <v>58</v>
      </c>
      <c r="U9409">
        <v>0</v>
      </c>
      <c r="V9409">
        <v>0</v>
      </c>
      <c r="W9409">
        <v>0</v>
      </c>
      <c r="X9409">
        <v>138.15071007966964</v>
      </c>
      <c r="Y9409">
        <v>0</v>
      </c>
      <c r="Z9409">
        <v>0</v>
      </c>
      <c r="AA9409">
        <v>2592.6070551651896</v>
      </c>
      <c r="AB9409">
        <v>46.920578517416267</v>
      </c>
      <c r="AC9409">
        <v>0</v>
      </c>
      <c r="AD9409">
        <v>0</v>
      </c>
      <c r="AE9409">
        <v>2777.6783437622757</v>
      </c>
    </row>
    <row r="9410" spans="1:31" x14ac:dyDescent="0.3">
      <c r="A9410">
        <v>2731485</v>
      </c>
      <c r="B9410">
        <v>1</v>
      </c>
      <c r="C9410" t="s">
        <v>81</v>
      </c>
      <c r="D9410" t="s">
        <v>115</v>
      </c>
      <c r="E9410" t="s">
        <v>161</v>
      </c>
      <c r="F9410" t="s">
        <v>25553</v>
      </c>
      <c r="G9410" t="s">
        <v>1479</v>
      </c>
      <c r="H9410" t="s">
        <v>135</v>
      </c>
      <c r="I9410" t="s">
        <v>136</v>
      </c>
      <c r="J9410" t="s">
        <v>137</v>
      </c>
      <c r="K9410" t="s">
        <v>138</v>
      </c>
      <c r="L9410" t="s">
        <v>25554</v>
      </c>
      <c r="M9410" t="s">
        <v>25555</v>
      </c>
      <c r="N9410">
        <v>1.8225</v>
      </c>
      <c r="O9410">
        <v>0</v>
      </c>
      <c r="P9410">
        <v>13</v>
      </c>
      <c r="Q9410">
        <v>0</v>
      </c>
      <c r="R9410">
        <v>2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0</v>
      </c>
      <c r="Y9410">
        <v>0</v>
      </c>
      <c r="Z9410">
        <v>0.91484526903000019</v>
      </c>
      <c r="AA9410">
        <v>0</v>
      </c>
      <c r="AB9410">
        <v>0</v>
      </c>
      <c r="AC9410">
        <v>0</v>
      </c>
      <c r="AD9410">
        <v>0</v>
      </c>
      <c r="AE9410">
        <v>0.91484526903000019</v>
      </c>
    </row>
    <row r="9411" spans="1:31" x14ac:dyDescent="0.3">
      <c r="A9411">
        <v>2731339</v>
      </c>
      <c r="B9411">
        <v>1</v>
      </c>
      <c r="C9411" t="s">
        <v>80</v>
      </c>
      <c r="D9411" t="s">
        <v>98</v>
      </c>
      <c r="E9411" t="s">
        <v>150</v>
      </c>
      <c r="F9411" t="s">
        <v>15537</v>
      </c>
      <c r="G9411" t="s">
        <v>152</v>
      </c>
      <c r="H9411" t="s">
        <v>153</v>
      </c>
      <c r="I9411" t="s">
        <v>136</v>
      </c>
      <c r="J9411" t="s">
        <v>137</v>
      </c>
      <c r="K9411" t="s">
        <v>138</v>
      </c>
      <c r="L9411" t="s">
        <v>25556</v>
      </c>
      <c r="M9411" t="s">
        <v>25557</v>
      </c>
      <c r="N9411">
        <v>1.5719444440000001</v>
      </c>
      <c r="O9411">
        <v>0</v>
      </c>
      <c r="P9411">
        <v>22</v>
      </c>
      <c r="Q9411">
        <v>30</v>
      </c>
      <c r="R9411">
        <v>207</v>
      </c>
      <c r="S9411">
        <v>8</v>
      </c>
      <c r="T9411">
        <v>66</v>
      </c>
      <c r="U9411">
        <v>2</v>
      </c>
      <c r="V9411">
        <v>0</v>
      </c>
      <c r="W9411">
        <v>0</v>
      </c>
      <c r="X9411">
        <v>13.687311493606025</v>
      </c>
      <c r="Y9411">
        <v>122.05753417395877</v>
      </c>
      <c r="Z9411">
        <v>232.24545113810356</v>
      </c>
      <c r="AA9411">
        <v>87.650190382817215</v>
      </c>
      <c r="AB9411">
        <v>104.6840770650813</v>
      </c>
      <c r="AC9411">
        <v>152.65402466225299</v>
      </c>
      <c r="AD9411">
        <v>0</v>
      </c>
      <c r="AE9411">
        <v>712.97858891581973</v>
      </c>
    </row>
    <row r="9412" spans="1:31" x14ac:dyDescent="0.3">
      <c r="A9412">
        <v>2731316</v>
      </c>
      <c r="B9412">
        <v>1</v>
      </c>
      <c r="C9412" t="s">
        <v>80</v>
      </c>
      <c r="D9412" t="s">
        <v>96</v>
      </c>
      <c r="E9412" t="s">
        <v>132</v>
      </c>
      <c r="F9412" t="s">
        <v>25558</v>
      </c>
      <c r="G9412" t="s">
        <v>134</v>
      </c>
      <c r="H9412" t="s">
        <v>135</v>
      </c>
      <c r="I9412" t="s">
        <v>136</v>
      </c>
      <c r="J9412" t="s">
        <v>137</v>
      </c>
      <c r="K9412" t="s">
        <v>138</v>
      </c>
      <c r="L9412" t="s">
        <v>25559</v>
      </c>
      <c r="M9412" t="s">
        <v>25560</v>
      </c>
      <c r="N9412">
        <v>6.2824999999999998</v>
      </c>
      <c r="O9412">
        <v>0</v>
      </c>
      <c r="P9412">
        <v>32</v>
      </c>
      <c r="Q9412">
        <v>0</v>
      </c>
      <c r="R9412">
        <v>0</v>
      </c>
      <c r="S9412">
        <v>0</v>
      </c>
      <c r="T9412">
        <v>12</v>
      </c>
      <c r="U9412">
        <v>0</v>
      </c>
      <c r="V9412">
        <v>0</v>
      </c>
      <c r="W9412">
        <v>0</v>
      </c>
      <c r="X9412">
        <v>95.288791218392973</v>
      </c>
      <c r="Y9412">
        <v>0</v>
      </c>
      <c r="Z9412">
        <v>0</v>
      </c>
      <c r="AA9412">
        <v>0</v>
      </c>
      <c r="AB9412">
        <v>90.285683524220147</v>
      </c>
      <c r="AC9412">
        <v>0</v>
      </c>
      <c r="AD9412">
        <v>0</v>
      </c>
      <c r="AE9412">
        <v>185.57447474261312</v>
      </c>
    </row>
    <row r="9413" spans="1:31" x14ac:dyDescent="0.3">
      <c r="A9413">
        <v>2731980</v>
      </c>
      <c r="B9413">
        <v>1</v>
      </c>
      <c r="C9413" t="s">
        <v>81</v>
      </c>
      <c r="D9413" t="s">
        <v>119</v>
      </c>
      <c r="E9413" t="s">
        <v>156</v>
      </c>
      <c r="F9413" t="s">
        <v>8245</v>
      </c>
      <c r="G9413" t="s">
        <v>185</v>
      </c>
      <c r="H9413" t="s">
        <v>153</v>
      </c>
      <c r="I9413" t="s">
        <v>136</v>
      </c>
      <c r="J9413" t="s">
        <v>137</v>
      </c>
      <c r="K9413" t="s">
        <v>138</v>
      </c>
      <c r="L9413" t="s">
        <v>25561</v>
      </c>
      <c r="M9413" t="s">
        <v>25049</v>
      </c>
      <c r="N9413">
        <v>1.5125</v>
      </c>
      <c r="O9413">
        <v>1</v>
      </c>
      <c r="P9413">
        <v>472</v>
      </c>
      <c r="Q9413">
        <v>24</v>
      </c>
      <c r="R9413">
        <v>95</v>
      </c>
      <c r="S9413">
        <v>3</v>
      </c>
      <c r="T9413">
        <v>9</v>
      </c>
      <c r="U9413">
        <v>0</v>
      </c>
      <c r="V9413">
        <v>0</v>
      </c>
      <c r="W9413">
        <v>0.33283759292666665</v>
      </c>
      <c r="X9413">
        <v>54.635418210239777</v>
      </c>
      <c r="Y9413">
        <v>23.74416744856088</v>
      </c>
      <c r="Z9413">
        <v>16.573097320908474</v>
      </c>
      <c r="AA9413">
        <v>15.072914777828418</v>
      </c>
      <c r="AB9413">
        <v>2.2541100847141244</v>
      </c>
      <c r="AC9413">
        <v>0</v>
      </c>
      <c r="AD9413">
        <v>0</v>
      </c>
      <c r="AE9413">
        <v>112.61254543517835</v>
      </c>
    </row>
    <row r="9414" spans="1:31" x14ac:dyDescent="0.3">
      <c r="A9414">
        <v>2731439</v>
      </c>
      <c r="B9414">
        <v>1</v>
      </c>
      <c r="C9414" t="s">
        <v>80</v>
      </c>
      <c r="D9414" t="s">
        <v>97</v>
      </c>
      <c r="E9414" t="s">
        <v>145</v>
      </c>
      <c r="F9414" t="s">
        <v>25562</v>
      </c>
      <c r="G9414" t="s">
        <v>181</v>
      </c>
      <c r="H9414" t="s">
        <v>135</v>
      </c>
      <c r="I9414" t="s">
        <v>136</v>
      </c>
      <c r="J9414" t="s">
        <v>137</v>
      </c>
      <c r="K9414" t="s">
        <v>138</v>
      </c>
      <c r="L9414" t="s">
        <v>25563</v>
      </c>
      <c r="M9414" t="s">
        <v>25564</v>
      </c>
      <c r="N9414">
        <v>8.2677777769999992</v>
      </c>
      <c r="O9414">
        <v>0</v>
      </c>
      <c r="P9414">
        <v>1</v>
      </c>
      <c r="Q9414">
        <v>0</v>
      </c>
      <c r="R9414">
        <v>0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1.1300528360890034</v>
      </c>
      <c r="Y9414">
        <v>0</v>
      </c>
      <c r="Z9414">
        <v>0</v>
      </c>
      <c r="AA9414">
        <v>0</v>
      </c>
      <c r="AB9414">
        <v>0</v>
      </c>
      <c r="AC9414">
        <v>0</v>
      </c>
      <c r="AD9414">
        <v>0</v>
      </c>
      <c r="AE9414">
        <v>1.1300528360890034</v>
      </c>
    </row>
    <row r="9415" spans="1:31" x14ac:dyDescent="0.3">
      <c r="A9415">
        <v>2731880</v>
      </c>
      <c r="B9415">
        <v>1</v>
      </c>
      <c r="C9415" t="s">
        <v>81</v>
      </c>
      <c r="D9415" t="s">
        <v>123</v>
      </c>
      <c r="E9415" t="s">
        <v>132</v>
      </c>
      <c r="F9415" t="s">
        <v>25565</v>
      </c>
      <c r="G9415" t="s">
        <v>134</v>
      </c>
      <c r="H9415" t="s">
        <v>135</v>
      </c>
      <c r="I9415" t="s">
        <v>136</v>
      </c>
      <c r="J9415" t="s">
        <v>137</v>
      </c>
      <c r="K9415" t="s">
        <v>138</v>
      </c>
      <c r="L9415" t="s">
        <v>25566</v>
      </c>
      <c r="M9415" t="s">
        <v>25567</v>
      </c>
      <c r="N9415">
        <v>1.203888888</v>
      </c>
      <c r="O9415">
        <v>0</v>
      </c>
      <c r="P9415">
        <v>74</v>
      </c>
      <c r="Q9415">
        <v>0</v>
      </c>
      <c r="R9415">
        <v>2</v>
      </c>
      <c r="S9415">
        <v>0</v>
      </c>
      <c r="T9415">
        <v>3</v>
      </c>
      <c r="U9415">
        <v>0</v>
      </c>
      <c r="V9415">
        <v>0</v>
      </c>
      <c r="W9415">
        <v>0</v>
      </c>
      <c r="X9415">
        <v>14.461461705223568</v>
      </c>
      <c r="Y9415">
        <v>0</v>
      </c>
      <c r="Z9415">
        <v>0</v>
      </c>
      <c r="AA9415">
        <v>0</v>
      </c>
      <c r="AB9415">
        <v>0</v>
      </c>
      <c r="AC9415">
        <v>0</v>
      </c>
      <c r="AD9415">
        <v>0</v>
      </c>
      <c r="AE9415">
        <v>14.461461705223568</v>
      </c>
    </row>
    <row r="9416" spans="1:31" x14ac:dyDescent="0.3">
      <c r="A9416">
        <v>2731276</v>
      </c>
      <c r="B9416">
        <v>1</v>
      </c>
      <c r="C9416" t="s">
        <v>81</v>
      </c>
      <c r="D9416" t="s">
        <v>113</v>
      </c>
      <c r="E9416" t="s">
        <v>145</v>
      </c>
      <c r="F9416" t="s">
        <v>25568</v>
      </c>
      <c r="G9416" t="s">
        <v>230</v>
      </c>
      <c r="H9416" t="s">
        <v>135</v>
      </c>
      <c r="I9416" t="s">
        <v>136</v>
      </c>
      <c r="J9416" t="s">
        <v>137</v>
      </c>
      <c r="K9416" t="s">
        <v>138</v>
      </c>
      <c r="L9416" t="s">
        <v>25569</v>
      </c>
      <c r="M9416" t="s">
        <v>25570</v>
      </c>
      <c r="N9416">
        <v>3.0436111110000001</v>
      </c>
      <c r="O9416">
        <v>0</v>
      </c>
      <c r="P9416">
        <v>1</v>
      </c>
      <c r="Q9416">
        <v>0</v>
      </c>
      <c r="R9416">
        <v>0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0.26147983651630002</v>
      </c>
      <c r="Y9416">
        <v>0</v>
      </c>
      <c r="Z9416">
        <v>0</v>
      </c>
      <c r="AA9416">
        <v>0</v>
      </c>
      <c r="AB9416">
        <v>0</v>
      </c>
      <c r="AC9416">
        <v>0</v>
      </c>
      <c r="AD9416">
        <v>0</v>
      </c>
      <c r="AE9416">
        <v>0.26147983651630002</v>
      </c>
    </row>
    <row r="9417" spans="1:31" x14ac:dyDescent="0.3">
      <c r="A9417">
        <v>2731479</v>
      </c>
      <c r="B9417">
        <v>1</v>
      </c>
      <c r="C9417" t="s">
        <v>80</v>
      </c>
      <c r="D9417" t="s">
        <v>90</v>
      </c>
      <c r="E9417" t="s">
        <v>145</v>
      </c>
      <c r="F9417" t="s">
        <v>25571</v>
      </c>
      <c r="G9417" t="s">
        <v>230</v>
      </c>
      <c r="H9417" t="s">
        <v>135</v>
      </c>
      <c r="I9417" t="s">
        <v>136</v>
      </c>
      <c r="J9417" t="s">
        <v>137</v>
      </c>
      <c r="K9417" t="s">
        <v>138</v>
      </c>
      <c r="L9417" t="s">
        <v>25572</v>
      </c>
      <c r="M9417" t="s">
        <v>25573</v>
      </c>
      <c r="N9417">
        <v>8.9144444440000008</v>
      </c>
      <c r="O9417">
        <v>0</v>
      </c>
      <c r="P9417">
        <v>1</v>
      </c>
      <c r="Q9417">
        <v>0</v>
      </c>
      <c r="R9417">
        <v>0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1.8020805472174999</v>
      </c>
      <c r="Y9417">
        <v>0</v>
      </c>
      <c r="Z9417">
        <v>0</v>
      </c>
      <c r="AA9417">
        <v>0</v>
      </c>
      <c r="AB9417">
        <v>0</v>
      </c>
      <c r="AC9417">
        <v>0</v>
      </c>
      <c r="AD9417">
        <v>0</v>
      </c>
      <c r="AE9417">
        <v>1.8020805472174999</v>
      </c>
    </row>
    <row r="9418" spans="1:31" x14ac:dyDescent="0.3">
      <c r="A9418">
        <v>2731084</v>
      </c>
      <c r="B9418">
        <v>1</v>
      </c>
      <c r="C9418" t="s">
        <v>81</v>
      </c>
      <c r="D9418" t="s">
        <v>128</v>
      </c>
      <c r="E9418" t="s">
        <v>213</v>
      </c>
      <c r="F9418" t="s">
        <v>1420</v>
      </c>
      <c r="G9418" t="s">
        <v>152</v>
      </c>
      <c r="H9418" t="s">
        <v>153</v>
      </c>
      <c r="I9418" t="s">
        <v>136</v>
      </c>
      <c r="J9418" t="s">
        <v>137</v>
      </c>
      <c r="K9418" t="s">
        <v>138</v>
      </c>
      <c r="L9418" t="s">
        <v>25574</v>
      </c>
      <c r="M9418" t="s">
        <v>25575</v>
      </c>
      <c r="N9418">
        <v>0.94388888800000004</v>
      </c>
      <c r="O9418">
        <v>5</v>
      </c>
      <c r="P9418">
        <v>458</v>
      </c>
      <c r="Q9418">
        <v>96</v>
      </c>
      <c r="R9418">
        <v>25</v>
      </c>
      <c r="S9418">
        <v>5</v>
      </c>
      <c r="T9418">
        <v>49</v>
      </c>
      <c r="U9418">
        <v>0</v>
      </c>
      <c r="V9418">
        <v>0</v>
      </c>
      <c r="W9418">
        <v>0.40219815133466669</v>
      </c>
      <c r="X9418">
        <v>77.317895064945716</v>
      </c>
      <c r="Y9418">
        <v>27.627953962437292</v>
      </c>
      <c r="Z9418">
        <v>4.7835251623667912</v>
      </c>
      <c r="AA9418">
        <v>34.700635099830464</v>
      </c>
      <c r="AB9418">
        <v>23.692505405974792</v>
      </c>
      <c r="AC9418">
        <v>0</v>
      </c>
      <c r="AD9418">
        <v>0</v>
      </c>
      <c r="AE9418">
        <v>168.52471284688974</v>
      </c>
    </row>
    <row r="9419" spans="1:31" x14ac:dyDescent="0.3">
      <c r="A9419">
        <v>2731525</v>
      </c>
      <c r="B9419">
        <v>1</v>
      </c>
      <c r="C9419" t="s">
        <v>81</v>
      </c>
      <c r="D9419" t="s">
        <v>120</v>
      </c>
      <c r="E9419" t="s">
        <v>150</v>
      </c>
      <c r="F9419" t="s">
        <v>3081</v>
      </c>
      <c r="G9419" t="s">
        <v>152</v>
      </c>
      <c r="H9419" t="s">
        <v>153</v>
      </c>
      <c r="I9419" t="s">
        <v>136</v>
      </c>
      <c r="J9419" t="s">
        <v>137</v>
      </c>
      <c r="K9419" t="s">
        <v>138</v>
      </c>
      <c r="L9419" t="s">
        <v>25576</v>
      </c>
      <c r="M9419" t="s">
        <v>25577</v>
      </c>
      <c r="N9419">
        <v>0.445833333</v>
      </c>
      <c r="O9419">
        <v>5</v>
      </c>
      <c r="P9419">
        <v>881</v>
      </c>
      <c r="Q9419">
        <v>290</v>
      </c>
      <c r="R9419">
        <v>94</v>
      </c>
      <c r="S9419">
        <v>22</v>
      </c>
      <c r="T9419">
        <v>110</v>
      </c>
      <c r="U9419">
        <v>4</v>
      </c>
      <c r="V9419">
        <v>1</v>
      </c>
      <c r="W9419">
        <v>5.596241036800313</v>
      </c>
      <c r="X9419">
        <v>58.237567329336272</v>
      </c>
      <c r="Y9419">
        <v>510.3431794934416</v>
      </c>
      <c r="Z9419">
        <v>3.9668903688255752</v>
      </c>
      <c r="AA9419">
        <v>777.64091785916162</v>
      </c>
      <c r="AB9419">
        <v>25.3951248743146</v>
      </c>
      <c r="AC9419">
        <v>438.27925235906338</v>
      </c>
      <c r="AD9419">
        <v>0.35329097805120008</v>
      </c>
      <c r="AE9419">
        <v>1819.8124642989947</v>
      </c>
    </row>
    <row r="9420" spans="1:31" x14ac:dyDescent="0.3">
      <c r="A9420">
        <v>2731230</v>
      </c>
      <c r="B9420">
        <v>1</v>
      </c>
      <c r="C9420" t="s">
        <v>80</v>
      </c>
      <c r="D9420" t="s">
        <v>102</v>
      </c>
      <c r="E9420" t="s">
        <v>156</v>
      </c>
      <c r="F9420" t="s">
        <v>17769</v>
      </c>
      <c r="G9420" t="s">
        <v>300</v>
      </c>
      <c r="H9420" t="s">
        <v>153</v>
      </c>
      <c r="I9420" t="s">
        <v>136</v>
      </c>
      <c r="J9420" t="s">
        <v>137</v>
      </c>
      <c r="K9420" t="s">
        <v>210</v>
      </c>
      <c r="L9420" t="s">
        <v>25578</v>
      </c>
      <c r="M9420" t="s">
        <v>25579</v>
      </c>
      <c r="N9420">
        <v>7.4783333330000001</v>
      </c>
      <c r="O9420">
        <v>0</v>
      </c>
      <c r="P9420">
        <v>0</v>
      </c>
      <c r="Q9420">
        <v>0</v>
      </c>
      <c r="R9420">
        <v>24</v>
      </c>
      <c r="S9420">
        <v>0</v>
      </c>
      <c r="T9420">
        <v>9</v>
      </c>
      <c r="U9420">
        <v>0</v>
      </c>
      <c r="V9420">
        <v>0</v>
      </c>
      <c r="W9420">
        <v>0</v>
      </c>
      <c r="X9420">
        <v>0</v>
      </c>
      <c r="Y9420">
        <v>0</v>
      </c>
      <c r="Z9420">
        <v>77.389902271755076</v>
      </c>
      <c r="AA9420">
        <v>0</v>
      </c>
      <c r="AB9420">
        <v>82.521059214013505</v>
      </c>
      <c r="AC9420">
        <v>0</v>
      </c>
      <c r="AD9420">
        <v>0</v>
      </c>
      <c r="AE9420">
        <v>159.91096148576858</v>
      </c>
    </row>
    <row r="9421" spans="1:31" x14ac:dyDescent="0.3">
      <c r="A9421">
        <v>2731210</v>
      </c>
      <c r="B9421">
        <v>1</v>
      </c>
      <c r="C9421" t="s">
        <v>80</v>
      </c>
      <c r="D9421" t="s">
        <v>105</v>
      </c>
      <c r="E9421" t="s">
        <v>161</v>
      </c>
      <c r="F9421" t="s">
        <v>1928</v>
      </c>
      <c r="G9421" t="s">
        <v>163</v>
      </c>
      <c r="H9421" t="s">
        <v>135</v>
      </c>
      <c r="I9421" t="s">
        <v>136</v>
      </c>
      <c r="J9421" t="s">
        <v>137</v>
      </c>
      <c r="K9421" t="s">
        <v>138</v>
      </c>
      <c r="L9421" t="s">
        <v>25580</v>
      </c>
      <c r="M9421" t="s">
        <v>25581</v>
      </c>
      <c r="N9421">
        <v>2.9125000000000001</v>
      </c>
      <c r="O9421">
        <v>0</v>
      </c>
      <c r="P9421">
        <v>0</v>
      </c>
      <c r="Q9421">
        <v>0</v>
      </c>
      <c r="R9421">
        <v>19</v>
      </c>
      <c r="S9421">
        <v>0</v>
      </c>
      <c r="T9421">
        <v>1</v>
      </c>
      <c r="U9421">
        <v>0</v>
      </c>
      <c r="V9421">
        <v>0</v>
      </c>
      <c r="W9421">
        <v>0</v>
      </c>
      <c r="X9421">
        <v>0</v>
      </c>
      <c r="Y9421">
        <v>0</v>
      </c>
      <c r="Z9421">
        <v>14.679767246582788</v>
      </c>
      <c r="AA9421">
        <v>0</v>
      </c>
      <c r="AB9421">
        <v>0.20770448983162418</v>
      </c>
      <c r="AC9421">
        <v>0</v>
      </c>
      <c r="AD9421">
        <v>0</v>
      </c>
      <c r="AE9421">
        <v>14.887471736414412</v>
      </c>
    </row>
    <row r="9422" spans="1:31" x14ac:dyDescent="0.3">
      <c r="A9422">
        <v>2731067</v>
      </c>
      <c r="B9422">
        <v>1</v>
      </c>
      <c r="C9422" t="s">
        <v>81</v>
      </c>
      <c r="D9422" t="s">
        <v>115</v>
      </c>
      <c r="E9422" t="s">
        <v>145</v>
      </c>
      <c r="F9422" t="s">
        <v>25582</v>
      </c>
      <c r="G9422" t="s">
        <v>147</v>
      </c>
      <c r="H9422" t="s">
        <v>135</v>
      </c>
      <c r="I9422" t="s">
        <v>136</v>
      </c>
      <c r="J9422" t="s">
        <v>137</v>
      </c>
      <c r="K9422" t="s">
        <v>138</v>
      </c>
      <c r="L9422" t="s">
        <v>25583</v>
      </c>
      <c r="M9422" t="s">
        <v>25584</v>
      </c>
      <c r="N9422">
        <v>0.96694444400000001</v>
      </c>
      <c r="O9422">
        <v>0</v>
      </c>
      <c r="P9422">
        <v>0</v>
      </c>
      <c r="Q9422">
        <v>0</v>
      </c>
      <c r="R9422">
        <v>0</v>
      </c>
      <c r="S9422">
        <v>0</v>
      </c>
      <c r="T9422">
        <v>1</v>
      </c>
      <c r="U9422">
        <v>0</v>
      </c>
      <c r="V9422">
        <v>0</v>
      </c>
      <c r="W9422">
        <v>0</v>
      </c>
      <c r="X9422">
        <v>0</v>
      </c>
      <c r="Y9422">
        <v>0</v>
      </c>
      <c r="Z9422">
        <v>0</v>
      </c>
      <c r="AA9422">
        <v>0</v>
      </c>
      <c r="AB9422">
        <v>0.17451998682281666</v>
      </c>
      <c r="AC9422">
        <v>0</v>
      </c>
      <c r="AD9422">
        <v>0</v>
      </c>
      <c r="AE9422">
        <v>0.17451998682281666</v>
      </c>
    </row>
    <row r="9423" spans="1:31" x14ac:dyDescent="0.3">
      <c r="A9423">
        <v>2731731</v>
      </c>
      <c r="B9423">
        <v>1</v>
      </c>
      <c r="C9423" t="s">
        <v>80</v>
      </c>
      <c r="D9423" t="s">
        <v>96</v>
      </c>
      <c r="E9423" t="s">
        <v>200</v>
      </c>
      <c r="F9423" t="s">
        <v>25585</v>
      </c>
      <c r="G9423" t="s">
        <v>543</v>
      </c>
      <c r="H9423" t="s">
        <v>135</v>
      </c>
      <c r="I9423" t="s">
        <v>136</v>
      </c>
      <c r="J9423" t="s">
        <v>137</v>
      </c>
      <c r="K9423" t="s">
        <v>138</v>
      </c>
      <c r="L9423" t="s">
        <v>25586</v>
      </c>
      <c r="M9423" t="s">
        <v>25587</v>
      </c>
      <c r="N9423">
        <v>7.3186111110000001</v>
      </c>
      <c r="O9423">
        <v>0</v>
      </c>
      <c r="P9423">
        <v>15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41.250342128733315</v>
      </c>
      <c r="Y9423">
        <v>0</v>
      </c>
      <c r="Z9423">
        <v>0</v>
      </c>
      <c r="AA9423">
        <v>0</v>
      </c>
      <c r="AB9423">
        <v>0</v>
      </c>
      <c r="AC9423">
        <v>0</v>
      </c>
      <c r="AD9423">
        <v>0</v>
      </c>
      <c r="AE9423">
        <v>41.250342128733315</v>
      </c>
    </row>
    <row r="9424" spans="1:31" x14ac:dyDescent="0.3">
      <c r="A9424">
        <v>2731090</v>
      </c>
      <c r="B9424">
        <v>1</v>
      </c>
      <c r="C9424" t="s">
        <v>80</v>
      </c>
      <c r="D9424" t="s">
        <v>82</v>
      </c>
      <c r="E9424" t="s">
        <v>200</v>
      </c>
      <c r="F9424" t="s">
        <v>25588</v>
      </c>
      <c r="G9424" t="s">
        <v>249</v>
      </c>
      <c r="H9424" t="s">
        <v>135</v>
      </c>
      <c r="I9424" t="s">
        <v>136</v>
      </c>
      <c r="J9424" t="s">
        <v>5</v>
      </c>
      <c r="K9424" t="s">
        <v>138</v>
      </c>
      <c r="L9424" t="s">
        <v>25589</v>
      </c>
      <c r="M9424" t="s">
        <v>25590</v>
      </c>
      <c r="N9424">
        <v>13.359444443999999</v>
      </c>
      <c r="O9424">
        <v>0</v>
      </c>
      <c r="P9424">
        <v>31</v>
      </c>
      <c r="Q9424">
        <v>0</v>
      </c>
      <c r="R9424">
        <v>0</v>
      </c>
      <c r="S9424">
        <v>0</v>
      </c>
      <c r="T9424">
        <v>50</v>
      </c>
      <c r="U9424">
        <v>0</v>
      </c>
      <c r="V9424">
        <v>0</v>
      </c>
      <c r="W9424">
        <v>0</v>
      </c>
      <c r="X9424">
        <v>78.016743724159284</v>
      </c>
      <c r="Y9424">
        <v>0</v>
      </c>
      <c r="Z9424">
        <v>0</v>
      </c>
      <c r="AA9424">
        <v>0</v>
      </c>
      <c r="AB9424">
        <v>1126.3288407504547</v>
      </c>
      <c r="AC9424">
        <v>0</v>
      </c>
      <c r="AD9424">
        <v>0</v>
      </c>
      <c r="AE9424">
        <v>1204.345584474614</v>
      </c>
    </row>
    <row r="9425" spans="1:31" x14ac:dyDescent="0.3">
      <c r="A9425">
        <v>2730898</v>
      </c>
      <c r="B9425">
        <v>1</v>
      </c>
      <c r="C9425" t="s">
        <v>80</v>
      </c>
      <c r="D9425" t="s">
        <v>107</v>
      </c>
      <c r="E9425" t="s">
        <v>150</v>
      </c>
      <c r="F9425" t="s">
        <v>25591</v>
      </c>
      <c r="G9425" t="s">
        <v>152</v>
      </c>
      <c r="H9425" t="s">
        <v>153</v>
      </c>
      <c r="I9425" t="s">
        <v>136</v>
      </c>
      <c r="J9425" t="s">
        <v>137</v>
      </c>
      <c r="K9425" t="s">
        <v>138</v>
      </c>
      <c r="L9425" t="s">
        <v>25592</v>
      </c>
      <c r="M9425" t="s">
        <v>25593</v>
      </c>
      <c r="N9425">
        <v>0.54805555500000003</v>
      </c>
      <c r="O9425">
        <v>0</v>
      </c>
      <c r="P9425">
        <v>1340</v>
      </c>
      <c r="Q9425">
        <v>27</v>
      </c>
      <c r="R9425">
        <v>89</v>
      </c>
      <c r="S9425">
        <v>7</v>
      </c>
      <c r="T9425">
        <v>52</v>
      </c>
      <c r="U9425">
        <v>0</v>
      </c>
      <c r="V9425">
        <v>3</v>
      </c>
      <c r="W9425">
        <v>0</v>
      </c>
      <c r="X9425">
        <v>45.059960453073195</v>
      </c>
      <c r="Y9425">
        <v>328.33590701775461</v>
      </c>
      <c r="Z9425">
        <v>33.978865439908844</v>
      </c>
      <c r="AA9425">
        <v>13.604215737817094</v>
      </c>
      <c r="AB9425">
        <v>28.073946756436388</v>
      </c>
      <c r="AC9425">
        <v>0</v>
      </c>
      <c r="AD9425">
        <v>0.25348884181164499</v>
      </c>
      <c r="AE9425">
        <v>449.30638424680171</v>
      </c>
    </row>
    <row r="9426" spans="1:31" x14ac:dyDescent="0.3">
      <c r="A9426">
        <v>2731751</v>
      </c>
      <c r="B9426">
        <v>1</v>
      </c>
      <c r="C9426" t="s">
        <v>80</v>
      </c>
      <c r="D9426" t="s">
        <v>85</v>
      </c>
      <c r="E9426" t="s">
        <v>132</v>
      </c>
      <c r="F9426" t="s">
        <v>25594</v>
      </c>
      <c r="G9426" t="s">
        <v>1655</v>
      </c>
      <c r="H9426" t="s">
        <v>135</v>
      </c>
      <c r="I9426" t="s">
        <v>136</v>
      </c>
      <c r="J9426" t="s">
        <v>137</v>
      </c>
      <c r="K9426" t="s">
        <v>138</v>
      </c>
      <c r="L9426" t="s">
        <v>25595</v>
      </c>
      <c r="M9426" t="s">
        <v>25596</v>
      </c>
      <c r="N9426">
        <v>3.988888888</v>
      </c>
      <c r="O9426">
        <v>0</v>
      </c>
      <c r="P9426">
        <v>625</v>
      </c>
      <c r="Q9426">
        <v>0</v>
      </c>
      <c r="R9426">
        <v>0</v>
      </c>
      <c r="S9426">
        <v>0</v>
      </c>
      <c r="T9426">
        <v>12</v>
      </c>
      <c r="U9426">
        <v>0</v>
      </c>
      <c r="V9426">
        <v>1</v>
      </c>
      <c r="W9426">
        <v>0</v>
      </c>
      <c r="X9426">
        <v>530.28165441502983</v>
      </c>
      <c r="Y9426">
        <v>0</v>
      </c>
      <c r="Z9426">
        <v>0</v>
      </c>
      <c r="AA9426">
        <v>0</v>
      </c>
      <c r="AB9426">
        <v>51.926721916165754</v>
      </c>
      <c r="AC9426">
        <v>0</v>
      </c>
      <c r="AD9426">
        <v>19.92085619996638</v>
      </c>
      <c r="AE9426">
        <v>602.12923253116196</v>
      </c>
    </row>
    <row r="9427" spans="1:31" x14ac:dyDescent="0.3">
      <c r="A9427">
        <v>2730918</v>
      </c>
      <c r="B9427">
        <v>1</v>
      </c>
      <c r="C9427" t="s">
        <v>80</v>
      </c>
      <c r="D9427" t="s">
        <v>96</v>
      </c>
      <c r="E9427" t="s">
        <v>200</v>
      </c>
      <c r="F9427" t="s">
        <v>25597</v>
      </c>
      <c r="G9427" t="s">
        <v>393</v>
      </c>
      <c r="H9427" t="s">
        <v>135</v>
      </c>
      <c r="I9427" t="s">
        <v>136</v>
      </c>
      <c r="J9427" t="s">
        <v>137</v>
      </c>
      <c r="K9427" t="s">
        <v>138</v>
      </c>
      <c r="L9427" t="s">
        <v>25598</v>
      </c>
      <c r="M9427" t="s">
        <v>25599</v>
      </c>
      <c r="N9427">
        <v>7.3716666660000003</v>
      </c>
      <c r="O9427">
        <v>0</v>
      </c>
      <c r="P9427">
        <v>16</v>
      </c>
      <c r="Q9427">
        <v>0</v>
      </c>
      <c r="R9427">
        <v>0</v>
      </c>
      <c r="S9427">
        <v>0</v>
      </c>
      <c r="T9427">
        <v>2</v>
      </c>
      <c r="U9427">
        <v>0</v>
      </c>
      <c r="V9427">
        <v>0</v>
      </c>
      <c r="W9427">
        <v>0</v>
      </c>
      <c r="X9427">
        <v>10.462483120757561</v>
      </c>
      <c r="Y9427">
        <v>0</v>
      </c>
      <c r="Z9427">
        <v>0</v>
      </c>
      <c r="AA9427">
        <v>0</v>
      </c>
      <c r="AB9427">
        <v>179.59266776524387</v>
      </c>
      <c r="AC9427">
        <v>0</v>
      </c>
      <c r="AD9427">
        <v>0</v>
      </c>
      <c r="AE9427">
        <v>190.05515088600143</v>
      </c>
    </row>
    <row r="9428" spans="1:31" x14ac:dyDescent="0.3">
      <c r="A9428">
        <v>2730919</v>
      </c>
      <c r="B9428">
        <v>2</v>
      </c>
      <c r="C9428" t="s">
        <v>80</v>
      </c>
      <c r="D9428" t="s">
        <v>82</v>
      </c>
      <c r="E9428" t="s">
        <v>132</v>
      </c>
      <c r="F9428" t="s">
        <v>1034</v>
      </c>
      <c r="G9428" t="s">
        <v>249</v>
      </c>
      <c r="H9428" t="s">
        <v>135</v>
      </c>
      <c r="I9428" t="s">
        <v>136</v>
      </c>
      <c r="J9428" t="s">
        <v>5</v>
      </c>
      <c r="K9428" t="s">
        <v>138</v>
      </c>
      <c r="L9428" t="s">
        <v>25211</v>
      </c>
      <c r="M9428" t="s">
        <v>25600</v>
      </c>
      <c r="N9428">
        <v>0.235555555</v>
      </c>
      <c r="O9428">
        <v>0</v>
      </c>
      <c r="P9428">
        <v>192</v>
      </c>
      <c r="Q9428">
        <v>0</v>
      </c>
      <c r="R9428">
        <v>0</v>
      </c>
      <c r="S9428">
        <v>0</v>
      </c>
      <c r="T9428">
        <v>349</v>
      </c>
      <c r="U9428">
        <v>0</v>
      </c>
      <c r="V9428">
        <v>0</v>
      </c>
      <c r="W9428">
        <v>0</v>
      </c>
      <c r="X9428">
        <v>10.214639670865282</v>
      </c>
      <c r="Y9428">
        <v>0</v>
      </c>
      <c r="Z9428">
        <v>0</v>
      </c>
      <c r="AA9428">
        <v>0</v>
      </c>
      <c r="AB9428">
        <v>50.667159710551125</v>
      </c>
      <c r="AC9428">
        <v>0</v>
      </c>
      <c r="AD9428">
        <v>0</v>
      </c>
      <c r="AE9428">
        <v>60.881799381416407</v>
      </c>
    </row>
    <row r="9429" spans="1:31" x14ac:dyDescent="0.3">
      <c r="A9429">
        <v>2731004</v>
      </c>
      <c r="B9429">
        <v>1</v>
      </c>
      <c r="C9429" t="s">
        <v>80</v>
      </c>
      <c r="D9429" t="s">
        <v>96</v>
      </c>
      <c r="E9429" t="s">
        <v>161</v>
      </c>
      <c r="F9429" t="s">
        <v>23840</v>
      </c>
      <c r="G9429" t="s">
        <v>163</v>
      </c>
      <c r="H9429" t="s">
        <v>135</v>
      </c>
      <c r="I9429" t="s">
        <v>136</v>
      </c>
      <c r="J9429" t="s">
        <v>137</v>
      </c>
      <c r="K9429" t="s">
        <v>138</v>
      </c>
      <c r="L9429" t="s">
        <v>25601</v>
      </c>
      <c r="M9429" t="s">
        <v>25602</v>
      </c>
      <c r="N9429">
        <v>3.375555555</v>
      </c>
      <c r="O9429">
        <v>0</v>
      </c>
      <c r="P9429">
        <v>30</v>
      </c>
      <c r="Q9429">
        <v>0</v>
      </c>
      <c r="R9429">
        <v>0</v>
      </c>
      <c r="S9429">
        <v>0</v>
      </c>
      <c r="T9429">
        <v>1</v>
      </c>
      <c r="U9429">
        <v>0</v>
      </c>
      <c r="V9429">
        <v>0</v>
      </c>
      <c r="W9429">
        <v>0</v>
      </c>
      <c r="X9429">
        <v>40.027363529001029</v>
      </c>
      <c r="Y9429">
        <v>0</v>
      </c>
      <c r="Z9429">
        <v>0</v>
      </c>
      <c r="AA9429">
        <v>0</v>
      </c>
      <c r="AB9429">
        <v>4.153304568261035</v>
      </c>
      <c r="AC9429">
        <v>0</v>
      </c>
      <c r="AD9429">
        <v>0</v>
      </c>
      <c r="AE9429">
        <v>44.180668097262064</v>
      </c>
    </row>
    <row r="9430" spans="1:31" x14ac:dyDescent="0.3">
      <c r="A9430">
        <v>2731937</v>
      </c>
      <c r="B9430">
        <v>1</v>
      </c>
      <c r="C9430" t="s">
        <v>80</v>
      </c>
      <c r="D9430" t="s">
        <v>101</v>
      </c>
      <c r="E9430" t="s">
        <v>161</v>
      </c>
      <c r="F9430" t="s">
        <v>16574</v>
      </c>
      <c r="G9430" t="s">
        <v>163</v>
      </c>
      <c r="H9430" t="s">
        <v>135</v>
      </c>
      <c r="I9430" t="s">
        <v>136</v>
      </c>
      <c r="J9430" t="s">
        <v>137</v>
      </c>
      <c r="K9430" t="s">
        <v>138</v>
      </c>
      <c r="L9430" t="s">
        <v>25603</v>
      </c>
      <c r="M9430" t="s">
        <v>25604</v>
      </c>
      <c r="N9430">
        <v>4.335</v>
      </c>
      <c r="O9430">
        <v>0</v>
      </c>
      <c r="P9430">
        <v>135</v>
      </c>
      <c r="Q9430">
        <v>0</v>
      </c>
      <c r="R9430">
        <v>0</v>
      </c>
      <c r="S9430">
        <v>0</v>
      </c>
      <c r="T9430">
        <v>9</v>
      </c>
      <c r="U9430">
        <v>0</v>
      </c>
      <c r="V9430">
        <v>0</v>
      </c>
      <c r="W9430">
        <v>0</v>
      </c>
      <c r="X9430">
        <v>129.27880186635059</v>
      </c>
      <c r="Y9430">
        <v>0</v>
      </c>
      <c r="Z9430">
        <v>0</v>
      </c>
      <c r="AA9430">
        <v>0</v>
      </c>
      <c r="AB9430">
        <v>56.300787194329331</v>
      </c>
      <c r="AC9430">
        <v>0</v>
      </c>
      <c r="AD9430">
        <v>0</v>
      </c>
      <c r="AE9430">
        <v>185.57958906067992</v>
      </c>
    </row>
    <row r="9431" spans="1:31" x14ac:dyDescent="0.3">
      <c r="A9431">
        <v>2731396</v>
      </c>
      <c r="B9431">
        <v>1</v>
      </c>
      <c r="C9431" t="s">
        <v>81</v>
      </c>
      <c r="D9431" t="s">
        <v>127</v>
      </c>
      <c r="E9431" t="s">
        <v>213</v>
      </c>
      <c r="F9431" t="s">
        <v>1329</v>
      </c>
      <c r="G9431" t="s">
        <v>152</v>
      </c>
      <c r="H9431" t="s">
        <v>153</v>
      </c>
      <c r="I9431" t="s">
        <v>136</v>
      </c>
      <c r="J9431" t="s">
        <v>137</v>
      </c>
      <c r="K9431" t="s">
        <v>138</v>
      </c>
      <c r="L9431" t="s">
        <v>25605</v>
      </c>
      <c r="M9431" t="s">
        <v>25606</v>
      </c>
      <c r="N9431">
        <v>0.29277777700000002</v>
      </c>
      <c r="O9431">
        <v>4</v>
      </c>
      <c r="P9431">
        <v>87</v>
      </c>
      <c r="Q9431">
        <v>100</v>
      </c>
      <c r="R9431">
        <v>99</v>
      </c>
      <c r="S9431">
        <v>2</v>
      </c>
      <c r="T9431">
        <v>9</v>
      </c>
      <c r="U9431">
        <v>0</v>
      </c>
      <c r="V9431">
        <v>0</v>
      </c>
      <c r="W9431">
        <v>5.2720114711666675E-2</v>
      </c>
      <c r="X9431">
        <v>2.8490682267294933</v>
      </c>
      <c r="Y9431">
        <v>0.53563921330124009</v>
      </c>
      <c r="Z9431">
        <v>1.450491958315415</v>
      </c>
      <c r="AA9431">
        <v>3.03563058861012</v>
      </c>
      <c r="AB9431">
        <v>0.84589999996041665</v>
      </c>
      <c r="AC9431">
        <v>0</v>
      </c>
      <c r="AD9431">
        <v>0</v>
      </c>
      <c r="AE9431">
        <v>8.769450101628351</v>
      </c>
    </row>
    <row r="9432" spans="1:31" x14ac:dyDescent="0.3">
      <c r="A9432">
        <v>2731153</v>
      </c>
      <c r="B9432">
        <v>1</v>
      </c>
      <c r="C9432" t="s">
        <v>80</v>
      </c>
      <c r="D9432" t="s">
        <v>96</v>
      </c>
      <c r="E9432" t="s">
        <v>161</v>
      </c>
      <c r="F9432" t="s">
        <v>25607</v>
      </c>
      <c r="G9432" t="s">
        <v>409</v>
      </c>
      <c r="H9432" t="s">
        <v>135</v>
      </c>
      <c r="I9432" t="s">
        <v>136</v>
      </c>
      <c r="J9432" t="s">
        <v>137</v>
      </c>
      <c r="K9432" t="s">
        <v>138</v>
      </c>
      <c r="L9432" t="s">
        <v>25608</v>
      </c>
      <c r="M9432" t="s">
        <v>25609</v>
      </c>
      <c r="N9432">
        <v>2.9049999999999998</v>
      </c>
      <c r="O9432">
        <v>0</v>
      </c>
      <c r="P9432">
        <v>29</v>
      </c>
      <c r="Q9432">
        <v>0</v>
      </c>
      <c r="R9432">
        <v>1</v>
      </c>
      <c r="S9432">
        <v>0</v>
      </c>
      <c r="T9432">
        <v>2</v>
      </c>
      <c r="U9432">
        <v>0</v>
      </c>
      <c r="V9432">
        <v>0</v>
      </c>
      <c r="W9432">
        <v>0</v>
      </c>
      <c r="X9432">
        <v>21.517361211735807</v>
      </c>
      <c r="Y9432">
        <v>0</v>
      </c>
      <c r="Z9432">
        <v>5.1021267767974932</v>
      </c>
      <c r="AA9432">
        <v>0</v>
      </c>
      <c r="AB9432">
        <v>0</v>
      </c>
      <c r="AC9432">
        <v>0</v>
      </c>
      <c r="AD9432">
        <v>0</v>
      </c>
      <c r="AE9432">
        <v>26.619487988533301</v>
      </c>
    </row>
    <row r="9433" spans="1:31" x14ac:dyDescent="0.3">
      <c r="A9433">
        <v>2731694</v>
      </c>
      <c r="B9433">
        <v>1</v>
      </c>
      <c r="C9433" t="s">
        <v>80</v>
      </c>
      <c r="D9433" t="s">
        <v>107</v>
      </c>
      <c r="E9433" t="s">
        <v>161</v>
      </c>
      <c r="F9433" t="s">
        <v>25610</v>
      </c>
      <c r="G9433" t="s">
        <v>409</v>
      </c>
      <c r="H9433" t="s">
        <v>135</v>
      </c>
      <c r="I9433" t="s">
        <v>136</v>
      </c>
      <c r="J9433" t="s">
        <v>137</v>
      </c>
      <c r="K9433" t="s">
        <v>138</v>
      </c>
      <c r="L9433" t="s">
        <v>24897</v>
      </c>
      <c r="M9433" t="s">
        <v>25611</v>
      </c>
      <c r="N9433">
        <v>1.572777777</v>
      </c>
      <c r="O9433">
        <v>0</v>
      </c>
      <c r="P9433">
        <v>45</v>
      </c>
      <c r="Q9433">
        <v>0</v>
      </c>
      <c r="R9433">
        <v>0</v>
      </c>
      <c r="S9433">
        <v>0</v>
      </c>
      <c r="T9433">
        <v>2</v>
      </c>
      <c r="U9433">
        <v>0</v>
      </c>
      <c r="V9433">
        <v>0</v>
      </c>
      <c r="W9433">
        <v>0</v>
      </c>
      <c r="X9433">
        <v>13.891015219739199</v>
      </c>
      <c r="Y9433">
        <v>0</v>
      </c>
      <c r="Z9433">
        <v>0</v>
      </c>
      <c r="AA9433">
        <v>0</v>
      </c>
      <c r="AB9433">
        <v>6.1380229800925301</v>
      </c>
      <c r="AC9433">
        <v>0</v>
      </c>
      <c r="AD9433">
        <v>0</v>
      </c>
      <c r="AE9433">
        <v>20.029038199831728</v>
      </c>
    </row>
    <row r="9434" spans="1:31" x14ac:dyDescent="0.3">
      <c r="A9434">
        <v>2731651</v>
      </c>
      <c r="B9434">
        <v>1</v>
      </c>
      <c r="C9434" t="s">
        <v>80</v>
      </c>
      <c r="D9434" t="s">
        <v>83</v>
      </c>
      <c r="E9434" t="s">
        <v>145</v>
      </c>
      <c r="F9434" t="s">
        <v>25612</v>
      </c>
      <c r="G9434" t="s">
        <v>230</v>
      </c>
      <c r="H9434" t="s">
        <v>135</v>
      </c>
      <c r="I9434" t="s">
        <v>136</v>
      </c>
      <c r="J9434" t="s">
        <v>137</v>
      </c>
      <c r="K9434" t="s">
        <v>138</v>
      </c>
      <c r="L9434" t="s">
        <v>25613</v>
      </c>
      <c r="M9434" t="s">
        <v>25614</v>
      </c>
      <c r="N9434">
        <v>3.3911111109999998</v>
      </c>
      <c r="O9434">
        <v>0</v>
      </c>
      <c r="P9434">
        <v>2</v>
      </c>
      <c r="Q9434">
        <v>0</v>
      </c>
      <c r="R9434">
        <v>0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1.2959147603566534</v>
      </c>
      <c r="Y9434">
        <v>0</v>
      </c>
      <c r="Z9434">
        <v>0</v>
      </c>
      <c r="AA9434">
        <v>0</v>
      </c>
      <c r="AB9434">
        <v>0</v>
      </c>
      <c r="AC9434">
        <v>0</v>
      </c>
      <c r="AD9434">
        <v>0</v>
      </c>
      <c r="AE9434">
        <v>1.2959147603566534</v>
      </c>
    </row>
    <row r="9435" spans="1:31" x14ac:dyDescent="0.3">
      <c r="A9435">
        <v>2731253</v>
      </c>
      <c r="B9435">
        <v>1</v>
      </c>
      <c r="C9435" t="s">
        <v>80</v>
      </c>
      <c r="D9435" t="s">
        <v>103</v>
      </c>
      <c r="E9435" t="s">
        <v>132</v>
      </c>
      <c r="F9435" t="s">
        <v>25615</v>
      </c>
      <c r="G9435" t="s">
        <v>134</v>
      </c>
      <c r="H9435" t="s">
        <v>135</v>
      </c>
      <c r="I9435" t="s">
        <v>136</v>
      </c>
      <c r="J9435" t="s">
        <v>137</v>
      </c>
      <c r="K9435" t="s">
        <v>138</v>
      </c>
      <c r="L9435" t="s">
        <v>25616</v>
      </c>
      <c r="M9435" t="s">
        <v>25617</v>
      </c>
      <c r="N9435">
        <v>9.2411111110000004</v>
      </c>
      <c r="O9435">
        <v>0</v>
      </c>
      <c r="P9435">
        <v>318</v>
      </c>
      <c r="Q9435">
        <v>0</v>
      </c>
      <c r="R9435">
        <v>1</v>
      </c>
      <c r="S9435">
        <v>0</v>
      </c>
      <c r="T9435">
        <v>20</v>
      </c>
      <c r="U9435">
        <v>0</v>
      </c>
      <c r="V9435">
        <v>0</v>
      </c>
      <c r="W9435">
        <v>0</v>
      </c>
      <c r="X9435">
        <v>578.8202987999083</v>
      </c>
      <c r="Y9435">
        <v>0</v>
      </c>
      <c r="Z9435">
        <v>0</v>
      </c>
      <c r="AA9435">
        <v>0</v>
      </c>
      <c r="AB9435">
        <v>94.977618084396013</v>
      </c>
      <c r="AC9435">
        <v>0</v>
      </c>
      <c r="AD9435">
        <v>0</v>
      </c>
      <c r="AE9435">
        <v>673.7979168843043</v>
      </c>
    </row>
    <row r="9436" spans="1:31" x14ac:dyDescent="0.3">
      <c r="A9436">
        <v>2731402</v>
      </c>
      <c r="B9436">
        <v>1</v>
      </c>
      <c r="C9436" t="s">
        <v>80</v>
      </c>
      <c r="D9436" t="s">
        <v>95</v>
      </c>
      <c r="E9436" t="s">
        <v>156</v>
      </c>
      <c r="F9436" t="s">
        <v>9802</v>
      </c>
      <c r="G9436" t="s">
        <v>152</v>
      </c>
      <c r="H9436" t="s">
        <v>153</v>
      </c>
      <c r="I9436" t="s">
        <v>136</v>
      </c>
      <c r="J9436" t="s">
        <v>137</v>
      </c>
      <c r="K9436" t="s">
        <v>138</v>
      </c>
      <c r="L9436" t="s">
        <v>25618</v>
      </c>
      <c r="M9436" t="s">
        <v>25619</v>
      </c>
      <c r="N9436">
        <v>4.1008333329999997</v>
      </c>
      <c r="O9436">
        <v>0</v>
      </c>
      <c r="P9436">
        <v>612</v>
      </c>
      <c r="Q9436">
        <v>0</v>
      </c>
      <c r="R9436">
        <v>3</v>
      </c>
      <c r="S9436">
        <v>2</v>
      </c>
      <c r="T9436">
        <v>64</v>
      </c>
      <c r="U9436">
        <v>0</v>
      </c>
      <c r="V9436">
        <v>0</v>
      </c>
      <c r="W9436">
        <v>0</v>
      </c>
      <c r="X9436">
        <v>270.91703066612178</v>
      </c>
      <c r="Y9436">
        <v>0</v>
      </c>
      <c r="Z9436">
        <v>2.0501739043416523</v>
      </c>
      <c r="AA9436">
        <v>54.913021700670541</v>
      </c>
      <c r="AB9436">
        <v>251.36457460300778</v>
      </c>
      <c r="AC9436">
        <v>0</v>
      </c>
      <c r="AD9436">
        <v>0</v>
      </c>
      <c r="AE9436">
        <v>579.24480087414167</v>
      </c>
    </row>
    <row r="9437" spans="1:31" x14ac:dyDescent="0.3">
      <c r="A9437">
        <v>2731943</v>
      </c>
      <c r="B9437">
        <v>1</v>
      </c>
      <c r="C9437" t="s">
        <v>80</v>
      </c>
      <c r="D9437" t="s">
        <v>84</v>
      </c>
      <c r="E9437" t="s">
        <v>161</v>
      </c>
      <c r="F9437" t="s">
        <v>639</v>
      </c>
      <c r="G9437" t="s">
        <v>163</v>
      </c>
      <c r="H9437" t="s">
        <v>135</v>
      </c>
      <c r="I9437" t="s">
        <v>136</v>
      </c>
      <c r="J9437" t="s">
        <v>137</v>
      </c>
      <c r="K9437" t="s">
        <v>138</v>
      </c>
      <c r="L9437" t="s">
        <v>25620</v>
      </c>
      <c r="M9437" t="s">
        <v>25621</v>
      </c>
      <c r="N9437">
        <v>1.4402777769999999</v>
      </c>
      <c r="O9437">
        <v>0</v>
      </c>
      <c r="P9437">
        <v>203</v>
      </c>
      <c r="Q9437">
        <v>0</v>
      </c>
      <c r="R9437">
        <v>0</v>
      </c>
      <c r="S9437">
        <v>0</v>
      </c>
      <c r="T9437">
        <v>4</v>
      </c>
      <c r="U9437">
        <v>0</v>
      </c>
      <c r="V9437">
        <v>0</v>
      </c>
      <c r="W9437">
        <v>0</v>
      </c>
      <c r="X9437">
        <v>79.327333626605679</v>
      </c>
      <c r="Y9437">
        <v>0</v>
      </c>
      <c r="Z9437">
        <v>0</v>
      </c>
      <c r="AA9437">
        <v>0</v>
      </c>
      <c r="AB9437">
        <v>2.3144943410745666</v>
      </c>
      <c r="AC9437">
        <v>0</v>
      </c>
      <c r="AD9437">
        <v>0</v>
      </c>
      <c r="AE9437">
        <v>81.641827967680243</v>
      </c>
    </row>
    <row r="9438" spans="1:31" x14ac:dyDescent="0.3">
      <c r="A9438">
        <v>2731127</v>
      </c>
      <c r="B9438">
        <v>1</v>
      </c>
      <c r="C9438" t="s">
        <v>80</v>
      </c>
      <c r="D9438" t="s">
        <v>95</v>
      </c>
      <c r="E9438" t="s">
        <v>156</v>
      </c>
      <c r="F9438" t="s">
        <v>25622</v>
      </c>
      <c r="G9438" t="s">
        <v>2358</v>
      </c>
      <c r="H9438" t="s">
        <v>153</v>
      </c>
      <c r="I9438" t="s">
        <v>136</v>
      </c>
      <c r="J9438" t="s">
        <v>137</v>
      </c>
      <c r="K9438" t="s">
        <v>138</v>
      </c>
      <c r="L9438" t="s">
        <v>25623</v>
      </c>
      <c r="M9438" t="s">
        <v>25624</v>
      </c>
      <c r="N9438">
        <v>2.0752777770000002</v>
      </c>
      <c r="O9438">
        <v>0</v>
      </c>
      <c r="P9438">
        <v>207</v>
      </c>
      <c r="Q9438">
        <v>0</v>
      </c>
      <c r="R9438">
        <v>0</v>
      </c>
      <c r="S9438">
        <v>0</v>
      </c>
      <c r="T9438">
        <v>1</v>
      </c>
      <c r="U9438">
        <v>0</v>
      </c>
      <c r="V9438">
        <v>0</v>
      </c>
      <c r="W9438">
        <v>0</v>
      </c>
      <c r="X9438">
        <v>95.513913094183167</v>
      </c>
      <c r="Y9438">
        <v>0</v>
      </c>
      <c r="Z9438">
        <v>0</v>
      </c>
      <c r="AA9438">
        <v>0</v>
      </c>
      <c r="AB9438">
        <v>8.9143482751233698</v>
      </c>
      <c r="AC9438">
        <v>0</v>
      </c>
      <c r="AD9438">
        <v>0</v>
      </c>
      <c r="AE9438">
        <v>104.42826136930654</v>
      </c>
    </row>
    <row r="9439" spans="1:31" x14ac:dyDescent="0.3">
      <c r="A9439">
        <v>2731459</v>
      </c>
      <c r="B9439">
        <v>1</v>
      </c>
      <c r="C9439" t="s">
        <v>81</v>
      </c>
      <c r="D9439" t="s">
        <v>113</v>
      </c>
      <c r="E9439" t="s">
        <v>145</v>
      </c>
      <c r="F9439" t="s">
        <v>25625</v>
      </c>
      <c r="G9439" t="s">
        <v>230</v>
      </c>
      <c r="H9439" t="s">
        <v>135</v>
      </c>
      <c r="I9439" t="s">
        <v>136</v>
      </c>
      <c r="J9439" t="s">
        <v>137</v>
      </c>
      <c r="K9439" t="s">
        <v>138</v>
      </c>
      <c r="L9439" t="s">
        <v>25626</v>
      </c>
      <c r="M9439" t="s">
        <v>25627</v>
      </c>
      <c r="N9439">
        <v>5.3847222219999997</v>
      </c>
      <c r="O9439">
        <v>0</v>
      </c>
      <c r="P9439">
        <v>1</v>
      </c>
      <c r="Q9439">
        <v>0</v>
      </c>
      <c r="R9439">
        <v>0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0.71052096256933739</v>
      </c>
      <c r="Y9439">
        <v>0</v>
      </c>
      <c r="Z9439">
        <v>0</v>
      </c>
      <c r="AA9439">
        <v>0</v>
      </c>
      <c r="AB9439">
        <v>0</v>
      </c>
      <c r="AC9439">
        <v>0</v>
      </c>
      <c r="AD9439">
        <v>0</v>
      </c>
      <c r="AE9439">
        <v>0.71052096256933739</v>
      </c>
    </row>
    <row r="9440" spans="1:31" x14ac:dyDescent="0.3">
      <c r="A9440">
        <v>2731837</v>
      </c>
      <c r="B9440">
        <v>1</v>
      </c>
      <c r="C9440" t="s">
        <v>80</v>
      </c>
      <c r="D9440" t="s">
        <v>105</v>
      </c>
      <c r="E9440" t="s">
        <v>161</v>
      </c>
      <c r="F9440" t="s">
        <v>25628</v>
      </c>
      <c r="G9440" t="s">
        <v>409</v>
      </c>
      <c r="H9440" t="s">
        <v>135</v>
      </c>
      <c r="I9440" t="s">
        <v>136</v>
      </c>
      <c r="J9440" t="s">
        <v>137</v>
      </c>
      <c r="K9440" t="s">
        <v>138</v>
      </c>
      <c r="L9440" t="s">
        <v>25629</v>
      </c>
      <c r="M9440" t="s">
        <v>25630</v>
      </c>
      <c r="N9440">
        <v>1.401944444</v>
      </c>
      <c r="O9440">
        <v>0</v>
      </c>
      <c r="P9440">
        <v>153</v>
      </c>
      <c r="Q9440">
        <v>0</v>
      </c>
      <c r="R9440">
        <v>0</v>
      </c>
      <c r="S9440">
        <v>0</v>
      </c>
      <c r="T9440">
        <v>9</v>
      </c>
      <c r="U9440">
        <v>0</v>
      </c>
      <c r="V9440">
        <v>0</v>
      </c>
      <c r="W9440">
        <v>0</v>
      </c>
      <c r="X9440">
        <v>49.334721591925145</v>
      </c>
      <c r="Y9440">
        <v>0</v>
      </c>
      <c r="Z9440">
        <v>0</v>
      </c>
      <c r="AA9440">
        <v>0</v>
      </c>
      <c r="AB9440">
        <v>4.5336033004569973</v>
      </c>
      <c r="AC9440">
        <v>0</v>
      </c>
      <c r="AD9440">
        <v>0</v>
      </c>
      <c r="AE9440">
        <v>53.868324892382141</v>
      </c>
    </row>
    <row r="9441" spans="1:31" x14ac:dyDescent="0.3">
      <c r="A9441">
        <v>2730818</v>
      </c>
      <c r="B9441">
        <v>1</v>
      </c>
      <c r="C9441" t="s">
        <v>80</v>
      </c>
      <c r="D9441" t="s">
        <v>94</v>
      </c>
      <c r="E9441" t="s">
        <v>161</v>
      </c>
      <c r="F9441" t="s">
        <v>25631</v>
      </c>
      <c r="G9441" t="s">
        <v>163</v>
      </c>
      <c r="H9441" t="s">
        <v>135</v>
      </c>
      <c r="I9441" t="s">
        <v>136</v>
      </c>
      <c r="J9441" t="s">
        <v>137</v>
      </c>
      <c r="K9441" t="s">
        <v>138</v>
      </c>
      <c r="L9441" t="s">
        <v>25632</v>
      </c>
      <c r="M9441" t="s">
        <v>25633</v>
      </c>
      <c r="N9441">
        <v>9.9711111110000008</v>
      </c>
      <c r="O9441">
        <v>0</v>
      </c>
      <c r="P9441">
        <v>78</v>
      </c>
      <c r="Q9441">
        <v>0</v>
      </c>
      <c r="R9441">
        <v>0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91.425933335167485</v>
      </c>
      <c r="Y9441">
        <v>0</v>
      </c>
      <c r="Z9441">
        <v>0</v>
      </c>
      <c r="AA9441">
        <v>0</v>
      </c>
      <c r="AB9441">
        <v>0</v>
      </c>
      <c r="AC9441">
        <v>0</v>
      </c>
      <c r="AD9441">
        <v>0</v>
      </c>
      <c r="AE9441">
        <v>91.425933335167485</v>
      </c>
    </row>
    <row r="9442" spans="1:31" x14ac:dyDescent="0.3">
      <c r="A9442">
        <v>2731087</v>
      </c>
      <c r="B9442">
        <v>1</v>
      </c>
      <c r="C9442" t="s">
        <v>80</v>
      </c>
      <c r="D9442" t="s">
        <v>82</v>
      </c>
      <c r="E9442" t="s">
        <v>200</v>
      </c>
      <c r="F9442" t="s">
        <v>25634</v>
      </c>
      <c r="G9442" t="s">
        <v>543</v>
      </c>
      <c r="H9442" t="s">
        <v>135</v>
      </c>
      <c r="I9442" t="s">
        <v>136</v>
      </c>
      <c r="J9442" t="s">
        <v>137</v>
      </c>
      <c r="K9442" t="s">
        <v>138</v>
      </c>
      <c r="L9442" t="s">
        <v>25635</v>
      </c>
      <c r="M9442" t="s">
        <v>25636</v>
      </c>
      <c r="N9442">
        <v>4.1436111110000002</v>
      </c>
      <c r="O9442">
        <v>0</v>
      </c>
      <c r="P9442">
        <v>74</v>
      </c>
      <c r="Q9442">
        <v>0</v>
      </c>
      <c r="R9442">
        <v>0</v>
      </c>
      <c r="S9442">
        <v>0</v>
      </c>
      <c r="T9442">
        <v>23</v>
      </c>
      <c r="U9442">
        <v>0</v>
      </c>
      <c r="V9442">
        <v>0</v>
      </c>
      <c r="W9442">
        <v>0</v>
      </c>
      <c r="X9442">
        <v>81.555704513826896</v>
      </c>
      <c r="Y9442">
        <v>0</v>
      </c>
      <c r="Z9442">
        <v>0</v>
      </c>
      <c r="AA9442">
        <v>0</v>
      </c>
      <c r="AB9442">
        <v>134.39998435437724</v>
      </c>
      <c r="AC9442">
        <v>0</v>
      </c>
      <c r="AD9442">
        <v>0</v>
      </c>
      <c r="AE9442">
        <v>215.95568886820413</v>
      </c>
    </row>
    <row r="9443" spans="1:31" x14ac:dyDescent="0.3">
      <c r="A9443">
        <v>2731336</v>
      </c>
      <c r="B9443">
        <v>1</v>
      </c>
      <c r="C9443" t="s">
        <v>80</v>
      </c>
      <c r="D9443" t="s">
        <v>92</v>
      </c>
      <c r="E9443" t="s">
        <v>213</v>
      </c>
      <c r="F9443" t="s">
        <v>25637</v>
      </c>
      <c r="G9443" t="s">
        <v>300</v>
      </c>
      <c r="H9443" t="s">
        <v>153</v>
      </c>
      <c r="I9443" t="s">
        <v>136</v>
      </c>
      <c r="J9443" t="s">
        <v>137</v>
      </c>
      <c r="K9443" t="s">
        <v>210</v>
      </c>
      <c r="L9443" t="s">
        <v>25638</v>
      </c>
      <c r="M9443" t="s">
        <v>25639</v>
      </c>
      <c r="N9443">
        <v>1.531666666</v>
      </c>
      <c r="O9443">
        <v>0</v>
      </c>
      <c r="P9443">
        <v>775</v>
      </c>
      <c r="Q9443">
        <v>0</v>
      </c>
      <c r="R9443">
        <v>7</v>
      </c>
      <c r="S9443">
        <v>1</v>
      </c>
      <c r="T9443">
        <v>94</v>
      </c>
      <c r="U9443">
        <v>0</v>
      </c>
      <c r="V9443">
        <v>1</v>
      </c>
      <c r="W9443">
        <v>0</v>
      </c>
      <c r="X9443">
        <v>106.19303096325467</v>
      </c>
      <c r="Y9443">
        <v>0</v>
      </c>
      <c r="Z9443">
        <v>0.43882162406141245</v>
      </c>
      <c r="AA9443">
        <v>7.0259803883404945</v>
      </c>
      <c r="AB9443">
        <v>80.779680111423886</v>
      </c>
      <c r="AC9443">
        <v>0</v>
      </c>
      <c r="AD9443">
        <v>0</v>
      </c>
      <c r="AE9443">
        <v>194.43751308708048</v>
      </c>
    </row>
    <row r="9444" spans="1:31" x14ac:dyDescent="0.3">
      <c r="A9444">
        <v>2731668</v>
      </c>
      <c r="B9444">
        <v>1</v>
      </c>
      <c r="C9444" t="s">
        <v>80</v>
      </c>
      <c r="D9444" t="s">
        <v>88</v>
      </c>
      <c r="E9444" t="s">
        <v>145</v>
      </c>
      <c r="F9444" t="s">
        <v>25640</v>
      </c>
      <c r="G9444" t="s">
        <v>181</v>
      </c>
      <c r="H9444" t="s">
        <v>135</v>
      </c>
      <c r="I9444" t="s">
        <v>136</v>
      </c>
      <c r="J9444" t="s">
        <v>137</v>
      </c>
      <c r="K9444" t="s">
        <v>138</v>
      </c>
      <c r="L9444" t="s">
        <v>25641</v>
      </c>
      <c r="M9444" t="s">
        <v>25642</v>
      </c>
      <c r="N9444">
        <v>4.227222222</v>
      </c>
      <c r="O9444">
        <v>0</v>
      </c>
      <c r="P9444">
        <v>5</v>
      </c>
      <c r="Q9444">
        <v>0</v>
      </c>
      <c r="R9444">
        <v>0</v>
      </c>
      <c r="S9444">
        <v>0</v>
      </c>
      <c r="T9444">
        <v>1</v>
      </c>
      <c r="U9444">
        <v>0</v>
      </c>
      <c r="V9444">
        <v>0</v>
      </c>
      <c r="W9444">
        <v>0</v>
      </c>
      <c r="X9444">
        <v>4.8145443957829261</v>
      </c>
      <c r="Y9444">
        <v>0</v>
      </c>
      <c r="Z9444">
        <v>0</v>
      </c>
      <c r="AA9444">
        <v>0</v>
      </c>
      <c r="AB9444">
        <v>2.0598418085752033</v>
      </c>
      <c r="AC9444">
        <v>0</v>
      </c>
      <c r="AD9444">
        <v>0</v>
      </c>
      <c r="AE9444">
        <v>6.8743862043581299</v>
      </c>
    </row>
    <row r="9445" spans="1:31" x14ac:dyDescent="0.3">
      <c r="A9445">
        <v>2730986</v>
      </c>
      <c r="B9445">
        <v>1</v>
      </c>
      <c r="C9445" t="s">
        <v>80</v>
      </c>
      <c r="D9445" t="s">
        <v>82</v>
      </c>
      <c r="E9445" t="s">
        <v>200</v>
      </c>
      <c r="F9445" t="s">
        <v>25643</v>
      </c>
      <c r="G9445" t="s">
        <v>249</v>
      </c>
      <c r="H9445" t="s">
        <v>135</v>
      </c>
      <c r="I9445" t="s">
        <v>136</v>
      </c>
      <c r="J9445" t="s">
        <v>5</v>
      </c>
      <c r="K9445" t="s">
        <v>138</v>
      </c>
      <c r="L9445" t="s">
        <v>25644</v>
      </c>
      <c r="M9445" t="s">
        <v>25645</v>
      </c>
      <c r="N9445">
        <v>18.516666665999999</v>
      </c>
      <c r="O9445">
        <v>0</v>
      </c>
      <c r="P9445">
        <v>33</v>
      </c>
      <c r="Q9445">
        <v>0</v>
      </c>
      <c r="R9445">
        <v>0</v>
      </c>
      <c r="S9445">
        <v>0</v>
      </c>
      <c r="T9445">
        <v>62</v>
      </c>
      <c r="U9445">
        <v>0</v>
      </c>
      <c r="V9445">
        <v>0</v>
      </c>
      <c r="W9445">
        <v>0</v>
      </c>
      <c r="X9445">
        <v>129.14948109382857</v>
      </c>
      <c r="Y9445">
        <v>0</v>
      </c>
      <c r="Z9445">
        <v>0</v>
      </c>
      <c r="AA9445">
        <v>0</v>
      </c>
      <c r="AB9445">
        <v>722.15562850036019</v>
      </c>
      <c r="AC9445">
        <v>0</v>
      </c>
      <c r="AD9445">
        <v>0</v>
      </c>
      <c r="AE9445">
        <v>851.30510959418871</v>
      </c>
    </row>
    <row r="9446" spans="1:31" x14ac:dyDescent="0.3">
      <c r="A9446">
        <v>2731590</v>
      </c>
      <c r="B9446">
        <v>1</v>
      </c>
      <c r="C9446" t="s">
        <v>80</v>
      </c>
      <c r="D9446" t="s">
        <v>84</v>
      </c>
      <c r="E9446" t="s">
        <v>132</v>
      </c>
      <c r="F9446" t="s">
        <v>1466</v>
      </c>
      <c r="G9446" t="s">
        <v>134</v>
      </c>
      <c r="H9446" t="s">
        <v>135</v>
      </c>
      <c r="I9446" t="s">
        <v>136</v>
      </c>
      <c r="J9446" t="s">
        <v>137</v>
      </c>
      <c r="K9446" t="s">
        <v>138</v>
      </c>
      <c r="L9446" t="s">
        <v>25646</v>
      </c>
      <c r="M9446" t="s">
        <v>25647</v>
      </c>
      <c r="N9446">
        <v>3.9191666660000002</v>
      </c>
      <c r="O9446">
        <v>0</v>
      </c>
      <c r="P9446">
        <v>20</v>
      </c>
      <c r="Q9446">
        <v>0</v>
      </c>
      <c r="R9446">
        <v>0</v>
      </c>
      <c r="S9446">
        <v>0</v>
      </c>
      <c r="T9446">
        <v>9</v>
      </c>
      <c r="U9446">
        <v>0</v>
      </c>
      <c r="V9446">
        <v>0</v>
      </c>
      <c r="W9446">
        <v>0</v>
      </c>
      <c r="X9446">
        <v>17.817051715505858</v>
      </c>
      <c r="Y9446">
        <v>0</v>
      </c>
      <c r="Z9446">
        <v>0</v>
      </c>
      <c r="AA9446">
        <v>0</v>
      </c>
      <c r="AB9446">
        <v>75.769976972299347</v>
      </c>
      <c r="AC9446">
        <v>0</v>
      </c>
      <c r="AD9446">
        <v>0</v>
      </c>
      <c r="AE9446">
        <v>93.587028687805201</v>
      </c>
    </row>
    <row r="9447" spans="1:31" x14ac:dyDescent="0.3">
      <c r="A9447">
        <v>2731424</v>
      </c>
      <c r="B9447">
        <v>1</v>
      </c>
      <c r="C9447" t="s">
        <v>80</v>
      </c>
      <c r="D9447" t="s">
        <v>82</v>
      </c>
      <c r="E9447" t="s">
        <v>200</v>
      </c>
      <c r="F9447" t="s">
        <v>25648</v>
      </c>
      <c r="G9447" t="s">
        <v>543</v>
      </c>
      <c r="H9447" t="s">
        <v>135</v>
      </c>
      <c r="I9447" t="s">
        <v>136</v>
      </c>
      <c r="J9447" t="s">
        <v>137</v>
      </c>
      <c r="K9447" t="s">
        <v>138</v>
      </c>
      <c r="L9447" t="s">
        <v>25649</v>
      </c>
      <c r="M9447" t="s">
        <v>25650</v>
      </c>
      <c r="N9447">
        <v>9.2866666660000003</v>
      </c>
      <c r="O9447">
        <v>0</v>
      </c>
      <c r="P9447">
        <v>17</v>
      </c>
      <c r="Q9447">
        <v>0</v>
      </c>
      <c r="R9447">
        <v>0</v>
      </c>
      <c r="S9447">
        <v>0</v>
      </c>
      <c r="T9447">
        <v>5</v>
      </c>
      <c r="U9447">
        <v>0</v>
      </c>
      <c r="V9447">
        <v>0</v>
      </c>
      <c r="W9447">
        <v>0</v>
      </c>
      <c r="X9447">
        <v>22.746201045811073</v>
      </c>
      <c r="Y9447">
        <v>0</v>
      </c>
      <c r="Z9447">
        <v>0</v>
      </c>
      <c r="AA9447">
        <v>0</v>
      </c>
      <c r="AB9447">
        <v>25.428858840338989</v>
      </c>
      <c r="AC9447">
        <v>0</v>
      </c>
      <c r="AD9447">
        <v>0</v>
      </c>
      <c r="AE9447">
        <v>48.175059886150066</v>
      </c>
    </row>
    <row r="9448" spans="1:31" x14ac:dyDescent="0.3">
      <c r="A9448">
        <v>2731092</v>
      </c>
      <c r="B9448">
        <v>1</v>
      </c>
      <c r="C9448" t="s">
        <v>80</v>
      </c>
      <c r="D9448" t="s">
        <v>103</v>
      </c>
      <c r="E9448" t="s">
        <v>200</v>
      </c>
      <c r="F9448" t="s">
        <v>25651</v>
      </c>
      <c r="G9448" t="s">
        <v>543</v>
      </c>
      <c r="H9448" t="s">
        <v>135</v>
      </c>
      <c r="I9448" t="s">
        <v>136</v>
      </c>
      <c r="J9448" t="s">
        <v>137</v>
      </c>
      <c r="K9448" t="s">
        <v>138</v>
      </c>
      <c r="L9448" t="s">
        <v>25652</v>
      </c>
      <c r="M9448" t="s">
        <v>25653</v>
      </c>
      <c r="N9448">
        <v>2.1416666659999999</v>
      </c>
      <c r="O9448">
        <v>0</v>
      </c>
      <c r="P9448">
        <v>76</v>
      </c>
      <c r="Q9448">
        <v>0</v>
      </c>
      <c r="R9448">
        <v>0</v>
      </c>
      <c r="S9448">
        <v>0</v>
      </c>
      <c r="T9448">
        <v>49</v>
      </c>
      <c r="U9448">
        <v>0</v>
      </c>
      <c r="V9448">
        <v>0</v>
      </c>
      <c r="W9448">
        <v>0</v>
      </c>
      <c r="X9448">
        <v>30.047538649512621</v>
      </c>
      <c r="Y9448">
        <v>0</v>
      </c>
      <c r="Z9448">
        <v>0</v>
      </c>
      <c r="AA9448">
        <v>0</v>
      </c>
      <c r="AB9448">
        <v>89.25588322357136</v>
      </c>
      <c r="AC9448">
        <v>0</v>
      </c>
      <c r="AD9448">
        <v>0</v>
      </c>
      <c r="AE9448">
        <v>119.30342187308398</v>
      </c>
    </row>
    <row r="9449" spans="1:31" x14ac:dyDescent="0.3">
      <c r="A9449">
        <v>2731802</v>
      </c>
      <c r="B9449">
        <v>1</v>
      </c>
      <c r="C9449" t="s">
        <v>80</v>
      </c>
      <c r="D9449" t="s">
        <v>111</v>
      </c>
      <c r="E9449" t="s">
        <v>145</v>
      </c>
      <c r="F9449" t="s">
        <v>25654</v>
      </c>
      <c r="G9449" t="s">
        <v>181</v>
      </c>
      <c r="H9449" t="s">
        <v>135</v>
      </c>
      <c r="I9449" t="s">
        <v>136</v>
      </c>
      <c r="J9449" t="s">
        <v>137</v>
      </c>
      <c r="K9449" t="s">
        <v>138</v>
      </c>
      <c r="L9449" t="s">
        <v>25655</v>
      </c>
      <c r="M9449" t="s">
        <v>25656</v>
      </c>
      <c r="N9449">
        <v>8.6719444439999993</v>
      </c>
      <c r="O9449">
        <v>0</v>
      </c>
      <c r="P9449">
        <v>1</v>
      </c>
      <c r="Q9449">
        <v>0</v>
      </c>
      <c r="R9449">
        <v>0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0.90994156492903511</v>
      </c>
      <c r="Y9449">
        <v>0</v>
      </c>
      <c r="Z9449">
        <v>0</v>
      </c>
      <c r="AA9449">
        <v>0</v>
      </c>
      <c r="AB9449">
        <v>0</v>
      </c>
      <c r="AC9449">
        <v>0</v>
      </c>
      <c r="AD9449">
        <v>0</v>
      </c>
      <c r="AE9449">
        <v>0.90994156492903511</v>
      </c>
    </row>
    <row r="9450" spans="1:31" x14ac:dyDescent="0.3">
      <c r="A9450">
        <v>2731782</v>
      </c>
      <c r="B9450">
        <v>1</v>
      </c>
      <c r="C9450" t="s">
        <v>81</v>
      </c>
      <c r="D9450" t="s">
        <v>119</v>
      </c>
      <c r="E9450" t="s">
        <v>156</v>
      </c>
      <c r="F9450" t="s">
        <v>25657</v>
      </c>
      <c r="G9450" t="s">
        <v>185</v>
      </c>
      <c r="H9450" t="s">
        <v>153</v>
      </c>
      <c r="I9450" t="s">
        <v>136</v>
      </c>
      <c r="J9450" t="s">
        <v>137</v>
      </c>
      <c r="K9450" t="s">
        <v>138</v>
      </c>
      <c r="L9450" t="s">
        <v>25658</v>
      </c>
      <c r="M9450" t="s">
        <v>25659</v>
      </c>
      <c r="N9450">
        <v>3.7213888879999999</v>
      </c>
      <c r="O9450">
        <v>0</v>
      </c>
      <c r="P9450">
        <v>200</v>
      </c>
      <c r="Q9450">
        <v>0</v>
      </c>
      <c r="R9450">
        <v>49</v>
      </c>
      <c r="S9450">
        <v>0</v>
      </c>
      <c r="T9450">
        <v>6</v>
      </c>
      <c r="U9450">
        <v>0</v>
      </c>
      <c r="V9450">
        <v>0</v>
      </c>
      <c r="W9450">
        <v>0</v>
      </c>
      <c r="X9450">
        <v>56.655589759152264</v>
      </c>
      <c r="Y9450">
        <v>0</v>
      </c>
      <c r="Z9450">
        <v>28.763669808824428</v>
      </c>
      <c r="AA9450">
        <v>0</v>
      </c>
      <c r="AB9450">
        <v>2.8298207104967248</v>
      </c>
      <c r="AC9450">
        <v>0</v>
      </c>
      <c r="AD9450">
        <v>0</v>
      </c>
      <c r="AE9450">
        <v>88.249080278473414</v>
      </c>
    </row>
    <row r="9451" spans="1:31" x14ac:dyDescent="0.3">
      <c r="A9451">
        <v>2731610</v>
      </c>
      <c r="B9451">
        <v>1</v>
      </c>
      <c r="C9451" t="s">
        <v>80</v>
      </c>
      <c r="D9451" t="s">
        <v>90</v>
      </c>
      <c r="E9451" t="s">
        <v>145</v>
      </c>
      <c r="F9451" t="s">
        <v>25660</v>
      </c>
      <c r="G9451" t="s">
        <v>230</v>
      </c>
      <c r="H9451" t="s">
        <v>135</v>
      </c>
      <c r="I9451" t="s">
        <v>136</v>
      </c>
      <c r="J9451" t="s">
        <v>137</v>
      </c>
      <c r="K9451" t="s">
        <v>138</v>
      </c>
      <c r="L9451" t="s">
        <v>25661</v>
      </c>
      <c r="M9451" t="s">
        <v>25662</v>
      </c>
      <c r="N9451">
        <v>7.295833333</v>
      </c>
      <c r="O9451">
        <v>0</v>
      </c>
      <c r="P9451">
        <v>1</v>
      </c>
      <c r="Q9451">
        <v>0</v>
      </c>
      <c r="R9451">
        <v>0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1.2136887973808401</v>
      </c>
      <c r="Y9451">
        <v>0</v>
      </c>
      <c r="Z9451">
        <v>0</v>
      </c>
      <c r="AA9451">
        <v>0</v>
      </c>
      <c r="AB9451">
        <v>0</v>
      </c>
      <c r="AC9451">
        <v>0</v>
      </c>
      <c r="AD9451">
        <v>0</v>
      </c>
      <c r="AE9451">
        <v>1.2136887973808401</v>
      </c>
    </row>
    <row r="9452" spans="1:31" x14ac:dyDescent="0.3">
      <c r="A9452">
        <v>2730969</v>
      </c>
      <c r="B9452">
        <v>1</v>
      </c>
      <c r="C9452" t="s">
        <v>80</v>
      </c>
      <c r="D9452" t="s">
        <v>97</v>
      </c>
      <c r="E9452" t="s">
        <v>145</v>
      </c>
      <c r="F9452" t="s">
        <v>25663</v>
      </c>
      <c r="G9452" t="s">
        <v>230</v>
      </c>
      <c r="H9452" t="s">
        <v>135</v>
      </c>
      <c r="I9452" t="s">
        <v>136</v>
      </c>
      <c r="J9452" t="s">
        <v>137</v>
      </c>
      <c r="K9452" t="s">
        <v>138</v>
      </c>
      <c r="L9452" t="s">
        <v>25664</v>
      </c>
      <c r="M9452" t="s">
        <v>25665</v>
      </c>
      <c r="N9452">
        <v>1.744722222</v>
      </c>
      <c r="O9452">
        <v>0</v>
      </c>
      <c r="P9452">
        <v>0</v>
      </c>
      <c r="Q9452">
        <v>0</v>
      </c>
      <c r="R9452">
        <v>0</v>
      </c>
      <c r="S9452">
        <v>0</v>
      </c>
      <c r="T9452">
        <v>1</v>
      </c>
      <c r="U9452">
        <v>0</v>
      </c>
      <c r="V9452">
        <v>0</v>
      </c>
      <c r="W9452">
        <v>0</v>
      </c>
      <c r="X9452">
        <v>0</v>
      </c>
      <c r="Y9452">
        <v>0</v>
      </c>
      <c r="Z9452">
        <v>0</v>
      </c>
      <c r="AA9452">
        <v>0</v>
      </c>
      <c r="AB9452">
        <v>0</v>
      </c>
      <c r="AC9452">
        <v>0</v>
      </c>
      <c r="AD9452">
        <v>0</v>
      </c>
      <c r="AE9452">
        <v>0</v>
      </c>
    </row>
    <row r="9453" spans="1:31" x14ac:dyDescent="0.3">
      <c r="A9453">
        <v>2731633</v>
      </c>
      <c r="B9453">
        <v>1</v>
      </c>
      <c r="C9453" t="s">
        <v>80</v>
      </c>
      <c r="D9453" t="s">
        <v>99</v>
      </c>
      <c r="E9453" t="s">
        <v>145</v>
      </c>
      <c r="F9453" t="s">
        <v>16379</v>
      </c>
      <c r="G9453" t="s">
        <v>181</v>
      </c>
      <c r="H9453" t="s">
        <v>135</v>
      </c>
      <c r="I9453" t="s">
        <v>136</v>
      </c>
      <c r="J9453" t="s">
        <v>137</v>
      </c>
      <c r="K9453" t="s">
        <v>138</v>
      </c>
      <c r="L9453" t="s">
        <v>25666</v>
      </c>
      <c r="M9453" t="s">
        <v>25667</v>
      </c>
      <c r="N9453">
        <v>2.969166666</v>
      </c>
      <c r="O9453">
        <v>0</v>
      </c>
      <c r="P9453">
        <v>2</v>
      </c>
      <c r="Q9453">
        <v>0</v>
      </c>
      <c r="R9453">
        <v>0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1.3379415877779002</v>
      </c>
      <c r="Y9453">
        <v>0</v>
      </c>
      <c r="Z9453">
        <v>0</v>
      </c>
      <c r="AA9453">
        <v>0</v>
      </c>
      <c r="AB9453">
        <v>0</v>
      </c>
      <c r="AC9453">
        <v>0</v>
      </c>
      <c r="AD9453">
        <v>0</v>
      </c>
      <c r="AE9453">
        <v>1.3379415877779002</v>
      </c>
    </row>
    <row r="9454" spans="1:31" x14ac:dyDescent="0.3">
      <c r="A9454">
        <v>2731653</v>
      </c>
      <c r="B9454">
        <v>1</v>
      </c>
      <c r="C9454" t="s">
        <v>80</v>
      </c>
      <c r="D9454" t="s">
        <v>100</v>
      </c>
      <c r="E9454" t="s">
        <v>145</v>
      </c>
      <c r="F9454" t="s">
        <v>25668</v>
      </c>
      <c r="G9454" t="s">
        <v>230</v>
      </c>
      <c r="H9454" t="s">
        <v>135</v>
      </c>
      <c r="I9454" t="s">
        <v>136</v>
      </c>
      <c r="J9454" t="s">
        <v>137</v>
      </c>
      <c r="K9454" t="s">
        <v>138</v>
      </c>
      <c r="L9454" t="s">
        <v>25669</v>
      </c>
      <c r="M9454" t="s">
        <v>25670</v>
      </c>
      <c r="N9454">
        <v>3.2733333330000001</v>
      </c>
      <c r="O9454">
        <v>0</v>
      </c>
      <c r="P9454">
        <v>0</v>
      </c>
      <c r="Q9454">
        <v>0</v>
      </c>
      <c r="R9454">
        <v>0</v>
      </c>
      <c r="S9454">
        <v>0</v>
      </c>
      <c r="T9454">
        <v>1</v>
      </c>
      <c r="U9454">
        <v>0</v>
      </c>
      <c r="V9454">
        <v>0</v>
      </c>
      <c r="W9454">
        <v>0</v>
      </c>
      <c r="X9454">
        <v>0</v>
      </c>
      <c r="Y9454">
        <v>0</v>
      </c>
      <c r="Z9454">
        <v>0</v>
      </c>
      <c r="AA9454">
        <v>0</v>
      </c>
      <c r="AB9454">
        <v>0.60809181085380004</v>
      </c>
      <c r="AC9454">
        <v>0</v>
      </c>
      <c r="AD9454">
        <v>0</v>
      </c>
      <c r="AE9454">
        <v>0.60809181085380004</v>
      </c>
    </row>
    <row r="9455" spans="1:31" x14ac:dyDescent="0.3">
      <c r="A9455">
        <v>2731739</v>
      </c>
      <c r="B9455">
        <v>1</v>
      </c>
      <c r="C9455" t="s">
        <v>81</v>
      </c>
      <c r="D9455" t="s">
        <v>122</v>
      </c>
      <c r="E9455" t="s">
        <v>145</v>
      </c>
      <c r="F9455" t="s">
        <v>25671</v>
      </c>
      <c r="G9455" t="s">
        <v>181</v>
      </c>
      <c r="H9455" t="s">
        <v>135</v>
      </c>
      <c r="I9455" t="s">
        <v>136</v>
      </c>
      <c r="J9455" t="s">
        <v>137</v>
      </c>
      <c r="K9455" t="s">
        <v>138</v>
      </c>
      <c r="L9455" t="s">
        <v>25672</v>
      </c>
      <c r="M9455" t="s">
        <v>25673</v>
      </c>
      <c r="N9455">
        <v>2.9288888879999999</v>
      </c>
      <c r="O9455">
        <v>0</v>
      </c>
      <c r="P9455">
        <v>0</v>
      </c>
      <c r="Q9455">
        <v>0</v>
      </c>
      <c r="R9455">
        <v>0</v>
      </c>
      <c r="S9455">
        <v>0</v>
      </c>
      <c r="T9455">
        <v>1</v>
      </c>
      <c r="U9455">
        <v>0</v>
      </c>
      <c r="V9455">
        <v>0</v>
      </c>
      <c r="W9455">
        <v>0</v>
      </c>
      <c r="X9455">
        <v>0</v>
      </c>
      <c r="Y9455">
        <v>0</v>
      </c>
      <c r="Z9455">
        <v>0</v>
      </c>
      <c r="AA9455">
        <v>0</v>
      </c>
      <c r="AB9455">
        <v>0</v>
      </c>
      <c r="AC9455">
        <v>0</v>
      </c>
      <c r="AD9455">
        <v>0</v>
      </c>
      <c r="AE9455">
        <v>0</v>
      </c>
    </row>
    <row r="9456" spans="1:31" x14ac:dyDescent="0.3">
      <c r="A9456">
        <v>2731298</v>
      </c>
      <c r="B9456">
        <v>1</v>
      </c>
      <c r="C9456" t="s">
        <v>81</v>
      </c>
      <c r="D9456" t="s">
        <v>113</v>
      </c>
      <c r="E9456" t="s">
        <v>161</v>
      </c>
      <c r="F9456" t="s">
        <v>25674</v>
      </c>
      <c r="G9456" t="s">
        <v>163</v>
      </c>
      <c r="H9456" t="s">
        <v>135</v>
      </c>
      <c r="I9456" t="s">
        <v>136</v>
      </c>
      <c r="J9456" t="s">
        <v>137</v>
      </c>
      <c r="K9456" t="s">
        <v>138</v>
      </c>
      <c r="L9456" t="s">
        <v>25675</v>
      </c>
      <c r="M9456" t="s">
        <v>25676</v>
      </c>
      <c r="N9456">
        <v>3.6638888879999998</v>
      </c>
      <c r="O9456">
        <v>0</v>
      </c>
      <c r="P9456">
        <v>16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10.316009730418491</v>
      </c>
      <c r="Y9456">
        <v>0</v>
      </c>
      <c r="Z9456">
        <v>0</v>
      </c>
      <c r="AA9456">
        <v>0</v>
      </c>
      <c r="AB9456">
        <v>0</v>
      </c>
      <c r="AC9456">
        <v>0</v>
      </c>
      <c r="AD9456">
        <v>0</v>
      </c>
      <c r="AE9456">
        <v>10.316009730418491</v>
      </c>
    </row>
    <row r="9457" spans="1:31" x14ac:dyDescent="0.3">
      <c r="A9457">
        <v>2730863</v>
      </c>
      <c r="B9457">
        <v>1</v>
      </c>
      <c r="C9457" t="s">
        <v>80</v>
      </c>
      <c r="D9457" t="s">
        <v>84</v>
      </c>
      <c r="E9457" t="s">
        <v>145</v>
      </c>
      <c r="F9457" t="s">
        <v>25677</v>
      </c>
      <c r="G9457" t="s">
        <v>230</v>
      </c>
      <c r="H9457" t="s">
        <v>135</v>
      </c>
      <c r="I9457" t="s">
        <v>136</v>
      </c>
      <c r="J9457" t="s">
        <v>137</v>
      </c>
      <c r="K9457" t="s">
        <v>138</v>
      </c>
      <c r="L9457" t="s">
        <v>25678</v>
      </c>
      <c r="M9457" t="s">
        <v>25679</v>
      </c>
      <c r="N9457">
        <v>7.0472222220000003</v>
      </c>
      <c r="O9457">
        <v>0</v>
      </c>
      <c r="P9457">
        <v>1</v>
      </c>
      <c r="Q9457">
        <v>0</v>
      </c>
      <c r="R9457">
        <v>0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2.9246801193520691</v>
      </c>
      <c r="Y9457">
        <v>0</v>
      </c>
      <c r="Z9457">
        <v>0</v>
      </c>
      <c r="AA9457">
        <v>0</v>
      </c>
      <c r="AB9457">
        <v>0</v>
      </c>
      <c r="AC9457">
        <v>0</v>
      </c>
      <c r="AD9457">
        <v>0</v>
      </c>
      <c r="AE9457">
        <v>2.9246801193520691</v>
      </c>
    </row>
    <row r="9458" spans="1:31" x14ac:dyDescent="0.3">
      <c r="A9458">
        <v>2731006</v>
      </c>
      <c r="B9458">
        <v>1</v>
      </c>
      <c r="C9458" t="s">
        <v>80</v>
      </c>
      <c r="D9458" t="s">
        <v>96</v>
      </c>
      <c r="E9458" t="s">
        <v>150</v>
      </c>
      <c r="F9458" t="s">
        <v>15934</v>
      </c>
      <c r="G9458" t="s">
        <v>263</v>
      </c>
      <c r="H9458" t="s">
        <v>153</v>
      </c>
      <c r="I9458" t="s">
        <v>136</v>
      </c>
      <c r="J9458" t="s">
        <v>137</v>
      </c>
      <c r="K9458" t="s">
        <v>138</v>
      </c>
      <c r="L9458" t="s">
        <v>25680</v>
      </c>
      <c r="M9458" t="s">
        <v>25681</v>
      </c>
      <c r="N9458">
        <v>5.5194444440000003</v>
      </c>
      <c r="O9458">
        <v>2</v>
      </c>
      <c r="P9458">
        <v>105</v>
      </c>
      <c r="Q9458">
        <v>3</v>
      </c>
      <c r="R9458">
        <v>0</v>
      </c>
      <c r="S9458">
        <v>7</v>
      </c>
      <c r="T9458">
        <v>0</v>
      </c>
      <c r="U9458">
        <v>0</v>
      </c>
      <c r="V9458">
        <v>0</v>
      </c>
      <c r="W9458">
        <v>4.5088024498118697</v>
      </c>
      <c r="X9458">
        <v>41.811321120042926</v>
      </c>
      <c r="Y9458">
        <v>3.03869081382159</v>
      </c>
      <c r="Z9458">
        <v>0</v>
      </c>
      <c r="AA9458">
        <v>744.44795767640619</v>
      </c>
      <c r="AB9458">
        <v>0</v>
      </c>
      <c r="AC9458">
        <v>0</v>
      </c>
      <c r="AD9458">
        <v>0</v>
      </c>
      <c r="AE9458">
        <v>793.80677206008261</v>
      </c>
    </row>
    <row r="9459" spans="1:31" x14ac:dyDescent="0.3">
      <c r="A9459">
        <v>2731404</v>
      </c>
      <c r="B9459">
        <v>1</v>
      </c>
      <c r="C9459" t="s">
        <v>80</v>
      </c>
      <c r="D9459" t="s">
        <v>103</v>
      </c>
      <c r="E9459" t="s">
        <v>156</v>
      </c>
      <c r="F9459" t="s">
        <v>25682</v>
      </c>
      <c r="G9459" t="s">
        <v>152</v>
      </c>
      <c r="H9459" t="s">
        <v>153</v>
      </c>
      <c r="I9459" t="s">
        <v>136</v>
      </c>
      <c r="J9459" t="s">
        <v>137</v>
      </c>
      <c r="K9459" t="s">
        <v>138</v>
      </c>
      <c r="L9459" t="s">
        <v>25683</v>
      </c>
      <c r="M9459" t="s">
        <v>25684</v>
      </c>
      <c r="N9459">
        <v>4.3627777769999998</v>
      </c>
      <c r="O9459">
        <v>0</v>
      </c>
      <c r="P9459">
        <v>272</v>
      </c>
      <c r="Q9459">
        <v>0</v>
      </c>
      <c r="R9459">
        <v>7</v>
      </c>
      <c r="S9459">
        <v>1</v>
      </c>
      <c r="T9459">
        <v>34</v>
      </c>
      <c r="U9459">
        <v>0</v>
      </c>
      <c r="V9459">
        <v>0</v>
      </c>
      <c r="W9459">
        <v>0</v>
      </c>
      <c r="X9459">
        <v>232.74349767943414</v>
      </c>
      <c r="Y9459">
        <v>0</v>
      </c>
      <c r="Z9459">
        <v>0</v>
      </c>
      <c r="AA9459">
        <v>577.65384665578176</v>
      </c>
      <c r="AB9459">
        <v>443.37675782174642</v>
      </c>
      <c r="AC9459">
        <v>0</v>
      </c>
      <c r="AD9459">
        <v>0</v>
      </c>
      <c r="AE9459">
        <v>1253.7741021569623</v>
      </c>
    </row>
    <row r="9460" spans="1:31" x14ac:dyDescent="0.3">
      <c r="A9460">
        <v>2731155</v>
      </c>
      <c r="B9460">
        <v>1</v>
      </c>
      <c r="C9460" t="s">
        <v>80</v>
      </c>
      <c r="D9460" t="s">
        <v>93</v>
      </c>
      <c r="E9460" t="s">
        <v>161</v>
      </c>
      <c r="F9460" t="s">
        <v>25685</v>
      </c>
      <c r="G9460" t="s">
        <v>163</v>
      </c>
      <c r="H9460" t="s">
        <v>135</v>
      </c>
      <c r="I9460" t="s">
        <v>136</v>
      </c>
      <c r="J9460" t="s">
        <v>137</v>
      </c>
      <c r="K9460" t="s">
        <v>138</v>
      </c>
      <c r="L9460" t="s">
        <v>25686</v>
      </c>
      <c r="M9460" t="s">
        <v>25687</v>
      </c>
      <c r="N9460">
        <v>5.4838888880000001</v>
      </c>
      <c r="O9460">
        <v>0</v>
      </c>
      <c r="P9460">
        <v>2</v>
      </c>
      <c r="Q9460">
        <v>0</v>
      </c>
      <c r="R9460">
        <v>9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7.6012433149676601</v>
      </c>
      <c r="Y9460">
        <v>0</v>
      </c>
      <c r="Z9460">
        <v>46.664559902507193</v>
      </c>
      <c r="AA9460">
        <v>0</v>
      </c>
      <c r="AB9460">
        <v>0</v>
      </c>
      <c r="AC9460">
        <v>0</v>
      </c>
      <c r="AD9460">
        <v>0</v>
      </c>
      <c r="AE9460">
        <v>54.265803217474854</v>
      </c>
    </row>
    <row r="9461" spans="1:31" x14ac:dyDescent="0.3">
      <c r="A9461">
        <v>2731845</v>
      </c>
      <c r="B9461">
        <v>1</v>
      </c>
      <c r="C9461" t="s">
        <v>81</v>
      </c>
      <c r="D9461" t="s">
        <v>113</v>
      </c>
      <c r="E9461" t="s">
        <v>156</v>
      </c>
      <c r="F9461" t="s">
        <v>4167</v>
      </c>
      <c r="G9461" t="s">
        <v>185</v>
      </c>
      <c r="H9461" t="s">
        <v>153</v>
      </c>
      <c r="I9461" t="s">
        <v>136</v>
      </c>
      <c r="J9461" t="s">
        <v>137</v>
      </c>
      <c r="K9461" t="s">
        <v>138</v>
      </c>
      <c r="L9461" t="s">
        <v>25688</v>
      </c>
      <c r="M9461" t="s">
        <v>25689</v>
      </c>
      <c r="N9461">
        <v>1.963333333</v>
      </c>
      <c r="O9461">
        <v>1</v>
      </c>
      <c r="P9461">
        <v>100</v>
      </c>
      <c r="Q9461">
        <v>3</v>
      </c>
      <c r="R9461">
        <v>3</v>
      </c>
      <c r="S9461">
        <v>1</v>
      </c>
      <c r="T9461">
        <v>4</v>
      </c>
      <c r="U9461">
        <v>0</v>
      </c>
      <c r="V9461">
        <v>0</v>
      </c>
      <c r="W9461">
        <v>15.566247946734734</v>
      </c>
      <c r="X9461">
        <v>18.818018942240457</v>
      </c>
      <c r="Y9461">
        <v>24.602286281791997</v>
      </c>
      <c r="Z9461">
        <v>2.2291376463669468</v>
      </c>
      <c r="AA9461">
        <v>2.5621713093134799</v>
      </c>
      <c r="AB9461">
        <v>2.9011325388709999</v>
      </c>
      <c r="AC9461">
        <v>0</v>
      </c>
      <c r="AD9461">
        <v>0</v>
      </c>
      <c r="AE9461">
        <v>66.678994665318612</v>
      </c>
    </row>
    <row r="9462" spans="1:31" x14ac:dyDescent="0.3">
      <c r="A9462">
        <v>2731530</v>
      </c>
      <c r="B9462">
        <v>1</v>
      </c>
      <c r="C9462" t="s">
        <v>81</v>
      </c>
      <c r="D9462" t="s">
        <v>118</v>
      </c>
      <c r="E9462" t="s">
        <v>145</v>
      </c>
      <c r="F9462" t="s">
        <v>25690</v>
      </c>
      <c r="G9462" t="s">
        <v>158</v>
      </c>
      <c r="H9462" t="s">
        <v>135</v>
      </c>
      <c r="I9462" t="s">
        <v>136</v>
      </c>
      <c r="J9462" t="s">
        <v>3</v>
      </c>
      <c r="K9462" t="s">
        <v>138</v>
      </c>
      <c r="L9462" t="s">
        <v>25691</v>
      </c>
      <c r="M9462" t="s">
        <v>25692</v>
      </c>
      <c r="N9462">
        <v>1.159444444</v>
      </c>
      <c r="O9462">
        <v>0</v>
      </c>
      <c r="P9462">
        <v>5</v>
      </c>
      <c r="Q9462">
        <v>0</v>
      </c>
      <c r="R9462">
        <v>0</v>
      </c>
      <c r="S9462">
        <v>0</v>
      </c>
      <c r="T9462">
        <v>1</v>
      </c>
      <c r="U9462">
        <v>0</v>
      </c>
      <c r="V9462">
        <v>0</v>
      </c>
      <c r="W9462">
        <v>0</v>
      </c>
      <c r="X9462">
        <v>1.6024361425665077</v>
      </c>
      <c r="Y9462">
        <v>0</v>
      </c>
      <c r="Z9462">
        <v>0</v>
      </c>
      <c r="AA9462">
        <v>0</v>
      </c>
      <c r="AB9462">
        <v>0.44153736655872255</v>
      </c>
      <c r="AC9462">
        <v>0</v>
      </c>
      <c r="AD9462">
        <v>0</v>
      </c>
      <c r="AE9462">
        <v>2.0439735091252302</v>
      </c>
    </row>
    <row r="9463" spans="1:31" x14ac:dyDescent="0.3">
      <c r="A9463">
        <v>2730866</v>
      </c>
      <c r="B9463">
        <v>1</v>
      </c>
      <c r="C9463" t="s">
        <v>80</v>
      </c>
      <c r="D9463" t="s">
        <v>83</v>
      </c>
      <c r="E9463" t="s">
        <v>173</v>
      </c>
      <c r="F9463" t="s">
        <v>21043</v>
      </c>
      <c r="G9463" t="s">
        <v>1613</v>
      </c>
      <c r="H9463" t="s">
        <v>5535</v>
      </c>
      <c r="I9463" t="s">
        <v>136</v>
      </c>
      <c r="J9463" t="s">
        <v>137</v>
      </c>
      <c r="K9463" t="s">
        <v>210</v>
      </c>
      <c r="L9463" t="s">
        <v>25693</v>
      </c>
      <c r="M9463" t="s">
        <v>25694</v>
      </c>
      <c r="N9463">
        <v>0.235555555</v>
      </c>
      <c r="O9463">
        <v>0</v>
      </c>
      <c r="P9463">
        <v>2540</v>
      </c>
      <c r="Q9463">
        <v>0</v>
      </c>
      <c r="R9463">
        <v>0</v>
      </c>
      <c r="S9463">
        <v>0</v>
      </c>
      <c r="T9463">
        <v>77</v>
      </c>
      <c r="U9463">
        <v>0</v>
      </c>
      <c r="V9463">
        <v>0</v>
      </c>
      <c r="W9463">
        <v>0</v>
      </c>
      <c r="X9463">
        <v>136.66852344539876</v>
      </c>
      <c r="Y9463">
        <v>0</v>
      </c>
      <c r="Z9463">
        <v>0</v>
      </c>
      <c r="AA9463">
        <v>0</v>
      </c>
      <c r="AB9463">
        <v>15.645232687047468</v>
      </c>
      <c r="AC9463">
        <v>0</v>
      </c>
      <c r="AD9463">
        <v>0</v>
      </c>
      <c r="AE9463">
        <v>152.31375613244623</v>
      </c>
    </row>
    <row r="9464" spans="1:31" x14ac:dyDescent="0.3">
      <c r="A9464">
        <v>2730820</v>
      </c>
      <c r="B9464">
        <v>1</v>
      </c>
      <c r="C9464" t="s">
        <v>81</v>
      </c>
      <c r="D9464" t="s">
        <v>118</v>
      </c>
      <c r="E9464" t="s">
        <v>213</v>
      </c>
      <c r="F9464" t="s">
        <v>25695</v>
      </c>
      <c r="G9464" t="s">
        <v>152</v>
      </c>
      <c r="H9464" t="s">
        <v>153</v>
      </c>
      <c r="I9464" t="s">
        <v>136</v>
      </c>
      <c r="J9464" t="s">
        <v>137</v>
      </c>
      <c r="K9464" t="s">
        <v>138</v>
      </c>
      <c r="L9464" t="s">
        <v>25696</v>
      </c>
      <c r="M9464" t="s">
        <v>25697</v>
      </c>
      <c r="N9464">
        <v>0.84166666599999995</v>
      </c>
      <c r="O9464">
        <v>3</v>
      </c>
      <c r="P9464">
        <v>593</v>
      </c>
      <c r="Q9464">
        <v>6</v>
      </c>
      <c r="R9464">
        <v>21</v>
      </c>
      <c r="S9464">
        <v>0</v>
      </c>
      <c r="T9464">
        <v>21</v>
      </c>
      <c r="U9464">
        <v>0</v>
      </c>
      <c r="V9464">
        <v>0</v>
      </c>
      <c r="W9464">
        <v>0.41502937927499994</v>
      </c>
      <c r="X9464">
        <v>61.983425486918662</v>
      </c>
      <c r="Y9464">
        <v>1.4165958920893749</v>
      </c>
      <c r="Z9464">
        <v>2.2740963294420005</v>
      </c>
      <c r="AA9464">
        <v>0</v>
      </c>
      <c r="AB9464">
        <v>6.7937607648730509</v>
      </c>
      <c r="AC9464">
        <v>0</v>
      </c>
      <c r="AD9464">
        <v>0</v>
      </c>
      <c r="AE9464">
        <v>72.882907852598095</v>
      </c>
    </row>
    <row r="9465" spans="1:31" x14ac:dyDescent="0.3">
      <c r="A9465">
        <v>2731484</v>
      </c>
      <c r="B9465">
        <v>1</v>
      </c>
      <c r="C9465" t="s">
        <v>81</v>
      </c>
      <c r="D9465" t="s">
        <v>128</v>
      </c>
      <c r="E9465" t="s">
        <v>145</v>
      </c>
      <c r="F9465" t="s">
        <v>25698</v>
      </c>
      <c r="G9465" t="s">
        <v>230</v>
      </c>
      <c r="H9465" t="s">
        <v>135</v>
      </c>
      <c r="I9465" t="s">
        <v>136</v>
      </c>
      <c r="J9465" t="s">
        <v>137</v>
      </c>
      <c r="K9465" t="s">
        <v>138</v>
      </c>
      <c r="L9465" t="s">
        <v>25699</v>
      </c>
      <c r="M9465" t="s">
        <v>25700</v>
      </c>
      <c r="N9465">
        <v>4.4272222220000002</v>
      </c>
      <c r="O9465">
        <v>0</v>
      </c>
      <c r="P9465">
        <v>0</v>
      </c>
      <c r="Q9465">
        <v>0</v>
      </c>
      <c r="R9465">
        <v>0</v>
      </c>
      <c r="S9465">
        <v>0</v>
      </c>
      <c r="T9465">
        <v>1</v>
      </c>
      <c r="U9465">
        <v>0</v>
      </c>
      <c r="V9465">
        <v>0</v>
      </c>
      <c r="W9465">
        <v>0</v>
      </c>
      <c r="X9465">
        <v>0</v>
      </c>
      <c r="Y9465">
        <v>0</v>
      </c>
      <c r="Z9465">
        <v>0</v>
      </c>
      <c r="AA9465">
        <v>0</v>
      </c>
      <c r="AB9465">
        <v>6.3936653345625007</v>
      </c>
      <c r="AC9465">
        <v>0</v>
      </c>
      <c r="AD9465">
        <v>0</v>
      </c>
      <c r="AE9465">
        <v>6.3936653345625007</v>
      </c>
    </row>
    <row r="9466" spans="1:31" x14ac:dyDescent="0.3">
      <c r="A9466">
        <v>2731839</v>
      </c>
      <c r="B9466">
        <v>1</v>
      </c>
      <c r="C9466" t="s">
        <v>80</v>
      </c>
      <c r="D9466" t="s">
        <v>104</v>
      </c>
      <c r="E9466" t="s">
        <v>161</v>
      </c>
      <c r="F9466" t="s">
        <v>23874</v>
      </c>
      <c r="G9466" t="s">
        <v>409</v>
      </c>
      <c r="H9466" t="s">
        <v>135</v>
      </c>
      <c r="I9466" t="s">
        <v>136</v>
      </c>
      <c r="J9466" t="s">
        <v>137</v>
      </c>
      <c r="K9466" t="s">
        <v>138</v>
      </c>
      <c r="L9466" t="s">
        <v>25701</v>
      </c>
      <c r="M9466" t="s">
        <v>25702</v>
      </c>
      <c r="N9466">
        <v>0.86333333300000004</v>
      </c>
      <c r="O9466">
        <v>0</v>
      </c>
      <c r="P9466">
        <v>1</v>
      </c>
      <c r="Q9466">
        <v>0</v>
      </c>
      <c r="R9466">
        <v>1</v>
      </c>
      <c r="S9466">
        <v>0</v>
      </c>
      <c r="T9466">
        <v>1</v>
      </c>
      <c r="U9466">
        <v>0</v>
      </c>
      <c r="V9466">
        <v>0</v>
      </c>
      <c r="W9466">
        <v>0</v>
      </c>
      <c r="X9466">
        <v>0</v>
      </c>
      <c r="Y9466">
        <v>0</v>
      </c>
      <c r="Z9466">
        <v>6.2763807708856794</v>
      </c>
      <c r="AA9466">
        <v>0</v>
      </c>
      <c r="AB9466">
        <v>0</v>
      </c>
      <c r="AC9466">
        <v>0</v>
      </c>
      <c r="AD9466">
        <v>0</v>
      </c>
      <c r="AE9466">
        <v>6.2763807708856794</v>
      </c>
    </row>
    <row r="9467" spans="1:31" x14ac:dyDescent="0.3">
      <c r="A9467">
        <v>2730913</v>
      </c>
      <c r="B9467">
        <v>2</v>
      </c>
      <c r="C9467" t="s">
        <v>80</v>
      </c>
      <c r="D9467" t="s">
        <v>100</v>
      </c>
      <c r="E9467" t="s">
        <v>132</v>
      </c>
      <c r="F9467" t="s">
        <v>25703</v>
      </c>
      <c r="G9467" t="s">
        <v>163</v>
      </c>
      <c r="H9467" t="s">
        <v>135</v>
      </c>
      <c r="I9467" t="s">
        <v>136</v>
      </c>
      <c r="J9467" t="s">
        <v>137</v>
      </c>
      <c r="K9467" t="s">
        <v>138</v>
      </c>
      <c r="L9467" t="s">
        <v>25448</v>
      </c>
      <c r="M9467" t="s">
        <v>25704</v>
      </c>
      <c r="N9467">
        <v>1.020277777</v>
      </c>
      <c r="O9467">
        <v>0</v>
      </c>
      <c r="P9467">
        <v>116</v>
      </c>
      <c r="Q9467">
        <v>0</v>
      </c>
      <c r="R9467">
        <v>1</v>
      </c>
      <c r="S9467">
        <v>0</v>
      </c>
      <c r="T9467">
        <v>11</v>
      </c>
      <c r="U9467">
        <v>0</v>
      </c>
      <c r="V9467">
        <v>0</v>
      </c>
      <c r="W9467">
        <v>0</v>
      </c>
      <c r="X9467">
        <v>25.543770849597298</v>
      </c>
      <c r="Y9467">
        <v>0</v>
      </c>
      <c r="Z9467">
        <v>0.28353510400491666</v>
      </c>
      <c r="AA9467">
        <v>0</v>
      </c>
      <c r="AB9467">
        <v>18.723084066770816</v>
      </c>
      <c r="AC9467">
        <v>0</v>
      </c>
      <c r="AD9467">
        <v>0</v>
      </c>
      <c r="AE9467">
        <v>44.55039002037303</v>
      </c>
    </row>
    <row r="9468" spans="1:31" x14ac:dyDescent="0.3">
      <c r="A9468">
        <v>2730843</v>
      </c>
      <c r="B9468">
        <v>1</v>
      </c>
      <c r="C9468" t="s">
        <v>80</v>
      </c>
      <c r="D9468" t="s">
        <v>101</v>
      </c>
      <c r="E9468" t="s">
        <v>132</v>
      </c>
      <c r="F9468" t="s">
        <v>25705</v>
      </c>
      <c r="G9468" t="s">
        <v>134</v>
      </c>
      <c r="H9468" t="s">
        <v>135</v>
      </c>
      <c r="I9468" t="s">
        <v>136</v>
      </c>
      <c r="J9468" t="s">
        <v>137</v>
      </c>
      <c r="K9468" t="s">
        <v>138</v>
      </c>
      <c r="L9468" t="s">
        <v>25706</v>
      </c>
      <c r="M9468" t="s">
        <v>25707</v>
      </c>
      <c r="N9468">
        <v>3.5236111110000001</v>
      </c>
      <c r="O9468">
        <v>0</v>
      </c>
      <c r="P9468">
        <v>246</v>
      </c>
      <c r="Q9468">
        <v>0</v>
      </c>
      <c r="R9468">
        <v>9</v>
      </c>
      <c r="S9468">
        <v>0</v>
      </c>
      <c r="T9468">
        <v>20</v>
      </c>
      <c r="U9468">
        <v>0</v>
      </c>
      <c r="V9468">
        <v>0</v>
      </c>
      <c r="W9468">
        <v>0</v>
      </c>
      <c r="X9468">
        <v>181.09414087055518</v>
      </c>
      <c r="Y9468">
        <v>0</v>
      </c>
      <c r="Z9468">
        <v>6.9229124579639878</v>
      </c>
      <c r="AA9468">
        <v>0</v>
      </c>
      <c r="AB9468">
        <v>15.448585933516464</v>
      </c>
      <c r="AC9468">
        <v>0</v>
      </c>
      <c r="AD9468">
        <v>0</v>
      </c>
      <c r="AE9468">
        <v>203.46563926203561</v>
      </c>
    </row>
    <row r="9469" spans="1:31" x14ac:dyDescent="0.3">
      <c r="A9469">
        <v>2731361</v>
      </c>
      <c r="B9469">
        <v>1</v>
      </c>
      <c r="C9469" t="s">
        <v>80</v>
      </c>
      <c r="D9469" t="s">
        <v>100</v>
      </c>
      <c r="E9469" t="s">
        <v>161</v>
      </c>
      <c r="F9469" t="s">
        <v>25708</v>
      </c>
      <c r="G9469" t="s">
        <v>163</v>
      </c>
      <c r="H9469" t="s">
        <v>135</v>
      </c>
      <c r="I9469" t="s">
        <v>136</v>
      </c>
      <c r="J9469" t="s">
        <v>137</v>
      </c>
      <c r="K9469" t="s">
        <v>138</v>
      </c>
      <c r="L9469" t="s">
        <v>25709</v>
      </c>
      <c r="M9469" t="s">
        <v>25710</v>
      </c>
      <c r="N9469">
        <v>1.007222222</v>
      </c>
      <c r="O9469">
        <v>0</v>
      </c>
      <c r="P9469">
        <v>0</v>
      </c>
      <c r="Q9469">
        <v>0</v>
      </c>
      <c r="R9469">
        <v>0</v>
      </c>
      <c r="S9469">
        <v>0</v>
      </c>
      <c r="T9469">
        <v>27</v>
      </c>
      <c r="U9469">
        <v>0</v>
      </c>
      <c r="V9469">
        <v>3</v>
      </c>
      <c r="W9469">
        <v>0</v>
      </c>
      <c r="X9469">
        <v>0</v>
      </c>
      <c r="Y9469">
        <v>0</v>
      </c>
      <c r="Z9469">
        <v>0</v>
      </c>
      <c r="AA9469">
        <v>0</v>
      </c>
      <c r="AB9469">
        <v>57.29827509001538</v>
      </c>
      <c r="AC9469">
        <v>0</v>
      </c>
      <c r="AD9469">
        <v>16.446348901341313</v>
      </c>
      <c r="AE9469">
        <v>73.74462399135669</v>
      </c>
    </row>
    <row r="9470" spans="1:31" x14ac:dyDescent="0.3">
      <c r="A9470">
        <v>2730883</v>
      </c>
      <c r="B9470">
        <v>1</v>
      </c>
      <c r="C9470" t="s">
        <v>80</v>
      </c>
      <c r="D9470" t="s">
        <v>82</v>
      </c>
      <c r="E9470" t="s">
        <v>145</v>
      </c>
      <c r="F9470" t="s">
        <v>25711</v>
      </c>
      <c r="G9470" t="s">
        <v>230</v>
      </c>
      <c r="H9470" t="s">
        <v>135</v>
      </c>
      <c r="I9470" t="s">
        <v>136</v>
      </c>
      <c r="J9470" t="s">
        <v>137</v>
      </c>
      <c r="K9470" t="s">
        <v>138</v>
      </c>
      <c r="L9470" t="s">
        <v>25712</v>
      </c>
      <c r="M9470" t="s">
        <v>25713</v>
      </c>
      <c r="N9470">
        <v>2.3877777770000002</v>
      </c>
      <c r="O9470">
        <v>0</v>
      </c>
      <c r="P9470">
        <v>1</v>
      </c>
      <c r="Q9470">
        <v>0</v>
      </c>
      <c r="R9470">
        <v>0</v>
      </c>
      <c r="S9470">
        <v>0</v>
      </c>
      <c r="T9470">
        <v>5</v>
      </c>
      <c r="U9470">
        <v>0</v>
      </c>
      <c r="V9470">
        <v>0</v>
      </c>
      <c r="W9470">
        <v>0</v>
      </c>
      <c r="X9470">
        <v>0.2070410131056892</v>
      </c>
      <c r="Y9470">
        <v>0</v>
      </c>
      <c r="Z9470">
        <v>0</v>
      </c>
      <c r="AA9470">
        <v>0</v>
      </c>
      <c r="AB9470">
        <v>1.3984708077522003</v>
      </c>
      <c r="AC9470">
        <v>0</v>
      </c>
      <c r="AD9470">
        <v>0</v>
      </c>
      <c r="AE9470">
        <v>1.6055118208578896</v>
      </c>
    </row>
    <row r="9471" spans="1:31" x14ac:dyDescent="0.3">
      <c r="A9471">
        <v>2730989</v>
      </c>
      <c r="B9471">
        <v>1</v>
      </c>
      <c r="C9471" t="s">
        <v>80</v>
      </c>
      <c r="D9471" t="s">
        <v>82</v>
      </c>
      <c r="E9471" t="s">
        <v>200</v>
      </c>
      <c r="F9471" t="s">
        <v>25714</v>
      </c>
      <c r="G9471" t="s">
        <v>249</v>
      </c>
      <c r="H9471" t="s">
        <v>135</v>
      </c>
      <c r="I9471" t="s">
        <v>136</v>
      </c>
      <c r="J9471" t="s">
        <v>5</v>
      </c>
      <c r="K9471" t="s">
        <v>138</v>
      </c>
      <c r="L9471" t="s">
        <v>25715</v>
      </c>
      <c r="M9471" t="s">
        <v>25716</v>
      </c>
      <c r="N9471">
        <v>39.160833332999999</v>
      </c>
      <c r="O9471">
        <v>0</v>
      </c>
      <c r="P9471">
        <v>69</v>
      </c>
      <c r="Q9471">
        <v>0</v>
      </c>
      <c r="R9471">
        <v>0</v>
      </c>
      <c r="S9471">
        <v>0</v>
      </c>
      <c r="T9471">
        <v>44</v>
      </c>
      <c r="U9471">
        <v>0</v>
      </c>
      <c r="V9471">
        <v>0</v>
      </c>
      <c r="W9471">
        <v>0</v>
      </c>
      <c r="X9471">
        <v>485.63242854260506</v>
      </c>
      <c r="Y9471">
        <v>0</v>
      </c>
      <c r="Z9471">
        <v>0</v>
      </c>
      <c r="AA9471">
        <v>0</v>
      </c>
      <c r="AB9471">
        <v>2631.51070960063</v>
      </c>
      <c r="AC9471">
        <v>0</v>
      </c>
      <c r="AD9471">
        <v>0</v>
      </c>
      <c r="AE9471">
        <v>3117.1431381432349</v>
      </c>
    </row>
    <row r="9472" spans="1:31" x14ac:dyDescent="0.3">
      <c r="A9472">
        <v>2731321</v>
      </c>
      <c r="B9472">
        <v>1</v>
      </c>
      <c r="C9472" t="s">
        <v>80</v>
      </c>
      <c r="D9472" t="s">
        <v>90</v>
      </c>
      <c r="E9472" t="s">
        <v>145</v>
      </c>
      <c r="F9472" t="s">
        <v>25717</v>
      </c>
      <c r="G9472" t="s">
        <v>147</v>
      </c>
      <c r="H9472" t="s">
        <v>135</v>
      </c>
      <c r="I9472" t="s">
        <v>136</v>
      </c>
      <c r="J9472" t="s">
        <v>137</v>
      </c>
      <c r="K9472" t="s">
        <v>138</v>
      </c>
      <c r="L9472" t="s">
        <v>25718</v>
      </c>
      <c r="M9472" t="s">
        <v>25719</v>
      </c>
      <c r="N9472">
        <v>5.6811111109999999</v>
      </c>
      <c r="O9472">
        <v>0</v>
      </c>
      <c r="P9472">
        <v>0</v>
      </c>
      <c r="Q9472">
        <v>0</v>
      </c>
      <c r="R9472">
        <v>0</v>
      </c>
      <c r="S9472">
        <v>0</v>
      </c>
      <c r="T9472">
        <v>2</v>
      </c>
      <c r="U9472">
        <v>0</v>
      </c>
      <c r="V9472">
        <v>0</v>
      </c>
      <c r="W9472">
        <v>0</v>
      </c>
      <c r="X9472">
        <v>0</v>
      </c>
      <c r="Y9472">
        <v>0</v>
      </c>
      <c r="Z9472">
        <v>0</v>
      </c>
      <c r="AA9472">
        <v>0</v>
      </c>
      <c r="AB9472">
        <v>3.3003272212781165</v>
      </c>
      <c r="AC9472">
        <v>0</v>
      </c>
      <c r="AD9472">
        <v>0</v>
      </c>
      <c r="AE9472">
        <v>3.3003272212781165</v>
      </c>
    </row>
    <row r="9473" spans="1:31" x14ac:dyDescent="0.3">
      <c r="A9473">
        <v>2731570</v>
      </c>
      <c r="B9473">
        <v>1</v>
      </c>
      <c r="C9473" t="s">
        <v>80</v>
      </c>
      <c r="D9473" t="s">
        <v>98</v>
      </c>
      <c r="E9473" t="s">
        <v>145</v>
      </c>
      <c r="F9473" t="s">
        <v>25720</v>
      </c>
      <c r="G9473" t="s">
        <v>230</v>
      </c>
      <c r="H9473" t="s">
        <v>135</v>
      </c>
      <c r="I9473" t="s">
        <v>136</v>
      </c>
      <c r="J9473" t="s">
        <v>137</v>
      </c>
      <c r="K9473" t="s">
        <v>138</v>
      </c>
      <c r="L9473" t="s">
        <v>25721</v>
      </c>
      <c r="M9473" t="s">
        <v>25722</v>
      </c>
      <c r="N9473">
        <v>3.920833333</v>
      </c>
      <c r="O9473">
        <v>0</v>
      </c>
      <c r="P9473">
        <v>4</v>
      </c>
      <c r="Q9473">
        <v>0</v>
      </c>
      <c r="R9473">
        <v>0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1.31486424047295</v>
      </c>
      <c r="Y9473">
        <v>0</v>
      </c>
      <c r="Z9473">
        <v>0</v>
      </c>
      <c r="AA9473">
        <v>0</v>
      </c>
      <c r="AB9473">
        <v>0</v>
      </c>
      <c r="AC9473">
        <v>0</v>
      </c>
      <c r="AD9473">
        <v>0</v>
      </c>
      <c r="AE9473">
        <v>1.31486424047295</v>
      </c>
    </row>
    <row r="9474" spans="1:31" x14ac:dyDescent="0.3">
      <c r="A9474">
        <v>2731384</v>
      </c>
      <c r="B9474">
        <v>1</v>
      </c>
      <c r="C9474" t="s">
        <v>81</v>
      </c>
      <c r="D9474" t="s">
        <v>117</v>
      </c>
      <c r="E9474" t="s">
        <v>213</v>
      </c>
      <c r="F9474" t="s">
        <v>8359</v>
      </c>
      <c r="G9474" t="s">
        <v>152</v>
      </c>
      <c r="H9474" t="s">
        <v>153</v>
      </c>
      <c r="I9474" t="s">
        <v>136</v>
      </c>
      <c r="J9474" t="s">
        <v>137</v>
      </c>
      <c r="K9474" t="s">
        <v>138</v>
      </c>
      <c r="L9474" t="s">
        <v>25723</v>
      </c>
      <c r="M9474" t="s">
        <v>25724</v>
      </c>
      <c r="N9474">
        <v>0.33583333300000001</v>
      </c>
      <c r="O9474">
        <v>7</v>
      </c>
      <c r="P9474">
        <v>571</v>
      </c>
      <c r="Q9474">
        <v>75</v>
      </c>
      <c r="R9474">
        <v>131</v>
      </c>
      <c r="S9474">
        <v>7</v>
      </c>
      <c r="T9474">
        <v>71</v>
      </c>
      <c r="U9474">
        <v>0</v>
      </c>
      <c r="V9474">
        <v>0</v>
      </c>
      <c r="W9474">
        <v>0.39375304333530758</v>
      </c>
      <c r="X9474">
        <v>35.454255688452633</v>
      </c>
      <c r="Y9474">
        <v>1.0359615481025199</v>
      </c>
      <c r="Z9474">
        <v>1.5279537881243024</v>
      </c>
      <c r="AA9474">
        <v>4.2537216479448601</v>
      </c>
      <c r="AB9474">
        <v>26.828482723466873</v>
      </c>
      <c r="AC9474">
        <v>0</v>
      </c>
      <c r="AD9474">
        <v>0</v>
      </c>
      <c r="AE9474">
        <v>69.49412843942649</v>
      </c>
    </row>
    <row r="9475" spans="1:31" x14ac:dyDescent="0.3">
      <c r="A9475">
        <v>2731716</v>
      </c>
      <c r="B9475">
        <v>1</v>
      </c>
      <c r="C9475" t="s">
        <v>81</v>
      </c>
      <c r="D9475" t="s">
        <v>128</v>
      </c>
      <c r="E9475" t="s">
        <v>156</v>
      </c>
      <c r="F9475" t="s">
        <v>25725</v>
      </c>
      <c r="G9475" t="s">
        <v>185</v>
      </c>
      <c r="H9475" t="s">
        <v>153</v>
      </c>
      <c r="I9475" t="s">
        <v>136</v>
      </c>
      <c r="J9475" t="s">
        <v>137</v>
      </c>
      <c r="K9475" t="s">
        <v>138</v>
      </c>
      <c r="L9475" t="s">
        <v>25726</v>
      </c>
      <c r="M9475" t="s">
        <v>25727</v>
      </c>
      <c r="N9475">
        <v>7.0758333330000003</v>
      </c>
      <c r="O9475">
        <v>1</v>
      </c>
      <c r="P9475">
        <v>0</v>
      </c>
      <c r="Q9475">
        <v>9</v>
      </c>
      <c r="R9475">
        <v>0</v>
      </c>
      <c r="S9475">
        <v>0</v>
      </c>
      <c r="T9475">
        <v>0</v>
      </c>
      <c r="U9475">
        <v>0</v>
      </c>
      <c r="V9475">
        <v>0</v>
      </c>
      <c r="W9475">
        <v>0.14126836606864002</v>
      </c>
      <c r="X9475">
        <v>0</v>
      </c>
      <c r="Y9475">
        <v>3.4372234744224999</v>
      </c>
      <c r="Z9475">
        <v>0</v>
      </c>
      <c r="AA9475">
        <v>0</v>
      </c>
      <c r="AB9475">
        <v>0</v>
      </c>
      <c r="AC9475">
        <v>0</v>
      </c>
      <c r="AD9475">
        <v>0</v>
      </c>
      <c r="AE9475">
        <v>3.5784918404911399</v>
      </c>
    </row>
    <row r="9476" spans="1:31" x14ac:dyDescent="0.3">
      <c r="A9476">
        <v>2731630</v>
      </c>
      <c r="B9476">
        <v>1</v>
      </c>
      <c r="C9476" t="s">
        <v>81</v>
      </c>
      <c r="D9476" t="s">
        <v>124</v>
      </c>
      <c r="E9476" t="s">
        <v>150</v>
      </c>
      <c r="F9476" t="s">
        <v>23302</v>
      </c>
      <c r="G9476" t="s">
        <v>152</v>
      </c>
      <c r="H9476" t="s">
        <v>153</v>
      </c>
      <c r="I9476" t="s">
        <v>136</v>
      </c>
      <c r="J9476" t="s">
        <v>137</v>
      </c>
      <c r="K9476" t="s">
        <v>138</v>
      </c>
      <c r="L9476" t="s">
        <v>25728</v>
      </c>
      <c r="M9476" t="s">
        <v>25729</v>
      </c>
      <c r="N9476">
        <v>2.1355555549999998</v>
      </c>
      <c r="O9476">
        <v>0</v>
      </c>
      <c r="P9476">
        <v>0</v>
      </c>
      <c r="Q9476">
        <v>0</v>
      </c>
      <c r="R9476">
        <v>0</v>
      </c>
      <c r="S9476">
        <v>0</v>
      </c>
      <c r="T9476">
        <v>0</v>
      </c>
      <c r="U9476">
        <v>1</v>
      </c>
      <c r="V9476">
        <v>0</v>
      </c>
      <c r="W9476">
        <v>0</v>
      </c>
      <c r="X9476">
        <v>0</v>
      </c>
      <c r="Y9476">
        <v>0</v>
      </c>
      <c r="Z9476">
        <v>0</v>
      </c>
      <c r="AA9476">
        <v>0</v>
      </c>
      <c r="AB9476">
        <v>0</v>
      </c>
      <c r="AC9476">
        <v>615.61827156382128</v>
      </c>
      <c r="AD9476">
        <v>0</v>
      </c>
      <c r="AE9476">
        <v>615.61827156382128</v>
      </c>
    </row>
    <row r="9477" spans="1:31" x14ac:dyDescent="0.3">
      <c r="A9477">
        <v>2731135</v>
      </c>
      <c r="B9477">
        <v>1</v>
      </c>
      <c r="C9477" t="s">
        <v>80</v>
      </c>
      <c r="D9477" t="s">
        <v>85</v>
      </c>
      <c r="E9477" t="s">
        <v>200</v>
      </c>
      <c r="F9477" t="s">
        <v>1431</v>
      </c>
      <c r="G9477" t="s">
        <v>393</v>
      </c>
      <c r="H9477" t="s">
        <v>135</v>
      </c>
      <c r="I9477" t="s">
        <v>136</v>
      </c>
      <c r="J9477" t="s">
        <v>137</v>
      </c>
      <c r="K9477" t="s">
        <v>138</v>
      </c>
      <c r="L9477" t="s">
        <v>25730</v>
      </c>
      <c r="M9477" t="s">
        <v>25293</v>
      </c>
      <c r="N9477">
        <v>0.939722222</v>
      </c>
      <c r="O9477">
        <v>0</v>
      </c>
      <c r="P9477">
        <v>113</v>
      </c>
      <c r="Q9477">
        <v>0</v>
      </c>
      <c r="R9477">
        <v>0</v>
      </c>
      <c r="S9477">
        <v>0</v>
      </c>
      <c r="T9477">
        <v>2</v>
      </c>
      <c r="U9477">
        <v>0</v>
      </c>
      <c r="V9477">
        <v>0</v>
      </c>
      <c r="W9477">
        <v>0</v>
      </c>
      <c r="X9477">
        <v>19.256987270730367</v>
      </c>
      <c r="Y9477">
        <v>0</v>
      </c>
      <c r="Z9477">
        <v>0</v>
      </c>
      <c r="AA9477">
        <v>0</v>
      </c>
      <c r="AB9477">
        <v>0.34158399639046505</v>
      </c>
      <c r="AC9477">
        <v>0</v>
      </c>
      <c r="AD9477">
        <v>0</v>
      </c>
      <c r="AE9477">
        <v>19.598571267120832</v>
      </c>
    </row>
    <row r="9478" spans="1:31" x14ac:dyDescent="0.3">
      <c r="A9478">
        <v>2731968</v>
      </c>
      <c r="B9478">
        <v>1</v>
      </c>
      <c r="C9478" t="s">
        <v>80</v>
      </c>
      <c r="D9478" t="s">
        <v>104</v>
      </c>
      <c r="E9478" t="s">
        <v>156</v>
      </c>
      <c r="F9478" t="s">
        <v>25731</v>
      </c>
      <c r="G9478" t="s">
        <v>596</v>
      </c>
      <c r="H9478" t="s">
        <v>153</v>
      </c>
      <c r="I9478" t="s">
        <v>136</v>
      </c>
      <c r="J9478" t="s">
        <v>137</v>
      </c>
      <c r="K9478" t="s">
        <v>138</v>
      </c>
      <c r="L9478" t="s">
        <v>25732</v>
      </c>
      <c r="M9478" t="s">
        <v>25733</v>
      </c>
      <c r="N9478">
        <v>2.8758333330000001</v>
      </c>
      <c r="O9478">
        <v>0</v>
      </c>
      <c r="P9478">
        <v>287</v>
      </c>
      <c r="Q9478">
        <v>0</v>
      </c>
      <c r="R9478">
        <v>0</v>
      </c>
      <c r="S9478">
        <v>0</v>
      </c>
      <c r="T9478">
        <v>15</v>
      </c>
      <c r="U9478">
        <v>0</v>
      </c>
      <c r="V9478">
        <v>0</v>
      </c>
      <c r="W9478">
        <v>0</v>
      </c>
      <c r="X9478">
        <v>155.51951390243278</v>
      </c>
      <c r="Y9478">
        <v>0</v>
      </c>
      <c r="Z9478">
        <v>0</v>
      </c>
      <c r="AA9478">
        <v>0</v>
      </c>
      <c r="AB9478">
        <v>9.3781040609500668</v>
      </c>
      <c r="AC9478">
        <v>0</v>
      </c>
      <c r="AD9478">
        <v>0</v>
      </c>
      <c r="AE9478">
        <v>164.89761796338286</v>
      </c>
    </row>
    <row r="9479" spans="1:31" x14ac:dyDescent="0.3">
      <c r="A9479">
        <v>2731281</v>
      </c>
      <c r="B9479">
        <v>1</v>
      </c>
      <c r="C9479" t="s">
        <v>80</v>
      </c>
      <c r="D9479" t="s">
        <v>97</v>
      </c>
      <c r="E9479" t="s">
        <v>150</v>
      </c>
      <c r="F9479" t="s">
        <v>752</v>
      </c>
      <c r="G9479" t="s">
        <v>300</v>
      </c>
      <c r="H9479" t="s">
        <v>153</v>
      </c>
      <c r="I9479" t="s">
        <v>136</v>
      </c>
      <c r="J9479" t="s">
        <v>137</v>
      </c>
      <c r="K9479" t="s">
        <v>210</v>
      </c>
      <c r="L9479" t="s">
        <v>25734</v>
      </c>
      <c r="M9479" t="s">
        <v>25735</v>
      </c>
      <c r="N9479">
        <v>6.0772222219999996</v>
      </c>
      <c r="O9479">
        <v>0</v>
      </c>
      <c r="P9479">
        <v>184</v>
      </c>
      <c r="Q9479">
        <v>0</v>
      </c>
      <c r="R9479">
        <v>32</v>
      </c>
      <c r="S9479">
        <v>0</v>
      </c>
      <c r="T9479">
        <v>15</v>
      </c>
      <c r="U9479">
        <v>0</v>
      </c>
      <c r="V9479">
        <v>0</v>
      </c>
      <c r="W9479">
        <v>0</v>
      </c>
      <c r="X9479">
        <v>503.41559371239146</v>
      </c>
      <c r="Y9479">
        <v>0</v>
      </c>
      <c r="Z9479">
        <v>3.9794120403282456</v>
      </c>
      <c r="AA9479">
        <v>0</v>
      </c>
      <c r="AB9479">
        <v>174.26628420913482</v>
      </c>
      <c r="AC9479">
        <v>0</v>
      </c>
      <c r="AD9479">
        <v>0</v>
      </c>
      <c r="AE9479">
        <v>681.66128996185455</v>
      </c>
    </row>
    <row r="9480" spans="1:31" x14ac:dyDescent="0.3">
      <c r="A9480">
        <v>2731756</v>
      </c>
      <c r="B9480">
        <v>1</v>
      </c>
      <c r="C9480" t="s">
        <v>81</v>
      </c>
      <c r="D9480" t="s">
        <v>120</v>
      </c>
      <c r="E9480" t="s">
        <v>150</v>
      </c>
      <c r="F9480" t="s">
        <v>6988</v>
      </c>
      <c r="G9480" t="s">
        <v>152</v>
      </c>
      <c r="H9480" t="s">
        <v>153</v>
      </c>
      <c r="I9480" t="s">
        <v>136</v>
      </c>
      <c r="J9480" t="s">
        <v>137</v>
      </c>
      <c r="K9480" t="s">
        <v>138</v>
      </c>
      <c r="L9480" t="s">
        <v>25736</v>
      </c>
      <c r="M9480" t="s">
        <v>25737</v>
      </c>
      <c r="N9480">
        <v>1.2594444440000001</v>
      </c>
      <c r="O9480">
        <v>0</v>
      </c>
      <c r="P9480">
        <v>1</v>
      </c>
      <c r="Q9480">
        <v>20</v>
      </c>
      <c r="R9480">
        <v>68</v>
      </c>
      <c r="S9480">
        <v>3</v>
      </c>
      <c r="T9480">
        <v>1</v>
      </c>
      <c r="U9480">
        <v>0</v>
      </c>
      <c r="V9480">
        <v>0</v>
      </c>
      <c r="W9480">
        <v>0</v>
      </c>
      <c r="X9480">
        <v>0.27720007071499997</v>
      </c>
      <c r="Y9480">
        <v>45.569574801125846</v>
      </c>
      <c r="Z9480">
        <v>30.594009459263251</v>
      </c>
      <c r="AA9480">
        <v>7.4976259211809761</v>
      </c>
      <c r="AB9480">
        <v>0</v>
      </c>
      <c r="AC9480">
        <v>0</v>
      </c>
      <c r="AD9480">
        <v>0</v>
      </c>
      <c r="AE9480">
        <v>83.938410252285081</v>
      </c>
    </row>
    <row r="9481" spans="1:31" x14ac:dyDescent="0.3">
      <c r="A9481">
        <v>2731072</v>
      </c>
      <c r="B9481">
        <v>1</v>
      </c>
      <c r="C9481" t="s">
        <v>81</v>
      </c>
      <c r="D9481" t="s">
        <v>118</v>
      </c>
      <c r="E9481" t="s">
        <v>161</v>
      </c>
      <c r="F9481" t="s">
        <v>25738</v>
      </c>
      <c r="G9481" t="s">
        <v>300</v>
      </c>
      <c r="H9481" t="s">
        <v>135</v>
      </c>
      <c r="I9481" t="s">
        <v>136</v>
      </c>
      <c r="J9481" t="s">
        <v>137</v>
      </c>
      <c r="K9481" t="s">
        <v>210</v>
      </c>
      <c r="L9481" t="s">
        <v>25739</v>
      </c>
      <c r="M9481" t="s">
        <v>25740</v>
      </c>
      <c r="N9481">
        <v>1.4283333330000001</v>
      </c>
      <c r="O9481">
        <v>0</v>
      </c>
      <c r="P9481">
        <v>114</v>
      </c>
      <c r="Q9481">
        <v>0</v>
      </c>
      <c r="R9481">
        <v>0</v>
      </c>
      <c r="S9481">
        <v>0</v>
      </c>
      <c r="T9481">
        <v>15</v>
      </c>
      <c r="U9481">
        <v>0</v>
      </c>
      <c r="V9481">
        <v>0</v>
      </c>
      <c r="W9481">
        <v>0</v>
      </c>
      <c r="X9481">
        <v>31.12361934518669</v>
      </c>
      <c r="Y9481">
        <v>0</v>
      </c>
      <c r="Z9481">
        <v>0</v>
      </c>
      <c r="AA9481">
        <v>0</v>
      </c>
      <c r="AB9481">
        <v>16.929911474313379</v>
      </c>
      <c r="AC9481">
        <v>0</v>
      </c>
      <c r="AD9481">
        <v>0</v>
      </c>
      <c r="AE9481">
        <v>48.053530819500068</v>
      </c>
    </row>
    <row r="9482" spans="1:31" x14ac:dyDescent="0.3">
      <c r="A9482">
        <v>2730923</v>
      </c>
      <c r="B9482">
        <v>1</v>
      </c>
      <c r="C9482" t="s">
        <v>80</v>
      </c>
      <c r="D9482" t="s">
        <v>106</v>
      </c>
      <c r="E9482" t="s">
        <v>132</v>
      </c>
      <c r="F9482" t="s">
        <v>25741</v>
      </c>
      <c r="G9482" t="s">
        <v>134</v>
      </c>
      <c r="H9482" t="s">
        <v>135</v>
      </c>
      <c r="I9482" t="s">
        <v>136</v>
      </c>
      <c r="J9482" t="s">
        <v>137</v>
      </c>
      <c r="K9482" t="s">
        <v>138</v>
      </c>
      <c r="L9482" t="s">
        <v>25742</v>
      </c>
      <c r="M9482" t="s">
        <v>25743</v>
      </c>
      <c r="N9482">
        <v>3.0661111110000001</v>
      </c>
      <c r="O9482">
        <v>0</v>
      </c>
      <c r="P9482">
        <v>5</v>
      </c>
      <c r="Q9482">
        <v>0</v>
      </c>
      <c r="R9482">
        <v>19</v>
      </c>
      <c r="S9482">
        <v>0</v>
      </c>
      <c r="T9482">
        <v>5</v>
      </c>
      <c r="U9482">
        <v>0</v>
      </c>
      <c r="V9482">
        <v>0</v>
      </c>
      <c r="W9482">
        <v>0</v>
      </c>
      <c r="X9482">
        <v>8.2399141760352084</v>
      </c>
      <c r="Y9482">
        <v>0</v>
      </c>
      <c r="Z9482">
        <v>87.132976532989545</v>
      </c>
      <c r="AA9482">
        <v>0</v>
      </c>
      <c r="AB9482">
        <v>3.4745870066638389</v>
      </c>
      <c r="AC9482">
        <v>0</v>
      </c>
      <c r="AD9482">
        <v>0</v>
      </c>
      <c r="AE9482">
        <v>98.847477715688598</v>
      </c>
    </row>
    <row r="9483" spans="1:31" x14ac:dyDescent="0.3">
      <c r="A9483">
        <v>2731095</v>
      </c>
      <c r="B9483">
        <v>1</v>
      </c>
      <c r="C9483" t="s">
        <v>80</v>
      </c>
      <c r="D9483" t="s">
        <v>103</v>
      </c>
      <c r="E9483" t="s">
        <v>156</v>
      </c>
      <c r="F9483" t="s">
        <v>25744</v>
      </c>
      <c r="G9483" t="s">
        <v>348</v>
      </c>
      <c r="H9483" t="s">
        <v>153</v>
      </c>
      <c r="I9483" t="s">
        <v>136</v>
      </c>
      <c r="J9483" t="s">
        <v>137</v>
      </c>
      <c r="K9483" t="s">
        <v>138</v>
      </c>
      <c r="L9483" t="s">
        <v>25745</v>
      </c>
      <c r="M9483" t="s">
        <v>25746</v>
      </c>
      <c r="N9483">
        <v>2.9497222220000001</v>
      </c>
      <c r="O9483">
        <v>0</v>
      </c>
      <c r="P9483">
        <v>0</v>
      </c>
      <c r="Q9483">
        <v>0</v>
      </c>
      <c r="R9483">
        <v>0</v>
      </c>
      <c r="S9483">
        <v>0</v>
      </c>
      <c r="T9483">
        <v>0</v>
      </c>
      <c r="U9483">
        <v>1</v>
      </c>
      <c r="V9483">
        <v>0</v>
      </c>
      <c r="W9483">
        <v>0</v>
      </c>
      <c r="X9483">
        <v>0</v>
      </c>
      <c r="Y9483">
        <v>0</v>
      </c>
      <c r="Z9483">
        <v>0</v>
      </c>
      <c r="AA9483">
        <v>0</v>
      </c>
      <c r="AB9483">
        <v>0</v>
      </c>
      <c r="AC9483">
        <v>376.31477517159857</v>
      </c>
      <c r="AD9483">
        <v>0</v>
      </c>
      <c r="AE9483">
        <v>376.31477517159857</v>
      </c>
    </row>
    <row r="9484" spans="1:31" x14ac:dyDescent="0.3">
      <c r="A9484">
        <v>2730860</v>
      </c>
      <c r="B9484">
        <v>1</v>
      </c>
      <c r="C9484" t="s">
        <v>80</v>
      </c>
      <c r="D9484" t="s">
        <v>96</v>
      </c>
      <c r="E9484" t="s">
        <v>132</v>
      </c>
      <c r="F9484" t="s">
        <v>25747</v>
      </c>
      <c r="G9484" t="s">
        <v>1479</v>
      </c>
      <c r="H9484" t="s">
        <v>135</v>
      </c>
      <c r="I9484" t="s">
        <v>136</v>
      </c>
      <c r="J9484" t="s">
        <v>137</v>
      </c>
      <c r="K9484" t="s">
        <v>138</v>
      </c>
      <c r="L9484" t="s">
        <v>25748</v>
      </c>
      <c r="M9484" t="s">
        <v>25749</v>
      </c>
      <c r="N9484">
        <v>0.51055555500000005</v>
      </c>
      <c r="O9484">
        <v>0</v>
      </c>
      <c r="P9484">
        <v>69</v>
      </c>
      <c r="Q9484">
        <v>0</v>
      </c>
      <c r="R9484">
        <v>4</v>
      </c>
      <c r="S9484">
        <v>0</v>
      </c>
      <c r="T9484">
        <v>5</v>
      </c>
      <c r="U9484">
        <v>0</v>
      </c>
      <c r="V9484">
        <v>0</v>
      </c>
      <c r="W9484">
        <v>0</v>
      </c>
      <c r="X9484">
        <v>3.0284041049461332</v>
      </c>
      <c r="Y9484">
        <v>0</v>
      </c>
      <c r="Z9484">
        <v>7.0858918422000011E-2</v>
      </c>
      <c r="AA9484">
        <v>0</v>
      </c>
      <c r="AB9484">
        <v>1.3574748479788465</v>
      </c>
      <c r="AC9484">
        <v>0</v>
      </c>
      <c r="AD9484">
        <v>0</v>
      </c>
      <c r="AE9484">
        <v>4.4567378713469799</v>
      </c>
    </row>
    <row r="9485" spans="1:31" x14ac:dyDescent="0.3">
      <c r="A9485">
        <v>2731593</v>
      </c>
      <c r="B9485">
        <v>1</v>
      </c>
      <c r="C9485" t="s">
        <v>80</v>
      </c>
      <c r="D9485" t="s">
        <v>92</v>
      </c>
      <c r="E9485" t="s">
        <v>145</v>
      </c>
      <c r="F9485" t="s">
        <v>25750</v>
      </c>
      <c r="G9485" t="s">
        <v>181</v>
      </c>
      <c r="H9485" t="s">
        <v>135</v>
      </c>
      <c r="I9485" t="s">
        <v>136</v>
      </c>
      <c r="J9485" t="s">
        <v>137</v>
      </c>
      <c r="K9485" t="s">
        <v>138</v>
      </c>
      <c r="L9485" t="s">
        <v>25751</v>
      </c>
      <c r="M9485" t="s">
        <v>25752</v>
      </c>
      <c r="N9485">
        <v>0.84305555499999996</v>
      </c>
      <c r="O9485">
        <v>0</v>
      </c>
      <c r="P9485">
        <v>1</v>
      </c>
      <c r="Q9485">
        <v>0</v>
      </c>
      <c r="R9485">
        <v>0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0.94910577581485001</v>
      </c>
      <c r="Y9485">
        <v>0</v>
      </c>
      <c r="Z9485">
        <v>0</v>
      </c>
      <c r="AA9485">
        <v>0</v>
      </c>
      <c r="AB9485">
        <v>0</v>
      </c>
      <c r="AC9485">
        <v>0</v>
      </c>
      <c r="AD9485">
        <v>0</v>
      </c>
      <c r="AE9485">
        <v>0.94910577581485001</v>
      </c>
    </row>
    <row r="9486" spans="1:31" x14ac:dyDescent="0.3">
      <c r="A9486">
        <v>2731158</v>
      </c>
      <c r="B9486">
        <v>1</v>
      </c>
      <c r="C9486" t="s">
        <v>80</v>
      </c>
      <c r="D9486" t="s">
        <v>93</v>
      </c>
      <c r="E9486" t="s">
        <v>161</v>
      </c>
      <c r="F9486" t="s">
        <v>25753</v>
      </c>
      <c r="G9486" t="s">
        <v>163</v>
      </c>
      <c r="H9486" t="s">
        <v>135</v>
      </c>
      <c r="I9486" t="s">
        <v>136</v>
      </c>
      <c r="J9486" t="s">
        <v>137</v>
      </c>
      <c r="K9486" t="s">
        <v>138</v>
      </c>
      <c r="L9486" t="s">
        <v>25754</v>
      </c>
      <c r="M9486" t="s">
        <v>25755</v>
      </c>
      <c r="N9486">
        <v>8.6969444439999997</v>
      </c>
      <c r="O9486">
        <v>0</v>
      </c>
      <c r="P9486">
        <v>5</v>
      </c>
      <c r="Q9486">
        <v>0</v>
      </c>
      <c r="R9486">
        <v>3</v>
      </c>
      <c r="S9486">
        <v>0</v>
      </c>
      <c r="T9486">
        <v>1</v>
      </c>
      <c r="U9486">
        <v>0</v>
      </c>
      <c r="V9486">
        <v>0</v>
      </c>
      <c r="W9486">
        <v>0</v>
      </c>
      <c r="X9486">
        <v>8.1818029042723595</v>
      </c>
      <c r="Y9486">
        <v>0</v>
      </c>
      <c r="Z9486">
        <v>12.693062579775832</v>
      </c>
      <c r="AA9486">
        <v>0</v>
      </c>
      <c r="AB9486">
        <v>0</v>
      </c>
      <c r="AC9486">
        <v>0</v>
      </c>
      <c r="AD9486">
        <v>0</v>
      </c>
      <c r="AE9486">
        <v>20.874865484048193</v>
      </c>
    </row>
    <row r="9487" spans="1:31" x14ac:dyDescent="0.3">
      <c r="A9487">
        <v>2731009</v>
      </c>
      <c r="B9487">
        <v>1</v>
      </c>
      <c r="C9487" t="s">
        <v>80</v>
      </c>
      <c r="D9487" t="s">
        <v>103</v>
      </c>
      <c r="E9487" t="s">
        <v>161</v>
      </c>
      <c r="F9487" t="s">
        <v>25756</v>
      </c>
      <c r="G9487" t="s">
        <v>163</v>
      </c>
      <c r="H9487" t="s">
        <v>135</v>
      </c>
      <c r="I9487" t="s">
        <v>136</v>
      </c>
      <c r="J9487" t="s">
        <v>137</v>
      </c>
      <c r="K9487" t="s">
        <v>138</v>
      </c>
      <c r="L9487" t="s">
        <v>25757</v>
      </c>
      <c r="M9487" t="s">
        <v>25758</v>
      </c>
      <c r="N9487">
        <v>2.2858333329999998</v>
      </c>
      <c r="O9487">
        <v>0</v>
      </c>
      <c r="P9487">
        <v>0</v>
      </c>
      <c r="Q9487">
        <v>0</v>
      </c>
      <c r="R9487">
        <v>6</v>
      </c>
      <c r="S9487">
        <v>0</v>
      </c>
      <c r="T9487">
        <v>3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1.2020141671125</v>
      </c>
      <c r="AA9487">
        <v>0</v>
      </c>
      <c r="AB9487">
        <v>7.69761652174427</v>
      </c>
      <c r="AC9487">
        <v>0</v>
      </c>
      <c r="AD9487">
        <v>0</v>
      </c>
      <c r="AE9487">
        <v>8.8996306888567709</v>
      </c>
    </row>
    <row r="9488" spans="1:31" x14ac:dyDescent="0.3">
      <c r="A9488">
        <v>2731055</v>
      </c>
      <c r="B9488">
        <v>1</v>
      </c>
      <c r="C9488" t="s">
        <v>81</v>
      </c>
      <c r="D9488" t="s">
        <v>118</v>
      </c>
      <c r="E9488" t="s">
        <v>161</v>
      </c>
      <c r="F9488" t="s">
        <v>25759</v>
      </c>
      <c r="G9488" t="s">
        <v>724</v>
      </c>
      <c r="H9488" t="s">
        <v>135</v>
      </c>
      <c r="I9488" t="s">
        <v>136</v>
      </c>
      <c r="J9488" t="s">
        <v>137</v>
      </c>
      <c r="K9488" t="s">
        <v>138</v>
      </c>
      <c r="L9488" t="s">
        <v>25760</v>
      </c>
      <c r="M9488" t="s">
        <v>25584</v>
      </c>
      <c r="N9488">
        <v>1.031111111</v>
      </c>
      <c r="O9488">
        <v>0</v>
      </c>
      <c r="P9488">
        <v>57</v>
      </c>
      <c r="Q9488">
        <v>0</v>
      </c>
      <c r="R9488">
        <v>1</v>
      </c>
      <c r="S9488">
        <v>0</v>
      </c>
      <c r="T9488">
        <v>11</v>
      </c>
      <c r="U9488">
        <v>0</v>
      </c>
      <c r="V9488">
        <v>0</v>
      </c>
      <c r="W9488">
        <v>0</v>
      </c>
      <c r="X9488">
        <v>11.544043761252308</v>
      </c>
      <c r="Y9488">
        <v>0</v>
      </c>
      <c r="Z9488">
        <v>0</v>
      </c>
      <c r="AA9488">
        <v>0</v>
      </c>
      <c r="AB9488">
        <v>4.2223577576136657</v>
      </c>
      <c r="AC9488">
        <v>0</v>
      </c>
      <c r="AD9488">
        <v>0</v>
      </c>
      <c r="AE9488">
        <v>15.766401518865973</v>
      </c>
    </row>
    <row r="9489" spans="1:31" x14ac:dyDescent="0.3">
      <c r="A9489">
        <v>2731934</v>
      </c>
      <c r="B9489">
        <v>1</v>
      </c>
      <c r="C9489" t="s">
        <v>80</v>
      </c>
      <c r="D9489" t="s">
        <v>105</v>
      </c>
      <c r="E9489" t="s">
        <v>145</v>
      </c>
      <c r="F9489" t="s">
        <v>10488</v>
      </c>
      <c r="G9489" t="s">
        <v>181</v>
      </c>
      <c r="H9489" t="s">
        <v>135</v>
      </c>
      <c r="I9489" t="s">
        <v>136</v>
      </c>
      <c r="J9489" t="s">
        <v>137</v>
      </c>
      <c r="K9489" t="s">
        <v>138</v>
      </c>
      <c r="L9489" t="s">
        <v>25761</v>
      </c>
      <c r="M9489" t="s">
        <v>24514</v>
      </c>
      <c r="N9489">
        <v>1.726111111</v>
      </c>
      <c r="O9489">
        <v>0</v>
      </c>
      <c r="P9489">
        <v>9</v>
      </c>
      <c r="Q9489">
        <v>0</v>
      </c>
      <c r="R9489">
        <v>0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4.6990335434608497</v>
      </c>
      <c r="Y9489">
        <v>0</v>
      </c>
      <c r="Z9489">
        <v>0</v>
      </c>
      <c r="AA9489">
        <v>0</v>
      </c>
      <c r="AB9489">
        <v>0</v>
      </c>
      <c r="AC9489">
        <v>0</v>
      </c>
      <c r="AD9489">
        <v>0</v>
      </c>
      <c r="AE9489">
        <v>4.6990335434608497</v>
      </c>
    </row>
    <row r="9490" spans="1:31" x14ac:dyDescent="0.3">
      <c r="A9490">
        <v>2731247</v>
      </c>
      <c r="B9490">
        <v>1</v>
      </c>
      <c r="C9490" t="s">
        <v>80</v>
      </c>
      <c r="D9490" t="s">
        <v>86</v>
      </c>
      <c r="E9490" t="s">
        <v>156</v>
      </c>
      <c r="F9490" t="s">
        <v>25762</v>
      </c>
      <c r="G9490" t="s">
        <v>209</v>
      </c>
      <c r="H9490" t="s">
        <v>153</v>
      </c>
      <c r="I9490" t="s">
        <v>136</v>
      </c>
      <c r="J9490" t="s">
        <v>137</v>
      </c>
      <c r="K9490" t="s">
        <v>210</v>
      </c>
      <c r="L9490" t="s">
        <v>25763</v>
      </c>
      <c r="M9490" t="s">
        <v>25764</v>
      </c>
      <c r="N9490">
        <v>5.5947222219999997</v>
      </c>
      <c r="O9490">
        <v>0</v>
      </c>
      <c r="P9490">
        <v>1227</v>
      </c>
      <c r="Q9490">
        <v>0</v>
      </c>
      <c r="R9490">
        <v>0</v>
      </c>
      <c r="S9490">
        <v>0</v>
      </c>
      <c r="T9490">
        <v>42</v>
      </c>
      <c r="U9490">
        <v>0</v>
      </c>
      <c r="V9490">
        <v>0</v>
      </c>
      <c r="W9490">
        <v>0</v>
      </c>
      <c r="X9490">
        <v>1394.7511227320417</v>
      </c>
      <c r="Y9490">
        <v>0</v>
      </c>
      <c r="Z9490">
        <v>0</v>
      </c>
      <c r="AA9490">
        <v>0</v>
      </c>
      <c r="AB9490">
        <v>309.68984707768698</v>
      </c>
      <c r="AC9490">
        <v>0</v>
      </c>
      <c r="AD9490">
        <v>0</v>
      </c>
      <c r="AE9490">
        <v>1704.4409698097288</v>
      </c>
    </row>
    <row r="9491" spans="1:31" x14ac:dyDescent="0.3">
      <c r="A9491">
        <v>2731410</v>
      </c>
      <c r="B9491">
        <v>1</v>
      </c>
      <c r="C9491" t="s">
        <v>80</v>
      </c>
      <c r="D9491" t="s">
        <v>83</v>
      </c>
      <c r="E9491" t="s">
        <v>145</v>
      </c>
      <c r="F9491" t="s">
        <v>25765</v>
      </c>
      <c r="G9491" t="s">
        <v>230</v>
      </c>
      <c r="H9491" t="s">
        <v>135</v>
      </c>
      <c r="I9491" t="s">
        <v>136</v>
      </c>
      <c r="J9491" t="s">
        <v>137</v>
      </c>
      <c r="K9491" t="s">
        <v>138</v>
      </c>
      <c r="L9491" t="s">
        <v>25766</v>
      </c>
      <c r="M9491" t="s">
        <v>25767</v>
      </c>
      <c r="N9491">
        <v>3.3163888880000001</v>
      </c>
      <c r="O9491">
        <v>0</v>
      </c>
      <c r="P9491">
        <v>0</v>
      </c>
      <c r="Q9491">
        <v>0</v>
      </c>
      <c r="R9491">
        <v>0</v>
      </c>
      <c r="S9491">
        <v>0</v>
      </c>
      <c r="T9491">
        <v>19</v>
      </c>
      <c r="U9491">
        <v>0</v>
      </c>
      <c r="V9491">
        <v>0</v>
      </c>
      <c r="W9491">
        <v>0</v>
      </c>
      <c r="X9491">
        <v>0</v>
      </c>
      <c r="Y9491">
        <v>0</v>
      </c>
      <c r="Z9491">
        <v>0</v>
      </c>
      <c r="AA9491">
        <v>0</v>
      </c>
      <c r="AB9491">
        <v>108.15481437702887</v>
      </c>
      <c r="AC9491">
        <v>0</v>
      </c>
      <c r="AD9491">
        <v>0</v>
      </c>
      <c r="AE9491">
        <v>108.15481437702887</v>
      </c>
    </row>
    <row r="9492" spans="1:31" x14ac:dyDescent="0.3">
      <c r="A9492">
        <v>2731911</v>
      </c>
      <c r="B9492">
        <v>1</v>
      </c>
      <c r="C9492" t="s">
        <v>81</v>
      </c>
      <c r="D9492" t="s">
        <v>112</v>
      </c>
      <c r="E9492" t="s">
        <v>161</v>
      </c>
      <c r="F9492" t="s">
        <v>24801</v>
      </c>
      <c r="G9492" t="s">
        <v>163</v>
      </c>
      <c r="H9492" t="s">
        <v>135</v>
      </c>
      <c r="I9492" t="s">
        <v>136</v>
      </c>
      <c r="J9492" t="s">
        <v>137</v>
      </c>
      <c r="K9492" t="s">
        <v>138</v>
      </c>
      <c r="L9492" t="s">
        <v>25768</v>
      </c>
      <c r="M9492" t="s">
        <v>25769</v>
      </c>
      <c r="N9492">
        <v>5.4219444440000002</v>
      </c>
      <c r="O9492">
        <v>0</v>
      </c>
      <c r="P9492">
        <v>36</v>
      </c>
      <c r="Q9492">
        <v>0</v>
      </c>
      <c r="R9492">
        <v>0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35.625493878508522</v>
      </c>
      <c r="Y9492">
        <v>0</v>
      </c>
      <c r="Z9492">
        <v>0</v>
      </c>
      <c r="AA9492">
        <v>0</v>
      </c>
      <c r="AB9492">
        <v>0</v>
      </c>
      <c r="AC9492">
        <v>0</v>
      </c>
      <c r="AD9492">
        <v>0</v>
      </c>
      <c r="AE9492">
        <v>35.625493878508522</v>
      </c>
    </row>
    <row r="9493" spans="1:31" x14ac:dyDescent="0.3">
      <c r="A9493">
        <v>2731078</v>
      </c>
      <c r="B9493">
        <v>1</v>
      </c>
      <c r="C9493" t="s">
        <v>80</v>
      </c>
      <c r="D9493" t="s">
        <v>100</v>
      </c>
      <c r="E9493" t="s">
        <v>145</v>
      </c>
      <c r="F9493" t="s">
        <v>25770</v>
      </c>
      <c r="G9493" t="s">
        <v>181</v>
      </c>
      <c r="H9493" t="s">
        <v>135</v>
      </c>
      <c r="I9493" t="s">
        <v>136</v>
      </c>
      <c r="J9493" t="s">
        <v>137</v>
      </c>
      <c r="K9493" t="s">
        <v>138</v>
      </c>
      <c r="L9493" t="s">
        <v>25771</v>
      </c>
      <c r="M9493" t="s">
        <v>25772</v>
      </c>
      <c r="N9493">
        <v>9.4936111109999999</v>
      </c>
      <c r="O9493">
        <v>0</v>
      </c>
      <c r="P9493">
        <v>9</v>
      </c>
      <c r="Q9493">
        <v>0</v>
      </c>
      <c r="R9493">
        <v>0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16.721590013122512</v>
      </c>
      <c r="Y9493">
        <v>0</v>
      </c>
      <c r="Z9493">
        <v>0</v>
      </c>
      <c r="AA9493">
        <v>0</v>
      </c>
      <c r="AB9493">
        <v>0</v>
      </c>
      <c r="AC9493">
        <v>0</v>
      </c>
      <c r="AD9493">
        <v>0</v>
      </c>
      <c r="AE9493">
        <v>16.721590013122512</v>
      </c>
    </row>
    <row r="9494" spans="1:31" x14ac:dyDescent="0.3">
      <c r="A9494">
        <v>2731224</v>
      </c>
      <c r="B9494">
        <v>1</v>
      </c>
      <c r="C9494" t="s">
        <v>80</v>
      </c>
      <c r="D9494" t="s">
        <v>108</v>
      </c>
      <c r="E9494" t="s">
        <v>161</v>
      </c>
      <c r="F9494" t="s">
        <v>25773</v>
      </c>
      <c r="G9494" t="s">
        <v>409</v>
      </c>
      <c r="H9494" t="s">
        <v>135</v>
      </c>
      <c r="I9494" t="s">
        <v>136</v>
      </c>
      <c r="J9494" t="s">
        <v>137</v>
      </c>
      <c r="K9494" t="s">
        <v>138</v>
      </c>
      <c r="L9494" t="s">
        <v>25392</v>
      </c>
      <c r="M9494" t="s">
        <v>25774</v>
      </c>
      <c r="N9494">
        <v>2.3883333329999998</v>
      </c>
      <c r="O9494">
        <v>0</v>
      </c>
      <c r="P9494">
        <v>17</v>
      </c>
      <c r="Q9494">
        <v>0</v>
      </c>
      <c r="R9494">
        <v>1</v>
      </c>
      <c r="S9494">
        <v>0</v>
      </c>
      <c r="T9494">
        <v>2</v>
      </c>
      <c r="U9494">
        <v>0</v>
      </c>
      <c r="V9494">
        <v>0</v>
      </c>
      <c r="W9494">
        <v>0</v>
      </c>
      <c r="X9494">
        <v>6.9374400219607413</v>
      </c>
      <c r="Y9494">
        <v>0</v>
      </c>
      <c r="Z9494">
        <v>0</v>
      </c>
      <c r="AA9494">
        <v>0</v>
      </c>
      <c r="AB9494">
        <v>3.6865735502141668</v>
      </c>
      <c r="AC9494">
        <v>0</v>
      </c>
      <c r="AD9494">
        <v>0</v>
      </c>
      <c r="AE9494">
        <v>10.624013572174908</v>
      </c>
    </row>
    <row r="9495" spans="1:31" x14ac:dyDescent="0.3">
      <c r="A9495">
        <v>2731101</v>
      </c>
      <c r="B9495">
        <v>1</v>
      </c>
      <c r="C9495" t="s">
        <v>80</v>
      </c>
      <c r="D9495" t="s">
        <v>94</v>
      </c>
      <c r="E9495" t="s">
        <v>132</v>
      </c>
      <c r="F9495" t="s">
        <v>2352</v>
      </c>
      <c r="G9495" t="s">
        <v>134</v>
      </c>
      <c r="H9495" t="s">
        <v>135</v>
      </c>
      <c r="I9495" t="s">
        <v>136</v>
      </c>
      <c r="J9495" t="s">
        <v>137</v>
      </c>
      <c r="K9495" t="s">
        <v>138</v>
      </c>
      <c r="L9495" t="s">
        <v>25775</v>
      </c>
      <c r="M9495" t="s">
        <v>25776</v>
      </c>
      <c r="N9495">
        <v>3.2777777769999998</v>
      </c>
      <c r="O9495">
        <v>0</v>
      </c>
      <c r="P9495">
        <v>138</v>
      </c>
      <c r="Q9495">
        <v>0</v>
      </c>
      <c r="R9495">
        <v>11</v>
      </c>
      <c r="S9495">
        <v>0</v>
      </c>
      <c r="T9495">
        <v>14</v>
      </c>
      <c r="U9495">
        <v>0</v>
      </c>
      <c r="V9495">
        <v>0</v>
      </c>
      <c r="W9495">
        <v>0</v>
      </c>
      <c r="X9495">
        <v>72.399925897860271</v>
      </c>
      <c r="Y9495">
        <v>0</v>
      </c>
      <c r="Z9495">
        <v>1.7834113084547809</v>
      </c>
      <c r="AA9495">
        <v>0</v>
      </c>
      <c r="AB9495">
        <v>58.662076066545907</v>
      </c>
      <c r="AC9495">
        <v>0</v>
      </c>
      <c r="AD9495">
        <v>0</v>
      </c>
      <c r="AE9495">
        <v>132.84541327286098</v>
      </c>
    </row>
    <row r="9496" spans="1:31" x14ac:dyDescent="0.3">
      <c r="A9496">
        <v>2730892</v>
      </c>
      <c r="B9496">
        <v>1</v>
      </c>
      <c r="C9496" t="s">
        <v>80</v>
      </c>
      <c r="D9496" t="s">
        <v>85</v>
      </c>
      <c r="E9496" t="s">
        <v>145</v>
      </c>
      <c r="F9496" t="s">
        <v>25777</v>
      </c>
      <c r="G9496" t="s">
        <v>181</v>
      </c>
      <c r="H9496" t="s">
        <v>135</v>
      </c>
      <c r="I9496" t="s">
        <v>136</v>
      </c>
      <c r="J9496" t="s">
        <v>137</v>
      </c>
      <c r="K9496" t="s">
        <v>138</v>
      </c>
      <c r="L9496" t="s">
        <v>25778</v>
      </c>
      <c r="M9496" t="s">
        <v>25779</v>
      </c>
      <c r="N9496">
        <v>4.9827777769999999</v>
      </c>
      <c r="O9496">
        <v>0</v>
      </c>
      <c r="P9496">
        <v>0</v>
      </c>
      <c r="Q9496">
        <v>0</v>
      </c>
      <c r="R9496">
        <v>0</v>
      </c>
      <c r="S9496">
        <v>0</v>
      </c>
      <c r="T9496">
        <v>3</v>
      </c>
      <c r="U9496">
        <v>0</v>
      </c>
      <c r="V9496">
        <v>0</v>
      </c>
      <c r="W9496">
        <v>0</v>
      </c>
      <c r="X9496">
        <v>0</v>
      </c>
      <c r="Y9496">
        <v>0</v>
      </c>
      <c r="Z9496">
        <v>0</v>
      </c>
      <c r="AA9496">
        <v>0</v>
      </c>
      <c r="AB9496">
        <v>6.7505834109969296</v>
      </c>
      <c r="AC9496">
        <v>0</v>
      </c>
      <c r="AD9496">
        <v>0</v>
      </c>
      <c r="AE9496">
        <v>6.7505834109969296</v>
      </c>
    </row>
    <row r="9497" spans="1:31" x14ac:dyDescent="0.3">
      <c r="A9497">
        <v>2731888</v>
      </c>
      <c r="B9497">
        <v>1</v>
      </c>
      <c r="C9497" t="s">
        <v>80</v>
      </c>
      <c r="D9497" t="s">
        <v>84</v>
      </c>
      <c r="E9497" t="s">
        <v>145</v>
      </c>
      <c r="F9497" t="s">
        <v>25780</v>
      </c>
      <c r="G9497" t="s">
        <v>230</v>
      </c>
      <c r="H9497" t="s">
        <v>135</v>
      </c>
      <c r="I9497" t="s">
        <v>136</v>
      </c>
      <c r="J9497" t="s">
        <v>137</v>
      </c>
      <c r="K9497" t="s">
        <v>138</v>
      </c>
      <c r="L9497" t="s">
        <v>25781</v>
      </c>
      <c r="M9497" t="s">
        <v>25782</v>
      </c>
      <c r="N9497">
        <v>2.6427777770000001</v>
      </c>
      <c r="O9497">
        <v>0</v>
      </c>
      <c r="P9497">
        <v>2</v>
      </c>
      <c r="Q9497">
        <v>0</v>
      </c>
      <c r="R9497">
        <v>0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0.83186080396625006</v>
      </c>
      <c r="Y9497">
        <v>0</v>
      </c>
      <c r="Z9497">
        <v>0</v>
      </c>
      <c r="AA9497">
        <v>0</v>
      </c>
      <c r="AB9497">
        <v>0</v>
      </c>
      <c r="AC9497">
        <v>0</v>
      </c>
      <c r="AD9497">
        <v>0</v>
      </c>
      <c r="AE9497">
        <v>0.83186080396625006</v>
      </c>
    </row>
    <row r="9498" spans="1:31" x14ac:dyDescent="0.3">
      <c r="A9498">
        <v>2731124</v>
      </c>
      <c r="B9498">
        <v>1</v>
      </c>
      <c r="C9498" t="s">
        <v>80</v>
      </c>
      <c r="D9498" t="s">
        <v>94</v>
      </c>
      <c r="E9498" t="s">
        <v>213</v>
      </c>
      <c r="F9498" t="s">
        <v>25783</v>
      </c>
      <c r="G9498" t="s">
        <v>152</v>
      </c>
      <c r="H9498" t="s">
        <v>153</v>
      </c>
      <c r="I9498" t="s">
        <v>136</v>
      </c>
      <c r="J9498" t="s">
        <v>137</v>
      </c>
      <c r="K9498" t="s">
        <v>138</v>
      </c>
      <c r="L9498" t="s">
        <v>25784</v>
      </c>
      <c r="M9498" t="s">
        <v>25785</v>
      </c>
      <c r="N9498">
        <v>2.4172222219999999</v>
      </c>
      <c r="O9498">
        <v>0</v>
      </c>
      <c r="P9498">
        <v>172</v>
      </c>
      <c r="Q9498">
        <v>0</v>
      </c>
      <c r="R9498">
        <v>0</v>
      </c>
      <c r="S9498">
        <v>3</v>
      </c>
      <c r="T9498">
        <v>8</v>
      </c>
      <c r="U9498">
        <v>0</v>
      </c>
      <c r="V9498">
        <v>0</v>
      </c>
      <c r="W9498">
        <v>0</v>
      </c>
      <c r="X9498">
        <v>44.83223667140085</v>
      </c>
      <c r="Y9498">
        <v>0</v>
      </c>
      <c r="Z9498">
        <v>0</v>
      </c>
      <c r="AA9498">
        <v>10.442961363266175</v>
      </c>
      <c r="AB9498">
        <v>9.4561497524407709</v>
      </c>
      <c r="AC9498">
        <v>0</v>
      </c>
      <c r="AD9498">
        <v>0</v>
      </c>
      <c r="AE9498">
        <v>64.731347787107794</v>
      </c>
    </row>
    <row r="9499" spans="1:31" x14ac:dyDescent="0.3">
      <c r="A9499">
        <v>2730869</v>
      </c>
      <c r="B9499">
        <v>1</v>
      </c>
      <c r="C9499" t="s">
        <v>80</v>
      </c>
      <c r="D9499" t="s">
        <v>83</v>
      </c>
      <c r="E9499" t="s">
        <v>173</v>
      </c>
      <c r="F9499" t="s">
        <v>20201</v>
      </c>
      <c r="G9499" t="s">
        <v>1613</v>
      </c>
      <c r="H9499" t="s">
        <v>5535</v>
      </c>
      <c r="I9499" t="s">
        <v>136</v>
      </c>
      <c r="J9499" t="s">
        <v>137</v>
      </c>
      <c r="K9499" t="s">
        <v>210</v>
      </c>
      <c r="L9499" t="s">
        <v>25786</v>
      </c>
      <c r="M9499" t="s">
        <v>25787</v>
      </c>
      <c r="N9499">
        <v>0.204444444</v>
      </c>
      <c r="O9499">
        <v>0</v>
      </c>
      <c r="P9499">
        <v>0</v>
      </c>
      <c r="Q9499">
        <v>0</v>
      </c>
      <c r="R9499">
        <v>0</v>
      </c>
      <c r="S9499">
        <v>2</v>
      </c>
      <c r="T9499">
        <v>0</v>
      </c>
      <c r="U9499">
        <v>0</v>
      </c>
      <c r="V9499">
        <v>0</v>
      </c>
      <c r="W9499">
        <v>0</v>
      </c>
      <c r="X9499">
        <v>0</v>
      </c>
      <c r="Y9499">
        <v>0</v>
      </c>
      <c r="Z9499">
        <v>0</v>
      </c>
      <c r="AA9499">
        <v>35.124672612400005</v>
      </c>
      <c r="AB9499">
        <v>0</v>
      </c>
      <c r="AC9499">
        <v>0</v>
      </c>
      <c r="AD9499">
        <v>0</v>
      </c>
      <c r="AE9499">
        <v>35.124672612400005</v>
      </c>
    </row>
    <row r="9500" spans="1:31" x14ac:dyDescent="0.3">
      <c r="A9500">
        <v>2731416</v>
      </c>
      <c r="B9500">
        <v>1</v>
      </c>
      <c r="C9500" t="s">
        <v>81</v>
      </c>
      <c r="D9500" t="s">
        <v>123</v>
      </c>
      <c r="E9500" t="s">
        <v>213</v>
      </c>
      <c r="F9500" t="s">
        <v>5029</v>
      </c>
      <c r="G9500" t="s">
        <v>152</v>
      </c>
      <c r="H9500" t="s">
        <v>153</v>
      </c>
      <c r="I9500" t="s">
        <v>136</v>
      </c>
      <c r="J9500" t="s">
        <v>137</v>
      </c>
      <c r="K9500" t="s">
        <v>138</v>
      </c>
      <c r="L9500" t="s">
        <v>25788</v>
      </c>
      <c r="M9500" t="s">
        <v>25789</v>
      </c>
      <c r="N9500">
        <v>1.5080555550000001</v>
      </c>
      <c r="O9500">
        <v>0</v>
      </c>
      <c r="P9500">
        <v>9</v>
      </c>
      <c r="Q9500">
        <v>0</v>
      </c>
      <c r="R9500">
        <v>116</v>
      </c>
      <c r="S9500">
        <v>0</v>
      </c>
      <c r="T9500">
        <v>11</v>
      </c>
      <c r="U9500">
        <v>0</v>
      </c>
      <c r="V9500">
        <v>0</v>
      </c>
      <c r="W9500">
        <v>0</v>
      </c>
      <c r="X9500">
        <v>0.28370875773249998</v>
      </c>
      <c r="Y9500">
        <v>0</v>
      </c>
      <c r="Z9500">
        <v>7.1174931579082692</v>
      </c>
      <c r="AA9500">
        <v>0</v>
      </c>
      <c r="AB9500">
        <v>0</v>
      </c>
      <c r="AC9500">
        <v>0</v>
      </c>
      <c r="AD9500">
        <v>0</v>
      </c>
      <c r="AE9500">
        <v>7.4012019156407689</v>
      </c>
    </row>
    <row r="9501" spans="1:31" x14ac:dyDescent="0.3">
      <c r="A9501">
        <v>2731619</v>
      </c>
      <c r="B9501">
        <v>1</v>
      </c>
      <c r="C9501" t="s">
        <v>80</v>
      </c>
      <c r="D9501" t="s">
        <v>110</v>
      </c>
      <c r="E9501" t="s">
        <v>161</v>
      </c>
      <c r="F9501" t="s">
        <v>25790</v>
      </c>
      <c r="G9501" t="s">
        <v>163</v>
      </c>
      <c r="H9501" t="s">
        <v>135</v>
      </c>
      <c r="I9501" t="s">
        <v>136</v>
      </c>
      <c r="J9501" t="s">
        <v>137</v>
      </c>
      <c r="K9501" t="s">
        <v>138</v>
      </c>
      <c r="L9501" t="s">
        <v>25791</v>
      </c>
      <c r="M9501" t="s">
        <v>25792</v>
      </c>
      <c r="N9501">
        <v>4.3433333330000004</v>
      </c>
      <c r="O9501">
        <v>0</v>
      </c>
      <c r="P9501">
        <v>126</v>
      </c>
      <c r="Q9501">
        <v>0</v>
      </c>
      <c r="R9501">
        <v>0</v>
      </c>
      <c r="S9501">
        <v>0</v>
      </c>
      <c r="T9501">
        <v>7</v>
      </c>
      <c r="U9501">
        <v>0</v>
      </c>
      <c r="V9501">
        <v>0</v>
      </c>
      <c r="W9501">
        <v>0</v>
      </c>
      <c r="X9501">
        <v>133.16534841727068</v>
      </c>
      <c r="Y9501">
        <v>0</v>
      </c>
      <c r="Z9501">
        <v>0</v>
      </c>
      <c r="AA9501">
        <v>0</v>
      </c>
      <c r="AB9501">
        <v>8.7481809549026099</v>
      </c>
      <c r="AC9501">
        <v>0</v>
      </c>
      <c r="AD9501">
        <v>0</v>
      </c>
      <c r="AE9501">
        <v>141.91352937217329</v>
      </c>
    </row>
    <row r="9502" spans="1:31" x14ac:dyDescent="0.3">
      <c r="A9502">
        <v>2730932</v>
      </c>
      <c r="B9502">
        <v>1</v>
      </c>
      <c r="C9502" t="s">
        <v>80</v>
      </c>
      <c r="D9502" t="s">
        <v>93</v>
      </c>
      <c r="E9502" t="s">
        <v>150</v>
      </c>
      <c r="F9502" t="s">
        <v>20528</v>
      </c>
      <c r="G9502" t="s">
        <v>152</v>
      </c>
      <c r="H9502" t="s">
        <v>153</v>
      </c>
      <c r="I9502" t="s">
        <v>136</v>
      </c>
      <c r="J9502" t="s">
        <v>137</v>
      </c>
      <c r="K9502" t="s">
        <v>138</v>
      </c>
      <c r="L9502" t="s">
        <v>25793</v>
      </c>
      <c r="M9502" t="s">
        <v>25794</v>
      </c>
      <c r="N9502">
        <v>0.260833333</v>
      </c>
      <c r="O9502">
        <v>0</v>
      </c>
      <c r="P9502">
        <v>195</v>
      </c>
      <c r="Q9502">
        <v>2</v>
      </c>
      <c r="R9502">
        <v>50</v>
      </c>
      <c r="S9502">
        <v>4</v>
      </c>
      <c r="T9502">
        <v>46</v>
      </c>
      <c r="U9502">
        <v>0</v>
      </c>
      <c r="V9502">
        <v>0</v>
      </c>
      <c r="W9502">
        <v>0</v>
      </c>
      <c r="X9502">
        <v>4.8561209736423452</v>
      </c>
      <c r="Y9502">
        <v>2.2031566945672276</v>
      </c>
      <c r="Z9502">
        <v>2.4283590248400597</v>
      </c>
      <c r="AA9502">
        <v>4.1223860780216706</v>
      </c>
      <c r="AB9502">
        <v>4.0149244602275127</v>
      </c>
      <c r="AC9502">
        <v>0</v>
      </c>
      <c r="AD9502">
        <v>0</v>
      </c>
      <c r="AE9502">
        <v>17.624947231298815</v>
      </c>
    </row>
    <row r="9503" spans="1:31" x14ac:dyDescent="0.3">
      <c r="A9503">
        <v>2731968</v>
      </c>
      <c r="B9503">
        <v>2</v>
      </c>
      <c r="C9503" t="s">
        <v>80</v>
      </c>
      <c r="D9503" t="s">
        <v>104</v>
      </c>
      <c r="E9503" t="s">
        <v>156</v>
      </c>
      <c r="F9503" t="s">
        <v>22375</v>
      </c>
      <c r="G9503" t="s">
        <v>596</v>
      </c>
      <c r="H9503" t="s">
        <v>153</v>
      </c>
      <c r="I9503" t="s">
        <v>136</v>
      </c>
      <c r="J9503" t="s">
        <v>137</v>
      </c>
      <c r="K9503" t="s">
        <v>138</v>
      </c>
      <c r="L9503" t="s">
        <v>25795</v>
      </c>
      <c r="M9503" t="s">
        <v>25796</v>
      </c>
      <c r="N9503">
        <v>2.5641666660000002</v>
      </c>
      <c r="O9503">
        <v>0</v>
      </c>
      <c r="P9503">
        <v>552</v>
      </c>
      <c r="Q9503">
        <v>0</v>
      </c>
      <c r="R9503">
        <v>1</v>
      </c>
      <c r="S9503">
        <v>0</v>
      </c>
      <c r="T9503">
        <v>71</v>
      </c>
      <c r="U9503">
        <v>0</v>
      </c>
      <c r="V9503">
        <v>1</v>
      </c>
      <c r="W9503">
        <v>0</v>
      </c>
      <c r="X9503">
        <v>240.46904123594993</v>
      </c>
      <c r="Y9503">
        <v>0</v>
      </c>
      <c r="Z9503">
        <v>0</v>
      </c>
      <c r="AA9503">
        <v>0</v>
      </c>
      <c r="AB9503">
        <v>88.588029402750692</v>
      </c>
      <c r="AC9503">
        <v>0</v>
      </c>
      <c r="AD9503">
        <v>32.905938509739052</v>
      </c>
      <c r="AE9503">
        <v>361.96300914843965</v>
      </c>
    </row>
    <row r="9504" spans="1:31" x14ac:dyDescent="0.3">
      <c r="A9504">
        <v>2731665</v>
      </c>
      <c r="B9504">
        <v>1</v>
      </c>
      <c r="C9504" t="s">
        <v>81</v>
      </c>
      <c r="D9504" t="s">
        <v>126</v>
      </c>
      <c r="E9504" t="s">
        <v>213</v>
      </c>
      <c r="F9504" t="s">
        <v>25797</v>
      </c>
      <c r="G9504" t="s">
        <v>152</v>
      </c>
      <c r="H9504" t="s">
        <v>153</v>
      </c>
      <c r="I9504" t="s">
        <v>136</v>
      </c>
      <c r="J9504" t="s">
        <v>137</v>
      </c>
      <c r="K9504" t="s">
        <v>138</v>
      </c>
      <c r="L9504" t="s">
        <v>25798</v>
      </c>
      <c r="M9504" t="s">
        <v>25799</v>
      </c>
      <c r="N9504">
        <v>0.46750000000000003</v>
      </c>
      <c r="O9504">
        <v>7</v>
      </c>
      <c r="P9504">
        <v>305</v>
      </c>
      <c r="Q9504">
        <v>36</v>
      </c>
      <c r="R9504">
        <v>133</v>
      </c>
      <c r="S9504">
        <v>8</v>
      </c>
      <c r="T9504">
        <v>20</v>
      </c>
      <c r="U9504">
        <v>1</v>
      </c>
      <c r="V9504">
        <v>0</v>
      </c>
      <c r="W9504">
        <v>0.62997211872276004</v>
      </c>
      <c r="X9504">
        <v>13.677481363092118</v>
      </c>
      <c r="Y9504">
        <v>76.231644540819516</v>
      </c>
      <c r="Z9504">
        <v>44.071032721173722</v>
      </c>
      <c r="AA9504">
        <v>28.161745437595933</v>
      </c>
      <c r="AB9504">
        <v>5.3307996760631253</v>
      </c>
      <c r="AC9504">
        <v>73.929143335162493</v>
      </c>
      <c r="AD9504">
        <v>0</v>
      </c>
      <c r="AE9504">
        <v>242.03181919262965</v>
      </c>
    </row>
    <row r="9505" spans="1:31" x14ac:dyDescent="0.3">
      <c r="A9505">
        <v>2730978</v>
      </c>
      <c r="B9505">
        <v>1</v>
      </c>
      <c r="C9505" t="s">
        <v>81</v>
      </c>
      <c r="D9505" t="s">
        <v>122</v>
      </c>
      <c r="E9505" t="s">
        <v>150</v>
      </c>
      <c r="F9505" t="s">
        <v>19881</v>
      </c>
      <c r="G9505" t="s">
        <v>1613</v>
      </c>
      <c r="H9505" t="s">
        <v>153</v>
      </c>
      <c r="I9505" t="s">
        <v>136</v>
      </c>
      <c r="J9505" t="s">
        <v>137</v>
      </c>
      <c r="K9505" t="s">
        <v>210</v>
      </c>
      <c r="L9505" t="s">
        <v>25800</v>
      </c>
      <c r="M9505" t="s">
        <v>25801</v>
      </c>
      <c r="N9505">
        <v>0.36583333299999998</v>
      </c>
      <c r="O9505">
        <v>0</v>
      </c>
      <c r="P9505">
        <v>6015</v>
      </c>
      <c r="Q9505">
        <v>0</v>
      </c>
      <c r="R9505">
        <v>21</v>
      </c>
      <c r="S9505">
        <v>3</v>
      </c>
      <c r="T9505">
        <v>431</v>
      </c>
      <c r="U9505">
        <v>0</v>
      </c>
      <c r="V9505">
        <v>2</v>
      </c>
      <c r="W9505">
        <v>0</v>
      </c>
      <c r="X9505">
        <v>475.17977445788864</v>
      </c>
      <c r="Y9505">
        <v>0</v>
      </c>
      <c r="Z9505">
        <v>1.082595340477035</v>
      </c>
      <c r="AA9505">
        <v>42.841020504685268</v>
      </c>
      <c r="AB9505">
        <v>152.62312333067993</v>
      </c>
      <c r="AC9505">
        <v>0</v>
      </c>
      <c r="AD9505">
        <v>72.704516852406243</v>
      </c>
      <c r="AE9505">
        <v>744.43103048613716</v>
      </c>
    </row>
    <row r="9506" spans="1:31" x14ac:dyDescent="0.3">
      <c r="A9506">
        <v>2731184</v>
      </c>
      <c r="B9506">
        <v>1</v>
      </c>
      <c r="C9506" t="s">
        <v>81</v>
      </c>
      <c r="D9506" t="s">
        <v>122</v>
      </c>
      <c r="E9506" t="s">
        <v>156</v>
      </c>
      <c r="F9506" t="s">
        <v>25802</v>
      </c>
      <c r="G9506" t="s">
        <v>152</v>
      </c>
      <c r="H9506" t="s">
        <v>153</v>
      </c>
      <c r="I9506" t="s">
        <v>136</v>
      </c>
      <c r="J9506" t="s">
        <v>137</v>
      </c>
      <c r="K9506" t="s">
        <v>138</v>
      </c>
      <c r="L9506" t="s">
        <v>25178</v>
      </c>
      <c r="M9506" t="s">
        <v>25803</v>
      </c>
      <c r="N9506">
        <v>0.53527777700000001</v>
      </c>
      <c r="O9506">
        <v>1</v>
      </c>
      <c r="P9506">
        <v>1606</v>
      </c>
      <c r="Q9506">
        <v>6</v>
      </c>
      <c r="R9506">
        <v>29</v>
      </c>
      <c r="S9506">
        <v>0</v>
      </c>
      <c r="T9506">
        <v>157</v>
      </c>
      <c r="U9506">
        <v>1</v>
      </c>
      <c r="V9506">
        <v>0</v>
      </c>
      <c r="W9506">
        <v>0.10315668742333332</v>
      </c>
      <c r="X9506">
        <v>130.01826726064093</v>
      </c>
      <c r="Y9506">
        <v>0.91022890248733335</v>
      </c>
      <c r="Z9506">
        <v>13.419172161870922</v>
      </c>
      <c r="AA9506">
        <v>0</v>
      </c>
      <c r="AB9506">
        <v>63.33260406769103</v>
      </c>
      <c r="AC9506">
        <v>39.641956901732676</v>
      </c>
      <c r="AD9506">
        <v>0</v>
      </c>
      <c r="AE9506">
        <v>247.42538598184623</v>
      </c>
    </row>
    <row r="9507" spans="1:31" x14ac:dyDescent="0.3">
      <c r="A9507">
        <v>2731473</v>
      </c>
      <c r="B9507">
        <v>1</v>
      </c>
      <c r="C9507" t="s">
        <v>80</v>
      </c>
      <c r="D9507" t="s">
        <v>107</v>
      </c>
      <c r="E9507" t="s">
        <v>161</v>
      </c>
      <c r="F9507" t="s">
        <v>25804</v>
      </c>
      <c r="G9507" t="s">
        <v>163</v>
      </c>
      <c r="H9507" t="s">
        <v>135</v>
      </c>
      <c r="I9507" t="s">
        <v>136</v>
      </c>
      <c r="J9507" t="s">
        <v>137</v>
      </c>
      <c r="K9507" t="s">
        <v>138</v>
      </c>
      <c r="L9507" t="s">
        <v>25805</v>
      </c>
      <c r="M9507" t="s">
        <v>25806</v>
      </c>
      <c r="N9507">
        <v>2.821666666</v>
      </c>
      <c r="O9507">
        <v>0</v>
      </c>
      <c r="P9507">
        <v>21</v>
      </c>
      <c r="Q9507">
        <v>0</v>
      </c>
      <c r="R9507">
        <v>0</v>
      </c>
      <c r="S9507">
        <v>0</v>
      </c>
      <c r="T9507">
        <v>1</v>
      </c>
      <c r="U9507">
        <v>0</v>
      </c>
      <c r="V9507">
        <v>0</v>
      </c>
      <c r="W9507">
        <v>0</v>
      </c>
      <c r="X9507">
        <v>1.7769678691481621</v>
      </c>
      <c r="Y9507">
        <v>0</v>
      </c>
      <c r="Z9507">
        <v>0</v>
      </c>
      <c r="AA9507">
        <v>0</v>
      </c>
      <c r="AB9507">
        <v>4.0870481561382297</v>
      </c>
      <c r="AC9507">
        <v>0</v>
      </c>
      <c r="AD9507">
        <v>0</v>
      </c>
      <c r="AE9507">
        <v>5.864016025286392</v>
      </c>
    </row>
    <row r="9508" spans="1:31" x14ac:dyDescent="0.3">
      <c r="A9508">
        <v>2731874</v>
      </c>
      <c r="B9508">
        <v>1</v>
      </c>
      <c r="C9508" t="s">
        <v>81</v>
      </c>
      <c r="D9508" t="s">
        <v>120</v>
      </c>
      <c r="E9508" t="s">
        <v>161</v>
      </c>
      <c r="F9508" t="s">
        <v>24445</v>
      </c>
      <c r="G9508" t="s">
        <v>163</v>
      </c>
      <c r="H9508" t="s">
        <v>135</v>
      </c>
      <c r="I9508" t="s">
        <v>136</v>
      </c>
      <c r="J9508" t="s">
        <v>137</v>
      </c>
      <c r="K9508" t="s">
        <v>138</v>
      </c>
      <c r="L9508" t="s">
        <v>25807</v>
      </c>
      <c r="M9508" t="s">
        <v>25808</v>
      </c>
      <c r="N9508">
        <v>1.191944444</v>
      </c>
      <c r="O9508">
        <v>0</v>
      </c>
      <c r="P9508">
        <v>147</v>
      </c>
      <c r="Q9508">
        <v>0</v>
      </c>
      <c r="R9508">
        <v>0</v>
      </c>
      <c r="S9508">
        <v>0</v>
      </c>
      <c r="T9508">
        <v>5</v>
      </c>
      <c r="U9508">
        <v>0</v>
      </c>
      <c r="V9508">
        <v>0</v>
      </c>
      <c r="W9508">
        <v>0</v>
      </c>
      <c r="X9508">
        <v>51.963255073541333</v>
      </c>
      <c r="Y9508">
        <v>0</v>
      </c>
      <c r="Z9508">
        <v>0</v>
      </c>
      <c r="AA9508">
        <v>0</v>
      </c>
      <c r="AB9508">
        <v>2.3577930331750103</v>
      </c>
      <c r="AC9508">
        <v>0</v>
      </c>
      <c r="AD9508">
        <v>0</v>
      </c>
      <c r="AE9508">
        <v>54.321048106716347</v>
      </c>
    </row>
    <row r="9509" spans="1:31" x14ac:dyDescent="0.3">
      <c r="A9509">
        <v>2731161</v>
      </c>
      <c r="B9509">
        <v>1</v>
      </c>
      <c r="C9509" t="s">
        <v>80</v>
      </c>
      <c r="D9509" t="s">
        <v>96</v>
      </c>
      <c r="E9509" t="s">
        <v>161</v>
      </c>
      <c r="F9509" t="s">
        <v>25809</v>
      </c>
      <c r="G9509" t="s">
        <v>163</v>
      </c>
      <c r="H9509" t="s">
        <v>135</v>
      </c>
      <c r="I9509" t="s">
        <v>136</v>
      </c>
      <c r="J9509" t="s">
        <v>137</v>
      </c>
      <c r="K9509" t="s">
        <v>138</v>
      </c>
      <c r="L9509" t="s">
        <v>25810</v>
      </c>
      <c r="M9509" t="s">
        <v>25811</v>
      </c>
      <c r="N9509">
        <v>9.8177777769999999</v>
      </c>
      <c r="O9509">
        <v>0</v>
      </c>
      <c r="P9509">
        <v>11</v>
      </c>
      <c r="Q9509">
        <v>0</v>
      </c>
      <c r="R9509">
        <v>0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15.372754370340015</v>
      </c>
      <c r="Y9509">
        <v>0</v>
      </c>
      <c r="Z9509">
        <v>0</v>
      </c>
      <c r="AA9509">
        <v>0</v>
      </c>
      <c r="AB9509">
        <v>0</v>
      </c>
      <c r="AC9509">
        <v>0</v>
      </c>
      <c r="AD9509">
        <v>0</v>
      </c>
      <c r="AE9509">
        <v>15.372754370340015</v>
      </c>
    </row>
    <row r="9510" spans="1:31" x14ac:dyDescent="0.3">
      <c r="A9510">
        <v>2730832</v>
      </c>
      <c r="B9510">
        <v>1</v>
      </c>
      <c r="C9510" t="s">
        <v>81</v>
      </c>
      <c r="D9510" t="s">
        <v>118</v>
      </c>
      <c r="E9510" t="s">
        <v>145</v>
      </c>
      <c r="F9510" t="s">
        <v>25812</v>
      </c>
      <c r="G9510" t="s">
        <v>230</v>
      </c>
      <c r="H9510" t="s">
        <v>135</v>
      </c>
      <c r="I9510" t="s">
        <v>136</v>
      </c>
      <c r="J9510" t="s">
        <v>137</v>
      </c>
      <c r="K9510" t="s">
        <v>138</v>
      </c>
      <c r="L9510" t="s">
        <v>25813</v>
      </c>
      <c r="M9510" t="s">
        <v>25814</v>
      </c>
      <c r="N9510">
        <v>2.2422222220000001</v>
      </c>
      <c r="O9510">
        <v>0</v>
      </c>
      <c r="P9510">
        <v>1</v>
      </c>
      <c r="Q9510">
        <v>0</v>
      </c>
      <c r="R9510">
        <v>0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0.16625840194749836</v>
      </c>
      <c r="Y9510">
        <v>0</v>
      </c>
      <c r="Z9510">
        <v>0</v>
      </c>
      <c r="AA9510">
        <v>0</v>
      </c>
      <c r="AB9510">
        <v>0</v>
      </c>
      <c r="AC9510">
        <v>0</v>
      </c>
      <c r="AD9510">
        <v>0</v>
      </c>
      <c r="AE9510">
        <v>0.16625840194749836</v>
      </c>
    </row>
    <row r="9511" spans="1:31" x14ac:dyDescent="0.3">
      <c r="A9511">
        <v>2731851</v>
      </c>
      <c r="B9511">
        <v>1</v>
      </c>
      <c r="C9511" t="s">
        <v>80</v>
      </c>
      <c r="D9511" t="s">
        <v>94</v>
      </c>
      <c r="E9511" t="s">
        <v>161</v>
      </c>
      <c r="F9511" t="s">
        <v>25815</v>
      </c>
      <c r="G9511" t="s">
        <v>163</v>
      </c>
      <c r="H9511" t="s">
        <v>135</v>
      </c>
      <c r="I9511" t="s">
        <v>136</v>
      </c>
      <c r="J9511" t="s">
        <v>137</v>
      </c>
      <c r="K9511" t="s">
        <v>138</v>
      </c>
      <c r="L9511" t="s">
        <v>25816</v>
      </c>
      <c r="M9511" t="s">
        <v>25817</v>
      </c>
      <c r="N9511">
        <v>6.0674999999999999</v>
      </c>
      <c r="O9511">
        <v>0</v>
      </c>
      <c r="P9511">
        <v>47</v>
      </c>
      <c r="Q9511">
        <v>0</v>
      </c>
      <c r="R9511">
        <v>0</v>
      </c>
      <c r="S9511">
        <v>0</v>
      </c>
      <c r="T9511">
        <v>5</v>
      </c>
      <c r="U9511">
        <v>0</v>
      </c>
      <c r="V9511">
        <v>0</v>
      </c>
      <c r="W9511">
        <v>0</v>
      </c>
      <c r="X9511">
        <v>35.382780363640286</v>
      </c>
      <c r="Y9511">
        <v>0</v>
      </c>
      <c r="Z9511">
        <v>0</v>
      </c>
      <c r="AA9511">
        <v>0</v>
      </c>
      <c r="AB9511">
        <v>14.385176299443538</v>
      </c>
      <c r="AC9511">
        <v>0</v>
      </c>
      <c r="AD9511">
        <v>0</v>
      </c>
      <c r="AE9511">
        <v>49.767956663083822</v>
      </c>
    </row>
    <row r="9512" spans="1:31" x14ac:dyDescent="0.3">
      <c r="A9512">
        <v>2731539</v>
      </c>
      <c r="B9512">
        <v>1</v>
      </c>
      <c r="C9512" t="s">
        <v>81</v>
      </c>
      <c r="D9512" t="s">
        <v>128</v>
      </c>
      <c r="E9512" t="s">
        <v>161</v>
      </c>
      <c r="F9512" t="s">
        <v>25818</v>
      </c>
      <c r="G9512" t="s">
        <v>163</v>
      </c>
      <c r="H9512" t="s">
        <v>135</v>
      </c>
      <c r="I9512" t="s">
        <v>136</v>
      </c>
      <c r="J9512" t="s">
        <v>137</v>
      </c>
      <c r="K9512" t="s">
        <v>138</v>
      </c>
      <c r="L9512" t="s">
        <v>25819</v>
      </c>
      <c r="M9512" t="s">
        <v>25820</v>
      </c>
      <c r="N9512">
        <v>8.789722222</v>
      </c>
      <c r="O9512">
        <v>0</v>
      </c>
      <c r="P9512">
        <v>6</v>
      </c>
      <c r="Q9512">
        <v>0</v>
      </c>
      <c r="R9512">
        <v>19</v>
      </c>
      <c r="S9512">
        <v>0</v>
      </c>
      <c r="T9512">
        <v>1</v>
      </c>
      <c r="U9512">
        <v>0</v>
      </c>
      <c r="V9512">
        <v>0</v>
      </c>
      <c r="W9512">
        <v>0</v>
      </c>
      <c r="X9512">
        <v>6.8288427424312328</v>
      </c>
      <c r="Y9512">
        <v>0</v>
      </c>
      <c r="Z9512">
        <v>3.8510980927056875</v>
      </c>
      <c r="AA9512">
        <v>0</v>
      </c>
      <c r="AB9512">
        <v>0</v>
      </c>
      <c r="AC9512">
        <v>0</v>
      </c>
      <c r="AD9512">
        <v>0</v>
      </c>
      <c r="AE9512">
        <v>10.67994083513692</v>
      </c>
    </row>
    <row r="9513" spans="1:31" x14ac:dyDescent="0.3">
      <c r="A9513">
        <v>2731682</v>
      </c>
      <c r="B9513">
        <v>1</v>
      </c>
      <c r="C9513" t="s">
        <v>80</v>
      </c>
      <c r="D9513" t="s">
        <v>96</v>
      </c>
      <c r="E9513" t="s">
        <v>161</v>
      </c>
      <c r="F9513" t="s">
        <v>25821</v>
      </c>
      <c r="G9513" t="s">
        <v>158</v>
      </c>
      <c r="H9513" t="s">
        <v>135</v>
      </c>
      <c r="I9513" t="s">
        <v>136</v>
      </c>
      <c r="J9513" t="s">
        <v>3</v>
      </c>
      <c r="K9513" t="s">
        <v>138</v>
      </c>
      <c r="L9513" t="s">
        <v>25822</v>
      </c>
      <c r="M9513" t="s">
        <v>25823</v>
      </c>
      <c r="N9513">
        <v>2.0866666660000002</v>
      </c>
      <c r="O9513">
        <v>0</v>
      </c>
      <c r="P9513">
        <v>2</v>
      </c>
      <c r="Q9513">
        <v>0</v>
      </c>
      <c r="R9513">
        <v>2</v>
      </c>
      <c r="S9513">
        <v>0</v>
      </c>
      <c r="T9513">
        <v>2</v>
      </c>
      <c r="U9513">
        <v>0</v>
      </c>
      <c r="V9513">
        <v>0</v>
      </c>
      <c r="W9513">
        <v>0</v>
      </c>
      <c r="X9513">
        <v>3.9134602083683339</v>
      </c>
      <c r="Y9513">
        <v>0</v>
      </c>
      <c r="Z9513">
        <v>0</v>
      </c>
      <c r="AA9513">
        <v>0</v>
      </c>
      <c r="AB9513">
        <v>0</v>
      </c>
      <c r="AC9513">
        <v>0</v>
      </c>
      <c r="AD9513">
        <v>0</v>
      </c>
      <c r="AE9513">
        <v>3.9134602083683339</v>
      </c>
    </row>
    <row r="9514" spans="1:31" x14ac:dyDescent="0.3">
      <c r="A9514">
        <v>2730975</v>
      </c>
      <c r="B9514">
        <v>1</v>
      </c>
      <c r="C9514" t="s">
        <v>80</v>
      </c>
      <c r="D9514" t="s">
        <v>109</v>
      </c>
      <c r="E9514" t="s">
        <v>161</v>
      </c>
      <c r="F9514" t="s">
        <v>25824</v>
      </c>
      <c r="G9514" t="s">
        <v>163</v>
      </c>
      <c r="H9514" t="s">
        <v>135</v>
      </c>
      <c r="I9514" t="s">
        <v>136</v>
      </c>
      <c r="J9514" t="s">
        <v>137</v>
      </c>
      <c r="K9514" t="s">
        <v>138</v>
      </c>
      <c r="L9514" t="s">
        <v>25825</v>
      </c>
      <c r="M9514" t="s">
        <v>25826</v>
      </c>
      <c r="N9514">
        <v>2.5930555549999998</v>
      </c>
      <c r="O9514">
        <v>0</v>
      </c>
      <c r="P9514">
        <v>2</v>
      </c>
      <c r="Q9514">
        <v>0</v>
      </c>
      <c r="R9514">
        <v>0</v>
      </c>
      <c r="S9514">
        <v>0</v>
      </c>
      <c r="T9514">
        <v>1</v>
      </c>
      <c r="U9514">
        <v>0</v>
      </c>
      <c r="V9514">
        <v>0</v>
      </c>
      <c r="W9514">
        <v>0</v>
      </c>
      <c r="X9514">
        <v>0.5089872154966667</v>
      </c>
      <c r="Y9514">
        <v>0</v>
      </c>
      <c r="Z9514">
        <v>0</v>
      </c>
      <c r="AA9514">
        <v>0</v>
      </c>
      <c r="AB9514">
        <v>0</v>
      </c>
      <c r="AC9514">
        <v>0</v>
      </c>
      <c r="AD9514">
        <v>0</v>
      </c>
      <c r="AE9514">
        <v>0.5089872154966667</v>
      </c>
    </row>
    <row r="9515" spans="1:31" x14ac:dyDescent="0.3">
      <c r="A9515">
        <v>2730849</v>
      </c>
      <c r="B9515">
        <v>1</v>
      </c>
      <c r="C9515" t="s">
        <v>81</v>
      </c>
      <c r="D9515" t="s">
        <v>112</v>
      </c>
      <c r="E9515" t="s">
        <v>150</v>
      </c>
      <c r="F9515" t="s">
        <v>21620</v>
      </c>
      <c r="G9515" t="s">
        <v>152</v>
      </c>
      <c r="H9515" t="s">
        <v>153</v>
      </c>
      <c r="I9515" t="s">
        <v>136</v>
      </c>
      <c r="J9515" t="s">
        <v>137</v>
      </c>
      <c r="K9515" t="s">
        <v>138</v>
      </c>
      <c r="L9515" t="s">
        <v>25827</v>
      </c>
      <c r="M9515" t="s">
        <v>25828</v>
      </c>
      <c r="N9515">
        <v>0.63472222199999995</v>
      </c>
      <c r="O9515">
        <v>5</v>
      </c>
      <c r="P9515">
        <v>1002</v>
      </c>
      <c r="Q9515">
        <v>107</v>
      </c>
      <c r="R9515">
        <v>330</v>
      </c>
      <c r="S9515">
        <v>15</v>
      </c>
      <c r="T9515">
        <v>111</v>
      </c>
      <c r="U9515">
        <v>1</v>
      </c>
      <c r="V9515">
        <v>0</v>
      </c>
      <c r="W9515">
        <v>0.29666280291725755</v>
      </c>
      <c r="X9515">
        <v>76.319336133064979</v>
      </c>
      <c r="Y9515">
        <v>41.531606314594889</v>
      </c>
      <c r="Z9515">
        <v>18.6082001009039</v>
      </c>
      <c r="AA9515">
        <v>22.595330080149569</v>
      </c>
      <c r="AB9515">
        <v>12.97249892584653</v>
      </c>
      <c r="AC9515">
        <v>6.9288889151151452</v>
      </c>
      <c r="AD9515">
        <v>0</v>
      </c>
      <c r="AE9515">
        <v>179.2525232725923</v>
      </c>
    </row>
    <row r="9516" spans="1:31" x14ac:dyDescent="0.3">
      <c r="A9516">
        <v>2733044</v>
      </c>
      <c r="B9516">
        <v>1</v>
      </c>
      <c r="C9516" t="s">
        <v>80</v>
      </c>
      <c r="D9516" t="s">
        <v>96</v>
      </c>
      <c r="E9516" t="s">
        <v>213</v>
      </c>
      <c r="F9516" t="s">
        <v>15559</v>
      </c>
      <c r="G9516" t="s">
        <v>152</v>
      </c>
      <c r="H9516" t="s">
        <v>153</v>
      </c>
      <c r="I9516" t="s">
        <v>136</v>
      </c>
      <c r="J9516" t="s">
        <v>137</v>
      </c>
      <c r="K9516" t="s">
        <v>138</v>
      </c>
      <c r="L9516" t="s">
        <v>25829</v>
      </c>
      <c r="M9516" t="s">
        <v>25830</v>
      </c>
      <c r="N9516">
        <v>0.58138888799999999</v>
      </c>
      <c r="O9516">
        <v>0</v>
      </c>
      <c r="P9516">
        <v>487</v>
      </c>
      <c r="Q9516">
        <v>5</v>
      </c>
      <c r="R9516">
        <v>0</v>
      </c>
      <c r="S9516">
        <v>1</v>
      </c>
      <c r="T9516">
        <v>11</v>
      </c>
      <c r="U9516">
        <v>0</v>
      </c>
      <c r="V9516">
        <v>0</v>
      </c>
      <c r="W9516">
        <v>0</v>
      </c>
      <c r="X9516">
        <v>26.167994494529388</v>
      </c>
      <c r="Y9516">
        <v>352.10898680401021</v>
      </c>
      <c r="Z9516">
        <v>0</v>
      </c>
      <c r="AA9516">
        <v>6.8595775321570004E-2</v>
      </c>
      <c r="AB9516">
        <v>4.6486688734904309</v>
      </c>
      <c r="AC9516">
        <v>0</v>
      </c>
      <c r="AD9516">
        <v>0</v>
      </c>
      <c r="AE9516">
        <v>382.9942459473516</v>
      </c>
    </row>
    <row r="9517" spans="1:31" x14ac:dyDescent="0.3">
      <c r="A9517">
        <v>2733290</v>
      </c>
      <c r="B9517">
        <v>1</v>
      </c>
      <c r="C9517" t="s">
        <v>81</v>
      </c>
      <c r="D9517" t="s">
        <v>128</v>
      </c>
      <c r="E9517" t="s">
        <v>132</v>
      </c>
      <c r="F9517" t="s">
        <v>25831</v>
      </c>
      <c r="G9517" t="s">
        <v>170</v>
      </c>
      <c r="H9517" t="s">
        <v>135</v>
      </c>
      <c r="I9517" t="s">
        <v>136</v>
      </c>
      <c r="J9517" t="s">
        <v>137</v>
      </c>
      <c r="K9517" t="s">
        <v>138</v>
      </c>
      <c r="L9517" t="s">
        <v>25832</v>
      </c>
      <c r="M9517" t="s">
        <v>25833</v>
      </c>
      <c r="N9517">
        <v>2.420555555</v>
      </c>
      <c r="O9517">
        <v>0</v>
      </c>
      <c r="P9517">
        <v>155</v>
      </c>
      <c r="Q9517">
        <v>0</v>
      </c>
      <c r="R9517">
        <v>7</v>
      </c>
      <c r="S9517">
        <v>0</v>
      </c>
      <c r="T9517">
        <v>23</v>
      </c>
      <c r="U9517">
        <v>0</v>
      </c>
      <c r="V9517">
        <v>0</v>
      </c>
      <c r="W9517">
        <v>0</v>
      </c>
      <c r="X9517">
        <v>61.288334084269287</v>
      </c>
      <c r="Y9517">
        <v>0</v>
      </c>
      <c r="Z9517">
        <v>0.92819635288592006</v>
      </c>
      <c r="AA9517">
        <v>0</v>
      </c>
      <c r="AB9517">
        <v>35.662281603983239</v>
      </c>
      <c r="AC9517">
        <v>0</v>
      </c>
      <c r="AD9517">
        <v>0</v>
      </c>
      <c r="AE9517">
        <v>97.878812041138445</v>
      </c>
    </row>
    <row r="9518" spans="1:31" x14ac:dyDescent="0.3">
      <c r="A9518">
        <v>2732457</v>
      </c>
      <c r="B9518">
        <v>1</v>
      </c>
      <c r="C9518" t="s">
        <v>81</v>
      </c>
      <c r="D9518" t="s">
        <v>118</v>
      </c>
      <c r="E9518" t="s">
        <v>145</v>
      </c>
      <c r="F9518" t="s">
        <v>25834</v>
      </c>
      <c r="G9518" t="s">
        <v>147</v>
      </c>
      <c r="H9518" t="s">
        <v>135</v>
      </c>
      <c r="I9518" t="s">
        <v>136</v>
      </c>
      <c r="J9518" t="s">
        <v>137</v>
      </c>
      <c r="K9518" t="s">
        <v>138</v>
      </c>
      <c r="L9518" t="s">
        <v>25835</v>
      </c>
      <c r="M9518" t="s">
        <v>25836</v>
      </c>
      <c r="N9518">
        <v>1.514444444</v>
      </c>
      <c r="O9518">
        <v>0</v>
      </c>
      <c r="P9518">
        <v>9</v>
      </c>
      <c r="Q9518">
        <v>0</v>
      </c>
      <c r="R9518">
        <v>0</v>
      </c>
      <c r="S9518">
        <v>0</v>
      </c>
      <c r="T9518">
        <v>1</v>
      </c>
      <c r="U9518">
        <v>0</v>
      </c>
      <c r="V9518">
        <v>0</v>
      </c>
      <c r="W9518">
        <v>0</v>
      </c>
      <c r="X9518">
        <v>2.4078410346547372</v>
      </c>
      <c r="Y9518">
        <v>0</v>
      </c>
      <c r="Z9518">
        <v>0</v>
      </c>
      <c r="AA9518">
        <v>0</v>
      </c>
      <c r="AB9518">
        <v>3.9999391550708001</v>
      </c>
      <c r="AC9518">
        <v>0</v>
      </c>
      <c r="AD9518">
        <v>0</v>
      </c>
      <c r="AE9518">
        <v>6.4077801897255373</v>
      </c>
    </row>
    <row r="9519" spans="1:31" x14ac:dyDescent="0.3">
      <c r="A9519">
        <v>2732165</v>
      </c>
      <c r="B9519">
        <v>1</v>
      </c>
      <c r="C9519" t="s">
        <v>80</v>
      </c>
      <c r="D9519" t="s">
        <v>105</v>
      </c>
      <c r="E9519" t="s">
        <v>156</v>
      </c>
      <c r="F9519" t="s">
        <v>25837</v>
      </c>
      <c r="G9519" t="s">
        <v>185</v>
      </c>
      <c r="H9519" t="s">
        <v>153</v>
      </c>
      <c r="I9519" t="s">
        <v>136</v>
      </c>
      <c r="J9519" t="s">
        <v>137</v>
      </c>
      <c r="K9519" t="s">
        <v>138</v>
      </c>
      <c r="L9519" t="s">
        <v>25838</v>
      </c>
      <c r="M9519" t="s">
        <v>25839</v>
      </c>
      <c r="N9519">
        <v>1.9130555549999999</v>
      </c>
      <c r="O9519">
        <v>1</v>
      </c>
      <c r="P9519">
        <v>0</v>
      </c>
      <c r="Q9519">
        <v>2</v>
      </c>
      <c r="R9519">
        <v>0</v>
      </c>
      <c r="S9519">
        <v>0</v>
      </c>
      <c r="T9519">
        <v>0</v>
      </c>
      <c r="U9519">
        <v>0</v>
      </c>
      <c r="V9519">
        <v>0</v>
      </c>
      <c r="W9519">
        <v>0.36401086541</v>
      </c>
      <c r="X9519">
        <v>0</v>
      </c>
      <c r="Y9519">
        <v>11.333836958813833</v>
      </c>
      <c r="Z9519">
        <v>0</v>
      </c>
      <c r="AA9519">
        <v>0</v>
      </c>
      <c r="AB9519">
        <v>0</v>
      </c>
      <c r="AC9519">
        <v>0</v>
      </c>
      <c r="AD9519">
        <v>0</v>
      </c>
      <c r="AE9519">
        <v>11.697847824223834</v>
      </c>
    </row>
    <row r="9520" spans="1:31" x14ac:dyDescent="0.3">
      <c r="A9520">
        <v>2732706</v>
      </c>
      <c r="B9520">
        <v>1</v>
      </c>
      <c r="C9520" t="s">
        <v>80</v>
      </c>
      <c r="D9520" t="s">
        <v>82</v>
      </c>
      <c r="E9520" t="s">
        <v>132</v>
      </c>
      <c r="F9520" t="s">
        <v>1034</v>
      </c>
      <c r="G9520" t="s">
        <v>393</v>
      </c>
      <c r="H9520" t="s">
        <v>135</v>
      </c>
      <c r="I9520" t="s">
        <v>136</v>
      </c>
      <c r="J9520" t="s">
        <v>137</v>
      </c>
      <c r="K9520" t="s">
        <v>138</v>
      </c>
      <c r="L9520" t="s">
        <v>25840</v>
      </c>
      <c r="M9520" t="s">
        <v>25841</v>
      </c>
      <c r="N9520">
        <v>0.49944444399999999</v>
      </c>
      <c r="O9520">
        <v>0</v>
      </c>
      <c r="P9520">
        <v>192</v>
      </c>
      <c r="Q9520">
        <v>0</v>
      </c>
      <c r="R9520">
        <v>0</v>
      </c>
      <c r="S9520">
        <v>0</v>
      </c>
      <c r="T9520">
        <v>349</v>
      </c>
      <c r="U9520">
        <v>0</v>
      </c>
      <c r="V9520">
        <v>0</v>
      </c>
      <c r="W9520">
        <v>0</v>
      </c>
      <c r="X9520">
        <v>20.103156071541285</v>
      </c>
      <c r="Y9520">
        <v>0</v>
      </c>
      <c r="Z9520">
        <v>0</v>
      </c>
      <c r="AA9520">
        <v>0</v>
      </c>
      <c r="AB9520">
        <v>175.94905495085931</v>
      </c>
      <c r="AC9520">
        <v>0</v>
      </c>
      <c r="AD9520">
        <v>0</v>
      </c>
      <c r="AE9520">
        <v>196.0522110224006</v>
      </c>
    </row>
    <row r="9521" spans="1:31" x14ac:dyDescent="0.3">
      <c r="A9521">
        <v>2732918</v>
      </c>
      <c r="B9521">
        <v>1</v>
      </c>
      <c r="C9521" t="s">
        <v>81</v>
      </c>
      <c r="D9521" t="s">
        <v>115</v>
      </c>
      <c r="E9521" t="s">
        <v>161</v>
      </c>
      <c r="F9521" t="s">
        <v>25842</v>
      </c>
      <c r="G9521" t="s">
        <v>163</v>
      </c>
      <c r="H9521" t="s">
        <v>135</v>
      </c>
      <c r="I9521" t="s">
        <v>136</v>
      </c>
      <c r="J9521" t="s">
        <v>137</v>
      </c>
      <c r="K9521" t="s">
        <v>138</v>
      </c>
      <c r="L9521" t="s">
        <v>25843</v>
      </c>
      <c r="M9521" t="s">
        <v>25844</v>
      </c>
      <c r="N9521">
        <v>2.0938888879999999</v>
      </c>
      <c r="O9521">
        <v>0</v>
      </c>
      <c r="P9521">
        <v>21</v>
      </c>
      <c r="Q9521">
        <v>0</v>
      </c>
      <c r="R9521">
        <v>2</v>
      </c>
      <c r="S9521">
        <v>0</v>
      </c>
      <c r="T9521">
        <v>2</v>
      </c>
      <c r="U9521">
        <v>0</v>
      </c>
      <c r="V9521">
        <v>0</v>
      </c>
      <c r="W9521">
        <v>0</v>
      </c>
      <c r="X9521">
        <v>3.9925859880055339</v>
      </c>
      <c r="Y9521">
        <v>0</v>
      </c>
      <c r="Z9521">
        <v>0</v>
      </c>
      <c r="AA9521">
        <v>0</v>
      </c>
      <c r="AB9521">
        <v>3.0714742617434876</v>
      </c>
      <c r="AC9521">
        <v>0</v>
      </c>
      <c r="AD9521">
        <v>0</v>
      </c>
      <c r="AE9521">
        <v>7.064060249749021</v>
      </c>
    </row>
    <row r="9522" spans="1:31" x14ac:dyDescent="0.3">
      <c r="A9522">
        <v>2732205</v>
      </c>
      <c r="B9522">
        <v>1</v>
      </c>
      <c r="C9522" t="s">
        <v>80</v>
      </c>
      <c r="D9522" t="s">
        <v>82</v>
      </c>
      <c r="E9522" t="s">
        <v>145</v>
      </c>
      <c r="F9522" t="s">
        <v>22510</v>
      </c>
      <c r="G9522" t="s">
        <v>181</v>
      </c>
      <c r="H9522" t="s">
        <v>135</v>
      </c>
      <c r="I9522" t="s">
        <v>136</v>
      </c>
      <c r="J9522" t="s">
        <v>137</v>
      </c>
      <c r="K9522" t="s">
        <v>138</v>
      </c>
      <c r="L9522" t="s">
        <v>25845</v>
      </c>
      <c r="M9522" t="s">
        <v>25846</v>
      </c>
      <c r="N9522">
        <v>7.409166666</v>
      </c>
      <c r="O9522">
        <v>0</v>
      </c>
      <c r="P9522">
        <v>1</v>
      </c>
      <c r="Q9522">
        <v>0</v>
      </c>
      <c r="R9522">
        <v>0</v>
      </c>
      <c r="S9522">
        <v>0</v>
      </c>
      <c r="T9522">
        <v>3</v>
      </c>
      <c r="U9522">
        <v>0</v>
      </c>
      <c r="V9522">
        <v>0</v>
      </c>
      <c r="W9522">
        <v>0</v>
      </c>
      <c r="X9522">
        <v>4.5929650406836426</v>
      </c>
      <c r="Y9522">
        <v>0</v>
      </c>
      <c r="Z9522">
        <v>0</v>
      </c>
      <c r="AA9522">
        <v>0</v>
      </c>
      <c r="AB9522">
        <v>4.1216249291215377</v>
      </c>
      <c r="AC9522">
        <v>0</v>
      </c>
      <c r="AD9522">
        <v>0</v>
      </c>
      <c r="AE9522">
        <v>8.7145899698051803</v>
      </c>
    </row>
    <row r="9523" spans="1:31" x14ac:dyDescent="0.3">
      <c r="A9523">
        <v>2732726</v>
      </c>
      <c r="B9523">
        <v>1</v>
      </c>
      <c r="C9523" t="s">
        <v>80</v>
      </c>
      <c r="D9523" t="s">
        <v>99</v>
      </c>
      <c r="E9523" t="s">
        <v>161</v>
      </c>
      <c r="F9523" t="s">
        <v>4994</v>
      </c>
      <c r="G9523" t="s">
        <v>409</v>
      </c>
      <c r="H9523" t="s">
        <v>135</v>
      </c>
      <c r="I9523" t="s">
        <v>136</v>
      </c>
      <c r="J9523" t="s">
        <v>137</v>
      </c>
      <c r="K9523" t="s">
        <v>138</v>
      </c>
      <c r="L9523" t="s">
        <v>25847</v>
      </c>
      <c r="M9523" t="s">
        <v>25848</v>
      </c>
      <c r="N9523">
        <v>4.284444444</v>
      </c>
      <c r="O9523">
        <v>0</v>
      </c>
      <c r="P9523">
        <v>13</v>
      </c>
      <c r="Q9523">
        <v>0</v>
      </c>
      <c r="R9523">
        <v>13</v>
      </c>
      <c r="S9523">
        <v>0</v>
      </c>
      <c r="T9523">
        <v>6</v>
      </c>
      <c r="U9523">
        <v>0</v>
      </c>
      <c r="V9523">
        <v>0</v>
      </c>
      <c r="W9523">
        <v>0</v>
      </c>
      <c r="X9523">
        <v>8.8554878014037524</v>
      </c>
      <c r="Y9523">
        <v>0</v>
      </c>
      <c r="Z9523">
        <v>3.5973958242938764</v>
      </c>
      <c r="AA9523">
        <v>0</v>
      </c>
      <c r="AB9523">
        <v>1.0760760603320476</v>
      </c>
      <c r="AC9523">
        <v>0</v>
      </c>
      <c r="AD9523">
        <v>0</v>
      </c>
      <c r="AE9523">
        <v>13.528959686029676</v>
      </c>
    </row>
    <row r="9524" spans="1:31" x14ac:dyDescent="0.3">
      <c r="A9524">
        <v>2733204</v>
      </c>
      <c r="B9524">
        <v>1</v>
      </c>
      <c r="C9524" t="s">
        <v>80</v>
      </c>
      <c r="D9524" t="s">
        <v>82</v>
      </c>
      <c r="E9524" t="s">
        <v>150</v>
      </c>
      <c r="F9524" t="s">
        <v>1873</v>
      </c>
      <c r="G9524" t="s">
        <v>170</v>
      </c>
      <c r="H9524" t="s">
        <v>153</v>
      </c>
      <c r="I9524" t="s">
        <v>136</v>
      </c>
      <c r="J9524" t="s">
        <v>137</v>
      </c>
      <c r="K9524" t="s">
        <v>138</v>
      </c>
      <c r="L9524" t="s">
        <v>25849</v>
      </c>
      <c r="M9524" t="s">
        <v>25850</v>
      </c>
      <c r="N9524">
        <v>0.20388888799999999</v>
      </c>
      <c r="O9524">
        <v>0</v>
      </c>
      <c r="P9524">
        <v>2662</v>
      </c>
      <c r="Q9524">
        <v>0</v>
      </c>
      <c r="R9524">
        <v>0</v>
      </c>
      <c r="S9524">
        <v>2</v>
      </c>
      <c r="T9524">
        <v>142</v>
      </c>
      <c r="U9524">
        <v>0</v>
      </c>
      <c r="V9524">
        <v>0</v>
      </c>
      <c r="W9524">
        <v>0</v>
      </c>
      <c r="X9524">
        <v>145.91091927901147</v>
      </c>
      <c r="Y9524">
        <v>0</v>
      </c>
      <c r="Z9524">
        <v>0</v>
      </c>
      <c r="AA9524">
        <v>0.45804021221333341</v>
      </c>
      <c r="AB9524">
        <v>13.317632310746598</v>
      </c>
      <c r="AC9524">
        <v>0</v>
      </c>
      <c r="AD9524">
        <v>0</v>
      </c>
      <c r="AE9524">
        <v>159.68659180197139</v>
      </c>
    </row>
    <row r="9525" spans="1:31" x14ac:dyDescent="0.3">
      <c r="A9525">
        <v>2732397</v>
      </c>
      <c r="B9525">
        <v>1</v>
      </c>
      <c r="C9525" t="s">
        <v>81</v>
      </c>
      <c r="D9525" t="s">
        <v>118</v>
      </c>
      <c r="E9525" t="s">
        <v>156</v>
      </c>
      <c r="F9525" t="s">
        <v>25851</v>
      </c>
      <c r="G9525" t="s">
        <v>862</v>
      </c>
      <c r="H9525" t="s">
        <v>153</v>
      </c>
      <c r="I9525" t="s">
        <v>136</v>
      </c>
      <c r="J9525" t="s">
        <v>137</v>
      </c>
      <c r="K9525" t="s">
        <v>138</v>
      </c>
      <c r="L9525" t="s">
        <v>25852</v>
      </c>
      <c r="M9525" t="s">
        <v>25853</v>
      </c>
      <c r="N9525">
        <v>1.6683333330000001</v>
      </c>
      <c r="O9525">
        <v>0</v>
      </c>
      <c r="P9525">
        <v>75</v>
      </c>
      <c r="Q9525">
        <v>0</v>
      </c>
      <c r="R9525">
        <v>1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12.824794361868484</v>
      </c>
      <c r="Y9525">
        <v>0</v>
      </c>
      <c r="Z9525">
        <v>0</v>
      </c>
      <c r="AA9525">
        <v>0</v>
      </c>
      <c r="AB9525">
        <v>0</v>
      </c>
      <c r="AC9525">
        <v>0</v>
      </c>
      <c r="AD9525">
        <v>0</v>
      </c>
      <c r="AE9525">
        <v>12.824794361868484</v>
      </c>
    </row>
    <row r="9526" spans="1:31" x14ac:dyDescent="0.3">
      <c r="A9526">
        <v>2732228</v>
      </c>
      <c r="B9526">
        <v>1</v>
      </c>
      <c r="C9526" t="s">
        <v>80</v>
      </c>
      <c r="D9526" t="s">
        <v>82</v>
      </c>
      <c r="E9526" t="s">
        <v>145</v>
      </c>
      <c r="F9526" t="s">
        <v>3298</v>
      </c>
      <c r="G9526" t="s">
        <v>181</v>
      </c>
      <c r="H9526" t="s">
        <v>135</v>
      </c>
      <c r="I9526" t="s">
        <v>136</v>
      </c>
      <c r="J9526" t="s">
        <v>137</v>
      </c>
      <c r="K9526" t="s">
        <v>138</v>
      </c>
      <c r="L9526" t="s">
        <v>25854</v>
      </c>
      <c r="M9526" t="s">
        <v>25855</v>
      </c>
      <c r="N9526">
        <v>3.7561111110000001</v>
      </c>
      <c r="O9526">
        <v>0</v>
      </c>
      <c r="P9526">
        <v>0</v>
      </c>
      <c r="Q9526">
        <v>0</v>
      </c>
      <c r="R9526">
        <v>0</v>
      </c>
      <c r="S9526">
        <v>0</v>
      </c>
      <c r="T9526">
        <v>17</v>
      </c>
      <c r="U9526">
        <v>0</v>
      </c>
      <c r="V9526">
        <v>0</v>
      </c>
      <c r="W9526">
        <v>0</v>
      </c>
      <c r="X9526">
        <v>0</v>
      </c>
      <c r="Y9526">
        <v>0</v>
      </c>
      <c r="Z9526">
        <v>0</v>
      </c>
      <c r="AA9526">
        <v>0</v>
      </c>
      <c r="AB9526">
        <v>37.339545655978434</v>
      </c>
      <c r="AC9526">
        <v>0</v>
      </c>
      <c r="AD9526">
        <v>0</v>
      </c>
      <c r="AE9526">
        <v>37.339545655978434</v>
      </c>
    </row>
    <row r="9527" spans="1:31" x14ac:dyDescent="0.3">
      <c r="A9527">
        <v>2733373</v>
      </c>
      <c r="B9527">
        <v>1</v>
      </c>
      <c r="C9527" t="s">
        <v>80</v>
      </c>
      <c r="D9527" t="s">
        <v>108</v>
      </c>
      <c r="E9527" t="s">
        <v>150</v>
      </c>
      <c r="F9527" t="s">
        <v>2208</v>
      </c>
      <c r="G9527" t="s">
        <v>152</v>
      </c>
      <c r="H9527" t="s">
        <v>153</v>
      </c>
      <c r="I9527" t="s">
        <v>136</v>
      </c>
      <c r="J9527" t="s">
        <v>137</v>
      </c>
      <c r="K9527" t="s">
        <v>138</v>
      </c>
      <c r="L9527" t="s">
        <v>25856</v>
      </c>
      <c r="M9527" t="s">
        <v>25857</v>
      </c>
      <c r="N9527">
        <v>0.1225</v>
      </c>
      <c r="O9527">
        <v>0</v>
      </c>
      <c r="P9527">
        <v>6</v>
      </c>
      <c r="Q9527">
        <v>0</v>
      </c>
      <c r="R9527">
        <v>0</v>
      </c>
      <c r="S9527">
        <v>5</v>
      </c>
      <c r="T9527">
        <v>5</v>
      </c>
      <c r="U9527">
        <v>0</v>
      </c>
      <c r="V9527">
        <v>0</v>
      </c>
      <c r="W9527">
        <v>0</v>
      </c>
      <c r="X9527">
        <v>9.1373579244150002E-2</v>
      </c>
      <c r="Y9527">
        <v>0</v>
      </c>
      <c r="Z9527">
        <v>0</v>
      </c>
      <c r="AA9527">
        <v>0.6658900111164</v>
      </c>
      <c r="AB9527">
        <v>0.50929024942529999</v>
      </c>
      <c r="AC9527">
        <v>0</v>
      </c>
      <c r="AD9527">
        <v>0</v>
      </c>
      <c r="AE9527">
        <v>1.26655383978585</v>
      </c>
    </row>
    <row r="9528" spans="1:31" x14ac:dyDescent="0.3">
      <c r="A9528">
        <v>2732248</v>
      </c>
      <c r="B9528">
        <v>1</v>
      </c>
      <c r="C9528" t="s">
        <v>80</v>
      </c>
      <c r="D9528" t="s">
        <v>83</v>
      </c>
      <c r="E9528" t="s">
        <v>132</v>
      </c>
      <c r="F9528" t="s">
        <v>25858</v>
      </c>
      <c r="G9528" t="s">
        <v>300</v>
      </c>
      <c r="H9528" t="s">
        <v>135</v>
      </c>
      <c r="I9528" t="s">
        <v>136</v>
      </c>
      <c r="J9528" t="s">
        <v>137</v>
      </c>
      <c r="K9528" t="s">
        <v>210</v>
      </c>
      <c r="L9528" t="s">
        <v>25859</v>
      </c>
      <c r="M9528" t="s">
        <v>25860</v>
      </c>
      <c r="N9528">
        <v>1.1399999999999999</v>
      </c>
      <c r="O9528">
        <v>0</v>
      </c>
      <c r="P9528">
        <v>564</v>
      </c>
      <c r="Q9528">
        <v>0</v>
      </c>
      <c r="R9528">
        <v>0</v>
      </c>
      <c r="S9528">
        <v>0</v>
      </c>
      <c r="T9528">
        <v>28</v>
      </c>
      <c r="U9528">
        <v>0</v>
      </c>
      <c r="V9528">
        <v>0</v>
      </c>
      <c r="W9528">
        <v>0</v>
      </c>
      <c r="X9528">
        <v>117.97169072592321</v>
      </c>
      <c r="Y9528">
        <v>0</v>
      </c>
      <c r="Z9528">
        <v>0</v>
      </c>
      <c r="AA9528">
        <v>0</v>
      </c>
      <c r="AB9528">
        <v>78.321294755598217</v>
      </c>
      <c r="AC9528">
        <v>0</v>
      </c>
      <c r="AD9528">
        <v>0</v>
      </c>
      <c r="AE9528">
        <v>196.29298548152144</v>
      </c>
    </row>
    <row r="9529" spans="1:31" x14ac:dyDescent="0.3">
      <c r="A9529">
        <v>2732875</v>
      </c>
      <c r="B9529">
        <v>1</v>
      </c>
      <c r="C9529" t="s">
        <v>80</v>
      </c>
      <c r="D9529" t="s">
        <v>111</v>
      </c>
      <c r="E9529" t="s">
        <v>161</v>
      </c>
      <c r="F9529" t="s">
        <v>25861</v>
      </c>
      <c r="G9529" t="s">
        <v>409</v>
      </c>
      <c r="H9529" t="s">
        <v>135</v>
      </c>
      <c r="I9529" t="s">
        <v>136</v>
      </c>
      <c r="J9529" t="s">
        <v>137</v>
      </c>
      <c r="K9529" t="s">
        <v>138</v>
      </c>
      <c r="L9529" t="s">
        <v>25862</v>
      </c>
      <c r="M9529" t="s">
        <v>24608</v>
      </c>
      <c r="N9529">
        <v>0.22638888800000001</v>
      </c>
      <c r="O9529">
        <v>0</v>
      </c>
      <c r="P9529">
        <v>402</v>
      </c>
      <c r="Q9529">
        <v>0</v>
      </c>
      <c r="R9529">
        <v>0</v>
      </c>
      <c r="S9529">
        <v>0</v>
      </c>
      <c r="T9529">
        <v>39</v>
      </c>
      <c r="U9529">
        <v>0</v>
      </c>
      <c r="V9529">
        <v>0</v>
      </c>
      <c r="W9529">
        <v>0</v>
      </c>
      <c r="X9529">
        <v>21.978538020119398</v>
      </c>
      <c r="Y9529">
        <v>0</v>
      </c>
      <c r="Z9529">
        <v>0</v>
      </c>
      <c r="AA9529">
        <v>0</v>
      </c>
      <c r="AB9529">
        <v>3.0610392524540253</v>
      </c>
      <c r="AC9529">
        <v>0</v>
      </c>
      <c r="AD9529">
        <v>0</v>
      </c>
      <c r="AE9529">
        <v>25.039577272573425</v>
      </c>
    </row>
    <row r="9530" spans="1:31" x14ac:dyDescent="0.3">
      <c r="A9530">
        <v>2733230</v>
      </c>
      <c r="B9530">
        <v>1</v>
      </c>
      <c r="C9530" t="s">
        <v>81</v>
      </c>
      <c r="D9530" t="s">
        <v>128</v>
      </c>
      <c r="E9530" t="s">
        <v>145</v>
      </c>
      <c r="F9530" t="s">
        <v>25863</v>
      </c>
      <c r="G9530" t="s">
        <v>181</v>
      </c>
      <c r="H9530" t="s">
        <v>135</v>
      </c>
      <c r="I9530" t="s">
        <v>136</v>
      </c>
      <c r="J9530" t="s">
        <v>137</v>
      </c>
      <c r="K9530" t="s">
        <v>138</v>
      </c>
      <c r="L9530" t="s">
        <v>25864</v>
      </c>
      <c r="M9530" t="s">
        <v>25865</v>
      </c>
      <c r="N9530">
        <v>1.656111111</v>
      </c>
      <c r="O9530">
        <v>0</v>
      </c>
      <c r="P9530">
        <v>14</v>
      </c>
      <c r="Q9530">
        <v>0</v>
      </c>
      <c r="R9530">
        <v>0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8.2725985074607546</v>
      </c>
      <c r="Y9530">
        <v>0</v>
      </c>
      <c r="Z9530">
        <v>0</v>
      </c>
      <c r="AA9530">
        <v>0</v>
      </c>
      <c r="AB9530">
        <v>0</v>
      </c>
      <c r="AC9530">
        <v>0</v>
      </c>
      <c r="AD9530">
        <v>0</v>
      </c>
      <c r="AE9530">
        <v>8.2725985074607546</v>
      </c>
    </row>
    <row r="9531" spans="1:31" x14ac:dyDescent="0.3">
      <c r="A9531">
        <v>2732440</v>
      </c>
      <c r="B9531">
        <v>1</v>
      </c>
      <c r="C9531" t="s">
        <v>80</v>
      </c>
      <c r="D9531" t="s">
        <v>84</v>
      </c>
      <c r="E9531" t="s">
        <v>132</v>
      </c>
      <c r="F9531" t="s">
        <v>25866</v>
      </c>
      <c r="G9531" t="s">
        <v>170</v>
      </c>
      <c r="H9531" t="s">
        <v>135</v>
      </c>
      <c r="I9531" t="s">
        <v>136</v>
      </c>
      <c r="J9531" t="s">
        <v>137</v>
      </c>
      <c r="K9531" t="s">
        <v>138</v>
      </c>
      <c r="L9531" t="s">
        <v>25867</v>
      </c>
      <c r="M9531" t="s">
        <v>532</v>
      </c>
      <c r="N9531">
        <v>0.55916666599999998</v>
      </c>
      <c r="O9531">
        <v>0</v>
      </c>
      <c r="P9531">
        <v>704</v>
      </c>
      <c r="Q9531">
        <v>0</v>
      </c>
      <c r="R9531">
        <v>0</v>
      </c>
      <c r="S9531">
        <v>0</v>
      </c>
      <c r="T9531">
        <v>105</v>
      </c>
      <c r="U9531">
        <v>0</v>
      </c>
      <c r="V9531">
        <v>0</v>
      </c>
      <c r="W9531">
        <v>0</v>
      </c>
      <c r="X9531">
        <v>78.427201685517971</v>
      </c>
      <c r="Y9531">
        <v>0</v>
      </c>
      <c r="Z9531">
        <v>0</v>
      </c>
      <c r="AA9531">
        <v>0</v>
      </c>
      <c r="AB9531">
        <v>43.420722278810828</v>
      </c>
      <c r="AC9531">
        <v>0</v>
      </c>
      <c r="AD9531">
        <v>0</v>
      </c>
      <c r="AE9531">
        <v>121.8479239643288</v>
      </c>
    </row>
    <row r="9532" spans="1:31" x14ac:dyDescent="0.3">
      <c r="A9532">
        <v>2732832</v>
      </c>
      <c r="B9532">
        <v>1</v>
      </c>
      <c r="C9532" t="s">
        <v>80</v>
      </c>
      <c r="D9532" t="s">
        <v>91</v>
      </c>
      <c r="E9532" t="s">
        <v>150</v>
      </c>
      <c r="F9532" t="s">
        <v>20374</v>
      </c>
      <c r="G9532" t="s">
        <v>152</v>
      </c>
      <c r="H9532" t="s">
        <v>153</v>
      </c>
      <c r="I9532" t="s">
        <v>136</v>
      </c>
      <c r="J9532" t="s">
        <v>137</v>
      </c>
      <c r="K9532" t="s">
        <v>138</v>
      </c>
      <c r="L9532" t="s">
        <v>25868</v>
      </c>
      <c r="M9532" t="s">
        <v>25869</v>
      </c>
      <c r="N9532">
        <v>0.14444444400000001</v>
      </c>
      <c r="O9532">
        <v>1</v>
      </c>
      <c r="P9532">
        <v>41</v>
      </c>
      <c r="Q9532">
        <v>21</v>
      </c>
      <c r="R9532">
        <v>276</v>
      </c>
      <c r="S9532">
        <v>13</v>
      </c>
      <c r="T9532">
        <v>66</v>
      </c>
      <c r="U9532">
        <v>3</v>
      </c>
      <c r="V9532">
        <v>0</v>
      </c>
      <c r="W9532">
        <v>1.3387439519999997E-2</v>
      </c>
      <c r="X9532">
        <v>2.3130583615871334</v>
      </c>
      <c r="Y9532">
        <v>3.1618195662248012</v>
      </c>
      <c r="Z9532">
        <v>8.5297238814613223</v>
      </c>
      <c r="AA9532">
        <v>66.305829568333351</v>
      </c>
      <c r="AB9532">
        <v>3.5128212082678001</v>
      </c>
      <c r="AC9532">
        <v>20.702202332382999</v>
      </c>
      <c r="AD9532">
        <v>0</v>
      </c>
      <c r="AE9532">
        <v>104.5388423577774</v>
      </c>
    </row>
    <row r="9533" spans="1:31" x14ac:dyDescent="0.3">
      <c r="A9533">
        <v>2733024</v>
      </c>
      <c r="B9533">
        <v>1</v>
      </c>
      <c r="C9533" t="s">
        <v>80</v>
      </c>
      <c r="D9533" t="s">
        <v>105</v>
      </c>
      <c r="E9533" t="s">
        <v>161</v>
      </c>
      <c r="F9533" t="s">
        <v>25870</v>
      </c>
      <c r="G9533" t="s">
        <v>163</v>
      </c>
      <c r="H9533" t="s">
        <v>135</v>
      </c>
      <c r="I9533" t="s">
        <v>136</v>
      </c>
      <c r="J9533" t="s">
        <v>137</v>
      </c>
      <c r="K9533" t="s">
        <v>138</v>
      </c>
      <c r="L9533" t="s">
        <v>25871</v>
      </c>
      <c r="M9533" t="s">
        <v>25872</v>
      </c>
      <c r="N9533">
        <v>2.4797222219999999</v>
      </c>
      <c r="O9533">
        <v>0</v>
      </c>
      <c r="P9533">
        <v>15</v>
      </c>
      <c r="Q9533">
        <v>0</v>
      </c>
      <c r="R9533">
        <v>54</v>
      </c>
      <c r="S9533">
        <v>0</v>
      </c>
      <c r="T9533">
        <v>11</v>
      </c>
      <c r="U9533">
        <v>0</v>
      </c>
      <c r="V9533">
        <v>0</v>
      </c>
      <c r="W9533">
        <v>0</v>
      </c>
      <c r="X9533">
        <v>5.3261458526873486</v>
      </c>
      <c r="Y9533">
        <v>0</v>
      </c>
      <c r="Z9533">
        <v>34.074042333256948</v>
      </c>
      <c r="AA9533">
        <v>0</v>
      </c>
      <c r="AB9533">
        <v>10.740091272666959</v>
      </c>
      <c r="AC9533">
        <v>0</v>
      </c>
      <c r="AD9533">
        <v>0</v>
      </c>
      <c r="AE9533">
        <v>50.140279458611253</v>
      </c>
    </row>
    <row r="9534" spans="1:31" x14ac:dyDescent="0.3">
      <c r="A9534">
        <v>2732360</v>
      </c>
      <c r="B9534">
        <v>1</v>
      </c>
      <c r="C9534" t="s">
        <v>80</v>
      </c>
      <c r="D9534" t="s">
        <v>83</v>
      </c>
      <c r="E9534" t="s">
        <v>145</v>
      </c>
      <c r="F9534" t="s">
        <v>25873</v>
      </c>
      <c r="G9534" t="s">
        <v>181</v>
      </c>
      <c r="H9534" t="s">
        <v>135</v>
      </c>
      <c r="I9534" t="s">
        <v>136</v>
      </c>
      <c r="J9534" t="s">
        <v>137</v>
      </c>
      <c r="K9534" t="s">
        <v>138</v>
      </c>
      <c r="L9534" t="s">
        <v>25874</v>
      </c>
      <c r="M9534" t="s">
        <v>25875</v>
      </c>
      <c r="N9534">
        <v>0.91166666600000001</v>
      </c>
      <c r="O9534">
        <v>0</v>
      </c>
      <c r="P9534">
        <v>2</v>
      </c>
      <c r="Q9534">
        <v>0</v>
      </c>
      <c r="R9534">
        <v>0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0.35387370989</v>
      </c>
      <c r="Y9534">
        <v>0</v>
      </c>
      <c r="Z9534">
        <v>0</v>
      </c>
      <c r="AA9534">
        <v>0</v>
      </c>
      <c r="AB9534">
        <v>0</v>
      </c>
      <c r="AC9534">
        <v>0</v>
      </c>
      <c r="AD9534">
        <v>0</v>
      </c>
      <c r="AE9534">
        <v>0.35387370989</v>
      </c>
    </row>
    <row r="9535" spans="1:31" x14ac:dyDescent="0.3">
      <c r="A9535">
        <v>2732675</v>
      </c>
      <c r="B9535">
        <v>2</v>
      </c>
      <c r="C9535" t="s">
        <v>80</v>
      </c>
      <c r="D9535" t="s">
        <v>83</v>
      </c>
      <c r="E9535" t="s">
        <v>156</v>
      </c>
      <c r="F9535" t="s">
        <v>25876</v>
      </c>
      <c r="G9535" t="s">
        <v>158</v>
      </c>
      <c r="H9535" t="s">
        <v>153</v>
      </c>
      <c r="I9535" t="s">
        <v>136</v>
      </c>
      <c r="J9535" t="s">
        <v>3</v>
      </c>
      <c r="K9535" t="s">
        <v>138</v>
      </c>
      <c r="L9535" t="s">
        <v>160</v>
      </c>
      <c r="M9535" t="s">
        <v>25877</v>
      </c>
      <c r="N9535">
        <v>1.0844444440000001</v>
      </c>
      <c r="O9535">
        <v>0</v>
      </c>
      <c r="P9535">
        <v>0</v>
      </c>
      <c r="Q9535">
        <v>0</v>
      </c>
      <c r="R9535">
        <v>0</v>
      </c>
      <c r="S9535">
        <v>13</v>
      </c>
      <c r="T9535">
        <v>22</v>
      </c>
      <c r="U9535">
        <v>6</v>
      </c>
      <c r="V9535">
        <v>0</v>
      </c>
      <c r="W9535">
        <v>0</v>
      </c>
      <c r="X9535">
        <v>0</v>
      </c>
      <c r="Y9535">
        <v>0</v>
      </c>
      <c r="Z9535">
        <v>0</v>
      </c>
      <c r="AA9535">
        <v>198.20382813474617</v>
      </c>
      <c r="AB9535">
        <v>73.616566450094766</v>
      </c>
      <c r="AC9535">
        <v>5627.2186370035697</v>
      </c>
      <c r="AD9535">
        <v>0</v>
      </c>
      <c r="AE9535">
        <v>5899.0390315884106</v>
      </c>
    </row>
    <row r="9536" spans="1:31" x14ac:dyDescent="0.3">
      <c r="A9536">
        <v>2732074</v>
      </c>
      <c r="B9536">
        <v>1</v>
      </c>
      <c r="C9536" t="s">
        <v>81</v>
      </c>
      <c r="D9536" t="s">
        <v>128</v>
      </c>
      <c r="E9536" t="s">
        <v>213</v>
      </c>
      <c r="F9536" t="s">
        <v>25878</v>
      </c>
      <c r="G9536" t="s">
        <v>152</v>
      </c>
      <c r="H9536" t="s">
        <v>153</v>
      </c>
      <c r="I9536" t="s">
        <v>136</v>
      </c>
      <c r="J9536" t="s">
        <v>137</v>
      </c>
      <c r="K9536" t="s">
        <v>138</v>
      </c>
      <c r="L9536" t="s">
        <v>25879</v>
      </c>
      <c r="M9536" t="s">
        <v>25880</v>
      </c>
      <c r="N9536">
        <v>0.79388888800000001</v>
      </c>
      <c r="O9536">
        <v>6</v>
      </c>
      <c r="P9536">
        <v>584</v>
      </c>
      <c r="Q9536">
        <v>5</v>
      </c>
      <c r="R9536">
        <v>8</v>
      </c>
      <c r="S9536">
        <v>20</v>
      </c>
      <c r="T9536">
        <v>63</v>
      </c>
      <c r="U9536">
        <v>7</v>
      </c>
      <c r="V9536">
        <v>0</v>
      </c>
      <c r="W9536">
        <v>0.91158559889354507</v>
      </c>
      <c r="X9536">
        <v>71.618134681014837</v>
      </c>
      <c r="Y9536">
        <v>10.158537320146801</v>
      </c>
      <c r="Z9536">
        <v>2.2546786875979103</v>
      </c>
      <c r="AA9536">
        <v>89.793240642067801</v>
      </c>
      <c r="AB9536">
        <v>27.702406304045308</v>
      </c>
      <c r="AC9536">
        <v>560.50598438400755</v>
      </c>
      <c r="AD9536">
        <v>0</v>
      </c>
      <c r="AE9536">
        <v>762.94456761777371</v>
      </c>
    </row>
    <row r="9537" spans="1:31" x14ac:dyDescent="0.3">
      <c r="A9537">
        <v>2733239</v>
      </c>
      <c r="B9537">
        <v>1</v>
      </c>
      <c r="C9537" t="s">
        <v>81</v>
      </c>
      <c r="D9537" t="s">
        <v>118</v>
      </c>
      <c r="E9537" t="s">
        <v>156</v>
      </c>
      <c r="F9537" t="s">
        <v>25881</v>
      </c>
      <c r="G9537" t="s">
        <v>185</v>
      </c>
      <c r="H9537" t="s">
        <v>153</v>
      </c>
      <c r="I9537" t="s">
        <v>136</v>
      </c>
      <c r="J9537" t="s">
        <v>137</v>
      </c>
      <c r="K9537" t="s">
        <v>138</v>
      </c>
      <c r="L9537" t="s">
        <v>25882</v>
      </c>
      <c r="M9537" t="s">
        <v>25883</v>
      </c>
      <c r="N9537">
        <v>0.60555555500000002</v>
      </c>
      <c r="O9537">
        <v>0</v>
      </c>
      <c r="P9537">
        <v>0</v>
      </c>
      <c r="Q9537">
        <v>0</v>
      </c>
      <c r="R9537">
        <v>0</v>
      </c>
      <c r="S9537">
        <v>1</v>
      </c>
      <c r="T9537">
        <v>0</v>
      </c>
      <c r="U9537">
        <v>1</v>
      </c>
      <c r="V9537">
        <v>0</v>
      </c>
      <c r="W9537">
        <v>0</v>
      </c>
      <c r="X9537">
        <v>0</v>
      </c>
      <c r="Y9537">
        <v>0</v>
      </c>
      <c r="Z9537">
        <v>0</v>
      </c>
      <c r="AA9537">
        <v>7.6464243506040335</v>
      </c>
      <c r="AB9537">
        <v>0</v>
      </c>
      <c r="AC9537">
        <v>17.765508215292567</v>
      </c>
      <c r="AD9537">
        <v>0</v>
      </c>
      <c r="AE9537">
        <v>25.411932565896599</v>
      </c>
    </row>
    <row r="9538" spans="1:31" x14ac:dyDescent="0.3">
      <c r="A9538">
        <v>2732884</v>
      </c>
      <c r="B9538">
        <v>1</v>
      </c>
      <c r="C9538" t="s">
        <v>80</v>
      </c>
      <c r="D9538" t="s">
        <v>90</v>
      </c>
      <c r="E9538" t="s">
        <v>161</v>
      </c>
      <c r="F9538" t="s">
        <v>25884</v>
      </c>
      <c r="G9538" t="s">
        <v>163</v>
      </c>
      <c r="H9538" t="s">
        <v>135</v>
      </c>
      <c r="I9538" t="s">
        <v>136</v>
      </c>
      <c r="J9538" t="s">
        <v>137</v>
      </c>
      <c r="K9538" t="s">
        <v>138</v>
      </c>
      <c r="L9538" t="s">
        <v>25885</v>
      </c>
      <c r="M9538" t="s">
        <v>25886</v>
      </c>
      <c r="N9538">
        <v>0.83499999999999996</v>
      </c>
      <c r="O9538">
        <v>0</v>
      </c>
      <c r="P9538">
        <v>207</v>
      </c>
      <c r="Q9538">
        <v>0</v>
      </c>
      <c r="R9538">
        <v>0</v>
      </c>
      <c r="S9538">
        <v>0</v>
      </c>
      <c r="T9538">
        <v>10</v>
      </c>
      <c r="U9538">
        <v>0</v>
      </c>
      <c r="V9538">
        <v>0</v>
      </c>
      <c r="W9538">
        <v>0</v>
      </c>
      <c r="X9538">
        <v>47.056092566148436</v>
      </c>
      <c r="Y9538">
        <v>0</v>
      </c>
      <c r="Z9538">
        <v>0</v>
      </c>
      <c r="AA9538">
        <v>0</v>
      </c>
      <c r="AB9538">
        <v>6.961141035235066</v>
      </c>
      <c r="AC9538">
        <v>0</v>
      </c>
      <c r="AD9538">
        <v>0</v>
      </c>
      <c r="AE9538">
        <v>54.017233601383502</v>
      </c>
    </row>
    <row r="9539" spans="1:31" x14ac:dyDescent="0.3">
      <c r="A9539">
        <v>2732552</v>
      </c>
      <c r="B9539">
        <v>1</v>
      </c>
      <c r="C9539" t="s">
        <v>80</v>
      </c>
      <c r="D9539" t="s">
        <v>82</v>
      </c>
      <c r="E9539" t="s">
        <v>145</v>
      </c>
      <c r="F9539" t="s">
        <v>25887</v>
      </c>
      <c r="G9539" t="s">
        <v>181</v>
      </c>
      <c r="H9539" t="s">
        <v>135</v>
      </c>
      <c r="I9539" t="s">
        <v>136</v>
      </c>
      <c r="J9539" t="s">
        <v>137</v>
      </c>
      <c r="K9539" t="s">
        <v>138</v>
      </c>
      <c r="L9539" t="s">
        <v>25888</v>
      </c>
      <c r="M9539" t="s">
        <v>25889</v>
      </c>
      <c r="N9539">
        <v>19.532777777</v>
      </c>
      <c r="O9539">
        <v>0</v>
      </c>
      <c r="P9539">
        <v>37</v>
      </c>
      <c r="Q9539">
        <v>0</v>
      </c>
      <c r="R9539">
        <v>0</v>
      </c>
      <c r="S9539">
        <v>0</v>
      </c>
      <c r="T9539">
        <v>9</v>
      </c>
      <c r="U9539">
        <v>0</v>
      </c>
      <c r="V9539">
        <v>0</v>
      </c>
      <c r="W9539">
        <v>0</v>
      </c>
      <c r="X9539">
        <v>245.35368758794431</v>
      </c>
      <c r="Y9539">
        <v>0</v>
      </c>
      <c r="Z9539">
        <v>0</v>
      </c>
      <c r="AA9539">
        <v>0</v>
      </c>
      <c r="AB9539">
        <v>329.53632667596304</v>
      </c>
      <c r="AC9539">
        <v>0</v>
      </c>
      <c r="AD9539">
        <v>0</v>
      </c>
      <c r="AE9539">
        <v>574.89001426390735</v>
      </c>
    </row>
    <row r="9540" spans="1:31" x14ac:dyDescent="0.3">
      <c r="A9540">
        <v>2732861</v>
      </c>
      <c r="B9540">
        <v>1</v>
      </c>
      <c r="C9540" t="s">
        <v>81</v>
      </c>
      <c r="D9540" t="s">
        <v>117</v>
      </c>
      <c r="E9540" t="s">
        <v>156</v>
      </c>
      <c r="F9540" t="s">
        <v>8152</v>
      </c>
      <c r="G9540" t="s">
        <v>185</v>
      </c>
      <c r="H9540" t="s">
        <v>153</v>
      </c>
      <c r="I9540" t="s">
        <v>136</v>
      </c>
      <c r="J9540" t="s">
        <v>137</v>
      </c>
      <c r="K9540" t="s">
        <v>138</v>
      </c>
      <c r="L9540" t="s">
        <v>25890</v>
      </c>
      <c r="M9540" t="s">
        <v>25891</v>
      </c>
      <c r="N9540">
        <v>1.075555555</v>
      </c>
      <c r="O9540">
        <v>0</v>
      </c>
      <c r="P9540">
        <v>16</v>
      </c>
      <c r="Q9540">
        <v>0</v>
      </c>
      <c r="R9540">
        <v>11</v>
      </c>
      <c r="S9540">
        <v>0</v>
      </c>
      <c r="T9540">
        <v>1</v>
      </c>
      <c r="U9540">
        <v>0</v>
      </c>
      <c r="V9540">
        <v>0</v>
      </c>
      <c r="W9540">
        <v>0</v>
      </c>
      <c r="X9540">
        <v>3.1761083998211332</v>
      </c>
      <c r="Y9540">
        <v>0</v>
      </c>
      <c r="Z9540">
        <v>9.7352458484948334E-2</v>
      </c>
      <c r="AA9540">
        <v>0</v>
      </c>
      <c r="AB9540">
        <v>1.0078555833759335</v>
      </c>
      <c r="AC9540">
        <v>0</v>
      </c>
      <c r="AD9540">
        <v>0</v>
      </c>
      <c r="AE9540">
        <v>4.2813164416820149</v>
      </c>
    </row>
    <row r="9541" spans="1:31" x14ac:dyDescent="0.3">
      <c r="A9541">
        <v>2732838</v>
      </c>
      <c r="B9541">
        <v>1</v>
      </c>
      <c r="C9541" t="s">
        <v>80</v>
      </c>
      <c r="D9541" t="s">
        <v>82</v>
      </c>
      <c r="E9541" t="s">
        <v>145</v>
      </c>
      <c r="F9541" t="s">
        <v>25892</v>
      </c>
      <c r="G9541" t="s">
        <v>181</v>
      </c>
      <c r="H9541" t="s">
        <v>135</v>
      </c>
      <c r="I9541" t="s">
        <v>136</v>
      </c>
      <c r="J9541" t="s">
        <v>137</v>
      </c>
      <c r="K9541" t="s">
        <v>138</v>
      </c>
      <c r="L9541" t="s">
        <v>25893</v>
      </c>
      <c r="M9541" t="s">
        <v>25894</v>
      </c>
      <c r="N9541">
        <v>4.9047222220000002</v>
      </c>
      <c r="O9541">
        <v>0</v>
      </c>
      <c r="P9541">
        <v>9</v>
      </c>
      <c r="Q9541">
        <v>0</v>
      </c>
      <c r="R9541">
        <v>0</v>
      </c>
      <c r="S9541">
        <v>0</v>
      </c>
      <c r="T9541">
        <v>3</v>
      </c>
      <c r="U9541">
        <v>0</v>
      </c>
      <c r="V9541">
        <v>0</v>
      </c>
      <c r="W9541">
        <v>0</v>
      </c>
      <c r="X9541">
        <v>15.690884564332624</v>
      </c>
      <c r="Y9541">
        <v>0</v>
      </c>
      <c r="Z9541">
        <v>0</v>
      </c>
      <c r="AA9541">
        <v>0</v>
      </c>
      <c r="AB9541">
        <v>52.637453084214087</v>
      </c>
      <c r="AC9541">
        <v>0</v>
      </c>
      <c r="AD9541">
        <v>0</v>
      </c>
      <c r="AE9541">
        <v>68.328337648546707</v>
      </c>
    </row>
    <row r="9542" spans="1:31" x14ac:dyDescent="0.3">
      <c r="A9542">
        <v>2732174</v>
      </c>
      <c r="B9542">
        <v>1</v>
      </c>
      <c r="C9542" t="s">
        <v>80</v>
      </c>
      <c r="D9542" t="s">
        <v>83</v>
      </c>
      <c r="E9542" t="s">
        <v>145</v>
      </c>
      <c r="F9542" t="s">
        <v>25895</v>
      </c>
      <c r="G9542" t="s">
        <v>181</v>
      </c>
      <c r="H9542" t="s">
        <v>135</v>
      </c>
      <c r="I9542" t="s">
        <v>136</v>
      </c>
      <c r="J9542" t="s">
        <v>137</v>
      </c>
      <c r="K9542" t="s">
        <v>138</v>
      </c>
      <c r="L9542" t="s">
        <v>25896</v>
      </c>
      <c r="M9542" t="s">
        <v>25897</v>
      </c>
      <c r="N9542">
        <v>1.4388888879999999</v>
      </c>
      <c r="O9542">
        <v>0</v>
      </c>
      <c r="P9542">
        <v>0</v>
      </c>
      <c r="Q9542">
        <v>0</v>
      </c>
      <c r="R9542">
        <v>0</v>
      </c>
      <c r="S9542">
        <v>0</v>
      </c>
      <c r="T9542">
        <v>1</v>
      </c>
      <c r="U9542">
        <v>0</v>
      </c>
      <c r="V9542">
        <v>0</v>
      </c>
      <c r="W9542">
        <v>0</v>
      </c>
      <c r="X9542">
        <v>0</v>
      </c>
      <c r="Y9542">
        <v>0</v>
      </c>
      <c r="Z9542">
        <v>0</v>
      </c>
      <c r="AA9542">
        <v>0</v>
      </c>
      <c r="AB9542">
        <v>15.667371671168361</v>
      </c>
      <c r="AC9542">
        <v>0</v>
      </c>
      <c r="AD9542">
        <v>0</v>
      </c>
      <c r="AE9542">
        <v>15.667371671168361</v>
      </c>
    </row>
    <row r="9543" spans="1:31" x14ac:dyDescent="0.3">
      <c r="A9543">
        <v>2732151</v>
      </c>
      <c r="B9543">
        <v>1</v>
      </c>
      <c r="C9543" t="s">
        <v>80</v>
      </c>
      <c r="D9543" t="s">
        <v>82</v>
      </c>
      <c r="E9543" t="s">
        <v>200</v>
      </c>
      <c r="F9543" t="s">
        <v>25898</v>
      </c>
      <c r="G9543" t="s">
        <v>249</v>
      </c>
      <c r="H9543" t="s">
        <v>135</v>
      </c>
      <c r="I9543" t="s">
        <v>136</v>
      </c>
      <c r="J9543" t="s">
        <v>5</v>
      </c>
      <c r="K9543" t="s">
        <v>138</v>
      </c>
      <c r="L9543" t="s">
        <v>25899</v>
      </c>
      <c r="M9543" t="s">
        <v>25900</v>
      </c>
      <c r="N9543">
        <v>7.9611111110000001</v>
      </c>
      <c r="O9543">
        <v>0</v>
      </c>
      <c r="P9543">
        <v>28</v>
      </c>
      <c r="Q9543">
        <v>0</v>
      </c>
      <c r="R9543">
        <v>0</v>
      </c>
      <c r="S9543">
        <v>0</v>
      </c>
      <c r="T9543">
        <v>8</v>
      </c>
      <c r="U9543">
        <v>0</v>
      </c>
      <c r="V9543">
        <v>0</v>
      </c>
      <c r="W9543">
        <v>0</v>
      </c>
      <c r="X9543">
        <v>88.143124497076542</v>
      </c>
      <c r="Y9543">
        <v>0</v>
      </c>
      <c r="Z9543">
        <v>0</v>
      </c>
      <c r="AA9543">
        <v>0</v>
      </c>
      <c r="AB9543">
        <v>306.81310964066711</v>
      </c>
      <c r="AC9543">
        <v>0</v>
      </c>
      <c r="AD9543">
        <v>0</v>
      </c>
      <c r="AE9543">
        <v>394.95623413774365</v>
      </c>
    </row>
    <row r="9544" spans="1:31" x14ac:dyDescent="0.3">
      <c r="A9544">
        <v>2732546</v>
      </c>
      <c r="B9544">
        <v>1</v>
      </c>
      <c r="C9544" t="s">
        <v>80</v>
      </c>
      <c r="D9544" t="s">
        <v>93</v>
      </c>
      <c r="E9544" t="s">
        <v>150</v>
      </c>
      <c r="F9544" t="s">
        <v>3182</v>
      </c>
      <c r="G9544" t="s">
        <v>209</v>
      </c>
      <c r="H9544" t="s">
        <v>153</v>
      </c>
      <c r="I9544" t="s">
        <v>136</v>
      </c>
      <c r="J9544" t="s">
        <v>137</v>
      </c>
      <c r="K9544" t="s">
        <v>210</v>
      </c>
      <c r="L9544" t="s">
        <v>25901</v>
      </c>
      <c r="M9544" t="s">
        <v>25902</v>
      </c>
      <c r="N9544">
        <v>5.2413888880000004</v>
      </c>
      <c r="O9544">
        <v>3</v>
      </c>
      <c r="P9544">
        <v>14</v>
      </c>
      <c r="Q9544">
        <v>41</v>
      </c>
      <c r="R9544">
        <v>198</v>
      </c>
      <c r="S9544">
        <v>11</v>
      </c>
      <c r="T9544">
        <v>49</v>
      </c>
      <c r="U9544">
        <v>0</v>
      </c>
      <c r="V9544">
        <v>0</v>
      </c>
      <c r="W9544">
        <v>35.417563900489256</v>
      </c>
      <c r="X9544">
        <v>31.569587087349742</v>
      </c>
      <c r="Y9544">
        <v>398.98495605027676</v>
      </c>
      <c r="Z9544">
        <v>668.48088232648468</v>
      </c>
      <c r="AA9544">
        <v>155.91188878000321</v>
      </c>
      <c r="AB9544">
        <v>191.34487439482845</v>
      </c>
      <c r="AC9544">
        <v>0</v>
      </c>
      <c r="AD9544">
        <v>0</v>
      </c>
      <c r="AE9544">
        <v>1481.709752539432</v>
      </c>
    </row>
    <row r="9545" spans="1:31" x14ac:dyDescent="0.3">
      <c r="A9545">
        <v>2732615</v>
      </c>
      <c r="B9545">
        <v>1</v>
      </c>
      <c r="C9545" t="s">
        <v>80</v>
      </c>
      <c r="D9545" t="s">
        <v>82</v>
      </c>
      <c r="E9545" t="s">
        <v>200</v>
      </c>
      <c r="F9545" t="s">
        <v>25903</v>
      </c>
      <c r="G9545" t="s">
        <v>543</v>
      </c>
      <c r="H9545" t="s">
        <v>135</v>
      </c>
      <c r="I9545" t="s">
        <v>136</v>
      </c>
      <c r="J9545" t="s">
        <v>137</v>
      </c>
      <c r="K9545" t="s">
        <v>138</v>
      </c>
      <c r="L9545" t="s">
        <v>25904</v>
      </c>
      <c r="M9545" t="s">
        <v>25905</v>
      </c>
      <c r="N9545">
        <v>20.078055554999999</v>
      </c>
      <c r="O9545">
        <v>0</v>
      </c>
      <c r="P9545">
        <v>32</v>
      </c>
      <c r="Q9545">
        <v>0</v>
      </c>
      <c r="R9545">
        <v>0</v>
      </c>
      <c r="S9545">
        <v>0</v>
      </c>
      <c r="T9545">
        <v>23</v>
      </c>
      <c r="U9545">
        <v>0</v>
      </c>
      <c r="V9545">
        <v>0</v>
      </c>
      <c r="W9545">
        <v>0</v>
      </c>
      <c r="X9545">
        <v>93.292412561156297</v>
      </c>
      <c r="Y9545">
        <v>0</v>
      </c>
      <c r="Z9545">
        <v>0</v>
      </c>
      <c r="AA9545">
        <v>0</v>
      </c>
      <c r="AB9545">
        <v>701.899459343844</v>
      </c>
      <c r="AC9545">
        <v>0</v>
      </c>
      <c r="AD9545">
        <v>0</v>
      </c>
      <c r="AE9545">
        <v>795.19187190500031</v>
      </c>
    </row>
    <row r="9546" spans="1:31" x14ac:dyDescent="0.3">
      <c r="A9546">
        <v>2733385</v>
      </c>
      <c r="B9546">
        <v>1</v>
      </c>
      <c r="C9546" t="s">
        <v>80</v>
      </c>
      <c r="D9546" t="s">
        <v>105</v>
      </c>
      <c r="E9546" t="s">
        <v>145</v>
      </c>
      <c r="F9546" t="s">
        <v>25906</v>
      </c>
      <c r="G9546" t="s">
        <v>181</v>
      </c>
      <c r="H9546" t="s">
        <v>135</v>
      </c>
      <c r="I9546" t="s">
        <v>136</v>
      </c>
      <c r="J9546" t="s">
        <v>137</v>
      </c>
      <c r="K9546" t="s">
        <v>138</v>
      </c>
      <c r="L9546" t="s">
        <v>25907</v>
      </c>
      <c r="M9546" t="s">
        <v>25908</v>
      </c>
      <c r="N9546">
        <v>1.94</v>
      </c>
      <c r="O9546">
        <v>0</v>
      </c>
      <c r="P9546">
        <v>2</v>
      </c>
      <c r="Q9546">
        <v>0</v>
      </c>
      <c r="R9546">
        <v>0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0.3763131178532117</v>
      </c>
      <c r="Y9546">
        <v>0</v>
      </c>
      <c r="Z9546">
        <v>0</v>
      </c>
      <c r="AA9546">
        <v>0</v>
      </c>
      <c r="AB9546">
        <v>0</v>
      </c>
      <c r="AC9546">
        <v>0</v>
      </c>
      <c r="AD9546">
        <v>0</v>
      </c>
      <c r="AE9546">
        <v>0.3763131178532117</v>
      </c>
    </row>
    <row r="9547" spans="1:31" x14ac:dyDescent="0.3">
      <c r="A9547">
        <v>2732320</v>
      </c>
      <c r="B9547">
        <v>1</v>
      </c>
      <c r="C9547" t="s">
        <v>80</v>
      </c>
      <c r="D9547" t="s">
        <v>82</v>
      </c>
      <c r="E9547" t="s">
        <v>145</v>
      </c>
      <c r="F9547" t="s">
        <v>25909</v>
      </c>
      <c r="G9547" t="s">
        <v>249</v>
      </c>
      <c r="H9547" t="s">
        <v>135</v>
      </c>
      <c r="I9547" t="s">
        <v>136</v>
      </c>
      <c r="J9547" t="s">
        <v>5</v>
      </c>
      <c r="K9547" t="s">
        <v>138</v>
      </c>
      <c r="L9547" t="s">
        <v>25910</v>
      </c>
      <c r="M9547" t="s">
        <v>25911</v>
      </c>
      <c r="N9547">
        <v>4.6574999999999998</v>
      </c>
      <c r="O9547">
        <v>0</v>
      </c>
      <c r="P9547">
        <v>26</v>
      </c>
      <c r="Q9547">
        <v>0</v>
      </c>
      <c r="R9547">
        <v>0</v>
      </c>
      <c r="S9547">
        <v>0</v>
      </c>
      <c r="T9547">
        <v>38</v>
      </c>
      <c r="U9547">
        <v>0</v>
      </c>
      <c r="V9547">
        <v>0</v>
      </c>
      <c r="W9547">
        <v>0</v>
      </c>
      <c r="X9547">
        <v>19.358348915204363</v>
      </c>
      <c r="Y9547">
        <v>0</v>
      </c>
      <c r="Z9547">
        <v>0</v>
      </c>
      <c r="AA9547">
        <v>0</v>
      </c>
      <c r="AB9547">
        <v>165.55502178954313</v>
      </c>
      <c r="AC9547">
        <v>0</v>
      </c>
      <c r="AD9547">
        <v>0</v>
      </c>
      <c r="AE9547">
        <v>184.91337070474751</v>
      </c>
    </row>
    <row r="9548" spans="1:31" x14ac:dyDescent="0.3">
      <c r="A9548">
        <v>2732114</v>
      </c>
      <c r="B9548">
        <v>1</v>
      </c>
      <c r="C9548" t="s">
        <v>80</v>
      </c>
      <c r="D9548" t="s">
        <v>82</v>
      </c>
      <c r="E9548" t="s">
        <v>145</v>
      </c>
      <c r="F9548" t="s">
        <v>25912</v>
      </c>
      <c r="G9548" t="s">
        <v>230</v>
      </c>
      <c r="H9548" t="s">
        <v>135</v>
      </c>
      <c r="I9548" t="s">
        <v>136</v>
      </c>
      <c r="J9548" t="s">
        <v>137</v>
      </c>
      <c r="K9548" t="s">
        <v>138</v>
      </c>
      <c r="L9548" t="s">
        <v>25913</v>
      </c>
      <c r="M9548" t="s">
        <v>25914</v>
      </c>
      <c r="N9548">
        <v>0.95611111100000001</v>
      </c>
      <c r="O9548">
        <v>0</v>
      </c>
      <c r="P9548">
        <v>6</v>
      </c>
      <c r="Q9548">
        <v>0</v>
      </c>
      <c r="R9548">
        <v>0</v>
      </c>
      <c r="S9548">
        <v>0</v>
      </c>
      <c r="T9548">
        <v>0</v>
      </c>
      <c r="U9548">
        <v>0</v>
      </c>
      <c r="V9548">
        <v>0</v>
      </c>
      <c r="W9548">
        <v>0</v>
      </c>
      <c r="X9548">
        <v>0.8350837910344534</v>
      </c>
      <c r="Y9548">
        <v>0</v>
      </c>
      <c r="Z9548">
        <v>0</v>
      </c>
      <c r="AA9548">
        <v>0</v>
      </c>
      <c r="AB9548">
        <v>0</v>
      </c>
      <c r="AC9548">
        <v>0</v>
      </c>
      <c r="AD9548">
        <v>0</v>
      </c>
      <c r="AE9548">
        <v>0.8350837910344534</v>
      </c>
    </row>
    <row r="9549" spans="1:31" x14ac:dyDescent="0.3">
      <c r="A9549">
        <v>2732801</v>
      </c>
      <c r="B9549">
        <v>1</v>
      </c>
      <c r="C9549" t="s">
        <v>80</v>
      </c>
      <c r="D9549" t="s">
        <v>106</v>
      </c>
      <c r="E9549" t="s">
        <v>132</v>
      </c>
      <c r="F9549" t="s">
        <v>1355</v>
      </c>
      <c r="G9549" t="s">
        <v>134</v>
      </c>
      <c r="H9549" t="s">
        <v>135</v>
      </c>
      <c r="I9549" t="s">
        <v>136</v>
      </c>
      <c r="J9549" t="s">
        <v>137</v>
      </c>
      <c r="K9549" t="s">
        <v>138</v>
      </c>
      <c r="L9549" t="s">
        <v>25915</v>
      </c>
      <c r="M9549" t="s">
        <v>25916</v>
      </c>
      <c r="N9549">
        <v>0.88333333300000005</v>
      </c>
      <c r="O9549">
        <v>0</v>
      </c>
      <c r="P9549">
        <v>270</v>
      </c>
      <c r="Q9549">
        <v>0</v>
      </c>
      <c r="R9549">
        <v>4</v>
      </c>
      <c r="S9549">
        <v>0</v>
      </c>
      <c r="T9549">
        <v>25</v>
      </c>
      <c r="U9549">
        <v>0</v>
      </c>
      <c r="V9549">
        <v>0</v>
      </c>
      <c r="W9549">
        <v>0</v>
      </c>
      <c r="X9549">
        <v>34.24419929791128</v>
      </c>
      <c r="Y9549">
        <v>0</v>
      </c>
      <c r="Z9549">
        <v>0.327610408679125</v>
      </c>
      <c r="AA9549">
        <v>0</v>
      </c>
      <c r="AB9549">
        <v>21.489651052273512</v>
      </c>
      <c r="AC9549">
        <v>0</v>
      </c>
      <c r="AD9549">
        <v>0</v>
      </c>
      <c r="AE9549">
        <v>56.061460758863916</v>
      </c>
    </row>
    <row r="9550" spans="1:31" x14ac:dyDescent="0.3">
      <c r="A9550">
        <v>2732901</v>
      </c>
      <c r="B9550">
        <v>1</v>
      </c>
      <c r="C9550" t="s">
        <v>80</v>
      </c>
      <c r="D9550" t="s">
        <v>82</v>
      </c>
      <c r="E9550" t="s">
        <v>145</v>
      </c>
      <c r="F9550" t="s">
        <v>25917</v>
      </c>
      <c r="G9550" t="s">
        <v>230</v>
      </c>
      <c r="H9550" t="s">
        <v>135</v>
      </c>
      <c r="I9550" t="s">
        <v>136</v>
      </c>
      <c r="J9550" t="s">
        <v>137</v>
      </c>
      <c r="K9550" t="s">
        <v>138</v>
      </c>
      <c r="L9550" t="s">
        <v>25918</v>
      </c>
      <c r="M9550" t="s">
        <v>25919</v>
      </c>
      <c r="N9550">
        <v>10.414166666</v>
      </c>
      <c r="O9550">
        <v>0</v>
      </c>
      <c r="P9550">
        <v>4</v>
      </c>
      <c r="Q9550">
        <v>0</v>
      </c>
      <c r="R9550">
        <v>0</v>
      </c>
      <c r="S9550">
        <v>0</v>
      </c>
      <c r="T9550">
        <v>1</v>
      </c>
      <c r="U9550">
        <v>0</v>
      </c>
      <c r="V9550">
        <v>0</v>
      </c>
      <c r="W9550">
        <v>0</v>
      </c>
      <c r="X9550">
        <v>12.628139380317105</v>
      </c>
      <c r="Y9550">
        <v>0</v>
      </c>
      <c r="Z9550">
        <v>0</v>
      </c>
      <c r="AA9550">
        <v>0</v>
      </c>
      <c r="AB9550">
        <v>136.34519227172115</v>
      </c>
      <c r="AC9550">
        <v>0</v>
      </c>
      <c r="AD9550">
        <v>0</v>
      </c>
      <c r="AE9550">
        <v>148.97333165203824</v>
      </c>
    </row>
    <row r="9551" spans="1:31" x14ac:dyDescent="0.3">
      <c r="A9551">
        <v>2732755</v>
      </c>
      <c r="B9551">
        <v>1</v>
      </c>
      <c r="C9551" t="s">
        <v>80</v>
      </c>
      <c r="D9551" t="s">
        <v>93</v>
      </c>
      <c r="E9551" t="s">
        <v>150</v>
      </c>
      <c r="F9551" t="s">
        <v>25920</v>
      </c>
      <c r="G9551" t="s">
        <v>209</v>
      </c>
      <c r="H9551" t="s">
        <v>153</v>
      </c>
      <c r="I9551" t="s">
        <v>136</v>
      </c>
      <c r="J9551" t="s">
        <v>137</v>
      </c>
      <c r="K9551" t="s">
        <v>210</v>
      </c>
      <c r="L9551" t="s">
        <v>25921</v>
      </c>
      <c r="M9551" t="s">
        <v>25922</v>
      </c>
      <c r="N9551">
        <v>5.9447222220000002</v>
      </c>
      <c r="O9551">
        <v>1</v>
      </c>
      <c r="P9551">
        <v>101</v>
      </c>
      <c r="Q9551">
        <v>11</v>
      </c>
      <c r="R9551">
        <v>155</v>
      </c>
      <c r="S9551">
        <v>2</v>
      </c>
      <c r="T9551">
        <v>72</v>
      </c>
      <c r="U9551">
        <v>3</v>
      </c>
      <c r="V9551">
        <v>1</v>
      </c>
      <c r="W9551">
        <v>7.0270373624380804</v>
      </c>
      <c r="X9551">
        <v>135.7841622115352</v>
      </c>
      <c r="Y9551">
        <v>210.51779414054269</v>
      </c>
      <c r="Z9551">
        <v>444.14737149798128</v>
      </c>
      <c r="AA9551">
        <v>296.84563563866828</v>
      </c>
      <c r="AB9551">
        <v>200.65718016194887</v>
      </c>
      <c r="AC9551">
        <v>1183.6234964980781</v>
      </c>
      <c r="AD9551">
        <v>10.055264307960375</v>
      </c>
      <c r="AE9551">
        <v>2488.6579418191527</v>
      </c>
    </row>
    <row r="9552" spans="1:31" x14ac:dyDescent="0.3">
      <c r="A9552">
        <v>2732821</v>
      </c>
      <c r="B9552">
        <v>1</v>
      </c>
      <c r="C9552" t="s">
        <v>80</v>
      </c>
      <c r="D9552" t="s">
        <v>99</v>
      </c>
      <c r="E9552" t="s">
        <v>161</v>
      </c>
      <c r="F9552" t="s">
        <v>25923</v>
      </c>
      <c r="G9552" t="s">
        <v>163</v>
      </c>
      <c r="H9552" t="s">
        <v>135</v>
      </c>
      <c r="I9552" t="s">
        <v>136</v>
      </c>
      <c r="J9552" t="s">
        <v>137</v>
      </c>
      <c r="K9552" t="s">
        <v>138</v>
      </c>
      <c r="L9552" t="s">
        <v>25924</v>
      </c>
      <c r="M9552" t="s">
        <v>25925</v>
      </c>
      <c r="N9552">
        <v>7.0086111109999996</v>
      </c>
      <c r="O9552">
        <v>0</v>
      </c>
      <c r="P9552">
        <v>66</v>
      </c>
      <c r="Q9552">
        <v>0</v>
      </c>
      <c r="R9552">
        <v>0</v>
      </c>
      <c r="S9552">
        <v>0</v>
      </c>
      <c r="T9552">
        <v>6</v>
      </c>
      <c r="U9552">
        <v>0</v>
      </c>
      <c r="V9552">
        <v>0</v>
      </c>
      <c r="W9552">
        <v>0</v>
      </c>
      <c r="X9552">
        <v>93.540372780536913</v>
      </c>
      <c r="Y9552">
        <v>0</v>
      </c>
      <c r="Z9552">
        <v>0</v>
      </c>
      <c r="AA9552">
        <v>0</v>
      </c>
      <c r="AB9552">
        <v>35.173128213718819</v>
      </c>
      <c r="AC9552">
        <v>0</v>
      </c>
      <c r="AD9552">
        <v>0</v>
      </c>
      <c r="AE9552">
        <v>128.71350099425572</v>
      </c>
    </row>
    <row r="9553" spans="1:31" x14ac:dyDescent="0.3">
      <c r="A9553">
        <v>2732157</v>
      </c>
      <c r="B9553">
        <v>1</v>
      </c>
      <c r="C9553" t="s">
        <v>80</v>
      </c>
      <c r="D9553" t="s">
        <v>82</v>
      </c>
      <c r="E9553" t="s">
        <v>145</v>
      </c>
      <c r="F9553" t="s">
        <v>25926</v>
      </c>
      <c r="G9553" t="s">
        <v>181</v>
      </c>
      <c r="H9553" t="s">
        <v>135</v>
      </c>
      <c r="I9553" t="s">
        <v>136</v>
      </c>
      <c r="J9553" t="s">
        <v>137</v>
      </c>
      <c r="K9553" t="s">
        <v>138</v>
      </c>
      <c r="L9553" t="s">
        <v>25927</v>
      </c>
      <c r="M9553" t="s">
        <v>25928</v>
      </c>
      <c r="N9553">
        <v>13.683333333</v>
      </c>
      <c r="O9553">
        <v>0</v>
      </c>
      <c r="P9553">
        <v>0</v>
      </c>
      <c r="Q9553">
        <v>0</v>
      </c>
      <c r="R9553">
        <v>0</v>
      </c>
      <c r="S9553">
        <v>0</v>
      </c>
      <c r="T9553">
        <v>30</v>
      </c>
      <c r="U9553">
        <v>0</v>
      </c>
      <c r="V9553">
        <v>0</v>
      </c>
      <c r="W9553">
        <v>0</v>
      </c>
      <c r="X9553">
        <v>0</v>
      </c>
      <c r="Y9553">
        <v>0</v>
      </c>
      <c r="Z9553">
        <v>0</v>
      </c>
      <c r="AA9553">
        <v>0</v>
      </c>
      <c r="AB9553">
        <v>201.0117678989086</v>
      </c>
      <c r="AC9553">
        <v>0</v>
      </c>
      <c r="AD9553">
        <v>0</v>
      </c>
      <c r="AE9553">
        <v>201.0117678989086</v>
      </c>
    </row>
    <row r="9554" spans="1:31" x14ac:dyDescent="0.3">
      <c r="A9554">
        <v>2732466</v>
      </c>
      <c r="B9554">
        <v>1</v>
      </c>
      <c r="C9554" t="s">
        <v>80</v>
      </c>
      <c r="D9554" t="s">
        <v>107</v>
      </c>
      <c r="E9554" t="s">
        <v>150</v>
      </c>
      <c r="F9554" t="s">
        <v>25929</v>
      </c>
      <c r="G9554" t="s">
        <v>300</v>
      </c>
      <c r="H9554" t="s">
        <v>153</v>
      </c>
      <c r="I9554" t="s">
        <v>136</v>
      </c>
      <c r="J9554" t="s">
        <v>137</v>
      </c>
      <c r="K9554" t="s">
        <v>210</v>
      </c>
      <c r="L9554" t="s">
        <v>25930</v>
      </c>
      <c r="M9554" t="s">
        <v>279</v>
      </c>
      <c r="N9554">
        <v>5.0566666659999999</v>
      </c>
      <c r="O9554">
        <v>19</v>
      </c>
      <c r="P9554">
        <v>2438</v>
      </c>
      <c r="Q9554">
        <v>82</v>
      </c>
      <c r="R9554">
        <v>171</v>
      </c>
      <c r="S9554">
        <v>29</v>
      </c>
      <c r="T9554">
        <v>255</v>
      </c>
      <c r="U9554">
        <v>4</v>
      </c>
      <c r="V9554">
        <v>2</v>
      </c>
      <c r="W9554">
        <v>82.890966906427238</v>
      </c>
      <c r="X9554">
        <v>1755.269636668452</v>
      </c>
      <c r="Y9554">
        <v>344.88631645659029</v>
      </c>
      <c r="Z9554">
        <v>231.69917489684704</v>
      </c>
      <c r="AA9554">
        <v>995.66251074411139</v>
      </c>
      <c r="AB9554">
        <v>1508.931639941349</v>
      </c>
      <c r="AC9554">
        <v>1673.0896140493239</v>
      </c>
      <c r="AD9554">
        <v>35.246273929447469</v>
      </c>
      <c r="AE9554">
        <v>6627.6761335925485</v>
      </c>
    </row>
    <row r="9555" spans="1:31" x14ac:dyDescent="0.3">
      <c r="A9555">
        <v>2733631</v>
      </c>
      <c r="B9555">
        <v>1</v>
      </c>
      <c r="C9555" t="s">
        <v>80</v>
      </c>
      <c r="D9555" t="s">
        <v>94</v>
      </c>
      <c r="E9555" t="s">
        <v>161</v>
      </c>
      <c r="F9555" t="s">
        <v>25931</v>
      </c>
      <c r="G9555" t="s">
        <v>163</v>
      </c>
      <c r="H9555" t="s">
        <v>135</v>
      </c>
      <c r="I9555" t="s">
        <v>136</v>
      </c>
      <c r="J9555" t="s">
        <v>137</v>
      </c>
      <c r="K9555" t="s">
        <v>138</v>
      </c>
      <c r="L9555" t="s">
        <v>25932</v>
      </c>
      <c r="M9555" t="s">
        <v>25933</v>
      </c>
      <c r="N9555">
        <v>13.671111111</v>
      </c>
      <c r="O9555">
        <v>0</v>
      </c>
      <c r="P9555">
        <v>17</v>
      </c>
      <c r="Q9555">
        <v>0</v>
      </c>
      <c r="R9555">
        <v>0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48.568389771266759</v>
      </c>
      <c r="Y9555">
        <v>0</v>
      </c>
      <c r="Z9555">
        <v>0</v>
      </c>
      <c r="AA9555">
        <v>0</v>
      </c>
      <c r="AB9555">
        <v>0</v>
      </c>
      <c r="AC9555">
        <v>0</v>
      </c>
      <c r="AD9555">
        <v>0</v>
      </c>
      <c r="AE9555">
        <v>48.568389771266759</v>
      </c>
    </row>
    <row r="9556" spans="1:31" x14ac:dyDescent="0.3">
      <c r="A9556">
        <v>2733133</v>
      </c>
      <c r="B9556">
        <v>1</v>
      </c>
      <c r="C9556" t="s">
        <v>80</v>
      </c>
      <c r="D9556" t="s">
        <v>90</v>
      </c>
      <c r="E9556" t="s">
        <v>145</v>
      </c>
      <c r="F9556" t="s">
        <v>3601</v>
      </c>
      <c r="G9556" t="s">
        <v>147</v>
      </c>
      <c r="H9556" t="s">
        <v>135</v>
      </c>
      <c r="I9556" t="s">
        <v>136</v>
      </c>
      <c r="J9556" t="s">
        <v>137</v>
      </c>
      <c r="K9556" t="s">
        <v>138</v>
      </c>
      <c r="L9556" t="s">
        <v>25934</v>
      </c>
      <c r="M9556" t="s">
        <v>25935</v>
      </c>
      <c r="N9556">
        <v>5.471666666</v>
      </c>
      <c r="O9556">
        <v>0</v>
      </c>
      <c r="P9556">
        <v>5</v>
      </c>
      <c r="Q9556">
        <v>0</v>
      </c>
      <c r="R9556">
        <v>0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4.6195122425210746</v>
      </c>
      <c r="Y9556">
        <v>0</v>
      </c>
      <c r="Z9556">
        <v>0</v>
      </c>
      <c r="AA9556">
        <v>0</v>
      </c>
      <c r="AB9556">
        <v>0</v>
      </c>
      <c r="AC9556">
        <v>0</v>
      </c>
      <c r="AD9556">
        <v>0</v>
      </c>
      <c r="AE9556">
        <v>4.6195122425210746</v>
      </c>
    </row>
    <row r="9557" spans="1:31" x14ac:dyDescent="0.3">
      <c r="A9557">
        <v>2732841</v>
      </c>
      <c r="B9557">
        <v>1</v>
      </c>
      <c r="C9557" t="s">
        <v>80</v>
      </c>
      <c r="D9557" t="s">
        <v>105</v>
      </c>
      <c r="E9557" t="s">
        <v>161</v>
      </c>
      <c r="F9557" t="s">
        <v>25936</v>
      </c>
      <c r="G9557" t="s">
        <v>163</v>
      </c>
      <c r="H9557" t="s">
        <v>135</v>
      </c>
      <c r="I9557" t="s">
        <v>136</v>
      </c>
      <c r="J9557" t="s">
        <v>137</v>
      </c>
      <c r="K9557" t="s">
        <v>138</v>
      </c>
      <c r="L9557" t="s">
        <v>25937</v>
      </c>
      <c r="M9557" t="s">
        <v>25938</v>
      </c>
      <c r="N9557">
        <v>3.5649999999999999</v>
      </c>
      <c r="O9557">
        <v>0</v>
      </c>
      <c r="P9557">
        <v>93</v>
      </c>
      <c r="Q9557">
        <v>0</v>
      </c>
      <c r="R9557">
        <v>0</v>
      </c>
      <c r="S9557">
        <v>0</v>
      </c>
      <c r="T9557">
        <v>3</v>
      </c>
      <c r="U9557">
        <v>0</v>
      </c>
      <c r="V9557">
        <v>0</v>
      </c>
      <c r="W9557">
        <v>0</v>
      </c>
      <c r="X9557">
        <v>72.744999520220489</v>
      </c>
      <c r="Y9557">
        <v>0</v>
      </c>
      <c r="Z9557">
        <v>0</v>
      </c>
      <c r="AA9557">
        <v>0</v>
      </c>
      <c r="AB9557">
        <v>14.129509984254998</v>
      </c>
      <c r="AC9557">
        <v>0</v>
      </c>
      <c r="AD9557">
        <v>0</v>
      </c>
      <c r="AE9557">
        <v>86.874509504475483</v>
      </c>
    </row>
    <row r="9558" spans="1:31" x14ac:dyDescent="0.3">
      <c r="A9558">
        <v>2732300</v>
      </c>
      <c r="B9558">
        <v>1</v>
      </c>
      <c r="C9558" t="s">
        <v>81</v>
      </c>
      <c r="D9558" t="s">
        <v>120</v>
      </c>
      <c r="E9558" t="s">
        <v>156</v>
      </c>
      <c r="F9558" t="s">
        <v>25939</v>
      </c>
      <c r="G9558" t="s">
        <v>300</v>
      </c>
      <c r="H9558" t="s">
        <v>153</v>
      </c>
      <c r="I9558" t="s">
        <v>136</v>
      </c>
      <c r="J9558" t="s">
        <v>137</v>
      </c>
      <c r="K9558" t="s">
        <v>210</v>
      </c>
      <c r="L9558" t="s">
        <v>25940</v>
      </c>
      <c r="M9558" t="s">
        <v>25941</v>
      </c>
      <c r="N9558">
        <v>4.5494444439999997</v>
      </c>
      <c r="O9558">
        <v>0</v>
      </c>
      <c r="P9558">
        <v>34</v>
      </c>
      <c r="Q9558">
        <v>0</v>
      </c>
      <c r="R9558">
        <v>4</v>
      </c>
      <c r="S9558">
        <v>0</v>
      </c>
      <c r="T9558">
        <v>4</v>
      </c>
      <c r="U9558">
        <v>0</v>
      </c>
      <c r="V9558">
        <v>0</v>
      </c>
      <c r="W9558">
        <v>0</v>
      </c>
      <c r="X9558">
        <v>27.320512768388618</v>
      </c>
      <c r="Y9558">
        <v>0</v>
      </c>
      <c r="Z9558">
        <v>0</v>
      </c>
      <c r="AA9558">
        <v>0</v>
      </c>
      <c r="AB9558">
        <v>7.0323331852633331</v>
      </c>
      <c r="AC9558">
        <v>0</v>
      </c>
      <c r="AD9558">
        <v>0</v>
      </c>
      <c r="AE9558">
        <v>34.352845953651951</v>
      </c>
    </row>
    <row r="9559" spans="1:31" x14ac:dyDescent="0.3">
      <c r="A9559">
        <v>2733362</v>
      </c>
      <c r="B9559">
        <v>1</v>
      </c>
      <c r="C9559" t="s">
        <v>80</v>
      </c>
      <c r="D9559" t="s">
        <v>94</v>
      </c>
      <c r="E9559" t="s">
        <v>150</v>
      </c>
      <c r="F9559" t="s">
        <v>1931</v>
      </c>
      <c r="G9559" t="s">
        <v>152</v>
      </c>
      <c r="H9559" t="s">
        <v>153</v>
      </c>
      <c r="I9559" t="s">
        <v>136</v>
      </c>
      <c r="J9559" t="s">
        <v>137</v>
      </c>
      <c r="K9559" t="s">
        <v>138</v>
      </c>
      <c r="L9559" t="s">
        <v>25942</v>
      </c>
      <c r="M9559" t="s">
        <v>25943</v>
      </c>
      <c r="N9559">
        <v>0.14111111100000001</v>
      </c>
      <c r="O9559">
        <v>4</v>
      </c>
      <c r="P9559">
        <v>2166</v>
      </c>
      <c r="Q9559">
        <v>25</v>
      </c>
      <c r="R9559">
        <v>20</v>
      </c>
      <c r="S9559">
        <v>17</v>
      </c>
      <c r="T9559">
        <v>189</v>
      </c>
      <c r="U9559">
        <v>0</v>
      </c>
      <c r="V9559">
        <v>0</v>
      </c>
      <c r="W9559">
        <v>9.6496324372979989E-2</v>
      </c>
      <c r="X9559">
        <v>24.012485739964188</v>
      </c>
      <c r="Y9559">
        <v>1.4447276618089</v>
      </c>
      <c r="Z9559">
        <v>0.48006229759510011</v>
      </c>
      <c r="AA9559">
        <v>11.256609029762904</v>
      </c>
      <c r="AB9559">
        <v>5.5627763833564847</v>
      </c>
      <c r="AC9559">
        <v>0</v>
      </c>
      <c r="AD9559">
        <v>0</v>
      </c>
      <c r="AE9559">
        <v>42.853157436860556</v>
      </c>
    </row>
    <row r="9560" spans="1:31" x14ac:dyDescent="0.3">
      <c r="A9560">
        <v>2733113</v>
      </c>
      <c r="B9560">
        <v>1</v>
      </c>
      <c r="C9560" t="s">
        <v>80</v>
      </c>
      <c r="D9560" t="s">
        <v>106</v>
      </c>
      <c r="E9560" t="s">
        <v>161</v>
      </c>
      <c r="F9560" t="s">
        <v>25944</v>
      </c>
      <c r="G9560" t="s">
        <v>163</v>
      </c>
      <c r="H9560" t="s">
        <v>135</v>
      </c>
      <c r="I9560" t="s">
        <v>136</v>
      </c>
      <c r="J9560" t="s">
        <v>137</v>
      </c>
      <c r="K9560" t="s">
        <v>138</v>
      </c>
      <c r="L9560" t="s">
        <v>25945</v>
      </c>
      <c r="M9560" t="s">
        <v>25946</v>
      </c>
      <c r="N9560">
        <v>5.3133333330000001</v>
      </c>
      <c r="O9560">
        <v>0</v>
      </c>
      <c r="P9560">
        <v>2</v>
      </c>
      <c r="Q9560">
        <v>0</v>
      </c>
      <c r="R9560">
        <v>0</v>
      </c>
      <c r="S9560">
        <v>0</v>
      </c>
      <c r="T9560">
        <v>4</v>
      </c>
      <c r="U9560">
        <v>0</v>
      </c>
      <c r="V9560">
        <v>0</v>
      </c>
      <c r="W9560">
        <v>0</v>
      </c>
      <c r="X9560">
        <v>3.0236193550407333</v>
      </c>
      <c r="Y9560">
        <v>0</v>
      </c>
      <c r="Z9560">
        <v>0</v>
      </c>
      <c r="AA9560">
        <v>0</v>
      </c>
      <c r="AB9560">
        <v>0.8500290329876401</v>
      </c>
      <c r="AC9560">
        <v>0</v>
      </c>
      <c r="AD9560">
        <v>0</v>
      </c>
      <c r="AE9560">
        <v>3.8736483880283732</v>
      </c>
    </row>
    <row r="9561" spans="1:31" x14ac:dyDescent="0.3">
      <c r="A9561">
        <v>2732984</v>
      </c>
      <c r="B9561">
        <v>1</v>
      </c>
      <c r="C9561" t="s">
        <v>80</v>
      </c>
      <c r="D9561" t="s">
        <v>88</v>
      </c>
      <c r="E9561" t="s">
        <v>161</v>
      </c>
      <c r="F9561" t="s">
        <v>25947</v>
      </c>
      <c r="G9561" t="s">
        <v>163</v>
      </c>
      <c r="H9561" t="s">
        <v>135</v>
      </c>
      <c r="I9561" t="s">
        <v>136</v>
      </c>
      <c r="J9561" t="s">
        <v>137</v>
      </c>
      <c r="K9561" t="s">
        <v>138</v>
      </c>
      <c r="L9561" t="s">
        <v>25948</v>
      </c>
      <c r="M9561" t="s">
        <v>25949</v>
      </c>
      <c r="N9561">
        <v>2.2366666660000001</v>
      </c>
      <c r="O9561">
        <v>0</v>
      </c>
      <c r="P9561">
        <v>62</v>
      </c>
      <c r="Q9561">
        <v>0</v>
      </c>
      <c r="R9561">
        <v>0</v>
      </c>
      <c r="S9561">
        <v>0</v>
      </c>
      <c r="T9561">
        <v>15</v>
      </c>
      <c r="U9561">
        <v>0</v>
      </c>
      <c r="V9561">
        <v>0</v>
      </c>
      <c r="W9561">
        <v>0</v>
      </c>
      <c r="X9561">
        <v>48.556685851660731</v>
      </c>
      <c r="Y9561">
        <v>0</v>
      </c>
      <c r="Z9561">
        <v>0</v>
      </c>
      <c r="AA9561">
        <v>0</v>
      </c>
      <c r="AB9561">
        <v>15.115896180748292</v>
      </c>
      <c r="AC9561">
        <v>0</v>
      </c>
      <c r="AD9561">
        <v>0</v>
      </c>
      <c r="AE9561">
        <v>63.672582032409025</v>
      </c>
    </row>
    <row r="9562" spans="1:31" x14ac:dyDescent="0.3">
      <c r="A9562">
        <v>2733170</v>
      </c>
      <c r="B9562">
        <v>1</v>
      </c>
      <c r="C9562" t="s">
        <v>80</v>
      </c>
      <c r="D9562" t="s">
        <v>106</v>
      </c>
      <c r="E9562" t="s">
        <v>213</v>
      </c>
      <c r="F9562" t="s">
        <v>895</v>
      </c>
      <c r="G9562" t="s">
        <v>152</v>
      </c>
      <c r="H9562" t="s">
        <v>153</v>
      </c>
      <c r="I9562" t="s">
        <v>136</v>
      </c>
      <c r="J9562" t="s">
        <v>137</v>
      </c>
      <c r="K9562" t="s">
        <v>138</v>
      </c>
      <c r="L9562" t="s">
        <v>25950</v>
      </c>
      <c r="M9562" t="s">
        <v>25951</v>
      </c>
      <c r="N9562">
        <v>0.51722222200000001</v>
      </c>
      <c r="O9562">
        <v>0</v>
      </c>
      <c r="P9562">
        <v>45</v>
      </c>
      <c r="Q9562">
        <v>18</v>
      </c>
      <c r="R9562">
        <v>74</v>
      </c>
      <c r="S9562">
        <v>6</v>
      </c>
      <c r="T9562">
        <v>36</v>
      </c>
      <c r="U9562">
        <v>0</v>
      </c>
      <c r="V9562">
        <v>0</v>
      </c>
      <c r="W9562">
        <v>0</v>
      </c>
      <c r="X9562">
        <v>4.8882350866014406</v>
      </c>
      <c r="Y9562">
        <v>17.177940853231235</v>
      </c>
      <c r="Z9562">
        <v>26.850487046105922</v>
      </c>
      <c r="AA9562">
        <v>5.0840006284993349</v>
      </c>
      <c r="AB9562">
        <v>6.7673264211338813</v>
      </c>
      <c r="AC9562">
        <v>0</v>
      </c>
      <c r="AD9562">
        <v>0</v>
      </c>
      <c r="AE9562">
        <v>60.767990035571813</v>
      </c>
    </row>
    <row r="9563" spans="1:31" x14ac:dyDescent="0.3">
      <c r="A9563">
        <v>2733176</v>
      </c>
      <c r="B9563">
        <v>1</v>
      </c>
      <c r="C9563" t="s">
        <v>80</v>
      </c>
      <c r="D9563" t="s">
        <v>104</v>
      </c>
      <c r="E9563" t="s">
        <v>213</v>
      </c>
      <c r="F9563" t="s">
        <v>25952</v>
      </c>
      <c r="G9563" t="s">
        <v>152</v>
      </c>
      <c r="H9563" t="s">
        <v>153</v>
      </c>
      <c r="I9563" t="s">
        <v>136</v>
      </c>
      <c r="J9563" t="s">
        <v>137</v>
      </c>
      <c r="K9563" t="s">
        <v>138</v>
      </c>
      <c r="L9563" t="s">
        <v>25953</v>
      </c>
      <c r="M9563" t="s">
        <v>25954</v>
      </c>
      <c r="N9563">
        <v>1.3686111110000001</v>
      </c>
      <c r="O9563">
        <v>16</v>
      </c>
      <c r="P9563">
        <v>52</v>
      </c>
      <c r="Q9563">
        <v>17</v>
      </c>
      <c r="R9563">
        <v>21</v>
      </c>
      <c r="S9563">
        <v>44</v>
      </c>
      <c r="T9563">
        <v>21</v>
      </c>
      <c r="U9563">
        <v>8</v>
      </c>
      <c r="V9563">
        <v>0</v>
      </c>
      <c r="W9563">
        <v>20.520801458718847</v>
      </c>
      <c r="X9563">
        <v>34.990525864368621</v>
      </c>
      <c r="Y9563">
        <v>15.999642590694563</v>
      </c>
      <c r="Z9563">
        <v>4.1742319368688401</v>
      </c>
      <c r="AA9563">
        <v>425.07766813638835</v>
      </c>
      <c r="AB9563">
        <v>30.867081984191561</v>
      </c>
      <c r="AC9563">
        <v>798.43454464957529</v>
      </c>
      <c r="AD9563">
        <v>0</v>
      </c>
      <c r="AE9563">
        <v>1330.064496620806</v>
      </c>
    </row>
    <row r="9564" spans="1:31" x14ac:dyDescent="0.3">
      <c r="A9564">
        <v>2732237</v>
      </c>
      <c r="B9564">
        <v>1</v>
      </c>
      <c r="C9564" t="s">
        <v>80</v>
      </c>
      <c r="D9564" t="s">
        <v>100</v>
      </c>
      <c r="E9564" t="s">
        <v>150</v>
      </c>
      <c r="F9564" t="s">
        <v>3800</v>
      </c>
      <c r="G9564" t="s">
        <v>152</v>
      </c>
      <c r="H9564" t="s">
        <v>153</v>
      </c>
      <c r="I9564" t="s">
        <v>136</v>
      </c>
      <c r="J9564" t="s">
        <v>137</v>
      </c>
      <c r="K9564" t="s">
        <v>138</v>
      </c>
      <c r="L9564" t="s">
        <v>25955</v>
      </c>
      <c r="M9564" t="s">
        <v>25956</v>
      </c>
      <c r="N9564">
        <v>0.34555555500000001</v>
      </c>
      <c r="O9564">
        <v>8</v>
      </c>
      <c r="P9564">
        <v>1092</v>
      </c>
      <c r="Q9564">
        <v>25</v>
      </c>
      <c r="R9564">
        <v>388</v>
      </c>
      <c r="S9564">
        <v>12</v>
      </c>
      <c r="T9564">
        <v>216</v>
      </c>
      <c r="U9564">
        <v>3</v>
      </c>
      <c r="V9564">
        <v>0</v>
      </c>
      <c r="W9564">
        <v>0.96832955820159994</v>
      </c>
      <c r="X9564">
        <v>68.564277448247353</v>
      </c>
      <c r="Y9564">
        <v>3.1251281377553606</v>
      </c>
      <c r="Z9564">
        <v>32.272687666277243</v>
      </c>
      <c r="AA9564">
        <v>26.540911479662054</v>
      </c>
      <c r="AB9564">
        <v>47.648680483057753</v>
      </c>
      <c r="AC9564">
        <v>115.79661530818983</v>
      </c>
      <c r="AD9564">
        <v>0</v>
      </c>
      <c r="AE9564">
        <v>294.91663008139119</v>
      </c>
    </row>
    <row r="9565" spans="1:31" x14ac:dyDescent="0.3">
      <c r="A9565">
        <v>2732526</v>
      </c>
      <c r="B9565">
        <v>1</v>
      </c>
      <c r="C9565" t="s">
        <v>80</v>
      </c>
      <c r="D9565" t="s">
        <v>82</v>
      </c>
      <c r="E9565" t="s">
        <v>145</v>
      </c>
      <c r="F9565" t="s">
        <v>25957</v>
      </c>
      <c r="G9565" t="s">
        <v>249</v>
      </c>
      <c r="H9565" t="s">
        <v>135</v>
      </c>
      <c r="I9565" t="s">
        <v>136</v>
      </c>
      <c r="J9565" t="s">
        <v>5</v>
      </c>
      <c r="K9565" t="s">
        <v>138</v>
      </c>
      <c r="L9565" t="s">
        <v>25958</v>
      </c>
      <c r="M9565" t="s">
        <v>25959</v>
      </c>
      <c r="N9565">
        <v>4.9188888879999997</v>
      </c>
      <c r="O9565">
        <v>0</v>
      </c>
      <c r="P9565">
        <v>11</v>
      </c>
      <c r="Q9565">
        <v>0</v>
      </c>
      <c r="R9565">
        <v>0</v>
      </c>
      <c r="S9565">
        <v>0</v>
      </c>
      <c r="T9565">
        <v>13</v>
      </c>
      <c r="U9565">
        <v>0</v>
      </c>
      <c r="V9565">
        <v>0</v>
      </c>
      <c r="W9565">
        <v>0</v>
      </c>
      <c r="X9565">
        <v>14.06958878494275</v>
      </c>
      <c r="Y9565">
        <v>0</v>
      </c>
      <c r="Z9565">
        <v>0</v>
      </c>
      <c r="AA9565">
        <v>0</v>
      </c>
      <c r="AB9565">
        <v>32.02580134359583</v>
      </c>
      <c r="AC9565">
        <v>0</v>
      </c>
      <c r="AD9565">
        <v>0</v>
      </c>
      <c r="AE9565">
        <v>46.095390128538583</v>
      </c>
    </row>
    <row r="9566" spans="1:31" x14ac:dyDescent="0.3">
      <c r="A9566">
        <v>2732858</v>
      </c>
      <c r="B9566">
        <v>1</v>
      </c>
      <c r="C9566" t="s">
        <v>80</v>
      </c>
      <c r="D9566" t="s">
        <v>94</v>
      </c>
      <c r="E9566" t="s">
        <v>132</v>
      </c>
      <c r="F9566" t="s">
        <v>25960</v>
      </c>
      <c r="G9566" t="s">
        <v>134</v>
      </c>
      <c r="H9566" t="s">
        <v>135</v>
      </c>
      <c r="I9566" t="s">
        <v>136</v>
      </c>
      <c r="J9566" t="s">
        <v>137</v>
      </c>
      <c r="K9566" t="s">
        <v>138</v>
      </c>
      <c r="L9566" t="s">
        <v>25961</v>
      </c>
      <c r="M9566" t="s">
        <v>25962</v>
      </c>
      <c r="N9566">
        <v>6.7997222219999998</v>
      </c>
      <c r="O9566">
        <v>0</v>
      </c>
      <c r="P9566">
        <v>89</v>
      </c>
      <c r="Q9566">
        <v>0</v>
      </c>
      <c r="R9566">
        <v>0</v>
      </c>
      <c r="S9566">
        <v>0</v>
      </c>
      <c r="T9566">
        <v>5</v>
      </c>
      <c r="U9566">
        <v>0</v>
      </c>
      <c r="V9566">
        <v>0</v>
      </c>
      <c r="W9566">
        <v>0</v>
      </c>
      <c r="X9566">
        <v>45.380016678566065</v>
      </c>
      <c r="Y9566">
        <v>0</v>
      </c>
      <c r="Z9566">
        <v>0</v>
      </c>
      <c r="AA9566">
        <v>0</v>
      </c>
      <c r="AB9566">
        <v>2.5397878475987548</v>
      </c>
      <c r="AC9566">
        <v>0</v>
      </c>
      <c r="AD9566">
        <v>0</v>
      </c>
      <c r="AE9566">
        <v>47.919804526164818</v>
      </c>
    </row>
    <row r="9567" spans="1:31" x14ac:dyDescent="0.3">
      <c r="A9567">
        <v>2733359</v>
      </c>
      <c r="B9567">
        <v>1</v>
      </c>
      <c r="C9567" t="s">
        <v>80</v>
      </c>
      <c r="D9567" t="s">
        <v>99</v>
      </c>
      <c r="E9567" t="s">
        <v>156</v>
      </c>
      <c r="F9567" t="s">
        <v>25963</v>
      </c>
      <c r="G9567" t="s">
        <v>743</v>
      </c>
      <c r="H9567" t="s">
        <v>153</v>
      </c>
      <c r="I9567" t="s">
        <v>136</v>
      </c>
      <c r="J9567" t="s">
        <v>137</v>
      </c>
      <c r="K9567" t="s">
        <v>138</v>
      </c>
      <c r="L9567" t="s">
        <v>25964</v>
      </c>
      <c r="M9567" t="s">
        <v>25965</v>
      </c>
      <c r="N9567">
        <v>3.6191666659999999</v>
      </c>
      <c r="O9567">
        <v>0</v>
      </c>
      <c r="P9567">
        <v>36</v>
      </c>
      <c r="Q9567">
        <v>0</v>
      </c>
      <c r="R9567">
        <v>0</v>
      </c>
      <c r="S9567">
        <v>0</v>
      </c>
      <c r="T9567">
        <v>1</v>
      </c>
      <c r="U9567">
        <v>0</v>
      </c>
      <c r="V9567">
        <v>0</v>
      </c>
      <c r="W9567">
        <v>0</v>
      </c>
      <c r="X9567">
        <v>17.42763192864075</v>
      </c>
      <c r="Y9567">
        <v>0</v>
      </c>
      <c r="Z9567">
        <v>0</v>
      </c>
      <c r="AA9567">
        <v>0</v>
      </c>
      <c r="AB9567">
        <v>0.108168936311585</v>
      </c>
      <c r="AC9567">
        <v>0</v>
      </c>
      <c r="AD9567">
        <v>0</v>
      </c>
      <c r="AE9567">
        <v>17.535800864952336</v>
      </c>
    </row>
    <row r="9568" spans="1:31" x14ac:dyDescent="0.3">
      <c r="A9568">
        <v>2733405</v>
      </c>
      <c r="B9568">
        <v>1</v>
      </c>
      <c r="C9568" t="s">
        <v>81</v>
      </c>
      <c r="D9568" t="s">
        <v>127</v>
      </c>
      <c r="E9568" t="s">
        <v>161</v>
      </c>
      <c r="F9568" t="s">
        <v>25966</v>
      </c>
      <c r="G9568" t="s">
        <v>163</v>
      </c>
      <c r="H9568" t="s">
        <v>135</v>
      </c>
      <c r="I9568" t="s">
        <v>136</v>
      </c>
      <c r="J9568" t="s">
        <v>137</v>
      </c>
      <c r="K9568" t="s">
        <v>138</v>
      </c>
      <c r="L9568" t="s">
        <v>25967</v>
      </c>
      <c r="M9568" t="s">
        <v>25968</v>
      </c>
      <c r="N9568">
        <v>4.3152777770000004</v>
      </c>
      <c r="O9568">
        <v>0</v>
      </c>
      <c r="P9568">
        <v>67</v>
      </c>
      <c r="Q9568">
        <v>0</v>
      </c>
      <c r="R9568">
        <v>0</v>
      </c>
      <c r="S9568">
        <v>0</v>
      </c>
      <c r="T9568">
        <v>22</v>
      </c>
      <c r="U9568">
        <v>0</v>
      </c>
      <c r="V9568">
        <v>0</v>
      </c>
      <c r="W9568">
        <v>0</v>
      </c>
      <c r="X9568">
        <v>37.832420693807656</v>
      </c>
      <c r="Y9568">
        <v>0</v>
      </c>
      <c r="Z9568">
        <v>0</v>
      </c>
      <c r="AA9568">
        <v>0</v>
      </c>
      <c r="AB9568">
        <v>61.028480071323941</v>
      </c>
      <c r="AC9568">
        <v>0</v>
      </c>
      <c r="AD9568">
        <v>0</v>
      </c>
      <c r="AE9568">
        <v>98.860900765131589</v>
      </c>
    </row>
    <row r="9569" spans="1:31" x14ac:dyDescent="0.3">
      <c r="A9569">
        <v>2733382</v>
      </c>
      <c r="B9569">
        <v>1</v>
      </c>
      <c r="C9569" t="s">
        <v>80</v>
      </c>
      <c r="D9569" t="s">
        <v>95</v>
      </c>
      <c r="E9569" t="s">
        <v>156</v>
      </c>
      <c r="F9569" t="s">
        <v>9266</v>
      </c>
      <c r="G9569" t="s">
        <v>185</v>
      </c>
      <c r="H9569" t="s">
        <v>153</v>
      </c>
      <c r="I9569" t="s">
        <v>136</v>
      </c>
      <c r="J9569" t="s">
        <v>137</v>
      </c>
      <c r="K9569" t="s">
        <v>138</v>
      </c>
      <c r="L9569" t="s">
        <v>25969</v>
      </c>
      <c r="M9569" t="s">
        <v>25970</v>
      </c>
      <c r="N9569">
        <v>0.60944444399999997</v>
      </c>
      <c r="O9569">
        <v>0</v>
      </c>
      <c r="P9569">
        <v>150</v>
      </c>
      <c r="Q9569">
        <v>0</v>
      </c>
      <c r="R9569">
        <v>1</v>
      </c>
      <c r="S9569">
        <v>1</v>
      </c>
      <c r="T9569">
        <v>11</v>
      </c>
      <c r="U9569">
        <v>0</v>
      </c>
      <c r="V9569">
        <v>0</v>
      </c>
      <c r="W9569">
        <v>0</v>
      </c>
      <c r="X9569">
        <v>14.883665573114445</v>
      </c>
      <c r="Y9569">
        <v>0</v>
      </c>
      <c r="Z9569">
        <v>0</v>
      </c>
      <c r="AA9569">
        <v>3.5664983055600008E-2</v>
      </c>
      <c r="AB9569">
        <v>4.2191947188833225</v>
      </c>
      <c r="AC9569">
        <v>0</v>
      </c>
      <c r="AD9569">
        <v>0</v>
      </c>
      <c r="AE9569">
        <v>19.138525275053368</v>
      </c>
    </row>
    <row r="9570" spans="1:31" x14ac:dyDescent="0.3">
      <c r="A9570">
        <v>2732864</v>
      </c>
      <c r="B9570">
        <v>1</v>
      </c>
      <c r="C9570" t="s">
        <v>81</v>
      </c>
      <c r="D9570" t="s">
        <v>113</v>
      </c>
      <c r="E9570" t="s">
        <v>156</v>
      </c>
      <c r="F9570" t="s">
        <v>25971</v>
      </c>
      <c r="G9570" t="s">
        <v>185</v>
      </c>
      <c r="H9570" t="s">
        <v>153</v>
      </c>
      <c r="I9570" t="s">
        <v>136</v>
      </c>
      <c r="J9570" t="s">
        <v>137</v>
      </c>
      <c r="K9570" t="s">
        <v>138</v>
      </c>
      <c r="L9570" t="s">
        <v>25972</v>
      </c>
      <c r="M9570" t="s">
        <v>25973</v>
      </c>
      <c r="N9570">
        <v>1.929444444</v>
      </c>
      <c r="O9570">
        <v>1</v>
      </c>
      <c r="P9570">
        <v>61</v>
      </c>
      <c r="Q9570">
        <v>1</v>
      </c>
      <c r="R9570">
        <v>2</v>
      </c>
      <c r="S9570">
        <v>2</v>
      </c>
      <c r="T9570">
        <v>1</v>
      </c>
      <c r="U9570">
        <v>0</v>
      </c>
      <c r="V9570">
        <v>0</v>
      </c>
      <c r="W9570">
        <v>0.44127332622500004</v>
      </c>
      <c r="X9570">
        <v>5.0024523625552915</v>
      </c>
      <c r="Y9570">
        <v>2.0494731445947418</v>
      </c>
      <c r="Z9570">
        <v>0</v>
      </c>
      <c r="AA9570">
        <v>8.049033495685876</v>
      </c>
      <c r="AB9570">
        <v>0</v>
      </c>
      <c r="AC9570">
        <v>0</v>
      </c>
      <c r="AD9570">
        <v>0</v>
      </c>
      <c r="AE9570">
        <v>15.542232329060909</v>
      </c>
    </row>
    <row r="9571" spans="1:31" x14ac:dyDescent="0.3">
      <c r="A9571">
        <v>2733090</v>
      </c>
      <c r="B9571">
        <v>1</v>
      </c>
      <c r="C9571" t="s">
        <v>80</v>
      </c>
      <c r="D9571" t="s">
        <v>99</v>
      </c>
      <c r="E9571" t="s">
        <v>161</v>
      </c>
      <c r="F9571" t="s">
        <v>25974</v>
      </c>
      <c r="G9571" t="s">
        <v>163</v>
      </c>
      <c r="H9571" t="s">
        <v>135</v>
      </c>
      <c r="I9571" t="s">
        <v>136</v>
      </c>
      <c r="J9571" t="s">
        <v>137</v>
      </c>
      <c r="K9571" t="s">
        <v>138</v>
      </c>
      <c r="L9571" t="s">
        <v>25975</v>
      </c>
      <c r="M9571" t="s">
        <v>25976</v>
      </c>
      <c r="N9571">
        <v>5.9705555549999998</v>
      </c>
      <c r="O9571">
        <v>0</v>
      </c>
      <c r="P9571">
        <v>50</v>
      </c>
      <c r="Q9571">
        <v>0</v>
      </c>
      <c r="R9571">
        <v>1</v>
      </c>
      <c r="S9571">
        <v>0</v>
      </c>
      <c r="T9571">
        <v>1</v>
      </c>
      <c r="U9571">
        <v>0</v>
      </c>
      <c r="V9571">
        <v>0</v>
      </c>
      <c r="W9571">
        <v>0</v>
      </c>
      <c r="X9571">
        <v>62.629856556334055</v>
      </c>
      <c r="Y9571">
        <v>0</v>
      </c>
      <c r="Z9571">
        <v>2.497907509195</v>
      </c>
      <c r="AA9571">
        <v>0</v>
      </c>
      <c r="AB9571">
        <v>0</v>
      </c>
      <c r="AC9571">
        <v>0</v>
      </c>
      <c r="AD9571">
        <v>0</v>
      </c>
      <c r="AE9571">
        <v>65.12776406552905</v>
      </c>
    </row>
    <row r="9572" spans="1:31" x14ac:dyDescent="0.3">
      <c r="A9572">
        <v>2732758</v>
      </c>
      <c r="B9572">
        <v>1</v>
      </c>
      <c r="C9572" t="s">
        <v>80</v>
      </c>
      <c r="D9572" t="s">
        <v>90</v>
      </c>
      <c r="E9572" t="s">
        <v>145</v>
      </c>
      <c r="F9572" t="s">
        <v>4311</v>
      </c>
      <c r="G9572" t="s">
        <v>147</v>
      </c>
      <c r="H9572" t="s">
        <v>135</v>
      </c>
      <c r="I9572" t="s">
        <v>136</v>
      </c>
      <c r="J9572" t="s">
        <v>137</v>
      </c>
      <c r="K9572" t="s">
        <v>138</v>
      </c>
      <c r="L9572" t="s">
        <v>25977</v>
      </c>
      <c r="M9572" t="s">
        <v>25978</v>
      </c>
      <c r="N9572">
        <v>2.2549999999999999</v>
      </c>
      <c r="O9572">
        <v>0</v>
      </c>
      <c r="P9572">
        <v>10</v>
      </c>
      <c r="Q9572">
        <v>0</v>
      </c>
      <c r="R9572">
        <v>0</v>
      </c>
      <c r="S9572">
        <v>0</v>
      </c>
      <c r="T9572">
        <v>3</v>
      </c>
      <c r="U9572">
        <v>0</v>
      </c>
      <c r="V9572">
        <v>0</v>
      </c>
      <c r="W9572">
        <v>0</v>
      </c>
      <c r="X9572">
        <v>5.377684672922431</v>
      </c>
      <c r="Y9572">
        <v>0</v>
      </c>
      <c r="Z9572">
        <v>0</v>
      </c>
      <c r="AA9572">
        <v>0</v>
      </c>
      <c r="AB9572">
        <v>7.0735751092789396</v>
      </c>
      <c r="AC9572">
        <v>0</v>
      </c>
      <c r="AD9572">
        <v>0</v>
      </c>
      <c r="AE9572">
        <v>12.451259782201371</v>
      </c>
    </row>
    <row r="9573" spans="1:31" x14ac:dyDescent="0.3">
      <c r="A9573">
        <v>2732257</v>
      </c>
      <c r="B9573">
        <v>1</v>
      </c>
      <c r="C9573" t="s">
        <v>80</v>
      </c>
      <c r="D9573" t="s">
        <v>110</v>
      </c>
      <c r="E9573" t="s">
        <v>145</v>
      </c>
      <c r="F9573" t="s">
        <v>25979</v>
      </c>
      <c r="G9573" t="s">
        <v>230</v>
      </c>
      <c r="H9573" t="s">
        <v>135</v>
      </c>
      <c r="I9573" t="s">
        <v>136</v>
      </c>
      <c r="J9573" t="s">
        <v>137</v>
      </c>
      <c r="K9573" t="s">
        <v>138</v>
      </c>
      <c r="L9573" t="s">
        <v>25980</v>
      </c>
      <c r="M9573" t="s">
        <v>25981</v>
      </c>
      <c r="N9573">
        <v>1.3991666659999999</v>
      </c>
      <c r="O9573">
        <v>0</v>
      </c>
      <c r="P9573">
        <v>2</v>
      </c>
      <c r="Q9573">
        <v>0</v>
      </c>
      <c r="R9573">
        <v>0</v>
      </c>
      <c r="S9573">
        <v>0</v>
      </c>
      <c r="T9573">
        <v>0</v>
      </c>
      <c r="U9573">
        <v>0</v>
      </c>
      <c r="V9573">
        <v>0</v>
      </c>
      <c r="W9573">
        <v>0</v>
      </c>
      <c r="X9573">
        <v>0.29753831819062088</v>
      </c>
      <c r="Y9573">
        <v>0</v>
      </c>
      <c r="Z9573">
        <v>0</v>
      </c>
      <c r="AA9573">
        <v>0</v>
      </c>
      <c r="AB9573">
        <v>0</v>
      </c>
      <c r="AC9573">
        <v>0</v>
      </c>
      <c r="AD9573">
        <v>0</v>
      </c>
      <c r="AE9573">
        <v>0.29753831819062088</v>
      </c>
    </row>
    <row r="9574" spans="1:31" x14ac:dyDescent="0.3">
      <c r="A9574">
        <v>2732363</v>
      </c>
      <c r="B9574">
        <v>1</v>
      </c>
      <c r="C9574" t="s">
        <v>80</v>
      </c>
      <c r="D9574" t="s">
        <v>82</v>
      </c>
      <c r="E9574" t="s">
        <v>145</v>
      </c>
      <c r="F9574" t="s">
        <v>25982</v>
      </c>
      <c r="G9574" t="s">
        <v>230</v>
      </c>
      <c r="H9574" t="s">
        <v>135</v>
      </c>
      <c r="I9574" t="s">
        <v>136</v>
      </c>
      <c r="J9574" t="s">
        <v>137</v>
      </c>
      <c r="K9574" t="s">
        <v>138</v>
      </c>
      <c r="L9574" t="s">
        <v>25983</v>
      </c>
      <c r="M9574" t="s">
        <v>25984</v>
      </c>
      <c r="N9574">
        <v>4.6369444440000001</v>
      </c>
      <c r="O9574">
        <v>0</v>
      </c>
      <c r="P9574">
        <v>1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0.8817131904833333</v>
      </c>
      <c r="Y9574">
        <v>0</v>
      </c>
      <c r="Z9574">
        <v>0</v>
      </c>
      <c r="AA9574">
        <v>0</v>
      </c>
      <c r="AB9574">
        <v>0</v>
      </c>
      <c r="AC9574">
        <v>0</v>
      </c>
      <c r="AD9574">
        <v>0</v>
      </c>
      <c r="AE9574">
        <v>0.8817131904833333</v>
      </c>
    </row>
    <row r="9575" spans="1:31" x14ac:dyDescent="0.3">
      <c r="A9575">
        <v>2733342</v>
      </c>
      <c r="B9575">
        <v>1</v>
      </c>
      <c r="C9575" t="s">
        <v>80</v>
      </c>
      <c r="D9575" t="s">
        <v>95</v>
      </c>
      <c r="E9575" t="s">
        <v>150</v>
      </c>
      <c r="F9575" t="s">
        <v>226</v>
      </c>
      <c r="G9575" t="s">
        <v>152</v>
      </c>
      <c r="H9575" t="s">
        <v>153</v>
      </c>
      <c r="I9575" t="s">
        <v>136</v>
      </c>
      <c r="J9575" t="s">
        <v>137</v>
      </c>
      <c r="K9575" t="s">
        <v>138</v>
      </c>
      <c r="L9575" t="s">
        <v>25985</v>
      </c>
      <c r="M9575" t="s">
        <v>25986</v>
      </c>
      <c r="N9575">
        <v>0.39611111100000002</v>
      </c>
      <c r="O9575">
        <v>5</v>
      </c>
      <c r="P9575">
        <v>773</v>
      </c>
      <c r="Q9575">
        <v>24</v>
      </c>
      <c r="R9575">
        <v>13</v>
      </c>
      <c r="S9575">
        <v>34</v>
      </c>
      <c r="T9575">
        <v>57</v>
      </c>
      <c r="U9575">
        <v>0</v>
      </c>
      <c r="V9575">
        <v>0</v>
      </c>
      <c r="W9575">
        <v>2.6051438514307499</v>
      </c>
      <c r="X9575">
        <v>62.24054173301024</v>
      </c>
      <c r="Y9575">
        <v>11.227696696812815</v>
      </c>
      <c r="Z9575">
        <v>1.3143894647503367</v>
      </c>
      <c r="AA9575">
        <v>181.02558363600497</v>
      </c>
      <c r="AB9575">
        <v>14.108193607054092</v>
      </c>
      <c r="AC9575">
        <v>0</v>
      </c>
      <c r="AD9575">
        <v>0</v>
      </c>
      <c r="AE9575">
        <v>272.52154898906321</v>
      </c>
    </row>
    <row r="9576" spans="1:31" x14ac:dyDescent="0.3">
      <c r="A9576">
        <v>2733296</v>
      </c>
      <c r="B9576">
        <v>1</v>
      </c>
      <c r="C9576" t="s">
        <v>80</v>
      </c>
      <c r="D9576" t="s">
        <v>95</v>
      </c>
      <c r="E9576" t="s">
        <v>150</v>
      </c>
      <c r="F9576" t="s">
        <v>1405</v>
      </c>
      <c r="G9576" t="s">
        <v>152</v>
      </c>
      <c r="H9576" t="s">
        <v>153</v>
      </c>
      <c r="I9576" t="s">
        <v>136</v>
      </c>
      <c r="J9576" t="s">
        <v>137</v>
      </c>
      <c r="K9576" t="s">
        <v>138</v>
      </c>
      <c r="L9576" t="s">
        <v>25987</v>
      </c>
      <c r="M9576" t="s">
        <v>25988</v>
      </c>
      <c r="N9576">
        <v>8.7222222000000002E-2</v>
      </c>
      <c r="O9576">
        <v>4</v>
      </c>
      <c r="P9576">
        <v>1489</v>
      </c>
      <c r="Q9576">
        <v>12</v>
      </c>
      <c r="R9576">
        <v>9</v>
      </c>
      <c r="S9576">
        <v>21</v>
      </c>
      <c r="T9576">
        <v>89</v>
      </c>
      <c r="U9576">
        <v>1</v>
      </c>
      <c r="V9576">
        <v>0</v>
      </c>
      <c r="W9576">
        <v>9.9794602147059999E-2</v>
      </c>
      <c r="X9576">
        <v>13.944786256269417</v>
      </c>
      <c r="Y9576">
        <v>2.4157320499891606</v>
      </c>
      <c r="Z9576">
        <v>0</v>
      </c>
      <c r="AA9576">
        <v>15.136057649349896</v>
      </c>
      <c r="AB9576">
        <v>5.3325189165469808</v>
      </c>
      <c r="AC9576">
        <v>3.22829233071554</v>
      </c>
      <c r="AD9576">
        <v>0</v>
      </c>
      <c r="AE9576">
        <v>40.157181805018055</v>
      </c>
    </row>
    <row r="9577" spans="1:31" x14ac:dyDescent="0.3">
      <c r="A9577">
        <v>2732254</v>
      </c>
      <c r="B9577">
        <v>1</v>
      </c>
      <c r="C9577" t="s">
        <v>80</v>
      </c>
      <c r="D9577" t="s">
        <v>91</v>
      </c>
      <c r="E9577" t="s">
        <v>161</v>
      </c>
      <c r="F9577" t="s">
        <v>25989</v>
      </c>
      <c r="G9577" t="s">
        <v>209</v>
      </c>
      <c r="H9577" t="s">
        <v>135</v>
      </c>
      <c r="I9577" t="s">
        <v>136</v>
      </c>
      <c r="J9577" t="s">
        <v>137</v>
      </c>
      <c r="K9577" t="s">
        <v>210</v>
      </c>
      <c r="L9577" t="s">
        <v>25990</v>
      </c>
      <c r="M9577" t="s">
        <v>25991</v>
      </c>
      <c r="N9577">
        <v>6.1927777769999999</v>
      </c>
      <c r="O9577">
        <v>0</v>
      </c>
      <c r="P9577">
        <v>33</v>
      </c>
      <c r="Q9577">
        <v>0</v>
      </c>
      <c r="R9577">
        <v>0</v>
      </c>
      <c r="S9577">
        <v>0</v>
      </c>
      <c r="T9577">
        <v>3</v>
      </c>
      <c r="U9577">
        <v>0</v>
      </c>
      <c r="V9577">
        <v>0</v>
      </c>
      <c r="W9577">
        <v>0</v>
      </c>
      <c r="X9577">
        <v>43.947186215150907</v>
      </c>
      <c r="Y9577">
        <v>0</v>
      </c>
      <c r="Z9577">
        <v>0</v>
      </c>
      <c r="AA9577">
        <v>0</v>
      </c>
      <c r="AB9577">
        <v>13.096032585229999</v>
      </c>
      <c r="AC9577">
        <v>0</v>
      </c>
      <c r="AD9577">
        <v>0</v>
      </c>
      <c r="AE9577">
        <v>57.043218800380906</v>
      </c>
    </row>
    <row r="9578" spans="1:31" x14ac:dyDescent="0.3">
      <c r="A9578">
        <v>2733153</v>
      </c>
      <c r="B9578">
        <v>1</v>
      </c>
      <c r="C9578" t="s">
        <v>80</v>
      </c>
      <c r="D9578" t="s">
        <v>83</v>
      </c>
      <c r="E9578" t="s">
        <v>156</v>
      </c>
      <c r="F9578" t="s">
        <v>806</v>
      </c>
      <c r="G9578" t="s">
        <v>152</v>
      </c>
      <c r="H9578" t="s">
        <v>153</v>
      </c>
      <c r="I9578" t="s">
        <v>136</v>
      </c>
      <c r="J9578" t="s">
        <v>137</v>
      </c>
      <c r="K9578" t="s">
        <v>138</v>
      </c>
      <c r="L9578" t="s">
        <v>25992</v>
      </c>
      <c r="M9578" t="s">
        <v>24641</v>
      </c>
      <c r="N9578">
        <v>0.241388888</v>
      </c>
      <c r="O9578">
        <v>1</v>
      </c>
      <c r="P9578">
        <v>2701</v>
      </c>
      <c r="Q9578">
        <v>0</v>
      </c>
      <c r="R9578">
        <v>40</v>
      </c>
      <c r="S9578">
        <v>20</v>
      </c>
      <c r="T9578">
        <v>642</v>
      </c>
      <c r="U9578">
        <v>12</v>
      </c>
      <c r="V9578">
        <v>15</v>
      </c>
      <c r="W9578">
        <v>1.6637309259696764</v>
      </c>
      <c r="X9578">
        <v>158.36856974737262</v>
      </c>
      <c r="Y9578">
        <v>0</v>
      </c>
      <c r="Z9578">
        <v>5.0002259109883314</v>
      </c>
      <c r="AA9578">
        <v>34.639581198064626</v>
      </c>
      <c r="AB9578">
        <v>167.14753640644835</v>
      </c>
      <c r="AC9578">
        <v>140.5833393097362</v>
      </c>
      <c r="AD9578">
        <v>65.765395760206971</v>
      </c>
      <c r="AE9578">
        <v>573.16837925878679</v>
      </c>
    </row>
    <row r="9579" spans="1:31" x14ac:dyDescent="0.3">
      <c r="A9579">
        <v>2732944</v>
      </c>
      <c r="B9579">
        <v>1</v>
      </c>
      <c r="C9579" t="s">
        <v>80</v>
      </c>
      <c r="D9579" t="s">
        <v>84</v>
      </c>
      <c r="E9579" t="s">
        <v>132</v>
      </c>
      <c r="F9579" t="s">
        <v>1466</v>
      </c>
      <c r="G9579" t="s">
        <v>134</v>
      </c>
      <c r="H9579" t="s">
        <v>135</v>
      </c>
      <c r="I9579" t="s">
        <v>136</v>
      </c>
      <c r="J9579" t="s">
        <v>137</v>
      </c>
      <c r="K9579" t="s">
        <v>138</v>
      </c>
      <c r="L9579" t="s">
        <v>25993</v>
      </c>
      <c r="M9579" t="s">
        <v>25994</v>
      </c>
      <c r="N9579">
        <v>2.5988888879999998</v>
      </c>
      <c r="O9579">
        <v>0</v>
      </c>
      <c r="P9579">
        <v>20</v>
      </c>
      <c r="Q9579">
        <v>0</v>
      </c>
      <c r="R9579">
        <v>0</v>
      </c>
      <c r="S9579">
        <v>0</v>
      </c>
      <c r="T9579">
        <v>9</v>
      </c>
      <c r="U9579">
        <v>0</v>
      </c>
      <c r="V9579">
        <v>0</v>
      </c>
      <c r="W9579">
        <v>0</v>
      </c>
      <c r="X9579">
        <v>13.804380031716116</v>
      </c>
      <c r="Y9579">
        <v>0</v>
      </c>
      <c r="Z9579">
        <v>0</v>
      </c>
      <c r="AA9579">
        <v>0</v>
      </c>
      <c r="AB9579">
        <v>44.074584225715704</v>
      </c>
      <c r="AC9579">
        <v>0</v>
      </c>
      <c r="AD9579">
        <v>0</v>
      </c>
      <c r="AE9579">
        <v>57.878964257431818</v>
      </c>
    </row>
    <row r="9580" spans="1:31" x14ac:dyDescent="0.3">
      <c r="A9580">
        <v>2733010</v>
      </c>
      <c r="B9580">
        <v>1</v>
      </c>
      <c r="C9580" t="s">
        <v>80</v>
      </c>
      <c r="D9580" t="s">
        <v>101</v>
      </c>
      <c r="E9580" t="s">
        <v>132</v>
      </c>
      <c r="F9580" t="s">
        <v>21897</v>
      </c>
      <c r="G9580" t="s">
        <v>134</v>
      </c>
      <c r="H9580" t="s">
        <v>135</v>
      </c>
      <c r="I9580" t="s">
        <v>136</v>
      </c>
      <c r="J9580" t="s">
        <v>137</v>
      </c>
      <c r="K9580" t="s">
        <v>138</v>
      </c>
      <c r="L9580" t="s">
        <v>25995</v>
      </c>
      <c r="M9580" t="s">
        <v>25996</v>
      </c>
      <c r="N9580">
        <v>4.7372222219999998</v>
      </c>
      <c r="O9580">
        <v>0</v>
      </c>
      <c r="P9580">
        <v>318</v>
      </c>
      <c r="Q9580">
        <v>0</v>
      </c>
      <c r="R9580">
        <v>0</v>
      </c>
      <c r="S9580">
        <v>0</v>
      </c>
      <c r="T9580">
        <v>41</v>
      </c>
      <c r="U9580">
        <v>0</v>
      </c>
      <c r="V9580">
        <v>0</v>
      </c>
      <c r="W9580">
        <v>0</v>
      </c>
      <c r="X9580">
        <v>352.28655866357661</v>
      </c>
      <c r="Y9580">
        <v>0</v>
      </c>
      <c r="Z9580">
        <v>0</v>
      </c>
      <c r="AA9580">
        <v>0</v>
      </c>
      <c r="AB9580">
        <v>129.02795044467635</v>
      </c>
      <c r="AC9580">
        <v>0</v>
      </c>
      <c r="AD9580">
        <v>0</v>
      </c>
      <c r="AE9580">
        <v>481.31450910825299</v>
      </c>
    </row>
    <row r="9581" spans="1:31" x14ac:dyDescent="0.3">
      <c r="A9581">
        <v>2732844</v>
      </c>
      <c r="B9581">
        <v>1</v>
      </c>
      <c r="C9581" t="s">
        <v>81</v>
      </c>
      <c r="D9581" t="s">
        <v>121</v>
      </c>
      <c r="E9581" t="s">
        <v>161</v>
      </c>
      <c r="F9581" t="s">
        <v>25997</v>
      </c>
      <c r="G9581" t="s">
        <v>163</v>
      </c>
      <c r="H9581" t="s">
        <v>135</v>
      </c>
      <c r="I9581" t="s">
        <v>136</v>
      </c>
      <c r="J9581" t="s">
        <v>137</v>
      </c>
      <c r="K9581" t="s">
        <v>138</v>
      </c>
      <c r="L9581" t="s">
        <v>25998</v>
      </c>
      <c r="M9581" t="s">
        <v>25999</v>
      </c>
      <c r="N9581">
        <v>2.3858333329999999</v>
      </c>
      <c r="O9581">
        <v>0</v>
      </c>
      <c r="P9581">
        <v>13</v>
      </c>
      <c r="Q9581">
        <v>0</v>
      </c>
      <c r="R9581">
        <v>0</v>
      </c>
      <c r="S9581">
        <v>0</v>
      </c>
      <c r="T9581">
        <v>1</v>
      </c>
      <c r="U9581">
        <v>0</v>
      </c>
      <c r="V9581">
        <v>0</v>
      </c>
      <c r="W9581">
        <v>0</v>
      </c>
      <c r="X9581">
        <v>2.7097186614600002</v>
      </c>
      <c r="Y9581">
        <v>0</v>
      </c>
      <c r="Z9581">
        <v>0</v>
      </c>
      <c r="AA9581">
        <v>0</v>
      </c>
      <c r="AB9581">
        <v>0</v>
      </c>
      <c r="AC9581">
        <v>0</v>
      </c>
      <c r="AD9581">
        <v>0</v>
      </c>
      <c r="AE9581">
        <v>2.7097186614600002</v>
      </c>
    </row>
    <row r="9582" spans="1:31" x14ac:dyDescent="0.3">
      <c r="A9582">
        <v>2732987</v>
      </c>
      <c r="B9582">
        <v>1</v>
      </c>
      <c r="C9582" t="s">
        <v>80</v>
      </c>
      <c r="D9582" t="s">
        <v>92</v>
      </c>
      <c r="E9582" t="s">
        <v>213</v>
      </c>
      <c r="F9582" t="s">
        <v>20140</v>
      </c>
      <c r="G9582" t="s">
        <v>152</v>
      </c>
      <c r="H9582" t="s">
        <v>153</v>
      </c>
      <c r="I9582" t="s">
        <v>136</v>
      </c>
      <c r="J9582" t="s">
        <v>137</v>
      </c>
      <c r="K9582" t="s">
        <v>138</v>
      </c>
      <c r="L9582" t="s">
        <v>25948</v>
      </c>
      <c r="M9582" t="s">
        <v>26000</v>
      </c>
      <c r="N9582">
        <v>3.0575000000000001</v>
      </c>
      <c r="O9582">
        <v>0</v>
      </c>
      <c r="P9582">
        <v>214</v>
      </c>
      <c r="Q9582">
        <v>0</v>
      </c>
      <c r="R9582">
        <v>4</v>
      </c>
      <c r="S9582">
        <v>0</v>
      </c>
      <c r="T9582">
        <v>27</v>
      </c>
      <c r="U9582">
        <v>0</v>
      </c>
      <c r="V9582">
        <v>0</v>
      </c>
      <c r="W9582">
        <v>0</v>
      </c>
      <c r="X9582">
        <v>81.378781670583351</v>
      </c>
      <c r="Y9582">
        <v>0</v>
      </c>
      <c r="Z9582">
        <v>5.8898121780666682E-2</v>
      </c>
      <c r="AA9582">
        <v>0</v>
      </c>
      <c r="AB9582">
        <v>51.368474399278028</v>
      </c>
      <c r="AC9582">
        <v>0</v>
      </c>
      <c r="AD9582">
        <v>0</v>
      </c>
      <c r="AE9582">
        <v>132.80615419164207</v>
      </c>
    </row>
    <row r="9583" spans="1:31" x14ac:dyDescent="0.3">
      <c r="A9583">
        <v>2732818</v>
      </c>
      <c r="B9583">
        <v>1</v>
      </c>
      <c r="C9583" t="s">
        <v>80</v>
      </c>
      <c r="D9583" t="s">
        <v>96</v>
      </c>
      <c r="E9583" t="s">
        <v>161</v>
      </c>
      <c r="F9583" t="s">
        <v>26001</v>
      </c>
      <c r="G9583" t="s">
        <v>163</v>
      </c>
      <c r="H9583" t="s">
        <v>135</v>
      </c>
      <c r="I9583" t="s">
        <v>136</v>
      </c>
      <c r="J9583" t="s">
        <v>137</v>
      </c>
      <c r="K9583" t="s">
        <v>138</v>
      </c>
      <c r="L9583" t="s">
        <v>26002</v>
      </c>
      <c r="M9583" t="s">
        <v>26003</v>
      </c>
      <c r="N9583">
        <v>9.6300000000000008</v>
      </c>
      <c r="O9583">
        <v>0</v>
      </c>
      <c r="P9583">
        <v>26</v>
      </c>
      <c r="Q9583">
        <v>0</v>
      </c>
      <c r="R9583">
        <v>0</v>
      </c>
      <c r="S9583">
        <v>0</v>
      </c>
      <c r="T9583">
        <v>1</v>
      </c>
      <c r="U9583">
        <v>0</v>
      </c>
      <c r="V9583">
        <v>0</v>
      </c>
      <c r="W9583">
        <v>0</v>
      </c>
      <c r="X9583">
        <v>15.36804849110591</v>
      </c>
      <c r="Y9583">
        <v>0</v>
      </c>
      <c r="Z9583">
        <v>0</v>
      </c>
      <c r="AA9583">
        <v>0</v>
      </c>
      <c r="AB9583">
        <v>0</v>
      </c>
      <c r="AC9583">
        <v>0</v>
      </c>
      <c r="AD9583">
        <v>0</v>
      </c>
      <c r="AE9583">
        <v>15.36804849110591</v>
      </c>
    </row>
    <row r="9584" spans="1:31" x14ac:dyDescent="0.3">
      <c r="A9584">
        <v>2732154</v>
      </c>
      <c r="B9584">
        <v>1</v>
      </c>
      <c r="C9584" t="s">
        <v>80</v>
      </c>
      <c r="D9584" t="s">
        <v>82</v>
      </c>
      <c r="E9584" t="s">
        <v>145</v>
      </c>
      <c r="F9584" t="s">
        <v>3995</v>
      </c>
      <c r="G9584" t="s">
        <v>181</v>
      </c>
      <c r="H9584" t="s">
        <v>135</v>
      </c>
      <c r="I9584" t="s">
        <v>136</v>
      </c>
      <c r="J9584" t="s">
        <v>137</v>
      </c>
      <c r="K9584" t="s">
        <v>138</v>
      </c>
      <c r="L9584" t="s">
        <v>26004</v>
      </c>
      <c r="M9584" t="s">
        <v>26005</v>
      </c>
      <c r="N9584">
        <v>4.9202777769999999</v>
      </c>
      <c r="O9584">
        <v>0</v>
      </c>
      <c r="P9584">
        <v>1</v>
      </c>
      <c r="Q9584">
        <v>0</v>
      </c>
      <c r="R9584">
        <v>0</v>
      </c>
      <c r="S9584">
        <v>0</v>
      </c>
      <c r="T9584">
        <v>7</v>
      </c>
      <c r="U9584">
        <v>0</v>
      </c>
      <c r="V9584">
        <v>0</v>
      </c>
      <c r="W9584">
        <v>0</v>
      </c>
      <c r="X9584">
        <v>3.2281757143288781</v>
      </c>
      <c r="Y9584">
        <v>0</v>
      </c>
      <c r="Z9584">
        <v>0</v>
      </c>
      <c r="AA9584">
        <v>0</v>
      </c>
      <c r="AB9584">
        <v>155.20202491933182</v>
      </c>
      <c r="AC9584">
        <v>0</v>
      </c>
      <c r="AD9584">
        <v>0</v>
      </c>
      <c r="AE9584">
        <v>158.43020063366069</v>
      </c>
    </row>
    <row r="9585" spans="1:31" x14ac:dyDescent="0.3">
      <c r="A9585">
        <v>2733087</v>
      </c>
      <c r="B9585">
        <v>1</v>
      </c>
      <c r="C9585" t="s">
        <v>81</v>
      </c>
      <c r="D9585" t="s">
        <v>122</v>
      </c>
      <c r="E9585" t="s">
        <v>150</v>
      </c>
      <c r="F9585" t="s">
        <v>26006</v>
      </c>
      <c r="G9585" t="s">
        <v>152</v>
      </c>
      <c r="H9585" t="s">
        <v>153</v>
      </c>
      <c r="I9585" t="s">
        <v>136</v>
      </c>
      <c r="J9585" t="s">
        <v>137</v>
      </c>
      <c r="K9585" t="s">
        <v>138</v>
      </c>
      <c r="L9585" t="s">
        <v>26007</v>
      </c>
      <c r="M9585" t="s">
        <v>26008</v>
      </c>
      <c r="N9585">
        <v>2.3313888880000002</v>
      </c>
      <c r="O9585">
        <v>19</v>
      </c>
      <c r="P9585">
        <v>4160</v>
      </c>
      <c r="Q9585">
        <v>107</v>
      </c>
      <c r="R9585">
        <v>167</v>
      </c>
      <c r="S9585">
        <v>59</v>
      </c>
      <c r="T9585">
        <v>375</v>
      </c>
      <c r="U9585">
        <v>5</v>
      </c>
      <c r="V9585">
        <v>1</v>
      </c>
      <c r="W9585">
        <v>12.93418226347195</v>
      </c>
      <c r="X9585">
        <v>1503.4974364776942</v>
      </c>
      <c r="Y9585">
        <v>238.9680589338692</v>
      </c>
      <c r="Z9585">
        <v>101.68648563083869</v>
      </c>
      <c r="AA9585">
        <v>1348.1624749507912</v>
      </c>
      <c r="AB9585">
        <v>396.6930205851184</v>
      </c>
      <c r="AC9585">
        <v>513.22107759677192</v>
      </c>
      <c r="AD9585">
        <v>131.63044113182048</v>
      </c>
      <c r="AE9585">
        <v>4246.7931775703764</v>
      </c>
    </row>
    <row r="9586" spans="1:31" x14ac:dyDescent="0.3">
      <c r="A9586">
        <v>2733030</v>
      </c>
      <c r="B9586">
        <v>1</v>
      </c>
      <c r="C9586" t="s">
        <v>80</v>
      </c>
      <c r="D9586" t="s">
        <v>110</v>
      </c>
      <c r="E9586" t="s">
        <v>132</v>
      </c>
      <c r="F9586" t="s">
        <v>26009</v>
      </c>
      <c r="G9586" t="s">
        <v>1655</v>
      </c>
      <c r="H9586" t="s">
        <v>135</v>
      </c>
      <c r="I9586" t="s">
        <v>136</v>
      </c>
      <c r="J9586" t="s">
        <v>137</v>
      </c>
      <c r="K9586" t="s">
        <v>138</v>
      </c>
      <c r="L9586" t="s">
        <v>26010</v>
      </c>
      <c r="M9586" t="s">
        <v>26011</v>
      </c>
      <c r="N9586">
        <v>4.4233333330000004</v>
      </c>
      <c r="O9586">
        <v>0</v>
      </c>
      <c r="P9586">
        <v>216</v>
      </c>
      <c r="Q9586">
        <v>0</v>
      </c>
      <c r="R9586">
        <v>0</v>
      </c>
      <c r="S9586">
        <v>0</v>
      </c>
      <c r="T9586">
        <v>4</v>
      </c>
      <c r="U9586">
        <v>0</v>
      </c>
      <c r="V9586">
        <v>0</v>
      </c>
      <c r="W9586">
        <v>0</v>
      </c>
      <c r="X9586">
        <v>291.19683606605906</v>
      </c>
      <c r="Y9586">
        <v>0</v>
      </c>
      <c r="Z9586">
        <v>0</v>
      </c>
      <c r="AA9586">
        <v>0</v>
      </c>
      <c r="AB9586">
        <v>0.8067191115388801</v>
      </c>
      <c r="AC9586">
        <v>0</v>
      </c>
      <c r="AD9586">
        <v>0</v>
      </c>
      <c r="AE9586">
        <v>292.00355517759795</v>
      </c>
    </row>
    <row r="9587" spans="1:31" x14ac:dyDescent="0.3">
      <c r="A9587">
        <v>2732675</v>
      </c>
      <c r="B9587">
        <v>3</v>
      </c>
      <c r="C9587" t="s">
        <v>80</v>
      </c>
      <c r="D9587" t="s">
        <v>83</v>
      </c>
      <c r="E9587" t="s">
        <v>156</v>
      </c>
      <c r="F9587" t="s">
        <v>26012</v>
      </c>
      <c r="G9587" t="s">
        <v>158</v>
      </c>
      <c r="H9587" t="s">
        <v>153</v>
      </c>
      <c r="I9587" t="s">
        <v>136</v>
      </c>
      <c r="J9587" t="s">
        <v>3</v>
      </c>
      <c r="K9587" t="s">
        <v>138</v>
      </c>
      <c r="L9587" t="s">
        <v>25877</v>
      </c>
      <c r="M9587" t="s">
        <v>26013</v>
      </c>
      <c r="N9587">
        <v>3.2011111109999999</v>
      </c>
      <c r="O9587">
        <v>0</v>
      </c>
      <c r="P9587">
        <v>0</v>
      </c>
      <c r="Q9587">
        <v>0</v>
      </c>
      <c r="R9587">
        <v>0</v>
      </c>
      <c r="S9587">
        <v>12</v>
      </c>
      <c r="T9587">
        <v>5</v>
      </c>
      <c r="U9587">
        <v>3</v>
      </c>
      <c r="V9587">
        <v>0</v>
      </c>
      <c r="W9587">
        <v>0</v>
      </c>
      <c r="X9587">
        <v>0</v>
      </c>
      <c r="Y9587">
        <v>0</v>
      </c>
      <c r="Z9587">
        <v>0</v>
      </c>
      <c r="AA9587">
        <v>533.21451995361906</v>
      </c>
      <c r="AB9587">
        <v>27.278297632227805</v>
      </c>
      <c r="AC9587">
        <v>870.23855082352998</v>
      </c>
      <c r="AD9587">
        <v>0</v>
      </c>
      <c r="AE9587">
        <v>1430.731368409377</v>
      </c>
    </row>
    <row r="9588" spans="1:31" x14ac:dyDescent="0.3">
      <c r="A9588">
        <v>2711868</v>
      </c>
      <c r="B9588">
        <v>1</v>
      </c>
      <c r="C9588" t="s">
        <v>80</v>
      </c>
      <c r="D9588" t="s">
        <v>107</v>
      </c>
      <c r="E9588" t="s">
        <v>145</v>
      </c>
      <c r="F9588" t="s">
        <v>26014</v>
      </c>
      <c r="G9588" t="s">
        <v>147</v>
      </c>
      <c r="H9588" t="s">
        <v>135</v>
      </c>
      <c r="I9588" t="s">
        <v>136</v>
      </c>
      <c r="J9588" t="s">
        <v>137</v>
      </c>
      <c r="K9588" t="s">
        <v>138</v>
      </c>
      <c r="L9588" t="s">
        <v>26015</v>
      </c>
      <c r="M9588" t="s">
        <v>26016</v>
      </c>
      <c r="N9588">
        <v>4.4355555549999997</v>
      </c>
      <c r="O9588">
        <v>0</v>
      </c>
      <c r="P9588">
        <v>0</v>
      </c>
      <c r="Q9588">
        <v>0</v>
      </c>
      <c r="R9588">
        <v>0</v>
      </c>
      <c r="S9588">
        <v>0</v>
      </c>
      <c r="T9588">
        <v>1</v>
      </c>
      <c r="U9588">
        <v>0</v>
      </c>
      <c r="V9588">
        <v>0</v>
      </c>
      <c r="W9588">
        <v>0</v>
      </c>
      <c r="X9588">
        <v>0</v>
      </c>
      <c r="Y9588">
        <v>0</v>
      </c>
      <c r="Z9588">
        <v>0</v>
      </c>
      <c r="AA9588">
        <v>0</v>
      </c>
      <c r="AB9588">
        <v>3.65169475681668</v>
      </c>
      <c r="AC9588">
        <v>0</v>
      </c>
      <c r="AD9588">
        <v>0</v>
      </c>
      <c r="AE9588">
        <v>3.65169475681668</v>
      </c>
    </row>
    <row r="9589" spans="1:31" x14ac:dyDescent="0.3">
      <c r="A9589">
        <v>2711542</v>
      </c>
      <c r="B9589">
        <v>1</v>
      </c>
      <c r="C9589" t="s">
        <v>81</v>
      </c>
      <c r="D9589" t="s">
        <v>116</v>
      </c>
      <c r="E9589" t="s">
        <v>156</v>
      </c>
      <c r="F9589" t="s">
        <v>26017</v>
      </c>
      <c r="G9589" t="s">
        <v>152</v>
      </c>
      <c r="H9589" t="s">
        <v>153</v>
      </c>
      <c r="I9589" t="s">
        <v>136</v>
      </c>
      <c r="J9589" t="s">
        <v>137</v>
      </c>
      <c r="K9589" t="s">
        <v>138</v>
      </c>
      <c r="L9589" t="s">
        <v>26018</v>
      </c>
      <c r="M9589" t="s">
        <v>26019</v>
      </c>
      <c r="N9589">
        <v>0.33333333300000001</v>
      </c>
      <c r="O9589">
        <v>0</v>
      </c>
      <c r="P9589">
        <v>49</v>
      </c>
      <c r="Q9589">
        <v>0</v>
      </c>
      <c r="R9589">
        <v>41</v>
      </c>
      <c r="S9589">
        <v>1</v>
      </c>
      <c r="T9589">
        <v>16</v>
      </c>
      <c r="U9589">
        <v>0</v>
      </c>
      <c r="V9589">
        <v>0</v>
      </c>
      <c r="W9589">
        <v>0</v>
      </c>
      <c r="X9589">
        <v>3.4326646330159996</v>
      </c>
      <c r="Y9589">
        <v>0</v>
      </c>
      <c r="Z9589">
        <v>2.85848687396</v>
      </c>
      <c r="AA9589">
        <v>1.1089362876269999</v>
      </c>
      <c r="AB9589">
        <v>2.8052598452179995</v>
      </c>
      <c r="AC9589">
        <v>0</v>
      </c>
      <c r="AD9589">
        <v>0</v>
      </c>
      <c r="AE9589">
        <v>10.205347639820999</v>
      </c>
    </row>
    <row r="9590" spans="1:31" x14ac:dyDescent="0.3">
      <c r="A9590">
        <v>2711519</v>
      </c>
      <c r="B9590">
        <v>1</v>
      </c>
      <c r="C9590" t="s">
        <v>80</v>
      </c>
      <c r="D9590" t="s">
        <v>96</v>
      </c>
      <c r="E9590" t="s">
        <v>213</v>
      </c>
      <c r="F9590" t="s">
        <v>9719</v>
      </c>
      <c r="G9590" t="s">
        <v>152</v>
      </c>
      <c r="H9590" t="s">
        <v>153</v>
      </c>
      <c r="I9590" t="s">
        <v>136</v>
      </c>
      <c r="J9590" t="s">
        <v>137</v>
      </c>
      <c r="K9590" t="s">
        <v>138</v>
      </c>
      <c r="L9590" t="s">
        <v>26020</v>
      </c>
      <c r="M9590" t="s">
        <v>26021</v>
      </c>
      <c r="N9590">
        <v>0.192222222</v>
      </c>
      <c r="O9590">
        <v>0</v>
      </c>
      <c r="P9590">
        <v>0</v>
      </c>
      <c r="Q9590">
        <v>0</v>
      </c>
      <c r="R9590">
        <v>0</v>
      </c>
      <c r="S9590">
        <v>2</v>
      </c>
      <c r="T9590">
        <v>0</v>
      </c>
      <c r="U9590">
        <v>1</v>
      </c>
      <c r="V9590">
        <v>0</v>
      </c>
      <c r="W9590">
        <v>0</v>
      </c>
      <c r="X9590">
        <v>0</v>
      </c>
      <c r="Y9590">
        <v>0</v>
      </c>
      <c r="Z9590">
        <v>0</v>
      </c>
      <c r="AA9590">
        <v>4.7954984716032332</v>
      </c>
      <c r="AB9590">
        <v>0</v>
      </c>
      <c r="AC9590">
        <v>11.191007404585555</v>
      </c>
      <c r="AD9590">
        <v>0</v>
      </c>
      <c r="AE9590">
        <v>15.986505876188788</v>
      </c>
    </row>
    <row r="9591" spans="1:31" x14ac:dyDescent="0.3">
      <c r="A9591">
        <v>2711937</v>
      </c>
      <c r="B9591">
        <v>1</v>
      </c>
      <c r="C9591" t="s">
        <v>80</v>
      </c>
      <c r="D9591" t="s">
        <v>86</v>
      </c>
      <c r="E9591" t="s">
        <v>200</v>
      </c>
      <c r="F9591" t="s">
        <v>26022</v>
      </c>
      <c r="G9591" t="s">
        <v>543</v>
      </c>
      <c r="H9591" t="s">
        <v>135</v>
      </c>
      <c r="I9591" t="s">
        <v>136</v>
      </c>
      <c r="J9591" t="s">
        <v>137</v>
      </c>
      <c r="K9591" t="s">
        <v>138</v>
      </c>
      <c r="L9591" t="s">
        <v>26023</v>
      </c>
      <c r="M9591" t="s">
        <v>26024</v>
      </c>
      <c r="N9591">
        <v>6.8822222220000002</v>
      </c>
      <c r="O9591">
        <v>0</v>
      </c>
      <c r="P9591">
        <v>17</v>
      </c>
      <c r="Q9591">
        <v>0</v>
      </c>
      <c r="R9591">
        <v>0</v>
      </c>
      <c r="S9591">
        <v>0</v>
      </c>
      <c r="T9591">
        <v>1</v>
      </c>
      <c r="U9591">
        <v>0</v>
      </c>
      <c r="V9591">
        <v>0</v>
      </c>
      <c r="W9591">
        <v>0</v>
      </c>
      <c r="X9591">
        <v>41.443998009501236</v>
      </c>
      <c r="Y9591">
        <v>0</v>
      </c>
      <c r="Z9591">
        <v>0</v>
      </c>
      <c r="AA9591">
        <v>0</v>
      </c>
      <c r="AB9591">
        <v>1.9678940935110025</v>
      </c>
      <c r="AC9591">
        <v>0</v>
      </c>
      <c r="AD9591">
        <v>0</v>
      </c>
      <c r="AE9591">
        <v>43.411892103012235</v>
      </c>
    </row>
    <row r="9592" spans="1:31" x14ac:dyDescent="0.3">
      <c r="A9592">
        <v>2712037</v>
      </c>
      <c r="B9592">
        <v>1</v>
      </c>
      <c r="C9592" t="s">
        <v>80</v>
      </c>
      <c r="D9592" t="s">
        <v>91</v>
      </c>
      <c r="E9592" t="s">
        <v>145</v>
      </c>
      <c r="F9592" t="s">
        <v>26025</v>
      </c>
      <c r="G9592" t="s">
        <v>230</v>
      </c>
      <c r="H9592" t="s">
        <v>135</v>
      </c>
      <c r="I9592" t="s">
        <v>136</v>
      </c>
      <c r="J9592" t="s">
        <v>137</v>
      </c>
      <c r="K9592" t="s">
        <v>138</v>
      </c>
      <c r="L9592" t="s">
        <v>26026</v>
      </c>
      <c r="M9592" t="s">
        <v>26027</v>
      </c>
      <c r="N9592">
        <v>1.1299999999999999</v>
      </c>
      <c r="O9592">
        <v>0</v>
      </c>
      <c r="P9592">
        <v>2</v>
      </c>
      <c r="Q9592">
        <v>0</v>
      </c>
      <c r="R9592">
        <v>0</v>
      </c>
      <c r="S9592">
        <v>0</v>
      </c>
      <c r="T9592">
        <v>0</v>
      </c>
      <c r="U9592">
        <v>0</v>
      </c>
      <c r="V9592">
        <v>0</v>
      </c>
      <c r="W9592">
        <v>0</v>
      </c>
      <c r="X9592">
        <v>0.35303001083340002</v>
      </c>
      <c r="Y9592">
        <v>0</v>
      </c>
      <c r="Z9592">
        <v>0</v>
      </c>
      <c r="AA9592">
        <v>0</v>
      </c>
      <c r="AB9592">
        <v>0</v>
      </c>
      <c r="AC9592">
        <v>0</v>
      </c>
      <c r="AD9592">
        <v>0</v>
      </c>
      <c r="AE9592">
        <v>0.35303001083340002</v>
      </c>
    </row>
    <row r="9593" spans="1:31" x14ac:dyDescent="0.3">
      <c r="A9593">
        <v>2712100</v>
      </c>
      <c r="B9593">
        <v>1</v>
      </c>
      <c r="C9593" t="s">
        <v>81</v>
      </c>
      <c r="D9593" t="s">
        <v>128</v>
      </c>
      <c r="E9593" t="s">
        <v>161</v>
      </c>
      <c r="F9593" t="s">
        <v>26028</v>
      </c>
      <c r="G9593" t="s">
        <v>170</v>
      </c>
      <c r="H9593" t="s">
        <v>135</v>
      </c>
      <c r="I9593" t="s">
        <v>136</v>
      </c>
      <c r="J9593" t="s">
        <v>137</v>
      </c>
      <c r="K9593" t="s">
        <v>138</v>
      </c>
      <c r="L9593" t="s">
        <v>26029</v>
      </c>
      <c r="M9593" t="s">
        <v>26030</v>
      </c>
      <c r="N9593">
        <v>0.33861111100000002</v>
      </c>
      <c r="O9593">
        <v>0</v>
      </c>
      <c r="P9593">
        <v>6</v>
      </c>
      <c r="Q9593">
        <v>0</v>
      </c>
      <c r="R9593">
        <v>0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0.70777404000080157</v>
      </c>
      <c r="Y9593">
        <v>0</v>
      </c>
      <c r="Z9593">
        <v>0</v>
      </c>
      <c r="AA9593">
        <v>0</v>
      </c>
      <c r="AB9593">
        <v>0</v>
      </c>
      <c r="AC9593">
        <v>0</v>
      </c>
      <c r="AD9593">
        <v>0</v>
      </c>
      <c r="AE9593">
        <v>0.70777404000080157</v>
      </c>
    </row>
    <row r="9594" spans="1:31" x14ac:dyDescent="0.3">
      <c r="A9594">
        <v>2711705</v>
      </c>
      <c r="B9594">
        <v>1</v>
      </c>
      <c r="C9594" t="s">
        <v>80</v>
      </c>
      <c r="D9594" t="s">
        <v>82</v>
      </c>
      <c r="E9594" t="s">
        <v>200</v>
      </c>
      <c r="F9594" t="s">
        <v>26031</v>
      </c>
      <c r="G9594" t="s">
        <v>543</v>
      </c>
      <c r="H9594" t="s">
        <v>135</v>
      </c>
      <c r="I9594" t="s">
        <v>136</v>
      </c>
      <c r="J9594" t="s">
        <v>137</v>
      </c>
      <c r="K9594" t="s">
        <v>138</v>
      </c>
      <c r="L9594" t="s">
        <v>26032</v>
      </c>
      <c r="M9594" t="s">
        <v>26033</v>
      </c>
      <c r="N9594">
        <v>0.99750000000000005</v>
      </c>
      <c r="O9594">
        <v>0</v>
      </c>
      <c r="P9594">
        <v>46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9.9013574395091677</v>
      </c>
      <c r="Y9594">
        <v>0</v>
      </c>
      <c r="Z9594">
        <v>0</v>
      </c>
      <c r="AA9594">
        <v>0</v>
      </c>
      <c r="AB9594">
        <v>0</v>
      </c>
      <c r="AC9594">
        <v>0</v>
      </c>
      <c r="AD9594">
        <v>0</v>
      </c>
      <c r="AE9594">
        <v>9.9013574395091677</v>
      </c>
    </row>
    <row r="9595" spans="1:31" x14ac:dyDescent="0.3">
      <c r="A9595">
        <v>2712120</v>
      </c>
      <c r="B9595">
        <v>1</v>
      </c>
      <c r="C9595" t="s">
        <v>81</v>
      </c>
      <c r="D9595" t="s">
        <v>128</v>
      </c>
      <c r="E9595" t="s">
        <v>132</v>
      </c>
      <c r="F9595" t="s">
        <v>26034</v>
      </c>
      <c r="G9595" t="s">
        <v>170</v>
      </c>
      <c r="H9595" t="s">
        <v>135</v>
      </c>
      <c r="I9595" t="s">
        <v>136</v>
      </c>
      <c r="J9595" t="s">
        <v>137</v>
      </c>
      <c r="K9595" t="s">
        <v>138</v>
      </c>
      <c r="L9595" t="s">
        <v>26035</v>
      </c>
      <c r="M9595" t="s">
        <v>26036</v>
      </c>
      <c r="N9595">
        <v>0.51333333299999995</v>
      </c>
      <c r="O9595">
        <v>0</v>
      </c>
      <c r="P9595">
        <v>68</v>
      </c>
      <c r="Q9595">
        <v>0</v>
      </c>
      <c r="R9595">
        <v>4</v>
      </c>
      <c r="S9595">
        <v>0</v>
      </c>
      <c r="T9595">
        <v>9</v>
      </c>
      <c r="U9595">
        <v>0</v>
      </c>
      <c r="V9595">
        <v>0</v>
      </c>
      <c r="W9595">
        <v>0</v>
      </c>
      <c r="X9595">
        <v>7.1577665016211194</v>
      </c>
      <c r="Y9595">
        <v>0</v>
      </c>
      <c r="Z9595">
        <v>4.4302188221167809</v>
      </c>
      <c r="AA9595">
        <v>0</v>
      </c>
      <c r="AB9595">
        <v>0.9450246146941601</v>
      </c>
      <c r="AC9595">
        <v>0</v>
      </c>
      <c r="AD9595">
        <v>0</v>
      </c>
      <c r="AE9595">
        <v>12.533009938432061</v>
      </c>
    </row>
    <row r="9596" spans="1:31" x14ac:dyDescent="0.3">
      <c r="A9596">
        <v>2711599</v>
      </c>
      <c r="B9596">
        <v>1</v>
      </c>
      <c r="C9596" t="s">
        <v>80</v>
      </c>
      <c r="D9596" t="s">
        <v>105</v>
      </c>
      <c r="E9596" t="s">
        <v>173</v>
      </c>
      <c r="F9596" t="s">
        <v>14345</v>
      </c>
      <c r="G9596" t="s">
        <v>152</v>
      </c>
      <c r="H9596" t="s">
        <v>153</v>
      </c>
      <c r="I9596" t="s">
        <v>136</v>
      </c>
      <c r="J9596" t="s">
        <v>137</v>
      </c>
      <c r="K9596" t="s">
        <v>138</v>
      </c>
      <c r="L9596" t="s">
        <v>26037</v>
      </c>
      <c r="M9596" t="s">
        <v>26038</v>
      </c>
      <c r="N9596">
        <v>8.0095277000000006E-2</v>
      </c>
      <c r="O9596">
        <v>1</v>
      </c>
      <c r="P9596">
        <v>52</v>
      </c>
      <c r="Q9596">
        <v>8</v>
      </c>
      <c r="R9596">
        <v>0</v>
      </c>
      <c r="S9596">
        <v>21</v>
      </c>
      <c r="T9596">
        <v>27</v>
      </c>
      <c r="U9596">
        <v>2</v>
      </c>
      <c r="V9596">
        <v>6</v>
      </c>
      <c r="W9596">
        <v>4.8362721900960005E-2</v>
      </c>
      <c r="X9596">
        <v>0.9347290240168814</v>
      </c>
      <c r="Y9596">
        <v>4.0680145788360003</v>
      </c>
      <c r="Z9596">
        <v>0</v>
      </c>
      <c r="AA9596">
        <v>35.857166651618414</v>
      </c>
      <c r="AB9596">
        <v>4.7453199520531202</v>
      </c>
      <c r="AC9596">
        <v>19.801263435030002</v>
      </c>
      <c r="AD9596">
        <v>1.9412934677376001</v>
      </c>
      <c r="AE9596">
        <v>67.396149831192972</v>
      </c>
    </row>
    <row r="9597" spans="1:31" x14ac:dyDescent="0.3">
      <c r="A9597">
        <v>2711785</v>
      </c>
      <c r="B9597">
        <v>1</v>
      </c>
      <c r="C9597" t="s">
        <v>80</v>
      </c>
      <c r="D9597" t="s">
        <v>83</v>
      </c>
      <c r="E9597" t="s">
        <v>145</v>
      </c>
      <c r="F9597" t="s">
        <v>12563</v>
      </c>
      <c r="G9597" t="s">
        <v>147</v>
      </c>
      <c r="H9597" t="s">
        <v>135</v>
      </c>
      <c r="I9597" t="s">
        <v>136</v>
      </c>
      <c r="J9597" t="s">
        <v>137</v>
      </c>
      <c r="K9597" t="s">
        <v>138</v>
      </c>
      <c r="L9597" t="s">
        <v>26039</v>
      </c>
      <c r="M9597" t="s">
        <v>26040</v>
      </c>
      <c r="N9597">
        <v>1.6555555550000001</v>
      </c>
      <c r="O9597">
        <v>0</v>
      </c>
      <c r="P9597">
        <v>0</v>
      </c>
      <c r="Q9597">
        <v>0</v>
      </c>
      <c r="R9597">
        <v>0</v>
      </c>
      <c r="S9597">
        <v>0</v>
      </c>
      <c r="T9597">
        <v>0</v>
      </c>
      <c r="U9597">
        <v>0</v>
      </c>
      <c r="V9597">
        <v>1</v>
      </c>
      <c r="W9597">
        <v>0</v>
      </c>
      <c r="X9597">
        <v>0</v>
      </c>
      <c r="Y9597">
        <v>0</v>
      </c>
      <c r="Z9597">
        <v>0</v>
      </c>
      <c r="AA9597">
        <v>0</v>
      </c>
      <c r="AB9597">
        <v>0</v>
      </c>
      <c r="AC9597">
        <v>0</v>
      </c>
      <c r="AD9597">
        <v>41.269952624746672</v>
      </c>
      <c r="AE9597">
        <v>41.269952624746672</v>
      </c>
    </row>
    <row r="9598" spans="1:31" x14ac:dyDescent="0.3">
      <c r="A9598">
        <v>2711642</v>
      </c>
      <c r="B9598">
        <v>1</v>
      </c>
      <c r="C9598" t="s">
        <v>80</v>
      </c>
      <c r="D9598" t="s">
        <v>111</v>
      </c>
      <c r="E9598" t="s">
        <v>161</v>
      </c>
      <c r="F9598" t="s">
        <v>5785</v>
      </c>
      <c r="G9598" t="s">
        <v>209</v>
      </c>
      <c r="H9598" t="s">
        <v>135</v>
      </c>
      <c r="I9598" t="s">
        <v>136</v>
      </c>
      <c r="J9598" t="s">
        <v>137</v>
      </c>
      <c r="K9598" t="s">
        <v>210</v>
      </c>
      <c r="L9598" t="s">
        <v>26041</v>
      </c>
      <c r="M9598" t="s">
        <v>26042</v>
      </c>
      <c r="N9598">
        <v>8.193333333</v>
      </c>
      <c r="O9598">
        <v>0</v>
      </c>
      <c r="P9598">
        <v>0</v>
      </c>
      <c r="Q9598">
        <v>0</v>
      </c>
      <c r="R9598">
        <v>0</v>
      </c>
      <c r="S9598">
        <v>0</v>
      </c>
      <c r="T9598">
        <v>5</v>
      </c>
      <c r="U9598">
        <v>0</v>
      </c>
      <c r="V9598">
        <v>0</v>
      </c>
      <c r="W9598">
        <v>0</v>
      </c>
      <c r="X9598">
        <v>0</v>
      </c>
      <c r="Y9598">
        <v>0</v>
      </c>
      <c r="Z9598">
        <v>0</v>
      </c>
      <c r="AA9598">
        <v>0</v>
      </c>
      <c r="AB9598">
        <v>88.929632605087647</v>
      </c>
      <c r="AC9598">
        <v>0</v>
      </c>
      <c r="AD9598">
        <v>0</v>
      </c>
      <c r="AE9598">
        <v>88.929632605087647</v>
      </c>
    </row>
    <row r="9599" spans="1:31" x14ac:dyDescent="0.3">
      <c r="A9599">
        <v>2711579</v>
      </c>
      <c r="B9599">
        <v>1</v>
      </c>
      <c r="C9599" t="s">
        <v>81</v>
      </c>
      <c r="D9599" t="s">
        <v>120</v>
      </c>
      <c r="E9599" t="s">
        <v>150</v>
      </c>
      <c r="F9599" t="s">
        <v>5769</v>
      </c>
      <c r="G9599" t="s">
        <v>152</v>
      </c>
      <c r="H9599" t="s">
        <v>153</v>
      </c>
      <c r="I9599" t="s">
        <v>136</v>
      </c>
      <c r="J9599" t="s">
        <v>137</v>
      </c>
      <c r="K9599" t="s">
        <v>138</v>
      </c>
      <c r="L9599" t="s">
        <v>26043</v>
      </c>
      <c r="M9599" t="s">
        <v>26044</v>
      </c>
      <c r="N9599">
        <v>0.82777777699999999</v>
      </c>
      <c r="O9599">
        <v>7</v>
      </c>
      <c r="P9599">
        <v>1225</v>
      </c>
      <c r="Q9599">
        <v>116</v>
      </c>
      <c r="R9599">
        <v>68</v>
      </c>
      <c r="S9599">
        <v>21</v>
      </c>
      <c r="T9599">
        <v>69</v>
      </c>
      <c r="U9599">
        <v>2</v>
      </c>
      <c r="V9599">
        <v>0</v>
      </c>
      <c r="W9599">
        <v>1.0129947115820499</v>
      </c>
      <c r="X9599">
        <v>161.07324905757241</v>
      </c>
      <c r="Y9599">
        <v>74.773505684193964</v>
      </c>
      <c r="Z9599">
        <v>77.937988084251245</v>
      </c>
      <c r="AA9599">
        <v>156.98968228798839</v>
      </c>
      <c r="AB9599">
        <v>28.519521204460599</v>
      </c>
      <c r="AC9599">
        <v>76.904064358531869</v>
      </c>
      <c r="AD9599">
        <v>0</v>
      </c>
      <c r="AE9599">
        <v>577.21100538858059</v>
      </c>
    </row>
    <row r="9600" spans="1:31" x14ac:dyDescent="0.3">
      <c r="A9600">
        <v>2712020</v>
      </c>
      <c r="B9600">
        <v>1</v>
      </c>
      <c r="C9600" t="s">
        <v>80</v>
      </c>
      <c r="D9600" t="s">
        <v>94</v>
      </c>
      <c r="E9600" t="s">
        <v>150</v>
      </c>
      <c r="F9600" t="s">
        <v>20594</v>
      </c>
      <c r="G9600" t="s">
        <v>152</v>
      </c>
      <c r="H9600" t="s">
        <v>153</v>
      </c>
      <c r="I9600" t="s">
        <v>136</v>
      </c>
      <c r="J9600" t="s">
        <v>137</v>
      </c>
      <c r="K9600" t="s">
        <v>138</v>
      </c>
      <c r="L9600" t="s">
        <v>26045</v>
      </c>
      <c r="M9600" t="s">
        <v>26046</v>
      </c>
      <c r="N9600">
        <v>1.688055555</v>
      </c>
      <c r="O9600">
        <v>0</v>
      </c>
      <c r="P9600">
        <v>820</v>
      </c>
      <c r="Q9600">
        <v>0</v>
      </c>
      <c r="R9600">
        <v>61</v>
      </c>
      <c r="S9600">
        <v>2</v>
      </c>
      <c r="T9600">
        <v>153</v>
      </c>
      <c r="U9600">
        <v>1</v>
      </c>
      <c r="V9600">
        <v>1</v>
      </c>
      <c r="W9600">
        <v>0</v>
      </c>
      <c r="X9600">
        <v>221.92014549616965</v>
      </c>
      <c r="Y9600">
        <v>0</v>
      </c>
      <c r="Z9600">
        <v>14.656906789274247</v>
      </c>
      <c r="AA9600">
        <v>191.67226465681901</v>
      </c>
      <c r="AB9600">
        <v>199.0861873721646</v>
      </c>
      <c r="AC9600">
        <v>269.33484921440737</v>
      </c>
      <c r="AD9600">
        <v>34.161001477610611</v>
      </c>
      <c r="AE9600">
        <v>930.83135500644539</v>
      </c>
    </row>
    <row r="9601" spans="1:31" x14ac:dyDescent="0.3">
      <c r="A9601">
        <v>2711661</v>
      </c>
      <c r="B9601">
        <v>2</v>
      </c>
      <c r="C9601" t="s">
        <v>81</v>
      </c>
      <c r="D9601" t="s">
        <v>118</v>
      </c>
      <c r="E9601" t="s">
        <v>213</v>
      </c>
      <c r="F9601" t="s">
        <v>26047</v>
      </c>
      <c r="G9601" t="s">
        <v>185</v>
      </c>
      <c r="H9601" t="s">
        <v>153</v>
      </c>
      <c r="I9601" t="s">
        <v>136</v>
      </c>
      <c r="J9601" t="s">
        <v>137</v>
      </c>
      <c r="K9601" t="s">
        <v>138</v>
      </c>
      <c r="L9601" t="s">
        <v>26048</v>
      </c>
      <c r="M9601" t="s">
        <v>26049</v>
      </c>
      <c r="N9601">
        <v>0.388055555</v>
      </c>
      <c r="O9601">
        <v>6</v>
      </c>
      <c r="P9601">
        <v>413</v>
      </c>
      <c r="Q9601">
        <v>50</v>
      </c>
      <c r="R9601">
        <v>42</v>
      </c>
      <c r="S9601">
        <v>10</v>
      </c>
      <c r="T9601">
        <v>33</v>
      </c>
      <c r="U9601">
        <v>0</v>
      </c>
      <c r="V9601">
        <v>0</v>
      </c>
      <c r="W9601">
        <v>0.58131467326336228</v>
      </c>
      <c r="X9601">
        <v>17.876212990748634</v>
      </c>
      <c r="Y9601">
        <v>83.239551507718801</v>
      </c>
      <c r="Z9601">
        <v>11.75272376417484</v>
      </c>
      <c r="AA9601">
        <v>14.468429046982092</v>
      </c>
      <c r="AB9601">
        <v>2.8168955921997911</v>
      </c>
      <c r="AC9601">
        <v>0</v>
      </c>
      <c r="AD9601">
        <v>0</v>
      </c>
      <c r="AE9601">
        <v>130.73512757508752</v>
      </c>
    </row>
    <row r="9602" spans="1:31" x14ac:dyDescent="0.3">
      <c r="A9602">
        <v>2711771</v>
      </c>
      <c r="B9602">
        <v>1</v>
      </c>
      <c r="C9602" t="s">
        <v>80</v>
      </c>
      <c r="D9602" t="s">
        <v>94</v>
      </c>
      <c r="E9602" t="s">
        <v>150</v>
      </c>
      <c r="F9602" t="s">
        <v>26050</v>
      </c>
      <c r="G9602" t="s">
        <v>152</v>
      </c>
      <c r="H9602" t="s">
        <v>153</v>
      </c>
      <c r="I9602" t="s">
        <v>136</v>
      </c>
      <c r="J9602" t="s">
        <v>137</v>
      </c>
      <c r="K9602" t="s">
        <v>138</v>
      </c>
      <c r="L9602" t="s">
        <v>26051</v>
      </c>
      <c r="M9602" t="s">
        <v>26052</v>
      </c>
      <c r="N9602">
        <v>0.30833333299999999</v>
      </c>
      <c r="O9602">
        <v>0</v>
      </c>
      <c r="P9602">
        <v>447</v>
      </c>
      <c r="Q9602">
        <v>17</v>
      </c>
      <c r="R9602">
        <v>249</v>
      </c>
      <c r="S9602">
        <v>5</v>
      </c>
      <c r="T9602">
        <v>80</v>
      </c>
      <c r="U9602">
        <v>0</v>
      </c>
      <c r="V9602">
        <v>0</v>
      </c>
      <c r="W9602">
        <v>0</v>
      </c>
      <c r="X9602">
        <v>7.4669238423094511</v>
      </c>
      <c r="Y9602">
        <v>1.241522277752575</v>
      </c>
      <c r="Z9602">
        <v>6.2589142768908754</v>
      </c>
      <c r="AA9602">
        <v>8.6907458630712515</v>
      </c>
      <c r="AB9602">
        <v>7.7738969068405011</v>
      </c>
      <c r="AC9602">
        <v>0</v>
      </c>
      <c r="AD9602">
        <v>0</v>
      </c>
      <c r="AE9602">
        <v>31.432003166864657</v>
      </c>
    </row>
    <row r="9603" spans="1:31" x14ac:dyDescent="0.3">
      <c r="A9603">
        <v>2711536</v>
      </c>
      <c r="B9603">
        <v>1</v>
      </c>
      <c r="C9603" t="s">
        <v>80</v>
      </c>
      <c r="D9603" t="s">
        <v>82</v>
      </c>
      <c r="E9603" t="s">
        <v>200</v>
      </c>
      <c r="F9603" t="s">
        <v>26053</v>
      </c>
      <c r="G9603" t="s">
        <v>543</v>
      </c>
      <c r="H9603" t="s">
        <v>135</v>
      </c>
      <c r="I9603" t="s">
        <v>136</v>
      </c>
      <c r="J9603" t="s">
        <v>137</v>
      </c>
      <c r="K9603" t="s">
        <v>138</v>
      </c>
      <c r="L9603" t="s">
        <v>26054</v>
      </c>
      <c r="M9603" t="s">
        <v>26055</v>
      </c>
      <c r="N9603">
        <v>1.899444444</v>
      </c>
      <c r="O9603">
        <v>0</v>
      </c>
      <c r="P9603">
        <v>154</v>
      </c>
      <c r="Q9603">
        <v>0</v>
      </c>
      <c r="R9603">
        <v>0</v>
      </c>
      <c r="S9603">
        <v>0</v>
      </c>
      <c r="T9603">
        <v>4</v>
      </c>
      <c r="U9603">
        <v>0</v>
      </c>
      <c r="V9603">
        <v>0</v>
      </c>
      <c r="W9603">
        <v>0</v>
      </c>
      <c r="X9603">
        <v>56.773486911854469</v>
      </c>
      <c r="Y9603">
        <v>0</v>
      </c>
      <c r="Z9603">
        <v>0</v>
      </c>
      <c r="AA9603">
        <v>0</v>
      </c>
      <c r="AB9603">
        <v>4.3617762138873992</v>
      </c>
      <c r="AC9603">
        <v>0</v>
      </c>
      <c r="AD9603">
        <v>0</v>
      </c>
      <c r="AE9603">
        <v>61.135263125741872</v>
      </c>
    </row>
    <row r="9604" spans="1:31" x14ac:dyDescent="0.3">
      <c r="A9604">
        <v>2711516</v>
      </c>
      <c r="B9604">
        <v>1</v>
      </c>
      <c r="C9604" t="s">
        <v>80</v>
      </c>
      <c r="D9604" t="s">
        <v>93</v>
      </c>
      <c r="E9604" t="s">
        <v>173</v>
      </c>
      <c r="F9604" t="s">
        <v>26056</v>
      </c>
      <c r="G9604" t="s">
        <v>1613</v>
      </c>
      <c r="H9604" t="s">
        <v>5535</v>
      </c>
      <c r="I9604" t="s">
        <v>136</v>
      </c>
      <c r="J9604" t="s">
        <v>137</v>
      </c>
      <c r="K9604" t="s">
        <v>210</v>
      </c>
      <c r="L9604" t="s">
        <v>26057</v>
      </c>
      <c r="M9604" t="s">
        <v>26058</v>
      </c>
      <c r="N9604">
        <v>0.248888888</v>
      </c>
      <c r="O9604">
        <v>5</v>
      </c>
      <c r="P9604">
        <v>26221</v>
      </c>
      <c r="Q9604">
        <v>194</v>
      </c>
      <c r="R9604">
        <v>3740</v>
      </c>
      <c r="S9604">
        <v>181</v>
      </c>
      <c r="T9604">
        <v>5210</v>
      </c>
      <c r="U9604">
        <v>16</v>
      </c>
      <c r="V9604">
        <v>17</v>
      </c>
      <c r="W9604">
        <v>0.58293732440981338</v>
      </c>
      <c r="X9604">
        <v>884.5413150197237</v>
      </c>
      <c r="Y9604">
        <v>143.63638468051039</v>
      </c>
      <c r="Z9604">
        <v>306.0169097923025</v>
      </c>
      <c r="AA9604">
        <v>310.825815381003</v>
      </c>
      <c r="AB9604">
        <v>511.55366131459732</v>
      </c>
      <c r="AC9604">
        <v>234.65954347061955</v>
      </c>
      <c r="AD9604">
        <v>32.930757960135466</v>
      </c>
      <c r="AE9604">
        <v>2424.7473249433019</v>
      </c>
    </row>
    <row r="9605" spans="1:31" x14ac:dyDescent="0.3">
      <c r="A9605">
        <v>2711848</v>
      </c>
      <c r="B9605">
        <v>1</v>
      </c>
      <c r="C9605" t="s">
        <v>80</v>
      </c>
      <c r="D9605" t="s">
        <v>82</v>
      </c>
      <c r="E9605" t="s">
        <v>145</v>
      </c>
      <c r="F9605" t="s">
        <v>26059</v>
      </c>
      <c r="G9605" t="s">
        <v>181</v>
      </c>
      <c r="H9605" t="s">
        <v>135</v>
      </c>
      <c r="I9605" t="s">
        <v>136</v>
      </c>
      <c r="J9605" t="s">
        <v>137</v>
      </c>
      <c r="K9605" t="s">
        <v>138</v>
      </c>
      <c r="L9605" t="s">
        <v>26060</v>
      </c>
      <c r="M9605" t="s">
        <v>26061</v>
      </c>
      <c r="N9605">
        <v>1.625</v>
      </c>
      <c r="O9605">
        <v>0</v>
      </c>
      <c r="P9605">
        <v>25</v>
      </c>
      <c r="Q9605">
        <v>0</v>
      </c>
      <c r="R9605">
        <v>0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7.744839553262997</v>
      </c>
      <c r="Y9605">
        <v>0</v>
      </c>
      <c r="Z9605">
        <v>0</v>
      </c>
      <c r="AA9605">
        <v>0</v>
      </c>
      <c r="AB9605">
        <v>0</v>
      </c>
      <c r="AC9605">
        <v>0</v>
      </c>
      <c r="AD9605">
        <v>0</v>
      </c>
      <c r="AE9605">
        <v>7.744839553262997</v>
      </c>
    </row>
    <row r="9606" spans="1:31" x14ac:dyDescent="0.3">
      <c r="A9606">
        <v>2711871</v>
      </c>
      <c r="B9606">
        <v>1</v>
      </c>
      <c r="C9606" t="s">
        <v>80</v>
      </c>
      <c r="D9606" t="s">
        <v>94</v>
      </c>
      <c r="E9606" t="s">
        <v>213</v>
      </c>
      <c r="F9606" t="s">
        <v>2392</v>
      </c>
      <c r="G9606" t="s">
        <v>152</v>
      </c>
      <c r="H9606" t="s">
        <v>153</v>
      </c>
      <c r="I9606" t="s">
        <v>490</v>
      </c>
      <c r="J9606" t="s">
        <v>137</v>
      </c>
      <c r="K9606" t="s">
        <v>138</v>
      </c>
      <c r="L9606" t="s">
        <v>26062</v>
      </c>
      <c r="M9606" t="s">
        <v>26063</v>
      </c>
      <c r="N9606">
        <v>2.5000000000000001E-2</v>
      </c>
      <c r="O9606">
        <v>0</v>
      </c>
      <c r="P9606">
        <v>1111</v>
      </c>
      <c r="Q9606">
        <v>2</v>
      </c>
      <c r="R9606">
        <v>20</v>
      </c>
      <c r="S9606">
        <v>36</v>
      </c>
      <c r="T9606">
        <v>94</v>
      </c>
      <c r="U9606">
        <v>2</v>
      </c>
      <c r="V9606">
        <v>0</v>
      </c>
      <c r="W9606">
        <v>0</v>
      </c>
      <c r="X9606">
        <v>2.4598003228086798</v>
      </c>
      <c r="Y9606">
        <v>6.0554561163299998E-2</v>
      </c>
      <c r="Z9606">
        <v>0.11002310886375</v>
      </c>
      <c r="AA9606">
        <v>1.8252828337323004</v>
      </c>
      <c r="AB9606">
        <v>1.1702062775793751</v>
      </c>
      <c r="AC9606">
        <v>11.441845065984001</v>
      </c>
      <c r="AD9606">
        <v>0</v>
      </c>
      <c r="AE9606">
        <v>17.067712170131408</v>
      </c>
    </row>
    <row r="9607" spans="1:31" x14ac:dyDescent="0.3">
      <c r="A9607">
        <v>2711539</v>
      </c>
      <c r="B9607">
        <v>1</v>
      </c>
      <c r="C9607" t="s">
        <v>80</v>
      </c>
      <c r="D9607" t="s">
        <v>96</v>
      </c>
      <c r="E9607" t="s">
        <v>173</v>
      </c>
      <c r="F9607" t="s">
        <v>26064</v>
      </c>
      <c r="G9607" t="s">
        <v>5534</v>
      </c>
      <c r="H9607" t="s">
        <v>5535</v>
      </c>
      <c r="I9607" t="s">
        <v>136</v>
      </c>
      <c r="J9607" t="s">
        <v>137</v>
      </c>
      <c r="K9607" t="s">
        <v>210</v>
      </c>
      <c r="L9607" t="s">
        <v>26065</v>
      </c>
      <c r="M9607" t="s">
        <v>26066</v>
      </c>
      <c r="N9607">
        <v>0.343888888</v>
      </c>
      <c r="O9607">
        <v>100</v>
      </c>
      <c r="P9607">
        <v>14087</v>
      </c>
      <c r="Q9607">
        <v>9</v>
      </c>
      <c r="R9607">
        <v>309</v>
      </c>
      <c r="S9607">
        <v>50</v>
      </c>
      <c r="T9607">
        <v>1853</v>
      </c>
      <c r="U9607">
        <v>0</v>
      </c>
      <c r="V9607">
        <v>1</v>
      </c>
      <c r="W9607">
        <v>21.577313210888288</v>
      </c>
      <c r="X9607">
        <v>867.29117478276123</v>
      </c>
      <c r="Y9607">
        <v>14.134448804254426</v>
      </c>
      <c r="Z9607">
        <v>15.71904950466144</v>
      </c>
      <c r="AA9607">
        <v>341.45970420258215</v>
      </c>
      <c r="AB9607">
        <v>600.16586721007548</v>
      </c>
      <c r="AC9607">
        <v>0</v>
      </c>
      <c r="AD9607">
        <v>0</v>
      </c>
      <c r="AE9607">
        <v>1860.347557715223</v>
      </c>
    </row>
    <row r="9608" spans="1:31" x14ac:dyDescent="0.3">
      <c r="A9608">
        <v>2711662</v>
      </c>
      <c r="B9608">
        <v>1</v>
      </c>
      <c r="C9608" t="s">
        <v>80</v>
      </c>
      <c r="D9608" t="s">
        <v>103</v>
      </c>
      <c r="E9608" t="s">
        <v>161</v>
      </c>
      <c r="F9608" t="s">
        <v>26067</v>
      </c>
      <c r="G9608" t="s">
        <v>163</v>
      </c>
      <c r="H9608" t="s">
        <v>135</v>
      </c>
      <c r="I9608" t="s">
        <v>136</v>
      </c>
      <c r="J9608" t="s">
        <v>137</v>
      </c>
      <c r="K9608" t="s">
        <v>138</v>
      </c>
      <c r="L9608" t="s">
        <v>26068</v>
      </c>
      <c r="M9608" t="s">
        <v>26069</v>
      </c>
      <c r="N9608">
        <v>0.82666666600000005</v>
      </c>
      <c r="O9608">
        <v>0</v>
      </c>
      <c r="P9608">
        <v>0</v>
      </c>
      <c r="Q9608">
        <v>0</v>
      </c>
      <c r="R9608">
        <v>0</v>
      </c>
      <c r="S9608">
        <v>0</v>
      </c>
      <c r="T9608">
        <v>2</v>
      </c>
      <c r="U9608">
        <v>0</v>
      </c>
      <c r="V9608">
        <v>0</v>
      </c>
      <c r="W9608">
        <v>0</v>
      </c>
      <c r="X9608">
        <v>0</v>
      </c>
      <c r="Y9608">
        <v>0</v>
      </c>
      <c r="Z9608">
        <v>0</v>
      </c>
      <c r="AA9608">
        <v>0</v>
      </c>
      <c r="AB9608">
        <v>6.3733835520696012</v>
      </c>
      <c r="AC9608">
        <v>0</v>
      </c>
      <c r="AD9608">
        <v>0</v>
      </c>
      <c r="AE9608">
        <v>6.3733835520696012</v>
      </c>
    </row>
    <row r="9609" spans="1:31" x14ac:dyDescent="0.3">
      <c r="A9609">
        <v>2711748</v>
      </c>
      <c r="B9609">
        <v>1</v>
      </c>
      <c r="C9609" t="s">
        <v>80</v>
      </c>
      <c r="D9609" t="s">
        <v>98</v>
      </c>
      <c r="E9609" t="s">
        <v>145</v>
      </c>
      <c r="F9609" t="s">
        <v>26070</v>
      </c>
      <c r="G9609" t="s">
        <v>230</v>
      </c>
      <c r="H9609" t="s">
        <v>135</v>
      </c>
      <c r="I9609" t="s">
        <v>136</v>
      </c>
      <c r="J9609" t="s">
        <v>137</v>
      </c>
      <c r="K9609" t="s">
        <v>138</v>
      </c>
      <c r="L9609" t="s">
        <v>26071</v>
      </c>
      <c r="M9609" t="s">
        <v>26072</v>
      </c>
      <c r="N9609">
        <v>2.6688888880000001</v>
      </c>
      <c r="O9609">
        <v>0</v>
      </c>
      <c r="P9609">
        <v>1</v>
      </c>
      <c r="Q9609">
        <v>0</v>
      </c>
      <c r="R9609">
        <v>0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0</v>
      </c>
      <c r="Y9609">
        <v>0</v>
      </c>
      <c r="Z9609">
        <v>0</v>
      </c>
      <c r="AA9609">
        <v>0</v>
      </c>
      <c r="AB9609">
        <v>0</v>
      </c>
      <c r="AC9609">
        <v>0</v>
      </c>
      <c r="AD9609">
        <v>0</v>
      </c>
      <c r="AE9609">
        <v>0</v>
      </c>
    </row>
    <row r="9610" spans="1:31" x14ac:dyDescent="0.3">
      <c r="A9610">
        <v>2711702</v>
      </c>
      <c r="B9610">
        <v>1</v>
      </c>
      <c r="C9610" t="s">
        <v>81</v>
      </c>
      <c r="D9610" t="s">
        <v>117</v>
      </c>
      <c r="E9610" t="s">
        <v>156</v>
      </c>
      <c r="F9610" t="s">
        <v>26073</v>
      </c>
      <c r="G9610" t="s">
        <v>209</v>
      </c>
      <c r="H9610" t="s">
        <v>153</v>
      </c>
      <c r="I9610" t="s">
        <v>136</v>
      </c>
      <c r="J9610" t="s">
        <v>137</v>
      </c>
      <c r="K9610" t="s">
        <v>210</v>
      </c>
      <c r="L9610" t="s">
        <v>26074</v>
      </c>
      <c r="M9610" t="s">
        <v>26075</v>
      </c>
      <c r="N9610">
        <v>6.3963888879999997</v>
      </c>
      <c r="O9610">
        <v>0</v>
      </c>
      <c r="P9610">
        <v>1308</v>
      </c>
      <c r="Q9610">
        <v>0</v>
      </c>
      <c r="R9610">
        <v>0</v>
      </c>
      <c r="S9610">
        <v>0</v>
      </c>
      <c r="T9610">
        <v>75</v>
      </c>
      <c r="U9610">
        <v>0</v>
      </c>
      <c r="V9610">
        <v>0</v>
      </c>
      <c r="W9610">
        <v>0</v>
      </c>
      <c r="X9610">
        <v>1329.8415852693618</v>
      </c>
      <c r="Y9610">
        <v>0</v>
      </c>
      <c r="Z9610">
        <v>0</v>
      </c>
      <c r="AA9610">
        <v>0</v>
      </c>
      <c r="AB9610">
        <v>170.89840356284955</v>
      </c>
      <c r="AC9610">
        <v>0</v>
      </c>
      <c r="AD9610">
        <v>0</v>
      </c>
      <c r="AE9610">
        <v>1500.7399888322113</v>
      </c>
    </row>
    <row r="9611" spans="1:31" x14ac:dyDescent="0.3">
      <c r="A9611">
        <v>2711854</v>
      </c>
      <c r="B9611">
        <v>1</v>
      </c>
      <c r="C9611" t="s">
        <v>80</v>
      </c>
      <c r="D9611" t="s">
        <v>96</v>
      </c>
      <c r="E9611" t="s">
        <v>145</v>
      </c>
      <c r="F9611" t="s">
        <v>26076</v>
      </c>
      <c r="G9611" t="s">
        <v>181</v>
      </c>
      <c r="H9611" t="s">
        <v>135</v>
      </c>
      <c r="I9611" t="s">
        <v>136</v>
      </c>
      <c r="J9611" t="s">
        <v>137</v>
      </c>
      <c r="K9611" t="s">
        <v>138</v>
      </c>
      <c r="L9611" t="s">
        <v>26077</v>
      </c>
      <c r="M9611" t="s">
        <v>26078</v>
      </c>
      <c r="N9611">
        <v>8.57</v>
      </c>
      <c r="O9611">
        <v>0</v>
      </c>
      <c r="P9611">
        <v>2</v>
      </c>
      <c r="Q9611">
        <v>0</v>
      </c>
      <c r="R9611">
        <v>0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1.8069089064500001</v>
      </c>
      <c r="Y9611">
        <v>0</v>
      </c>
      <c r="Z9611">
        <v>0</v>
      </c>
      <c r="AA9611">
        <v>0</v>
      </c>
      <c r="AB9611">
        <v>0</v>
      </c>
      <c r="AC9611">
        <v>0</v>
      </c>
      <c r="AD9611">
        <v>0</v>
      </c>
      <c r="AE9611">
        <v>1.8069089064500001</v>
      </c>
    </row>
    <row r="9612" spans="1:31" x14ac:dyDescent="0.3">
      <c r="A9612">
        <v>2711645</v>
      </c>
      <c r="B9612">
        <v>1</v>
      </c>
      <c r="C9612" t="s">
        <v>80</v>
      </c>
      <c r="D9612" t="s">
        <v>90</v>
      </c>
      <c r="E9612" t="s">
        <v>173</v>
      </c>
      <c r="F9612" t="s">
        <v>26079</v>
      </c>
      <c r="G9612" t="s">
        <v>300</v>
      </c>
      <c r="H9612" t="s">
        <v>153</v>
      </c>
      <c r="I9612" t="s">
        <v>136</v>
      </c>
      <c r="J9612" t="s">
        <v>137</v>
      </c>
      <c r="K9612" t="s">
        <v>210</v>
      </c>
      <c r="L9612" t="s">
        <v>26080</v>
      </c>
      <c r="M9612" t="s">
        <v>26081</v>
      </c>
      <c r="N9612">
        <v>4.7280555550000001</v>
      </c>
      <c r="O9612">
        <v>0</v>
      </c>
      <c r="P9612">
        <v>2280</v>
      </c>
      <c r="Q9612">
        <v>0</v>
      </c>
      <c r="R9612">
        <v>0</v>
      </c>
      <c r="S9612">
        <v>0</v>
      </c>
      <c r="T9612">
        <v>165</v>
      </c>
      <c r="U9612">
        <v>0</v>
      </c>
      <c r="V9612">
        <v>0</v>
      </c>
      <c r="W9612">
        <v>0</v>
      </c>
      <c r="X9612">
        <v>2137.2795086991728</v>
      </c>
      <c r="Y9612">
        <v>0</v>
      </c>
      <c r="Z9612">
        <v>0</v>
      </c>
      <c r="AA9612">
        <v>0</v>
      </c>
      <c r="AB9612">
        <v>682.46380816436954</v>
      </c>
      <c r="AC9612">
        <v>0</v>
      </c>
      <c r="AD9612">
        <v>0</v>
      </c>
      <c r="AE9612">
        <v>2819.7433168635425</v>
      </c>
    </row>
    <row r="9613" spans="1:31" x14ac:dyDescent="0.3">
      <c r="A9613">
        <v>2711576</v>
      </c>
      <c r="B9613">
        <v>1</v>
      </c>
      <c r="C9613" t="s">
        <v>80</v>
      </c>
      <c r="D9613" t="s">
        <v>96</v>
      </c>
      <c r="E9613" t="s">
        <v>145</v>
      </c>
      <c r="F9613" t="s">
        <v>26082</v>
      </c>
      <c r="G9613" t="s">
        <v>181</v>
      </c>
      <c r="H9613" t="s">
        <v>135</v>
      </c>
      <c r="I9613" t="s">
        <v>136</v>
      </c>
      <c r="J9613" t="s">
        <v>137</v>
      </c>
      <c r="K9613" t="s">
        <v>138</v>
      </c>
      <c r="L9613" t="s">
        <v>26083</v>
      </c>
      <c r="M9613" t="s">
        <v>26084</v>
      </c>
      <c r="N9613">
        <v>9.1669444440000003</v>
      </c>
      <c r="O9613">
        <v>0</v>
      </c>
      <c r="P9613">
        <v>0</v>
      </c>
      <c r="Q9613">
        <v>0</v>
      </c>
      <c r="R9613">
        <v>0</v>
      </c>
      <c r="S9613">
        <v>0</v>
      </c>
      <c r="T9613">
        <v>1</v>
      </c>
      <c r="U9613">
        <v>0</v>
      </c>
      <c r="V9613">
        <v>0</v>
      </c>
      <c r="W9613">
        <v>0</v>
      </c>
      <c r="X9613">
        <v>0</v>
      </c>
      <c r="Y9613">
        <v>0</v>
      </c>
      <c r="Z9613">
        <v>0</v>
      </c>
      <c r="AA9613">
        <v>0</v>
      </c>
      <c r="AB9613">
        <v>6.7021188766250175</v>
      </c>
      <c r="AC9613">
        <v>0</v>
      </c>
      <c r="AD9613">
        <v>0</v>
      </c>
      <c r="AE9613">
        <v>6.7021188766250175</v>
      </c>
    </row>
    <row r="9614" spans="1:31" x14ac:dyDescent="0.3">
      <c r="A9614">
        <v>2711768</v>
      </c>
      <c r="B9614">
        <v>1</v>
      </c>
      <c r="C9614" t="s">
        <v>81</v>
      </c>
      <c r="D9614" t="s">
        <v>128</v>
      </c>
      <c r="E9614" t="s">
        <v>161</v>
      </c>
      <c r="F9614" t="s">
        <v>5334</v>
      </c>
      <c r="G9614" t="s">
        <v>163</v>
      </c>
      <c r="H9614" t="s">
        <v>135</v>
      </c>
      <c r="I9614" t="s">
        <v>136</v>
      </c>
      <c r="J9614" t="s">
        <v>137</v>
      </c>
      <c r="K9614" t="s">
        <v>138</v>
      </c>
      <c r="L9614" t="s">
        <v>26085</v>
      </c>
      <c r="M9614" t="s">
        <v>26086</v>
      </c>
      <c r="N9614">
        <v>2.7794444440000001</v>
      </c>
      <c r="O9614">
        <v>0</v>
      </c>
      <c r="P9614">
        <v>62</v>
      </c>
      <c r="Q9614">
        <v>0</v>
      </c>
      <c r="R9614">
        <v>0</v>
      </c>
      <c r="S9614">
        <v>0</v>
      </c>
      <c r="T9614">
        <v>6</v>
      </c>
      <c r="U9614">
        <v>0</v>
      </c>
      <c r="V9614">
        <v>0</v>
      </c>
      <c r="W9614">
        <v>0</v>
      </c>
      <c r="X9614">
        <v>34.364283768631857</v>
      </c>
      <c r="Y9614">
        <v>0</v>
      </c>
      <c r="Z9614">
        <v>0</v>
      </c>
      <c r="AA9614">
        <v>0</v>
      </c>
      <c r="AB9614">
        <v>21.974715211982378</v>
      </c>
      <c r="AC9614">
        <v>0</v>
      </c>
      <c r="AD9614">
        <v>0</v>
      </c>
      <c r="AE9614">
        <v>56.338998980614235</v>
      </c>
    </row>
    <row r="9615" spans="1:31" x14ac:dyDescent="0.3">
      <c r="A9615">
        <v>2711619</v>
      </c>
      <c r="B9615">
        <v>1</v>
      </c>
      <c r="C9615" t="s">
        <v>81</v>
      </c>
      <c r="D9615" t="s">
        <v>121</v>
      </c>
      <c r="E9615" t="s">
        <v>150</v>
      </c>
      <c r="F9615" t="s">
        <v>6008</v>
      </c>
      <c r="G9615" t="s">
        <v>152</v>
      </c>
      <c r="H9615" t="s">
        <v>153</v>
      </c>
      <c r="I9615" t="s">
        <v>136</v>
      </c>
      <c r="J9615" t="s">
        <v>137</v>
      </c>
      <c r="K9615" t="s">
        <v>138</v>
      </c>
      <c r="L9615" t="s">
        <v>26087</v>
      </c>
      <c r="M9615" t="s">
        <v>26088</v>
      </c>
      <c r="N9615">
        <v>0.31222222199999999</v>
      </c>
      <c r="O9615">
        <v>7</v>
      </c>
      <c r="P9615">
        <v>1596</v>
      </c>
      <c r="Q9615">
        <v>10</v>
      </c>
      <c r="R9615">
        <v>75</v>
      </c>
      <c r="S9615">
        <v>5</v>
      </c>
      <c r="T9615">
        <v>65</v>
      </c>
      <c r="U9615">
        <v>0</v>
      </c>
      <c r="V9615">
        <v>0</v>
      </c>
      <c r="W9615">
        <v>0.43226255664666668</v>
      </c>
      <c r="X9615">
        <v>54.744813149352765</v>
      </c>
      <c r="Y9615">
        <v>5.1373952714987059</v>
      </c>
      <c r="Z9615">
        <v>0.74288879327801993</v>
      </c>
      <c r="AA9615">
        <v>3.0872077656521002</v>
      </c>
      <c r="AB9615">
        <v>12.19195988308411</v>
      </c>
      <c r="AC9615">
        <v>0</v>
      </c>
      <c r="AD9615">
        <v>0</v>
      </c>
      <c r="AE9615">
        <v>76.336527419512365</v>
      </c>
    </row>
    <row r="9616" spans="1:31" x14ac:dyDescent="0.3">
      <c r="A9616">
        <v>2711725</v>
      </c>
      <c r="B9616">
        <v>1</v>
      </c>
      <c r="C9616" t="s">
        <v>80</v>
      </c>
      <c r="D9616" t="s">
        <v>82</v>
      </c>
      <c r="E9616" t="s">
        <v>200</v>
      </c>
      <c r="F9616" t="s">
        <v>26089</v>
      </c>
      <c r="G9616" t="s">
        <v>393</v>
      </c>
      <c r="H9616" t="s">
        <v>135</v>
      </c>
      <c r="I9616" t="s">
        <v>136</v>
      </c>
      <c r="J9616" t="s">
        <v>137</v>
      </c>
      <c r="K9616" t="s">
        <v>138</v>
      </c>
      <c r="L9616" t="s">
        <v>26090</v>
      </c>
      <c r="M9616" t="s">
        <v>26091</v>
      </c>
      <c r="N9616">
        <v>11.360277777</v>
      </c>
      <c r="O9616">
        <v>0</v>
      </c>
      <c r="P9616">
        <v>0</v>
      </c>
      <c r="Q9616">
        <v>0</v>
      </c>
      <c r="R9616">
        <v>0</v>
      </c>
      <c r="S9616">
        <v>0</v>
      </c>
      <c r="T9616">
        <v>15</v>
      </c>
      <c r="U9616">
        <v>0</v>
      </c>
      <c r="V9616">
        <v>0</v>
      </c>
      <c r="W9616">
        <v>0</v>
      </c>
      <c r="X9616">
        <v>0</v>
      </c>
      <c r="Y9616">
        <v>0</v>
      </c>
      <c r="Z9616">
        <v>0</v>
      </c>
      <c r="AA9616">
        <v>0</v>
      </c>
      <c r="AB9616">
        <v>389.09225334069197</v>
      </c>
      <c r="AC9616">
        <v>0</v>
      </c>
      <c r="AD9616">
        <v>0</v>
      </c>
      <c r="AE9616">
        <v>389.09225334069197</v>
      </c>
    </row>
    <row r="9617" spans="1:31" x14ac:dyDescent="0.3">
      <c r="A9617">
        <v>2711831</v>
      </c>
      <c r="B9617">
        <v>1</v>
      </c>
      <c r="C9617" t="s">
        <v>81</v>
      </c>
      <c r="D9617" t="s">
        <v>123</v>
      </c>
      <c r="E9617" t="s">
        <v>156</v>
      </c>
      <c r="F9617" t="s">
        <v>7707</v>
      </c>
      <c r="G9617" t="s">
        <v>152</v>
      </c>
      <c r="H9617" t="s">
        <v>153</v>
      </c>
      <c r="I9617" t="s">
        <v>136</v>
      </c>
      <c r="J9617" t="s">
        <v>137</v>
      </c>
      <c r="K9617" t="s">
        <v>138</v>
      </c>
      <c r="L9617" t="s">
        <v>26092</v>
      </c>
      <c r="M9617" t="s">
        <v>26093</v>
      </c>
      <c r="N9617">
        <v>1.929444444</v>
      </c>
      <c r="O9617">
        <v>2</v>
      </c>
      <c r="P9617">
        <v>377</v>
      </c>
      <c r="Q9617">
        <v>8</v>
      </c>
      <c r="R9617">
        <v>13</v>
      </c>
      <c r="S9617">
        <v>5</v>
      </c>
      <c r="T9617">
        <v>16</v>
      </c>
      <c r="U9617">
        <v>1</v>
      </c>
      <c r="V9617">
        <v>0</v>
      </c>
      <c r="W9617">
        <v>0.36404438809386747</v>
      </c>
      <c r="X9617">
        <v>121.34583031881829</v>
      </c>
      <c r="Y9617">
        <v>62.847296312754551</v>
      </c>
      <c r="Z9617">
        <v>3.3793247216867597</v>
      </c>
      <c r="AA9617">
        <v>93.711523189819772</v>
      </c>
      <c r="AB9617">
        <v>25.506239091680932</v>
      </c>
      <c r="AC9617">
        <v>42.088333163607707</v>
      </c>
      <c r="AD9617">
        <v>0</v>
      </c>
      <c r="AE9617">
        <v>349.24259118646194</v>
      </c>
    </row>
    <row r="9618" spans="1:31" x14ac:dyDescent="0.3">
      <c r="A9618">
        <v>2712123</v>
      </c>
      <c r="B9618">
        <v>1</v>
      </c>
      <c r="C9618" t="s">
        <v>81</v>
      </c>
      <c r="D9618" t="s">
        <v>128</v>
      </c>
      <c r="E9618" t="s">
        <v>145</v>
      </c>
      <c r="F9618" t="s">
        <v>26094</v>
      </c>
      <c r="G9618" t="s">
        <v>147</v>
      </c>
      <c r="H9618" t="s">
        <v>135</v>
      </c>
      <c r="I9618" t="s">
        <v>136</v>
      </c>
      <c r="J9618" t="s">
        <v>137</v>
      </c>
      <c r="K9618" t="s">
        <v>138</v>
      </c>
      <c r="L9618" t="s">
        <v>26095</v>
      </c>
      <c r="M9618" t="s">
        <v>26096</v>
      </c>
      <c r="N9618">
        <v>3.28</v>
      </c>
      <c r="O9618">
        <v>0</v>
      </c>
      <c r="P9618">
        <v>11</v>
      </c>
      <c r="Q9618">
        <v>0</v>
      </c>
      <c r="R9618">
        <v>0</v>
      </c>
      <c r="S9618">
        <v>0</v>
      </c>
      <c r="T9618">
        <v>2</v>
      </c>
      <c r="U9618">
        <v>0</v>
      </c>
      <c r="V9618">
        <v>0</v>
      </c>
      <c r="W9618">
        <v>0</v>
      </c>
      <c r="X9618">
        <v>5.9142435444744939</v>
      </c>
      <c r="Y9618">
        <v>0</v>
      </c>
      <c r="Z9618">
        <v>0</v>
      </c>
      <c r="AA9618">
        <v>0</v>
      </c>
      <c r="AB9618">
        <v>8.5160820285740009</v>
      </c>
      <c r="AC9618">
        <v>0</v>
      </c>
      <c r="AD9618">
        <v>0</v>
      </c>
      <c r="AE9618">
        <v>14.430325573048496</v>
      </c>
    </row>
    <row r="9619" spans="1:31" x14ac:dyDescent="0.3">
      <c r="A9619">
        <v>2711582</v>
      </c>
      <c r="B9619">
        <v>1</v>
      </c>
      <c r="C9619" t="s">
        <v>81</v>
      </c>
      <c r="D9619" t="s">
        <v>113</v>
      </c>
      <c r="E9619" t="s">
        <v>213</v>
      </c>
      <c r="F9619" t="s">
        <v>26097</v>
      </c>
      <c r="G9619" t="s">
        <v>152</v>
      </c>
      <c r="H9619" t="s">
        <v>153</v>
      </c>
      <c r="I9619" t="s">
        <v>490</v>
      </c>
      <c r="J9619" t="s">
        <v>137</v>
      </c>
      <c r="K9619" t="s">
        <v>138</v>
      </c>
      <c r="L9619" t="s">
        <v>26098</v>
      </c>
      <c r="M9619" t="s">
        <v>26099</v>
      </c>
      <c r="N9619">
        <v>9.4444439999999998E-3</v>
      </c>
      <c r="O9619">
        <v>0</v>
      </c>
      <c r="P9619">
        <v>176</v>
      </c>
      <c r="Q9619">
        <v>1</v>
      </c>
      <c r="R9619">
        <v>56</v>
      </c>
      <c r="S9619">
        <v>0</v>
      </c>
      <c r="T9619">
        <v>11</v>
      </c>
      <c r="U9619">
        <v>0</v>
      </c>
      <c r="V9619">
        <v>0</v>
      </c>
      <c r="W9619">
        <v>0</v>
      </c>
      <c r="X9619">
        <v>0.2116874617043617</v>
      </c>
      <c r="Y9619">
        <v>3.1821659259063335E-2</v>
      </c>
      <c r="Z9619">
        <v>4.1090392734066672E-2</v>
      </c>
      <c r="AA9619">
        <v>0</v>
      </c>
      <c r="AB9619">
        <v>0.28610548621264337</v>
      </c>
      <c r="AC9619">
        <v>0</v>
      </c>
      <c r="AD9619">
        <v>0</v>
      </c>
      <c r="AE9619">
        <v>0.57070499991013501</v>
      </c>
    </row>
    <row r="9620" spans="1:31" x14ac:dyDescent="0.3">
      <c r="A9620">
        <v>2711966</v>
      </c>
      <c r="B9620">
        <v>1</v>
      </c>
      <c r="C9620" t="s">
        <v>80</v>
      </c>
      <c r="D9620" t="s">
        <v>83</v>
      </c>
      <c r="E9620" t="s">
        <v>200</v>
      </c>
      <c r="F9620" t="s">
        <v>26100</v>
      </c>
      <c r="G9620" t="s">
        <v>543</v>
      </c>
      <c r="H9620" t="s">
        <v>135</v>
      </c>
      <c r="I9620" t="s">
        <v>136</v>
      </c>
      <c r="J9620" t="s">
        <v>137</v>
      </c>
      <c r="K9620" t="s">
        <v>138</v>
      </c>
      <c r="L9620" t="s">
        <v>26101</v>
      </c>
      <c r="M9620" t="s">
        <v>26102</v>
      </c>
      <c r="N9620">
        <v>2.423888888</v>
      </c>
      <c r="O9620">
        <v>0</v>
      </c>
      <c r="P9620">
        <v>0</v>
      </c>
      <c r="Q9620">
        <v>0</v>
      </c>
      <c r="R9620">
        <v>0</v>
      </c>
      <c r="S9620">
        <v>0</v>
      </c>
      <c r="T9620">
        <v>11</v>
      </c>
      <c r="U9620">
        <v>0</v>
      </c>
      <c r="V9620">
        <v>0</v>
      </c>
      <c r="W9620">
        <v>0</v>
      </c>
      <c r="X9620">
        <v>0</v>
      </c>
      <c r="Y9620">
        <v>0</v>
      </c>
      <c r="Z9620">
        <v>0</v>
      </c>
      <c r="AA9620">
        <v>0</v>
      </c>
      <c r="AB9620">
        <v>39.067924553505314</v>
      </c>
      <c r="AC9620">
        <v>0</v>
      </c>
      <c r="AD9620">
        <v>0</v>
      </c>
      <c r="AE9620">
        <v>39.067924553505314</v>
      </c>
    </row>
    <row r="9621" spans="1:31" x14ac:dyDescent="0.3">
      <c r="A9621">
        <v>2712106</v>
      </c>
      <c r="B9621">
        <v>1</v>
      </c>
      <c r="C9621" t="s">
        <v>80</v>
      </c>
      <c r="D9621" t="s">
        <v>82</v>
      </c>
      <c r="E9621" t="s">
        <v>145</v>
      </c>
      <c r="F9621" t="s">
        <v>26103</v>
      </c>
      <c r="G9621" t="s">
        <v>230</v>
      </c>
      <c r="H9621" t="s">
        <v>135</v>
      </c>
      <c r="I9621" t="s">
        <v>136</v>
      </c>
      <c r="J9621" t="s">
        <v>137</v>
      </c>
      <c r="K9621" t="s">
        <v>138</v>
      </c>
      <c r="L9621" t="s">
        <v>26104</v>
      </c>
      <c r="M9621" t="s">
        <v>26105</v>
      </c>
      <c r="N9621">
        <v>2.1866666659999998</v>
      </c>
      <c r="O9621">
        <v>0</v>
      </c>
      <c r="P9621">
        <v>1</v>
      </c>
      <c r="Q9621">
        <v>0</v>
      </c>
      <c r="R9621">
        <v>0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0.74618814121659094</v>
      </c>
      <c r="Y9621">
        <v>0</v>
      </c>
      <c r="Z9621">
        <v>0</v>
      </c>
      <c r="AA9621">
        <v>0</v>
      </c>
      <c r="AB9621">
        <v>0</v>
      </c>
      <c r="AC9621">
        <v>0</v>
      </c>
      <c r="AD9621">
        <v>0</v>
      </c>
      <c r="AE9621">
        <v>0.74618814121659094</v>
      </c>
    </row>
    <row r="9622" spans="1:31" x14ac:dyDescent="0.3">
      <c r="A9622">
        <v>2711588</v>
      </c>
      <c r="B9622">
        <v>1</v>
      </c>
      <c r="C9622" t="s">
        <v>81</v>
      </c>
      <c r="D9622" t="s">
        <v>123</v>
      </c>
      <c r="E9622" t="s">
        <v>156</v>
      </c>
      <c r="F9622" t="s">
        <v>26106</v>
      </c>
      <c r="G9622" t="s">
        <v>185</v>
      </c>
      <c r="H9622" t="s">
        <v>153</v>
      </c>
      <c r="I9622" t="s">
        <v>136</v>
      </c>
      <c r="J9622" t="s">
        <v>137</v>
      </c>
      <c r="K9622" t="s">
        <v>138</v>
      </c>
      <c r="L9622" t="s">
        <v>26107</v>
      </c>
      <c r="M9622" t="s">
        <v>26108</v>
      </c>
      <c r="N9622">
        <v>1.598333333</v>
      </c>
      <c r="O9622">
        <v>3</v>
      </c>
      <c r="P9622">
        <v>555</v>
      </c>
      <c r="Q9622">
        <v>104</v>
      </c>
      <c r="R9622">
        <v>66</v>
      </c>
      <c r="S9622">
        <v>6</v>
      </c>
      <c r="T9622">
        <v>75</v>
      </c>
      <c r="U9622">
        <v>1</v>
      </c>
      <c r="V9622">
        <v>1</v>
      </c>
      <c r="W9622">
        <v>0.31263601798999996</v>
      </c>
      <c r="X9622">
        <v>133.45024599576402</v>
      </c>
      <c r="Y9622">
        <v>32.09460567320712</v>
      </c>
      <c r="Z9622">
        <v>13.228447982590277</v>
      </c>
      <c r="AA9622">
        <v>0.38954298256800002</v>
      </c>
      <c r="AB9622">
        <v>68.172874180509112</v>
      </c>
      <c r="AC9622">
        <v>172.95441387777515</v>
      </c>
      <c r="AD9622">
        <v>0.41240935857944006</v>
      </c>
      <c r="AE9622">
        <v>421.01517606898312</v>
      </c>
    </row>
    <row r="9623" spans="1:31" x14ac:dyDescent="0.3">
      <c r="A9623">
        <v>2711920</v>
      </c>
      <c r="B9623">
        <v>1</v>
      </c>
      <c r="C9623" t="s">
        <v>80</v>
      </c>
      <c r="D9623" t="s">
        <v>96</v>
      </c>
      <c r="E9623" t="s">
        <v>145</v>
      </c>
      <c r="F9623" t="s">
        <v>26109</v>
      </c>
      <c r="G9623" t="s">
        <v>230</v>
      </c>
      <c r="H9623" t="s">
        <v>135</v>
      </c>
      <c r="I9623" t="s">
        <v>136</v>
      </c>
      <c r="J9623" t="s">
        <v>137</v>
      </c>
      <c r="K9623" t="s">
        <v>138</v>
      </c>
      <c r="L9623" t="s">
        <v>26110</v>
      </c>
      <c r="M9623" t="s">
        <v>26111</v>
      </c>
      <c r="N9623">
        <v>7.0025000000000004</v>
      </c>
      <c r="O9623">
        <v>0</v>
      </c>
      <c r="P9623">
        <v>2</v>
      </c>
      <c r="Q9623">
        <v>0</v>
      </c>
      <c r="R9623">
        <v>0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7.5560206690874407</v>
      </c>
      <c r="Y9623">
        <v>0</v>
      </c>
      <c r="Z9623">
        <v>0</v>
      </c>
      <c r="AA9623">
        <v>0</v>
      </c>
      <c r="AB9623">
        <v>0</v>
      </c>
      <c r="AC9623">
        <v>0</v>
      </c>
      <c r="AD9623">
        <v>0</v>
      </c>
      <c r="AE9623">
        <v>7.5560206690874407</v>
      </c>
    </row>
    <row r="9624" spans="1:31" x14ac:dyDescent="0.3">
      <c r="A9624">
        <v>2711565</v>
      </c>
      <c r="B9624">
        <v>1</v>
      </c>
      <c r="C9624" t="s">
        <v>80</v>
      </c>
      <c r="D9624" t="s">
        <v>94</v>
      </c>
      <c r="E9624" t="s">
        <v>161</v>
      </c>
      <c r="F9624" t="s">
        <v>26112</v>
      </c>
      <c r="G9624" t="s">
        <v>163</v>
      </c>
      <c r="H9624" t="s">
        <v>135</v>
      </c>
      <c r="I9624" t="s">
        <v>136</v>
      </c>
      <c r="J9624" t="s">
        <v>137</v>
      </c>
      <c r="K9624" t="s">
        <v>138</v>
      </c>
      <c r="L9624" t="s">
        <v>26113</v>
      </c>
      <c r="M9624" t="s">
        <v>26114</v>
      </c>
      <c r="N9624">
        <v>1.1599999999999999</v>
      </c>
      <c r="O9624">
        <v>0</v>
      </c>
      <c r="P9624">
        <v>0</v>
      </c>
      <c r="Q9624">
        <v>0</v>
      </c>
      <c r="R9624">
        <v>0</v>
      </c>
      <c r="S9624">
        <v>0</v>
      </c>
      <c r="T9624">
        <v>16</v>
      </c>
      <c r="U9624">
        <v>0</v>
      </c>
      <c r="V9624">
        <v>0</v>
      </c>
      <c r="W9624">
        <v>0</v>
      </c>
      <c r="X9624">
        <v>0</v>
      </c>
      <c r="Y9624">
        <v>0</v>
      </c>
      <c r="Z9624">
        <v>0</v>
      </c>
      <c r="AA9624">
        <v>0</v>
      </c>
      <c r="AB9624">
        <v>17.224549945920799</v>
      </c>
      <c r="AC9624">
        <v>0</v>
      </c>
      <c r="AD9624">
        <v>0</v>
      </c>
      <c r="AE9624">
        <v>17.224549945920799</v>
      </c>
    </row>
    <row r="9625" spans="1:31" x14ac:dyDescent="0.3">
      <c r="A9625">
        <v>2711651</v>
      </c>
      <c r="B9625">
        <v>1</v>
      </c>
      <c r="C9625" t="s">
        <v>81</v>
      </c>
      <c r="D9625" t="s">
        <v>128</v>
      </c>
      <c r="E9625" t="s">
        <v>161</v>
      </c>
      <c r="F9625" t="s">
        <v>26115</v>
      </c>
      <c r="G9625" t="s">
        <v>163</v>
      </c>
      <c r="H9625" t="s">
        <v>135</v>
      </c>
      <c r="I9625" t="s">
        <v>136</v>
      </c>
      <c r="J9625" t="s">
        <v>137</v>
      </c>
      <c r="K9625" t="s">
        <v>138</v>
      </c>
      <c r="L9625" t="s">
        <v>26116</v>
      </c>
      <c r="M9625" t="s">
        <v>26117</v>
      </c>
      <c r="N9625">
        <v>1.4713888879999999</v>
      </c>
      <c r="O9625">
        <v>0</v>
      </c>
      <c r="P9625">
        <v>18</v>
      </c>
      <c r="Q9625">
        <v>0</v>
      </c>
      <c r="R9625">
        <v>0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4.2313907457096827</v>
      </c>
      <c r="Y9625">
        <v>0</v>
      </c>
      <c r="Z9625">
        <v>0</v>
      </c>
      <c r="AA9625">
        <v>0</v>
      </c>
      <c r="AB9625">
        <v>0</v>
      </c>
      <c r="AC9625">
        <v>0</v>
      </c>
      <c r="AD9625">
        <v>0</v>
      </c>
      <c r="AE9625">
        <v>4.2313907457096827</v>
      </c>
    </row>
    <row r="9626" spans="1:31" x14ac:dyDescent="0.3">
      <c r="A9626">
        <v>2711711</v>
      </c>
      <c r="B9626">
        <v>1</v>
      </c>
      <c r="C9626" t="s">
        <v>81</v>
      </c>
      <c r="D9626" t="s">
        <v>118</v>
      </c>
      <c r="E9626" t="s">
        <v>213</v>
      </c>
      <c r="F9626" t="s">
        <v>7354</v>
      </c>
      <c r="G9626" t="s">
        <v>152</v>
      </c>
      <c r="H9626" t="s">
        <v>153</v>
      </c>
      <c r="I9626" t="s">
        <v>490</v>
      </c>
      <c r="J9626" t="s">
        <v>137</v>
      </c>
      <c r="K9626" t="s">
        <v>138</v>
      </c>
      <c r="L9626" t="s">
        <v>26118</v>
      </c>
      <c r="M9626" t="s">
        <v>26119</v>
      </c>
      <c r="N9626">
        <v>2.2222222E-2</v>
      </c>
      <c r="O9626">
        <v>1</v>
      </c>
      <c r="P9626">
        <v>144</v>
      </c>
      <c r="Q9626">
        <v>39</v>
      </c>
      <c r="R9626">
        <v>85</v>
      </c>
      <c r="S9626">
        <v>8</v>
      </c>
      <c r="T9626">
        <v>20</v>
      </c>
      <c r="U9626">
        <v>0</v>
      </c>
      <c r="V9626">
        <v>0</v>
      </c>
      <c r="W9626">
        <v>4.2598481333333332E-3</v>
      </c>
      <c r="X9626">
        <v>0.49590998276946663</v>
      </c>
      <c r="Y9626">
        <v>2.2057752276000001E-2</v>
      </c>
      <c r="Z9626">
        <v>0.3958665198546667</v>
      </c>
      <c r="AA9626">
        <v>2.7572893612659999</v>
      </c>
      <c r="AB9626">
        <v>0.21892570161440003</v>
      </c>
      <c r="AC9626">
        <v>0</v>
      </c>
      <c r="AD9626">
        <v>0</v>
      </c>
      <c r="AE9626">
        <v>3.8943091659138664</v>
      </c>
    </row>
    <row r="9627" spans="1:31" x14ac:dyDescent="0.3">
      <c r="A9627">
        <v>2712043</v>
      </c>
      <c r="B9627">
        <v>1</v>
      </c>
      <c r="C9627" t="s">
        <v>80</v>
      </c>
      <c r="D9627" t="s">
        <v>82</v>
      </c>
      <c r="E9627" t="s">
        <v>145</v>
      </c>
      <c r="F9627" t="s">
        <v>26059</v>
      </c>
      <c r="G9627" t="s">
        <v>181</v>
      </c>
      <c r="H9627" t="s">
        <v>135</v>
      </c>
      <c r="I9627" t="s">
        <v>136</v>
      </c>
      <c r="J9627" t="s">
        <v>137</v>
      </c>
      <c r="K9627" t="s">
        <v>138</v>
      </c>
      <c r="L9627" t="s">
        <v>26120</v>
      </c>
      <c r="M9627" t="s">
        <v>26121</v>
      </c>
      <c r="N9627">
        <v>3.6916666660000002</v>
      </c>
      <c r="O9627">
        <v>0</v>
      </c>
      <c r="P9627">
        <v>25</v>
      </c>
      <c r="Q9627">
        <v>0</v>
      </c>
      <c r="R9627">
        <v>0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21.246653478078077</v>
      </c>
      <c r="Y9627">
        <v>0</v>
      </c>
      <c r="Z9627">
        <v>0</v>
      </c>
      <c r="AA9627">
        <v>0</v>
      </c>
      <c r="AB9627">
        <v>0</v>
      </c>
      <c r="AC9627">
        <v>0</v>
      </c>
      <c r="AD9627">
        <v>0</v>
      </c>
      <c r="AE9627">
        <v>21.246653478078077</v>
      </c>
    </row>
    <row r="9628" spans="1:31" x14ac:dyDescent="0.3">
      <c r="A9628">
        <v>2712146</v>
      </c>
      <c r="B9628">
        <v>1</v>
      </c>
      <c r="C9628" t="s">
        <v>80</v>
      </c>
      <c r="D9628" t="s">
        <v>82</v>
      </c>
      <c r="E9628" t="s">
        <v>200</v>
      </c>
      <c r="F9628" t="s">
        <v>26122</v>
      </c>
      <c r="G9628" t="s">
        <v>543</v>
      </c>
      <c r="H9628" t="s">
        <v>135</v>
      </c>
      <c r="I9628" t="s">
        <v>136</v>
      </c>
      <c r="J9628" t="s">
        <v>137</v>
      </c>
      <c r="K9628" t="s">
        <v>138</v>
      </c>
      <c r="L9628" t="s">
        <v>26123</v>
      </c>
      <c r="M9628" t="s">
        <v>26124</v>
      </c>
      <c r="N9628">
        <v>1.138055555</v>
      </c>
      <c r="O9628">
        <v>0</v>
      </c>
      <c r="P9628">
        <v>113</v>
      </c>
      <c r="Q9628">
        <v>0</v>
      </c>
      <c r="R9628">
        <v>0</v>
      </c>
      <c r="S9628">
        <v>0</v>
      </c>
      <c r="T9628">
        <v>21</v>
      </c>
      <c r="U9628">
        <v>0</v>
      </c>
      <c r="V9628">
        <v>0</v>
      </c>
      <c r="W9628">
        <v>0</v>
      </c>
      <c r="X9628">
        <v>23.509859372090823</v>
      </c>
      <c r="Y9628">
        <v>0</v>
      </c>
      <c r="Z9628">
        <v>0</v>
      </c>
      <c r="AA9628">
        <v>0</v>
      </c>
      <c r="AB9628">
        <v>25.204041411823638</v>
      </c>
      <c r="AC9628">
        <v>0</v>
      </c>
      <c r="AD9628">
        <v>0</v>
      </c>
      <c r="AE9628">
        <v>48.713900783914461</v>
      </c>
    </row>
    <row r="9629" spans="1:31" x14ac:dyDescent="0.3">
      <c r="A9629">
        <v>2711605</v>
      </c>
      <c r="B9629">
        <v>1</v>
      </c>
      <c r="C9629" t="s">
        <v>81</v>
      </c>
      <c r="D9629" t="s">
        <v>113</v>
      </c>
      <c r="E9629" t="s">
        <v>150</v>
      </c>
      <c r="F9629" t="s">
        <v>26125</v>
      </c>
      <c r="G9629" t="s">
        <v>300</v>
      </c>
      <c r="H9629" t="s">
        <v>153</v>
      </c>
      <c r="I9629" t="s">
        <v>136</v>
      </c>
      <c r="J9629" t="s">
        <v>137</v>
      </c>
      <c r="K9629" t="s">
        <v>210</v>
      </c>
      <c r="L9629" t="s">
        <v>26126</v>
      </c>
      <c r="M9629" t="s">
        <v>26127</v>
      </c>
      <c r="N9629">
        <v>6.1663888880000002</v>
      </c>
      <c r="O9629">
        <v>10</v>
      </c>
      <c r="P9629">
        <v>2798</v>
      </c>
      <c r="Q9629">
        <v>45</v>
      </c>
      <c r="R9629">
        <v>817</v>
      </c>
      <c r="S9629">
        <v>11</v>
      </c>
      <c r="T9629">
        <v>186</v>
      </c>
      <c r="U9629">
        <v>2</v>
      </c>
      <c r="V9629">
        <v>0</v>
      </c>
      <c r="W9629">
        <v>13.179855096978622</v>
      </c>
      <c r="X9629">
        <v>2676.5568613868149</v>
      </c>
      <c r="Y9629">
        <v>154.34833911606026</v>
      </c>
      <c r="Z9629">
        <v>414.87135819414817</v>
      </c>
      <c r="AA9629">
        <v>617.34799310083577</v>
      </c>
      <c r="AB9629">
        <v>599.2324159725913</v>
      </c>
      <c r="AC9629">
        <v>1079.9493395234631</v>
      </c>
      <c r="AD9629">
        <v>0</v>
      </c>
      <c r="AE9629">
        <v>5555.4861623908928</v>
      </c>
    </row>
    <row r="9630" spans="1:31" x14ac:dyDescent="0.3">
      <c r="A9630">
        <v>2711834</v>
      </c>
      <c r="B9630">
        <v>1</v>
      </c>
      <c r="C9630" t="s">
        <v>80</v>
      </c>
      <c r="D9630" t="s">
        <v>106</v>
      </c>
      <c r="E9630" t="s">
        <v>150</v>
      </c>
      <c r="F9630" t="s">
        <v>6242</v>
      </c>
      <c r="G9630" t="s">
        <v>152</v>
      </c>
      <c r="H9630" t="s">
        <v>153</v>
      </c>
      <c r="I9630" t="s">
        <v>136</v>
      </c>
      <c r="J9630" t="s">
        <v>137</v>
      </c>
      <c r="K9630" t="s">
        <v>138</v>
      </c>
      <c r="L9630" t="s">
        <v>26128</v>
      </c>
      <c r="M9630" t="s">
        <v>26129</v>
      </c>
      <c r="N9630">
        <v>0.104722222</v>
      </c>
      <c r="O9630">
        <v>1</v>
      </c>
      <c r="P9630">
        <v>4</v>
      </c>
      <c r="Q9630">
        <v>68</v>
      </c>
      <c r="R9630">
        <v>337</v>
      </c>
      <c r="S9630">
        <v>28</v>
      </c>
      <c r="T9630">
        <v>61</v>
      </c>
      <c r="U9630">
        <v>0</v>
      </c>
      <c r="V9630">
        <v>0</v>
      </c>
      <c r="W9630">
        <v>3.9725243622999992E-2</v>
      </c>
      <c r="X9630">
        <v>0.14819078184386666</v>
      </c>
      <c r="Y9630">
        <v>40.39848728046347</v>
      </c>
      <c r="Z9630">
        <v>28.883020363953797</v>
      </c>
      <c r="AA9630">
        <v>7.5658187431364841</v>
      </c>
      <c r="AB9630">
        <v>7.9738436734656695</v>
      </c>
      <c r="AC9630">
        <v>0</v>
      </c>
      <c r="AD9630">
        <v>0</v>
      </c>
      <c r="AE9630">
        <v>85.009086086486292</v>
      </c>
    </row>
    <row r="9631" spans="1:31" x14ac:dyDescent="0.3">
      <c r="A9631">
        <v>2711648</v>
      </c>
      <c r="B9631">
        <v>1</v>
      </c>
      <c r="C9631" t="s">
        <v>81</v>
      </c>
      <c r="D9631" t="s">
        <v>122</v>
      </c>
      <c r="E9631" t="s">
        <v>213</v>
      </c>
      <c r="F9631" t="s">
        <v>26130</v>
      </c>
      <c r="G9631" t="s">
        <v>209</v>
      </c>
      <c r="H9631" t="s">
        <v>153</v>
      </c>
      <c r="I9631" t="s">
        <v>136</v>
      </c>
      <c r="J9631" t="s">
        <v>137</v>
      </c>
      <c r="K9631" t="s">
        <v>210</v>
      </c>
      <c r="L9631" t="s">
        <v>26131</v>
      </c>
      <c r="M9631" t="s">
        <v>26132</v>
      </c>
      <c r="N9631">
        <v>1.358333333</v>
      </c>
      <c r="O9631">
        <v>1</v>
      </c>
      <c r="P9631">
        <v>46</v>
      </c>
      <c r="Q9631">
        <v>0</v>
      </c>
      <c r="R9631">
        <v>0</v>
      </c>
      <c r="S9631">
        <v>4</v>
      </c>
      <c r="T9631">
        <v>0</v>
      </c>
      <c r="U9631">
        <v>0</v>
      </c>
      <c r="V9631">
        <v>0</v>
      </c>
      <c r="W9631">
        <v>0.26420705803333333</v>
      </c>
      <c r="X9631">
        <v>10.95555346608649</v>
      </c>
      <c r="Y9631">
        <v>0</v>
      </c>
      <c r="Z9631">
        <v>0</v>
      </c>
      <c r="AA9631">
        <v>8.3251995486166681</v>
      </c>
      <c r="AB9631">
        <v>0</v>
      </c>
      <c r="AC9631">
        <v>0</v>
      </c>
      <c r="AD9631">
        <v>0</v>
      </c>
      <c r="AE9631">
        <v>19.544960072736494</v>
      </c>
    </row>
    <row r="9632" spans="1:31" x14ac:dyDescent="0.3">
      <c r="A9632">
        <v>2711548</v>
      </c>
      <c r="B9632">
        <v>1</v>
      </c>
      <c r="C9632" t="s">
        <v>81</v>
      </c>
      <c r="D9632" t="s">
        <v>120</v>
      </c>
      <c r="E9632" t="s">
        <v>213</v>
      </c>
      <c r="F9632" t="s">
        <v>20064</v>
      </c>
      <c r="G9632" t="s">
        <v>152</v>
      </c>
      <c r="H9632" t="s">
        <v>153</v>
      </c>
      <c r="I9632" t="s">
        <v>136</v>
      </c>
      <c r="J9632" t="s">
        <v>137</v>
      </c>
      <c r="K9632" t="s">
        <v>138</v>
      </c>
      <c r="L9632" t="s">
        <v>26133</v>
      </c>
      <c r="M9632" t="s">
        <v>26134</v>
      </c>
      <c r="N9632">
        <v>1.9894444440000001</v>
      </c>
      <c r="O9632">
        <v>2</v>
      </c>
      <c r="P9632">
        <v>93</v>
      </c>
      <c r="Q9632">
        <v>75</v>
      </c>
      <c r="R9632">
        <v>3</v>
      </c>
      <c r="S9632">
        <v>11</v>
      </c>
      <c r="T9632">
        <v>7</v>
      </c>
      <c r="U9632">
        <v>0</v>
      </c>
      <c r="V9632">
        <v>0</v>
      </c>
      <c r="W9632">
        <v>0.74017558693666663</v>
      </c>
      <c r="X9632">
        <v>53.273394522311406</v>
      </c>
      <c r="Y9632">
        <v>69.115049777427032</v>
      </c>
      <c r="Z9632">
        <v>1.0760609646850001</v>
      </c>
      <c r="AA9632">
        <v>289.78235297775467</v>
      </c>
      <c r="AB9632">
        <v>10.089236237642</v>
      </c>
      <c r="AC9632">
        <v>0</v>
      </c>
      <c r="AD9632">
        <v>0</v>
      </c>
      <c r="AE9632">
        <v>424.07627006675676</v>
      </c>
    </row>
    <row r="9633" spans="1:31" x14ac:dyDescent="0.3">
      <c r="A9633">
        <v>2711671</v>
      </c>
      <c r="B9633">
        <v>1</v>
      </c>
      <c r="C9633" t="s">
        <v>80</v>
      </c>
      <c r="D9633" t="s">
        <v>100</v>
      </c>
      <c r="E9633" t="s">
        <v>132</v>
      </c>
      <c r="F9633" t="s">
        <v>5084</v>
      </c>
      <c r="G9633" t="s">
        <v>209</v>
      </c>
      <c r="H9633" t="s">
        <v>135</v>
      </c>
      <c r="I9633" t="s">
        <v>136</v>
      </c>
      <c r="J9633" t="s">
        <v>137</v>
      </c>
      <c r="K9633" t="s">
        <v>210</v>
      </c>
      <c r="L9633" t="s">
        <v>26135</v>
      </c>
      <c r="M9633" t="s">
        <v>26136</v>
      </c>
      <c r="N9633">
        <v>6.6816666659999999</v>
      </c>
      <c r="O9633">
        <v>0</v>
      </c>
      <c r="P9633">
        <v>47</v>
      </c>
      <c r="Q9633">
        <v>0</v>
      </c>
      <c r="R9633">
        <v>13</v>
      </c>
      <c r="S9633">
        <v>0</v>
      </c>
      <c r="T9633">
        <v>12</v>
      </c>
      <c r="U9633">
        <v>0</v>
      </c>
      <c r="V9633">
        <v>0</v>
      </c>
      <c r="W9633">
        <v>0</v>
      </c>
      <c r="X9633">
        <v>147.01058424985894</v>
      </c>
      <c r="Y9633">
        <v>0</v>
      </c>
      <c r="Z9633">
        <v>95.112980130844136</v>
      </c>
      <c r="AA9633">
        <v>0</v>
      </c>
      <c r="AB9633">
        <v>53.478065937745683</v>
      </c>
      <c r="AC9633">
        <v>0</v>
      </c>
      <c r="AD9633">
        <v>0</v>
      </c>
      <c r="AE9633">
        <v>295.60163031844877</v>
      </c>
    </row>
    <row r="9634" spans="1:31" x14ac:dyDescent="0.3">
      <c r="A9634">
        <v>2711734</v>
      </c>
      <c r="B9634">
        <v>1</v>
      </c>
      <c r="C9634" t="s">
        <v>80</v>
      </c>
      <c r="D9634" t="s">
        <v>84</v>
      </c>
      <c r="E9634" t="s">
        <v>132</v>
      </c>
      <c r="F9634" t="s">
        <v>26137</v>
      </c>
      <c r="G9634" t="s">
        <v>209</v>
      </c>
      <c r="H9634" t="s">
        <v>135</v>
      </c>
      <c r="I9634" t="s">
        <v>136</v>
      </c>
      <c r="J9634" t="s">
        <v>137</v>
      </c>
      <c r="K9634" t="s">
        <v>210</v>
      </c>
      <c r="L9634" t="s">
        <v>26138</v>
      </c>
      <c r="M9634" t="s">
        <v>26139</v>
      </c>
      <c r="N9634">
        <v>4.1849999999999996</v>
      </c>
      <c r="O9634">
        <v>0</v>
      </c>
      <c r="P9634">
        <v>1331</v>
      </c>
      <c r="Q9634">
        <v>0</v>
      </c>
      <c r="R9634">
        <v>0</v>
      </c>
      <c r="S9634">
        <v>0</v>
      </c>
      <c r="T9634">
        <v>113</v>
      </c>
      <c r="U9634">
        <v>0</v>
      </c>
      <c r="V9634">
        <v>0</v>
      </c>
      <c r="W9634">
        <v>0</v>
      </c>
      <c r="X9634">
        <v>901.22210697069727</v>
      </c>
      <c r="Y9634">
        <v>0</v>
      </c>
      <c r="Z9634">
        <v>0</v>
      </c>
      <c r="AA9634">
        <v>0</v>
      </c>
      <c r="AB9634">
        <v>338.49498025381587</v>
      </c>
      <c r="AC9634">
        <v>0</v>
      </c>
      <c r="AD9634">
        <v>0</v>
      </c>
      <c r="AE9634">
        <v>1239.7170872245131</v>
      </c>
    </row>
    <row r="9635" spans="1:31" x14ac:dyDescent="0.3">
      <c r="A9635">
        <v>2712169</v>
      </c>
      <c r="B9635">
        <v>1</v>
      </c>
      <c r="C9635" t="s">
        <v>81</v>
      </c>
      <c r="D9635" t="s">
        <v>122</v>
      </c>
      <c r="E9635" t="s">
        <v>150</v>
      </c>
      <c r="F9635" t="s">
        <v>26140</v>
      </c>
      <c r="G9635" t="s">
        <v>170</v>
      </c>
      <c r="H9635" t="s">
        <v>153</v>
      </c>
      <c r="I9635" t="s">
        <v>136</v>
      </c>
      <c r="J9635" t="s">
        <v>137</v>
      </c>
      <c r="K9635" t="s">
        <v>138</v>
      </c>
      <c r="L9635" t="s">
        <v>26141</v>
      </c>
      <c r="M9635" t="s">
        <v>26142</v>
      </c>
      <c r="N9635">
        <v>0.59527777699999995</v>
      </c>
      <c r="O9635">
        <v>0</v>
      </c>
      <c r="P9635">
        <v>2104</v>
      </c>
      <c r="Q9635">
        <v>0</v>
      </c>
      <c r="R9635">
        <v>8</v>
      </c>
      <c r="S9635">
        <v>0</v>
      </c>
      <c r="T9635">
        <v>86</v>
      </c>
      <c r="U9635">
        <v>0</v>
      </c>
      <c r="V9635">
        <v>0</v>
      </c>
      <c r="W9635">
        <v>0</v>
      </c>
      <c r="X9635">
        <v>249.73584106171728</v>
      </c>
      <c r="Y9635">
        <v>0</v>
      </c>
      <c r="Z9635">
        <v>0.54779857796464171</v>
      </c>
      <c r="AA9635">
        <v>0</v>
      </c>
      <c r="AB9635">
        <v>38.273546449345091</v>
      </c>
      <c r="AC9635">
        <v>0</v>
      </c>
      <c r="AD9635">
        <v>0</v>
      </c>
      <c r="AE9635">
        <v>288.55718608902703</v>
      </c>
    </row>
    <row r="9636" spans="1:31" x14ac:dyDescent="0.3">
      <c r="A9636">
        <v>2711777</v>
      </c>
      <c r="B9636">
        <v>1</v>
      </c>
      <c r="C9636" t="s">
        <v>81</v>
      </c>
      <c r="D9636" t="s">
        <v>122</v>
      </c>
      <c r="E9636" t="s">
        <v>156</v>
      </c>
      <c r="F9636" t="s">
        <v>2521</v>
      </c>
      <c r="G9636" t="s">
        <v>170</v>
      </c>
      <c r="H9636" t="s">
        <v>153</v>
      </c>
      <c r="I9636" t="s">
        <v>136</v>
      </c>
      <c r="J9636" t="s">
        <v>137</v>
      </c>
      <c r="K9636" t="s">
        <v>138</v>
      </c>
      <c r="L9636" t="s">
        <v>26143</v>
      </c>
      <c r="M9636" t="s">
        <v>26144</v>
      </c>
      <c r="N9636">
        <v>1.4269444440000001</v>
      </c>
      <c r="O9636">
        <v>0</v>
      </c>
      <c r="P9636">
        <v>124</v>
      </c>
      <c r="Q9636">
        <v>0</v>
      </c>
      <c r="R9636">
        <v>1</v>
      </c>
      <c r="S9636">
        <v>8</v>
      </c>
      <c r="T9636">
        <v>12</v>
      </c>
      <c r="U9636">
        <v>5</v>
      </c>
      <c r="V9636">
        <v>0</v>
      </c>
      <c r="W9636">
        <v>0</v>
      </c>
      <c r="X9636">
        <v>30.818007870695112</v>
      </c>
      <c r="Y9636">
        <v>0</v>
      </c>
      <c r="Z9636">
        <v>0.31408756720915249</v>
      </c>
      <c r="AA9636">
        <v>53.36844487158946</v>
      </c>
      <c r="AB9636">
        <v>39.357872578219315</v>
      </c>
      <c r="AC9636">
        <v>288.0299327638856</v>
      </c>
      <c r="AD9636">
        <v>0</v>
      </c>
      <c r="AE9636">
        <v>411.88834565159863</v>
      </c>
    </row>
    <row r="9637" spans="1:31" x14ac:dyDescent="0.3">
      <c r="A9637">
        <v>2712109</v>
      </c>
      <c r="B9637">
        <v>1</v>
      </c>
      <c r="C9637" t="s">
        <v>81</v>
      </c>
      <c r="D9637" t="s">
        <v>128</v>
      </c>
      <c r="E9637" t="s">
        <v>200</v>
      </c>
      <c r="F9637" t="s">
        <v>26145</v>
      </c>
      <c r="G9637" t="s">
        <v>163</v>
      </c>
      <c r="H9637" t="s">
        <v>135</v>
      </c>
      <c r="I9637" t="s">
        <v>136</v>
      </c>
      <c r="J9637" t="s">
        <v>137</v>
      </c>
      <c r="K9637" t="s">
        <v>138</v>
      </c>
      <c r="L9637" t="s">
        <v>26146</v>
      </c>
      <c r="M9637" t="s">
        <v>26147</v>
      </c>
      <c r="N9637">
        <v>0.80055555499999997</v>
      </c>
      <c r="O9637">
        <v>0</v>
      </c>
      <c r="P9637">
        <v>45</v>
      </c>
      <c r="Q9637">
        <v>0</v>
      </c>
      <c r="R9637">
        <v>0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9.4505397156325461</v>
      </c>
      <c r="Y9637">
        <v>0</v>
      </c>
      <c r="Z9637">
        <v>0</v>
      </c>
      <c r="AA9637">
        <v>0</v>
      </c>
      <c r="AB9637">
        <v>0</v>
      </c>
      <c r="AC9637">
        <v>0</v>
      </c>
      <c r="AD9637">
        <v>0</v>
      </c>
      <c r="AE9637">
        <v>9.4505397156325461</v>
      </c>
    </row>
    <row r="9638" spans="1:31" x14ac:dyDescent="0.3">
      <c r="A9638">
        <v>2711963</v>
      </c>
      <c r="B9638">
        <v>1</v>
      </c>
      <c r="C9638" t="s">
        <v>80</v>
      </c>
      <c r="D9638" t="s">
        <v>105</v>
      </c>
      <c r="E9638" t="s">
        <v>145</v>
      </c>
      <c r="F9638" t="s">
        <v>8974</v>
      </c>
      <c r="G9638" t="s">
        <v>147</v>
      </c>
      <c r="H9638" t="s">
        <v>135</v>
      </c>
      <c r="I9638" t="s">
        <v>136</v>
      </c>
      <c r="J9638" t="s">
        <v>137</v>
      </c>
      <c r="K9638" t="s">
        <v>138</v>
      </c>
      <c r="L9638" t="s">
        <v>26148</v>
      </c>
      <c r="M9638" t="s">
        <v>26149</v>
      </c>
      <c r="N9638">
        <v>2.8738888880000002</v>
      </c>
      <c r="O9638">
        <v>0</v>
      </c>
      <c r="P9638">
        <v>3</v>
      </c>
      <c r="Q9638">
        <v>0</v>
      </c>
      <c r="R9638">
        <v>0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1.8185266371046001</v>
      </c>
      <c r="Y9638">
        <v>0</v>
      </c>
      <c r="Z9638">
        <v>0</v>
      </c>
      <c r="AA9638">
        <v>0</v>
      </c>
      <c r="AB9638">
        <v>0</v>
      </c>
      <c r="AC9638">
        <v>0</v>
      </c>
      <c r="AD9638">
        <v>0</v>
      </c>
      <c r="AE9638">
        <v>1.8185266371046001</v>
      </c>
    </row>
    <row r="9639" spans="1:31" x14ac:dyDescent="0.3">
      <c r="A9639">
        <v>2711794</v>
      </c>
      <c r="B9639">
        <v>1</v>
      </c>
      <c r="C9639" t="s">
        <v>80</v>
      </c>
      <c r="D9639" t="s">
        <v>93</v>
      </c>
      <c r="E9639" t="s">
        <v>150</v>
      </c>
      <c r="F9639" t="s">
        <v>7221</v>
      </c>
      <c r="G9639" t="s">
        <v>152</v>
      </c>
      <c r="H9639" t="s">
        <v>153</v>
      </c>
      <c r="I9639" t="s">
        <v>136</v>
      </c>
      <c r="J9639" t="s">
        <v>137</v>
      </c>
      <c r="K9639" t="s">
        <v>138</v>
      </c>
      <c r="L9639" t="s">
        <v>26150</v>
      </c>
      <c r="M9639" t="s">
        <v>26151</v>
      </c>
      <c r="N9639">
        <v>0.93055555499999998</v>
      </c>
      <c r="O9639">
        <v>0</v>
      </c>
      <c r="P9639">
        <v>1009</v>
      </c>
      <c r="Q9639">
        <v>0</v>
      </c>
      <c r="R9639">
        <v>21</v>
      </c>
      <c r="S9639">
        <v>0</v>
      </c>
      <c r="T9639">
        <v>94</v>
      </c>
      <c r="U9639">
        <v>0</v>
      </c>
      <c r="V9639">
        <v>2</v>
      </c>
      <c r="W9639">
        <v>0</v>
      </c>
      <c r="X9639">
        <v>146.6499001603741</v>
      </c>
      <c r="Y9639">
        <v>0</v>
      </c>
      <c r="Z9639">
        <v>32.238157110049258</v>
      </c>
      <c r="AA9639">
        <v>0</v>
      </c>
      <c r="AB9639">
        <v>68.961988554604105</v>
      </c>
      <c r="AC9639">
        <v>0</v>
      </c>
      <c r="AD9639">
        <v>25.992329515217136</v>
      </c>
      <c r="AE9639">
        <v>273.84237534024459</v>
      </c>
    </row>
    <row r="9640" spans="1:31" x14ac:dyDescent="0.3">
      <c r="A9640">
        <v>2711608</v>
      </c>
      <c r="B9640">
        <v>1</v>
      </c>
      <c r="C9640" t="s">
        <v>80</v>
      </c>
      <c r="D9640" t="s">
        <v>82</v>
      </c>
      <c r="E9640" t="s">
        <v>145</v>
      </c>
      <c r="F9640" t="s">
        <v>26152</v>
      </c>
      <c r="G9640" t="s">
        <v>147</v>
      </c>
      <c r="H9640" t="s">
        <v>135</v>
      </c>
      <c r="I9640" t="s">
        <v>136</v>
      </c>
      <c r="J9640" t="s">
        <v>137</v>
      </c>
      <c r="K9640" t="s">
        <v>138</v>
      </c>
      <c r="L9640" t="s">
        <v>26153</v>
      </c>
      <c r="M9640" t="s">
        <v>26154</v>
      </c>
      <c r="N9640">
        <v>1.1711111110000001</v>
      </c>
      <c r="O9640">
        <v>0</v>
      </c>
      <c r="P9640">
        <v>1</v>
      </c>
      <c r="Q9640">
        <v>0</v>
      </c>
      <c r="R9640">
        <v>0</v>
      </c>
      <c r="S9640">
        <v>0</v>
      </c>
      <c r="T9640">
        <v>9</v>
      </c>
      <c r="U9640">
        <v>0</v>
      </c>
      <c r="V9640">
        <v>0</v>
      </c>
      <c r="W9640">
        <v>0</v>
      </c>
      <c r="X9640">
        <v>8.370275532661417E-2</v>
      </c>
      <c r="Y9640">
        <v>0</v>
      </c>
      <c r="Z9640">
        <v>0</v>
      </c>
      <c r="AA9640">
        <v>0</v>
      </c>
      <c r="AB9640">
        <v>5.2533267315325496</v>
      </c>
      <c r="AC9640">
        <v>0</v>
      </c>
      <c r="AD9640">
        <v>0</v>
      </c>
      <c r="AE9640">
        <v>5.3370294868591639</v>
      </c>
    </row>
    <row r="9641" spans="1:31" x14ac:dyDescent="0.3">
      <c r="A9641">
        <v>2712049</v>
      </c>
      <c r="B9641">
        <v>1</v>
      </c>
      <c r="C9641" t="s">
        <v>81</v>
      </c>
      <c r="D9641" t="s">
        <v>127</v>
      </c>
      <c r="E9641" t="s">
        <v>213</v>
      </c>
      <c r="F9641" t="s">
        <v>6266</v>
      </c>
      <c r="G9641" t="s">
        <v>152</v>
      </c>
      <c r="H9641" t="s">
        <v>153</v>
      </c>
      <c r="I9641" t="s">
        <v>136</v>
      </c>
      <c r="J9641" t="s">
        <v>137</v>
      </c>
      <c r="K9641" t="s">
        <v>138</v>
      </c>
      <c r="L9641" t="s">
        <v>26155</v>
      </c>
      <c r="M9641" t="s">
        <v>26156</v>
      </c>
      <c r="N9641">
        <v>0.82222222199999995</v>
      </c>
      <c r="O9641">
        <v>14</v>
      </c>
      <c r="P9641">
        <v>536</v>
      </c>
      <c r="Q9641">
        <v>82</v>
      </c>
      <c r="R9641">
        <v>86</v>
      </c>
      <c r="S9641">
        <v>17</v>
      </c>
      <c r="T9641">
        <v>40</v>
      </c>
      <c r="U9641">
        <v>4</v>
      </c>
      <c r="V9641">
        <v>0</v>
      </c>
      <c r="W9641">
        <v>1.6298274556133334</v>
      </c>
      <c r="X9641">
        <v>68.705282243075615</v>
      </c>
      <c r="Y9641">
        <v>43.697981204011533</v>
      </c>
      <c r="Z9641">
        <v>13.407544150354934</v>
      </c>
      <c r="AA9641">
        <v>41.352659070827535</v>
      </c>
      <c r="AB9641">
        <v>6.7890026397687695</v>
      </c>
      <c r="AC9641">
        <v>327.52335510141916</v>
      </c>
      <c r="AD9641">
        <v>0</v>
      </c>
      <c r="AE9641">
        <v>503.10565186507085</v>
      </c>
    </row>
    <row r="9642" spans="1:31" x14ac:dyDescent="0.3">
      <c r="A9642">
        <v>2711754</v>
      </c>
      <c r="B9642">
        <v>1</v>
      </c>
      <c r="C9642" t="s">
        <v>80</v>
      </c>
      <c r="D9642" t="s">
        <v>102</v>
      </c>
      <c r="E9642" t="s">
        <v>156</v>
      </c>
      <c r="F9642" t="s">
        <v>26157</v>
      </c>
      <c r="G9642" t="s">
        <v>185</v>
      </c>
      <c r="H9642" t="s">
        <v>153</v>
      </c>
      <c r="I9642" t="s">
        <v>136</v>
      </c>
      <c r="J9642" t="s">
        <v>137</v>
      </c>
      <c r="K9642" t="s">
        <v>138</v>
      </c>
      <c r="L9642" t="s">
        <v>26158</v>
      </c>
      <c r="M9642" t="s">
        <v>26159</v>
      </c>
      <c r="N9642">
        <v>1.145277777</v>
      </c>
      <c r="O9642">
        <v>0</v>
      </c>
      <c r="P9642">
        <v>117</v>
      </c>
      <c r="Q9642">
        <v>1</v>
      </c>
      <c r="R9642">
        <v>86</v>
      </c>
      <c r="S9642">
        <v>3</v>
      </c>
      <c r="T9642">
        <v>40</v>
      </c>
      <c r="U9642">
        <v>0</v>
      </c>
      <c r="V9642">
        <v>0</v>
      </c>
      <c r="W9642">
        <v>0</v>
      </c>
      <c r="X9642">
        <v>17.076247850379584</v>
      </c>
      <c r="Y9642">
        <v>7.3776821977583662</v>
      </c>
      <c r="Z9642">
        <v>27.34791891500625</v>
      </c>
      <c r="AA9642">
        <v>4.0698052959162503</v>
      </c>
      <c r="AB9642">
        <v>34.768725502830918</v>
      </c>
      <c r="AC9642">
        <v>0</v>
      </c>
      <c r="AD9642">
        <v>0</v>
      </c>
      <c r="AE9642">
        <v>90.640379761891367</v>
      </c>
    </row>
    <row r="9643" spans="1:31" x14ac:dyDescent="0.3">
      <c r="A9643">
        <v>2712000</v>
      </c>
      <c r="B9643">
        <v>1</v>
      </c>
      <c r="C9643" t="s">
        <v>80</v>
      </c>
      <c r="D9643" t="s">
        <v>86</v>
      </c>
      <c r="E9643" t="s">
        <v>145</v>
      </c>
      <c r="F9643" t="s">
        <v>5704</v>
      </c>
      <c r="G9643" t="s">
        <v>181</v>
      </c>
      <c r="H9643" t="s">
        <v>135</v>
      </c>
      <c r="I9643" t="s">
        <v>136</v>
      </c>
      <c r="J9643" t="s">
        <v>137</v>
      </c>
      <c r="K9643" t="s">
        <v>138</v>
      </c>
      <c r="L9643" t="s">
        <v>26160</v>
      </c>
      <c r="M9643" t="s">
        <v>26161</v>
      </c>
      <c r="N9643">
        <v>3.2994444440000001</v>
      </c>
      <c r="O9643">
        <v>0</v>
      </c>
      <c r="P9643">
        <v>2</v>
      </c>
      <c r="Q9643">
        <v>0</v>
      </c>
      <c r="R9643">
        <v>0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4.9375492277963335</v>
      </c>
      <c r="Y9643">
        <v>0</v>
      </c>
      <c r="Z9643">
        <v>0</v>
      </c>
      <c r="AA9643">
        <v>0</v>
      </c>
      <c r="AB9643">
        <v>0</v>
      </c>
      <c r="AC9643">
        <v>0</v>
      </c>
      <c r="AD9643">
        <v>0</v>
      </c>
      <c r="AE9643">
        <v>4.9375492277963335</v>
      </c>
    </row>
    <row r="9644" spans="1:31" x14ac:dyDescent="0.3">
      <c r="A9644">
        <v>2711502</v>
      </c>
      <c r="B9644">
        <v>1</v>
      </c>
      <c r="C9644" t="s">
        <v>80</v>
      </c>
      <c r="D9644" t="s">
        <v>96</v>
      </c>
      <c r="E9644" t="s">
        <v>213</v>
      </c>
      <c r="F9644" t="s">
        <v>9719</v>
      </c>
      <c r="G9644" t="s">
        <v>152</v>
      </c>
      <c r="H9644" t="s">
        <v>153</v>
      </c>
      <c r="I9644" t="s">
        <v>136</v>
      </c>
      <c r="J9644" t="s">
        <v>137</v>
      </c>
      <c r="K9644" t="s">
        <v>138</v>
      </c>
      <c r="L9644" t="s">
        <v>26162</v>
      </c>
      <c r="M9644" t="s">
        <v>26163</v>
      </c>
      <c r="N9644">
        <v>0.49027777700000003</v>
      </c>
      <c r="O9644">
        <v>0</v>
      </c>
      <c r="P9644">
        <v>0</v>
      </c>
      <c r="Q9644">
        <v>0</v>
      </c>
      <c r="R9644">
        <v>0</v>
      </c>
      <c r="S9644">
        <v>2</v>
      </c>
      <c r="T9644">
        <v>0</v>
      </c>
      <c r="U9644">
        <v>1</v>
      </c>
      <c r="V9644">
        <v>0</v>
      </c>
      <c r="W9644">
        <v>0</v>
      </c>
      <c r="X9644">
        <v>0</v>
      </c>
      <c r="Y9644">
        <v>0</v>
      </c>
      <c r="Z9644">
        <v>0</v>
      </c>
      <c r="AA9644">
        <v>12.200562857288867</v>
      </c>
      <c r="AB9644">
        <v>0</v>
      </c>
      <c r="AC9644">
        <v>29.592233257189161</v>
      </c>
      <c r="AD9644">
        <v>0</v>
      </c>
      <c r="AE9644">
        <v>41.79279611447803</v>
      </c>
    </row>
    <row r="9645" spans="1:31" x14ac:dyDescent="0.3">
      <c r="A9645">
        <v>2711837</v>
      </c>
      <c r="B9645">
        <v>1</v>
      </c>
      <c r="C9645" t="s">
        <v>80</v>
      </c>
      <c r="D9645" t="s">
        <v>88</v>
      </c>
      <c r="E9645" t="s">
        <v>200</v>
      </c>
      <c r="F9645" t="s">
        <v>26164</v>
      </c>
      <c r="G9645" t="s">
        <v>393</v>
      </c>
      <c r="H9645" t="s">
        <v>135</v>
      </c>
      <c r="I9645" t="s">
        <v>136</v>
      </c>
      <c r="J9645" t="s">
        <v>137</v>
      </c>
      <c r="K9645" t="s">
        <v>138</v>
      </c>
      <c r="L9645" t="s">
        <v>26165</v>
      </c>
      <c r="M9645" t="s">
        <v>26166</v>
      </c>
      <c r="N9645">
        <v>1.0219444440000001</v>
      </c>
      <c r="O9645">
        <v>0</v>
      </c>
      <c r="P9645">
        <v>0</v>
      </c>
      <c r="Q9645">
        <v>0</v>
      </c>
      <c r="R9645">
        <v>0</v>
      </c>
      <c r="S9645">
        <v>0</v>
      </c>
      <c r="T9645">
        <v>10</v>
      </c>
      <c r="U9645">
        <v>0</v>
      </c>
      <c r="V9645">
        <v>0</v>
      </c>
      <c r="W9645">
        <v>0</v>
      </c>
      <c r="X9645">
        <v>0</v>
      </c>
      <c r="Y9645">
        <v>0</v>
      </c>
      <c r="Z9645">
        <v>0</v>
      </c>
      <c r="AA9645">
        <v>0</v>
      </c>
      <c r="AB9645">
        <v>9.1840375232869338</v>
      </c>
      <c r="AC9645">
        <v>0</v>
      </c>
      <c r="AD9645">
        <v>0</v>
      </c>
      <c r="AE9645">
        <v>9.1840375232869338</v>
      </c>
    </row>
    <row r="9646" spans="1:31" x14ac:dyDescent="0.3">
      <c r="A9646">
        <v>2711668</v>
      </c>
      <c r="B9646">
        <v>1</v>
      </c>
      <c r="C9646" t="s">
        <v>80</v>
      </c>
      <c r="D9646" t="s">
        <v>100</v>
      </c>
      <c r="E9646" t="s">
        <v>213</v>
      </c>
      <c r="F9646" t="s">
        <v>7230</v>
      </c>
      <c r="G9646" t="s">
        <v>152</v>
      </c>
      <c r="H9646" t="s">
        <v>153</v>
      </c>
      <c r="I9646" t="s">
        <v>136</v>
      </c>
      <c r="J9646" t="s">
        <v>137</v>
      </c>
      <c r="K9646" t="s">
        <v>138</v>
      </c>
      <c r="L9646" t="s">
        <v>26167</v>
      </c>
      <c r="M9646" t="s">
        <v>26168</v>
      </c>
      <c r="N9646">
        <v>0.49249999999999999</v>
      </c>
      <c r="O9646">
        <v>0</v>
      </c>
      <c r="P9646">
        <v>0</v>
      </c>
      <c r="Q9646">
        <v>0</v>
      </c>
      <c r="R9646">
        <v>0</v>
      </c>
      <c r="S9646">
        <v>1</v>
      </c>
      <c r="T9646">
        <v>0</v>
      </c>
      <c r="U9646">
        <v>0</v>
      </c>
      <c r="V9646">
        <v>0</v>
      </c>
      <c r="W9646">
        <v>0</v>
      </c>
      <c r="X9646">
        <v>0</v>
      </c>
      <c r="Y9646">
        <v>0</v>
      </c>
      <c r="Z9646">
        <v>0</v>
      </c>
      <c r="AA9646">
        <v>41.017703585422502</v>
      </c>
      <c r="AB9646">
        <v>0</v>
      </c>
      <c r="AC9646">
        <v>0</v>
      </c>
      <c r="AD9646">
        <v>0</v>
      </c>
      <c r="AE9646">
        <v>41.017703585422502</v>
      </c>
    </row>
    <row r="9647" spans="1:31" x14ac:dyDescent="0.3">
      <c r="A9647">
        <v>2711817</v>
      </c>
      <c r="B9647">
        <v>1</v>
      </c>
      <c r="C9647" t="s">
        <v>80</v>
      </c>
      <c r="D9647" t="s">
        <v>93</v>
      </c>
      <c r="E9647" t="s">
        <v>161</v>
      </c>
      <c r="F9647" t="s">
        <v>26169</v>
      </c>
      <c r="G9647" t="s">
        <v>163</v>
      </c>
      <c r="H9647" t="s">
        <v>135</v>
      </c>
      <c r="I9647" t="s">
        <v>136</v>
      </c>
      <c r="J9647" t="s">
        <v>137</v>
      </c>
      <c r="K9647" t="s">
        <v>138</v>
      </c>
      <c r="L9647" t="s">
        <v>26170</v>
      </c>
      <c r="M9647" t="s">
        <v>26171</v>
      </c>
      <c r="N9647">
        <v>2.9738888879999998</v>
      </c>
      <c r="O9647">
        <v>0</v>
      </c>
      <c r="P9647">
        <v>2</v>
      </c>
      <c r="Q9647">
        <v>0</v>
      </c>
      <c r="R9647">
        <v>3</v>
      </c>
      <c r="S9647">
        <v>0</v>
      </c>
      <c r="T9647">
        <v>13</v>
      </c>
      <c r="U9647">
        <v>0</v>
      </c>
      <c r="V9647">
        <v>0</v>
      </c>
      <c r="W9647">
        <v>0</v>
      </c>
      <c r="X9647">
        <v>2.0095881258089268</v>
      </c>
      <c r="Y9647">
        <v>0</v>
      </c>
      <c r="Z9647">
        <v>4.6020521476103999</v>
      </c>
      <c r="AA9647">
        <v>0</v>
      </c>
      <c r="AB9647">
        <v>16.17950185615296</v>
      </c>
      <c r="AC9647">
        <v>0</v>
      </c>
      <c r="AD9647">
        <v>0</v>
      </c>
      <c r="AE9647">
        <v>22.791142129572286</v>
      </c>
    </row>
    <row r="9648" spans="1:31" x14ac:dyDescent="0.3">
      <c r="A9648">
        <v>2711989</v>
      </c>
      <c r="B9648">
        <v>1</v>
      </c>
      <c r="C9648" t="s">
        <v>81</v>
      </c>
      <c r="D9648" t="s">
        <v>117</v>
      </c>
      <c r="E9648" t="s">
        <v>213</v>
      </c>
      <c r="F9648" t="s">
        <v>3035</v>
      </c>
      <c r="G9648" t="s">
        <v>152</v>
      </c>
      <c r="H9648" t="s">
        <v>153</v>
      </c>
      <c r="I9648" t="s">
        <v>136</v>
      </c>
      <c r="J9648" t="s">
        <v>137</v>
      </c>
      <c r="K9648" t="s">
        <v>138</v>
      </c>
      <c r="L9648" t="s">
        <v>26172</v>
      </c>
      <c r="M9648" t="s">
        <v>26173</v>
      </c>
      <c r="N9648">
        <v>0.21833333299999999</v>
      </c>
      <c r="O9648">
        <v>1</v>
      </c>
      <c r="P9648">
        <v>1051</v>
      </c>
      <c r="Q9648">
        <v>9</v>
      </c>
      <c r="R9648">
        <v>54</v>
      </c>
      <c r="S9648">
        <v>7</v>
      </c>
      <c r="T9648">
        <v>125</v>
      </c>
      <c r="U9648">
        <v>0</v>
      </c>
      <c r="V9648">
        <v>0</v>
      </c>
      <c r="W9648">
        <v>4.1475055647500002E-2</v>
      </c>
      <c r="X9648">
        <v>25.564260307679902</v>
      </c>
      <c r="Y9648">
        <v>14.14090897733808</v>
      </c>
      <c r="Z9648">
        <v>1.8382210731012376</v>
      </c>
      <c r="AA9648">
        <v>35.842983251709775</v>
      </c>
      <c r="AB9648">
        <v>13.593897906350184</v>
      </c>
      <c r="AC9648">
        <v>0</v>
      </c>
      <c r="AD9648">
        <v>0</v>
      </c>
      <c r="AE9648">
        <v>91.021746571826668</v>
      </c>
    </row>
    <row r="9649" spans="1:31" x14ac:dyDescent="0.3">
      <c r="A9649">
        <v>2711657</v>
      </c>
      <c r="B9649">
        <v>1</v>
      </c>
      <c r="C9649" t="s">
        <v>80</v>
      </c>
      <c r="D9649" t="s">
        <v>105</v>
      </c>
      <c r="E9649" t="s">
        <v>150</v>
      </c>
      <c r="F9649" t="s">
        <v>26174</v>
      </c>
      <c r="G9649" t="s">
        <v>152</v>
      </c>
      <c r="H9649" t="s">
        <v>153</v>
      </c>
      <c r="I9649" t="s">
        <v>136</v>
      </c>
      <c r="J9649" t="s">
        <v>137</v>
      </c>
      <c r="K9649" t="s">
        <v>138</v>
      </c>
      <c r="L9649" t="s">
        <v>26175</v>
      </c>
      <c r="M9649" t="s">
        <v>26176</v>
      </c>
      <c r="N9649">
        <v>9.1666665999999994E-2</v>
      </c>
      <c r="O9649">
        <v>1</v>
      </c>
      <c r="P9649">
        <v>474</v>
      </c>
      <c r="Q9649">
        <v>4</v>
      </c>
      <c r="R9649">
        <v>31</v>
      </c>
      <c r="S9649">
        <v>27</v>
      </c>
      <c r="T9649">
        <v>67</v>
      </c>
      <c r="U9649">
        <v>5</v>
      </c>
      <c r="V9649">
        <v>0</v>
      </c>
      <c r="W9649">
        <v>1.812997505E-2</v>
      </c>
      <c r="X9649">
        <v>8.6185690759500631</v>
      </c>
      <c r="Y9649">
        <v>2.3297532571992248</v>
      </c>
      <c r="Z9649">
        <v>1.2960703934898499</v>
      </c>
      <c r="AA9649">
        <v>55.988426728665758</v>
      </c>
      <c r="AB9649">
        <v>5.1658716917805236</v>
      </c>
      <c r="AC9649">
        <v>139.40798179395779</v>
      </c>
      <c r="AD9649">
        <v>0</v>
      </c>
      <c r="AE9649">
        <v>212.8248029160932</v>
      </c>
    </row>
    <row r="9650" spans="1:31" x14ac:dyDescent="0.3">
      <c r="A9650">
        <v>2711843</v>
      </c>
      <c r="B9650">
        <v>1</v>
      </c>
      <c r="C9650" t="s">
        <v>81</v>
      </c>
      <c r="D9650" t="s">
        <v>115</v>
      </c>
      <c r="E9650" t="s">
        <v>156</v>
      </c>
      <c r="F9650" t="s">
        <v>26177</v>
      </c>
      <c r="G9650" t="s">
        <v>170</v>
      </c>
      <c r="H9650" t="s">
        <v>153</v>
      </c>
      <c r="I9650" t="s">
        <v>136</v>
      </c>
      <c r="J9650" t="s">
        <v>137</v>
      </c>
      <c r="K9650" t="s">
        <v>138</v>
      </c>
      <c r="L9650" t="s">
        <v>26178</v>
      </c>
      <c r="M9650" t="s">
        <v>26179</v>
      </c>
      <c r="N9650">
        <v>1.261111111</v>
      </c>
      <c r="O9650">
        <v>0</v>
      </c>
      <c r="P9650">
        <v>238</v>
      </c>
      <c r="Q9650">
        <v>0</v>
      </c>
      <c r="R9650">
        <v>0</v>
      </c>
      <c r="S9650">
        <v>0</v>
      </c>
      <c r="T9650">
        <v>7</v>
      </c>
      <c r="U9650">
        <v>0</v>
      </c>
      <c r="V9650">
        <v>0</v>
      </c>
      <c r="W9650">
        <v>0</v>
      </c>
      <c r="X9650">
        <v>34.593770793293942</v>
      </c>
      <c r="Y9650">
        <v>0</v>
      </c>
      <c r="Z9650">
        <v>0</v>
      </c>
      <c r="AA9650">
        <v>0</v>
      </c>
      <c r="AB9650">
        <v>4.5779547603730046</v>
      </c>
      <c r="AC9650">
        <v>0</v>
      </c>
      <c r="AD9650">
        <v>0</v>
      </c>
      <c r="AE9650">
        <v>39.171725553666946</v>
      </c>
    </row>
    <row r="9651" spans="1:31" x14ac:dyDescent="0.3">
      <c r="A9651">
        <v>2711889</v>
      </c>
      <c r="B9651">
        <v>1</v>
      </c>
      <c r="C9651" t="s">
        <v>80</v>
      </c>
      <c r="D9651" t="s">
        <v>96</v>
      </c>
      <c r="E9651" t="s">
        <v>213</v>
      </c>
      <c r="F9651" t="s">
        <v>3309</v>
      </c>
      <c r="G9651" t="s">
        <v>170</v>
      </c>
      <c r="H9651" t="s">
        <v>153</v>
      </c>
      <c r="I9651" t="s">
        <v>136</v>
      </c>
      <c r="J9651" t="s">
        <v>137</v>
      </c>
      <c r="K9651" t="s">
        <v>138</v>
      </c>
      <c r="L9651" t="s">
        <v>26180</v>
      </c>
      <c r="M9651" t="s">
        <v>26181</v>
      </c>
      <c r="N9651">
        <v>2.1155555549999998</v>
      </c>
      <c r="O9651">
        <v>0</v>
      </c>
      <c r="P9651">
        <v>289</v>
      </c>
      <c r="Q9651">
        <v>11</v>
      </c>
      <c r="R9651">
        <v>31</v>
      </c>
      <c r="S9651">
        <v>14</v>
      </c>
      <c r="T9651">
        <v>66</v>
      </c>
      <c r="U9651">
        <v>3</v>
      </c>
      <c r="V9651">
        <v>0</v>
      </c>
      <c r="W9651">
        <v>0</v>
      </c>
      <c r="X9651">
        <v>157.47426242450291</v>
      </c>
      <c r="Y9651">
        <v>201.35254605559473</v>
      </c>
      <c r="Z9651">
        <v>26.029552203430814</v>
      </c>
      <c r="AA9651">
        <v>162.9962191001143</v>
      </c>
      <c r="AB9651">
        <v>148.52330589112336</v>
      </c>
      <c r="AC9651">
        <v>1217.1529047141898</v>
      </c>
      <c r="AD9651">
        <v>0</v>
      </c>
      <c r="AE9651">
        <v>1913.5287903889559</v>
      </c>
    </row>
    <row r="9652" spans="1:31" x14ac:dyDescent="0.3">
      <c r="A9652">
        <v>2712052</v>
      </c>
      <c r="B9652">
        <v>1</v>
      </c>
      <c r="C9652" t="s">
        <v>80</v>
      </c>
      <c r="D9652" t="s">
        <v>100</v>
      </c>
      <c r="E9652" t="s">
        <v>213</v>
      </c>
      <c r="F9652" t="s">
        <v>7338</v>
      </c>
      <c r="G9652" t="s">
        <v>152</v>
      </c>
      <c r="H9652" t="s">
        <v>153</v>
      </c>
      <c r="I9652" t="s">
        <v>136</v>
      </c>
      <c r="J9652" t="s">
        <v>137</v>
      </c>
      <c r="K9652" t="s">
        <v>138</v>
      </c>
      <c r="L9652" t="s">
        <v>26182</v>
      </c>
      <c r="M9652" t="s">
        <v>26183</v>
      </c>
      <c r="N9652">
        <v>0.54555555499999997</v>
      </c>
      <c r="O9652">
        <v>0</v>
      </c>
      <c r="P9652">
        <v>287</v>
      </c>
      <c r="Q9652">
        <v>0</v>
      </c>
      <c r="R9652">
        <v>22</v>
      </c>
      <c r="S9652">
        <v>8</v>
      </c>
      <c r="T9652">
        <v>63</v>
      </c>
      <c r="U9652">
        <v>2</v>
      </c>
      <c r="V9652">
        <v>1</v>
      </c>
      <c r="W9652">
        <v>0</v>
      </c>
      <c r="X9652">
        <v>39.030469931312822</v>
      </c>
      <c r="Y9652">
        <v>0</v>
      </c>
      <c r="Z9652">
        <v>20.210950456405712</v>
      </c>
      <c r="AA9652">
        <v>63.828713459541348</v>
      </c>
      <c r="AB9652">
        <v>28.572381911628241</v>
      </c>
      <c r="AC9652">
        <v>48.297197013953138</v>
      </c>
      <c r="AD9652">
        <v>11.29991584322622</v>
      </c>
      <c r="AE9652">
        <v>211.23962861606748</v>
      </c>
    </row>
    <row r="9653" spans="1:31" x14ac:dyDescent="0.3">
      <c r="A9653">
        <v>2711511</v>
      </c>
      <c r="B9653">
        <v>1</v>
      </c>
      <c r="C9653" t="s">
        <v>80</v>
      </c>
      <c r="D9653" t="s">
        <v>102</v>
      </c>
      <c r="E9653" t="s">
        <v>145</v>
      </c>
      <c r="F9653" t="s">
        <v>26184</v>
      </c>
      <c r="G9653" t="s">
        <v>147</v>
      </c>
      <c r="H9653" t="s">
        <v>135</v>
      </c>
      <c r="I9653" t="s">
        <v>136</v>
      </c>
      <c r="J9653" t="s">
        <v>137</v>
      </c>
      <c r="K9653" t="s">
        <v>138</v>
      </c>
      <c r="L9653" t="s">
        <v>26185</v>
      </c>
      <c r="M9653" t="s">
        <v>26186</v>
      </c>
      <c r="N9653">
        <v>1.221666666</v>
      </c>
      <c r="O9653">
        <v>0</v>
      </c>
      <c r="P9653">
        <v>0</v>
      </c>
      <c r="Q9653">
        <v>0</v>
      </c>
      <c r="R9653">
        <v>0</v>
      </c>
      <c r="S9653">
        <v>0</v>
      </c>
      <c r="T9653">
        <v>1</v>
      </c>
      <c r="U9653">
        <v>0</v>
      </c>
      <c r="V9653">
        <v>0</v>
      </c>
      <c r="W9653">
        <v>0</v>
      </c>
      <c r="X9653">
        <v>0</v>
      </c>
      <c r="Y9653">
        <v>0</v>
      </c>
      <c r="Z9653">
        <v>0</v>
      </c>
      <c r="AA9653">
        <v>0</v>
      </c>
      <c r="AB9653">
        <v>3.9203346221776654</v>
      </c>
      <c r="AC9653">
        <v>0</v>
      </c>
      <c r="AD9653">
        <v>0</v>
      </c>
      <c r="AE9653">
        <v>3.9203346221776654</v>
      </c>
    </row>
    <row r="9654" spans="1:31" x14ac:dyDescent="0.3">
      <c r="A9654">
        <v>2712095</v>
      </c>
      <c r="B9654">
        <v>1</v>
      </c>
      <c r="C9654" t="s">
        <v>80</v>
      </c>
      <c r="D9654" t="s">
        <v>83</v>
      </c>
      <c r="E9654" t="s">
        <v>145</v>
      </c>
      <c r="F9654" t="s">
        <v>8009</v>
      </c>
      <c r="G9654" t="s">
        <v>147</v>
      </c>
      <c r="H9654" t="s">
        <v>135</v>
      </c>
      <c r="I9654" t="s">
        <v>136</v>
      </c>
      <c r="J9654" t="s">
        <v>137</v>
      </c>
      <c r="K9654" t="s">
        <v>138</v>
      </c>
      <c r="L9654" t="s">
        <v>26187</v>
      </c>
      <c r="M9654" t="s">
        <v>26188</v>
      </c>
      <c r="N9654">
        <v>1.138055555</v>
      </c>
      <c r="O9654">
        <v>0</v>
      </c>
      <c r="P9654">
        <v>5</v>
      </c>
      <c r="Q9654">
        <v>0</v>
      </c>
      <c r="R9654">
        <v>0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1.2435638576836625</v>
      </c>
      <c r="Y9654">
        <v>0</v>
      </c>
      <c r="Z9654">
        <v>0</v>
      </c>
      <c r="AA9654">
        <v>0</v>
      </c>
      <c r="AB9654">
        <v>0</v>
      </c>
      <c r="AC9654">
        <v>0</v>
      </c>
      <c r="AD9654">
        <v>0</v>
      </c>
      <c r="AE9654">
        <v>1.2435638576836625</v>
      </c>
    </row>
    <row r="9655" spans="1:31" x14ac:dyDescent="0.3">
      <c r="A9655">
        <v>2711571</v>
      </c>
      <c r="B9655">
        <v>1</v>
      </c>
      <c r="C9655" t="s">
        <v>80</v>
      </c>
      <c r="D9655" t="s">
        <v>95</v>
      </c>
      <c r="E9655" t="s">
        <v>213</v>
      </c>
      <c r="F9655" t="s">
        <v>26189</v>
      </c>
      <c r="G9655" t="s">
        <v>152</v>
      </c>
      <c r="H9655" t="s">
        <v>153</v>
      </c>
      <c r="I9655" t="s">
        <v>136</v>
      </c>
      <c r="J9655" t="s">
        <v>137</v>
      </c>
      <c r="K9655" t="s">
        <v>138</v>
      </c>
      <c r="L9655" t="s">
        <v>26190</v>
      </c>
      <c r="M9655" t="s">
        <v>26191</v>
      </c>
      <c r="N9655">
        <v>0.17694444400000001</v>
      </c>
      <c r="O9655">
        <v>0</v>
      </c>
      <c r="P9655">
        <v>0</v>
      </c>
      <c r="Q9655">
        <v>0</v>
      </c>
      <c r="R9655">
        <v>0</v>
      </c>
      <c r="S9655">
        <v>5</v>
      </c>
      <c r="T9655">
        <v>624</v>
      </c>
      <c r="U9655">
        <v>5</v>
      </c>
      <c r="V9655">
        <v>7</v>
      </c>
      <c r="W9655">
        <v>0</v>
      </c>
      <c r="X9655">
        <v>0</v>
      </c>
      <c r="Y9655">
        <v>0</v>
      </c>
      <c r="Z9655">
        <v>0</v>
      </c>
      <c r="AA9655">
        <v>8.7354376487948251</v>
      </c>
      <c r="AB9655">
        <v>87.056016935289577</v>
      </c>
      <c r="AC9655">
        <v>573.55055327023842</v>
      </c>
      <c r="AD9655">
        <v>44.266062081781435</v>
      </c>
      <c r="AE9655">
        <v>713.60806993610424</v>
      </c>
    </row>
    <row r="9656" spans="1:31" x14ac:dyDescent="0.3">
      <c r="A9656">
        <v>2711620</v>
      </c>
      <c r="B9656">
        <v>1</v>
      </c>
      <c r="C9656" t="s">
        <v>81</v>
      </c>
      <c r="D9656" t="s">
        <v>121</v>
      </c>
      <c r="E9656" t="s">
        <v>156</v>
      </c>
      <c r="F9656" t="s">
        <v>26192</v>
      </c>
      <c r="G9656" t="s">
        <v>185</v>
      </c>
      <c r="H9656" t="s">
        <v>153</v>
      </c>
      <c r="I9656" t="s">
        <v>136</v>
      </c>
      <c r="J9656" t="s">
        <v>137</v>
      </c>
      <c r="K9656" t="s">
        <v>138</v>
      </c>
      <c r="L9656" t="s">
        <v>26193</v>
      </c>
      <c r="M9656" t="s">
        <v>26194</v>
      </c>
      <c r="N9656">
        <v>1.829722222</v>
      </c>
      <c r="O9656">
        <v>0</v>
      </c>
      <c r="P9656">
        <v>71</v>
      </c>
      <c r="Q9656">
        <v>0</v>
      </c>
      <c r="R9656">
        <v>6</v>
      </c>
      <c r="S9656">
        <v>1</v>
      </c>
      <c r="T9656">
        <v>0</v>
      </c>
      <c r="U9656">
        <v>0</v>
      </c>
      <c r="V9656">
        <v>0</v>
      </c>
      <c r="W9656">
        <v>0</v>
      </c>
      <c r="X9656">
        <v>17.528837745256808</v>
      </c>
      <c r="Y9656">
        <v>0</v>
      </c>
      <c r="Z9656">
        <v>5.4872622468411301</v>
      </c>
      <c r="AA9656">
        <v>16.574044156138125</v>
      </c>
      <c r="AB9656">
        <v>0</v>
      </c>
      <c r="AC9656">
        <v>0</v>
      </c>
      <c r="AD9656">
        <v>0</v>
      </c>
      <c r="AE9656">
        <v>39.590144148236064</v>
      </c>
    </row>
    <row r="9657" spans="1:31" x14ac:dyDescent="0.3">
      <c r="A9657">
        <v>2712161</v>
      </c>
      <c r="B9657">
        <v>1</v>
      </c>
      <c r="C9657" t="s">
        <v>80</v>
      </c>
      <c r="D9657" t="s">
        <v>108</v>
      </c>
      <c r="E9657" t="s">
        <v>213</v>
      </c>
      <c r="F9657" t="s">
        <v>7846</v>
      </c>
      <c r="G9657" t="s">
        <v>152</v>
      </c>
      <c r="H9657" t="s">
        <v>153</v>
      </c>
      <c r="I9657" t="s">
        <v>136</v>
      </c>
      <c r="J9657" t="s">
        <v>137</v>
      </c>
      <c r="K9657" t="s">
        <v>138</v>
      </c>
      <c r="L9657" t="s">
        <v>26195</v>
      </c>
      <c r="M9657" t="s">
        <v>26196</v>
      </c>
      <c r="N9657">
        <v>0.71111111100000002</v>
      </c>
      <c r="O9657">
        <v>0</v>
      </c>
      <c r="P9657">
        <v>1939</v>
      </c>
      <c r="Q9657">
        <v>1</v>
      </c>
      <c r="R9657">
        <v>307</v>
      </c>
      <c r="S9657">
        <v>12</v>
      </c>
      <c r="T9657">
        <v>233</v>
      </c>
      <c r="U9657">
        <v>0</v>
      </c>
      <c r="V9657">
        <v>0</v>
      </c>
      <c r="W9657">
        <v>0</v>
      </c>
      <c r="X9657">
        <v>170.48516120679113</v>
      </c>
      <c r="Y9657">
        <v>17.46389120989873</v>
      </c>
      <c r="Z9657">
        <v>6.183349506977553</v>
      </c>
      <c r="AA9657">
        <v>47.353366821428246</v>
      </c>
      <c r="AB9657">
        <v>54.17729715496985</v>
      </c>
      <c r="AC9657">
        <v>0</v>
      </c>
      <c r="AD9657">
        <v>0</v>
      </c>
      <c r="AE9657">
        <v>295.66306590006548</v>
      </c>
    </row>
    <row r="9658" spans="1:31" x14ac:dyDescent="0.3">
      <c r="A9658">
        <v>2711969</v>
      </c>
      <c r="B9658">
        <v>1</v>
      </c>
      <c r="C9658" t="s">
        <v>80</v>
      </c>
      <c r="D9658" t="s">
        <v>93</v>
      </c>
      <c r="E9658" t="s">
        <v>132</v>
      </c>
      <c r="F9658" t="s">
        <v>26197</v>
      </c>
      <c r="G9658" t="s">
        <v>170</v>
      </c>
      <c r="H9658" t="s">
        <v>135</v>
      </c>
      <c r="I9658" t="s">
        <v>136</v>
      </c>
      <c r="J9658" t="s">
        <v>137</v>
      </c>
      <c r="K9658" t="s">
        <v>138</v>
      </c>
      <c r="L9658" t="s">
        <v>26198</v>
      </c>
      <c r="M9658" t="s">
        <v>26199</v>
      </c>
      <c r="N9658">
        <v>0.74444444399999998</v>
      </c>
      <c r="O9658">
        <v>0</v>
      </c>
      <c r="P9658">
        <v>6</v>
      </c>
      <c r="Q9658">
        <v>0</v>
      </c>
      <c r="R9658">
        <v>13</v>
      </c>
      <c r="S9658">
        <v>0</v>
      </c>
      <c r="T9658">
        <v>15</v>
      </c>
      <c r="U9658">
        <v>0</v>
      </c>
      <c r="V9658">
        <v>0</v>
      </c>
      <c r="W9658">
        <v>0</v>
      </c>
      <c r="X9658">
        <v>2.1586823540693665</v>
      </c>
      <c r="Y9658">
        <v>0</v>
      </c>
      <c r="Z9658">
        <v>20.695243762681983</v>
      </c>
      <c r="AA9658">
        <v>0</v>
      </c>
      <c r="AB9658">
        <v>9.2916243686389777</v>
      </c>
      <c r="AC9658">
        <v>0</v>
      </c>
      <c r="AD9658">
        <v>0</v>
      </c>
      <c r="AE9658">
        <v>32.145550485390331</v>
      </c>
    </row>
    <row r="9659" spans="1:31" x14ac:dyDescent="0.3">
      <c r="A9659">
        <v>2711577</v>
      </c>
      <c r="B9659">
        <v>1</v>
      </c>
      <c r="C9659" t="s">
        <v>80</v>
      </c>
      <c r="D9659" t="s">
        <v>96</v>
      </c>
      <c r="E9659" t="s">
        <v>145</v>
      </c>
      <c r="F9659" t="s">
        <v>26200</v>
      </c>
      <c r="G9659" t="s">
        <v>230</v>
      </c>
      <c r="H9659" t="s">
        <v>135</v>
      </c>
      <c r="I9659" t="s">
        <v>136</v>
      </c>
      <c r="J9659" t="s">
        <v>137</v>
      </c>
      <c r="K9659" t="s">
        <v>138</v>
      </c>
      <c r="L9659" t="s">
        <v>26201</v>
      </c>
      <c r="M9659" t="s">
        <v>26202</v>
      </c>
      <c r="N9659">
        <v>3.701944444</v>
      </c>
      <c r="O9659">
        <v>0</v>
      </c>
      <c r="P9659">
        <v>1</v>
      </c>
      <c r="Q9659">
        <v>0</v>
      </c>
      <c r="R9659">
        <v>0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1.73217794312494</v>
      </c>
      <c r="Y9659">
        <v>0</v>
      </c>
      <c r="Z9659">
        <v>0</v>
      </c>
      <c r="AA9659">
        <v>0</v>
      </c>
      <c r="AB9659">
        <v>0</v>
      </c>
      <c r="AC9659">
        <v>0</v>
      </c>
      <c r="AD9659">
        <v>0</v>
      </c>
      <c r="AE9659">
        <v>1.73217794312494</v>
      </c>
    </row>
    <row r="9660" spans="1:31" x14ac:dyDescent="0.3">
      <c r="A9660">
        <v>2711534</v>
      </c>
      <c r="B9660">
        <v>1</v>
      </c>
      <c r="C9660" t="s">
        <v>81</v>
      </c>
      <c r="D9660" t="s">
        <v>128</v>
      </c>
      <c r="E9660" t="s">
        <v>145</v>
      </c>
      <c r="F9660" t="s">
        <v>26203</v>
      </c>
      <c r="G9660" t="s">
        <v>147</v>
      </c>
      <c r="H9660" t="s">
        <v>135</v>
      </c>
      <c r="I9660" t="s">
        <v>136</v>
      </c>
      <c r="J9660" t="s">
        <v>137</v>
      </c>
      <c r="K9660" t="s">
        <v>138</v>
      </c>
      <c r="L9660" t="s">
        <v>26204</v>
      </c>
      <c r="M9660" t="s">
        <v>26205</v>
      </c>
      <c r="N9660">
        <v>0.90638888799999995</v>
      </c>
      <c r="O9660">
        <v>0</v>
      </c>
      <c r="P9660">
        <v>13</v>
      </c>
      <c r="Q9660">
        <v>0</v>
      </c>
      <c r="R9660">
        <v>0</v>
      </c>
      <c r="S9660">
        <v>0</v>
      </c>
      <c r="T9660">
        <v>2</v>
      </c>
      <c r="U9660">
        <v>0</v>
      </c>
      <c r="V9660">
        <v>0</v>
      </c>
      <c r="W9660">
        <v>0</v>
      </c>
      <c r="X9660">
        <v>2.4123602172439873</v>
      </c>
      <c r="Y9660">
        <v>0</v>
      </c>
      <c r="Z9660">
        <v>0</v>
      </c>
      <c r="AA9660">
        <v>0</v>
      </c>
      <c r="AB9660">
        <v>2.7495878976871198</v>
      </c>
      <c r="AC9660">
        <v>0</v>
      </c>
      <c r="AD9660">
        <v>0</v>
      </c>
      <c r="AE9660">
        <v>5.1619481149311071</v>
      </c>
    </row>
    <row r="9661" spans="1:31" x14ac:dyDescent="0.3">
      <c r="A9661">
        <v>2711756</v>
      </c>
      <c r="B9661">
        <v>2</v>
      </c>
      <c r="C9661" t="s">
        <v>80</v>
      </c>
      <c r="D9661" t="s">
        <v>90</v>
      </c>
      <c r="E9661" t="s">
        <v>132</v>
      </c>
      <c r="F9661" t="s">
        <v>6222</v>
      </c>
      <c r="G9661" t="s">
        <v>2849</v>
      </c>
      <c r="H9661" t="s">
        <v>135</v>
      </c>
      <c r="I9661" t="s">
        <v>136</v>
      </c>
      <c r="J9661" t="s">
        <v>137</v>
      </c>
      <c r="K9661" t="s">
        <v>138</v>
      </c>
      <c r="L9661" t="s">
        <v>26206</v>
      </c>
      <c r="M9661" t="s">
        <v>26207</v>
      </c>
      <c r="N9661">
        <v>1.656111111</v>
      </c>
      <c r="O9661">
        <v>0</v>
      </c>
      <c r="P9661">
        <v>173</v>
      </c>
      <c r="Q9661">
        <v>0</v>
      </c>
      <c r="R9661">
        <v>0</v>
      </c>
      <c r="S9661">
        <v>0</v>
      </c>
      <c r="T9661">
        <v>227</v>
      </c>
      <c r="U9661">
        <v>0</v>
      </c>
      <c r="V9661">
        <v>10</v>
      </c>
      <c r="W9661">
        <v>0</v>
      </c>
      <c r="X9661">
        <v>56.272650709786902</v>
      </c>
      <c r="Y9661">
        <v>0</v>
      </c>
      <c r="Z9661">
        <v>0</v>
      </c>
      <c r="AA9661">
        <v>0</v>
      </c>
      <c r="AB9661">
        <v>306.47767603076471</v>
      </c>
      <c r="AC9661">
        <v>0</v>
      </c>
      <c r="AD9661">
        <v>365.93128227657803</v>
      </c>
      <c r="AE9661">
        <v>728.68160901712963</v>
      </c>
    </row>
    <row r="9662" spans="1:31" x14ac:dyDescent="0.3">
      <c r="A9662">
        <v>2712178</v>
      </c>
      <c r="B9662">
        <v>1</v>
      </c>
      <c r="C9662" t="s">
        <v>80</v>
      </c>
      <c r="D9662" t="s">
        <v>107</v>
      </c>
      <c r="E9662" t="s">
        <v>161</v>
      </c>
      <c r="F9662" t="s">
        <v>21521</v>
      </c>
      <c r="G9662" t="s">
        <v>170</v>
      </c>
      <c r="H9662" t="s">
        <v>135</v>
      </c>
      <c r="I9662" t="s">
        <v>136</v>
      </c>
      <c r="J9662" t="s">
        <v>137</v>
      </c>
      <c r="K9662" t="s">
        <v>138</v>
      </c>
      <c r="L9662" t="s">
        <v>26208</v>
      </c>
      <c r="M9662" t="s">
        <v>26209</v>
      </c>
      <c r="N9662">
        <v>0.30083333299999998</v>
      </c>
      <c r="O9662">
        <v>0</v>
      </c>
      <c r="P9662">
        <v>97</v>
      </c>
      <c r="Q9662">
        <v>0</v>
      </c>
      <c r="R9662">
        <v>0</v>
      </c>
      <c r="S9662">
        <v>0</v>
      </c>
      <c r="T9662">
        <v>5</v>
      </c>
      <c r="U9662">
        <v>0</v>
      </c>
      <c r="V9662">
        <v>0</v>
      </c>
      <c r="W9662">
        <v>0</v>
      </c>
      <c r="X9662">
        <v>3.4511178579574411</v>
      </c>
      <c r="Y9662">
        <v>0</v>
      </c>
      <c r="Z9662">
        <v>0</v>
      </c>
      <c r="AA9662">
        <v>0</v>
      </c>
      <c r="AB9662">
        <v>0.25280899654047501</v>
      </c>
      <c r="AC9662">
        <v>0</v>
      </c>
      <c r="AD9662">
        <v>0</v>
      </c>
      <c r="AE9662">
        <v>3.703926854497916</v>
      </c>
    </row>
    <row r="9663" spans="1:31" x14ac:dyDescent="0.3">
      <c r="A9663">
        <v>2711846</v>
      </c>
      <c r="B9663">
        <v>1</v>
      </c>
      <c r="C9663" t="s">
        <v>81</v>
      </c>
      <c r="D9663" t="s">
        <v>127</v>
      </c>
      <c r="E9663" t="s">
        <v>132</v>
      </c>
      <c r="F9663" t="s">
        <v>5369</v>
      </c>
      <c r="G9663" t="s">
        <v>209</v>
      </c>
      <c r="H9663" t="s">
        <v>135</v>
      </c>
      <c r="I9663" t="s">
        <v>136</v>
      </c>
      <c r="J9663" t="s">
        <v>137</v>
      </c>
      <c r="K9663" t="s">
        <v>210</v>
      </c>
      <c r="L9663" t="s">
        <v>26210</v>
      </c>
      <c r="M9663" t="s">
        <v>26211</v>
      </c>
      <c r="N9663">
        <v>5.739166666</v>
      </c>
      <c r="O9663">
        <v>0</v>
      </c>
      <c r="P9663">
        <v>214</v>
      </c>
      <c r="Q9663">
        <v>0</v>
      </c>
      <c r="R9663">
        <v>11</v>
      </c>
      <c r="S9663">
        <v>0</v>
      </c>
      <c r="T9663">
        <v>19</v>
      </c>
      <c r="U9663">
        <v>0</v>
      </c>
      <c r="V9663">
        <v>0</v>
      </c>
      <c r="W9663">
        <v>0</v>
      </c>
      <c r="X9663">
        <v>225.81015274855579</v>
      </c>
      <c r="Y9663">
        <v>0</v>
      </c>
      <c r="Z9663">
        <v>7.9531945249050828</v>
      </c>
      <c r="AA9663">
        <v>0</v>
      </c>
      <c r="AB9663">
        <v>73.531886742074803</v>
      </c>
      <c r="AC9663">
        <v>0</v>
      </c>
      <c r="AD9663">
        <v>0</v>
      </c>
      <c r="AE9663">
        <v>307.2952340155357</v>
      </c>
    </row>
    <row r="9664" spans="1:31" x14ac:dyDescent="0.3">
      <c r="A9664">
        <v>2711514</v>
      </c>
      <c r="B9664">
        <v>1</v>
      </c>
      <c r="C9664" t="s">
        <v>80</v>
      </c>
      <c r="D9664" t="s">
        <v>95</v>
      </c>
      <c r="E9664" t="s">
        <v>161</v>
      </c>
      <c r="F9664" t="s">
        <v>26212</v>
      </c>
      <c r="G9664" t="s">
        <v>170</v>
      </c>
      <c r="H9664" t="s">
        <v>135</v>
      </c>
      <c r="I9664" t="s">
        <v>136</v>
      </c>
      <c r="J9664" t="s">
        <v>137</v>
      </c>
      <c r="K9664" t="s">
        <v>138</v>
      </c>
      <c r="L9664" t="s">
        <v>26213</v>
      </c>
      <c r="M9664" t="s">
        <v>26214</v>
      </c>
      <c r="N9664">
        <v>1.228611111</v>
      </c>
      <c r="O9664">
        <v>0</v>
      </c>
      <c r="P9664">
        <v>30</v>
      </c>
      <c r="Q9664">
        <v>0</v>
      </c>
      <c r="R9664">
        <v>0</v>
      </c>
      <c r="S9664">
        <v>0</v>
      </c>
      <c r="T9664">
        <v>1</v>
      </c>
      <c r="U9664">
        <v>0</v>
      </c>
      <c r="V9664">
        <v>0</v>
      </c>
      <c r="W9664">
        <v>0</v>
      </c>
      <c r="X9664">
        <v>4.2691692523217517</v>
      </c>
      <c r="Y9664">
        <v>0</v>
      </c>
      <c r="Z9664">
        <v>0</v>
      </c>
      <c r="AA9664">
        <v>0</v>
      </c>
      <c r="AB9664">
        <v>0</v>
      </c>
      <c r="AC9664">
        <v>0</v>
      </c>
      <c r="AD9664">
        <v>0</v>
      </c>
      <c r="AE9664">
        <v>4.2691692523217517</v>
      </c>
    </row>
    <row r="9665" spans="1:31" x14ac:dyDescent="0.3">
      <c r="A9665">
        <v>2712009</v>
      </c>
      <c r="B9665">
        <v>1</v>
      </c>
      <c r="C9665" t="s">
        <v>80</v>
      </c>
      <c r="D9665" t="s">
        <v>105</v>
      </c>
      <c r="E9665" t="s">
        <v>156</v>
      </c>
      <c r="F9665" t="s">
        <v>26215</v>
      </c>
      <c r="G9665" t="s">
        <v>185</v>
      </c>
      <c r="H9665" t="s">
        <v>153</v>
      </c>
      <c r="I9665" t="s">
        <v>136</v>
      </c>
      <c r="J9665" t="s">
        <v>137</v>
      </c>
      <c r="K9665" t="s">
        <v>138</v>
      </c>
      <c r="L9665" t="s">
        <v>26216</v>
      </c>
      <c r="M9665" t="s">
        <v>26217</v>
      </c>
      <c r="N9665">
        <v>5.3263888880000003</v>
      </c>
      <c r="O9665">
        <v>1</v>
      </c>
      <c r="P9665">
        <v>0</v>
      </c>
      <c r="Q9665">
        <v>1</v>
      </c>
      <c r="R9665">
        <v>0</v>
      </c>
      <c r="S9665">
        <v>12</v>
      </c>
      <c r="T9665">
        <v>0</v>
      </c>
      <c r="U9665">
        <v>1</v>
      </c>
      <c r="V9665">
        <v>0</v>
      </c>
      <c r="W9665">
        <v>5.091993885200063</v>
      </c>
      <c r="X9665">
        <v>0</v>
      </c>
      <c r="Y9665">
        <v>0.63569324879200007</v>
      </c>
      <c r="Z9665">
        <v>0</v>
      </c>
      <c r="AA9665">
        <v>246.02438663091604</v>
      </c>
      <c r="AB9665">
        <v>0</v>
      </c>
      <c r="AC9665">
        <v>212.61459390679056</v>
      </c>
      <c r="AD9665">
        <v>0</v>
      </c>
      <c r="AE9665">
        <v>464.36666767169868</v>
      </c>
    </row>
    <row r="9666" spans="1:31" x14ac:dyDescent="0.3">
      <c r="A9666">
        <v>2712138</v>
      </c>
      <c r="B9666">
        <v>1</v>
      </c>
      <c r="C9666" t="s">
        <v>81</v>
      </c>
      <c r="D9666" t="s">
        <v>112</v>
      </c>
      <c r="E9666" t="s">
        <v>145</v>
      </c>
      <c r="F9666" t="s">
        <v>26218</v>
      </c>
      <c r="G9666" t="s">
        <v>181</v>
      </c>
      <c r="H9666" t="s">
        <v>135</v>
      </c>
      <c r="I9666" t="s">
        <v>136</v>
      </c>
      <c r="J9666" t="s">
        <v>137</v>
      </c>
      <c r="K9666" t="s">
        <v>138</v>
      </c>
      <c r="L9666" t="s">
        <v>26219</v>
      </c>
      <c r="M9666" t="s">
        <v>26220</v>
      </c>
      <c r="N9666">
        <v>2.5494444440000001</v>
      </c>
      <c r="O9666">
        <v>0</v>
      </c>
      <c r="P9666">
        <v>5</v>
      </c>
      <c r="Q9666">
        <v>0</v>
      </c>
      <c r="R9666">
        <v>0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2.1363331354224533</v>
      </c>
      <c r="Y9666">
        <v>0</v>
      </c>
      <c r="Z9666">
        <v>0</v>
      </c>
      <c r="AA9666">
        <v>0</v>
      </c>
      <c r="AB9666">
        <v>0</v>
      </c>
      <c r="AC9666">
        <v>0</v>
      </c>
      <c r="AD9666">
        <v>0</v>
      </c>
      <c r="AE9666">
        <v>2.1363331354224533</v>
      </c>
    </row>
    <row r="9667" spans="1:31" x14ac:dyDescent="0.3">
      <c r="A9667">
        <v>2711700</v>
      </c>
      <c r="B9667">
        <v>1</v>
      </c>
      <c r="C9667" t="s">
        <v>80</v>
      </c>
      <c r="D9667" t="s">
        <v>95</v>
      </c>
      <c r="E9667" t="s">
        <v>173</v>
      </c>
      <c r="F9667" t="s">
        <v>26221</v>
      </c>
      <c r="G9667" t="s">
        <v>300</v>
      </c>
      <c r="H9667" t="s">
        <v>153</v>
      </c>
      <c r="I9667" t="s">
        <v>136</v>
      </c>
      <c r="J9667" t="s">
        <v>137</v>
      </c>
      <c r="K9667" t="s">
        <v>210</v>
      </c>
      <c r="L9667" t="s">
        <v>26222</v>
      </c>
      <c r="M9667" t="s">
        <v>26223</v>
      </c>
      <c r="N9667">
        <v>6.9561111110000002</v>
      </c>
      <c r="O9667">
        <v>33</v>
      </c>
      <c r="P9667">
        <v>8089</v>
      </c>
      <c r="Q9667">
        <v>28</v>
      </c>
      <c r="R9667">
        <v>15</v>
      </c>
      <c r="S9667">
        <v>92</v>
      </c>
      <c r="T9667">
        <v>1076</v>
      </c>
      <c r="U9667">
        <v>2</v>
      </c>
      <c r="V9667">
        <v>0</v>
      </c>
      <c r="W9667">
        <v>351.27048514340089</v>
      </c>
      <c r="X9667">
        <v>9889.1671816817307</v>
      </c>
      <c r="Y9667">
        <v>621.11079867005219</v>
      </c>
      <c r="Z9667">
        <v>25.888339285197265</v>
      </c>
      <c r="AA9667">
        <v>30077.505475058479</v>
      </c>
      <c r="AB9667">
        <v>8270.2356126378727</v>
      </c>
      <c r="AC9667">
        <v>4477.3465747920791</v>
      </c>
      <c r="AD9667">
        <v>0</v>
      </c>
      <c r="AE9667">
        <v>53712.524467268806</v>
      </c>
    </row>
    <row r="9668" spans="1:31" x14ac:dyDescent="0.3">
      <c r="A9668">
        <v>2711614</v>
      </c>
      <c r="B9668">
        <v>1</v>
      </c>
      <c r="C9668" t="s">
        <v>81</v>
      </c>
      <c r="D9668" t="s">
        <v>122</v>
      </c>
      <c r="E9668" t="s">
        <v>213</v>
      </c>
      <c r="F9668" t="s">
        <v>26224</v>
      </c>
      <c r="G9668" t="s">
        <v>209</v>
      </c>
      <c r="H9668" t="s">
        <v>153</v>
      </c>
      <c r="I9668" t="s">
        <v>136</v>
      </c>
      <c r="J9668" t="s">
        <v>137</v>
      </c>
      <c r="K9668" t="s">
        <v>210</v>
      </c>
      <c r="L9668" t="s">
        <v>26225</v>
      </c>
      <c r="M9668" t="s">
        <v>26226</v>
      </c>
      <c r="N9668">
        <v>1.831388888</v>
      </c>
      <c r="O9668">
        <v>0</v>
      </c>
      <c r="P9668">
        <v>138</v>
      </c>
      <c r="Q9668">
        <v>0</v>
      </c>
      <c r="R9668">
        <v>0</v>
      </c>
      <c r="S9668">
        <v>14</v>
      </c>
      <c r="T9668">
        <v>12</v>
      </c>
      <c r="U9668">
        <v>1</v>
      </c>
      <c r="V9668">
        <v>0</v>
      </c>
      <c r="W9668">
        <v>0</v>
      </c>
      <c r="X9668">
        <v>24.568480410983891</v>
      </c>
      <c r="Y9668">
        <v>0</v>
      </c>
      <c r="Z9668">
        <v>0</v>
      </c>
      <c r="AA9668">
        <v>19.385038791614114</v>
      </c>
      <c r="AB9668">
        <v>14.388474766783041</v>
      </c>
      <c r="AC9668">
        <v>0</v>
      </c>
      <c r="AD9668">
        <v>0</v>
      </c>
      <c r="AE9668">
        <v>58.341993969381043</v>
      </c>
    </row>
    <row r="9669" spans="1:31" x14ac:dyDescent="0.3">
      <c r="A9669">
        <v>2711654</v>
      </c>
      <c r="B9669">
        <v>1</v>
      </c>
      <c r="C9669" t="s">
        <v>80</v>
      </c>
      <c r="D9669" t="s">
        <v>84</v>
      </c>
      <c r="E9669" t="s">
        <v>156</v>
      </c>
      <c r="F9669" t="s">
        <v>14472</v>
      </c>
      <c r="G9669" t="s">
        <v>170</v>
      </c>
      <c r="H9669" t="s">
        <v>153</v>
      </c>
      <c r="I9669" t="s">
        <v>136</v>
      </c>
      <c r="J9669" t="s">
        <v>137</v>
      </c>
      <c r="K9669" t="s">
        <v>138</v>
      </c>
      <c r="L9669" t="s">
        <v>26227</v>
      </c>
      <c r="M9669" t="s">
        <v>26228</v>
      </c>
      <c r="N9669">
        <v>0.40166666600000001</v>
      </c>
      <c r="O9669">
        <v>10</v>
      </c>
      <c r="P9669">
        <v>487</v>
      </c>
      <c r="Q9669">
        <v>2</v>
      </c>
      <c r="R9669">
        <v>172</v>
      </c>
      <c r="S9669">
        <v>5</v>
      </c>
      <c r="T9669">
        <v>83</v>
      </c>
      <c r="U9669">
        <v>0</v>
      </c>
      <c r="V9669">
        <v>0</v>
      </c>
      <c r="W9669">
        <v>2.6479889799845107</v>
      </c>
      <c r="X9669">
        <v>41.124354572897396</v>
      </c>
      <c r="Y9669">
        <v>7.5795308136888364</v>
      </c>
      <c r="Z9669">
        <v>18.113870307225433</v>
      </c>
      <c r="AA9669">
        <v>2.7502539759331883</v>
      </c>
      <c r="AB9669">
        <v>29.068570049978504</v>
      </c>
      <c r="AC9669">
        <v>0</v>
      </c>
      <c r="AD9669">
        <v>0</v>
      </c>
      <c r="AE9669">
        <v>101.28456869970786</v>
      </c>
    </row>
    <row r="9670" spans="1:31" x14ac:dyDescent="0.3">
      <c r="A9670">
        <v>2711660</v>
      </c>
      <c r="B9670">
        <v>1</v>
      </c>
      <c r="C9670" t="s">
        <v>80</v>
      </c>
      <c r="D9670" t="s">
        <v>84</v>
      </c>
      <c r="E9670" t="s">
        <v>132</v>
      </c>
      <c r="F9670" t="s">
        <v>26229</v>
      </c>
      <c r="G9670" t="s">
        <v>209</v>
      </c>
      <c r="H9670" t="s">
        <v>135</v>
      </c>
      <c r="I9670" t="s">
        <v>136</v>
      </c>
      <c r="J9670" t="s">
        <v>137</v>
      </c>
      <c r="K9670" t="s">
        <v>210</v>
      </c>
      <c r="L9670" t="s">
        <v>26230</v>
      </c>
      <c r="M9670" t="s">
        <v>26231</v>
      </c>
      <c r="N9670">
        <v>0.93861111100000005</v>
      </c>
      <c r="O9670">
        <v>0</v>
      </c>
      <c r="P9670">
        <v>950</v>
      </c>
      <c r="Q9670">
        <v>0</v>
      </c>
      <c r="R9670">
        <v>0</v>
      </c>
      <c r="S9670">
        <v>0</v>
      </c>
      <c r="T9670">
        <v>43</v>
      </c>
      <c r="U9670">
        <v>0</v>
      </c>
      <c r="V9670">
        <v>0</v>
      </c>
      <c r="W9670">
        <v>0</v>
      </c>
      <c r="X9670">
        <v>157.77628809652538</v>
      </c>
      <c r="Y9670">
        <v>0</v>
      </c>
      <c r="Z9670">
        <v>0</v>
      </c>
      <c r="AA9670">
        <v>0</v>
      </c>
      <c r="AB9670">
        <v>70.200772209706756</v>
      </c>
      <c r="AC9670">
        <v>0</v>
      </c>
      <c r="AD9670">
        <v>0</v>
      </c>
      <c r="AE9670">
        <v>227.97706030623215</v>
      </c>
    </row>
    <row r="9671" spans="1:31" x14ac:dyDescent="0.3">
      <c r="A9671">
        <v>2711952</v>
      </c>
      <c r="B9671">
        <v>1</v>
      </c>
      <c r="C9671" t="s">
        <v>80</v>
      </c>
      <c r="D9671" t="s">
        <v>93</v>
      </c>
      <c r="E9671" t="s">
        <v>150</v>
      </c>
      <c r="F9671" t="s">
        <v>17638</v>
      </c>
      <c r="G9671" t="s">
        <v>2306</v>
      </c>
      <c r="H9671" t="s">
        <v>153</v>
      </c>
      <c r="I9671" t="s">
        <v>136</v>
      </c>
      <c r="J9671" t="s">
        <v>3</v>
      </c>
      <c r="K9671" t="s">
        <v>138</v>
      </c>
      <c r="L9671" t="s">
        <v>26232</v>
      </c>
      <c r="M9671" t="s">
        <v>26233</v>
      </c>
      <c r="N9671">
        <v>0.33611111100000002</v>
      </c>
      <c r="O9671">
        <v>0</v>
      </c>
      <c r="P9671">
        <v>2487</v>
      </c>
      <c r="Q9671">
        <v>0</v>
      </c>
      <c r="R9671">
        <v>85</v>
      </c>
      <c r="S9671">
        <v>5</v>
      </c>
      <c r="T9671">
        <v>222</v>
      </c>
      <c r="U9671">
        <v>0</v>
      </c>
      <c r="V9671">
        <v>3</v>
      </c>
      <c r="W9671">
        <v>0</v>
      </c>
      <c r="X9671">
        <v>138.72770321829688</v>
      </c>
      <c r="Y9671">
        <v>0</v>
      </c>
      <c r="Z9671">
        <v>32.711757343835167</v>
      </c>
      <c r="AA9671">
        <v>2.2747107036929917</v>
      </c>
      <c r="AB9671">
        <v>50.117664449176097</v>
      </c>
      <c r="AC9671">
        <v>0</v>
      </c>
      <c r="AD9671">
        <v>16.867373817398871</v>
      </c>
      <c r="AE9671">
        <v>240.6992095324</v>
      </c>
    </row>
    <row r="9672" spans="1:31" x14ac:dyDescent="0.3">
      <c r="A9672">
        <v>2712072</v>
      </c>
      <c r="B9672">
        <v>1</v>
      </c>
      <c r="C9672" t="s">
        <v>80</v>
      </c>
      <c r="D9672" t="s">
        <v>86</v>
      </c>
      <c r="E9672" t="s">
        <v>145</v>
      </c>
      <c r="F9672" t="s">
        <v>26234</v>
      </c>
      <c r="G9672" t="s">
        <v>230</v>
      </c>
      <c r="H9672" t="s">
        <v>135</v>
      </c>
      <c r="I9672" t="s">
        <v>136</v>
      </c>
      <c r="J9672" t="s">
        <v>137</v>
      </c>
      <c r="K9672" t="s">
        <v>138</v>
      </c>
      <c r="L9672" t="s">
        <v>26235</v>
      </c>
      <c r="M9672" t="s">
        <v>26236</v>
      </c>
      <c r="N9672">
        <v>2.6974999999999998</v>
      </c>
      <c r="O9672">
        <v>0</v>
      </c>
      <c r="P9672">
        <v>0</v>
      </c>
      <c r="Q9672">
        <v>0</v>
      </c>
      <c r="R9672">
        <v>0</v>
      </c>
      <c r="S9672">
        <v>0</v>
      </c>
      <c r="T9672">
        <v>3</v>
      </c>
      <c r="U9672">
        <v>0</v>
      </c>
      <c r="V9672">
        <v>0</v>
      </c>
      <c r="W9672">
        <v>0</v>
      </c>
      <c r="X9672">
        <v>0</v>
      </c>
      <c r="Y9672">
        <v>0</v>
      </c>
      <c r="Z9672">
        <v>0</v>
      </c>
      <c r="AA9672">
        <v>0</v>
      </c>
      <c r="AB9672">
        <v>33.762720157164104</v>
      </c>
      <c r="AC9672">
        <v>0</v>
      </c>
      <c r="AD9672">
        <v>0</v>
      </c>
      <c r="AE9672">
        <v>33.762720157164104</v>
      </c>
    </row>
    <row r="9673" spans="1:31" x14ac:dyDescent="0.3">
      <c r="A9673">
        <v>2711929</v>
      </c>
      <c r="B9673">
        <v>1</v>
      </c>
      <c r="C9673" t="s">
        <v>81</v>
      </c>
      <c r="D9673" t="s">
        <v>122</v>
      </c>
      <c r="E9673" t="s">
        <v>161</v>
      </c>
      <c r="F9673" t="s">
        <v>26237</v>
      </c>
      <c r="G9673" t="s">
        <v>163</v>
      </c>
      <c r="H9673" t="s">
        <v>135</v>
      </c>
      <c r="I9673" t="s">
        <v>136</v>
      </c>
      <c r="J9673" t="s">
        <v>137</v>
      </c>
      <c r="K9673" t="s">
        <v>138</v>
      </c>
      <c r="L9673" t="s">
        <v>26238</v>
      </c>
      <c r="M9673" t="s">
        <v>26239</v>
      </c>
      <c r="N9673">
        <v>1.349444444</v>
      </c>
      <c r="O9673">
        <v>0</v>
      </c>
      <c r="P9673">
        <v>51</v>
      </c>
      <c r="Q9673">
        <v>0</v>
      </c>
      <c r="R9673">
        <v>0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12.930148279220424</v>
      </c>
      <c r="Y9673">
        <v>0</v>
      </c>
      <c r="Z9673">
        <v>0</v>
      </c>
      <c r="AA9673">
        <v>0</v>
      </c>
      <c r="AB9673">
        <v>0</v>
      </c>
      <c r="AC9673">
        <v>0</v>
      </c>
      <c r="AD9673">
        <v>0</v>
      </c>
      <c r="AE9673">
        <v>12.930148279220424</v>
      </c>
    </row>
    <row r="9674" spans="1:31" x14ac:dyDescent="0.3">
      <c r="A9674">
        <v>2711743</v>
      </c>
      <c r="B9674">
        <v>1</v>
      </c>
      <c r="C9674" t="s">
        <v>80</v>
      </c>
      <c r="D9674" t="s">
        <v>107</v>
      </c>
      <c r="E9674" t="s">
        <v>156</v>
      </c>
      <c r="F9674" t="s">
        <v>26240</v>
      </c>
      <c r="G9674" t="s">
        <v>170</v>
      </c>
      <c r="H9674" t="s">
        <v>153</v>
      </c>
      <c r="I9674" t="s">
        <v>136</v>
      </c>
      <c r="J9674" t="s">
        <v>137</v>
      </c>
      <c r="K9674" t="s">
        <v>138</v>
      </c>
      <c r="L9674" t="s">
        <v>26241</v>
      </c>
      <c r="M9674" t="s">
        <v>26242</v>
      </c>
      <c r="N9674">
        <v>1.561388888</v>
      </c>
      <c r="O9674">
        <v>0</v>
      </c>
      <c r="P9674">
        <v>552</v>
      </c>
      <c r="Q9674">
        <v>0</v>
      </c>
      <c r="R9674">
        <v>0</v>
      </c>
      <c r="S9674">
        <v>0</v>
      </c>
      <c r="T9674">
        <v>42</v>
      </c>
      <c r="U9674">
        <v>0</v>
      </c>
      <c r="V9674">
        <v>1</v>
      </c>
      <c r="W9674">
        <v>0</v>
      </c>
      <c r="X9674">
        <v>82.631983526972832</v>
      </c>
      <c r="Y9674">
        <v>0</v>
      </c>
      <c r="Z9674">
        <v>0</v>
      </c>
      <c r="AA9674">
        <v>0</v>
      </c>
      <c r="AB9674">
        <v>36.763595047744097</v>
      </c>
      <c r="AC9674">
        <v>0</v>
      </c>
      <c r="AD9674">
        <v>1.3139628405970225</v>
      </c>
      <c r="AE9674">
        <v>120.70954141531395</v>
      </c>
    </row>
    <row r="9675" spans="1:31" x14ac:dyDescent="0.3">
      <c r="A9675">
        <v>2711617</v>
      </c>
      <c r="B9675">
        <v>1</v>
      </c>
      <c r="C9675" t="s">
        <v>80</v>
      </c>
      <c r="D9675" t="s">
        <v>85</v>
      </c>
      <c r="E9675" t="s">
        <v>173</v>
      </c>
      <c r="F9675" t="s">
        <v>26243</v>
      </c>
      <c r="G9675" t="s">
        <v>300</v>
      </c>
      <c r="H9675" t="s">
        <v>153</v>
      </c>
      <c r="I9675" t="s">
        <v>136</v>
      </c>
      <c r="J9675" t="s">
        <v>137</v>
      </c>
      <c r="K9675" t="s">
        <v>210</v>
      </c>
      <c r="L9675" t="s">
        <v>26244</v>
      </c>
      <c r="M9675" t="s">
        <v>26245</v>
      </c>
      <c r="N9675">
        <v>3.3738888880000002</v>
      </c>
      <c r="O9675">
        <v>0</v>
      </c>
      <c r="P9675">
        <v>4861</v>
      </c>
      <c r="Q9675">
        <v>0</v>
      </c>
      <c r="R9675">
        <v>0</v>
      </c>
      <c r="S9675">
        <v>0</v>
      </c>
      <c r="T9675">
        <v>421</v>
      </c>
      <c r="U9675">
        <v>0</v>
      </c>
      <c r="V9675">
        <v>0</v>
      </c>
      <c r="W9675">
        <v>0</v>
      </c>
      <c r="X9675">
        <v>3276.3569972754171</v>
      </c>
      <c r="Y9675">
        <v>0</v>
      </c>
      <c r="Z9675">
        <v>0</v>
      </c>
      <c r="AA9675">
        <v>0</v>
      </c>
      <c r="AB9675">
        <v>1963.9249912625064</v>
      </c>
      <c r="AC9675">
        <v>0</v>
      </c>
      <c r="AD9675">
        <v>0</v>
      </c>
      <c r="AE9675">
        <v>5240.2819885379231</v>
      </c>
    </row>
    <row r="9676" spans="1:31" x14ac:dyDescent="0.3">
      <c r="A9676">
        <v>2712088</v>
      </c>
      <c r="B9676">
        <v>2</v>
      </c>
      <c r="C9676" t="s">
        <v>80</v>
      </c>
      <c r="D9676" t="s">
        <v>101</v>
      </c>
      <c r="E9676" t="s">
        <v>161</v>
      </c>
      <c r="F9676" t="s">
        <v>26246</v>
      </c>
      <c r="G9676" t="s">
        <v>230</v>
      </c>
      <c r="H9676" t="s">
        <v>135</v>
      </c>
      <c r="I9676" t="s">
        <v>136</v>
      </c>
      <c r="J9676" t="s">
        <v>137</v>
      </c>
      <c r="K9676" t="s">
        <v>138</v>
      </c>
      <c r="L9676" t="s">
        <v>26247</v>
      </c>
      <c r="M9676" t="s">
        <v>26248</v>
      </c>
      <c r="N9676">
        <v>0.45527777699999999</v>
      </c>
      <c r="O9676">
        <v>0</v>
      </c>
      <c r="P9676">
        <v>9</v>
      </c>
      <c r="Q9676">
        <v>0</v>
      </c>
      <c r="R9676">
        <v>0</v>
      </c>
      <c r="S9676">
        <v>0</v>
      </c>
      <c r="T9676">
        <v>2</v>
      </c>
      <c r="U9676">
        <v>0</v>
      </c>
      <c r="V9676">
        <v>0</v>
      </c>
      <c r="W9676">
        <v>0</v>
      </c>
      <c r="X9676">
        <v>1.1901972823561333</v>
      </c>
      <c r="Y9676">
        <v>0</v>
      </c>
      <c r="Z9676">
        <v>0</v>
      </c>
      <c r="AA9676">
        <v>0</v>
      </c>
      <c r="AB9676">
        <v>0.11474262398228666</v>
      </c>
      <c r="AC9676">
        <v>0</v>
      </c>
      <c r="AD9676">
        <v>0</v>
      </c>
      <c r="AE9676">
        <v>1.3049399063384199</v>
      </c>
    </row>
    <row r="9677" spans="1:31" x14ac:dyDescent="0.3">
      <c r="A9677">
        <v>2711637</v>
      </c>
      <c r="B9677">
        <v>1</v>
      </c>
      <c r="C9677" t="s">
        <v>80</v>
      </c>
      <c r="D9677" t="s">
        <v>110</v>
      </c>
      <c r="E9677" t="s">
        <v>132</v>
      </c>
      <c r="F9677" t="s">
        <v>26249</v>
      </c>
      <c r="G9677" t="s">
        <v>209</v>
      </c>
      <c r="H9677" t="s">
        <v>135</v>
      </c>
      <c r="I9677" t="s">
        <v>136</v>
      </c>
      <c r="J9677" t="s">
        <v>137</v>
      </c>
      <c r="K9677" t="s">
        <v>210</v>
      </c>
      <c r="L9677" t="s">
        <v>26250</v>
      </c>
      <c r="M9677" t="s">
        <v>26251</v>
      </c>
      <c r="N9677">
        <v>7.2883333329999997</v>
      </c>
      <c r="O9677">
        <v>0</v>
      </c>
      <c r="P9677">
        <v>134</v>
      </c>
      <c r="Q9677">
        <v>0</v>
      </c>
      <c r="R9677">
        <v>0</v>
      </c>
      <c r="S9677">
        <v>0</v>
      </c>
      <c r="T9677">
        <v>5</v>
      </c>
      <c r="U9677">
        <v>0</v>
      </c>
      <c r="V9677">
        <v>0</v>
      </c>
      <c r="W9677">
        <v>0</v>
      </c>
      <c r="X9677">
        <v>249.91840614116092</v>
      </c>
      <c r="Y9677">
        <v>0</v>
      </c>
      <c r="Z9677">
        <v>0</v>
      </c>
      <c r="AA9677">
        <v>0</v>
      </c>
      <c r="AB9677">
        <v>47.739215154245166</v>
      </c>
      <c r="AC9677">
        <v>0</v>
      </c>
      <c r="AD9677">
        <v>0</v>
      </c>
      <c r="AE9677">
        <v>297.6576212954061</v>
      </c>
    </row>
    <row r="9678" spans="1:31" x14ac:dyDescent="0.3">
      <c r="A9678">
        <v>2711918</v>
      </c>
      <c r="B9678">
        <v>1</v>
      </c>
      <c r="C9678" t="s">
        <v>80</v>
      </c>
      <c r="D9678" t="s">
        <v>88</v>
      </c>
      <c r="E9678" t="s">
        <v>132</v>
      </c>
      <c r="F9678" t="s">
        <v>26252</v>
      </c>
      <c r="G9678" t="s">
        <v>158</v>
      </c>
      <c r="H9678" t="s">
        <v>135</v>
      </c>
      <c r="I9678" t="s">
        <v>136</v>
      </c>
      <c r="J9678" t="s">
        <v>3</v>
      </c>
      <c r="K9678" t="s">
        <v>138</v>
      </c>
      <c r="L9678" t="s">
        <v>26253</v>
      </c>
      <c r="M9678" t="s">
        <v>26254</v>
      </c>
      <c r="N9678">
        <v>6.7038888879999998</v>
      </c>
      <c r="O9678">
        <v>0</v>
      </c>
      <c r="P9678">
        <v>412</v>
      </c>
      <c r="Q9678">
        <v>0</v>
      </c>
      <c r="R9678">
        <v>0</v>
      </c>
      <c r="S9678">
        <v>0</v>
      </c>
      <c r="T9678">
        <v>9</v>
      </c>
      <c r="U9678">
        <v>0</v>
      </c>
      <c r="V9678">
        <v>0</v>
      </c>
      <c r="W9678">
        <v>0</v>
      </c>
      <c r="X9678">
        <v>500.90295302179436</v>
      </c>
      <c r="Y9678">
        <v>0</v>
      </c>
      <c r="Z9678">
        <v>0</v>
      </c>
      <c r="AA9678">
        <v>0</v>
      </c>
      <c r="AB9678">
        <v>42.103950186849467</v>
      </c>
      <c r="AC9678">
        <v>0</v>
      </c>
      <c r="AD9678">
        <v>0</v>
      </c>
      <c r="AE9678">
        <v>543.00690320864385</v>
      </c>
    </row>
    <row r="9679" spans="1:31" x14ac:dyDescent="0.3">
      <c r="A9679">
        <v>2711517</v>
      </c>
      <c r="B9679">
        <v>1</v>
      </c>
      <c r="C9679" t="s">
        <v>80</v>
      </c>
      <c r="D9679" t="s">
        <v>93</v>
      </c>
      <c r="E9679" t="s">
        <v>173</v>
      </c>
      <c r="F9679" t="s">
        <v>26255</v>
      </c>
      <c r="G9679" t="s">
        <v>1613</v>
      </c>
      <c r="H9679" t="s">
        <v>5535</v>
      </c>
      <c r="I9679" t="s">
        <v>136</v>
      </c>
      <c r="J9679" t="s">
        <v>137</v>
      </c>
      <c r="K9679" t="s">
        <v>210</v>
      </c>
      <c r="L9679" t="s">
        <v>26256</v>
      </c>
      <c r="M9679" t="s">
        <v>26257</v>
      </c>
      <c r="N9679">
        <v>0.68916666599999998</v>
      </c>
      <c r="O9679">
        <v>19</v>
      </c>
      <c r="P9679">
        <v>56989</v>
      </c>
      <c r="Q9679">
        <v>641</v>
      </c>
      <c r="R9679">
        <v>6151</v>
      </c>
      <c r="S9679">
        <v>239</v>
      </c>
      <c r="T9679">
        <v>10909</v>
      </c>
      <c r="U9679">
        <v>36</v>
      </c>
      <c r="V9679">
        <v>12</v>
      </c>
      <c r="W9679">
        <v>21.293168054563576</v>
      </c>
      <c r="X9679">
        <v>5325.1356413622334</v>
      </c>
      <c r="Y9679">
        <v>1133.1374243623002</v>
      </c>
      <c r="Z9679">
        <v>1432.6451276538974</v>
      </c>
      <c r="AA9679">
        <v>1145.5640275362846</v>
      </c>
      <c r="AB9679">
        <v>2706.6647025404377</v>
      </c>
      <c r="AC9679">
        <v>1156.290231485609</v>
      </c>
      <c r="AD9679">
        <v>63.606270309643058</v>
      </c>
      <c r="AE9679">
        <v>12984.33659330497</v>
      </c>
    </row>
    <row r="9680" spans="1:31" x14ac:dyDescent="0.3">
      <c r="A9680">
        <v>2711663</v>
      </c>
      <c r="B9680">
        <v>1</v>
      </c>
      <c r="C9680" t="s">
        <v>80</v>
      </c>
      <c r="D9680" t="s">
        <v>97</v>
      </c>
      <c r="E9680" t="s">
        <v>150</v>
      </c>
      <c r="F9680" t="s">
        <v>26258</v>
      </c>
      <c r="G9680" t="s">
        <v>152</v>
      </c>
      <c r="H9680" t="s">
        <v>153</v>
      </c>
      <c r="I9680" t="s">
        <v>490</v>
      </c>
      <c r="J9680" t="s">
        <v>137</v>
      </c>
      <c r="K9680" t="s">
        <v>138</v>
      </c>
      <c r="L9680" t="s">
        <v>26176</v>
      </c>
      <c r="M9680" t="s">
        <v>26259</v>
      </c>
      <c r="N9680">
        <v>3.0555550000000002E-3</v>
      </c>
      <c r="O9680">
        <v>2</v>
      </c>
      <c r="P9680">
        <v>994</v>
      </c>
      <c r="Q9680">
        <v>1</v>
      </c>
      <c r="R9680">
        <v>32</v>
      </c>
      <c r="S9680">
        <v>5</v>
      </c>
      <c r="T9680">
        <v>71</v>
      </c>
      <c r="U9680">
        <v>0</v>
      </c>
      <c r="V9680">
        <v>0</v>
      </c>
      <c r="W9680">
        <v>5.1158430682205006E-2</v>
      </c>
      <c r="X9680">
        <v>0.32857701292492092</v>
      </c>
      <c r="Y9680">
        <v>3.5945800998250007E-4</v>
      </c>
      <c r="Z9680">
        <v>6.2013046112050002E-3</v>
      </c>
      <c r="AA9680">
        <v>3.3116843818575006E-2</v>
      </c>
      <c r="AB9680">
        <v>0.26894979725932999</v>
      </c>
      <c r="AC9680">
        <v>0</v>
      </c>
      <c r="AD9680">
        <v>0</v>
      </c>
      <c r="AE9680">
        <v>0.68836284730621844</v>
      </c>
    </row>
    <row r="9681" spans="1:31" x14ac:dyDescent="0.3">
      <c r="A9681">
        <v>2711995</v>
      </c>
      <c r="B9681">
        <v>1</v>
      </c>
      <c r="C9681" t="s">
        <v>81</v>
      </c>
      <c r="D9681" t="s">
        <v>118</v>
      </c>
      <c r="E9681" t="s">
        <v>213</v>
      </c>
      <c r="F9681" t="s">
        <v>16840</v>
      </c>
      <c r="G9681" t="s">
        <v>152</v>
      </c>
      <c r="H9681" t="s">
        <v>153</v>
      </c>
      <c r="I9681" t="s">
        <v>136</v>
      </c>
      <c r="J9681" t="s">
        <v>137</v>
      </c>
      <c r="K9681" t="s">
        <v>138</v>
      </c>
      <c r="L9681" t="s">
        <v>26260</v>
      </c>
      <c r="M9681" t="s">
        <v>26261</v>
      </c>
      <c r="N9681">
        <v>1</v>
      </c>
      <c r="O9681">
        <v>3</v>
      </c>
      <c r="P9681">
        <v>329</v>
      </c>
      <c r="Q9681">
        <v>17</v>
      </c>
      <c r="R9681">
        <v>66</v>
      </c>
      <c r="S9681">
        <v>3</v>
      </c>
      <c r="T9681">
        <v>32</v>
      </c>
      <c r="U9681">
        <v>0</v>
      </c>
      <c r="V9681">
        <v>0</v>
      </c>
      <c r="W9681">
        <v>0.58080579622749995</v>
      </c>
      <c r="X9681">
        <v>38.04770982706011</v>
      </c>
      <c r="Y9681">
        <v>2.2905362431260516</v>
      </c>
      <c r="Z9681">
        <v>3.6291745475173043</v>
      </c>
      <c r="AA9681">
        <v>1.3170280299866666</v>
      </c>
      <c r="AB9681">
        <v>11.937612035191806</v>
      </c>
      <c r="AC9681">
        <v>0</v>
      </c>
      <c r="AD9681">
        <v>0</v>
      </c>
      <c r="AE9681">
        <v>57.802866479109433</v>
      </c>
    </row>
    <row r="9682" spans="1:31" x14ac:dyDescent="0.3">
      <c r="A9682">
        <v>2712041</v>
      </c>
      <c r="B9682">
        <v>1</v>
      </c>
      <c r="C9682" t="s">
        <v>81</v>
      </c>
      <c r="D9682" t="s">
        <v>112</v>
      </c>
      <c r="E9682" t="s">
        <v>145</v>
      </c>
      <c r="F9682" t="s">
        <v>26262</v>
      </c>
      <c r="G9682" t="s">
        <v>147</v>
      </c>
      <c r="H9682" t="s">
        <v>135</v>
      </c>
      <c r="I9682" t="s">
        <v>136</v>
      </c>
      <c r="J9682" t="s">
        <v>137</v>
      </c>
      <c r="K9682" t="s">
        <v>138</v>
      </c>
      <c r="L9682" t="s">
        <v>26263</v>
      </c>
      <c r="M9682" t="s">
        <v>26264</v>
      </c>
      <c r="N9682">
        <v>1.849722222</v>
      </c>
      <c r="O9682">
        <v>0</v>
      </c>
      <c r="P9682">
        <v>7</v>
      </c>
      <c r="Q9682">
        <v>0</v>
      </c>
      <c r="R9682">
        <v>0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2.8223648885702688</v>
      </c>
      <c r="Y9682">
        <v>0</v>
      </c>
      <c r="Z9682">
        <v>0</v>
      </c>
      <c r="AA9682">
        <v>0</v>
      </c>
      <c r="AB9682">
        <v>0</v>
      </c>
      <c r="AC9682">
        <v>0</v>
      </c>
      <c r="AD9682">
        <v>0</v>
      </c>
      <c r="AE9682">
        <v>2.8223648885702688</v>
      </c>
    </row>
    <row r="9683" spans="1:31" x14ac:dyDescent="0.3">
      <c r="A9683">
        <v>2711958</v>
      </c>
      <c r="B9683">
        <v>1</v>
      </c>
      <c r="C9683" t="s">
        <v>80</v>
      </c>
      <c r="D9683" t="s">
        <v>105</v>
      </c>
      <c r="E9683" t="s">
        <v>145</v>
      </c>
      <c r="F9683" t="s">
        <v>26265</v>
      </c>
      <c r="G9683" t="s">
        <v>181</v>
      </c>
      <c r="H9683" t="s">
        <v>135</v>
      </c>
      <c r="I9683" t="s">
        <v>136</v>
      </c>
      <c r="J9683" t="s">
        <v>137</v>
      </c>
      <c r="K9683" t="s">
        <v>138</v>
      </c>
      <c r="L9683" t="s">
        <v>26266</v>
      </c>
      <c r="M9683" t="s">
        <v>26267</v>
      </c>
      <c r="N9683">
        <v>5.488611111</v>
      </c>
      <c r="O9683">
        <v>0</v>
      </c>
      <c r="P9683">
        <v>43</v>
      </c>
      <c r="Q9683">
        <v>0</v>
      </c>
      <c r="R9683">
        <v>0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69.139664705710985</v>
      </c>
      <c r="Y9683">
        <v>0</v>
      </c>
      <c r="Z9683">
        <v>0</v>
      </c>
      <c r="AA9683">
        <v>0</v>
      </c>
      <c r="AB9683">
        <v>0</v>
      </c>
      <c r="AC9683">
        <v>0</v>
      </c>
      <c r="AD9683">
        <v>0</v>
      </c>
      <c r="AE9683">
        <v>69.139664705710985</v>
      </c>
    </row>
    <row r="9684" spans="1:31" x14ac:dyDescent="0.3">
      <c r="A9684">
        <v>2712104</v>
      </c>
      <c r="B9684">
        <v>1</v>
      </c>
      <c r="C9684" t="s">
        <v>80</v>
      </c>
      <c r="D9684" t="s">
        <v>99</v>
      </c>
      <c r="E9684" t="s">
        <v>145</v>
      </c>
      <c r="F9684" t="s">
        <v>26268</v>
      </c>
      <c r="G9684" t="s">
        <v>230</v>
      </c>
      <c r="H9684" t="s">
        <v>135</v>
      </c>
      <c r="I9684" t="s">
        <v>136</v>
      </c>
      <c r="J9684" t="s">
        <v>137</v>
      </c>
      <c r="K9684" t="s">
        <v>138</v>
      </c>
      <c r="L9684" t="s">
        <v>26269</v>
      </c>
      <c r="M9684" t="s">
        <v>26270</v>
      </c>
      <c r="N9684">
        <v>2.5933333329999999</v>
      </c>
      <c r="O9684">
        <v>0</v>
      </c>
      <c r="P9684">
        <v>1</v>
      </c>
      <c r="Q9684">
        <v>0</v>
      </c>
      <c r="R9684">
        <v>0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0.46320260831123999</v>
      </c>
      <c r="Y9684">
        <v>0</v>
      </c>
      <c r="Z9684">
        <v>0</v>
      </c>
      <c r="AA9684">
        <v>0</v>
      </c>
      <c r="AB9684">
        <v>0</v>
      </c>
      <c r="AC9684">
        <v>0</v>
      </c>
      <c r="AD9684">
        <v>0</v>
      </c>
      <c r="AE9684">
        <v>0.46320260831123999</v>
      </c>
    </row>
    <row r="9685" spans="1:31" x14ac:dyDescent="0.3">
      <c r="A9685">
        <v>2711503</v>
      </c>
      <c r="B9685">
        <v>1</v>
      </c>
      <c r="C9685" t="s">
        <v>81</v>
      </c>
      <c r="D9685" t="s">
        <v>113</v>
      </c>
      <c r="E9685" t="s">
        <v>173</v>
      </c>
      <c r="F9685" t="s">
        <v>26271</v>
      </c>
      <c r="G9685" t="s">
        <v>1613</v>
      </c>
      <c r="H9685" t="s">
        <v>5535</v>
      </c>
      <c r="I9685" t="s">
        <v>136</v>
      </c>
      <c r="J9685" t="s">
        <v>137</v>
      </c>
      <c r="K9685" t="s">
        <v>210</v>
      </c>
      <c r="L9685" t="s">
        <v>26272</v>
      </c>
      <c r="M9685" t="s">
        <v>26273</v>
      </c>
      <c r="N9685">
        <v>9.6388888000000006E-2</v>
      </c>
      <c r="O9685">
        <v>42</v>
      </c>
      <c r="P9685">
        <v>26812</v>
      </c>
      <c r="Q9685">
        <v>625</v>
      </c>
      <c r="R9685">
        <v>3278</v>
      </c>
      <c r="S9685">
        <v>77</v>
      </c>
      <c r="T9685">
        <v>3855</v>
      </c>
      <c r="U9685">
        <v>10</v>
      </c>
      <c r="V9685">
        <v>6</v>
      </c>
      <c r="W9685">
        <v>0.64780258894084952</v>
      </c>
      <c r="X9685">
        <v>409.19302611079962</v>
      </c>
      <c r="Y9685">
        <v>23.018505915463596</v>
      </c>
      <c r="Z9685">
        <v>28.454547051894917</v>
      </c>
      <c r="AA9685">
        <v>122.00592574615557</v>
      </c>
      <c r="AB9685">
        <v>116.54620650767473</v>
      </c>
      <c r="AC9685">
        <v>52.969395808813161</v>
      </c>
      <c r="AD9685">
        <v>1.236918677330449</v>
      </c>
      <c r="AE9685">
        <v>754.07232840707286</v>
      </c>
    </row>
    <row r="9686" spans="1:31" x14ac:dyDescent="0.3">
      <c r="A9686">
        <v>2711646</v>
      </c>
      <c r="B9686">
        <v>1</v>
      </c>
      <c r="C9686" t="s">
        <v>81</v>
      </c>
      <c r="D9686" t="s">
        <v>113</v>
      </c>
      <c r="E9686" t="s">
        <v>145</v>
      </c>
      <c r="F9686" t="s">
        <v>26274</v>
      </c>
      <c r="G9686" t="s">
        <v>158</v>
      </c>
      <c r="H9686" t="s">
        <v>135</v>
      </c>
      <c r="I9686" t="s">
        <v>136</v>
      </c>
      <c r="J9686" t="s">
        <v>3</v>
      </c>
      <c r="K9686" t="s">
        <v>138</v>
      </c>
      <c r="L9686" t="s">
        <v>26275</v>
      </c>
      <c r="M9686" t="s">
        <v>26276</v>
      </c>
      <c r="N9686">
        <v>8.0252777769999994</v>
      </c>
      <c r="O9686">
        <v>0</v>
      </c>
      <c r="P9686">
        <v>0</v>
      </c>
      <c r="Q9686">
        <v>0</v>
      </c>
      <c r="R9686">
        <v>0</v>
      </c>
      <c r="S9686">
        <v>0</v>
      </c>
      <c r="T9686">
        <v>7</v>
      </c>
      <c r="U9686">
        <v>0</v>
      </c>
      <c r="V9686">
        <v>0</v>
      </c>
      <c r="W9686">
        <v>0</v>
      </c>
      <c r="X9686">
        <v>0</v>
      </c>
      <c r="Y9686">
        <v>0</v>
      </c>
      <c r="Z9686">
        <v>0</v>
      </c>
      <c r="AA9686">
        <v>0</v>
      </c>
      <c r="AB9686">
        <v>3.539534703602035</v>
      </c>
      <c r="AC9686">
        <v>0</v>
      </c>
      <c r="AD9686">
        <v>0</v>
      </c>
      <c r="AE9686">
        <v>3.539534703602035</v>
      </c>
    </row>
    <row r="9687" spans="1:31" x14ac:dyDescent="0.3">
      <c r="A9687">
        <v>2711955</v>
      </c>
      <c r="B9687">
        <v>1</v>
      </c>
      <c r="C9687" t="s">
        <v>80</v>
      </c>
      <c r="D9687" t="s">
        <v>101</v>
      </c>
      <c r="E9687" t="s">
        <v>156</v>
      </c>
      <c r="F9687" t="s">
        <v>26277</v>
      </c>
      <c r="G9687" t="s">
        <v>185</v>
      </c>
      <c r="H9687" t="s">
        <v>153</v>
      </c>
      <c r="I9687" t="s">
        <v>136</v>
      </c>
      <c r="J9687" t="s">
        <v>137</v>
      </c>
      <c r="K9687" t="s">
        <v>138</v>
      </c>
      <c r="L9687" t="s">
        <v>26278</v>
      </c>
      <c r="M9687" t="s">
        <v>26279</v>
      </c>
      <c r="N9687">
        <v>3.7794444440000001</v>
      </c>
      <c r="O9687">
        <v>0</v>
      </c>
      <c r="P9687">
        <v>0</v>
      </c>
      <c r="Q9687">
        <v>5</v>
      </c>
      <c r="R9687">
        <v>0</v>
      </c>
      <c r="S9687">
        <v>7</v>
      </c>
      <c r="T9687">
        <v>0</v>
      </c>
      <c r="U9687">
        <v>1</v>
      </c>
      <c r="V9687">
        <v>0</v>
      </c>
      <c r="W9687">
        <v>0</v>
      </c>
      <c r="X9687">
        <v>0</v>
      </c>
      <c r="Y9687">
        <v>185.5636786677552</v>
      </c>
      <c r="Z9687">
        <v>0</v>
      </c>
      <c r="AA9687">
        <v>230.7731548242117</v>
      </c>
      <c r="AB9687">
        <v>0</v>
      </c>
      <c r="AC9687">
        <v>0</v>
      </c>
      <c r="AD9687">
        <v>0</v>
      </c>
      <c r="AE9687">
        <v>416.3368334919669</v>
      </c>
    </row>
    <row r="9688" spans="1:31" x14ac:dyDescent="0.3">
      <c r="A9688">
        <v>2711550</v>
      </c>
      <c r="B9688">
        <v>2</v>
      </c>
      <c r="C9688" t="s">
        <v>80</v>
      </c>
      <c r="D9688" t="s">
        <v>96</v>
      </c>
      <c r="E9688" t="s">
        <v>213</v>
      </c>
      <c r="F9688" t="s">
        <v>3309</v>
      </c>
      <c r="G9688" t="s">
        <v>2928</v>
      </c>
      <c r="H9688" t="s">
        <v>153</v>
      </c>
      <c r="I9688" t="s">
        <v>136</v>
      </c>
      <c r="J9688" t="s">
        <v>137</v>
      </c>
      <c r="K9688" t="s">
        <v>138</v>
      </c>
      <c r="L9688" t="s">
        <v>26280</v>
      </c>
      <c r="M9688" t="s">
        <v>26281</v>
      </c>
      <c r="N9688">
        <v>2.8238888879999999</v>
      </c>
      <c r="O9688">
        <v>0</v>
      </c>
      <c r="P9688">
        <v>289</v>
      </c>
      <c r="Q9688">
        <v>11</v>
      </c>
      <c r="R9688">
        <v>31</v>
      </c>
      <c r="S9688">
        <v>14</v>
      </c>
      <c r="T9688">
        <v>66</v>
      </c>
      <c r="U9688">
        <v>3</v>
      </c>
      <c r="V9688">
        <v>0</v>
      </c>
      <c r="W9688">
        <v>0</v>
      </c>
      <c r="X9688">
        <v>216.53261813413241</v>
      </c>
      <c r="Y9688">
        <v>266.00117147140389</v>
      </c>
      <c r="Z9688">
        <v>36.641406888325854</v>
      </c>
      <c r="AA9688">
        <v>224.22601317107058</v>
      </c>
      <c r="AB9688">
        <v>206.42877972396701</v>
      </c>
      <c r="AC9688">
        <v>1554.5587483270804</v>
      </c>
      <c r="AD9688">
        <v>0</v>
      </c>
      <c r="AE9688">
        <v>2504.3887377159799</v>
      </c>
    </row>
    <row r="9689" spans="1:31" x14ac:dyDescent="0.3">
      <c r="A9689">
        <v>2711769</v>
      </c>
      <c r="B9689">
        <v>1</v>
      </c>
      <c r="C9689" t="s">
        <v>80</v>
      </c>
      <c r="D9689" t="s">
        <v>104</v>
      </c>
      <c r="E9689" t="s">
        <v>150</v>
      </c>
      <c r="F9689" t="s">
        <v>13999</v>
      </c>
      <c r="G9689" t="s">
        <v>152</v>
      </c>
      <c r="H9689" t="s">
        <v>153</v>
      </c>
      <c r="I9689" t="s">
        <v>136</v>
      </c>
      <c r="J9689" t="s">
        <v>137</v>
      </c>
      <c r="K9689" t="s">
        <v>138</v>
      </c>
      <c r="L9689" t="s">
        <v>26282</v>
      </c>
      <c r="M9689" t="s">
        <v>26283</v>
      </c>
      <c r="N9689">
        <v>0.15805555499999999</v>
      </c>
      <c r="O9689">
        <v>10</v>
      </c>
      <c r="P9689">
        <v>0</v>
      </c>
      <c r="Q9689">
        <v>74</v>
      </c>
      <c r="R9689">
        <v>0</v>
      </c>
      <c r="S9689">
        <v>25</v>
      </c>
      <c r="T9689">
        <v>2</v>
      </c>
      <c r="U9689">
        <v>0</v>
      </c>
      <c r="V9689">
        <v>0</v>
      </c>
      <c r="W9689">
        <v>0.86776931916580435</v>
      </c>
      <c r="X9689">
        <v>0</v>
      </c>
      <c r="Y9689">
        <v>33.064278015734779</v>
      </c>
      <c r="Z9689">
        <v>0</v>
      </c>
      <c r="AA9689">
        <v>21.280219784005428</v>
      </c>
      <c r="AB9689">
        <v>1.8995368183585917</v>
      </c>
      <c r="AC9689">
        <v>0</v>
      </c>
      <c r="AD9689">
        <v>0</v>
      </c>
      <c r="AE9689">
        <v>57.111803937264604</v>
      </c>
    </row>
    <row r="9690" spans="1:31" x14ac:dyDescent="0.3">
      <c r="A9690">
        <v>2711626</v>
      </c>
      <c r="B9690">
        <v>1</v>
      </c>
      <c r="C9690" t="s">
        <v>81</v>
      </c>
      <c r="D9690" t="s">
        <v>120</v>
      </c>
      <c r="E9690" t="s">
        <v>156</v>
      </c>
      <c r="F9690" t="s">
        <v>26284</v>
      </c>
      <c r="G9690" t="s">
        <v>152</v>
      </c>
      <c r="H9690" t="s">
        <v>153</v>
      </c>
      <c r="I9690" t="s">
        <v>136</v>
      </c>
      <c r="J9690" t="s">
        <v>137</v>
      </c>
      <c r="K9690" t="s">
        <v>138</v>
      </c>
      <c r="L9690" t="s">
        <v>26285</v>
      </c>
      <c r="M9690" t="s">
        <v>26286</v>
      </c>
      <c r="N9690">
        <v>0.7</v>
      </c>
      <c r="O9690">
        <v>1</v>
      </c>
      <c r="P9690">
        <v>5</v>
      </c>
      <c r="Q9690">
        <v>50</v>
      </c>
      <c r="R9690">
        <v>5</v>
      </c>
      <c r="S9690">
        <v>2</v>
      </c>
      <c r="T9690">
        <v>7</v>
      </c>
      <c r="U9690">
        <v>0</v>
      </c>
      <c r="V9690">
        <v>0</v>
      </c>
      <c r="W9690">
        <v>0.13844708219999999</v>
      </c>
      <c r="X9690">
        <v>0.67094406075059987</v>
      </c>
      <c r="Y9690">
        <v>5.6576013678365982</v>
      </c>
      <c r="Z9690">
        <v>0</v>
      </c>
      <c r="AA9690">
        <v>19.381471852805998</v>
      </c>
      <c r="AB9690">
        <v>4.0063013388089992</v>
      </c>
      <c r="AC9690">
        <v>0</v>
      </c>
      <c r="AD9690">
        <v>0</v>
      </c>
      <c r="AE9690">
        <v>29.854765702402194</v>
      </c>
    </row>
    <row r="9691" spans="1:31" x14ac:dyDescent="0.3">
      <c r="A9691">
        <v>2712018</v>
      </c>
      <c r="B9691">
        <v>1</v>
      </c>
      <c r="C9691" t="s">
        <v>81</v>
      </c>
      <c r="D9691" t="s">
        <v>113</v>
      </c>
      <c r="E9691" t="s">
        <v>213</v>
      </c>
      <c r="F9691" t="s">
        <v>26287</v>
      </c>
      <c r="G9691" t="s">
        <v>170</v>
      </c>
      <c r="H9691" t="s">
        <v>153</v>
      </c>
      <c r="I9691" t="s">
        <v>136</v>
      </c>
      <c r="J9691" t="s">
        <v>137</v>
      </c>
      <c r="K9691" t="s">
        <v>138</v>
      </c>
      <c r="L9691" t="s">
        <v>26288</v>
      </c>
      <c r="M9691" t="s">
        <v>26289</v>
      </c>
      <c r="N9691">
        <v>0.36916666599999998</v>
      </c>
      <c r="O9691">
        <v>0</v>
      </c>
      <c r="P9691">
        <v>4</v>
      </c>
      <c r="Q9691">
        <v>20</v>
      </c>
      <c r="R9691">
        <v>87</v>
      </c>
      <c r="S9691">
        <v>0</v>
      </c>
      <c r="T9691">
        <v>3</v>
      </c>
      <c r="U9691">
        <v>0</v>
      </c>
      <c r="V9691">
        <v>0</v>
      </c>
      <c r="W9691">
        <v>0</v>
      </c>
      <c r="X9691">
        <v>7.7426083559999997E-2</v>
      </c>
      <c r="Y9691">
        <v>3.5543136530109178</v>
      </c>
      <c r="Z9691">
        <v>1.2995068935562626</v>
      </c>
      <c r="AA9691">
        <v>0</v>
      </c>
      <c r="AB9691">
        <v>0</v>
      </c>
      <c r="AC9691">
        <v>0</v>
      </c>
      <c r="AD9691">
        <v>0</v>
      </c>
      <c r="AE9691">
        <v>4.9312466301271805</v>
      </c>
    </row>
    <row r="9692" spans="1:31" x14ac:dyDescent="0.3">
      <c r="A9692">
        <v>2711583</v>
      </c>
      <c r="B9692">
        <v>1</v>
      </c>
      <c r="C9692" t="s">
        <v>80</v>
      </c>
      <c r="D9692" t="s">
        <v>86</v>
      </c>
      <c r="E9692" t="s">
        <v>145</v>
      </c>
      <c r="F9692" t="s">
        <v>5704</v>
      </c>
      <c r="G9692" t="s">
        <v>181</v>
      </c>
      <c r="H9692" t="s">
        <v>135</v>
      </c>
      <c r="I9692" t="s">
        <v>136</v>
      </c>
      <c r="J9692" t="s">
        <v>137</v>
      </c>
      <c r="K9692" t="s">
        <v>138</v>
      </c>
      <c r="L9692" t="s">
        <v>26290</v>
      </c>
      <c r="M9692" t="s">
        <v>26291</v>
      </c>
      <c r="N9692">
        <v>5.806944444</v>
      </c>
      <c r="O9692">
        <v>0</v>
      </c>
      <c r="P9692">
        <v>2</v>
      </c>
      <c r="Q9692">
        <v>0</v>
      </c>
      <c r="R9692">
        <v>0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7.492132484287084</v>
      </c>
      <c r="Y9692">
        <v>0</v>
      </c>
      <c r="Z9692">
        <v>0</v>
      </c>
      <c r="AA9692">
        <v>0</v>
      </c>
      <c r="AB9692">
        <v>0</v>
      </c>
      <c r="AC9692">
        <v>0</v>
      </c>
      <c r="AD9692">
        <v>0</v>
      </c>
      <c r="AE9692">
        <v>7.492132484287084</v>
      </c>
    </row>
    <row r="9693" spans="1:31" x14ac:dyDescent="0.3">
      <c r="A9693">
        <v>2711683</v>
      </c>
      <c r="B9693">
        <v>1</v>
      </c>
      <c r="C9693" t="s">
        <v>80</v>
      </c>
      <c r="D9693" t="s">
        <v>96</v>
      </c>
      <c r="E9693" t="s">
        <v>156</v>
      </c>
      <c r="F9693" t="s">
        <v>26292</v>
      </c>
      <c r="G9693" t="s">
        <v>300</v>
      </c>
      <c r="H9693" t="s">
        <v>153</v>
      </c>
      <c r="I9693" t="s">
        <v>136</v>
      </c>
      <c r="J9693" t="s">
        <v>137</v>
      </c>
      <c r="K9693" t="s">
        <v>210</v>
      </c>
      <c r="L9693" t="s">
        <v>26228</v>
      </c>
      <c r="M9693" t="s">
        <v>26293</v>
      </c>
      <c r="N9693">
        <v>5.3333333329999997</v>
      </c>
      <c r="O9693">
        <v>1</v>
      </c>
      <c r="P9693">
        <v>105</v>
      </c>
      <c r="Q9693">
        <v>0</v>
      </c>
      <c r="R9693">
        <v>0</v>
      </c>
      <c r="S9693">
        <v>5</v>
      </c>
      <c r="T9693">
        <v>7</v>
      </c>
      <c r="U9693">
        <v>0</v>
      </c>
      <c r="V9693">
        <v>0</v>
      </c>
      <c r="W9693">
        <v>0.95684478355000002</v>
      </c>
      <c r="X9693">
        <v>50.687343891382177</v>
      </c>
      <c r="Y9693">
        <v>0</v>
      </c>
      <c r="Z9693">
        <v>0</v>
      </c>
      <c r="AA9693">
        <v>287.66145065511699</v>
      </c>
      <c r="AB9693">
        <v>34.039994114314773</v>
      </c>
      <c r="AC9693">
        <v>0</v>
      </c>
      <c r="AD9693">
        <v>0</v>
      </c>
      <c r="AE9693">
        <v>373.34563344436395</v>
      </c>
    </row>
    <row r="9694" spans="1:31" x14ac:dyDescent="0.3">
      <c r="A9694">
        <v>2711975</v>
      </c>
      <c r="B9694">
        <v>1</v>
      </c>
      <c r="C9694" t="s">
        <v>80</v>
      </c>
      <c r="D9694" t="s">
        <v>87</v>
      </c>
      <c r="E9694" t="s">
        <v>161</v>
      </c>
      <c r="F9694" t="s">
        <v>26294</v>
      </c>
      <c r="G9694" t="s">
        <v>163</v>
      </c>
      <c r="H9694" t="s">
        <v>135</v>
      </c>
      <c r="I9694" t="s">
        <v>136</v>
      </c>
      <c r="J9694" t="s">
        <v>137</v>
      </c>
      <c r="K9694" t="s">
        <v>138</v>
      </c>
      <c r="L9694" t="s">
        <v>26295</v>
      </c>
      <c r="M9694" t="s">
        <v>26296</v>
      </c>
      <c r="N9694">
        <v>1.020277777</v>
      </c>
      <c r="O9694">
        <v>0</v>
      </c>
      <c r="P9694">
        <v>0</v>
      </c>
      <c r="Q9694">
        <v>0</v>
      </c>
      <c r="R9694">
        <v>0</v>
      </c>
      <c r="S9694">
        <v>0</v>
      </c>
      <c r="T9694">
        <v>9</v>
      </c>
      <c r="U9694">
        <v>0</v>
      </c>
      <c r="V9694">
        <v>1</v>
      </c>
      <c r="W9694">
        <v>0</v>
      </c>
      <c r="X9694">
        <v>0</v>
      </c>
      <c r="Y9694">
        <v>0</v>
      </c>
      <c r="Z9694">
        <v>0</v>
      </c>
      <c r="AA9694">
        <v>0</v>
      </c>
      <c r="AB9694">
        <v>21.802801623203329</v>
      </c>
      <c r="AC9694">
        <v>0</v>
      </c>
      <c r="AD9694">
        <v>0</v>
      </c>
      <c r="AE9694">
        <v>21.802801623203329</v>
      </c>
    </row>
    <row r="9695" spans="1:31" x14ac:dyDescent="0.3">
      <c r="A9695">
        <v>2711537</v>
      </c>
      <c r="B9695">
        <v>1</v>
      </c>
      <c r="C9695" t="s">
        <v>80</v>
      </c>
      <c r="D9695" t="s">
        <v>84</v>
      </c>
      <c r="E9695" t="s">
        <v>156</v>
      </c>
      <c r="F9695" t="s">
        <v>26297</v>
      </c>
      <c r="G9695" t="s">
        <v>263</v>
      </c>
      <c r="H9695" t="s">
        <v>153</v>
      </c>
      <c r="I9695" t="s">
        <v>136</v>
      </c>
      <c r="J9695" t="s">
        <v>137</v>
      </c>
      <c r="K9695" t="s">
        <v>138</v>
      </c>
      <c r="L9695" t="s">
        <v>26298</v>
      </c>
      <c r="M9695" t="s">
        <v>26299</v>
      </c>
      <c r="N9695">
        <v>2.8774999999999999</v>
      </c>
      <c r="O9695">
        <v>0</v>
      </c>
      <c r="P9695">
        <v>24</v>
      </c>
      <c r="Q9695">
        <v>0</v>
      </c>
      <c r="R9695">
        <v>13</v>
      </c>
      <c r="S9695">
        <v>0</v>
      </c>
      <c r="T9695">
        <v>6</v>
      </c>
      <c r="U9695">
        <v>0</v>
      </c>
      <c r="V9695">
        <v>0</v>
      </c>
      <c r="W9695">
        <v>0</v>
      </c>
      <c r="X9695">
        <v>17.570576359288129</v>
      </c>
      <c r="Y9695">
        <v>0</v>
      </c>
      <c r="Z9695">
        <v>4.8800276584020219</v>
      </c>
      <c r="AA9695">
        <v>0</v>
      </c>
      <c r="AB9695">
        <v>22.291273394810997</v>
      </c>
      <c r="AC9695">
        <v>0</v>
      </c>
      <c r="AD9695">
        <v>0</v>
      </c>
      <c r="AE9695">
        <v>44.741877412501147</v>
      </c>
    </row>
    <row r="9696" spans="1:31" x14ac:dyDescent="0.3">
      <c r="A9696">
        <v>2711898</v>
      </c>
      <c r="B9696">
        <v>1</v>
      </c>
      <c r="C9696" t="s">
        <v>80</v>
      </c>
      <c r="D9696" t="s">
        <v>96</v>
      </c>
      <c r="E9696" t="s">
        <v>145</v>
      </c>
      <c r="F9696" t="s">
        <v>26300</v>
      </c>
      <c r="G9696" t="s">
        <v>230</v>
      </c>
      <c r="H9696" t="s">
        <v>135</v>
      </c>
      <c r="I9696" t="s">
        <v>136</v>
      </c>
      <c r="J9696" t="s">
        <v>137</v>
      </c>
      <c r="K9696" t="s">
        <v>138</v>
      </c>
      <c r="L9696" t="s">
        <v>26301</v>
      </c>
      <c r="M9696" t="s">
        <v>26302</v>
      </c>
      <c r="N9696">
        <v>4.8666666660000004</v>
      </c>
      <c r="O9696">
        <v>0</v>
      </c>
      <c r="P9696">
        <v>1</v>
      </c>
      <c r="Q9696">
        <v>0</v>
      </c>
      <c r="R9696">
        <v>0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0.26164662319034665</v>
      </c>
      <c r="Y9696">
        <v>0</v>
      </c>
      <c r="Z9696">
        <v>0</v>
      </c>
      <c r="AA9696">
        <v>0</v>
      </c>
      <c r="AB9696">
        <v>0</v>
      </c>
      <c r="AC9696">
        <v>0</v>
      </c>
      <c r="AD9696">
        <v>0</v>
      </c>
      <c r="AE9696">
        <v>0.26164662319034665</v>
      </c>
    </row>
    <row r="9697" spans="1:31" x14ac:dyDescent="0.3">
      <c r="A9697">
        <v>2712147</v>
      </c>
      <c r="B9697">
        <v>1</v>
      </c>
      <c r="C9697" t="s">
        <v>80</v>
      </c>
      <c r="D9697" t="s">
        <v>97</v>
      </c>
      <c r="E9697" t="s">
        <v>132</v>
      </c>
      <c r="F9697" t="s">
        <v>19919</v>
      </c>
      <c r="G9697" t="s">
        <v>170</v>
      </c>
      <c r="H9697" t="s">
        <v>135</v>
      </c>
      <c r="I9697" t="s">
        <v>136</v>
      </c>
      <c r="J9697" t="s">
        <v>137</v>
      </c>
      <c r="K9697" t="s">
        <v>138</v>
      </c>
      <c r="L9697" t="s">
        <v>26303</v>
      </c>
      <c r="M9697" t="s">
        <v>26304</v>
      </c>
      <c r="N9697">
        <v>0.46916666600000001</v>
      </c>
      <c r="O9697">
        <v>0</v>
      </c>
      <c r="P9697">
        <v>225</v>
      </c>
      <c r="Q9697">
        <v>0</v>
      </c>
      <c r="R9697">
        <v>23</v>
      </c>
      <c r="S9697">
        <v>0</v>
      </c>
      <c r="T9697">
        <v>35</v>
      </c>
      <c r="U9697">
        <v>0</v>
      </c>
      <c r="V9697">
        <v>0</v>
      </c>
      <c r="W9697">
        <v>0</v>
      </c>
      <c r="X9697">
        <v>34.282217430344168</v>
      </c>
      <c r="Y9697">
        <v>0</v>
      </c>
      <c r="Z9697">
        <v>0.76288634147519996</v>
      </c>
      <c r="AA9697">
        <v>0</v>
      </c>
      <c r="AB9697">
        <v>8.6492598467583033</v>
      </c>
      <c r="AC9697">
        <v>0</v>
      </c>
      <c r="AD9697">
        <v>0</v>
      </c>
      <c r="AE9697">
        <v>43.694363618577675</v>
      </c>
    </row>
    <row r="9698" spans="1:31" x14ac:dyDescent="0.3">
      <c r="A9698">
        <v>2711852</v>
      </c>
      <c r="B9698">
        <v>1</v>
      </c>
      <c r="C9698" t="s">
        <v>80</v>
      </c>
      <c r="D9698" t="s">
        <v>90</v>
      </c>
      <c r="E9698" t="s">
        <v>161</v>
      </c>
      <c r="F9698" t="s">
        <v>26305</v>
      </c>
      <c r="G9698" t="s">
        <v>209</v>
      </c>
      <c r="H9698" t="s">
        <v>135</v>
      </c>
      <c r="I9698" t="s">
        <v>136</v>
      </c>
      <c r="J9698" t="s">
        <v>137</v>
      </c>
      <c r="K9698" t="s">
        <v>210</v>
      </c>
      <c r="L9698" t="s">
        <v>26306</v>
      </c>
      <c r="M9698" t="s">
        <v>26307</v>
      </c>
      <c r="N9698">
        <v>6.2666666659999999</v>
      </c>
      <c r="O9698">
        <v>0</v>
      </c>
      <c r="P9698">
        <v>152</v>
      </c>
      <c r="Q9698">
        <v>0</v>
      </c>
      <c r="R9698">
        <v>0</v>
      </c>
      <c r="S9698">
        <v>0</v>
      </c>
      <c r="T9698">
        <v>6</v>
      </c>
      <c r="U9698">
        <v>0</v>
      </c>
      <c r="V9698">
        <v>0</v>
      </c>
      <c r="W9698">
        <v>0</v>
      </c>
      <c r="X9698">
        <v>162.05512127168643</v>
      </c>
      <c r="Y9698">
        <v>0</v>
      </c>
      <c r="Z9698">
        <v>0</v>
      </c>
      <c r="AA9698">
        <v>0</v>
      </c>
      <c r="AB9698">
        <v>20.924186235387701</v>
      </c>
      <c r="AC9698">
        <v>0</v>
      </c>
      <c r="AD9698">
        <v>0</v>
      </c>
      <c r="AE9698">
        <v>182.97930750707414</v>
      </c>
    </row>
    <row r="9699" spans="1:31" x14ac:dyDescent="0.3">
      <c r="A9699">
        <v>2711600</v>
      </c>
      <c r="B9699">
        <v>1</v>
      </c>
      <c r="C9699" t="s">
        <v>81</v>
      </c>
      <c r="D9699" t="s">
        <v>127</v>
      </c>
      <c r="E9699" t="s">
        <v>150</v>
      </c>
      <c r="F9699" t="s">
        <v>6079</v>
      </c>
      <c r="G9699" t="s">
        <v>152</v>
      </c>
      <c r="H9699" t="s">
        <v>153</v>
      </c>
      <c r="I9699" t="s">
        <v>136</v>
      </c>
      <c r="J9699" t="s">
        <v>137</v>
      </c>
      <c r="K9699" t="s">
        <v>138</v>
      </c>
      <c r="L9699" t="s">
        <v>26308</v>
      </c>
      <c r="M9699" t="s">
        <v>26309</v>
      </c>
      <c r="N9699">
        <v>1.1969444440000001</v>
      </c>
      <c r="O9699">
        <v>0</v>
      </c>
      <c r="P9699">
        <v>5449</v>
      </c>
      <c r="Q9699">
        <v>0</v>
      </c>
      <c r="R9699">
        <v>14</v>
      </c>
      <c r="S9699">
        <v>0</v>
      </c>
      <c r="T9699">
        <v>296</v>
      </c>
      <c r="U9699">
        <v>0</v>
      </c>
      <c r="V9699">
        <v>0</v>
      </c>
      <c r="W9699">
        <v>0</v>
      </c>
      <c r="X9699">
        <v>1335.8016890948236</v>
      </c>
      <c r="Y9699">
        <v>0</v>
      </c>
      <c r="Z9699">
        <v>7.7615833835139556</v>
      </c>
      <c r="AA9699">
        <v>0</v>
      </c>
      <c r="AB9699">
        <v>248.3262944369273</v>
      </c>
      <c r="AC9699">
        <v>0</v>
      </c>
      <c r="AD9699">
        <v>0</v>
      </c>
      <c r="AE9699">
        <v>1591.8895669152648</v>
      </c>
    </row>
    <row r="9700" spans="1:31" x14ac:dyDescent="0.3">
      <c r="A9700">
        <v>2711829</v>
      </c>
      <c r="B9700">
        <v>1</v>
      </c>
      <c r="C9700" t="s">
        <v>80</v>
      </c>
      <c r="D9700" t="s">
        <v>93</v>
      </c>
      <c r="E9700" t="s">
        <v>156</v>
      </c>
      <c r="F9700" t="s">
        <v>26310</v>
      </c>
      <c r="G9700" t="s">
        <v>152</v>
      </c>
      <c r="H9700" t="s">
        <v>153</v>
      </c>
      <c r="I9700" t="s">
        <v>136</v>
      </c>
      <c r="J9700" t="s">
        <v>137</v>
      </c>
      <c r="K9700" t="s">
        <v>138</v>
      </c>
      <c r="L9700" t="s">
        <v>26311</v>
      </c>
      <c r="M9700" t="s">
        <v>26312</v>
      </c>
      <c r="N9700">
        <v>0.22305555499999999</v>
      </c>
      <c r="O9700">
        <v>0</v>
      </c>
      <c r="P9700">
        <v>1478</v>
      </c>
      <c r="Q9700">
        <v>0</v>
      </c>
      <c r="R9700">
        <v>64</v>
      </c>
      <c r="S9700">
        <v>5</v>
      </c>
      <c r="T9700">
        <v>128</v>
      </c>
      <c r="U9700">
        <v>0</v>
      </c>
      <c r="V9700">
        <v>1</v>
      </c>
      <c r="W9700">
        <v>0</v>
      </c>
      <c r="X9700">
        <v>57.784844001325808</v>
      </c>
      <c r="Y9700">
        <v>0</v>
      </c>
      <c r="Z9700">
        <v>15.134370448841919</v>
      </c>
      <c r="AA9700">
        <v>1.5466476970253926</v>
      </c>
      <c r="AB9700">
        <v>18.235548540766089</v>
      </c>
      <c r="AC9700">
        <v>0</v>
      </c>
      <c r="AD9700">
        <v>4.2229598674737199</v>
      </c>
      <c r="AE9700">
        <v>96.92437055543293</v>
      </c>
    </row>
    <row r="9701" spans="1:31" x14ac:dyDescent="0.3">
      <c r="A9701">
        <v>2711580</v>
      </c>
      <c r="B9701">
        <v>1</v>
      </c>
      <c r="C9701" t="s">
        <v>80</v>
      </c>
      <c r="D9701" t="s">
        <v>96</v>
      </c>
      <c r="E9701" t="s">
        <v>156</v>
      </c>
      <c r="F9701" t="s">
        <v>26313</v>
      </c>
      <c r="G9701" t="s">
        <v>185</v>
      </c>
      <c r="H9701" t="s">
        <v>153</v>
      </c>
      <c r="I9701" t="s">
        <v>136</v>
      </c>
      <c r="J9701" t="s">
        <v>137</v>
      </c>
      <c r="K9701" t="s">
        <v>138</v>
      </c>
      <c r="L9701" t="s">
        <v>26314</v>
      </c>
      <c r="M9701" t="s">
        <v>26315</v>
      </c>
      <c r="N9701">
        <v>7.4116666660000003</v>
      </c>
      <c r="O9701">
        <v>0</v>
      </c>
      <c r="P9701">
        <v>0</v>
      </c>
      <c r="Q9701">
        <v>0</v>
      </c>
      <c r="R9701">
        <v>0</v>
      </c>
      <c r="S9701">
        <v>1</v>
      </c>
      <c r="T9701">
        <v>0</v>
      </c>
      <c r="U9701">
        <v>1</v>
      </c>
      <c r="V9701">
        <v>0</v>
      </c>
      <c r="W9701">
        <v>0</v>
      </c>
      <c r="X9701">
        <v>0</v>
      </c>
      <c r="Y9701">
        <v>0</v>
      </c>
      <c r="Z9701">
        <v>0</v>
      </c>
      <c r="AA9701">
        <v>10.818263790687499</v>
      </c>
      <c r="AB9701">
        <v>0</v>
      </c>
      <c r="AC9701">
        <v>445.60480843227901</v>
      </c>
      <c r="AD9701">
        <v>0</v>
      </c>
      <c r="AE9701">
        <v>456.42307222296654</v>
      </c>
    </row>
    <row r="9702" spans="1:31" x14ac:dyDescent="0.3">
      <c r="A9702">
        <v>2712127</v>
      </c>
      <c r="B9702">
        <v>1</v>
      </c>
      <c r="C9702" t="s">
        <v>81</v>
      </c>
      <c r="D9702" t="s">
        <v>113</v>
      </c>
      <c r="E9702" t="s">
        <v>200</v>
      </c>
      <c r="F9702" t="s">
        <v>26316</v>
      </c>
      <c r="G9702" t="s">
        <v>543</v>
      </c>
      <c r="H9702" t="s">
        <v>135</v>
      </c>
      <c r="I9702" t="s">
        <v>136</v>
      </c>
      <c r="J9702" t="s">
        <v>137</v>
      </c>
      <c r="K9702" t="s">
        <v>138</v>
      </c>
      <c r="L9702" t="s">
        <v>26317</v>
      </c>
      <c r="M9702" t="s">
        <v>26318</v>
      </c>
      <c r="N9702">
        <v>2.2127777769999999</v>
      </c>
      <c r="O9702">
        <v>0</v>
      </c>
      <c r="P9702">
        <v>34</v>
      </c>
      <c r="Q9702">
        <v>0</v>
      </c>
      <c r="R9702">
        <v>0</v>
      </c>
      <c r="S9702">
        <v>0</v>
      </c>
      <c r="T9702">
        <v>2</v>
      </c>
      <c r="U9702">
        <v>0</v>
      </c>
      <c r="V9702">
        <v>0</v>
      </c>
      <c r="W9702">
        <v>0</v>
      </c>
      <c r="X9702">
        <v>11.566548011455517</v>
      </c>
      <c r="Y9702">
        <v>0</v>
      </c>
      <c r="Z9702">
        <v>0</v>
      </c>
      <c r="AA9702">
        <v>0</v>
      </c>
      <c r="AB9702">
        <v>2.2077233876455136</v>
      </c>
      <c r="AC9702">
        <v>0</v>
      </c>
      <c r="AD9702">
        <v>0</v>
      </c>
      <c r="AE9702">
        <v>13.77427139910103</v>
      </c>
    </row>
    <row r="9703" spans="1:31" x14ac:dyDescent="0.3">
      <c r="A9703">
        <v>2711772</v>
      </c>
      <c r="B9703">
        <v>1</v>
      </c>
      <c r="C9703" t="s">
        <v>80</v>
      </c>
      <c r="D9703" t="s">
        <v>95</v>
      </c>
      <c r="E9703" t="s">
        <v>173</v>
      </c>
      <c r="F9703" t="s">
        <v>26319</v>
      </c>
      <c r="G9703" t="s">
        <v>300</v>
      </c>
      <c r="H9703" t="s">
        <v>153</v>
      </c>
      <c r="I9703" t="s">
        <v>136</v>
      </c>
      <c r="J9703" t="s">
        <v>137</v>
      </c>
      <c r="K9703" t="s">
        <v>210</v>
      </c>
      <c r="L9703" t="s">
        <v>26320</v>
      </c>
      <c r="M9703" t="s">
        <v>26321</v>
      </c>
      <c r="N9703">
        <v>6.3875000000000002</v>
      </c>
      <c r="O9703">
        <v>0</v>
      </c>
      <c r="P9703">
        <v>0</v>
      </c>
      <c r="Q9703">
        <v>0</v>
      </c>
      <c r="R9703">
        <v>0</v>
      </c>
      <c r="S9703">
        <v>1</v>
      </c>
      <c r="T9703">
        <v>0</v>
      </c>
      <c r="U9703">
        <v>2</v>
      </c>
      <c r="V9703">
        <v>0</v>
      </c>
      <c r="W9703">
        <v>0</v>
      </c>
      <c r="X9703">
        <v>0</v>
      </c>
      <c r="Y9703">
        <v>0</v>
      </c>
      <c r="Z9703">
        <v>0</v>
      </c>
      <c r="AA9703">
        <v>4.7666444898309681</v>
      </c>
      <c r="AB9703">
        <v>0</v>
      </c>
      <c r="AC9703">
        <v>16824.126643895055</v>
      </c>
      <c r="AD9703">
        <v>0</v>
      </c>
      <c r="AE9703">
        <v>16828.893288384887</v>
      </c>
    </row>
    <row r="9704" spans="1:31" x14ac:dyDescent="0.3">
      <c r="A9704">
        <v>2711686</v>
      </c>
      <c r="B9704">
        <v>1</v>
      </c>
      <c r="C9704" t="s">
        <v>80</v>
      </c>
      <c r="D9704" t="s">
        <v>99</v>
      </c>
      <c r="E9704" t="s">
        <v>156</v>
      </c>
      <c r="F9704" t="s">
        <v>26322</v>
      </c>
      <c r="G9704" t="s">
        <v>300</v>
      </c>
      <c r="H9704" t="s">
        <v>153</v>
      </c>
      <c r="I9704" t="s">
        <v>136</v>
      </c>
      <c r="J9704" t="s">
        <v>137</v>
      </c>
      <c r="K9704" t="s">
        <v>210</v>
      </c>
      <c r="L9704" t="s">
        <v>26323</v>
      </c>
      <c r="M9704" t="s">
        <v>26324</v>
      </c>
      <c r="N9704">
        <v>2.9591666659999998</v>
      </c>
      <c r="O9704">
        <v>0</v>
      </c>
      <c r="P9704">
        <v>1140</v>
      </c>
      <c r="Q9704">
        <v>0</v>
      </c>
      <c r="R9704">
        <v>1</v>
      </c>
      <c r="S9704">
        <v>4</v>
      </c>
      <c r="T9704">
        <v>160</v>
      </c>
      <c r="U9704">
        <v>0</v>
      </c>
      <c r="V9704">
        <v>0</v>
      </c>
      <c r="W9704">
        <v>0</v>
      </c>
      <c r="X9704">
        <v>481.4017141444337</v>
      </c>
      <c r="Y9704">
        <v>0</v>
      </c>
      <c r="Z9704">
        <v>0</v>
      </c>
      <c r="AA9704">
        <v>52.056472814799662</v>
      </c>
      <c r="AB9704">
        <v>469.98378328900316</v>
      </c>
      <c r="AC9704">
        <v>0</v>
      </c>
      <c r="AD9704">
        <v>0</v>
      </c>
      <c r="AE9704">
        <v>1003.4419702482364</v>
      </c>
    </row>
    <row r="9705" spans="1:31" x14ac:dyDescent="0.3">
      <c r="A9705">
        <v>2712121</v>
      </c>
      <c r="B9705">
        <v>1</v>
      </c>
      <c r="C9705" t="s">
        <v>81</v>
      </c>
      <c r="D9705" t="s">
        <v>127</v>
      </c>
      <c r="E9705" t="s">
        <v>161</v>
      </c>
      <c r="F9705" t="s">
        <v>26325</v>
      </c>
      <c r="G9705" t="s">
        <v>409</v>
      </c>
      <c r="H9705" t="s">
        <v>135</v>
      </c>
      <c r="I9705" t="s">
        <v>136</v>
      </c>
      <c r="J9705" t="s">
        <v>137</v>
      </c>
      <c r="K9705" t="s">
        <v>138</v>
      </c>
      <c r="L9705" t="s">
        <v>26326</v>
      </c>
      <c r="M9705" t="s">
        <v>26327</v>
      </c>
      <c r="N9705">
        <v>2.8222222220000002</v>
      </c>
      <c r="O9705">
        <v>0</v>
      </c>
      <c r="P9705">
        <v>2</v>
      </c>
      <c r="Q9705">
        <v>0</v>
      </c>
      <c r="R9705">
        <v>16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</v>
      </c>
      <c r="Y9705">
        <v>0</v>
      </c>
      <c r="Z9705">
        <v>0</v>
      </c>
      <c r="AA9705">
        <v>0</v>
      </c>
      <c r="AB9705">
        <v>0</v>
      </c>
      <c r="AC9705">
        <v>0</v>
      </c>
      <c r="AD9705">
        <v>0</v>
      </c>
      <c r="AE9705">
        <v>0</v>
      </c>
    </row>
    <row r="9706" spans="1:31" x14ac:dyDescent="0.3">
      <c r="A9706">
        <v>2711729</v>
      </c>
      <c r="B9706">
        <v>1</v>
      </c>
      <c r="C9706" t="s">
        <v>80</v>
      </c>
      <c r="D9706" t="s">
        <v>90</v>
      </c>
      <c r="E9706" t="s">
        <v>132</v>
      </c>
      <c r="F9706" t="s">
        <v>26328</v>
      </c>
      <c r="G9706" t="s">
        <v>209</v>
      </c>
      <c r="H9706" t="s">
        <v>135</v>
      </c>
      <c r="I9706" t="s">
        <v>136</v>
      </c>
      <c r="J9706" t="s">
        <v>137</v>
      </c>
      <c r="K9706" t="s">
        <v>210</v>
      </c>
      <c r="L9706" t="s">
        <v>26329</v>
      </c>
      <c r="M9706" t="s">
        <v>26330</v>
      </c>
      <c r="N9706">
        <v>6.5177777770000001</v>
      </c>
      <c r="O9706">
        <v>0</v>
      </c>
      <c r="P9706">
        <v>550</v>
      </c>
      <c r="Q9706">
        <v>0</v>
      </c>
      <c r="R9706">
        <v>0</v>
      </c>
      <c r="S9706">
        <v>0</v>
      </c>
      <c r="T9706">
        <v>49</v>
      </c>
      <c r="U9706">
        <v>0</v>
      </c>
      <c r="V9706">
        <v>0</v>
      </c>
      <c r="W9706">
        <v>0</v>
      </c>
      <c r="X9706">
        <v>665.88081706736034</v>
      </c>
      <c r="Y9706">
        <v>0</v>
      </c>
      <c r="Z9706">
        <v>0</v>
      </c>
      <c r="AA9706">
        <v>0</v>
      </c>
      <c r="AB9706">
        <v>110.46052874854986</v>
      </c>
      <c r="AC9706">
        <v>0</v>
      </c>
      <c r="AD9706">
        <v>0</v>
      </c>
      <c r="AE9706">
        <v>776.34134581591024</v>
      </c>
    </row>
    <row r="9707" spans="1:31" x14ac:dyDescent="0.3">
      <c r="A9707">
        <v>2712156</v>
      </c>
      <c r="B9707">
        <v>1</v>
      </c>
      <c r="C9707" t="s">
        <v>80</v>
      </c>
      <c r="D9707" t="s">
        <v>103</v>
      </c>
      <c r="E9707" t="s">
        <v>145</v>
      </c>
      <c r="F9707" t="s">
        <v>26331</v>
      </c>
      <c r="G9707" t="s">
        <v>230</v>
      </c>
      <c r="H9707" t="s">
        <v>135</v>
      </c>
      <c r="I9707" t="s">
        <v>136</v>
      </c>
      <c r="J9707" t="s">
        <v>137</v>
      </c>
      <c r="K9707" t="s">
        <v>138</v>
      </c>
      <c r="L9707" t="s">
        <v>26332</v>
      </c>
      <c r="M9707" t="s">
        <v>26333</v>
      </c>
      <c r="N9707">
        <v>1.152222222</v>
      </c>
      <c r="O9707">
        <v>0</v>
      </c>
      <c r="P9707">
        <v>4</v>
      </c>
      <c r="Q9707">
        <v>0</v>
      </c>
      <c r="R9707">
        <v>0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0.81924013601046264</v>
      </c>
      <c r="Y9707">
        <v>0</v>
      </c>
      <c r="Z9707">
        <v>0</v>
      </c>
      <c r="AA9707">
        <v>0</v>
      </c>
      <c r="AB9707">
        <v>0</v>
      </c>
      <c r="AC9707">
        <v>0</v>
      </c>
      <c r="AD9707">
        <v>0</v>
      </c>
      <c r="AE9707">
        <v>0.81924013601046264</v>
      </c>
    </row>
    <row r="9708" spans="1:31" x14ac:dyDescent="0.3">
      <c r="A9708">
        <v>2712087</v>
      </c>
      <c r="B9708">
        <v>1</v>
      </c>
      <c r="C9708" t="s">
        <v>80</v>
      </c>
      <c r="D9708" t="s">
        <v>94</v>
      </c>
      <c r="E9708" t="s">
        <v>161</v>
      </c>
      <c r="F9708" t="s">
        <v>26334</v>
      </c>
      <c r="G9708" t="s">
        <v>170</v>
      </c>
      <c r="H9708" t="s">
        <v>135</v>
      </c>
      <c r="I9708" t="s">
        <v>136</v>
      </c>
      <c r="J9708" t="s">
        <v>137</v>
      </c>
      <c r="K9708" t="s">
        <v>138</v>
      </c>
      <c r="L9708" t="s">
        <v>26335</v>
      </c>
      <c r="M9708" t="s">
        <v>26336</v>
      </c>
      <c r="N9708">
        <v>0.54694444399999997</v>
      </c>
      <c r="O9708">
        <v>0</v>
      </c>
      <c r="P9708">
        <v>45</v>
      </c>
      <c r="Q9708">
        <v>0</v>
      </c>
      <c r="R9708">
        <v>0</v>
      </c>
      <c r="S9708">
        <v>0</v>
      </c>
      <c r="T9708">
        <v>3</v>
      </c>
      <c r="U9708">
        <v>0</v>
      </c>
      <c r="V9708">
        <v>0</v>
      </c>
      <c r="W9708">
        <v>0</v>
      </c>
      <c r="X9708">
        <v>6.0488523401164676</v>
      </c>
      <c r="Y9708">
        <v>0</v>
      </c>
      <c r="Z9708">
        <v>0</v>
      </c>
      <c r="AA9708">
        <v>0</v>
      </c>
      <c r="AB9708">
        <v>1.0152907643305626</v>
      </c>
      <c r="AC9708">
        <v>0</v>
      </c>
      <c r="AD9708">
        <v>0</v>
      </c>
      <c r="AE9708">
        <v>7.0641431044470302</v>
      </c>
    </row>
    <row r="9709" spans="1:31" x14ac:dyDescent="0.3">
      <c r="A9709">
        <v>2712010</v>
      </c>
      <c r="B9709">
        <v>1</v>
      </c>
      <c r="C9709" t="s">
        <v>80</v>
      </c>
      <c r="D9709" t="s">
        <v>84</v>
      </c>
      <c r="E9709" t="s">
        <v>132</v>
      </c>
      <c r="F9709" t="s">
        <v>341</v>
      </c>
      <c r="G9709" t="s">
        <v>134</v>
      </c>
      <c r="H9709" t="s">
        <v>135</v>
      </c>
      <c r="I9709" t="s">
        <v>136</v>
      </c>
      <c r="J9709" t="s">
        <v>137</v>
      </c>
      <c r="K9709" t="s">
        <v>138</v>
      </c>
      <c r="L9709" t="s">
        <v>26337</v>
      </c>
      <c r="M9709" t="s">
        <v>26338</v>
      </c>
      <c r="N9709">
        <v>0.93583333300000004</v>
      </c>
      <c r="O9709">
        <v>0</v>
      </c>
      <c r="P9709">
        <v>13</v>
      </c>
      <c r="Q9709">
        <v>0</v>
      </c>
      <c r="R9709">
        <v>0</v>
      </c>
      <c r="S9709">
        <v>0</v>
      </c>
      <c r="T9709">
        <v>59</v>
      </c>
      <c r="U9709">
        <v>0</v>
      </c>
      <c r="V9709">
        <v>2</v>
      </c>
      <c r="W9709">
        <v>0</v>
      </c>
      <c r="X9709">
        <v>12.460264274255351</v>
      </c>
      <c r="Y9709">
        <v>0</v>
      </c>
      <c r="Z9709">
        <v>0</v>
      </c>
      <c r="AA9709">
        <v>0</v>
      </c>
      <c r="AB9709">
        <v>74.082096052044676</v>
      </c>
      <c r="AC9709">
        <v>0</v>
      </c>
      <c r="AD9709">
        <v>3.924053698236265</v>
      </c>
      <c r="AE9709">
        <v>90.466414024536292</v>
      </c>
    </row>
    <row r="9710" spans="1:31" x14ac:dyDescent="0.3">
      <c r="A9710">
        <v>2712133</v>
      </c>
      <c r="B9710">
        <v>1</v>
      </c>
      <c r="C9710" t="s">
        <v>80</v>
      </c>
      <c r="D9710" t="s">
        <v>94</v>
      </c>
      <c r="E9710" t="s">
        <v>132</v>
      </c>
      <c r="F9710" t="s">
        <v>26339</v>
      </c>
      <c r="G9710" t="s">
        <v>170</v>
      </c>
      <c r="H9710" t="s">
        <v>135</v>
      </c>
      <c r="I9710" t="s">
        <v>136</v>
      </c>
      <c r="J9710" t="s">
        <v>137</v>
      </c>
      <c r="K9710" t="s">
        <v>138</v>
      </c>
      <c r="L9710" t="s">
        <v>26340</v>
      </c>
      <c r="M9710" t="s">
        <v>26341</v>
      </c>
      <c r="N9710">
        <v>0.77472222199999996</v>
      </c>
      <c r="O9710">
        <v>0</v>
      </c>
      <c r="P9710">
        <v>156</v>
      </c>
      <c r="Q9710">
        <v>0</v>
      </c>
      <c r="R9710">
        <v>0</v>
      </c>
      <c r="S9710">
        <v>0</v>
      </c>
      <c r="T9710">
        <v>11</v>
      </c>
      <c r="U9710">
        <v>0</v>
      </c>
      <c r="V9710">
        <v>0</v>
      </c>
      <c r="W9710">
        <v>0</v>
      </c>
      <c r="X9710">
        <v>22.53896654183324</v>
      </c>
      <c r="Y9710">
        <v>0</v>
      </c>
      <c r="Z9710">
        <v>0</v>
      </c>
      <c r="AA9710">
        <v>0</v>
      </c>
      <c r="AB9710">
        <v>6.3141817114748164</v>
      </c>
      <c r="AC9710">
        <v>0</v>
      </c>
      <c r="AD9710">
        <v>0</v>
      </c>
      <c r="AE9710">
        <v>28.853148253308056</v>
      </c>
    </row>
    <row r="9711" spans="1:31" x14ac:dyDescent="0.3">
      <c r="A9711">
        <v>2711987</v>
      </c>
      <c r="B9711">
        <v>1</v>
      </c>
      <c r="C9711" t="s">
        <v>81</v>
      </c>
      <c r="D9711" t="s">
        <v>128</v>
      </c>
      <c r="E9711" t="s">
        <v>200</v>
      </c>
      <c r="F9711" t="s">
        <v>26342</v>
      </c>
      <c r="G9711" t="s">
        <v>163</v>
      </c>
      <c r="H9711" t="s">
        <v>135</v>
      </c>
      <c r="I9711" t="s">
        <v>136</v>
      </c>
      <c r="J9711" t="s">
        <v>137</v>
      </c>
      <c r="K9711" t="s">
        <v>138</v>
      </c>
      <c r="L9711" t="s">
        <v>26343</v>
      </c>
      <c r="M9711" t="s">
        <v>26344</v>
      </c>
      <c r="N9711">
        <v>4.0983333330000002</v>
      </c>
      <c r="O9711">
        <v>0</v>
      </c>
      <c r="P9711">
        <v>94</v>
      </c>
      <c r="Q9711">
        <v>0</v>
      </c>
      <c r="R9711">
        <v>0</v>
      </c>
      <c r="S9711">
        <v>0</v>
      </c>
      <c r="T9711">
        <v>1</v>
      </c>
      <c r="U9711">
        <v>0</v>
      </c>
      <c r="V9711">
        <v>0</v>
      </c>
      <c r="W9711">
        <v>0</v>
      </c>
      <c r="X9711">
        <v>83.435671113461737</v>
      </c>
      <c r="Y9711">
        <v>0</v>
      </c>
      <c r="Z9711">
        <v>0</v>
      </c>
      <c r="AA9711">
        <v>0</v>
      </c>
      <c r="AB9711">
        <v>21.02188816376264</v>
      </c>
      <c r="AC9711">
        <v>0</v>
      </c>
      <c r="AD9711">
        <v>0</v>
      </c>
      <c r="AE9711">
        <v>104.45755927722438</v>
      </c>
    </row>
    <row r="9712" spans="1:31" x14ac:dyDescent="0.3">
      <c r="A9712">
        <v>2711841</v>
      </c>
      <c r="B9712">
        <v>1</v>
      </c>
      <c r="C9712" t="s">
        <v>80</v>
      </c>
      <c r="D9712" t="s">
        <v>103</v>
      </c>
      <c r="E9712" t="s">
        <v>145</v>
      </c>
      <c r="F9712" t="s">
        <v>26345</v>
      </c>
      <c r="G9712" t="s">
        <v>230</v>
      </c>
      <c r="H9712" t="s">
        <v>135</v>
      </c>
      <c r="I9712" t="s">
        <v>136</v>
      </c>
      <c r="J9712" t="s">
        <v>137</v>
      </c>
      <c r="K9712" t="s">
        <v>138</v>
      </c>
      <c r="L9712" t="s">
        <v>26346</v>
      </c>
      <c r="M9712" t="s">
        <v>26347</v>
      </c>
      <c r="N9712">
        <v>0.96444444399999996</v>
      </c>
      <c r="O9712">
        <v>0</v>
      </c>
      <c r="P9712">
        <v>1</v>
      </c>
      <c r="Q9712">
        <v>0</v>
      </c>
      <c r="R9712">
        <v>0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0.29904010484436006</v>
      </c>
      <c r="Y9712">
        <v>0</v>
      </c>
      <c r="Z9712">
        <v>0</v>
      </c>
      <c r="AA9712">
        <v>0</v>
      </c>
      <c r="AB9712">
        <v>0</v>
      </c>
      <c r="AC9712">
        <v>0</v>
      </c>
      <c r="AD9712">
        <v>0</v>
      </c>
      <c r="AE9712">
        <v>0.29904010484436006</v>
      </c>
    </row>
    <row r="9713" spans="1:31" x14ac:dyDescent="0.3">
      <c r="A9713">
        <v>2711509</v>
      </c>
      <c r="B9713">
        <v>1</v>
      </c>
      <c r="C9713" t="s">
        <v>80</v>
      </c>
      <c r="D9713" t="s">
        <v>86</v>
      </c>
      <c r="E9713" t="s">
        <v>145</v>
      </c>
      <c r="F9713" t="s">
        <v>5704</v>
      </c>
      <c r="G9713" t="s">
        <v>181</v>
      </c>
      <c r="H9713" t="s">
        <v>135</v>
      </c>
      <c r="I9713" t="s">
        <v>136</v>
      </c>
      <c r="J9713" t="s">
        <v>137</v>
      </c>
      <c r="K9713" t="s">
        <v>138</v>
      </c>
      <c r="L9713" t="s">
        <v>26348</v>
      </c>
      <c r="M9713" t="s">
        <v>26349</v>
      </c>
      <c r="N9713">
        <v>0.73750000000000004</v>
      </c>
      <c r="O9713">
        <v>0</v>
      </c>
      <c r="P9713">
        <v>2</v>
      </c>
      <c r="Q9713">
        <v>0</v>
      </c>
      <c r="R9713">
        <v>0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0.84113564693625009</v>
      </c>
      <c r="Y9713">
        <v>0</v>
      </c>
      <c r="Z9713">
        <v>0</v>
      </c>
      <c r="AA9713">
        <v>0</v>
      </c>
      <c r="AB9713">
        <v>0</v>
      </c>
      <c r="AC9713">
        <v>0</v>
      </c>
      <c r="AD9713">
        <v>0</v>
      </c>
      <c r="AE9713">
        <v>0.84113564693625009</v>
      </c>
    </row>
    <row r="9714" spans="1:31" x14ac:dyDescent="0.3">
      <c r="A9714">
        <v>2711649</v>
      </c>
      <c r="B9714">
        <v>1</v>
      </c>
      <c r="C9714" t="s">
        <v>80</v>
      </c>
      <c r="D9714" t="s">
        <v>111</v>
      </c>
      <c r="E9714" t="s">
        <v>161</v>
      </c>
      <c r="F9714" t="s">
        <v>26350</v>
      </c>
      <c r="G9714" t="s">
        <v>209</v>
      </c>
      <c r="H9714" t="s">
        <v>135</v>
      </c>
      <c r="I9714" t="s">
        <v>136</v>
      </c>
      <c r="J9714" t="s">
        <v>137</v>
      </c>
      <c r="K9714" t="s">
        <v>210</v>
      </c>
      <c r="L9714" t="s">
        <v>26351</v>
      </c>
      <c r="M9714" t="s">
        <v>26352</v>
      </c>
      <c r="N9714">
        <v>7.8849999999999998</v>
      </c>
      <c r="O9714">
        <v>0</v>
      </c>
      <c r="P9714">
        <v>12</v>
      </c>
      <c r="Q9714">
        <v>0</v>
      </c>
      <c r="R9714">
        <v>2</v>
      </c>
      <c r="S9714">
        <v>0</v>
      </c>
      <c r="T9714">
        <v>2</v>
      </c>
      <c r="U9714">
        <v>0</v>
      </c>
      <c r="V9714">
        <v>0</v>
      </c>
      <c r="W9714">
        <v>0</v>
      </c>
      <c r="X9714">
        <v>107.01813047196597</v>
      </c>
      <c r="Y9714">
        <v>0</v>
      </c>
      <c r="Z9714">
        <v>9.6686914928108401</v>
      </c>
      <c r="AA9714">
        <v>0</v>
      </c>
      <c r="AB9714">
        <v>70.136705094412804</v>
      </c>
      <c r="AC9714">
        <v>0</v>
      </c>
      <c r="AD9714">
        <v>0</v>
      </c>
      <c r="AE9714">
        <v>186.82352705918962</v>
      </c>
    </row>
    <row r="9715" spans="1:31" x14ac:dyDescent="0.3">
      <c r="A9715">
        <v>2712050</v>
      </c>
      <c r="B9715">
        <v>1</v>
      </c>
      <c r="C9715" t="s">
        <v>80</v>
      </c>
      <c r="D9715" t="s">
        <v>103</v>
      </c>
      <c r="E9715" t="s">
        <v>145</v>
      </c>
      <c r="F9715" t="s">
        <v>26345</v>
      </c>
      <c r="G9715" t="s">
        <v>230</v>
      </c>
      <c r="H9715" t="s">
        <v>135</v>
      </c>
      <c r="I9715" t="s">
        <v>136</v>
      </c>
      <c r="J9715" t="s">
        <v>137</v>
      </c>
      <c r="K9715" t="s">
        <v>138</v>
      </c>
      <c r="L9715" t="s">
        <v>26353</v>
      </c>
      <c r="M9715" t="s">
        <v>26354</v>
      </c>
      <c r="N9715">
        <v>2.2027777770000001</v>
      </c>
      <c r="O9715">
        <v>0</v>
      </c>
      <c r="P9715">
        <v>1</v>
      </c>
      <c r="Q9715">
        <v>0</v>
      </c>
      <c r="R9715">
        <v>0</v>
      </c>
      <c r="S9715">
        <v>0</v>
      </c>
      <c r="T9715">
        <v>0</v>
      </c>
      <c r="U9715">
        <v>0</v>
      </c>
      <c r="V9715">
        <v>0</v>
      </c>
      <c r="W9715">
        <v>0</v>
      </c>
      <c r="X9715">
        <v>0.83261237588437331</v>
      </c>
      <c r="Y9715">
        <v>0</v>
      </c>
      <c r="Z9715">
        <v>0</v>
      </c>
      <c r="AA9715">
        <v>0</v>
      </c>
      <c r="AB9715">
        <v>0</v>
      </c>
      <c r="AC9715">
        <v>0</v>
      </c>
      <c r="AD9715">
        <v>0</v>
      </c>
      <c r="AE9715">
        <v>0.83261237588437331</v>
      </c>
    </row>
    <row r="9716" spans="1:31" x14ac:dyDescent="0.3">
      <c r="A9716">
        <v>2711901</v>
      </c>
      <c r="B9716">
        <v>1</v>
      </c>
      <c r="C9716" t="s">
        <v>81</v>
      </c>
      <c r="D9716" t="s">
        <v>113</v>
      </c>
      <c r="E9716" t="s">
        <v>132</v>
      </c>
      <c r="F9716" t="s">
        <v>26355</v>
      </c>
      <c r="G9716" t="s">
        <v>134</v>
      </c>
      <c r="H9716" t="s">
        <v>135</v>
      </c>
      <c r="I9716" t="s">
        <v>136</v>
      </c>
      <c r="J9716" t="s">
        <v>137</v>
      </c>
      <c r="K9716" t="s">
        <v>138</v>
      </c>
      <c r="L9716" t="s">
        <v>26356</v>
      </c>
      <c r="M9716" t="s">
        <v>26357</v>
      </c>
      <c r="N9716">
        <v>2.568888888</v>
      </c>
      <c r="O9716">
        <v>0</v>
      </c>
      <c r="P9716">
        <v>452</v>
      </c>
      <c r="Q9716">
        <v>0</v>
      </c>
      <c r="R9716">
        <v>0</v>
      </c>
      <c r="S9716">
        <v>0</v>
      </c>
      <c r="T9716">
        <v>101</v>
      </c>
      <c r="U9716">
        <v>0</v>
      </c>
      <c r="V9716">
        <v>0</v>
      </c>
      <c r="W9716">
        <v>0</v>
      </c>
      <c r="X9716">
        <v>223.13849942276912</v>
      </c>
      <c r="Y9716">
        <v>0</v>
      </c>
      <c r="Z9716">
        <v>0</v>
      </c>
      <c r="AA9716">
        <v>0</v>
      </c>
      <c r="AB9716">
        <v>111.26602622177677</v>
      </c>
      <c r="AC9716">
        <v>0</v>
      </c>
      <c r="AD9716">
        <v>0</v>
      </c>
      <c r="AE9716">
        <v>334.40452564454586</v>
      </c>
    </row>
    <row r="9717" spans="1:31" x14ac:dyDescent="0.3">
      <c r="A9717">
        <v>2711838</v>
      </c>
      <c r="B9717">
        <v>1</v>
      </c>
      <c r="C9717" t="s">
        <v>80</v>
      </c>
      <c r="D9717" t="s">
        <v>88</v>
      </c>
      <c r="E9717" t="s">
        <v>145</v>
      </c>
      <c r="F9717" t="s">
        <v>26358</v>
      </c>
      <c r="G9717" t="s">
        <v>181</v>
      </c>
      <c r="H9717" t="s">
        <v>135</v>
      </c>
      <c r="I9717" t="s">
        <v>136</v>
      </c>
      <c r="J9717" t="s">
        <v>137</v>
      </c>
      <c r="K9717" t="s">
        <v>138</v>
      </c>
      <c r="L9717" t="s">
        <v>26359</v>
      </c>
      <c r="M9717" t="s">
        <v>26360</v>
      </c>
      <c r="N9717">
        <v>2.485833333</v>
      </c>
      <c r="O9717">
        <v>0</v>
      </c>
      <c r="P9717">
        <v>2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v>0</v>
      </c>
      <c r="W9717">
        <v>0</v>
      </c>
      <c r="X9717">
        <v>1.9787656952445203</v>
      </c>
      <c r="Y9717">
        <v>0</v>
      </c>
      <c r="Z9717">
        <v>0</v>
      </c>
      <c r="AA9717">
        <v>0</v>
      </c>
      <c r="AB9717">
        <v>0</v>
      </c>
      <c r="AC9717">
        <v>0</v>
      </c>
      <c r="AD9717">
        <v>0</v>
      </c>
      <c r="AE9717">
        <v>1.9787656952445203</v>
      </c>
    </row>
    <row r="9718" spans="1:31" x14ac:dyDescent="0.3">
      <c r="A9718">
        <v>2711695</v>
      </c>
      <c r="B9718">
        <v>1</v>
      </c>
      <c r="C9718" t="s">
        <v>80</v>
      </c>
      <c r="D9718" t="s">
        <v>95</v>
      </c>
      <c r="E9718" t="s">
        <v>173</v>
      </c>
      <c r="F9718" t="s">
        <v>14222</v>
      </c>
      <c r="G9718" t="s">
        <v>300</v>
      </c>
      <c r="H9718" t="s">
        <v>153</v>
      </c>
      <c r="I9718" t="s">
        <v>136</v>
      </c>
      <c r="J9718" t="s">
        <v>137</v>
      </c>
      <c r="K9718" t="s">
        <v>210</v>
      </c>
      <c r="L9718" t="s">
        <v>26361</v>
      </c>
      <c r="M9718" t="s">
        <v>26362</v>
      </c>
      <c r="N9718">
        <v>7.0669444439999998</v>
      </c>
      <c r="O9718">
        <v>27</v>
      </c>
      <c r="P9718">
        <v>185</v>
      </c>
      <c r="Q9718">
        <v>26</v>
      </c>
      <c r="R9718">
        <v>12</v>
      </c>
      <c r="S9718">
        <v>51</v>
      </c>
      <c r="T9718">
        <v>60</v>
      </c>
      <c r="U9718">
        <v>2</v>
      </c>
      <c r="V9718">
        <v>0</v>
      </c>
      <c r="W9718">
        <v>90.352185166552047</v>
      </c>
      <c r="X9718">
        <v>285.94126214602505</v>
      </c>
      <c r="Y9718">
        <v>608.77422168335249</v>
      </c>
      <c r="Z9718">
        <v>24.385901237975045</v>
      </c>
      <c r="AA9718">
        <v>23940.075135185176</v>
      </c>
      <c r="AB9718">
        <v>221.84495966202618</v>
      </c>
      <c r="AC9718">
        <v>4542.8137238238105</v>
      </c>
      <c r="AD9718">
        <v>0</v>
      </c>
      <c r="AE9718">
        <v>29714.187388904917</v>
      </c>
    </row>
    <row r="9719" spans="1:31" x14ac:dyDescent="0.3">
      <c r="A9719">
        <v>2711546</v>
      </c>
      <c r="B9719">
        <v>1</v>
      </c>
      <c r="C9719" t="s">
        <v>80</v>
      </c>
      <c r="D9719" t="s">
        <v>98</v>
      </c>
      <c r="E9719" t="s">
        <v>132</v>
      </c>
      <c r="F9719" t="s">
        <v>1583</v>
      </c>
      <c r="G9719" t="s">
        <v>170</v>
      </c>
      <c r="H9719" t="s">
        <v>135</v>
      </c>
      <c r="I9719" t="s">
        <v>136</v>
      </c>
      <c r="J9719" t="s">
        <v>137</v>
      </c>
      <c r="K9719" t="s">
        <v>138</v>
      </c>
      <c r="L9719" t="s">
        <v>26363</v>
      </c>
      <c r="M9719" t="s">
        <v>26364</v>
      </c>
      <c r="N9719">
        <v>0.64333333299999995</v>
      </c>
      <c r="O9719">
        <v>0</v>
      </c>
      <c r="P9719">
        <v>73</v>
      </c>
      <c r="Q9719">
        <v>0</v>
      </c>
      <c r="R9719">
        <v>14</v>
      </c>
      <c r="S9719">
        <v>0</v>
      </c>
      <c r="T9719">
        <v>11</v>
      </c>
      <c r="U9719">
        <v>0</v>
      </c>
      <c r="V9719">
        <v>0</v>
      </c>
      <c r="W9719">
        <v>0</v>
      </c>
      <c r="X9719">
        <v>12.91096370706242</v>
      </c>
      <c r="Y9719">
        <v>0</v>
      </c>
      <c r="Z9719">
        <v>6.6710318947019616</v>
      </c>
      <c r="AA9719">
        <v>0</v>
      </c>
      <c r="AB9719">
        <v>5.6695300738395193</v>
      </c>
      <c r="AC9719">
        <v>0</v>
      </c>
      <c r="AD9719">
        <v>0</v>
      </c>
      <c r="AE9719">
        <v>25.251525675603901</v>
      </c>
    </row>
    <row r="9720" spans="1:31" x14ac:dyDescent="0.3">
      <c r="A9720">
        <v>2711675</v>
      </c>
      <c r="B9720">
        <v>1</v>
      </c>
      <c r="C9720" t="s">
        <v>80</v>
      </c>
      <c r="D9720" t="s">
        <v>110</v>
      </c>
      <c r="E9720" t="s">
        <v>156</v>
      </c>
      <c r="F9720" t="s">
        <v>26365</v>
      </c>
      <c r="G9720" t="s">
        <v>209</v>
      </c>
      <c r="H9720" t="s">
        <v>153</v>
      </c>
      <c r="I9720" t="s">
        <v>136</v>
      </c>
      <c r="J9720" t="s">
        <v>137</v>
      </c>
      <c r="K9720" t="s">
        <v>210</v>
      </c>
      <c r="L9720" t="s">
        <v>26366</v>
      </c>
      <c r="M9720" t="s">
        <v>26367</v>
      </c>
      <c r="N9720">
        <v>2.292777777</v>
      </c>
      <c r="O9720">
        <v>0</v>
      </c>
      <c r="P9720">
        <v>67</v>
      </c>
      <c r="Q9720">
        <v>0</v>
      </c>
      <c r="R9720">
        <v>0</v>
      </c>
      <c r="S9720">
        <v>0</v>
      </c>
      <c r="T9720">
        <v>85</v>
      </c>
      <c r="U9720">
        <v>0</v>
      </c>
      <c r="V9720">
        <v>0</v>
      </c>
      <c r="W9720">
        <v>0</v>
      </c>
      <c r="X9720">
        <v>27.854706943725773</v>
      </c>
      <c r="Y9720">
        <v>0</v>
      </c>
      <c r="Z9720">
        <v>0</v>
      </c>
      <c r="AA9720">
        <v>0</v>
      </c>
      <c r="AB9720">
        <v>270.59816017733903</v>
      </c>
      <c r="AC9720">
        <v>0</v>
      </c>
      <c r="AD9720">
        <v>0</v>
      </c>
      <c r="AE9720">
        <v>298.4528671210648</v>
      </c>
    </row>
    <row r="9721" spans="1:31" x14ac:dyDescent="0.3">
      <c r="A9721">
        <v>2712173</v>
      </c>
      <c r="B9721">
        <v>1</v>
      </c>
      <c r="C9721" t="s">
        <v>80</v>
      </c>
      <c r="D9721" t="s">
        <v>110</v>
      </c>
      <c r="E9721" t="s">
        <v>145</v>
      </c>
      <c r="F9721" t="s">
        <v>26368</v>
      </c>
      <c r="G9721" t="s">
        <v>230</v>
      </c>
      <c r="H9721" t="s">
        <v>135</v>
      </c>
      <c r="I9721" t="s">
        <v>136</v>
      </c>
      <c r="J9721" t="s">
        <v>137</v>
      </c>
      <c r="K9721" t="s">
        <v>138</v>
      </c>
      <c r="L9721" t="s">
        <v>26369</v>
      </c>
      <c r="M9721" t="s">
        <v>26370</v>
      </c>
      <c r="N9721">
        <v>1.8244444440000001</v>
      </c>
      <c r="O9721">
        <v>0</v>
      </c>
      <c r="P9721">
        <v>3</v>
      </c>
      <c r="Q9721">
        <v>0</v>
      </c>
      <c r="R9721">
        <v>0</v>
      </c>
      <c r="S9721">
        <v>0</v>
      </c>
      <c r="T9721">
        <v>1</v>
      </c>
      <c r="U9721">
        <v>0</v>
      </c>
      <c r="V9721">
        <v>0</v>
      </c>
      <c r="W9721">
        <v>0</v>
      </c>
      <c r="X9721">
        <v>0.81923305178463335</v>
      </c>
      <c r="Y9721">
        <v>0</v>
      </c>
      <c r="Z9721">
        <v>0</v>
      </c>
      <c r="AA9721">
        <v>0</v>
      </c>
      <c r="AB9721">
        <v>0.49032597362746666</v>
      </c>
      <c r="AC9721">
        <v>0</v>
      </c>
      <c r="AD9721">
        <v>0</v>
      </c>
      <c r="AE9721">
        <v>1.3095590254121001</v>
      </c>
    </row>
    <row r="9722" spans="1:31" x14ac:dyDescent="0.3">
      <c r="A9722">
        <v>2711781</v>
      </c>
      <c r="B9722">
        <v>1</v>
      </c>
      <c r="C9722" t="s">
        <v>80</v>
      </c>
      <c r="D9722" t="s">
        <v>83</v>
      </c>
      <c r="E9722" t="s">
        <v>161</v>
      </c>
      <c r="F9722" t="s">
        <v>26371</v>
      </c>
      <c r="G9722" t="s">
        <v>409</v>
      </c>
      <c r="H9722" t="s">
        <v>135</v>
      </c>
      <c r="I9722" t="s">
        <v>136</v>
      </c>
      <c r="J9722" t="s">
        <v>137</v>
      </c>
      <c r="K9722" t="s">
        <v>138</v>
      </c>
      <c r="L9722" t="s">
        <v>26372</v>
      </c>
      <c r="M9722" t="s">
        <v>26373</v>
      </c>
      <c r="N9722">
        <v>2.9908333329999999</v>
      </c>
      <c r="O9722">
        <v>0</v>
      </c>
      <c r="P9722">
        <v>4</v>
      </c>
      <c r="Q9722">
        <v>0</v>
      </c>
      <c r="R9722">
        <v>0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4.2079360238799755</v>
      </c>
      <c r="Y9722">
        <v>0</v>
      </c>
      <c r="Z9722">
        <v>0</v>
      </c>
      <c r="AA9722">
        <v>0</v>
      </c>
      <c r="AB9722">
        <v>0</v>
      </c>
      <c r="AC9722">
        <v>0</v>
      </c>
      <c r="AD9722">
        <v>0</v>
      </c>
      <c r="AE9722">
        <v>4.2079360238799755</v>
      </c>
    </row>
    <row r="9723" spans="1:31" x14ac:dyDescent="0.3">
      <c r="A9723">
        <v>2712030</v>
      </c>
      <c r="B9723">
        <v>1</v>
      </c>
      <c r="C9723" t="s">
        <v>80</v>
      </c>
      <c r="D9723" t="s">
        <v>95</v>
      </c>
      <c r="E9723" t="s">
        <v>161</v>
      </c>
      <c r="F9723" t="s">
        <v>26374</v>
      </c>
      <c r="G9723" t="s">
        <v>163</v>
      </c>
      <c r="H9723" t="s">
        <v>135</v>
      </c>
      <c r="I9723" t="s">
        <v>136</v>
      </c>
      <c r="J9723" t="s">
        <v>137</v>
      </c>
      <c r="K9723" t="s">
        <v>138</v>
      </c>
      <c r="L9723" t="s">
        <v>26375</v>
      </c>
      <c r="M9723" t="s">
        <v>26376</v>
      </c>
      <c r="N9723">
        <v>3.2850000000000001</v>
      </c>
      <c r="O9723">
        <v>0</v>
      </c>
      <c r="P9723">
        <v>81</v>
      </c>
      <c r="Q9723">
        <v>0</v>
      </c>
      <c r="R9723">
        <v>0</v>
      </c>
      <c r="S9723">
        <v>0</v>
      </c>
      <c r="T9723">
        <v>10</v>
      </c>
      <c r="U9723">
        <v>0</v>
      </c>
      <c r="V9723">
        <v>0</v>
      </c>
      <c r="W9723">
        <v>0</v>
      </c>
      <c r="X9723">
        <v>29.586138351391991</v>
      </c>
      <c r="Y9723">
        <v>0</v>
      </c>
      <c r="Z9723">
        <v>0</v>
      </c>
      <c r="AA9723">
        <v>0</v>
      </c>
      <c r="AB9723">
        <v>3.74429083969989</v>
      </c>
      <c r="AC9723">
        <v>0</v>
      </c>
      <c r="AD9723">
        <v>0</v>
      </c>
      <c r="AE9723">
        <v>33.330429191091881</v>
      </c>
    </row>
    <row r="9724" spans="1:31" x14ac:dyDescent="0.3">
      <c r="A9724">
        <v>2711632</v>
      </c>
      <c r="B9724">
        <v>1</v>
      </c>
      <c r="C9724" t="s">
        <v>80</v>
      </c>
      <c r="D9724" t="s">
        <v>96</v>
      </c>
      <c r="E9724" t="s">
        <v>150</v>
      </c>
      <c r="F9724" t="s">
        <v>26377</v>
      </c>
      <c r="G9724" t="s">
        <v>300</v>
      </c>
      <c r="H9724" t="s">
        <v>153</v>
      </c>
      <c r="I9724" t="s">
        <v>136</v>
      </c>
      <c r="J9724" t="s">
        <v>137</v>
      </c>
      <c r="K9724" t="s">
        <v>210</v>
      </c>
      <c r="L9724" t="s">
        <v>26378</v>
      </c>
      <c r="M9724" t="s">
        <v>26379</v>
      </c>
      <c r="N9724">
        <v>5.4574999999999996</v>
      </c>
      <c r="O9724">
        <v>1</v>
      </c>
      <c r="P9724">
        <v>1092</v>
      </c>
      <c r="Q9724">
        <v>0</v>
      </c>
      <c r="R9724">
        <v>0</v>
      </c>
      <c r="S9724">
        <v>11</v>
      </c>
      <c r="T9724">
        <v>29</v>
      </c>
      <c r="U9724">
        <v>0</v>
      </c>
      <c r="V9724">
        <v>1</v>
      </c>
      <c r="W9724">
        <v>26.018597617291803</v>
      </c>
      <c r="X9724">
        <v>527.36623901832581</v>
      </c>
      <c r="Y9724">
        <v>0</v>
      </c>
      <c r="Z9724">
        <v>0</v>
      </c>
      <c r="AA9724">
        <v>546.57119923142534</v>
      </c>
      <c r="AB9724">
        <v>115.45603402234737</v>
      </c>
      <c r="AC9724">
        <v>0</v>
      </c>
      <c r="AD9724">
        <v>0</v>
      </c>
      <c r="AE9724">
        <v>1215.4120698893903</v>
      </c>
    </row>
    <row r="9725" spans="1:31" x14ac:dyDescent="0.3">
      <c r="A9725">
        <v>2711775</v>
      </c>
      <c r="B9725">
        <v>1</v>
      </c>
      <c r="C9725" t="s">
        <v>81</v>
      </c>
      <c r="D9725" t="s">
        <v>115</v>
      </c>
      <c r="E9725" t="s">
        <v>150</v>
      </c>
      <c r="F9725" t="s">
        <v>26380</v>
      </c>
      <c r="G9725" t="s">
        <v>209</v>
      </c>
      <c r="H9725" t="s">
        <v>153</v>
      </c>
      <c r="I9725" t="s">
        <v>136</v>
      </c>
      <c r="J9725" t="s">
        <v>137</v>
      </c>
      <c r="K9725" t="s">
        <v>210</v>
      </c>
      <c r="L9725" t="s">
        <v>26381</v>
      </c>
      <c r="M9725" t="s">
        <v>26382</v>
      </c>
      <c r="N9725">
        <v>6.375277777</v>
      </c>
      <c r="O9725">
        <v>3</v>
      </c>
      <c r="P9725">
        <v>680</v>
      </c>
      <c r="Q9725">
        <v>19</v>
      </c>
      <c r="R9725">
        <v>226</v>
      </c>
      <c r="S9725">
        <v>1</v>
      </c>
      <c r="T9725">
        <v>37</v>
      </c>
      <c r="U9725">
        <v>1</v>
      </c>
      <c r="V9725">
        <v>0</v>
      </c>
      <c r="W9725">
        <v>2.3661353989983338</v>
      </c>
      <c r="X9725">
        <v>227.21941403556977</v>
      </c>
      <c r="Y9725">
        <v>272.93598452620756</v>
      </c>
      <c r="Z9725">
        <v>186.96720391333781</v>
      </c>
      <c r="AA9725">
        <v>1.8966031113314461</v>
      </c>
      <c r="AB9725">
        <v>106.38365601438009</v>
      </c>
      <c r="AC9725">
        <v>240.43637478340781</v>
      </c>
      <c r="AD9725">
        <v>0</v>
      </c>
      <c r="AE9725">
        <v>1038.2053717832327</v>
      </c>
    </row>
    <row r="9726" spans="1:31" x14ac:dyDescent="0.3">
      <c r="A9726">
        <v>2712108</v>
      </c>
      <c r="B9726">
        <v>2</v>
      </c>
      <c r="C9726" t="s">
        <v>81</v>
      </c>
      <c r="D9726" t="s">
        <v>122</v>
      </c>
      <c r="E9726" t="s">
        <v>132</v>
      </c>
      <c r="F9726" t="s">
        <v>26383</v>
      </c>
      <c r="G9726" t="s">
        <v>1141</v>
      </c>
      <c r="H9726" t="s">
        <v>135</v>
      </c>
      <c r="I9726" t="s">
        <v>136</v>
      </c>
      <c r="J9726" t="s">
        <v>137</v>
      </c>
      <c r="K9726" t="s">
        <v>138</v>
      </c>
      <c r="L9726" t="s">
        <v>26384</v>
      </c>
      <c r="M9726" t="s">
        <v>26385</v>
      </c>
      <c r="N9726">
        <v>2.2980555549999999</v>
      </c>
      <c r="O9726">
        <v>0</v>
      </c>
      <c r="P9726">
        <v>286</v>
      </c>
      <c r="Q9726">
        <v>0</v>
      </c>
      <c r="R9726">
        <v>7</v>
      </c>
      <c r="S9726">
        <v>0</v>
      </c>
      <c r="T9726">
        <v>9</v>
      </c>
      <c r="U9726">
        <v>0</v>
      </c>
      <c r="V9726">
        <v>0</v>
      </c>
      <c r="W9726">
        <v>0</v>
      </c>
      <c r="X9726">
        <v>132.39507998030888</v>
      </c>
      <c r="Y9726">
        <v>0</v>
      </c>
      <c r="Z9726">
        <v>1.7039275224807118</v>
      </c>
      <c r="AA9726">
        <v>0</v>
      </c>
      <c r="AB9726">
        <v>14.678300822087975</v>
      </c>
      <c r="AC9726">
        <v>0</v>
      </c>
      <c r="AD9726">
        <v>0</v>
      </c>
      <c r="AE9726">
        <v>148.77730832487757</v>
      </c>
    </row>
    <row r="9727" spans="1:31" x14ac:dyDescent="0.3">
      <c r="A9727">
        <v>2711589</v>
      </c>
      <c r="B9727">
        <v>1</v>
      </c>
      <c r="C9727" t="s">
        <v>80</v>
      </c>
      <c r="D9727" t="s">
        <v>95</v>
      </c>
      <c r="E9727" t="s">
        <v>150</v>
      </c>
      <c r="F9727" t="s">
        <v>26386</v>
      </c>
      <c r="G9727" t="s">
        <v>152</v>
      </c>
      <c r="H9727" t="s">
        <v>153</v>
      </c>
      <c r="I9727" t="s">
        <v>136</v>
      </c>
      <c r="J9727" t="s">
        <v>137</v>
      </c>
      <c r="K9727" t="s">
        <v>138</v>
      </c>
      <c r="L9727" t="s">
        <v>26387</v>
      </c>
      <c r="M9727" t="s">
        <v>26388</v>
      </c>
      <c r="N9727">
        <v>0.48861111099999999</v>
      </c>
      <c r="O9727">
        <v>0</v>
      </c>
      <c r="P9727">
        <v>0</v>
      </c>
      <c r="Q9727">
        <v>0</v>
      </c>
      <c r="R9727">
        <v>0</v>
      </c>
      <c r="S9727">
        <v>5</v>
      </c>
      <c r="T9727">
        <v>323</v>
      </c>
      <c r="U9727">
        <v>3</v>
      </c>
      <c r="V9727">
        <v>2</v>
      </c>
      <c r="W9727">
        <v>0</v>
      </c>
      <c r="X9727">
        <v>0</v>
      </c>
      <c r="Y9727">
        <v>0</v>
      </c>
      <c r="Z9727">
        <v>0</v>
      </c>
      <c r="AA9727">
        <v>24.155232926910053</v>
      </c>
      <c r="AB9727">
        <v>116.88878981169802</v>
      </c>
      <c r="AC9727">
        <v>1524.2906778688478</v>
      </c>
      <c r="AD9727">
        <v>19.423869486805085</v>
      </c>
      <c r="AE9727">
        <v>1684.7585700942611</v>
      </c>
    </row>
    <row r="9728" spans="1:31" x14ac:dyDescent="0.3">
      <c r="A9728">
        <v>2712090</v>
      </c>
      <c r="B9728">
        <v>1</v>
      </c>
      <c r="C9728" t="s">
        <v>80</v>
      </c>
      <c r="D9728" t="s">
        <v>107</v>
      </c>
      <c r="E9728" t="s">
        <v>213</v>
      </c>
      <c r="F9728" t="s">
        <v>6384</v>
      </c>
      <c r="G9728" t="s">
        <v>152</v>
      </c>
      <c r="H9728" t="s">
        <v>153</v>
      </c>
      <c r="I9728" t="s">
        <v>136</v>
      </c>
      <c r="J9728" t="s">
        <v>137</v>
      </c>
      <c r="K9728" t="s">
        <v>138</v>
      </c>
      <c r="L9728" t="s">
        <v>26389</v>
      </c>
      <c r="M9728" t="s">
        <v>26390</v>
      </c>
      <c r="N9728">
        <v>0.31916666599999999</v>
      </c>
      <c r="O9728">
        <v>0</v>
      </c>
      <c r="P9728">
        <v>499</v>
      </c>
      <c r="Q9728">
        <v>4</v>
      </c>
      <c r="R9728">
        <v>3</v>
      </c>
      <c r="S9728">
        <v>0</v>
      </c>
      <c r="T9728">
        <v>28</v>
      </c>
      <c r="U9728">
        <v>0</v>
      </c>
      <c r="V9728">
        <v>1</v>
      </c>
      <c r="W9728">
        <v>0</v>
      </c>
      <c r="X9728">
        <v>17.280934612970423</v>
      </c>
      <c r="Y9728">
        <v>0.6439980651109376</v>
      </c>
      <c r="Z9728">
        <v>0.1395971612647825</v>
      </c>
      <c r="AA9728">
        <v>0</v>
      </c>
      <c r="AB9728">
        <v>7.6887527707794376</v>
      </c>
      <c r="AC9728">
        <v>0</v>
      </c>
      <c r="AD9728">
        <v>0.24332718915067503</v>
      </c>
      <c r="AE9728">
        <v>25.996609799276257</v>
      </c>
    </row>
    <row r="9729" spans="1:31" x14ac:dyDescent="0.3">
      <c r="A9729">
        <v>2711332</v>
      </c>
      <c r="B9729">
        <v>2</v>
      </c>
      <c r="C9729" t="s">
        <v>81</v>
      </c>
      <c r="D9729" t="s">
        <v>128</v>
      </c>
      <c r="E9729" t="s">
        <v>213</v>
      </c>
      <c r="F9729" t="s">
        <v>8886</v>
      </c>
      <c r="G9729" t="s">
        <v>185</v>
      </c>
      <c r="H9729" t="s">
        <v>153</v>
      </c>
      <c r="I9729" t="s">
        <v>136</v>
      </c>
      <c r="J9729" t="s">
        <v>137</v>
      </c>
      <c r="K9729" t="s">
        <v>138</v>
      </c>
      <c r="L9729" t="s">
        <v>26391</v>
      </c>
      <c r="M9729" t="s">
        <v>26392</v>
      </c>
      <c r="N9729">
        <v>1.0874999999999999</v>
      </c>
      <c r="O9729">
        <v>5</v>
      </c>
      <c r="P9729">
        <v>458</v>
      </c>
      <c r="Q9729">
        <v>96</v>
      </c>
      <c r="R9729">
        <v>25</v>
      </c>
      <c r="S9729">
        <v>5</v>
      </c>
      <c r="T9729">
        <v>49</v>
      </c>
      <c r="U9729">
        <v>0</v>
      </c>
      <c r="V9729">
        <v>0</v>
      </c>
      <c r="W9729">
        <v>0.34604288624550006</v>
      </c>
      <c r="X9729">
        <v>78.391781721466415</v>
      </c>
      <c r="Y9729">
        <v>23.598320587357598</v>
      </c>
      <c r="Z9729">
        <v>4.2084213109639528</v>
      </c>
      <c r="AA9729">
        <v>24.090238996356803</v>
      </c>
      <c r="AB9729">
        <v>13.586456097274384</v>
      </c>
      <c r="AC9729">
        <v>0</v>
      </c>
      <c r="AD9729">
        <v>0</v>
      </c>
      <c r="AE9729">
        <v>144.22126159966467</v>
      </c>
    </row>
    <row r="9730" spans="1:31" x14ac:dyDescent="0.3">
      <c r="A9730">
        <v>2711549</v>
      </c>
      <c r="B9730">
        <v>1</v>
      </c>
      <c r="C9730" t="s">
        <v>81</v>
      </c>
      <c r="D9730" t="s">
        <v>128</v>
      </c>
      <c r="E9730" t="s">
        <v>200</v>
      </c>
      <c r="F9730" t="s">
        <v>26393</v>
      </c>
      <c r="G9730" t="s">
        <v>543</v>
      </c>
      <c r="H9730" t="s">
        <v>135</v>
      </c>
      <c r="I9730" t="s">
        <v>136</v>
      </c>
      <c r="J9730" t="s">
        <v>137</v>
      </c>
      <c r="K9730" t="s">
        <v>138</v>
      </c>
      <c r="L9730" t="s">
        <v>26394</v>
      </c>
      <c r="M9730" t="s">
        <v>26395</v>
      </c>
      <c r="N9730">
        <v>1.6872222219999999</v>
      </c>
      <c r="O9730">
        <v>0</v>
      </c>
      <c r="P9730">
        <v>270</v>
      </c>
      <c r="Q9730">
        <v>0</v>
      </c>
      <c r="R9730">
        <v>0</v>
      </c>
      <c r="S9730">
        <v>0</v>
      </c>
      <c r="T9730">
        <v>18</v>
      </c>
      <c r="U9730">
        <v>0</v>
      </c>
      <c r="V9730">
        <v>0</v>
      </c>
      <c r="W9730">
        <v>0</v>
      </c>
      <c r="X9730">
        <v>97.383110425011367</v>
      </c>
      <c r="Y9730">
        <v>0</v>
      </c>
      <c r="Z9730">
        <v>0</v>
      </c>
      <c r="AA9730">
        <v>0</v>
      </c>
      <c r="AB9730">
        <v>121.18595411110627</v>
      </c>
      <c r="AC9730">
        <v>0</v>
      </c>
      <c r="AD9730">
        <v>0</v>
      </c>
      <c r="AE9730">
        <v>218.56906453611765</v>
      </c>
    </row>
    <row r="9731" spans="1:31" x14ac:dyDescent="0.3">
      <c r="A9731">
        <v>2711692</v>
      </c>
      <c r="B9731">
        <v>1</v>
      </c>
      <c r="C9731" t="s">
        <v>81</v>
      </c>
      <c r="D9731" t="s">
        <v>122</v>
      </c>
      <c r="E9731" t="s">
        <v>150</v>
      </c>
      <c r="F9731" t="s">
        <v>26396</v>
      </c>
      <c r="G9731" t="s">
        <v>152</v>
      </c>
      <c r="H9731" t="s">
        <v>153</v>
      </c>
      <c r="I9731" t="s">
        <v>136</v>
      </c>
      <c r="J9731" t="s">
        <v>137</v>
      </c>
      <c r="K9731" t="s">
        <v>138</v>
      </c>
      <c r="L9731" t="s">
        <v>26397</v>
      </c>
      <c r="M9731" t="s">
        <v>26398</v>
      </c>
      <c r="N9731">
        <v>0.83027777700000005</v>
      </c>
      <c r="O9731">
        <v>0</v>
      </c>
      <c r="P9731">
        <v>4317</v>
      </c>
      <c r="Q9731">
        <v>0</v>
      </c>
      <c r="R9731">
        <v>0</v>
      </c>
      <c r="S9731">
        <v>2</v>
      </c>
      <c r="T9731">
        <v>852</v>
      </c>
      <c r="U9731">
        <v>0</v>
      </c>
      <c r="V9731">
        <v>0</v>
      </c>
      <c r="W9731">
        <v>0</v>
      </c>
      <c r="X9731">
        <v>722.8032264323939</v>
      </c>
      <c r="Y9731">
        <v>0</v>
      </c>
      <c r="Z9731">
        <v>0</v>
      </c>
      <c r="AA9731">
        <v>24.316763150555516</v>
      </c>
      <c r="AB9731">
        <v>374.74489949231418</v>
      </c>
      <c r="AC9731">
        <v>0</v>
      </c>
      <c r="AD9731">
        <v>0</v>
      </c>
      <c r="AE9731">
        <v>1121.8648890752636</v>
      </c>
    </row>
    <row r="9732" spans="1:31" x14ac:dyDescent="0.3">
      <c r="A9732">
        <v>2712170</v>
      </c>
      <c r="B9732">
        <v>1</v>
      </c>
      <c r="C9732" t="s">
        <v>80</v>
      </c>
      <c r="D9732" t="s">
        <v>97</v>
      </c>
      <c r="E9732" t="s">
        <v>161</v>
      </c>
      <c r="F9732" t="s">
        <v>26399</v>
      </c>
      <c r="G9732" t="s">
        <v>163</v>
      </c>
      <c r="H9732" t="s">
        <v>135</v>
      </c>
      <c r="I9732" t="s">
        <v>136</v>
      </c>
      <c r="J9732" t="s">
        <v>137</v>
      </c>
      <c r="K9732" t="s">
        <v>138</v>
      </c>
      <c r="L9732" t="s">
        <v>26400</v>
      </c>
      <c r="M9732" t="s">
        <v>26401</v>
      </c>
      <c r="N9732">
        <v>4.068888888</v>
      </c>
      <c r="O9732">
        <v>0</v>
      </c>
      <c r="P9732">
        <v>38</v>
      </c>
      <c r="Q9732">
        <v>0</v>
      </c>
      <c r="R9732">
        <v>15</v>
      </c>
      <c r="S9732">
        <v>0</v>
      </c>
      <c r="T9732">
        <v>8</v>
      </c>
      <c r="U9732">
        <v>0</v>
      </c>
      <c r="V9732">
        <v>0</v>
      </c>
      <c r="W9732">
        <v>0</v>
      </c>
      <c r="X9732">
        <v>22.571356885171777</v>
      </c>
      <c r="Y9732">
        <v>0</v>
      </c>
      <c r="Z9732">
        <v>5.3244757046157938</v>
      </c>
      <c r="AA9732">
        <v>0</v>
      </c>
      <c r="AB9732">
        <v>1.0216158231255901</v>
      </c>
      <c r="AC9732">
        <v>0</v>
      </c>
      <c r="AD9732">
        <v>0</v>
      </c>
      <c r="AE9732">
        <v>28.91744841291316</v>
      </c>
    </row>
    <row r="9733" spans="1:31" x14ac:dyDescent="0.3">
      <c r="A9733">
        <v>2711629</v>
      </c>
      <c r="B9733">
        <v>1</v>
      </c>
      <c r="C9733" t="s">
        <v>80</v>
      </c>
      <c r="D9733" t="s">
        <v>93</v>
      </c>
      <c r="E9733" t="s">
        <v>213</v>
      </c>
      <c r="F9733" t="s">
        <v>14441</v>
      </c>
      <c r="G9733" t="s">
        <v>209</v>
      </c>
      <c r="H9733" t="s">
        <v>153</v>
      </c>
      <c r="I9733" t="s">
        <v>136</v>
      </c>
      <c r="J9733" t="s">
        <v>137</v>
      </c>
      <c r="K9733" t="s">
        <v>210</v>
      </c>
      <c r="L9733" t="s">
        <v>26402</v>
      </c>
      <c r="M9733" t="s">
        <v>26403</v>
      </c>
      <c r="N9733">
        <v>6.7036111109999998</v>
      </c>
      <c r="O9733">
        <v>0</v>
      </c>
      <c r="P9733">
        <v>53</v>
      </c>
      <c r="Q9733">
        <v>4</v>
      </c>
      <c r="R9733">
        <v>123</v>
      </c>
      <c r="S9733">
        <v>3</v>
      </c>
      <c r="T9733">
        <v>55</v>
      </c>
      <c r="U9733">
        <v>0</v>
      </c>
      <c r="V9733">
        <v>0</v>
      </c>
      <c r="W9733">
        <v>0</v>
      </c>
      <c r="X9733">
        <v>79.895708150121791</v>
      </c>
      <c r="Y9733">
        <v>149.30330990833897</v>
      </c>
      <c r="Z9733">
        <v>592.5063586480868</v>
      </c>
      <c r="AA9733">
        <v>60.85498520301482</v>
      </c>
      <c r="AB9733">
        <v>278.2118698648938</v>
      </c>
      <c r="AC9733">
        <v>0</v>
      </c>
      <c r="AD9733">
        <v>0</v>
      </c>
      <c r="AE9733">
        <v>1160.7722317744563</v>
      </c>
    </row>
    <row r="9734" spans="1:31" x14ac:dyDescent="0.3">
      <c r="A9734">
        <v>2711778</v>
      </c>
      <c r="B9734">
        <v>1</v>
      </c>
      <c r="C9734" t="s">
        <v>80</v>
      </c>
      <c r="D9734" t="s">
        <v>92</v>
      </c>
      <c r="E9734" t="s">
        <v>145</v>
      </c>
      <c r="F9734" t="s">
        <v>26404</v>
      </c>
      <c r="G9734" t="s">
        <v>230</v>
      </c>
      <c r="H9734" t="s">
        <v>135</v>
      </c>
      <c r="I9734" t="s">
        <v>136</v>
      </c>
      <c r="J9734" t="s">
        <v>137</v>
      </c>
      <c r="K9734" t="s">
        <v>138</v>
      </c>
      <c r="L9734" t="s">
        <v>26405</v>
      </c>
      <c r="M9734" t="s">
        <v>26406</v>
      </c>
      <c r="N9734">
        <v>1.784166666</v>
      </c>
      <c r="O9734">
        <v>0</v>
      </c>
      <c r="P9734">
        <v>0</v>
      </c>
      <c r="Q9734">
        <v>0</v>
      </c>
      <c r="R9734">
        <v>0</v>
      </c>
      <c r="S9734">
        <v>0</v>
      </c>
      <c r="T9734">
        <v>1</v>
      </c>
      <c r="U9734">
        <v>0</v>
      </c>
      <c r="V9734">
        <v>0</v>
      </c>
      <c r="W9734">
        <v>0</v>
      </c>
      <c r="X9734">
        <v>0</v>
      </c>
      <c r="Y9734">
        <v>0</v>
      </c>
      <c r="Z9734">
        <v>0</v>
      </c>
      <c r="AA9734">
        <v>0</v>
      </c>
      <c r="AB9734">
        <v>0</v>
      </c>
      <c r="AC9734">
        <v>0</v>
      </c>
      <c r="AD9734">
        <v>0</v>
      </c>
      <c r="AE9734">
        <v>0</v>
      </c>
    </row>
    <row r="9735" spans="1:31" x14ac:dyDescent="0.3">
      <c r="A9735">
        <v>2711893</v>
      </c>
      <c r="B9735">
        <v>1</v>
      </c>
      <c r="C9735" t="s">
        <v>80</v>
      </c>
      <c r="D9735" t="s">
        <v>96</v>
      </c>
      <c r="E9735" t="s">
        <v>145</v>
      </c>
      <c r="F9735" t="s">
        <v>26407</v>
      </c>
      <c r="G9735" t="s">
        <v>147</v>
      </c>
      <c r="H9735" t="s">
        <v>135</v>
      </c>
      <c r="I9735" t="s">
        <v>136</v>
      </c>
      <c r="J9735" t="s">
        <v>137</v>
      </c>
      <c r="K9735" t="s">
        <v>138</v>
      </c>
      <c r="L9735" t="s">
        <v>26408</v>
      </c>
      <c r="M9735" t="s">
        <v>26409</v>
      </c>
      <c r="N9735">
        <v>6.358333333</v>
      </c>
      <c r="O9735">
        <v>0</v>
      </c>
      <c r="P9735">
        <v>1</v>
      </c>
      <c r="Q9735">
        <v>0</v>
      </c>
      <c r="R9735">
        <v>0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2.1442865179207184</v>
      </c>
      <c r="Y9735">
        <v>0</v>
      </c>
      <c r="Z9735">
        <v>0</v>
      </c>
      <c r="AA9735">
        <v>0</v>
      </c>
      <c r="AB9735">
        <v>0</v>
      </c>
      <c r="AC9735">
        <v>0</v>
      </c>
      <c r="AD9735">
        <v>0</v>
      </c>
      <c r="AE9735">
        <v>2.1442865179207184</v>
      </c>
    </row>
    <row r="9736" spans="1:31" x14ac:dyDescent="0.3">
      <c r="A9736">
        <v>2712016</v>
      </c>
      <c r="B9736">
        <v>1</v>
      </c>
      <c r="C9736" t="s">
        <v>80</v>
      </c>
      <c r="D9736" t="s">
        <v>105</v>
      </c>
      <c r="E9736" t="s">
        <v>161</v>
      </c>
      <c r="F9736" t="s">
        <v>26410</v>
      </c>
      <c r="G9736" t="s">
        <v>163</v>
      </c>
      <c r="H9736" t="s">
        <v>135</v>
      </c>
      <c r="I9736" t="s">
        <v>136</v>
      </c>
      <c r="J9736" t="s">
        <v>137</v>
      </c>
      <c r="K9736" t="s">
        <v>138</v>
      </c>
      <c r="L9736" t="s">
        <v>26411</v>
      </c>
      <c r="M9736" t="s">
        <v>26412</v>
      </c>
      <c r="N9736">
        <v>6.6624999999999996</v>
      </c>
      <c r="O9736">
        <v>0</v>
      </c>
      <c r="P9736">
        <v>7</v>
      </c>
      <c r="Q9736">
        <v>0</v>
      </c>
      <c r="R9736">
        <v>7</v>
      </c>
      <c r="S9736">
        <v>0</v>
      </c>
      <c r="T9736">
        <v>6</v>
      </c>
      <c r="U9736">
        <v>0</v>
      </c>
      <c r="V9736">
        <v>0</v>
      </c>
      <c r="W9736">
        <v>0</v>
      </c>
      <c r="X9736">
        <v>9.85181886146915</v>
      </c>
      <c r="Y9736">
        <v>0</v>
      </c>
      <c r="Z9736">
        <v>2.5952089083525873</v>
      </c>
      <c r="AA9736">
        <v>0</v>
      </c>
      <c r="AB9736">
        <v>11.486557000438003</v>
      </c>
      <c r="AC9736">
        <v>0</v>
      </c>
      <c r="AD9736">
        <v>0</v>
      </c>
      <c r="AE9736">
        <v>23.933584770259742</v>
      </c>
    </row>
    <row r="9737" spans="1:31" x14ac:dyDescent="0.3">
      <c r="A9737">
        <v>2711615</v>
      </c>
      <c r="B9737">
        <v>1</v>
      </c>
      <c r="C9737" t="s">
        <v>80</v>
      </c>
      <c r="D9737" t="s">
        <v>98</v>
      </c>
      <c r="E9737" t="s">
        <v>132</v>
      </c>
      <c r="F9737" t="s">
        <v>24782</v>
      </c>
      <c r="G9737" t="s">
        <v>209</v>
      </c>
      <c r="H9737" t="s">
        <v>135</v>
      </c>
      <c r="I9737" t="s">
        <v>136</v>
      </c>
      <c r="J9737" t="s">
        <v>137</v>
      </c>
      <c r="K9737" t="s">
        <v>210</v>
      </c>
      <c r="L9737" t="s">
        <v>26413</v>
      </c>
      <c r="M9737" t="s">
        <v>26414</v>
      </c>
      <c r="N9737">
        <v>8.0102777770000007</v>
      </c>
      <c r="O9737">
        <v>0</v>
      </c>
      <c r="P9737">
        <v>166</v>
      </c>
      <c r="Q9737">
        <v>0</v>
      </c>
      <c r="R9737">
        <v>5</v>
      </c>
      <c r="S9737">
        <v>0</v>
      </c>
      <c r="T9737">
        <v>29</v>
      </c>
      <c r="U9737">
        <v>0</v>
      </c>
      <c r="V9737">
        <v>0</v>
      </c>
      <c r="W9737">
        <v>0</v>
      </c>
      <c r="X9737">
        <v>254.57492027702037</v>
      </c>
      <c r="Y9737">
        <v>0</v>
      </c>
      <c r="Z9737">
        <v>21.247550651001369</v>
      </c>
      <c r="AA9737">
        <v>0</v>
      </c>
      <c r="AB9737">
        <v>112.88238702965097</v>
      </c>
      <c r="AC9737">
        <v>0</v>
      </c>
      <c r="AD9737">
        <v>0</v>
      </c>
      <c r="AE9737">
        <v>388.70485795767274</v>
      </c>
    </row>
    <row r="9738" spans="1:31" x14ac:dyDescent="0.3">
      <c r="A9738">
        <v>2712139</v>
      </c>
      <c r="B9738">
        <v>1</v>
      </c>
      <c r="C9738" t="s">
        <v>80</v>
      </c>
      <c r="D9738" t="s">
        <v>100</v>
      </c>
      <c r="E9738" t="s">
        <v>145</v>
      </c>
      <c r="F9738" t="s">
        <v>26415</v>
      </c>
      <c r="G9738" t="s">
        <v>181</v>
      </c>
      <c r="H9738" t="s">
        <v>135</v>
      </c>
      <c r="I9738" t="s">
        <v>136</v>
      </c>
      <c r="J9738" t="s">
        <v>137</v>
      </c>
      <c r="K9738" t="s">
        <v>138</v>
      </c>
      <c r="L9738" t="s">
        <v>26416</v>
      </c>
      <c r="M9738" t="s">
        <v>26417</v>
      </c>
      <c r="N9738">
        <v>0.98250000000000004</v>
      </c>
      <c r="O9738">
        <v>0</v>
      </c>
      <c r="P9738">
        <v>1</v>
      </c>
      <c r="Q9738">
        <v>0</v>
      </c>
      <c r="R9738">
        <v>0</v>
      </c>
      <c r="S9738">
        <v>0</v>
      </c>
      <c r="T9738">
        <v>0</v>
      </c>
      <c r="U9738">
        <v>0</v>
      </c>
      <c r="V9738">
        <v>0</v>
      </c>
      <c r="W9738">
        <v>0</v>
      </c>
      <c r="X9738">
        <v>0</v>
      </c>
      <c r="Y9738">
        <v>0</v>
      </c>
      <c r="Z9738">
        <v>0</v>
      </c>
      <c r="AA9738">
        <v>0</v>
      </c>
      <c r="AB9738">
        <v>0</v>
      </c>
      <c r="AC9738">
        <v>0</v>
      </c>
      <c r="AD9738">
        <v>0</v>
      </c>
      <c r="AE9738">
        <v>0</v>
      </c>
    </row>
    <row r="9739" spans="1:31" x14ac:dyDescent="0.3">
      <c r="A9739">
        <v>2711661</v>
      </c>
      <c r="B9739">
        <v>1</v>
      </c>
      <c r="C9739" t="s">
        <v>81</v>
      </c>
      <c r="D9739" t="s">
        <v>118</v>
      </c>
      <c r="E9739" t="s">
        <v>156</v>
      </c>
      <c r="F9739" t="s">
        <v>26418</v>
      </c>
      <c r="G9739" t="s">
        <v>185</v>
      </c>
      <c r="H9739" t="s">
        <v>153</v>
      </c>
      <c r="I9739" t="s">
        <v>136</v>
      </c>
      <c r="J9739" t="s">
        <v>137</v>
      </c>
      <c r="K9739" t="s">
        <v>138</v>
      </c>
      <c r="L9739" t="s">
        <v>26419</v>
      </c>
      <c r="M9739" t="s">
        <v>26048</v>
      </c>
      <c r="N9739">
        <v>4.8119444439999999</v>
      </c>
      <c r="O9739">
        <v>2</v>
      </c>
      <c r="P9739">
        <v>152</v>
      </c>
      <c r="Q9739">
        <v>13</v>
      </c>
      <c r="R9739">
        <v>27</v>
      </c>
      <c r="S9739">
        <v>5</v>
      </c>
      <c r="T9739">
        <v>22</v>
      </c>
      <c r="U9739">
        <v>0</v>
      </c>
      <c r="V9739">
        <v>0</v>
      </c>
      <c r="W9739">
        <v>3.2704074337542268</v>
      </c>
      <c r="X9739">
        <v>78.806823509368655</v>
      </c>
      <c r="Y9739">
        <v>344.9958318166627</v>
      </c>
      <c r="Z9739">
        <v>4.4061893417099602</v>
      </c>
      <c r="AA9739">
        <v>64.69366670207863</v>
      </c>
      <c r="AB9739">
        <v>15.446779092830084</v>
      </c>
      <c r="AC9739">
        <v>0</v>
      </c>
      <c r="AD9739">
        <v>0</v>
      </c>
      <c r="AE9739">
        <v>511.6196978964042</v>
      </c>
    </row>
    <row r="9740" spans="1:31" x14ac:dyDescent="0.3">
      <c r="A9740">
        <v>2711747</v>
      </c>
      <c r="B9740">
        <v>1</v>
      </c>
      <c r="C9740" t="s">
        <v>80</v>
      </c>
      <c r="D9740" t="s">
        <v>96</v>
      </c>
      <c r="E9740" t="s">
        <v>145</v>
      </c>
      <c r="F9740" t="s">
        <v>26420</v>
      </c>
      <c r="G9740" t="s">
        <v>181</v>
      </c>
      <c r="H9740" t="s">
        <v>135</v>
      </c>
      <c r="I9740" t="s">
        <v>136</v>
      </c>
      <c r="J9740" t="s">
        <v>137</v>
      </c>
      <c r="K9740" t="s">
        <v>138</v>
      </c>
      <c r="L9740" t="s">
        <v>26421</v>
      </c>
      <c r="M9740" t="s">
        <v>26422</v>
      </c>
      <c r="N9740">
        <v>9.0416666659999994</v>
      </c>
      <c r="O9740">
        <v>0</v>
      </c>
      <c r="P9740">
        <v>1</v>
      </c>
      <c r="Q9740">
        <v>0</v>
      </c>
      <c r="R9740">
        <v>0</v>
      </c>
      <c r="S9740">
        <v>0</v>
      </c>
      <c r="T9740">
        <v>0</v>
      </c>
      <c r="U9740">
        <v>0</v>
      </c>
      <c r="V9740">
        <v>0</v>
      </c>
      <c r="W9740">
        <v>0</v>
      </c>
      <c r="X9740">
        <v>1.46915373110758</v>
      </c>
      <c r="Y9740">
        <v>0</v>
      </c>
      <c r="Z9740">
        <v>0</v>
      </c>
      <c r="AA9740">
        <v>0</v>
      </c>
      <c r="AB9740">
        <v>0</v>
      </c>
      <c r="AC9740">
        <v>0</v>
      </c>
      <c r="AD9740">
        <v>0</v>
      </c>
      <c r="AE9740">
        <v>1.46915373110758</v>
      </c>
    </row>
    <row r="9741" spans="1:31" x14ac:dyDescent="0.3">
      <c r="A9741">
        <v>2731575</v>
      </c>
      <c r="B9741">
        <v>1</v>
      </c>
      <c r="C9741" t="s">
        <v>80</v>
      </c>
      <c r="D9741" t="s">
        <v>97</v>
      </c>
      <c r="E9741" t="s">
        <v>156</v>
      </c>
      <c r="F9741" t="s">
        <v>26423</v>
      </c>
      <c r="G9741" t="s">
        <v>152</v>
      </c>
      <c r="H9741" t="s">
        <v>153</v>
      </c>
      <c r="I9741" t="s">
        <v>136</v>
      </c>
      <c r="J9741" t="s">
        <v>137</v>
      </c>
      <c r="K9741" t="s">
        <v>138</v>
      </c>
      <c r="L9741" t="s">
        <v>26424</v>
      </c>
      <c r="M9741" t="s">
        <v>26425</v>
      </c>
      <c r="N9741">
        <v>1.083611111</v>
      </c>
      <c r="O9741">
        <v>0</v>
      </c>
      <c r="P9741">
        <v>2321</v>
      </c>
      <c r="Q9741">
        <v>0</v>
      </c>
      <c r="R9741">
        <v>8</v>
      </c>
      <c r="S9741">
        <v>1</v>
      </c>
      <c r="T9741">
        <v>288</v>
      </c>
      <c r="U9741">
        <v>0</v>
      </c>
      <c r="V9741">
        <v>0</v>
      </c>
      <c r="W9741">
        <v>0</v>
      </c>
      <c r="X9741">
        <v>464.53297440969737</v>
      </c>
      <c r="Y9741">
        <v>0</v>
      </c>
      <c r="Z9741">
        <v>0.95225940304945655</v>
      </c>
      <c r="AA9741">
        <v>15.68369663018948</v>
      </c>
      <c r="AB9741">
        <v>191.48209921453594</v>
      </c>
      <c r="AC9741">
        <v>0</v>
      </c>
      <c r="AD9741">
        <v>0</v>
      </c>
      <c r="AE9741">
        <v>672.65102965747224</v>
      </c>
    </row>
    <row r="9742" spans="1:31" x14ac:dyDescent="0.3">
      <c r="A9742">
        <v>2711701</v>
      </c>
      <c r="B9742">
        <v>1</v>
      </c>
      <c r="C9742" t="s">
        <v>80</v>
      </c>
      <c r="D9742" t="s">
        <v>106</v>
      </c>
      <c r="E9742" t="s">
        <v>161</v>
      </c>
      <c r="F9742" t="s">
        <v>6562</v>
      </c>
      <c r="G9742" t="s">
        <v>163</v>
      </c>
      <c r="H9742" t="s">
        <v>135</v>
      </c>
      <c r="I9742" t="s">
        <v>136</v>
      </c>
      <c r="J9742" t="s">
        <v>137</v>
      </c>
      <c r="K9742" t="s">
        <v>138</v>
      </c>
      <c r="L9742" t="s">
        <v>26426</v>
      </c>
      <c r="M9742" t="s">
        <v>26427</v>
      </c>
      <c r="N9742">
        <v>1.8180555549999999</v>
      </c>
      <c r="O9742">
        <v>0</v>
      </c>
      <c r="P9742">
        <v>21</v>
      </c>
      <c r="Q9742">
        <v>0</v>
      </c>
      <c r="R9742">
        <v>1</v>
      </c>
      <c r="S9742">
        <v>0</v>
      </c>
      <c r="T9742">
        <v>7</v>
      </c>
      <c r="U9742">
        <v>0</v>
      </c>
      <c r="V9742">
        <v>0</v>
      </c>
      <c r="W9742">
        <v>0</v>
      </c>
      <c r="X9742">
        <v>4.3490017010502324</v>
      </c>
      <c r="Y9742">
        <v>0</v>
      </c>
      <c r="Z9742">
        <v>0.12731473013072916</v>
      </c>
      <c r="AA9742">
        <v>0</v>
      </c>
      <c r="AB9742">
        <v>9.7843449419732416</v>
      </c>
      <c r="AC9742">
        <v>0</v>
      </c>
      <c r="AD9742">
        <v>0</v>
      </c>
      <c r="AE9742">
        <v>14.260661373154203</v>
      </c>
    </row>
    <row r="9743" spans="1:31" x14ac:dyDescent="0.3">
      <c r="A9743">
        <v>2711575</v>
      </c>
      <c r="B9743">
        <v>1</v>
      </c>
      <c r="C9743" t="s">
        <v>80</v>
      </c>
      <c r="D9743" t="s">
        <v>96</v>
      </c>
      <c r="E9743" t="s">
        <v>132</v>
      </c>
      <c r="F9743" t="s">
        <v>536</v>
      </c>
      <c r="G9743" t="s">
        <v>134</v>
      </c>
      <c r="H9743" t="s">
        <v>135</v>
      </c>
      <c r="I9743" t="s">
        <v>136</v>
      </c>
      <c r="J9743" t="s">
        <v>137</v>
      </c>
      <c r="K9743" t="s">
        <v>138</v>
      </c>
      <c r="L9743" t="s">
        <v>26428</v>
      </c>
      <c r="M9743" t="s">
        <v>26086</v>
      </c>
      <c r="N9743">
        <v>5.2327777769999999</v>
      </c>
      <c r="O9743">
        <v>0</v>
      </c>
      <c r="P9743">
        <v>261</v>
      </c>
      <c r="Q9743">
        <v>0</v>
      </c>
      <c r="R9743">
        <v>0</v>
      </c>
      <c r="S9743">
        <v>0</v>
      </c>
      <c r="T9743">
        <v>11</v>
      </c>
      <c r="U9743">
        <v>0</v>
      </c>
      <c r="V9743">
        <v>0</v>
      </c>
      <c r="W9743">
        <v>0</v>
      </c>
      <c r="X9743">
        <v>145.99062995871549</v>
      </c>
      <c r="Y9743">
        <v>0</v>
      </c>
      <c r="Z9743">
        <v>0</v>
      </c>
      <c r="AA9743">
        <v>0</v>
      </c>
      <c r="AB9743">
        <v>39.786733211130212</v>
      </c>
      <c r="AC9743">
        <v>0</v>
      </c>
      <c r="AD9743">
        <v>0</v>
      </c>
      <c r="AE9743">
        <v>185.7773631698457</v>
      </c>
    </row>
    <row r="9744" spans="1:31" x14ac:dyDescent="0.3">
      <c r="A9744">
        <v>2711761</v>
      </c>
      <c r="B9744">
        <v>1</v>
      </c>
      <c r="C9744" t="s">
        <v>80</v>
      </c>
      <c r="D9744" t="s">
        <v>103</v>
      </c>
      <c r="E9744" t="s">
        <v>161</v>
      </c>
      <c r="F9744" t="s">
        <v>26429</v>
      </c>
      <c r="G9744" t="s">
        <v>170</v>
      </c>
      <c r="H9744" t="s">
        <v>135</v>
      </c>
      <c r="I9744" t="s">
        <v>136</v>
      </c>
      <c r="J9744" t="s">
        <v>137</v>
      </c>
      <c r="K9744" t="s">
        <v>138</v>
      </c>
      <c r="L9744" t="s">
        <v>26430</v>
      </c>
      <c r="M9744" t="s">
        <v>26431</v>
      </c>
      <c r="N9744">
        <v>1.6488888880000001</v>
      </c>
      <c r="O9744">
        <v>0</v>
      </c>
      <c r="P9744">
        <v>74</v>
      </c>
      <c r="Q9744">
        <v>0</v>
      </c>
      <c r="R9744">
        <v>0</v>
      </c>
      <c r="S9744">
        <v>0</v>
      </c>
      <c r="T9744">
        <v>1</v>
      </c>
      <c r="U9744">
        <v>0</v>
      </c>
      <c r="V9744">
        <v>0</v>
      </c>
      <c r="W9744">
        <v>0</v>
      </c>
      <c r="X9744">
        <v>21.495879586344405</v>
      </c>
      <c r="Y9744">
        <v>0</v>
      </c>
      <c r="Z9744">
        <v>0</v>
      </c>
      <c r="AA9744">
        <v>0</v>
      </c>
      <c r="AB9744">
        <v>2.5575046608316665</v>
      </c>
      <c r="AC9744">
        <v>0</v>
      </c>
      <c r="AD9744">
        <v>0</v>
      </c>
      <c r="AE9744">
        <v>24.053384247176069</v>
      </c>
    </row>
    <row r="9745" spans="1:31" x14ac:dyDescent="0.3">
      <c r="A9745">
        <v>2711830</v>
      </c>
      <c r="B9745">
        <v>1</v>
      </c>
      <c r="C9745" t="s">
        <v>81</v>
      </c>
      <c r="D9745" t="s">
        <v>117</v>
      </c>
      <c r="E9745" t="s">
        <v>145</v>
      </c>
      <c r="F9745" t="s">
        <v>26432</v>
      </c>
      <c r="G9745" t="s">
        <v>147</v>
      </c>
      <c r="H9745" t="s">
        <v>135</v>
      </c>
      <c r="I9745" t="s">
        <v>136</v>
      </c>
      <c r="J9745" t="s">
        <v>137</v>
      </c>
      <c r="K9745" t="s">
        <v>138</v>
      </c>
      <c r="L9745" t="s">
        <v>26433</v>
      </c>
      <c r="M9745" t="s">
        <v>26434</v>
      </c>
      <c r="N9745">
        <v>2.3883333329999998</v>
      </c>
      <c r="O9745">
        <v>0</v>
      </c>
      <c r="P9745">
        <v>0</v>
      </c>
      <c r="Q9745">
        <v>0</v>
      </c>
      <c r="R9745">
        <v>0</v>
      </c>
      <c r="S9745">
        <v>0</v>
      </c>
      <c r="T9745">
        <v>1</v>
      </c>
      <c r="U9745">
        <v>0</v>
      </c>
      <c r="V9745">
        <v>0</v>
      </c>
      <c r="W9745">
        <v>0</v>
      </c>
      <c r="X9745">
        <v>0</v>
      </c>
      <c r="Y9745">
        <v>0</v>
      </c>
      <c r="Z9745">
        <v>0</v>
      </c>
      <c r="AA9745">
        <v>0</v>
      </c>
      <c r="AB9745">
        <v>0</v>
      </c>
      <c r="AC9745">
        <v>0</v>
      </c>
      <c r="AD9745">
        <v>0</v>
      </c>
      <c r="AE9745">
        <v>0</v>
      </c>
    </row>
    <row r="9746" spans="1:31" x14ac:dyDescent="0.3">
      <c r="A9746">
        <v>2711724</v>
      </c>
      <c r="B9746">
        <v>1</v>
      </c>
      <c r="C9746" t="s">
        <v>80</v>
      </c>
      <c r="D9746" t="s">
        <v>83</v>
      </c>
      <c r="E9746" t="s">
        <v>200</v>
      </c>
      <c r="F9746" t="s">
        <v>26100</v>
      </c>
      <c r="G9746" t="s">
        <v>543</v>
      </c>
      <c r="H9746" t="s">
        <v>135</v>
      </c>
      <c r="I9746" t="s">
        <v>136</v>
      </c>
      <c r="J9746" t="s">
        <v>137</v>
      </c>
      <c r="K9746" t="s">
        <v>138</v>
      </c>
      <c r="L9746" t="s">
        <v>26435</v>
      </c>
      <c r="M9746" t="s">
        <v>26436</v>
      </c>
      <c r="N9746">
        <v>4.4102777770000001</v>
      </c>
      <c r="O9746">
        <v>0</v>
      </c>
      <c r="P9746">
        <v>0</v>
      </c>
      <c r="Q9746">
        <v>0</v>
      </c>
      <c r="R9746">
        <v>0</v>
      </c>
      <c r="S9746">
        <v>0</v>
      </c>
      <c r="T9746">
        <v>11</v>
      </c>
      <c r="U9746">
        <v>0</v>
      </c>
      <c r="V9746">
        <v>0</v>
      </c>
      <c r="W9746">
        <v>0</v>
      </c>
      <c r="X9746">
        <v>0</v>
      </c>
      <c r="Y9746">
        <v>0</v>
      </c>
      <c r="Z9746">
        <v>0</v>
      </c>
      <c r="AA9746">
        <v>0</v>
      </c>
      <c r="AB9746">
        <v>77.955281010614399</v>
      </c>
      <c r="AC9746">
        <v>0</v>
      </c>
      <c r="AD9746">
        <v>0</v>
      </c>
      <c r="AE9746">
        <v>77.955281010614399</v>
      </c>
    </row>
    <row r="9747" spans="1:31" x14ac:dyDescent="0.3">
      <c r="A9747">
        <v>2711973</v>
      </c>
      <c r="B9747">
        <v>1</v>
      </c>
      <c r="C9747" t="s">
        <v>80</v>
      </c>
      <c r="D9747" t="s">
        <v>105</v>
      </c>
      <c r="E9747" t="s">
        <v>145</v>
      </c>
      <c r="F9747" t="s">
        <v>26437</v>
      </c>
      <c r="G9747" t="s">
        <v>181</v>
      </c>
      <c r="H9747" t="s">
        <v>135</v>
      </c>
      <c r="I9747" t="s">
        <v>136</v>
      </c>
      <c r="J9747" t="s">
        <v>137</v>
      </c>
      <c r="K9747" t="s">
        <v>138</v>
      </c>
      <c r="L9747" t="s">
        <v>26438</v>
      </c>
      <c r="M9747" t="s">
        <v>26439</v>
      </c>
      <c r="N9747">
        <v>4.1547222220000002</v>
      </c>
      <c r="O9747">
        <v>0</v>
      </c>
      <c r="P9747">
        <v>19</v>
      </c>
      <c r="Q9747">
        <v>0</v>
      </c>
      <c r="R9747">
        <v>0</v>
      </c>
      <c r="S9747">
        <v>0</v>
      </c>
      <c r="T9747">
        <v>1</v>
      </c>
      <c r="U9747">
        <v>0</v>
      </c>
      <c r="V9747">
        <v>0</v>
      </c>
      <c r="W9747">
        <v>0</v>
      </c>
      <c r="X9747">
        <v>14.792919631497316</v>
      </c>
      <c r="Y9747">
        <v>0</v>
      </c>
      <c r="Z9747">
        <v>0</v>
      </c>
      <c r="AA9747">
        <v>0</v>
      </c>
      <c r="AB9747">
        <v>0.88830670643963994</v>
      </c>
      <c r="AC9747">
        <v>0</v>
      </c>
      <c r="AD9747">
        <v>0</v>
      </c>
      <c r="AE9747">
        <v>15.681226337936955</v>
      </c>
    </row>
    <row r="9748" spans="1:31" x14ac:dyDescent="0.3">
      <c r="A9748">
        <v>2712122</v>
      </c>
      <c r="B9748">
        <v>1</v>
      </c>
      <c r="C9748" t="s">
        <v>81</v>
      </c>
      <c r="D9748" t="s">
        <v>127</v>
      </c>
      <c r="E9748" t="s">
        <v>145</v>
      </c>
      <c r="F9748" t="s">
        <v>26440</v>
      </c>
      <c r="G9748" t="s">
        <v>181</v>
      </c>
      <c r="H9748" t="s">
        <v>135</v>
      </c>
      <c r="I9748" t="s">
        <v>136</v>
      </c>
      <c r="J9748" t="s">
        <v>137</v>
      </c>
      <c r="K9748" t="s">
        <v>138</v>
      </c>
      <c r="L9748" t="s">
        <v>26441</v>
      </c>
      <c r="M9748" t="s">
        <v>26442</v>
      </c>
      <c r="N9748">
        <v>3.5386111109999998</v>
      </c>
      <c r="O9748">
        <v>0</v>
      </c>
      <c r="P9748">
        <v>0</v>
      </c>
      <c r="Q9748">
        <v>0</v>
      </c>
      <c r="R9748">
        <v>0</v>
      </c>
      <c r="S9748">
        <v>0</v>
      </c>
      <c r="T9748">
        <v>1</v>
      </c>
      <c r="U9748">
        <v>0</v>
      </c>
      <c r="V9748">
        <v>0</v>
      </c>
      <c r="W9748">
        <v>0</v>
      </c>
      <c r="X9748">
        <v>0</v>
      </c>
      <c r="Y9748">
        <v>0</v>
      </c>
      <c r="Z9748">
        <v>0</v>
      </c>
      <c r="AA9748">
        <v>0</v>
      </c>
      <c r="AB9748">
        <v>9.2945289234325479</v>
      </c>
      <c r="AC9748">
        <v>0</v>
      </c>
      <c r="AD9748">
        <v>0</v>
      </c>
      <c r="AE9748">
        <v>9.2945289234325479</v>
      </c>
    </row>
    <row r="9749" spans="1:31" x14ac:dyDescent="0.3">
      <c r="A9749">
        <v>2711681</v>
      </c>
      <c r="B9749">
        <v>1</v>
      </c>
      <c r="C9749" t="s">
        <v>80</v>
      </c>
      <c r="D9749" t="s">
        <v>86</v>
      </c>
      <c r="E9749" t="s">
        <v>145</v>
      </c>
      <c r="F9749" t="s">
        <v>26443</v>
      </c>
      <c r="G9749" t="s">
        <v>158</v>
      </c>
      <c r="H9749" t="s">
        <v>135</v>
      </c>
      <c r="I9749" t="s">
        <v>136</v>
      </c>
      <c r="J9749" t="s">
        <v>137</v>
      </c>
      <c r="K9749" t="s">
        <v>138</v>
      </c>
      <c r="L9749" t="s">
        <v>26444</v>
      </c>
      <c r="M9749" t="s">
        <v>26445</v>
      </c>
      <c r="N9749">
        <v>7.6611111110000003</v>
      </c>
      <c r="O9749">
        <v>0</v>
      </c>
      <c r="P9749">
        <v>1</v>
      </c>
      <c r="Q9749">
        <v>0</v>
      </c>
      <c r="R9749">
        <v>0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5.9364664097254671</v>
      </c>
      <c r="Y9749">
        <v>0</v>
      </c>
      <c r="Z9749">
        <v>0</v>
      </c>
      <c r="AA9749">
        <v>0</v>
      </c>
      <c r="AB9749">
        <v>0</v>
      </c>
      <c r="AC9749">
        <v>0</v>
      </c>
      <c r="AD9749">
        <v>0</v>
      </c>
      <c r="AE9749">
        <v>5.9364664097254671</v>
      </c>
    </row>
    <row r="9750" spans="1:31" x14ac:dyDescent="0.3">
      <c r="A9750">
        <v>2711518</v>
      </c>
      <c r="B9750">
        <v>1</v>
      </c>
      <c r="C9750" t="s">
        <v>80</v>
      </c>
      <c r="D9750" t="s">
        <v>85</v>
      </c>
      <c r="E9750" t="s">
        <v>173</v>
      </c>
      <c r="F9750" t="s">
        <v>26446</v>
      </c>
      <c r="G9750" t="s">
        <v>152</v>
      </c>
      <c r="H9750" t="s">
        <v>153</v>
      </c>
      <c r="I9750" t="s">
        <v>136</v>
      </c>
      <c r="J9750" t="s">
        <v>137</v>
      </c>
      <c r="K9750" t="s">
        <v>138</v>
      </c>
      <c r="L9750" t="s">
        <v>26447</v>
      </c>
      <c r="M9750" t="s">
        <v>26448</v>
      </c>
      <c r="N9750">
        <v>0.37944444399999999</v>
      </c>
      <c r="O9750">
        <v>0</v>
      </c>
      <c r="P9750">
        <v>2651</v>
      </c>
      <c r="Q9750">
        <v>0</v>
      </c>
      <c r="R9750">
        <v>0</v>
      </c>
      <c r="S9750">
        <v>0</v>
      </c>
      <c r="T9750">
        <v>103</v>
      </c>
      <c r="U9750">
        <v>0</v>
      </c>
      <c r="V9750">
        <v>0</v>
      </c>
      <c r="W9750">
        <v>0</v>
      </c>
      <c r="X9750">
        <v>162.87972993749381</v>
      </c>
      <c r="Y9750">
        <v>0</v>
      </c>
      <c r="Z9750">
        <v>0</v>
      </c>
      <c r="AA9750">
        <v>0</v>
      </c>
      <c r="AB9750">
        <v>15.944945597988278</v>
      </c>
      <c r="AC9750">
        <v>0</v>
      </c>
      <c r="AD9750">
        <v>0</v>
      </c>
      <c r="AE9750">
        <v>178.82467553548207</v>
      </c>
    </row>
    <row r="9751" spans="1:31" x14ac:dyDescent="0.3">
      <c r="A9751">
        <v>2712059</v>
      </c>
      <c r="B9751">
        <v>1</v>
      </c>
      <c r="C9751" t="s">
        <v>80</v>
      </c>
      <c r="D9751" t="s">
        <v>106</v>
      </c>
      <c r="E9751" t="s">
        <v>132</v>
      </c>
      <c r="F9751" t="s">
        <v>26449</v>
      </c>
      <c r="G9751" t="s">
        <v>134</v>
      </c>
      <c r="H9751" t="s">
        <v>135</v>
      </c>
      <c r="I9751" t="s">
        <v>136</v>
      </c>
      <c r="J9751" t="s">
        <v>137</v>
      </c>
      <c r="K9751" t="s">
        <v>138</v>
      </c>
      <c r="L9751" t="s">
        <v>26450</v>
      </c>
      <c r="M9751" t="s">
        <v>26451</v>
      </c>
      <c r="N9751">
        <v>1.3744444440000001</v>
      </c>
      <c r="O9751">
        <v>0</v>
      </c>
      <c r="P9751">
        <v>1</v>
      </c>
      <c r="Q9751">
        <v>0</v>
      </c>
      <c r="R9751">
        <v>4</v>
      </c>
      <c r="S9751">
        <v>0</v>
      </c>
      <c r="T9751">
        <v>2</v>
      </c>
      <c r="U9751">
        <v>0</v>
      </c>
      <c r="V9751">
        <v>0</v>
      </c>
      <c r="W9751">
        <v>0</v>
      </c>
      <c r="X9751">
        <v>0.48231749382331002</v>
      </c>
      <c r="Y9751">
        <v>0</v>
      </c>
      <c r="Z9751">
        <v>8.5240335810345584</v>
      </c>
      <c r="AA9751">
        <v>0</v>
      </c>
      <c r="AB9751">
        <v>2.2323016405403999</v>
      </c>
      <c r="AC9751">
        <v>0</v>
      </c>
      <c r="AD9751">
        <v>0</v>
      </c>
      <c r="AE9751">
        <v>11.238652715398267</v>
      </c>
    </row>
    <row r="9752" spans="1:31" x14ac:dyDescent="0.3">
      <c r="A9752">
        <v>2712009</v>
      </c>
      <c r="B9752">
        <v>2</v>
      </c>
      <c r="C9752" t="s">
        <v>80</v>
      </c>
      <c r="D9752" t="s">
        <v>105</v>
      </c>
      <c r="E9752" t="s">
        <v>150</v>
      </c>
      <c r="F9752" t="s">
        <v>4274</v>
      </c>
      <c r="G9752" t="s">
        <v>185</v>
      </c>
      <c r="H9752" t="s">
        <v>153</v>
      </c>
      <c r="I9752" t="s">
        <v>136</v>
      </c>
      <c r="J9752" t="s">
        <v>137</v>
      </c>
      <c r="K9752" t="s">
        <v>138</v>
      </c>
      <c r="L9752" t="s">
        <v>26217</v>
      </c>
      <c r="M9752" t="s">
        <v>26452</v>
      </c>
      <c r="N9752">
        <v>0.30361111099999999</v>
      </c>
      <c r="O9752">
        <v>2</v>
      </c>
      <c r="P9752">
        <v>314</v>
      </c>
      <c r="Q9752">
        <v>2</v>
      </c>
      <c r="R9752">
        <v>20</v>
      </c>
      <c r="S9752">
        <v>17</v>
      </c>
      <c r="T9752">
        <v>66</v>
      </c>
      <c r="U9752">
        <v>2</v>
      </c>
      <c r="V9752">
        <v>0</v>
      </c>
      <c r="W9752">
        <v>0.26628339973173998</v>
      </c>
      <c r="X9752">
        <v>18.671631737254724</v>
      </c>
      <c r="Y9752">
        <v>0.16665578794266667</v>
      </c>
      <c r="Z9752">
        <v>1.5905134847841067</v>
      </c>
      <c r="AA9752">
        <v>17.807531431265396</v>
      </c>
      <c r="AB9752">
        <v>14.384401175689607</v>
      </c>
      <c r="AC9752">
        <v>12.540592353495541</v>
      </c>
      <c r="AD9752">
        <v>0</v>
      </c>
      <c r="AE9752">
        <v>65.427609370163779</v>
      </c>
    </row>
    <row r="9753" spans="1:31" x14ac:dyDescent="0.3">
      <c r="A9753">
        <v>2711996</v>
      </c>
      <c r="B9753">
        <v>1</v>
      </c>
      <c r="C9753" t="s">
        <v>80</v>
      </c>
      <c r="D9753" t="s">
        <v>94</v>
      </c>
      <c r="E9753" t="s">
        <v>150</v>
      </c>
      <c r="F9753" t="s">
        <v>22778</v>
      </c>
      <c r="G9753" t="s">
        <v>152</v>
      </c>
      <c r="H9753" t="s">
        <v>153</v>
      </c>
      <c r="I9753" t="s">
        <v>136</v>
      </c>
      <c r="J9753" t="s">
        <v>137</v>
      </c>
      <c r="K9753" t="s">
        <v>138</v>
      </c>
      <c r="L9753" t="s">
        <v>26453</v>
      </c>
      <c r="M9753" t="s">
        <v>26454</v>
      </c>
      <c r="N9753">
        <v>0.64555555499999995</v>
      </c>
      <c r="O9753">
        <v>0</v>
      </c>
      <c r="P9753">
        <v>3468</v>
      </c>
      <c r="Q9753">
        <v>97</v>
      </c>
      <c r="R9753">
        <v>571</v>
      </c>
      <c r="S9753">
        <v>17</v>
      </c>
      <c r="T9753">
        <v>456</v>
      </c>
      <c r="U9753">
        <v>7</v>
      </c>
      <c r="V9753">
        <v>1</v>
      </c>
      <c r="W9753">
        <v>0</v>
      </c>
      <c r="X9753">
        <v>305.0469242511507</v>
      </c>
      <c r="Y9753">
        <v>18.548130425936961</v>
      </c>
      <c r="Z9753">
        <v>28.357501215236695</v>
      </c>
      <c r="AA9753">
        <v>110.20947736453112</v>
      </c>
      <c r="AB9753">
        <v>195.53473420960796</v>
      </c>
      <c r="AC9753">
        <v>478.01553446022785</v>
      </c>
      <c r="AD9753">
        <v>18.067449750446858</v>
      </c>
      <c r="AE9753">
        <v>1153.7797516771382</v>
      </c>
    </row>
    <row r="9754" spans="1:31" x14ac:dyDescent="0.3">
      <c r="A9754">
        <v>2712053</v>
      </c>
      <c r="B9754">
        <v>1</v>
      </c>
      <c r="C9754" t="s">
        <v>80</v>
      </c>
      <c r="D9754" t="s">
        <v>97</v>
      </c>
      <c r="E9754" t="s">
        <v>161</v>
      </c>
      <c r="F9754" t="s">
        <v>6339</v>
      </c>
      <c r="G9754" t="s">
        <v>163</v>
      </c>
      <c r="H9754" t="s">
        <v>135</v>
      </c>
      <c r="I9754" t="s">
        <v>136</v>
      </c>
      <c r="J9754" t="s">
        <v>137</v>
      </c>
      <c r="K9754" t="s">
        <v>138</v>
      </c>
      <c r="L9754" t="s">
        <v>26455</v>
      </c>
      <c r="M9754" t="s">
        <v>26456</v>
      </c>
      <c r="N9754">
        <v>0.57166666600000005</v>
      </c>
      <c r="O9754">
        <v>0</v>
      </c>
      <c r="P9754">
        <v>74</v>
      </c>
      <c r="Q9754">
        <v>0</v>
      </c>
      <c r="R9754">
        <v>0</v>
      </c>
      <c r="S9754">
        <v>0</v>
      </c>
      <c r="T9754">
        <v>4</v>
      </c>
      <c r="U9754">
        <v>0</v>
      </c>
      <c r="V9754">
        <v>0</v>
      </c>
      <c r="W9754">
        <v>0</v>
      </c>
      <c r="X9754">
        <v>8.4156356892434694</v>
      </c>
      <c r="Y9754">
        <v>0</v>
      </c>
      <c r="Z9754">
        <v>0</v>
      </c>
      <c r="AA9754">
        <v>0</v>
      </c>
      <c r="AB9754">
        <v>2.2453075767300565</v>
      </c>
      <c r="AC9754">
        <v>0</v>
      </c>
      <c r="AD9754">
        <v>0</v>
      </c>
      <c r="AE9754">
        <v>10.660943265973525</v>
      </c>
    </row>
    <row r="9755" spans="1:31" x14ac:dyDescent="0.3">
      <c r="A9755">
        <v>2711704</v>
      </c>
      <c r="B9755">
        <v>1</v>
      </c>
      <c r="C9755" t="s">
        <v>80</v>
      </c>
      <c r="D9755" t="s">
        <v>85</v>
      </c>
      <c r="E9755" t="s">
        <v>132</v>
      </c>
      <c r="F9755" t="s">
        <v>26457</v>
      </c>
      <c r="G9755" t="s">
        <v>300</v>
      </c>
      <c r="H9755" t="s">
        <v>135</v>
      </c>
      <c r="I9755" t="s">
        <v>136</v>
      </c>
      <c r="J9755" t="s">
        <v>137</v>
      </c>
      <c r="K9755" t="s">
        <v>210</v>
      </c>
      <c r="L9755" t="s">
        <v>26458</v>
      </c>
      <c r="M9755" t="s">
        <v>26459</v>
      </c>
      <c r="N9755">
        <v>1.1897222220000001</v>
      </c>
      <c r="O9755">
        <v>0</v>
      </c>
      <c r="P9755">
        <v>865</v>
      </c>
      <c r="Q9755">
        <v>0</v>
      </c>
      <c r="R9755">
        <v>0</v>
      </c>
      <c r="S9755">
        <v>0</v>
      </c>
      <c r="T9755">
        <v>19</v>
      </c>
      <c r="U9755">
        <v>0</v>
      </c>
      <c r="V9755">
        <v>0</v>
      </c>
      <c r="W9755">
        <v>0</v>
      </c>
      <c r="X9755">
        <v>197.50904447699739</v>
      </c>
      <c r="Y9755">
        <v>0</v>
      </c>
      <c r="Z9755">
        <v>0</v>
      </c>
      <c r="AA9755">
        <v>0</v>
      </c>
      <c r="AB9755">
        <v>25.043262898923448</v>
      </c>
      <c r="AC9755">
        <v>0</v>
      </c>
      <c r="AD9755">
        <v>0</v>
      </c>
      <c r="AE9755">
        <v>222.55230737592083</v>
      </c>
    </row>
    <row r="9756" spans="1:31" x14ac:dyDescent="0.3">
      <c r="A9756">
        <v>2712045</v>
      </c>
      <c r="B9756">
        <v>2</v>
      </c>
      <c r="C9756" t="s">
        <v>80</v>
      </c>
      <c r="D9756" t="s">
        <v>96</v>
      </c>
      <c r="E9756" t="s">
        <v>213</v>
      </c>
      <c r="F9756" t="s">
        <v>3309</v>
      </c>
      <c r="G9756" t="s">
        <v>185</v>
      </c>
      <c r="H9756" t="s">
        <v>153</v>
      </c>
      <c r="I9756" t="s">
        <v>136</v>
      </c>
      <c r="J9756" t="s">
        <v>137</v>
      </c>
      <c r="K9756" t="s">
        <v>138</v>
      </c>
      <c r="L9756" t="s">
        <v>26460</v>
      </c>
      <c r="M9756" t="s">
        <v>26461</v>
      </c>
      <c r="N9756">
        <v>0.72555555500000002</v>
      </c>
      <c r="O9756">
        <v>0</v>
      </c>
      <c r="P9756">
        <v>289</v>
      </c>
      <c r="Q9756">
        <v>11</v>
      </c>
      <c r="R9756">
        <v>34</v>
      </c>
      <c r="S9756">
        <v>14</v>
      </c>
      <c r="T9756">
        <v>65</v>
      </c>
      <c r="U9756">
        <v>4</v>
      </c>
      <c r="V9756">
        <v>0</v>
      </c>
      <c r="W9756">
        <v>0</v>
      </c>
      <c r="X9756">
        <v>66.379952800824711</v>
      </c>
      <c r="Y9756">
        <v>66.757803890948779</v>
      </c>
      <c r="Z9756">
        <v>10.291138355555024</v>
      </c>
      <c r="AA9756">
        <v>48.290422530544951</v>
      </c>
      <c r="AB9756">
        <v>42.188391140554792</v>
      </c>
      <c r="AC9756">
        <v>277.81344505014465</v>
      </c>
      <c r="AD9756">
        <v>0</v>
      </c>
      <c r="AE9756">
        <v>511.72115376857289</v>
      </c>
    </row>
    <row r="9757" spans="1:31" x14ac:dyDescent="0.3">
      <c r="A9757">
        <v>2712119</v>
      </c>
      <c r="B9757">
        <v>1</v>
      </c>
      <c r="C9757" t="s">
        <v>81</v>
      </c>
      <c r="D9757" t="s">
        <v>116</v>
      </c>
      <c r="E9757" t="s">
        <v>161</v>
      </c>
      <c r="F9757" t="s">
        <v>24290</v>
      </c>
      <c r="G9757" t="s">
        <v>409</v>
      </c>
      <c r="H9757" t="s">
        <v>135</v>
      </c>
      <c r="I9757" t="s">
        <v>136</v>
      </c>
      <c r="J9757" t="s">
        <v>137</v>
      </c>
      <c r="K9757" t="s">
        <v>138</v>
      </c>
      <c r="L9757" t="s">
        <v>26462</v>
      </c>
      <c r="M9757" t="s">
        <v>26463</v>
      </c>
      <c r="N9757">
        <v>1.7619444440000001</v>
      </c>
      <c r="O9757">
        <v>0</v>
      </c>
      <c r="P9757">
        <v>125</v>
      </c>
      <c r="Q9757">
        <v>0</v>
      </c>
      <c r="R9757">
        <v>0</v>
      </c>
      <c r="S9757">
        <v>0</v>
      </c>
      <c r="T9757">
        <v>5</v>
      </c>
      <c r="U9757">
        <v>0</v>
      </c>
      <c r="V9757">
        <v>0</v>
      </c>
      <c r="W9757">
        <v>0</v>
      </c>
      <c r="X9757">
        <v>41.934241451536806</v>
      </c>
      <c r="Y9757">
        <v>0</v>
      </c>
      <c r="Z9757">
        <v>0</v>
      </c>
      <c r="AA9757">
        <v>0</v>
      </c>
      <c r="AB9757">
        <v>3.4713057307652653</v>
      </c>
      <c r="AC9757">
        <v>0</v>
      </c>
      <c r="AD9757">
        <v>0</v>
      </c>
      <c r="AE9757">
        <v>45.405547182302072</v>
      </c>
    </row>
    <row r="9758" spans="1:31" x14ac:dyDescent="0.3">
      <c r="A9758">
        <v>2711907</v>
      </c>
      <c r="B9758">
        <v>1</v>
      </c>
      <c r="C9758" t="s">
        <v>80</v>
      </c>
      <c r="D9758" t="s">
        <v>107</v>
      </c>
      <c r="E9758" t="s">
        <v>200</v>
      </c>
      <c r="F9758" t="s">
        <v>26464</v>
      </c>
      <c r="G9758" t="s">
        <v>393</v>
      </c>
      <c r="H9758" t="s">
        <v>135</v>
      </c>
      <c r="I9758" t="s">
        <v>136</v>
      </c>
      <c r="J9758" t="s">
        <v>137</v>
      </c>
      <c r="K9758" t="s">
        <v>138</v>
      </c>
      <c r="L9758" t="s">
        <v>26465</v>
      </c>
      <c r="M9758" t="s">
        <v>26466</v>
      </c>
      <c r="N9758">
        <v>2.0922222220000002</v>
      </c>
      <c r="O9758">
        <v>0</v>
      </c>
      <c r="P9758">
        <v>34</v>
      </c>
      <c r="Q9758">
        <v>0</v>
      </c>
      <c r="R9758">
        <v>0</v>
      </c>
      <c r="S9758">
        <v>0</v>
      </c>
      <c r="T9758">
        <v>0</v>
      </c>
      <c r="U9758">
        <v>0</v>
      </c>
      <c r="V9758">
        <v>0</v>
      </c>
      <c r="W9758">
        <v>0</v>
      </c>
      <c r="X9758">
        <v>7.2686858250953978</v>
      </c>
      <c r="Y9758">
        <v>0</v>
      </c>
      <c r="Z9758">
        <v>0</v>
      </c>
      <c r="AA9758">
        <v>0</v>
      </c>
      <c r="AB9758">
        <v>0</v>
      </c>
      <c r="AC9758">
        <v>0</v>
      </c>
      <c r="AD9758">
        <v>0</v>
      </c>
      <c r="AE9758">
        <v>7.2686858250953978</v>
      </c>
    </row>
    <row r="9759" spans="1:31" x14ac:dyDescent="0.3">
      <c r="A9759">
        <v>2712162</v>
      </c>
      <c r="B9759">
        <v>1</v>
      </c>
      <c r="C9759" t="s">
        <v>81</v>
      </c>
      <c r="D9759" t="s">
        <v>122</v>
      </c>
      <c r="E9759" t="s">
        <v>156</v>
      </c>
      <c r="F9759" t="s">
        <v>26467</v>
      </c>
      <c r="G9759" t="s">
        <v>152</v>
      </c>
      <c r="H9759" t="s">
        <v>153</v>
      </c>
      <c r="I9759" t="s">
        <v>136</v>
      </c>
      <c r="J9759" t="s">
        <v>137</v>
      </c>
      <c r="K9759" t="s">
        <v>138</v>
      </c>
      <c r="L9759" t="s">
        <v>26468</v>
      </c>
      <c r="M9759" t="s">
        <v>26469</v>
      </c>
      <c r="N9759">
        <v>0.15833333299999999</v>
      </c>
      <c r="O9759">
        <v>0</v>
      </c>
      <c r="P9759">
        <v>1185</v>
      </c>
      <c r="Q9759">
        <v>0</v>
      </c>
      <c r="R9759">
        <v>7</v>
      </c>
      <c r="S9759">
        <v>0</v>
      </c>
      <c r="T9759">
        <v>47</v>
      </c>
      <c r="U9759">
        <v>0</v>
      </c>
      <c r="V9759">
        <v>0</v>
      </c>
      <c r="W9759">
        <v>0</v>
      </c>
      <c r="X9759">
        <v>37.404359782816002</v>
      </c>
      <c r="Y9759">
        <v>0</v>
      </c>
      <c r="Z9759">
        <v>0.1153167209285</v>
      </c>
      <c r="AA9759">
        <v>0</v>
      </c>
      <c r="AB9759">
        <v>4.8750128131882464</v>
      </c>
      <c r="AC9759">
        <v>0</v>
      </c>
      <c r="AD9759">
        <v>0</v>
      </c>
      <c r="AE9759">
        <v>42.394689316932748</v>
      </c>
    </row>
    <row r="9760" spans="1:31" x14ac:dyDescent="0.3">
      <c r="A9760">
        <v>2711721</v>
      </c>
      <c r="B9760">
        <v>1</v>
      </c>
      <c r="C9760" t="s">
        <v>80</v>
      </c>
      <c r="D9760" t="s">
        <v>86</v>
      </c>
      <c r="E9760" t="s">
        <v>132</v>
      </c>
      <c r="F9760" t="s">
        <v>15285</v>
      </c>
      <c r="G9760" t="s">
        <v>209</v>
      </c>
      <c r="H9760" t="s">
        <v>135</v>
      </c>
      <c r="I9760" t="s">
        <v>136</v>
      </c>
      <c r="J9760" t="s">
        <v>137</v>
      </c>
      <c r="K9760" t="s">
        <v>210</v>
      </c>
      <c r="L9760" t="s">
        <v>26470</v>
      </c>
      <c r="M9760" t="s">
        <v>26471</v>
      </c>
      <c r="N9760">
        <v>5.653611111</v>
      </c>
      <c r="O9760">
        <v>0</v>
      </c>
      <c r="P9760">
        <v>19</v>
      </c>
      <c r="Q9760">
        <v>0</v>
      </c>
      <c r="R9760">
        <v>5</v>
      </c>
      <c r="S9760">
        <v>0</v>
      </c>
      <c r="T9760">
        <v>10</v>
      </c>
      <c r="U9760">
        <v>0</v>
      </c>
      <c r="V9760">
        <v>0</v>
      </c>
      <c r="W9760">
        <v>0</v>
      </c>
      <c r="X9760">
        <v>160.28551296005389</v>
      </c>
      <c r="Y9760">
        <v>0</v>
      </c>
      <c r="Z9760">
        <v>4.5324347823740068</v>
      </c>
      <c r="AA9760">
        <v>0</v>
      </c>
      <c r="AB9760">
        <v>322.53702648484165</v>
      </c>
      <c r="AC9760">
        <v>0</v>
      </c>
      <c r="AD9760">
        <v>0</v>
      </c>
      <c r="AE9760">
        <v>487.35497422726951</v>
      </c>
    </row>
    <row r="9761" spans="1:31" x14ac:dyDescent="0.3">
      <c r="A9761">
        <v>2712626</v>
      </c>
      <c r="B9761">
        <v>1</v>
      </c>
      <c r="C9761" t="s">
        <v>81</v>
      </c>
      <c r="D9761" t="s">
        <v>128</v>
      </c>
      <c r="E9761" t="s">
        <v>150</v>
      </c>
      <c r="F9761" t="s">
        <v>5201</v>
      </c>
      <c r="G9761" t="s">
        <v>152</v>
      </c>
      <c r="H9761" t="s">
        <v>153</v>
      </c>
      <c r="I9761" t="s">
        <v>136</v>
      </c>
      <c r="J9761" t="s">
        <v>137</v>
      </c>
      <c r="K9761" t="s">
        <v>138</v>
      </c>
      <c r="L9761" t="s">
        <v>26472</v>
      </c>
      <c r="M9761" t="s">
        <v>26473</v>
      </c>
      <c r="N9761">
        <v>1.6616666659999999</v>
      </c>
      <c r="O9761">
        <v>0</v>
      </c>
      <c r="P9761">
        <v>0</v>
      </c>
      <c r="Q9761">
        <v>0</v>
      </c>
      <c r="R9761">
        <v>0</v>
      </c>
      <c r="S9761">
        <v>10</v>
      </c>
      <c r="T9761">
        <v>0</v>
      </c>
      <c r="U9761">
        <v>11</v>
      </c>
      <c r="V9761">
        <v>0</v>
      </c>
      <c r="W9761">
        <v>0</v>
      </c>
      <c r="X9761">
        <v>0</v>
      </c>
      <c r="Y9761">
        <v>0</v>
      </c>
      <c r="Z9761">
        <v>0</v>
      </c>
      <c r="AA9761">
        <v>115.47327856476815</v>
      </c>
      <c r="AB9761">
        <v>0</v>
      </c>
      <c r="AC9761">
        <v>3893.2004623385928</v>
      </c>
      <c r="AD9761">
        <v>0</v>
      </c>
      <c r="AE9761">
        <v>4008.6737409033608</v>
      </c>
    </row>
    <row r="9762" spans="1:31" x14ac:dyDescent="0.3">
      <c r="A9762">
        <v>2712254</v>
      </c>
      <c r="B9762">
        <v>1</v>
      </c>
      <c r="C9762" t="s">
        <v>81</v>
      </c>
      <c r="D9762" t="s">
        <v>118</v>
      </c>
      <c r="E9762" t="s">
        <v>156</v>
      </c>
      <c r="F9762" t="s">
        <v>3491</v>
      </c>
      <c r="G9762" t="s">
        <v>185</v>
      </c>
      <c r="H9762" t="s">
        <v>153</v>
      </c>
      <c r="I9762" t="s">
        <v>136</v>
      </c>
      <c r="J9762" t="s">
        <v>137</v>
      </c>
      <c r="K9762" t="s">
        <v>138</v>
      </c>
      <c r="L9762" t="s">
        <v>26474</v>
      </c>
      <c r="M9762" t="s">
        <v>26475</v>
      </c>
      <c r="N9762">
        <v>3.9502777770000002</v>
      </c>
      <c r="O9762">
        <v>0</v>
      </c>
      <c r="P9762">
        <v>411</v>
      </c>
      <c r="Q9762">
        <v>0</v>
      </c>
      <c r="R9762">
        <v>9</v>
      </c>
      <c r="S9762">
        <v>0</v>
      </c>
      <c r="T9762">
        <v>23</v>
      </c>
      <c r="U9762">
        <v>0</v>
      </c>
      <c r="V9762">
        <v>0</v>
      </c>
      <c r="W9762">
        <v>0</v>
      </c>
      <c r="X9762">
        <v>292.01004265808223</v>
      </c>
      <c r="Y9762">
        <v>0</v>
      </c>
      <c r="Z9762">
        <v>27.332529736098106</v>
      </c>
      <c r="AA9762">
        <v>0</v>
      </c>
      <c r="AB9762">
        <v>59.167655185586668</v>
      </c>
      <c r="AC9762">
        <v>0</v>
      </c>
      <c r="AD9762">
        <v>0</v>
      </c>
      <c r="AE9762">
        <v>378.51022757976699</v>
      </c>
    </row>
    <row r="9763" spans="1:31" x14ac:dyDescent="0.3">
      <c r="A9763">
        <v>2712586</v>
      </c>
      <c r="B9763">
        <v>1</v>
      </c>
      <c r="C9763" t="s">
        <v>81</v>
      </c>
      <c r="D9763" t="s">
        <v>125</v>
      </c>
      <c r="E9763" t="s">
        <v>132</v>
      </c>
      <c r="F9763" t="s">
        <v>26476</v>
      </c>
      <c r="G9763" t="s">
        <v>170</v>
      </c>
      <c r="H9763" t="s">
        <v>135</v>
      </c>
      <c r="I9763" t="s">
        <v>136</v>
      </c>
      <c r="J9763" t="s">
        <v>137</v>
      </c>
      <c r="K9763" t="s">
        <v>138</v>
      </c>
      <c r="L9763" t="s">
        <v>26477</v>
      </c>
      <c r="M9763" t="s">
        <v>26478</v>
      </c>
      <c r="N9763">
        <v>0.64861111100000002</v>
      </c>
      <c r="O9763">
        <v>0</v>
      </c>
      <c r="P9763">
        <v>88</v>
      </c>
      <c r="Q9763">
        <v>0</v>
      </c>
      <c r="R9763">
        <v>9</v>
      </c>
      <c r="S9763">
        <v>0</v>
      </c>
      <c r="T9763">
        <v>9</v>
      </c>
      <c r="U9763">
        <v>0</v>
      </c>
      <c r="V9763">
        <v>0</v>
      </c>
      <c r="W9763">
        <v>0</v>
      </c>
      <c r="X9763">
        <v>8.0489055067722486</v>
      </c>
      <c r="Y9763">
        <v>0</v>
      </c>
      <c r="Z9763">
        <v>2.0097910283604752</v>
      </c>
      <c r="AA9763">
        <v>0</v>
      </c>
      <c r="AB9763">
        <v>3.078138309909507</v>
      </c>
      <c r="AC9763">
        <v>0</v>
      </c>
      <c r="AD9763">
        <v>0</v>
      </c>
      <c r="AE9763">
        <v>13.13683484504223</v>
      </c>
    </row>
    <row r="9764" spans="1:31" x14ac:dyDescent="0.3">
      <c r="A9764">
        <v>2712400</v>
      </c>
      <c r="B9764">
        <v>1</v>
      </c>
      <c r="C9764" t="s">
        <v>80</v>
      </c>
      <c r="D9764" t="s">
        <v>110</v>
      </c>
      <c r="E9764" t="s">
        <v>161</v>
      </c>
      <c r="F9764" t="s">
        <v>26479</v>
      </c>
      <c r="G9764" t="s">
        <v>163</v>
      </c>
      <c r="H9764" t="s">
        <v>135</v>
      </c>
      <c r="I9764" t="s">
        <v>136</v>
      </c>
      <c r="J9764" t="s">
        <v>137</v>
      </c>
      <c r="K9764" t="s">
        <v>138</v>
      </c>
      <c r="L9764" t="s">
        <v>26480</v>
      </c>
      <c r="M9764" t="s">
        <v>26481</v>
      </c>
      <c r="N9764">
        <v>1.941944444</v>
      </c>
      <c r="O9764">
        <v>0</v>
      </c>
      <c r="P9764">
        <v>76</v>
      </c>
      <c r="Q9764">
        <v>0</v>
      </c>
      <c r="R9764">
        <v>0</v>
      </c>
      <c r="S9764">
        <v>0</v>
      </c>
      <c r="T9764">
        <v>5</v>
      </c>
      <c r="U9764">
        <v>0</v>
      </c>
      <c r="V9764">
        <v>0</v>
      </c>
      <c r="W9764">
        <v>0</v>
      </c>
      <c r="X9764">
        <v>37.005030786546392</v>
      </c>
      <c r="Y9764">
        <v>0</v>
      </c>
      <c r="Z9764">
        <v>0</v>
      </c>
      <c r="AA9764">
        <v>0</v>
      </c>
      <c r="AB9764">
        <v>2.5467829500331201</v>
      </c>
      <c r="AC9764">
        <v>0</v>
      </c>
      <c r="AD9764">
        <v>0</v>
      </c>
      <c r="AE9764">
        <v>39.551813736579511</v>
      </c>
    </row>
    <row r="9765" spans="1:31" x14ac:dyDescent="0.3">
      <c r="A9765">
        <v>2712248</v>
      </c>
      <c r="B9765">
        <v>1</v>
      </c>
      <c r="C9765" t="s">
        <v>81</v>
      </c>
      <c r="D9765" t="s">
        <v>127</v>
      </c>
      <c r="E9765" t="s">
        <v>213</v>
      </c>
      <c r="F9765" t="s">
        <v>6305</v>
      </c>
      <c r="G9765" t="s">
        <v>152</v>
      </c>
      <c r="H9765" t="s">
        <v>153</v>
      </c>
      <c r="I9765" t="s">
        <v>136</v>
      </c>
      <c r="J9765" t="s">
        <v>137</v>
      </c>
      <c r="K9765" t="s">
        <v>138</v>
      </c>
      <c r="L9765" t="s">
        <v>26482</v>
      </c>
      <c r="M9765" t="s">
        <v>26483</v>
      </c>
      <c r="N9765">
        <v>2.0808333330000002</v>
      </c>
      <c r="O9765">
        <v>6</v>
      </c>
      <c r="P9765">
        <v>12</v>
      </c>
      <c r="Q9765">
        <v>194</v>
      </c>
      <c r="R9765">
        <v>121</v>
      </c>
      <c r="S9765">
        <v>15</v>
      </c>
      <c r="T9765">
        <v>8</v>
      </c>
      <c r="U9765">
        <v>0</v>
      </c>
      <c r="V9765">
        <v>0</v>
      </c>
      <c r="W9765">
        <v>4.0531379584070208</v>
      </c>
      <c r="X9765">
        <v>0</v>
      </c>
      <c r="Y9765">
        <v>109.40293674740737</v>
      </c>
      <c r="Z9765">
        <v>14.411531693112288</v>
      </c>
      <c r="AA9765">
        <v>129.8425419795671</v>
      </c>
      <c r="AB9765">
        <v>2.2138613886869702</v>
      </c>
      <c r="AC9765">
        <v>0</v>
      </c>
      <c r="AD9765">
        <v>0</v>
      </c>
      <c r="AE9765">
        <v>259.92400976718073</v>
      </c>
    </row>
    <row r="9766" spans="1:31" x14ac:dyDescent="0.3">
      <c r="A9766">
        <v>2712835</v>
      </c>
      <c r="B9766">
        <v>1</v>
      </c>
      <c r="C9766" t="s">
        <v>80</v>
      </c>
      <c r="D9766" t="s">
        <v>94</v>
      </c>
      <c r="E9766" t="s">
        <v>161</v>
      </c>
      <c r="F9766" t="s">
        <v>26484</v>
      </c>
      <c r="G9766" t="s">
        <v>170</v>
      </c>
      <c r="H9766" t="s">
        <v>135</v>
      </c>
      <c r="I9766" t="s">
        <v>136</v>
      </c>
      <c r="J9766" t="s">
        <v>137</v>
      </c>
      <c r="K9766" t="s">
        <v>138</v>
      </c>
      <c r="L9766" t="s">
        <v>26485</v>
      </c>
      <c r="M9766" t="s">
        <v>26486</v>
      </c>
      <c r="N9766">
        <v>1.167777777</v>
      </c>
      <c r="O9766">
        <v>0</v>
      </c>
      <c r="P9766">
        <v>179</v>
      </c>
      <c r="Q9766">
        <v>0</v>
      </c>
      <c r="R9766">
        <v>0</v>
      </c>
      <c r="S9766">
        <v>0</v>
      </c>
      <c r="T9766">
        <v>6</v>
      </c>
      <c r="U9766">
        <v>0</v>
      </c>
      <c r="V9766">
        <v>0</v>
      </c>
      <c r="W9766">
        <v>0</v>
      </c>
      <c r="X9766">
        <v>43.888085172643805</v>
      </c>
      <c r="Y9766">
        <v>0</v>
      </c>
      <c r="Z9766">
        <v>0</v>
      </c>
      <c r="AA9766">
        <v>0</v>
      </c>
      <c r="AB9766">
        <v>5.9126398101654791</v>
      </c>
      <c r="AC9766">
        <v>0</v>
      </c>
      <c r="AD9766">
        <v>0</v>
      </c>
      <c r="AE9766">
        <v>49.800724982809285</v>
      </c>
    </row>
    <row r="9767" spans="1:31" x14ac:dyDescent="0.3">
      <c r="A9767">
        <v>2712689</v>
      </c>
      <c r="B9767">
        <v>1</v>
      </c>
      <c r="C9767" t="s">
        <v>80</v>
      </c>
      <c r="D9767" t="s">
        <v>90</v>
      </c>
      <c r="E9767" t="s">
        <v>156</v>
      </c>
      <c r="F9767" t="s">
        <v>26487</v>
      </c>
      <c r="G9767" t="s">
        <v>2358</v>
      </c>
      <c r="H9767" t="s">
        <v>153</v>
      </c>
      <c r="I9767" t="s">
        <v>136</v>
      </c>
      <c r="J9767" t="s">
        <v>137</v>
      </c>
      <c r="K9767" t="s">
        <v>138</v>
      </c>
      <c r="L9767" t="s">
        <v>26488</v>
      </c>
      <c r="M9767" t="s">
        <v>26489</v>
      </c>
      <c r="N9767">
        <v>2.5036111110000001</v>
      </c>
      <c r="O9767">
        <v>0</v>
      </c>
      <c r="P9767">
        <v>190</v>
      </c>
      <c r="Q9767">
        <v>0</v>
      </c>
      <c r="R9767">
        <v>0</v>
      </c>
      <c r="S9767">
        <v>0</v>
      </c>
      <c r="T9767">
        <v>30</v>
      </c>
      <c r="U9767">
        <v>0</v>
      </c>
      <c r="V9767">
        <v>0</v>
      </c>
      <c r="W9767">
        <v>0</v>
      </c>
      <c r="X9767">
        <v>107.46391743260949</v>
      </c>
      <c r="Y9767">
        <v>0</v>
      </c>
      <c r="Z9767">
        <v>0</v>
      </c>
      <c r="AA9767">
        <v>0</v>
      </c>
      <c r="AB9767">
        <v>200.60873271850625</v>
      </c>
      <c r="AC9767">
        <v>0</v>
      </c>
      <c r="AD9767">
        <v>0</v>
      </c>
      <c r="AE9767">
        <v>308.07265015111574</v>
      </c>
    </row>
    <row r="9768" spans="1:31" x14ac:dyDescent="0.3">
      <c r="A9768">
        <v>2712191</v>
      </c>
      <c r="B9768">
        <v>1</v>
      </c>
      <c r="C9768" t="s">
        <v>80</v>
      </c>
      <c r="D9768" t="s">
        <v>85</v>
      </c>
      <c r="E9768" t="s">
        <v>156</v>
      </c>
      <c r="F9768" t="s">
        <v>26490</v>
      </c>
      <c r="G9768" t="s">
        <v>1613</v>
      </c>
      <c r="H9768" t="s">
        <v>153</v>
      </c>
      <c r="I9768" t="s">
        <v>490</v>
      </c>
      <c r="J9768" t="s">
        <v>137</v>
      </c>
      <c r="K9768" t="s">
        <v>138</v>
      </c>
      <c r="L9768" t="s">
        <v>26491</v>
      </c>
      <c r="M9768" t="s">
        <v>26492</v>
      </c>
      <c r="N9768">
        <v>7.2222220000000004E-3</v>
      </c>
      <c r="O9768">
        <v>0</v>
      </c>
      <c r="P9768">
        <v>1191</v>
      </c>
      <c r="Q9768">
        <v>0</v>
      </c>
      <c r="R9768">
        <v>0</v>
      </c>
      <c r="S9768">
        <v>0</v>
      </c>
      <c r="T9768">
        <v>57</v>
      </c>
      <c r="U9768">
        <v>0</v>
      </c>
      <c r="V9768">
        <v>0</v>
      </c>
      <c r="W9768">
        <v>0</v>
      </c>
      <c r="X9768">
        <v>1.4678102359704086</v>
      </c>
      <c r="Y9768">
        <v>0</v>
      </c>
      <c r="Z9768">
        <v>0</v>
      </c>
      <c r="AA9768">
        <v>0</v>
      </c>
      <c r="AB9768">
        <v>0.12766131791334998</v>
      </c>
      <c r="AC9768">
        <v>0</v>
      </c>
      <c r="AD9768">
        <v>0</v>
      </c>
      <c r="AE9768">
        <v>1.5954715538837585</v>
      </c>
    </row>
    <row r="9769" spans="1:31" x14ac:dyDescent="0.3">
      <c r="A9769">
        <v>2712898</v>
      </c>
      <c r="B9769">
        <v>1</v>
      </c>
      <c r="C9769" t="s">
        <v>80</v>
      </c>
      <c r="D9769" t="s">
        <v>94</v>
      </c>
      <c r="E9769" t="s">
        <v>145</v>
      </c>
      <c r="F9769" t="s">
        <v>26493</v>
      </c>
      <c r="G9769" t="s">
        <v>181</v>
      </c>
      <c r="H9769" t="s">
        <v>135</v>
      </c>
      <c r="I9769" t="s">
        <v>136</v>
      </c>
      <c r="J9769" t="s">
        <v>137</v>
      </c>
      <c r="K9769" t="s">
        <v>138</v>
      </c>
      <c r="L9769" t="s">
        <v>26494</v>
      </c>
      <c r="M9769" t="s">
        <v>26495</v>
      </c>
      <c r="N9769">
        <v>3.9402777769999999</v>
      </c>
      <c r="O9769">
        <v>0</v>
      </c>
      <c r="P9769">
        <v>1</v>
      </c>
      <c r="Q9769">
        <v>0</v>
      </c>
      <c r="R9769">
        <v>0</v>
      </c>
      <c r="S9769">
        <v>0</v>
      </c>
      <c r="T9769">
        <v>1</v>
      </c>
      <c r="U9769">
        <v>0</v>
      </c>
      <c r="V9769">
        <v>0</v>
      </c>
      <c r="W9769">
        <v>0</v>
      </c>
      <c r="X9769">
        <v>0</v>
      </c>
      <c r="Y9769">
        <v>0</v>
      </c>
      <c r="Z9769">
        <v>0</v>
      </c>
      <c r="AA9769">
        <v>0</v>
      </c>
      <c r="AB9769">
        <v>0.24551308677599998</v>
      </c>
      <c r="AC9769">
        <v>0</v>
      </c>
      <c r="AD9769">
        <v>0</v>
      </c>
      <c r="AE9769">
        <v>0.24551308677599998</v>
      </c>
    </row>
    <row r="9770" spans="1:31" x14ac:dyDescent="0.3">
      <c r="A9770">
        <v>2712457</v>
      </c>
      <c r="B9770">
        <v>1</v>
      </c>
      <c r="C9770" t="s">
        <v>81</v>
      </c>
      <c r="D9770" t="s">
        <v>128</v>
      </c>
      <c r="E9770" t="s">
        <v>213</v>
      </c>
      <c r="F9770" t="s">
        <v>9710</v>
      </c>
      <c r="G9770" t="s">
        <v>152</v>
      </c>
      <c r="H9770" t="s">
        <v>153</v>
      </c>
      <c r="I9770" t="s">
        <v>136</v>
      </c>
      <c r="J9770" t="s">
        <v>137</v>
      </c>
      <c r="K9770" t="s">
        <v>138</v>
      </c>
      <c r="L9770" t="s">
        <v>26496</v>
      </c>
      <c r="M9770" t="s">
        <v>26497</v>
      </c>
      <c r="N9770">
        <v>0.63027777699999998</v>
      </c>
      <c r="O9770">
        <v>18</v>
      </c>
      <c r="P9770">
        <v>1488</v>
      </c>
      <c r="Q9770">
        <v>28</v>
      </c>
      <c r="R9770">
        <v>21</v>
      </c>
      <c r="S9770">
        <v>13</v>
      </c>
      <c r="T9770">
        <v>126</v>
      </c>
      <c r="U9770">
        <v>1</v>
      </c>
      <c r="V9770">
        <v>0</v>
      </c>
      <c r="W9770">
        <v>2.3963689269014332</v>
      </c>
      <c r="X9770">
        <v>103.43808885761429</v>
      </c>
      <c r="Y9770">
        <v>118.9712661840893</v>
      </c>
      <c r="Z9770">
        <v>3.5074966484243126</v>
      </c>
      <c r="AA9770">
        <v>47.53076863274007</v>
      </c>
      <c r="AB9770">
        <v>33.225189401393635</v>
      </c>
      <c r="AC9770">
        <v>148.69291506724684</v>
      </c>
      <c r="AD9770">
        <v>0</v>
      </c>
      <c r="AE9770">
        <v>457.76209371840991</v>
      </c>
    </row>
    <row r="9771" spans="1:31" x14ac:dyDescent="0.3">
      <c r="A9771">
        <v>2712706</v>
      </c>
      <c r="B9771">
        <v>1</v>
      </c>
      <c r="C9771" t="s">
        <v>80</v>
      </c>
      <c r="D9771" t="s">
        <v>85</v>
      </c>
      <c r="E9771" t="s">
        <v>145</v>
      </c>
      <c r="F9771" t="s">
        <v>26498</v>
      </c>
      <c r="G9771" t="s">
        <v>147</v>
      </c>
      <c r="H9771" t="s">
        <v>135</v>
      </c>
      <c r="I9771" t="s">
        <v>136</v>
      </c>
      <c r="J9771" t="s">
        <v>137</v>
      </c>
      <c r="K9771" t="s">
        <v>138</v>
      </c>
      <c r="L9771" t="s">
        <v>26499</v>
      </c>
      <c r="M9771" t="s">
        <v>26500</v>
      </c>
      <c r="N9771">
        <v>3.0408333330000001</v>
      </c>
      <c r="O9771">
        <v>0</v>
      </c>
      <c r="P9771">
        <v>0</v>
      </c>
      <c r="Q9771">
        <v>0</v>
      </c>
      <c r="R9771">
        <v>0</v>
      </c>
      <c r="S9771">
        <v>0</v>
      </c>
      <c r="T9771">
        <v>1</v>
      </c>
      <c r="U9771">
        <v>0</v>
      </c>
      <c r="V9771">
        <v>0</v>
      </c>
      <c r="W9771">
        <v>0</v>
      </c>
      <c r="X9771">
        <v>0</v>
      </c>
      <c r="Y9771">
        <v>0</v>
      </c>
      <c r="Z9771">
        <v>0</v>
      </c>
      <c r="AA9771">
        <v>0</v>
      </c>
      <c r="AB9771">
        <v>5.8647026897978121</v>
      </c>
      <c r="AC9771">
        <v>0</v>
      </c>
      <c r="AD9771">
        <v>0</v>
      </c>
      <c r="AE9771">
        <v>5.8647026897978121</v>
      </c>
    </row>
    <row r="9772" spans="1:31" x14ac:dyDescent="0.3">
      <c r="A9772">
        <v>2712563</v>
      </c>
      <c r="B9772">
        <v>1</v>
      </c>
      <c r="C9772" t="s">
        <v>81</v>
      </c>
      <c r="D9772" t="s">
        <v>128</v>
      </c>
      <c r="E9772" t="s">
        <v>213</v>
      </c>
      <c r="F9772" t="s">
        <v>5996</v>
      </c>
      <c r="G9772" t="s">
        <v>152</v>
      </c>
      <c r="H9772" t="s">
        <v>153</v>
      </c>
      <c r="I9772" t="s">
        <v>136</v>
      </c>
      <c r="J9772" t="s">
        <v>137</v>
      </c>
      <c r="K9772" t="s">
        <v>138</v>
      </c>
      <c r="L9772" t="s">
        <v>26501</v>
      </c>
      <c r="M9772" t="s">
        <v>26502</v>
      </c>
      <c r="N9772">
        <v>1.1233333329999999</v>
      </c>
      <c r="O9772">
        <v>6</v>
      </c>
      <c r="P9772">
        <v>620</v>
      </c>
      <c r="Q9772">
        <v>4</v>
      </c>
      <c r="R9772">
        <v>4</v>
      </c>
      <c r="S9772">
        <v>2</v>
      </c>
      <c r="T9772">
        <v>56</v>
      </c>
      <c r="U9772">
        <v>0</v>
      </c>
      <c r="V9772">
        <v>0</v>
      </c>
      <c r="W9772">
        <v>0.98498421230000011</v>
      </c>
      <c r="X9772">
        <v>63.52885335396779</v>
      </c>
      <c r="Y9772">
        <v>1.0734663406566667</v>
      </c>
      <c r="Z9772">
        <v>0.42072110559135006</v>
      </c>
      <c r="AA9772">
        <v>13.490826784048956</v>
      </c>
      <c r="AB9772">
        <v>27.331776454433193</v>
      </c>
      <c r="AC9772">
        <v>0</v>
      </c>
      <c r="AD9772">
        <v>0</v>
      </c>
      <c r="AE9772">
        <v>106.83062825099796</v>
      </c>
    </row>
    <row r="9773" spans="1:31" x14ac:dyDescent="0.3">
      <c r="A9773">
        <v>2712669</v>
      </c>
      <c r="B9773">
        <v>1</v>
      </c>
      <c r="C9773" t="s">
        <v>81</v>
      </c>
      <c r="D9773" t="s">
        <v>113</v>
      </c>
      <c r="E9773" t="s">
        <v>213</v>
      </c>
      <c r="F9773" t="s">
        <v>26503</v>
      </c>
      <c r="G9773" t="s">
        <v>152</v>
      </c>
      <c r="H9773" t="s">
        <v>153</v>
      </c>
      <c r="I9773" t="s">
        <v>490</v>
      </c>
      <c r="J9773" t="s">
        <v>137</v>
      </c>
      <c r="K9773" t="s">
        <v>138</v>
      </c>
      <c r="L9773" t="s">
        <v>26504</v>
      </c>
      <c r="M9773" t="s">
        <v>26505</v>
      </c>
      <c r="N9773">
        <v>1.8333333E-2</v>
      </c>
      <c r="O9773">
        <v>3</v>
      </c>
      <c r="P9773">
        <v>238</v>
      </c>
      <c r="Q9773">
        <v>93</v>
      </c>
      <c r="R9773">
        <v>193</v>
      </c>
      <c r="S9773">
        <v>7</v>
      </c>
      <c r="T9773">
        <v>13</v>
      </c>
      <c r="U9773">
        <v>0</v>
      </c>
      <c r="V9773">
        <v>0</v>
      </c>
      <c r="W9773">
        <v>0.10579159060552501</v>
      </c>
      <c r="X9773">
        <v>0.57016393484226024</v>
      </c>
      <c r="Y9773">
        <v>0.73210427190433536</v>
      </c>
      <c r="Z9773">
        <v>0.61961358893862994</v>
      </c>
      <c r="AA9773">
        <v>0.42580548183046496</v>
      </c>
      <c r="AB9773">
        <v>0.13795634458320002</v>
      </c>
      <c r="AC9773">
        <v>0</v>
      </c>
      <c r="AD9773">
        <v>0</v>
      </c>
      <c r="AE9773">
        <v>2.5914352127044156</v>
      </c>
    </row>
    <row r="9774" spans="1:31" x14ac:dyDescent="0.3">
      <c r="A9774">
        <v>2712520</v>
      </c>
      <c r="B9774">
        <v>1</v>
      </c>
      <c r="C9774" t="s">
        <v>80</v>
      </c>
      <c r="D9774" t="s">
        <v>97</v>
      </c>
      <c r="E9774" t="s">
        <v>150</v>
      </c>
      <c r="F9774" t="s">
        <v>2955</v>
      </c>
      <c r="G9774" t="s">
        <v>170</v>
      </c>
      <c r="H9774" t="s">
        <v>153</v>
      </c>
      <c r="I9774" t="s">
        <v>136</v>
      </c>
      <c r="J9774" t="s">
        <v>137</v>
      </c>
      <c r="K9774" t="s">
        <v>138</v>
      </c>
      <c r="L9774" t="s">
        <v>26506</v>
      </c>
      <c r="M9774" t="s">
        <v>26507</v>
      </c>
      <c r="N9774">
        <v>0.242777777</v>
      </c>
      <c r="O9774">
        <v>21</v>
      </c>
      <c r="P9774">
        <v>131</v>
      </c>
      <c r="Q9774">
        <v>4</v>
      </c>
      <c r="R9774">
        <v>37</v>
      </c>
      <c r="S9774">
        <v>4</v>
      </c>
      <c r="T9774">
        <v>21</v>
      </c>
      <c r="U9774">
        <v>0</v>
      </c>
      <c r="V9774">
        <v>0</v>
      </c>
      <c r="W9774">
        <v>18.835059945658173</v>
      </c>
      <c r="X9774">
        <v>36.424154044599327</v>
      </c>
      <c r="Y9774">
        <v>0.70855634357639996</v>
      </c>
      <c r="Z9774">
        <v>3.9045119275119471</v>
      </c>
      <c r="AA9774">
        <v>4.3319760174745792</v>
      </c>
      <c r="AB9774">
        <v>3.5156785448747234</v>
      </c>
      <c r="AC9774">
        <v>0</v>
      </c>
      <c r="AD9774">
        <v>0</v>
      </c>
      <c r="AE9774">
        <v>67.719936823695136</v>
      </c>
    </row>
    <row r="9775" spans="1:31" x14ac:dyDescent="0.3">
      <c r="A9775">
        <v>2712812</v>
      </c>
      <c r="B9775">
        <v>1</v>
      </c>
      <c r="C9775" t="s">
        <v>80</v>
      </c>
      <c r="D9775" t="s">
        <v>97</v>
      </c>
      <c r="E9775" t="s">
        <v>132</v>
      </c>
      <c r="F9775" t="s">
        <v>26508</v>
      </c>
      <c r="G9775" t="s">
        <v>170</v>
      </c>
      <c r="H9775" t="s">
        <v>135</v>
      </c>
      <c r="I9775" t="s">
        <v>136</v>
      </c>
      <c r="J9775" t="s">
        <v>137</v>
      </c>
      <c r="K9775" t="s">
        <v>138</v>
      </c>
      <c r="L9775" t="s">
        <v>26509</v>
      </c>
      <c r="M9775" t="s">
        <v>26510</v>
      </c>
      <c r="N9775">
        <v>0.36138888800000002</v>
      </c>
      <c r="O9775">
        <v>0</v>
      </c>
      <c r="P9775">
        <v>297</v>
      </c>
      <c r="Q9775">
        <v>0</v>
      </c>
      <c r="R9775">
        <v>4</v>
      </c>
      <c r="S9775">
        <v>0</v>
      </c>
      <c r="T9775">
        <v>23</v>
      </c>
      <c r="U9775">
        <v>0</v>
      </c>
      <c r="V9775">
        <v>0</v>
      </c>
      <c r="W9775">
        <v>0</v>
      </c>
      <c r="X9775">
        <v>17.571765055246011</v>
      </c>
      <c r="Y9775">
        <v>0</v>
      </c>
      <c r="Z9775">
        <v>0.14449435436508334</v>
      </c>
      <c r="AA9775">
        <v>0</v>
      </c>
      <c r="AB9775">
        <v>8.0472841530528019</v>
      </c>
      <c r="AC9775">
        <v>0</v>
      </c>
      <c r="AD9775">
        <v>0</v>
      </c>
      <c r="AE9775">
        <v>25.763543562663898</v>
      </c>
    </row>
    <row r="9776" spans="1:31" x14ac:dyDescent="0.3">
      <c r="A9776">
        <v>2712271</v>
      </c>
      <c r="B9776">
        <v>1</v>
      </c>
      <c r="C9776" t="s">
        <v>80</v>
      </c>
      <c r="D9776" t="s">
        <v>107</v>
      </c>
      <c r="E9776" t="s">
        <v>150</v>
      </c>
      <c r="F9776" t="s">
        <v>1745</v>
      </c>
      <c r="G9776" t="s">
        <v>152</v>
      </c>
      <c r="H9776" t="s">
        <v>153</v>
      </c>
      <c r="I9776" t="s">
        <v>136</v>
      </c>
      <c r="J9776" t="s">
        <v>137</v>
      </c>
      <c r="K9776" t="s">
        <v>138</v>
      </c>
      <c r="L9776" t="s">
        <v>26511</v>
      </c>
      <c r="M9776" t="s">
        <v>26512</v>
      </c>
      <c r="N9776">
        <v>0.21833333299999999</v>
      </c>
      <c r="O9776">
        <v>0</v>
      </c>
      <c r="P9776">
        <v>3540</v>
      </c>
      <c r="Q9776">
        <v>0</v>
      </c>
      <c r="R9776">
        <v>5</v>
      </c>
      <c r="S9776">
        <v>2</v>
      </c>
      <c r="T9776">
        <v>299</v>
      </c>
      <c r="U9776">
        <v>0</v>
      </c>
      <c r="V9776">
        <v>1</v>
      </c>
      <c r="W9776">
        <v>0</v>
      </c>
      <c r="X9776">
        <v>80.838923795645755</v>
      </c>
      <c r="Y9776">
        <v>0</v>
      </c>
      <c r="Z9776">
        <v>0.30575711709194497</v>
      </c>
      <c r="AA9776">
        <v>10.859877216113201</v>
      </c>
      <c r="AB9776">
        <v>63.945741472092415</v>
      </c>
      <c r="AC9776">
        <v>0</v>
      </c>
      <c r="AD9776">
        <v>0.11176355071342499</v>
      </c>
      <c r="AE9776">
        <v>156.06206315165673</v>
      </c>
    </row>
    <row r="9777" spans="1:31" x14ac:dyDescent="0.3">
      <c r="A9777">
        <v>2712274</v>
      </c>
      <c r="B9777">
        <v>1</v>
      </c>
      <c r="C9777" t="s">
        <v>80</v>
      </c>
      <c r="D9777" t="s">
        <v>107</v>
      </c>
      <c r="E9777" t="s">
        <v>150</v>
      </c>
      <c r="F9777" t="s">
        <v>26513</v>
      </c>
      <c r="G9777" t="s">
        <v>152</v>
      </c>
      <c r="H9777" t="s">
        <v>153</v>
      </c>
      <c r="I9777" t="s">
        <v>136</v>
      </c>
      <c r="J9777" t="s">
        <v>137</v>
      </c>
      <c r="K9777" t="s">
        <v>138</v>
      </c>
      <c r="L9777" t="s">
        <v>26514</v>
      </c>
      <c r="M9777" t="s">
        <v>26515</v>
      </c>
      <c r="N9777">
        <v>7.2499999999999995E-2</v>
      </c>
      <c r="O9777">
        <v>0</v>
      </c>
      <c r="P9777">
        <v>11749</v>
      </c>
      <c r="Q9777">
        <v>1</v>
      </c>
      <c r="R9777">
        <v>48</v>
      </c>
      <c r="S9777">
        <v>10</v>
      </c>
      <c r="T9777">
        <v>1697</v>
      </c>
      <c r="U9777">
        <v>0</v>
      </c>
      <c r="V9777">
        <v>3</v>
      </c>
      <c r="W9777">
        <v>0</v>
      </c>
      <c r="X9777">
        <v>113.40957301213633</v>
      </c>
      <c r="Y9777">
        <v>7.0003414215E-3</v>
      </c>
      <c r="Z9777">
        <v>0.77855981572213495</v>
      </c>
      <c r="AA9777">
        <v>9.7033724286922496</v>
      </c>
      <c r="AB9777">
        <v>114.94629305624839</v>
      </c>
      <c r="AC9777">
        <v>0</v>
      </c>
      <c r="AD9777">
        <v>2.180709081112477</v>
      </c>
      <c r="AE9777">
        <v>241.02550773533306</v>
      </c>
    </row>
    <row r="9778" spans="1:31" x14ac:dyDescent="0.3">
      <c r="A9778">
        <v>2712606</v>
      </c>
      <c r="B9778">
        <v>1</v>
      </c>
      <c r="C9778" t="s">
        <v>80</v>
      </c>
      <c r="D9778" t="s">
        <v>83</v>
      </c>
      <c r="E9778" t="s">
        <v>200</v>
      </c>
      <c r="F9778" t="s">
        <v>26516</v>
      </c>
      <c r="G9778" t="s">
        <v>170</v>
      </c>
      <c r="H9778" t="s">
        <v>135</v>
      </c>
      <c r="I9778" t="s">
        <v>136</v>
      </c>
      <c r="J9778" t="s">
        <v>137</v>
      </c>
      <c r="K9778" t="s">
        <v>138</v>
      </c>
      <c r="L9778" t="s">
        <v>26517</v>
      </c>
      <c r="M9778" t="s">
        <v>26518</v>
      </c>
      <c r="N9778">
        <v>0.701944444</v>
      </c>
      <c r="O9778">
        <v>0</v>
      </c>
      <c r="P9778">
        <v>102</v>
      </c>
      <c r="Q9778">
        <v>0</v>
      </c>
      <c r="R9778">
        <v>0</v>
      </c>
      <c r="S9778">
        <v>0</v>
      </c>
      <c r="T9778">
        <v>17</v>
      </c>
      <c r="U9778">
        <v>0</v>
      </c>
      <c r="V9778">
        <v>0</v>
      </c>
      <c r="W9778">
        <v>0</v>
      </c>
      <c r="X9778">
        <v>11.331353258796669</v>
      </c>
      <c r="Y9778">
        <v>0</v>
      </c>
      <c r="Z9778">
        <v>0</v>
      </c>
      <c r="AA9778">
        <v>0</v>
      </c>
      <c r="AB9778">
        <v>8.6015679158851395</v>
      </c>
      <c r="AC9778">
        <v>0</v>
      </c>
      <c r="AD9778">
        <v>0</v>
      </c>
      <c r="AE9778">
        <v>19.932921174681809</v>
      </c>
    </row>
    <row r="9779" spans="1:31" x14ac:dyDescent="0.3">
      <c r="A9779">
        <v>2712583</v>
      </c>
      <c r="B9779">
        <v>1</v>
      </c>
      <c r="C9779" t="s">
        <v>81</v>
      </c>
      <c r="D9779" t="s">
        <v>127</v>
      </c>
      <c r="E9779" t="s">
        <v>156</v>
      </c>
      <c r="F9779" t="s">
        <v>4595</v>
      </c>
      <c r="G9779" t="s">
        <v>152</v>
      </c>
      <c r="H9779" t="s">
        <v>153</v>
      </c>
      <c r="I9779" t="s">
        <v>136</v>
      </c>
      <c r="J9779" t="s">
        <v>137</v>
      </c>
      <c r="K9779" t="s">
        <v>138</v>
      </c>
      <c r="L9779" t="s">
        <v>26519</v>
      </c>
      <c r="M9779" t="s">
        <v>26520</v>
      </c>
      <c r="N9779">
        <v>1.0349999999999999</v>
      </c>
      <c r="O9779">
        <v>1</v>
      </c>
      <c r="P9779">
        <v>496</v>
      </c>
      <c r="Q9779">
        <v>97</v>
      </c>
      <c r="R9779">
        <v>142</v>
      </c>
      <c r="S9779">
        <v>8</v>
      </c>
      <c r="T9779">
        <v>69</v>
      </c>
      <c r="U9779">
        <v>0</v>
      </c>
      <c r="V9779">
        <v>0</v>
      </c>
      <c r="W9779">
        <v>0.39339638131740506</v>
      </c>
      <c r="X9779">
        <v>79.386502300833371</v>
      </c>
      <c r="Y9779">
        <v>121.33793382647731</v>
      </c>
      <c r="Z9779">
        <v>13.574099422407636</v>
      </c>
      <c r="AA9779">
        <v>44.58742929470052</v>
      </c>
      <c r="AB9779">
        <v>21.874537079654306</v>
      </c>
      <c r="AC9779">
        <v>0</v>
      </c>
      <c r="AD9779">
        <v>0</v>
      </c>
      <c r="AE9779">
        <v>281.15389830539056</v>
      </c>
    </row>
    <row r="9780" spans="1:31" x14ac:dyDescent="0.3">
      <c r="A9780">
        <v>2712437</v>
      </c>
      <c r="B9780">
        <v>1</v>
      </c>
      <c r="C9780" t="s">
        <v>80</v>
      </c>
      <c r="D9780" t="s">
        <v>82</v>
      </c>
      <c r="E9780" t="s">
        <v>145</v>
      </c>
      <c r="F9780" t="s">
        <v>26521</v>
      </c>
      <c r="G9780" t="s">
        <v>230</v>
      </c>
      <c r="H9780" t="s">
        <v>135</v>
      </c>
      <c r="I9780" t="s">
        <v>136</v>
      </c>
      <c r="J9780" t="s">
        <v>137</v>
      </c>
      <c r="K9780" t="s">
        <v>138</v>
      </c>
      <c r="L9780" t="s">
        <v>26522</v>
      </c>
      <c r="M9780" t="s">
        <v>26523</v>
      </c>
      <c r="N9780">
        <v>1.0277777770000001</v>
      </c>
      <c r="O9780">
        <v>0</v>
      </c>
      <c r="P9780">
        <v>3</v>
      </c>
      <c r="Q9780">
        <v>0</v>
      </c>
      <c r="R9780">
        <v>0</v>
      </c>
      <c r="S9780">
        <v>0</v>
      </c>
      <c r="T9780">
        <v>1</v>
      </c>
      <c r="U9780">
        <v>0</v>
      </c>
      <c r="V9780">
        <v>0</v>
      </c>
      <c r="W9780">
        <v>0</v>
      </c>
      <c r="X9780">
        <v>0.6727465818424333</v>
      </c>
      <c r="Y9780">
        <v>0</v>
      </c>
      <c r="Z9780">
        <v>0</v>
      </c>
      <c r="AA9780">
        <v>0</v>
      </c>
      <c r="AB9780">
        <v>0.15065388012732417</v>
      </c>
      <c r="AC9780">
        <v>0</v>
      </c>
      <c r="AD9780">
        <v>0</v>
      </c>
      <c r="AE9780">
        <v>0.82340046196975747</v>
      </c>
    </row>
    <row r="9781" spans="1:31" x14ac:dyDescent="0.3">
      <c r="A9781">
        <v>2712397</v>
      </c>
      <c r="B9781">
        <v>1</v>
      </c>
      <c r="C9781" t="s">
        <v>80</v>
      </c>
      <c r="D9781" t="s">
        <v>88</v>
      </c>
      <c r="E9781" t="s">
        <v>161</v>
      </c>
      <c r="F9781" t="s">
        <v>26524</v>
      </c>
      <c r="G9781" t="s">
        <v>300</v>
      </c>
      <c r="H9781" t="s">
        <v>135</v>
      </c>
      <c r="I9781" t="s">
        <v>136</v>
      </c>
      <c r="J9781" t="s">
        <v>137</v>
      </c>
      <c r="K9781" t="s">
        <v>210</v>
      </c>
      <c r="L9781" t="s">
        <v>26525</v>
      </c>
      <c r="M9781" t="s">
        <v>26526</v>
      </c>
      <c r="N9781">
        <v>1.544444444</v>
      </c>
      <c r="O9781">
        <v>0</v>
      </c>
      <c r="P9781">
        <v>88</v>
      </c>
      <c r="Q9781">
        <v>0</v>
      </c>
      <c r="R9781">
        <v>0</v>
      </c>
      <c r="S9781">
        <v>0</v>
      </c>
      <c r="T9781">
        <v>3</v>
      </c>
      <c r="U9781">
        <v>0</v>
      </c>
      <c r="V9781">
        <v>0</v>
      </c>
      <c r="W9781">
        <v>0</v>
      </c>
      <c r="X9781">
        <v>21.985384002944176</v>
      </c>
      <c r="Y9781">
        <v>0</v>
      </c>
      <c r="Z9781">
        <v>0</v>
      </c>
      <c r="AA9781">
        <v>0</v>
      </c>
      <c r="AB9781">
        <v>3.7534200950814105</v>
      </c>
      <c r="AC9781">
        <v>0</v>
      </c>
      <c r="AD9781">
        <v>0</v>
      </c>
      <c r="AE9781">
        <v>25.738804098025586</v>
      </c>
    </row>
    <row r="9782" spans="1:31" x14ac:dyDescent="0.3">
      <c r="A9782">
        <v>2712543</v>
      </c>
      <c r="B9782">
        <v>1</v>
      </c>
      <c r="C9782" t="s">
        <v>80</v>
      </c>
      <c r="D9782" t="s">
        <v>82</v>
      </c>
      <c r="E9782" t="s">
        <v>150</v>
      </c>
      <c r="F9782" t="s">
        <v>26527</v>
      </c>
      <c r="G9782" t="s">
        <v>300</v>
      </c>
      <c r="H9782" t="s">
        <v>153</v>
      </c>
      <c r="I9782" t="s">
        <v>136</v>
      </c>
      <c r="J9782" t="s">
        <v>137</v>
      </c>
      <c r="K9782" t="s">
        <v>210</v>
      </c>
      <c r="L9782" t="s">
        <v>26528</v>
      </c>
      <c r="M9782" t="s">
        <v>26529</v>
      </c>
      <c r="N9782">
        <v>3.5686111110000001</v>
      </c>
      <c r="O9782">
        <v>0</v>
      </c>
      <c r="P9782">
        <v>2913</v>
      </c>
      <c r="Q9782">
        <v>0</v>
      </c>
      <c r="R9782">
        <v>0</v>
      </c>
      <c r="S9782">
        <v>0</v>
      </c>
      <c r="T9782">
        <v>221</v>
      </c>
      <c r="U9782">
        <v>0</v>
      </c>
      <c r="V9782">
        <v>0</v>
      </c>
      <c r="W9782">
        <v>0</v>
      </c>
      <c r="X9782">
        <v>1962.3783159378361</v>
      </c>
      <c r="Y9782">
        <v>0</v>
      </c>
      <c r="Z9782">
        <v>0</v>
      </c>
      <c r="AA9782">
        <v>0</v>
      </c>
      <c r="AB9782">
        <v>775.67369573321412</v>
      </c>
      <c r="AC9782">
        <v>0</v>
      </c>
      <c r="AD9782">
        <v>0</v>
      </c>
      <c r="AE9782">
        <v>2738.0520116710504</v>
      </c>
    </row>
    <row r="9783" spans="1:31" x14ac:dyDescent="0.3">
      <c r="A9783">
        <v>2712818</v>
      </c>
      <c r="B9783">
        <v>2</v>
      </c>
      <c r="C9783" t="s">
        <v>80</v>
      </c>
      <c r="D9783" t="s">
        <v>94</v>
      </c>
      <c r="E9783" t="s">
        <v>161</v>
      </c>
      <c r="F9783" t="s">
        <v>26530</v>
      </c>
      <c r="G9783" t="s">
        <v>230</v>
      </c>
      <c r="H9783" t="s">
        <v>135</v>
      </c>
      <c r="I9783" t="s">
        <v>136</v>
      </c>
      <c r="J9783" t="s">
        <v>137</v>
      </c>
      <c r="K9783" t="s">
        <v>138</v>
      </c>
      <c r="L9783" t="s">
        <v>26531</v>
      </c>
      <c r="M9783" t="s">
        <v>26532</v>
      </c>
      <c r="N9783">
        <v>0.438611111</v>
      </c>
      <c r="O9783">
        <v>0</v>
      </c>
      <c r="P9783">
        <v>85</v>
      </c>
      <c r="Q9783">
        <v>0</v>
      </c>
      <c r="R9783">
        <v>7</v>
      </c>
      <c r="S9783">
        <v>0</v>
      </c>
      <c r="T9783">
        <v>13</v>
      </c>
      <c r="U9783">
        <v>0</v>
      </c>
      <c r="V9783">
        <v>0</v>
      </c>
      <c r="W9783">
        <v>0</v>
      </c>
      <c r="X9783">
        <v>3.8892493227991665</v>
      </c>
      <c r="Y9783">
        <v>0</v>
      </c>
      <c r="Z9783">
        <v>1.5244741636642836</v>
      </c>
      <c r="AA9783">
        <v>0</v>
      </c>
      <c r="AB9783">
        <v>2.536138208043484</v>
      </c>
      <c r="AC9783">
        <v>0</v>
      </c>
      <c r="AD9783">
        <v>0</v>
      </c>
      <c r="AE9783">
        <v>7.949861694506934</v>
      </c>
    </row>
    <row r="9784" spans="1:31" x14ac:dyDescent="0.3">
      <c r="A9784">
        <v>2712546</v>
      </c>
      <c r="B9784">
        <v>1</v>
      </c>
      <c r="C9784" t="s">
        <v>80</v>
      </c>
      <c r="D9784" t="s">
        <v>104</v>
      </c>
      <c r="E9784" t="s">
        <v>150</v>
      </c>
      <c r="F9784" t="s">
        <v>26533</v>
      </c>
      <c r="G9784" t="s">
        <v>152</v>
      </c>
      <c r="H9784" t="s">
        <v>153</v>
      </c>
      <c r="I9784" t="s">
        <v>136</v>
      </c>
      <c r="J9784" t="s">
        <v>137</v>
      </c>
      <c r="K9784" t="s">
        <v>138</v>
      </c>
      <c r="L9784" t="s">
        <v>26534</v>
      </c>
      <c r="M9784" t="s">
        <v>26535</v>
      </c>
      <c r="N9784">
        <v>0.53333333299999997</v>
      </c>
      <c r="O9784">
        <v>20</v>
      </c>
      <c r="P9784">
        <v>5705</v>
      </c>
      <c r="Q9784">
        <v>67</v>
      </c>
      <c r="R9784">
        <v>354</v>
      </c>
      <c r="S9784">
        <v>56</v>
      </c>
      <c r="T9784">
        <v>679</v>
      </c>
      <c r="U9784">
        <v>36</v>
      </c>
      <c r="V9784">
        <v>3</v>
      </c>
      <c r="W9784">
        <v>2.1960186057818807</v>
      </c>
      <c r="X9784">
        <v>517.68168941372835</v>
      </c>
      <c r="Y9784">
        <v>10.722478973370746</v>
      </c>
      <c r="Z9784">
        <v>13.159261575256419</v>
      </c>
      <c r="AA9784">
        <v>272.90172101319331</v>
      </c>
      <c r="AB9784">
        <v>217.05271779875162</v>
      </c>
      <c r="AC9784">
        <v>4607.0271459662481</v>
      </c>
      <c r="AD9784">
        <v>20.785677416322567</v>
      </c>
      <c r="AE9784">
        <v>5661.5267107626532</v>
      </c>
    </row>
    <row r="9785" spans="1:31" x14ac:dyDescent="0.3">
      <c r="A9785">
        <v>2712311</v>
      </c>
      <c r="B9785">
        <v>1</v>
      </c>
      <c r="C9785" t="s">
        <v>80</v>
      </c>
      <c r="D9785" t="s">
        <v>91</v>
      </c>
      <c r="E9785" t="s">
        <v>145</v>
      </c>
      <c r="F9785" t="s">
        <v>26536</v>
      </c>
      <c r="G9785" t="s">
        <v>230</v>
      </c>
      <c r="H9785" t="s">
        <v>135</v>
      </c>
      <c r="I9785" t="s">
        <v>136</v>
      </c>
      <c r="J9785" t="s">
        <v>137</v>
      </c>
      <c r="K9785" t="s">
        <v>138</v>
      </c>
      <c r="L9785" t="s">
        <v>26537</v>
      </c>
      <c r="M9785" t="s">
        <v>26538</v>
      </c>
      <c r="N9785">
        <v>1.1402777770000001</v>
      </c>
      <c r="O9785">
        <v>0</v>
      </c>
      <c r="P9785">
        <v>2</v>
      </c>
      <c r="Q9785">
        <v>0</v>
      </c>
      <c r="R9785">
        <v>0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0.90187810311123751</v>
      </c>
      <c r="Y9785">
        <v>0</v>
      </c>
      <c r="Z9785">
        <v>0</v>
      </c>
      <c r="AA9785">
        <v>0</v>
      </c>
      <c r="AB9785">
        <v>0</v>
      </c>
      <c r="AC9785">
        <v>0</v>
      </c>
      <c r="AD9785">
        <v>0</v>
      </c>
      <c r="AE9785">
        <v>0.90187810311123751</v>
      </c>
    </row>
    <row r="9786" spans="1:31" x14ac:dyDescent="0.3">
      <c r="A9786">
        <v>2712331</v>
      </c>
      <c r="B9786">
        <v>1</v>
      </c>
      <c r="C9786" t="s">
        <v>81</v>
      </c>
      <c r="D9786" t="s">
        <v>128</v>
      </c>
      <c r="E9786" t="s">
        <v>200</v>
      </c>
      <c r="F9786" t="s">
        <v>26539</v>
      </c>
      <c r="G9786" t="s">
        <v>209</v>
      </c>
      <c r="H9786" t="s">
        <v>135</v>
      </c>
      <c r="I9786" t="s">
        <v>136</v>
      </c>
      <c r="J9786" t="s">
        <v>137</v>
      </c>
      <c r="K9786" t="s">
        <v>210</v>
      </c>
      <c r="L9786" t="s">
        <v>26540</v>
      </c>
      <c r="M9786" t="s">
        <v>26541</v>
      </c>
      <c r="N9786">
        <v>7.1858333329999997</v>
      </c>
      <c r="O9786">
        <v>0</v>
      </c>
      <c r="P9786">
        <v>33</v>
      </c>
      <c r="Q9786">
        <v>0</v>
      </c>
      <c r="R9786">
        <v>0</v>
      </c>
      <c r="S9786">
        <v>0</v>
      </c>
      <c r="T9786">
        <v>1</v>
      </c>
      <c r="U9786">
        <v>0</v>
      </c>
      <c r="V9786">
        <v>0</v>
      </c>
      <c r="W9786">
        <v>0</v>
      </c>
      <c r="X9786">
        <v>61.986822223271176</v>
      </c>
      <c r="Y9786">
        <v>0</v>
      </c>
      <c r="Z9786">
        <v>0</v>
      </c>
      <c r="AA9786">
        <v>0</v>
      </c>
      <c r="AB9786">
        <v>11.124814049582501</v>
      </c>
      <c r="AC9786">
        <v>0</v>
      </c>
      <c r="AD9786">
        <v>0</v>
      </c>
      <c r="AE9786">
        <v>73.111636272853673</v>
      </c>
    </row>
    <row r="9787" spans="1:31" x14ac:dyDescent="0.3">
      <c r="A9787">
        <v>2712503</v>
      </c>
      <c r="B9787">
        <v>1</v>
      </c>
      <c r="C9787" t="s">
        <v>80</v>
      </c>
      <c r="D9787" t="s">
        <v>100</v>
      </c>
      <c r="E9787" t="s">
        <v>200</v>
      </c>
      <c r="F9787" t="s">
        <v>26542</v>
      </c>
      <c r="G9787" t="s">
        <v>163</v>
      </c>
      <c r="H9787" t="s">
        <v>135</v>
      </c>
      <c r="I9787" t="s">
        <v>136</v>
      </c>
      <c r="J9787" t="s">
        <v>137</v>
      </c>
      <c r="K9787" t="s">
        <v>138</v>
      </c>
      <c r="L9787" t="s">
        <v>26543</v>
      </c>
      <c r="M9787" t="s">
        <v>26544</v>
      </c>
      <c r="N9787">
        <v>1.2222222220000001</v>
      </c>
      <c r="O9787">
        <v>0</v>
      </c>
      <c r="P9787">
        <v>0</v>
      </c>
      <c r="Q9787">
        <v>0</v>
      </c>
      <c r="R9787">
        <v>0</v>
      </c>
      <c r="S9787">
        <v>0</v>
      </c>
      <c r="T9787">
        <v>3</v>
      </c>
      <c r="U9787">
        <v>0</v>
      </c>
      <c r="V9787">
        <v>3</v>
      </c>
      <c r="W9787">
        <v>0</v>
      </c>
      <c r="X9787">
        <v>0</v>
      </c>
      <c r="Y9787">
        <v>0</v>
      </c>
      <c r="Z9787">
        <v>0</v>
      </c>
      <c r="AA9787">
        <v>0</v>
      </c>
      <c r="AB9787">
        <v>4.9275831459251078</v>
      </c>
      <c r="AC9787">
        <v>0</v>
      </c>
      <c r="AD9787">
        <v>85.928996166047654</v>
      </c>
      <c r="AE9787">
        <v>90.856579311972766</v>
      </c>
    </row>
    <row r="9788" spans="1:31" x14ac:dyDescent="0.3">
      <c r="A9788">
        <v>2712666</v>
      </c>
      <c r="B9788">
        <v>1</v>
      </c>
      <c r="C9788" t="s">
        <v>80</v>
      </c>
      <c r="D9788" t="s">
        <v>90</v>
      </c>
      <c r="E9788" t="s">
        <v>173</v>
      </c>
      <c r="F9788" t="s">
        <v>26545</v>
      </c>
      <c r="G9788" t="s">
        <v>300</v>
      </c>
      <c r="H9788" t="s">
        <v>153</v>
      </c>
      <c r="I9788" t="s">
        <v>136</v>
      </c>
      <c r="J9788" t="s">
        <v>137</v>
      </c>
      <c r="K9788" t="s">
        <v>210</v>
      </c>
      <c r="L9788" t="s">
        <v>26546</v>
      </c>
      <c r="M9788" t="s">
        <v>26547</v>
      </c>
      <c r="N9788">
        <v>2.1583333329999999</v>
      </c>
      <c r="O9788">
        <v>0</v>
      </c>
      <c r="P9788">
        <v>6285</v>
      </c>
      <c r="Q9788">
        <v>0</v>
      </c>
      <c r="R9788">
        <v>0</v>
      </c>
      <c r="S9788">
        <v>1</v>
      </c>
      <c r="T9788">
        <v>441</v>
      </c>
      <c r="U9788">
        <v>0</v>
      </c>
      <c r="V9788">
        <v>0</v>
      </c>
      <c r="W9788">
        <v>0</v>
      </c>
      <c r="X9788">
        <v>2891.3324286094416</v>
      </c>
      <c r="Y9788">
        <v>0</v>
      </c>
      <c r="Z9788">
        <v>0</v>
      </c>
      <c r="AA9788">
        <v>29.430151875180002</v>
      </c>
      <c r="AB9788">
        <v>579.10951927997462</v>
      </c>
      <c r="AC9788">
        <v>0</v>
      </c>
      <c r="AD9788">
        <v>0</v>
      </c>
      <c r="AE9788">
        <v>3499.872099764596</v>
      </c>
    </row>
    <row r="9789" spans="1:31" x14ac:dyDescent="0.3">
      <c r="A9789">
        <v>2712417</v>
      </c>
      <c r="B9789">
        <v>1</v>
      </c>
      <c r="C9789" t="s">
        <v>80</v>
      </c>
      <c r="D9789" t="s">
        <v>88</v>
      </c>
      <c r="E9789" t="s">
        <v>200</v>
      </c>
      <c r="F9789" t="s">
        <v>26548</v>
      </c>
      <c r="G9789" t="s">
        <v>543</v>
      </c>
      <c r="H9789" t="s">
        <v>135</v>
      </c>
      <c r="I9789" t="s">
        <v>136</v>
      </c>
      <c r="J9789" t="s">
        <v>137</v>
      </c>
      <c r="K9789" t="s">
        <v>138</v>
      </c>
      <c r="L9789" t="s">
        <v>26549</v>
      </c>
      <c r="M9789" t="s">
        <v>26550</v>
      </c>
      <c r="N9789">
        <v>8.0158333329999998</v>
      </c>
      <c r="O9789">
        <v>0</v>
      </c>
      <c r="P9789">
        <v>0</v>
      </c>
      <c r="Q9789">
        <v>0</v>
      </c>
      <c r="R9789">
        <v>0</v>
      </c>
      <c r="S9789">
        <v>0</v>
      </c>
      <c r="T9789">
        <v>35</v>
      </c>
      <c r="U9789">
        <v>0</v>
      </c>
      <c r="V9789">
        <v>2</v>
      </c>
      <c r="W9789">
        <v>0</v>
      </c>
      <c r="X9789">
        <v>0</v>
      </c>
      <c r="Y9789">
        <v>0</v>
      </c>
      <c r="Z9789">
        <v>0</v>
      </c>
      <c r="AA9789">
        <v>0</v>
      </c>
      <c r="AB9789">
        <v>442.58007249387595</v>
      </c>
      <c r="AC9789">
        <v>0</v>
      </c>
      <c r="AD9789">
        <v>351.69324206548436</v>
      </c>
      <c r="AE9789">
        <v>794.2733145593603</v>
      </c>
    </row>
    <row r="9790" spans="1:31" x14ac:dyDescent="0.3">
      <c r="A9790">
        <v>2712566</v>
      </c>
      <c r="B9790">
        <v>1</v>
      </c>
      <c r="C9790" t="s">
        <v>81</v>
      </c>
      <c r="D9790" t="s">
        <v>115</v>
      </c>
      <c r="E9790" t="s">
        <v>213</v>
      </c>
      <c r="F9790" t="s">
        <v>8371</v>
      </c>
      <c r="G9790" t="s">
        <v>209</v>
      </c>
      <c r="H9790" t="s">
        <v>153</v>
      </c>
      <c r="I9790" t="s">
        <v>136</v>
      </c>
      <c r="J9790" t="s">
        <v>137</v>
      </c>
      <c r="K9790" t="s">
        <v>210</v>
      </c>
      <c r="L9790" t="s">
        <v>26551</v>
      </c>
      <c r="M9790" t="s">
        <v>26552</v>
      </c>
      <c r="N9790">
        <v>5.0044444439999998</v>
      </c>
      <c r="O9790">
        <v>0</v>
      </c>
      <c r="P9790">
        <v>336</v>
      </c>
      <c r="Q9790">
        <v>10</v>
      </c>
      <c r="R9790">
        <v>163</v>
      </c>
      <c r="S9790">
        <v>0</v>
      </c>
      <c r="T9790">
        <v>13</v>
      </c>
      <c r="U9790">
        <v>1</v>
      </c>
      <c r="V9790">
        <v>0</v>
      </c>
      <c r="W9790">
        <v>0</v>
      </c>
      <c r="X9790">
        <v>80.416026970070902</v>
      </c>
      <c r="Y9790">
        <v>54.2994884677545</v>
      </c>
      <c r="Z9790">
        <v>116.71920866079013</v>
      </c>
      <c r="AA9790">
        <v>0</v>
      </c>
      <c r="AB9790">
        <v>43.168703550818762</v>
      </c>
      <c r="AC9790">
        <v>180.41492480359096</v>
      </c>
      <c r="AD9790">
        <v>0</v>
      </c>
      <c r="AE9790">
        <v>475.01835245302522</v>
      </c>
    </row>
    <row r="9791" spans="1:31" x14ac:dyDescent="0.3">
      <c r="A9791">
        <v>2712463</v>
      </c>
      <c r="B9791">
        <v>1</v>
      </c>
      <c r="C9791" t="s">
        <v>80</v>
      </c>
      <c r="D9791" t="s">
        <v>108</v>
      </c>
      <c r="E9791" t="s">
        <v>213</v>
      </c>
      <c r="F9791" t="s">
        <v>26553</v>
      </c>
      <c r="G9791" t="s">
        <v>152</v>
      </c>
      <c r="H9791" t="s">
        <v>153</v>
      </c>
      <c r="I9791" t="s">
        <v>136</v>
      </c>
      <c r="J9791" t="s">
        <v>137</v>
      </c>
      <c r="K9791" t="s">
        <v>138</v>
      </c>
      <c r="L9791" t="s">
        <v>26554</v>
      </c>
      <c r="M9791" t="s">
        <v>26555</v>
      </c>
      <c r="N9791">
        <v>0.81694444399999999</v>
      </c>
      <c r="O9791">
        <v>0</v>
      </c>
      <c r="P9791">
        <v>131</v>
      </c>
      <c r="Q9791">
        <v>0</v>
      </c>
      <c r="R9791">
        <v>84</v>
      </c>
      <c r="S9791">
        <v>0</v>
      </c>
      <c r="T9791">
        <v>34</v>
      </c>
      <c r="U9791">
        <v>0</v>
      </c>
      <c r="V9791">
        <v>0</v>
      </c>
      <c r="W9791">
        <v>0</v>
      </c>
      <c r="X9791">
        <v>26.641969617510426</v>
      </c>
      <c r="Y9791">
        <v>0</v>
      </c>
      <c r="Z9791">
        <v>39.681620132218505</v>
      </c>
      <c r="AA9791">
        <v>0</v>
      </c>
      <c r="AB9791">
        <v>17.306393087827026</v>
      </c>
      <c r="AC9791">
        <v>0</v>
      </c>
      <c r="AD9791">
        <v>0</v>
      </c>
      <c r="AE9791">
        <v>83.629982837555957</v>
      </c>
    </row>
    <row r="9792" spans="1:31" x14ac:dyDescent="0.3">
      <c r="A9792">
        <v>2712818</v>
      </c>
      <c r="B9792">
        <v>1</v>
      </c>
      <c r="C9792" t="s">
        <v>80</v>
      </c>
      <c r="D9792" t="s">
        <v>94</v>
      </c>
      <c r="E9792" t="s">
        <v>145</v>
      </c>
      <c r="F9792" t="s">
        <v>26556</v>
      </c>
      <c r="G9792" t="s">
        <v>230</v>
      </c>
      <c r="H9792" t="s">
        <v>135</v>
      </c>
      <c r="I9792" t="s">
        <v>136</v>
      </c>
      <c r="J9792" t="s">
        <v>137</v>
      </c>
      <c r="K9792" t="s">
        <v>138</v>
      </c>
      <c r="L9792" t="s">
        <v>26557</v>
      </c>
      <c r="M9792" t="s">
        <v>26531</v>
      </c>
      <c r="N9792">
        <v>3.3944444439999999</v>
      </c>
      <c r="O9792">
        <v>0</v>
      </c>
      <c r="P9792">
        <v>2</v>
      </c>
      <c r="Q9792">
        <v>0</v>
      </c>
      <c r="R9792">
        <v>0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</v>
      </c>
      <c r="Y9792">
        <v>0</v>
      </c>
      <c r="Z9792">
        <v>0</v>
      </c>
      <c r="AA9792">
        <v>0</v>
      </c>
      <c r="AB9792">
        <v>0</v>
      </c>
      <c r="AC9792">
        <v>0</v>
      </c>
      <c r="AD9792">
        <v>0</v>
      </c>
      <c r="AE9792">
        <v>0</v>
      </c>
    </row>
    <row r="9793" spans="1:31" x14ac:dyDescent="0.3">
      <c r="A9793">
        <v>2712632</v>
      </c>
      <c r="B9793">
        <v>1</v>
      </c>
      <c r="C9793" t="s">
        <v>81</v>
      </c>
      <c r="D9793" t="s">
        <v>113</v>
      </c>
      <c r="E9793" t="s">
        <v>200</v>
      </c>
      <c r="F9793" t="s">
        <v>26316</v>
      </c>
      <c r="G9793" t="s">
        <v>393</v>
      </c>
      <c r="H9793" t="s">
        <v>135</v>
      </c>
      <c r="I9793" t="s">
        <v>136</v>
      </c>
      <c r="J9793" t="s">
        <v>137</v>
      </c>
      <c r="K9793" t="s">
        <v>138</v>
      </c>
      <c r="L9793" t="s">
        <v>26558</v>
      </c>
      <c r="M9793" t="s">
        <v>26559</v>
      </c>
      <c r="N9793">
        <v>2.375277777</v>
      </c>
      <c r="O9793">
        <v>0</v>
      </c>
      <c r="P9793">
        <v>34</v>
      </c>
      <c r="Q9793">
        <v>0</v>
      </c>
      <c r="R9793">
        <v>0</v>
      </c>
      <c r="S9793">
        <v>0</v>
      </c>
      <c r="T9793">
        <v>2</v>
      </c>
      <c r="U9793">
        <v>0</v>
      </c>
      <c r="V9793">
        <v>0</v>
      </c>
      <c r="W9793">
        <v>0</v>
      </c>
      <c r="X9793">
        <v>11.262786331150499</v>
      </c>
      <c r="Y9793">
        <v>0</v>
      </c>
      <c r="Z9793">
        <v>0</v>
      </c>
      <c r="AA9793">
        <v>0</v>
      </c>
      <c r="AB9793">
        <v>3.1441937955393122</v>
      </c>
      <c r="AC9793">
        <v>0</v>
      </c>
      <c r="AD9793">
        <v>0</v>
      </c>
      <c r="AE9793">
        <v>14.406980126689811</v>
      </c>
    </row>
    <row r="9794" spans="1:31" x14ac:dyDescent="0.3">
      <c r="A9794">
        <v>2712655</v>
      </c>
      <c r="B9794">
        <v>1</v>
      </c>
      <c r="C9794" t="s">
        <v>80</v>
      </c>
      <c r="D9794" t="s">
        <v>95</v>
      </c>
      <c r="E9794" t="s">
        <v>150</v>
      </c>
      <c r="F9794" t="s">
        <v>26560</v>
      </c>
      <c r="G9794" t="s">
        <v>152</v>
      </c>
      <c r="H9794" t="s">
        <v>153</v>
      </c>
      <c r="I9794" t="s">
        <v>136</v>
      </c>
      <c r="J9794" t="s">
        <v>137</v>
      </c>
      <c r="K9794" t="s">
        <v>138</v>
      </c>
      <c r="L9794" t="s">
        <v>26561</v>
      </c>
      <c r="M9794" t="s">
        <v>26562</v>
      </c>
      <c r="N9794">
        <v>0.37555555499999999</v>
      </c>
      <c r="O9794">
        <v>0</v>
      </c>
      <c r="P9794">
        <v>3280</v>
      </c>
      <c r="Q9794">
        <v>0</v>
      </c>
      <c r="R9794">
        <v>1</v>
      </c>
      <c r="S9794">
        <v>0</v>
      </c>
      <c r="T9794">
        <v>525</v>
      </c>
      <c r="U9794">
        <v>0</v>
      </c>
      <c r="V9794">
        <v>0</v>
      </c>
      <c r="W9794">
        <v>0</v>
      </c>
      <c r="X9794">
        <v>222.36225383900737</v>
      </c>
      <c r="Y9794">
        <v>0</v>
      </c>
      <c r="Z9794">
        <v>0</v>
      </c>
      <c r="AA9794">
        <v>0</v>
      </c>
      <c r="AB9794">
        <v>169.91338163735048</v>
      </c>
      <c r="AC9794">
        <v>0</v>
      </c>
      <c r="AD9794">
        <v>0</v>
      </c>
      <c r="AE9794">
        <v>392.27563547635782</v>
      </c>
    </row>
    <row r="9795" spans="1:31" x14ac:dyDescent="0.3">
      <c r="A9795">
        <v>2712678</v>
      </c>
      <c r="B9795">
        <v>1</v>
      </c>
      <c r="C9795" t="s">
        <v>80</v>
      </c>
      <c r="D9795" t="s">
        <v>92</v>
      </c>
      <c r="E9795" t="s">
        <v>161</v>
      </c>
      <c r="F9795" t="s">
        <v>8757</v>
      </c>
      <c r="G9795" t="s">
        <v>409</v>
      </c>
      <c r="H9795" t="s">
        <v>135</v>
      </c>
      <c r="I9795" t="s">
        <v>136</v>
      </c>
      <c r="J9795" t="s">
        <v>137</v>
      </c>
      <c r="K9795" t="s">
        <v>138</v>
      </c>
      <c r="L9795" t="s">
        <v>26563</v>
      </c>
      <c r="M9795" t="s">
        <v>26564</v>
      </c>
      <c r="N9795">
        <v>2.6844444439999999</v>
      </c>
      <c r="O9795">
        <v>0</v>
      </c>
      <c r="P9795">
        <v>9</v>
      </c>
      <c r="Q9795">
        <v>0</v>
      </c>
      <c r="R9795">
        <v>17</v>
      </c>
      <c r="S9795">
        <v>0</v>
      </c>
      <c r="T9795">
        <v>3</v>
      </c>
      <c r="U9795">
        <v>0</v>
      </c>
      <c r="V9795">
        <v>0</v>
      </c>
      <c r="W9795">
        <v>0</v>
      </c>
      <c r="X9795">
        <v>10.784958800236831</v>
      </c>
      <c r="Y9795">
        <v>0</v>
      </c>
      <c r="Z9795">
        <v>4.4773631800219258</v>
      </c>
      <c r="AA9795">
        <v>0</v>
      </c>
      <c r="AB9795">
        <v>5.2998585392289979</v>
      </c>
      <c r="AC9795">
        <v>0</v>
      </c>
      <c r="AD9795">
        <v>0</v>
      </c>
      <c r="AE9795">
        <v>20.562180519487754</v>
      </c>
    </row>
    <row r="9796" spans="1:31" x14ac:dyDescent="0.3">
      <c r="A9796">
        <v>2712446</v>
      </c>
      <c r="B9796">
        <v>1</v>
      </c>
      <c r="C9796" t="s">
        <v>81</v>
      </c>
      <c r="D9796" t="s">
        <v>113</v>
      </c>
      <c r="E9796" t="s">
        <v>156</v>
      </c>
      <c r="F9796" t="s">
        <v>5544</v>
      </c>
      <c r="G9796" t="s">
        <v>185</v>
      </c>
      <c r="H9796" t="s">
        <v>153</v>
      </c>
      <c r="I9796" t="s">
        <v>136</v>
      </c>
      <c r="J9796" t="s">
        <v>137</v>
      </c>
      <c r="K9796" t="s">
        <v>138</v>
      </c>
      <c r="L9796" t="s">
        <v>26565</v>
      </c>
      <c r="M9796" t="s">
        <v>26566</v>
      </c>
      <c r="N9796">
        <v>1.1711111110000001</v>
      </c>
      <c r="O9796">
        <v>0</v>
      </c>
      <c r="P9796">
        <v>50</v>
      </c>
      <c r="Q9796">
        <v>0</v>
      </c>
      <c r="R9796">
        <v>14</v>
      </c>
      <c r="S9796">
        <v>0</v>
      </c>
      <c r="T9796">
        <v>4</v>
      </c>
      <c r="U9796">
        <v>0</v>
      </c>
      <c r="V9796">
        <v>0</v>
      </c>
      <c r="W9796">
        <v>0</v>
      </c>
      <c r="X9796">
        <v>8.4673436826275399</v>
      </c>
      <c r="Y9796">
        <v>0</v>
      </c>
      <c r="Z9796">
        <v>4.064891186280887</v>
      </c>
      <c r="AA9796">
        <v>0</v>
      </c>
      <c r="AB9796">
        <v>24.832038577537432</v>
      </c>
      <c r="AC9796">
        <v>0</v>
      </c>
      <c r="AD9796">
        <v>0</v>
      </c>
      <c r="AE9796">
        <v>37.364273446445857</v>
      </c>
    </row>
    <row r="9797" spans="1:31" x14ac:dyDescent="0.3">
      <c r="A9797">
        <v>2712741</v>
      </c>
      <c r="B9797">
        <v>1</v>
      </c>
      <c r="C9797" t="s">
        <v>81</v>
      </c>
      <c r="D9797" t="s">
        <v>127</v>
      </c>
      <c r="E9797" t="s">
        <v>156</v>
      </c>
      <c r="F9797" t="s">
        <v>26567</v>
      </c>
      <c r="G9797" t="s">
        <v>152</v>
      </c>
      <c r="H9797" t="s">
        <v>153</v>
      </c>
      <c r="I9797" t="s">
        <v>136</v>
      </c>
      <c r="J9797" t="s">
        <v>137</v>
      </c>
      <c r="K9797" t="s">
        <v>138</v>
      </c>
      <c r="L9797" t="s">
        <v>26568</v>
      </c>
      <c r="M9797" t="s">
        <v>26569</v>
      </c>
      <c r="N9797">
        <v>2.4588888880000002</v>
      </c>
      <c r="O9797">
        <v>9</v>
      </c>
      <c r="P9797">
        <v>614</v>
      </c>
      <c r="Q9797">
        <v>110</v>
      </c>
      <c r="R9797">
        <v>52</v>
      </c>
      <c r="S9797">
        <v>10</v>
      </c>
      <c r="T9797">
        <v>72</v>
      </c>
      <c r="U9797">
        <v>0</v>
      </c>
      <c r="V9797">
        <v>0</v>
      </c>
      <c r="W9797">
        <v>5.9794825593711582</v>
      </c>
      <c r="X9797">
        <v>255.43403678934044</v>
      </c>
      <c r="Y9797">
        <v>232.89425707353217</v>
      </c>
      <c r="Z9797">
        <v>35.725240081613947</v>
      </c>
      <c r="AA9797">
        <v>8.2197695089696214</v>
      </c>
      <c r="AB9797">
        <v>112.01397817917895</v>
      </c>
      <c r="AC9797">
        <v>0</v>
      </c>
      <c r="AD9797">
        <v>0</v>
      </c>
      <c r="AE9797">
        <v>650.26676419200624</v>
      </c>
    </row>
    <row r="9798" spans="1:31" x14ac:dyDescent="0.3">
      <c r="A9798">
        <v>2712340</v>
      </c>
      <c r="B9798">
        <v>1</v>
      </c>
      <c r="C9798" t="s">
        <v>81</v>
      </c>
      <c r="D9798" t="s">
        <v>117</v>
      </c>
      <c r="E9798" t="s">
        <v>156</v>
      </c>
      <c r="F9798" t="s">
        <v>26570</v>
      </c>
      <c r="G9798" t="s">
        <v>185</v>
      </c>
      <c r="H9798" t="s">
        <v>153</v>
      </c>
      <c r="I9798" t="s">
        <v>136</v>
      </c>
      <c r="J9798" t="s">
        <v>137</v>
      </c>
      <c r="K9798" t="s">
        <v>138</v>
      </c>
      <c r="L9798" t="s">
        <v>26571</v>
      </c>
      <c r="M9798" t="s">
        <v>26572</v>
      </c>
      <c r="N9798">
        <v>1.416666666</v>
      </c>
      <c r="O9798">
        <v>2</v>
      </c>
      <c r="P9798">
        <v>340</v>
      </c>
      <c r="Q9798">
        <v>16</v>
      </c>
      <c r="R9798">
        <v>16</v>
      </c>
      <c r="S9798">
        <v>0</v>
      </c>
      <c r="T9798">
        <v>20</v>
      </c>
      <c r="U9798">
        <v>1</v>
      </c>
      <c r="V9798">
        <v>0</v>
      </c>
      <c r="W9798">
        <v>0.56395503611833342</v>
      </c>
      <c r="X9798">
        <v>66.071380615866161</v>
      </c>
      <c r="Y9798">
        <v>75.14733248031861</v>
      </c>
      <c r="Z9798">
        <v>6.5452643812572546</v>
      </c>
      <c r="AA9798">
        <v>0</v>
      </c>
      <c r="AB9798">
        <v>9.7205389643536435</v>
      </c>
      <c r="AC9798">
        <v>37.954363539781561</v>
      </c>
      <c r="AD9798">
        <v>0</v>
      </c>
      <c r="AE9798">
        <v>196.00283501769556</v>
      </c>
    </row>
    <row r="9799" spans="1:31" x14ac:dyDescent="0.3">
      <c r="A9799">
        <v>2712300</v>
      </c>
      <c r="B9799">
        <v>1</v>
      </c>
      <c r="C9799" t="s">
        <v>80</v>
      </c>
      <c r="D9799" t="s">
        <v>101</v>
      </c>
      <c r="E9799" t="s">
        <v>161</v>
      </c>
      <c r="F9799" t="s">
        <v>7016</v>
      </c>
      <c r="G9799" t="s">
        <v>300</v>
      </c>
      <c r="H9799" t="s">
        <v>135</v>
      </c>
      <c r="I9799" t="s">
        <v>136</v>
      </c>
      <c r="J9799" t="s">
        <v>137</v>
      </c>
      <c r="K9799" t="s">
        <v>210</v>
      </c>
      <c r="L9799" t="s">
        <v>26573</v>
      </c>
      <c r="M9799" t="s">
        <v>26574</v>
      </c>
      <c r="N9799">
        <v>4.102777777</v>
      </c>
      <c r="O9799">
        <v>0</v>
      </c>
      <c r="P9799">
        <v>18</v>
      </c>
      <c r="Q9799">
        <v>0</v>
      </c>
      <c r="R9799">
        <v>3</v>
      </c>
      <c r="S9799">
        <v>0</v>
      </c>
      <c r="T9799">
        <v>6</v>
      </c>
      <c r="U9799">
        <v>0</v>
      </c>
      <c r="V9799">
        <v>0</v>
      </c>
      <c r="W9799">
        <v>0</v>
      </c>
      <c r="X9799">
        <v>47.066314070046772</v>
      </c>
      <c r="Y9799">
        <v>0</v>
      </c>
      <c r="Z9799">
        <v>0</v>
      </c>
      <c r="AA9799">
        <v>0</v>
      </c>
      <c r="AB9799">
        <v>40.694450049017682</v>
      </c>
      <c r="AC9799">
        <v>0</v>
      </c>
      <c r="AD9799">
        <v>0</v>
      </c>
      <c r="AE9799">
        <v>87.760764119064447</v>
      </c>
    </row>
    <row r="9800" spans="1:31" x14ac:dyDescent="0.3">
      <c r="A9800">
        <v>2712194</v>
      </c>
      <c r="B9800">
        <v>1</v>
      </c>
      <c r="C9800" t="s">
        <v>80</v>
      </c>
      <c r="D9800" t="s">
        <v>85</v>
      </c>
      <c r="E9800" t="s">
        <v>173</v>
      </c>
      <c r="F9800" t="s">
        <v>7245</v>
      </c>
      <c r="G9800" t="s">
        <v>152</v>
      </c>
      <c r="H9800" t="s">
        <v>153</v>
      </c>
      <c r="I9800" t="s">
        <v>136</v>
      </c>
      <c r="J9800" t="s">
        <v>137</v>
      </c>
      <c r="K9800" t="s">
        <v>138</v>
      </c>
      <c r="L9800" t="s">
        <v>26575</v>
      </c>
      <c r="M9800" t="s">
        <v>26576</v>
      </c>
      <c r="N9800">
        <v>0.461666666</v>
      </c>
      <c r="O9800">
        <v>0</v>
      </c>
      <c r="P9800">
        <v>2649</v>
      </c>
      <c r="Q9800">
        <v>0</v>
      </c>
      <c r="R9800">
        <v>0</v>
      </c>
      <c r="S9800">
        <v>0</v>
      </c>
      <c r="T9800">
        <v>103</v>
      </c>
      <c r="U9800">
        <v>0</v>
      </c>
      <c r="V9800">
        <v>0</v>
      </c>
      <c r="W9800">
        <v>0</v>
      </c>
      <c r="X9800">
        <v>206.07166458512572</v>
      </c>
      <c r="Y9800">
        <v>0</v>
      </c>
      <c r="Z9800">
        <v>0</v>
      </c>
      <c r="AA9800">
        <v>0</v>
      </c>
      <c r="AB9800">
        <v>19.307876776233758</v>
      </c>
      <c r="AC9800">
        <v>0</v>
      </c>
      <c r="AD9800">
        <v>0</v>
      </c>
      <c r="AE9800">
        <v>225.37954136135949</v>
      </c>
    </row>
    <row r="9801" spans="1:31" x14ac:dyDescent="0.3">
      <c r="A9801">
        <v>2712592</v>
      </c>
      <c r="B9801">
        <v>1</v>
      </c>
      <c r="C9801" t="s">
        <v>80</v>
      </c>
      <c r="D9801" t="s">
        <v>93</v>
      </c>
      <c r="E9801" t="s">
        <v>145</v>
      </c>
      <c r="F9801" t="s">
        <v>26577</v>
      </c>
      <c r="G9801" t="s">
        <v>147</v>
      </c>
      <c r="H9801" t="s">
        <v>135</v>
      </c>
      <c r="I9801" t="s">
        <v>136</v>
      </c>
      <c r="J9801" t="s">
        <v>137</v>
      </c>
      <c r="K9801" t="s">
        <v>138</v>
      </c>
      <c r="L9801" t="s">
        <v>26578</v>
      </c>
      <c r="M9801" t="s">
        <v>26579</v>
      </c>
      <c r="N9801">
        <v>2.98</v>
      </c>
      <c r="O9801">
        <v>0</v>
      </c>
      <c r="P9801">
        <v>1</v>
      </c>
      <c r="Q9801">
        <v>0</v>
      </c>
      <c r="R9801">
        <v>0</v>
      </c>
      <c r="S9801">
        <v>0</v>
      </c>
      <c r="T9801">
        <v>0</v>
      </c>
      <c r="U9801">
        <v>0</v>
      </c>
      <c r="V9801">
        <v>0</v>
      </c>
      <c r="W9801">
        <v>0</v>
      </c>
      <c r="X9801">
        <v>0.65136117456886666</v>
      </c>
      <c r="Y9801">
        <v>0</v>
      </c>
      <c r="Z9801">
        <v>0</v>
      </c>
      <c r="AA9801">
        <v>0</v>
      </c>
      <c r="AB9801">
        <v>0</v>
      </c>
      <c r="AC9801">
        <v>0</v>
      </c>
      <c r="AD9801">
        <v>0</v>
      </c>
      <c r="AE9801">
        <v>0.65136117456886666</v>
      </c>
    </row>
    <row r="9802" spans="1:31" x14ac:dyDescent="0.3">
      <c r="A9802">
        <v>2712781</v>
      </c>
      <c r="B9802">
        <v>1</v>
      </c>
      <c r="C9802" t="s">
        <v>81</v>
      </c>
      <c r="D9802" t="s">
        <v>120</v>
      </c>
      <c r="E9802" t="s">
        <v>213</v>
      </c>
      <c r="F9802" t="s">
        <v>26580</v>
      </c>
      <c r="G9802" t="s">
        <v>170</v>
      </c>
      <c r="H9802" t="s">
        <v>153</v>
      </c>
      <c r="I9802" t="s">
        <v>136</v>
      </c>
      <c r="J9802" t="s">
        <v>137</v>
      </c>
      <c r="K9802" t="s">
        <v>138</v>
      </c>
      <c r="L9802" t="s">
        <v>26581</v>
      </c>
      <c r="M9802" t="s">
        <v>26582</v>
      </c>
      <c r="N9802">
        <v>0.55416666599999997</v>
      </c>
      <c r="O9802">
        <v>1</v>
      </c>
      <c r="P9802">
        <v>623</v>
      </c>
      <c r="Q9802">
        <v>32</v>
      </c>
      <c r="R9802">
        <v>50</v>
      </c>
      <c r="S9802">
        <v>5</v>
      </c>
      <c r="T9802">
        <v>43</v>
      </c>
      <c r="U9802">
        <v>1</v>
      </c>
      <c r="V9802">
        <v>1</v>
      </c>
      <c r="W9802">
        <v>0.17772337093199997</v>
      </c>
      <c r="X9802">
        <v>58.724219222826605</v>
      </c>
      <c r="Y9802">
        <v>3.9792868553461727</v>
      </c>
      <c r="Z9802">
        <v>0.73364174862008347</v>
      </c>
      <c r="AA9802">
        <v>16.225286252272962</v>
      </c>
      <c r="AB9802">
        <v>8.3206883866954389</v>
      </c>
      <c r="AC9802">
        <v>20.012709289239332</v>
      </c>
      <c r="AD9802">
        <v>28.461945357732482</v>
      </c>
      <c r="AE9802">
        <v>136.63550048366506</v>
      </c>
    </row>
    <row r="9803" spans="1:31" x14ac:dyDescent="0.3">
      <c r="A9803">
        <v>2712383</v>
      </c>
      <c r="B9803">
        <v>1</v>
      </c>
      <c r="C9803" t="s">
        <v>80</v>
      </c>
      <c r="D9803" t="s">
        <v>88</v>
      </c>
      <c r="E9803" t="s">
        <v>161</v>
      </c>
      <c r="F9803" t="s">
        <v>26583</v>
      </c>
      <c r="G9803" t="s">
        <v>300</v>
      </c>
      <c r="H9803" t="s">
        <v>135</v>
      </c>
      <c r="I9803" t="s">
        <v>136</v>
      </c>
      <c r="J9803" t="s">
        <v>137</v>
      </c>
      <c r="K9803" t="s">
        <v>210</v>
      </c>
      <c r="L9803" t="s">
        <v>26584</v>
      </c>
      <c r="M9803" t="s">
        <v>26585</v>
      </c>
      <c r="N9803">
        <v>1.5847222219999999</v>
      </c>
      <c r="O9803">
        <v>0</v>
      </c>
      <c r="P9803">
        <v>88</v>
      </c>
      <c r="Q9803">
        <v>0</v>
      </c>
      <c r="R9803">
        <v>0</v>
      </c>
      <c r="S9803">
        <v>0</v>
      </c>
      <c r="T9803">
        <v>3</v>
      </c>
      <c r="U9803">
        <v>0</v>
      </c>
      <c r="V9803">
        <v>0</v>
      </c>
      <c r="W9803">
        <v>0</v>
      </c>
      <c r="X9803">
        <v>26.985499231515579</v>
      </c>
      <c r="Y9803">
        <v>0</v>
      </c>
      <c r="Z9803">
        <v>0</v>
      </c>
      <c r="AA9803">
        <v>0</v>
      </c>
      <c r="AB9803">
        <v>0.74489360977311248</v>
      </c>
      <c r="AC9803">
        <v>0</v>
      </c>
      <c r="AD9803">
        <v>0</v>
      </c>
      <c r="AE9803">
        <v>27.73039284128869</v>
      </c>
    </row>
    <row r="9804" spans="1:31" x14ac:dyDescent="0.3">
      <c r="A9804">
        <v>2712549</v>
      </c>
      <c r="B9804">
        <v>1</v>
      </c>
      <c r="C9804" t="s">
        <v>80</v>
      </c>
      <c r="D9804" t="s">
        <v>103</v>
      </c>
      <c r="E9804" t="s">
        <v>213</v>
      </c>
      <c r="F9804" t="s">
        <v>26586</v>
      </c>
      <c r="G9804" t="s">
        <v>170</v>
      </c>
      <c r="H9804" t="s">
        <v>153</v>
      </c>
      <c r="I9804" t="s">
        <v>136</v>
      </c>
      <c r="J9804" t="s">
        <v>137</v>
      </c>
      <c r="K9804" t="s">
        <v>138</v>
      </c>
      <c r="L9804" t="s">
        <v>26587</v>
      </c>
      <c r="M9804" t="s">
        <v>26588</v>
      </c>
      <c r="N9804">
        <v>0.566111111</v>
      </c>
      <c r="O9804">
        <v>0</v>
      </c>
      <c r="P9804">
        <v>204</v>
      </c>
      <c r="Q9804">
        <v>0</v>
      </c>
      <c r="R9804">
        <v>76</v>
      </c>
      <c r="S9804">
        <v>1</v>
      </c>
      <c r="T9804">
        <v>75</v>
      </c>
      <c r="U9804">
        <v>1</v>
      </c>
      <c r="V9804">
        <v>0</v>
      </c>
      <c r="W9804">
        <v>0</v>
      </c>
      <c r="X9804">
        <v>23.2795986461133</v>
      </c>
      <c r="Y9804">
        <v>0</v>
      </c>
      <c r="Z9804">
        <v>4.2259447866695892</v>
      </c>
      <c r="AA9804">
        <v>2.2383975481119736</v>
      </c>
      <c r="AB9804">
        <v>34.441855882052984</v>
      </c>
      <c r="AC9804">
        <v>17.740658869044974</v>
      </c>
      <c r="AD9804">
        <v>0</v>
      </c>
      <c r="AE9804">
        <v>81.926455731992831</v>
      </c>
    </row>
    <row r="9805" spans="1:31" x14ac:dyDescent="0.3">
      <c r="A9805">
        <v>2712283</v>
      </c>
      <c r="B9805">
        <v>1</v>
      </c>
      <c r="C9805" t="s">
        <v>80</v>
      </c>
      <c r="D9805" t="s">
        <v>110</v>
      </c>
      <c r="E9805" t="s">
        <v>161</v>
      </c>
      <c r="F9805" t="s">
        <v>26589</v>
      </c>
      <c r="G9805" t="s">
        <v>202</v>
      </c>
      <c r="H9805" t="s">
        <v>135</v>
      </c>
      <c r="I9805" t="s">
        <v>136</v>
      </c>
      <c r="J9805" t="s">
        <v>137</v>
      </c>
      <c r="K9805" t="s">
        <v>138</v>
      </c>
      <c r="L9805" t="s">
        <v>26590</v>
      </c>
      <c r="M9805" t="s">
        <v>26591</v>
      </c>
      <c r="N9805">
        <v>0.83722222199999996</v>
      </c>
      <c r="O9805">
        <v>0</v>
      </c>
      <c r="P9805">
        <v>102</v>
      </c>
      <c r="Q9805">
        <v>0</v>
      </c>
      <c r="R9805">
        <v>0</v>
      </c>
      <c r="S9805">
        <v>0</v>
      </c>
      <c r="T9805">
        <v>12</v>
      </c>
      <c r="U9805">
        <v>0</v>
      </c>
      <c r="V9805">
        <v>0</v>
      </c>
      <c r="W9805">
        <v>0</v>
      </c>
      <c r="X9805">
        <v>18.837265493865839</v>
      </c>
      <c r="Y9805">
        <v>0</v>
      </c>
      <c r="Z9805">
        <v>0</v>
      </c>
      <c r="AA9805">
        <v>0</v>
      </c>
      <c r="AB9805">
        <v>7.1335833298719082</v>
      </c>
      <c r="AC9805">
        <v>0</v>
      </c>
      <c r="AD9805">
        <v>0</v>
      </c>
      <c r="AE9805">
        <v>25.970848823737747</v>
      </c>
    </row>
    <row r="9806" spans="1:31" x14ac:dyDescent="0.3">
      <c r="A9806">
        <v>2712406</v>
      </c>
      <c r="B9806">
        <v>1</v>
      </c>
      <c r="C9806" t="s">
        <v>80</v>
      </c>
      <c r="D9806" t="s">
        <v>85</v>
      </c>
      <c r="E9806" t="s">
        <v>156</v>
      </c>
      <c r="F9806" t="s">
        <v>26592</v>
      </c>
      <c r="G9806" t="s">
        <v>209</v>
      </c>
      <c r="H9806" t="s">
        <v>153</v>
      </c>
      <c r="I9806" t="s">
        <v>136</v>
      </c>
      <c r="J9806" t="s">
        <v>137</v>
      </c>
      <c r="K9806" t="s">
        <v>210</v>
      </c>
      <c r="L9806" t="s">
        <v>26593</v>
      </c>
      <c r="M9806" t="s">
        <v>26594</v>
      </c>
      <c r="N9806">
        <v>3.0958333329999999</v>
      </c>
      <c r="O9806">
        <v>0</v>
      </c>
      <c r="P9806">
        <v>187</v>
      </c>
      <c r="Q9806">
        <v>0</v>
      </c>
      <c r="R9806">
        <v>0</v>
      </c>
      <c r="S9806">
        <v>0</v>
      </c>
      <c r="T9806">
        <v>38</v>
      </c>
      <c r="U9806">
        <v>0</v>
      </c>
      <c r="V9806">
        <v>0</v>
      </c>
      <c r="W9806">
        <v>0</v>
      </c>
      <c r="X9806">
        <v>137.40036366930511</v>
      </c>
      <c r="Y9806">
        <v>0</v>
      </c>
      <c r="Z9806">
        <v>0</v>
      </c>
      <c r="AA9806">
        <v>0</v>
      </c>
      <c r="AB9806">
        <v>84.555271283423309</v>
      </c>
      <c r="AC9806">
        <v>0</v>
      </c>
      <c r="AD9806">
        <v>0</v>
      </c>
      <c r="AE9806">
        <v>221.95563495272842</v>
      </c>
    </row>
    <row r="9807" spans="1:31" x14ac:dyDescent="0.3">
      <c r="A9807">
        <v>2712220</v>
      </c>
      <c r="B9807">
        <v>1</v>
      </c>
      <c r="C9807" t="s">
        <v>81</v>
      </c>
      <c r="D9807" t="s">
        <v>112</v>
      </c>
      <c r="E9807" t="s">
        <v>150</v>
      </c>
      <c r="F9807" t="s">
        <v>17360</v>
      </c>
      <c r="G9807" t="s">
        <v>152</v>
      </c>
      <c r="H9807" t="s">
        <v>153</v>
      </c>
      <c r="I9807" t="s">
        <v>136</v>
      </c>
      <c r="J9807" t="s">
        <v>137</v>
      </c>
      <c r="K9807" t="s">
        <v>138</v>
      </c>
      <c r="L9807" t="s">
        <v>26595</v>
      </c>
      <c r="M9807" t="s">
        <v>26596</v>
      </c>
      <c r="N9807">
        <v>7.7777777000000006E-2</v>
      </c>
      <c r="O9807">
        <v>3</v>
      </c>
      <c r="P9807">
        <v>0</v>
      </c>
      <c r="Q9807">
        <v>29</v>
      </c>
      <c r="R9807">
        <v>12</v>
      </c>
      <c r="S9807">
        <v>6</v>
      </c>
      <c r="T9807">
        <v>1</v>
      </c>
      <c r="U9807">
        <v>2</v>
      </c>
      <c r="V9807">
        <v>0</v>
      </c>
      <c r="W9807">
        <v>0.15625283210179999</v>
      </c>
      <c r="X9807">
        <v>0</v>
      </c>
      <c r="Y9807">
        <v>2.3191541754014673</v>
      </c>
      <c r="Z9807">
        <v>4.2825585133333337E-2</v>
      </c>
      <c r="AA9807">
        <v>2.9134258150561667</v>
      </c>
      <c r="AB9807">
        <v>0</v>
      </c>
      <c r="AC9807">
        <v>13.642332874993199</v>
      </c>
      <c r="AD9807">
        <v>0</v>
      </c>
      <c r="AE9807">
        <v>19.073991282685967</v>
      </c>
    </row>
    <row r="9808" spans="1:31" x14ac:dyDescent="0.3">
      <c r="A9808">
        <v>2712363</v>
      </c>
      <c r="B9808">
        <v>1</v>
      </c>
      <c r="C9808" t="s">
        <v>80</v>
      </c>
      <c r="D9808" t="s">
        <v>88</v>
      </c>
      <c r="E9808" t="s">
        <v>161</v>
      </c>
      <c r="F9808" t="s">
        <v>26597</v>
      </c>
      <c r="G9808" t="s">
        <v>300</v>
      </c>
      <c r="H9808" t="s">
        <v>135</v>
      </c>
      <c r="I9808" t="s">
        <v>136</v>
      </c>
      <c r="J9808" t="s">
        <v>137</v>
      </c>
      <c r="K9808" t="s">
        <v>210</v>
      </c>
      <c r="L9808" t="s">
        <v>26598</v>
      </c>
      <c r="M9808" t="s">
        <v>26599</v>
      </c>
      <c r="N9808">
        <v>1.943888888</v>
      </c>
      <c r="O9808">
        <v>0</v>
      </c>
      <c r="P9808">
        <v>35</v>
      </c>
      <c r="Q9808">
        <v>0</v>
      </c>
      <c r="R9808">
        <v>0</v>
      </c>
      <c r="S9808">
        <v>0</v>
      </c>
      <c r="T9808">
        <v>1</v>
      </c>
      <c r="U9808">
        <v>0</v>
      </c>
      <c r="V9808">
        <v>0</v>
      </c>
      <c r="W9808">
        <v>0</v>
      </c>
      <c r="X9808">
        <v>11.509462919251821</v>
      </c>
      <c r="Y9808">
        <v>0</v>
      </c>
      <c r="Z9808">
        <v>0</v>
      </c>
      <c r="AA9808">
        <v>0</v>
      </c>
      <c r="AB9808">
        <v>0</v>
      </c>
      <c r="AC9808">
        <v>0</v>
      </c>
      <c r="AD9808">
        <v>0</v>
      </c>
      <c r="AE9808">
        <v>11.509462919251821</v>
      </c>
    </row>
    <row r="9809" spans="1:31" x14ac:dyDescent="0.3">
      <c r="A9809">
        <v>2712861</v>
      </c>
      <c r="B9809">
        <v>1</v>
      </c>
      <c r="C9809" t="s">
        <v>80</v>
      </c>
      <c r="D9809" t="s">
        <v>90</v>
      </c>
      <c r="E9809" t="s">
        <v>145</v>
      </c>
      <c r="F9809" t="s">
        <v>26600</v>
      </c>
      <c r="G9809" t="s">
        <v>230</v>
      </c>
      <c r="H9809" t="s">
        <v>135</v>
      </c>
      <c r="I9809" t="s">
        <v>136</v>
      </c>
      <c r="J9809" t="s">
        <v>137</v>
      </c>
      <c r="K9809" t="s">
        <v>138</v>
      </c>
      <c r="L9809" t="s">
        <v>26601</v>
      </c>
      <c r="M9809" t="s">
        <v>26602</v>
      </c>
      <c r="N9809">
        <v>2.119444444</v>
      </c>
      <c r="O9809">
        <v>0</v>
      </c>
      <c r="P9809">
        <v>4</v>
      </c>
      <c r="Q9809">
        <v>0</v>
      </c>
      <c r="R9809">
        <v>0</v>
      </c>
      <c r="S9809">
        <v>0</v>
      </c>
      <c r="T9809">
        <v>0</v>
      </c>
      <c r="U9809">
        <v>0</v>
      </c>
      <c r="V9809">
        <v>0</v>
      </c>
      <c r="W9809">
        <v>0</v>
      </c>
      <c r="X9809">
        <v>2.3050580156507836</v>
      </c>
      <c r="Y9809">
        <v>0</v>
      </c>
      <c r="Z9809">
        <v>0</v>
      </c>
      <c r="AA9809">
        <v>0</v>
      </c>
      <c r="AB9809">
        <v>0</v>
      </c>
      <c r="AC9809">
        <v>0</v>
      </c>
      <c r="AD9809">
        <v>0</v>
      </c>
      <c r="AE9809">
        <v>2.3050580156507836</v>
      </c>
    </row>
    <row r="9810" spans="1:31" x14ac:dyDescent="0.3">
      <c r="A9810">
        <v>2712297</v>
      </c>
      <c r="B9810">
        <v>1</v>
      </c>
      <c r="C9810" t="s">
        <v>81</v>
      </c>
      <c r="D9810" t="s">
        <v>128</v>
      </c>
      <c r="E9810" t="s">
        <v>132</v>
      </c>
      <c r="F9810" t="s">
        <v>26603</v>
      </c>
      <c r="G9810" t="s">
        <v>209</v>
      </c>
      <c r="H9810" t="s">
        <v>135</v>
      </c>
      <c r="I9810" t="s">
        <v>136</v>
      </c>
      <c r="J9810" t="s">
        <v>137</v>
      </c>
      <c r="K9810" t="s">
        <v>210</v>
      </c>
      <c r="L9810" t="s">
        <v>26604</v>
      </c>
      <c r="M9810" t="s">
        <v>26605</v>
      </c>
      <c r="N9810">
        <v>7.1263888880000001</v>
      </c>
      <c r="O9810">
        <v>0</v>
      </c>
      <c r="P9810">
        <v>191</v>
      </c>
      <c r="Q9810">
        <v>0</v>
      </c>
      <c r="R9810">
        <v>1</v>
      </c>
      <c r="S9810">
        <v>0</v>
      </c>
      <c r="T9810">
        <v>47</v>
      </c>
      <c r="U9810">
        <v>0</v>
      </c>
      <c r="V9810">
        <v>0</v>
      </c>
      <c r="W9810">
        <v>0</v>
      </c>
      <c r="X9810">
        <v>241.90804218118919</v>
      </c>
      <c r="Y9810">
        <v>0</v>
      </c>
      <c r="Z9810">
        <v>0</v>
      </c>
      <c r="AA9810">
        <v>0</v>
      </c>
      <c r="AB9810">
        <v>161.52642435533423</v>
      </c>
      <c r="AC9810">
        <v>0</v>
      </c>
      <c r="AD9810">
        <v>0</v>
      </c>
      <c r="AE9810">
        <v>403.43446653652342</v>
      </c>
    </row>
    <row r="9811" spans="1:31" x14ac:dyDescent="0.3">
      <c r="A9811">
        <v>2712512</v>
      </c>
      <c r="B9811">
        <v>1</v>
      </c>
      <c r="C9811" t="s">
        <v>81</v>
      </c>
      <c r="D9811" t="s">
        <v>112</v>
      </c>
      <c r="E9811" t="s">
        <v>156</v>
      </c>
      <c r="F9811" t="s">
        <v>26606</v>
      </c>
      <c r="G9811" t="s">
        <v>209</v>
      </c>
      <c r="H9811" t="s">
        <v>153</v>
      </c>
      <c r="I9811" t="s">
        <v>136</v>
      </c>
      <c r="J9811" t="s">
        <v>137</v>
      </c>
      <c r="K9811" t="s">
        <v>210</v>
      </c>
      <c r="L9811" t="s">
        <v>26607</v>
      </c>
      <c r="M9811" t="s">
        <v>26608</v>
      </c>
      <c r="N9811">
        <v>1.5663888880000001</v>
      </c>
      <c r="O9811">
        <v>0</v>
      </c>
      <c r="P9811">
        <v>0</v>
      </c>
      <c r="Q9811">
        <v>1</v>
      </c>
      <c r="R9811">
        <v>6</v>
      </c>
      <c r="S9811">
        <v>16</v>
      </c>
      <c r="T9811">
        <v>142</v>
      </c>
      <c r="U9811">
        <v>8</v>
      </c>
      <c r="V9811">
        <v>1</v>
      </c>
      <c r="W9811">
        <v>0</v>
      </c>
      <c r="X9811">
        <v>0</v>
      </c>
      <c r="Y9811">
        <v>1.7094778124334167</v>
      </c>
      <c r="Z9811">
        <v>17.868469562458348</v>
      </c>
      <c r="AA9811">
        <v>145.85276185546437</v>
      </c>
      <c r="AB9811">
        <v>229.75929887311759</v>
      </c>
      <c r="AC9811">
        <v>643.07722406643472</v>
      </c>
      <c r="AD9811">
        <v>74.317753137045187</v>
      </c>
      <c r="AE9811">
        <v>1112.5849853069535</v>
      </c>
    </row>
    <row r="9812" spans="1:31" x14ac:dyDescent="0.3">
      <c r="A9812">
        <v>2712884</v>
      </c>
      <c r="B9812">
        <v>1</v>
      </c>
      <c r="C9812" t="s">
        <v>80</v>
      </c>
      <c r="D9812" t="s">
        <v>84</v>
      </c>
      <c r="E9812" t="s">
        <v>145</v>
      </c>
      <c r="F9812" t="s">
        <v>26609</v>
      </c>
      <c r="G9812" t="s">
        <v>147</v>
      </c>
      <c r="H9812" t="s">
        <v>135</v>
      </c>
      <c r="I9812" t="s">
        <v>136</v>
      </c>
      <c r="J9812" t="s">
        <v>137</v>
      </c>
      <c r="K9812" t="s">
        <v>138</v>
      </c>
      <c r="L9812" t="s">
        <v>26610</v>
      </c>
      <c r="M9812" t="s">
        <v>26611</v>
      </c>
      <c r="N9812">
        <v>3.97</v>
      </c>
      <c r="O9812">
        <v>0</v>
      </c>
      <c r="P9812">
        <v>1</v>
      </c>
      <c r="Q9812">
        <v>0</v>
      </c>
      <c r="R9812">
        <v>0</v>
      </c>
      <c r="S9812">
        <v>0</v>
      </c>
      <c r="T9812">
        <v>0</v>
      </c>
      <c r="U9812">
        <v>0</v>
      </c>
      <c r="V9812">
        <v>0</v>
      </c>
      <c r="W9812">
        <v>0</v>
      </c>
      <c r="X9812">
        <v>1.24130490286176</v>
      </c>
      <c r="Y9812">
        <v>0</v>
      </c>
      <c r="Z9812">
        <v>0</v>
      </c>
      <c r="AA9812">
        <v>0</v>
      </c>
      <c r="AB9812">
        <v>0</v>
      </c>
      <c r="AC9812">
        <v>0</v>
      </c>
      <c r="AD9812">
        <v>0</v>
      </c>
      <c r="AE9812">
        <v>1.24130490286176</v>
      </c>
    </row>
    <row r="9813" spans="1:31" x14ac:dyDescent="0.3">
      <c r="A9813">
        <v>2712838</v>
      </c>
      <c r="B9813">
        <v>1</v>
      </c>
      <c r="C9813" t="s">
        <v>81</v>
      </c>
      <c r="D9813" t="s">
        <v>121</v>
      </c>
      <c r="E9813" t="s">
        <v>145</v>
      </c>
      <c r="F9813" t="s">
        <v>26612</v>
      </c>
      <c r="G9813" t="s">
        <v>181</v>
      </c>
      <c r="H9813" t="s">
        <v>135</v>
      </c>
      <c r="I9813" t="s">
        <v>136</v>
      </c>
      <c r="J9813" t="s">
        <v>137</v>
      </c>
      <c r="K9813" t="s">
        <v>138</v>
      </c>
      <c r="L9813" t="s">
        <v>26613</v>
      </c>
      <c r="M9813" t="s">
        <v>26614</v>
      </c>
      <c r="N9813">
        <v>1.6463888879999999</v>
      </c>
      <c r="O9813">
        <v>0</v>
      </c>
      <c r="P9813">
        <v>0</v>
      </c>
      <c r="Q9813">
        <v>0</v>
      </c>
      <c r="R9813">
        <v>1</v>
      </c>
      <c r="S9813">
        <v>0</v>
      </c>
      <c r="T9813">
        <v>0</v>
      </c>
      <c r="U9813">
        <v>0</v>
      </c>
      <c r="V9813">
        <v>0</v>
      </c>
      <c r="W9813">
        <v>0</v>
      </c>
      <c r="X9813">
        <v>0</v>
      </c>
      <c r="Y9813">
        <v>0</v>
      </c>
      <c r="Z9813">
        <v>0</v>
      </c>
      <c r="AA9813">
        <v>0</v>
      </c>
      <c r="AB9813">
        <v>0</v>
      </c>
      <c r="AC9813">
        <v>0</v>
      </c>
      <c r="AD9813">
        <v>0</v>
      </c>
      <c r="AE9813">
        <v>0</v>
      </c>
    </row>
    <row r="9814" spans="1:31" x14ac:dyDescent="0.3">
      <c r="A9814">
        <v>2712738</v>
      </c>
      <c r="B9814">
        <v>1</v>
      </c>
      <c r="C9814" t="s">
        <v>81</v>
      </c>
      <c r="D9814" t="s">
        <v>113</v>
      </c>
      <c r="E9814" t="s">
        <v>156</v>
      </c>
      <c r="F9814" t="s">
        <v>13116</v>
      </c>
      <c r="G9814" t="s">
        <v>185</v>
      </c>
      <c r="H9814" t="s">
        <v>153</v>
      </c>
      <c r="I9814" t="s">
        <v>136</v>
      </c>
      <c r="J9814" t="s">
        <v>137</v>
      </c>
      <c r="K9814" t="s">
        <v>138</v>
      </c>
      <c r="L9814" t="s">
        <v>26615</v>
      </c>
      <c r="M9814" t="s">
        <v>26616</v>
      </c>
      <c r="N9814">
        <v>0.58305555499999995</v>
      </c>
      <c r="O9814">
        <v>0</v>
      </c>
      <c r="P9814">
        <v>261</v>
      </c>
      <c r="Q9814">
        <v>0</v>
      </c>
      <c r="R9814">
        <v>6</v>
      </c>
      <c r="S9814">
        <v>0</v>
      </c>
      <c r="T9814">
        <v>14</v>
      </c>
      <c r="U9814">
        <v>0</v>
      </c>
      <c r="V9814">
        <v>0</v>
      </c>
      <c r="W9814">
        <v>0</v>
      </c>
      <c r="X9814">
        <v>28.32596641091876</v>
      </c>
      <c r="Y9814">
        <v>0</v>
      </c>
      <c r="Z9814">
        <v>0</v>
      </c>
      <c r="AA9814">
        <v>0</v>
      </c>
      <c r="AB9814">
        <v>1.321473637353459</v>
      </c>
      <c r="AC9814">
        <v>0</v>
      </c>
      <c r="AD9814">
        <v>0</v>
      </c>
      <c r="AE9814">
        <v>29.64744004827222</v>
      </c>
    </row>
    <row r="9815" spans="1:31" x14ac:dyDescent="0.3">
      <c r="A9815">
        <v>2712380</v>
      </c>
      <c r="B9815">
        <v>1</v>
      </c>
      <c r="C9815" t="s">
        <v>81</v>
      </c>
      <c r="D9815" t="s">
        <v>127</v>
      </c>
      <c r="E9815" t="s">
        <v>156</v>
      </c>
      <c r="F9815" t="s">
        <v>26617</v>
      </c>
      <c r="G9815" t="s">
        <v>300</v>
      </c>
      <c r="H9815" t="s">
        <v>153</v>
      </c>
      <c r="I9815" t="s">
        <v>136</v>
      </c>
      <c r="J9815" t="s">
        <v>137</v>
      </c>
      <c r="K9815" t="s">
        <v>210</v>
      </c>
      <c r="L9815" t="s">
        <v>26618</v>
      </c>
      <c r="M9815" t="s">
        <v>26619</v>
      </c>
      <c r="N9815">
        <v>3.8908333329999998</v>
      </c>
      <c r="O9815">
        <v>0</v>
      </c>
      <c r="P9815">
        <v>880</v>
      </c>
      <c r="Q9815">
        <v>0</v>
      </c>
      <c r="R9815">
        <v>0</v>
      </c>
      <c r="S9815">
        <v>0</v>
      </c>
      <c r="T9815">
        <v>107</v>
      </c>
      <c r="U9815">
        <v>0</v>
      </c>
      <c r="V9815">
        <v>0</v>
      </c>
      <c r="W9815">
        <v>0</v>
      </c>
      <c r="X9815">
        <v>669.40958286477826</v>
      </c>
      <c r="Y9815">
        <v>0</v>
      </c>
      <c r="Z9815">
        <v>0</v>
      </c>
      <c r="AA9815">
        <v>0</v>
      </c>
      <c r="AB9815">
        <v>368.41123920817279</v>
      </c>
      <c r="AC9815">
        <v>0</v>
      </c>
      <c r="AD9815">
        <v>0</v>
      </c>
      <c r="AE9815">
        <v>1037.8208220729512</v>
      </c>
    </row>
    <row r="9816" spans="1:31" x14ac:dyDescent="0.3">
      <c r="A9816">
        <v>2712403</v>
      </c>
      <c r="B9816">
        <v>1</v>
      </c>
      <c r="C9816" t="s">
        <v>80</v>
      </c>
      <c r="D9816" t="s">
        <v>95</v>
      </c>
      <c r="E9816" t="s">
        <v>213</v>
      </c>
      <c r="F9816" t="s">
        <v>6248</v>
      </c>
      <c r="G9816" t="s">
        <v>152</v>
      </c>
      <c r="H9816" t="s">
        <v>153</v>
      </c>
      <c r="I9816" t="s">
        <v>136</v>
      </c>
      <c r="J9816" t="s">
        <v>137</v>
      </c>
      <c r="K9816" t="s">
        <v>138</v>
      </c>
      <c r="L9816" t="s">
        <v>26620</v>
      </c>
      <c r="M9816" t="s">
        <v>26621</v>
      </c>
      <c r="N9816">
        <v>7.1111111000000005E-2</v>
      </c>
      <c r="O9816">
        <v>2</v>
      </c>
      <c r="P9816">
        <v>944</v>
      </c>
      <c r="Q9816">
        <v>5</v>
      </c>
      <c r="R9816">
        <v>26</v>
      </c>
      <c r="S9816">
        <v>28</v>
      </c>
      <c r="T9816">
        <v>59</v>
      </c>
      <c r="U9816">
        <v>2</v>
      </c>
      <c r="V9816">
        <v>0</v>
      </c>
      <c r="W9816">
        <v>4.1330633378560008E-2</v>
      </c>
      <c r="X9816">
        <v>9.6655223536164847</v>
      </c>
      <c r="Y9816">
        <v>0.27825826816213339</v>
      </c>
      <c r="Z9816">
        <v>0.45189985811114669</v>
      </c>
      <c r="AA9816">
        <v>26.510532114584748</v>
      </c>
      <c r="AB9816">
        <v>2.4986738945015463</v>
      </c>
      <c r="AC9816">
        <v>14.692212424128</v>
      </c>
      <c r="AD9816">
        <v>0</v>
      </c>
      <c r="AE9816">
        <v>54.13842954648262</v>
      </c>
    </row>
    <row r="9817" spans="1:31" x14ac:dyDescent="0.3">
      <c r="A9817">
        <v>2712572</v>
      </c>
      <c r="B9817">
        <v>1</v>
      </c>
      <c r="C9817" t="s">
        <v>80</v>
      </c>
      <c r="D9817" t="s">
        <v>104</v>
      </c>
      <c r="E9817" t="s">
        <v>145</v>
      </c>
      <c r="F9817" t="s">
        <v>26622</v>
      </c>
      <c r="G9817" t="s">
        <v>230</v>
      </c>
      <c r="H9817" t="s">
        <v>135</v>
      </c>
      <c r="I9817" t="s">
        <v>136</v>
      </c>
      <c r="J9817" t="s">
        <v>137</v>
      </c>
      <c r="K9817" t="s">
        <v>138</v>
      </c>
      <c r="L9817" t="s">
        <v>26623</v>
      </c>
      <c r="M9817" t="s">
        <v>26624</v>
      </c>
      <c r="N9817">
        <v>2.2486111110000002</v>
      </c>
      <c r="O9817">
        <v>0</v>
      </c>
      <c r="P9817">
        <v>1</v>
      </c>
      <c r="Q9817">
        <v>0</v>
      </c>
      <c r="R9817">
        <v>0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0.86466571414368021</v>
      </c>
      <c r="Y9817">
        <v>0</v>
      </c>
      <c r="Z9817">
        <v>0</v>
      </c>
      <c r="AA9817">
        <v>0</v>
      </c>
      <c r="AB9817">
        <v>0</v>
      </c>
      <c r="AC9817">
        <v>0</v>
      </c>
      <c r="AD9817">
        <v>0</v>
      </c>
      <c r="AE9817">
        <v>0.86466571414368021</v>
      </c>
    </row>
    <row r="9818" spans="1:31" x14ac:dyDescent="0.3">
      <c r="A9818">
        <v>2712280</v>
      </c>
      <c r="B9818">
        <v>1</v>
      </c>
      <c r="C9818" t="s">
        <v>80</v>
      </c>
      <c r="D9818" t="s">
        <v>105</v>
      </c>
      <c r="E9818" t="s">
        <v>156</v>
      </c>
      <c r="F9818" t="s">
        <v>26625</v>
      </c>
      <c r="G9818" t="s">
        <v>185</v>
      </c>
      <c r="H9818" t="s">
        <v>153</v>
      </c>
      <c r="I9818" t="s">
        <v>136</v>
      </c>
      <c r="J9818" t="s">
        <v>137</v>
      </c>
      <c r="K9818" t="s">
        <v>138</v>
      </c>
      <c r="L9818" t="s">
        <v>26626</v>
      </c>
      <c r="M9818" t="s">
        <v>26627</v>
      </c>
      <c r="N9818">
        <v>3.1580555549999998</v>
      </c>
      <c r="O9818">
        <v>0</v>
      </c>
      <c r="P9818">
        <v>662</v>
      </c>
      <c r="Q9818">
        <v>0</v>
      </c>
      <c r="R9818">
        <v>71</v>
      </c>
      <c r="S9818">
        <v>2</v>
      </c>
      <c r="T9818">
        <v>72</v>
      </c>
      <c r="U9818">
        <v>0</v>
      </c>
      <c r="V9818">
        <v>0</v>
      </c>
      <c r="W9818">
        <v>0</v>
      </c>
      <c r="X9818">
        <v>338.26874938657301</v>
      </c>
      <c r="Y9818">
        <v>0</v>
      </c>
      <c r="Z9818">
        <v>29.466322411673751</v>
      </c>
      <c r="AA9818">
        <v>116.40556579705438</v>
      </c>
      <c r="AB9818">
        <v>184.90986088686682</v>
      </c>
      <c r="AC9818">
        <v>0</v>
      </c>
      <c r="AD9818">
        <v>0</v>
      </c>
      <c r="AE9818">
        <v>669.05049848216788</v>
      </c>
    </row>
    <row r="9819" spans="1:31" x14ac:dyDescent="0.3">
      <c r="A9819">
        <v>2712366</v>
      </c>
      <c r="B9819">
        <v>1</v>
      </c>
      <c r="C9819" t="s">
        <v>80</v>
      </c>
      <c r="D9819" t="s">
        <v>88</v>
      </c>
      <c r="E9819" t="s">
        <v>161</v>
      </c>
      <c r="F9819" t="s">
        <v>26628</v>
      </c>
      <c r="G9819" t="s">
        <v>300</v>
      </c>
      <c r="H9819" t="s">
        <v>135</v>
      </c>
      <c r="I9819" t="s">
        <v>136</v>
      </c>
      <c r="J9819" t="s">
        <v>137</v>
      </c>
      <c r="K9819" t="s">
        <v>210</v>
      </c>
      <c r="L9819" t="s">
        <v>26629</v>
      </c>
      <c r="M9819" t="s">
        <v>26630</v>
      </c>
      <c r="N9819">
        <v>1.8958333329999999</v>
      </c>
      <c r="O9819">
        <v>0</v>
      </c>
      <c r="P9819">
        <v>69</v>
      </c>
      <c r="Q9819">
        <v>0</v>
      </c>
      <c r="R9819">
        <v>0</v>
      </c>
      <c r="S9819">
        <v>0</v>
      </c>
      <c r="T9819">
        <v>4</v>
      </c>
      <c r="U9819">
        <v>0</v>
      </c>
      <c r="V9819">
        <v>0</v>
      </c>
      <c r="W9819">
        <v>0</v>
      </c>
      <c r="X9819">
        <v>20.798035352543707</v>
      </c>
      <c r="Y9819">
        <v>0</v>
      </c>
      <c r="Z9819">
        <v>0</v>
      </c>
      <c r="AA9819">
        <v>0</v>
      </c>
      <c r="AB9819">
        <v>0.48462877517075514</v>
      </c>
      <c r="AC9819">
        <v>0</v>
      </c>
      <c r="AD9819">
        <v>0</v>
      </c>
      <c r="AE9819">
        <v>21.282664127714462</v>
      </c>
    </row>
    <row r="9820" spans="1:31" x14ac:dyDescent="0.3">
      <c r="A9820">
        <v>2712747</v>
      </c>
      <c r="B9820">
        <v>1</v>
      </c>
      <c r="C9820" t="s">
        <v>80</v>
      </c>
      <c r="D9820" t="s">
        <v>94</v>
      </c>
      <c r="E9820" t="s">
        <v>145</v>
      </c>
      <c r="F9820" t="s">
        <v>26631</v>
      </c>
      <c r="G9820" t="s">
        <v>147</v>
      </c>
      <c r="H9820" t="s">
        <v>135</v>
      </c>
      <c r="I9820" t="s">
        <v>136</v>
      </c>
      <c r="J9820" t="s">
        <v>137</v>
      </c>
      <c r="K9820" t="s">
        <v>138</v>
      </c>
      <c r="L9820" t="s">
        <v>26632</v>
      </c>
      <c r="M9820" t="s">
        <v>26633</v>
      </c>
      <c r="N9820">
        <v>1.053055555</v>
      </c>
      <c r="O9820">
        <v>0</v>
      </c>
      <c r="P9820">
        <v>0</v>
      </c>
      <c r="Q9820">
        <v>0</v>
      </c>
      <c r="R9820">
        <v>1</v>
      </c>
      <c r="S9820">
        <v>0</v>
      </c>
      <c r="T9820">
        <v>0</v>
      </c>
      <c r="U9820">
        <v>0</v>
      </c>
      <c r="V9820">
        <v>0</v>
      </c>
      <c r="W9820">
        <v>0</v>
      </c>
      <c r="X9820">
        <v>0</v>
      </c>
      <c r="Y9820">
        <v>0</v>
      </c>
      <c r="Z9820">
        <v>0</v>
      </c>
      <c r="AA9820">
        <v>0</v>
      </c>
      <c r="AB9820">
        <v>0</v>
      </c>
      <c r="AC9820">
        <v>0</v>
      </c>
      <c r="AD9820">
        <v>0</v>
      </c>
      <c r="AE9820">
        <v>0</v>
      </c>
    </row>
    <row r="9821" spans="1:31" x14ac:dyDescent="0.3">
      <c r="A9821">
        <v>2712893</v>
      </c>
      <c r="B9821">
        <v>1</v>
      </c>
      <c r="C9821" t="s">
        <v>81</v>
      </c>
      <c r="D9821" t="s">
        <v>123</v>
      </c>
      <c r="E9821" t="s">
        <v>161</v>
      </c>
      <c r="F9821" t="s">
        <v>26634</v>
      </c>
      <c r="G9821" t="s">
        <v>134</v>
      </c>
      <c r="H9821" t="s">
        <v>135</v>
      </c>
      <c r="I9821" t="s">
        <v>136</v>
      </c>
      <c r="J9821" t="s">
        <v>137</v>
      </c>
      <c r="K9821" t="s">
        <v>138</v>
      </c>
      <c r="L9821" t="s">
        <v>26635</v>
      </c>
      <c r="M9821" t="s">
        <v>26636</v>
      </c>
      <c r="N9821">
        <v>2.8313888880000002</v>
      </c>
      <c r="O9821">
        <v>0</v>
      </c>
      <c r="P9821">
        <v>185</v>
      </c>
      <c r="Q9821">
        <v>0</v>
      </c>
      <c r="R9821">
        <v>0</v>
      </c>
      <c r="S9821">
        <v>0</v>
      </c>
      <c r="T9821">
        <v>2</v>
      </c>
      <c r="U9821">
        <v>0</v>
      </c>
      <c r="V9821">
        <v>0</v>
      </c>
      <c r="W9821">
        <v>0</v>
      </c>
      <c r="X9821">
        <v>73.067824088177858</v>
      </c>
      <c r="Y9821">
        <v>0</v>
      </c>
      <c r="Z9821">
        <v>0</v>
      </c>
      <c r="AA9821">
        <v>0</v>
      </c>
      <c r="AB9821">
        <v>1.050012739019075</v>
      </c>
      <c r="AC9821">
        <v>0</v>
      </c>
      <c r="AD9821">
        <v>0</v>
      </c>
      <c r="AE9821">
        <v>74.117836827196939</v>
      </c>
    </row>
    <row r="9822" spans="1:31" x14ac:dyDescent="0.3">
      <c r="A9822">
        <v>2712555</v>
      </c>
      <c r="B9822">
        <v>1</v>
      </c>
      <c r="C9822" t="s">
        <v>81</v>
      </c>
      <c r="D9822" t="s">
        <v>113</v>
      </c>
      <c r="E9822" t="s">
        <v>213</v>
      </c>
      <c r="F9822" t="s">
        <v>20148</v>
      </c>
      <c r="G9822" t="s">
        <v>152</v>
      </c>
      <c r="H9822" t="s">
        <v>153</v>
      </c>
      <c r="I9822" t="s">
        <v>490</v>
      </c>
      <c r="J9822" t="s">
        <v>137</v>
      </c>
      <c r="K9822" t="s">
        <v>138</v>
      </c>
      <c r="L9822" t="s">
        <v>26637</v>
      </c>
      <c r="M9822" t="s">
        <v>26638</v>
      </c>
      <c r="N9822">
        <v>1.8333333E-2</v>
      </c>
      <c r="O9822">
        <v>1</v>
      </c>
      <c r="P9822">
        <v>283</v>
      </c>
      <c r="Q9822">
        <v>10</v>
      </c>
      <c r="R9822">
        <v>23</v>
      </c>
      <c r="S9822">
        <v>0</v>
      </c>
      <c r="T9822">
        <v>17</v>
      </c>
      <c r="U9822">
        <v>0</v>
      </c>
      <c r="V9822">
        <v>0</v>
      </c>
      <c r="W9822">
        <v>3.2375961749999999E-3</v>
      </c>
      <c r="X9822">
        <v>0.84309088560790435</v>
      </c>
      <c r="Y9822">
        <v>2.24629940106E-2</v>
      </c>
      <c r="Z9822">
        <v>2.1165470374400003E-2</v>
      </c>
      <c r="AA9822">
        <v>0</v>
      </c>
      <c r="AB9822">
        <v>0.133999509745585</v>
      </c>
      <c r="AC9822">
        <v>0</v>
      </c>
      <c r="AD9822">
        <v>0</v>
      </c>
      <c r="AE9822">
        <v>1.0239564559134893</v>
      </c>
    </row>
    <row r="9823" spans="1:31" x14ac:dyDescent="0.3">
      <c r="A9823">
        <v>2712206</v>
      </c>
      <c r="B9823">
        <v>1</v>
      </c>
      <c r="C9823" t="s">
        <v>80</v>
      </c>
      <c r="D9823" t="s">
        <v>101</v>
      </c>
      <c r="E9823" t="s">
        <v>161</v>
      </c>
      <c r="F9823" t="s">
        <v>9713</v>
      </c>
      <c r="G9823" t="s">
        <v>170</v>
      </c>
      <c r="H9823" t="s">
        <v>135</v>
      </c>
      <c r="I9823" t="s">
        <v>136</v>
      </c>
      <c r="J9823" t="s">
        <v>137</v>
      </c>
      <c r="K9823" t="s">
        <v>138</v>
      </c>
      <c r="L9823" t="s">
        <v>26639</v>
      </c>
      <c r="M9823" t="s">
        <v>26640</v>
      </c>
      <c r="N9823">
        <v>0.36583333299999998</v>
      </c>
      <c r="O9823">
        <v>0</v>
      </c>
      <c r="P9823">
        <v>112</v>
      </c>
      <c r="Q9823">
        <v>0</v>
      </c>
      <c r="R9823">
        <v>1</v>
      </c>
      <c r="S9823">
        <v>0</v>
      </c>
      <c r="T9823">
        <v>6</v>
      </c>
      <c r="U9823">
        <v>0</v>
      </c>
      <c r="V9823">
        <v>0</v>
      </c>
      <c r="W9823">
        <v>0</v>
      </c>
      <c r="X9823">
        <v>7.101100977587067</v>
      </c>
      <c r="Y9823">
        <v>0</v>
      </c>
      <c r="Z9823">
        <v>0.19467087737868002</v>
      </c>
      <c r="AA9823">
        <v>0</v>
      </c>
      <c r="AB9823">
        <v>1.1401491868468951</v>
      </c>
      <c r="AC9823">
        <v>0</v>
      </c>
      <c r="AD9823">
        <v>0</v>
      </c>
      <c r="AE9823">
        <v>8.4359210418126427</v>
      </c>
    </row>
    <row r="9824" spans="1:31" x14ac:dyDescent="0.3">
      <c r="A9824">
        <v>2712601</v>
      </c>
      <c r="B9824">
        <v>1</v>
      </c>
      <c r="C9824" t="s">
        <v>81</v>
      </c>
      <c r="D9824" t="s">
        <v>120</v>
      </c>
      <c r="E9824" t="s">
        <v>213</v>
      </c>
      <c r="F9824" t="s">
        <v>26641</v>
      </c>
      <c r="G9824" t="s">
        <v>152</v>
      </c>
      <c r="H9824" t="s">
        <v>153</v>
      </c>
      <c r="I9824" t="s">
        <v>136</v>
      </c>
      <c r="J9824" t="s">
        <v>137</v>
      </c>
      <c r="K9824" t="s">
        <v>138</v>
      </c>
      <c r="L9824" t="s">
        <v>26642</v>
      </c>
      <c r="M9824" t="s">
        <v>26643</v>
      </c>
      <c r="N9824">
        <v>0.569722222</v>
      </c>
      <c r="O9824">
        <v>1</v>
      </c>
      <c r="P9824">
        <v>0</v>
      </c>
      <c r="Q9824">
        <v>39</v>
      </c>
      <c r="R9824">
        <v>43</v>
      </c>
      <c r="S9824">
        <v>4</v>
      </c>
      <c r="T9824">
        <v>0</v>
      </c>
      <c r="U9824">
        <v>0</v>
      </c>
      <c r="V9824">
        <v>0</v>
      </c>
      <c r="W9824">
        <v>0.10031754632083333</v>
      </c>
      <c r="X9824">
        <v>0</v>
      </c>
      <c r="Y9824">
        <v>3.1697256822494899</v>
      </c>
      <c r="Z9824">
        <v>0.60269992078333334</v>
      </c>
      <c r="AA9824">
        <v>0.55211812533836002</v>
      </c>
      <c r="AB9824">
        <v>0</v>
      </c>
      <c r="AC9824">
        <v>0</v>
      </c>
      <c r="AD9824">
        <v>0</v>
      </c>
      <c r="AE9824">
        <v>4.4248612746920166</v>
      </c>
    </row>
    <row r="9825" spans="1:31" x14ac:dyDescent="0.3">
      <c r="A9825">
        <v>2712701</v>
      </c>
      <c r="B9825">
        <v>1</v>
      </c>
      <c r="C9825" t="s">
        <v>80</v>
      </c>
      <c r="D9825" t="s">
        <v>95</v>
      </c>
      <c r="E9825" t="s">
        <v>213</v>
      </c>
      <c r="F9825" t="s">
        <v>8980</v>
      </c>
      <c r="G9825" t="s">
        <v>152</v>
      </c>
      <c r="H9825" t="s">
        <v>153</v>
      </c>
      <c r="I9825" t="s">
        <v>136</v>
      </c>
      <c r="J9825" t="s">
        <v>137</v>
      </c>
      <c r="K9825" t="s">
        <v>138</v>
      </c>
      <c r="L9825" t="s">
        <v>26644</v>
      </c>
      <c r="M9825" t="s">
        <v>26645</v>
      </c>
      <c r="N9825">
        <v>0.79333333299999997</v>
      </c>
      <c r="O9825">
        <v>5</v>
      </c>
      <c r="P9825">
        <v>286</v>
      </c>
      <c r="Q9825">
        <v>8</v>
      </c>
      <c r="R9825">
        <v>1</v>
      </c>
      <c r="S9825">
        <v>27</v>
      </c>
      <c r="T9825">
        <v>12</v>
      </c>
      <c r="U9825">
        <v>2</v>
      </c>
      <c r="V9825">
        <v>0</v>
      </c>
      <c r="W9825">
        <v>2.9358346869409044</v>
      </c>
      <c r="X9825">
        <v>53.566770051547252</v>
      </c>
      <c r="Y9825">
        <v>58.399459207123975</v>
      </c>
      <c r="Z9825">
        <v>2.0036759260448038</v>
      </c>
      <c r="AA9825">
        <v>313.85860660741116</v>
      </c>
      <c r="AB9825">
        <v>6.3677813567742554</v>
      </c>
      <c r="AC9825">
        <v>176.86694825445417</v>
      </c>
      <c r="AD9825">
        <v>0</v>
      </c>
      <c r="AE9825">
        <v>613.99907609029651</v>
      </c>
    </row>
    <row r="9826" spans="1:31" x14ac:dyDescent="0.3">
      <c r="A9826">
        <v>2712352</v>
      </c>
      <c r="B9826">
        <v>1</v>
      </c>
      <c r="C9826" t="s">
        <v>80</v>
      </c>
      <c r="D9826" t="s">
        <v>103</v>
      </c>
      <c r="E9826" t="s">
        <v>156</v>
      </c>
      <c r="F9826" t="s">
        <v>26646</v>
      </c>
      <c r="G9826" t="s">
        <v>185</v>
      </c>
      <c r="H9826" t="s">
        <v>153</v>
      </c>
      <c r="I9826" t="s">
        <v>136</v>
      </c>
      <c r="J9826" t="s">
        <v>137</v>
      </c>
      <c r="K9826" t="s">
        <v>138</v>
      </c>
      <c r="L9826" t="s">
        <v>26647</v>
      </c>
      <c r="M9826" t="s">
        <v>26648</v>
      </c>
      <c r="N9826">
        <v>0.65333333299999996</v>
      </c>
      <c r="O9826">
        <v>0</v>
      </c>
      <c r="P9826">
        <v>0</v>
      </c>
      <c r="Q9826">
        <v>1</v>
      </c>
      <c r="R9826">
        <v>0</v>
      </c>
      <c r="S9826">
        <v>0</v>
      </c>
      <c r="T9826">
        <v>0</v>
      </c>
      <c r="U9826">
        <v>0</v>
      </c>
      <c r="V9826">
        <v>0</v>
      </c>
      <c r="W9826">
        <v>0</v>
      </c>
      <c r="X9826">
        <v>0</v>
      </c>
      <c r="Y9826">
        <v>1.0215919678410601</v>
      </c>
      <c r="Z9826">
        <v>0</v>
      </c>
      <c r="AA9826">
        <v>0</v>
      </c>
      <c r="AB9826">
        <v>0</v>
      </c>
      <c r="AC9826">
        <v>0</v>
      </c>
      <c r="AD9826">
        <v>0</v>
      </c>
      <c r="AE9826">
        <v>1.0215919678410601</v>
      </c>
    </row>
    <row r="9827" spans="1:31" x14ac:dyDescent="0.3">
      <c r="A9827">
        <v>2712887</v>
      </c>
      <c r="B9827">
        <v>1</v>
      </c>
      <c r="C9827" t="s">
        <v>80</v>
      </c>
      <c r="D9827" t="s">
        <v>90</v>
      </c>
      <c r="E9827" t="s">
        <v>173</v>
      </c>
      <c r="F9827" t="s">
        <v>26649</v>
      </c>
      <c r="G9827" t="s">
        <v>2928</v>
      </c>
      <c r="H9827" t="s">
        <v>153</v>
      </c>
      <c r="I9827" t="s">
        <v>136</v>
      </c>
      <c r="J9827" t="s">
        <v>137</v>
      </c>
      <c r="K9827" t="s">
        <v>138</v>
      </c>
      <c r="L9827" t="s">
        <v>26650</v>
      </c>
      <c r="M9827" t="s">
        <v>26651</v>
      </c>
      <c r="N9827">
        <v>0.71027777700000005</v>
      </c>
      <c r="O9827">
        <v>1</v>
      </c>
      <c r="P9827">
        <v>18722</v>
      </c>
      <c r="Q9827">
        <v>0</v>
      </c>
      <c r="R9827">
        <v>0</v>
      </c>
      <c r="S9827">
        <v>4</v>
      </c>
      <c r="T9827">
        <v>1620</v>
      </c>
      <c r="U9827">
        <v>0</v>
      </c>
      <c r="V9827">
        <v>2</v>
      </c>
      <c r="W9827">
        <v>8.4911042075708334</v>
      </c>
      <c r="X9827">
        <v>2414.1365465333274</v>
      </c>
      <c r="Y9827">
        <v>0</v>
      </c>
      <c r="Z9827">
        <v>0</v>
      </c>
      <c r="AA9827">
        <v>428.33687257386214</v>
      </c>
      <c r="AB9827">
        <v>599.00196528460867</v>
      </c>
      <c r="AC9827">
        <v>0</v>
      </c>
      <c r="AD9827">
        <v>8.3756922569913002</v>
      </c>
      <c r="AE9827">
        <v>3458.3421808563603</v>
      </c>
    </row>
    <row r="9828" spans="1:31" x14ac:dyDescent="0.3">
      <c r="A9828">
        <v>2712492</v>
      </c>
      <c r="B9828">
        <v>1</v>
      </c>
      <c r="C9828" t="s">
        <v>81</v>
      </c>
      <c r="D9828" t="s">
        <v>115</v>
      </c>
      <c r="E9828" t="s">
        <v>161</v>
      </c>
      <c r="F9828" t="s">
        <v>26652</v>
      </c>
      <c r="G9828" t="s">
        <v>170</v>
      </c>
      <c r="H9828" t="s">
        <v>135</v>
      </c>
      <c r="I9828" t="s">
        <v>136</v>
      </c>
      <c r="J9828" t="s">
        <v>137</v>
      </c>
      <c r="K9828" t="s">
        <v>138</v>
      </c>
      <c r="L9828" t="s">
        <v>26653</v>
      </c>
      <c r="M9828" t="s">
        <v>26654</v>
      </c>
      <c r="N9828">
        <v>0.77500000000000002</v>
      </c>
      <c r="O9828">
        <v>0</v>
      </c>
      <c r="P9828">
        <v>18</v>
      </c>
      <c r="Q9828">
        <v>0</v>
      </c>
      <c r="R9828">
        <v>0</v>
      </c>
      <c r="S9828">
        <v>0</v>
      </c>
      <c r="T9828">
        <v>0</v>
      </c>
      <c r="U9828">
        <v>0</v>
      </c>
      <c r="V9828">
        <v>0</v>
      </c>
      <c r="W9828">
        <v>0</v>
      </c>
      <c r="X9828">
        <v>1.3441673889547201</v>
      </c>
      <c r="Y9828">
        <v>0</v>
      </c>
      <c r="Z9828">
        <v>0</v>
      </c>
      <c r="AA9828">
        <v>0</v>
      </c>
      <c r="AB9828">
        <v>0</v>
      </c>
      <c r="AC9828">
        <v>0</v>
      </c>
      <c r="AD9828">
        <v>0</v>
      </c>
      <c r="AE9828">
        <v>1.3441673889547201</v>
      </c>
    </row>
    <row r="9829" spans="1:31" x14ac:dyDescent="0.3">
      <c r="A9829">
        <v>2712475</v>
      </c>
      <c r="B9829">
        <v>1</v>
      </c>
      <c r="C9829" t="s">
        <v>80</v>
      </c>
      <c r="D9829" t="s">
        <v>107</v>
      </c>
      <c r="E9829" t="s">
        <v>156</v>
      </c>
      <c r="F9829" t="s">
        <v>26655</v>
      </c>
      <c r="G9829" t="s">
        <v>185</v>
      </c>
      <c r="H9829" t="s">
        <v>153</v>
      </c>
      <c r="I9829" t="s">
        <v>136</v>
      </c>
      <c r="J9829" t="s">
        <v>137</v>
      </c>
      <c r="K9829" t="s">
        <v>138</v>
      </c>
      <c r="L9829" t="s">
        <v>26656</v>
      </c>
      <c r="M9829" t="s">
        <v>26657</v>
      </c>
      <c r="N9829">
        <v>0.56722222200000005</v>
      </c>
      <c r="O9829">
        <v>0</v>
      </c>
      <c r="P9829">
        <v>198</v>
      </c>
      <c r="Q9829">
        <v>0</v>
      </c>
      <c r="R9829">
        <v>0</v>
      </c>
      <c r="S9829">
        <v>0</v>
      </c>
      <c r="T9829">
        <v>32</v>
      </c>
      <c r="U9829">
        <v>0</v>
      </c>
      <c r="V9829">
        <v>0</v>
      </c>
      <c r="W9829">
        <v>0</v>
      </c>
      <c r="X9829">
        <v>12.779758250200489</v>
      </c>
      <c r="Y9829">
        <v>0</v>
      </c>
      <c r="Z9829">
        <v>0</v>
      </c>
      <c r="AA9829">
        <v>0</v>
      </c>
      <c r="AB9829">
        <v>25.661400942453248</v>
      </c>
      <c r="AC9829">
        <v>0</v>
      </c>
      <c r="AD9829">
        <v>0</v>
      </c>
      <c r="AE9829">
        <v>38.441159192653735</v>
      </c>
    </row>
    <row r="9830" spans="1:31" x14ac:dyDescent="0.3">
      <c r="A9830">
        <v>2712618</v>
      </c>
      <c r="B9830">
        <v>1</v>
      </c>
      <c r="C9830" t="s">
        <v>81</v>
      </c>
      <c r="D9830" t="s">
        <v>120</v>
      </c>
      <c r="E9830" t="s">
        <v>161</v>
      </c>
      <c r="F9830" t="s">
        <v>16659</v>
      </c>
      <c r="G9830" t="s">
        <v>158</v>
      </c>
      <c r="H9830" t="s">
        <v>135</v>
      </c>
      <c r="I9830" t="s">
        <v>136</v>
      </c>
      <c r="J9830" t="s">
        <v>137</v>
      </c>
      <c r="K9830" t="s">
        <v>138</v>
      </c>
      <c r="L9830" t="s">
        <v>26658</v>
      </c>
      <c r="M9830" t="s">
        <v>26659</v>
      </c>
      <c r="N9830">
        <v>1.535833333</v>
      </c>
      <c r="O9830">
        <v>0</v>
      </c>
      <c r="P9830">
        <v>155</v>
      </c>
      <c r="Q9830">
        <v>0</v>
      </c>
      <c r="R9830">
        <v>0</v>
      </c>
      <c r="S9830">
        <v>0</v>
      </c>
      <c r="T9830">
        <v>4</v>
      </c>
      <c r="U9830">
        <v>0</v>
      </c>
      <c r="V9830">
        <v>0</v>
      </c>
      <c r="W9830">
        <v>0</v>
      </c>
      <c r="X9830">
        <v>71.118367574422592</v>
      </c>
      <c r="Y9830">
        <v>0</v>
      </c>
      <c r="Z9830">
        <v>0</v>
      </c>
      <c r="AA9830">
        <v>0</v>
      </c>
      <c r="AB9830">
        <v>1.25794346479399</v>
      </c>
      <c r="AC9830">
        <v>0</v>
      </c>
      <c r="AD9830">
        <v>0</v>
      </c>
      <c r="AE9830">
        <v>72.376311039216588</v>
      </c>
    </row>
    <row r="9831" spans="1:31" x14ac:dyDescent="0.3">
      <c r="A9831">
        <v>2712853</v>
      </c>
      <c r="B9831">
        <v>1</v>
      </c>
      <c r="C9831" t="s">
        <v>81</v>
      </c>
      <c r="D9831" t="s">
        <v>127</v>
      </c>
      <c r="E9831" t="s">
        <v>213</v>
      </c>
      <c r="F9831" t="s">
        <v>26660</v>
      </c>
      <c r="G9831" t="s">
        <v>152</v>
      </c>
      <c r="H9831" t="s">
        <v>153</v>
      </c>
      <c r="I9831" t="s">
        <v>136</v>
      </c>
      <c r="J9831" t="s">
        <v>137</v>
      </c>
      <c r="K9831" t="s">
        <v>138</v>
      </c>
      <c r="L9831" t="s">
        <v>26661</v>
      </c>
      <c r="M9831" t="s">
        <v>26662</v>
      </c>
      <c r="N9831">
        <v>0.331666666</v>
      </c>
      <c r="O9831">
        <v>0</v>
      </c>
      <c r="P9831">
        <v>440</v>
      </c>
      <c r="Q9831">
        <v>0</v>
      </c>
      <c r="R9831">
        <v>17</v>
      </c>
      <c r="S9831">
        <v>0</v>
      </c>
      <c r="T9831">
        <v>51</v>
      </c>
      <c r="U9831">
        <v>0</v>
      </c>
      <c r="V9831">
        <v>0</v>
      </c>
      <c r="W9831">
        <v>0</v>
      </c>
      <c r="X9831">
        <v>23.88894809297528</v>
      </c>
      <c r="Y9831">
        <v>0</v>
      </c>
      <c r="Z9831">
        <v>0.22204244660304001</v>
      </c>
      <c r="AA9831">
        <v>0</v>
      </c>
      <c r="AB9831">
        <v>10.418399397228781</v>
      </c>
      <c r="AC9831">
        <v>0</v>
      </c>
      <c r="AD9831">
        <v>0</v>
      </c>
      <c r="AE9831">
        <v>34.5293899368071</v>
      </c>
    </row>
    <row r="9832" spans="1:31" x14ac:dyDescent="0.3">
      <c r="A9832">
        <v>2712830</v>
      </c>
      <c r="B9832">
        <v>1</v>
      </c>
      <c r="C9832" t="s">
        <v>80</v>
      </c>
      <c r="D9832" t="s">
        <v>95</v>
      </c>
      <c r="E9832" t="s">
        <v>161</v>
      </c>
      <c r="F9832" t="s">
        <v>26663</v>
      </c>
      <c r="G9832" t="s">
        <v>170</v>
      </c>
      <c r="H9832" t="s">
        <v>135</v>
      </c>
      <c r="I9832" t="s">
        <v>136</v>
      </c>
      <c r="J9832" t="s">
        <v>137</v>
      </c>
      <c r="K9832" t="s">
        <v>138</v>
      </c>
      <c r="L9832" t="s">
        <v>26664</v>
      </c>
      <c r="M9832" t="s">
        <v>26665</v>
      </c>
      <c r="N9832">
        <v>0.258333333</v>
      </c>
      <c r="O9832">
        <v>0</v>
      </c>
      <c r="P9832">
        <v>25</v>
      </c>
      <c r="Q9832">
        <v>0</v>
      </c>
      <c r="R9832">
        <v>0</v>
      </c>
      <c r="S9832">
        <v>0</v>
      </c>
      <c r="T9832">
        <v>0</v>
      </c>
      <c r="U9832">
        <v>0</v>
      </c>
      <c r="V9832">
        <v>0</v>
      </c>
      <c r="W9832">
        <v>0</v>
      </c>
      <c r="X9832">
        <v>1.3348138294370002</v>
      </c>
      <c r="Y9832">
        <v>0</v>
      </c>
      <c r="Z9832">
        <v>0</v>
      </c>
      <c r="AA9832">
        <v>0</v>
      </c>
      <c r="AB9832">
        <v>0</v>
      </c>
      <c r="AC9832">
        <v>0</v>
      </c>
      <c r="AD9832">
        <v>0</v>
      </c>
      <c r="AE9832">
        <v>1.3348138294370002</v>
      </c>
    </row>
    <row r="9833" spans="1:31" x14ac:dyDescent="0.3">
      <c r="A9833">
        <v>2712498</v>
      </c>
      <c r="B9833">
        <v>1</v>
      </c>
      <c r="C9833" t="s">
        <v>80</v>
      </c>
      <c r="D9833" t="s">
        <v>107</v>
      </c>
      <c r="E9833" t="s">
        <v>145</v>
      </c>
      <c r="F9833" t="s">
        <v>26666</v>
      </c>
      <c r="G9833" t="s">
        <v>181</v>
      </c>
      <c r="H9833" t="s">
        <v>135</v>
      </c>
      <c r="I9833" t="s">
        <v>136</v>
      </c>
      <c r="J9833" t="s">
        <v>137</v>
      </c>
      <c r="K9833" t="s">
        <v>138</v>
      </c>
      <c r="L9833" t="s">
        <v>26667</v>
      </c>
      <c r="M9833" t="s">
        <v>26668</v>
      </c>
      <c r="N9833">
        <v>4.0963888879999999</v>
      </c>
      <c r="O9833">
        <v>0</v>
      </c>
      <c r="P9833">
        <v>2</v>
      </c>
      <c r="Q9833">
        <v>0</v>
      </c>
      <c r="R9833">
        <v>0</v>
      </c>
      <c r="S9833">
        <v>0</v>
      </c>
      <c r="T9833">
        <v>0</v>
      </c>
      <c r="U9833">
        <v>0</v>
      </c>
      <c r="V9833">
        <v>0</v>
      </c>
      <c r="W9833">
        <v>0</v>
      </c>
      <c r="X9833">
        <v>1.2039348543418531</v>
      </c>
      <c r="Y9833">
        <v>0</v>
      </c>
      <c r="Z9833">
        <v>0</v>
      </c>
      <c r="AA9833">
        <v>0</v>
      </c>
      <c r="AB9833">
        <v>0</v>
      </c>
      <c r="AC9833">
        <v>0</v>
      </c>
      <c r="AD9833">
        <v>0</v>
      </c>
      <c r="AE9833">
        <v>1.2039348543418531</v>
      </c>
    </row>
    <row r="9834" spans="1:31" x14ac:dyDescent="0.3">
      <c r="A9834">
        <v>2712312</v>
      </c>
      <c r="B9834">
        <v>1</v>
      </c>
      <c r="C9834" t="s">
        <v>80</v>
      </c>
      <c r="D9834" t="s">
        <v>93</v>
      </c>
      <c r="E9834" t="s">
        <v>150</v>
      </c>
      <c r="F9834" t="s">
        <v>26669</v>
      </c>
      <c r="G9834" t="s">
        <v>152</v>
      </c>
      <c r="H9834" t="s">
        <v>153</v>
      </c>
      <c r="I9834" t="s">
        <v>136</v>
      </c>
      <c r="J9834" t="s">
        <v>137</v>
      </c>
      <c r="K9834" t="s">
        <v>138</v>
      </c>
      <c r="L9834" t="s">
        <v>26670</v>
      </c>
      <c r="M9834" t="s">
        <v>26671</v>
      </c>
      <c r="N9834">
        <v>0.20138888799999999</v>
      </c>
      <c r="O9834">
        <v>0</v>
      </c>
      <c r="P9834">
        <v>637</v>
      </c>
      <c r="Q9834">
        <v>10</v>
      </c>
      <c r="R9834">
        <v>164</v>
      </c>
      <c r="S9834">
        <v>2</v>
      </c>
      <c r="T9834">
        <v>117</v>
      </c>
      <c r="U9834">
        <v>1</v>
      </c>
      <c r="V9834">
        <v>0</v>
      </c>
      <c r="W9834">
        <v>0</v>
      </c>
      <c r="X9834">
        <v>29.766450964794508</v>
      </c>
      <c r="Y9834">
        <v>4.8591855311185421</v>
      </c>
      <c r="Z9834">
        <v>48.093887293814269</v>
      </c>
      <c r="AA9834">
        <v>3.0776497487685623</v>
      </c>
      <c r="AB9834">
        <v>29.808766609772256</v>
      </c>
      <c r="AC9834">
        <v>34.309760261486119</v>
      </c>
      <c r="AD9834">
        <v>0</v>
      </c>
      <c r="AE9834">
        <v>149.91570040975427</v>
      </c>
    </row>
    <row r="9835" spans="1:31" x14ac:dyDescent="0.3">
      <c r="A9835">
        <v>2712306</v>
      </c>
      <c r="B9835">
        <v>1</v>
      </c>
      <c r="C9835" t="s">
        <v>81</v>
      </c>
      <c r="D9835" t="s">
        <v>122</v>
      </c>
      <c r="E9835" t="s">
        <v>150</v>
      </c>
      <c r="F9835" t="s">
        <v>6540</v>
      </c>
      <c r="G9835" t="s">
        <v>1613</v>
      </c>
      <c r="H9835" t="s">
        <v>153</v>
      </c>
      <c r="I9835" t="s">
        <v>136</v>
      </c>
      <c r="J9835" t="s">
        <v>137</v>
      </c>
      <c r="K9835" t="s">
        <v>210</v>
      </c>
      <c r="L9835" t="s">
        <v>26672</v>
      </c>
      <c r="M9835" t="s">
        <v>26673</v>
      </c>
      <c r="N9835">
        <v>0.10611111099999999</v>
      </c>
      <c r="O9835">
        <v>19</v>
      </c>
      <c r="P9835">
        <v>4160</v>
      </c>
      <c r="Q9835">
        <v>106</v>
      </c>
      <c r="R9835">
        <v>167</v>
      </c>
      <c r="S9835">
        <v>59</v>
      </c>
      <c r="T9835">
        <v>375</v>
      </c>
      <c r="U9835">
        <v>5</v>
      </c>
      <c r="V9835">
        <v>1</v>
      </c>
      <c r="W9835">
        <v>0.47413225928314984</v>
      </c>
      <c r="X9835">
        <v>62.344732794978547</v>
      </c>
      <c r="Y9835">
        <v>12.886701172975558</v>
      </c>
      <c r="Z9835">
        <v>5.04400466633804</v>
      </c>
      <c r="AA9835">
        <v>83.049524732605079</v>
      </c>
      <c r="AB9835">
        <v>26.095603800983824</v>
      </c>
      <c r="AC9835">
        <v>52.698158764159359</v>
      </c>
      <c r="AD9835">
        <v>14.079092187180429</v>
      </c>
      <c r="AE9835">
        <v>256.67195037850399</v>
      </c>
    </row>
    <row r="9836" spans="1:31" x14ac:dyDescent="0.3">
      <c r="A9836">
        <v>2712432</v>
      </c>
      <c r="B9836">
        <v>1</v>
      </c>
      <c r="C9836" t="s">
        <v>81</v>
      </c>
      <c r="D9836" t="s">
        <v>115</v>
      </c>
      <c r="E9836" t="s">
        <v>213</v>
      </c>
      <c r="F9836" t="s">
        <v>5956</v>
      </c>
      <c r="G9836" t="s">
        <v>152</v>
      </c>
      <c r="H9836" t="s">
        <v>153</v>
      </c>
      <c r="I9836" t="s">
        <v>490</v>
      </c>
      <c r="J9836" t="s">
        <v>137</v>
      </c>
      <c r="K9836" t="s">
        <v>138</v>
      </c>
      <c r="L9836" t="s">
        <v>26674</v>
      </c>
      <c r="M9836" t="s">
        <v>26675</v>
      </c>
      <c r="N9836">
        <v>9.7222220000000008E-3</v>
      </c>
      <c r="O9836">
        <v>3</v>
      </c>
      <c r="P9836">
        <v>485</v>
      </c>
      <c r="Q9836">
        <v>1</v>
      </c>
      <c r="R9836">
        <v>49</v>
      </c>
      <c r="S9836">
        <v>5</v>
      </c>
      <c r="T9836">
        <v>40</v>
      </c>
      <c r="U9836">
        <v>0</v>
      </c>
      <c r="V9836">
        <v>0</v>
      </c>
      <c r="W9836">
        <v>5.7532517875000001E-3</v>
      </c>
      <c r="X9836">
        <v>0.33353451378426702</v>
      </c>
      <c r="Y9836">
        <v>3.1365659880566665E-2</v>
      </c>
      <c r="Z9836">
        <v>8.7191716690400003E-2</v>
      </c>
      <c r="AA9836">
        <v>0.18248109617109168</v>
      </c>
      <c r="AB9836">
        <v>0.24162742453015837</v>
      </c>
      <c r="AC9836">
        <v>0</v>
      </c>
      <c r="AD9836">
        <v>0</v>
      </c>
      <c r="AE9836">
        <v>0.8819536628439838</v>
      </c>
    </row>
    <row r="9837" spans="1:31" x14ac:dyDescent="0.3">
      <c r="A9837">
        <v>2712332</v>
      </c>
      <c r="B9837">
        <v>1</v>
      </c>
      <c r="C9837" t="s">
        <v>80</v>
      </c>
      <c r="D9837" t="s">
        <v>94</v>
      </c>
      <c r="E9837" t="s">
        <v>150</v>
      </c>
      <c r="F9837" t="s">
        <v>16488</v>
      </c>
      <c r="G9837" t="s">
        <v>152</v>
      </c>
      <c r="H9837" t="s">
        <v>153</v>
      </c>
      <c r="I9837" t="s">
        <v>136</v>
      </c>
      <c r="J9837" t="s">
        <v>137</v>
      </c>
      <c r="K9837" t="s">
        <v>138</v>
      </c>
      <c r="L9837" t="s">
        <v>26676</v>
      </c>
      <c r="M9837" t="s">
        <v>26677</v>
      </c>
      <c r="N9837">
        <v>1.7297222219999999</v>
      </c>
      <c r="O9837">
        <v>0</v>
      </c>
      <c r="P9837">
        <v>0</v>
      </c>
      <c r="Q9837">
        <v>11</v>
      </c>
      <c r="R9837">
        <v>116</v>
      </c>
      <c r="S9837">
        <v>1</v>
      </c>
      <c r="T9837">
        <v>8</v>
      </c>
      <c r="U9837">
        <v>0</v>
      </c>
      <c r="V9837">
        <v>0</v>
      </c>
      <c r="W9837">
        <v>0</v>
      </c>
      <c r="X9837">
        <v>0</v>
      </c>
      <c r="Y9837">
        <v>2.3189119656771302</v>
      </c>
      <c r="Z9837">
        <v>7.2959242466133292</v>
      </c>
      <c r="AA9837">
        <v>21.447479517056514</v>
      </c>
      <c r="AB9837">
        <v>0</v>
      </c>
      <c r="AC9837">
        <v>0</v>
      </c>
      <c r="AD9837">
        <v>0</v>
      </c>
      <c r="AE9837">
        <v>31.062315729346974</v>
      </c>
    </row>
    <row r="9838" spans="1:31" x14ac:dyDescent="0.3">
      <c r="A9838">
        <v>2712873</v>
      </c>
      <c r="B9838">
        <v>1</v>
      </c>
      <c r="C9838" t="s">
        <v>80</v>
      </c>
      <c r="D9838" t="s">
        <v>107</v>
      </c>
      <c r="E9838" t="s">
        <v>161</v>
      </c>
      <c r="F9838" t="s">
        <v>26678</v>
      </c>
      <c r="G9838" t="s">
        <v>170</v>
      </c>
      <c r="H9838" t="s">
        <v>135</v>
      </c>
      <c r="I9838" t="s">
        <v>136</v>
      </c>
      <c r="J9838" t="s">
        <v>137</v>
      </c>
      <c r="K9838" t="s">
        <v>138</v>
      </c>
      <c r="L9838" t="s">
        <v>26679</v>
      </c>
      <c r="M9838" t="s">
        <v>26680</v>
      </c>
      <c r="N9838">
        <v>0.57972222200000001</v>
      </c>
      <c r="O9838">
        <v>0</v>
      </c>
      <c r="P9838">
        <v>92</v>
      </c>
      <c r="Q9838">
        <v>0</v>
      </c>
      <c r="R9838">
        <v>0</v>
      </c>
      <c r="S9838">
        <v>0</v>
      </c>
      <c r="T9838">
        <v>3</v>
      </c>
      <c r="U9838">
        <v>0</v>
      </c>
      <c r="V9838">
        <v>0</v>
      </c>
      <c r="W9838">
        <v>0</v>
      </c>
      <c r="X9838">
        <v>11.047998533877898</v>
      </c>
      <c r="Y9838">
        <v>0</v>
      </c>
      <c r="Z9838">
        <v>0</v>
      </c>
      <c r="AA9838">
        <v>0</v>
      </c>
      <c r="AB9838">
        <v>9.579965554225002E-3</v>
      </c>
      <c r="AC9838">
        <v>0</v>
      </c>
      <c r="AD9838">
        <v>0</v>
      </c>
      <c r="AE9838">
        <v>11.057578499432124</v>
      </c>
    </row>
    <row r="9839" spans="1:31" x14ac:dyDescent="0.3">
      <c r="A9839">
        <v>2712575</v>
      </c>
      <c r="B9839">
        <v>1</v>
      </c>
      <c r="C9839" t="s">
        <v>80</v>
      </c>
      <c r="D9839" t="s">
        <v>96</v>
      </c>
      <c r="E9839" t="s">
        <v>132</v>
      </c>
      <c r="F9839" t="s">
        <v>26681</v>
      </c>
      <c r="G9839" t="s">
        <v>300</v>
      </c>
      <c r="H9839" t="s">
        <v>135</v>
      </c>
      <c r="I9839" t="s">
        <v>136</v>
      </c>
      <c r="J9839" t="s">
        <v>137</v>
      </c>
      <c r="K9839" t="s">
        <v>210</v>
      </c>
      <c r="L9839" t="s">
        <v>26682</v>
      </c>
      <c r="M9839" t="s">
        <v>26683</v>
      </c>
      <c r="N9839">
        <v>2.2255555550000001</v>
      </c>
      <c r="O9839">
        <v>0</v>
      </c>
      <c r="P9839">
        <v>32</v>
      </c>
      <c r="Q9839">
        <v>0</v>
      </c>
      <c r="R9839">
        <v>0</v>
      </c>
      <c r="S9839">
        <v>0</v>
      </c>
      <c r="T9839">
        <v>1</v>
      </c>
      <c r="U9839">
        <v>0</v>
      </c>
      <c r="V9839">
        <v>1</v>
      </c>
      <c r="W9839">
        <v>0</v>
      </c>
      <c r="X9839">
        <v>5.6190650265733586</v>
      </c>
      <c r="Y9839">
        <v>0</v>
      </c>
      <c r="Z9839">
        <v>0</v>
      </c>
      <c r="AA9839">
        <v>0</v>
      </c>
      <c r="AB9839">
        <v>0</v>
      </c>
      <c r="AC9839">
        <v>0</v>
      </c>
      <c r="AD9839">
        <v>0</v>
      </c>
      <c r="AE9839">
        <v>5.6190650265733586</v>
      </c>
    </row>
    <row r="9840" spans="1:31" x14ac:dyDescent="0.3">
      <c r="A9840">
        <v>2712326</v>
      </c>
      <c r="B9840">
        <v>1</v>
      </c>
      <c r="C9840" t="s">
        <v>80</v>
      </c>
      <c r="D9840" t="s">
        <v>97</v>
      </c>
      <c r="E9840" t="s">
        <v>145</v>
      </c>
      <c r="F9840" t="s">
        <v>26684</v>
      </c>
      <c r="G9840" t="s">
        <v>230</v>
      </c>
      <c r="H9840" t="s">
        <v>135</v>
      </c>
      <c r="I9840" t="s">
        <v>136</v>
      </c>
      <c r="J9840" t="s">
        <v>137</v>
      </c>
      <c r="K9840" t="s">
        <v>138</v>
      </c>
      <c r="L9840" t="s">
        <v>26685</v>
      </c>
      <c r="M9840" t="s">
        <v>26686</v>
      </c>
      <c r="N9840">
        <v>5.2858333330000002</v>
      </c>
      <c r="O9840">
        <v>0</v>
      </c>
      <c r="P9840">
        <v>0</v>
      </c>
      <c r="Q9840">
        <v>0</v>
      </c>
      <c r="R9840">
        <v>1</v>
      </c>
      <c r="S9840">
        <v>0</v>
      </c>
      <c r="T9840">
        <v>0</v>
      </c>
      <c r="U9840">
        <v>0</v>
      </c>
      <c r="V9840">
        <v>0</v>
      </c>
      <c r="W9840">
        <v>0</v>
      </c>
      <c r="X9840">
        <v>0</v>
      </c>
      <c r="Y9840">
        <v>0</v>
      </c>
      <c r="Z9840">
        <v>0</v>
      </c>
      <c r="AA9840">
        <v>0</v>
      </c>
      <c r="AB9840">
        <v>0</v>
      </c>
      <c r="AC9840">
        <v>0</v>
      </c>
      <c r="AD9840">
        <v>0</v>
      </c>
      <c r="AE9840">
        <v>0</v>
      </c>
    </row>
    <row r="9841" spans="1:31" x14ac:dyDescent="0.3">
      <c r="A9841">
        <v>2712810</v>
      </c>
      <c r="B9841">
        <v>1</v>
      </c>
      <c r="C9841" t="s">
        <v>81</v>
      </c>
      <c r="D9841" t="s">
        <v>115</v>
      </c>
      <c r="E9841" t="s">
        <v>156</v>
      </c>
      <c r="F9841" t="s">
        <v>26687</v>
      </c>
      <c r="G9841" t="s">
        <v>185</v>
      </c>
      <c r="H9841" t="s">
        <v>153</v>
      </c>
      <c r="I9841" t="s">
        <v>136</v>
      </c>
      <c r="J9841" t="s">
        <v>137</v>
      </c>
      <c r="K9841" t="s">
        <v>138</v>
      </c>
      <c r="L9841" t="s">
        <v>26688</v>
      </c>
      <c r="M9841" t="s">
        <v>26689</v>
      </c>
      <c r="N9841">
        <v>1.6883333330000001</v>
      </c>
      <c r="O9841">
        <v>0</v>
      </c>
      <c r="P9841">
        <v>69</v>
      </c>
      <c r="Q9841">
        <v>1</v>
      </c>
      <c r="R9841">
        <v>32</v>
      </c>
      <c r="S9841">
        <v>0</v>
      </c>
      <c r="T9841">
        <v>1</v>
      </c>
      <c r="U9841">
        <v>0</v>
      </c>
      <c r="V9841">
        <v>0</v>
      </c>
      <c r="W9841">
        <v>0</v>
      </c>
      <c r="X9841">
        <v>1.7105387156699525</v>
      </c>
      <c r="Y9841">
        <v>5.8008388952371241</v>
      </c>
      <c r="Z9841">
        <v>0</v>
      </c>
      <c r="AA9841">
        <v>0</v>
      </c>
      <c r="AB9841">
        <v>0</v>
      </c>
      <c r="AC9841">
        <v>0</v>
      </c>
      <c r="AD9841">
        <v>0</v>
      </c>
      <c r="AE9841">
        <v>7.5113776109070765</v>
      </c>
    </row>
    <row r="9842" spans="1:31" x14ac:dyDescent="0.3">
      <c r="A9842">
        <v>2712518</v>
      </c>
      <c r="B9842">
        <v>1</v>
      </c>
      <c r="C9842" t="s">
        <v>80</v>
      </c>
      <c r="D9842" t="s">
        <v>93</v>
      </c>
      <c r="E9842" t="s">
        <v>161</v>
      </c>
      <c r="F9842" t="s">
        <v>26690</v>
      </c>
      <c r="G9842" t="s">
        <v>409</v>
      </c>
      <c r="H9842" t="s">
        <v>135</v>
      </c>
      <c r="I9842" t="s">
        <v>136</v>
      </c>
      <c r="J9842" t="s">
        <v>137</v>
      </c>
      <c r="K9842" t="s">
        <v>138</v>
      </c>
      <c r="L9842" t="s">
        <v>26691</v>
      </c>
      <c r="M9842" t="s">
        <v>26692</v>
      </c>
      <c r="N9842">
        <v>3.6927777769999999</v>
      </c>
      <c r="O9842">
        <v>0</v>
      </c>
      <c r="P9842">
        <v>11</v>
      </c>
      <c r="Q9842">
        <v>0</v>
      </c>
      <c r="R9842">
        <v>1</v>
      </c>
      <c r="S9842">
        <v>0</v>
      </c>
      <c r="T9842">
        <v>1</v>
      </c>
      <c r="U9842">
        <v>0</v>
      </c>
      <c r="V9842">
        <v>0</v>
      </c>
      <c r="W9842">
        <v>0</v>
      </c>
      <c r="X9842">
        <v>8.2227570192358392</v>
      </c>
      <c r="Y9842">
        <v>0</v>
      </c>
      <c r="Z9842">
        <v>5.7652774883637514</v>
      </c>
      <c r="AA9842">
        <v>0</v>
      </c>
      <c r="AB9842">
        <v>7.1475514970661456</v>
      </c>
      <c r="AC9842">
        <v>0</v>
      </c>
      <c r="AD9842">
        <v>0</v>
      </c>
      <c r="AE9842">
        <v>21.135586004665736</v>
      </c>
    </row>
    <row r="9843" spans="1:31" x14ac:dyDescent="0.3">
      <c r="A9843">
        <v>2712269</v>
      </c>
      <c r="B9843">
        <v>1</v>
      </c>
      <c r="C9843" t="s">
        <v>80</v>
      </c>
      <c r="D9843" t="s">
        <v>96</v>
      </c>
      <c r="E9843" t="s">
        <v>161</v>
      </c>
      <c r="F9843" t="s">
        <v>26693</v>
      </c>
      <c r="G9843" t="s">
        <v>163</v>
      </c>
      <c r="H9843" t="s">
        <v>135</v>
      </c>
      <c r="I9843" t="s">
        <v>136</v>
      </c>
      <c r="J9843" t="s">
        <v>137</v>
      </c>
      <c r="K9843" t="s">
        <v>138</v>
      </c>
      <c r="L9843" t="s">
        <v>26694</v>
      </c>
      <c r="M9843" t="s">
        <v>26695</v>
      </c>
      <c r="N9843">
        <v>5.3158333329999996</v>
      </c>
      <c r="O9843">
        <v>0</v>
      </c>
      <c r="P9843">
        <v>37</v>
      </c>
      <c r="Q9843">
        <v>0</v>
      </c>
      <c r="R9843">
        <v>0</v>
      </c>
      <c r="S9843">
        <v>0</v>
      </c>
      <c r="T9843">
        <v>2</v>
      </c>
      <c r="U9843">
        <v>0</v>
      </c>
      <c r="V9843">
        <v>0</v>
      </c>
      <c r="W9843">
        <v>0</v>
      </c>
      <c r="X9843">
        <v>32.303192262855738</v>
      </c>
      <c r="Y9843">
        <v>0</v>
      </c>
      <c r="Z9843">
        <v>0</v>
      </c>
      <c r="AA9843">
        <v>0</v>
      </c>
      <c r="AB9843">
        <v>16.988597100395094</v>
      </c>
      <c r="AC9843">
        <v>0</v>
      </c>
      <c r="AD9843">
        <v>0</v>
      </c>
      <c r="AE9843">
        <v>49.291789363250828</v>
      </c>
    </row>
    <row r="9844" spans="1:31" x14ac:dyDescent="0.3">
      <c r="A9844">
        <v>2712369</v>
      </c>
      <c r="B9844">
        <v>1</v>
      </c>
      <c r="C9844" t="s">
        <v>80</v>
      </c>
      <c r="D9844" t="s">
        <v>84</v>
      </c>
      <c r="E9844" t="s">
        <v>132</v>
      </c>
      <c r="F9844" t="s">
        <v>7049</v>
      </c>
      <c r="G9844" t="s">
        <v>209</v>
      </c>
      <c r="H9844" t="s">
        <v>135</v>
      </c>
      <c r="I9844" t="s">
        <v>136</v>
      </c>
      <c r="J9844" t="s">
        <v>137</v>
      </c>
      <c r="K9844" t="s">
        <v>210</v>
      </c>
      <c r="L9844" t="s">
        <v>26696</v>
      </c>
      <c r="M9844" t="s">
        <v>26697</v>
      </c>
      <c r="N9844">
        <v>6.9622222220000003</v>
      </c>
      <c r="O9844">
        <v>0</v>
      </c>
      <c r="P9844">
        <v>142</v>
      </c>
      <c r="Q9844">
        <v>0</v>
      </c>
      <c r="R9844">
        <v>2</v>
      </c>
      <c r="S9844">
        <v>0</v>
      </c>
      <c r="T9844">
        <v>5</v>
      </c>
      <c r="U9844">
        <v>0</v>
      </c>
      <c r="V9844">
        <v>0</v>
      </c>
      <c r="W9844">
        <v>0</v>
      </c>
      <c r="X9844">
        <v>182.98688159964226</v>
      </c>
      <c r="Y9844">
        <v>0</v>
      </c>
      <c r="Z9844">
        <v>5.7842511522070001</v>
      </c>
      <c r="AA9844">
        <v>0</v>
      </c>
      <c r="AB9844">
        <v>51.341856563845639</v>
      </c>
      <c r="AC9844">
        <v>0</v>
      </c>
      <c r="AD9844">
        <v>0</v>
      </c>
      <c r="AE9844">
        <v>240.1129893156949</v>
      </c>
    </row>
    <row r="9845" spans="1:31" x14ac:dyDescent="0.3">
      <c r="A9845">
        <v>2712226</v>
      </c>
      <c r="B9845">
        <v>1</v>
      </c>
      <c r="C9845" t="s">
        <v>80</v>
      </c>
      <c r="D9845" t="s">
        <v>96</v>
      </c>
      <c r="E9845" t="s">
        <v>150</v>
      </c>
      <c r="F9845" t="s">
        <v>26698</v>
      </c>
      <c r="G9845" t="s">
        <v>1613</v>
      </c>
      <c r="H9845" t="s">
        <v>153</v>
      </c>
      <c r="I9845" t="s">
        <v>136</v>
      </c>
      <c r="J9845" t="s">
        <v>137</v>
      </c>
      <c r="K9845" t="s">
        <v>210</v>
      </c>
      <c r="L9845" t="s">
        <v>26699</v>
      </c>
      <c r="M9845" t="s">
        <v>26700</v>
      </c>
      <c r="N9845">
        <v>0.18194444400000001</v>
      </c>
      <c r="O9845">
        <v>103</v>
      </c>
      <c r="P9845">
        <v>14738</v>
      </c>
      <c r="Q9845">
        <v>9</v>
      </c>
      <c r="R9845">
        <v>336</v>
      </c>
      <c r="S9845">
        <v>50</v>
      </c>
      <c r="T9845">
        <v>2007</v>
      </c>
      <c r="U9845">
        <v>1</v>
      </c>
      <c r="V9845">
        <v>1</v>
      </c>
      <c r="W9845">
        <v>13.319562451564442</v>
      </c>
      <c r="X9845">
        <v>489.27384784332651</v>
      </c>
      <c r="Y9845">
        <v>6.4577994945334156</v>
      </c>
      <c r="Z9845">
        <v>9.8369754663394211</v>
      </c>
      <c r="AA9845">
        <v>184.91470453838613</v>
      </c>
      <c r="AB9845">
        <v>257.31318968326161</v>
      </c>
      <c r="AC9845">
        <v>2.3036295980698078</v>
      </c>
      <c r="AD9845">
        <v>0</v>
      </c>
      <c r="AE9845">
        <v>963.41970907548125</v>
      </c>
    </row>
    <row r="9846" spans="1:31" x14ac:dyDescent="0.3">
      <c r="A9846">
        <v>2712558</v>
      </c>
      <c r="B9846">
        <v>1</v>
      </c>
      <c r="C9846" t="s">
        <v>80</v>
      </c>
      <c r="D9846" t="s">
        <v>85</v>
      </c>
      <c r="E9846" t="s">
        <v>156</v>
      </c>
      <c r="F9846" t="s">
        <v>26701</v>
      </c>
      <c r="G9846" t="s">
        <v>300</v>
      </c>
      <c r="H9846" t="s">
        <v>153</v>
      </c>
      <c r="I9846" t="s">
        <v>136</v>
      </c>
      <c r="J9846" t="s">
        <v>137</v>
      </c>
      <c r="K9846" t="s">
        <v>210</v>
      </c>
      <c r="L9846" t="s">
        <v>26702</v>
      </c>
      <c r="M9846" t="s">
        <v>26703</v>
      </c>
      <c r="N9846">
        <v>1.6869444440000001</v>
      </c>
      <c r="O9846">
        <v>0</v>
      </c>
      <c r="P9846">
        <v>870</v>
      </c>
      <c r="Q9846">
        <v>0</v>
      </c>
      <c r="R9846">
        <v>0</v>
      </c>
      <c r="S9846">
        <v>0</v>
      </c>
      <c r="T9846">
        <v>53</v>
      </c>
      <c r="U9846">
        <v>0</v>
      </c>
      <c r="V9846">
        <v>0</v>
      </c>
      <c r="W9846">
        <v>0</v>
      </c>
      <c r="X9846">
        <v>282.99073646582599</v>
      </c>
      <c r="Y9846">
        <v>0</v>
      </c>
      <c r="Z9846">
        <v>0</v>
      </c>
      <c r="AA9846">
        <v>0</v>
      </c>
      <c r="AB9846">
        <v>149.29764495974209</v>
      </c>
      <c r="AC9846">
        <v>0</v>
      </c>
      <c r="AD9846">
        <v>0</v>
      </c>
      <c r="AE9846">
        <v>432.2883814255681</v>
      </c>
    </row>
    <row r="9847" spans="1:31" x14ac:dyDescent="0.3">
      <c r="A9847">
        <v>2712203</v>
      </c>
      <c r="B9847">
        <v>1</v>
      </c>
      <c r="C9847" t="s">
        <v>80</v>
      </c>
      <c r="D9847" t="s">
        <v>90</v>
      </c>
      <c r="E9847" t="s">
        <v>173</v>
      </c>
      <c r="F9847" t="s">
        <v>26704</v>
      </c>
      <c r="G9847" t="s">
        <v>1613</v>
      </c>
      <c r="H9847" t="s">
        <v>5535</v>
      </c>
      <c r="I9847" t="s">
        <v>490</v>
      </c>
      <c r="J9847" t="s">
        <v>137</v>
      </c>
      <c r="K9847" t="s">
        <v>210</v>
      </c>
      <c r="L9847" t="s">
        <v>26705</v>
      </c>
      <c r="M9847" t="s">
        <v>26706</v>
      </c>
      <c r="N9847">
        <v>4.5277776999999998E-2</v>
      </c>
      <c r="O9847">
        <v>1</v>
      </c>
      <c r="P9847">
        <v>8697</v>
      </c>
      <c r="Q9847">
        <v>0</v>
      </c>
      <c r="R9847">
        <v>0</v>
      </c>
      <c r="S9847">
        <v>43</v>
      </c>
      <c r="T9847">
        <v>1133</v>
      </c>
      <c r="U9847">
        <v>22</v>
      </c>
      <c r="V9847">
        <v>14</v>
      </c>
      <c r="W9847">
        <v>1.6453936769272502E-2</v>
      </c>
      <c r="X9847">
        <v>73.644672026719306</v>
      </c>
      <c r="Y9847">
        <v>0</v>
      </c>
      <c r="Z9847">
        <v>0</v>
      </c>
      <c r="AA9847">
        <v>52.521442724868969</v>
      </c>
      <c r="AB9847">
        <v>39.526275318665121</v>
      </c>
      <c r="AC9847">
        <v>42.606836524892344</v>
      </c>
      <c r="AD9847">
        <v>9.2519726992080358</v>
      </c>
      <c r="AE9847">
        <v>217.56765323112305</v>
      </c>
    </row>
    <row r="9848" spans="1:31" x14ac:dyDescent="0.3">
      <c r="A9848">
        <v>2712867</v>
      </c>
      <c r="B9848">
        <v>1</v>
      </c>
      <c r="C9848" t="s">
        <v>80</v>
      </c>
      <c r="D9848" t="s">
        <v>84</v>
      </c>
      <c r="E9848" t="s">
        <v>145</v>
      </c>
      <c r="F9848" t="s">
        <v>26707</v>
      </c>
      <c r="G9848" t="s">
        <v>230</v>
      </c>
      <c r="H9848" t="s">
        <v>135</v>
      </c>
      <c r="I9848" t="s">
        <v>136</v>
      </c>
      <c r="J9848" t="s">
        <v>137</v>
      </c>
      <c r="K9848" t="s">
        <v>138</v>
      </c>
      <c r="L9848" t="s">
        <v>26708</v>
      </c>
      <c r="M9848" t="s">
        <v>26709</v>
      </c>
      <c r="N9848">
        <v>5.5780555549999997</v>
      </c>
      <c r="O9848">
        <v>0</v>
      </c>
      <c r="P9848">
        <v>3</v>
      </c>
      <c r="Q9848">
        <v>0</v>
      </c>
      <c r="R9848">
        <v>0</v>
      </c>
      <c r="S9848">
        <v>0</v>
      </c>
      <c r="T9848">
        <v>0</v>
      </c>
      <c r="U9848">
        <v>0</v>
      </c>
      <c r="V9848">
        <v>0</v>
      </c>
      <c r="W9848">
        <v>0</v>
      </c>
      <c r="X9848">
        <v>7.852524668269913</v>
      </c>
      <c r="Y9848">
        <v>0</v>
      </c>
      <c r="Z9848">
        <v>0</v>
      </c>
      <c r="AA9848">
        <v>0</v>
      </c>
      <c r="AB9848">
        <v>0</v>
      </c>
      <c r="AC9848">
        <v>0</v>
      </c>
      <c r="AD9848">
        <v>0</v>
      </c>
      <c r="AE9848">
        <v>7.852524668269913</v>
      </c>
    </row>
    <row r="9849" spans="1:31" x14ac:dyDescent="0.3">
      <c r="A9849">
        <v>2712721</v>
      </c>
      <c r="B9849">
        <v>1</v>
      </c>
      <c r="C9849" t="s">
        <v>81</v>
      </c>
      <c r="D9849" t="s">
        <v>117</v>
      </c>
      <c r="E9849" t="s">
        <v>156</v>
      </c>
      <c r="F9849" t="s">
        <v>26710</v>
      </c>
      <c r="G9849" t="s">
        <v>185</v>
      </c>
      <c r="H9849" t="s">
        <v>153</v>
      </c>
      <c r="I9849" t="s">
        <v>136</v>
      </c>
      <c r="J9849" t="s">
        <v>137</v>
      </c>
      <c r="K9849" t="s">
        <v>138</v>
      </c>
      <c r="L9849" t="s">
        <v>26711</v>
      </c>
      <c r="M9849" t="s">
        <v>26712</v>
      </c>
      <c r="N9849">
        <v>0.98861111099999999</v>
      </c>
      <c r="O9849">
        <v>0</v>
      </c>
      <c r="P9849">
        <v>264</v>
      </c>
      <c r="Q9849">
        <v>0</v>
      </c>
      <c r="R9849">
        <v>6</v>
      </c>
      <c r="S9849">
        <v>1</v>
      </c>
      <c r="T9849">
        <v>30</v>
      </c>
      <c r="U9849">
        <v>2</v>
      </c>
      <c r="V9849">
        <v>0</v>
      </c>
      <c r="W9849">
        <v>0</v>
      </c>
      <c r="X9849">
        <v>44.347077062268802</v>
      </c>
      <c r="Y9849">
        <v>0</v>
      </c>
      <c r="Z9849">
        <v>6.5231993833211908</v>
      </c>
      <c r="AA9849">
        <v>2.9805031615792732</v>
      </c>
      <c r="AB9849">
        <v>22.906193674130101</v>
      </c>
      <c r="AC9849">
        <v>80.792263201992355</v>
      </c>
      <c r="AD9849">
        <v>0</v>
      </c>
      <c r="AE9849">
        <v>157.54923648329174</v>
      </c>
    </row>
    <row r="9850" spans="1:31" x14ac:dyDescent="0.3">
      <c r="A9850">
        <v>2712704</v>
      </c>
      <c r="B9850">
        <v>1</v>
      </c>
      <c r="C9850" t="s">
        <v>80</v>
      </c>
      <c r="D9850" t="s">
        <v>107</v>
      </c>
      <c r="E9850" t="s">
        <v>145</v>
      </c>
      <c r="F9850" t="s">
        <v>26713</v>
      </c>
      <c r="G9850" t="s">
        <v>147</v>
      </c>
      <c r="H9850" t="s">
        <v>135</v>
      </c>
      <c r="I9850" t="s">
        <v>136</v>
      </c>
      <c r="J9850" t="s">
        <v>137</v>
      </c>
      <c r="K9850" t="s">
        <v>138</v>
      </c>
      <c r="L9850" t="s">
        <v>26714</v>
      </c>
      <c r="M9850" t="s">
        <v>26715</v>
      </c>
      <c r="N9850">
        <v>1.4211111110000001</v>
      </c>
      <c r="O9850">
        <v>0</v>
      </c>
      <c r="P9850">
        <v>7</v>
      </c>
      <c r="Q9850">
        <v>0</v>
      </c>
      <c r="R9850">
        <v>0</v>
      </c>
      <c r="S9850">
        <v>0</v>
      </c>
      <c r="T9850">
        <v>1</v>
      </c>
      <c r="U9850">
        <v>0</v>
      </c>
      <c r="V9850">
        <v>0</v>
      </c>
      <c r="W9850">
        <v>0</v>
      </c>
      <c r="X9850">
        <v>1.6790077442290166</v>
      </c>
      <c r="Y9850">
        <v>0</v>
      </c>
      <c r="Z9850">
        <v>0</v>
      </c>
      <c r="AA9850">
        <v>0</v>
      </c>
      <c r="AB9850">
        <v>0</v>
      </c>
      <c r="AC9850">
        <v>0</v>
      </c>
      <c r="AD9850">
        <v>0</v>
      </c>
      <c r="AE9850">
        <v>1.6790077442290166</v>
      </c>
    </row>
    <row r="9851" spans="1:31" x14ac:dyDescent="0.3">
      <c r="A9851">
        <v>2712349</v>
      </c>
      <c r="B9851">
        <v>1</v>
      </c>
      <c r="C9851" t="s">
        <v>81</v>
      </c>
      <c r="D9851" t="s">
        <v>118</v>
      </c>
      <c r="E9851" t="s">
        <v>156</v>
      </c>
      <c r="F9851" t="s">
        <v>6107</v>
      </c>
      <c r="G9851" t="s">
        <v>209</v>
      </c>
      <c r="H9851" t="s">
        <v>153</v>
      </c>
      <c r="I9851" t="s">
        <v>136</v>
      </c>
      <c r="J9851" t="s">
        <v>137</v>
      </c>
      <c r="K9851" t="s">
        <v>210</v>
      </c>
      <c r="L9851" t="s">
        <v>26716</v>
      </c>
      <c r="M9851" t="s">
        <v>26717</v>
      </c>
      <c r="N9851">
        <v>6.8836111109999996</v>
      </c>
      <c r="O9851">
        <v>0</v>
      </c>
      <c r="P9851">
        <v>376</v>
      </c>
      <c r="Q9851">
        <v>0</v>
      </c>
      <c r="R9851">
        <v>7</v>
      </c>
      <c r="S9851">
        <v>0</v>
      </c>
      <c r="T9851">
        <v>40</v>
      </c>
      <c r="U9851">
        <v>0</v>
      </c>
      <c r="V9851">
        <v>0</v>
      </c>
      <c r="W9851">
        <v>0</v>
      </c>
      <c r="X9851">
        <v>409.40097531249336</v>
      </c>
      <c r="Y9851">
        <v>0</v>
      </c>
      <c r="Z9851">
        <v>5.6882929328920806</v>
      </c>
      <c r="AA9851">
        <v>0</v>
      </c>
      <c r="AB9851">
        <v>123.37403293891117</v>
      </c>
      <c r="AC9851">
        <v>0</v>
      </c>
      <c r="AD9851">
        <v>0</v>
      </c>
      <c r="AE9851">
        <v>538.4633011842966</v>
      </c>
    </row>
    <row r="9852" spans="1:31" x14ac:dyDescent="0.3">
      <c r="A9852">
        <v>2712435</v>
      </c>
      <c r="B9852">
        <v>1</v>
      </c>
      <c r="C9852" t="s">
        <v>80</v>
      </c>
      <c r="D9852" t="s">
        <v>96</v>
      </c>
      <c r="E9852" t="s">
        <v>145</v>
      </c>
      <c r="F9852" t="s">
        <v>26718</v>
      </c>
      <c r="G9852" t="s">
        <v>181</v>
      </c>
      <c r="H9852" t="s">
        <v>135</v>
      </c>
      <c r="I9852" t="s">
        <v>136</v>
      </c>
      <c r="J9852" t="s">
        <v>137</v>
      </c>
      <c r="K9852" t="s">
        <v>138</v>
      </c>
      <c r="L9852" t="s">
        <v>26719</v>
      </c>
      <c r="M9852" t="s">
        <v>26720</v>
      </c>
      <c r="N9852">
        <v>4.3338888879999997</v>
      </c>
      <c r="O9852">
        <v>0</v>
      </c>
      <c r="P9852">
        <v>0</v>
      </c>
      <c r="Q9852">
        <v>0</v>
      </c>
      <c r="R9852">
        <v>0</v>
      </c>
      <c r="S9852">
        <v>0</v>
      </c>
      <c r="T9852">
        <v>1</v>
      </c>
      <c r="U9852">
        <v>0</v>
      </c>
      <c r="V9852">
        <v>0</v>
      </c>
      <c r="W9852">
        <v>0</v>
      </c>
      <c r="X9852">
        <v>0</v>
      </c>
      <c r="Y9852">
        <v>0</v>
      </c>
      <c r="Z9852">
        <v>0</v>
      </c>
      <c r="AA9852">
        <v>0</v>
      </c>
      <c r="AB9852">
        <v>0.11410507158138668</v>
      </c>
      <c r="AC9852">
        <v>0</v>
      </c>
      <c r="AD9852">
        <v>0</v>
      </c>
      <c r="AE9852">
        <v>0.11410507158138668</v>
      </c>
    </row>
    <row r="9853" spans="1:31" x14ac:dyDescent="0.3">
      <c r="A9853">
        <v>2712598</v>
      </c>
      <c r="B9853">
        <v>1</v>
      </c>
      <c r="C9853" t="s">
        <v>81</v>
      </c>
      <c r="D9853" t="s">
        <v>118</v>
      </c>
      <c r="E9853" t="s">
        <v>145</v>
      </c>
      <c r="F9853" t="s">
        <v>26721</v>
      </c>
      <c r="G9853" t="s">
        <v>230</v>
      </c>
      <c r="H9853" t="s">
        <v>135</v>
      </c>
      <c r="I9853" t="s">
        <v>136</v>
      </c>
      <c r="J9853" t="s">
        <v>137</v>
      </c>
      <c r="K9853" t="s">
        <v>138</v>
      </c>
      <c r="L9853" t="s">
        <v>26722</v>
      </c>
      <c r="M9853" t="s">
        <v>26723</v>
      </c>
      <c r="N9853">
        <v>3.4194444439999998</v>
      </c>
      <c r="O9853">
        <v>0</v>
      </c>
      <c r="P9853">
        <v>0</v>
      </c>
      <c r="Q9853">
        <v>0</v>
      </c>
      <c r="R9853">
        <v>0</v>
      </c>
      <c r="S9853">
        <v>0</v>
      </c>
      <c r="T9853">
        <v>1</v>
      </c>
      <c r="U9853">
        <v>0</v>
      </c>
      <c r="V9853">
        <v>0</v>
      </c>
      <c r="W9853">
        <v>0</v>
      </c>
      <c r="X9853">
        <v>0</v>
      </c>
      <c r="Y9853">
        <v>0</v>
      </c>
      <c r="Z9853">
        <v>0</v>
      </c>
      <c r="AA9853">
        <v>0</v>
      </c>
      <c r="AB9853">
        <v>4.9942366319333331</v>
      </c>
      <c r="AC9853">
        <v>0</v>
      </c>
      <c r="AD9853">
        <v>0</v>
      </c>
      <c r="AE9853">
        <v>4.9942366319333331</v>
      </c>
    </row>
    <row r="9854" spans="1:31" x14ac:dyDescent="0.3">
      <c r="A9854">
        <v>2712389</v>
      </c>
      <c r="B9854">
        <v>1</v>
      </c>
      <c r="C9854" t="s">
        <v>81</v>
      </c>
      <c r="D9854" t="s">
        <v>113</v>
      </c>
      <c r="E9854" t="s">
        <v>156</v>
      </c>
      <c r="F9854" t="s">
        <v>26724</v>
      </c>
      <c r="G9854" t="s">
        <v>185</v>
      </c>
      <c r="H9854" t="s">
        <v>153</v>
      </c>
      <c r="I9854" t="s">
        <v>136</v>
      </c>
      <c r="J9854" t="s">
        <v>137</v>
      </c>
      <c r="K9854" t="s">
        <v>138</v>
      </c>
      <c r="L9854" t="s">
        <v>26725</v>
      </c>
      <c r="M9854" t="s">
        <v>26726</v>
      </c>
      <c r="N9854">
        <v>1.551388888</v>
      </c>
      <c r="O9854">
        <v>2</v>
      </c>
      <c r="P9854">
        <v>253</v>
      </c>
      <c r="Q9854">
        <v>8</v>
      </c>
      <c r="R9854">
        <v>2</v>
      </c>
      <c r="S9854">
        <v>5</v>
      </c>
      <c r="T9854">
        <v>4</v>
      </c>
      <c r="U9854">
        <v>2</v>
      </c>
      <c r="V9854">
        <v>0</v>
      </c>
      <c r="W9854">
        <v>0.60123052501000007</v>
      </c>
      <c r="X9854">
        <v>58.671986174577206</v>
      </c>
      <c r="Y9854">
        <v>28.321103226941936</v>
      </c>
      <c r="Z9854">
        <v>0.83485940247062507</v>
      </c>
      <c r="AA9854">
        <v>3.4885312245728004</v>
      </c>
      <c r="AB9854">
        <v>8.4231456907094255</v>
      </c>
      <c r="AC9854">
        <v>261.96803260496597</v>
      </c>
      <c r="AD9854">
        <v>0</v>
      </c>
      <c r="AE9854">
        <v>362.30888884924798</v>
      </c>
    </row>
    <row r="9855" spans="1:31" x14ac:dyDescent="0.3">
      <c r="A9855">
        <v>2712495</v>
      </c>
      <c r="B9855">
        <v>1</v>
      </c>
      <c r="C9855" t="s">
        <v>80</v>
      </c>
      <c r="D9855" t="s">
        <v>89</v>
      </c>
      <c r="E9855" t="s">
        <v>156</v>
      </c>
      <c r="F9855" t="s">
        <v>26727</v>
      </c>
      <c r="G9855" t="s">
        <v>209</v>
      </c>
      <c r="H9855" t="s">
        <v>153</v>
      </c>
      <c r="I9855" t="s">
        <v>136</v>
      </c>
      <c r="J9855" t="s">
        <v>137</v>
      </c>
      <c r="K9855" t="s">
        <v>210</v>
      </c>
      <c r="L9855" t="s">
        <v>26728</v>
      </c>
      <c r="M9855" t="s">
        <v>26729</v>
      </c>
      <c r="N9855">
        <v>1.967777777</v>
      </c>
      <c r="O9855">
        <v>0</v>
      </c>
      <c r="P9855">
        <v>79</v>
      </c>
      <c r="Q9855">
        <v>0</v>
      </c>
      <c r="R9855">
        <v>0</v>
      </c>
      <c r="S9855">
        <v>0</v>
      </c>
      <c r="T9855">
        <v>3</v>
      </c>
      <c r="U9855">
        <v>0</v>
      </c>
      <c r="V9855">
        <v>0</v>
      </c>
      <c r="W9855">
        <v>0</v>
      </c>
      <c r="X9855">
        <v>77.127097460853307</v>
      </c>
      <c r="Y9855">
        <v>0</v>
      </c>
      <c r="Z9855">
        <v>0</v>
      </c>
      <c r="AA9855">
        <v>0</v>
      </c>
      <c r="AB9855">
        <v>6.6180060911598018</v>
      </c>
      <c r="AC9855">
        <v>0</v>
      </c>
      <c r="AD9855">
        <v>0</v>
      </c>
      <c r="AE9855">
        <v>83.745103552013106</v>
      </c>
    </row>
    <row r="9856" spans="1:31" x14ac:dyDescent="0.3">
      <c r="A9856">
        <v>2712541</v>
      </c>
      <c r="B9856">
        <v>1</v>
      </c>
      <c r="C9856" t="s">
        <v>80</v>
      </c>
      <c r="D9856" t="s">
        <v>106</v>
      </c>
      <c r="E9856" t="s">
        <v>132</v>
      </c>
      <c r="F9856" t="s">
        <v>26730</v>
      </c>
      <c r="G9856" t="s">
        <v>134</v>
      </c>
      <c r="H9856" t="s">
        <v>135</v>
      </c>
      <c r="I9856" t="s">
        <v>136</v>
      </c>
      <c r="J9856" t="s">
        <v>137</v>
      </c>
      <c r="K9856" t="s">
        <v>138</v>
      </c>
      <c r="L9856" t="s">
        <v>26731</v>
      </c>
      <c r="M9856" t="s">
        <v>26732</v>
      </c>
      <c r="N9856">
        <v>1.4450000000000001</v>
      </c>
      <c r="O9856">
        <v>0</v>
      </c>
      <c r="P9856">
        <v>0</v>
      </c>
      <c r="Q9856">
        <v>0</v>
      </c>
      <c r="R9856">
        <v>15</v>
      </c>
      <c r="S9856">
        <v>0</v>
      </c>
      <c r="T9856">
        <v>4</v>
      </c>
      <c r="U9856">
        <v>0</v>
      </c>
      <c r="V9856">
        <v>0</v>
      </c>
      <c r="W9856">
        <v>0</v>
      </c>
      <c r="X9856">
        <v>0</v>
      </c>
      <c r="Y9856">
        <v>0</v>
      </c>
      <c r="Z9856">
        <v>15.547877164525818</v>
      </c>
      <c r="AA9856">
        <v>0</v>
      </c>
      <c r="AB9856">
        <v>7.7694827660319934</v>
      </c>
      <c r="AC9856">
        <v>0</v>
      </c>
      <c r="AD9856">
        <v>0</v>
      </c>
      <c r="AE9856">
        <v>23.317359930557814</v>
      </c>
    </row>
    <row r="9857" spans="1:31" x14ac:dyDescent="0.3">
      <c r="A9857">
        <v>2712286</v>
      </c>
      <c r="B9857">
        <v>1</v>
      </c>
      <c r="C9857" t="s">
        <v>80</v>
      </c>
      <c r="D9857" t="s">
        <v>82</v>
      </c>
      <c r="E9857" t="s">
        <v>150</v>
      </c>
      <c r="F9857" t="s">
        <v>26733</v>
      </c>
      <c r="G9857" t="s">
        <v>300</v>
      </c>
      <c r="H9857" t="s">
        <v>153</v>
      </c>
      <c r="I9857" t="s">
        <v>136</v>
      </c>
      <c r="J9857" t="s">
        <v>137</v>
      </c>
      <c r="K9857" t="s">
        <v>210</v>
      </c>
      <c r="L9857" t="s">
        <v>26734</v>
      </c>
      <c r="M9857" t="s">
        <v>26735</v>
      </c>
      <c r="N9857">
        <v>3.5633333330000001</v>
      </c>
      <c r="O9857">
        <v>0</v>
      </c>
      <c r="P9857">
        <v>4809</v>
      </c>
      <c r="Q9857">
        <v>0</v>
      </c>
      <c r="R9857">
        <v>0</v>
      </c>
      <c r="S9857">
        <v>0</v>
      </c>
      <c r="T9857">
        <v>518</v>
      </c>
      <c r="U9857">
        <v>0</v>
      </c>
      <c r="V9857">
        <v>1</v>
      </c>
      <c r="W9857">
        <v>0</v>
      </c>
      <c r="X9857">
        <v>3521.1853046999067</v>
      </c>
      <c r="Y9857">
        <v>0</v>
      </c>
      <c r="Z9857">
        <v>0</v>
      </c>
      <c r="AA9857">
        <v>0</v>
      </c>
      <c r="AB9857">
        <v>1448.9334223323963</v>
      </c>
      <c r="AC9857">
        <v>0</v>
      </c>
      <c r="AD9857">
        <v>21.713707283703499</v>
      </c>
      <c r="AE9857">
        <v>4991.8324343160057</v>
      </c>
    </row>
    <row r="9858" spans="1:31" x14ac:dyDescent="0.3">
      <c r="A9858">
        <v>2712739</v>
      </c>
      <c r="B9858">
        <v>2</v>
      </c>
      <c r="C9858" t="s">
        <v>80</v>
      </c>
      <c r="D9858" t="s">
        <v>92</v>
      </c>
      <c r="E9858" t="s">
        <v>161</v>
      </c>
      <c r="F9858" t="s">
        <v>26736</v>
      </c>
      <c r="G9858" t="s">
        <v>230</v>
      </c>
      <c r="H9858" t="s">
        <v>135</v>
      </c>
      <c r="I9858" t="s">
        <v>136</v>
      </c>
      <c r="J9858" t="s">
        <v>137</v>
      </c>
      <c r="K9858" t="s">
        <v>138</v>
      </c>
      <c r="L9858" t="s">
        <v>26737</v>
      </c>
      <c r="M9858" t="s">
        <v>26738</v>
      </c>
      <c r="N9858">
        <v>2.9247222220000002</v>
      </c>
      <c r="O9858">
        <v>0</v>
      </c>
      <c r="P9858">
        <v>111</v>
      </c>
      <c r="Q9858">
        <v>0</v>
      </c>
      <c r="R9858">
        <v>0</v>
      </c>
      <c r="S9858">
        <v>0</v>
      </c>
      <c r="T9858">
        <v>6</v>
      </c>
      <c r="U9858">
        <v>0</v>
      </c>
      <c r="V9858">
        <v>0</v>
      </c>
      <c r="W9858">
        <v>0</v>
      </c>
      <c r="X9858">
        <v>87.191648952852589</v>
      </c>
      <c r="Y9858">
        <v>0</v>
      </c>
      <c r="Z9858">
        <v>0</v>
      </c>
      <c r="AA9858">
        <v>0</v>
      </c>
      <c r="AB9858">
        <v>11.574343111797988</v>
      </c>
      <c r="AC9858">
        <v>0</v>
      </c>
      <c r="AD9858">
        <v>0</v>
      </c>
      <c r="AE9858">
        <v>98.765992064650575</v>
      </c>
    </row>
    <row r="9859" spans="1:31" x14ac:dyDescent="0.3">
      <c r="A9859">
        <v>2712409</v>
      </c>
      <c r="B9859">
        <v>1</v>
      </c>
      <c r="C9859" t="s">
        <v>80</v>
      </c>
      <c r="D9859" t="s">
        <v>96</v>
      </c>
      <c r="E9859" t="s">
        <v>161</v>
      </c>
      <c r="F9859" t="s">
        <v>26739</v>
      </c>
      <c r="G9859" t="s">
        <v>393</v>
      </c>
      <c r="H9859" t="s">
        <v>135</v>
      </c>
      <c r="I9859" t="s">
        <v>136</v>
      </c>
      <c r="J9859" t="s">
        <v>137</v>
      </c>
      <c r="K9859" t="s">
        <v>138</v>
      </c>
      <c r="L9859" t="s">
        <v>26740</v>
      </c>
      <c r="M9859" t="s">
        <v>26741</v>
      </c>
      <c r="N9859">
        <v>3.5611111110000002</v>
      </c>
      <c r="O9859">
        <v>0</v>
      </c>
      <c r="P9859">
        <v>129</v>
      </c>
      <c r="Q9859">
        <v>0</v>
      </c>
      <c r="R9859">
        <v>0</v>
      </c>
      <c r="S9859">
        <v>0</v>
      </c>
      <c r="T9859">
        <v>5</v>
      </c>
      <c r="U9859">
        <v>0</v>
      </c>
      <c r="V9859">
        <v>0</v>
      </c>
      <c r="W9859">
        <v>0</v>
      </c>
      <c r="X9859">
        <v>65.901899217308284</v>
      </c>
      <c r="Y9859">
        <v>0</v>
      </c>
      <c r="Z9859">
        <v>0</v>
      </c>
      <c r="AA9859">
        <v>0</v>
      </c>
      <c r="AB9859">
        <v>76.607244789044984</v>
      </c>
      <c r="AC9859">
        <v>0</v>
      </c>
      <c r="AD9859">
        <v>0</v>
      </c>
      <c r="AE9859">
        <v>142.50914400635327</v>
      </c>
    </row>
    <row r="9860" spans="1:31" x14ac:dyDescent="0.3">
      <c r="A9860">
        <v>2712266</v>
      </c>
      <c r="B9860">
        <v>1</v>
      </c>
      <c r="C9860" t="s">
        <v>81</v>
      </c>
      <c r="D9860" t="s">
        <v>115</v>
      </c>
      <c r="E9860" t="s">
        <v>213</v>
      </c>
      <c r="F9860" t="s">
        <v>26742</v>
      </c>
      <c r="G9860" t="s">
        <v>152</v>
      </c>
      <c r="H9860" t="s">
        <v>153</v>
      </c>
      <c r="I9860" t="s">
        <v>136</v>
      </c>
      <c r="J9860" t="s">
        <v>137</v>
      </c>
      <c r="K9860" t="s">
        <v>138</v>
      </c>
      <c r="L9860" t="s">
        <v>26743</v>
      </c>
      <c r="M9860" t="s">
        <v>26744</v>
      </c>
      <c r="N9860">
        <v>0.108055555</v>
      </c>
      <c r="O9860">
        <v>4</v>
      </c>
      <c r="P9860">
        <v>1203</v>
      </c>
      <c r="Q9860">
        <v>3</v>
      </c>
      <c r="R9860">
        <v>143</v>
      </c>
      <c r="S9860">
        <v>3</v>
      </c>
      <c r="T9860">
        <v>70</v>
      </c>
      <c r="U9860">
        <v>0</v>
      </c>
      <c r="V9860">
        <v>0</v>
      </c>
      <c r="W9860">
        <v>0.31392038939765998</v>
      </c>
      <c r="X9860">
        <v>7.7708339500699735</v>
      </c>
      <c r="Y9860">
        <v>0.48952805408325001</v>
      </c>
      <c r="Z9860">
        <v>0.22232316089150331</v>
      </c>
      <c r="AA9860">
        <v>5.4594489580691095</v>
      </c>
      <c r="AB9860">
        <v>1.9074643479338333</v>
      </c>
      <c r="AC9860">
        <v>0</v>
      </c>
      <c r="AD9860">
        <v>0</v>
      </c>
      <c r="AE9860">
        <v>16.163518860445329</v>
      </c>
    </row>
    <row r="9861" spans="1:31" x14ac:dyDescent="0.3">
      <c r="A9861">
        <v>2712223</v>
      </c>
      <c r="B9861">
        <v>1</v>
      </c>
      <c r="C9861" t="s">
        <v>80</v>
      </c>
      <c r="D9861" t="s">
        <v>87</v>
      </c>
      <c r="E9861" t="s">
        <v>150</v>
      </c>
      <c r="F9861" t="s">
        <v>26745</v>
      </c>
      <c r="G9861" t="s">
        <v>152</v>
      </c>
      <c r="H9861" t="s">
        <v>153</v>
      </c>
      <c r="I9861" t="s">
        <v>136</v>
      </c>
      <c r="J9861" t="s">
        <v>137</v>
      </c>
      <c r="K9861" t="s">
        <v>138</v>
      </c>
      <c r="L9861" t="s">
        <v>26746</v>
      </c>
      <c r="M9861" t="s">
        <v>26747</v>
      </c>
      <c r="N9861">
        <v>1.3061111110000001</v>
      </c>
      <c r="O9861">
        <v>0</v>
      </c>
      <c r="P9861">
        <v>29</v>
      </c>
      <c r="Q9861">
        <v>0</v>
      </c>
      <c r="R9861">
        <v>0</v>
      </c>
      <c r="S9861">
        <v>1</v>
      </c>
      <c r="T9861">
        <v>19</v>
      </c>
      <c r="U9861">
        <v>2</v>
      </c>
      <c r="V9861">
        <v>2</v>
      </c>
      <c r="W9861">
        <v>0</v>
      </c>
      <c r="X9861">
        <v>8.3135224013168756</v>
      </c>
      <c r="Y9861">
        <v>0</v>
      </c>
      <c r="Z9861">
        <v>0</v>
      </c>
      <c r="AA9861">
        <v>2.7429191372410298</v>
      </c>
      <c r="AB9861">
        <v>44.287518147286832</v>
      </c>
      <c r="AC9861">
        <v>31.923757835525414</v>
      </c>
      <c r="AD9861">
        <v>42.842668074659372</v>
      </c>
      <c r="AE9861">
        <v>130.11038559602952</v>
      </c>
    </row>
    <row r="9862" spans="1:31" x14ac:dyDescent="0.3">
      <c r="A9862">
        <v>2712372</v>
      </c>
      <c r="B9862">
        <v>1</v>
      </c>
      <c r="C9862" t="s">
        <v>80</v>
      </c>
      <c r="D9862" t="s">
        <v>83</v>
      </c>
      <c r="E9862" t="s">
        <v>161</v>
      </c>
      <c r="F9862" t="s">
        <v>26748</v>
      </c>
      <c r="G9862" t="s">
        <v>170</v>
      </c>
      <c r="H9862" t="s">
        <v>135</v>
      </c>
      <c r="I9862" t="s">
        <v>136</v>
      </c>
      <c r="J9862" t="s">
        <v>137</v>
      </c>
      <c r="K9862" t="s">
        <v>138</v>
      </c>
      <c r="L9862" t="s">
        <v>26749</v>
      </c>
      <c r="M9862" t="s">
        <v>26750</v>
      </c>
      <c r="N9862">
        <v>1.8274999999999999</v>
      </c>
      <c r="O9862">
        <v>0</v>
      </c>
      <c r="P9862">
        <v>176</v>
      </c>
      <c r="Q9862">
        <v>0</v>
      </c>
      <c r="R9862">
        <v>0</v>
      </c>
      <c r="S9862">
        <v>0</v>
      </c>
      <c r="T9862">
        <v>25</v>
      </c>
      <c r="U9862">
        <v>0</v>
      </c>
      <c r="V9862">
        <v>0</v>
      </c>
      <c r="W9862">
        <v>0</v>
      </c>
      <c r="X9862">
        <v>61.914982489945729</v>
      </c>
      <c r="Y9862">
        <v>0</v>
      </c>
      <c r="Z9862">
        <v>0</v>
      </c>
      <c r="AA9862">
        <v>0</v>
      </c>
      <c r="AB9862">
        <v>20.808087145726908</v>
      </c>
      <c r="AC9862">
        <v>0</v>
      </c>
      <c r="AD9862">
        <v>0</v>
      </c>
      <c r="AE9862">
        <v>82.72306963567263</v>
      </c>
    </row>
    <row r="9863" spans="1:31" x14ac:dyDescent="0.3">
      <c r="A9863">
        <v>2712630</v>
      </c>
      <c r="B9863">
        <v>1</v>
      </c>
      <c r="C9863" t="s">
        <v>81</v>
      </c>
      <c r="D9863" t="s">
        <v>128</v>
      </c>
      <c r="E9863" t="s">
        <v>213</v>
      </c>
      <c r="F9863" t="s">
        <v>6113</v>
      </c>
      <c r="G9863" t="s">
        <v>170</v>
      </c>
      <c r="H9863" t="s">
        <v>153</v>
      </c>
      <c r="I9863" t="s">
        <v>136</v>
      </c>
      <c r="J9863" t="s">
        <v>137</v>
      </c>
      <c r="K9863" t="s">
        <v>138</v>
      </c>
      <c r="L9863" t="s">
        <v>26751</v>
      </c>
      <c r="M9863" t="s">
        <v>26752</v>
      </c>
      <c r="N9863">
        <v>2.5066666660000001</v>
      </c>
      <c r="O9863">
        <v>3</v>
      </c>
      <c r="P9863">
        <v>1</v>
      </c>
      <c r="Q9863">
        <v>26</v>
      </c>
      <c r="R9863">
        <v>6</v>
      </c>
      <c r="S9863">
        <v>8</v>
      </c>
      <c r="T9863">
        <v>1</v>
      </c>
      <c r="U9863">
        <v>0</v>
      </c>
      <c r="V9863">
        <v>0</v>
      </c>
      <c r="W9863">
        <v>100.79039184752119</v>
      </c>
      <c r="X9863">
        <v>0</v>
      </c>
      <c r="Y9863">
        <v>78.748385538622159</v>
      </c>
      <c r="Z9863">
        <v>0</v>
      </c>
      <c r="AA9863">
        <v>200.54738617685564</v>
      </c>
      <c r="AB9863">
        <v>0</v>
      </c>
      <c r="AC9863">
        <v>0</v>
      </c>
      <c r="AD9863">
        <v>0</v>
      </c>
      <c r="AE9863">
        <v>380.08616356299899</v>
      </c>
    </row>
    <row r="9864" spans="1:31" x14ac:dyDescent="0.3">
      <c r="A9864">
        <v>2712298</v>
      </c>
      <c r="B9864">
        <v>1</v>
      </c>
      <c r="C9864" t="s">
        <v>80</v>
      </c>
      <c r="D9864" t="s">
        <v>83</v>
      </c>
      <c r="E9864" t="s">
        <v>161</v>
      </c>
      <c r="F9864" t="s">
        <v>26753</v>
      </c>
      <c r="G9864" t="s">
        <v>209</v>
      </c>
      <c r="H9864" t="s">
        <v>135</v>
      </c>
      <c r="I9864" t="s">
        <v>136</v>
      </c>
      <c r="J9864" t="s">
        <v>137</v>
      </c>
      <c r="K9864" t="s">
        <v>210</v>
      </c>
      <c r="L9864" t="s">
        <v>26754</v>
      </c>
      <c r="M9864" t="s">
        <v>26755</v>
      </c>
      <c r="N9864">
        <v>7.608333333</v>
      </c>
      <c r="O9864">
        <v>0</v>
      </c>
      <c r="P9864">
        <v>118</v>
      </c>
      <c r="Q9864">
        <v>0</v>
      </c>
      <c r="R9864">
        <v>0</v>
      </c>
      <c r="S9864">
        <v>0</v>
      </c>
      <c r="T9864">
        <v>12</v>
      </c>
      <c r="U9864">
        <v>0</v>
      </c>
      <c r="V9864">
        <v>0</v>
      </c>
      <c r="W9864">
        <v>0</v>
      </c>
      <c r="X9864">
        <v>158.14585129602688</v>
      </c>
      <c r="Y9864">
        <v>0</v>
      </c>
      <c r="Z9864">
        <v>0</v>
      </c>
      <c r="AA9864">
        <v>0</v>
      </c>
      <c r="AB9864">
        <v>62.511340091352196</v>
      </c>
      <c r="AC9864">
        <v>0</v>
      </c>
      <c r="AD9864">
        <v>0</v>
      </c>
      <c r="AE9864">
        <v>220.65719138737907</v>
      </c>
    </row>
    <row r="9865" spans="1:31" x14ac:dyDescent="0.3">
      <c r="A9865">
        <v>2712607</v>
      </c>
      <c r="B9865">
        <v>1</v>
      </c>
      <c r="C9865" t="s">
        <v>80</v>
      </c>
      <c r="D9865" t="s">
        <v>104</v>
      </c>
      <c r="E9865" t="s">
        <v>145</v>
      </c>
      <c r="F9865" t="s">
        <v>26756</v>
      </c>
      <c r="G9865" t="s">
        <v>147</v>
      </c>
      <c r="H9865" t="s">
        <v>135</v>
      </c>
      <c r="I9865" t="s">
        <v>136</v>
      </c>
      <c r="J9865" t="s">
        <v>137</v>
      </c>
      <c r="K9865" t="s">
        <v>138</v>
      </c>
      <c r="L9865" t="s">
        <v>26757</v>
      </c>
      <c r="M9865" t="s">
        <v>26758</v>
      </c>
      <c r="N9865">
        <v>1.383888888</v>
      </c>
      <c r="O9865">
        <v>0</v>
      </c>
      <c r="P9865">
        <v>23</v>
      </c>
      <c r="Q9865">
        <v>0</v>
      </c>
      <c r="R9865">
        <v>0</v>
      </c>
      <c r="S9865">
        <v>0</v>
      </c>
      <c r="T9865">
        <v>0</v>
      </c>
      <c r="U9865">
        <v>0</v>
      </c>
      <c r="V9865">
        <v>0</v>
      </c>
      <c r="W9865">
        <v>0</v>
      </c>
      <c r="X9865">
        <v>6.0828686082933352</v>
      </c>
      <c r="Y9865">
        <v>0</v>
      </c>
      <c r="Z9865">
        <v>0</v>
      </c>
      <c r="AA9865">
        <v>0</v>
      </c>
      <c r="AB9865">
        <v>0</v>
      </c>
      <c r="AC9865">
        <v>0</v>
      </c>
      <c r="AD9865">
        <v>0</v>
      </c>
      <c r="AE9865">
        <v>6.0828686082933352</v>
      </c>
    </row>
    <row r="9866" spans="1:31" x14ac:dyDescent="0.3">
      <c r="A9866">
        <v>2712776</v>
      </c>
      <c r="B9866">
        <v>1</v>
      </c>
      <c r="C9866" t="s">
        <v>81</v>
      </c>
      <c r="D9866" t="s">
        <v>118</v>
      </c>
      <c r="E9866" t="s">
        <v>161</v>
      </c>
      <c r="F9866" t="s">
        <v>26759</v>
      </c>
      <c r="G9866" t="s">
        <v>163</v>
      </c>
      <c r="H9866" t="s">
        <v>135</v>
      </c>
      <c r="I9866" t="s">
        <v>136</v>
      </c>
      <c r="J9866" t="s">
        <v>137</v>
      </c>
      <c r="K9866" t="s">
        <v>138</v>
      </c>
      <c r="L9866" t="s">
        <v>26760</v>
      </c>
      <c r="M9866" t="s">
        <v>26761</v>
      </c>
      <c r="N9866">
        <v>1.036944444</v>
      </c>
      <c r="O9866">
        <v>0</v>
      </c>
      <c r="P9866">
        <v>69</v>
      </c>
      <c r="Q9866">
        <v>0</v>
      </c>
      <c r="R9866">
        <v>2</v>
      </c>
      <c r="S9866">
        <v>0</v>
      </c>
      <c r="T9866">
        <v>6</v>
      </c>
      <c r="U9866">
        <v>0</v>
      </c>
      <c r="V9866">
        <v>0</v>
      </c>
      <c r="W9866">
        <v>0</v>
      </c>
      <c r="X9866">
        <v>15.304387514243327</v>
      </c>
      <c r="Y9866">
        <v>0</v>
      </c>
      <c r="Z9866">
        <v>0.96399224144915996</v>
      </c>
      <c r="AA9866">
        <v>0</v>
      </c>
      <c r="AB9866">
        <v>4.5233427913518822</v>
      </c>
      <c r="AC9866">
        <v>0</v>
      </c>
      <c r="AD9866">
        <v>0</v>
      </c>
      <c r="AE9866">
        <v>20.791722547044369</v>
      </c>
    </row>
    <row r="9867" spans="1:31" x14ac:dyDescent="0.3">
      <c r="A9867">
        <v>2712398</v>
      </c>
      <c r="B9867">
        <v>1</v>
      </c>
      <c r="C9867" t="s">
        <v>80</v>
      </c>
      <c r="D9867" t="s">
        <v>93</v>
      </c>
      <c r="E9867" t="s">
        <v>150</v>
      </c>
      <c r="F9867" t="s">
        <v>26762</v>
      </c>
      <c r="G9867" t="s">
        <v>300</v>
      </c>
      <c r="H9867" t="s">
        <v>153</v>
      </c>
      <c r="I9867" t="s">
        <v>136</v>
      </c>
      <c r="J9867" t="s">
        <v>137</v>
      </c>
      <c r="K9867" t="s">
        <v>210</v>
      </c>
      <c r="L9867" t="s">
        <v>26763</v>
      </c>
      <c r="M9867" t="s">
        <v>26764</v>
      </c>
      <c r="N9867">
        <v>1.6427777770000001</v>
      </c>
      <c r="O9867">
        <v>1</v>
      </c>
      <c r="P9867">
        <v>299</v>
      </c>
      <c r="Q9867">
        <v>39</v>
      </c>
      <c r="R9867">
        <v>163</v>
      </c>
      <c r="S9867">
        <v>7</v>
      </c>
      <c r="T9867">
        <v>81</v>
      </c>
      <c r="U9867">
        <v>0</v>
      </c>
      <c r="V9867">
        <v>0</v>
      </c>
      <c r="W9867">
        <v>2.5249668402028567</v>
      </c>
      <c r="X9867">
        <v>91.479375676825128</v>
      </c>
      <c r="Y9867">
        <v>303.90364760261389</v>
      </c>
      <c r="Z9867">
        <v>277.03830724175185</v>
      </c>
      <c r="AA9867">
        <v>149.4078348886728</v>
      </c>
      <c r="AB9867">
        <v>151.46965799045915</v>
      </c>
      <c r="AC9867">
        <v>0</v>
      </c>
      <c r="AD9867">
        <v>0</v>
      </c>
      <c r="AE9867">
        <v>975.82379024052568</v>
      </c>
    </row>
    <row r="9868" spans="1:31" x14ac:dyDescent="0.3">
      <c r="A9868">
        <v>2712647</v>
      </c>
      <c r="B9868">
        <v>1</v>
      </c>
      <c r="C9868" t="s">
        <v>80</v>
      </c>
      <c r="D9868" t="s">
        <v>105</v>
      </c>
      <c r="E9868" t="s">
        <v>145</v>
      </c>
      <c r="F9868" t="s">
        <v>26765</v>
      </c>
      <c r="G9868" t="s">
        <v>181</v>
      </c>
      <c r="H9868" t="s">
        <v>135</v>
      </c>
      <c r="I9868" t="s">
        <v>136</v>
      </c>
      <c r="J9868" t="s">
        <v>137</v>
      </c>
      <c r="K9868" t="s">
        <v>138</v>
      </c>
      <c r="L9868" t="s">
        <v>26766</v>
      </c>
      <c r="M9868" t="s">
        <v>26767</v>
      </c>
      <c r="N9868">
        <v>0.51361111100000001</v>
      </c>
      <c r="O9868">
        <v>0</v>
      </c>
      <c r="P9868">
        <v>1</v>
      </c>
      <c r="Q9868">
        <v>0</v>
      </c>
      <c r="R9868">
        <v>0</v>
      </c>
      <c r="S9868">
        <v>0</v>
      </c>
      <c r="T9868">
        <v>0</v>
      </c>
      <c r="U9868">
        <v>0</v>
      </c>
      <c r="V9868">
        <v>0</v>
      </c>
      <c r="W9868">
        <v>0</v>
      </c>
      <c r="X9868">
        <v>5.477477925424E-2</v>
      </c>
      <c r="Y9868">
        <v>0</v>
      </c>
      <c r="Z9868">
        <v>0</v>
      </c>
      <c r="AA9868">
        <v>0</v>
      </c>
      <c r="AB9868">
        <v>0</v>
      </c>
      <c r="AC9868">
        <v>0</v>
      </c>
      <c r="AD9868">
        <v>0</v>
      </c>
      <c r="AE9868">
        <v>5.477477925424E-2</v>
      </c>
    </row>
    <row r="9869" spans="1:31" x14ac:dyDescent="0.3">
      <c r="A9869">
        <v>2712444</v>
      </c>
      <c r="B9869">
        <v>1</v>
      </c>
      <c r="C9869" t="s">
        <v>80</v>
      </c>
      <c r="D9869" t="s">
        <v>94</v>
      </c>
      <c r="E9869" t="s">
        <v>150</v>
      </c>
      <c r="F9869" t="s">
        <v>1807</v>
      </c>
      <c r="G9869" t="s">
        <v>300</v>
      </c>
      <c r="H9869" t="s">
        <v>153</v>
      </c>
      <c r="I9869" t="s">
        <v>136</v>
      </c>
      <c r="J9869" t="s">
        <v>137</v>
      </c>
      <c r="K9869" t="s">
        <v>210</v>
      </c>
      <c r="L9869" t="s">
        <v>26768</v>
      </c>
      <c r="M9869" t="s">
        <v>26769</v>
      </c>
      <c r="N9869">
        <v>3.3247222220000001</v>
      </c>
      <c r="O9869">
        <v>0</v>
      </c>
      <c r="P9869">
        <v>896</v>
      </c>
      <c r="Q9869">
        <v>9</v>
      </c>
      <c r="R9869">
        <v>137</v>
      </c>
      <c r="S9869">
        <v>3</v>
      </c>
      <c r="T9869">
        <v>134</v>
      </c>
      <c r="U9869">
        <v>1</v>
      </c>
      <c r="V9869">
        <v>0</v>
      </c>
      <c r="W9869">
        <v>0</v>
      </c>
      <c r="X9869">
        <v>483.17460264596519</v>
      </c>
      <c r="Y9869">
        <v>7.0258477905327199</v>
      </c>
      <c r="Z9869">
        <v>24.194594508475628</v>
      </c>
      <c r="AA9869">
        <v>20.614613074863978</v>
      </c>
      <c r="AB9869">
        <v>308.7901989324792</v>
      </c>
      <c r="AC9869">
        <v>67.558069156869195</v>
      </c>
      <c r="AD9869">
        <v>0</v>
      </c>
      <c r="AE9869">
        <v>911.357926109186</v>
      </c>
    </row>
    <row r="9870" spans="1:31" x14ac:dyDescent="0.3">
      <c r="A9870">
        <v>2712381</v>
      </c>
      <c r="B9870">
        <v>1</v>
      </c>
      <c r="C9870" t="s">
        <v>80</v>
      </c>
      <c r="D9870" t="s">
        <v>84</v>
      </c>
      <c r="E9870" t="s">
        <v>145</v>
      </c>
      <c r="F9870" t="s">
        <v>26770</v>
      </c>
      <c r="G9870" t="s">
        <v>230</v>
      </c>
      <c r="H9870" t="s">
        <v>135</v>
      </c>
      <c r="I9870" t="s">
        <v>136</v>
      </c>
      <c r="J9870" t="s">
        <v>137</v>
      </c>
      <c r="K9870" t="s">
        <v>138</v>
      </c>
      <c r="L9870" t="s">
        <v>26771</v>
      </c>
      <c r="M9870" t="s">
        <v>26772</v>
      </c>
      <c r="N9870">
        <v>6.4505555550000002</v>
      </c>
      <c r="O9870">
        <v>0</v>
      </c>
      <c r="P9870">
        <v>0</v>
      </c>
      <c r="Q9870">
        <v>0</v>
      </c>
      <c r="R9870">
        <v>0</v>
      </c>
      <c r="S9870">
        <v>0</v>
      </c>
      <c r="T9870">
        <v>1</v>
      </c>
      <c r="U9870">
        <v>0</v>
      </c>
      <c r="V9870">
        <v>0</v>
      </c>
      <c r="W9870">
        <v>0</v>
      </c>
      <c r="X9870">
        <v>0</v>
      </c>
      <c r="Y9870">
        <v>0</v>
      </c>
      <c r="Z9870">
        <v>0</v>
      </c>
      <c r="AA9870">
        <v>0</v>
      </c>
      <c r="AB9870">
        <v>0</v>
      </c>
      <c r="AC9870">
        <v>0</v>
      </c>
      <c r="AD9870">
        <v>0</v>
      </c>
      <c r="AE9870">
        <v>0</v>
      </c>
    </row>
    <row r="9871" spans="1:31" x14ac:dyDescent="0.3">
      <c r="A9871">
        <v>2712504</v>
      </c>
      <c r="B9871">
        <v>1</v>
      </c>
      <c r="C9871" t="s">
        <v>81</v>
      </c>
      <c r="D9871" t="s">
        <v>113</v>
      </c>
      <c r="E9871" t="s">
        <v>145</v>
      </c>
      <c r="F9871" t="s">
        <v>26773</v>
      </c>
      <c r="G9871" t="s">
        <v>230</v>
      </c>
      <c r="H9871" t="s">
        <v>135</v>
      </c>
      <c r="I9871" t="s">
        <v>136</v>
      </c>
      <c r="J9871" t="s">
        <v>137</v>
      </c>
      <c r="K9871" t="s">
        <v>138</v>
      </c>
      <c r="L9871" t="s">
        <v>26774</v>
      </c>
      <c r="M9871" t="s">
        <v>26775</v>
      </c>
      <c r="N9871">
        <v>3.403888888</v>
      </c>
      <c r="O9871">
        <v>0</v>
      </c>
      <c r="P9871">
        <v>1</v>
      </c>
      <c r="Q9871">
        <v>0</v>
      </c>
      <c r="R9871">
        <v>0</v>
      </c>
      <c r="S9871">
        <v>0</v>
      </c>
      <c r="T9871">
        <v>0</v>
      </c>
      <c r="U9871">
        <v>0</v>
      </c>
      <c r="V9871">
        <v>0</v>
      </c>
      <c r="W9871">
        <v>0</v>
      </c>
      <c r="X9871">
        <v>0.28308326260779665</v>
      </c>
      <c r="Y9871">
        <v>0</v>
      </c>
      <c r="Z9871">
        <v>0</v>
      </c>
      <c r="AA9871">
        <v>0</v>
      </c>
      <c r="AB9871">
        <v>0</v>
      </c>
      <c r="AC9871">
        <v>0</v>
      </c>
      <c r="AD9871">
        <v>0</v>
      </c>
      <c r="AE9871">
        <v>0.28308326260779665</v>
      </c>
    </row>
    <row r="9872" spans="1:31" x14ac:dyDescent="0.3">
      <c r="A9872">
        <v>2712232</v>
      </c>
      <c r="B9872">
        <v>1</v>
      </c>
      <c r="C9872" t="s">
        <v>80</v>
      </c>
      <c r="D9872" t="s">
        <v>96</v>
      </c>
      <c r="E9872" t="s">
        <v>173</v>
      </c>
      <c r="F9872" t="s">
        <v>26776</v>
      </c>
      <c r="G9872" t="s">
        <v>5534</v>
      </c>
      <c r="H9872" t="s">
        <v>5535</v>
      </c>
      <c r="I9872" t="s">
        <v>136</v>
      </c>
      <c r="J9872" t="s">
        <v>137</v>
      </c>
      <c r="K9872" t="s">
        <v>210</v>
      </c>
      <c r="L9872" t="s">
        <v>26777</v>
      </c>
      <c r="M9872" t="s">
        <v>26778</v>
      </c>
      <c r="N9872">
        <v>0.28888888800000001</v>
      </c>
      <c r="O9872">
        <v>3</v>
      </c>
      <c r="P9872">
        <v>6663</v>
      </c>
      <c r="Q9872">
        <v>2</v>
      </c>
      <c r="R9872">
        <v>22</v>
      </c>
      <c r="S9872">
        <v>36</v>
      </c>
      <c r="T9872">
        <v>1209</v>
      </c>
      <c r="U9872">
        <v>1</v>
      </c>
      <c r="V9872">
        <v>0</v>
      </c>
      <c r="W9872">
        <v>2.1301857528856667</v>
      </c>
      <c r="X9872">
        <v>341.03469637296587</v>
      </c>
      <c r="Y9872">
        <v>2.2198360782884001</v>
      </c>
      <c r="Z9872">
        <v>0.85228250665999983</v>
      </c>
      <c r="AA9872">
        <v>410.12573585375594</v>
      </c>
      <c r="AB9872">
        <v>443.44697457642451</v>
      </c>
      <c r="AC9872">
        <v>37.918689421339998</v>
      </c>
      <c r="AD9872">
        <v>0</v>
      </c>
      <c r="AE9872">
        <v>1237.7284005623205</v>
      </c>
    </row>
    <row r="9873" spans="1:31" x14ac:dyDescent="0.3">
      <c r="A9873">
        <v>2712361</v>
      </c>
      <c r="B9873">
        <v>1</v>
      </c>
      <c r="C9873" t="s">
        <v>80</v>
      </c>
      <c r="D9873" t="s">
        <v>97</v>
      </c>
      <c r="E9873" t="s">
        <v>161</v>
      </c>
      <c r="F9873" t="s">
        <v>26779</v>
      </c>
      <c r="G9873" t="s">
        <v>409</v>
      </c>
      <c r="H9873" t="s">
        <v>135</v>
      </c>
      <c r="I9873" t="s">
        <v>136</v>
      </c>
      <c r="J9873" t="s">
        <v>137</v>
      </c>
      <c r="K9873" t="s">
        <v>138</v>
      </c>
      <c r="L9873" t="s">
        <v>26780</v>
      </c>
      <c r="M9873" t="s">
        <v>26781</v>
      </c>
      <c r="N9873">
        <v>2.275555555</v>
      </c>
      <c r="O9873">
        <v>0</v>
      </c>
      <c r="P9873">
        <v>19</v>
      </c>
      <c r="Q9873">
        <v>0</v>
      </c>
      <c r="R9873">
        <v>9</v>
      </c>
      <c r="S9873">
        <v>0</v>
      </c>
      <c r="T9873">
        <v>4</v>
      </c>
      <c r="U9873">
        <v>0</v>
      </c>
      <c r="V9873">
        <v>0</v>
      </c>
      <c r="W9873">
        <v>0</v>
      </c>
      <c r="X9873">
        <v>9.5056199859191182</v>
      </c>
      <c r="Y9873">
        <v>0</v>
      </c>
      <c r="Z9873">
        <v>2.0944783100877626</v>
      </c>
      <c r="AA9873">
        <v>0</v>
      </c>
      <c r="AB9873">
        <v>2.8698440430579195</v>
      </c>
      <c r="AC9873">
        <v>0</v>
      </c>
      <c r="AD9873">
        <v>0</v>
      </c>
      <c r="AE9873">
        <v>14.469942339064801</v>
      </c>
    </row>
    <row r="9874" spans="1:31" x14ac:dyDescent="0.3">
      <c r="A9874">
        <v>2712610</v>
      </c>
      <c r="B9874">
        <v>1</v>
      </c>
      <c r="C9874" t="s">
        <v>80</v>
      </c>
      <c r="D9874" t="s">
        <v>103</v>
      </c>
      <c r="E9874" t="s">
        <v>145</v>
      </c>
      <c r="F9874" t="s">
        <v>26782</v>
      </c>
      <c r="G9874" t="s">
        <v>181</v>
      </c>
      <c r="H9874" t="s">
        <v>135</v>
      </c>
      <c r="I9874" t="s">
        <v>136</v>
      </c>
      <c r="J9874" t="s">
        <v>137</v>
      </c>
      <c r="K9874" t="s">
        <v>138</v>
      </c>
      <c r="L9874" t="s">
        <v>26783</v>
      </c>
      <c r="M9874" t="s">
        <v>26784</v>
      </c>
      <c r="N9874">
        <v>6.1574999999999998</v>
      </c>
      <c r="O9874">
        <v>0</v>
      </c>
      <c r="P9874">
        <v>10</v>
      </c>
      <c r="Q9874">
        <v>0</v>
      </c>
      <c r="R9874">
        <v>0</v>
      </c>
      <c r="S9874">
        <v>0</v>
      </c>
      <c r="T9874">
        <v>0</v>
      </c>
      <c r="U9874">
        <v>0</v>
      </c>
      <c r="V9874">
        <v>0</v>
      </c>
      <c r="W9874">
        <v>0</v>
      </c>
      <c r="X9874">
        <v>10.427774371514065</v>
      </c>
      <c r="Y9874">
        <v>0</v>
      </c>
      <c r="Z9874">
        <v>0</v>
      </c>
      <c r="AA9874">
        <v>0</v>
      </c>
      <c r="AB9874">
        <v>0</v>
      </c>
      <c r="AC9874">
        <v>0</v>
      </c>
      <c r="AD9874">
        <v>0</v>
      </c>
      <c r="AE9874">
        <v>10.427774371514065</v>
      </c>
    </row>
    <row r="9875" spans="1:31" x14ac:dyDescent="0.3">
      <c r="A9875">
        <v>2712375</v>
      </c>
      <c r="B9875">
        <v>1</v>
      </c>
      <c r="C9875" t="s">
        <v>80</v>
      </c>
      <c r="D9875" t="s">
        <v>88</v>
      </c>
      <c r="E9875" t="s">
        <v>200</v>
      </c>
      <c r="F9875" t="s">
        <v>6253</v>
      </c>
      <c r="G9875" t="s">
        <v>393</v>
      </c>
      <c r="H9875" t="s">
        <v>135</v>
      </c>
      <c r="I9875" t="s">
        <v>136</v>
      </c>
      <c r="J9875" t="s">
        <v>137</v>
      </c>
      <c r="K9875" t="s">
        <v>138</v>
      </c>
      <c r="L9875" t="s">
        <v>26785</v>
      </c>
      <c r="M9875" t="s">
        <v>26786</v>
      </c>
      <c r="N9875">
        <v>11.227222222</v>
      </c>
      <c r="O9875">
        <v>0</v>
      </c>
      <c r="P9875">
        <v>201</v>
      </c>
      <c r="Q9875">
        <v>0</v>
      </c>
      <c r="R9875">
        <v>0</v>
      </c>
      <c r="S9875">
        <v>0</v>
      </c>
      <c r="T9875">
        <v>6</v>
      </c>
      <c r="U9875">
        <v>0</v>
      </c>
      <c r="V9875">
        <v>1</v>
      </c>
      <c r="W9875">
        <v>0</v>
      </c>
      <c r="X9875">
        <v>464.16452319062893</v>
      </c>
      <c r="Y9875">
        <v>0</v>
      </c>
      <c r="Z9875">
        <v>0</v>
      </c>
      <c r="AA9875">
        <v>0</v>
      </c>
      <c r="AB9875">
        <v>5.6451275671300278</v>
      </c>
      <c r="AC9875">
        <v>0</v>
      </c>
      <c r="AD9875">
        <v>61.008480602132359</v>
      </c>
      <c r="AE9875">
        <v>530.81813135989137</v>
      </c>
    </row>
    <row r="9876" spans="1:31" x14ac:dyDescent="0.3">
      <c r="A9876">
        <v>2712567</v>
      </c>
      <c r="B9876">
        <v>1</v>
      </c>
      <c r="C9876" t="s">
        <v>80</v>
      </c>
      <c r="D9876" t="s">
        <v>103</v>
      </c>
      <c r="E9876" t="s">
        <v>213</v>
      </c>
      <c r="F9876" t="s">
        <v>25527</v>
      </c>
      <c r="G9876" t="s">
        <v>170</v>
      </c>
      <c r="H9876" t="s">
        <v>153</v>
      </c>
      <c r="I9876" t="s">
        <v>136</v>
      </c>
      <c r="J9876" t="s">
        <v>137</v>
      </c>
      <c r="K9876" t="s">
        <v>138</v>
      </c>
      <c r="L9876" t="s">
        <v>26787</v>
      </c>
      <c r="M9876" t="s">
        <v>26788</v>
      </c>
      <c r="N9876">
        <v>0.48111111099999998</v>
      </c>
      <c r="O9876">
        <v>0</v>
      </c>
      <c r="P9876">
        <v>659</v>
      </c>
      <c r="Q9876">
        <v>20</v>
      </c>
      <c r="R9876">
        <v>2</v>
      </c>
      <c r="S9876">
        <v>3</v>
      </c>
      <c r="T9876">
        <v>82</v>
      </c>
      <c r="U9876">
        <v>1</v>
      </c>
      <c r="V9876">
        <v>2</v>
      </c>
      <c r="W9876">
        <v>0</v>
      </c>
      <c r="X9876">
        <v>64.609429528050271</v>
      </c>
      <c r="Y9876">
        <v>1.2235723240797332</v>
      </c>
      <c r="Z9876">
        <v>0.31484066479689998</v>
      </c>
      <c r="AA9876">
        <v>52.58847217763217</v>
      </c>
      <c r="AB9876">
        <v>22.88348078319969</v>
      </c>
      <c r="AC9876">
        <v>45.535556733407994</v>
      </c>
      <c r="AD9876">
        <v>53.961438662664037</v>
      </c>
      <c r="AE9876">
        <v>241.11679087383078</v>
      </c>
    </row>
    <row r="9877" spans="1:31" x14ac:dyDescent="0.3">
      <c r="A9877">
        <v>2712318</v>
      </c>
      <c r="B9877">
        <v>1</v>
      </c>
      <c r="C9877" t="s">
        <v>81</v>
      </c>
      <c r="D9877" t="s">
        <v>128</v>
      </c>
      <c r="E9877" t="s">
        <v>145</v>
      </c>
      <c r="F9877" t="s">
        <v>26094</v>
      </c>
      <c r="G9877" t="s">
        <v>181</v>
      </c>
      <c r="H9877" t="s">
        <v>135</v>
      </c>
      <c r="I9877" t="s">
        <v>136</v>
      </c>
      <c r="J9877" t="s">
        <v>137</v>
      </c>
      <c r="K9877" t="s">
        <v>138</v>
      </c>
      <c r="L9877" t="s">
        <v>26789</v>
      </c>
      <c r="M9877" t="s">
        <v>26790</v>
      </c>
      <c r="N9877">
        <v>2.614166666</v>
      </c>
      <c r="O9877">
        <v>0</v>
      </c>
      <c r="P9877">
        <v>11</v>
      </c>
      <c r="Q9877">
        <v>0</v>
      </c>
      <c r="R9877">
        <v>0</v>
      </c>
      <c r="S9877">
        <v>0</v>
      </c>
      <c r="T9877">
        <v>2</v>
      </c>
      <c r="U9877">
        <v>0</v>
      </c>
      <c r="V9877">
        <v>0</v>
      </c>
      <c r="W9877">
        <v>0</v>
      </c>
      <c r="X9877">
        <v>4.3046087917630222</v>
      </c>
      <c r="Y9877">
        <v>0</v>
      </c>
      <c r="Z9877">
        <v>0</v>
      </c>
      <c r="AA9877">
        <v>0</v>
      </c>
      <c r="AB9877">
        <v>10.171488921027249</v>
      </c>
      <c r="AC9877">
        <v>0</v>
      </c>
      <c r="AD9877">
        <v>0</v>
      </c>
      <c r="AE9877">
        <v>14.476097712790271</v>
      </c>
    </row>
    <row r="9878" spans="1:31" x14ac:dyDescent="0.3">
      <c r="A9878">
        <v>2712418</v>
      </c>
      <c r="B9878">
        <v>1</v>
      </c>
      <c r="C9878" t="s">
        <v>80</v>
      </c>
      <c r="D9878" t="s">
        <v>95</v>
      </c>
      <c r="E9878" t="s">
        <v>161</v>
      </c>
      <c r="F9878" t="s">
        <v>11192</v>
      </c>
      <c r="G9878" t="s">
        <v>170</v>
      </c>
      <c r="H9878" t="s">
        <v>135</v>
      </c>
      <c r="I9878" t="s">
        <v>136</v>
      </c>
      <c r="J9878" t="s">
        <v>137</v>
      </c>
      <c r="K9878" t="s">
        <v>138</v>
      </c>
      <c r="L9878" t="s">
        <v>26791</v>
      </c>
      <c r="M9878" t="s">
        <v>26792</v>
      </c>
      <c r="N9878">
        <v>2.846666666</v>
      </c>
      <c r="O9878">
        <v>0</v>
      </c>
      <c r="P9878">
        <v>74</v>
      </c>
      <c r="Q9878">
        <v>0</v>
      </c>
      <c r="R9878">
        <v>0</v>
      </c>
      <c r="S9878">
        <v>0</v>
      </c>
      <c r="T9878">
        <v>2</v>
      </c>
      <c r="U9878">
        <v>0</v>
      </c>
      <c r="V9878">
        <v>0</v>
      </c>
      <c r="W9878">
        <v>0</v>
      </c>
      <c r="X9878">
        <v>49.067103941631615</v>
      </c>
      <c r="Y9878">
        <v>0</v>
      </c>
      <c r="Z9878">
        <v>0</v>
      </c>
      <c r="AA9878">
        <v>0</v>
      </c>
      <c r="AB9878">
        <v>8.076393214110432</v>
      </c>
      <c r="AC9878">
        <v>0</v>
      </c>
      <c r="AD9878">
        <v>0</v>
      </c>
      <c r="AE9878">
        <v>57.143497155742047</v>
      </c>
    </row>
    <row r="9879" spans="1:31" x14ac:dyDescent="0.3">
      <c r="A9879">
        <v>2712673</v>
      </c>
      <c r="B9879">
        <v>1</v>
      </c>
      <c r="C9879" t="s">
        <v>81</v>
      </c>
      <c r="D9879" t="s">
        <v>118</v>
      </c>
      <c r="E9879" t="s">
        <v>213</v>
      </c>
      <c r="F9879" t="s">
        <v>3777</v>
      </c>
      <c r="G9879" t="s">
        <v>209</v>
      </c>
      <c r="H9879" t="s">
        <v>153</v>
      </c>
      <c r="I9879" t="s">
        <v>136</v>
      </c>
      <c r="J9879" t="s">
        <v>137</v>
      </c>
      <c r="K9879" t="s">
        <v>210</v>
      </c>
      <c r="L9879" t="s">
        <v>26793</v>
      </c>
      <c r="M9879" t="s">
        <v>26794</v>
      </c>
      <c r="N9879">
        <v>0.61638888800000002</v>
      </c>
      <c r="O9879">
        <v>0</v>
      </c>
      <c r="P9879">
        <v>200</v>
      </c>
      <c r="Q9879">
        <v>31</v>
      </c>
      <c r="R9879">
        <v>17</v>
      </c>
      <c r="S9879">
        <v>1</v>
      </c>
      <c r="T9879">
        <v>14</v>
      </c>
      <c r="U9879">
        <v>0</v>
      </c>
      <c r="V9879">
        <v>0</v>
      </c>
      <c r="W9879">
        <v>0</v>
      </c>
      <c r="X9879">
        <v>19.286925387187367</v>
      </c>
      <c r="Y9879">
        <v>0.62197158404996999</v>
      </c>
      <c r="Z9879">
        <v>0.68790343345717098</v>
      </c>
      <c r="AA9879">
        <v>0</v>
      </c>
      <c r="AB9879">
        <v>3.2196100865159702</v>
      </c>
      <c r="AC9879">
        <v>0</v>
      </c>
      <c r="AD9879">
        <v>0</v>
      </c>
      <c r="AE9879">
        <v>23.816410491210476</v>
      </c>
    </row>
    <row r="9880" spans="1:31" x14ac:dyDescent="0.3">
      <c r="A9880">
        <v>2712627</v>
      </c>
      <c r="B9880">
        <v>1</v>
      </c>
      <c r="C9880" t="s">
        <v>81</v>
      </c>
      <c r="D9880" t="s">
        <v>127</v>
      </c>
      <c r="E9880" t="s">
        <v>156</v>
      </c>
      <c r="F9880" t="s">
        <v>26795</v>
      </c>
      <c r="G9880" t="s">
        <v>152</v>
      </c>
      <c r="H9880" t="s">
        <v>153</v>
      </c>
      <c r="I9880" t="s">
        <v>136</v>
      </c>
      <c r="J9880" t="s">
        <v>137</v>
      </c>
      <c r="K9880" t="s">
        <v>138</v>
      </c>
      <c r="L9880" t="s">
        <v>26796</v>
      </c>
      <c r="M9880" t="s">
        <v>26489</v>
      </c>
      <c r="N9880">
        <v>3.9477777770000002</v>
      </c>
      <c r="O9880">
        <v>0</v>
      </c>
      <c r="P9880">
        <v>372</v>
      </c>
      <c r="Q9880">
        <v>0</v>
      </c>
      <c r="R9880">
        <v>27</v>
      </c>
      <c r="S9880">
        <v>0</v>
      </c>
      <c r="T9880">
        <v>46</v>
      </c>
      <c r="U9880">
        <v>0</v>
      </c>
      <c r="V9880">
        <v>0</v>
      </c>
      <c r="W9880">
        <v>0</v>
      </c>
      <c r="X9880">
        <v>261.90343026789418</v>
      </c>
      <c r="Y9880">
        <v>0</v>
      </c>
      <c r="Z9880">
        <v>6.808747129765</v>
      </c>
      <c r="AA9880">
        <v>0</v>
      </c>
      <c r="AB9880">
        <v>65.351328914848622</v>
      </c>
      <c r="AC9880">
        <v>0</v>
      </c>
      <c r="AD9880">
        <v>0</v>
      </c>
      <c r="AE9880">
        <v>334.0635063125078</v>
      </c>
    </row>
    <row r="9881" spans="1:31" x14ac:dyDescent="0.3">
      <c r="A9881">
        <v>2712255</v>
      </c>
      <c r="B9881">
        <v>1</v>
      </c>
      <c r="C9881" t="s">
        <v>80</v>
      </c>
      <c r="D9881" t="s">
        <v>105</v>
      </c>
      <c r="E9881" t="s">
        <v>150</v>
      </c>
      <c r="F9881" t="s">
        <v>26797</v>
      </c>
      <c r="G9881" t="s">
        <v>152</v>
      </c>
      <c r="H9881" t="s">
        <v>153</v>
      </c>
      <c r="I9881" t="s">
        <v>136</v>
      </c>
      <c r="J9881" t="s">
        <v>137</v>
      </c>
      <c r="K9881" t="s">
        <v>138</v>
      </c>
      <c r="L9881" t="s">
        <v>26474</v>
      </c>
      <c r="M9881" t="s">
        <v>26798</v>
      </c>
      <c r="N9881">
        <v>0.28722222200000003</v>
      </c>
      <c r="O9881">
        <v>12</v>
      </c>
      <c r="P9881">
        <v>1091</v>
      </c>
      <c r="Q9881">
        <v>18</v>
      </c>
      <c r="R9881">
        <v>591</v>
      </c>
      <c r="S9881">
        <v>33</v>
      </c>
      <c r="T9881">
        <v>173</v>
      </c>
      <c r="U9881">
        <v>0</v>
      </c>
      <c r="V9881">
        <v>1</v>
      </c>
      <c r="W9881">
        <v>1.4990657869297737</v>
      </c>
      <c r="X9881">
        <v>56.305078170927779</v>
      </c>
      <c r="Y9881">
        <v>13.947189257270498</v>
      </c>
      <c r="Z9881">
        <v>39.985154379299495</v>
      </c>
      <c r="AA9881">
        <v>30.716235116507342</v>
      </c>
      <c r="AB9881">
        <v>37.02172098629034</v>
      </c>
      <c r="AC9881">
        <v>0</v>
      </c>
      <c r="AD9881">
        <v>1.8243176460079999</v>
      </c>
      <c r="AE9881">
        <v>181.29876134323325</v>
      </c>
    </row>
    <row r="9882" spans="1:31" x14ac:dyDescent="0.3">
      <c r="A9882">
        <v>2712195</v>
      </c>
      <c r="B9882">
        <v>1</v>
      </c>
      <c r="C9882" t="s">
        <v>81</v>
      </c>
      <c r="D9882" t="s">
        <v>113</v>
      </c>
      <c r="E9882" t="s">
        <v>132</v>
      </c>
      <c r="F9882" t="s">
        <v>26355</v>
      </c>
      <c r="G9882" t="s">
        <v>170</v>
      </c>
      <c r="H9882" t="s">
        <v>135</v>
      </c>
      <c r="I9882" t="s">
        <v>136</v>
      </c>
      <c r="J9882" t="s">
        <v>137</v>
      </c>
      <c r="K9882" t="s">
        <v>138</v>
      </c>
      <c r="L9882" t="s">
        <v>26799</v>
      </c>
      <c r="M9882" t="s">
        <v>26800</v>
      </c>
      <c r="N9882">
        <v>1.0238888880000001</v>
      </c>
      <c r="O9882">
        <v>0</v>
      </c>
      <c r="P9882">
        <v>452</v>
      </c>
      <c r="Q9882">
        <v>0</v>
      </c>
      <c r="R9882">
        <v>0</v>
      </c>
      <c r="S9882">
        <v>0</v>
      </c>
      <c r="T9882">
        <v>101</v>
      </c>
      <c r="U9882">
        <v>0</v>
      </c>
      <c r="V9882">
        <v>0</v>
      </c>
      <c r="W9882">
        <v>0</v>
      </c>
      <c r="X9882">
        <v>83.117247595622871</v>
      </c>
      <c r="Y9882">
        <v>0</v>
      </c>
      <c r="Z9882">
        <v>0</v>
      </c>
      <c r="AA9882">
        <v>0</v>
      </c>
      <c r="AB9882">
        <v>23.546777429654842</v>
      </c>
      <c r="AC9882">
        <v>0</v>
      </c>
      <c r="AD9882">
        <v>0</v>
      </c>
      <c r="AE9882">
        <v>106.66402502527771</v>
      </c>
    </row>
    <row r="9883" spans="1:31" x14ac:dyDescent="0.3">
      <c r="A9883">
        <v>2712836</v>
      </c>
      <c r="B9883">
        <v>1</v>
      </c>
      <c r="C9883" t="s">
        <v>80</v>
      </c>
      <c r="D9883" t="s">
        <v>106</v>
      </c>
      <c r="E9883" t="s">
        <v>132</v>
      </c>
      <c r="F9883" t="s">
        <v>26801</v>
      </c>
      <c r="G9883" t="s">
        <v>170</v>
      </c>
      <c r="H9883" t="s">
        <v>135</v>
      </c>
      <c r="I9883" t="s">
        <v>136</v>
      </c>
      <c r="J9883" t="s">
        <v>137</v>
      </c>
      <c r="K9883" t="s">
        <v>138</v>
      </c>
      <c r="L9883" t="s">
        <v>26802</v>
      </c>
      <c r="M9883" t="s">
        <v>26803</v>
      </c>
      <c r="N9883">
        <v>0.53916666599999996</v>
      </c>
      <c r="O9883">
        <v>0</v>
      </c>
      <c r="P9883">
        <v>91</v>
      </c>
      <c r="Q9883">
        <v>0</v>
      </c>
      <c r="R9883">
        <v>1</v>
      </c>
      <c r="S9883">
        <v>0</v>
      </c>
      <c r="T9883">
        <v>7</v>
      </c>
      <c r="U9883">
        <v>0</v>
      </c>
      <c r="V9883">
        <v>0</v>
      </c>
      <c r="W9883">
        <v>0</v>
      </c>
      <c r="X9883">
        <v>8.3143278814727246</v>
      </c>
      <c r="Y9883">
        <v>0</v>
      </c>
      <c r="Z9883">
        <v>0.29076740879666663</v>
      </c>
      <c r="AA9883">
        <v>0</v>
      </c>
      <c r="AB9883">
        <v>0.30929067142900663</v>
      </c>
      <c r="AC9883">
        <v>0</v>
      </c>
      <c r="AD9883">
        <v>0</v>
      </c>
      <c r="AE9883">
        <v>8.9143859616983985</v>
      </c>
    </row>
    <row r="9884" spans="1:31" x14ac:dyDescent="0.3">
      <c r="A9884">
        <v>2712856</v>
      </c>
      <c r="B9884">
        <v>1</v>
      </c>
      <c r="C9884" t="s">
        <v>81</v>
      </c>
      <c r="D9884" t="s">
        <v>128</v>
      </c>
      <c r="E9884" t="s">
        <v>213</v>
      </c>
      <c r="F9884" t="s">
        <v>5996</v>
      </c>
      <c r="G9884" t="s">
        <v>152</v>
      </c>
      <c r="H9884" t="s">
        <v>153</v>
      </c>
      <c r="I9884" t="s">
        <v>136</v>
      </c>
      <c r="J9884" t="s">
        <v>137</v>
      </c>
      <c r="K9884" t="s">
        <v>138</v>
      </c>
      <c r="L9884" t="s">
        <v>26804</v>
      </c>
      <c r="M9884" t="s">
        <v>26805</v>
      </c>
      <c r="N9884">
        <v>0.85166666599999996</v>
      </c>
      <c r="O9884">
        <v>6</v>
      </c>
      <c r="P9884">
        <v>620</v>
      </c>
      <c r="Q9884">
        <v>4</v>
      </c>
      <c r="R9884">
        <v>4</v>
      </c>
      <c r="S9884">
        <v>2</v>
      </c>
      <c r="T9884">
        <v>56</v>
      </c>
      <c r="U9884">
        <v>0</v>
      </c>
      <c r="V9884">
        <v>0</v>
      </c>
      <c r="W9884">
        <v>1.0798297846</v>
      </c>
      <c r="X9884">
        <v>55.176730598569947</v>
      </c>
      <c r="Y9884">
        <v>0.69113930857566663</v>
      </c>
      <c r="Z9884">
        <v>0.26065857686310001</v>
      </c>
      <c r="AA9884">
        <v>7.8757832110434096</v>
      </c>
      <c r="AB9884">
        <v>13.948628919908401</v>
      </c>
      <c r="AC9884">
        <v>0</v>
      </c>
      <c r="AD9884">
        <v>0</v>
      </c>
      <c r="AE9884">
        <v>79.032770399560519</v>
      </c>
    </row>
    <row r="9885" spans="1:31" x14ac:dyDescent="0.3">
      <c r="A9885">
        <v>2712192</v>
      </c>
      <c r="B9885">
        <v>1</v>
      </c>
      <c r="C9885" t="s">
        <v>80</v>
      </c>
      <c r="D9885" t="s">
        <v>85</v>
      </c>
      <c r="E9885" t="s">
        <v>156</v>
      </c>
      <c r="F9885" t="s">
        <v>26806</v>
      </c>
      <c r="G9885" t="s">
        <v>1613</v>
      </c>
      <c r="H9885" t="s">
        <v>153</v>
      </c>
      <c r="I9885" t="s">
        <v>136</v>
      </c>
      <c r="J9885" t="s">
        <v>137</v>
      </c>
      <c r="K9885" t="s">
        <v>138</v>
      </c>
      <c r="L9885" t="s">
        <v>26807</v>
      </c>
      <c r="M9885" t="s">
        <v>26808</v>
      </c>
      <c r="N9885">
        <v>0.105833333</v>
      </c>
      <c r="O9885">
        <v>0</v>
      </c>
      <c r="P9885">
        <v>632</v>
      </c>
      <c r="Q9885">
        <v>0</v>
      </c>
      <c r="R9885">
        <v>0</v>
      </c>
      <c r="S9885">
        <v>0</v>
      </c>
      <c r="T9885">
        <v>46</v>
      </c>
      <c r="U9885">
        <v>0</v>
      </c>
      <c r="V9885">
        <v>0</v>
      </c>
      <c r="W9885">
        <v>0</v>
      </c>
      <c r="X9885">
        <v>14.280409999930926</v>
      </c>
      <c r="Y9885">
        <v>0</v>
      </c>
      <c r="Z9885">
        <v>0</v>
      </c>
      <c r="AA9885">
        <v>0</v>
      </c>
      <c r="AB9885">
        <v>4.7744811033850292</v>
      </c>
      <c r="AC9885">
        <v>0</v>
      </c>
      <c r="AD9885">
        <v>0</v>
      </c>
      <c r="AE9885">
        <v>19.054891103315956</v>
      </c>
    </row>
    <row r="9886" spans="1:31" x14ac:dyDescent="0.3">
      <c r="A9886">
        <v>2712401</v>
      </c>
      <c r="B9886">
        <v>1</v>
      </c>
      <c r="C9886" t="s">
        <v>81</v>
      </c>
      <c r="D9886" t="s">
        <v>118</v>
      </c>
      <c r="E9886" t="s">
        <v>213</v>
      </c>
      <c r="F9886" t="s">
        <v>9127</v>
      </c>
      <c r="G9886" t="s">
        <v>300</v>
      </c>
      <c r="H9886" t="s">
        <v>153</v>
      </c>
      <c r="I9886" t="s">
        <v>136</v>
      </c>
      <c r="J9886" t="s">
        <v>137</v>
      </c>
      <c r="K9886" t="s">
        <v>210</v>
      </c>
      <c r="L9886" t="s">
        <v>26809</v>
      </c>
      <c r="M9886" t="s">
        <v>26810</v>
      </c>
      <c r="N9886">
        <v>6.4241666659999996</v>
      </c>
      <c r="O9886">
        <v>0</v>
      </c>
      <c r="P9886">
        <v>2</v>
      </c>
      <c r="Q9886">
        <v>49</v>
      </c>
      <c r="R9886">
        <v>78</v>
      </c>
      <c r="S9886">
        <v>9</v>
      </c>
      <c r="T9886">
        <v>10</v>
      </c>
      <c r="U9886">
        <v>0</v>
      </c>
      <c r="V9886">
        <v>0</v>
      </c>
      <c r="W9886">
        <v>0</v>
      </c>
      <c r="X9886">
        <v>1.2506244175983334</v>
      </c>
      <c r="Y9886">
        <v>622.36274316369372</v>
      </c>
      <c r="Z9886">
        <v>128.61923963184023</v>
      </c>
      <c r="AA9886">
        <v>194.62534054691042</v>
      </c>
      <c r="AB9886">
        <v>41.625054368029609</v>
      </c>
      <c r="AC9886">
        <v>0</v>
      </c>
      <c r="AD9886">
        <v>0</v>
      </c>
      <c r="AE9886">
        <v>988.48300212807226</v>
      </c>
    </row>
    <row r="9887" spans="1:31" x14ac:dyDescent="0.3">
      <c r="A9887">
        <v>2712887</v>
      </c>
      <c r="B9887">
        <v>2</v>
      </c>
      <c r="C9887" t="s">
        <v>80</v>
      </c>
      <c r="D9887" t="s">
        <v>84</v>
      </c>
      <c r="E9887" t="s">
        <v>150</v>
      </c>
      <c r="F9887" t="s">
        <v>26811</v>
      </c>
      <c r="G9887" t="s">
        <v>2928</v>
      </c>
      <c r="H9887" t="s">
        <v>153</v>
      </c>
      <c r="I9887" t="s">
        <v>136</v>
      </c>
      <c r="J9887" t="s">
        <v>137</v>
      </c>
      <c r="K9887" t="s">
        <v>138</v>
      </c>
      <c r="L9887" t="s">
        <v>26651</v>
      </c>
      <c r="M9887" t="s">
        <v>26812</v>
      </c>
      <c r="N9887">
        <v>0.380833333</v>
      </c>
      <c r="O9887">
        <v>0</v>
      </c>
      <c r="P9887">
        <v>8086</v>
      </c>
      <c r="Q9887">
        <v>0</v>
      </c>
      <c r="R9887">
        <v>0</v>
      </c>
      <c r="S9887">
        <v>1</v>
      </c>
      <c r="T9887">
        <v>887</v>
      </c>
      <c r="U9887">
        <v>0</v>
      </c>
      <c r="V9887">
        <v>0</v>
      </c>
      <c r="W9887">
        <v>0</v>
      </c>
      <c r="X9887">
        <v>524.69417725995856</v>
      </c>
      <c r="Y9887">
        <v>0</v>
      </c>
      <c r="Z9887">
        <v>0</v>
      </c>
      <c r="AA9887">
        <v>4.6039127512933504</v>
      </c>
      <c r="AB9887">
        <v>223.12271845215656</v>
      </c>
      <c r="AC9887">
        <v>0</v>
      </c>
      <c r="AD9887">
        <v>0</v>
      </c>
      <c r="AE9887">
        <v>752.42080846340855</v>
      </c>
    </row>
    <row r="9888" spans="1:31" x14ac:dyDescent="0.3">
      <c r="A9888">
        <v>2712378</v>
      </c>
      <c r="B9888">
        <v>1</v>
      </c>
      <c r="C9888" t="s">
        <v>81</v>
      </c>
      <c r="D9888" t="s">
        <v>127</v>
      </c>
      <c r="E9888" t="s">
        <v>156</v>
      </c>
      <c r="F9888" t="s">
        <v>7323</v>
      </c>
      <c r="G9888" t="s">
        <v>152</v>
      </c>
      <c r="H9888" t="s">
        <v>153</v>
      </c>
      <c r="I9888" t="s">
        <v>136</v>
      </c>
      <c r="J9888" t="s">
        <v>137</v>
      </c>
      <c r="K9888" t="s">
        <v>138</v>
      </c>
      <c r="L9888" t="s">
        <v>26813</v>
      </c>
      <c r="M9888" t="s">
        <v>26814</v>
      </c>
      <c r="N9888">
        <v>0.5625</v>
      </c>
      <c r="O9888">
        <v>1</v>
      </c>
      <c r="P9888">
        <v>420</v>
      </c>
      <c r="Q9888">
        <v>1</v>
      </c>
      <c r="R9888">
        <v>40</v>
      </c>
      <c r="S9888">
        <v>0</v>
      </c>
      <c r="T9888">
        <v>73</v>
      </c>
      <c r="U9888">
        <v>0</v>
      </c>
      <c r="V9888">
        <v>0</v>
      </c>
      <c r="W9888">
        <v>2.3558708620547919</v>
      </c>
      <c r="X9888">
        <v>40.017896077871583</v>
      </c>
      <c r="Y9888">
        <v>0.60718248037407596</v>
      </c>
      <c r="Z9888">
        <v>6.1146198189207484</v>
      </c>
      <c r="AA9888">
        <v>0</v>
      </c>
      <c r="AB9888">
        <v>28.509289993157651</v>
      </c>
      <c r="AC9888">
        <v>0</v>
      </c>
      <c r="AD9888">
        <v>0</v>
      </c>
      <c r="AE9888">
        <v>77.604859232378857</v>
      </c>
    </row>
    <row r="9889" spans="1:31" x14ac:dyDescent="0.3">
      <c r="A9889">
        <v>2712335</v>
      </c>
      <c r="B9889">
        <v>1</v>
      </c>
      <c r="C9889" t="s">
        <v>80</v>
      </c>
      <c r="D9889" t="s">
        <v>108</v>
      </c>
      <c r="E9889" t="s">
        <v>213</v>
      </c>
      <c r="F9889" t="s">
        <v>6299</v>
      </c>
      <c r="G9889" t="s">
        <v>209</v>
      </c>
      <c r="H9889" t="s">
        <v>153</v>
      </c>
      <c r="I9889" t="s">
        <v>136</v>
      </c>
      <c r="J9889" t="s">
        <v>137</v>
      </c>
      <c r="K9889" t="s">
        <v>210</v>
      </c>
      <c r="L9889" t="s">
        <v>26815</v>
      </c>
      <c r="M9889" t="s">
        <v>26816</v>
      </c>
      <c r="N9889">
        <v>8.9913888879999995</v>
      </c>
      <c r="O9889">
        <v>0</v>
      </c>
      <c r="P9889">
        <v>850</v>
      </c>
      <c r="Q9889">
        <v>5</v>
      </c>
      <c r="R9889">
        <v>104</v>
      </c>
      <c r="S9889">
        <v>2</v>
      </c>
      <c r="T9889">
        <v>162</v>
      </c>
      <c r="U9889">
        <v>1</v>
      </c>
      <c r="V9889">
        <v>0</v>
      </c>
      <c r="W9889">
        <v>0</v>
      </c>
      <c r="X9889">
        <v>1499.0123631538115</v>
      </c>
      <c r="Y9889">
        <v>185.73565706026304</v>
      </c>
      <c r="Z9889">
        <v>253.40300582250234</v>
      </c>
      <c r="AA9889">
        <v>126.86354380848502</v>
      </c>
      <c r="AB9889">
        <v>1403.2128886489388</v>
      </c>
      <c r="AC9889">
        <v>658.04373144653198</v>
      </c>
      <c r="AD9889">
        <v>0</v>
      </c>
      <c r="AE9889">
        <v>4126.2711899405322</v>
      </c>
    </row>
    <row r="9890" spans="1:31" x14ac:dyDescent="0.3">
      <c r="A9890">
        <v>2712501</v>
      </c>
      <c r="B9890">
        <v>1</v>
      </c>
      <c r="C9890" t="s">
        <v>80</v>
      </c>
      <c r="D9890" t="s">
        <v>107</v>
      </c>
      <c r="E9890" t="s">
        <v>156</v>
      </c>
      <c r="F9890" t="s">
        <v>26817</v>
      </c>
      <c r="G9890" t="s">
        <v>185</v>
      </c>
      <c r="H9890" t="s">
        <v>153</v>
      </c>
      <c r="I9890" t="s">
        <v>136</v>
      </c>
      <c r="J9890" t="s">
        <v>137</v>
      </c>
      <c r="K9890" t="s">
        <v>138</v>
      </c>
      <c r="L9890" t="s">
        <v>26818</v>
      </c>
      <c r="M9890" t="s">
        <v>26819</v>
      </c>
      <c r="N9890">
        <v>2.6883333330000001</v>
      </c>
      <c r="O9890">
        <v>0</v>
      </c>
      <c r="P9890">
        <v>80</v>
      </c>
      <c r="Q9890">
        <v>0</v>
      </c>
      <c r="R9890">
        <v>0</v>
      </c>
      <c r="S9890">
        <v>0</v>
      </c>
      <c r="T9890">
        <v>27</v>
      </c>
      <c r="U9890">
        <v>0</v>
      </c>
      <c r="V9890">
        <v>0</v>
      </c>
      <c r="W9890">
        <v>0</v>
      </c>
      <c r="X9890">
        <v>28.562044264849824</v>
      </c>
      <c r="Y9890">
        <v>0</v>
      </c>
      <c r="Z9890">
        <v>0</v>
      </c>
      <c r="AA9890">
        <v>0</v>
      </c>
      <c r="AB9890">
        <v>13.833271904589767</v>
      </c>
      <c r="AC9890">
        <v>0</v>
      </c>
      <c r="AD9890">
        <v>0</v>
      </c>
      <c r="AE9890">
        <v>42.395316169439589</v>
      </c>
    </row>
    <row r="9891" spans="1:31" x14ac:dyDescent="0.3">
      <c r="A9891">
        <v>2712527</v>
      </c>
      <c r="B9891">
        <v>1</v>
      </c>
      <c r="C9891" t="s">
        <v>81</v>
      </c>
      <c r="D9891" t="s">
        <v>126</v>
      </c>
      <c r="E9891" t="s">
        <v>213</v>
      </c>
      <c r="F9891" t="s">
        <v>15294</v>
      </c>
      <c r="G9891" t="s">
        <v>170</v>
      </c>
      <c r="H9891" t="s">
        <v>153</v>
      </c>
      <c r="I9891" t="s">
        <v>136</v>
      </c>
      <c r="J9891" t="s">
        <v>137</v>
      </c>
      <c r="K9891" t="s">
        <v>138</v>
      </c>
      <c r="L9891" t="s">
        <v>26820</v>
      </c>
      <c r="M9891" t="s">
        <v>26821</v>
      </c>
      <c r="N9891">
        <v>3.05</v>
      </c>
      <c r="O9891">
        <v>15</v>
      </c>
      <c r="P9891">
        <v>1658</v>
      </c>
      <c r="Q9891">
        <v>71</v>
      </c>
      <c r="R9891">
        <v>549</v>
      </c>
      <c r="S9891">
        <v>18</v>
      </c>
      <c r="T9891">
        <v>93</v>
      </c>
      <c r="U9891">
        <v>1</v>
      </c>
      <c r="V9891">
        <v>0</v>
      </c>
      <c r="W9891">
        <v>8.6246217647462711</v>
      </c>
      <c r="X9891">
        <v>415.54231554277845</v>
      </c>
      <c r="Y9891">
        <v>832.48999388424158</v>
      </c>
      <c r="Z9891">
        <v>609.44855350153716</v>
      </c>
      <c r="AA9891">
        <v>369.77256821587741</v>
      </c>
      <c r="AB9891">
        <v>128.69013594708289</v>
      </c>
      <c r="AC9891">
        <v>485.26661174662615</v>
      </c>
      <c r="AD9891">
        <v>0</v>
      </c>
      <c r="AE9891">
        <v>2849.83480060289</v>
      </c>
    </row>
    <row r="9892" spans="1:31" x14ac:dyDescent="0.3">
      <c r="A9892">
        <v>2712813</v>
      </c>
      <c r="B9892">
        <v>1</v>
      </c>
      <c r="C9892" t="s">
        <v>81</v>
      </c>
      <c r="D9892" t="s">
        <v>128</v>
      </c>
      <c r="E9892" t="s">
        <v>145</v>
      </c>
      <c r="F9892" t="s">
        <v>26094</v>
      </c>
      <c r="G9892" t="s">
        <v>181</v>
      </c>
      <c r="H9892" t="s">
        <v>135</v>
      </c>
      <c r="I9892" t="s">
        <v>136</v>
      </c>
      <c r="J9892" t="s">
        <v>137</v>
      </c>
      <c r="K9892" t="s">
        <v>138</v>
      </c>
      <c r="L9892" t="s">
        <v>26822</v>
      </c>
      <c r="M9892" t="s">
        <v>26823</v>
      </c>
      <c r="N9892">
        <v>4.1752777769999998</v>
      </c>
      <c r="O9892">
        <v>0</v>
      </c>
      <c r="P9892">
        <v>11</v>
      </c>
      <c r="Q9892">
        <v>0</v>
      </c>
      <c r="R9892">
        <v>0</v>
      </c>
      <c r="S9892">
        <v>0</v>
      </c>
      <c r="T9892">
        <v>2</v>
      </c>
      <c r="U9892">
        <v>0</v>
      </c>
      <c r="V9892">
        <v>0</v>
      </c>
      <c r="W9892">
        <v>0</v>
      </c>
      <c r="X9892">
        <v>7.6147582654139399</v>
      </c>
      <c r="Y9892">
        <v>0</v>
      </c>
      <c r="Z9892">
        <v>0</v>
      </c>
      <c r="AA9892">
        <v>0</v>
      </c>
      <c r="AB9892">
        <v>11.119588942642501</v>
      </c>
      <c r="AC9892">
        <v>0</v>
      </c>
      <c r="AD9892">
        <v>0</v>
      </c>
      <c r="AE9892">
        <v>18.734347208056441</v>
      </c>
    </row>
    <row r="9893" spans="1:31" x14ac:dyDescent="0.3">
      <c r="A9893">
        <v>2712713</v>
      </c>
      <c r="B9893">
        <v>1</v>
      </c>
      <c r="C9893" t="s">
        <v>81</v>
      </c>
      <c r="D9893" t="s">
        <v>120</v>
      </c>
      <c r="E9893" t="s">
        <v>150</v>
      </c>
      <c r="F9893" t="s">
        <v>26824</v>
      </c>
      <c r="G9893" t="s">
        <v>152</v>
      </c>
      <c r="H9893" t="s">
        <v>153</v>
      </c>
      <c r="I9893" t="s">
        <v>136</v>
      </c>
      <c r="J9893" t="s">
        <v>137</v>
      </c>
      <c r="K9893" t="s">
        <v>138</v>
      </c>
      <c r="L9893" t="s">
        <v>26825</v>
      </c>
      <c r="M9893" t="s">
        <v>26826</v>
      </c>
      <c r="N9893">
        <v>1.8208333329999999</v>
      </c>
      <c r="O9893">
        <v>1</v>
      </c>
      <c r="P9893">
        <v>1739</v>
      </c>
      <c r="Q9893">
        <v>0</v>
      </c>
      <c r="R9893">
        <v>12</v>
      </c>
      <c r="S9893">
        <v>0</v>
      </c>
      <c r="T9893">
        <v>95</v>
      </c>
      <c r="U9893">
        <v>0</v>
      </c>
      <c r="V9893">
        <v>0</v>
      </c>
      <c r="W9893">
        <v>0.44823301576416663</v>
      </c>
      <c r="X9893">
        <v>936.7488136676659</v>
      </c>
      <c r="Y9893">
        <v>0</v>
      </c>
      <c r="Z9893">
        <v>2.8367119906730833</v>
      </c>
      <c r="AA9893">
        <v>0</v>
      </c>
      <c r="AB9893">
        <v>117.00053282039602</v>
      </c>
      <c r="AC9893">
        <v>0</v>
      </c>
      <c r="AD9893">
        <v>0</v>
      </c>
      <c r="AE9893">
        <v>1057.034291494499</v>
      </c>
    </row>
    <row r="9894" spans="1:31" x14ac:dyDescent="0.3">
      <c r="A9894">
        <v>2712845</v>
      </c>
      <c r="B9894">
        <v>1</v>
      </c>
      <c r="C9894" t="s">
        <v>80</v>
      </c>
      <c r="D9894" t="s">
        <v>96</v>
      </c>
      <c r="E9894" t="s">
        <v>150</v>
      </c>
      <c r="F9894" t="s">
        <v>6011</v>
      </c>
      <c r="G9894" t="s">
        <v>152</v>
      </c>
      <c r="H9894" t="s">
        <v>153</v>
      </c>
      <c r="I9894" t="s">
        <v>136</v>
      </c>
      <c r="J9894" t="s">
        <v>137</v>
      </c>
      <c r="K9894" t="s">
        <v>138</v>
      </c>
      <c r="L9894" t="s">
        <v>26827</v>
      </c>
      <c r="M9894" t="s">
        <v>26828</v>
      </c>
      <c r="N9894">
        <v>0.32250000000000001</v>
      </c>
      <c r="O9894">
        <v>0</v>
      </c>
      <c r="P9894">
        <v>564</v>
      </c>
      <c r="Q9894">
        <v>0</v>
      </c>
      <c r="R9894">
        <v>1</v>
      </c>
      <c r="S9894">
        <v>7</v>
      </c>
      <c r="T9894">
        <v>42</v>
      </c>
      <c r="U9894">
        <v>0</v>
      </c>
      <c r="V9894">
        <v>0</v>
      </c>
      <c r="W9894">
        <v>0</v>
      </c>
      <c r="X9894">
        <v>23.242842788080427</v>
      </c>
      <c r="Y9894">
        <v>0</v>
      </c>
      <c r="Z9894">
        <v>0</v>
      </c>
      <c r="AA9894">
        <v>285.91715774717551</v>
      </c>
      <c r="AB9894">
        <v>34.507099879900203</v>
      </c>
      <c r="AC9894">
        <v>0</v>
      </c>
      <c r="AD9894">
        <v>0</v>
      </c>
      <c r="AE9894">
        <v>343.66710041515614</v>
      </c>
    </row>
    <row r="9895" spans="1:31" x14ac:dyDescent="0.3">
      <c r="A9895">
        <v>2712676</v>
      </c>
      <c r="B9895">
        <v>1</v>
      </c>
      <c r="C9895" t="s">
        <v>80</v>
      </c>
      <c r="D9895" t="s">
        <v>104</v>
      </c>
      <c r="E9895" t="s">
        <v>145</v>
      </c>
      <c r="F9895" t="s">
        <v>26829</v>
      </c>
      <c r="G9895" t="s">
        <v>181</v>
      </c>
      <c r="H9895" t="s">
        <v>135</v>
      </c>
      <c r="I9895" t="s">
        <v>136</v>
      </c>
      <c r="J9895" t="s">
        <v>137</v>
      </c>
      <c r="K9895" t="s">
        <v>138</v>
      </c>
      <c r="L9895" t="s">
        <v>26830</v>
      </c>
      <c r="M9895" t="s">
        <v>26831</v>
      </c>
      <c r="N9895">
        <v>5.0888888879999996</v>
      </c>
      <c r="O9895">
        <v>0</v>
      </c>
      <c r="P9895">
        <v>13</v>
      </c>
      <c r="Q9895">
        <v>0</v>
      </c>
      <c r="R9895">
        <v>0</v>
      </c>
      <c r="S9895">
        <v>0</v>
      </c>
      <c r="T9895">
        <v>1</v>
      </c>
      <c r="U9895">
        <v>0</v>
      </c>
      <c r="V9895">
        <v>0</v>
      </c>
      <c r="W9895">
        <v>0</v>
      </c>
      <c r="X9895">
        <v>18.810364466730796</v>
      </c>
      <c r="Y9895">
        <v>0</v>
      </c>
      <c r="Z9895">
        <v>0</v>
      </c>
      <c r="AA9895">
        <v>0</v>
      </c>
      <c r="AB9895">
        <v>35.574507425109068</v>
      </c>
      <c r="AC9895">
        <v>0</v>
      </c>
      <c r="AD9895">
        <v>0</v>
      </c>
      <c r="AE9895">
        <v>54.384871891839865</v>
      </c>
    </row>
    <row r="9896" spans="1:31" x14ac:dyDescent="0.3">
      <c r="A9896">
        <v>2712304</v>
      </c>
      <c r="B9896">
        <v>1</v>
      </c>
      <c r="C9896" t="s">
        <v>80</v>
      </c>
      <c r="D9896" t="s">
        <v>98</v>
      </c>
      <c r="E9896" t="s">
        <v>150</v>
      </c>
      <c r="F9896" t="s">
        <v>11806</v>
      </c>
      <c r="G9896" t="s">
        <v>152</v>
      </c>
      <c r="H9896" t="s">
        <v>153</v>
      </c>
      <c r="I9896" t="s">
        <v>136</v>
      </c>
      <c r="J9896" t="s">
        <v>137</v>
      </c>
      <c r="K9896" t="s">
        <v>138</v>
      </c>
      <c r="L9896" t="s">
        <v>26832</v>
      </c>
      <c r="M9896" t="s">
        <v>26833</v>
      </c>
      <c r="N9896">
        <v>0.100277777</v>
      </c>
      <c r="O9896">
        <v>0</v>
      </c>
      <c r="P9896">
        <v>0</v>
      </c>
      <c r="Q9896">
        <v>9</v>
      </c>
      <c r="R9896">
        <v>100</v>
      </c>
      <c r="S9896">
        <v>3</v>
      </c>
      <c r="T9896">
        <v>21</v>
      </c>
      <c r="U9896">
        <v>1</v>
      </c>
      <c r="V9896">
        <v>0</v>
      </c>
      <c r="W9896">
        <v>0</v>
      </c>
      <c r="X9896">
        <v>0</v>
      </c>
      <c r="Y9896">
        <v>3.5842409088985039</v>
      </c>
      <c r="Z9896">
        <v>4.2140595487781702</v>
      </c>
      <c r="AA9896">
        <v>1.5342606271962165</v>
      </c>
      <c r="AB9896">
        <v>0.9389518323427275</v>
      </c>
      <c r="AC9896">
        <v>5.1967719977133751</v>
      </c>
      <c r="AD9896">
        <v>0</v>
      </c>
      <c r="AE9896">
        <v>15.468284914928994</v>
      </c>
    </row>
    <row r="9897" spans="1:31" x14ac:dyDescent="0.3">
      <c r="A9897">
        <v>2712490</v>
      </c>
      <c r="B9897">
        <v>1</v>
      </c>
      <c r="C9897" t="s">
        <v>80</v>
      </c>
      <c r="D9897" t="s">
        <v>105</v>
      </c>
      <c r="E9897" t="s">
        <v>150</v>
      </c>
      <c r="F9897" t="s">
        <v>26834</v>
      </c>
      <c r="G9897" t="s">
        <v>152</v>
      </c>
      <c r="H9897" t="s">
        <v>153</v>
      </c>
      <c r="I9897" t="s">
        <v>136</v>
      </c>
      <c r="J9897" t="s">
        <v>137</v>
      </c>
      <c r="K9897" t="s">
        <v>138</v>
      </c>
      <c r="L9897" t="s">
        <v>26835</v>
      </c>
      <c r="M9897" t="s">
        <v>26836</v>
      </c>
      <c r="N9897">
        <v>1.8025</v>
      </c>
      <c r="O9897">
        <v>1</v>
      </c>
      <c r="P9897">
        <v>3388</v>
      </c>
      <c r="Q9897">
        <v>0</v>
      </c>
      <c r="R9897">
        <v>15</v>
      </c>
      <c r="S9897">
        <v>7</v>
      </c>
      <c r="T9897">
        <v>502</v>
      </c>
      <c r="U9897">
        <v>2</v>
      </c>
      <c r="V9897">
        <v>0</v>
      </c>
      <c r="W9897">
        <v>17.388768539771693</v>
      </c>
      <c r="X9897">
        <v>1400.2800659196175</v>
      </c>
      <c r="Y9897">
        <v>0</v>
      </c>
      <c r="Z9897">
        <v>8.7705007235942034</v>
      </c>
      <c r="AA9897">
        <v>471.0236455341547</v>
      </c>
      <c r="AB9897">
        <v>799.81396520480075</v>
      </c>
      <c r="AC9897">
        <v>385.56251752109324</v>
      </c>
      <c r="AD9897">
        <v>0</v>
      </c>
      <c r="AE9897">
        <v>3082.8394634430324</v>
      </c>
    </row>
    <row r="9898" spans="1:31" x14ac:dyDescent="0.3">
      <c r="A9898">
        <v>2712739</v>
      </c>
      <c r="B9898">
        <v>1</v>
      </c>
      <c r="C9898" t="s">
        <v>80</v>
      </c>
      <c r="D9898" t="s">
        <v>92</v>
      </c>
      <c r="E9898" t="s">
        <v>145</v>
      </c>
      <c r="F9898" t="s">
        <v>26837</v>
      </c>
      <c r="G9898" t="s">
        <v>230</v>
      </c>
      <c r="H9898" t="s">
        <v>135</v>
      </c>
      <c r="I9898" t="s">
        <v>136</v>
      </c>
      <c r="J9898" t="s">
        <v>137</v>
      </c>
      <c r="K9898" t="s">
        <v>138</v>
      </c>
      <c r="L9898" t="s">
        <v>26838</v>
      </c>
      <c r="M9898" t="s">
        <v>26737</v>
      </c>
      <c r="N9898">
        <v>0.79249999999999998</v>
      </c>
      <c r="O9898">
        <v>0</v>
      </c>
      <c r="P9898">
        <v>10</v>
      </c>
      <c r="Q9898">
        <v>0</v>
      </c>
      <c r="R9898">
        <v>0</v>
      </c>
      <c r="S9898">
        <v>0</v>
      </c>
      <c r="T9898">
        <v>1</v>
      </c>
      <c r="U9898">
        <v>0</v>
      </c>
      <c r="V9898">
        <v>0</v>
      </c>
      <c r="W9898">
        <v>0</v>
      </c>
      <c r="X9898">
        <v>1.7755467542508803</v>
      </c>
      <c r="Y9898">
        <v>0</v>
      </c>
      <c r="Z9898">
        <v>0</v>
      </c>
      <c r="AA9898">
        <v>0</v>
      </c>
      <c r="AB9898">
        <v>1.0864844714316664</v>
      </c>
      <c r="AC9898">
        <v>0</v>
      </c>
      <c r="AD9898">
        <v>0</v>
      </c>
      <c r="AE9898">
        <v>2.8620312256825464</v>
      </c>
    </row>
    <row r="9899" spans="1:31" x14ac:dyDescent="0.3">
      <c r="A9899">
        <v>2712390</v>
      </c>
      <c r="B9899">
        <v>1</v>
      </c>
      <c r="C9899" t="s">
        <v>80</v>
      </c>
      <c r="D9899" t="s">
        <v>90</v>
      </c>
      <c r="E9899" t="s">
        <v>132</v>
      </c>
      <c r="F9899" t="s">
        <v>26839</v>
      </c>
      <c r="G9899" t="s">
        <v>300</v>
      </c>
      <c r="H9899" t="s">
        <v>135</v>
      </c>
      <c r="I9899" t="s">
        <v>136</v>
      </c>
      <c r="J9899" t="s">
        <v>137</v>
      </c>
      <c r="K9899" t="s">
        <v>210</v>
      </c>
      <c r="L9899" t="s">
        <v>26840</v>
      </c>
      <c r="M9899" t="s">
        <v>26841</v>
      </c>
      <c r="N9899">
        <v>4.7263888879999998</v>
      </c>
      <c r="O9899">
        <v>0</v>
      </c>
      <c r="P9899">
        <v>254</v>
      </c>
      <c r="Q9899">
        <v>0</v>
      </c>
      <c r="R9899">
        <v>0</v>
      </c>
      <c r="S9899">
        <v>0</v>
      </c>
      <c r="T9899">
        <v>21</v>
      </c>
      <c r="U9899">
        <v>0</v>
      </c>
      <c r="V9899">
        <v>0</v>
      </c>
      <c r="W9899">
        <v>0</v>
      </c>
      <c r="X9899">
        <v>287.15628395588305</v>
      </c>
      <c r="Y9899">
        <v>0</v>
      </c>
      <c r="Z9899">
        <v>0</v>
      </c>
      <c r="AA9899">
        <v>0</v>
      </c>
      <c r="AB9899">
        <v>92.224193721488007</v>
      </c>
      <c r="AC9899">
        <v>0</v>
      </c>
      <c r="AD9899">
        <v>0</v>
      </c>
      <c r="AE9899">
        <v>379.38047767737106</v>
      </c>
    </row>
    <row r="9900" spans="1:31" x14ac:dyDescent="0.3">
      <c r="A9900">
        <v>2712198</v>
      </c>
      <c r="B9900">
        <v>1</v>
      </c>
      <c r="C9900" t="s">
        <v>81</v>
      </c>
      <c r="D9900" t="s">
        <v>115</v>
      </c>
      <c r="E9900" t="s">
        <v>132</v>
      </c>
      <c r="F9900" t="s">
        <v>26842</v>
      </c>
      <c r="G9900" t="s">
        <v>170</v>
      </c>
      <c r="H9900" t="s">
        <v>135</v>
      </c>
      <c r="I9900" t="s">
        <v>136</v>
      </c>
      <c r="J9900" t="s">
        <v>137</v>
      </c>
      <c r="K9900" t="s">
        <v>138</v>
      </c>
      <c r="L9900" t="s">
        <v>26843</v>
      </c>
      <c r="M9900" t="s">
        <v>26844</v>
      </c>
      <c r="N9900">
        <v>0.59472222200000002</v>
      </c>
      <c r="O9900">
        <v>0</v>
      </c>
      <c r="P9900">
        <v>331</v>
      </c>
      <c r="Q9900">
        <v>0</v>
      </c>
      <c r="R9900">
        <v>0</v>
      </c>
      <c r="S9900">
        <v>0</v>
      </c>
      <c r="T9900">
        <v>94</v>
      </c>
      <c r="U9900">
        <v>0</v>
      </c>
      <c r="V9900">
        <v>0</v>
      </c>
      <c r="W9900">
        <v>0</v>
      </c>
      <c r="X9900">
        <v>20.640767076922778</v>
      </c>
      <c r="Y9900">
        <v>0</v>
      </c>
      <c r="Z9900">
        <v>0</v>
      </c>
      <c r="AA9900">
        <v>0</v>
      </c>
      <c r="AB9900">
        <v>7.8048337919617499</v>
      </c>
      <c r="AC9900">
        <v>0</v>
      </c>
      <c r="AD9900">
        <v>0</v>
      </c>
      <c r="AE9900">
        <v>28.445600868884526</v>
      </c>
    </row>
    <row r="9901" spans="1:31" x14ac:dyDescent="0.3">
      <c r="A9901">
        <v>2712759</v>
      </c>
      <c r="B9901">
        <v>1</v>
      </c>
      <c r="C9901" t="s">
        <v>80</v>
      </c>
      <c r="D9901" t="s">
        <v>107</v>
      </c>
      <c r="E9901" t="s">
        <v>161</v>
      </c>
      <c r="F9901" t="s">
        <v>26845</v>
      </c>
      <c r="G9901" t="s">
        <v>170</v>
      </c>
      <c r="H9901" t="s">
        <v>135</v>
      </c>
      <c r="I9901" t="s">
        <v>136</v>
      </c>
      <c r="J9901" t="s">
        <v>137</v>
      </c>
      <c r="K9901" t="s">
        <v>138</v>
      </c>
      <c r="L9901" t="s">
        <v>26846</v>
      </c>
      <c r="M9901" t="s">
        <v>26847</v>
      </c>
      <c r="N9901">
        <v>0.377222222</v>
      </c>
      <c r="O9901">
        <v>0</v>
      </c>
      <c r="P9901">
        <v>45</v>
      </c>
      <c r="Q9901">
        <v>0</v>
      </c>
      <c r="R9901">
        <v>2</v>
      </c>
      <c r="S9901">
        <v>0</v>
      </c>
      <c r="T9901">
        <v>16</v>
      </c>
      <c r="U9901">
        <v>0</v>
      </c>
      <c r="V9901">
        <v>1</v>
      </c>
      <c r="W9901">
        <v>0</v>
      </c>
      <c r="X9901">
        <v>3.8525505161681988</v>
      </c>
      <c r="Y9901">
        <v>0</v>
      </c>
      <c r="Z9901">
        <v>3.7856606643776672E-2</v>
      </c>
      <c r="AA9901">
        <v>0</v>
      </c>
      <c r="AB9901">
        <v>3.1727902301030491</v>
      </c>
      <c r="AC9901">
        <v>0</v>
      </c>
      <c r="AD9901">
        <v>6.3621205753249663</v>
      </c>
      <c r="AE9901">
        <v>13.425317928239991</v>
      </c>
    </row>
    <row r="9902" spans="1:31" x14ac:dyDescent="0.3">
      <c r="A9902">
        <v>2712573</v>
      </c>
      <c r="B9902">
        <v>1</v>
      </c>
      <c r="C9902" t="s">
        <v>81</v>
      </c>
      <c r="D9902" t="s">
        <v>120</v>
      </c>
      <c r="E9902" t="s">
        <v>213</v>
      </c>
      <c r="F9902" t="s">
        <v>2002</v>
      </c>
      <c r="G9902" t="s">
        <v>152</v>
      </c>
      <c r="H9902" t="s">
        <v>153</v>
      </c>
      <c r="I9902" t="s">
        <v>136</v>
      </c>
      <c r="J9902" t="s">
        <v>137</v>
      </c>
      <c r="K9902" t="s">
        <v>138</v>
      </c>
      <c r="L9902" t="s">
        <v>26848</v>
      </c>
      <c r="M9902" t="s">
        <v>26849</v>
      </c>
      <c r="N9902">
        <v>2.0419444439999999</v>
      </c>
      <c r="O9902">
        <v>2</v>
      </c>
      <c r="P9902">
        <v>1</v>
      </c>
      <c r="Q9902">
        <v>66</v>
      </c>
      <c r="R9902">
        <v>29</v>
      </c>
      <c r="S9902">
        <v>6</v>
      </c>
      <c r="T9902">
        <v>2</v>
      </c>
      <c r="U9902">
        <v>1</v>
      </c>
      <c r="V9902">
        <v>0</v>
      </c>
      <c r="W9902">
        <v>0.72032079672166671</v>
      </c>
      <c r="X9902">
        <v>0</v>
      </c>
      <c r="Y9902">
        <v>8.8185159122666708</v>
      </c>
      <c r="Z9902">
        <v>2.1965456002116666</v>
      </c>
      <c r="AA9902">
        <v>263.44652683635695</v>
      </c>
      <c r="AB9902">
        <v>0</v>
      </c>
      <c r="AC9902">
        <v>419.69362841823499</v>
      </c>
      <c r="AD9902">
        <v>0</v>
      </c>
      <c r="AE9902">
        <v>694.87553756379202</v>
      </c>
    </row>
    <row r="9903" spans="1:31" x14ac:dyDescent="0.3">
      <c r="A9903">
        <v>2712430</v>
      </c>
      <c r="B9903">
        <v>1</v>
      </c>
      <c r="C9903" t="s">
        <v>81</v>
      </c>
      <c r="D9903" t="s">
        <v>128</v>
      </c>
      <c r="E9903" t="s">
        <v>213</v>
      </c>
      <c r="F9903" t="s">
        <v>5791</v>
      </c>
      <c r="G9903" t="s">
        <v>152</v>
      </c>
      <c r="H9903" t="s">
        <v>153</v>
      </c>
      <c r="I9903" t="s">
        <v>136</v>
      </c>
      <c r="J9903" t="s">
        <v>137</v>
      </c>
      <c r="K9903" t="s">
        <v>138</v>
      </c>
      <c r="L9903" t="s">
        <v>26850</v>
      </c>
      <c r="M9903" t="s">
        <v>26851</v>
      </c>
      <c r="N9903">
        <v>2.6944444440000002</v>
      </c>
      <c r="O9903">
        <v>3</v>
      </c>
      <c r="P9903">
        <v>1</v>
      </c>
      <c r="Q9903">
        <v>26</v>
      </c>
      <c r="R9903">
        <v>6</v>
      </c>
      <c r="S9903">
        <v>8</v>
      </c>
      <c r="T9903">
        <v>1</v>
      </c>
      <c r="U9903">
        <v>0</v>
      </c>
      <c r="V9903">
        <v>0</v>
      </c>
      <c r="W9903">
        <v>102.57002676612645</v>
      </c>
      <c r="X9903">
        <v>0</v>
      </c>
      <c r="Y9903">
        <v>82.426180257721938</v>
      </c>
      <c r="Z9903">
        <v>0</v>
      </c>
      <c r="AA9903">
        <v>228.57854320672553</v>
      </c>
      <c r="AB9903">
        <v>0</v>
      </c>
      <c r="AC9903">
        <v>0</v>
      </c>
      <c r="AD9903">
        <v>0</v>
      </c>
      <c r="AE9903">
        <v>413.57475023057395</v>
      </c>
    </row>
    <row r="9904" spans="1:31" x14ac:dyDescent="0.3">
      <c r="A9904">
        <v>2712802</v>
      </c>
      <c r="B9904">
        <v>1</v>
      </c>
      <c r="C9904" t="s">
        <v>80</v>
      </c>
      <c r="D9904" t="s">
        <v>104</v>
      </c>
      <c r="E9904" t="s">
        <v>200</v>
      </c>
      <c r="F9904" t="s">
        <v>26852</v>
      </c>
      <c r="G9904" t="s">
        <v>543</v>
      </c>
      <c r="H9904" t="s">
        <v>135</v>
      </c>
      <c r="I9904" t="s">
        <v>136</v>
      </c>
      <c r="J9904" t="s">
        <v>137</v>
      </c>
      <c r="K9904" t="s">
        <v>138</v>
      </c>
      <c r="L9904" t="s">
        <v>26853</v>
      </c>
      <c r="M9904" t="s">
        <v>26854</v>
      </c>
      <c r="N9904">
        <v>3.0205555550000001</v>
      </c>
      <c r="O9904">
        <v>0</v>
      </c>
      <c r="P9904">
        <v>8</v>
      </c>
      <c r="Q9904">
        <v>0</v>
      </c>
      <c r="R9904">
        <v>0</v>
      </c>
      <c r="S9904">
        <v>0</v>
      </c>
      <c r="T9904">
        <v>0</v>
      </c>
      <c r="U9904">
        <v>0</v>
      </c>
      <c r="V9904">
        <v>0</v>
      </c>
      <c r="W9904">
        <v>0</v>
      </c>
      <c r="X9904">
        <v>5.6434979232004272</v>
      </c>
      <c r="Y9904">
        <v>0</v>
      </c>
      <c r="Z9904">
        <v>0</v>
      </c>
      <c r="AA9904">
        <v>0</v>
      </c>
      <c r="AB9904">
        <v>0</v>
      </c>
      <c r="AC9904">
        <v>0</v>
      </c>
      <c r="AD9904">
        <v>0</v>
      </c>
      <c r="AE9904">
        <v>5.6434979232004272</v>
      </c>
    </row>
    <row r="9905" spans="1:31" x14ac:dyDescent="0.3">
      <c r="A9905">
        <v>2712324</v>
      </c>
      <c r="B9905">
        <v>1</v>
      </c>
      <c r="C9905" t="s">
        <v>80</v>
      </c>
      <c r="D9905" t="s">
        <v>107</v>
      </c>
      <c r="E9905" t="s">
        <v>156</v>
      </c>
      <c r="F9905" t="s">
        <v>12843</v>
      </c>
      <c r="G9905" t="s">
        <v>152</v>
      </c>
      <c r="H9905" t="s">
        <v>153</v>
      </c>
      <c r="I9905" t="s">
        <v>136</v>
      </c>
      <c r="J9905" t="s">
        <v>137</v>
      </c>
      <c r="K9905" t="s">
        <v>138</v>
      </c>
      <c r="L9905" t="s">
        <v>26855</v>
      </c>
      <c r="M9905" t="s">
        <v>26856</v>
      </c>
      <c r="N9905">
        <v>0.575555555</v>
      </c>
      <c r="O9905">
        <v>0</v>
      </c>
      <c r="P9905">
        <v>393</v>
      </c>
      <c r="Q9905">
        <v>0</v>
      </c>
      <c r="R9905">
        <v>1</v>
      </c>
      <c r="S9905">
        <v>1</v>
      </c>
      <c r="T9905">
        <v>41</v>
      </c>
      <c r="U9905">
        <v>0</v>
      </c>
      <c r="V9905">
        <v>0</v>
      </c>
      <c r="W9905">
        <v>0</v>
      </c>
      <c r="X9905">
        <v>25.534608493277577</v>
      </c>
      <c r="Y9905">
        <v>0</v>
      </c>
      <c r="Z9905">
        <v>0</v>
      </c>
      <c r="AA9905">
        <v>9.515218664552533</v>
      </c>
      <c r="AB9905">
        <v>30.002833810920183</v>
      </c>
      <c r="AC9905">
        <v>0</v>
      </c>
      <c r="AD9905">
        <v>0</v>
      </c>
      <c r="AE9905">
        <v>65.052660968750288</v>
      </c>
    </row>
    <row r="9906" spans="1:31" x14ac:dyDescent="0.3">
      <c r="A9906">
        <v>2712218</v>
      </c>
      <c r="B9906">
        <v>1</v>
      </c>
      <c r="C9906" t="s">
        <v>81</v>
      </c>
      <c r="D9906" t="s">
        <v>125</v>
      </c>
      <c r="E9906" t="s">
        <v>150</v>
      </c>
      <c r="F9906" t="s">
        <v>26857</v>
      </c>
      <c r="G9906" t="s">
        <v>209</v>
      </c>
      <c r="H9906" t="s">
        <v>153</v>
      </c>
      <c r="I9906" t="s">
        <v>136</v>
      </c>
      <c r="J9906" t="s">
        <v>137</v>
      </c>
      <c r="K9906" t="s">
        <v>210</v>
      </c>
      <c r="L9906" t="s">
        <v>26858</v>
      </c>
      <c r="M9906" t="s">
        <v>26859</v>
      </c>
      <c r="N9906">
        <v>2.991666666</v>
      </c>
      <c r="O9906">
        <v>7</v>
      </c>
      <c r="P9906">
        <v>734</v>
      </c>
      <c r="Q9906">
        <v>106</v>
      </c>
      <c r="R9906">
        <v>539</v>
      </c>
      <c r="S9906">
        <v>9</v>
      </c>
      <c r="T9906">
        <v>56</v>
      </c>
      <c r="U9906">
        <v>1</v>
      </c>
      <c r="V9906">
        <v>0</v>
      </c>
      <c r="W9906">
        <v>3.1622030661000018</v>
      </c>
      <c r="X9906">
        <v>217.394085046356</v>
      </c>
      <c r="Y9906">
        <v>92.846264803156117</v>
      </c>
      <c r="Z9906">
        <v>104.54803927239729</v>
      </c>
      <c r="AA9906">
        <v>122.04249568941005</v>
      </c>
      <c r="AB9906">
        <v>21.0668632478597</v>
      </c>
      <c r="AC9906">
        <v>298.1526073596583</v>
      </c>
      <c r="AD9906">
        <v>0</v>
      </c>
      <c r="AE9906">
        <v>859.21255848493752</v>
      </c>
    </row>
    <row r="9907" spans="1:31" x14ac:dyDescent="0.3">
      <c r="A9907">
        <v>2712616</v>
      </c>
      <c r="B9907">
        <v>1</v>
      </c>
      <c r="C9907" t="s">
        <v>80</v>
      </c>
      <c r="D9907" t="s">
        <v>93</v>
      </c>
      <c r="E9907" t="s">
        <v>150</v>
      </c>
      <c r="F9907" t="s">
        <v>21302</v>
      </c>
      <c r="G9907" t="s">
        <v>300</v>
      </c>
      <c r="H9907" t="s">
        <v>153</v>
      </c>
      <c r="I9907" t="s">
        <v>136</v>
      </c>
      <c r="J9907" t="s">
        <v>137</v>
      </c>
      <c r="K9907" t="s">
        <v>210</v>
      </c>
      <c r="L9907" t="s">
        <v>26860</v>
      </c>
      <c r="M9907" t="s">
        <v>26861</v>
      </c>
      <c r="N9907">
        <v>1.307222222</v>
      </c>
      <c r="O9907">
        <v>1</v>
      </c>
      <c r="P9907">
        <v>352</v>
      </c>
      <c r="Q9907">
        <v>2</v>
      </c>
      <c r="R9907">
        <v>11</v>
      </c>
      <c r="S9907">
        <v>4</v>
      </c>
      <c r="T9907">
        <v>29</v>
      </c>
      <c r="U9907">
        <v>1</v>
      </c>
      <c r="V9907">
        <v>0</v>
      </c>
      <c r="W9907">
        <v>0.68482245518971341</v>
      </c>
      <c r="X9907">
        <v>30.629678294052322</v>
      </c>
      <c r="Y9907">
        <v>4.3806602927358007</v>
      </c>
      <c r="Z9907">
        <v>1.9203496475348805</v>
      </c>
      <c r="AA9907">
        <v>3.1927570198946396</v>
      </c>
      <c r="AB9907">
        <v>12.644582003158677</v>
      </c>
      <c r="AC9907">
        <v>44.007716003185799</v>
      </c>
      <c r="AD9907">
        <v>0</v>
      </c>
      <c r="AE9907">
        <v>97.460565715751841</v>
      </c>
    </row>
    <row r="9908" spans="1:31" x14ac:dyDescent="0.3">
      <c r="A9908">
        <v>2712367</v>
      </c>
      <c r="B9908">
        <v>1</v>
      </c>
      <c r="C9908" t="s">
        <v>80</v>
      </c>
      <c r="D9908" t="s">
        <v>98</v>
      </c>
      <c r="E9908" t="s">
        <v>161</v>
      </c>
      <c r="F9908" t="s">
        <v>10827</v>
      </c>
      <c r="G9908" t="s">
        <v>209</v>
      </c>
      <c r="H9908" t="s">
        <v>135</v>
      </c>
      <c r="I9908" t="s">
        <v>136</v>
      </c>
      <c r="J9908" t="s">
        <v>137</v>
      </c>
      <c r="K9908" t="s">
        <v>210</v>
      </c>
      <c r="L9908" t="s">
        <v>26862</v>
      </c>
      <c r="M9908" t="s">
        <v>26863</v>
      </c>
      <c r="N9908">
        <v>6.926388888</v>
      </c>
      <c r="O9908">
        <v>0</v>
      </c>
      <c r="P9908">
        <v>53</v>
      </c>
      <c r="Q9908">
        <v>0</v>
      </c>
      <c r="R9908">
        <v>1</v>
      </c>
      <c r="S9908">
        <v>0</v>
      </c>
      <c r="T9908">
        <v>8</v>
      </c>
      <c r="U9908">
        <v>0</v>
      </c>
      <c r="V9908">
        <v>0</v>
      </c>
      <c r="W9908">
        <v>0</v>
      </c>
      <c r="X9908">
        <v>69.25368042398361</v>
      </c>
      <c r="Y9908">
        <v>0</v>
      </c>
      <c r="Z9908">
        <v>3.7722438379500001</v>
      </c>
      <c r="AA9908">
        <v>0</v>
      </c>
      <c r="AB9908">
        <v>33.629641493303176</v>
      </c>
      <c r="AC9908">
        <v>0</v>
      </c>
      <c r="AD9908">
        <v>0</v>
      </c>
      <c r="AE9908">
        <v>106.65556575523678</v>
      </c>
    </row>
    <row r="9909" spans="1:31" x14ac:dyDescent="0.3">
      <c r="A9909">
        <v>2712533</v>
      </c>
      <c r="B9909">
        <v>1</v>
      </c>
      <c r="C9909" t="s">
        <v>80</v>
      </c>
      <c r="D9909" t="s">
        <v>82</v>
      </c>
      <c r="E9909" t="s">
        <v>145</v>
      </c>
      <c r="F9909" t="s">
        <v>26864</v>
      </c>
      <c r="G9909" t="s">
        <v>181</v>
      </c>
      <c r="H9909" t="s">
        <v>135</v>
      </c>
      <c r="I9909" t="s">
        <v>136</v>
      </c>
      <c r="J9909" t="s">
        <v>137</v>
      </c>
      <c r="K9909" t="s">
        <v>138</v>
      </c>
      <c r="L9909" t="s">
        <v>26865</v>
      </c>
      <c r="M9909" t="s">
        <v>26866</v>
      </c>
      <c r="N9909">
        <v>1.0161111110000001</v>
      </c>
      <c r="O9909">
        <v>0</v>
      </c>
      <c r="P9909">
        <v>15</v>
      </c>
      <c r="Q9909">
        <v>0</v>
      </c>
      <c r="R9909">
        <v>0</v>
      </c>
      <c r="S9909">
        <v>0</v>
      </c>
      <c r="T9909">
        <v>1</v>
      </c>
      <c r="U9909">
        <v>0</v>
      </c>
      <c r="V9909">
        <v>0</v>
      </c>
      <c r="W9909">
        <v>0</v>
      </c>
      <c r="X9909">
        <v>1.9834733786349603</v>
      </c>
      <c r="Y9909">
        <v>0</v>
      </c>
      <c r="Z9909">
        <v>0</v>
      </c>
      <c r="AA9909">
        <v>0</v>
      </c>
      <c r="AB9909">
        <v>3.9843477849240007E-2</v>
      </c>
      <c r="AC9909">
        <v>0</v>
      </c>
      <c r="AD9909">
        <v>0</v>
      </c>
      <c r="AE9909">
        <v>2.0233168564842003</v>
      </c>
    </row>
    <row r="9910" spans="1:31" x14ac:dyDescent="0.3">
      <c r="A9910">
        <v>2712656</v>
      </c>
      <c r="B9910">
        <v>1</v>
      </c>
      <c r="C9910" t="s">
        <v>81</v>
      </c>
      <c r="D9910" t="s">
        <v>116</v>
      </c>
      <c r="E9910" t="s">
        <v>213</v>
      </c>
      <c r="F9910" t="s">
        <v>26867</v>
      </c>
      <c r="G9910" t="s">
        <v>152</v>
      </c>
      <c r="H9910" t="s">
        <v>153</v>
      </c>
      <c r="I9910" t="s">
        <v>136</v>
      </c>
      <c r="J9910" t="s">
        <v>137</v>
      </c>
      <c r="K9910" t="s">
        <v>138</v>
      </c>
      <c r="L9910" t="s">
        <v>26868</v>
      </c>
      <c r="M9910" t="s">
        <v>26869</v>
      </c>
      <c r="N9910">
        <v>0.36222222199999998</v>
      </c>
      <c r="O9910">
        <v>1</v>
      </c>
      <c r="P9910">
        <v>1465</v>
      </c>
      <c r="Q9910">
        <v>1</v>
      </c>
      <c r="R9910">
        <v>82</v>
      </c>
      <c r="S9910">
        <v>4</v>
      </c>
      <c r="T9910">
        <v>229</v>
      </c>
      <c r="U9910">
        <v>0</v>
      </c>
      <c r="V9910">
        <v>0</v>
      </c>
      <c r="W9910">
        <v>6.4565529019999998E-2</v>
      </c>
      <c r="X9910">
        <v>74.998662807703028</v>
      </c>
      <c r="Y9910">
        <v>2.4977271693101599</v>
      </c>
      <c r="Z9910">
        <v>2.0342026728261331</v>
      </c>
      <c r="AA9910">
        <v>20.972171336726841</v>
      </c>
      <c r="AB9910">
        <v>33.888664742810079</v>
      </c>
      <c r="AC9910">
        <v>0</v>
      </c>
      <c r="AD9910">
        <v>0</v>
      </c>
      <c r="AE9910">
        <v>134.45599425839623</v>
      </c>
    </row>
    <row r="9911" spans="1:31" x14ac:dyDescent="0.3">
      <c r="A9911">
        <v>2712679</v>
      </c>
      <c r="B9911">
        <v>1</v>
      </c>
      <c r="C9911" t="s">
        <v>80</v>
      </c>
      <c r="D9911" t="s">
        <v>94</v>
      </c>
      <c r="E9911" t="s">
        <v>145</v>
      </c>
      <c r="F9911" t="s">
        <v>26870</v>
      </c>
      <c r="G9911" t="s">
        <v>230</v>
      </c>
      <c r="H9911" t="s">
        <v>135</v>
      </c>
      <c r="I9911" t="s">
        <v>136</v>
      </c>
      <c r="J9911" t="s">
        <v>137</v>
      </c>
      <c r="K9911" t="s">
        <v>138</v>
      </c>
      <c r="L9911" t="s">
        <v>26871</v>
      </c>
      <c r="M9911" t="s">
        <v>26872</v>
      </c>
      <c r="N9911">
        <v>1.727222222</v>
      </c>
      <c r="O9911">
        <v>0</v>
      </c>
      <c r="P9911">
        <v>1</v>
      </c>
      <c r="Q9911">
        <v>0</v>
      </c>
      <c r="R9911">
        <v>0</v>
      </c>
      <c r="S9911">
        <v>0</v>
      </c>
      <c r="T9911">
        <v>0</v>
      </c>
      <c r="U9911">
        <v>0</v>
      </c>
      <c r="V9911">
        <v>0</v>
      </c>
      <c r="W9911">
        <v>0</v>
      </c>
      <c r="X9911">
        <v>0.81338648501610011</v>
      </c>
      <c r="Y9911">
        <v>0</v>
      </c>
      <c r="Z9911">
        <v>0</v>
      </c>
      <c r="AA9911">
        <v>0</v>
      </c>
      <c r="AB9911">
        <v>0</v>
      </c>
      <c r="AC9911">
        <v>0</v>
      </c>
      <c r="AD9911">
        <v>0</v>
      </c>
      <c r="AE9911">
        <v>0.81338648501610011</v>
      </c>
    </row>
    <row r="9912" spans="1:31" x14ac:dyDescent="0.3">
      <c r="A9912">
        <v>2712742</v>
      </c>
      <c r="B9912">
        <v>1</v>
      </c>
      <c r="C9912" t="s">
        <v>80</v>
      </c>
      <c r="D9912" t="s">
        <v>105</v>
      </c>
      <c r="E9912" t="s">
        <v>200</v>
      </c>
      <c r="F9912" t="s">
        <v>26873</v>
      </c>
      <c r="G9912" t="s">
        <v>170</v>
      </c>
      <c r="H9912" t="s">
        <v>135</v>
      </c>
      <c r="I9912" t="s">
        <v>136</v>
      </c>
      <c r="J9912" t="s">
        <v>137</v>
      </c>
      <c r="K9912" t="s">
        <v>138</v>
      </c>
      <c r="L9912" t="s">
        <v>26874</v>
      </c>
      <c r="M9912" t="s">
        <v>26875</v>
      </c>
      <c r="N9912">
        <v>3.111111111</v>
      </c>
      <c r="O9912">
        <v>0</v>
      </c>
      <c r="P9912">
        <v>93</v>
      </c>
      <c r="Q9912">
        <v>0</v>
      </c>
      <c r="R9912">
        <v>0</v>
      </c>
      <c r="S9912">
        <v>0</v>
      </c>
      <c r="T9912">
        <v>5</v>
      </c>
      <c r="U9912">
        <v>0</v>
      </c>
      <c r="V9912">
        <v>0</v>
      </c>
      <c r="W9912">
        <v>0</v>
      </c>
      <c r="X9912">
        <v>57.056284757046377</v>
      </c>
      <c r="Y9912">
        <v>0</v>
      </c>
      <c r="Z9912">
        <v>0</v>
      </c>
      <c r="AA9912">
        <v>0</v>
      </c>
      <c r="AB9912">
        <v>4.5545022280487606</v>
      </c>
      <c r="AC9912">
        <v>0</v>
      </c>
      <c r="AD9912">
        <v>0</v>
      </c>
      <c r="AE9912">
        <v>61.610786985095139</v>
      </c>
    </row>
    <row r="9913" spans="1:31" x14ac:dyDescent="0.3">
      <c r="A9913">
        <v>2712447</v>
      </c>
      <c r="B9913">
        <v>1</v>
      </c>
      <c r="C9913" t="s">
        <v>80</v>
      </c>
      <c r="D9913" t="s">
        <v>93</v>
      </c>
      <c r="E9913" t="s">
        <v>161</v>
      </c>
      <c r="F9913" t="s">
        <v>26876</v>
      </c>
      <c r="G9913" t="s">
        <v>1347</v>
      </c>
      <c r="H9913" t="s">
        <v>135</v>
      </c>
      <c r="I9913" t="s">
        <v>136</v>
      </c>
      <c r="J9913" t="s">
        <v>137</v>
      </c>
      <c r="K9913" t="s">
        <v>138</v>
      </c>
      <c r="L9913" t="s">
        <v>26877</v>
      </c>
      <c r="M9913" t="s">
        <v>26878</v>
      </c>
      <c r="N9913">
        <v>7.5280555549999999</v>
      </c>
      <c r="O9913">
        <v>0</v>
      </c>
      <c r="P9913">
        <v>3</v>
      </c>
      <c r="Q9913">
        <v>0</v>
      </c>
      <c r="R9913">
        <v>2</v>
      </c>
      <c r="S9913">
        <v>0</v>
      </c>
      <c r="T9913">
        <v>0</v>
      </c>
      <c r="U9913">
        <v>0</v>
      </c>
      <c r="V9913">
        <v>0</v>
      </c>
      <c r="W9913">
        <v>0</v>
      </c>
      <c r="X9913">
        <v>3.0347245383785197</v>
      </c>
      <c r="Y9913">
        <v>0</v>
      </c>
      <c r="Z9913">
        <v>6.6906068761463677</v>
      </c>
      <c r="AA9913">
        <v>0</v>
      </c>
      <c r="AB9913">
        <v>0</v>
      </c>
      <c r="AC9913">
        <v>0</v>
      </c>
      <c r="AD9913">
        <v>0</v>
      </c>
      <c r="AE9913">
        <v>9.7253314145248879</v>
      </c>
    </row>
    <row r="9914" spans="1:31" x14ac:dyDescent="0.3">
      <c r="A9914">
        <v>2712387</v>
      </c>
      <c r="B9914">
        <v>1</v>
      </c>
      <c r="C9914" t="s">
        <v>80</v>
      </c>
      <c r="D9914" t="s">
        <v>87</v>
      </c>
      <c r="E9914" t="s">
        <v>132</v>
      </c>
      <c r="F9914" t="s">
        <v>26879</v>
      </c>
      <c r="G9914" t="s">
        <v>209</v>
      </c>
      <c r="H9914" t="s">
        <v>135</v>
      </c>
      <c r="I9914" t="s">
        <v>136</v>
      </c>
      <c r="J9914" t="s">
        <v>137</v>
      </c>
      <c r="K9914" t="s">
        <v>210</v>
      </c>
      <c r="L9914" t="s">
        <v>26880</v>
      </c>
      <c r="M9914" t="s">
        <v>26881</v>
      </c>
      <c r="N9914">
        <v>3.2905555550000001</v>
      </c>
      <c r="O9914">
        <v>0</v>
      </c>
      <c r="P9914">
        <v>154</v>
      </c>
      <c r="Q9914">
        <v>0</v>
      </c>
      <c r="R9914">
        <v>0</v>
      </c>
      <c r="S9914">
        <v>0</v>
      </c>
      <c r="T9914">
        <v>35</v>
      </c>
      <c r="U9914">
        <v>0</v>
      </c>
      <c r="V9914">
        <v>0</v>
      </c>
      <c r="W9914">
        <v>0</v>
      </c>
      <c r="X9914">
        <v>104.4698305109805</v>
      </c>
      <c r="Y9914">
        <v>0</v>
      </c>
      <c r="Z9914">
        <v>0</v>
      </c>
      <c r="AA9914">
        <v>0</v>
      </c>
      <c r="AB9914">
        <v>86.788967269468358</v>
      </c>
      <c r="AC9914">
        <v>0</v>
      </c>
      <c r="AD9914">
        <v>0</v>
      </c>
      <c r="AE9914">
        <v>191.25879778044884</v>
      </c>
    </row>
    <row r="9915" spans="1:31" x14ac:dyDescent="0.3">
      <c r="A9915">
        <v>2712782</v>
      </c>
      <c r="B9915">
        <v>1</v>
      </c>
      <c r="C9915" t="s">
        <v>80</v>
      </c>
      <c r="D9915" t="s">
        <v>107</v>
      </c>
      <c r="E9915" t="s">
        <v>156</v>
      </c>
      <c r="F9915" t="s">
        <v>26882</v>
      </c>
      <c r="G9915" t="s">
        <v>185</v>
      </c>
      <c r="H9915" t="s">
        <v>153</v>
      </c>
      <c r="I9915" t="s">
        <v>136</v>
      </c>
      <c r="J9915" t="s">
        <v>137</v>
      </c>
      <c r="K9915" t="s">
        <v>138</v>
      </c>
      <c r="L9915" t="s">
        <v>26883</v>
      </c>
      <c r="M9915" t="s">
        <v>26884</v>
      </c>
      <c r="N9915">
        <v>0.66555555499999997</v>
      </c>
      <c r="O9915">
        <v>0</v>
      </c>
      <c r="P9915">
        <v>448</v>
      </c>
      <c r="Q9915">
        <v>0</v>
      </c>
      <c r="R9915">
        <v>0</v>
      </c>
      <c r="S9915">
        <v>0</v>
      </c>
      <c r="T9915">
        <v>4</v>
      </c>
      <c r="U9915">
        <v>0</v>
      </c>
      <c r="V9915">
        <v>1</v>
      </c>
      <c r="W9915">
        <v>0</v>
      </c>
      <c r="X9915">
        <v>23.66724999346377</v>
      </c>
      <c r="Y9915">
        <v>0</v>
      </c>
      <c r="Z9915">
        <v>0</v>
      </c>
      <c r="AA9915">
        <v>0</v>
      </c>
      <c r="AB9915">
        <v>0.67453235552998769</v>
      </c>
      <c r="AC9915">
        <v>0</v>
      </c>
      <c r="AD9915">
        <v>0.17413534571858752</v>
      </c>
      <c r="AE9915">
        <v>24.515917694712343</v>
      </c>
    </row>
    <row r="9916" spans="1:31" x14ac:dyDescent="0.3">
      <c r="A9916">
        <v>2712619</v>
      </c>
      <c r="B9916">
        <v>1</v>
      </c>
      <c r="C9916" t="s">
        <v>80</v>
      </c>
      <c r="D9916" t="s">
        <v>94</v>
      </c>
      <c r="E9916" t="s">
        <v>213</v>
      </c>
      <c r="F9916" t="s">
        <v>26885</v>
      </c>
      <c r="G9916" t="s">
        <v>152</v>
      </c>
      <c r="H9916" t="s">
        <v>153</v>
      </c>
      <c r="I9916" t="s">
        <v>136</v>
      </c>
      <c r="J9916" t="s">
        <v>137</v>
      </c>
      <c r="K9916" t="s">
        <v>138</v>
      </c>
      <c r="L9916" t="s">
        <v>26886</v>
      </c>
      <c r="M9916" t="s">
        <v>26887</v>
      </c>
      <c r="N9916">
        <v>0.97499999999999998</v>
      </c>
      <c r="O9916">
        <v>0</v>
      </c>
      <c r="P9916">
        <v>237</v>
      </c>
      <c r="Q9916">
        <v>6</v>
      </c>
      <c r="R9916">
        <v>15</v>
      </c>
      <c r="S9916">
        <v>18</v>
      </c>
      <c r="T9916">
        <v>22</v>
      </c>
      <c r="U9916">
        <v>0</v>
      </c>
      <c r="V9916">
        <v>0</v>
      </c>
      <c r="W9916">
        <v>0</v>
      </c>
      <c r="X9916">
        <v>20.237036261077343</v>
      </c>
      <c r="Y9916">
        <v>10.7044032803643</v>
      </c>
      <c r="Z9916">
        <v>4.8453621218535003</v>
      </c>
      <c r="AA9916">
        <v>124.93208829634749</v>
      </c>
      <c r="AB9916">
        <v>10.949696241083601</v>
      </c>
      <c r="AC9916">
        <v>0</v>
      </c>
      <c r="AD9916">
        <v>0</v>
      </c>
      <c r="AE9916">
        <v>171.66858620072622</v>
      </c>
    </row>
    <row r="9917" spans="1:31" x14ac:dyDescent="0.3">
      <c r="A9917">
        <v>2712805</v>
      </c>
      <c r="B9917">
        <v>1</v>
      </c>
      <c r="C9917" t="s">
        <v>80</v>
      </c>
      <c r="D9917" t="s">
        <v>104</v>
      </c>
      <c r="E9917" t="s">
        <v>145</v>
      </c>
      <c r="F9917" t="s">
        <v>26888</v>
      </c>
      <c r="G9917" t="s">
        <v>147</v>
      </c>
      <c r="H9917" t="s">
        <v>135</v>
      </c>
      <c r="I9917" t="s">
        <v>136</v>
      </c>
      <c r="J9917" t="s">
        <v>137</v>
      </c>
      <c r="K9917" t="s">
        <v>138</v>
      </c>
      <c r="L9917" t="s">
        <v>26889</v>
      </c>
      <c r="M9917" t="s">
        <v>26890</v>
      </c>
      <c r="N9917">
        <v>2.977777777</v>
      </c>
      <c r="O9917">
        <v>0</v>
      </c>
      <c r="P9917">
        <v>7</v>
      </c>
      <c r="Q9917">
        <v>0</v>
      </c>
      <c r="R9917">
        <v>0</v>
      </c>
      <c r="S9917">
        <v>0</v>
      </c>
      <c r="T9917">
        <v>3</v>
      </c>
      <c r="U9917">
        <v>0</v>
      </c>
      <c r="V9917">
        <v>0</v>
      </c>
      <c r="W9917">
        <v>0</v>
      </c>
      <c r="X9917">
        <v>4.9354801832720998</v>
      </c>
      <c r="Y9917">
        <v>0</v>
      </c>
      <c r="Z9917">
        <v>0</v>
      </c>
      <c r="AA9917">
        <v>0</v>
      </c>
      <c r="AB9917">
        <v>3.1234719599804399</v>
      </c>
      <c r="AC9917">
        <v>0</v>
      </c>
      <c r="AD9917">
        <v>0</v>
      </c>
      <c r="AE9917">
        <v>8.0589521432525402</v>
      </c>
    </row>
    <row r="9918" spans="1:31" x14ac:dyDescent="0.3">
      <c r="A9918">
        <v>2712352</v>
      </c>
      <c r="B9918">
        <v>2</v>
      </c>
      <c r="C9918" t="s">
        <v>80</v>
      </c>
      <c r="D9918" t="s">
        <v>103</v>
      </c>
      <c r="E9918" t="s">
        <v>213</v>
      </c>
      <c r="F9918" t="s">
        <v>26586</v>
      </c>
      <c r="G9918" t="s">
        <v>185</v>
      </c>
      <c r="H9918" t="s">
        <v>153</v>
      </c>
      <c r="I9918" t="s">
        <v>136</v>
      </c>
      <c r="J9918" t="s">
        <v>137</v>
      </c>
      <c r="K9918" t="s">
        <v>138</v>
      </c>
      <c r="L9918" t="s">
        <v>26648</v>
      </c>
      <c r="M9918" t="s">
        <v>26891</v>
      </c>
      <c r="N9918">
        <v>1.1319444439999999</v>
      </c>
      <c r="O9918">
        <v>0</v>
      </c>
      <c r="P9918">
        <v>204</v>
      </c>
      <c r="Q9918">
        <v>0</v>
      </c>
      <c r="R9918">
        <v>76</v>
      </c>
      <c r="S9918">
        <v>1</v>
      </c>
      <c r="T9918">
        <v>75</v>
      </c>
      <c r="U9918">
        <v>1</v>
      </c>
      <c r="V9918">
        <v>0</v>
      </c>
      <c r="W9918">
        <v>0</v>
      </c>
      <c r="X9918">
        <v>48.36490935663354</v>
      </c>
      <c r="Y9918">
        <v>0</v>
      </c>
      <c r="Z9918">
        <v>8.1352152873213992</v>
      </c>
      <c r="AA9918">
        <v>4.6975415601672639</v>
      </c>
      <c r="AB9918">
        <v>71.197346058638445</v>
      </c>
      <c r="AC9918">
        <v>36.343196621570485</v>
      </c>
      <c r="AD9918">
        <v>0</v>
      </c>
      <c r="AE9918">
        <v>168.73820888433113</v>
      </c>
    </row>
    <row r="9919" spans="1:31" x14ac:dyDescent="0.3">
      <c r="A9919">
        <v>2712550</v>
      </c>
      <c r="B9919">
        <v>1</v>
      </c>
      <c r="C9919" t="s">
        <v>80</v>
      </c>
      <c r="D9919" t="s">
        <v>92</v>
      </c>
      <c r="E9919" t="s">
        <v>145</v>
      </c>
      <c r="F9919" t="s">
        <v>26892</v>
      </c>
      <c r="G9919" t="s">
        <v>181</v>
      </c>
      <c r="H9919" t="s">
        <v>135</v>
      </c>
      <c r="I9919" t="s">
        <v>136</v>
      </c>
      <c r="J9919" t="s">
        <v>137</v>
      </c>
      <c r="K9919" t="s">
        <v>138</v>
      </c>
      <c r="L9919" t="s">
        <v>26893</v>
      </c>
      <c r="M9919" t="s">
        <v>26894</v>
      </c>
      <c r="N9919">
        <v>3.329722222</v>
      </c>
      <c r="O9919">
        <v>0</v>
      </c>
      <c r="P9919">
        <v>1</v>
      </c>
      <c r="Q9919">
        <v>0</v>
      </c>
      <c r="R9919">
        <v>0</v>
      </c>
      <c r="S9919">
        <v>0</v>
      </c>
      <c r="T9919">
        <v>0</v>
      </c>
      <c r="U9919">
        <v>0</v>
      </c>
      <c r="V9919">
        <v>0</v>
      </c>
      <c r="W9919">
        <v>0</v>
      </c>
      <c r="X9919">
        <v>0.66865560228936005</v>
      </c>
      <c r="Y9919">
        <v>0</v>
      </c>
      <c r="Z9919">
        <v>0</v>
      </c>
      <c r="AA9919">
        <v>0</v>
      </c>
      <c r="AB9919">
        <v>0</v>
      </c>
      <c r="AC9919">
        <v>0</v>
      </c>
      <c r="AD9919">
        <v>0</v>
      </c>
      <c r="AE9919">
        <v>0.66865560228936005</v>
      </c>
    </row>
    <row r="9920" spans="1:31" x14ac:dyDescent="0.3">
      <c r="A9920">
        <v>2712284</v>
      </c>
      <c r="B9920">
        <v>1</v>
      </c>
      <c r="C9920" t="s">
        <v>81</v>
      </c>
      <c r="D9920" t="s">
        <v>112</v>
      </c>
      <c r="E9920" t="s">
        <v>145</v>
      </c>
      <c r="F9920" t="s">
        <v>6230</v>
      </c>
      <c r="G9920" t="s">
        <v>181</v>
      </c>
      <c r="H9920" t="s">
        <v>135</v>
      </c>
      <c r="I9920" t="s">
        <v>136</v>
      </c>
      <c r="J9920" t="s">
        <v>137</v>
      </c>
      <c r="K9920" t="s">
        <v>138</v>
      </c>
      <c r="L9920" t="s">
        <v>26895</v>
      </c>
      <c r="M9920" t="s">
        <v>26896</v>
      </c>
      <c r="N9920">
        <v>1.670555555</v>
      </c>
      <c r="O9920">
        <v>0</v>
      </c>
      <c r="P9920">
        <v>5</v>
      </c>
      <c r="Q9920">
        <v>0</v>
      </c>
      <c r="R9920">
        <v>0</v>
      </c>
      <c r="S9920">
        <v>0</v>
      </c>
      <c r="T9920">
        <v>1</v>
      </c>
      <c r="U9920">
        <v>0</v>
      </c>
      <c r="V9920">
        <v>0</v>
      </c>
      <c r="W9920">
        <v>0</v>
      </c>
      <c r="X9920">
        <v>1.6856759945083333</v>
      </c>
      <c r="Y9920">
        <v>0</v>
      </c>
      <c r="Z9920">
        <v>0</v>
      </c>
      <c r="AA9920">
        <v>0</v>
      </c>
      <c r="AB9920">
        <v>2.6924264745516666</v>
      </c>
      <c r="AC9920">
        <v>0</v>
      </c>
      <c r="AD9920">
        <v>0</v>
      </c>
      <c r="AE9920">
        <v>4.3781024690599999</v>
      </c>
    </row>
    <row r="9921" spans="1:31" x14ac:dyDescent="0.3">
      <c r="A9921">
        <v>2712327</v>
      </c>
      <c r="B9921">
        <v>1</v>
      </c>
      <c r="C9921" t="s">
        <v>80</v>
      </c>
      <c r="D9921" t="s">
        <v>100</v>
      </c>
      <c r="E9921" t="s">
        <v>213</v>
      </c>
      <c r="F9921" t="s">
        <v>620</v>
      </c>
      <c r="G9921" t="s">
        <v>152</v>
      </c>
      <c r="H9921" t="s">
        <v>153</v>
      </c>
      <c r="I9921" t="s">
        <v>136</v>
      </c>
      <c r="J9921" t="s">
        <v>137</v>
      </c>
      <c r="K9921" t="s">
        <v>138</v>
      </c>
      <c r="L9921" t="s">
        <v>26897</v>
      </c>
      <c r="M9921" t="s">
        <v>26898</v>
      </c>
      <c r="N9921">
        <v>0.64249999999999996</v>
      </c>
      <c r="O9921">
        <v>1</v>
      </c>
      <c r="P9921">
        <v>29</v>
      </c>
      <c r="Q9921">
        <v>4</v>
      </c>
      <c r="R9921">
        <v>30</v>
      </c>
      <c r="S9921">
        <v>17</v>
      </c>
      <c r="T9921">
        <v>18</v>
      </c>
      <c r="U9921">
        <v>1</v>
      </c>
      <c r="V9921">
        <v>0</v>
      </c>
      <c r="W9921">
        <v>0.45694315407194996</v>
      </c>
      <c r="X9921">
        <v>4.2859287371346255</v>
      </c>
      <c r="Y9921">
        <v>4.2661817248938378</v>
      </c>
      <c r="Z9921">
        <v>2.8529962646913001</v>
      </c>
      <c r="AA9921">
        <v>51.017948423013657</v>
      </c>
      <c r="AB9921">
        <v>12.693528496859015</v>
      </c>
      <c r="AC9921">
        <v>20.635600589063401</v>
      </c>
      <c r="AD9921">
        <v>0</v>
      </c>
      <c r="AE9921">
        <v>96.209127389727783</v>
      </c>
    </row>
    <row r="9922" spans="1:31" x14ac:dyDescent="0.3">
      <c r="A9922">
        <v>2712470</v>
      </c>
      <c r="B9922">
        <v>1</v>
      </c>
      <c r="C9922" t="s">
        <v>80</v>
      </c>
      <c r="D9922" t="s">
        <v>93</v>
      </c>
      <c r="E9922" t="s">
        <v>132</v>
      </c>
      <c r="F9922" t="s">
        <v>26899</v>
      </c>
      <c r="G9922" t="s">
        <v>300</v>
      </c>
      <c r="H9922" t="s">
        <v>135</v>
      </c>
      <c r="I9922" t="s">
        <v>136</v>
      </c>
      <c r="J9922" t="s">
        <v>137</v>
      </c>
      <c r="K9922" t="s">
        <v>210</v>
      </c>
      <c r="L9922" t="s">
        <v>26900</v>
      </c>
      <c r="M9922" t="s">
        <v>26901</v>
      </c>
      <c r="N9922">
        <v>1.0591666660000001</v>
      </c>
      <c r="O9922">
        <v>0</v>
      </c>
      <c r="P9922">
        <v>557</v>
      </c>
      <c r="Q9922">
        <v>0</v>
      </c>
      <c r="R9922">
        <v>0</v>
      </c>
      <c r="S9922">
        <v>0</v>
      </c>
      <c r="T9922">
        <v>25</v>
      </c>
      <c r="U9922">
        <v>0</v>
      </c>
      <c r="V9922">
        <v>0</v>
      </c>
      <c r="W9922">
        <v>0</v>
      </c>
      <c r="X9922">
        <v>113.97267757007995</v>
      </c>
      <c r="Y9922">
        <v>0</v>
      </c>
      <c r="Z9922">
        <v>0</v>
      </c>
      <c r="AA9922">
        <v>0</v>
      </c>
      <c r="AB9922">
        <v>78.785104708512534</v>
      </c>
      <c r="AC9922">
        <v>0</v>
      </c>
      <c r="AD9922">
        <v>0</v>
      </c>
      <c r="AE9922">
        <v>192.75778227859249</v>
      </c>
    </row>
    <row r="9923" spans="1:31" x14ac:dyDescent="0.3">
      <c r="A9923">
        <v>2712613</v>
      </c>
      <c r="B9923">
        <v>1</v>
      </c>
      <c r="C9923" t="s">
        <v>80</v>
      </c>
      <c r="D9923" t="s">
        <v>90</v>
      </c>
      <c r="E9923" t="s">
        <v>145</v>
      </c>
      <c r="F9923" t="s">
        <v>26902</v>
      </c>
      <c r="G9923" t="s">
        <v>230</v>
      </c>
      <c r="H9923" t="s">
        <v>135</v>
      </c>
      <c r="I9923" t="s">
        <v>136</v>
      </c>
      <c r="J9923" t="s">
        <v>137</v>
      </c>
      <c r="K9923" t="s">
        <v>138</v>
      </c>
      <c r="L9923" t="s">
        <v>26903</v>
      </c>
      <c r="M9923" t="s">
        <v>26904</v>
      </c>
      <c r="N9923">
        <v>2.2661111109999998</v>
      </c>
      <c r="O9923">
        <v>0</v>
      </c>
      <c r="P9923">
        <v>1</v>
      </c>
      <c r="Q9923">
        <v>0</v>
      </c>
      <c r="R9923">
        <v>0</v>
      </c>
      <c r="S9923">
        <v>0</v>
      </c>
      <c r="T9923">
        <v>0</v>
      </c>
      <c r="U9923">
        <v>0</v>
      </c>
      <c r="V9923">
        <v>0</v>
      </c>
      <c r="W9923">
        <v>0</v>
      </c>
      <c r="X9923">
        <v>0</v>
      </c>
      <c r="Y9923">
        <v>0</v>
      </c>
      <c r="Z9923">
        <v>0</v>
      </c>
      <c r="AA9923">
        <v>0</v>
      </c>
      <c r="AB9923">
        <v>0</v>
      </c>
      <c r="AC9923">
        <v>0</v>
      </c>
      <c r="AD9923">
        <v>0</v>
      </c>
      <c r="AE9923">
        <v>0</v>
      </c>
    </row>
    <row r="9924" spans="1:31" x14ac:dyDescent="0.3">
      <c r="A9924">
        <v>2712762</v>
      </c>
      <c r="B9924">
        <v>1</v>
      </c>
      <c r="C9924" t="s">
        <v>80</v>
      </c>
      <c r="D9924" t="s">
        <v>82</v>
      </c>
      <c r="E9924" t="s">
        <v>145</v>
      </c>
      <c r="F9924" t="s">
        <v>4696</v>
      </c>
      <c r="G9924" t="s">
        <v>230</v>
      </c>
      <c r="H9924" t="s">
        <v>135</v>
      </c>
      <c r="I9924" t="s">
        <v>136</v>
      </c>
      <c r="J9924" t="s">
        <v>137</v>
      </c>
      <c r="K9924" t="s">
        <v>138</v>
      </c>
      <c r="L9924" t="s">
        <v>26905</v>
      </c>
      <c r="M9924" t="s">
        <v>26906</v>
      </c>
      <c r="N9924">
        <v>1.466388888</v>
      </c>
      <c r="O9924">
        <v>0</v>
      </c>
      <c r="P9924">
        <v>1</v>
      </c>
      <c r="Q9924">
        <v>0</v>
      </c>
      <c r="R9924">
        <v>0</v>
      </c>
      <c r="S9924">
        <v>0</v>
      </c>
      <c r="T9924">
        <v>0</v>
      </c>
      <c r="U9924">
        <v>0</v>
      </c>
      <c r="V9924">
        <v>0</v>
      </c>
      <c r="W9924">
        <v>0</v>
      </c>
      <c r="X9924">
        <v>0.34555512960000001</v>
      </c>
      <c r="Y9924">
        <v>0</v>
      </c>
      <c r="Z9924">
        <v>0</v>
      </c>
      <c r="AA9924">
        <v>0</v>
      </c>
      <c r="AB9924">
        <v>0</v>
      </c>
      <c r="AC9924">
        <v>0</v>
      </c>
      <c r="AD9924">
        <v>0</v>
      </c>
      <c r="AE9924">
        <v>0.34555512960000001</v>
      </c>
    </row>
    <row r="9925" spans="1:31" x14ac:dyDescent="0.3">
      <c r="A9925">
        <v>2712582</v>
      </c>
      <c r="B9925">
        <v>1</v>
      </c>
      <c r="C9925" t="s">
        <v>80</v>
      </c>
      <c r="D9925" t="s">
        <v>104</v>
      </c>
      <c r="E9925" t="s">
        <v>156</v>
      </c>
      <c r="F9925" t="s">
        <v>26907</v>
      </c>
      <c r="G9925" t="s">
        <v>152</v>
      </c>
      <c r="H9925" t="s">
        <v>153</v>
      </c>
      <c r="I9925" t="s">
        <v>136</v>
      </c>
      <c r="J9925" t="s">
        <v>137</v>
      </c>
      <c r="K9925" t="s">
        <v>138</v>
      </c>
      <c r="L9925" t="s">
        <v>26908</v>
      </c>
      <c r="M9925" t="s">
        <v>26909</v>
      </c>
      <c r="N9925">
        <v>0.757222222</v>
      </c>
      <c r="O9925">
        <v>0</v>
      </c>
      <c r="P9925">
        <v>15</v>
      </c>
      <c r="Q9925">
        <v>1</v>
      </c>
      <c r="R9925">
        <v>5</v>
      </c>
      <c r="S9925">
        <v>9</v>
      </c>
      <c r="T9925">
        <v>18</v>
      </c>
      <c r="U9925">
        <v>4</v>
      </c>
      <c r="V9925">
        <v>0</v>
      </c>
      <c r="W9925">
        <v>0</v>
      </c>
      <c r="X9925">
        <v>1.2569009103028776</v>
      </c>
      <c r="Y9925">
        <v>0.75515380813539323</v>
      </c>
      <c r="Z9925">
        <v>0.44208460668527499</v>
      </c>
      <c r="AA9925">
        <v>88.499456433292394</v>
      </c>
      <c r="AB9925">
        <v>5.4786880258363206</v>
      </c>
      <c r="AC9925">
        <v>674.64154486992834</v>
      </c>
      <c r="AD9925">
        <v>0</v>
      </c>
      <c r="AE9925">
        <v>771.0738286541806</v>
      </c>
    </row>
    <row r="9926" spans="1:31" x14ac:dyDescent="0.3">
      <c r="A9926">
        <v>2712914</v>
      </c>
      <c r="B9926">
        <v>1</v>
      </c>
      <c r="C9926" t="s">
        <v>81</v>
      </c>
      <c r="D9926" t="s">
        <v>113</v>
      </c>
      <c r="E9926" t="s">
        <v>161</v>
      </c>
      <c r="F9926" t="s">
        <v>26910</v>
      </c>
      <c r="G9926" t="s">
        <v>163</v>
      </c>
      <c r="H9926" t="s">
        <v>135</v>
      </c>
      <c r="I9926" t="s">
        <v>136</v>
      </c>
      <c r="J9926" t="s">
        <v>137</v>
      </c>
      <c r="K9926" t="s">
        <v>138</v>
      </c>
      <c r="L9926" t="s">
        <v>26911</v>
      </c>
      <c r="M9926" t="s">
        <v>26912</v>
      </c>
      <c r="N9926">
        <v>1.5180555549999999</v>
      </c>
      <c r="O9926">
        <v>0</v>
      </c>
      <c r="P9926">
        <v>20</v>
      </c>
      <c r="Q9926">
        <v>0</v>
      </c>
      <c r="R9926">
        <v>13</v>
      </c>
      <c r="S9926">
        <v>0</v>
      </c>
      <c r="T9926">
        <v>1</v>
      </c>
      <c r="U9926">
        <v>0</v>
      </c>
      <c r="V9926">
        <v>0</v>
      </c>
      <c r="W9926">
        <v>0</v>
      </c>
      <c r="X9926">
        <v>2.8921677162696451</v>
      </c>
      <c r="Y9926">
        <v>0</v>
      </c>
      <c r="Z9926">
        <v>0</v>
      </c>
      <c r="AA9926">
        <v>0</v>
      </c>
      <c r="AB9926">
        <v>6.2700946091124381</v>
      </c>
      <c r="AC9926">
        <v>0</v>
      </c>
      <c r="AD9926">
        <v>0</v>
      </c>
      <c r="AE9926">
        <v>9.1622623253820841</v>
      </c>
    </row>
    <row r="9927" spans="1:31" x14ac:dyDescent="0.3">
      <c r="A9927">
        <v>2712605</v>
      </c>
      <c r="B9927">
        <v>1</v>
      </c>
      <c r="C9927" t="s">
        <v>80</v>
      </c>
      <c r="D9927" t="s">
        <v>107</v>
      </c>
      <c r="E9927" t="s">
        <v>150</v>
      </c>
      <c r="F9927" t="s">
        <v>26913</v>
      </c>
      <c r="G9927" t="s">
        <v>152</v>
      </c>
      <c r="H9927" t="s">
        <v>153</v>
      </c>
      <c r="I9927" t="s">
        <v>136</v>
      </c>
      <c r="J9927" t="s">
        <v>137</v>
      </c>
      <c r="K9927" t="s">
        <v>138</v>
      </c>
      <c r="L9927" t="s">
        <v>26914</v>
      </c>
      <c r="M9927" t="s">
        <v>26915</v>
      </c>
      <c r="N9927">
        <v>0.21222222199999999</v>
      </c>
      <c r="O9927">
        <v>2</v>
      </c>
      <c r="P9927">
        <v>1</v>
      </c>
      <c r="Q9927">
        <v>19</v>
      </c>
      <c r="R9927">
        <v>58</v>
      </c>
      <c r="S9927">
        <v>6</v>
      </c>
      <c r="T9927">
        <v>8</v>
      </c>
      <c r="U9927">
        <v>1</v>
      </c>
      <c r="V9927">
        <v>0</v>
      </c>
      <c r="W9927">
        <v>0.1126061205355</v>
      </c>
      <c r="X9927">
        <v>2.670647077193667E-2</v>
      </c>
      <c r="Y9927">
        <v>19.316678568451159</v>
      </c>
      <c r="Z9927">
        <v>3.5222478156272663</v>
      </c>
      <c r="AA9927">
        <v>19.704885064333599</v>
      </c>
      <c r="AB9927">
        <v>1.0324519563775467</v>
      </c>
      <c r="AC9927">
        <v>25.503745626495736</v>
      </c>
      <c r="AD9927">
        <v>0</v>
      </c>
      <c r="AE9927">
        <v>69.219321622592744</v>
      </c>
    </row>
    <row r="9928" spans="1:31" x14ac:dyDescent="0.3">
      <c r="A9928">
        <v>2712751</v>
      </c>
      <c r="B9928">
        <v>1</v>
      </c>
      <c r="C9928" t="s">
        <v>81</v>
      </c>
      <c r="D9928" t="s">
        <v>122</v>
      </c>
      <c r="E9928" t="s">
        <v>156</v>
      </c>
      <c r="F9928" t="s">
        <v>23724</v>
      </c>
      <c r="G9928" t="s">
        <v>185</v>
      </c>
      <c r="H9928" t="s">
        <v>153</v>
      </c>
      <c r="I9928" t="s">
        <v>136</v>
      </c>
      <c r="J9928" t="s">
        <v>137</v>
      </c>
      <c r="K9928" t="s">
        <v>138</v>
      </c>
      <c r="L9928" t="s">
        <v>26916</v>
      </c>
      <c r="M9928" t="s">
        <v>26917</v>
      </c>
      <c r="N9928">
        <v>2.3252777770000002</v>
      </c>
      <c r="O9928">
        <v>0</v>
      </c>
      <c r="P9928">
        <v>69</v>
      </c>
      <c r="Q9928">
        <v>0</v>
      </c>
      <c r="R9928">
        <v>0</v>
      </c>
      <c r="S9928">
        <v>0</v>
      </c>
      <c r="T9928">
        <v>3</v>
      </c>
      <c r="U9928">
        <v>0</v>
      </c>
      <c r="V9928">
        <v>0</v>
      </c>
      <c r="W9928">
        <v>0</v>
      </c>
      <c r="X9928">
        <v>31.361649308546077</v>
      </c>
      <c r="Y9928">
        <v>0</v>
      </c>
      <c r="Z9928">
        <v>0</v>
      </c>
      <c r="AA9928">
        <v>0</v>
      </c>
      <c r="AB9928">
        <v>1.4117814944112226</v>
      </c>
      <c r="AC9928">
        <v>0</v>
      </c>
      <c r="AD9928">
        <v>0</v>
      </c>
      <c r="AE9928">
        <v>32.7734308029573</v>
      </c>
    </row>
    <row r="9929" spans="1:31" x14ac:dyDescent="0.3">
      <c r="A9929">
        <v>2712728</v>
      </c>
      <c r="B9929">
        <v>1</v>
      </c>
      <c r="C9929" t="s">
        <v>80</v>
      </c>
      <c r="D9929" t="s">
        <v>92</v>
      </c>
      <c r="E9929" t="s">
        <v>200</v>
      </c>
      <c r="F9929" t="s">
        <v>26918</v>
      </c>
      <c r="G9929" t="s">
        <v>543</v>
      </c>
      <c r="H9929" t="s">
        <v>135</v>
      </c>
      <c r="I9929" t="s">
        <v>136</v>
      </c>
      <c r="J9929" t="s">
        <v>137</v>
      </c>
      <c r="K9929" t="s">
        <v>138</v>
      </c>
      <c r="L9929" t="s">
        <v>26919</v>
      </c>
      <c r="M9929" t="s">
        <v>26920</v>
      </c>
      <c r="N9929">
        <v>5.0558333329999998</v>
      </c>
      <c r="O9929">
        <v>0</v>
      </c>
      <c r="P9929">
        <v>16</v>
      </c>
      <c r="Q9929">
        <v>0</v>
      </c>
      <c r="R9929">
        <v>0</v>
      </c>
      <c r="S9929">
        <v>0</v>
      </c>
      <c r="T9929">
        <v>2</v>
      </c>
      <c r="U9929">
        <v>0</v>
      </c>
      <c r="V9929">
        <v>0</v>
      </c>
      <c r="W9929">
        <v>0</v>
      </c>
      <c r="X9929">
        <v>58.541996742812721</v>
      </c>
      <c r="Y9929">
        <v>0</v>
      </c>
      <c r="Z9929">
        <v>0</v>
      </c>
      <c r="AA9929">
        <v>0</v>
      </c>
      <c r="AB9929">
        <v>15.420223054779591</v>
      </c>
      <c r="AC9929">
        <v>0</v>
      </c>
      <c r="AD9929">
        <v>0</v>
      </c>
      <c r="AE9929">
        <v>73.962219797592311</v>
      </c>
    </row>
    <row r="9930" spans="1:31" x14ac:dyDescent="0.3">
      <c r="A9930">
        <v>2712436</v>
      </c>
      <c r="B9930">
        <v>1</v>
      </c>
      <c r="C9930" t="s">
        <v>81</v>
      </c>
      <c r="D9930" t="s">
        <v>122</v>
      </c>
      <c r="E9930" t="s">
        <v>150</v>
      </c>
      <c r="F9930" t="s">
        <v>16822</v>
      </c>
      <c r="G9930" t="s">
        <v>300</v>
      </c>
      <c r="H9930" t="s">
        <v>153</v>
      </c>
      <c r="I9930" t="s">
        <v>136</v>
      </c>
      <c r="J9930" t="s">
        <v>137</v>
      </c>
      <c r="K9930" t="s">
        <v>210</v>
      </c>
      <c r="L9930" t="s">
        <v>26921</v>
      </c>
      <c r="M9930" t="s">
        <v>26922</v>
      </c>
      <c r="N9930">
        <v>4.8736111109999998</v>
      </c>
      <c r="O9930">
        <v>15</v>
      </c>
      <c r="P9930">
        <v>904</v>
      </c>
      <c r="Q9930">
        <v>2</v>
      </c>
      <c r="R9930">
        <v>25</v>
      </c>
      <c r="S9930">
        <v>4</v>
      </c>
      <c r="T9930">
        <v>55</v>
      </c>
      <c r="U9930">
        <v>0</v>
      </c>
      <c r="V9930">
        <v>0</v>
      </c>
      <c r="W9930">
        <v>13.565534883537657</v>
      </c>
      <c r="X9930">
        <v>462.07537907231017</v>
      </c>
      <c r="Y9930">
        <v>2.8773169300695365</v>
      </c>
      <c r="Z9930">
        <v>37.165991028735675</v>
      </c>
      <c r="AA9930">
        <v>635.55132236609131</v>
      </c>
      <c r="AB9930">
        <v>92.688526042960632</v>
      </c>
      <c r="AC9930">
        <v>0</v>
      </c>
      <c r="AD9930">
        <v>0</v>
      </c>
      <c r="AE9930">
        <v>1243.9240703237049</v>
      </c>
    </row>
    <row r="9931" spans="1:31" x14ac:dyDescent="0.3">
      <c r="A9931">
        <v>2712350</v>
      </c>
      <c r="B9931">
        <v>1</v>
      </c>
      <c r="C9931" t="s">
        <v>80</v>
      </c>
      <c r="D9931" t="s">
        <v>90</v>
      </c>
      <c r="E9931" t="s">
        <v>156</v>
      </c>
      <c r="F9931" t="s">
        <v>26923</v>
      </c>
      <c r="G9931" t="s">
        <v>300</v>
      </c>
      <c r="H9931" t="s">
        <v>153</v>
      </c>
      <c r="I9931" t="s">
        <v>136</v>
      </c>
      <c r="J9931" t="s">
        <v>137</v>
      </c>
      <c r="K9931" t="s">
        <v>210</v>
      </c>
      <c r="L9931" t="s">
        <v>26924</v>
      </c>
      <c r="M9931" t="s">
        <v>26925</v>
      </c>
      <c r="N9931">
        <v>2.8094444439999999</v>
      </c>
      <c r="O9931">
        <v>0</v>
      </c>
      <c r="P9931">
        <v>20</v>
      </c>
      <c r="Q9931">
        <v>0</v>
      </c>
      <c r="R9931">
        <v>0</v>
      </c>
      <c r="S9931">
        <v>0</v>
      </c>
      <c r="T9931">
        <v>360</v>
      </c>
      <c r="U9931">
        <v>0</v>
      </c>
      <c r="V9931">
        <v>1</v>
      </c>
      <c r="W9931">
        <v>0</v>
      </c>
      <c r="X9931">
        <v>6.8244248318053904</v>
      </c>
      <c r="Y9931">
        <v>0</v>
      </c>
      <c r="Z9931">
        <v>0</v>
      </c>
      <c r="AA9931">
        <v>0</v>
      </c>
      <c r="AB9931">
        <v>899.64024800051084</v>
      </c>
      <c r="AC9931">
        <v>0</v>
      </c>
      <c r="AD9931">
        <v>4.1365287960867754</v>
      </c>
      <c r="AE9931">
        <v>910.60120162840292</v>
      </c>
    </row>
    <row r="9932" spans="1:31" x14ac:dyDescent="0.3">
      <c r="A9932">
        <v>2712496</v>
      </c>
      <c r="B9932">
        <v>1</v>
      </c>
      <c r="C9932" t="s">
        <v>80</v>
      </c>
      <c r="D9932" t="s">
        <v>84</v>
      </c>
      <c r="E9932" t="s">
        <v>145</v>
      </c>
      <c r="F9932" t="s">
        <v>26926</v>
      </c>
      <c r="G9932" t="s">
        <v>230</v>
      </c>
      <c r="H9932" t="s">
        <v>135</v>
      </c>
      <c r="I9932" t="s">
        <v>136</v>
      </c>
      <c r="J9932" t="s">
        <v>137</v>
      </c>
      <c r="K9932" t="s">
        <v>138</v>
      </c>
      <c r="L9932" t="s">
        <v>26927</v>
      </c>
      <c r="M9932" t="s">
        <v>26928</v>
      </c>
      <c r="N9932">
        <v>6.4244444439999997</v>
      </c>
      <c r="O9932">
        <v>0</v>
      </c>
      <c r="P9932">
        <v>3</v>
      </c>
      <c r="Q9932">
        <v>0</v>
      </c>
      <c r="R9932">
        <v>0</v>
      </c>
      <c r="S9932">
        <v>0</v>
      </c>
      <c r="T9932">
        <v>0</v>
      </c>
      <c r="U9932">
        <v>0</v>
      </c>
      <c r="V9932">
        <v>0</v>
      </c>
      <c r="W9932">
        <v>0</v>
      </c>
      <c r="X9932">
        <v>3.3185243431042424</v>
      </c>
      <c r="Y9932">
        <v>0</v>
      </c>
      <c r="Z9932">
        <v>0</v>
      </c>
      <c r="AA9932">
        <v>0</v>
      </c>
      <c r="AB9932">
        <v>0</v>
      </c>
      <c r="AC9932">
        <v>0</v>
      </c>
      <c r="AD9932">
        <v>0</v>
      </c>
      <c r="AE9932">
        <v>3.3185243431042424</v>
      </c>
    </row>
    <row r="9933" spans="1:31" x14ac:dyDescent="0.3">
      <c r="A9933">
        <v>2712542</v>
      </c>
      <c r="B9933">
        <v>1</v>
      </c>
      <c r="C9933" t="s">
        <v>81</v>
      </c>
      <c r="D9933" t="s">
        <v>120</v>
      </c>
      <c r="E9933" t="s">
        <v>132</v>
      </c>
      <c r="F9933" t="s">
        <v>26929</v>
      </c>
      <c r="G9933" t="s">
        <v>170</v>
      </c>
      <c r="H9933" t="s">
        <v>135</v>
      </c>
      <c r="I9933" t="s">
        <v>136</v>
      </c>
      <c r="J9933" t="s">
        <v>137</v>
      </c>
      <c r="K9933" t="s">
        <v>138</v>
      </c>
      <c r="L9933" t="s">
        <v>26930</v>
      </c>
      <c r="M9933" t="s">
        <v>26931</v>
      </c>
      <c r="N9933">
        <v>0.646666666</v>
      </c>
      <c r="O9933">
        <v>0</v>
      </c>
      <c r="P9933">
        <v>174</v>
      </c>
      <c r="Q9933">
        <v>0</v>
      </c>
      <c r="R9933">
        <v>2</v>
      </c>
      <c r="S9933">
        <v>0</v>
      </c>
      <c r="T9933">
        <v>25</v>
      </c>
      <c r="U9933">
        <v>0</v>
      </c>
      <c r="V9933">
        <v>0</v>
      </c>
      <c r="W9933">
        <v>0</v>
      </c>
      <c r="X9933">
        <v>25.098492693311741</v>
      </c>
      <c r="Y9933">
        <v>0</v>
      </c>
      <c r="Z9933">
        <v>1.2375773841280502</v>
      </c>
      <c r="AA9933">
        <v>0</v>
      </c>
      <c r="AB9933">
        <v>4.7973195908682751</v>
      </c>
      <c r="AC9933">
        <v>0</v>
      </c>
      <c r="AD9933">
        <v>0</v>
      </c>
      <c r="AE9933">
        <v>31.13338966830807</v>
      </c>
    </row>
    <row r="9934" spans="1:31" x14ac:dyDescent="0.3">
      <c r="A9934">
        <v>2712310</v>
      </c>
      <c r="B9934">
        <v>1</v>
      </c>
      <c r="C9934" t="s">
        <v>81</v>
      </c>
      <c r="D9934" t="s">
        <v>128</v>
      </c>
      <c r="E9934" t="s">
        <v>132</v>
      </c>
      <c r="F9934" t="s">
        <v>9891</v>
      </c>
      <c r="G9934" t="s">
        <v>170</v>
      </c>
      <c r="H9934" t="s">
        <v>135</v>
      </c>
      <c r="I9934" t="s">
        <v>136</v>
      </c>
      <c r="J9934" t="s">
        <v>137</v>
      </c>
      <c r="K9934" t="s">
        <v>138</v>
      </c>
      <c r="L9934" t="s">
        <v>26932</v>
      </c>
      <c r="M9934" t="s">
        <v>26933</v>
      </c>
      <c r="N9934">
        <v>5.0519444440000001</v>
      </c>
      <c r="O9934">
        <v>0</v>
      </c>
      <c r="P9934">
        <v>27</v>
      </c>
      <c r="Q9934">
        <v>0</v>
      </c>
      <c r="R9934">
        <v>34</v>
      </c>
      <c r="S9934">
        <v>0</v>
      </c>
      <c r="T9934">
        <v>2</v>
      </c>
      <c r="U9934">
        <v>0</v>
      </c>
      <c r="V9934">
        <v>0</v>
      </c>
      <c r="W9934">
        <v>0</v>
      </c>
      <c r="X9934">
        <v>17.188740197515543</v>
      </c>
      <c r="Y9934">
        <v>0</v>
      </c>
      <c r="Z9934">
        <v>28.71489943206101</v>
      </c>
      <c r="AA9934">
        <v>0</v>
      </c>
      <c r="AB9934">
        <v>14.018632343574719</v>
      </c>
      <c r="AC9934">
        <v>0</v>
      </c>
      <c r="AD9934">
        <v>0</v>
      </c>
      <c r="AE9934">
        <v>59.922271973151268</v>
      </c>
    </row>
    <row r="9935" spans="1:31" x14ac:dyDescent="0.3">
      <c r="A9935">
        <v>2712242</v>
      </c>
      <c r="B9935">
        <v>2</v>
      </c>
      <c r="C9935" t="s">
        <v>80</v>
      </c>
      <c r="D9935" t="s">
        <v>83</v>
      </c>
      <c r="E9935" t="s">
        <v>156</v>
      </c>
      <c r="F9935" t="s">
        <v>26934</v>
      </c>
      <c r="G9935" t="s">
        <v>152</v>
      </c>
      <c r="H9935" t="s">
        <v>153</v>
      </c>
      <c r="I9935" t="s">
        <v>136</v>
      </c>
      <c r="J9935" t="s">
        <v>137</v>
      </c>
      <c r="K9935" t="s">
        <v>138</v>
      </c>
      <c r="L9935" t="s">
        <v>26935</v>
      </c>
      <c r="M9935" t="s">
        <v>26936</v>
      </c>
      <c r="N9935">
        <v>1.7555555549999999</v>
      </c>
      <c r="O9935">
        <v>0</v>
      </c>
      <c r="P9935">
        <v>2197</v>
      </c>
      <c r="Q9935">
        <v>0</v>
      </c>
      <c r="R9935">
        <v>0</v>
      </c>
      <c r="S9935">
        <v>0</v>
      </c>
      <c r="T9935">
        <v>302</v>
      </c>
      <c r="U9935">
        <v>1</v>
      </c>
      <c r="V9935">
        <v>5</v>
      </c>
      <c r="W9935">
        <v>0</v>
      </c>
      <c r="X9935">
        <v>855.76973868468792</v>
      </c>
      <c r="Y9935">
        <v>0</v>
      </c>
      <c r="Z9935">
        <v>0</v>
      </c>
      <c r="AA9935">
        <v>0</v>
      </c>
      <c r="AB9935">
        <v>439.57362329573812</v>
      </c>
      <c r="AC9935">
        <v>211.66012288000002</v>
      </c>
      <c r="AD9935">
        <v>131.49771773350969</v>
      </c>
      <c r="AE9935">
        <v>1638.5012025939357</v>
      </c>
    </row>
    <row r="9936" spans="1:31" x14ac:dyDescent="0.3">
      <c r="A9936">
        <v>2712330</v>
      </c>
      <c r="B9936">
        <v>1</v>
      </c>
      <c r="C9936" t="s">
        <v>81</v>
      </c>
      <c r="D9936" t="s">
        <v>118</v>
      </c>
      <c r="E9936" t="s">
        <v>213</v>
      </c>
      <c r="F9936" t="s">
        <v>3777</v>
      </c>
      <c r="G9936" t="s">
        <v>209</v>
      </c>
      <c r="H9936" t="s">
        <v>153</v>
      </c>
      <c r="I9936" t="s">
        <v>136</v>
      </c>
      <c r="J9936" t="s">
        <v>137</v>
      </c>
      <c r="K9936" t="s">
        <v>210</v>
      </c>
      <c r="L9936" t="s">
        <v>26937</v>
      </c>
      <c r="M9936" t="s">
        <v>26938</v>
      </c>
      <c r="N9936">
        <v>0.64111111099999996</v>
      </c>
      <c r="O9936">
        <v>0</v>
      </c>
      <c r="P9936">
        <v>200</v>
      </c>
      <c r="Q9936">
        <v>31</v>
      </c>
      <c r="R9936">
        <v>17</v>
      </c>
      <c r="S9936">
        <v>1</v>
      </c>
      <c r="T9936">
        <v>14</v>
      </c>
      <c r="U9936">
        <v>0</v>
      </c>
      <c r="V9936">
        <v>0</v>
      </c>
      <c r="W9936">
        <v>0</v>
      </c>
      <c r="X9936">
        <v>20.393442927372671</v>
      </c>
      <c r="Y9936">
        <v>0.68129835832034669</v>
      </c>
      <c r="Z9936">
        <v>0.68964896046325008</v>
      </c>
      <c r="AA9936">
        <v>0</v>
      </c>
      <c r="AB9936">
        <v>3.7287923648071954</v>
      </c>
      <c r="AC9936">
        <v>0</v>
      </c>
      <c r="AD9936">
        <v>0</v>
      </c>
      <c r="AE9936">
        <v>25.493182610963462</v>
      </c>
    </row>
    <row r="9937" spans="1:31" x14ac:dyDescent="0.3">
      <c r="A9937">
        <v>2712828</v>
      </c>
      <c r="B9937">
        <v>1</v>
      </c>
      <c r="C9937" t="s">
        <v>80</v>
      </c>
      <c r="D9937" t="s">
        <v>98</v>
      </c>
      <c r="E9937" t="s">
        <v>161</v>
      </c>
      <c r="F9937" t="s">
        <v>26939</v>
      </c>
      <c r="G9937" t="s">
        <v>409</v>
      </c>
      <c r="H9937" t="s">
        <v>135</v>
      </c>
      <c r="I9937" t="s">
        <v>136</v>
      </c>
      <c r="J9937" t="s">
        <v>137</v>
      </c>
      <c r="K9937" t="s">
        <v>138</v>
      </c>
      <c r="L9937" t="s">
        <v>26940</v>
      </c>
      <c r="M9937" t="s">
        <v>26941</v>
      </c>
      <c r="N9937">
        <v>2.2275</v>
      </c>
      <c r="O9937">
        <v>0</v>
      </c>
      <c r="P9937">
        <v>1</v>
      </c>
      <c r="Q9937">
        <v>0</v>
      </c>
      <c r="R9937">
        <v>7</v>
      </c>
      <c r="S9937">
        <v>0</v>
      </c>
      <c r="T9937">
        <v>2</v>
      </c>
      <c r="U9937">
        <v>0</v>
      </c>
      <c r="V9937">
        <v>0</v>
      </c>
      <c r="W9937">
        <v>0</v>
      </c>
      <c r="X9937">
        <v>1.6810565491358951</v>
      </c>
      <c r="Y9937">
        <v>0</v>
      </c>
      <c r="Z9937">
        <v>7.7379994447579792</v>
      </c>
      <c r="AA9937">
        <v>0</v>
      </c>
      <c r="AB9937">
        <v>2.558403865156667</v>
      </c>
      <c r="AC9937">
        <v>0</v>
      </c>
      <c r="AD9937">
        <v>0</v>
      </c>
      <c r="AE9937">
        <v>11.977459859050541</v>
      </c>
    </row>
    <row r="9938" spans="1:31" x14ac:dyDescent="0.3">
      <c r="A9938">
        <v>2712210</v>
      </c>
      <c r="B9938">
        <v>1</v>
      </c>
      <c r="C9938" t="s">
        <v>80</v>
      </c>
      <c r="D9938" t="s">
        <v>93</v>
      </c>
      <c r="E9938" t="s">
        <v>173</v>
      </c>
      <c r="F9938" t="s">
        <v>26942</v>
      </c>
      <c r="G9938" t="s">
        <v>1613</v>
      </c>
      <c r="H9938" t="s">
        <v>5535</v>
      </c>
      <c r="I9938" t="s">
        <v>136</v>
      </c>
      <c r="J9938" t="s">
        <v>137</v>
      </c>
      <c r="K9938" t="s">
        <v>210</v>
      </c>
      <c r="L9938" t="s">
        <v>26943</v>
      </c>
      <c r="M9938" t="s">
        <v>26944</v>
      </c>
      <c r="N9938">
        <v>0.77444444400000001</v>
      </c>
      <c r="O9938">
        <v>19</v>
      </c>
      <c r="P9938">
        <v>56994</v>
      </c>
      <c r="Q9938">
        <v>641</v>
      </c>
      <c r="R9938">
        <v>6150</v>
      </c>
      <c r="S9938">
        <v>239</v>
      </c>
      <c r="T9938">
        <v>10909</v>
      </c>
      <c r="U9938">
        <v>36</v>
      </c>
      <c r="V9938">
        <v>12</v>
      </c>
      <c r="W9938">
        <v>25.126203667885189</v>
      </c>
      <c r="X9938">
        <v>6231.7493176811258</v>
      </c>
      <c r="Y9938">
        <v>1315.4211721363019</v>
      </c>
      <c r="Z9938">
        <v>1694.6096579383955</v>
      </c>
      <c r="AA9938">
        <v>1302.9076306748457</v>
      </c>
      <c r="AB9938">
        <v>3075.1814796417966</v>
      </c>
      <c r="AC9938">
        <v>1325.821354155094</v>
      </c>
      <c r="AD9938">
        <v>72.024672505089555</v>
      </c>
      <c r="AE9938">
        <v>15042.841488400532</v>
      </c>
    </row>
    <row r="9939" spans="1:31" x14ac:dyDescent="0.3">
      <c r="A9939">
        <v>2712373</v>
      </c>
      <c r="B9939">
        <v>1</v>
      </c>
      <c r="C9939" t="s">
        <v>81</v>
      </c>
      <c r="D9939" t="s">
        <v>121</v>
      </c>
      <c r="E9939" t="s">
        <v>156</v>
      </c>
      <c r="F9939" t="s">
        <v>26945</v>
      </c>
      <c r="G9939" t="s">
        <v>185</v>
      </c>
      <c r="H9939" t="s">
        <v>153</v>
      </c>
      <c r="I9939" t="s">
        <v>136</v>
      </c>
      <c r="J9939" t="s">
        <v>137</v>
      </c>
      <c r="K9939" t="s">
        <v>138</v>
      </c>
      <c r="L9939" t="s">
        <v>26946</v>
      </c>
      <c r="M9939" t="s">
        <v>26947</v>
      </c>
      <c r="N9939">
        <v>1.601111111</v>
      </c>
      <c r="O9939">
        <v>0</v>
      </c>
      <c r="P9939">
        <v>30</v>
      </c>
      <c r="Q9939">
        <v>0</v>
      </c>
      <c r="R9939">
        <v>8</v>
      </c>
      <c r="S9939">
        <v>0</v>
      </c>
      <c r="T9939">
        <v>5</v>
      </c>
      <c r="U9939">
        <v>0</v>
      </c>
      <c r="V9939">
        <v>0</v>
      </c>
      <c r="W9939">
        <v>0</v>
      </c>
      <c r="X9939">
        <v>5.0792333100645335</v>
      </c>
      <c r="Y9939">
        <v>0</v>
      </c>
      <c r="Z9939">
        <v>0</v>
      </c>
      <c r="AA9939">
        <v>0</v>
      </c>
      <c r="AB9939">
        <v>8.5397659719094303</v>
      </c>
      <c r="AC9939">
        <v>0</v>
      </c>
      <c r="AD9939">
        <v>0</v>
      </c>
      <c r="AE9939">
        <v>13.618999281973963</v>
      </c>
    </row>
    <row r="9940" spans="1:31" x14ac:dyDescent="0.3">
      <c r="A9940">
        <v>2712224</v>
      </c>
      <c r="B9940">
        <v>1</v>
      </c>
      <c r="C9940" t="s">
        <v>80</v>
      </c>
      <c r="D9940" t="s">
        <v>97</v>
      </c>
      <c r="E9940" t="s">
        <v>156</v>
      </c>
      <c r="F9940" t="s">
        <v>26948</v>
      </c>
      <c r="G9940" t="s">
        <v>185</v>
      </c>
      <c r="H9940" t="s">
        <v>153</v>
      </c>
      <c r="I9940" t="s">
        <v>136</v>
      </c>
      <c r="J9940" t="s">
        <v>137</v>
      </c>
      <c r="K9940" t="s">
        <v>138</v>
      </c>
      <c r="L9940" t="s">
        <v>26949</v>
      </c>
      <c r="M9940" t="s">
        <v>26950</v>
      </c>
      <c r="N9940">
        <v>3.4241666660000001</v>
      </c>
      <c r="O9940">
        <v>0</v>
      </c>
      <c r="P9940">
        <v>65</v>
      </c>
      <c r="Q9940">
        <v>0</v>
      </c>
      <c r="R9940">
        <v>11</v>
      </c>
      <c r="S9940">
        <v>0</v>
      </c>
      <c r="T9940">
        <v>24</v>
      </c>
      <c r="U9940">
        <v>0</v>
      </c>
      <c r="V9940">
        <v>0</v>
      </c>
      <c r="W9940">
        <v>0</v>
      </c>
      <c r="X9940">
        <v>47.004979716709833</v>
      </c>
      <c r="Y9940">
        <v>0</v>
      </c>
      <c r="Z9940">
        <v>10.144852382370376</v>
      </c>
      <c r="AA9940">
        <v>0</v>
      </c>
      <c r="AB9940">
        <v>127.92085235578202</v>
      </c>
      <c r="AC9940">
        <v>0</v>
      </c>
      <c r="AD9940">
        <v>0</v>
      </c>
      <c r="AE9940">
        <v>185.07068445486223</v>
      </c>
    </row>
    <row r="9941" spans="1:31" x14ac:dyDescent="0.3">
      <c r="A9941">
        <v>2726671</v>
      </c>
      <c r="B9941">
        <v>1</v>
      </c>
      <c r="C9941" t="s">
        <v>81</v>
      </c>
      <c r="D9941" t="s">
        <v>118</v>
      </c>
      <c r="E9941" t="s">
        <v>213</v>
      </c>
      <c r="F9941" t="s">
        <v>26951</v>
      </c>
      <c r="G9941" t="s">
        <v>170</v>
      </c>
      <c r="H9941" t="s">
        <v>153</v>
      </c>
      <c r="I9941" t="s">
        <v>136</v>
      </c>
      <c r="J9941" t="s">
        <v>137</v>
      </c>
      <c r="K9941" t="s">
        <v>138</v>
      </c>
      <c r="L9941" t="s">
        <v>26952</v>
      </c>
      <c r="M9941" t="s">
        <v>26953</v>
      </c>
      <c r="N9941">
        <v>0.85</v>
      </c>
      <c r="O9941">
        <v>3</v>
      </c>
      <c r="P9941">
        <v>805</v>
      </c>
      <c r="Q9941">
        <v>3</v>
      </c>
      <c r="R9941">
        <v>53</v>
      </c>
      <c r="S9941">
        <v>1</v>
      </c>
      <c r="T9941">
        <v>63</v>
      </c>
      <c r="U9941">
        <v>0</v>
      </c>
      <c r="V9941">
        <v>0</v>
      </c>
      <c r="W9941">
        <v>0.47945848680000003</v>
      </c>
      <c r="X9941">
        <v>116.91695394336703</v>
      </c>
      <c r="Y9941">
        <v>0</v>
      </c>
      <c r="Z9941">
        <v>42.220703926910851</v>
      </c>
      <c r="AA9941">
        <v>14.999599586615998</v>
      </c>
      <c r="AB9941">
        <v>26.317399700497791</v>
      </c>
      <c r="AC9941">
        <v>0</v>
      </c>
      <c r="AD9941">
        <v>0</v>
      </c>
      <c r="AE9941">
        <v>200.93411564419168</v>
      </c>
    </row>
    <row r="9942" spans="1:31" x14ac:dyDescent="0.3">
      <c r="A9942">
        <v>2712207</v>
      </c>
      <c r="B9942">
        <v>1</v>
      </c>
      <c r="C9942" t="s">
        <v>80</v>
      </c>
      <c r="D9942" t="s">
        <v>93</v>
      </c>
      <c r="E9942" t="s">
        <v>173</v>
      </c>
      <c r="F9942" t="s">
        <v>26056</v>
      </c>
      <c r="G9942" t="s">
        <v>1613</v>
      </c>
      <c r="H9942" t="s">
        <v>5535</v>
      </c>
      <c r="I9942" t="s">
        <v>136</v>
      </c>
      <c r="J9942" t="s">
        <v>137</v>
      </c>
      <c r="K9942" t="s">
        <v>210</v>
      </c>
      <c r="L9942" t="s">
        <v>26705</v>
      </c>
      <c r="M9942" t="s">
        <v>26954</v>
      </c>
      <c r="N9942">
        <v>0.90777777699999995</v>
      </c>
      <c r="O9942">
        <v>5</v>
      </c>
      <c r="P9942">
        <v>26222</v>
      </c>
      <c r="Q9942">
        <v>194</v>
      </c>
      <c r="R9942">
        <v>3743</v>
      </c>
      <c r="S9942">
        <v>181</v>
      </c>
      <c r="T9942">
        <v>5209</v>
      </c>
      <c r="U9942">
        <v>16</v>
      </c>
      <c r="V9942">
        <v>17</v>
      </c>
      <c r="W9942">
        <v>2.2325396059855134</v>
      </c>
      <c r="X9942">
        <v>3360.3259741699126</v>
      </c>
      <c r="Y9942">
        <v>541.09326239071811</v>
      </c>
      <c r="Z9942">
        <v>1174.3770810123517</v>
      </c>
      <c r="AA9942">
        <v>1147.3611192329822</v>
      </c>
      <c r="AB9942">
        <v>1885.2680832618737</v>
      </c>
      <c r="AC9942">
        <v>873.31278617681551</v>
      </c>
      <c r="AD9942">
        <v>121.02383195747812</v>
      </c>
      <c r="AE9942">
        <v>9104.9946778081176</v>
      </c>
    </row>
    <row r="9943" spans="1:31" x14ac:dyDescent="0.3">
      <c r="A9943">
        <v>2712848</v>
      </c>
      <c r="B9943">
        <v>1</v>
      </c>
      <c r="C9943" t="s">
        <v>81</v>
      </c>
      <c r="D9943" t="s">
        <v>128</v>
      </c>
      <c r="E9943" t="s">
        <v>213</v>
      </c>
      <c r="F9943" t="s">
        <v>5996</v>
      </c>
      <c r="G9943" t="s">
        <v>152</v>
      </c>
      <c r="H9943" t="s">
        <v>153</v>
      </c>
      <c r="I9943" t="s">
        <v>136</v>
      </c>
      <c r="J9943" t="s">
        <v>137</v>
      </c>
      <c r="K9943" t="s">
        <v>138</v>
      </c>
      <c r="L9943" t="s">
        <v>26955</v>
      </c>
      <c r="M9943" t="s">
        <v>26956</v>
      </c>
      <c r="N9943">
        <v>0.1</v>
      </c>
      <c r="O9943">
        <v>6</v>
      </c>
      <c r="P9943">
        <v>620</v>
      </c>
      <c r="Q9943">
        <v>4</v>
      </c>
      <c r="R9943">
        <v>4</v>
      </c>
      <c r="S9943">
        <v>2</v>
      </c>
      <c r="T9943">
        <v>56</v>
      </c>
      <c r="U9943">
        <v>0</v>
      </c>
      <c r="V9943">
        <v>0</v>
      </c>
      <c r="W9943">
        <v>0.13011762000000002</v>
      </c>
      <c r="X9943">
        <v>6.6402439052133078</v>
      </c>
      <c r="Y9943">
        <v>8.3567427300000025E-2</v>
      </c>
      <c r="Z9943">
        <v>3.2747638392000004E-2</v>
      </c>
      <c r="AA9943">
        <v>0.95069485544670007</v>
      </c>
      <c r="AB9943">
        <v>1.7564466599352002</v>
      </c>
      <c r="AC9943">
        <v>0</v>
      </c>
      <c r="AD9943">
        <v>0</v>
      </c>
      <c r="AE9943">
        <v>9.593818106287209</v>
      </c>
    </row>
    <row r="9944" spans="1:31" x14ac:dyDescent="0.3">
      <c r="A9944">
        <v>2712433</v>
      </c>
      <c r="B9944">
        <v>1</v>
      </c>
      <c r="C9944" t="s">
        <v>80</v>
      </c>
      <c r="D9944" t="s">
        <v>93</v>
      </c>
      <c r="E9944" t="s">
        <v>150</v>
      </c>
      <c r="F9944" t="s">
        <v>13234</v>
      </c>
      <c r="G9944" t="s">
        <v>209</v>
      </c>
      <c r="H9944" t="s">
        <v>153</v>
      </c>
      <c r="I9944" t="s">
        <v>136</v>
      </c>
      <c r="J9944" t="s">
        <v>137</v>
      </c>
      <c r="K9944" t="s">
        <v>210</v>
      </c>
      <c r="L9944" t="s">
        <v>26957</v>
      </c>
      <c r="M9944" t="s">
        <v>26958</v>
      </c>
      <c r="N9944">
        <v>0.48222222199999998</v>
      </c>
      <c r="O9944">
        <v>0</v>
      </c>
      <c r="P9944">
        <v>637</v>
      </c>
      <c r="Q9944">
        <v>10</v>
      </c>
      <c r="R9944">
        <v>164</v>
      </c>
      <c r="S9944">
        <v>2</v>
      </c>
      <c r="T9944">
        <v>117</v>
      </c>
      <c r="U9944">
        <v>1</v>
      </c>
      <c r="V9944">
        <v>0</v>
      </c>
      <c r="W9944">
        <v>0</v>
      </c>
      <c r="X9944">
        <v>70.375507751002431</v>
      </c>
      <c r="Y9944">
        <v>11.129813737863229</v>
      </c>
      <c r="Z9944">
        <v>117.75749537251622</v>
      </c>
      <c r="AA9944">
        <v>7.1849536944861638</v>
      </c>
      <c r="AB9944">
        <v>70.913196723173471</v>
      </c>
      <c r="AC9944">
        <v>79.293272875355001</v>
      </c>
      <c r="AD9944">
        <v>0</v>
      </c>
      <c r="AE9944">
        <v>356.65424015439652</v>
      </c>
    </row>
    <row r="9945" spans="1:31" x14ac:dyDescent="0.3">
      <c r="A9945">
        <v>2712247</v>
      </c>
      <c r="B9945">
        <v>1</v>
      </c>
      <c r="C9945" t="s">
        <v>80</v>
      </c>
      <c r="D9945" t="s">
        <v>94</v>
      </c>
      <c r="E9945" t="s">
        <v>145</v>
      </c>
      <c r="F9945" t="s">
        <v>26959</v>
      </c>
      <c r="G9945" t="s">
        <v>181</v>
      </c>
      <c r="H9945" t="s">
        <v>135</v>
      </c>
      <c r="I9945" t="s">
        <v>136</v>
      </c>
      <c r="J9945" t="s">
        <v>137</v>
      </c>
      <c r="K9945" t="s">
        <v>138</v>
      </c>
      <c r="L9945" t="s">
        <v>26960</v>
      </c>
      <c r="M9945" t="s">
        <v>26961</v>
      </c>
      <c r="N9945">
        <v>6.4869444439999997</v>
      </c>
      <c r="O9945">
        <v>0</v>
      </c>
      <c r="P9945">
        <v>0</v>
      </c>
      <c r="Q9945">
        <v>0</v>
      </c>
      <c r="R9945">
        <v>0</v>
      </c>
      <c r="S9945">
        <v>0</v>
      </c>
      <c r="T9945">
        <v>13</v>
      </c>
      <c r="U9945">
        <v>0</v>
      </c>
      <c r="V9945">
        <v>0</v>
      </c>
      <c r="W9945">
        <v>0</v>
      </c>
      <c r="X9945">
        <v>0</v>
      </c>
      <c r="Y9945">
        <v>0</v>
      </c>
      <c r="Z9945">
        <v>0</v>
      </c>
      <c r="AA9945">
        <v>0</v>
      </c>
      <c r="AB9945">
        <v>89.077512705977085</v>
      </c>
      <c r="AC9945">
        <v>0</v>
      </c>
      <c r="AD9945">
        <v>0</v>
      </c>
      <c r="AE9945">
        <v>89.077512705977085</v>
      </c>
    </row>
    <row r="9946" spans="1:31" x14ac:dyDescent="0.3">
      <c r="A9946">
        <v>2712293</v>
      </c>
      <c r="B9946">
        <v>1</v>
      </c>
      <c r="C9946" t="s">
        <v>81</v>
      </c>
      <c r="D9946" t="s">
        <v>119</v>
      </c>
      <c r="E9946" t="s">
        <v>213</v>
      </c>
      <c r="F9946" t="s">
        <v>5469</v>
      </c>
      <c r="G9946" t="s">
        <v>300</v>
      </c>
      <c r="H9946" t="s">
        <v>153</v>
      </c>
      <c r="I9946" t="s">
        <v>136</v>
      </c>
      <c r="J9946" t="s">
        <v>137</v>
      </c>
      <c r="K9946" t="s">
        <v>210</v>
      </c>
      <c r="L9946" t="s">
        <v>26962</v>
      </c>
      <c r="M9946" t="s">
        <v>26963</v>
      </c>
      <c r="N9946">
        <v>6.193333333</v>
      </c>
      <c r="O9946">
        <v>1</v>
      </c>
      <c r="P9946">
        <v>617</v>
      </c>
      <c r="Q9946">
        <v>0</v>
      </c>
      <c r="R9946">
        <v>46</v>
      </c>
      <c r="S9946">
        <v>0</v>
      </c>
      <c r="T9946">
        <v>47</v>
      </c>
      <c r="U9946">
        <v>0</v>
      </c>
      <c r="V9946">
        <v>0</v>
      </c>
      <c r="W9946">
        <v>1.1494424053300001</v>
      </c>
      <c r="X9946">
        <v>668.63436273353352</v>
      </c>
      <c r="Y9946">
        <v>0</v>
      </c>
      <c r="Z9946">
        <v>141.90059773698576</v>
      </c>
      <c r="AA9946">
        <v>0</v>
      </c>
      <c r="AB9946">
        <v>156.11671912383116</v>
      </c>
      <c r="AC9946">
        <v>0</v>
      </c>
      <c r="AD9946">
        <v>0</v>
      </c>
      <c r="AE9946">
        <v>967.80112199968039</v>
      </c>
    </row>
    <row r="9947" spans="1:31" x14ac:dyDescent="0.3">
      <c r="A9947">
        <v>2712476</v>
      </c>
      <c r="B9947">
        <v>1</v>
      </c>
      <c r="C9947" t="s">
        <v>80</v>
      </c>
      <c r="D9947" t="s">
        <v>96</v>
      </c>
      <c r="E9947" t="s">
        <v>150</v>
      </c>
      <c r="F9947" t="s">
        <v>26964</v>
      </c>
      <c r="G9947" t="s">
        <v>300</v>
      </c>
      <c r="H9947" t="s">
        <v>153</v>
      </c>
      <c r="I9947" t="s">
        <v>136</v>
      </c>
      <c r="J9947" t="s">
        <v>137</v>
      </c>
      <c r="K9947" t="s">
        <v>210</v>
      </c>
      <c r="L9947" t="s">
        <v>26965</v>
      </c>
      <c r="M9947" t="s">
        <v>26966</v>
      </c>
      <c r="N9947">
        <v>7.051388888</v>
      </c>
      <c r="O9947">
        <v>3</v>
      </c>
      <c r="P9947">
        <v>420</v>
      </c>
      <c r="Q9947">
        <v>4</v>
      </c>
      <c r="R9947">
        <v>53</v>
      </c>
      <c r="S9947">
        <v>2</v>
      </c>
      <c r="T9947">
        <v>27</v>
      </c>
      <c r="U9947">
        <v>0</v>
      </c>
      <c r="V9947">
        <v>1</v>
      </c>
      <c r="W9947">
        <v>65.831417829918209</v>
      </c>
      <c r="X9947">
        <v>214.57232035068526</v>
      </c>
      <c r="Y9947">
        <v>72.515133875885027</v>
      </c>
      <c r="Z9947">
        <v>48.285180028173414</v>
      </c>
      <c r="AA9947">
        <v>24.61774862412317</v>
      </c>
      <c r="AB9947">
        <v>23.694956143538565</v>
      </c>
      <c r="AC9947">
        <v>0</v>
      </c>
      <c r="AD9947">
        <v>0</v>
      </c>
      <c r="AE9947">
        <v>449.51675685232357</v>
      </c>
    </row>
    <row r="9948" spans="1:31" x14ac:dyDescent="0.3">
      <c r="A9948">
        <v>2712874</v>
      </c>
      <c r="B9948">
        <v>1</v>
      </c>
      <c r="C9948" t="s">
        <v>80</v>
      </c>
      <c r="D9948" t="s">
        <v>82</v>
      </c>
      <c r="E9948" t="s">
        <v>145</v>
      </c>
      <c r="F9948" t="s">
        <v>26967</v>
      </c>
      <c r="G9948" t="s">
        <v>147</v>
      </c>
      <c r="H9948" t="s">
        <v>135</v>
      </c>
      <c r="I9948" t="s">
        <v>136</v>
      </c>
      <c r="J9948" t="s">
        <v>137</v>
      </c>
      <c r="K9948" t="s">
        <v>138</v>
      </c>
      <c r="L9948" t="s">
        <v>26968</v>
      </c>
      <c r="M9948" t="s">
        <v>26969</v>
      </c>
      <c r="N9948">
        <v>0.92333333299999998</v>
      </c>
      <c r="O9948">
        <v>0</v>
      </c>
      <c r="P9948">
        <v>9</v>
      </c>
      <c r="Q9948">
        <v>0</v>
      </c>
      <c r="R9948">
        <v>0</v>
      </c>
      <c r="S9948">
        <v>0</v>
      </c>
      <c r="T9948">
        <v>0</v>
      </c>
      <c r="U9948">
        <v>0</v>
      </c>
      <c r="V9948">
        <v>0</v>
      </c>
      <c r="W9948">
        <v>0</v>
      </c>
      <c r="X9948">
        <v>1.3337582709194751</v>
      </c>
      <c r="Y9948">
        <v>0</v>
      </c>
      <c r="Z9948">
        <v>0</v>
      </c>
      <c r="AA9948">
        <v>0</v>
      </c>
      <c r="AB9948">
        <v>0</v>
      </c>
      <c r="AC9948">
        <v>0</v>
      </c>
      <c r="AD9948">
        <v>0</v>
      </c>
      <c r="AE9948">
        <v>1.3337582709194751</v>
      </c>
    </row>
    <row r="9949" spans="1:31" x14ac:dyDescent="0.3">
      <c r="A9949">
        <v>2712519</v>
      </c>
      <c r="B9949">
        <v>1</v>
      </c>
      <c r="C9949" t="s">
        <v>80</v>
      </c>
      <c r="D9949" t="s">
        <v>103</v>
      </c>
      <c r="E9949" t="s">
        <v>213</v>
      </c>
      <c r="F9949" t="s">
        <v>25527</v>
      </c>
      <c r="G9949" t="s">
        <v>152</v>
      </c>
      <c r="H9949" t="s">
        <v>153</v>
      </c>
      <c r="I9949" t="s">
        <v>136</v>
      </c>
      <c r="J9949" t="s">
        <v>137</v>
      </c>
      <c r="K9949" t="s">
        <v>138</v>
      </c>
      <c r="L9949" t="s">
        <v>26970</v>
      </c>
      <c r="M9949" t="s">
        <v>26971</v>
      </c>
      <c r="N9949">
        <v>0.37666666599999998</v>
      </c>
      <c r="O9949">
        <v>0</v>
      </c>
      <c r="P9949">
        <v>659</v>
      </c>
      <c r="Q9949">
        <v>20</v>
      </c>
      <c r="R9949">
        <v>2</v>
      </c>
      <c r="S9949">
        <v>3</v>
      </c>
      <c r="T9949">
        <v>82</v>
      </c>
      <c r="U9949">
        <v>1</v>
      </c>
      <c r="V9949">
        <v>2</v>
      </c>
      <c r="W9949">
        <v>0</v>
      </c>
      <c r="X9949">
        <v>50.52330335952027</v>
      </c>
      <c r="Y9949">
        <v>0.91147496574090003</v>
      </c>
      <c r="Z9949">
        <v>0.24395129932799997</v>
      </c>
      <c r="AA9949">
        <v>40.148803219140852</v>
      </c>
      <c r="AB9949">
        <v>17.933668542701408</v>
      </c>
      <c r="AC9949">
        <v>32.434806331233595</v>
      </c>
      <c r="AD9949">
        <v>38.948976506695054</v>
      </c>
      <c r="AE9949">
        <v>181.14498422436009</v>
      </c>
    </row>
    <row r="9950" spans="1:31" x14ac:dyDescent="0.3">
      <c r="A9950">
        <v>2712562</v>
      </c>
      <c r="B9950">
        <v>1</v>
      </c>
      <c r="C9950" t="s">
        <v>81</v>
      </c>
      <c r="D9950" t="s">
        <v>117</v>
      </c>
      <c r="E9950" t="s">
        <v>145</v>
      </c>
      <c r="F9950" t="s">
        <v>26972</v>
      </c>
      <c r="G9950" t="s">
        <v>147</v>
      </c>
      <c r="H9950" t="s">
        <v>135</v>
      </c>
      <c r="I9950" t="s">
        <v>136</v>
      </c>
      <c r="J9950" t="s">
        <v>137</v>
      </c>
      <c r="K9950" t="s">
        <v>138</v>
      </c>
      <c r="L9950" t="s">
        <v>26973</v>
      </c>
      <c r="M9950" t="s">
        <v>26974</v>
      </c>
      <c r="N9950">
        <v>0.9425</v>
      </c>
      <c r="O9950">
        <v>0</v>
      </c>
      <c r="P9950">
        <v>5</v>
      </c>
      <c r="Q9950">
        <v>0</v>
      </c>
      <c r="R9950">
        <v>0</v>
      </c>
      <c r="S9950">
        <v>0</v>
      </c>
      <c r="T9950">
        <v>0</v>
      </c>
      <c r="U9950">
        <v>0</v>
      </c>
      <c r="V9950">
        <v>0</v>
      </c>
      <c r="W9950">
        <v>0</v>
      </c>
      <c r="X9950">
        <v>1.0030371310645851</v>
      </c>
      <c r="Y9950">
        <v>0</v>
      </c>
      <c r="Z9950">
        <v>0</v>
      </c>
      <c r="AA9950">
        <v>0</v>
      </c>
      <c r="AB9950">
        <v>0</v>
      </c>
      <c r="AC9950">
        <v>0</v>
      </c>
      <c r="AD9950">
        <v>0</v>
      </c>
      <c r="AE9950">
        <v>1.0030371310645851</v>
      </c>
    </row>
    <row r="9951" spans="1:31" x14ac:dyDescent="0.3">
      <c r="A9951">
        <v>2712811</v>
      </c>
      <c r="B9951">
        <v>1</v>
      </c>
      <c r="C9951" t="s">
        <v>81</v>
      </c>
      <c r="D9951" t="s">
        <v>117</v>
      </c>
      <c r="E9951" t="s">
        <v>145</v>
      </c>
      <c r="F9951" t="s">
        <v>26975</v>
      </c>
      <c r="G9951" t="s">
        <v>230</v>
      </c>
      <c r="H9951" t="s">
        <v>135</v>
      </c>
      <c r="I9951" t="s">
        <v>136</v>
      </c>
      <c r="J9951" t="s">
        <v>137</v>
      </c>
      <c r="K9951" t="s">
        <v>138</v>
      </c>
      <c r="L9951" t="s">
        <v>26976</v>
      </c>
      <c r="M9951" t="s">
        <v>26977</v>
      </c>
      <c r="N9951">
        <v>0.61555555500000003</v>
      </c>
      <c r="O9951">
        <v>0</v>
      </c>
      <c r="P9951">
        <v>1</v>
      </c>
      <c r="Q9951">
        <v>0</v>
      </c>
      <c r="R9951">
        <v>0</v>
      </c>
      <c r="S9951">
        <v>0</v>
      </c>
      <c r="T9951">
        <v>0</v>
      </c>
      <c r="U9951">
        <v>0</v>
      </c>
      <c r="V9951">
        <v>0</v>
      </c>
      <c r="W9951">
        <v>0</v>
      </c>
      <c r="X9951">
        <v>0.102922875468795</v>
      </c>
      <c r="Y9951">
        <v>0</v>
      </c>
      <c r="Z9951">
        <v>0</v>
      </c>
      <c r="AA9951">
        <v>0</v>
      </c>
      <c r="AB9951">
        <v>0</v>
      </c>
      <c r="AC9951">
        <v>0</v>
      </c>
      <c r="AD9951">
        <v>0</v>
      </c>
      <c r="AE9951">
        <v>0.102922875468795</v>
      </c>
    </row>
    <row r="9952" spans="1:31" x14ac:dyDescent="0.3">
      <c r="A9952">
        <v>2712270</v>
      </c>
      <c r="B9952">
        <v>1</v>
      </c>
      <c r="C9952" t="s">
        <v>80</v>
      </c>
      <c r="D9952" t="s">
        <v>96</v>
      </c>
      <c r="E9952" t="s">
        <v>145</v>
      </c>
      <c r="F9952" t="s">
        <v>26978</v>
      </c>
      <c r="G9952" t="s">
        <v>181</v>
      </c>
      <c r="H9952" t="s">
        <v>135</v>
      </c>
      <c r="I9952" t="s">
        <v>136</v>
      </c>
      <c r="J9952" t="s">
        <v>137</v>
      </c>
      <c r="K9952" t="s">
        <v>138</v>
      </c>
      <c r="L9952" t="s">
        <v>26979</v>
      </c>
      <c r="M9952" t="s">
        <v>26980</v>
      </c>
      <c r="N9952">
        <v>1.766388888</v>
      </c>
      <c r="O9952">
        <v>0</v>
      </c>
      <c r="P9952">
        <v>2</v>
      </c>
      <c r="Q9952">
        <v>0</v>
      </c>
      <c r="R9952">
        <v>0</v>
      </c>
      <c r="S9952">
        <v>0</v>
      </c>
      <c r="T9952">
        <v>0</v>
      </c>
      <c r="U9952">
        <v>0</v>
      </c>
      <c r="V9952">
        <v>0</v>
      </c>
      <c r="W9952">
        <v>0</v>
      </c>
      <c r="X9952">
        <v>0.46048080004937836</v>
      </c>
      <c r="Y9952">
        <v>0</v>
      </c>
      <c r="Z9952">
        <v>0</v>
      </c>
      <c r="AA9952">
        <v>0</v>
      </c>
      <c r="AB9952">
        <v>0</v>
      </c>
      <c r="AC9952">
        <v>0</v>
      </c>
      <c r="AD9952">
        <v>0</v>
      </c>
      <c r="AE9952">
        <v>0.46048080004937836</v>
      </c>
    </row>
    <row r="9953" spans="1:31" x14ac:dyDescent="0.3">
      <c r="A9953">
        <v>2712697</v>
      </c>
      <c r="B9953">
        <v>1</v>
      </c>
      <c r="C9953" t="s">
        <v>81</v>
      </c>
      <c r="D9953" t="s">
        <v>122</v>
      </c>
      <c r="E9953" t="s">
        <v>150</v>
      </c>
      <c r="F9953" t="s">
        <v>26006</v>
      </c>
      <c r="G9953" t="s">
        <v>1613</v>
      </c>
      <c r="H9953" t="s">
        <v>153</v>
      </c>
      <c r="I9953" t="s">
        <v>136</v>
      </c>
      <c r="J9953" t="s">
        <v>137</v>
      </c>
      <c r="K9953" t="s">
        <v>210</v>
      </c>
      <c r="L9953" t="s">
        <v>26981</v>
      </c>
      <c r="M9953" t="s">
        <v>26982</v>
      </c>
      <c r="N9953">
        <v>0.49472222199999999</v>
      </c>
      <c r="O9953">
        <v>19</v>
      </c>
      <c r="P9953">
        <v>4160</v>
      </c>
      <c r="Q9953">
        <v>105</v>
      </c>
      <c r="R9953">
        <v>167</v>
      </c>
      <c r="S9953">
        <v>60</v>
      </c>
      <c r="T9953">
        <v>375</v>
      </c>
      <c r="U9953">
        <v>5</v>
      </c>
      <c r="V9953">
        <v>1</v>
      </c>
      <c r="W9953">
        <v>2.1978096796330453</v>
      </c>
      <c r="X9953">
        <v>291.13420297731449</v>
      </c>
      <c r="Y9953">
        <v>56.525226104057801</v>
      </c>
      <c r="Z9953">
        <v>24.837776658208334</v>
      </c>
      <c r="AA9953">
        <v>332.07047821090958</v>
      </c>
      <c r="AB9953">
        <v>107.1497404496355</v>
      </c>
      <c r="AC9953">
        <v>201.55365591155808</v>
      </c>
      <c r="AD9953">
        <v>57.896245474629545</v>
      </c>
      <c r="AE9953">
        <v>1073.3651354659464</v>
      </c>
    </row>
    <row r="9954" spans="1:31" x14ac:dyDescent="0.3">
      <c r="A9954">
        <v>2712651</v>
      </c>
      <c r="B9954">
        <v>1</v>
      </c>
      <c r="C9954" t="s">
        <v>81</v>
      </c>
      <c r="D9954" t="s">
        <v>118</v>
      </c>
      <c r="E9954" t="s">
        <v>213</v>
      </c>
      <c r="F9954" t="s">
        <v>21955</v>
      </c>
      <c r="G9954" t="s">
        <v>152</v>
      </c>
      <c r="H9954" t="s">
        <v>153</v>
      </c>
      <c r="I9954" t="s">
        <v>136</v>
      </c>
      <c r="J9954" t="s">
        <v>137</v>
      </c>
      <c r="K9954" t="s">
        <v>138</v>
      </c>
      <c r="L9954" t="s">
        <v>26983</v>
      </c>
      <c r="M9954" t="s">
        <v>26984</v>
      </c>
      <c r="N9954">
        <v>2.199166666</v>
      </c>
      <c r="O9954">
        <v>0</v>
      </c>
      <c r="P9954">
        <v>0</v>
      </c>
      <c r="Q9954">
        <v>19</v>
      </c>
      <c r="R9954">
        <v>8</v>
      </c>
      <c r="S9954">
        <v>14</v>
      </c>
      <c r="T9954">
        <v>0</v>
      </c>
      <c r="U9954">
        <v>10</v>
      </c>
      <c r="V9954">
        <v>0</v>
      </c>
      <c r="W9954">
        <v>0</v>
      </c>
      <c r="X9954">
        <v>0</v>
      </c>
      <c r="Y9954">
        <v>45.244909925043615</v>
      </c>
      <c r="Z9954">
        <v>0</v>
      </c>
      <c r="AA9954">
        <v>445.04236911104061</v>
      </c>
      <c r="AB9954">
        <v>0</v>
      </c>
      <c r="AC9954">
        <v>2759.9304836788483</v>
      </c>
      <c r="AD9954">
        <v>0</v>
      </c>
      <c r="AE9954">
        <v>3250.2177627149326</v>
      </c>
    </row>
    <row r="9955" spans="1:31" x14ac:dyDescent="0.3">
      <c r="A9955">
        <v>2712342</v>
      </c>
      <c r="B9955">
        <v>1</v>
      </c>
      <c r="C9955" t="s">
        <v>80</v>
      </c>
      <c r="D9955" t="s">
        <v>104</v>
      </c>
      <c r="E9955" t="s">
        <v>213</v>
      </c>
      <c r="F9955" t="s">
        <v>26985</v>
      </c>
      <c r="G9955" t="s">
        <v>152</v>
      </c>
      <c r="H9955" t="s">
        <v>153</v>
      </c>
      <c r="I9955" t="s">
        <v>136</v>
      </c>
      <c r="J9955" t="s">
        <v>137</v>
      </c>
      <c r="K9955" t="s">
        <v>138</v>
      </c>
      <c r="L9955" t="s">
        <v>26986</v>
      </c>
      <c r="M9955" t="s">
        <v>26987</v>
      </c>
      <c r="N9955">
        <v>2.7516666660000002</v>
      </c>
      <c r="O9955">
        <v>10</v>
      </c>
      <c r="P9955">
        <v>415</v>
      </c>
      <c r="Q9955">
        <v>12</v>
      </c>
      <c r="R9955">
        <v>24</v>
      </c>
      <c r="S9955">
        <v>18</v>
      </c>
      <c r="T9955">
        <v>52</v>
      </c>
      <c r="U9955">
        <v>0</v>
      </c>
      <c r="V9955">
        <v>0</v>
      </c>
      <c r="W9955">
        <v>15.23793325290424</v>
      </c>
      <c r="X9955">
        <v>176.52771354147524</v>
      </c>
      <c r="Y9955">
        <v>31.121400980355496</v>
      </c>
      <c r="Z9955">
        <v>6.7358325101651451</v>
      </c>
      <c r="AA9955">
        <v>202.90299016614063</v>
      </c>
      <c r="AB9955">
        <v>77.66906808811224</v>
      </c>
      <c r="AC9955">
        <v>0</v>
      </c>
      <c r="AD9955">
        <v>0</v>
      </c>
      <c r="AE9955">
        <v>510.19493853915299</v>
      </c>
    </row>
    <row r="9956" spans="1:31" x14ac:dyDescent="0.3">
      <c r="A9956">
        <v>2712691</v>
      </c>
      <c r="B9956">
        <v>1</v>
      </c>
      <c r="C9956" t="s">
        <v>80</v>
      </c>
      <c r="D9956" t="s">
        <v>102</v>
      </c>
      <c r="E9956" t="s">
        <v>150</v>
      </c>
      <c r="F9956" t="s">
        <v>26988</v>
      </c>
      <c r="G9956" t="s">
        <v>152</v>
      </c>
      <c r="H9956" t="s">
        <v>153</v>
      </c>
      <c r="I9956" t="s">
        <v>136</v>
      </c>
      <c r="J9956" t="s">
        <v>137</v>
      </c>
      <c r="K9956" t="s">
        <v>138</v>
      </c>
      <c r="L9956" t="s">
        <v>26989</v>
      </c>
      <c r="M9956" t="s">
        <v>26990</v>
      </c>
      <c r="N9956">
        <v>1.143333333</v>
      </c>
      <c r="O9956">
        <v>0</v>
      </c>
      <c r="P9956">
        <v>399</v>
      </c>
      <c r="Q9956">
        <v>0</v>
      </c>
      <c r="R9956">
        <v>5</v>
      </c>
      <c r="S9956">
        <v>3</v>
      </c>
      <c r="T9956">
        <v>36</v>
      </c>
      <c r="U9956">
        <v>4</v>
      </c>
      <c r="V9956">
        <v>1</v>
      </c>
      <c r="W9956">
        <v>0</v>
      </c>
      <c r="X9956">
        <v>83.839270418195824</v>
      </c>
      <c r="Y9956">
        <v>0</v>
      </c>
      <c r="Z9956">
        <v>10.393188977128752</v>
      </c>
      <c r="AA9956">
        <v>68.757161399698958</v>
      </c>
      <c r="AB9956">
        <v>19.287404957905611</v>
      </c>
      <c r="AC9956">
        <v>938.64177030749318</v>
      </c>
      <c r="AD9956">
        <v>126.31539173151596</v>
      </c>
      <c r="AE9956">
        <v>1247.2341877919382</v>
      </c>
    </row>
    <row r="9957" spans="1:31" x14ac:dyDescent="0.3">
      <c r="A9957">
        <v>2712883</v>
      </c>
      <c r="B9957">
        <v>1</v>
      </c>
      <c r="C9957" t="s">
        <v>80</v>
      </c>
      <c r="D9957" t="s">
        <v>104</v>
      </c>
      <c r="E9957" t="s">
        <v>132</v>
      </c>
      <c r="F9957" t="s">
        <v>26991</v>
      </c>
      <c r="G9957" t="s">
        <v>134</v>
      </c>
      <c r="H9957" t="s">
        <v>135</v>
      </c>
      <c r="I9957" t="s">
        <v>136</v>
      </c>
      <c r="J9957" t="s">
        <v>137</v>
      </c>
      <c r="K9957" t="s">
        <v>138</v>
      </c>
      <c r="L9957" t="s">
        <v>26992</v>
      </c>
      <c r="M9957" t="s">
        <v>26993</v>
      </c>
      <c r="N9957">
        <v>0.43472222199999999</v>
      </c>
      <c r="O9957">
        <v>0</v>
      </c>
      <c r="P9957">
        <v>54</v>
      </c>
      <c r="Q9957">
        <v>0</v>
      </c>
      <c r="R9957">
        <v>0</v>
      </c>
      <c r="S9957">
        <v>0</v>
      </c>
      <c r="T9957">
        <v>6</v>
      </c>
      <c r="U9957">
        <v>0</v>
      </c>
      <c r="V9957">
        <v>0</v>
      </c>
      <c r="W9957">
        <v>0</v>
      </c>
      <c r="X9957">
        <v>3.6985553490328837</v>
      </c>
      <c r="Y9957">
        <v>0</v>
      </c>
      <c r="Z9957">
        <v>0</v>
      </c>
      <c r="AA9957">
        <v>0</v>
      </c>
      <c r="AB9957">
        <v>0.11605177326093336</v>
      </c>
      <c r="AC9957">
        <v>0</v>
      </c>
      <c r="AD9957">
        <v>0</v>
      </c>
      <c r="AE9957">
        <v>3.8146071222938169</v>
      </c>
    </row>
    <row r="9958" spans="1:31" x14ac:dyDescent="0.3">
      <c r="A9958">
        <v>2712196</v>
      </c>
      <c r="B9958">
        <v>1</v>
      </c>
      <c r="C9958" t="s">
        <v>80</v>
      </c>
      <c r="D9958" t="s">
        <v>88</v>
      </c>
      <c r="E9958" t="s">
        <v>200</v>
      </c>
      <c r="F9958" t="s">
        <v>6253</v>
      </c>
      <c r="G9958" t="s">
        <v>163</v>
      </c>
      <c r="H9958" t="s">
        <v>135</v>
      </c>
      <c r="I9958" t="s">
        <v>136</v>
      </c>
      <c r="J9958" t="s">
        <v>137</v>
      </c>
      <c r="K9958" t="s">
        <v>138</v>
      </c>
      <c r="L9958" t="s">
        <v>26994</v>
      </c>
      <c r="M9958" t="s">
        <v>26995</v>
      </c>
      <c r="N9958">
        <v>1.5672222220000001</v>
      </c>
      <c r="O9958">
        <v>0</v>
      </c>
      <c r="P9958">
        <v>201</v>
      </c>
      <c r="Q9958">
        <v>0</v>
      </c>
      <c r="R9958">
        <v>0</v>
      </c>
      <c r="S9958">
        <v>0</v>
      </c>
      <c r="T9958">
        <v>6</v>
      </c>
      <c r="U9958">
        <v>0</v>
      </c>
      <c r="V9958">
        <v>1</v>
      </c>
      <c r="W9958">
        <v>0</v>
      </c>
      <c r="X9958">
        <v>58.942037757798417</v>
      </c>
      <c r="Y9958">
        <v>0</v>
      </c>
      <c r="Z9958">
        <v>0</v>
      </c>
      <c r="AA9958">
        <v>0</v>
      </c>
      <c r="AB9958">
        <v>0.44444165632530669</v>
      </c>
      <c r="AC9958">
        <v>0</v>
      </c>
      <c r="AD9958">
        <v>3.6265989987597997</v>
      </c>
      <c r="AE9958">
        <v>63.01307841288353</v>
      </c>
    </row>
    <row r="9959" spans="1:31" x14ac:dyDescent="0.3">
      <c r="A9959">
        <v>2712442</v>
      </c>
      <c r="B9959">
        <v>1</v>
      </c>
      <c r="C9959" t="s">
        <v>80</v>
      </c>
      <c r="D9959" t="s">
        <v>94</v>
      </c>
      <c r="E9959" t="s">
        <v>150</v>
      </c>
      <c r="F9959" t="s">
        <v>26996</v>
      </c>
      <c r="G9959" t="s">
        <v>152</v>
      </c>
      <c r="H9959" t="s">
        <v>153</v>
      </c>
      <c r="I9959" t="s">
        <v>136</v>
      </c>
      <c r="J9959" t="s">
        <v>137</v>
      </c>
      <c r="K9959" t="s">
        <v>138</v>
      </c>
      <c r="L9959" t="s">
        <v>26997</v>
      </c>
      <c r="M9959" t="s">
        <v>26998</v>
      </c>
      <c r="N9959">
        <v>0.06</v>
      </c>
      <c r="O9959">
        <v>0</v>
      </c>
      <c r="P9959">
        <v>237</v>
      </c>
      <c r="Q9959">
        <v>25</v>
      </c>
      <c r="R9959">
        <v>20</v>
      </c>
      <c r="S9959">
        <v>32</v>
      </c>
      <c r="T9959">
        <v>23</v>
      </c>
      <c r="U9959">
        <v>6</v>
      </c>
      <c r="V9959">
        <v>0</v>
      </c>
      <c r="W9959">
        <v>0</v>
      </c>
      <c r="X9959">
        <v>1.3116351247207201</v>
      </c>
      <c r="Y9959">
        <v>21.50054094903102</v>
      </c>
      <c r="Z9959">
        <v>0.60299491762944002</v>
      </c>
      <c r="AA9959">
        <v>14.966432759091237</v>
      </c>
      <c r="AB9959">
        <v>0.72176923102284007</v>
      </c>
      <c r="AC9959">
        <v>102.0028931491581</v>
      </c>
      <c r="AD9959">
        <v>0</v>
      </c>
      <c r="AE9959">
        <v>141.10626613065335</v>
      </c>
    </row>
    <row r="9960" spans="1:31" x14ac:dyDescent="0.3">
      <c r="A9960">
        <v>2712545</v>
      </c>
      <c r="B9960">
        <v>1</v>
      </c>
      <c r="C9960" t="s">
        <v>81</v>
      </c>
      <c r="D9960" t="s">
        <v>123</v>
      </c>
      <c r="E9960" t="s">
        <v>173</v>
      </c>
      <c r="F9960" t="s">
        <v>26999</v>
      </c>
      <c r="G9960" t="s">
        <v>209</v>
      </c>
      <c r="H9960" t="s">
        <v>153</v>
      </c>
      <c r="I9960" t="s">
        <v>136</v>
      </c>
      <c r="J9960" t="s">
        <v>137</v>
      </c>
      <c r="K9960" t="s">
        <v>210</v>
      </c>
      <c r="L9960" t="s">
        <v>27000</v>
      </c>
      <c r="M9960" t="s">
        <v>27001</v>
      </c>
      <c r="N9960">
        <v>5.5619444439999999</v>
      </c>
      <c r="O9960">
        <v>3</v>
      </c>
      <c r="P9960">
        <v>1733</v>
      </c>
      <c r="Q9960">
        <v>104</v>
      </c>
      <c r="R9960">
        <v>121</v>
      </c>
      <c r="S9960">
        <v>16</v>
      </c>
      <c r="T9960">
        <v>248</v>
      </c>
      <c r="U9960">
        <v>1</v>
      </c>
      <c r="V9960">
        <v>1</v>
      </c>
      <c r="W9960">
        <v>1.0152203677633334</v>
      </c>
      <c r="X9960">
        <v>1454.4306403909011</v>
      </c>
      <c r="Y9960">
        <v>102.74230058300697</v>
      </c>
      <c r="Z9960">
        <v>64.851465968306883</v>
      </c>
      <c r="AA9960">
        <v>1.2458885622703997</v>
      </c>
      <c r="AB9960">
        <v>727.71942440907435</v>
      </c>
      <c r="AC9960">
        <v>562.91610448522124</v>
      </c>
      <c r="AD9960">
        <v>1.3422720148029652</v>
      </c>
      <c r="AE9960">
        <v>2916.2633167813469</v>
      </c>
    </row>
    <row r="9961" spans="1:31" x14ac:dyDescent="0.3">
      <c r="A9961">
        <v>2712877</v>
      </c>
      <c r="B9961">
        <v>1</v>
      </c>
      <c r="C9961" t="s">
        <v>80</v>
      </c>
      <c r="D9961" t="s">
        <v>92</v>
      </c>
      <c r="E9961" t="s">
        <v>145</v>
      </c>
      <c r="F9961" t="s">
        <v>27002</v>
      </c>
      <c r="G9961" t="s">
        <v>181</v>
      </c>
      <c r="H9961" t="s">
        <v>135</v>
      </c>
      <c r="I9961" t="s">
        <v>136</v>
      </c>
      <c r="J9961" t="s">
        <v>137</v>
      </c>
      <c r="K9961" t="s">
        <v>138</v>
      </c>
      <c r="L9961" t="s">
        <v>27003</v>
      </c>
      <c r="M9961" t="s">
        <v>27004</v>
      </c>
      <c r="N9961">
        <v>1.955833333</v>
      </c>
      <c r="O9961">
        <v>0</v>
      </c>
      <c r="P9961">
        <v>16</v>
      </c>
      <c r="Q9961">
        <v>0</v>
      </c>
      <c r="R9961">
        <v>0</v>
      </c>
      <c r="S9961">
        <v>0</v>
      </c>
      <c r="T9961">
        <v>0</v>
      </c>
      <c r="U9961">
        <v>0</v>
      </c>
      <c r="V9961">
        <v>0</v>
      </c>
      <c r="W9961">
        <v>0</v>
      </c>
      <c r="X9961">
        <v>9.1225577041503119</v>
      </c>
      <c r="Y9961">
        <v>0</v>
      </c>
      <c r="Z9961">
        <v>0</v>
      </c>
      <c r="AA9961">
        <v>0</v>
      </c>
      <c r="AB9961">
        <v>0</v>
      </c>
      <c r="AC9961">
        <v>0</v>
      </c>
      <c r="AD9961">
        <v>0</v>
      </c>
      <c r="AE9961">
        <v>9.1225577041503119</v>
      </c>
    </row>
    <row r="9962" spans="1:31" x14ac:dyDescent="0.3">
      <c r="A9962">
        <v>2712571</v>
      </c>
      <c r="B9962">
        <v>1</v>
      </c>
      <c r="C9962" t="s">
        <v>81</v>
      </c>
      <c r="D9962" t="s">
        <v>127</v>
      </c>
      <c r="E9962" t="s">
        <v>145</v>
      </c>
      <c r="F9962" t="s">
        <v>27005</v>
      </c>
      <c r="G9962" t="s">
        <v>230</v>
      </c>
      <c r="H9962" t="s">
        <v>135</v>
      </c>
      <c r="I9962" t="s">
        <v>136</v>
      </c>
      <c r="J9962" t="s">
        <v>137</v>
      </c>
      <c r="K9962" t="s">
        <v>138</v>
      </c>
      <c r="L9962" t="s">
        <v>27006</v>
      </c>
      <c r="M9962" t="s">
        <v>27007</v>
      </c>
      <c r="N9962">
        <v>2.5555555550000002</v>
      </c>
      <c r="O9962">
        <v>0</v>
      </c>
      <c r="P9962">
        <v>1</v>
      </c>
      <c r="Q9962">
        <v>0</v>
      </c>
      <c r="R9962">
        <v>0</v>
      </c>
      <c r="S9962">
        <v>0</v>
      </c>
      <c r="T9962">
        <v>0</v>
      </c>
      <c r="U9962">
        <v>0</v>
      </c>
      <c r="V9962">
        <v>0</v>
      </c>
      <c r="W9962">
        <v>0</v>
      </c>
      <c r="X9962">
        <v>1.9069601929309603</v>
      </c>
      <c r="Y9962">
        <v>0</v>
      </c>
      <c r="Z9962">
        <v>0</v>
      </c>
      <c r="AA9962">
        <v>0</v>
      </c>
      <c r="AB9962">
        <v>0</v>
      </c>
      <c r="AC9962">
        <v>0</v>
      </c>
      <c r="AD9962">
        <v>0</v>
      </c>
      <c r="AE9962">
        <v>1.9069601929309603</v>
      </c>
    </row>
    <row r="9963" spans="1:31" x14ac:dyDescent="0.3">
      <c r="A9963">
        <v>2712259</v>
      </c>
      <c r="B9963">
        <v>1</v>
      </c>
      <c r="C9963" t="s">
        <v>81</v>
      </c>
      <c r="D9963" t="s">
        <v>114</v>
      </c>
      <c r="E9963" t="s">
        <v>156</v>
      </c>
      <c r="F9963" t="s">
        <v>27008</v>
      </c>
      <c r="G9963" t="s">
        <v>185</v>
      </c>
      <c r="H9963" t="s">
        <v>153</v>
      </c>
      <c r="I9963" t="s">
        <v>136</v>
      </c>
      <c r="J9963" t="s">
        <v>137</v>
      </c>
      <c r="K9963" t="s">
        <v>138</v>
      </c>
      <c r="L9963" t="s">
        <v>27009</v>
      </c>
      <c r="M9963" t="s">
        <v>27010</v>
      </c>
      <c r="N9963">
        <v>1.3691666659999999</v>
      </c>
      <c r="O9963">
        <v>0</v>
      </c>
      <c r="P9963">
        <v>176</v>
      </c>
      <c r="Q9963">
        <v>0</v>
      </c>
      <c r="R9963">
        <v>7</v>
      </c>
      <c r="S9963">
        <v>0</v>
      </c>
      <c r="T9963">
        <v>14</v>
      </c>
      <c r="U9963">
        <v>0</v>
      </c>
      <c r="V9963">
        <v>0</v>
      </c>
      <c r="W9963">
        <v>0</v>
      </c>
      <c r="X9963">
        <v>18.880812717104025</v>
      </c>
      <c r="Y9963">
        <v>0</v>
      </c>
      <c r="Z9963">
        <v>23.11032816265503</v>
      </c>
      <c r="AA9963">
        <v>0</v>
      </c>
      <c r="AB9963">
        <v>5.1949930163482669</v>
      </c>
      <c r="AC9963">
        <v>0</v>
      </c>
      <c r="AD9963">
        <v>0</v>
      </c>
      <c r="AE9963">
        <v>47.186133896107322</v>
      </c>
    </row>
    <row r="9964" spans="1:31" x14ac:dyDescent="0.3">
      <c r="A9964">
        <v>2712402</v>
      </c>
      <c r="B9964">
        <v>1</v>
      </c>
      <c r="C9964" t="s">
        <v>80</v>
      </c>
      <c r="D9964" t="s">
        <v>95</v>
      </c>
      <c r="E9964" t="s">
        <v>161</v>
      </c>
      <c r="F9964" t="s">
        <v>27011</v>
      </c>
      <c r="G9964" t="s">
        <v>163</v>
      </c>
      <c r="H9964" t="s">
        <v>135</v>
      </c>
      <c r="I9964" t="s">
        <v>136</v>
      </c>
      <c r="J9964" t="s">
        <v>137</v>
      </c>
      <c r="K9964" t="s">
        <v>138</v>
      </c>
      <c r="L9964" t="s">
        <v>27012</v>
      </c>
      <c r="M9964" t="s">
        <v>27013</v>
      </c>
      <c r="N9964">
        <v>0.52805555500000001</v>
      </c>
      <c r="O9964">
        <v>0</v>
      </c>
      <c r="P9964">
        <v>17</v>
      </c>
      <c r="Q9964">
        <v>0</v>
      </c>
      <c r="R9964">
        <v>0</v>
      </c>
      <c r="S9964">
        <v>0</v>
      </c>
      <c r="T9964">
        <v>3</v>
      </c>
      <c r="U9964">
        <v>0</v>
      </c>
      <c r="V9964">
        <v>0</v>
      </c>
      <c r="W9964">
        <v>0</v>
      </c>
      <c r="X9964">
        <v>1.3501607173985632</v>
      </c>
      <c r="Y9964">
        <v>0</v>
      </c>
      <c r="Z9964">
        <v>0</v>
      </c>
      <c r="AA9964">
        <v>0</v>
      </c>
      <c r="AB9964">
        <v>1.2614494935764149</v>
      </c>
      <c r="AC9964">
        <v>0</v>
      </c>
      <c r="AD9964">
        <v>0</v>
      </c>
      <c r="AE9964">
        <v>2.6116102109749781</v>
      </c>
    </row>
    <row r="9965" spans="1:31" x14ac:dyDescent="0.3">
      <c r="A9965">
        <v>2712359</v>
      </c>
      <c r="B9965">
        <v>1</v>
      </c>
      <c r="C9965" t="s">
        <v>81</v>
      </c>
      <c r="D9965" t="s">
        <v>121</v>
      </c>
      <c r="E9965" t="s">
        <v>213</v>
      </c>
      <c r="F9965" t="s">
        <v>27014</v>
      </c>
      <c r="G9965" t="s">
        <v>152</v>
      </c>
      <c r="H9965" t="s">
        <v>153</v>
      </c>
      <c r="I9965" t="s">
        <v>490</v>
      </c>
      <c r="J9965" t="s">
        <v>137</v>
      </c>
      <c r="K9965" t="s">
        <v>138</v>
      </c>
      <c r="L9965" t="s">
        <v>27015</v>
      </c>
      <c r="M9965" t="s">
        <v>27016</v>
      </c>
      <c r="N9965">
        <v>9.7222220000000008E-3</v>
      </c>
      <c r="O9965">
        <v>4</v>
      </c>
      <c r="P9965">
        <v>270</v>
      </c>
      <c r="Q9965">
        <v>0</v>
      </c>
      <c r="R9965">
        <v>57</v>
      </c>
      <c r="S9965">
        <v>3</v>
      </c>
      <c r="T9965">
        <v>14</v>
      </c>
      <c r="U9965">
        <v>0</v>
      </c>
      <c r="V9965">
        <v>0</v>
      </c>
      <c r="W9965">
        <v>7.8547104999999989E-3</v>
      </c>
      <c r="X9965">
        <v>0.31948480539558327</v>
      </c>
      <c r="Y9965">
        <v>0</v>
      </c>
      <c r="Z9965">
        <v>1.7094639460500001E-3</v>
      </c>
      <c r="AA9965">
        <v>5.1747174795137497E-2</v>
      </c>
      <c r="AB9965">
        <v>0.1302018337559625</v>
      </c>
      <c r="AC9965">
        <v>0</v>
      </c>
      <c r="AD9965">
        <v>0</v>
      </c>
      <c r="AE9965">
        <v>0.51099798839273325</v>
      </c>
    </row>
    <row r="9966" spans="1:31" x14ac:dyDescent="0.3">
      <c r="A9966">
        <v>2712671</v>
      </c>
      <c r="B9966">
        <v>1</v>
      </c>
      <c r="C9966" t="s">
        <v>80</v>
      </c>
      <c r="D9966" t="s">
        <v>103</v>
      </c>
      <c r="E9966" t="s">
        <v>150</v>
      </c>
      <c r="F9966" t="s">
        <v>5663</v>
      </c>
      <c r="G9966" t="s">
        <v>152</v>
      </c>
      <c r="H9966" t="s">
        <v>153</v>
      </c>
      <c r="I9966" t="s">
        <v>136</v>
      </c>
      <c r="J9966" t="s">
        <v>137</v>
      </c>
      <c r="K9966" t="s">
        <v>138</v>
      </c>
      <c r="L9966" t="s">
        <v>27017</v>
      </c>
      <c r="M9966" t="s">
        <v>27018</v>
      </c>
      <c r="N9966">
        <v>4.8425000000000002</v>
      </c>
      <c r="O9966">
        <v>12</v>
      </c>
      <c r="P9966">
        <v>744</v>
      </c>
      <c r="Q9966">
        <v>21</v>
      </c>
      <c r="R9966">
        <v>98</v>
      </c>
      <c r="S9966">
        <v>13</v>
      </c>
      <c r="T9966">
        <v>184</v>
      </c>
      <c r="U9966">
        <v>0</v>
      </c>
      <c r="V9966">
        <v>0</v>
      </c>
      <c r="W9966">
        <v>26.948125794746485</v>
      </c>
      <c r="X9966">
        <v>783.3073220847233</v>
      </c>
      <c r="Y9966">
        <v>193.91326762278581</v>
      </c>
      <c r="Z9966">
        <v>40.832506802141886</v>
      </c>
      <c r="AA9966">
        <v>208.56690474557166</v>
      </c>
      <c r="AB9966">
        <v>377.66924984857167</v>
      </c>
      <c r="AC9966">
        <v>0</v>
      </c>
      <c r="AD9966">
        <v>0</v>
      </c>
      <c r="AE9966">
        <v>1631.2373768985408</v>
      </c>
    </row>
    <row r="9967" spans="1:31" x14ac:dyDescent="0.3">
      <c r="A9967">
        <v>2712857</v>
      </c>
      <c r="B9967">
        <v>1</v>
      </c>
      <c r="C9967" t="s">
        <v>80</v>
      </c>
      <c r="D9967" t="s">
        <v>88</v>
      </c>
      <c r="E9967" t="s">
        <v>200</v>
      </c>
      <c r="F9967" t="s">
        <v>6253</v>
      </c>
      <c r="G9967" t="s">
        <v>393</v>
      </c>
      <c r="H9967" t="s">
        <v>135</v>
      </c>
      <c r="I9967" t="s">
        <v>136</v>
      </c>
      <c r="J9967" t="s">
        <v>137</v>
      </c>
      <c r="K9967" t="s">
        <v>138</v>
      </c>
      <c r="L9967" t="s">
        <v>27019</v>
      </c>
      <c r="M9967" t="s">
        <v>27020</v>
      </c>
      <c r="N9967">
        <v>6.8841666659999996</v>
      </c>
      <c r="O9967">
        <v>0</v>
      </c>
      <c r="P9967">
        <v>201</v>
      </c>
      <c r="Q9967">
        <v>0</v>
      </c>
      <c r="R9967">
        <v>0</v>
      </c>
      <c r="S9967">
        <v>0</v>
      </c>
      <c r="T9967">
        <v>6</v>
      </c>
      <c r="U9967">
        <v>0</v>
      </c>
      <c r="V9967">
        <v>1</v>
      </c>
      <c r="W9967">
        <v>0</v>
      </c>
      <c r="X9967">
        <v>281.70794145627531</v>
      </c>
      <c r="Y9967">
        <v>0</v>
      </c>
      <c r="Z9967">
        <v>0</v>
      </c>
      <c r="AA9967">
        <v>0</v>
      </c>
      <c r="AB9967">
        <v>2.122756560633706</v>
      </c>
      <c r="AC9967">
        <v>0</v>
      </c>
      <c r="AD9967">
        <v>16.598428383577424</v>
      </c>
      <c r="AE9967">
        <v>300.42912640048644</v>
      </c>
    </row>
    <row r="9968" spans="1:31" x14ac:dyDescent="0.3">
      <c r="A9968">
        <v>2712224</v>
      </c>
      <c r="B9968">
        <v>2</v>
      </c>
      <c r="C9968" t="s">
        <v>80</v>
      </c>
      <c r="D9968" t="s">
        <v>97</v>
      </c>
      <c r="E9968" t="s">
        <v>213</v>
      </c>
      <c r="F9968" t="s">
        <v>13518</v>
      </c>
      <c r="G9968" t="s">
        <v>185</v>
      </c>
      <c r="H9968" t="s">
        <v>153</v>
      </c>
      <c r="I9968" t="s">
        <v>136</v>
      </c>
      <c r="J9968" t="s">
        <v>137</v>
      </c>
      <c r="K9968" t="s">
        <v>138</v>
      </c>
      <c r="L9968" t="s">
        <v>26950</v>
      </c>
      <c r="M9968" t="s">
        <v>27021</v>
      </c>
      <c r="N9968">
        <v>1.917777777</v>
      </c>
      <c r="O9968">
        <v>13</v>
      </c>
      <c r="P9968">
        <v>731</v>
      </c>
      <c r="Q9968">
        <v>11</v>
      </c>
      <c r="R9968">
        <v>102</v>
      </c>
      <c r="S9968">
        <v>15</v>
      </c>
      <c r="T9968">
        <v>150</v>
      </c>
      <c r="U9968">
        <v>2</v>
      </c>
      <c r="V9968">
        <v>0</v>
      </c>
      <c r="W9968">
        <v>50.228210487759831</v>
      </c>
      <c r="X9968">
        <v>347.1209344958508</v>
      </c>
      <c r="Y9968">
        <v>12.968984879585516</v>
      </c>
      <c r="Z9968">
        <v>27.238975629667838</v>
      </c>
      <c r="AA9968">
        <v>185.21331834976428</v>
      </c>
      <c r="AB9968">
        <v>264.18741137649062</v>
      </c>
      <c r="AC9968">
        <v>1078.667320807278</v>
      </c>
      <c r="AD9968">
        <v>0</v>
      </c>
      <c r="AE9968">
        <v>1965.6251560263968</v>
      </c>
    </row>
    <row r="9969" spans="1:31" x14ac:dyDescent="0.3">
      <c r="A9969">
        <v>2712794</v>
      </c>
      <c r="B9969">
        <v>1</v>
      </c>
      <c r="C9969" t="s">
        <v>81</v>
      </c>
      <c r="D9969" t="s">
        <v>122</v>
      </c>
      <c r="E9969" t="s">
        <v>156</v>
      </c>
      <c r="F9969" t="s">
        <v>27022</v>
      </c>
      <c r="G9969" t="s">
        <v>152</v>
      </c>
      <c r="H9969" t="s">
        <v>153</v>
      </c>
      <c r="I9969" t="s">
        <v>136</v>
      </c>
      <c r="J9969" t="s">
        <v>137</v>
      </c>
      <c r="K9969" t="s">
        <v>138</v>
      </c>
      <c r="L9969" t="s">
        <v>27023</v>
      </c>
      <c r="M9969" t="s">
        <v>27024</v>
      </c>
      <c r="N9969">
        <v>0.45944444400000001</v>
      </c>
      <c r="O9969">
        <v>0</v>
      </c>
      <c r="P9969">
        <v>322</v>
      </c>
      <c r="Q9969">
        <v>0</v>
      </c>
      <c r="R9969">
        <v>16</v>
      </c>
      <c r="S9969">
        <v>0</v>
      </c>
      <c r="T9969">
        <v>6</v>
      </c>
      <c r="U9969">
        <v>0</v>
      </c>
      <c r="V9969">
        <v>0</v>
      </c>
      <c r="W9969">
        <v>0</v>
      </c>
      <c r="X9969">
        <v>35.857397779020985</v>
      </c>
      <c r="Y9969">
        <v>0</v>
      </c>
      <c r="Z9969">
        <v>0.74638460745983326</v>
      </c>
      <c r="AA9969">
        <v>0</v>
      </c>
      <c r="AB9969">
        <v>3.4699187820712805</v>
      </c>
      <c r="AC9969">
        <v>0</v>
      </c>
      <c r="AD9969">
        <v>0</v>
      </c>
      <c r="AE9969">
        <v>40.073701168552098</v>
      </c>
    </row>
    <row r="9970" spans="1:31" x14ac:dyDescent="0.3">
      <c r="A9970">
        <v>2712631</v>
      </c>
      <c r="B9970">
        <v>1</v>
      </c>
      <c r="C9970" t="s">
        <v>80</v>
      </c>
      <c r="D9970" t="s">
        <v>106</v>
      </c>
      <c r="E9970" t="s">
        <v>156</v>
      </c>
      <c r="F9970" t="s">
        <v>27025</v>
      </c>
      <c r="G9970" t="s">
        <v>185</v>
      </c>
      <c r="H9970" t="s">
        <v>153</v>
      </c>
      <c r="I9970" t="s">
        <v>136</v>
      </c>
      <c r="J9970" t="s">
        <v>137</v>
      </c>
      <c r="K9970" t="s">
        <v>138</v>
      </c>
      <c r="L9970" t="s">
        <v>27026</v>
      </c>
      <c r="M9970" t="s">
        <v>27027</v>
      </c>
      <c r="N9970">
        <v>3.3977777769999999</v>
      </c>
      <c r="O9970">
        <v>0</v>
      </c>
      <c r="P9970">
        <v>1</v>
      </c>
      <c r="Q9970">
        <v>0</v>
      </c>
      <c r="R9970">
        <v>9</v>
      </c>
      <c r="S9970">
        <v>0</v>
      </c>
      <c r="T9970">
        <v>2</v>
      </c>
      <c r="U9970">
        <v>0</v>
      </c>
      <c r="V9970">
        <v>0</v>
      </c>
      <c r="W9970">
        <v>0</v>
      </c>
      <c r="X9970">
        <v>0.67137472849587509</v>
      </c>
      <c r="Y9970">
        <v>0</v>
      </c>
      <c r="Z9970">
        <v>86.257259292385214</v>
      </c>
      <c r="AA9970">
        <v>0</v>
      </c>
      <c r="AB9970">
        <v>27.877603733852425</v>
      </c>
      <c r="AC9970">
        <v>0</v>
      </c>
      <c r="AD9970">
        <v>0</v>
      </c>
      <c r="AE9970">
        <v>114.80623775473352</v>
      </c>
    </row>
    <row r="9971" spans="1:31" x14ac:dyDescent="0.3">
      <c r="A9971">
        <v>2712608</v>
      </c>
      <c r="B9971">
        <v>1</v>
      </c>
      <c r="C9971" t="s">
        <v>81</v>
      </c>
      <c r="D9971" t="s">
        <v>118</v>
      </c>
      <c r="E9971" t="s">
        <v>132</v>
      </c>
      <c r="F9971" t="s">
        <v>27028</v>
      </c>
      <c r="G9971" t="s">
        <v>409</v>
      </c>
      <c r="H9971" t="s">
        <v>135</v>
      </c>
      <c r="I9971" t="s">
        <v>136</v>
      </c>
      <c r="J9971" t="s">
        <v>137</v>
      </c>
      <c r="K9971" t="s">
        <v>138</v>
      </c>
      <c r="L9971" t="s">
        <v>27029</v>
      </c>
      <c r="M9971" t="s">
        <v>27030</v>
      </c>
      <c r="N9971">
        <v>2.4897222220000002</v>
      </c>
      <c r="O9971">
        <v>0</v>
      </c>
      <c r="P9971">
        <v>104</v>
      </c>
      <c r="Q9971">
        <v>0</v>
      </c>
      <c r="R9971">
        <v>3</v>
      </c>
      <c r="S9971">
        <v>0</v>
      </c>
      <c r="T9971">
        <v>7</v>
      </c>
      <c r="U9971">
        <v>0</v>
      </c>
      <c r="V9971">
        <v>0</v>
      </c>
      <c r="W9971">
        <v>0</v>
      </c>
      <c r="X9971">
        <v>35.641664419676758</v>
      </c>
      <c r="Y9971">
        <v>0</v>
      </c>
      <c r="Z9971">
        <v>0</v>
      </c>
      <c r="AA9971">
        <v>0</v>
      </c>
      <c r="AB9971">
        <v>4.2582450147828634</v>
      </c>
      <c r="AC9971">
        <v>0</v>
      </c>
      <c r="AD9971">
        <v>0</v>
      </c>
      <c r="AE9971">
        <v>39.899909434459623</v>
      </c>
    </row>
    <row r="9972" spans="1:31" x14ac:dyDescent="0.3">
      <c r="A9972">
        <v>2712253</v>
      </c>
      <c r="B9972">
        <v>1</v>
      </c>
      <c r="C9972" t="s">
        <v>80</v>
      </c>
      <c r="D9972" t="s">
        <v>102</v>
      </c>
      <c r="E9972" t="s">
        <v>213</v>
      </c>
      <c r="F9972" t="s">
        <v>27031</v>
      </c>
      <c r="G9972" t="s">
        <v>152</v>
      </c>
      <c r="H9972" t="s">
        <v>153</v>
      </c>
      <c r="I9972" t="s">
        <v>136</v>
      </c>
      <c r="J9972" t="s">
        <v>137</v>
      </c>
      <c r="K9972" t="s">
        <v>138</v>
      </c>
      <c r="L9972" t="s">
        <v>27032</v>
      </c>
      <c r="M9972" t="s">
        <v>27033</v>
      </c>
      <c r="N9972">
        <v>0.50527777699999998</v>
      </c>
      <c r="O9972">
        <v>0</v>
      </c>
      <c r="P9972">
        <v>38</v>
      </c>
      <c r="Q9972">
        <v>37</v>
      </c>
      <c r="R9972">
        <v>452</v>
      </c>
      <c r="S9972">
        <v>3</v>
      </c>
      <c r="T9972">
        <v>106</v>
      </c>
      <c r="U9972">
        <v>1</v>
      </c>
      <c r="V9972">
        <v>0</v>
      </c>
      <c r="W9972">
        <v>0</v>
      </c>
      <c r="X9972">
        <v>2.1726798969717338</v>
      </c>
      <c r="Y9972">
        <v>5.2525010244291668</v>
      </c>
      <c r="Z9972">
        <v>35.098305300569251</v>
      </c>
      <c r="AA9972">
        <v>0.16657584143342169</v>
      </c>
      <c r="AB9972">
        <v>25.260446421283337</v>
      </c>
      <c r="AC9972">
        <v>29.963808415511672</v>
      </c>
      <c r="AD9972">
        <v>0</v>
      </c>
      <c r="AE9972">
        <v>97.914316900198571</v>
      </c>
    </row>
    <row r="9973" spans="1:31" x14ac:dyDescent="0.3">
      <c r="A9973">
        <v>2712800</v>
      </c>
      <c r="B9973">
        <v>1</v>
      </c>
      <c r="C9973" t="s">
        <v>80</v>
      </c>
      <c r="D9973" t="s">
        <v>82</v>
      </c>
      <c r="E9973" t="s">
        <v>145</v>
      </c>
      <c r="F9973" t="s">
        <v>26864</v>
      </c>
      <c r="G9973" t="s">
        <v>181</v>
      </c>
      <c r="H9973" t="s">
        <v>135</v>
      </c>
      <c r="I9973" t="s">
        <v>136</v>
      </c>
      <c r="J9973" t="s">
        <v>137</v>
      </c>
      <c r="K9973" t="s">
        <v>138</v>
      </c>
      <c r="L9973" t="s">
        <v>27034</v>
      </c>
      <c r="M9973" t="s">
        <v>27035</v>
      </c>
      <c r="N9973">
        <v>3.1977777770000002</v>
      </c>
      <c r="O9973">
        <v>0</v>
      </c>
      <c r="P9973">
        <v>15</v>
      </c>
      <c r="Q9973">
        <v>0</v>
      </c>
      <c r="R9973">
        <v>0</v>
      </c>
      <c r="S9973">
        <v>0</v>
      </c>
      <c r="T9973">
        <v>1</v>
      </c>
      <c r="U9973">
        <v>0</v>
      </c>
      <c r="V9973">
        <v>0</v>
      </c>
      <c r="W9973">
        <v>0</v>
      </c>
      <c r="X9973">
        <v>7.4218346758141385</v>
      </c>
      <c r="Y9973">
        <v>0</v>
      </c>
      <c r="Z9973">
        <v>0</v>
      </c>
      <c r="AA9973">
        <v>0</v>
      </c>
      <c r="AB9973">
        <v>9.5753650799640017E-2</v>
      </c>
      <c r="AC9973">
        <v>0</v>
      </c>
      <c r="AD9973">
        <v>0</v>
      </c>
      <c r="AE9973">
        <v>7.5175883266137786</v>
      </c>
    </row>
    <row r="9974" spans="1:31" x14ac:dyDescent="0.3">
      <c r="A9974">
        <v>2712339</v>
      </c>
      <c r="B9974">
        <v>1</v>
      </c>
      <c r="C9974" t="s">
        <v>81</v>
      </c>
      <c r="D9974" t="s">
        <v>118</v>
      </c>
      <c r="E9974" t="s">
        <v>161</v>
      </c>
      <c r="F9974" t="s">
        <v>27036</v>
      </c>
      <c r="G9974" t="s">
        <v>170</v>
      </c>
      <c r="H9974" t="s">
        <v>135</v>
      </c>
      <c r="I9974" t="s">
        <v>136</v>
      </c>
      <c r="J9974" t="s">
        <v>137</v>
      </c>
      <c r="K9974" t="s">
        <v>138</v>
      </c>
      <c r="L9974" t="s">
        <v>27037</v>
      </c>
      <c r="M9974" t="s">
        <v>27038</v>
      </c>
      <c r="N9974">
        <v>0.79444444400000003</v>
      </c>
      <c r="O9974">
        <v>0</v>
      </c>
      <c r="P9974">
        <v>23</v>
      </c>
      <c r="Q9974">
        <v>0</v>
      </c>
      <c r="R9974">
        <v>0</v>
      </c>
      <c r="S9974">
        <v>0</v>
      </c>
      <c r="T9974">
        <v>1</v>
      </c>
      <c r="U9974">
        <v>0</v>
      </c>
      <c r="V9974">
        <v>0</v>
      </c>
      <c r="W9974">
        <v>0</v>
      </c>
      <c r="X9974">
        <v>2.2811125336027009</v>
      </c>
      <c r="Y9974">
        <v>0</v>
      </c>
      <c r="Z9974">
        <v>0</v>
      </c>
      <c r="AA9974">
        <v>0</v>
      </c>
      <c r="AB9974">
        <v>1.2831501045266667</v>
      </c>
      <c r="AC9974">
        <v>0</v>
      </c>
      <c r="AD9974">
        <v>0</v>
      </c>
      <c r="AE9974">
        <v>3.5642626381293674</v>
      </c>
    </row>
    <row r="9975" spans="1:31" x14ac:dyDescent="0.3">
      <c r="A9975">
        <v>2712445</v>
      </c>
      <c r="B9975">
        <v>1</v>
      </c>
      <c r="C9975" t="s">
        <v>80</v>
      </c>
      <c r="D9975" t="s">
        <v>96</v>
      </c>
      <c r="E9975" t="s">
        <v>150</v>
      </c>
      <c r="F9975" t="s">
        <v>2921</v>
      </c>
      <c r="G9975" t="s">
        <v>300</v>
      </c>
      <c r="H9975" t="s">
        <v>153</v>
      </c>
      <c r="I9975" t="s">
        <v>136</v>
      </c>
      <c r="J9975" t="s">
        <v>137</v>
      </c>
      <c r="K9975" t="s">
        <v>210</v>
      </c>
      <c r="L9975" t="s">
        <v>27039</v>
      </c>
      <c r="M9975" t="s">
        <v>27040</v>
      </c>
      <c r="N9975">
        <v>7.3116666659999998</v>
      </c>
      <c r="O9975">
        <v>0</v>
      </c>
      <c r="P9975">
        <v>340</v>
      </c>
      <c r="Q9975">
        <v>0</v>
      </c>
      <c r="R9975">
        <v>1</v>
      </c>
      <c r="S9975">
        <v>3</v>
      </c>
      <c r="T9975">
        <v>1</v>
      </c>
      <c r="U9975">
        <v>0</v>
      </c>
      <c r="V9975">
        <v>0</v>
      </c>
      <c r="W9975">
        <v>0</v>
      </c>
      <c r="X9975">
        <v>300.16502916270633</v>
      </c>
      <c r="Y9975">
        <v>0</v>
      </c>
      <c r="Z9975">
        <v>0</v>
      </c>
      <c r="AA9975">
        <v>60.999088751784299</v>
      </c>
      <c r="AB9975">
        <v>0</v>
      </c>
      <c r="AC9975">
        <v>0</v>
      </c>
      <c r="AD9975">
        <v>0</v>
      </c>
      <c r="AE9975">
        <v>361.16411791449065</v>
      </c>
    </row>
    <row r="9976" spans="1:31" x14ac:dyDescent="0.3">
      <c r="A9976">
        <v>2712777</v>
      </c>
      <c r="B9976">
        <v>1</v>
      </c>
      <c r="C9976" t="s">
        <v>80</v>
      </c>
      <c r="D9976" t="s">
        <v>105</v>
      </c>
      <c r="E9976" t="s">
        <v>200</v>
      </c>
      <c r="F9976" t="s">
        <v>27041</v>
      </c>
      <c r="G9976" t="s">
        <v>163</v>
      </c>
      <c r="H9976" t="s">
        <v>135</v>
      </c>
      <c r="I9976" t="s">
        <v>136</v>
      </c>
      <c r="J9976" t="s">
        <v>137</v>
      </c>
      <c r="K9976" t="s">
        <v>138</v>
      </c>
      <c r="L9976" t="s">
        <v>27042</v>
      </c>
      <c r="M9976" t="s">
        <v>26582</v>
      </c>
      <c r="N9976">
        <v>0.68944444400000005</v>
      </c>
      <c r="O9976">
        <v>0</v>
      </c>
      <c r="P9976">
        <v>136</v>
      </c>
      <c r="Q9976">
        <v>0</v>
      </c>
      <c r="R9976">
        <v>0</v>
      </c>
      <c r="S9976">
        <v>0</v>
      </c>
      <c r="T9976">
        <v>6</v>
      </c>
      <c r="U9976">
        <v>0</v>
      </c>
      <c r="V9976">
        <v>0</v>
      </c>
      <c r="W9976">
        <v>0</v>
      </c>
      <c r="X9976">
        <v>24.976962521511052</v>
      </c>
      <c r="Y9976">
        <v>0</v>
      </c>
      <c r="Z9976">
        <v>0</v>
      </c>
      <c r="AA9976">
        <v>0</v>
      </c>
      <c r="AB9976">
        <v>4.7516559440434207</v>
      </c>
      <c r="AC9976">
        <v>0</v>
      </c>
      <c r="AD9976">
        <v>0</v>
      </c>
      <c r="AE9976">
        <v>29.728618465554472</v>
      </c>
    </row>
    <row r="9977" spans="1:31" x14ac:dyDescent="0.3">
      <c r="A9977">
        <v>2712648</v>
      </c>
      <c r="B9977">
        <v>1</v>
      </c>
      <c r="C9977" t="s">
        <v>80</v>
      </c>
      <c r="D9977" t="s">
        <v>83</v>
      </c>
      <c r="E9977" t="s">
        <v>145</v>
      </c>
      <c r="F9977" t="s">
        <v>27043</v>
      </c>
      <c r="G9977" t="s">
        <v>230</v>
      </c>
      <c r="H9977" t="s">
        <v>135</v>
      </c>
      <c r="I9977" t="s">
        <v>136</v>
      </c>
      <c r="J9977" t="s">
        <v>137</v>
      </c>
      <c r="K9977" t="s">
        <v>138</v>
      </c>
      <c r="L9977" t="s">
        <v>27044</v>
      </c>
      <c r="M9977" t="s">
        <v>27045</v>
      </c>
      <c r="N9977">
        <v>2.4797222219999999</v>
      </c>
      <c r="O9977">
        <v>0</v>
      </c>
      <c r="P9977">
        <v>0</v>
      </c>
      <c r="Q9977">
        <v>0</v>
      </c>
      <c r="R9977">
        <v>0</v>
      </c>
      <c r="S9977">
        <v>0</v>
      </c>
      <c r="T9977">
        <v>1</v>
      </c>
      <c r="U9977">
        <v>0</v>
      </c>
      <c r="V9977">
        <v>0</v>
      </c>
      <c r="W9977">
        <v>0</v>
      </c>
      <c r="X9977">
        <v>0</v>
      </c>
      <c r="Y9977">
        <v>0</v>
      </c>
      <c r="Z9977">
        <v>0</v>
      </c>
      <c r="AA9977">
        <v>0</v>
      </c>
      <c r="AB9977">
        <v>0.47743831155322003</v>
      </c>
      <c r="AC9977">
        <v>0</v>
      </c>
      <c r="AD9977">
        <v>0</v>
      </c>
      <c r="AE9977">
        <v>0.47743831155322003</v>
      </c>
    </row>
    <row r="9978" spans="1:31" x14ac:dyDescent="0.3">
      <c r="A9978">
        <v>2712399</v>
      </c>
      <c r="B9978">
        <v>1</v>
      </c>
      <c r="C9978" t="s">
        <v>80</v>
      </c>
      <c r="D9978" t="s">
        <v>100</v>
      </c>
      <c r="E9978" t="s">
        <v>132</v>
      </c>
      <c r="F9978" t="s">
        <v>27046</v>
      </c>
      <c r="G9978" t="s">
        <v>209</v>
      </c>
      <c r="H9978" t="s">
        <v>135</v>
      </c>
      <c r="I9978" t="s">
        <v>136</v>
      </c>
      <c r="J9978" t="s">
        <v>137</v>
      </c>
      <c r="K9978" t="s">
        <v>210</v>
      </c>
      <c r="L9978" t="s">
        <v>27047</v>
      </c>
      <c r="M9978" t="s">
        <v>27048</v>
      </c>
      <c r="N9978">
        <v>4.9011111109999996</v>
      </c>
      <c r="O9978">
        <v>0</v>
      </c>
      <c r="P9978">
        <v>266</v>
      </c>
      <c r="Q9978">
        <v>0</v>
      </c>
      <c r="R9978">
        <v>1</v>
      </c>
      <c r="S9978">
        <v>0</v>
      </c>
      <c r="T9978">
        <v>19</v>
      </c>
      <c r="U9978">
        <v>0</v>
      </c>
      <c r="V9978">
        <v>0</v>
      </c>
      <c r="W9978">
        <v>0</v>
      </c>
      <c r="X9978">
        <v>124.38317525853479</v>
      </c>
      <c r="Y9978">
        <v>0</v>
      </c>
      <c r="Z9978">
        <v>0</v>
      </c>
      <c r="AA9978">
        <v>0</v>
      </c>
      <c r="AB9978">
        <v>37.462703225863663</v>
      </c>
      <c r="AC9978">
        <v>0</v>
      </c>
      <c r="AD9978">
        <v>0</v>
      </c>
      <c r="AE9978">
        <v>161.84587848439844</v>
      </c>
    </row>
    <row r="9979" spans="1:31" x14ac:dyDescent="0.3">
      <c r="A9979">
        <v>2712840</v>
      </c>
      <c r="B9979">
        <v>1</v>
      </c>
      <c r="C9979" t="s">
        <v>80</v>
      </c>
      <c r="D9979" t="s">
        <v>82</v>
      </c>
      <c r="E9979" t="s">
        <v>145</v>
      </c>
      <c r="F9979" t="s">
        <v>27049</v>
      </c>
      <c r="G9979" t="s">
        <v>181</v>
      </c>
      <c r="H9979" t="s">
        <v>135</v>
      </c>
      <c r="I9979" t="s">
        <v>136</v>
      </c>
      <c r="J9979" t="s">
        <v>137</v>
      </c>
      <c r="K9979" t="s">
        <v>138</v>
      </c>
      <c r="L9979" t="s">
        <v>27050</v>
      </c>
      <c r="M9979" t="s">
        <v>27051</v>
      </c>
      <c r="N9979">
        <v>1.7008333330000001</v>
      </c>
      <c r="O9979">
        <v>0</v>
      </c>
      <c r="P9979">
        <v>0</v>
      </c>
      <c r="Q9979">
        <v>0</v>
      </c>
      <c r="R9979">
        <v>0</v>
      </c>
      <c r="S9979">
        <v>0</v>
      </c>
      <c r="T9979">
        <v>2</v>
      </c>
      <c r="U9979">
        <v>0</v>
      </c>
      <c r="V9979">
        <v>0</v>
      </c>
      <c r="W9979">
        <v>0</v>
      </c>
      <c r="X9979">
        <v>0</v>
      </c>
      <c r="Y9979">
        <v>0</v>
      </c>
      <c r="Z9979">
        <v>0</v>
      </c>
      <c r="AA9979">
        <v>0</v>
      </c>
      <c r="AB9979">
        <v>1.5004040264999998</v>
      </c>
      <c r="AC9979">
        <v>0</v>
      </c>
      <c r="AD9979">
        <v>0</v>
      </c>
      <c r="AE9979">
        <v>1.5004040264999998</v>
      </c>
    </row>
    <row r="9980" spans="1:31" x14ac:dyDescent="0.3">
      <c r="A9980">
        <v>2712548</v>
      </c>
      <c r="B9980">
        <v>1</v>
      </c>
      <c r="C9980" t="s">
        <v>81</v>
      </c>
      <c r="D9980" t="s">
        <v>120</v>
      </c>
      <c r="E9980" t="s">
        <v>156</v>
      </c>
      <c r="F9980" t="s">
        <v>6017</v>
      </c>
      <c r="G9980" t="s">
        <v>209</v>
      </c>
      <c r="H9980" t="s">
        <v>153</v>
      </c>
      <c r="I9980" t="s">
        <v>136</v>
      </c>
      <c r="J9980" t="s">
        <v>137</v>
      </c>
      <c r="K9980" t="s">
        <v>210</v>
      </c>
      <c r="L9980" t="s">
        <v>27052</v>
      </c>
      <c r="M9980" t="s">
        <v>27053</v>
      </c>
      <c r="N9980">
        <v>6.750277777</v>
      </c>
      <c r="O9980">
        <v>0</v>
      </c>
      <c r="P9980">
        <v>345</v>
      </c>
      <c r="Q9980">
        <v>8</v>
      </c>
      <c r="R9980">
        <v>16</v>
      </c>
      <c r="S9980">
        <v>0</v>
      </c>
      <c r="T9980">
        <v>29</v>
      </c>
      <c r="U9980">
        <v>0</v>
      </c>
      <c r="V9980">
        <v>0</v>
      </c>
      <c r="W9980">
        <v>0</v>
      </c>
      <c r="X9980">
        <v>435.5023714456118</v>
      </c>
      <c r="Y9980">
        <v>0</v>
      </c>
      <c r="Z9980">
        <v>12.098077853049842</v>
      </c>
      <c r="AA9980">
        <v>0</v>
      </c>
      <c r="AB9980">
        <v>147.61863516671212</v>
      </c>
      <c r="AC9980">
        <v>0</v>
      </c>
      <c r="AD9980">
        <v>0</v>
      </c>
      <c r="AE9980">
        <v>595.21908446537373</v>
      </c>
    </row>
    <row r="9981" spans="1:31" x14ac:dyDescent="0.3">
      <c r="A9981">
        <v>2712213</v>
      </c>
      <c r="B9981">
        <v>1</v>
      </c>
      <c r="C9981" t="s">
        <v>80</v>
      </c>
      <c r="D9981" t="s">
        <v>101</v>
      </c>
      <c r="E9981" t="s">
        <v>161</v>
      </c>
      <c r="F9981" t="s">
        <v>27054</v>
      </c>
      <c r="G9981" t="s">
        <v>170</v>
      </c>
      <c r="H9981" t="s">
        <v>135</v>
      </c>
      <c r="I9981" t="s">
        <v>136</v>
      </c>
      <c r="J9981" t="s">
        <v>137</v>
      </c>
      <c r="K9981" t="s">
        <v>138</v>
      </c>
      <c r="L9981" t="s">
        <v>27055</v>
      </c>
      <c r="M9981" t="s">
        <v>27056</v>
      </c>
      <c r="N9981">
        <v>0.686111111</v>
      </c>
      <c r="O9981">
        <v>0</v>
      </c>
      <c r="P9981">
        <v>77</v>
      </c>
      <c r="Q9981">
        <v>0</v>
      </c>
      <c r="R9981">
        <v>0</v>
      </c>
      <c r="S9981">
        <v>0</v>
      </c>
      <c r="T9981">
        <v>16</v>
      </c>
      <c r="U9981">
        <v>0</v>
      </c>
      <c r="V9981">
        <v>0</v>
      </c>
      <c r="W9981">
        <v>0</v>
      </c>
      <c r="X9981">
        <v>4.4956144430479155</v>
      </c>
      <c r="Y9981">
        <v>0</v>
      </c>
      <c r="Z9981">
        <v>0</v>
      </c>
      <c r="AA9981">
        <v>0</v>
      </c>
      <c r="AB9981">
        <v>8.0654455725443785</v>
      </c>
      <c r="AC9981">
        <v>0</v>
      </c>
      <c r="AD9981">
        <v>0</v>
      </c>
      <c r="AE9981">
        <v>12.561060015592293</v>
      </c>
    </row>
    <row r="9982" spans="1:31" x14ac:dyDescent="0.3">
      <c r="A9982">
        <v>2712382</v>
      </c>
      <c r="B9982">
        <v>1</v>
      </c>
      <c r="C9982" t="s">
        <v>80</v>
      </c>
      <c r="D9982" t="s">
        <v>82</v>
      </c>
      <c r="E9982" t="s">
        <v>200</v>
      </c>
      <c r="F9982" t="s">
        <v>27057</v>
      </c>
      <c r="G9982" t="s">
        <v>543</v>
      </c>
      <c r="H9982" t="s">
        <v>135</v>
      </c>
      <c r="I9982" t="s">
        <v>136</v>
      </c>
      <c r="J9982" t="s">
        <v>137</v>
      </c>
      <c r="K9982" t="s">
        <v>138</v>
      </c>
      <c r="L9982" t="s">
        <v>27058</v>
      </c>
      <c r="M9982" t="s">
        <v>27059</v>
      </c>
      <c r="N9982">
        <v>1.0419444440000001</v>
      </c>
      <c r="O9982">
        <v>0</v>
      </c>
      <c r="P9982">
        <v>1</v>
      </c>
      <c r="Q9982">
        <v>0</v>
      </c>
      <c r="R9982">
        <v>0</v>
      </c>
      <c r="S9982">
        <v>0</v>
      </c>
      <c r="T9982">
        <v>228</v>
      </c>
      <c r="U9982">
        <v>0</v>
      </c>
      <c r="V9982">
        <v>0</v>
      </c>
      <c r="W9982">
        <v>0</v>
      </c>
      <c r="X9982">
        <v>0.53009570837360254</v>
      </c>
      <c r="Y9982">
        <v>0</v>
      </c>
      <c r="Z9982">
        <v>0</v>
      </c>
      <c r="AA9982">
        <v>0</v>
      </c>
      <c r="AB9982">
        <v>111.41926112660342</v>
      </c>
      <c r="AC9982">
        <v>0</v>
      </c>
      <c r="AD9982">
        <v>0</v>
      </c>
      <c r="AE9982">
        <v>111.94935683497702</v>
      </c>
    </row>
    <row r="9983" spans="1:31" x14ac:dyDescent="0.3">
      <c r="A9983">
        <v>2712362</v>
      </c>
      <c r="B9983">
        <v>1</v>
      </c>
      <c r="C9983" t="s">
        <v>80</v>
      </c>
      <c r="D9983" t="s">
        <v>88</v>
      </c>
      <c r="E9983" t="s">
        <v>161</v>
      </c>
      <c r="F9983" t="s">
        <v>27060</v>
      </c>
      <c r="G9983" t="s">
        <v>300</v>
      </c>
      <c r="H9983" t="s">
        <v>135</v>
      </c>
      <c r="I9983" t="s">
        <v>136</v>
      </c>
      <c r="J9983" t="s">
        <v>137</v>
      </c>
      <c r="K9983" t="s">
        <v>210</v>
      </c>
      <c r="L9983" t="s">
        <v>27061</v>
      </c>
      <c r="M9983" t="s">
        <v>27062</v>
      </c>
      <c r="N9983">
        <v>1.9216666659999999</v>
      </c>
      <c r="O9983">
        <v>0</v>
      </c>
      <c r="P9983">
        <v>42</v>
      </c>
      <c r="Q9983">
        <v>0</v>
      </c>
      <c r="R9983">
        <v>0</v>
      </c>
      <c r="S9983">
        <v>0</v>
      </c>
      <c r="T9983">
        <v>0</v>
      </c>
      <c r="U9983">
        <v>0</v>
      </c>
      <c r="V9983">
        <v>0</v>
      </c>
      <c r="W9983">
        <v>0</v>
      </c>
      <c r="X9983">
        <v>14.108524059444976</v>
      </c>
      <c r="Y9983">
        <v>0</v>
      </c>
      <c r="Z9983">
        <v>0</v>
      </c>
      <c r="AA9983">
        <v>0</v>
      </c>
      <c r="AB9983">
        <v>0</v>
      </c>
      <c r="AC9983">
        <v>0</v>
      </c>
      <c r="AD9983">
        <v>0</v>
      </c>
      <c r="AE9983">
        <v>14.108524059444976</v>
      </c>
    </row>
    <row r="9984" spans="1:31" x14ac:dyDescent="0.3">
      <c r="A9984">
        <v>2712568</v>
      </c>
      <c r="B9984">
        <v>1</v>
      </c>
      <c r="C9984" t="s">
        <v>80</v>
      </c>
      <c r="D9984" t="s">
        <v>85</v>
      </c>
      <c r="E9984" t="s">
        <v>156</v>
      </c>
      <c r="F9984" t="s">
        <v>27063</v>
      </c>
      <c r="G9984" t="s">
        <v>170</v>
      </c>
      <c r="H9984" t="s">
        <v>153</v>
      </c>
      <c r="I9984" t="s">
        <v>136</v>
      </c>
      <c r="J9984" t="s">
        <v>137</v>
      </c>
      <c r="K9984" t="s">
        <v>138</v>
      </c>
      <c r="L9984" t="s">
        <v>27064</v>
      </c>
      <c r="M9984" t="s">
        <v>27065</v>
      </c>
      <c r="N9984">
        <v>1.6669444440000001</v>
      </c>
      <c r="O9984">
        <v>0</v>
      </c>
      <c r="P9984">
        <v>461</v>
      </c>
      <c r="Q9984">
        <v>0</v>
      </c>
      <c r="R9984">
        <v>0</v>
      </c>
      <c r="S9984">
        <v>0</v>
      </c>
      <c r="T9984">
        <v>85</v>
      </c>
      <c r="U9984">
        <v>0</v>
      </c>
      <c r="V9984">
        <v>0</v>
      </c>
      <c r="W9984">
        <v>0</v>
      </c>
      <c r="X9984">
        <v>148.2479041104819</v>
      </c>
      <c r="Y9984">
        <v>0</v>
      </c>
      <c r="Z9984">
        <v>0</v>
      </c>
      <c r="AA9984">
        <v>0</v>
      </c>
      <c r="AB9984">
        <v>124.84689250345957</v>
      </c>
      <c r="AC9984">
        <v>0</v>
      </c>
      <c r="AD9984">
        <v>0</v>
      </c>
      <c r="AE9984">
        <v>273.09479661394147</v>
      </c>
    </row>
    <row r="9985" spans="1:31" x14ac:dyDescent="0.3">
      <c r="A9985">
        <v>2712319</v>
      </c>
      <c r="B9985">
        <v>1</v>
      </c>
      <c r="C9985" t="s">
        <v>80</v>
      </c>
      <c r="D9985" t="s">
        <v>82</v>
      </c>
      <c r="E9985" t="s">
        <v>161</v>
      </c>
      <c r="F9985" t="s">
        <v>27066</v>
      </c>
      <c r="G9985" t="s">
        <v>170</v>
      </c>
      <c r="H9985" t="s">
        <v>135</v>
      </c>
      <c r="I9985" t="s">
        <v>136</v>
      </c>
      <c r="J9985" t="s">
        <v>137</v>
      </c>
      <c r="K9985" t="s">
        <v>138</v>
      </c>
      <c r="L9985" t="s">
        <v>27067</v>
      </c>
      <c r="M9985" t="s">
        <v>27068</v>
      </c>
      <c r="N9985">
        <v>0.53027777700000001</v>
      </c>
      <c r="O9985">
        <v>0</v>
      </c>
      <c r="P9985">
        <v>116</v>
      </c>
      <c r="Q9985">
        <v>0</v>
      </c>
      <c r="R9985">
        <v>0</v>
      </c>
      <c r="S9985">
        <v>0</v>
      </c>
      <c r="T9985">
        <v>13</v>
      </c>
      <c r="U9985">
        <v>0</v>
      </c>
      <c r="V9985">
        <v>0</v>
      </c>
      <c r="W9985">
        <v>0</v>
      </c>
      <c r="X9985">
        <v>10.586527334502735</v>
      </c>
      <c r="Y9985">
        <v>0</v>
      </c>
      <c r="Z9985">
        <v>0</v>
      </c>
      <c r="AA9985">
        <v>0</v>
      </c>
      <c r="AB9985">
        <v>2.4714760722012072</v>
      </c>
      <c r="AC9985">
        <v>0</v>
      </c>
      <c r="AD9985">
        <v>0</v>
      </c>
      <c r="AE9985">
        <v>13.058003406703943</v>
      </c>
    </row>
    <row r="9986" spans="1:31" x14ac:dyDescent="0.3">
      <c r="A9986">
        <v>2712225</v>
      </c>
      <c r="B9986">
        <v>1</v>
      </c>
      <c r="C9986" t="s">
        <v>80</v>
      </c>
      <c r="D9986" t="s">
        <v>104</v>
      </c>
      <c r="E9986" t="s">
        <v>213</v>
      </c>
      <c r="F9986" t="s">
        <v>26985</v>
      </c>
      <c r="G9986" t="s">
        <v>152</v>
      </c>
      <c r="H9986" t="s">
        <v>153</v>
      </c>
      <c r="I9986" t="s">
        <v>136</v>
      </c>
      <c r="J9986" t="s">
        <v>137</v>
      </c>
      <c r="K9986" t="s">
        <v>138</v>
      </c>
      <c r="L9986" t="s">
        <v>27069</v>
      </c>
      <c r="M9986" t="s">
        <v>27070</v>
      </c>
      <c r="N9986">
        <v>1.0013888879999999</v>
      </c>
      <c r="O9986">
        <v>10</v>
      </c>
      <c r="P9986">
        <v>415</v>
      </c>
      <c r="Q9986">
        <v>12</v>
      </c>
      <c r="R9986">
        <v>24</v>
      </c>
      <c r="S9986">
        <v>18</v>
      </c>
      <c r="T9986">
        <v>52</v>
      </c>
      <c r="U9986">
        <v>0</v>
      </c>
      <c r="V9986">
        <v>0</v>
      </c>
      <c r="W9986">
        <v>5.0253879128199328</v>
      </c>
      <c r="X9986">
        <v>62.903566103866069</v>
      </c>
      <c r="Y9986">
        <v>11.087474483122223</v>
      </c>
      <c r="Z9986">
        <v>2.5861361671888687</v>
      </c>
      <c r="AA9986">
        <v>57.492525436547822</v>
      </c>
      <c r="AB9986">
        <v>19.998396241276261</v>
      </c>
      <c r="AC9986">
        <v>0</v>
      </c>
      <c r="AD9986">
        <v>0</v>
      </c>
      <c r="AE9986">
        <v>159.09348634482117</v>
      </c>
    </row>
    <row r="9987" spans="1:31" x14ac:dyDescent="0.3">
      <c r="A9987">
        <v>2712557</v>
      </c>
      <c r="B9987">
        <v>1</v>
      </c>
      <c r="C9987" t="s">
        <v>80</v>
      </c>
      <c r="D9987" t="s">
        <v>104</v>
      </c>
      <c r="E9987" t="s">
        <v>145</v>
      </c>
      <c r="F9987" t="s">
        <v>27071</v>
      </c>
      <c r="G9987" t="s">
        <v>230</v>
      </c>
      <c r="H9987" t="s">
        <v>135</v>
      </c>
      <c r="I9987" t="s">
        <v>136</v>
      </c>
      <c r="J9987" t="s">
        <v>137</v>
      </c>
      <c r="K9987" t="s">
        <v>138</v>
      </c>
      <c r="L9987" t="s">
        <v>27072</v>
      </c>
      <c r="M9987" t="s">
        <v>27073</v>
      </c>
      <c r="N9987">
        <v>4.5663888879999996</v>
      </c>
      <c r="O9987">
        <v>0</v>
      </c>
      <c r="P9987">
        <v>2</v>
      </c>
      <c r="Q9987">
        <v>0</v>
      </c>
      <c r="R9987">
        <v>0</v>
      </c>
      <c r="S9987">
        <v>0</v>
      </c>
      <c r="T9987">
        <v>0</v>
      </c>
      <c r="U9987">
        <v>0</v>
      </c>
      <c r="V9987">
        <v>0</v>
      </c>
      <c r="W9987">
        <v>0</v>
      </c>
      <c r="X9987">
        <v>2.54060544892707</v>
      </c>
      <c r="Y9987">
        <v>0</v>
      </c>
      <c r="Z9987">
        <v>0</v>
      </c>
      <c r="AA9987">
        <v>0</v>
      </c>
      <c r="AB9987">
        <v>0</v>
      </c>
      <c r="AC9987">
        <v>0</v>
      </c>
      <c r="AD9987">
        <v>0</v>
      </c>
      <c r="AE9987">
        <v>2.54060544892707</v>
      </c>
    </row>
    <row r="9988" spans="1:31" x14ac:dyDescent="0.3">
      <c r="A9988">
        <v>2712520</v>
      </c>
      <c r="B9988">
        <v>2</v>
      </c>
      <c r="C9988" t="s">
        <v>80</v>
      </c>
      <c r="D9988" t="s">
        <v>97</v>
      </c>
      <c r="E9988" t="s">
        <v>156</v>
      </c>
      <c r="F9988" t="s">
        <v>27074</v>
      </c>
      <c r="G9988" t="s">
        <v>170</v>
      </c>
      <c r="H9988" t="s">
        <v>153</v>
      </c>
      <c r="I9988" t="s">
        <v>136</v>
      </c>
      <c r="J9988" t="s">
        <v>137</v>
      </c>
      <c r="K9988" t="s">
        <v>138</v>
      </c>
      <c r="L9988" t="s">
        <v>26507</v>
      </c>
      <c r="M9988" t="s">
        <v>27075</v>
      </c>
      <c r="N9988">
        <v>2.3094444439999999</v>
      </c>
      <c r="O9988">
        <v>0</v>
      </c>
      <c r="P9988">
        <v>27</v>
      </c>
      <c r="Q9988">
        <v>0</v>
      </c>
      <c r="R9988">
        <v>27</v>
      </c>
      <c r="S9988">
        <v>0</v>
      </c>
      <c r="T9988">
        <v>9</v>
      </c>
      <c r="U9988">
        <v>0</v>
      </c>
      <c r="V9988">
        <v>0</v>
      </c>
      <c r="W9988">
        <v>0</v>
      </c>
      <c r="X9988">
        <v>32.841578244256787</v>
      </c>
      <c r="Y9988">
        <v>0</v>
      </c>
      <c r="Z9988">
        <v>30.687081927312594</v>
      </c>
      <c r="AA9988">
        <v>0</v>
      </c>
      <c r="AB9988">
        <v>6.0628668873589389</v>
      </c>
      <c r="AC9988">
        <v>0</v>
      </c>
      <c r="AD9988">
        <v>0</v>
      </c>
      <c r="AE9988">
        <v>69.591527058928321</v>
      </c>
    </row>
    <row r="9989" spans="1:31" x14ac:dyDescent="0.3">
      <c r="A9989">
        <v>2712618</v>
      </c>
      <c r="B9989">
        <v>2</v>
      </c>
      <c r="C9989" t="s">
        <v>81</v>
      </c>
      <c r="D9989" t="s">
        <v>120</v>
      </c>
      <c r="E9989" t="s">
        <v>132</v>
      </c>
      <c r="F9989" t="s">
        <v>27076</v>
      </c>
      <c r="G9989" t="s">
        <v>158</v>
      </c>
      <c r="H9989" t="s">
        <v>135</v>
      </c>
      <c r="I9989" t="s">
        <v>136</v>
      </c>
      <c r="J9989" t="s">
        <v>137</v>
      </c>
      <c r="K9989" t="s">
        <v>138</v>
      </c>
      <c r="L9989" t="s">
        <v>26659</v>
      </c>
      <c r="M9989" t="s">
        <v>27077</v>
      </c>
      <c r="N9989">
        <v>1.1988888879999999</v>
      </c>
      <c r="O9989">
        <v>0</v>
      </c>
      <c r="P9989">
        <v>409</v>
      </c>
      <c r="Q9989">
        <v>0</v>
      </c>
      <c r="R9989">
        <v>2</v>
      </c>
      <c r="S9989">
        <v>0</v>
      </c>
      <c r="T9989">
        <v>17</v>
      </c>
      <c r="U9989">
        <v>0</v>
      </c>
      <c r="V9989">
        <v>0</v>
      </c>
      <c r="W9989">
        <v>0</v>
      </c>
      <c r="X9989">
        <v>155.59368103817656</v>
      </c>
      <c r="Y9989">
        <v>0</v>
      </c>
      <c r="Z9989">
        <v>0</v>
      </c>
      <c r="AA9989">
        <v>0</v>
      </c>
      <c r="AB9989">
        <v>9.37598626418003</v>
      </c>
      <c r="AC9989">
        <v>0</v>
      </c>
      <c r="AD9989">
        <v>0</v>
      </c>
      <c r="AE9989">
        <v>164.96966730235658</v>
      </c>
    </row>
    <row r="9990" spans="1:31" x14ac:dyDescent="0.3">
      <c r="A9990">
        <v>2712302</v>
      </c>
      <c r="B9990">
        <v>1</v>
      </c>
      <c r="C9990" t="s">
        <v>80</v>
      </c>
      <c r="D9990" t="s">
        <v>107</v>
      </c>
      <c r="E9990" t="s">
        <v>213</v>
      </c>
      <c r="F9990" t="s">
        <v>6384</v>
      </c>
      <c r="G9990" t="s">
        <v>152</v>
      </c>
      <c r="H9990" t="s">
        <v>153</v>
      </c>
      <c r="I9990" t="s">
        <v>136</v>
      </c>
      <c r="J9990" t="s">
        <v>137</v>
      </c>
      <c r="K9990" t="s">
        <v>138</v>
      </c>
      <c r="L9990" t="s">
        <v>27078</v>
      </c>
      <c r="M9990" t="s">
        <v>27079</v>
      </c>
      <c r="N9990">
        <v>1.696666666</v>
      </c>
      <c r="O9990">
        <v>0</v>
      </c>
      <c r="P9990">
        <v>499</v>
      </c>
      <c r="Q9990">
        <v>4</v>
      </c>
      <c r="R9990">
        <v>3</v>
      </c>
      <c r="S9990">
        <v>0</v>
      </c>
      <c r="T9990">
        <v>28</v>
      </c>
      <c r="U9990">
        <v>0</v>
      </c>
      <c r="V9990">
        <v>1</v>
      </c>
      <c r="W9990">
        <v>0</v>
      </c>
      <c r="X9990">
        <v>78.344905861655548</v>
      </c>
      <c r="Y9990">
        <v>3.4831452145035704</v>
      </c>
      <c r="Z9990">
        <v>0.86878929195636001</v>
      </c>
      <c r="AA9990">
        <v>0</v>
      </c>
      <c r="AB9990">
        <v>50.337696292084892</v>
      </c>
      <c r="AC9990">
        <v>0</v>
      </c>
      <c r="AD9990">
        <v>2.5380732101999399</v>
      </c>
      <c r="AE9990">
        <v>135.5726098704003</v>
      </c>
    </row>
    <row r="9991" spans="1:31" x14ac:dyDescent="0.3">
      <c r="A9991">
        <v>2712388</v>
      </c>
      <c r="B9991">
        <v>1</v>
      </c>
      <c r="C9991" t="s">
        <v>80</v>
      </c>
      <c r="D9991" t="s">
        <v>83</v>
      </c>
      <c r="E9991" t="s">
        <v>200</v>
      </c>
      <c r="F9991" t="s">
        <v>26100</v>
      </c>
      <c r="G9991" t="s">
        <v>393</v>
      </c>
      <c r="H9991" t="s">
        <v>135</v>
      </c>
      <c r="I9991" t="s">
        <v>136</v>
      </c>
      <c r="J9991" t="s">
        <v>137</v>
      </c>
      <c r="K9991" t="s">
        <v>138</v>
      </c>
      <c r="L9991" t="s">
        <v>27080</v>
      </c>
      <c r="M9991" t="s">
        <v>27081</v>
      </c>
      <c r="N9991">
        <v>0.93305555500000004</v>
      </c>
      <c r="O9991">
        <v>0</v>
      </c>
      <c r="P9991">
        <v>0</v>
      </c>
      <c r="Q9991">
        <v>0</v>
      </c>
      <c r="R9991">
        <v>0</v>
      </c>
      <c r="S9991">
        <v>0</v>
      </c>
      <c r="T9991">
        <v>11</v>
      </c>
      <c r="U9991">
        <v>0</v>
      </c>
      <c r="V9991">
        <v>0</v>
      </c>
      <c r="W9991">
        <v>0</v>
      </c>
      <c r="X9991">
        <v>0</v>
      </c>
      <c r="Y9991">
        <v>0</v>
      </c>
      <c r="Z9991">
        <v>0</v>
      </c>
      <c r="AA9991">
        <v>0</v>
      </c>
      <c r="AB9991">
        <v>17.281981903628655</v>
      </c>
      <c r="AC9991">
        <v>0</v>
      </c>
      <c r="AD9991">
        <v>0</v>
      </c>
      <c r="AE9991">
        <v>17.281981903628655</v>
      </c>
    </row>
    <row r="9992" spans="1:31" x14ac:dyDescent="0.3">
      <c r="A9992">
        <v>2712242</v>
      </c>
      <c r="B9992">
        <v>1</v>
      </c>
      <c r="C9992" t="s">
        <v>80</v>
      </c>
      <c r="D9992" t="s">
        <v>82</v>
      </c>
      <c r="E9992" t="s">
        <v>150</v>
      </c>
      <c r="F9992" t="s">
        <v>27082</v>
      </c>
      <c r="G9992" t="s">
        <v>152</v>
      </c>
      <c r="H9992" t="s">
        <v>153</v>
      </c>
      <c r="I9992" t="s">
        <v>136</v>
      </c>
      <c r="J9992" t="s">
        <v>137</v>
      </c>
      <c r="K9992" t="s">
        <v>138</v>
      </c>
      <c r="L9992" t="s">
        <v>27083</v>
      </c>
      <c r="M9992" t="s">
        <v>26935</v>
      </c>
      <c r="N9992">
        <v>1.556944444</v>
      </c>
      <c r="O9992">
        <v>0</v>
      </c>
      <c r="P9992">
        <v>4472</v>
      </c>
      <c r="Q9992">
        <v>0</v>
      </c>
      <c r="R9992">
        <v>0</v>
      </c>
      <c r="S9992">
        <v>4</v>
      </c>
      <c r="T9992">
        <v>579</v>
      </c>
      <c r="U9992">
        <v>0</v>
      </c>
      <c r="V9992">
        <v>0</v>
      </c>
      <c r="W9992">
        <v>0</v>
      </c>
      <c r="X9992">
        <v>1496.1458048070729</v>
      </c>
      <c r="Y9992">
        <v>0</v>
      </c>
      <c r="Z9992">
        <v>0</v>
      </c>
      <c r="AA9992">
        <v>122.70819851321804</v>
      </c>
      <c r="AB9992">
        <v>595.92424111510979</v>
      </c>
      <c r="AC9992">
        <v>0</v>
      </c>
      <c r="AD9992">
        <v>0</v>
      </c>
      <c r="AE9992">
        <v>2214.7782444354007</v>
      </c>
    </row>
    <row r="9993" spans="1:31" x14ac:dyDescent="0.3">
      <c r="A9993">
        <v>2712640</v>
      </c>
      <c r="B9993">
        <v>1</v>
      </c>
      <c r="C9993" t="s">
        <v>80</v>
      </c>
      <c r="D9993" t="s">
        <v>107</v>
      </c>
      <c r="E9993" t="s">
        <v>145</v>
      </c>
      <c r="F9993" t="s">
        <v>27084</v>
      </c>
      <c r="G9993" t="s">
        <v>147</v>
      </c>
      <c r="H9993" t="s">
        <v>135</v>
      </c>
      <c r="I9993" t="s">
        <v>136</v>
      </c>
      <c r="J9993" t="s">
        <v>137</v>
      </c>
      <c r="K9993" t="s">
        <v>138</v>
      </c>
      <c r="L9993" t="s">
        <v>27085</v>
      </c>
      <c r="M9993" t="s">
        <v>27086</v>
      </c>
      <c r="N9993">
        <v>2.1208333330000002</v>
      </c>
      <c r="O9993">
        <v>0</v>
      </c>
      <c r="P9993">
        <v>1</v>
      </c>
      <c r="Q9993">
        <v>0</v>
      </c>
      <c r="R9993">
        <v>0</v>
      </c>
      <c r="S9993">
        <v>0</v>
      </c>
      <c r="T9993">
        <v>0</v>
      </c>
      <c r="U9993">
        <v>0</v>
      </c>
      <c r="V9993">
        <v>0</v>
      </c>
      <c r="W9993">
        <v>0</v>
      </c>
      <c r="X9993">
        <v>0</v>
      </c>
      <c r="Y9993">
        <v>0</v>
      </c>
      <c r="Z9993">
        <v>0</v>
      </c>
      <c r="AA9993">
        <v>0</v>
      </c>
      <c r="AB9993">
        <v>0</v>
      </c>
      <c r="AC9993">
        <v>0</v>
      </c>
      <c r="AD9993">
        <v>0</v>
      </c>
      <c r="AE9993">
        <v>0</v>
      </c>
    </row>
    <row r="9994" spans="1:31" x14ac:dyDescent="0.3">
      <c r="A9994">
        <v>2712428</v>
      </c>
      <c r="B9994">
        <v>1</v>
      </c>
      <c r="C9994" t="s">
        <v>80</v>
      </c>
      <c r="D9994" t="s">
        <v>97</v>
      </c>
      <c r="E9994" t="s">
        <v>145</v>
      </c>
      <c r="F9994" t="s">
        <v>27087</v>
      </c>
      <c r="G9994" t="s">
        <v>181</v>
      </c>
      <c r="H9994" t="s">
        <v>135</v>
      </c>
      <c r="I9994" t="s">
        <v>136</v>
      </c>
      <c r="J9994" t="s">
        <v>137</v>
      </c>
      <c r="K9994" t="s">
        <v>138</v>
      </c>
      <c r="L9994" t="s">
        <v>27088</v>
      </c>
      <c r="M9994" t="s">
        <v>27089</v>
      </c>
      <c r="N9994">
        <v>2.841111111</v>
      </c>
      <c r="O9994">
        <v>0</v>
      </c>
      <c r="P9994">
        <v>3</v>
      </c>
      <c r="Q9994">
        <v>0</v>
      </c>
      <c r="R9994">
        <v>0</v>
      </c>
      <c r="S9994">
        <v>0</v>
      </c>
      <c r="T9994">
        <v>0</v>
      </c>
      <c r="U9994">
        <v>0</v>
      </c>
      <c r="V9994">
        <v>0</v>
      </c>
      <c r="W9994">
        <v>0</v>
      </c>
      <c r="X9994">
        <v>2.4657016012530804</v>
      </c>
      <c r="Y9994">
        <v>0</v>
      </c>
      <c r="Z9994">
        <v>0</v>
      </c>
      <c r="AA9994">
        <v>0</v>
      </c>
      <c r="AB9994">
        <v>0</v>
      </c>
      <c r="AC9994">
        <v>0</v>
      </c>
      <c r="AD9994">
        <v>0</v>
      </c>
      <c r="AE9994">
        <v>2.4657016012530804</v>
      </c>
    </row>
    <row r="9995" spans="1:31" x14ac:dyDescent="0.3">
      <c r="A9995">
        <v>2712408</v>
      </c>
      <c r="B9995">
        <v>1</v>
      </c>
      <c r="C9995" t="s">
        <v>80</v>
      </c>
      <c r="D9995" t="s">
        <v>92</v>
      </c>
      <c r="E9995" t="s">
        <v>145</v>
      </c>
      <c r="F9995" t="s">
        <v>27090</v>
      </c>
      <c r="G9995" t="s">
        <v>181</v>
      </c>
      <c r="H9995" t="s">
        <v>135</v>
      </c>
      <c r="I9995" t="s">
        <v>136</v>
      </c>
      <c r="J9995" t="s">
        <v>137</v>
      </c>
      <c r="K9995" t="s">
        <v>138</v>
      </c>
      <c r="L9995" t="s">
        <v>27091</v>
      </c>
      <c r="M9995" t="s">
        <v>27092</v>
      </c>
      <c r="N9995">
        <v>1.5280555549999999</v>
      </c>
      <c r="O9995">
        <v>0</v>
      </c>
      <c r="P9995">
        <v>1</v>
      </c>
      <c r="Q9995">
        <v>0</v>
      </c>
      <c r="R9995">
        <v>0</v>
      </c>
      <c r="S9995">
        <v>0</v>
      </c>
      <c r="T9995">
        <v>0</v>
      </c>
      <c r="U9995">
        <v>0</v>
      </c>
      <c r="V9995">
        <v>0</v>
      </c>
      <c r="W9995">
        <v>0</v>
      </c>
      <c r="X9995">
        <v>0</v>
      </c>
      <c r="Y9995">
        <v>0</v>
      </c>
      <c r="Z9995">
        <v>0</v>
      </c>
      <c r="AA9995">
        <v>0</v>
      </c>
      <c r="AB9995">
        <v>0</v>
      </c>
      <c r="AC9995">
        <v>0</v>
      </c>
      <c r="AD9995">
        <v>0</v>
      </c>
      <c r="AE9995">
        <v>0</v>
      </c>
    </row>
    <row r="9996" spans="1:31" x14ac:dyDescent="0.3">
      <c r="A9996">
        <v>2712308</v>
      </c>
      <c r="B9996">
        <v>1</v>
      </c>
      <c r="C9996" t="s">
        <v>80</v>
      </c>
      <c r="D9996" t="s">
        <v>98</v>
      </c>
      <c r="E9996" t="s">
        <v>132</v>
      </c>
      <c r="F9996" t="s">
        <v>24782</v>
      </c>
      <c r="G9996" t="s">
        <v>170</v>
      </c>
      <c r="H9996" t="s">
        <v>135</v>
      </c>
      <c r="I9996" t="s">
        <v>136</v>
      </c>
      <c r="J9996" t="s">
        <v>137</v>
      </c>
      <c r="K9996" t="s">
        <v>138</v>
      </c>
      <c r="L9996" t="s">
        <v>27093</v>
      </c>
      <c r="M9996" t="s">
        <v>27094</v>
      </c>
      <c r="N9996">
        <v>0.453055555</v>
      </c>
      <c r="O9996">
        <v>0</v>
      </c>
      <c r="P9996">
        <v>113</v>
      </c>
      <c r="Q9996">
        <v>0</v>
      </c>
      <c r="R9996">
        <v>4</v>
      </c>
      <c r="S9996">
        <v>0</v>
      </c>
      <c r="T9996">
        <v>21</v>
      </c>
      <c r="U9996">
        <v>0</v>
      </c>
      <c r="V9996">
        <v>0</v>
      </c>
      <c r="W9996">
        <v>0</v>
      </c>
      <c r="X9996">
        <v>10.276561765969859</v>
      </c>
      <c r="Y9996">
        <v>0</v>
      </c>
      <c r="Z9996">
        <v>0.8350200909621901</v>
      </c>
      <c r="AA9996">
        <v>0</v>
      </c>
      <c r="AB9996">
        <v>4.436402275640055</v>
      </c>
      <c r="AC9996">
        <v>0</v>
      </c>
      <c r="AD9996">
        <v>0</v>
      </c>
      <c r="AE9996">
        <v>15.547984132572104</v>
      </c>
    </row>
    <row r="9997" spans="1:31" x14ac:dyDescent="0.3">
      <c r="A9997">
        <v>2712720</v>
      </c>
      <c r="B9997">
        <v>1</v>
      </c>
      <c r="C9997" t="s">
        <v>81</v>
      </c>
      <c r="D9997" t="s">
        <v>118</v>
      </c>
      <c r="E9997" t="s">
        <v>173</v>
      </c>
      <c r="F9997" t="s">
        <v>6880</v>
      </c>
      <c r="G9997" t="s">
        <v>152</v>
      </c>
      <c r="H9997" t="s">
        <v>153</v>
      </c>
      <c r="I9997" t="s">
        <v>136</v>
      </c>
      <c r="J9997" t="s">
        <v>137</v>
      </c>
      <c r="K9997" t="s">
        <v>138</v>
      </c>
      <c r="L9997" t="s">
        <v>27095</v>
      </c>
      <c r="M9997" t="s">
        <v>27096</v>
      </c>
      <c r="N9997">
        <v>9.8333332999999995E-2</v>
      </c>
      <c r="O9997">
        <v>17</v>
      </c>
      <c r="P9997">
        <v>1157</v>
      </c>
      <c r="Q9997">
        <v>202</v>
      </c>
      <c r="R9997">
        <v>88</v>
      </c>
      <c r="S9997">
        <v>32</v>
      </c>
      <c r="T9997">
        <v>90</v>
      </c>
      <c r="U9997">
        <v>0</v>
      </c>
      <c r="V9997">
        <v>0</v>
      </c>
      <c r="W9997">
        <v>0.41564424450148502</v>
      </c>
      <c r="X9997">
        <v>17.859950463709325</v>
      </c>
      <c r="Y9997">
        <v>42.083555432223427</v>
      </c>
      <c r="Z9997">
        <v>4.9147760737332931</v>
      </c>
      <c r="AA9997">
        <v>8.5170904146261197</v>
      </c>
      <c r="AB9997">
        <v>4.4522806365671705</v>
      </c>
      <c r="AC9997">
        <v>0</v>
      </c>
      <c r="AD9997">
        <v>0</v>
      </c>
      <c r="AE9997">
        <v>78.243297265360823</v>
      </c>
    </row>
    <row r="9998" spans="1:31" x14ac:dyDescent="0.3">
      <c r="A9998">
        <v>2712657</v>
      </c>
      <c r="B9998">
        <v>1</v>
      </c>
      <c r="C9998" t="s">
        <v>80</v>
      </c>
      <c r="D9998" t="s">
        <v>103</v>
      </c>
      <c r="E9998" t="s">
        <v>161</v>
      </c>
      <c r="F9998" t="s">
        <v>27097</v>
      </c>
      <c r="G9998" t="s">
        <v>163</v>
      </c>
      <c r="H9998" t="s">
        <v>135</v>
      </c>
      <c r="I9998" t="s">
        <v>136</v>
      </c>
      <c r="J9998" t="s">
        <v>137</v>
      </c>
      <c r="K9998" t="s">
        <v>138</v>
      </c>
      <c r="L9998" t="s">
        <v>27098</v>
      </c>
      <c r="M9998" t="s">
        <v>27099</v>
      </c>
      <c r="N9998">
        <v>7.0072222220000002</v>
      </c>
      <c r="O9998">
        <v>0</v>
      </c>
      <c r="P9998">
        <v>0</v>
      </c>
      <c r="Q9998">
        <v>0</v>
      </c>
      <c r="R9998">
        <v>3</v>
      </c>
      <c r="S9998">
        <v>0</v>
      </c>
      <c r="T9998">
        <v>1</v>
      </c>
      <c r="U9998">
        <v>0</v>
      </c>
      <c r="V9998">
        <v>0</v>
      </c>
      <c r="W9998">
        <v>0</v>
      </c>
      <c r="X9998">
        <v>0</v>
      </c>
      <c r="Y9998">
        <v>0</v>
      </c>
      <c r="Z9998">
        <v>0</v>
      </c>
      <c r="AA9998">
        <v>0</v>
      </c>
      <c r="AB9998">
        <v>0</v>
      </c>
      <c r="AC9998">
        <v>0</v>
      </c>
      <c r="AD9998">
        <v>0</v>
      </c>
      <c r="AE9998">
        <v>0</v>
      </c>
    </row>
    <row r="9999" spans="1:31" x14ac:dyDescent="0.3">
      <c r="A9999">
        <v>2712265</v>
      </c>
      <c r="B9999">
        <v>1</v>
      </c>
      <c r="C9999" t="s">
        <v>80</v>
      </c>
      <c r="D9999" t="s">
        <v>103</v>
      </c>
      <c r="E9999" t="s">
        <v>213</v>
      </c>
      <c r="F9999" t="s">
        <v>27100</v>
      </c>
      <c r="G9999" t="s">
        <v>152</v>
      </c>
      <c r="H9999" t="s">
        <v>153</v>
      </c>
      <c r="I9999" t="s">
        <v>136</v>
      </c>
      <c r="J9999" t="s">
        <v>137</v>
      </c>
      <c r="K9999" t="s">
        <v>138</v>
      </c>
      <c r="L9999" t="s">
        <v>27101</v>
      </c>
      <c r="M9999" t="s">
        <v>27102</v>
      </c>
      <c r="N9999">
        <v>0.57611111100000001</v>
      </c>
      <c r="O9999">
        <v>5</v>
      </c>
      <c r="P9999">
        <v>2760</v>
      </c>
      <c r="Q9999">
        <v>23</v>
      </c>
      <c r="R9999">
        <v>425</v>
      </c>
      <c r="S9999">
        <v>35</v>
      </c>
      <c r="T9999">
        <v>940</v>
      </c>
      <c r="U9999">
        <v>3</v>
      </c>
      <c r="V9999">
        <v>2</v>
      </c>
      <c r="W9999">
        <v>0.58921659337683341</v>
      </c>
      <c r="X9999">
        <v>244.39495789826154</v>
      </c>
      <c r="Y9999">
        <v>23.310052620092517</v>
      </c>
      <c r="Z9999">
        <v>25.402930297680964</v>
      </c>
      <c r="AA9999">
        <v>69.250950191454251</v>
      </c>
      <c r="AB9999">
        <v>217.71641867880362</v>
      </c>
      <c r="AC9999">
        <v>29.634580006853867</v>
      </c>
      <c r="AD9999">
        <v>4.8066227707750704</v>
      </c>
      <c r="AE9999">
        <v>615.10572905729862</v>
      </c>
    </row>
    <row r="10000" spans="1:31" x14ac:dyDescent="0.3">
      <c r="A10000">
        <v>2712365</v>
      </c>
      <c r="B10000">
        <v>1</v>
      </c>
      <c r="C10000" t="s">
        <v>80</v>
      </c>
      <c r="D10000" t="s">
        <v>98</v>
      </c>
      <c r="E10000" t="s">
        <v>156</v>
      </c>
      <c r="F10000" t="s">
        <v>27103</v>
      </c>
      <c r="G10000" t="s">
        <v>27104</v>
      </c>
      <c r="H10000" t="s">
        <v>153</v>
      </c>
      <c r="I10000" t="s">
        <v>136</v>
      </c>
      <c r="J10000" t="s">
        <v>137</v>
      </c>
      <c r="K10000" t="s">
        <v>138</v>
      </c>
      <c r="L10000" t="s">
        <v>27105</v>
      </c>
      <c r="M10000" t="s">
        <v>27106</v>
      </c>
      <c r="N10000">
        <v>1.2727777769999999</v>
      </c>
      <c r="O10000">
        <v>0</v>
      </c>
      <c r="P10000">
        <v>4</v>
      </c>
      <c r="Q10000">
        <v>0</v>
      </c>
      <c r="R10000">
        <v>15</v>
      </c>
      <c r="S10000">
        <v>0</v>
      </c>
      <c r="T10000">
        <v>50</v>
      </c>
      <c r="U10000">
        <v>0</v>
      </c>
      <c r="V10000">
        <v>0</v>
      </c>
      <c r="W10000">
        <v>0</v>
      </c>
      <c r="X10000">
        <v>1.3636867981524148</v>
      </c>
      <c r="Y10000">
        <v>0</v>
      </c>
      <c r="Z10000">
        <v>18.955695532522839</v>
      </c>
      <c r="AA10000">
        <v>0</v>
      </c>
      <c r="AB10000">
        <v>58.183312212479173</v>
      </c>
      <c r="AC10000">
        <v>0</v>
      </c>
      <c r="AD10000">
        <v>0</v>
      </c>
      <c r="AE10000">
        <v>78.502694543154433</v>
      </c>
    </row>
    <row r="10001" spans="1:31" x14ac:dyDescent="0.3">
      <c r="A10001">
        <v>2712614</v>
      </c>
      <c r="B10001">
        <v>1</v>
      </c>
      <c r="C10001" t="s">
        <v>80</v>
      </c>
      <c r="D10001" t="s">
        <v>98</v>
      </c>
      <c r="E10001" t="s">
        <v>161</v>
      </c>
      <c r="F10001" t="s">
        <v>27107</v>
      </c>
      <c r="G10001" t="s">
        <v>163</v>
      </c>
      <c r="H10001" t="s">
        <v>135</v>
      </c>
      <c r="I10001" t="s">
        <v>136</v>
      </c>
      <c r="J10001" t="s">
        <v>137</v>
      </c>
      <c r="K10001" t="s">
        <v>138</v>
      </c>
      <c r="L10001" t="s">
        <v>27108</v>
      </c>
      <c r="M10001" t="s">
        <v>27109</v>
      </c>
      <c r="N10001">
        <v>1.186388888</v>
      </c>
      <c r="O10001">
        <v>0</v>
      </c>
      <c r="P10001">
        <v>31</v>
      </c>
      <c r="Q10001">
        <v>0</v>
      </c>
      <c r="R10001">
        <v>4</v>
      </c>
      <c r="S10001">
        <v>0</v>
      </c>
      <c r="T10001">
        <v>3</v>
      </c>
      <c r="U10001">
        <v>0</v>
      </c>
      <c r="V10001">
        <v>0</v>
      </c>
      <c r="W10001">
        <v>0</v>
      </c>
      <c r="X10001">
        <v>8.052904390671765</v>
      </c>
      <c r="Y10001">
        <v>0</v>
      </c>
      <c r="Z10001">
        <v>3.1576001930616968</v>
      </c>
      <c r="AA10001">
        <v>0</v>
      </c>
      <c r="AB10001">
        <v>1.1882649306576316</v>
      </c>
      <c r="AC10001">
        <v>0</v>
      </c>
      <c r="AD10001">
        <v>0</v>
      </c>
      <c r="AE10001">
        <v>12.398769514391093</v>
      </c>
    </row>
    <row r="10002" spans="1:31" x14ac:dyDescent="0.3">
      <c r="A10002">
        <v>2712345</v>
      </c>
      <c r="B10002">
        <v>1</v>
      </c>
      <c r="C10002" t="s">
        <v>80</v>
      </c>
      <c r="D10002" t="s">
        <v>107</v>
      </c>
      <c r="E10002" t="s">
        <v>150</v>
      </c>
      <c r="F10002" t="s">
        <v>1745</v>
      </c>
      <c r="G10002" t="s">
        <v>152</v>
      </c>
      <c r="H10002" t="s">
        <v>153</v>
      </c>
      <c r="I10002" t="s">
        <v>136</v>
      </c>
      <c r="J10002" t="s">
        <v>137</v>
      </c>
      <c r="K10002" t="s">
        <v>138</v>
      </c>
      <c r="L10002" t="s">
        <v>27110</v>
      </c>
      <c r="M10002" t="s">
        <v>27111</v>
      </c>
      <c r="N10002">
        <v>1.5191666660000001</v>
      </c>
      <c r="O10002">
        <v>0</v>
      </c>
      <c r="P10002">
        <v>3045</v>
      </c>
      <c r="Q10002">
        <v>0</v>
      </c>
      <c r="R10002">
        <v>4</v>
      </c>
      <c r="S10002">
        <v>2</v>
      </c>
      <c r="T10002">
        <v>285</v>
      </c>
      <c r="U10002">
        <v>0</v>
      </c>
      <c r="V10002">
        <v>1</v>
      </c>
      <c r="W10002">
        <v>0</v>
      </c>
      <c r="X10002">
        <v>447.18139736370779</v>
      </c>
      <c r="Y10002">
        <v>0</v>
      </c>
      <c r="Z10002">
        <v>2.1574749377757487</v>
      </c>
      <c r="AA10002">
        <v>75.966994542503542</v>
      </c>
      <c r="AB10002">
        <v>444.2245008230376</v>
      </c>
      <c r="AC10002">
        <v>0</v>
      </c>
      <c r="AD10002">
        <v>0.77813931266112912</v>
      </c>
      <c r="AE10002">
        <v>970.30850697968583</v>
      </c>
    </row>
    <row r="10003" spans="1:31" x14ac:dyDescent="0.3">
      <c r="A10003">
        <v>2712677</v>
      </c>
      <c r="B10003">
        <v>1</v>
      </c>
      <c r="C10003" t="s">
        <v>81</v>
      </c>
      <c r="D10003" t="s">
        <v>121</v>
      </c>
      <c r="E10003" t="s">
        <v>213</v>
      </c>
      <c r="F10003" t="s">
        <v>27112</v>
      </c>
      <c r="G10003" t="s">
        <v>152</v>
      </c>
      <c r="H10003" t="s">
        <v>153</v>
      </c>
      <c r="I10003" t="s">
        <v>136</v>
      </c>
      <c r="J10003" t="s">
        <v>137</v>
      </c>
      <c r="K10003" t="s">
        <v>138</v>
      </c>
      <c r="L10003" t="s">
        <v>27113</v>
      </c>
      <c r="M10003" t="s">
        <v>27114</v>
      </c>
      <c r="N10003">
        <v>1.449166666</v>
      </c>
      <c r="O10003">
        <v>0</v>
      </c>
      <c r="P10003">
        <v>374</v>
      </c>
      <c r="Q10003">
        <v>0</v>
      </c>
      <c r="R10003">
        <v>14</v>
      </c>
      <c r="S10003">
        <v>0</v>
      </c>
      <c r="T10003">
        <v>18</v>
      </c>
      <c r="U10003">
        <v>0</v>
      </c>
      <c r="V10003">
        <v>0</v>
      </c>
      <c r="W10003">
        <v>0</v>
      </c>
      <c r="X10003">
        <v>62.895741414381277</v>
      </c>
      <c r="Y10003">
        <v>0</v>
      </c>
      <c r="Z10003">
        <v>0.97382773862643501</v>
      </c>
      <c r="AA10003">
        <v>0</v>
      </c>
      <c r="AB10003">
        <v>26.11729795650006</v>
      </c>
      <c r="AC10003">
        <v>0</v>
      </c>
      <c r="AD10003">
        <v>0</v>
      </c>
      <c r="AE10003">
        <v>89.98686710950777</v>
      </c>
    </row>
    <row r="10004" spans="1:31" x14ac:dyDescent="0.3">
      <c r="A10004">
        <v>2712531</v>
      </c>
      <c r="B10004">
        <v>1</v>
      </c>
      <c r="C10004" t="s">
        <v>81</v>
      </c>
      <c r="D10004" t="s">
        <v>112</v>
      </c>
      <c r="E10004" t="s">
        <v>161</v>
      </c>
      <c r="F10004" t="s">
        <v>27115</v>
      </c>
      <c r="G10004" t="s">
        <v>170</v>
      </c>
      <c r="H10004" t="s">
        <v>135</v>
      </c>
      <c r="I10004" t="s">
        <v>136</v>
      </c>
      <c r="J10004" t="s">
        <v>137</v>
      </c>
      <c r="K10004" t="s">
        <v>138</v>
      </c>
      <c r="L10004" t="s">
        <v>27116</v>
      </c>
      <c r="M10004" t="s">
        <v>27117</v>
      </c>
      <c r="N10004">
        <v>0.82527777700000005</v>
      </c>
      <c r="O10004">
        <v>0</v>
      </c>
      <c r="P10004">
        <v>8</v>
      </c>
      <c r="Q10004">
        <v>0</v>
      </c>
      <c r="R10004">
        <v>0</v>
      </c>
      <c r="S10004">
        <v>0</v>
      </c>
      <c r="T10004">
        <v>0</v>
      </c>
      <c r="U10004">
        <v>0</v>
      </c>
      <c r="V10004">
        <v>0</v>
      </c>
      <c r="W10004">
        <v>0</v>
      </c>
      <c r="X10004">
        <v>0.68798166179379006</v>
      </c>
      <c r="Y10004">
        <v>0</v>
      </c>
      <c r="Z10004">
        <v>0</v>
      </c>
      <c r="AA10004">
        <v>0</v>
      </c>
      <c r="AB10004">
        <v>0</v>
      </c>
      <c r="AC10004">
        <v>0</v>
      </c>
      <c r="AD10004">
        <v>0</v>
      </c>
      <c r="AE10004">
        <v>0.68798166179379006</v>
      </c>
    </row>
    <row r="10005" spans="1:31" x14ac:dyDescent="0.3">
      <c r="A10005">
        <v>2712823</v>
      </c>
      <c r="B10005">
        <v>1</v>
      </c>
      <c r="C10005" t="s">
        <v>80</v>
      </c>
      <c r="D10005" t="s">
        <v>110</v>
      </c>
      <c r="E10005" t="s">
        <v>145</v>
      </c>
      <c r="F10005" t="s">
        <v>27118</v>
      </c>
      <c r="G10005" t="s">
        <v>181</v>
      </c>
      <c r="H10005" t="s">
        <v>135</v>
      </c>
      <c r="I10005" t="s">
        <v>136</v>
      </c>
      <c r="J10005" t="s">
        <v>137</v>
      </c>
      <c r="K10005" t="s">
        <v>138</v>
      </c>
      <c r="L10005" t="s">
        <v>27119</v>
      </c>
      <c r="M10005" t="s">
        <v>27120</v>
      </c>
      <c r="N10005">
        <v>1.521111111</v>
      </c>
      <c r="O10005">
        <v>0</v>
      </c>
      <c r="P10005">
        <v>2</v>
      </c>
      <c r="Q10005">
        <v>0</v>
      </c>
      <c r="R10005">
        <v>0</v>
      </c>
      <c r="S10005">
        <v>0</v>
      </c>
      <c r="T10005">
        <v>0</v>
      </c>
      <c r="U10005">
        <v>0</v>
      </c>
      <c r="V10005">
        <v>0</v>
      </c>
      <c r="W10005">
        <v>0</v>
      </c>
      <c r="X10005">
        <v>1.0265571960866569</v>
      </c>
      <c r="Y10005">
        <v>0</v>
      </c>
      <c r="Z10005">
        <v>0</v>
      </c>
      <c r="AA10005">
        <v>0</v>
      </c>
      <c r="AB10005">
        <v>0</v>
      </c>
      <c r="AC10005">
        <v>0</v>
      </c>
      <c r="AD10005">
        <v>0</v>
      </c>
      <c r="AE10005">
        <v>1.0265571960866569</v>
      </c>
    </row>
    <row r="10006" spans="1:31" x14ac:dyDescent="0.3">
      <c r="A10006">
        <v>2712600</v>
      </c>
      <c r="B10006">
        <v>1</v>
      </c>
      <c r="C10006" t="s">
        <v>80</v>
      </c>
      <c r="D10006" t="s">
        <v>91</v>
      </c>
      <c r="E10006" t="s">
        <v>145</v>
      </c>
      <c r="F10006" t="s">
        <v>27121</v>
      </c>
      <c r="G10006" t="s">
        <v>230</v>
      </c>
      <c r="H10006" t="s">
        <v>135</v>
      </c>
      <c r="I10006" t="s">
        <v>136</v>
      </c>
      <c r="J10006" t="s">
        <v>137</v>
      </c>
      <c r="K10006" t="s">
        <v>138</v>
      </c>
      <c r="L10006" t="s">
        <v>27122</v>
      </c>
      <c r="M10006" t="s">
        <v>27123</v>
      </c>
      <c r="N10006">
        <v>3.1627777770000001</v>
      </c>
      <c r="O10006">
        <v>0</v>
      </c>
      <c r="P10006">
        <v>2</v>
      </c>
      <c r="Q10006">
        <v>0</v>
      </c>
      <c r="R10006">
        <v>0</v>
      </c>
      <c r="S10006">
        <v>0</v>
      </c>
      <c r="T10006">
        <v>0</v>
      </c>
      <c r="U10006">
        <v>0</v>
      </c>
      <c r="V10006">
        <v>0</v>
      </c>
      <c r="W10006">
        <v>0</v>
      </c>
      <c r="X10006">
        <v>0.76229020638133349</v>
      </c>
      <c r="Y10006">
        <v>0</v>
      </c>
      <c r="Z10006">
        <v>0</v>
      </c>
      <c r="AA10006">
        <v>0</v>
      </c>
      <c r="AB10006">
        <v>0</v>
      </c>
      <c r="AC10006">
        <v>0</v>
      </c>
      <c r="AD10006">
        <v>0</v>
      </c>
      <c r="AE10006">
        <v>0.76229020638133349</v>
      </c>
    </row>
    <row r="10007" spans="1:31" x14ac:dyDescent="0.3">
      <c r="A10007">
        <v>2712351</v>
      </c>
      <c r="B10007">
        <v>1</v>
      </c>
      <c r="C10007" t="s">
        <v>80</v>
      </c>
      <c r="D10007" t="s">
        <v>96</v>
      </c>
      <c r="E10007" t="s">
        <v>145</v>
      </c>
      <c r="F10007" t="s">
        <v>26420</v>
      </c>
      <c r="G10007" t="s">
        <v>181</v>
      </c>
      <c r="H10007" t="s">
        <v>135</v>
      </c>
      <c r="I10007" t="s">
        <v>136</v>
      </c>
      <c r="J10007" t="s">
        <v>137</v>
      </c>
      <c r="K10007" t="s">
        <v>138</v>
      </c>
      <c r="L10007" t="s">
        <v>27124</v>
      </c>
      <c r="M10007" t="s">
        <v>27125</v>
      </c>
      <c r="N10007">
        <v>6.2338888880000001</v>
      </c>
      <c r="O10007">
        <v>0</v>
      </c>
      <c r="P10007">
        <v>1</v>
      </c>
      <c r="Q10007">
        <v>0</v>
      </c>
      <c r="R10007">
        <v>0</v>
      </c>
      <c r="S10007">
        <v>0</v>
      </c>
      <c r="T10007">
        <v>0</v>
      </c>
      <c r="U10007">
        <v>0</v>
      </c>
      <c r="V10007">
        <v>0</v>
      </c>
      <c r="W10007">
        <v>0</v>
      </c>
      <c r="X10007">
        <v>0.96232930147499163</v>
      </c>
      <c r="Y10007">
        <v>0</v>
      </c>
      <c r="Z10007">
        <v>0</v>
      </c>
      <c r="AA10007">
        <v>0</v>
      </c>
      <c r="AB10007">
        <v>0</v>
      </c>
      <c r="AC10007">
        <v>0</v>
      </c>
      <c r="AD10007">
        <v>0</v>
      </c>
      <c r="AE10007">
        <v>0.96232930147499163</v>
      </c>
    </row>
    <row r="10008" spans="1:31" x14ac:dyDescent="0.3">
      <c r="A10008">
        <v>2712683</v>
      </c>
      <c r="B10008">
        <v>1</v>
      </c>
      <c r="C10008" t="s">
        <v>80</v>
      </c>
      <c r="D10008" t="s">
        <v>82</v>
      </c>
      <c r="E10008" t="s">
        <v>145</v>
      </c>
      <c r="F10008" t="s">
        <v>27126</v>
      </c>
      <c r="G10008" t="s">
        <v>181</v>
      </c>
      <c r="H10008" t="s">
        <v>135</v>
      </c>
      <c r="I10008" t="s">
        <v>136</v>
      </c>
      <c r="J10008" t="s">
        <v>137</v>
      </c>
      <c r="K10008" t="s">
        <v>138</v>
      </c>
      <c r="L10008" t="s">
        <v>27127</v>
      </c>
      <c r="M10008" t="s">
        <v>27128</v>
      </c>
      <c r="N10008">
        <v>3.0761111109999999</v>
      </c>
      <c r="O10008">
        <v>0</v>
      </c>
      <c r="P10008">
        <v>0</v>
      </c>
      <c r="Q10008">
        <v>0</v>
      </c>
      <c r="R10008">
        <v>0</v>
      </c>
      <c r="S10008">
        <v>0</v>
      </c>
      <c r="T10008">
        <v>2</v>
      </c>
      <c r="U10008">
        <v>0</v>
      </c>
      <c r="V10008">
        <v>0</v>
      </c>
      <c r="W10008">
        <v>0</v>
      </c>
      <c r="X10008">
        <v>0</v>
      </c>
      <c r="Y10008">
        <v>0</v>
      </c>
      <c r="Z10008">
        <v>0</v>
      </c>
      <c r="AA10008">
        <v>0</v>
      </c>
      <c r="AB10008">
        <v>4.5476115232637495</v>
      </c>
      <c r="AC10008">
        <v>0</v>
      </c>
      <c r="AD10008">
        <v>0</v>
      </c>
      <c r="AE10008">
        <v>4.5476115232637495</v>
      </c>
    </row>
    <row r="10009" spans="1:31" x14ac:dyDescent="0.3">
      <c r="A10009">
        <v>2712740</v>
      </c>
      <c r="B10009">
        <v>1</v>
      </c>
      <c r="C10009" t="s">
        <v>80</v>
      </c>
      <c r="D10009" t="s">
        <v>106</v>
      </c>
      <c r="E10009" t="s">
        <v>150</v>
      </c>
      <c r="F10009" t="s">
        <v>5158</v>
      </c>
      <c r="G10009" t="s">
        <v>170</v>
      </c>
      <c r="H10009" t="s">
        <v>153</v>
      </c>
      <c r="I10009" t="s">
        <v>136</v>
      </c>
      <c r="J10009" t="s">
        <v>137</v>
      </c>
      <c r="K10009" t="s">
        <v>138</v>
      </c>
      <c r="L10009" t="s">
        <v>26568</v>
      </c>
      <c r="M10009" t="s">
        <v>27129</v>
      </c>
      <c r="N10009">
        <v>1.0449999999999999</v>
      </c>
      <c r="O10009">
        <v>0</v>
      </c>
      <c r="P10009">
        <v>3</v>
      </c>
      <c r="Q10009">
        <v>29</v>
      </c>
      <c r="R10009">
        <v>143</v>
      </c>
      <c r="S10009">
        <v>6</v>
      </c>
      <c r="T10009">
        <v>35</v>
      </c>
      <c r="U10009">
        <v>0</v>
      </c>
      <c r="V10009">
        <v>0</v>
      </c>
      <c r="W10009">
        <v>0</v>
      </c>
      <c r="X10009">
        <v>1.0116929915592501</v>
      </c>
      <c r="Y10009">
        <v>37.245573001163734</v>
      </c>
      <c r="Z10009">
        <v>141.85363655471659</v>
      </c>
      <c r="AA10009">
        <v>69.003992355527743</v>
      </c>
      <c r="AB10009">
        <v>49.483851878852299</v>
      </c>
      <c r="AC10009">
        <v>0</v>
      </c>
      <c r="AD10009">
        <v>0</v>
      </c>
      <c r="AE10009">
        <v>298.59874678181961</v>
      </c>
    </row>
    <row r="10010" spans="1:31" x14ac:dyDescent="0.3">
      <c r="A10010">
        <v>2712637</v>
      </c>
      <c r="B10010">
        <v>1</v>
      </c>
      <c r="C10010" t="s">
        <v>81</v>
      </c>
      <c r="D10010" t="s">
        <v>127</v>
      </c>
      <c r="E10010" t="s">
        <v>213</v>
      </c>
      <c r="F10010" t="s">
        <v>6266</v>
      </c>
      <c r="G10010" t="s">
        <v>152</v>
      </c>
      <c r="H10010" t="s">
        <v>153</v>
      </c>
      <c r="I10010" t="s">
        <v>136</v>
      </c>
      <c r="J10010" t="s">
        <v>137</v>
      </c>
      <c r="K10010" t="s">
        <v>138</v>
      </c>
      <c r="L10010" t="s">
        <v>27130</v>
      </c>
      <c r="M10010" t="s">
        <v>27131</v>
      </c>
      <c r="N10010">
        <v>3.9455555549999999</v>
      </c>
      <c r="O10010">
        <v>14</v>
      </c>
      <c r="P10010">
        <v>536</v>
      </c>
      <c r="Q10010">
        <v>82</v>
      </c>
      <c r="R10010">
        <v>86</v>
      </c>
      <c r="S10010">
        <v>17</v>
      </c>
      <c r="T10010">
        <v>40</v>
      </c>
      <c r="U10010">
        <v>4</v>
      </c>
      <c r="V10010">
        <v>0</v>
      </c>
      <c r="W10010">
        <v>7.1756912351999951</v>
      </c>
      <c r="X10010">
        <v>308.60392665692621</v>
      </c>
      <c r="Y10010">
        <v>204.9720139183718</v>
      </c>
      <c r="Z10010">
        <v>59.42964356365141</v>
      </c>
      <c r="AA10010">
        <v>204.81352448782451</v>
      </c>
      <c r="AB10010">
        <v>33.580774750486121</v>
      </c>
      <c r="AC10010">
        <v>1984.274529426636</v>
      </c>
      <c r="AD10010">
        <v>0</v>
      </c>
      <c r="AE10010">
        <v>2802.8501040390961</v>
      </c>
    </row>
    <row r="10011" spans="1:31" x14ac:dyDescent="0.3">
      <c r="A10011">
        <v>2712760</v>
      </c>
      <c r="B10011">
        <v>1</v>
      </c>
      <c r="C10011" t="s">
        <v>80</v>
      </c>
      <c r="D10011" t="s">
        <v>100</v>
      </c>
      <c r="E10011" t="s">
        <v>156</v>
      </c>
      <c r="F10011" t="s">
        <v>27132</v>
      </c>
      <c r="G10011" t="s">
        <v>862</v>
      </c>
      <c r="H10011" t="s">
        <v>153</v>
      </c>
      <c r="I10011" t="s">
        <v>136</v>
      </c>
      <c r="J10011" t="s">
        <v>137</v>
      </c>
      <c r="K10011" t="s">
        <v>138</v>
      </c>
      <c r="L10011" t="s">
        <v>27133</v>
      </c>
      <c r="M10011" t="s">
        <v>27134</v>
      </c>
      <c r="N10011">
        <v>1.5747222219999999</v>
      </c>
      <c r="O10011">
        <v>0</v>
      </c>
      <c r="P10011">
        <v>0</v>
      </c>
      <c r="Q10011">
        <v>0</v>
      </c>
      <c r="R10011">
        <v>0</v>
      </c>
      <c r="S10011">
        <v>0</v>
      </c>
      <c r="T10011">
        <v>23</v>
      </c>
      <c r="U10011">
        <v>0</v>
      </c>
      <c r="V10011">
        <v>8</v>
      </c>
      <c r="W10011">
        <v>0</v>
      </c>
      <c r="X10011">
        <v>0</v>
      </c>
      <c r="Y10011">
        <v>0</v>
      </c>
      <c r="Z10011">
        <v>0</v>
      </c>
      <c r="AA10011">
        <v>0</v>
      </c>
      <c r="AB10011">
        <v>53.47273016705585</v>
      </c>
      <c r="AC10011">
        <v>0</v>
      </c>
      <c r="AD10011">
        <v>417.06381392233197</v>
      </c>
      <c r="AE10011">
        <v>470.5365440893878</v>
      </c>
    </row>
    <row r="10012" spans="1:31" x14ac:dyDescent="0.3">
      <c r="A10012">
        <v>2712428</v>
      </c>
      <c r="B10012">
        <v>2</v>
      </c>
      <c r="C10012" t="s">
        <v>80</v>
      </c>
      <c r="D10012" t="s">
        <v>97</v>
      </c>
      <c r="E10012" t="s">
        <v>161</v>
      </c>
      <c r="F10012" t="s">
        <v>27135</v>
      </c>
      <c r="G10012" t="s">
        <v>181</v>
      </c>
      <c r="H10012" t="s">
        <v>135</v>
      </c>
      <c r="I10012" t="s">
        <v>136</v>
      </c>
      <c r="J10012" t="s">
        <v>137</v>
      </c>
      <c r="K10012" t="s">
        <v>138</v>
      </c>
      <c r="L10012" t="s">
        <v>27089</v>
      </c>
      <c r="M10012" t="s">
        <v>27136</v>
      </c>
      <c r="N10012">
        <v>0.59972222200000003</v>
      </c>
      <c r="O10012">
        <v>0</v>
      </c>
      <c r="P10012">
        <v>84</v>
      </c>
      <c r="Q10012">
        <v>0</v>
      </c>
      <c r="R10012">
        <v>0</v>
      </c>
      <c r="S10012">
        <v>0</v>
      </c>
      <c r="T10012">
        <v>2</v>
      </c>
      <c r="U10012">
        <v>0</v>
      </c>
      <c r="V10012">
        <v>0</v>
      </c>
      <c r="W10012">
        <v>0</v>
      </c>
      <c r="X10012">
        <v>10.161609448280901</v>
      </c>
      <c r="Y10012">
        <v>0</v>
      </c>
      <c r="Z10012">
        <v>0</v>
      </c>
      <c r="AA10012">
        <v>0</v>
      </c>
      <c r="AB10012">
        <v>5.9714482885603939</v>
      </c>
      <c r="AC10012">
        <v>0</v>
      </c>
      <c r="AD10012">
        <v>0</v>
      </c>
      <c r="AE10012">
        <v>16.133057736841295</v>
      </c>
    </row>
    <row r="10013" spans="1:31" x14ac:dyDescent="0.3">
      <c r="A10013">
        <v>2712660</v>
      </c>
      <c r="B10013">
        <v>1</v>
      </c>
      <c r="C10013" t="s">
        <v>81</v>
      </c>
      <c r="D10013" t="s">
        <v>128</v>
      </c>
      <c r="E10013" t="s">
        <v>213</v>
      </c>
      <c r="F10013" t="s">
        <v>5996</v>
      </c>
      <c r="G10013" t="s">
        <v>152</v>
      </c>
      <c r="H10013" t="s">
        <v>153</v>
      </c>
      <c r="I10013" t="s">
        <v>136</v>
      </c>
      <c r="J10013" t="s">
        <v>137</v>
      </c>
      <c r="K10013" t="s">
        <v>138</v>
      </c>
      <c r="L10013" t="s">
        <v>27137</v>
      </c>
      <c r="M10013" t="s">
        <v>27138</v>
      </c>
      <c r="N10013">
        <v>0.34888888800000001</v>
      </c>
      <c r="O10013">
        <v>6</v>
      </c>
      <c r="P10013">
        <v>620</v>
      </c>
      <c r="Q10013">
        <v>4</v>
      </c>
      <c r="R10013">
        <v>4</v>
      </c>
      <c r="S10013">
        <v>2</v>
      </c>
      <c r="T10013">
        <v>56</v>
      </c>
      <c r="U10013">
        <v>0</v>
      </c>
      <c r="V10013">
        <v>0</v>
      </c>
      <c r="W10013">
        <v>0.31094441890000002</v>
      </c>
      <c r="X10013">
        <v>19.836283416844935</v>
      </c>
      <c r="Y10013">
        <v>0.33255642785600004</v>
      </c>
      <c r="Z10013">
        <v>0.12536358293160002</v>
      </c>
      <c r="AA10013">
        <v>4.0483273484059801</v>
      </c>
      <c r="AB10013">
        <v>8.186436558727614</v>
      </c>
      <c r="AC10013">
        <v>0</v>
      </c>
      <c r="AD10013">
        <v>0</v>
      </c>
      <c r="AE10013">
        <v>32.839911753666129</v>
      </c>
    </row>
    <row r="10014" spans="1:31" x14ac:dyDescent="0.3">
      <c r="A10014">
        <v>2712411</v>
      </c>
      <c r="B10014">
        <v>1</v>
      </c>
      <c r="C10014" t="s">
        <v>80</v>
      </c>
      <c r="D10014" t="s">
        <v>100</v>
      </c>
      <c r="E10014" t="s">
        <v>156</v>
      </c>
      <c r="F10014" t="s">
        <v>27139</v>
      </c>
      <c r="G10014" t="s">
        <v>209</v>
      </c>
      <c r="H10014" t="s">
        <v>153</v>
      </c>
      <c r="I10014" t="s">
        <v>136</v>
      </c>
      <c r="J10014" t="s">
        <v>137</v>
      </c>
      <c r="K10014" t="s">
        <v>210</v>
      </c>
      <c r="L10014" t="s">
        <v>27140</v>
      </c>
      <c r="M10014" t="s">
        <v>27141</v>
      </c>
      <c r="N10014">
        <v>1.8</v>
      </c>
      <c r="O10014">
        <v>0</v>
      </c>
      <c r="P10014">
        <v>1226</v>
      </c>
      <c r="Q10014">
        <v>0</v>
      </c>
      <c r="R10014">
        <v>5</v>
      </c>
      <c r="S10014">
        <v>2</v>
      </c>
      <c r="T10014">
        <v>130</v>
      </c>
      <c r="U10014">
        <v>0</v>
      </c>
      <c r="V10014">
        <v>0</v>
      </c>
      <c r="W10014">
        <v>0</v>
      </c>
      <c r="X10014">
        <v>260.81631417636737</v>
      </c>
      <c r="Y10014">
        <v>0</v>
      </c>
      <c r="Z10014">
        <v>0.70281429800618167</v>
      </c>
      <c r="AA10014">
        <v>50.262230871545576</v>
      </c>
      <c r="AB10014">
        <v>187.560811440771</v>
      </c>
      <c r="AC10014">
        <v>0</v>
      </c>
      <c r="AD10014">
        <v>0</v>
      </c>
      <c r="AE10014">
        <v>499.34217078669008</v>
      </c>
    </row>
    <row r="10015" spans="1:31" x14ac:dyDescent="0.3">
      <c r="A10015">
        <v>2712219</v>
      </c>
      <c r="B10015">
        <v>1</v>
      </c>
      <c r="C10015" t="s">
        <v>81</v>
      </c>
      <c r="D10015" t="s">
        <v>125</v>
      </c>
      <c r="E10015" t="s">
        <v>150</v>
      </c>
      <c r="F10015" t="s">
        <v>17144</v>
      </c>
      <c r="G10015" t="s">
        <v>209</v>
      </c>
      <c r="H10015" t="s">
        <v>153</v>
      </c>
      <c r="I10015" t="s">
        <v>136</v>
      </c>
      <c r="J10015" t="s">
        <v>137</v>
      </c>
      <c r="K10015" t="s">
        <v>210</v>
      </c>
      <c r="L10015" t="s">
        <v>27142</v>
      </c>
      <c r="M10015" t="s">
        <v>27143</v>
      </c>
      <c r="N10015">
        <v>3.5047222219999998</v>
      </c>
      <c r="O10015">
        <v>4</v>
      </c>
      <c r="P10015">
        <v>1152</v>
      </c>
      <c r="Q10015">
        <v>243</v>
      </c>
      <c r="R10015">
        <v>176</v>
      </c>
      <c r="S10015">
        <v>15</v>
      </c>
      <c r="T10015">
        <v>108</v>
      </c>
      <c r="U10015">
        <v>3</v>
      </c>
      <c r="V10015">
        <v>0</v>
      </c>
      <c r="W10015">
        <v>3.0627916490615492</v>
      </c>
      <c r="X10015">
        <v>610.73770624470865</v>
      </c>
      <c r="Y10015">
        <v>74.579863136629555</v>
      </c>
      <c r="Z10015">
        <v>112.82207119558066</v>
      </c>
      <c r="AA10015">
        <v>205.27810893551842</v>
      </c>
      <c r="AB10015">
        <v>145.02055805615649</v>
      </c>
      <c r="AC10015">
        <v>1174.4357016334279</v>
      </c>
      <c r="AD10015">
        <v>0</v>
      </c>
      <c r="AE10015">
        <v>2325.9368008510833</v>
      </c>
    </row>
    <row r="10016" spans="1:31" x14ac:dyDescent="0.3">
      <c r="A10016">
        <v>2713482</v>
      </c>
      <c r="B10016">
        <v>1</v>
      </c>
      <c r="C10016" t="s">
        <v>80</v>
      </c>
      <c r="D10016" t="s">
        <v>107</v>
      </c>
      <c r="E10016" t="s">
        <v>145</v>
      </c>
      <c r="F10016" t="s">
        <v>27144</v>
      </c>
      <c r="G10016" t="s">
        <v>147</v>
      </c>
      <c r="H10016" t="s">
        <v>135</v>
      </c>
      <c r="I10016" t="s">
        <v>136</v>
      </c>
      <c r="J10016" t="s">
        <v>137</v>
      </c>
      <c r="K10016" t="s">
        <v>138</v>
      </c>
      <c r="L10016" t="s">
        <v>27145</v>
      </c>
      <c r="M10016" t="s">
        <v>27146</v>
      </c>
      <c r="N10016">
        <v>1.9911111109999999</v>
      </c>
      <c r="O10016">
        <v>0</v>
      </c>
      <c r="P10016">
        <v>10</v>
      </c>
      <c r="Q10016">
        <v>0</v>
      </c>
      <c r="R10016">
        <v>0</v>
      </c>
      <c r="S10016">
        <v>0</v>
      </c>
      <c r="T10016">
        <v>0</v>
      </c>
      <c r="U10016">
        <v>0</v>
      </c>
      <c r="V10016">
        <v>0</v>
      </c>
      <c r="W10016">
        <v>0</v>
      </c>
      <c r="X10016">
        <v>3.0091536180396998</v>
      </c>
      <c r="Y10016">
        <v>0</v>
      </c>
      <c r="Z10016">
        <v>0</v>
      </c>
      <c r="AA10016">
        <v>0</v>
      </c>
      <c r="AB10016">
        <v>0</v>
      </c>
      <c r="AC10016">
        <v>0</v>
      </c>
      <c r="AD10016">
        <v>0</v>
      </c>
      <c r="AE10016">
        <v>3.0091536180396998</v>
      </c>
    </row>
    <row r="10017" spans="1:31" x14ac:dyDescent="0.3">
      <c r="A10017">
        <v>2713413</v>
      </c>
      <c r="B10017">
        <v>1</v>
      </c>
      <c r="C10017" t="s">
        <v>80</v>
      </c>
      <c r="D10017" t="s">
        <v>107</v>
      </c>
      <c r="E10017" t="s">
        <v>200</v>
      </c>
      <c r="F10017" t="s">
        <v>27147</v>
      </c>
      <c r="G10017" t="s">
        <v>163</v>
      </c>
      <c r="H10017" t="s">
        <v>135</v>
      </c>
      <c r="I10017" t="s">
        <v>136</v>
      </c>
      <c r="J10017" t="s">
        <v>137</v>
      </c>
      <c r="K10017" t="s">
        <v>138</v>
      </c>
      <c r="L10017" t="s">
        <v>27148</v>
      </c>
      <c r="M10017" t="s">
        <v>27149</v>
      </c>
      <c r="N10017">
        <v>1.0336111109999999</v>
      </c>
      <c r="O10017">
        <v>0</v>
      </c>
      <c r="P10017">
        <v>86</v>
      </c>
      <c r="Q10017">
        <v>0</v>
      </c>
      <c r="R10017">
        <v>0</v>
      </c>
      <c r="S10017">
        <v>0</v>
      </c>
      <c r="T10017">
        <v>20</v>
      </c>
      <c r="U10017">
        <v>0</v>
      </c>
      <c r="V10017">
        <v>0</v>
      </c>
      <c r="W10017">
        <v>0</v>
      </c>
      <c r="X10017">
        <v>23.681020217156725</v>
      </c>
      <c r="Y10017">
        <v>0</v>
      </c>
      <c r="Z10017">
        <v>0</v>
      </c>
      <c r="AA10017">
        <v>0</v>
      </c>
      <c r="AB10017">
        <v>35.859307334357744</v>
      </c>
      <c r="AC10017">
        <v>0</v>
      </c>
      <c r="AD10017">
        <v>0</v>
      </c>
      <c r="AE10017">
        <v>59.540327551514466</v>
      </c>
    </row>
    <row r="10018" spans="1:31" x14ac:dyDescent="0.3">
      <c r="A10018">
        <v>2713267</v>
      </c>
      <c r="B10018">
        <v>1</v>
      </c>
      <c r="C10018" t="s">
        <v>81</v>
      </c>
      <c r="D10018" t="s">
        <v>128</v>
      </c>
      <c r="E10018" t="s">
        <v>156</v>
      </c>
      <c r="F10018" t="s">
        <v>27150</v>
      </c>
      <c r="G10018" t="s">
        <v>348</v>
      </c>
      <c r="H10018" t="s">
        <v>153</v>
      </c>
      <c r="I10018" t="s">
        <v>136</v>
      </c>
      <c r="J10018" t="s">
        <v>137</v>
      </c>
      <c r="K10018" t="s">
        <v>138</v>
      </c>
      <c r="L10018" t="s">
        <v>27151</v>
      </c>
      <c r="M10018" t="s">
        <v>27152</v>
      </c>
      <c r="N10018">
        <v>7.4041666660000001</v>
      </c>
      <c r="O10018">
        <v>0</v>
      </c>
      <c r="P10018">
        <v>1</v>
      </c>
      <c r="Q10018">
        <v>3</v>
      </c>
      <c r="R10018">
        <v>6</v>
      </c>
      <c r="S10018">
        <v>0</v>
      </c>
      <c r="T10018">
        <v>1</v>
      </c>
      <c r="U10018">
        <v>0</v>
      </c>
      <c r="V10018">
        <v>0</v>
      </c>
      <c r="W10018">
        <v>0</v>
      </c>
      <c r="X10018">
        <v>0</v>
      </c>
      <c r="Y10018">
        <v>14.1168365769669</v>
      </c>
      <c r="Z10018">
        <v>0</v>
      </c>
      <c r="AA10018">
        <v>0</v>
      </c>
      <c r="AB10018">
        <v>0</v>
      </c>
      <c r="AC10018">
        <v>0</v>
      </c>
      <c r="AD10018">
        <v>0</v>
      </c>
      <c r="AE10018">
        <v>14.1168365769669</v>
      </c>
    </row>
    <row r="10019" spans="1:31" x14ac:dyDescent="0.3">
      <c r="A10019">
        <v>2713318</v>
      </c>
      <c r="B10019">
        <v>2</v>
      </c>
      <c r="C10019" t="s">
        <v>80</v>
      </c>
      <c r="D10019" t="s">
        <v>88</v>
      </c>
      <c r="E10019" t="s">
        <v>132</v>
      </c>
      <c r="F10019" t="s">
        <v>27153</v>
      </c>
      <c r="G10019" t="s">
        <v>163</v>
      </c>
      <c r="H10019" t="s">
        <v>135</v>
      </c>
      <c r="I10019" t="s">
        <v>136</v>
      </c>
      <c r="J10019" t="s">
        <v>137</v>
      </c>
      <c r="K10019" t="s">
        <v>138</v>
      </c>
      <c r="L10019" t="s">
        <v>6146</v>
      </c>
      <c r="M10019" t="s">
        <v>27154</v>
      </c>
      <c r="N10019">
        <v>0.103888888</v>
      </c>
      <c r="O10019">
        <v>0</v>
      </c>
      <c r="P10019">
        <v>287</v>
      </c>
      <c r="Q10019">
        <v>0</v>
      </c>
      <c r="R10019">
        <v>0</v>
      </c>
      <c r="S10019">
        <v>0</v>
      </c>
      <c r="T10019">
        <v>67</v>
      </c>
      <c r="U10019">
        <v>0</v>
      </c>
      <c r="V10019">
        <v>0</v>
      </c>
      <c r="W10019">
        <v>0</v>
      </c>
      <c r="X10019">
        <v>6.4158091585604478</v>
      </c>
      <c r="Y10019">
        <v>0</v>
      </c>
      <c r="Z10019">
        <v>0</v>
      </c>
      <c r="AA10019">
        <v>0</v>
      </c>
      <c r="AB10019">
        <v>19.0484148950618</v>
      </c>
      <c r="AC10019">
        <v>0</v>
      </c>
      <c r="AD10019">
        <v>0</v>
      </c>
      <c r="AE10019">
        <v>25.464224053622246</v>
      </c>
    </row>
    <row r="10020" spans="1:31" x14ac:dyDescent="0.3">
      <c r="A10020">
        <v>2713419</v>
      </c>
      <c r="B10020">
        <v>1</v>
      </c>
      <c r="C10020" t="s">
        <v>80</v>
      </c>
      <c r="D10020" t="s">
        <v>107</v>
      </c>
      <c r="E10020" t="s">
        <v>213</v>
      </c>
      <c r="F10020" t="s">
        <v>6384</v>
      </c>
      <c r="G10020" t="s">
        <v>152</v>
      </c>
      <c r="H10020" t="s">
        <v>153</v>
      </c>
      <c r="I10020" t="s">
        <v>136</v>
      </c>
      <c r="J10020" t="s">
        <v>137</v>
      </c>
      <c r="K10020" t="s">
        <v>138</v>
      </c>
      <c r="L10020" t="s">
        <v>27155</v>
      </c>
      <c r="M10020" t="s">
        <v>27156</v>
      </c>
      <c r="N10020">
        <v>2.7761111110000001</v>
      </c>
      <c r="O10020">
        <v>0</v>
      </c>
      <c r="P10020">
        <v>499</v>
      </c>
      <c r="Q10020">
        <v>4</v>
      </c>
      <c r="R10020">
        <v>3</v>
      </c>
      <c r="S10020">
        <v>0</v>
      </c>
      <c r="T10020">
        <v>28</v>
      </c>
      <c r="U10020">
        <v>0</v>
      </c>
      <c r="V10020">
        <v>1</v>
      </c>
      <c r="W10020">
        <v>0</v>
      </c>
      <c r="X10020">
        <v>144.90944310038839</v>
      </c>
      <c r="Y10020">
        <v>5.497169484177908</v>
      </c>
      <c r="Z10020">
        <v>1.2421231290274068</v>
      </c>
      <c r="AA10020">
        <v>0</v>
      </c>
      <c r="AB10020">
        <v>68.243034642994175</v>
      </c>
      <c r="AC10020">
        <v>0</v>
      </c>
      <c r="AD10020">
        <v>2.3315008797969003</v>
      </c>
      <c r="AE10020">
        <v>222.22327123638476</v>
      </c>
    </row>
    <row r="10021" spans="1:31" x14ac:dyDescent="0.3">
      <c r="A10021">
        <v>2713622</v>
      </c>
      <c r="B10021">
        <v>1</v>
      </c>
      <c r="C10021" t="s">
        <v>81</v>
      </c>
      <c r="D10021" t="s">
        <v>118</v>
      </c>
      <c r="E10021" t="s">
        <v>213</v>
      </c>
      <c r="F10021" t="s">
        <v>5397</v>
      </c>
      <c r="G10021" t="s">
        <v>152</v>
      </c>
      <c r="H10021" t="s">
        <v>153</v>
      </c>
      <c r="I10021" t="s">
        <v>136</v>
      </c>
      <c r="J10021" t="s">
        <v>137</v>
      </c>
      <c r="K10021" t="s">
        <v>138</v>
      </c>
      <c r="L10021" t="s">
        <v>27157</v>
      </c>
      <c r="M10021" t="s">
        <v>27158</v>
      </c>
      <c r="N10021">
        <v>0.75305555499999999</v>
      </c>
      <c r="O10021">
        <v>2</v>
      </c>
      <c r="P10021">
        <v>465</v>
      </c>
      <c r="Q10021">
        <v>49</v>
      </c>
      <c r="R10021">
        <v>70</v>
      </c>
      <c r="S10021">
        <v>20</v>
      </c>
      <c r="T10021">
        <v>52</v>
      </c>
      <c r="U10021">
        <v>0</v>
      </c>
      <c r="V10021">
        <v>0</v>
      </c>
      <c r="W10021">
        <v>0.86033508143150006</v>
      </c>
      <c r="X10021">
        <v>72.53590269462714</v>
      </c>
      <c r="Y10021">
        <v>28.014529786069804</v>
      </c>
      <c r="Z10021">
        <v>3.613779313049406</v>
      </c>
      <c r="AA10021">
        <v>250.20505102983199</v>
      </c>
      <c r="AB10021">
        <v>12.773448240515423</v>
      </c>
      <c r="AC10021">
        <v>0</v>
      </c>
      <c r="AD10021">
        <v>0</v>
      </c>
      <c r="AE10021">
        <v>368.00304614552527</v>
      </c>
    </row>
    <row r="10022" spans="1:31" x14ac:dyDescent="0.3">
      <c r="A10022">
        <v>2713628</v>
      </c>
      <c r="B10022">
        <v>1</v>
      </c>
      <c r="C10022" t="s">
        <v>80</v>
      </c>
      <c r="D10022" t="s">
        <v>96</v>
      </c>
      <c r="E10022" t="s">
        <v>161</v>
      </c>
      <c r="F10022" t="s">
        <v>22158</v>
      </c>
      <c r="G10022" t="s">
        <v>409</v>
      </c>
      <c r="H10022" t="s">
        <v>135</v>
      </c>
      <c r="I10022" t="s">
        <v>136</v>
      </c>
      <c r="J10022" t="s">
        <v>137</v>
      </c>
      <c r="K10022" t="s">
        <v>138</v>
      </c>
      <c r="L10022" t="s">
        <v>27159</v>
      </c>
      <c r="M10022" t="s">
        <v>27160</v>
      </c>
      <c r="N10022">
        <v>1.8919444439999999</v>
      </c>
      <c r="O10022">
        <v>0</v>
      </c>
      <c r="P10022">
        <v>43</v>
      </c>
      <c r="Q10022">
        <v>0</v>
      </c>
      <c r="R10022">
        <v>1</v>
      </c>
      <c r="S10022">
        <v>0</v>
      </c>
      <c r="T10022">
        <v>10</v>
      </c>
      <c r="U10022">
        <v>0</v>
      </c>
      <c r="V10022">
        <v>0</v>
      </c>
      <c r="W10022">
        <v>0</v>
      </c>
      <c r="X10022">
        <v>19.056905184536319</v>
      </c>
      <c r="Y10022">
        <v>0</v>
      </c>
      <c r="Z10022">
        <v>0</v>
      </c>
      <c r="AA10022">
        <v>0</v>
      </c>
      <c r="AB10022">
        <v>16.203749892736344</v>
      </c>
      <c r="AC10022">
        <v>0</v>
      </c>
      <c r="AD10022">
        <v>0</v>
      </c>
      <c r="AE10022">
        <v>35.260655077272659</v>
      </c>
    </row>
    <row r="10023" spans="1:31" x14ac:dyDescent="0.3">
      <c r="A10023">
        <v>2713373</v>
      </c>
      <c r="B10023">
        <v>1</v>
      </c>
      <c r="C10023" t="s">
        <v>80</v>
      </c>
      <c r="D10023" t="s">
        <v>84</v>
      </c>
      <c r="E10023" t="s">
        <v>145</v>
      </c>
      <c r="F10023" t="s">
        <v>23871</v>
      </c>
      <c r="G10023" t="s">
        <v>181</v>
      </c>
      <c r="H10023" t="s">
        <v>135</v>
      </c>
      <c r="I10023" t="s">
        <v>136</v>
      </c>
      <c r="J10023" t="s">
        <v>137</v>
      </c>
      <c r="K10023" t="s">
        <v>138</v>
      </c>
      <c r="L10023" t="s">
        <v>27161</v>
      </c>
      <c r="M10023" t="s">
        <v>27162</v>
      </c>
      <c r="N10023">
        <v>4.0272222219999998</v>
      </c>
      <c r="O10023">
        <v>0</v>
      </c>
      <c r="P10023">
        <v>1</v>
      </c>
      <c r="Q10023">
        <v>0</v>
      </c>
      <c r="R10023">
        <v>0</v>
      </c>
      <c r="S10023">
        <v>0</v>
      </c>
      <c r="T10023">
        <v>0</v>
      </c>
      <c r="U10023">
        <v>0</v>
      </c>
      <c r="V10023">
        <v>0</v>
      </c>
      <c r="W10023">
        <v>0</v>
      </c>
      <c r="X10023">
        <v>0.98614736893708999</v>
      </c>
      <c r="Y10023">
        <v>0</v>
      </c>
      <c r="Z10023">
        <v>0</v>
      </c>
      <c r="AA10023">
        <v>0</v>
      </c>
      <c r="AB10023">
        <v>0</v>
      </c>
      <c r="AC10023">
        <v>0</v>
      </c>
      <c r="AD10023">
        <v>0</v>
      </c>
      <c r="AE10023">
        <v>0.98614736893708999</v>
      </c>
    </row>
    <row r="10024" spans="1:31" x14ac:dyDescent="0.3">
      <c r="A10024">
        <v>2712981</v>
      </c>
      <c r="B10024">
        <v>1</v>
      </c>
      <c r="C10024" t="s">
        <v>80</v>
      </c>
      <c r="D10024" t="s">
        <v>84</v>
      </c>
      <c r="E10024" t="s">
        <v>145</v>
      </c>
      <c r="F10024" t="s">
        <v>27163</v>
      </c>
      <c r="G10024" t="s">
        <v>181</v>
      </c>
      <c r="H10024" t="s">
        <v>135</v>
      </c>
      <c r="I10024" t="s">
        <v>136</v>
      </c>
      <c r="J10024" t="s">
        <v>137</v>
      </c>
      <c r="K10024" t="s">
        <v>138</v>
      </c>
      <c r="L10024" t="s">
        <v>27164</v>
      </c>
      <c r="M10024" t="s">
        <v>27165</v>
      </c>
      <c r="N10024">
        <v>3.1922222219999998</v>
      </c>
      <c r="O10024">
        <v>0</v>
      </c>
      <c r="P10024">
        <v>20</v>
      </c>
      <c r="Q10024">
        <v>0</v>
      </c>
      <c r="R10024">
        <v>0</v>
      </c>
      <c r="S10024">
        <v>0</v>
      </c>
      <c r="T10024">
        <v>1</v>
      </c>
      <c r="U10024">
        <v>0</v>
      </c>
      <c r="V10024">
        <v>0</v>
      </c>
      <c r="W10024">
        <v>0</v>
      </c>
      <c r="X10024">
        <v>10.259682024078534</v>
      </c>
      <c r="Y10024">
        <v>0</v>
      </c>
      <c r="Z10024">
        <v>0</v>
      </c>
      <c r="AA10024">
        <v>0</v>
      </c>
      <c r="AB10024">
        <v>5.6576649416914666</v>
      </c>
      <c r="AC10024">
        <v>0</v>
      </c>
      <c r="AD10024">
        <v>0</v>
      </c>
      <c r="AE10024">
        <v>15.917346965770001</v>
      </c>
    </row>
    <row r="10025" spans="1:31" x14ac:dyDescent="0.3">
      <c r="A10025">
        <v>2712935</v>
      </c>
      <c r="B10025">
        <v>1</v>
      </c>
      <c r="C10025" t="s">
        <v>80</v>
      </c>
      <c r="D10025" t="s">
        <v>92</v>
      </c>
      <c r="E10025" t="s">
        <v>213</v>
      </c>
      <c r="F10025" t="s">
        <v>25637</v>
      </c>
      <c r="G10025" t="s">
        <v>152</v>
      </c>
      <c r="H10025" t="s">
        <v>153</v>
      </c>
      <c r="I10025" t="s">
        <v>136</v>
      </c>
      <c r="J10025" t="s">
        <v>137</v>
      </c>
      <c r="K10025" t="s">
        <v>138</v>
      </c>
      <c r="L10025" t="s">
        <v>27166</v>
      </c>
      <c r="M10025" t="s">
        <v>27167</v>
      </c>
      <c r="N10025">
        <v>8.0555555000000001E-2</v>
      </c>
      <c r="O10025">
        <v>0</v>
      </c>
      <c r="P10025">
        <v>628</v>
      </c>
      <c r="Q10025">
        <v>0</v>
      </c>
      <c r="R10025">
        <v>2</v>
      </c>
      <c r="S10025">
        <v>1</v>
      </c>
      <c r="T10025">
        <v>52</v>
      </c>
      <c r="U10025">
        <v>0</v>
      </c>
      <c r="V10025">
        <v>0</v>
      </c>
      <c r="W10025">
        <v>0</v>
      </c>
      <c r="X10025">
        <v>4.0433950402779981</v>
      </c>
      <c r="Y10025">
        <v>0</v>
      </c>
      <c r="Z10025">
        <v>0</v>
      </c>
      <c r="AA10025">
        <v>0.2474580814525334</v>
      </c>
      <c r="AB10025">
        <v>1.2276333568437499</v>
      </c>
      <c r="AC10025">
        <v>0</v>
      </c>
      <c r="AD10025">
        <v>0</v>
      </c>
      <c r="AE10025">
        <v>5.5184864785742818</v>
      </c>
    </row>
    <row r="10026" spans="1:31" x14ac:dyDescent="0.3">
      <c r="A10026">
        <v>2713496</v>
      </c>
      <c r="B10026">
        <v>1</v>
      </c>
      <c r="C10026" t="s">
        <v>80</v>
      </c>
      <c r="D10026" t="s">
        <v>88</v>
      </c>
      <c r="E10026" t="s">
        <v>132</v>
      </c>
      <c r="F10026" t="s">
        <v>5993</v>
      </c>
      <c r="G10026" t="s">
        <v>134</v>
      </c>
      <c r="H10026" t="s">
        <v>135</v>
      </c>
      <c r="I10026" t="s">
        <v>136</v>
      </c>
      <c r="J10026" t="s">
        <v>137</v>
      </c>
      <c r="K10026" t="s">
        <v>138</v>
      </c>
      <c r="L10026" t="s">
        <v>27168</v>
      </c>
      <c r="M10026" t="s">
        <v>27169</v>
      </c>
      <c r="N10026">
        <v>2.7280555550000001</v>
      </c>
      <c r="O10026">
        <v>0</v>
      </c>
      <c r="P10026">
        <v>594</v>
      </c>
      <c r="Q10026">
        <v>0</v>
      </c>
      <c r="R10026">
        <v>0</v>
      </c>
      <c r="S10026">
        <v>0</v>
      </c>
      <c r="T10026">
        <v>14</v>
      </c>
      <c r="U10026">
        <v>0</v>
      </c>
      <c r="V10026">
        <v>0</v>
      </c>
      <c r="W10026">
        <v>0</v>
      </c>
      <c r="X10026">
        <v>401.95781707511446</v>
      </c>
      <c r="Y10026">
        <v>0</v>
      </c>
      <c r="Z10026">
        <v>0</v>
      </c>
      <c r="AA10026">
        <v>0</v>
      </c>
      <c r="AB10026">
        <v>46.803731324184469</v>
      </c>
      <c r="AC10026">
        <v>0</v>
      </c>
      <c r="AD10026">
        <v>0</v>
      </c>
      <c r="AE10026">
        <v>448.76154839929893</v>
      </c>
    </row>
    <row r="10027" spans="1:31" x14ac:dyDescent="0.3">
      <c r="A10027">
        <v>2713041</v>
      </c>
      <c r="B10027">
        <v>1</v>
      </c>
      <c r="C10027" t="s">
        <v>81</v>
      </c>
      <c r="D10027" t="s">
        <v>119</v>
      </c>
      <c r="E10027" t="s">
        <v>150</v>
      </c>
      <c r="F10027" t="s">
        <v>27170</v>
      </c>
      <c r="G10027" t="s">
        <v>300</v>
      </c>
      <c r="H10027" t="s">
        <v>153</v>
      </c>
      <c r="I10027" t="s">
        <v>136</v>
      </c>
      <c r="J10027" t="s">
        <v>137</v>
      </c>
      <c r="K10027" t="s">
        <v>210</v>
      </c>
      <c r="L10027" t="s">
        <v>27171</v>
      </c>
      <c r="M10027" t="s">
        <v>27172</v>
      </c>
      <c r="N10027">
        <v>3.7347222219999998</v>
      </c>
      <c r="O10027">
        <v>4</v>
      </c>
      <c r="P10027">
        <v>1685</v>
      </c>
      <c r="Q10027">
        <v>128</v>
      </c>
      <c r="R10027">
        <v>412</v>
      </c>
      <c r="S10027">
        <v>6</v>
      </c>
      <c r="T10027">
        <v>80</v>
      </c>
      <c r="U10027">
        <v>0</v>
      </c>
      <c r="V10027">
        <v>0</v>
      </c>
      <c r="W10027">
        <v>2.9024580329666669</v>
      </c>
      <c r="X10027">
        <v>756.89543147646657</v>
      </c>
      <c r="Y10027">
        <v>770.01352956333744</v>
      </c>
      <c r="Z10027">
        <v>625.80489782199857</v>
      </c>
      <c r="AA10027">
        <v>82.494267228895382</v>
      </c>
      <c r="AB10027">
        <v>131.67784924809811</v>
      </c>
      <c r="AC10027">
        <v>0</v>
      </c>
      <c r="AD10027">
        <v>0</v>
      </c>
      <c r="AE10027">
        <v>2369.7884333717625</v>
      </c>
    </row>
    <row r="10028" spans="1:31" x14ac:dyDescent="0.3">
      <c r="A10028">
        <v>2713024</v>
      </c>
      <c r="B10028">
        <v>1</v>
      </c>
      <c r="C10028" t="s">
        <v>81</v>
      </c>
      <c r="D10028" t="s">
        <v>128</v>
      </c>
      <c r="E10028" t="s">
        <v>132</v>
      </c>
      <c r="F10028" t="s">
        <v>27173</v>
      </c>
      <c r="G10028" t="s">
        <v>300</v>
      </c>
      <c r="H10028" t="s">
        <v>135</v>
      </c>
      <c r="I10028" t="s">
        <v>136</v>
      </c>
      <c r="J10028" t="s">
        <v>137</v>
      </c>
      <c r="K10028" t="s">
        <v>210</v>
      </c>
      <c r="L10028" t="s">
        <v>27174</v>
      </c>
      <c r="M10028" t="s">
        <v>27175</v>
      </c>
      <c r="N10028">
        <v>3.0766666659999999</v>
      </c>
      <c r="O10028">
        <v>0</v>
      </c>
      <c r="P10028">
        <v>38</v>
      </c>
      <c r="Q10028">
        <v>0</v>
      </c>
      <c r="R10028">
        <v>9</v>
      </c>
      <c r="S10028">
        <v>0</v>
      </c>
      <c r="T10028">
        <v>9</v>
      </c>
      <c r="U10028">
        <v>0</v>
      </c>
      <c r="V10028">
        <v>0</v>
      </c>
      <c r="W10028">
        <v>0</v>
      </c>
      <c r="X10028">
        <v>25.714867267406699</v>
      </c>
      <c r="Y10028">
        <v>0</v>
      </c>
      <c r="Z10028">
        <v>3.7838052482346298</v>
      </c>
      <c r="AA10028">
        <v>0</v>
      </c>
      <c r="AB10028">
        <v>8.9118134832262115</v>
      </c>
      <c r="AC10028">
        <v>0</v>
      </c>
      <c r="AD10028">
        <v>0</v>
      </c>
      <c r="AE10028">
        <v>38.410485998867543</v>
      </c>
    </row>
    <row r="10029" spans="1:31" x14ac:dyDescent="0.3">
      <c r="A10029">
        <v>2713190</v>
      </c>
      <c r="B10029">
        <v>1</v>
      </c>
      <c r="C10029" t="s">
        <v>80</v>
      </c>
      <c r="D10029" t="s">
        <v>107</v>
      </c>
      <c r="E10029" t="s">
        <v>156</v>
      </c>
      <c r="F10029" t="s">
        <v>11212</v>
      </c>
      <c r="G10029" t="s">
        <v>565</v>
      </c>
      <c r="H10029" t="s">
        <v>153</v>
      </c>
      <c r="I10029" t="s">
        <v>136</v>
      </c>
      <c r="J10029" t="s">
        <v>137</v>
      </c>
      <c r="K10029" t="s">
        <v>138</v>
      </c>
      <c r="L10029" t="s">
        <v>27176</v>
      </c>
      <c r="M10029" t="s">
        <v>27177</v>
      </c>
      <c r="N10029">
        <v>2.5272222219999998</v>
      </c>
      <c r="O10029">
        <v>1</v>
      </c>
      <c r="P10029">
        <v>31</v>
      </c>
      <c r="Q10029">
        <v>0</v>
      </c>
      <c r="R10029">
        <v>0</v>
      </c>
      <c r="S10029">
        <v>0</v>
      </c>
      <c r="T10029">
        <v>1</v>
      </c>
      <c r="U10029">
        <v>0</v>
      </c>
      <c r="V10029">
        <v>1</v>
      </c>
      <c r="W10029">
        <v>10.083665486315027</v>
      </c>
      <c r="X10029">
        <v>3.9913138144411198</v>
      </c>
      <c r="Y10029">
        <v>0</v>
      </c>
      <c r="Z10029">
        <v>0</v>
      </c>
      <c r="AA10029">
        <v>0</v>
      </c>
      <c r="AB10029">
        <v>3.9525550998450001</v>
      </c>
      <c r="AC10029">
        <v>0</v>
      </c>
      <c r="AD10029">
        <v>0</v>
      </c>
      <c r="AE10029">
        <v>18.027534400601148</v>
      </c>
    </row>
    <row r="10030" spans="1:31" x14ac:dyDescent="0.3">
      <c r="A10030">
        <v>2713004</v>
      </c>
      <c r="B10030">
        <v>1</v>
      </c>
      <c r="C10030" t="s">
        <v>80</v>
      </c>
      <c r="D10030" t="s">
        <v>108</v>
      </c>
      <c r="E10030" t="s">
        <v>213</v>
      </c>
      <c r="F10030" t="s">
        <v>11140</v>
      </c>
      <c r="G10030" t="s">
        <v>152</v>
      </c>
      <c r="H10030" t="s">
        <v>153</v>
      </c>
      <c r="I10030" t="s">
        <v>136</v>
      </c>
      <c r="J10030" t="s">
        <v>137</v>
      </c>
      <c r="K10030" t="s">
        <v>138</v>
      </c>
      <c r="L10030" t="s">
        <v>27178</v>
      </c>
      <c r="M10030" t="s">
        <v>27179</v>
      </c>
      <c r="N10030">
        <v>0.825555555</v>
      </c>
      <c r="O10030">
        <v>0</v>
      </c>
      <c r="P10030">
        <v>696</v>
      </c>
      <c r="Q10030">
        <v>0</v>
      </c>
      <c r="R10030">
        <v>239</v>
      </c>
      <c r="S10030">
        <v>3</v>
      </c>
      <c r="T10030">
        <v>146</v>
      </c>
      <c r="U10030">
        <v>0</v>
      </c>
      <c r="V10030">
        <v>0</v>
      </c>
      <c r="W10030">
        <v>0</v>
      </c>
      <c r="X10030">
        <v>93.23012268866492</v>
      </c>
      <c r="Y10030">
        <v>0</v>
      </c>
      <c r="Z10030">
        <v>52.875072838491434</v>
      </c>
      <c r="AA10030">
        <v>6.4762063071472662</v>
      </c>
      <c r="AB10030">
        <v>72.334645828164994</v>
      </c>
      <c r="AC10030">
        <v>0</v>
      </c>
      <c r="AD10030">
        <v>0</v>
      </c>
      <c r="AE10030">
        <v>224.9160476624686</v>
      </c>
    </row>
    <row r="10031" spans="1:31" x14ac:dyDescent="0.3">
      <c r="A10031">
        <v>2713602</v>
      </c>
      <c r="B10031">
        <v>1</v>
      </c>
      <c r="C10031" t="s">
        <v>81</v>
      </c>
      <c r="D10031" t="s">
        <v>127</v>
      </c>
      <c r="E10031" t="s">
        <v>161</v>
      </c>
      <c r="F10031" t="s">
        <v>27180</v>
      </c>
      <c r="G10031" t="s">
        <v>163</v>
      </c>
      <c r="H10031" t="s">
        <v>135</v>
      </c>
      <c r="I10031" t="s">
        <v>136</v>
      </c>
      <c r="J10031" t="s">
        <v>137</v>
      </c>
      <c r="K10031" t="s">
        <v>138</v>
      </c>
      <c r="L10031" t="s">
        <v>27181</v>
      </c>
      <c r="M10031" t="s">
        <v>27182</v>
      </c>
      <c r="N10031">
        <v>1.3747222219999999</v>
      </c>
      <c r="O10031">
        <v>0</v>
      </c>
      <c r="P10031">
        <v>18</v>
      </c>
      <c r="Q10031">
        <v>0</v>
      </c>
      <c r="R10031">
        <v>0</v>
      </c>
      <c r="S10031">
        <v>0</v>
      </c>
      <c r="T10031">
        <v>0</v>
      </c>
      <c r="U10031">
        <v>0</v>
      </c>
      <c r="V10031">
        <v>0</v>
      </c>
      <c r="W10031">
        <v>0</v>
      </c>
      <c r="X10031">
        <v>6.0274986687497414</v>
      </c>
      <c r="Y10031">
        <v>0</v>
      </c>
      <c r="Z10031">
        <v>0</v>
      </c>
      <c r="AA10031">
        <v>0</v>
      </c>
      <c r="AB10031">
        <v>0</v>
      </c>
      <c r="AC10031">
        <v>0</v>
      </c>
      <c r="AD10031">
        <v>0</v>
      </c>
      <c r="AE10031">
        <v>6.0274986687497414</v>
      </c>
    </row>
    <row r="10032" spans="1:31" x14ac:dyDescent="0.3">
      <c r="A10032">
        <v>2712938</v>
      </c>
      <c r="B10032">
        <v>1</v>
      </c>
      <c r="C10032" t="s">
        <v>80</v>
      </c>
      <c r="D10032" t="s">
        <v>90</v>
      </c>
      <c r="E10032" t="s">
        <v>156</v>
      </c>
      <c r="F10032" t="s">
        <v>27183</v>
      </c>
      <c r="G10032" t="s">
        <v>185</v>
      </c>
      <c r="H10032" t="s">
        <v>153</v>
      </c>
      <c r="I10032" t="s">
        <v>136</v>
      </c>
      <c r="J10032" t="s">
        <v>137</v>
      </c>
      <c r="K10032" t="s">
        <v>138</v>
      </c>
      <c r="L10032" t="s">
        <v>27184</v>
      </c>
      <c r="M10032" t="s">
        <v>27185</v>
      </c>
      <c r="N10032">
        <v>2.864166666</v>
      </c>
      <c r="O10032">
        <v>0</v>
      </c>
      <c r="P10032">
        <v>338</v>
      </c>
      <c r="Q10032">
        <v>0</v>
      </c>
      <c r="R10032">
        <v>0</v>
      </c>
      <c r="S10032">
        <v>0</v>
      </c>
      <c r="T10032">
        <v>53</v>
      </c>
      <c r="U10032">
        <v>0</v>
      </c>
      <c r="V10032">
        <v>0</v>
      </c>
      <c r="W10032">
        <v>0</v>
      </c>
      <c r="X10032">
        <v>162.80389561285472</v>
      </c>
      <c r="Y10032">
        <v>0</v>
      </c>
      <c r="Z10032">
        <v>0</v>
      </c>
      <c r="AA10032">
        <v>0</v>
      </c>
      <c r="AB10032">
        <v>124.50187962410691</v>
      </c>
      <c r="AC10032">
        <v>0</v>
      </c>
      <c r="AD10032">
        <v>0</v>
      </c>
      <c r="AE10032">
        <v>287.30577523696161</v>
      </c>
    </row>
    <row r="10033" spans="1:31" x14ac:dyDescent="0.3">
      <c r="A10033">
        <v>2713124</v>
      </c>
      <c r="B10033">
        <v>1</v>
      </c>
      <c r="C10033" t="s">
        <v>81</v>
      </c>
      <c r="D10033" t="s">
        <v>118</v>
      </c>
      <c r="E10033" t="s">
        <v>213</v>
      </c>
      <c r="F10033" t="s">
        <v>11103</v>
      </c>
      <c r="G10033" t="s">
        <v>152</v>
      </c>
      <c r="H10033" t="s">
        <v>153</v>
      </c>
      <c r="I10033" t="s">
        <v>136</v>
      </c>
      <c r="J10033" t="s">
        <v>137</v>
      </c>
      <c r="K10033" t="s">
        <v>138</v>
      </c>
      <c r="L10033" t="s">
        <v>27186</v>
      </c>
      <c r="M10033" t="s">
        <v>27187</v>
      </c>
      <c r="N10033">
        <v>0.13055555499999999</v>
      </c>
      <c r="O10033">
        <v>21</v>
      </c>
      <c r="P10033">
        <v>665</v>
      </c>
      <c r="Q10033">
        <v>152</v>
      </c>
      <c r="R10033">
        <v>75</v>
      </c>
      <c r="S10033">
        <v>17</v>
      </c>
      <c r="T10033">
        <v>53</v>
      </c>
      <c r="U10033">
        <v>1</v>
      </c>
      <c r="V10033">
        <v>0</v>
      </c>
      <c r="W10033">
        <v>0.2177439806126667</v>
      </c>
      <c r="X10033">
        <v>14.070190097826936</v>
      </c>
      <c r="Y10033">
        <v>10.365720212503691</v>
      </c>
      <c r="Z10033">
        <v>4.8191997299960008</v>
      </c>
      <c r="AA10033">
        <v>12.987840169497865</v>
      </c>
      <c r="AB10033">
        <v>2.5582587754825754</v>
      </c>
      <c r="AC10033">
        <v>34.773490293827059</v>
      </c>
      <c r="AD10033">
        <v>0</v>
      </c>
      <c r="AE10033">
        <v>79.79244325974679</v>
      </c>
    </row>
    <row r="10034" spans="1:31" x14ac:dyDescent="0.3">
      <c r="A10034">
        <v>2765899</v>
      </c>
      <c r="B10034">
        <v>1</v>
      </c>
      <c r="C10034" t="s">
        <v>80</v>
      </c>
      <c r="D10034" t="s">
        <v>100</v>
      </c>
      <c r="E10034" t="s">
        <v>150</v>
      </c>
      <c r="F10034" t="s">
        <v>7673</v>
      </c>
      <c r="G10034" t="s">
        <v>152</v>
      </c>
      <c r="H10034" t="s">
        <v>153</v>
      </c>
      <c r="I10034" t="s">
        <v>136</v>
      </c>
      <c r="J10034" t="s">
        <v>137</v>
      </c>
      <c r="K10034" t="s">
        <v>138</v>
      </c>
      <c r="L10034" t="s">
        <v>27188</v>
      </c>
      <c r="M10034" t="s">
        <v>27189</v>
      </c>
      <c r="N10034">
        <v>0.63055555500000005</v>
      </c>
      <c r="O10034">
        <v>6</v>
      </c>
      <c r="P10034">
        <v>448</v>
      </c>
      <c r="Q10034">
        <v>4</v>
      </c>
      <c r="R10034">
        <v>64</v>
      </c>
      <c r="S10034">
        <v>18</v>
      </c>
      <c r="T10034">
        <v>116</v>
      </c>
      <c r="U10034">
        <v>4</v>
      </c>
      <c r="V10034">
        <v>1</v>
      </c>
      <c r="W10034">
        <v>1.8655002852878166</v>
      </c>
      <c r="X10034">
        <v>108.02148883489843</v>
      </c>
      <c r="Y10034">
        <v>1.8252052875992502</v>
      </c>
      <c r="Z10034">
        <v>42.219093610221599</v>
      </c>
      <c r="AA10034">
        <v>40.171196014125201</v>
      </c>
      <c r="AB10034">
        <v>51.437355709547631</v>
      </c>
      <c r="AC10034">
        <v>136.22548104516306</v>
      </c>
      <c r="AD10034">
        <v>7.4414008087200001E-2</v>
      </c>
      <c r="AE10034">
        <v>381.83973479493022</v>
      </c>
    </row>
    <row r="10035" spans="1:31" x14ac:dyDescent="0.3">
      <c r="A10035">
        <v>2713333</v>
      </c>
      <c r="B10035">
        <v>1</v>
      </c>
      <c r="C10035" t="s">
        <v>80</v>
      </c>
      <c r="D10035" t="s">
        <v>96</v>
      </c>
      <c r="E10035" t="s">
        <v>161</v>
      </c>
      <c r="F10035" t="s">
        <v>27190</v>
      </c>
      <c r="G10035" t="s">
        <v>409</v>
      </c>
      <c r="H10035" t="s">
        <v>135</v>
      </c>
      <c r="I10035" t="s">
        <v>136</v>
      </c>
      <c r="J10035" t="s">
        <v>137</v>
      </c>
      <c r="K10035" t="s">
        <v>138</v>
      </c>
      <c r="L10035" t="s">
        <v>27191</v>
      </c>
      <c r="M10035" t="s">
        <v>27192</v>
      </c>
      <c r="N10035">
        <v>1.876944444</v>
      </c>
      <c r="O10035">
        <v>0</v>
      </c>
      <c r="P10035">
        <v>60</v>
      </c>
      <c r="Q10035">
        <v>0</v>
      </c>
      <c r="R10035">
        <v>0</v>
      </c>
      <c r="S10035">
        <v>0</v>
      </c>
      <c r="T10035">
        <v>3</v>
      </c>
      <c r="U10035">
        <v>0</v>
      </c>
      <c r="V10035">
        <v>0</v>
      </c>
      <c r="W10035">
        <v>0</v>
      </c>
      <c r="X10035">
        <v>9.329383010399539</v>
      </c>
      <c r="Y10035">
        <v>0</v>
      </c>
      <c r="Z10035">
        <v>0</v>
      </c>
      <c r="AA10035">
        <v>0</v>
      </c>
      <c r="AB10035">
        <v>2.9936268018723604</v>
      </c>
      <c r="AC10035">
        <v>0</v>
      </c>
      <c r="AD10035">
        <v>0</v>
      </c>
      <c r="AE10035">
        <v>12.323009812271899</v>
      </c>
    </row>
    <row r="10036" spans="1:31" x14ac:dyDescent="0.3">
      <c r="A10036">
        <v>2713184</v>
      </c>
      <c r="B10036">
        <v>1</v>
      </c>
      <c r="C10036" t="s">
        <v>81</v>
      </c>
      <c r="D10036" t="s">
        <v>115</v>
      </c>
      <c r="E10036" t="s">
        <v>213</v>
      </c>
      <c r="F10036" t="s">
        <v>27193</v>
      </c>
      <c r="G10036" t="s">
        <v>209</v>
      </c>
      <c r="H10036" t="s">
        <v>153</v>
      </c>
      <c r="I10036" t="s">
        <v>136</v>
      </c>
      <c r="J10036" t="s">
        <v>137</v>
      </c>
      <c r="K10036" t="s">
        <v>210</v>
      </c>
      <c r="L10036" t="s">
        <v>27194</v>
      </c>
      <c r="M10036" t="s">
        <v>27195</v>
      </c>
      <c r="N10036">
        <v>5.9419444439999998</v>
      </c>
      <c r="O10036">
        <v>4</v>
      </c>
      <c r="P10036">
        <v>1203</v>
      </c>
      <c r="Q10036">
        <v>3</v>
      </c>
      <c r="R10036">
        <v>143</v>
      </c>
      <c r="S10036">
        <v>3</v>
      </c>
      <c r="T10036">
        <v>70</v>
      </c>
      <c r="U10036">
        <v>0</v>
      </c>
      <c r="V10036">
        <v>0</v>
      </c>
      <c r="W10036">
        <v>16.833513944300332</v>
      </c>
      <c r="X10036">
        <v>414.49102049775087</v>
      </c>
      <c r="Y10036">
        <v>24.539911412399082</v>
      </c>
      <c r="Z10036">
        <v>12.826164809983448</v>
      </c>
      <c r="AA10036">
        <v>271.95372681036355</v>
      </c>
      <c r="AB10036">
        <v>101.95453874845649</v>
      </c>
      <c r="AC10036">
        <v>0</v>
      </c>
      <c r="AD10036">
        <v>0</v>
      </c>
      <c r="AE10036">
        <v>842.59887622325368</v>
      </c>
    </row>
    <row r="10037" spans="1:31" x14ac:dyDescent="0.3">
      <c r="A10037">
        <v>2713399</v>
      </c>
      <c r="B10037">
        <v>1</v>
      </c>
      <c r="C10037" t="s">
        <v>81</v>
      </c>
      <c r="D10037" t="s">
        <v>119</v>
      </c>
      <c r="E10037" t="s">
        <v>161</v>
      </c>
      <c r="F10037" t="s">
        <v>27196</v>
      </c>
      <c r="G10037" t="s">
        <v>163</v>
      </c>
      <c r="H10037" t="s">
        <v>135</v>
      </c>
      <c r="I10037" t="s">
        <v>136</v>
      </c>
      <c r="J10037" t="s">
        <v>137</v>
      </c>
      <c r="K10037" t="s">
        <v>138</v>
      </c>
      <c r="L10037" t="s">
        <v>27197</v>
      </c>
      <c r="M10037" t="s">
        <v>27198</v>
      </c>
      <c r="N10037">
        <v>1.064444444</v>
      </c>
      <c r="O10037">
        <v>0</v>
      </c>
      <c r="P10037">
        <v>53</v>
      </c>
      <c r="Q10037">
        <v>0</v>
      </c>
      <c r="R10037">
        <v>0</v>
      </c>
      <c r="S10037">
        <v>0</v>
      </c>
      <c r="T10037">
        <v>1</v>
      </c>
      <c r="U10037">
        <v>0</v>
      </c>
      <c r="V10037">
        <v>0</v>
      </c>
      <c r="W10037">
        <v>0</v>
      </c>
      <c r="X10037">
        <v>11.219325166761623</v>
      </c>
      <c r="Y10037">
        <v>0</v>
      </c>
      <c r="Z10037">
        <v>0</v>
      </c>
      <c r="AA10037">
        <v>0</v>
      </c>
      <c r="AB10037">
        <v>0</v>
      </c>
      <c r="AC10037">
        <v>0</v>
      </c>
      <c r="AD10037">
        <v>0</v>
      </c>
      <c r="AE10037">
        <v>11.219325166761623</v>
      </c>
    </row>
    <row r="10038" spans="1:31" x14ac:dyDescent="0.3">
      <c r="A10038">
        <v>2713519</v>
      </c>
      <c r="B10038">
        <v>1</v>
      </c>
      <c r="C10038" t="s">
        <v>80</v>
      </c>
      <c r="D10038" t="s">
        <v>107</v>
      </c>
      <c r="E10038" t="s">
        <v>200</v>
      </c>
      <c r="F10038" t="s">
        <v>27199</v>
      </c>
      <c r="G10038" t="s">
        <v>393</v>
      </c>
      <c r="H10038" t="s">
        <v>135</v>
      </c>
      <c r="I10038" t="s">
        <v>136</v>
      </c>
      <c r="J10038" t="s">
        <v>137</v>
      </c>
      <c r="K10038" t="s">
        <v>138</v>
      </c>
      <c r="L10038" t="s">
        <v>27200</v>
      </c>
      <c r="M10038" t="s">
        <v>27201</v>
      </c>
      <c r="N10038">
        <v>1.6391666659999999</v>
      </c>
      <c r="O10038">
        <v>0</v>
      </c>
      <c r="P10038">
        <v>0</v>
      </c>
      <c r="Q10038">
        <v>0</v>
      </c>
      <c r="R10038">
        <v>0</v>
      </c>
      <c r="S10038">
        <v>0</v>
      </c>
      <c r="T10038">
        <v>1</v>
      </c>
      <c r="U10038">
        <v>0</v>
      </c>
      <c r="V10038">
        <v>0</v>
      </c>
      <c r="W10038">
        <v>0</v>
      </c>
      <c r="X10038">
        <v>0</v>
      </c>
      <c r="Y10038">
        <v>0</v>
      </c>
      <c r="Z10038">
        <v>0</v>
      </c>
      <c r="AA10038">
        <v>0</v>
      </c>
      <c r="AB10038">
        <v>2.0261297909216669</v>
      </c>
      <c r="AC10038">
        <v>0</v>
      </c>
      <c r="AD10038">
        <v>0</v>
      </c>
      <c r="AE10038">
        <v>2.0261297909216669</v>
      </c>
    </row>
    <row r="10039" spans="1:31" x14ac:dyDescent="0.3">
      <c r="A10039">
        <v>2713562</v>
      </c>
      <c r="B10039">
        <v>1</v>
      </c>
      <c r="C10039" t="s">
        <v>80</v>
      </c>
      <c r="D10039" t="s">
        <v>92</v>
      </c>
      <c r="E10039" t="s">
        <v>156</v>
      </c>
      <c r="F10039" t="s">
        <v>6690</v>
      </c>
      <c r="G10039" t="s">
        <v>152</v>
      </c>
      <c r="H10039" t="s">
        <v>153</v>
      </c>
      <c r="I10039" t="s">
        <v>136</v>
      </c>
      <c r="J10039" t="s">
        <v>137</v>
      </c>
      <c r="K10039" t="s">
        <v>138</v>
      </c>
      <c r="L10039" t="s">
        <v>27202</v>
      </c>
      <c r="M10039" t="s">
        <v>27203</v>
      </c>
      <c r="N10039">
        <v>0.81277777699999998</v>
      </c>
      <c r="O10039">
        <v>3</v>
      </c>
      <c r="P10039">
        <v>746</v>
      </c>
      <c r="Q10039">
        <v>1</v>
      </c>
      <c r="R10039">
        <v>0</v>
      </c>
      <c r="S10039">
        <v>0</v>
      </c>
      <c r="T10039">
        <v>7</v>
      </c>
      <c r="U10039">
        <v>0</v>
      </c>
      <c r="V10039">
        <v>0</v>
      </c>
      <c r="W10039">
        <v>3.0746948867082224</v>
      </c>
      <c r="X10039">
        <v>79.743435401891915</v>
      </c>
      <c r="Y10039">
        <v>0.93576184698707499</v>
      </c>
      <c r="Z10039">
        <v>0</v>
      </c>
      <c r="AA10039">
        <v>0</v>
      </c>
      <c r="AB10039">
        <v>3.0889321797602478</v>
      </c>
      <c r="AC10039">
        <v>0</v>
      </c>
      <c r="AD10039">
        <v>0</v>
      </c>
      <c r="AE10039">
        <v>86.842824315347471</v>
      </c>
    </row>
    <row r="10040" spans="1:31" x14ac:dyDescent="0.3">
      <c r="A10040">
        <v>2713021</v>
      </c>
      <c r="B10040">
        <v>1</v>
      </c>
      <c r="C10040" t="s">
        <v>80</v>
      </c>
      <c r="D10040" t="s">
        <v>85</v>
      </c>
      <c r="E10040" t="s">
        <v>200</v>
      </c>
      <c r="F10040" t="s">
        <v>27204</v>
      </c>
      <c r="G10040" t="s">
        <v>925</v>
      </c>
      <c r="H10040" t="s">
        <v>135</v>
      </c>
      <c r="I10040" t="s">
        <v>136</v>
      </c>
      <c r="J10040" t="s">
        <v>137</v>
      </c>
      <c r="K10040" t="s">
        <v>210</v>
      </c>
      <c r="L10040" t="s">
        <v>27205</v>
      </c>
      <c r="M10040" t="s">
        <v>27206</v>
      </c>
      <c r="N10040">
        <v>1.94</v>
      </c>
      <c r="O10040">
        <v>0</v>
      </c>
      <c r="P10040">
        <v>60</v>
      </c>
      <c r="Q10040">
        <v>0</v>
      </c>
      <c r="R10040">
        <v>0</v>
      </c>
      <c r="S10040">
        <v>0</v>
      </c>
      <c r="T10040">
        <v>9</v>
      </c>
      <c r="U10040">
        <v>0</v>
      </c>
      <c r="V10040">
        <v>0</v>
      </c>
      <c r="W10040">
        <v>0</v>
      </c>
      <c r="X10040">
        <v>28.902778598828018</v>
      </c>
      <c r="Y10040">
        <v>0</v>
      </c>
      <c r="Z10040">
        <v>0</v>
      </c>
      <c r="AA10040">
        <v>0</v>
      </c>
      <c r="AB10040">
        <v>11.718805726191729</v>
      </c>
      <c r="AC10040">
        <v>0</v>
      </c>
      <c r="AD10040">
        <v>0</v>
      </c>
      <c r="AE10040">
        <v>40.621584325019747</v>
      </c>
    </row>
    <row r="10041" spans="1:31" x14ac:dyDescent="0.3">
      <c r="A10041">
        <v>2713144</v>
      </c>
      <c r="B10041">
        <v>1</v>
      </c>
      <c r="C10041" t="s">
        <v>81</v>
      </c>
      <c r="D10041" t="s">
        <v>117</v>
      </c>
      <c r="E10041" t="s">
        <v>161</v>
      </c>
      <c r="F10041" t="s">
        <v>27207</v>
      </c>
      <c r="G10041" t="s">
        <v>163</v>
      </c>
      <c r="H10041" t="s">
        <v>135</v>
      </c>
      <c r="I10041" t="s">
        <v>136</v>
      </c>
      <c r="J10041" t="s">
        <v>137</v>
      </c>
      <c r="K10041" t="s">
        <v>138</v>
      </c>
      <c r="L10041" t="s">
        <v>27208</v>
      </c>
      <c r="M10041" t="s">
        <v>27209</v>
      </c>
      <c r="N10041">
        <v>0.78166666600000001</v>
      </c>
      <c r="O10041">
        <v>0</v>
      </c>
      <c r="P10041">
        <v>159</v>
      </c>
      <c r="Q10041">
        <v>0</v>
      </c>
      <c r="R10041">
        <v>0</v>
      </c>
      <c r="S10041">
        <v>0</v>
      </c>
      <c r="T10041">
        <v>50</v>
      </c>
      <c r="U10041">
        <v>0</v>
      </c>
      <c r="V10041">
        <v>0</v>
      </c>
      <c r="W10041">
        <v>0</v>
      </c>
      <c r="X10041">
        <v>20.866574027067919</v>
      </c>
      <c r="Y10041">
        <v>0</v>
      </c>
      <c r="Z10041">
        <v>0</v>
      </c>
      <c r="AA10041">
        <v>0</v>
      </c>
      <c r="AB10041">
        <v>11.600528082858016</v>
      </c>
      <c r="AC10041">
        <v>0</v>
      </c>
      <c r="AD10041">
        <v>0</v>
      </c>
      <c r="AE10041">
        <v>32.467102109925932</v>
      </c>
    </row>
    <row r="10042" spans="1:31" x14ac:dyDescent="0.3">
      <c r="A10042">
        <v>2713064</v>
      </c>
      <c r="B10042">
        <v>1</v>
      </c>
      <c r="C10042" t="s">
        <v>81</v>
      </c>
      <c r="D10042" t="s">
        <v>120</v>
      </c>
      <c r="E10042" t="s">
        <v>132</v>
      </c>
      <c r="F10042" t="s">
        <v>27210</v>
      </c>
      <c r="G10042" t="s">
        <v>170</v>
      </c>
      <c r="H10042" t="s">
        <v>135</v>
      </c>
      <c r="I10042" t="s">
        <v>136</v>
      </c>
      <c r="J10042" t="s">
        <v>137</v>
      </c>
      <c r="K10042" t="s">
        <v>138</v>
      </c>
      <c r="L10042" t="s">
        <v>27211</v>
      </c>
      <c r="M10042" t="s">
        <v>27212</v>
      </c>
      <c r="N10042">
        <v>0.38638888799999999</v>
      </c>
      <c r="O10042">
        <v>0</v>
      </c>
      <c r="P10042">
        <v>1</v>
      </c>
      <c r="Q10042">
        <v>0</v>
      </c>
      <c r="R10042">
        <v>13</v>
      </c>
      <c r="S10042">
        <v>0</v>
      </c>
      <c r="T10042">
        <v>1</v>
      </c>
      <c r="U10042">
        <v>0</v>
      </c>
      <c r="V10042">
        <v>0</v>
      </c>
      <c r="W10042">
        <v>0</v>
      </c>
      <c r="X10042">
        <v>0.10948605701952419</v>
      </c>
      <c r="Y10042">
        <v>0</v>
      </c>
      <c r="Z10042">
        <v>1.7203572262764835</v>
      </c>
      <c r="AA10042">
        <v>0</v>
      </c>
      <c r="AB10042">
        <v>9.288934604675167E-2</v>
      </c>
      <c r="AC10042">
        <v>0</v>
      </c>
      <c r="AD10042">
        <v>0</v>
      </c>
      <c r="AE10042">
        <v>1.9227326293427593</v>
      </c>
    </row>
    <row r="10043" spans="1:31" x14ac:dyDescent="0.3">
      <c r="A10043">
        <v>2713605</v>
      </c>
      <c r="B10043">
        <v>1</v>
      </c>
      <c r="C10043" t="s">
        <v>81</v>
      </c>
      <c r="D10043" t="s">
        <v>113</v>
      </c>
      <c r="E10043" t="s">
        <v>161</v>
      </c>
      <c r="F10043" t="s">
        <v>27213</v>
      </c>
      <c r="G10043" t="s">
        <v>163</v>
      </c>
      <c r="H10043" t="s">
        <v>135</v>
      </c>
      <c r="I10043" t="s">
        <v>136</v>
      </c>
      <c r="J10043" t="s">
        <v>137</v>
      </c>
      <c r="K10043" t="s">
        <v>138</v>
      </c>
      <c r="L10043" t="s">
        <v>27214</v>
      </c>
      <c r="M10043" t="s">
        <v>27215</v>
      </c>
      <c r="N10043">
        <v>1.200555555</v>
      </c>
      <c r="O10043">
        <v>0</v>
      </c>
      <c r="P10043">
        <v>5</v>
      </c>
      <c r="Q10043">
        <v>0</v>
      </c>
      <c r="R10043">
        <v>0</v>
      </c>
      <c r="S10043">
        <v>0</v>
      </c>
      <c r="T10043">
        <v>0</v>
      </c>
      <c r="U10043">
        <v>0</v>
      </c>
      <c r="V10043">
        <v>0</v>
      </c>
      <c r="W10043">
        <v>0</v>
      </c>
      <c r="X10043">
        <v>0.5703415966448</v>
      </c>
      <c r="Y10043">
        <v>0</v>
      </c>
      <c r="Z10043">
        <v>0</v>
      </c>
      <c r="AA10043">
        <v>0</v>
      </c>
      <c r="AB10043">
        <v>0</v>
      </c>
      <c r="AC10043">
        <v>0</v>
      </c>
      <c r="AD10043">
        <v>0</v>
      </c>
      <c r="AE10043">
        <v>0.5703415966448</v>
      </c>
    </row>
    <row r="10044" spans="1:31" x14ac:dyDescent="0.3">
      <c r="A10044">
        <v>2713499</v>
      </c>
      <c r="B10044">
        <v>1</v>
      </c>
      <c r="C10044" t="s">
        <v>81</v>
      </c>
      <c r="D10044" t="s">
        <v>124</v>
      </c>
      <c r="E10044" t="s">
        <v>161</v>
      </c>
      <c r="F10044" t="s">
        <v>27216</v>
      </c>
      <c r="G10044" t="s">
        <v>163</v>
      </c>
      <c r="H10044" t="s">
        <v>135</v>
      </c>
      <c r="I10044" t="s">
        <v>136</v>
      </c>
      <c r="J10044" t="s">
        <v>137</v>
      </c>
      <c r="K10044" t="s">
        <v>138</v>
      </c>
      <c r="L10044" t="s">
        <v>27217</v>
      </c>
      <c r="M10044" t="s">
        <v>27218</v>
      </c>
      <c r="N10044">
        <v>2.3624999999999998</v>
      </c>
      <c r="O10044">
        <v>0</v>
      </c>
      <c r="P10044">
        <v>9</v>
      </c>
      <c r="Q10044">
        <v>0</v>
      </c>
      <c r="R10044">
        <v>1</v>
      </c>
      <c r="S10044">
        <v>0</v>
      </c>
      <c r="T10044">
        <v>0</v>
      </c>
      <c r="U10044">
        <v>0</v>
      </c>
      <c r="V10044">
        <v>0</v>
      </c>
      <c r="W10044">
        <v>0</v>
      </c>
      <c r="X10044">
        <v>2.2733778838633496</v>
      </c>
      <c r="Y10044">
        <v>0</v>
      </c>
      <c r="Z10044">
        <v>0</v>
      </c>
      <c r="AA10044">
        <v>0</v>
      </c>
      <c r="AB10044">
        <v>0</v>
      </c>
      <c r="AC10044">
        <v>0</v>
      </c>
      <c r="AD10044">
        <v>0</v>
      </c>
      <c r="AE10044">
        <v>2.2733778838633496</v>
      </c>
    </row>
    <row r="10045" spans="1:31" x14ac:dyDescent="0.3">
      <c r="A10045">
        <v>2713296</v>
      </c>
      <c r="B10045">
        <v>1</v>
      </c>
      <c r="C10045" t="s">
        <v>80</v>
      </c>
      <c r="D10045" t="s">
        <v>105</v>
      </c>
      <c r="E10045" t="s">
        <v>150</v>
      </c>
      <c r="F10045" t="s">
        <v>16571</v>
      </c>
      <c r="G10045" t="s">
        <v>152</v>
      </c>
      <c r="H10045" t="s">
        <v>153</v>
      </c>
      <c r="I10045" t="s">
        <v>136</v>
      </c>
      <c r="J10045" t="s">
        <v>137</v>
      </c>
      <c r="K10045" t="s">
        <v>138</v>
      </c>
      <c r="L10045" t="s">
        <v>27219</v>
      </c>
      <c r="M10045" t="s">
        <v>27220</v>
      </c>
      <c r="N10045">
        <v>0.21333333300000001</v>
      </c>
      <c r="O10045">
        <v>4</v>
      </c>
      <c r="P10045">
        <v>327</v>
      </c>
      <c r="Q10045">
        <v>6</v>
      </c>
      <c r="R10045">
        <v>4</v>
      </c>
      <c r="S10045">
        <v>44</v>
      </c>
      <c r="T10045">
        <v>181</v>
      </c>
      <c r="U10045">
        <v>23</v>
      </c>
      <c r="V10045">
        <v>31</v>
      </c>
      <c r="W10045">
        <v>2.1230255941151999</v>
      </c>
      <c r="X10045">
        <v>18.659710531338046</v>
      </c>
      <c r="Y10045">
        <v>1.8643133714560003</v>
      </c>
      <c r="Z10045">
        <v>3.1364008720108805</v>
      </c>
      <c r="AA10045">
        <v>94.683572480819223</v>
      </c>
      <c r="AB10045">
        <v>117.98920216560001</v>
      </c>
      <c r="AC10045">
        <v>707.74594213155842</v>
      </c>
      <c r="AD10045">
        <v>183.79285623759</v>
      </c>
      <c r="AE10045">
        <v>1129.9950233844877</v>
      </c>
    </row>
    <row r="10046" spans="1:31" x14ac:dyDescent="0.3">
      <c r="A10046">
        <v>2713342</v>
      </c>
      <c r="B10046">
        <v>1</v>
      </c>
      <c r="C10046" t="s">
        <v>80</v>
      </c>
      <c r="D10046" t="s">
        <v>107</v>
      </c>
      <c r="E10046" t="s">
        <v>156</v>
      </c>
      <c r="F10046" t="s">
        <v>27221</v>
      </c>
      <c r="G10046" t="s">
        <v>185</v>
      </c>
      <c r="H10046" t="s">
        <v>153</v>
      </c>
      <c r="I10046" t="s">
        <v>136</v>
      </c>
      <c r="J10046" t="s">
        <v>137</v>
      </c>
      <c r="K10046" t="s">
        <v>138</v>
      </c>
      <c r="L10046" t="s">
        <v>27222</v>
      </c>
      <c r="M10046" t="s">
        <v>27223</v>
      </c>
      <c r="N10046">
        <v>4.3630555549999999</v>
      </c>
      <c r="O10046">
        <v>0</v>
      </c>
      <c r="P10046">
        <v>2</v>
      </c>
      <c r="Q10046">
        <v>0</v>
      </c>
      <c r="R10046">
        <v>14</v>
      </c>
      <c r="S10046">
        <v>0</v>
      </c>
      <c r="T10046">
        <v>1</v>
      </c>
      <c r="U10046">
        <v>0</v>
      </c>
      <c r="V10046">
        <v>0</v>
      </c>
      <c r="W10046">
        <v>0</v>
      </c>
      <c r="X10046">
        <v>0.15757952348425003</v>
      </c>
      <c r="Y10046">
        <v>0</v>
      </c>
      <c r="Z10046">
        <v>29.483782473723348</v>
      </c>
      <c r="AA10046">
        <v>0</v>
      </c>
      <c r="AB10046">
        <v>39.296636372440275</v>
      </c>
      <c r="AC10046">
        <v>0</v>
      </c>
      <c r="AD10046">
        <v>0</v>
      </c>
      <c r="AE10046">
        <v>68.937998369647872</v>
      </c>
    </row>
    <row r="10047" spans="1:31" x14ac:dyDescent="0.3">
      <c r="A10047">
        <v>2713365</v>
      </c>
      <c r="B10047">
        <v>1</v>
      </c>
      <c r="C10047" t="s">
        <v>81</v>
      </c>
      <c r="D10047" t="s">
        <v>118</v>
      </c>
      <c r="E10047" t="s">
        <v>161</v>
      </c>
      <c r="F10047" t="s">
        <v>27224</v>
      </c>
      <c r="G10047" t="s">
        <v>170</v>
      </c>
      <c r="H10047" t="s">
        <v>135</v>
      </c>
      <c r="I10047" t="s">
        <v>136</v>
      </c>
      <c r="J10047" t="s">
        <v>137</v>
      </c>
      <c r="K10047" t="s">
        <v>138</v>
      </c>
      <c r="L10047" t="s">
        <v>27225</v>
      </c>
      <c r="M10047" t="s">
        <v>27226</v>
      </c>
      <c r="N10047">
        <v>0.53166666600000001</v>
      </c>
      <c r="O10047">
        <v>0</v>
      </c>
      <c r="P10047">
        <v>39</v>
      </c>
      <c r="Q10047">
        <v>0</v>
      </c>
      <c r="R10047">
        <v>0</v>
      </c>
      <c r="S10047">
        <v>0</v>
      </c>
      <c r="T10047">
        <v>2</v>
      </c>
      <c r="U10047">
        <v>0</v>
      </c>
      <c r="V10047">
        <v>0</v>
      </c>
      <c r="W10047">
        <v>0</v>
      </c>
      <c r="X10047">
        <v>4.4613161455171468</v>
      </c>
      <c r="Y10047">
        <v>0</v>
      </c>
      <c r="Z10047">
        <v>0</v>
      </c>
      <c r="AA10047">
        <v>0</v>
      </c>
      <c r="AB10047">
        <v>0.63168911883852497</v>
      </c>
      <c r="AC10047">
        <v>0</v>
      </c>
      <c r="AD10047">
        <v>0</v>
      </c>
      <c r="AE10047">
        <v>5.0930052643556714</v>
      </c>
    </row>
    <row r="10048" spans="1:31" x14ac:dyDescent="0.3">
      <c r="A10048">
        <v>2712980</v>
      </c>
      <c r="B10048">
        <v>2</v>
      </c>
      <c r="C10048" t="s">
        <v>81</v>
      </c>
      <c r="D10048" t="s">
        <v>126</v>
      </c>
      <c r="E10048" t="s">
        <v>156</v>
      </c>
      <c r="F10048" t="s">
        <v>27227</v>
      </c>
      <c r="G10048" t="s">
        <v>185</v>
      </c>
      <c r="H10048" t="s">
        <v>153</v>
      </c>
      <c r="I10048" t="s">
        <v>136</v>
      </c>
      <c r="J10048" t="s">
        <v>137</v>
      </c>
      <c r="K10048" t="s">
        <v>138</v>
      </c>
      <c r="L10048" t="s">
        <v>6069</v>
      </c>
      <c r="M10048" t="s">
        <v>27228</v>
      </c>
      <c r="N10048">
        <v>0.36416666600000003</v>
      </c>
      <c r="O10048">
        <v>2</v>
      </c>
      <c r="P10048">
        <v>175</v>
      </c>
      <c r="Q10048">
        <v>7</v>
      </c>
      <c r="R10048">
        <v>72</v>
      </c>
      <c r="S10048">
        <v>1</v>
      </c>
      <c r="T10048">
        <v>7</v>
      </c>
      <c r="U10048">
        <v>0</v>
      </c>
      <c r="V10048">
        <v>0</v>
      </c>
      <c r="W10048">
        <v>0.1464615551</v>
      </c>
      <c r="X10048">
        <v>6.3476664439672303</v>
      </c>
      <c r="Y10048">
        <v>15.500741066132814</v>
      </c>
      <c r="Z10048">
        <v>18.73891121692731</v>
      </c>
      <c r="AA10048">
        <v>0.55608579060999996</v>
      </c>
      <c r="AB10048">
        <v>2.1164405788561202</v>
      </c>
      <c r="AC10048">
        <v>0</v>
      </c>
      <c r="AD10048">
        <v>0</v>
      </c>
      <c r="AE10048">
        <v>43.406306651593475</v>
      </c>
    </row>
    <row r="10049" spans="1:31" x14ac:dyDescent="0.3">
      <c r="A10049">
        <v>2713465</v>
      </c>
      <c r="B10049">
        <v>1</v>
      </c>
      <c r="C10049" t="s">
        <v>80</v>
      </c>
      <c r="D10049" t="s">
        <v>90</v>
      </c>
      <c r="E10049" t="s">
        <v>161</v>
      </c>
      <c r="F10049" t="s">
        <v>27229</v>
      </c>
      <c r="G10049" t="s">
        <v>163</v>
      </c>
      <c r="H10049" t="s">
        <v>135</v>
      </c>
      <c r="I10049" t="s">
        <v>136</v>
      </c>
      <c r="J10049" t="s">
        <v>137</v>
      </c>
      <c r="K10049" t="s">
        <v>138</v>
      </c>
      <c r="L10049" t="s">
        <v>27230</v>
      </c>
      <c r="M10049" t="s">
        <v>27231</v>
      </c>
      <c r="N10049">
        <v>1.135555555</v>
      </c>
      <c r="O10049">
        <v>0</v>
      </c>
      <c r="P10049">
        <v>89</v>
      </c>
      <c r="Q10049">
        <v>0</v>
      </c>
      <c r="R10049">
        <v>0</v>
      </c>
      <c r="S10049">
        <v>0</v>
      </c>
      <c r="T10049">
        <v>2</v>
      </c>
      <c r="U10049">
        <v>0</v>
      </c>
      <c r="V10049">
        <v>0</v>
      </c>
      <c r="W10049">
        <v>0</v>
      </c>
      <c r="X10049">
        <v>21.174075243217271</v>
      </c>
      <c r="Y10049">
        <v>0</v>
      </c>
      <c r="Z10049">
        <v>0</v>
      </c>
      <c r="AA10049">
        <v>0</v>
      </c>
      <c r="AB10049">
        <v>1.70546885849244</v>
      </c>
      <c r="AC10049">
        <v>0</v>
      </c>
      <c r="AD10049">
        <v>0</v>
      </c>
      <c r="AE10049">
        <v>22.879544101709712</v>
      </c>
    </row>
    <row r="10050" spans="1:31" x14ac:dyDescent="0.3">
      <c r="A10050">
        <v>2712987</v>
      </c>
      <c r="B10050">
        <v>1</v>
      </c>
      <c r="C10050" t="s">
        <v>80</v>
      </c>
      <c r="D10050" t="s">
        <v>95</v>
      </c>
      <c r="E10050" t="s">
        <v>173</v>
      </c>
      <c r="F10050" t="s">
        <v>27232</v>
      </c>
      <c r="G10050" t="s">
        <v>152</v>
      </c>
      <c r="H10050" t="s">
        <v>153</v>
      </c>
      <c r="I10050" t="s">
        <v>136</v>
      </c>
      <c r="J10050" t="s">
        <v>137</v>
      </c>
      <c r="K10050" t="s">
        <v>138</v>
      </c>
      <c r="L10050" t="s">
        <v>27233</v>
      </c>
      <c r="M10050" t="s">
        <v>27234</v>
      </c>
      <c r="N10050">
        <v>0.171944444</v>
      </c>
      <c r="O10050">
        <v>0</v>
      </c>
      <c r="P10050">
        <v>0</v>
      </c>
      <c r="Q10050">
        <v>0</v>
      </c>
      <c r="R10050">
        <v>0</v>
      </c>
      <c r="S10050">
        <v>5</v>
      </c>
      <c r="T10050">
        <v>0</v>
      </c>
      <c r="U10050">
        <v>4</v>
      </c>
      <c r="V10050">
        <v>0</v>
      </c>
      <c r="W10050">
        <v>0</v>
      </c>
      <c r="X10050">
        <v>0</v>
      </c>
      <c r="Y10050">
        <v>0</v>
      </c>
      <c r="Z10050">
        <v>0</v>
      </c>
      <c r="AA10050">
        <v>6.4166522668875716</v>
      </c>
      <c r="AB10050">
        <v>0</v>
      </c>
      <c r="AC10050">
        <v>1374.8489417991864</v>
      </c>
      <c r="AD10050">
        <v>0</v>
      </c>
      <c r="AE10050">
        <v>1381.2655940660738</v>
      </c>
    </row>
    <row r="10051" spans="1:31" x14ac:dyDescent="0.3">
      <c r="A10051">
        <v>2713279</v>
      </c>
      <c r="B10051">
        <v>1</v>
      </c>
      <c r="C10051" t="s">
        <v>80</v>
      </c>
      <c r="D10051" t="s">
        <v>105</v>
      </c>
      <c r="E10051" t="s">
        <v>156</v>
      </c>
      <c r="F10051" t="s">
        <v>27235</v>
      </c>
      <c r="G10051" t="s">
        <v>185</v>
      </c>
      <c r="H10051" t="s">
        <v>153</v>
      </c>
      <c r="I10051" t="s">
        <v>136</v>
      </c>
      <c r="J10051" t="s">
        <v>137</v>
      </c>
      <c r="K10051" t="s">
        <v>138</v>
      </c>
      <c r="L10051" t="s">
        <v>27236</v>
      </c>
      <c r="M10051" t="s">
        <v>27237</v>
      </c>
      <c r="N10051">
        <v>2.298888888</v>
      </c>
      <c r="O10051">
        <v>1</v>
      </c>
      <c r="P10051">
        <v>0</v>
      </c>
      <c r="Q10051">
        <v>1</v>
      </c>
      <c r="R10051">
        <v>0</v>
      </c>
      <c r="S10051">
        <v>2</v>
      </c>
      <c r="T10051">
        <v>0</v>
      </c>
      <c r="U10051">
        <v>0</v>
      </c>
      <c r="V10051">
        <v>0</v>
      </c>
      <c r="W10051">
        <v>0.41837505817750004</v>
      </c>
      <c r="X10051">
        <v>0</v>
      </c>
      <c r="Y10051">
        <v>0</v>
      </c>
      <c r="Z10051">
        <v>0</v>
      </c>
      <c r="AA10051">
        <v>6.6085603263466677</v>
      </c>
      <c r="AB10051">
        <v>0</v>
      </c>
      <c r="AC10051">
        <v>0</v>
      </c>
      <c r="AD10051">
        <v>0</v>
      </c>
      <c r="AE10051">
        <v>7.026935384524168</v>
      </c>
    </row>
    <row r="10052" spans="1:31" x14ac:dyDescent="0.3">
      <c r="A10052">
        <v>2713567</v>
      </c>
      <c r="B10052">
        <v>2</v>
      </c>
      <c r="C10052" t="s">
        <v>80</v>
      </c>
      <c r="D10052" t="s">
        <v>96</v>
      </c>
      <c r="E10052" t="s">
        <v>213</v>
      </c>
      <c r="F10052" t="s">
        <v>7180</v>
      </c>
      <c r="G10052" t="s">
        <v>185</v>
      </c>
      <c r="H10052" t="s">
        <v>153</v>
      </c>
      <c r="I10052" t="s">
        <v>136</v>
      </c>
      <c r="J10052" t="s">
        <v>137</v>
      </c>
      <c r="K10052" t="s">
        <v>138</v>
      </c>
      <c r="L10052" t="s">
        <v>6127</v>
      </c>
      <c r="M10052" t="s">
        <v>27238</v>
      </c>
      <c r="N10052">
        <v>0.42027777700000002</v>
      </c>
      <c r="O10052">
        <v>2</v>
      </c>
      <c r="P10052">
        <v>952</v>
      </c>
      <c r="Q10052">
        <v>5</v>
      </c>
      <c r="R10052">
        <v>0</v>
      </c>
      <c r="S10052">
        <v>16</v>
      </c>
      <c r="T10052">
        <v>18</v>
      </c>
      <c r="U10052">
        <v>1</v>
      </c>
      <c r="V10052">
        <v>0</v>
      </c>
      <c r="W10052">
        <v>12.944758754385921</v>
      </c>
      <c r="X10052">
        <v>44.822402583174821</v>
      </c>
      <c r="Y10052">
        <v>10.202027925212295</v>
      </c>
      <c r="Z10052">
        <v>0</v>
      </c>
      <c r="AA10052">
        <v>34.318948990557345</v>
      </c>
      <c r="AB10052">
        <v>6.7855435668839048</v>
      </c>
      <c r="AC10052">
        <v>1.5326042173850167</v>
      </c>
      <c r="AD10052">
        <v>0</v>
      </c>
      <c r="AE10052">
        <v>110.6062860375993</v>
      </c>
    </row>
    <row r="10053" spans="1:31" x14ac:dyDescent="0.3">
      <c r="A10053">
        <v>2713067</v>
      </c>
      <c r="B10053">
        <v>1</v>
      </c>
      <c r="C10053" t="s">
        <v>80</v>
      </c>
      <c r="D10053" t="s">
        <v>100</v>
      </c>
      <c r="E10053" t="s">
        <v>161</v>
      </c>
      <c r="F10053" t="s">
        <v>27239</v>
      </c>
      <c r="G10053" t="s">
        <v>170</v>
      </c>
      <c r="H10053" t="s">
        <v>135</v>
      </c>
      <c r="I10053" t="s">
        <v>136</v>
      </c>
      <c r="J10053" t="s">
        <v>137</v>
      </c>
      <c r="K10053" t="s">
        <v>138</v>
      </c>
      <c r="L10053" t="s">
        <v>27240</v>
      </c>
      <c r="M10053" t="s">
        <v>27241</v>
      </c>
      <c r="N10053">
        <v>0.71388888800000005</v>
      </c>
      <c r="O10053">
        <v>0</v>
      </c>
      <c r="P10053">
        <v>4</v>
      </c>
      <c r="Q10053">
        <v>0</v>
      </c>
      <c r="R10053">
        <v>7</v>
      </c>
      <c r="S10053">
        <v>0</v>
      </c>
      <c r="T10053">
        <v>0</v>
      </c>
      <c r="U10053">
        <v>0</v>
      </c>
      <c r="V10053">
        <v>0</v>
      </c>
      <c r="W10053">
        <v>0</v>
      </c>
      <c r="X10053">
        <v>0.53339483278223998</v>
      </c>
      <c r="Y10053">
        <v>0</v>
      </c>
      <c r="Z10053">
        <v>0.39347945763583336</v>
      </c>
      <c r="AA10053">
        <v>0</v>
      </c>
      <c r="AB10053">
        <v>0</v>
      </c>
      <c r="AC10053">
        <v>0</v>
      </c>
      <c r="AD10053">
        <v>0</v>
      </c>
      <c r="AE10053">
        <v>0.92687429041807334</v>
      </c>
    </row>
    <row r="10054" spans="1:31" x14ac:dyDescent="0.3">
      <c r="A10054">
        <v>2713588</v>
      </c>
      <c r="B10054">
        <v>1</v>
      </c>
      <c r="C10054" t="s">
        <v>80</v>
      </c>
      <c r="D10054" t="s">
        <v>107</v>
      </c>
      <c r="E10054" t="s">
        <v>161</v>
      </c>
      <c r="F10054" t="s">
        <v>27242</v>
      </c>
      <c r="G10054" t="s">
        <v>170</v>
      </c>
      <c r="H10054" t="s">
        <v>135</v>
      </c>
      <c r="I10054" t="s">
        <v>136</v>
      </c>
      <c r="J10054" t="s">
        <v>137</v>
      </c>
      <c r="K10054" t="s">
        <v>138</v>
      </c>
      <c r="L10054" t="s">
        <v>27243</v>
      </c>
      <c r="M10054" t="s">
        <v>27244</v>
      </c>
      <c r="N10054">
        <v>1.013055555</v>
      </c>
      <c r="O10054">
        <v>0</v>
      </c>
      <c r="P10054">
        <v>19</v>
      </c>
      <c r="Q10054">
        <v>0</v>
      </c>
      <c r="R10054">
        <v>0</v>
      </c>
      <c r="S10054">
        <v>0</v>
      </c>
      <c r="T10054">
        <v>11</v>
      </c>
      <c r="U10054">
        <v>0</v>
      </c>
      <c r="V10054">
        <v>0</v>
      </c>
      <c r="W10054">
        <v>0</v>
      </c>
      <c r="X10054">
        <v>2.9100223272573498</v>
      </c>
      <c r="Y10054">
        <v>0</v>
      </c>
      <c r="Z10054">
        <v>0</v>
      </c>
      <c r="AA10054">
        <v>0</v>
      </c>
      <c r="AB10054">
        <v>6.9758317959213452</v>
      </c>
      <c r="AC10054">
        <v>0</v>
      </c>
      <c r="AD10054">
        <v>0</v>
      </c>
      <c r="AE10054">
        <v>9.8858541231786958</v>
      </c>
    </row>
    <row r="10055" spans="1:31" x14ac:dyDescent="0.3">
      <c r="A10055">
        <v>2712947</v>
      </c>
      <c r="B10055">
        <v>1</v>
      </c>
      <c r="C10055" t="s">
        <v>80</v>
      </c>
      <c r="D10055" t="s">
        <v>108</v>
      </c>
      <c r="E10055" t="s">
        <v>132</v>
      </c>
      <c r="F10055" t="s">
        <v>27245</v>
      </c>
      <c r="G10055" t="s">
        <v>134</v>
      </c>
      <c r="H10055" t="s">
        <v>135</v>
      </c>
      <c r="I10055" t="s">
        <v>136</v>
      </c>
      <c r="J10055" t="s">
        <v>137</v>
      </c>
      <c r="K10055" t="s">
        <v>138</v>
      </c>
      <c r="L10055" t="s">
        <v>27246</v>
      </c>
      <c r="M10055" t="s">
        <v>27247</v>
      </c>
      <c r="N10055">
        <v>0.67833333299999998</v>
      </c>
      <c r="O10055">
        <v>0</v>
      </c>
      <c r="P10055">
        <v>44</v>
      </c>
      <c r="Q10055">
        <v>0</v>
      </c>
      <c r="R10055">
        <v>28</v>
      </c>
      <c r="S10055">
        <v>0</v>
      </c>
      <c r="T10055">
        <v>14</v>
      </c>
      <c r="U10055">
        <v>0</v>
      </c>
      <c r="V10055">
        <v>0</v>
      </c>
      <c r="W10055">
        <v>0</v>
      </c>
      <c r="X10055">
        <v>4.5940755219544434</v>
      </c>
      <c r="Y10055">
        <v>0</v>
      </c>
      <c r="Z10055">
        <v>5.2889860297916664</v>
      </c>
      <c r="AA10055">
        <v>0</v>
      </c>
      <c r="AB10055">
        <v>4.8310204335235509</v>
      </c>
      <c r="AC10055">
        <v>0</v>
      </c>
      <c r="AD10055">
        <v>0</v>
      </c>
      <c r="AE10055">
        <v>14.714081985269662</v>
      </c>
    </row>
    <row r="10056" spans="1:31" x14ac:dyDescent="0.3">
      <c r="A10056">
        <v>2713608</v>
      </c>
      <c r="B10056">
        <v>1</v>
      </c>
      <c r="C10056" t="s">
        <v>80</v>
      </c>
      <c r="D10056" t="s">
        <v>99</v>
      </c>
      <c r="E10056" t="s">
        <v>213</v>
      </c>
      <c r="F10056" t="s">
        <v>5315</v>
      </c>
      <c r="G10056" t="s">
        <v>152</v>
      </c>
      <c r="H10056" t="s">
        <v>153</v>
      </c>
      <c r="I10056" t="s">
        <v>136</v>
      </c>
      <c r="J10056" t="s">
        <v>137</v>
      </c>
      <c r="K10056" t="s">
        <v>138</v>
      </c>
      <c r="L10056" t="s">
        <v>27248</v>
      </c>
      <c r="M10056" t="s">
        <v>27249</v>
      </c>
      <c r="N10056">
        <v>2.7013888879999999</v>
      </c>
      <c r="O10056">
        <v>0</v>
      </c>
      <c r="P10056">
        <v>0</v>
      </c>
      <c r="Q10056">
        <v>0</v>
      </c>
      <c r="R10056">
        <v>0</v>
      </c>
      <c r="S10056">
        <v>5</v>
      </c>
      <c r="T10056">
        <v>0</v>
      </c>
      <c r="U10056">
        <v>0</v>
      </c>
      <c r="V10056">
        <v>0</v>
      </c>
      <c r="W10056">
        <v>0</v>
      </c>
      <c r="X10056">
        <v>0</v>
      </c>
      <c r="Y10056">
        <v>0</v>
      </c>
      <c r="Z10056">
        <v>0</v>
      </c>
      <c r="AA10056">
        <v>688.11325121511186</v>
      </c>
      <c r="AB10056">
        <v>0</v>
      </c>
      <c r="AC10056">
        <v>0</v>
      </c>
      <c r="AD10056">
        <v>0</v>
      </c>
      <c r="AE10056">
        <v>688.11325121511186</v>
      </c>
    </row>
    <row r="10057" spans="1:31" x14ac:dyDescent="0.3">
      <c r="A10057">
        <v>2713594</v>
      </c>
      <c r="B10057">
        <v>1</v>
      </c>
      <c r="C10057" t="s">
        <v>80</v>
      </c>
      <c r="D10057" t="s">
        <v>96</v>
      </c>
      <c r="E10057" t="s">
        <v>200</v>
      </c>
      <c r="F10057" t="s">
        <v>27250</v>
      </c>
      <c r="G10057" t="s">
        <v>163</v>
      </c>
      <c r="H10057" t="s">
        <v>135</v>
      </c>
      <c r="I10057" t="s">
        <v>136</v>
      </c>
      <c r="J10057" t="s">
        <v>137</v>
      </c>
      <c r="K10057" t="s">
        <v>138</v>
      </c>
      <c r="L10057" t="s">
        <v>27251</v>
      </c>
      <c r="M10057" t="s">
        <v>27252</v>
      </c>
      <c r="N10057">
        <v>2.1894444439999998</v>
      </c>
      <c r="O10057">
        <v>0</v>
      </c>
      <c r="P10057">
        <v>10</v>
      </c>
      <c r="Q10057">
        <v>0</v>
      </c>
      <c r="R10057">
        <v>0</v>
      </c>
      <c r="S10057">
        <v>0</v>
      </c>
      <c r="T10057">
        <v>1</v>
      </c>
      <c r="U10057">
        <v>0</v>
      </c>
      <c r="V10057">
        <v>0</v>
      </c>
      <c r="W10057">
        <v>0</v>
      </c>
      <c r="X10057">
        <v>5.9709983996020801</v>
      </c>
      <c r="Y10057">
        <v>0</v>
      </c>
      <c r="Z10057">
        <v>0</v>
      </c>
      <c r="AA10057">
        <v>0</v>
      </c>
      <c r="AB10057">
        <v>0</v>
      </c>
      <c r="AC10057">
        <v>0</v>
      </c>
      <c r="AD10057">
        <v>0</v>
      </c>
      <c r="AE10057">
        <v>5.9709983996020801</v>
      </c>
    </row>
    <row r="10058" spans="1:31" x14ac:dyDescent="0.3">
      <c r="A10058">
        <v>2713551</v>
      </c>
      <c r="B10058">
        <v>1</v>
      </c>
      <c r="C10058" t="s">
        <v>80</v>
      </c>
      <c r="D10058" t="s">
        <v>96</v>
      </c>
      <c r="E10058" t="s">
        <v>213</v>
      </c>
      <c r="F10058" t="s">
        <v>9492</v>
      </c>
      <c r="G10058" t="s">
        <v>152</v>
      </c>
      <c r="H10058" t="s">
        <v>153</v>
      </c>
      <c r="I10058" t="s">
        <v>136</v>
      </c>
      <c r="J10058" t="s">
        <v>137</v>
      </c>
      <c r="K10058" t="s">
        <v>138</v>
      </c>
      <c r="L10058" t="s">
        <v>27253</v>
      </c>
      <c r="M10058" t="s">
        <v>27254</v>
      </c>
      <c r="N10058">
        <v>0.31333333299999999</v>
      </c>
      <c r="O10058">
        <v>2</v>
      </c>
      <c r="P10058">
        <v>952</v>
      </c>
      <c r="Q10058">
        <v>5</v>
      </c>
      <c r="R10058">
        <v>0</v>
      </c>
      <c r="S10058">
        <v>16</v>
      </c>
      <c r="T10058">
        <v>18</v>
      </c>
      <c r="U10058">
        <v>1</v>
      </c>
      <c r="V10058">
        <v>0</v>
      </c>
      <c r="W10058">
        <v>11.238179812453438</v>
      </c>
      <c r="X10058">
        <v>36.401974428867227</v>
      </c>
      <c r="Y10058">
        <v>8.1588199788268803</v>
      </c>
      <c r="Z10058">
        <v>0</v>
      </c>
      <c r="AA10058">
        <v>28.332744049737965</v>
      </c>
      <c r="AB10058">
        <v>6.411349180658962</v>
      </c>
      <c r="AC10058">
        <v>1.2959942241182998</v>
      </c>
      <c r="AD10058">
        <v>0</v>
      </c>
      <c r="AE10058">
        <v>91.839061674662773</v>
      </c>
    </row>
    <row r="10059" spans="1:31" x14ac:dyDescent="0.3">
      <c r="A10059">
        <v>2713010</v>
      </c>
      <c r="B10059">
        <v>1</v>
      </c>
      <c r="C10059" t="s">
        <v>80</v>
      </c>
      <c r="D10059" t="s">
        <v>104</v>
      </c>
      <c r="E10059" t="s">
        <v>213</v>
      </c>
      <c r="F10059" t="s">
        <v>10409</v>
      </c>
      <c r="G10059" t="s">
        <v>152</v>
      </c>
      <c r="H10059" t="s">
        <v>153</v>
      </c>
      <c r="I10059" t="s">
        <v>136</v>
      </c>
      <c r="J10059" t="s">
        <v>137</v>
      </c>
      <c r="K10059" t="s">
        <v>138</v>
      </c>
      <c r="L10059" t="s">
        <v>27255</v>
      </c>
      <c r="M10059" t="s">
        <v>27256</v>
      </c>
      <c r="N10059">
        <v>7.5277777000000004E-2</v>
      </c>
      <c r="O10059">
        <v>0</v>
      </c>
      <c r="P10059">
        <v>3</v>
      </c>
      <c r="Q10059">
        <v>3</v>
      </c>
      <c r="R10059">
        <v>40</v>
      </c>
      <c r="S10059">
        <v>11</v>
      </c>
      <c r="T10059">
        <v>15</v>
      </c>
      <c r="U10059">
        <v>1</v>
      </c>
      <c r="V10059">
        <v>0</v>
      </c>
      <c r="W10059">
        <v>0</v>
      </c>
      <c r="X10059">
        <v>6.213814195834666E-2</v>
      </c>
      <c r="Y10059">
        <v>6.1171782711692498E-2</v>
      </c>
      <c r="Z10059">
        <v>0.32752163302734</v>
      </c>
      <c r="AA10059">
        <v>3.5438058103467713</v>
      </c>
      <c r="AB10059">
        <v>0.64731814416936329</v>
      </c>
      <c r="AC10059">
        <v>0</v>
      </c>
      <c r="AD10059">
        <v>0</v>
      </c>
      <c r="AE10059">
        <v>4.6419555122135137</v>
      </c>
    </row>
    <row r="10060" spans="1:31" x14ac:dyDescent="0.3">
      <c r="A10060">
        <v>2713531</v>
      </c>
      <c r="B10060">
        <v>1</v>
      </c>
      <c r="C10060" t="s">
        <v>81</v>
      </c>
      <c r="D10060" t="s">
        <v>116</v>
      </c>
      <c r="E10060" t="s">
        <v>161</v>
      </c>
      <c r="F10060" t="s">
        <v>22714</v>
      </c>
      <c r="G10060" t="s">
        <v>163</v>
      </c>
      <c r="H10060" t="s">
        <v>135</v>
      </c>
      <c r="I10060" t="s">
        <v>136</v>
      </c>
      <c r="J10060" t="s">
        <v>137</v>
      </c>
      <c r="K10060" t="s">
        <v>138</v>
      </c>
      <c r="L10060" t="s">
        <v>27257</v>
      </c>
      <c r="M10060" t="s">
        <v>27258</v>
      </c>
      <c r="N10060">
        <v>0.83694444400000001</v>
      </c>
      <c r="O10060">
        <v>0</v>
      </c>
      <c r="P10060">
        <v>34</v>
      </c>
      <c r="Q10060">
        <v>0</v>
      </c>
      <c r="R10060">
        <v>0</v>
      </c>
      <c r="S10060">
        <v>0</v>
      </c>
      <c r="T10060">
        <v>15</v>
      </c>
      <c r="U10060">
        <v>0</v>
      </c>
      <c r="V10060">
        <v>0</v>
      </c>
      <c r="W10060">
        <v>0</v>
      </c>
      <c r="X10060">
        <v>6.3307608560259894</v>
      </c>
      <c r="Y10060">
        <v>0</v>
      </c>
      <c r="Z10060">
        <v>0</v>
      </c>
      <c r="AA10060">
        <v>0</v>
      </c>
      <c r="AB10060">
        <v>7.2982003950374592</v>
      </c>
      <c r="AC10060">
        <v>0</v>
      </c>
      <c r="AD10060">
        <v>0</v>
      </c>
      <c r="AE10060">
        <v>13.628961251063448</v>
      </c>
    </row>
    <row r="10061" spans="1:31" x14ac:dyDescent="0.3">
      <c r="A10061">
        <v>2713381</v>
      </c>
      <c r="B10061">
        <v>2</v>
      </c>
      <c r="C10061" t="s">
        <v>80</v>
      </c>
      <c r="D10061" t="s">
        <v>97</v>
      </c>
      <c r="E10061" t="s">
        <v>132</v>
      </c>
      <c r="F10061" t="s">
        <v>2160</v>
      </c>
      <c r="G10061" t="s">
        <v>724</v>
      </c>
      <c r="H10061" t="s">
        <v>135</v>
      </c>
      <c r="I10061" t="s">
        <v>136</v>
      </c>
      <c r="J10061" t="s">
        <v>137</v>
      </c>
      <c r="K10061" t="s">
        <v>138</v>
      </c>
      <c r="L10061" t="s">
        <v>6164</v>
      </c>
      <c r="M10061" t="s">
        <v>27259</v>
      </c>
      <c r="N10061">
        <v>0.44777777699999999</v>
      </c>
      <c r="O10061">
        <v>0</v>
      </c>
      <c r="P10061">
        <v>125</v>
      </c>
      <c r="Q10061">
        <v>0</v>
      </c>
      <c r="R10061">
        <v>11</v>
      </c>
      <c r="S10061">
        <v>0</v>
      </c>
      <c r="T10061">
        <v>9</v>
      </c>
      <c r="U10061">
        <v>0</v>
      </c>
      <c r="V10061">
        <v>0</v>
      </c>
      <c r="W10061">
        <v>0</v>
      </c>
      <c r="X10061">
        <v>16.899774098764659</v>
      </c>
      <c r="Y10061">
        <v>0</v>
      </c>
      <c r="Z10061">
        <v>0.13385662460378001</v>
      </c>
      <c r="AA10061">
        <v>0</v>
      </c>
      <c r="AB10061">
        <v>4.745677154365854</v>
      </c>
      <c r="AC10061">
        <v>0</v>
      </c>
      <c r="AD10061">
        <v>0</v>
      </c>
      <c r="AE10061">
        <v>21.779307877734293</v>
      </c>
    </row>
    <row r="10062" spans="1:31" x14ac:dyDescent="0.3">
      <c r="A10062">
        <v>2713385</v>
      </c>
      <c r="B10062">
        <v>1</v>
      </c>
      <c r="C10062" t="s">
        <v>81</v>
      </c>
      <c r="D10062" t="s">
        <v>114</v>
      </c>
      <c r="E10062" t="s">
        <v>213</v>
      </c>
      <c r="F10062" t="s">
        <v>27260</v>
      </c>
      <c r="G10062" t="s">
        <v>152</v>
      </c>
      <c r="H10062" t="s">
        <v>153</v>
      </c>
      <c r="I10062" t="s">
        <v>136</v>
      </c>
      <c r="J10062" t="s">
        <v>137</v>
      </c>
      <c r="K10062" t="s">
        <v>138</v>
      </c>
      <c r="L10062" t="s">
        <v>27261</v>
      </c>
      <c r="M10062" t="s">
        <v>27262</v>
      </c>
      <c r="N10062">
        <v>0.96916666600000001</v>
      </c>
      <c r="O10062">
        <v>0</v>
      </c>
      <c r="P10062">
        <v>1097</v>
      </c>
      <c r="Q10062">
        <v>3</v>
      </c>
      <c r="R10062">
        <v>79</v>
      </c>
      <c r="S10062">
        <v>5</v>
      </c>
      <c r="T10062">
        <v>155</v>
      </c>
      <c r="U10062">
        <v>0</v>
      </c>
      <c r="V10062">
        <v>0</v>
      </c>
      <c r="W10062">
        <v>0</v>
      </c>
      <c r="X10062">
        <v>102.20029747186226</v>
      </c>
      <c r="Y10062">
        <v>9.2395492075477996</v>
      </c>
      <c r="Z10062">
        <v>4.7117203142438999</v>
      </c>
      <c r="AA10062">
        <v>123.75123918434102</v>
      </c>
      <c r="AB10062">
        <v>28.083885440595203</v>
      </c>
      <c r="AC10062">
        <v>0</v>
      </c>
      <c r="AD10062">
        <v>0</v>
      </c>
      <c r="AE10062">
        <v>267.98669161859021</v>
      </c>
    </row>
    <row r="10063" spans="1:31" x14ac:dyDescent="0.3">
      <c r="A10063">
        <v>2713276</v>
      </c>
      <c r="B10063">
        <v>1</v>
      </c>
      <c r="C10063" t="s">
        <v>80</v>
      </c>
      <c r="D10063" t="s">
        <v>90</v>
      </c>
      <c r="E10063" t="s">
        <v>145</v>
      </c>
      <c r="F10063" t="s">
        <v>27263</v>
      </c>
      <c r="G10063" t="s">
        <v>158</v>
      </c>
      <c r="H10063" t="s">
        <v>135</v>
      </c>
      <c r="I10063" t="s">
        <v>136</v>
      </c>
      <c r="J10063" t="s">
        <v>3</v>
      </c>
      <c r="K10063" t="s">
        <v>138</v>
      </c>
      <c r="L10063" t="s">
        <v>27264</v>
      </c>
      <c r="M10063" t="s">
        <v>27265</v>
      </c>
      <c r="N10063">
        <v>3.2197222220000001</v>
      </c>
      <c r="O10063">
        <v>0</v>
      </c>
      <c r="P10063">
        <v>1</v>
      </c>
      <c r="Q10063">
        <v>0</v>
      </c>
      <c r="R10063">
        <v>0</v>
      </c>
      <c r="S10063">
        <v>0</v>
      </c>
      <c r="T10063">
        <v>1</v>
      </c>
      <c r="U10063">
        <v>0</v>
      </c>
      <c r="V10063">
        <v>0</v>
      </c>
      <c r="W10063">
        <v>0</v>
      </c>
      <c r="X10063">
        <v>1.1509270439013033</v>
      </c>
      <c r="Y10063">
        <v>0</v>
      </c>
      <c r="Z10063">
        <v>0</v>
      </c>
      <c r="AA10063">
        <v>0</v>
      </c>
      <c r="AB10063">
        <v>0</v>
      </c>
      <c r="AC10063">
        <v>0</v>
      </c>
      <c r="AD10063">
        <v>0</v>
      </c>
      <c r="AE10063">
        <v>1.1509270439013033</v>
      </c>
    </row>
    <row r="10064" spans="1:31" x14ac:dyDescent="0.3">
      <c r="A10064">
        <v>2712990</v>
      </c>
      <c r="B10064">
        <v>1</v>
      </c>
      <c r="C10064" t="s">
        <v>81</v>
      </c>
      <c r="D10064" t="s">
        <v>115</v>
      </c>
      <c r="E10064" t="s">
        <v>213</v>
      </c>
      <c r="F10064" t="s">
        <v>27266</v>
      </c>
      <c r="G10064" t="s">
        <v>152</v>
      </c>
      <c r="H10064" t="s">
        <v>153</v>
      </c>
      <c r="I10064" t="s">
        <v>136</v>
      </c>
      <c r="J10064" t="s">
        <v>137</v>
      </c>
      <c r="K10064" t="s">
        <v>138</v>
      </c>
      <c r="L10064" t="s">
        <v>27267</v>
      </c>
      <c r="M10064" t="s">
        <v>27268</v>
      </c>
      <c r="N10064">
        <v>0.75166666599999998</v>
      </c>
      <c r="O10064">
        <v>1</v>
      </c>
      <c r="P10064">
        <v>474</v>
      </c>
      <c r="Q10064">
        <v>0</v>
      </c>
      <c r="R10064">
        <v>10</v>
      </c>
      <c r="S10064">
        <v>0</v>
      </c>
      <c r="T10064">
        <v>41</v>
      </c>
      <c r="U10064">
        <v>0</v>
      </c>
      <c r="V10064">
        <v>0</v>
      </c>
      <c r="W10064">
        <v>0.15407276470999998</v>
      </c>
      <c r="X10064">
        <v>28.880598472341024</v>
      </c>
      <c r="Y10064">
        <v>0</v>
      </c>
      <c r="Z10064">
        <v>0</v>
      </c>
      <c r="AA10064">
        <v>0</v>
      </c>
      <c r="AB10064">
        <v>13.796914807291001</v>
      </c>
      <c r="AC10064">
        <v>0</v>
      </c>
      <c r="AD10064">
        <v>0</v>
      </c>
      <c r="AE10064">
        <v>42.831586044342025</v>
      </c>
    </row>
    <row r="10065" spans="1:31" x14ac:dyDescent="0.3">
      <c r="A10065">
        <v>2713130</v>
      </c>
      <c r="B10065">
        <v>1</v>
      </c>
      <c r="C10065" t="s">
        <v>81</v>
      </c>
      <c r="D10065" t="s">
        <v>125</v>
      </c>
      <c r="E10065" t="s">
        <v>213</v>
      </c>
      <c r="F10065" t="s">
        <v>9150</v>
      </c>
      <c r="G10065" t="s">
        <v>152</v>
      </c>
      <c r="H10065" t="s">
        <v>153</v>
      </c>
      <c r="I10065" t="s">
        <v>490</v>
      </c>
      <c r="J10065" t="s">
        <v>137</v>
      </c>
      <c r="K10065" t="s">
        <v>138</v>
      </c>
      <c r="L10065" t="s">
        <v>27269</v>
      </c>
      <c r="M10065" t="s">
        <v>27270</v>
      </c>
      <c r="N10065">
        <v>1.9722222000000001E-2</v>
      </c>
      <c r="O10065">
        <v>1</v>
      </c>
      <c r="P10065">
        <v>334</v>
      </c>
      <c r="Q10065">
        <v>2</v>
      </c>
      <c r="R10065">
        <v>3</v>
      </c>
      <c r="S10065">
        <v>2</v>
      </c>
      <c r="T10065">
        <v>15</v>
      </c>
      <c r="U10065">
        <v>0</v>
      </c>
      <c r="V10065">
        <v>0</v>
      </c>
      <c r="W10065">
        <v>3.965968883333333E-3</v>
      </c>
      <c r="X10065">
        <v>0.5505059137619579</v>
      </c>
      <c r="Y10065">
        <v>2.9506549699958334E-2</v>
      </c>
      <c r="Z10065">
        <v>1.0885656395833332E-2</v>
      </c>
      <c r="AA10065">
        <v>2.4266764535999998E-2</v>
      </c>
      <c r="AB10065">
        <v>4.6060343757064998E-2</v>
      </c>
      <c r="AC10065">
        <v>0</v>
      </c>
      <c r="AD10065">
        <v>0</v>
      </c>
      <c r="AE10065">
        <v>0.66519119703414797</v>
      </c>
    </row>
    <row r="10066" spans="1:31" x14ac:dyDescent="0.3">
      <c r="A10066">
        <v>2712984</v>
      </c>
      <c r="B10066">
        <v>1</v>
      </c>
      <c r="C10066" t="s">
        <v>80</v>
      </c>
      <c r="D10066" t="s">
        <v>84</v>
      </c>
      <c r="E10066" t="s">
        <v>150</v>
      </c>
      <c r="F10066" t="s">
        <v>27271</v>
      </c>
      <c r="G10066" t="s">
        <v>152</v>
      </c>
      <c r="H10066" t="s">
        <v>153</v>
      </c>
      <c r="I10066" t="s">
        <v>136</v>
      </c>
      <c r="J10066" t="s">
        <v>137</v>
      </c>
      <c r="K10066" t="s">
        <v>138</v>
      </c>
      <c r="L10066" t="s">
        <v>27272</v>
      </c>
      <c r="M10066" t="s">
        <v>27273</v>
      </c>
      <c r="N10066">
        <v>0.80416666599999997</v>
      </c>
      <c r="O10066">
        <v>0</v>
      </c>
      <c r="P10066">
        <v>8571</v>
      </c>
      <c r="Q10066">
        <v>0</v>
      </c>
      <c r="R10066">
        <v>0</v>
      </c>
      <c r="S10066">
        <v>5</v>
      </c>
      <c r="T10066">
        <v>896</v>
      </c>
      <c r="U10066">
        <v>0</v>
      </c>
      <c r="V10066">
        <v>0</v>
      </c>
      <c r="W10066">
        <v>0</v>
      </c>
      <c r="X10066">
        <v>1249.9315260516903</v>
      </c>
      <c r="Y10066">
        <v>0</v>
      </c>
      <c r="Z10066">
        <v>0</v>
      </c>
      <c r="AA10066">
        <v>63.736082505125623</v>
      </c>
      <c r="AB10066">
        <v>896.15989945975048</v>
      </c>
      <c r="AC10066">
        <v>0</v>
      </c>
      <c r="AD10066">
        <v>0</v>
      </c>
      <c r="AE10066">
        <v>2209.8275080165663</v>
      </c>
    </row>
    <row r="10067" spans="1:31" x14ac:dyDescent="0.3">
      <c r="A10067">
        <v>2713525</v>
      </c>
      <c r="B10067">
        <v>1</v>
      </c>
      <c r="C10067" t="s">
        <v>80</v>
      </c>
      <c r="D10067" t="s">
        <v>86</v>
      </c>
      <c r="E10067" t="s">
        <v>145</v>
      </c>
      <c r="F10067" t="s">
        <v>16034</v>
      </c>
      <c r="G10067" t="s">
        <v>147</v>
      </c>
      <c r="H10067" t="s">
        <v>135</v>
      </c>
      <c r="I10067" t="s">
        <v>136</v>
      </c>
      <c r="J10067" t="s">
        <v>137</v>
      </c>
      <c r="K10067" t="s">
        <v>138</v>
      </c>
      <c r="L10067" t="s">
        <v>27274</v>
      </c>
      <c r="M10067" t="s">
        <v>27275</v>
      </c>
      <c r="N10067">
        <v>6.5588888880000003</v>
      </c>
      <c r="O10067">
        <v>0</v>
      </c>
      <c r="P10067">
        <v>1</v>
      </c>
      <c r="Q10067">
        <v>0</v>
      </c>
      <c r="R10067">
        <v>0</v>
      </c>
      <c r="S10067">
        <v>0</v>
      </c>
      <c r="T10067">
        <v>0</v>
      </c>
      <c r="U10067">
        <v>0</v>
      </c>
      <c r="V10067">
        <v>0</v>
      </c>
      <c r="W10067">
        <v>0</v>
      </c>
      <c r="X10067">
        <v>49.405643289969504</v>
      </c>
      <c r="Y10067">
        <v>0</v>
      </c>
      <c r="Z10067">
        <v>0</v>
      </c>
      <c r="AA10067">
        <v>0</v>
      </c>
      <c r="AB10067">
        <v>0</v>
      </c>
      <c r="AC10067">
        <v>0</v>
      </c>
      <c r="AD10067">
        <v>0</v>
      </c>
      <c r="AE10067">
        <v>49.405643289969504</v>
      </c>
    </row>
    <row r="10068" spans="1:31" x14ac:dyDescent="0.3">
      <c r="A10068">
        <v>2713213</v>
      </c>
      <c r="B10068">
        <v>1</v>
      </c>
      <c r="C10068" t="s">
        <v>81</v>
      </c>
      <c r="D10068" t="s">
        <v>121</v>
      </c>
      <c r="E10068" t="s">
        <v>213</v>
      </c>
      <c r="F10068" t="s">
        <v>27276</v>
      </c>
      <c r="G10068" t="s">
        <v>300</v>
      </c>
      <c r="H10068" t="s">
        <v>153</v>
      </c>
      <c r="I10068" t="s">
        <v>136</v>
      </c>
      <c r="J10068" t="s">
        <v>137</v>
      </c>
      <c r="K10068" t="s">
        <v>210</v>
      </c>
      <c r="L10068" t="s">
        <v>27277</v>
      </c>
      <c r="M10068" t="s">
        <v>27278</v>
      </c>
      <c r="N10068">
        <v>6.4838888880000001</v>
      </c>
      <c r="O10068">
        <v>2</v>
      </c>
      <c r="P10068">
        <v>523</v>
      </c>
      <c r="Q10068">
        <v>1</v>
      </c>
      <c r="R10068">
        <v>45</v>
      </c>
      <c r="S10068">
        <v>1</v>
      </c>
      <c r="T10068">
        <v>13</v>
      </c>
      <c r="U10068">
        <v>0</v>
      </c>
      <c r="V10068">
        <v>0</v>
      </c>
      <c r="W10068">
        <v>2.6176000846966665</v>
      </c>
      <c r="X10068">
        <v>401.32247380451673</v>
      </c>
      <c r="Y10068">
        <v>13.416375298171641</v>
      </c>
      <c r="Z10068">
        <v>9.5271056303307695</v>
      </c>
      <c r="AA10068">
        <v>25.178501653501353</v>
      </c>
      <c r="AB10068">
        <v>43.054126181717564</v>
      </c>
      <c r="AC10068">
        <v>0</v>
      </c>
      <c r="AD10068">
        <v>0</v>
      </c>
      <c r="AE10068">
        <v>495.11618265293475</v>
      </c>
    </row>
    <row r="10069" spans="1:31" x14ac:dyDescent="0.3">
      <c r="A10069">
        <v>2712887</v>
      </c>
      <c r="B10069">
        <v>3</v>
      </c>
      <c r="C10069" t="s">
        <v>80</v>
      </c>
      <c r="D10069" t="s">
        <v>84</v>
      </c>
      <c r="E10069" t="s">
        <v>156</v>
      </c>
      <c r="F10069" t="s">
        <v>27279</v>
      </c>
      <c r="G10069" t="s">
        <v>2928</v>
      </c>
      <c r="H10069" t="s">
        <v>153</v>
      </c>
      <c r="I10069" t="s">
        <v>136</v>
      </c>
      <c r="J10069" t="s">
        <v>137</v>
      </c>
      <c r="K10069" t="s">
        <v>138</v>
      </c>
      <c r="L10069" t="s">
        <v>26812</v>
      </c>
      <c r="M10069" t="s">
        <v>27280</v>
      </c>
      <c r="N10069">
        <v>2.2380555549999999</v>
      </c>
      <c r="O10069">
        <v>0</v>
      </c>
      <c r="P10069">
        <v>0</v>
      </c>
      <c r="Q10069">
        <v>0</v>
      </c>
      <c r="R10069">
        <v>0</v>
      </c>
      <c r="S10069">
        <v>4</v>
      </c>
      <c r="T10069">
        <v>0</v>
      </c>
      <c r="U10069">
        <v>0</v>
      </c>
      <c r="V10069">
        <v>0</v>
      </c>
      <c r="W10069">
        <v>0</v>
      </c>
      <c r="X10069">
        <v>0</v>
      </c>
      <c r="Y10069">
        <v>0</v>
      </c>
      <c r="Z10069">
        <v>0</v>
      </c>
      <c r="AA10069">
        <v>83.974881750053683</v>
      </c>
      <c r="AB10069">
        <v>0</v>
      </c>
      <c r="AC10069">
        <v>0</v>
      </c>
      <c r="AD10069">
        <v>0</v>
      </c>
      <c r="AE10069">
        <v>83.974881750053683</v>
      </c>
    </row>
    <row r="10070" spans="1:31" x14ac:dyDescent="0.3">
      <c r="A10070">
        <v>2713070</v>
      </c>
      <c r="B10070">
        <v>1</v>
      </c>
      <c r="C10070" t="s">
        <v>80</v>
      </c>
      <c r="D10070" t="s">
        <v>96</v>
      </c>
      <c r="E10070" t="s">
        <v>161</v>
      </c>
      <c r="F10070" t="s">
        <v>27281</v>
      </c>
      <c r="G10070" t="s">
        <v>409</v>
      </c>
      <c r="H10070" t="s">
        <v>135</v>
      </c>
      <c r="I10070" t="s">
        <v>136</v>
      </c>
      <c r="J10070" t="s">
        <v>137</v>
      </c>
      <c r="K10070" t="s">
        <v>138</v>
      </c>
      <c r="L10070" t="s">
        <v>27282</v>
      </c>
      <c r="M10070" t="s">
        <v>27283</v>
      </c>
      <c r="N10070">
        <v>3.4316666659999999</v>
      </c>
      <c r="O10070">
        <v>0</v>
      </c>
      <c r="P10070">
        <v>13</v>
      </c>
      <c r="Q10070">
        <v>0</v>
      </c>
      <c r="R10070">
        <v>0</v>
      </c>
      <c r="S10070">
        <v>0</v>
      </c>
      <c r="T10070">
        <v>0</v>
      </c>
      <c r="U10070">
        <v>0</v>
      </c>
      <c r="V10070">
        <v>0</v>
      </c>
      <c r="W10070">
        <v>0</v>
      </c>
      <c r="X10070">
        <v>9.4533804959107268</v>
      </c>
      <c r="Y10070">
        <v>0</v>
      </c>
      <c r="Z10070">
        <v>0</v>
      </c>
      <c r="AA10070">
        <v>0</v>
      </c>
      <c r="AB10070">
        <v>0</v>
      </c>
      <c r="AC10070">
        <v>0</v>
      </c>
      <c r="AD10070">
        <v>0</v>
      </c>
      <c r="AE10070">
        <v>9.4533804959107268</v>
      </c>
    </row>
    <row r="10071" spans="1:31" x14ac:dyDescent="0.3">
      <c r="A10071">
        <v>2713007</v>
      </c>
      <c r="B10071">
        <v>1</v>
      </c>
      <c r="C10071" t="s">
        <v>81</v>
      </c>
      <c r="D10071" t="s">
        <v>118</v>
      </c>
      <c r="E10071" t="s">
        <v>173</v>
      </c>
      <c r="F10071" t="s">
        <v>6537</v>
      </c>
      <c r="G10071" t="s">
        <v>152</v>
      </c>
      <c r="H10071" t="s">
        <v>153</v>
      </c>
      <c r="I10071" t="s">
        <v>136</v>
      </c>
      <c r="J10071" t="s">
        <v>137</v>
      </c>
      <c r="K10071" t="s">
        <v>138</v>
      </c>
      <c r="L10071" t="s">
        <v>27284</v>
      </c>
      <c r="M10071" t="s">
        <v>27285</v>
      </c>
      <c r="N10071">
        <v>7.8611110999999997E-2</v>
      </c>
      <c r="O10071">
        <v>17</v>
      </c>
      <c r="P10071">
        <v>1157</v>
      </c>
      <c r="Q10071">
        <v>202</v>
      </c>
      <c r="R10071">
        <v>88</v>
      </c>
      <c r="S10071">
        <v>32</v>
      </c>
      <c r="T10071">
        <v>90</v>
      </c>
      <c r="U10071">
        <v>0</v>
      </c>
      <c r="V10071">
        <v>0</v>
      </c>
      <c r="W10071">
        <v>0.33997608597254814</v>
      </c>
      <c r="X10071">
        <v>14.402946778227562</v>
      </c>
      <c r="Y10071">
        <v>35.109002464500072</v>
      </c>
      <c r="Z10071">
        <v>3.8449487186941411</v>
      </c>
      <c r="AA10071">
        <v>7.8784951314785268</v>
      </c>
      <c r="AB10071">
        <v>4.0404374493259043</v>
      </c>
      <c r="AC10071">
        <v>0</v>
      </c>
      <c r="AD10071">
        <v>0</v>
      </c>
      <c r="AE10071">
        <v>65.615806628198754</v>
      </c>
    </row>
    <row r="10072" spans="1:31" x14ac:dyDescent="0.3">
      <c r="A10072">
        <v>2713017</v>
      </c>
      <c r="B10072">
        <v>2</v>
      </c>
      <c r="C10072" t="s">
        <v>80</v>
      </c>
      <c r="D10072" t="s">
        <v>97</v>
      </c>
      <c r="E10072" t="s">
        <v>132</v>
      </c>
      <c r="F10072" t="s">
        <v>2160</v>
      </c>
      <c r="G10072" t="s">
        <v>409</v>
      </c>
      <c r="H10072" t="s">
        <v>135</v>
      </c>
      <c r="I10072" t="s">
        <v>136</v>
      </c>
      <c r="J10072" t="s">
        <v>137</v>
      </c>
      <c r="K10072" t="s">
        <v>138</v>
      </c>
      <c r="L10072" t="s">
        <v>6087</v>
      </c>
      <c r="M10072" t="s">
        <v>27286</v>
      </c>
      <c r="N10072">
        <v>0.67</v>
      </c>
      <c r="O10072">
        <v>0</v>
      </c>
      <c r="P10072">
        <v>125</v>
      </c>
      <c r="Q10072">
        <v>0</v>
      </c>
      <c r="R10072">
        <v>11</v>
      </c>
      <c r="S10072">
        <v>0</v>
      </c>
      <c r="T10072">
        <v>9</v>
      </c>
      <c r="U10072">
        <v>0</v>
      </c>
      <c r="V10072">
        <v>0</v>
      </c>
      <c r="W10072">
        <v>0</v>
      </c>
      <c r="X10072">
        <v>22.027779394292409</v>
      </c>
      <c r="Y10072">
        <v>0</v>
      </c>
      <c r="Z10072">
        <v>0.17748473896339248</v>
      </c>
      <c r="AA10072">
        <v>0</v>
      </c>
      <c r="AB10072">
        <v>8.1838284174387823</v>
      </c>
      <c r="AC10072">
        <v>0</v>
      </c>
      <c r="AD10072">
        <v>0</v>
      </c>
      <c r="AE10072">
        <v>30.389092550694585</v>
      </c>
    </row>
    <row r="10073" spans="1:31" x14ac:dyDescent="0.3">
      <c r="A10073">
        <v>2713388</v>
      </c>
      <c r="B10073">
        <v>1</v>
      </c>
      <c r="C10073" t="s">
        <v>80</v>
      </c>
      <c r="D10073" t="s">
        <v>82</v>
      </c>
      <c r="E10073" t="s">
        <v>145</v>
      </c>
      <c r="F10073" t="s">
        <v>27287</v>
      </c>
      <c r="G10073" t="s">
        <v>147</v>
      </c>
      <c r="H10073" t="s">
        <v>135</v>
      </c>
      <c r="I10073" t="s">
        <v>136</v>
      </c>
      <c r="J10073" t="s">
        <v>137</v>
      </c>
      <c r="K10073" t="s">
        <v>138</v>
      </c>
      <c r="L10073" t="s">
        <v>27288</v>
      </c>
      <c r="M10073" t="s">
        <v>27289</v>
      </c>
      <c r="N10073">
        <v>4.0361111110000003</v>
      </c>
      <c r="O10073">
        <v>0</v>
      </c>
      <c r="P10073">
        <v>0</v>
      </c>
      <c r="Q10073">
        <v>0</v>
      </c>
      <c r="R10073">
        <v>0</v>
      </c>
      <c r="S10073">
        <v>0</v>
      </c>
      <c r="T10073">
        <v>1</v>
      </c>
      <c r="U10073">
        <v>0</v>
      </c>
      <c r="V10073">
        <v>0</v>
      </c>
      <c r="W10073">
        <v>0</v>
      </c>
      <c r="X10073">
        <v>0</v>
      </c>
      <c r="Y10073">
        <v>0</v>
      </c>
      <c r="Z10073">
        <v>0</v>
      </c>
      <c r="AA10073">
        <v>0</v>
      </c>
      <c r="AB10073">
        <v>4.2192429592941476</v>
      </c>
      <c r="AC10073">
        <v>0</v>
      </c>
      <c r="AD10073">
        <v>0</v>
      </c>
      <c r="AE10073">
        <v>4.2192429592941476</v>
      </c>
    </row>
    <row r="10074" spans="1:31" x14ac:dyDescent="0.3">
      <c r="A10074">
        <v>2713434</v>
      </c>
      <c r="B10074">
        <v>1</v>
      </c>
      <c r="C10074" t="s">
        <v>80</v>
      </c>
      <c r="D10074" t="s">
        <v>96</v>
      </c>
      <c r="E10074" t="s">
        <v>150</v>
      </c>
      <c r="F10074" t="s">
        <v>27290</v>
      </c>
      <c r="G10074" t="s">
        <v>152</v>
      </c>
      <c r="H10074" t="s">
        <v>153</v>
      </c>
      <c r="I10074" t="s">
        <v>136</v>
      </c>
      <c r="J10074" t="s">
        <v>137</v>
      </c>
      <c r="K10074" t="s">
        <v>138</v>
      </c>
      <c r="L10074" t="s">
        <v>27291</v>
      </c>
      <c r="M10074" t="s">
        <v>27292</v>
      </c>
      <c r="N10074">
        <v>0.32305555499999999</v>
      </c>
      <c r="O10074">
        <v>2</v>
      </c>
      <c r="P10074">
        <v>2601</v>
      </c>
      <c r="Q10074">
        <v>1</v>
      </c>
      <c r="R10074">
        <v>0</v>
      </c>
      <c r="S10074">
        <v>15</v>
      </c>
      <c r="T10074">
        <v>145</v>
      </c>
      <c r="U10074">
        <v>0</v>
      </c>
      <c r="V10074">
        <v>1</v>
      </c>
      <c r="W10074">
        <v>2.9677547971767604</v>
      </c>
      <c r="X10074">
        <v>120.25070959981288</v>
      </c>
      <c r="Y10074">
        <v>0</v>
      </c>
      <c r="Z10074">
        <v>0</v>
      </c>
      <c r="AA10074">
        <v>52.293763246588938</v>
      </c>
      <c r="AB10074">
        <v>52.478705761299764</v>
      </c>
      <c r="AC10074">
        <v>0</v>
      </c>
      <c r="AD10074">
        <v>0</v>
      </c>
      <c r="AE10074">
        <v>227.99093340487832</v>
      </c>
    </row>
    <row r="10075" spans="1:31" x14ac:dyDescent="0.3">
      <c r="A10075">
        <v>2713102</v>
      </c>
      <c r="B10075">
        <v>1</v>
      </c>
      <c r="C10075" t="s">
        <v>80</v>
      </c>
      <c r="D10075" t="s">
        <v>85</v>
      </c>
      <c r="E10075" t="s">
        <v>173</v>
      </c>
      <c r="F10075" t="s">
        <v>27293</v>
      </c>
      <c r="G10075" t="s">
        <v>300</v>
      </c>
      <c r="H10075" t="s">
        <v>153</v>
      </c>
      <c r="I10075" t="s">
        <v>136</v>
      </c>
      <c r="J10075" t="s">
        <v>137</v>
      </c>
      <c r="K10075" t="s">
        <v>210</v>
      </c>
      <c r="L10075" t="s">
        <v>27294</v>
      </c>
      <c r="M10075" t="s">
        <v>27295</v>
      </c>
      <c r="N10075">
        <v>3.4775</v>
      </c>
      <c r="O10075">
        <v>0</v>
      </c>
      <c r="P10075">
        <v>2869</v>
      </c>
      <c r="Q10075">
        <v>0</v>
      </c>
      <c r="R10075">
        <v>1</v>
      </c>
      <c r="S10075">
        <v>0</v>
      </c>
      <c r="T10075">
        <v>270</v>
      </c>
      <c r="U10075">
        <v>0</v>
      </c>
      <c r="V10075">
        <v>3</v>
      </c>
      <c r="W10075">
        <v>0</v>
      </c>
      <c r="X10075">
        <v>1970.8202465615432</v>
      </c>
      <c r="Y10075">
        <v>0</v>
      </c>
      <c r="Z10075">
        <v>0</v>
      </c>
      <c r="AA10075">
        <v>0</v>
      </c>
      <c r="AB10075">
        <v>1019.5223873668541</v>
      </c>
      <c r="AC10075">
        <v>0</v>
      </c>
      <c r="AD10075">
        <v>325.99882584291197</v>
      </c>
      <c r="AE10075">
        <v>3316.3414597713095</v>
      </c>
    </row>
    <row r="10076" spans="1:31" x14ac:dyDescent="0.3">
      <c r="A10076">
        <v>2713580</v>
      </c>
      <c r="B10076">
        <v>1</v>
      </c>
      <c r="C10076" t="s">
        <v>80</v>
      </c>
      <c r="D10076" t="s">
        <v>95</v>
      </c>
      <c r="E10076" t="s">
        <v>150</v>
      </c>
      <c r="F10076" t="s">
        <v>611</v>
      </c>
      <c r="G10076" t="s">
        <v>152</v>
      </c>
      <c r="H10076" t="s">
        <v>153</v>
      </c>
      <c r="I10076" t="s">
        <v>136</v>
      </c>
      <c r="J10076" t="s">
        <v>137</v>
      </c>
      <c r="K10076" t="s">
        <v>138</v>
      </c>
      <c r="L10076" t="s">
        <v>27296</v>
      </c>
      <c r="M10076" t="s">
        <v>27297</v>
      </c>
      <c r="N10076">
        <v>0.21916666600000001</v>
      </c>
      <c r="O10076">
        <v>0</v>
      </c>
      <c r="P10076">
        <v>430</v>
      </c>
      <c r="Q10076">
        <v>0</v>
      </c>
      <c r="R10076">
        <v>0</v>
      </c>
      <c r="S10076">
        <v>0</v>
      </c>
      <c r="T10076">
        <v>61</v>
      </c>
      <c r="U10076">
        <v>0</v>
      </c>
      <c r="V10076">
        <v>0</v>
      </c>
      <c r="W10076">
        <v>0</v>
      </c>
      <c r="X10076">
        <v>19.229774205292763</v>
      </c>
      <c r="Y10076">
        <v>0</v>
      </c>
      <c r="Z10076">
        <v>0</v>
      </c>
      <c r="AA10076">
        <v>0</v>
      </c>
      <c r="AB10076">
        <v>8.6346015362765396</v>
      </c>
      <c r="AC10076">
        <v>0</v>
      </c>
      <c r="AD10076">
        <v>0</v>
      </c>
      <c r="AE10076">
        <v>27.864375741569305</v>
      </c>
    </row>
    <row r="10077" spans="1:31" x14ac:dyDescent="0.3">
      <c r="A10077">
        <v>2713557</v>
      </c>
      <c r="B10077">
        <v>1</v>
      </c>
      <c r="C10077" t="s">
        <v>80</v>
      </c>
      <c r="D10077" t="s">
        <v>96</v>
      </c>
      <c r="E10077" t="s">
        <v>213</v>
      </c>
      <c r="F10077" t="s">
        <v>9719</v>
      </c>
      <c r="G10077" t="s">
        <v>152</v>
      </c>
      <c r="H10077" t="s">
        <v>153</v>
      </c>
      <c r="I10077" t="s">
        <v>136</v>
      </c>
      <c r="J10077" t="s">
        <v>137</v>
      </c>
      <c r="K10077" t="s">
        <v>138</v>
      </c>
      <c r="L10077" t="s">
        <v>27298</v>
      </c>
      <c r="M10077" t="s">
        <v>27299</v>
      </c>
      <c r="N10077">
        <v>0.82638888799999999</v>
      </c>
      <c r="O10077">
        <v>0</v>
      </c>
      <c r="P10077">
        <v>0</v>
      </c>
      <c r="Q10077">
        <v>0</v>
      </c>
      <c r="R10077">
        <v>0</v>
      </c>
      <c r="S10077">
        <v>2</v>
      </c>
      <c r="T10077">
        <v>0</v>
      </c>
      <c r="U10077">
        <v>1</v>
      </c>
      <c r="V10077">
        <v>0</v>
      </c>
      <c r="W10077">
        <v>0</v>
      </c>
      <c r="X10077">
        <v>0</v>
      </c>
      <c r="Y10077">
        <v>0</v>
      </c>
      <c r="Z10077">
        <v>0</v>
      </c>
      <c r="AA10077">
        <v>25.125971237928169</v>
      </c>
      <c r="AB10077">
        <v>0</v>
      </c>
      <c r="AC10077">
        <v>60.500225786962496</v>
      </c>
      <c r="AD10077">
        <v>0</v>
      </c>
      <c r="AE10077">
        <v>85.626197024890672</v>
      </c>
    </row>
    <row r="10078" spans="1:31" x14ac:dyDescent="0.3">
      <c r="A10078">
        <v>2713265</v>
      </c>
      <c r="B10078">
        <v>1</v>
      </c>
      <c r="C10078" t="s">
        <v>80</v>
      </c>
      <c r="D10078" t="s">
        <v>105</v>
      </c>
      <c r="E10078" t="s">
        <v>132</v>
      </c>
      <c r="F10078" t="s">
        <v>27300</v>
      </c>
      <c r="G10078" t="s">
        <v>209</v>
      </c>
      <c r="H10078" t="s">
        <v>135</v>
      </c>
      <c r="I10078" t="s">
        <v>136</v>
      </c>
      <c r="J10078" t="s">
        <v>137</v>
      </c>
      <c r="K10078" t="s">
        <v>210</v>
      </c>
      <c r="L10078" t="s">
        <v>27301</v>
      </c>
      <c r="M10078" t="s">
        <v>27302</v>
      </c>
      <c r="N10078">
        <v>3.310277777</v>
      </c>
      <c r="O10078">
        <v>0</v>
      </c>
      <c r="P10078">
        <v>134</v>
      </c>
      <c r="Q10078">
        <v>0</v>
      </c>
      <c r="R10078">
        <v>0</v>
      </c>
      <c r="S10078">
        <v>0</v>
      </c>
      <c r="T10078">
        <v>15</v>
      </c>
      <c r="U10078">
        <v>0</v>
      </c>
      <c r="V10078">
        <v>0</v>
      </c>
      <c r="W10078">
        <v>0</v>
      </c>
      <c r="X10078">
        <v>204.27141708926058</v>
      </c>
      <c r="Y10078">
        <v>0</v>
      </c>
      <c r="Z10078">
        <v>0</v>
      </c>
      <c r="AA10078">
        <v>0</v>
      </c>
      <c r="AB10078">
        <v>48.286211528783646</v>
      </c>
      <c r="AC10078">
        <v>0</v>
      </c>
      <c r="AD10078">
        <v>0</v>
      </c>
      <c r="AE10078">
        <v>252.55762861804422</v>
      </c>
    </row>
    <row r="10079" spans="1:31" x14ac:dyDescent="0.3">
      <c r="A10079">
        <v>2713371</v>
      </c>
      <c r="B10079">
        <v>1</v>
      </c>
      <c r="C10079" t="s">
        <v>80</v>
      </c>
      <c r="D10079" t="s">
        <v>94</v>
      </c>
      <c r="E10079" t="s">
        <v>145</v>
      </c>
      <c r="F10079" t="s">
        <v>27303</v>
      </c>
      <c r="G10079" t="s">
        <v>147</v>
      </c>
      <c r="H10079" t="s">
        <v>135</v>
      </c>
      <c r="I10079" t="s">
        <v>136</v>
      </c>
      <c r="J10079" t="s">
        <v>137</v>
      </c>
      <c r="K10079" t="s">
        <v>138</v>
      </c>
      <c r="L10079" t="s">
        <v>27304</v>
      </c>
      <c r="M10079" t="s">
        <v>27305</v>
      </c>
      <c r="N10079">
        <v>0.84861111099999997</v>
      </c>
      <c r="O10079">
        <v>0</v>
      </c>
      <c r="P10079">
        <v>0</v>
      </c>
      <c r="Q10079">
        <v>0</v>
      </c>
      <c r="R10079">
        <v>0</v>
      </c>
      <c r="S10079">
        <v>0</v>
      </c>
      <c r="T10079">
        <v>5</v>
      </c>
      <c r="U10079">
        <v>0</v>
      </c>
      <c r="V10079">
        <v>0</v>
      </c>
      <c r="W10079">
        <v>0</v>
      </c>
      <c r="X10079">
        <v>0</v>
      </c>
      <c r="Y10079">
        <v>0</v>
      </c>
      <c r="Z10079">
        <v>0</v>
      </c>
      <c r="AA10079">
        <v>0</v>
      </c>
      <c r="AB10079">
        <v>0.628584904883705</v>
      </c>
      <c r="AC10079">
        <v>0</v>
      </c>
      <c r="AD10079">
        <v>0</v>
      </c>
      <c r="AE10079">
        <v>0.628584904883705</v>
      </c>
    </row>
    <row r="10080" spans="1:31" x14ac:dyDescent="0.3">
      <c r="A10080">
        <v>2713474</v>
      </c>
      <c r="B10080">
        <v>1</v>
      </c>
      <c r="C10080" t="s">
        <v>81</v>
      </c>
      <c r="D10080" t="s">
        <v>128</v>
      </c>
      <c r="E10080" t="s">
        <v>150</v>
      </c>
      <c r="F10080" t="s">
        <v>5201</v>
      </c>
      <c r="G10080" t="s">
        <v>152</v>
      </c>
      <c r="H10080" t="s">
        <v>153</v>
      </c>
      <c r="I10080" t="s">
        <v>136</v>
      </c>
      <c r="J10080" t="s">
        <v>137</v>
      </c>
      <c r="K10080" t="s">
        <v>138</v>
      </c>
      <c r="L10080" t="s">
        <v>27306</v>
      </c>
      <c r="M10080" t="s">
        <v>27307</v>
      </c>
      <c r="N10080">
        <v>0.67444444400000003</v>
      </c>
      <c r="O10080">
        <v>0</v>
      </c>
      <c r="P10080">
        <v>0</v>
      </c>
      <c r="Q10080">
        <v>0</v>
      </c>
      <c r="R10080">
        <v>0</v>
      </c>
      <c r="S10080">
        <v>10</v>
      </c>
      <c r="T10080">
        <v>0</v>
      </c>
      <c r="U10080">
        <v>11</v>
      </c>
      <c r="V10080">
        <v>0</v>
      </c>
      <c r="W10080">
        <v>0</v>
      </c>
      <c r="X10080">
        <v>0</v>
      </c>
      <c r="Y10080">
        <v>0</v>
      </c>
      <c r="Z10080">
        <v>0</v>
      </c>
      <c r="AA10080">
        <v>42.282942046561033</v>
      </c>
      <c r="AB10080">
        <v>0</v>
      </c>
      <c r="AC10080">
        <v>887.93785920276048</v>
      </c>
      <c r="AD10080">
        <v>0</v>
      </c>
      <c r="AE10080">
        <v>930.22080124932154</v>
      </c>
    </row>
    <row r="10081" spans="1:31" x14ac:dyDescent="0.3">
      <c r="A10081">
        <v>2713225</v>
      </c>
      <c r="B10081">
        <v>1</v>
      </c>
      <c r="C10081" t="s">
        <v>81</v>
      </c>
      <c r="D10081" t="s">
        <v>112</v>
      </c>
      <c r="E10081" t="s">
        <v>156</v>
      </c>
      <c r="F10081" t="s">
        <v>27308</v>
      </c>
      <c r="G10081" t="s">
        <v>209</v>
      </c>
      <c r="H10081" t="s">
        <v>153</v>
      </c>
      <c r="I10081" t="s">
        <v>136</v>
      </c>
      <c r="J10081" t="s">
        <v>137</v>
      </c>
      <c r="K10081" t="s">
        <v>210</v>
      </c>
      <c r="L10081" t="s">
        <v>27309</v>
      </c>
      <c r="M10081" t="s">
        <v>27310</v>
      </c>
      <c r="N10081">
        <v>0.82388888800000004</v>
      </c>
      <c r="O10081">
        <v>0</v>
      </c>
      <c r="P10081">
        <v>0</v>
      </c>
      <c r="Q10081">
        <v>0</v>
      </c>
      <c r="R10081">
        <v>0</v>
      </c>
      <c r="S10081">
        <v>53</v>
      </c>
      <c r="T10081">
        <v>0</v>
      </c>
      <c r="U10081">
        <v>0</v>
      </c>
      <c r="V10081">
        <v>0</v>
      </c>
      <c r="W10081">
        <v>0</v>
      </c>
      <c r="X10081">
        <v>0</v>
      </c>
      <c r="Y10081">
        <v>0</v>
      </c>
      <c r="Z10081">
        <v>0</v>
      </c>
      <c r="AA10081">
        <v>47.272344198257784</v>
      </c>
      <c r="AB10081">
        <v>0</v>
      </c>
      <c r="AC10081">
        <v>0</v>
      </c>
      <c r="AD10081">
        <v>0</v>
      </c>
      <c r="AE10081">
        <v>47.272344198257784</v>
      </c>
    </row>
    <row r="10082" spans="1:31" x14ac:dyDescent="0.3">
      <c r="A10082">
        <v>2713179</v>
      </c>
      <c r="B10082">
        <v>1</v>
      </c>
      <c r="C10082" t="s">
        <v>81</v>
      </c>
      <c r="D10082" t="s">
        <v>112</v>
      </c>
      <c r="E10082" t="s">
        <v>145</v>
      </c>
      <c r="F10082" t="s">
        <v>27311</v>
      </c>
      <c r="G10082" t="s">
        <v>181</v>
      </c>
      <c r="H10082" t="s">
        <v>135</v>
      </c>
      <c r="I10082" t="s">
        <v>136</v>
      </c>
      <c r="J10082" t="s">
        <v>137</v>
      </c>
      <c r="K10082" t="s">
        <v>138</v>
      </c>
      <c r="L10082" t="s">
        <v>27312</v>
      </c>
      <c r="M10082" t="s">
        <v>27313</v>
      </c>
      <c r="N10082">
        <v>2.884166666</v>
      </c>
      <c r="O10082">
        <v>0</v>
      </c>
      <c r="P10082">
        <v>1</v>
      </c>
      <c r="Q10082">
        <v>0</v>
      </c>
      <c r="R10082">
        <v>0</v>
      </c>
      <c r="S10082">
        <v>0</v>
      </c>
      <c r="T10082">
        <v>1</v>
      </c>
      <c r="U10082">
        <v>0</v>
      </c>
      <c r="V10082">
        <v>0</v>
      </c>
      <c r="W10082">
        <v>0</v>
      </c>
      <c r="X10082">
        <v>8.2911846853149992E-3</v>
      </c>
      <c r="Y10082">
        <v>0</v>
      </c>
      <c r="Z10082">
        <v>0</v>
      </c>
      <c r="AA10082">
        <v>0</v>
      </c>
      <c r="AB10082">
        <v>0.42584018258031253</v>
      </c>
      <c r="AC10082">
        <v>0</v>
      </c>
      <c r="AD10082">
        <v>0</v>
      </c>
      <c r="AE10082">
        <v>0.43413136726562751</v>
      </c>
    </row>
    <row r="10083" spans="1:31" x14ac:dyDescent="0.3">
      <c r="A10083">
        <v>2712933</v>
      </c>
      <c r="B10083">
        <v>1</v>
      </c>
      <c r="C10083" t="s">
        <v>80</v>
      </c>
      <c r="D10083" t="s">
        <v>92</v>
      </c>
      <c r="E10083" t="s">
        <v>132</v>
      </c>
      <c r="F10083" t="s">
        <v>27314</v>
      </c>
      <c r="G10083" t="s">
        <v>134</v>
      </c>
      <c r="H10083" t="s">
        <v>135</v>
      </c>
      <c r="I10083" t="s">
        <v>136</v>
      </c>
      <c r="J10083" t="s">
        <v>137</v>
      </c>
      <c r="K10083" t="s">
        <v>138</v>
      </c>
      <c r="L10083" t="s">
        <v>27315</v>
      </c>
      <c r="M10083" t="s">
        <v>27316</v>
      </c>
      <c r="N10083">
        <v>0.441111111</v>
      </c>
      <c r="O10083">
        <v>0</v>
      </c>
      <c r="P10083">
        <v>145</v>
      </c>
      <c r="Q10083">
        <v>0</v>
      </c>
      <c r="R10083">
        <v>5</v>
      </c>
      <c r="S10083">
        <v>0</v>
      </c>
      <c r="T10083">
        <v>43</v>
      </c>
      <c r="U10083">
        <v>0</v>
      </c>
      <c r="V10083">
        <v>1</v>
      </c>
      <c r="W10083">
        <v>0</v>
      </c>
      <c r="X10083">
        <v>5.8015989639755627</v>
      </c>
      <c r="Y10083">
        <v>0</v>
      </c>
      <c r="Z10083">
        <v>8.9855981048750005E-2</v>
      </c>
      <c r="AA10083">
        <v>0</v>
      </c>
      <c r="AB10083">
        <v>5.3400513620613204</v>
      </c>
      <c r="AC10083">
        <v>0</v>
      </c>
      <c r="AD10083">
        <v>0</v>
      </c>
      <c r="AE10083">
        <v>11.231506307085633</v>
      </c>
    </row>
    <row r="10084" spans="1:31" x14ac:dyDescent="0.3">
      <c r="A10084">
        <v>2713033</v>
      </c>
      <c r="B10084">
        <v>1</v>
      </c>
      <c r="C10084" t="s">
        <v>80</v>
      </c>
      <c r="D10084" t="s">
        <v>95</v>
      </c>
      <c r="E10084" t="s">
        <v>161</v>
      </c>
      <c r="F10084" t="s">
        <v>27317</v>
      </c>
      <c r="G10084" t="s">
        <v>163</v>
      </c>
      <c r="H10084" t="s">
        <v>135</v>
      </c>
      <c r="I10084" t="s">
        <v>136</v>
      </c>
      <c r="J10084" t="s">
        <v>137</v>
      </c>
      <c r="K10084" t="s">
        <v>138</v>
      </c>
      <c r="L10084" t="s">
        <v>27318</v>
      </c>
      <c r="M10084" t="s">
        <v>27319</v>
      </c>
      <c r="N10084">
        <v>1.4416666659999999</v>
      </c>
      <c r="O10084">
        <v>0</v>
      </c>
      <c r="P10084">
        <v>97</v>
      </c>
      <c r="Q10084">
        <v>0</v>
      </c>
      <c r="R10084">
        <v>0</v>
      </c>
      <c r="S10084">
        <v>0</v>
      </c>
      <c r="T10084">
        <v>1</v>
      </c>
      <c r="U10084">
        <v>0</v>
      </c>
      <c r="V10084">
        <v>0</v>
      </c>
      <c r="W10084">
        <v>0</v>
      </c>
      <c r="X10084">
        <v>33.576387761416299</v>
      </c>
      <c r="Y10084">
        <v>0</v>
      </c>
      <c r="Z10084">
        <v>0</v>
      </c>
      <c r="AA10084">
        <v>0</v>
      </c>
      <c r="AB10084">
        <v>2.2102866187401</v>
      </c>
      <c r="AC10084">
        <v>0</v>
      </c>
      <c r="AD10084">
        <v>0</v>
      </c>
      <c r="AE10084">
        <v>35.786674380156398</v>
      </c>
    </row>
    <row r="10085" spans="1:31" x14ac:dyDescent="0.3">
      <c r="A10085">
        <v>2713471</v>
      </c>
      <c r="B10085">
        <v>1</v>
      </c>
      <c r="C10085" t="s">
        <v>80</v>
      </c>
      <c r="D10085" t="s">
        <v>106</v>
      </c>
      <c r="E10085" t="s">
        <v>213</v>
      </c>
      <c r="F10085" t="s">
        <v>27320</v>
      </c>
      <c r="G10085" t="s">
        <v>152</v>
      </c>
      <c r="H10085" t="s">
        <v>153</v>
      </c>
      <c r="I10085" t="s">
        <v>136</v>
      </c>
      <c r="J10085" t="s">
        <v>137</v>
      </c>
      <c r="K10085" t="s">
        <v>138</v>
      </c>
      <c r="L10085" t="s">
        <v>27321</v>
      </c>
      <c r="M10085" t="s">
        <v>27322</v>
      </c>
      <c r="N10085">
        <v>1.493333333</v>
      </c>
      <c r="O10085">
        <v>0</v>
      </c>
      <c r="P10085">
        <v>237</v>
      </c>
      <c r="Q10085">
        <v>15</v>
      </c>
      <c r="R10085">
        <v>48</v>
      </c>
      <c r="S10085">
        <v>2</v>
      </c>
      <c r="T10085">
        <v>38</v>
      </c>
      <c r="U10085">
        <v>1</v>
      </c>
      <c r="V10085">
        <v>0</v>
      </c>
      <c r="W10085">
        <v>0</v>
      </c>
      <c r="X10085">
        <v>62.154983424679159</v>
      </c>
      <c r="Y10085">
        <v>26.22967719714385</v>
      </c>
      <c r="Z10085">
        <v>30.299148124262789</v>
      </c>
      <c r="AA10085">
        <v>0.4693854508494284</v>
      </c>
      <c r="AB10085">
        <v>58.283066354509621</v>
      </c>
      <c r="AC10085">
        <v>9.7150102185234104</v>
      </c>
      <c r="AD10085">
        <v>0</v>
      </c>
      <c r="AE10085">
        <v>187.15127076996825</v>
      </c>
    </row>
    <row r="10086" spans="1:31" x14ac:dyDescent="0.3">
      <c r="A10086">
        <v>2713345</v>
      </c>
      <c r="B10086">
        <v>1</v>
      </c>
      <c r="C10086" t="s">
        <v>81</v>
      </c>
      <c r="D10086" t="s">
        <v>116</v>
      </c>
      <c r="E10086" t="s">
        <v>132</v>
      </c>
      <c r="F10086" t="s">
        <v>27323</v>
      </c>
      <c r="G10086" t="s">
        <v>170</v>
      </c>
      <c r="H10086" t="s">
        <v>135</v>
      </c>
      <c r="I10086" t="s">
        <v>136</v>
      </c>
      <c r="J10086" t="s">
        <v>137</v>
      </c>
      <c r="K10086" t="s">
        <v>138</v>
      </c>
      <c r="L10086" t="s">
        <v>27324</v>
      </c>
      <c r="M10086" t="s">
        <v>27325</v>
      </c>
      <c r="N10086">
        <v>0.86722222199999999</v>
      </c>
      <c r="O10086">
        <v>0</v>
      </c>
      <c r="P10086">
        <v>206</v>
      </c>
      <c r="Q10086">
        <v>0</v>
      </c>
      <c r="R10086">
        <v>0</v>
      </c>
      <c r="S10086">
        <v>0</v>
      </c>
      <c r="T10086">
        <v>7</v>
      </c>
      <c r="U10086">
        <v>0</v>
      </c>
      <c r="V10086">
        <v>0</v>
      </c>
      <c r="W10086">
        <v>0</v>
      </c>
      <c r="X10086">
        <v>34.427554831030605</v>
      </c>
      <c r="Y10086">
        <v>0</v>
      </c>
      <c r="Z10086">
        <v>0</v>
      </c>
      <c r="AA10086">
        <v>0</v>
      </c>
      <c r="AB10086">
        <v>3.2650958535681847</v>
      </c>
      <c r="AC10086">
        <v>0</v>
      </c>
      <c r="AD10086">
        <v>0</v>
      </c>
      <c r="AE10086">
        <v>37.692650684598789</v>
      </c>
    </row>
    <row r="10087" spans="1:31" x14ac:dyDescent="0.3">
      <c r="A10087">
        <v>2713016</v>
      </c>
      <c r="B10087">
        <v>1</v>
      </c>
      <c r="C10087" t="s">
        <v>81</v>
      </c>
      <c r="D10087" t="s">
        <v>113</v>
      </c>
      <c r="E10087" t="s">
        <v>156</v>
      </c>
      <c r="F10087" t="s">
        <v>27326</v>
      </c>
      <c r="G10087" t="s">
        <v>152</v>
      </c>
      <c r="H10087" t="s">
        <v>153</v>
      </c>
      <c r="I10087" t="s">
        <v>136</v>
      </c>
      <c r="J10087" t="s">
        <v>137</v>
      </c>
      <c r="K10087" t="s">
        <v>138</v>
      </c>
      <c r="L10087" t="s">
        <v>27327</v>
      </c>
      <c r="M10087" t="s">
        <v>27328</v>
      </c>
      <c r="N10087">
        <v>0.69722222199999995</v>
      </c>
      <c r="O10087">
        <v>0</v>
      </c>
      <c r="P10087">
        <v>343</v>
      </c>
      <c r="Q10087">
        <v>0</v>
      </c>
      <c r="R10087">
        <v>9</v>
      </c>
      <c r="S10087">
        <v>0</v>
      </c>
      <c r="T10087">
        <v>24</v>
      </c>
      <c r="U10087">
        <v>0</v>
      </c>
      <c r="V10087">
        <v>0</v>
      </c>
      <c r="W10087">
        <v>0</v>
      </c>
      <c r="X10087">
        <v>39.397500045027982</v>
      </c>
      <c r="Y10087">
        <v>0</v>
      </c>
      <c r="Z10087">
        <v>9.9972322183483342E-2</v>
      </c>
      <c r="AA10087">
        <v>0</v>
      </c>
      <c r="AB10087">
        <v>10.931592253225581</v>
      </c>
      <c r="AC10087">
        <v>0</v>
      </c>
      <c r="AD10087">
        <v>0</v>
      </c>
      <c r="AE10087">
        <v>50.429064620437046</v>
      </c>
    </row>
    <row r="10088" spans="1:31" x14ac:dyDescent="0.3">
      <c r="A10088">
        <v>2713554</v>
      </c>
      <c r="B10088">
        <v>1</v>
      </c>
      <c r="C10088" t="s">
        <v>80</v>
      </c>
      <c r="D10088" t="s">
        <v>96</v>
      </c>
      <c r="E10088" t="s">
        <v>213</v>
      </c>
      <c r="F10088" t="s">
        <v>25228</v>
      </c>
      <c r="G10088" t="s">
        <v>152</v>
      </c>
      <c r="H10088" t="s">
        <v>153</v>
      </c>
      <c r="I10088" t="s">
        <v>136</v>
      </c>
      <c r="J10088" t="s">
        <v>137</v>
      </c>
      <c r="K10088" t="s">
        <v>138</v>
      </c>
      <c r="L10088" t="s">
        <v>27329</v>
      </c>
      <c r="M10088" t="s">
        <v>27330</v>
      </c>
      <c r="N10088">
        <v>1.0061111110000001</v>
      </c>
      <c r="O10088">
        <v>0</v>
      </c>
      <c r="P10088">
        <v>289</v>
      </c>
      <c r="Q10088">
        <v>11</v>
      </c>
      <c r="R10088">
        <v>34</v>
      </c>
      <c r="S10088">
        <v>12</v>
      </c>
      <c r="T10088">
        <v>65</v>
      </c>
      <c r="U10088">
        <v>3</v>
      </c>
      <c r="V10088">
        <v>0</v>
      </c>
      <c r="W10088">
        <v>0</v>
      </c>
      <c r="X10088">
        <v>87.910408456175119</v>
      </c>
      <c r="Y10088">
        <v>82.932695668819008</v>
      </c>
      <c r="Z10088">
        <v>11.10741867872</v>
      </c>
      <c r="AA10088">
        <v>30.960370464307175</v>
      </c>
      <c r="AB10088">
        <v>48.940593647774499</v>
      </c>
      <c r="AC10088">
        <v>258.32809919363359</v>
      </c>
      <c r="AD10088">
        <v>0</v>
      </c>
      <c r="AE10088">
        <v>520.17958610942935</v>
      </c>
    </row>
    <row r="10089" spans="1:31" x14ac:dyDescent="0.3">
      <c r="A10089">
        <v>2713222</v>
      </c>
      <c r="B10089">
        <v>1</v>
      </c>
      <c r="C10089" t="s">
        <v>80</v>
      </c>
      <c r="D10089" t="s">
        <v>106</v>
      </c>
      <c r="E10089" t="s">
        <v>150</v>
      </c>
      <c r="F10089" t="s">
        <v>6242</v>
      </c>
      <c r="G10089" t="s">
        <v>152</v>
      </c>
      <c r="H10089" t="s">
        <v>153</v>
      </c>
      <c r="I10089" t="s">
        <v>136</v>
      </c>
      <c r="J10089" t="s">
        <v>137</v>
      </c>
      <c r="K10089" t="s">
        <v>138</v>
      </c>
      <c r="L10089" t="s">
        <v>27331</v>
      </c>
      <c r="M10089" t="s">
        <v>27332</v>
      </c>
      <c r="N10089">
        <v>0.29972222199999998</v>
      </c>
      <c r="O10089">
        <v>1</v>
      </c>
      <c r="P10089">
        <v>4</v>
      </c>
      <c r="Q10089">
        <v>68</v>
      </c>
      <c r="R10089">
        <v>337</v>
      </c>
      <c r="S10089">
        <v>28</v>
      </c>
      <c r="T10089">
        <v>61</v>
      </c>
      <c r="U10089">
        <v>0</v>
      </c>
      <c r="V10089">
        <v>0</v>
      </c>
      <c r="W10089">
        <v>0.11919596791699999</v>
      </c>
      <c r="X10089">
        <v>0.42453329832246667</v>
      </c>
      <c r="Y10089">
        <v>111.54313088192504</v>
      </c>
      <c r="Z10089">
        <v>75.600636247723685</v>
      </c>
      <c r="AA10089">
        <v>21.383772621978153</v>
      </c>
      <c r="AB10089">
        <v>22.999360388614612</v>
      </c>
      <c r="AC10089">
        <v>0</v>
      </c>
      <c r="AD10089">
        <v>0</v>
      </c>
      <c r="AE10089">
        <v>232.07062940648095</v>
      </c>
    </row>
    <row r="10090" spans="1:31" x14ac:dyDescent="0.3">
      <c r="A10090">
        <v>2713391</v>
      </c>
      <c r="B10090">
        <v>1</v>
      </c>
      <c r="C10090" t="s">
        <v>81</v>
      </c>
      <c r="D10090" t="s">
        <v>118</v>
      </c>
      <c r="E10090" t="s">
        <v>156</v>
      </c>
      <c r="F10090" t="s">
        <v>27333</v>
      </c>
      <c r="G10090" t="s">
        <v>152</v>
      </c>
      <c r="H10090" t="s">
        <v>153</v>
      </c>
      <c r="I10090" t="s">
        <v>136</v>
      </c>
      <c r="J10090" t="s">
        <v>137</v>
      </c>
      <c r="K10090" t="s">
        <v>138</v>
      </c>
      <c r="L10090" t="s">
        <v>27334</v>
      </c>
      <c r="M10090" t="s">
        <v>27335</v>
      </c>
      <c r="N10090">
        <v>0.51944444400000001</v>
      </c>
      <c r="O10090">
        <v>2</v>
      </c>
      <c r="P10090">
        <v>2870</v>
      </c>
      <c r="Q10090">
        <v>15</v>
      </c>
      <c r="R10090">
        <v>79</v>
      </c>
      <c r="S10090">
        <v>22</v>
      </c>
      <c r="T10090">
        <v>335</v>
      </c>
      <c r="U10090">
        <v>4</v>
      </c>
      <c r="V10090">
        <v>1</v>
      </c>
      <c r="W10090">
        <v>0.46767393561586834</v>
      </c>
      <c r="X10090">
        <v>263.95380167932984</v>
      </c>
      <c r="Y10090">
        <v>3.1497250967781669</v>
      </c>
      <c r="Z10090">
        <v>12.810566139814245</v>
      </c>
      <c r="AA10090">
        <v>129.93559021207216</v>
      </c>
      <c r="AB10090">
        <v>122.31981991203321</v>
      </c>
      <c r="AC10090">
        <v>606.46791104430815</v>
      </c>
      <c r="AD10090">
        <v>4.7818200097669141</v>
      </c>
      <c r="AE10090">
        <v>1143.8869080297188</v>
      </c>
    </row>
    <row r="10091" spans="1:31" x14ac:dyDescent="0.3">
      <c r="A10091">
        <v>2712991</v>
      </c>
      <c r="B10091">
        <v>2</v>
      </c>
      <c r="C10091" t="s">
        <v>80</v>
      </c>
      <c r="D10091" t="s">
        <v>93</v>
      </c>
      <c r="E10091" t="s">
        <v>132</v>
      </c>
      <c r="F10091" t="s">
        <v>27336</v>
      </c>
      <c r="G10091" t="s">
        <v>1479</v>
      </c>
      <c r="H10091" t="s">
        <v>135</v>
      </c>
      <c r="I10091" t="s">
        <v>136</v>
      </c>
      <c r="J10091" t="s">
        <v>137</v>
      </c>
      <c r="K10091" t="s">
        <v>138</v>
      </c>
      <c r="L10091" t="s">
        <v>27337</v>
      </c>
      <c r="M10091" t="s">
        <v>27338</v>
      </c>
      <c r="N10091">
        <v>1.359444444</v>
      </c>
      <c r="O10091">
        <v>0</v>
      </c>
      <c r="P10091">
        <v>103</v>
      </c>
      <c r="Q10091">
        <v>0</v>
      </c>
      <c r="R10091">
        <v>5</v>
      </c>
      <c r="S10091">
        <v>0</v>
      </c>
      <c r="T10091">
        <v>7</v>
      </c>
      <c r="U10091">
        <v>0</v>
      </c>
      <c r="V10091">
        <v>0</v>
      </c>
      <c r="W10091">
        <v>0</v>
      </c>
      <c r="X10091">
        <v>20.876983472944527</v>
      </c>
      <c r="Y10091">
        <v>0</v>
      </c>
      <c r="Z10091">
        <v>4.3736761086362383</v>
      </c>
      <c r="AA10091">
        <v>0</v>
      </c>
      <c r="AB10091">
        <v>12.470735331998036</v>
      </c>
      <c r="AC10091">
        <v>0</v>
      </c>
      <c r="AD10091">
        <v>0</v>
      </c>
      <c r="AE10091">
        <v>37.721394913578806</v>
      </c>
    </row>
    <row r="10092" spans="1:31" x14ac:dyDescent="0.3">
      <c r="A10092">
        <v>2713414</v>
      </c>
      <c r="B10092">
        <v>1</v>
      </c>
      <c r="C10092" t="s">
        <v>81</v>
      </c>
      <c r="D10092" t="s">
        <v>115</v>
      </c>
      <c r="E10092" t="s">
        <v>213</v>
      </c>
      <c r="F10092" t="s">
        <v>22622</v>
      </c>
      <c r="G10092" t="s">
        <v>152</v>
      </c>
      <c r="H10092" t="s">
        <v>153</v>
      </c>
      <c r="I10092" t="s">
        <v>136</v>
      </c>
      <c r="J10092" t="s">
        <v>137</v>
      </c>
      <c r="K10092" t="s">
        <v>138</v>
      </c>
      <c r="L10092" t="s">
        <v>27339</v>
      </c>
      <c r="M10092" t="s">
        <v>27340</v>
      </c>
      <c r="N10092">
        <v>2.145</v>
      </c>
      <c r="O10092">
        <v>1</v>
      </c>
      <c r="P10092">
        <v>815</v>
      </c>
      <c r="Q10092">
        <v>0</v>
      </c>
      <c r="R10092">
        <v>10</v>
      </c>
      <c r="S10092">
        <v>0</v>
      </c>
      <c r="T10092">
        <v>41</v>
      </c>
      <c r="U10092">
        <v>0</v>
      </c>
      <c r="V10092">
        <v>0</v>
      </c>
      <c r="W10092">
        <v>0.52033182772833331</v>
      </c>
      <c r="X10092">
        <v>137.61469414627771</v>
      </c>
      <c r="Y10092">
        <v>0</v>
      </c>
      <c r="Z10092">
        <v>4.3111926256976556</v>
      </c>
      <c r="AA10092">
        <v>0</v>
      </c>
      <c r="AB10092">
        <v>19.184560648850283</v>
      </c>
      <c r="AC10092">
        <v>0</v>
      </c>
      <c r="AD10092">
        <v>0</v>
      </c>
      <c r="AE10092">
        <v>161.63077924855401</v>
      </c>
    </row>
    <row r="10093" spans="1:31" x14ac:dyDescent="0.3">
      <c r="A10093">
        <v>2713477</v>
      </c>
      <c r="B10093">
        <v>1</v>
      </c>
      <c r="C10093" t="s">
        <v>81</v>
      </c>
      <c r="D10093" t="s">
        <v>127</v>
      </c>
      <c r="E10093" t="s">
        <v>156</v>
      </c>
      <c r="F10093" t="s">
        <v>7323</v>
      </c>
      <c r="G10093" t="s">
        <v>152</v>
      </c>
      <c r="H10093" t="s">
        <v>153</v>
      </c>
      <c r="I10093" t="s">
        <v>136</v>
      </c>
      <c r="J10093" t="s">
        <v>137</v>
      </c>
      <c r="K10093" t="s">
        <v>138</v>
      </c>
      <c r="L10093" t="s">
        <v>6080</v>
      </c>
      <c r="M10093" t="s">
        <v>27341</v>
      </c>
      <c r="N10093">
        <v>2.0638888880000001</v>
      </c>
      <c r="O10093">
        <v>1</v>
      </c>
      <c r="P10093">
        <v>420</v>
      </c>
      <c r="Q10093">
        <v>1</v>
      </c>
      <c r="R10093">
        <v>40</v>
      </c>
      <c r="S10093">
        <v>0</v>
      </c>
      <c r="T10093">
        <v>73</v>
      </c>
      <c r="U10093">
        <v>0</v>
      </c>
      <c r="V10093">
        <v>0</v>
      </c>
      <c r="W10093">
        <v>11.87720816016104</v>
      </c>
      <c r="X10093">
        <v>170.30060529317575</v>
      </c>
      <c r="Y10093">
        <v>2.1404007745524436</v>
      </c>
      <c r="Z10093">
        <v>20.973003900304576</v>
      </c>
      <c r="AA10093">
        <v>0</v>
      </c>
      <c r="AB10093">
        <v>84.138657436696505</v>
      </c>
      <c r="AC10093">
        <v>0</v>
      </c>
      <c r="AD10093">
        <v>0</v>
      </c>
      <c r="AE10093">
        <v>289.42987556489032</v>
      </c>
    </row>
    <row r="10094" spans="1:31" x14ac:dyDescent="0.3">
      <c r="A10094">
        <v>2713431</v>
      </c>
      <c r="B10094">
        <v>1</v>
      </c>
      <c r="C10094" t="s">
        <v>81</v>
      </c>
      <c r="D10094" t="s">
        <v>123</v>
      </c>
      <c r="E10094" t="s">
        <v>161</v>
      </c>
      <c r="F10094" t="s">
        <v>27342</v>
      </c>
      <c r="G10094" t="s">
        <v>163</v>
      </c>
      <c r="H10094" t="s">
        <v>135</v>
      </c>
      <c r="I10094" t="s">
        <v>136</v>
      </c>
      <c r="J10094" t="s">
        <v>137</v>
      </c>
      <c r="K10094" t="s">
        <v>138</v>
      </c>
      <c r="L10094" t="s">
        <v>27343</v>
      </c>
      <c r="M10094" t="s">
        <v>27344</v>
      </c>
      <c r="N10094">
        <v>1.6872222219999999</v>
      </c>
      <c r="O10094">
        <v>0</v>
      </c>
      <c r="P10094">
        <v>25</v>
      </c>
      <c r="Q10094">
        <v>0</v>
      </c>
      <c r="R10094">
        <v>0</v>
      </c>
      <c r="S10094">
        <v>0</v>
      </c>
      <c r="T10094">
        <v>3</v>
      </c>
      <c r="U10094">
        <v>0</v>
      </c>
      <c r="V10094">
        <v>0</v>
      </c>
      <c r="W10094">
        <v>0</v>
      </c>
      <c r="X10094">
        <v>11.784790138515408</v>
      </c>
      <c r="Y10094">
        <v>0</v>
      </c>
      <c r="Z10094">
        <v>0</v>
      </c>
      <c r="AA10094">
        <v>0</v>
      </c>
      <c r="AB10094">
        <v>4.5901261370567603</v>
      </c>
      <c r="AC10094">
        <v>0</v>
      </c>
      <c r="AD10094">
        <v>0</v>
      </c>
      <c r="AE10094">
        <v>16.374916275572168</v>
      </c>
    </row>
    <row r="10095" spans="1:31" x14ac:dyDescent="0.3">
      <c r="A10095">
        <v>2713285</v>
      </c>
      <c r="B10095">
        <v>1</v>
      </c>
      <c r="C10095" t="s">
        <v>80</v>
      </c>
      <c r="D10095" t="s">
        <v>98</v>
      </c>
      <c r="E10095" t="s">
        <v>150</v>
      </c>
      <c r="F10095" t="s">
        <v>27345</v>
      </c>
      <c r="G10095" t="s">
        <v>152</v>
      </c>
      <c r="H10095" t="s">
        <v>153</v>
      </c>
      <c r="I10095" t="s">
        <v>136</v>
      </c>
      <c r="J10095" t="s">
        <v>137</v>
      </c>
      <c r="K10095" t="s">
        <v>138</v>
      </c>
      <c r="L10095" t="s">
        <v>27346</v>
      </c>
      <c r="M10095" t="s">
        <v>27347</v>
      </c>
      <c r="N10095">
        <v>3.2405555549999998</v>
      </c>
      <c r="O10095">
        <v>0</v>
      </c>
      <c r="P10095">
        <v>22</v>
      </c>
      <c r="Q10095">
        <v>30</v>
      </c>
      <c r="R10095">
        <v>194</v>
      </c>
      <c r="S10095">
        <v>8</v>
      </c>
      <c r="T10095">
        <v>62</v>
      </c>
      <c r="U10095">
        <v>2</v>
      </c>
      <c r="V10095">
        <v>0</v>
      </c>
      <c r="W10095">
        <v>0</v>
      </c>
      <c r="X10095">
        <v>28.764772681451909</v>
      </c>
      <c r="Y10095">
        <v>258.76059074561175</v>
      </c>
      <c r="Z10095">
        <v>482.36655193900509</v>
      </c>
      <c r="AA10095">
        <v>184.95156975049193</v>
      </c>
      <c r="AB10095">
        <v>210.53143098169932</v>
      </c>
      <c r="AC10095">
        <v>335.68619749087799</v>
      </c>
      <c r="AD10095">
        <v>0</v>
      </c>
      <c r="AE10095">
        <v>1501.0611135891379</v>
      </c>
    </row>
    <row r="10096" spans="1:31" x14ac:dyDescent="0.3">
      <c r="A10096">
        <v>2713617</v>
      </c>
      <c r="B10096">
        <v>1</v>
      </c>
      <c r="C10096" t="s">
        <v>81</v>
      </c>
      <c r="D10096" t="s">
        <v>113</v>
      </c>
      <c r="E10096" t="s">
        <v>156</v>
      </c>
      <c r="F10096" t="s">
        <v>27348</v>
      </c>
      <c r="G10096" t="s">
        <v>158</v>
      </c>
      <c r="H10096" t="s">
        <v>153</v>
      </c>
      <c r="I10096" t="s">
        <v>136</v>
      </c>
      <c r="J10096" t="s">
        <v>3</v>
      </c>
      <c r="K10096" t="s">
        <v>138</v>
      </c>
      <c r="L10096" t="s">
        <v>27349</v>
      </c>
      <c r="M10096" t="s">
        <v>27350</v>
      </c>
      <c r="N10096">
        <v>1.3491666659999999</v>
      </c>
      <c r="O10096">
        <v>0</v>
      </c>
      <c r="P10096">
        <v>647</v>
      </c>
      <c r="Q10096">
        <v>0</v>
      </c>
      <c r="R10096">
        <v>12</v>
      </c>
      <c r="S10096">
        <v>0</v>
      </c>
      <c r="T10096">
        <v>109</v>
      </c>
      <c r="U10096">
        <v>0</v>
      </c>
      <c r="V10096">
        <v>0</v>
      </c>
      <c r="W10096">
        <v>0</v>
      </c>
      <c r="X10096">
        <v>206.11212844278393</v>
      </c>
      <c r="Y10096">
        <v>0</v>
      </c>
      <c r="Z10096">
        <v>0</v>
      </c>
      <c r="AA10096">
        <v>0</v>
      </c>
      <c r="AB10096">
        <v>38.63116644720418</v>
      </c>
      <c r="AC10096">
        <v>0</v>
      </c>
      <c r="AD10096">
        <v>0</v>
      </c>
      <c r="AE10096">
        <v>244.74329488998811</v>
      </c>
    </row>
    <row r="10097" spans="1:31" x14ac:dyDescent="0.3">
      <c r="A10097">
        <v>2713331</v>
      </c>
      <c r="B10097">
        <v>1</v>
      </c>
      <c r="C10097" t="s">
        <v>81</v>
      </c>
      <c r="D10097" t="s">
        <v>120</v>
      </c>
      <c r="E10097" t="s">
        <v>161</v>
      </c>
      <c r="F10097" t="s">
        <v>27351</v>
      </c>
      <c r="G10097" t="s">
        <v>170</v>
      </c>
      <c r="H10097" t="s">
        <v>135</v>
      </c>
      <c r="I10097" t="s">
        <v>136</v>
      </c>
      <c r="J10097" t="s">
        <v>137</v>
      </c>
      <c r="K10097" t="s">
        <v>138</v>
      </c>
      <c r="L10097" t="s">
        <v>27352</v>
      </c>
      <c r="M10097" t="s">
        <v>27353</v>
      </c>
      <c r="N10097">
        <v>0.22555555499999999</v>
      </c>
      <c r="O10097">
        <v>0</v>
      </c>
      <c r="P10097">
        <v>68</v>
      </c>
      <c r="Q10097">
        <v>0</v>
      </c>
      <c r="R10097">
        <v>7</v>
      </c>
      <c r="S10097">
        <v>0</v>
      </c>
      <c r="T10097">
        <v>7</v>
      </c>
      <c r="U10097">
        <v>0</v>
      </c>
      <c r="V10097">
        <v>0</v>
      </c>
      <c r="W10097">
        <v>0</v>
      </c>
      <c r="X10097">
        <v>1.8195788796750598</v>
      </c>
      <c r="Y10097">
        <v>0</v>
      </c>
      <c r="Z10097">
        <v>0.31697618114120002</v>
      </c>
      <c r="AA10097">
        <v>0</v>
      </c>
      <c r="AB10097">
        <v>0.11781544895113003</v>
      </c>
      <c r="AC10097">
        <v>0</v>
      </c>
      <c r="AD10097">
        <v>0</v>
      </c>
      <c r="AE10097">
        <v>2.2543705097673898</v>
      </c>
    </row>
    <row r="10098" spans="1:31" x14ac:dyDescent="0.3">
      <c r="A10098">
        <v>2713182</v>
      </c>
      <c r="B10098">
        <v>1</v>
      </c>
      <c r="C10098" t="s">
        <v>81</v>
      </c>
      <c r="D10098" t="s">
        <v>114</v>
      </c>
      <c r="E10098" t="s">
        <v>161</v>
      </c>
      <c r="F10098" t="s">
        <v>22952</v>
      </c>
      <c r="G10098" t="s">
        <v>209</v>
      </c>
      <c r="H10098" t="s">
        <v>135</v>
      </c>
      <c r="I10098" t="s">
        <v>136</v>
      </c>
      <c r="J10098" t="s">
        <v>137</v>
      </c>
      <c r="K10098" t="s">
        <v>210</v>
      </c>
      <c r="L10098" t="s">
        <v>27354</v>
      </c>
      <c r="M10098" t="s">
        <v>27355</v>
      </c>
      <c r="N10098">
        <v>5.8447222219999997</v>
      </c>
      <c r="O10098">
        <v>0</v>
      </c>
      <c r="P10098">
        <v>99</v>
      </c>
      <c r="Q10098">
        <v>0</v>
      </c>
      <c r="R10098">
        <v>0</v>
      </c>
      <c r="S10098">
        <v>0</v>
      </c>
      <c r="T10098">
        <v>17</v>
      </c>
      <c r="U10098">
        <v>0</v>
      </c>
      <c r="V10098">
        <v>0</v>
      </c>
      <c r="W10098">
        <v>0</v>
      </c>
      <c r="X10098">
        <v>51.928942899776224</v>
      </c>
      <c r="Y10098">
        <v>0</v>
      </c>
      <c r="Z10098">
        <v>0</v>
      </c>
      <c r="AA10098">
        <v>0</v>
      </c>
      <c r="AB10098">
        <v>44.847857326190464</v>
      </c>
      <c r="AC10098">
        <v>0</v>
      </c>
      <c r="AD10098">
        <v>0</v>
      </c>
      <c r="AE10098">
        <v>96.776800225966696</v>
      </c>
    </row>
    <row r="10099" spans="1:31" x14ac:dyDescent="0.3">
      <c r="A10099">
        <v>2713328</v>
      </c>
      <c r="B10099">
        <v>1</v>
      </c>
      <c r="C10099" t="s">
        <v>80</v>
      </c>
      <c r="D10099" t="s">
        <v>93</v>
      </c>
      <c r="E10099" t="s">
        <v>150</v>
      </c>
      <c r="F10099" t="s">
        <v>27356</v>
      </c>
      <c r="G10099" t="s">
        <v>152</v>
      </c>
      <c r="H10099" t="s">
        <v>153</v>
      </c>
      <c r="I10099" t="s">
        <v>136</v>
      </c>
      <c r="J10099" t="s">
        <v>137</v>
      </c>
      <c r="K10099" t="s">
        <v>138</v>
      </c>
      <c r="L10099" t="s">
        <v>27357</v>
      </c>
      <c r="M10099" t="s">
        <v>27358</v>
      </c>
      <c r="N10099">
        <v>0.47055555500000001</v>
      </c>
      <c r="O10099">
        <v>1</v>
      </c>
      <c r="P10099">
        <v>0</v>
      </c>
      <c r="Q10099">
        <v>17</v>
      </c>
      <c r="R10099">
        <v>0</v>
      </c>
      <c r="S10099">
        <v>1</v>
      </c>
      <c r="T10099">
        <v>0</v>
      </c>
      <c r="U10099">
        <v>1</v>
      </c>
      <c r="V10099">
        <v>0</v>
      </c>
      <c r="W10099">
        <v>4.1523246590044458</v>
      </c>
      <c r="X10099">
        <v>0</v>
      </c>
      <c r="Y10099">
        <v>38.172088421335204</v>
      </c>
      <c r="Z10099">
        <v>0</v>
      </c>
      <c r="AA10099">
        <v>2.39191416666048</v>
      </c>
      <c r="AB10099">
        <v>0</v>
      </c>
      <c r="AC10099">
        <v>51.690137247188318</v>
      </c>
      <c r="AD10099">
        <v>0</v>
      </c>
      <c r="AE10099">
        <v>96.406464494188441</v>
      </c>
    </row>
    <row r="10100" spans="1:31" x14ac:dyDescent="0.3">
      <c r="A10100">
        <v>2713623</v>
      </c>
      <c r="B10100">
        <v>1</v>
      </c>
      <c r="C10100" t="s">
        <v>81</v>
      </c>
      <c r="D10100" t="s">
        <v>125</v>
      </c>
      <c r="E10100" t="s">
        <v>156</v>
      </c>
      <c r="F10100" t="s">
        <v>27359</v>
      </c>
      <c r="G10100" t="s">
        <v>152</v>
      </c>
      <c r="H10100" t="s">
        <v>153</v>
      </c>
      <c r="I10100" t="s">
        <v>136</v>
      </c>
      <c r="J10100" t="s">
        <v>137</v>
      </c>
      <c r="K10100" t="s">
        <v>138</v>
      </c>
      <c r="L10100" t="s">
        <v>27360</v>
      </c>
      <c r="M10100" t="s">
        <v>27361</v>
      </c>
      <c r="N10100">
        <v>0.65472222199999996</v>
      </c>
      <c r="O10100">
        <v>0</v>
      </c>
      <c r="P10100">
        <v>2588</v>
      </c>
      <c r="Q10100">
        <v>0</v>
      </c>
      <c r="R10100">
        <v>6</v>
      </c>
      <c r="S10100">
        <v>0</v>
      </c>
      <c r="T10100">
        <v>452</v>
      </c>
      <c r="U10100">
        <v>0</v>
      </c>
      <c r="V10100">
        <v>0</v>
      </c>
      <c r="W10100">
        <v>0</v>
      </c>
      <c r="X10100">
        <v>241.94855058240819</v>
      </c>
      <c r="Y10100">
        <v>0</v>
      </c>
      <c r="Z10100">
        <v>0</v>
      </c>
      <c r="AA10100">
        <v>0</v>
      </c>
      <c r="AB10100">
        <v>98.500486890514395</v>
      </c>
      <c r="AC10100">
        <v>0</v>
      </c>
      <c r="AD10100">
        <v>0</v>
      </c>
      <c r="AE10100">
        <v>340.44903747292256</v>
      </c>
    </row>
    <row r="10101" spans="1:31" x14ac:dyDescent="0.3">
      <c r="A10101">
        <v>2713082</v>
      </c>
      <c r="B10101">
        <v>1</v>
      </c>
      <c r="C10101" t="s">
        <v>81</v>
      </c>
      <c r="D10101" t="s">
        <v>125</v>
      </c>
      <c r="E10101" t="s">
        <v>213</v>
      </c>
      <c r="F10101" t="s">
        <v>9150</v>
      </c>
      <c r="G10101" t="s">
        <v>152</v>
      </c>
      <c r="H10101" t="s">
        <v>153</v>
      </c>
      <c r="I10101" t="s">
        <v>490</v>
      </c>
      <c r="J10101" t="s">
        <v>137</v>
      </c>
      <c r="K10101" t="s">
        <v>138</v>
      </c>
      <c r="L10101" t="s">
        <v>27362</v>
      </c>
      <c r="M10101" t="s">
        <v>27363</v>
      </c>
      <c r="N10101">
        <v>2.5277777000000001E-2</v>
      </c>
      <c r="O10101">
        <v>1</v>
      </c>
      <c r="P10101">
        <v>334</v>
      </c>
      <c r="Q10101">
        <v>2</v>
      </c>
      <c r="R10101">
        <v>3</v>
      </c>
      <c r="S10101">
        <v>2</v>
      </c>
      <c r="T10101">
        <v>15</v>
      </c>
      <c r="U10101">
        <v>0</v>
      </c>
      <c r="V10101">
        <v>0</v>
      </c>
      <c r="W10101">
        <v>5.0831432166666664E-3</v>
      </c>
      <c r="X10101">
        <v>0.70557800214560773</v>
      </c>
      <c r="Y10101">
        <v>3.7818253840791669E-2</v>
      </c>
      <c r="Z10101">
        <v>1.3952038479166666E-2</v>
      </c>
      <c r="AA10101">
        <v>3.1102472856000003E-2</v>
      </c>
      <c r="AB10101">
        <v>5.9035088477365008E-2</v>
      </c>
      <c r="AC10101">
        <v>0</v>
      </c>
      <c r="AD10101">
        <v>0</v>
      </c>
      <c r="AE10101">
        <v>0.85256899901559779</v>
      </c>
    </row>
    <row r="10102" spans="1:31" x14ac:dyDescent="0.3">
      <c r="A10102">
        <v>2712950</v>
      </c>
      <c r="B10102">
        <v>1</v>
      </c>
      <c r="C10102" t="s">
        <v>80</v>
      </c>
      <c r="D10102" t="s">
        <v>96</v>
      </c>
      <c r="E10102" t="s">
        <v>150</v>
      </c>
      <c r="F10102" t="s">
        <v>27364</v>
      </c>
      <c r="G10102" t="s">
        <v>152</v>
      </c>
      <c r="H10102" t="s">
        <v>153</v>
      </c>
      <c r="I10102" t="s">
        <v>136</v>
      </c>
      <c r="J10102" t="s">
        <v>137</v>
      </c>
      <c r="K10102" t="s">
        <v>138</v>
      </c>
      <c r="L10102" t="s">
        <v>27365</v>
      </c>
      <c r="M10102" t="s">
        <v>27366</v>
      </c>
      <c r="N10102">
        <v>0.72055555500000001</v>
      </c>
      <c r="O10102">
        <v>0</v>
      </c>
      <c r="P10102">
        <v>828</v>
      </c>
      <c r="Q10102">
        <v>0</v>
      </c>
      <c r="R10102">
        <v>2</v>
      </c>
      <c r="S10102">
        <v>0</v>
      </c>
      <c r="T10102">
        <v>97</v>
      </c>
      <c r="U10102">
        <v>0</v>
      </c>
      <c r="V10102">
        <v>0</v>
      </c>
      <c r="W10102">
        <v>0</v>
      </c>
      <c r="X10102">
        <v>111.81381105686519</v>
      </c>
      <c r="Y10102">
        <v>0</v>
      </c>
      <c r="Z10102">
        <v>2.6492117070836665E-2</v>
      </c>
      <c r="AA10102">
        <v>0</v>
      </c>
      <c r="AB10102">
        <v>38.529525341726568</v>
      </c>
      <c r="AC10102">
        <v>0</v>
      </c>
      <c r="AD10102">
        <v>0</v>
      </c>
      <c r="AE10102">
        <v>150.36982851566259</v>
      </c>
    </row>
    <row r="10103" spans="1:31" x14ac:dyDescent="0.3">
      <c r="A10103">
        <v>2713185</v>
      </c>
      <c r="B10103">
        <v>1</v>
      </c>
      <c r="C10103" t="s">
        <v>81</v>
      </c>
      <c r="D10103" t="s">
        <v>118</v>
      </c>
      <c r="E10103" t="s">
        <v>156</v>
      </c>
      <c r="F10103" t="s">
        <v>27367</v>
      </c>
      <c r="G10103" t="s">
        <v>152</v>
      </c>
      <c r="H10103" t="s">
        <v>153</v>
      </c>
      <c r="I10103" t="s">
        <v>136</v>
      </c>
      <c r="J10103" t="s">
        <v>137</v>
      </c>
      <c r="K10103" t="s">
        <v>138</v>
      </c>
      <c r="L10103" t="s">
        <v>27368</v>
      </c>
      <c r="M10103" t="s">
        <v>27369</v>
      </c>
      <c r="N10103">
        <v>0.48638888800000002</v>
      </c>
      <c r="O10103">
        <v>0</v>
      </c>
      <c r="P10103">
        <v>244</v>
      </c>
      <c r="Q10103">
        <v>0</v>
      </c>
      <c r="R10103">
        <v>1</v>
      </c>
      <c r="S10103">
        <v>2</v>
      </c>
      <c r="T10103">
        <v>11</v>
      </c>
      <c r="U10103">
        <v>0</v>
      </c>
      <c r="V10103">
        <v>0</v>
      </c>
      <c r="W10103">
        <v>0</v>
      </c>
      <c r="X10103">
        <v>26.547663309553567</v>
      </c>
      <c r="Y10103">
        <v>0</v>
      </c>
      <c r="Z10103">
        <v>0</v>
      </c>
      <c r="AA10103">
        <v>3.9565315296314503</v>
      </c>
      <c r="AB10103">
        <v>2.3917965093353932</v>
      </c>
      <c r="AC10103">
        <v>0</v>
      </c>
      <c r="AD10103">
        <v>0</v>
      </c>
      <c r="AE10103">
        <v>32.895991348520411</v>
      </c>
    </row>
    <row r="10104" spans="1:31" x14ac:dyDescent="0.3">
      <c r="A10104">
        <v>2713162</v>
      </c>
      <c r="B10104">
        <v>1</v>
      </c>
      <c r="C10104" t="s">
        <v>81</v>
      </c>
      <c r="D10104" t="s">
        <v>123</v>
      </c>
      <c r="E10104" t="s">
        <v>132</v>
      </c>
      <c r="F10104" t="s">
        <v>27370</v>
      </c>
      <c r="G10104" t="s">
        <v>134</v>
      </c>
      <c r="H10104" t="s">
        <v>135</v>
      </c>
      <c r="I10104" t="s">
        <v>136</v>
      </c>
      <c r="J10104" t="s">
        <v>137</v>
      </c>
      <c r="K10104" t="s">
        <v>138</v>
      </c>
      <c r="L10104" t="s">
        <v>27371</v>
      </c>
      <c r="M10104" t="s">
        <v>27372</v>
      </c>
      <c r="N10104">
        <v>0.44861111100000001</v>
      </c>
      <c r="O10104">
        <v>0</v>
      </c>
      <c r="P10104">
        <v>106</v>
      </c>
      <c r="Q10104">
        <v>0</v>
      </c>
      <c r="R10104">
        <v>5</v>
      </c>
      <c r="S10104">
        <v>0</v>
      </c>
      <c r="T10104">
        <v>5</v>
      </c>
      <c r="U10104">
        <v>0</v>
      </c>
      <c r="V10104">
        <v>0</v>
      </c>
      <c r="W10104">
        <v>0</v>
      </c>
      <c r="X10104">
        <v>5.318790692959948</v>
      </c>
      <c r="Y10104">
        <v>0</v>
      </c>
      <c r="Z10104">
        <v>8.3564020477100001E-2</v>
      </c>
      <c r="AA10104">
        <v>0</v>
      </c>
      <c r="AB10104">
        <v>1.4630076197995834</v>
      </c>
      <c r="AC10104">
        <v>0</v>
      </c>
      <c r="AD10104">
        <v>0</v>
      </c>
      <c r="AE10104">
        <v>6.8653623332366314</v>
      </c>
    </row>
    <row r="10105" spans="1:31" x14ac:dyDescent="0.3">
      <c r="A10105">
        <v>2712993</v>
      </c>
      <c r="B10105">
        <v>1</v>
      </c>
      <c r="C10105" t="s">
        <v>81</v>
      </c>
      <c r="D10105" t="s">
        <v>116</v>
      </c>
      <c r="E10105" t="s">
        <v>213</v>
      </c>
      <c r="F10105" t="s">
        <v>27373</v>
      </c>
      <c r="G10105" t="s">
        <v>152</v>
      </c>
      <c r="H10105" t="s">
        <v>153</v>
      </c>
      <c r="I10105" t="s">
        <v>136</v>
      </c>
      <c r="J10105" t="s">
        <v>137</v>
      </c>
      <c r="K10105" t="s">
        <v>138</v>
      </c>
      <c r="L10105" t="s">
        <v>27374</v>
      </c>
      <c r="M10105" t="s">
        <v>27375</v>
      </c>
      <c r="N10105">
        <v>0.48611111099999998</v>
      </c>
      <c r="O10105">
        <v>1</v>
      </c>
      <c r="P10105">
        <v>1465</v>
      </c>
      <c r="Q10105">
        <v>1</v>
      </c>
      <c r="R10105">
        <v>82</v>
      </c>
      <c r="S10105">
        <v>4</v>
      </c>
      <c r="T10105">
        <v>229</v>
      </c>
      <c r="U10105">
        <v>0</v>
      </c>
      <c r="V10105">
        <v>0</v>
      </c>
      <c r="W10105">
        <v>9.9489731443333326E-2</v>
      </c>
      <c r="X10105">
        <v>106.8616351478526</v>
      </c>
      <c r="Y10105">
        <v>3.5237938920883067</v>
      </c>
      <c r="Z10105">
        <v>2.7730449738977327</v>
      </c>
      <c r="AA10105">
        <v>30.626685605102089</v>
      </c>
      <c r="AB10105">
        <v>48.535970695189022</v>
      </c>
      <c r="AC10105">
        <v>0</v>
      </c>
      <c r="AD10105">
        <v>0</v>
      </c>
      <c r="AE10105">
        <v>192.42062004557306</v>
      </c>
    </row>
    <row r="10106" spans="1:31" x14ac:dyDescent="0.3">
      <c r="A10106">
        <v>2713560</v>
      </c>
      <c r="B10106">
        <v>1</v>
      </c>
      <c r="C10106" t="s">
        <v>80</v>
      </c>
      <c r="D10106" t="s">
        <v>88</v>
      </c>
      <c r="E10106" t="s">
        <v>200</v>
      </c>
      <c r="F10106" t="s">
        <v>27376</v>
      </c>
      <c r="G10106" t="s">
        <v>393</v>
      </c>
      <c r="H10106" t="s">
        <v>135</v>
      </c>
      <c r="I10106" t="s">
        <v>136</v>
      </c>
      <c r="J10106" t="s">
        <v>137</v>
      </c>
      <c r="K10106" t="s">
        <v>138</v>
      </c>
      <c r="L10106" t="s">
        <v>27377</v>
      </c>
      <c r="M10106" t="s">
        <v>5994</v>
      </c>
      <c r="N10106">
        <v>1.684722222</v>
      </c>
      <c r="O10106">
        <v>0</v>
      </c>
      <c r="P10106">
        <v>88</v>
      </c>
      <c r="Q10106">
        <v>0</v>
      </c>
      <c r="R10106">
        <v>0</v>
      </c>
      <c r="S10106">
        <v>0</v>
      </c>
      <c r="T10106">
        <v>1</v>
      </c>
      <c r="U10106">
        <v>0</v>
      </c>
      <c r="V10106">
        <v>0</v>
      </c>
      <c r="W10106">
        <v>0</v>
      </c>
      <c r="X10106">
        <v>33.178034572900337</v>
      </c>
      <c r="Y10106">
        <v>0</v>
      </c>
      <c r="Z10106">
        <v>0</v>
      </c>
      <c r="AA10106">
        <v>0</v>
      </c>
      <c r="AB10106">
        <v>0.23473146580825338</v>
      </c>
      <c r="AC10106">
        <v>0</v>
      </c>
      <c r="AD10106">
        <v>0</v>
      </c>
      <c r="AE10106">
        <v>33.41276603870859</v>
      </c>
    </row>
    <row r="10107" spans="1:31" x14ac:dyDescent="0.3">
      <c r="A10107">
        <v>2713348</v>
      </c>
      <c r="B10107">
        <v>1</v>
      </c>
      <c r="C10107" t="s">
        <v>80</v>
      </c>
      <c r="D10107" t="s">
        <v>93</v>
      </c>
      <c r="E10107" t="s">
        <v>132</v>
      </c>
      <c r="F10107" t="s">
        <v>27378</v>
      </c>
      <c r="G10107" t="s">
        <v>300</v>
      </c>
      <c r="H10107" t="s">
        <v>135</v>
      </c>
      <c r="I10107" t="s">
        <v>136</v>
      </c>
      <c r="J10107" t="s">
        <v>137</v>
      </c>
      <c r="K10107" t="s">
        <v>210</v>
      </c>
      <c r="L10107" t="s">
        <v>27379</v>
      </c>
      <c r="M10107" t="s">
        <v>27380</v>
      </c>
      <c r="N10107">
        <v>1.4766666660000001</v>
      </c>
      <c r="O10107">
        <v>0</v>
      </c>
      <c r="P10107">
        <v>21</v>
      </c>
      <c r="Q10107">
        <v>0</v>
      </c>
      <c r="R10107">
        <v>27</v>
      </c>
      <c r="S10107">
        <v>0</v>
      </c>
      <c r="T10107">
        <v>12</v>
      </c>
      <c r="U10107">
        <v>0</v>
      </c>
      <c r="V10107">
        <v>0</v>
      </c>
      <c r="W10107">
        <v>0</v>
      </c>
      <c r="X10107">
        <v>7.9946190294148796</v>
      </c>
      <c r="Y10107">
        <v>0</v>
      </c>
      <c r="Z10107">
        <v>38.467913196081732</v>
      </c>
      <c r="AA10107">
        <v>0</v>
      </c>
      <c r="AB10107">
        <v>11.36234471134185</v>
      </c>
      <c r="AC10107">
        <v>0</v>
      </c>
      <c r="AD10107">
        <v>0</v>
      </c>
      <c r="AE10107">
        <v>57.824876936838457</v>
      </c>
    </row>
    <row r="10108" spans="1:31" x14ac:dyDescent="0.3">
      <c r="A10108">
        <v>2713497</v>
      </c>
      <c r="B10108">
        <v>1</v>
      </c>
      <c r="C10108" t="s">
        <v>80</v>
      </c>
      <c r="D10108" t="s">
        <v>89</v>
      </c>
      <c r="E10108" t="s">
        <v>145</v>
      </c>
      <c r="F10108" t="s">
        <v>27381</v>
      </c>
      <c r="G10108" t="s">
        <v>181</v>
      </c>
      <c r="H10108" t="s">
        <v>135</v>
      </c>
      <c r="I10108" t="s">
        <v>136</v>
      </c>
      <c r="J10108" t="s">
        <v>137</v>
      </c>
      <c r="K10108" t="s">
        <v>138</v>
      </c>
      <c r="L10108" t="s">
        <v>27382</v>
      </c>
      <c r="M10108" t="s">
        <v>27383</v>
      </c>
      <c r="N10108">
        <v>4.2036111109999998</v>
      </c>
      <c r="O10108">
        <v>0</v>
      </c>
      <c r="P10108">
        <v>4</v>
      </c>
      <c r="Q10108">
        <v>0</v>
      </c>
      <c r="R10108">
        <v>0</v>
      </c>
      <c r="S10108">
        <v>0</v>
      </c>
      <c r="T10108">
        <v>0</v>
      </c>
      <c r="U10108">
        <v>0</v>
      </c>
      <c r="V10108">
        <v>0</v>
      </c>
      <c r="W10108">
        <v>0</v>
      </c>
      <c r="X10108">
        <v>2.8482726058004895</v>
      </c>
      <c r="Y10108">
        <v>0</v>
      </c>
      <c r="Z10108">
        <v>0</v>
      </c>
      <c r="AA10108">
        <v>0</v>
      </c>
      <c r="AB10108">
        <v>0</v>
      </c>
      <c r="AC10108">
        <v>0</v>
      </c>
      <c r="AD10108">
        <v>0</v>
      </c>
      <c r="AE10108">
        <v>2.8482726058004895</v>
      </c>
    </row>
    <row r="10109" spans="1:31" x14ac:dyDescent="0.3">
      <c r="A10109">
        <v>2712985</v>
      </c>
      <c r="B10109">
        <v>1</v>
      </c>
      <c r="C10109" t="s">
        <v>81</v>
      </c>
      <c r="D10109" t="s">
        <v>118</v>
      </c>
      <c r="E10109" t="s">
        <v>156</v>
      </c>
      <c r="F10109" t="s">
        <v>9202</v>
      </c>
      <c r="G10109" t="s">
        <v>152</v>
      </c>
      <c r="H10109" t="s">
        <v>153</v>
      </c>
      <c r="I10109" t="s">
        <v>136</v>
      </c>
      <c r="J10109" t="s">
        <v>137</v>
      </c>
      <c r="K10109" t="s">
        <v>138</v>
      </c>
      <c r="L10109" t="s">
        <v>27384</v>
      </c>
      <c r="M10109" t="s">
        <v>27385</v>
      </c>
      <c r="N10109">
        <v>0.85611111100000004</v>
      </c>
      <c r="O10109">
        <v>0</v>
      </c>
      <c r="P10109">
        <v>599</v>
      </c>
      <c r="Q10109">
        <v>0</v>
      </c>
      <c r="R10109">
        <v>12</v>
      </c>
      <c r="S10109">
        <v>2</v>
      </c>
      <c r="T10109">
        <v>56</v>
      </c>
      <c r="U10109">
        <v>0</v>
      </c>
      <c r="V10109">
        <v>0</v>
      </c>
      <c r="W10109">
        <v>0</v>
      </c>
      <c r="X10109">
        <v>78.852492514556786</v>
      </c>
      <c r="Y10109">
        <v>0</v>
      </c>
      <c r="Z10109">
        <v>14.807916419944842</v>
      </c>
      <c r="AA10109">
        <v>15.717877960640092</v>
      </c>
      <c r="AB10109">
        <v>37.776134023691014</v>
      </c>
      <c r="AC10109">
        <v>0</v>
      </c>
      <c r="AD10109">
        <v>0</v>
      </c>
      <c r="AE10109">
        <v>147.15442091883273</v>
      </c>
    </row>
    <row r="10110" spans="1:31" x14ac:dyDescent="0.3">
      <c r="A10110">
        <v>2713626</v>
      </c>
      <c r="B10110">
        <v>1</v>
      </c>
      <c r="C10110" t="s">
        <v>80</v>
      </c>
      <c r="D10110" t="s">
        <v>106</v>
      </c>
      <c r="E10110" t="s">
        <v>156</v>
      </c>
      <c r="F10110" t="s">
        <v>27386</v>
      </c>
      <c r="G10110" t="s">
        <v>348</v>
      </c>
      <c r="H10110" t="s">
        <v>153</v>
      </c>
      <c r="I10110" t="s">
        <v>136</v>
      </c>
      <c r="J10110" t="s">
        <v>137</v>
      </c>
      <c r="K10110" t="s">
        <v>138</v>
      </c>
      <c r="L10110" t="s">
        <v>27387</v>
      </c>
      <c r="M10110" t="s">
        <v>6364</v>
      </c>
      <c r="N10110">
        <v>1.9583333329999999</v>
      </c>
      <c r="O10110">
        <v>0</v>
      </c>
      <c r="P10110">
        <v>21</v>
      </c>
      <c r="Q10110">
        <v>0</v>
      </c>
      <c r="R10110">
        <v>3</v>
      </c>
      <c r="S10110">
        <v>0</v>
      </c>
      <c r="T10110">
        <v>4</v>
      </c>
      <c r="U10110">
        <v>0</v>
      </c>
      <c r="V10110">
        <v>0</v>
      </c>
      <c r="W10110">
        <v>0</v>
      </c>
      <c r="X10110">
        <v>16.778678635986484</v>
      </c>
      <c r="Y10110">
        <v>0</v>
      </c>
      <c r="Z10110">
        <v>2.5414870902607456</v>
      </c>
      <c r="AA10110">
        <v>0</v>
      </c>
      <c r="AB10110">
        <v>1.2068479648162884</v>
      </c>
      <c r="AC10110">
        <v>0</v>
      </c>
      <c r="AD10110">
        <v>0</v>
      </c>
      <c r="AE10110">
        <v>20.527013691063516</v>
      </c>
    </row>
    <row r="10111" spans="1:31" x14ac:dyDescent="0.3">
      <c r="A10111">
        <v>2713271</v>
      </c>
      <c r="B10111">
        <v>1</v>
      </c>
      <c r="C10111" t="s">
        <v>80</v>
      </c>
      <c r="D10111" t="s">
        <v>100</v>
      </c>
      <c r="E10111" t="s">
        <v>156</v>
      </c>
      <c r="F10111" t="s">
        <v>11910</v>
      </c>
      <c r="G10111" t="s">
        <v>152</v>
      </c>
      <c r="H10111" t="s">
        <v>153</v>
      </c>
      <c r="I10111" t="s">
        <v>136</v>
      </c>
      <c r="J10111" t="s">
        <v>137</v>
      </c>
      <c r="K10111" t="s">
        <v>138</v>
      </c>
      <c r="L10111" t="s">
        <v>27388</v>
      </c>
      <c r="M10111" t="s">
        <v>27389</v>
      </c>
      <c r="N10111">
        <v>0.29499999999999998</v>
      </c>
      <c r="O10111">
        <v>2</v>
      </c>
      <c r="P10111">
        <v>927</v>
      </c>
      <c r="Q10111">
        <v>4</v>
      </c>
      <c r="R10111">
        <v>44</v>
      </c>
      <c r="S10111">
        <v>11</v>
      </c>
      <c r="T10111">
        <v>70</v>
      </c>
      <c r="U10111">
        <v>0</v>
      </c>
      <c r="V10111">
        <v>0</v>
      </c>
      <c r="W10111">
        <v>0.133225400511675</v>
      </c>
      <c r="X10111">
        <v>85.480401005219278</v>
      </c>
      <c r="Y10111">
        <v>0.54862844254425003</v>
      </c>
      <c r="Z10111">
        <v>11.354747375286241</v>
      </c>
      <c r="AA10111">
        <v>17.124352764695221</v>
      </c>
      <c r="AB10111">
        <v>18.052163673263692</v>
      </c>
      <c r="AC10111">
        <v>0</v>
      </c>
      <c r="AD10111">
        <v>0</v>
      </c>
      <c r="AE10111">
        <v>132.69351866152036</v>
      </c>
    </row>
    <row r="10112" spans="1:31" x14ac:dyDescent="0.3">
      <c r="A10112">
        <v>2712939</v>
      </c>
      <c r="B10112">
        <v>1</v>
      </c>
      <c r="C10112" t="s">
        <v>80</v>
      </c>
      <c r="D10112" t="s">
        <v>95</v>
      </c>
      <c r="E10112" t="s">
        <v>161</v>
      </c>
      <c r="F10112" t="s">
        <v>27390</v>
      </c>
      <c r="G10112" t="s">
        <v>170</v>
      </c>
      <c r="H10112" t="s">
        <v>135</v>
      </c>
      <c r="I10112" t="s">
        <v>136</v>
      </c>
      <c r="J10112" t="s">
        <v>137</v>
      </c>
      <c r="K10112" t="s">
        <v>138</v>
      </c>
      <c r="L10112" t="s">
        <v>27391</v>
      </c>
      <c r="M10112" t="s">
        <v>27392</v>
      </c>
      <c r="N10112">
        <v>1.396111111</v>
      </c>
      <c r="O10112">
        <v>0</v>
      </c>
      <c r="P10112">
        <v>77</v>
      </c>
      <c r="Q10112">
        <v>0</v>
      </c>
      <c r="R10112">
        <v>0</v>
      </c>
      <c r="S10112">
        <v>0</v>
      </c>
      <c r="T10112">
        <v>3</v>
      </c>
      <c r="U10112">
        <v>0</v>
      </c>
      <c r="V10112">
        <v>0</v>
      </c>
      <c r="W10112">
        <v>0</v>
      </c>
      <c r="X10112">
        <v>10.340042468673502</v>
      </c>
      <c r="Y10112">
        <v>0</v>
      </c>
      <c r="Z10112">
        <v>0</v>
      </c>
      <c r="AA10112">
        <v>0</v>
      </c>
      <c r="AB10112">
        <v>0</v>
      </c>
      <c r="AC10112">
        <v>0</v>
      </c>
      <c r="AD10112">
        <v>0</v>
      </c>
      <c r="AE10112">
        <v>10.340042468673502</v>
      </c>
    </row>
    <row r="10113" spans="1:31" x14ac:dyDescent="0.3">
      <c r="A10113">
        <v>2713603</v>
      </c>
      <c r="B10113">
        <v>1</v>
      </c>
      <c r="C10113" t="s">
        <v>80</v>
      </c>
      <c r="D10113" t="s">
        <v>83</v>
      </c>
      <c r="E10113" t="s">
        <v>145</v>
      </c>
      <c r="F10113" t="s">
        <v>27393</v>
      </c>
      <c r="G10113" t="s">
        <v>230</v>
      </c>
      <c r="H10113" t="s">
        <v>135</v>
      </c>
      <c r="I10113" t="s">
        <v>136</v>
      </c>
      <c r="J10113" t="s">
        <v>137</v>
      </c>
      <c r="K10113" t="s">
        <v>138</v>
      </c>
      <c r="L10113" t="s">
        <v>27394</v>
      </c>
      <c r="M10113" t="s">
        <v>27395</v>
      </c>
      <c r="N10113">
        <v>2.7058333330000002</v>
      </c>
      <c r="O10113">
        <v>0</v>
      </c>
      <c r="P10113">
        <v>3</v>
      </c>
      <c r="Q10113">
        <v>0</v>
      </c>
      <c r="R10113">
        <v>0</v>
      </c>
      <c r="S10113">
        <v>0</v>
      </c>
      <c r="T10113">
        <v>0</v>
      </c>
      <c r="U10113">
        <v>0</v>
      </c>
      <c r="V10113">
        <v>0</v>
      </c>
      <c r="W10113">
        <v>0</v>
      </c>
      <c r="X10113">
        <v>2.3463273158148601</v>
      </c>
      <c r="Y10113">
        <v>0</v>
      </c>
      <c r="Z10113">
        <v>0</v>
      </c>
      <c r="AA10113">
        <v>0</v>
      </c>
      <c r="AB10113">
        <v>0</v>
      </c>
      <c r="AC10113">
        <v>0</v>
      </c>
      <c r="AD10113">
        <v>0</v>
      </c>
      <c r="AE10113">
        <v>2.3463273158148601</v>
      </c>
    </row>
    <row r="10114" spans="1:31" x14ac:dyDescent="0.3">
      <c r="A10114">
        <v>2713125</v>
      </c>
      <c r="B10114">
        <v>1</v>
      </c>
      <c r="C10114" t="s">
        <v>80</v>
      </c>
      <c r="D10114" t="s">
        <v>96</v>
      </c>
      <c r="E10114" t="s">
        <v>213</v>
      </c>
      <c r="F10114" t="s">
        <v>7180</v>
      </c>
      <c r="G10114" t="s">
        <v>300</v>
      </c>
      <c r="H10114" t="s">
        <v>153</v>
      </c>
      <c r="I10114" t="s">
        <v>136</v>
      </c>
      <c r="J10114" t="s">
        <v>137</v>
      </c>
      <c r="K10114" t="s">
        <v>210</v>
      </c>
      <c r="L10114" t="s">
        <v>27396</v>
      </c>
      <c r="M10114" t="s">
        <v>27397</v>
      </c>
      <c r="N10114">
        <v>8.602222222</v>
      </c>
      <c r="O10114">
        <v>2</v>
      </c>
      <c r="P10114">
        <v>952</v>
      </c>
      <c r="Q10114">
        <v>5</v>
      </c>
      <c r="R10114">
        <v>0</v>
      </c>
      <c r="S10114">
        <v>16</v>
      </c>
      <c r="T10114">
        <v>18</v>
      </c>
      <c r="U10114">
        <v>1</v>
      </c>
      <c r="V10114">
        <v>0</v>
      </c>
      <c r="W10114">
        <v>243.981565059232</v>
      </c>
      <c r="X10114">
        <v>918.71494619331168</v>
      </c>
      <c r="Y10114">
        <v>250.94045593374008</v>
      </c>
      <c r="Z10114">
        <v>0</v>
      </c>
      <c r="AA10114">
        <v>944.65641838825206</v>
      </c>
      <c r="AB10114">
        <v>231.37132377502846</v>
      </c>
      <c r="AC10114">
        <v>66.463112087348563</v>
      </c>
      <c r="AD10114">
        <v>0</v>
      </c>
      <c r="AE10114">
        <v>2656.1278214369131</v>
      </c>
    </row>
    <row r="10115" spans="1:31" x14ac:dyDescent="0.3">
      <c r="A10115">
        <v>2713148</v>
      </c>
      <c r="B10115">
        <v>1</v>
      </c>
      <c r="C10115" t="s">
        <v>80</v>
      </c>
      <c r="D10115" t="s">
        <v>93</v>
      </c>
      <c r="E10115" t="s">
        <v>132</v>
      </c>
      <c r="F10115" t="s">
        <v>9508</v>
      </c>
      <c r="G10115" t="s">
        <v>209</v>
      </c>
      <c r="H10115" t="s">
        <v>135</v>
      </c>
      <c r="I10115" t="s">
        <v>136</v>
      </c>
      <c r="J10115" t="s">
        <v>137</v>
      </c>
      <c r="K10115" t="s">
        <v>210</v>
      </c>
      <c r="L10115" t="s">
        <v>27398</v>
      </c>
      <c r="M10115" t="s">
        <v>27399</v>
      </c>
      <c r="N10115">
        <v>6.8441666659999996</v>
      </c>
      <c r="O10115">
        <v>0</v>
      </c>
      <c r="P10115">
        <v>77</v>
      </c>
      <c r="Q10115">
        <v>0</v>
      </c>
      <c r="R10115">
        <v>2</v>
      </c>
      <c r="S10115">
        <v>0</v>
      </c>
      <c r="T10115">
        <v>6</v>
      </c>
      <c r="U10115">
        <v>0</v>
      </c>
      <c r="V10115">
        <v>0</v>
      </c>
      <c r="W10115">
        <v>0</v>
      </c>
      <c r="X10115">
        <v>76.995676188399855</v>
      </c>
      <c r="Y10115">
        <v>0</v>
      </c>
      <c r="Z10115">
        <v>9.7201501261229861</v>
      </c>
      <c r="AA10115">
        <v>0</v>
      </c>
      <c r="AB10115">
        <v>17.452721590842895</v>
      </c>
      <c r="AC10115">
        <v>0</v>
      </c>
      <c r="AD10115">
        <v>0</v>
      </c>
      <c r="AE10115">
        <v>104.16854790536574</v>
      </c>
    </row>
    <row r="10116" spans="1:31" x14ac:dyDescent="0.3">
      <c r="A10116">
        <v>2713440</v>
      </c>
      <c r="B10116">
        <v>1</v>
      </c>
      <c r="C10116" t="s">
        <v>81</v>
      </c>
      <c r="D10116" t="s">
        <v>112</v>
      </c>
      <c r="E10116" t="s">
        <v>150</v>
      </c>
      <c r="F10116" t="s">
        <v>8521</v>
      </c>
      <c r="G10116" t="s">
        <v>152</v>
      </c>
      <c r="H10116" t="s">
        <v>153</v>
      </c>
      <c r="I10116" t="s">
        <v>136</v>
      </c>
      <c r="J10116" t="s">
        <v>137</v>
      </c>
      <c r="K10116" t="s">
        <v>138</v>
      </c>
      <c r="L10116" t="s">
        <v>27400</v>
      </c>
      <c r="M10116" t="s">
        <v>27401</v>
      </c>
      <c r="N10116">
        <v>0.43194444399999998</v>
      </c>
      <c r="O10116">
        <v>4</v>
      </c>
      <c r="P10116">
        <v>259</v>
      </c>
      <c r="Q10116">
        <v>123</v>
      </c>
      <c r="R10116">
        <v>355</v>
      </c>
      <c r="S10116">
        <v>9</v>
      </c>
      <c r="T10116">
        <v>39</v>
      </c>
      <c r="U10116">
        <v>5</v>
      </c>
      <c r="V10116">
        <v>1</v>
      </c>
      <c r="W10116">
        <v>0.7405123445649584</v>
      </c>
      <c r="X10116">
        <v>18.123660555975601</v>
      </c>
      <c r="Y10116">
        <v>21.581320548282047</v>
      </c>
      <c r="Z10116">
        <v>32.406368624658725</v>
      </c>
      <c r="AA10116">
        <v>15.132567458474627</v>
      </c>
      <c r="AB10116">
        <v>15.689221151388667</v>
      </c>
      <c r="AC10116">
        <v>226.01229078696687</v>
      </c>
      <c r="AD10116">
        <v>2.0382738469978503</v>
      </c>
      <c r="AE10116">
        <v>331.72421531730936</v>
      </c>
    </row>
    <row r="10117" spans="1:31" x14ac:dyDescent="0.3">
      <c r="A10117">
        <v>2712979</v>
      </c>
      <c r="B10117">
        <v>1</v>
      </c>
      <c r="C10117" t="s">
        <v>80</v>
      </c>
      <c r="D10117" t="s">
        <v>91</v>
      </c>
      <c r="E10117" t="s">
        <v>156</v>
      </c>
      <c r="F10117" t="s">
        <v>27402</v>
      </c>
      <c r="G10117" t="s">
        <v>565</v>
      </c>
      <c r="H10117" t="s">
        <v>153</v>
      </c>
      <c r="I10117" t="s">
        <v>136</v>
      </c>
      <c r="J10117" t="s">
        <v>137</v>
      </c>
      <c r="K10117" t="s">
        <v>138</v>
      </c>
      <c r="L10117" t="s">
        <v>27403</v>
      </c>
      <c r="M10117" t="s">
        <v>5980</v>
      </c>
      <c r="N10117">
        <v>3.1711111110000001</v>
      </c>
      <c r="O10117">
        <v>0</v>
      </c>
      <c r="P10117">
        <v>0</v>
      </c>
      <c r="Q10117">
        <v>1</v>
      </c>
      <c r="R10117">
        <v>0</v>
      </c>
      <c r="S10117">
        <v>0</v>
      </c>
      <c r="T10117">
        <v>0</v>
      </c>
      <c r="U10117">
        <v>0</v>
      </c>
      <c r="V10117">
        <v>0</v>
      </c>
      <c r="W10117">
        <v>0</v>
      </c>
      <c r="X10117">
        <v>0</v>
      </c>
      <c r="Y10117">
        <v>2.515097196468</v>
      </c>
      <c r="Z10117">
        <v>0</v>
      </c>
      <c r="AA10117">
        <v>0</v>
      </c>
      <c r="AB10117">
        <v>0</v>
      </c>
      <c r="AC10117">
        <v>0</v>
      </c>
      <c r="AD10117">
        <v>0</v>
      </c>
      <c r="AE10117">
        <v>2.515097196468</v>
      </c>
    </row>
    <row r="10118" spans="1:31" x14ac:dyDescent="0.3">
      <c r="A10118">
        <v>2713025</v>
      </c>
      <c r="B10118">
        <v>1</v>
      </c>
      <c r="C10118" t="s">
        <v>81</v>
      </c>
      <c r="D10118" t="s">
        <v>123</v>
      </c>
      <c r="E10118" t="s">
        <v>150</v>
      </c>
      <c r="F10118" t="s">
        <v>20342</v>
      </c>
      <c r="G10118" t="s">
        <v>152</v>
      </c>
      <c r="H10118" t="s">
        <v>153</v>
      </c>
      <c r="I10118" t="s">
        <v>136</v>
      </c>
      <c r="J10118" t="s">
        <v>137</v>
      </c>
      <c r="K10118" t="s">
        <v>138</v>
      </c>
      <c r="L10118" t="s">
        <v>27404</v>
      </c>
      <c r="M10118" t="s">
        <v>27405</v>
      </c>
      <c r="N10118">
        <v>1.886666666</v>
      </c>
      <c r="O10118">
        <v>4</v>
      </c>
      <c r="P10118">
        <v>10</v>
      </c>
      <c r="Q10118">
        <v>82</v>
      </c>
      <c r="R10118">
        <v>93</v>
      </c>
      <c r="S10118">
        <v>12</v>
      </c>
      <c r="T10118">
        <v>12</v>
      </c>
      <c r="U10118">
        <v>0</v>
      </c>
      <c r="V10118">
        <v>0</v>
      </c>
      <c r="W10118">
        <v>0</v>
      </c>
      <c r="X10118">
        <v>1.1512816699599999</v>
      </c>
      <c r="Y10118">
        <v>29.080985247872569</v>
      </c>
      <c r="Z10118">
        <v>37.49197499869512</v>
      </c>
      <c r="AA10118">
        <v>35.484257053922136</v>
      </c>
      <c r="AB10118">
        <v>0</v>
      </c>
      <c r="AC10118">
        <v>0</v>
      </c>
      <c r="AD10118">
        <v>0</v>
      </c>
      <c r="AE10118">
        <v>103.20849897044982</v>
      </c>
    </row>
    <row r="10119" spans="1:31" x14ac:dyDescent="0.3">
      <c r="A10119">
        <v>2713480</v>
      </c>
      <c r="B10119">
        <v>1</v>
      </c>
      <c r="C10119" t="s">
        <v>80</v>
      </c>
      <c r="D10119" t="s">
        <v>103</v>
      </c>
      <c r="E10119" t="s">
        <v>145</v>
      </c>
      <c r="F10119" t="s">
        <v>27406</v>
      </c>
      <c r="G10119" t="s">
        <v>230</v>
      </c>
      <c r="H10119" t="s">
        <v>135</v>
      </c>
      <c r="I10119" t="s">
        <v>136</v>
      </c>
      <c r="J10119" t="s">
        <v>137</v>
      </c>
      <c r="K10119" t="s">
        <v>138</v>
      </c>
      <c r="L10119" t="s">
        <v>27407</v>
      </c>
      <c r="M10119" t="s">
        <v>27408</v>
      </c>
      <c r="N10119">
        <v>6.3063888879999999</v>
      </c>
      <c r="O10119">
        <v>0</v>
      </c>
      <c r="P10119">
        <v>0</v>
      </c>
      <c r="Q10119">
        <v>0</v>
      </c>
      <c r="R10119">
        <v>1</v>
      </c>
      <c r="S10119">
        <v>0</v>
      </c>
      <c r="T10119">
        <v>0</v>
      </c>
      <c r="U10119">
        <v>0</v>
      </c>
      <c r="V10119">
        <v>0</v>
      </c>
      <c r="W10119">
        <v>0</v>
      </c>
      <c r="X10119">
        <v>0</v>
      </c>
      <c r="Y10119">
        <v>0</v>
      </c>
      <c r="Z10119">
        <v>2.957160693538333</v>
      </c>
      <c r="AA10119">
        <v>0</v>
      </c>
      <c r="AB10119">
        <v>0</v>
      </c>
      <c r="AC10119">
        <v>0</v>
      </c>
      <c r="AD10119">
        <v>0</v>
      </c>
      <c r="AE10119">
        <v>2.957160693538333</v>
      </c>
    </row>
    <row r="10120" spans="1:31" x14ac:dyDescent="0.3">
      <c r="A10120">
        <v>2713380</v>
      </c>
      <c r="B10120">
        <v>1</v>
      </c>
      <c r="C10120" t="s">
        <v>81</v>
      </c>
      <c r="D10120" t="s">
        <v>127</v>
      </c>
      <c r="E10120" t="s">
        <v>145</v>
      </c>
      <c r="F10120" t="s">
        <v>27409</v>
      </c>
      <c r="G10120" t="s">
        <v>147</v>
      </c>
      <c r="H10120" t="s">
        <v>135</v>
      </c>
      <c r="I10120" t="s">
        <v>136</v>
      </c>
      <c r="J10120" t="s">
        <v>137</v>
      </c>
      <c r="K10120" t="s">
        <v>138</v>
      </c>
      <c r="L10120" t="s">
        <v>27410</v>
      </c>
      <c r="M10120" t="s">
        <v>27411</v>
      </c>
      <c r="N10120">
        <v>1.9169444440000001</v>
      </c>
      <c r="O10120">
        <v>0</v>
      </c>
      <c r="P10120">
        <v>0</v>
      </c>
      <c r="Q10120">
        <v>0</v>
      </c>
      <c r="R10120">
        <v>0</v>
      </c>
      <c r="S10120">
        <v>0</v>
      </c>
      <c r="T10120">
        <v>1</v>
      </c>
      <c r="U10120">
        <v>0</v>
      </c>
      <c r="V10120">
        <v>0</v>
      </c>
      <c r="W10120">
        <v>0</v>
      </c>
      <c r="X10120">
        <v>0</v>
      </c>
      <c r="Y10120">
        <v>0</v>
      </c>
      <c r="Z10120">
        <v>0</v>
      </c>
      <c r="AA10120">
        <v>0</v>
      </c>
      <c r="AB10120">
        <v>2.7815063500899999</v>
      </c>
      <c r="AC10120">
        <v>0</v>
      </c>
      <c r="AD10120">
        <v>0</v>
      </c>
      <c r="AE10120">
        <v>2.7815063500899999</v>
      </c>
    </row>
    <row r="10121" spans="1:31" x14ac:dyDescent="0.3">
      <c r="A10121">
        <v>2713277</v>
      </c>
      <c r="B10121">
        <v>1</v>
      </c>
      <c r="C10121" t="s">
        <v>80</v>
      </c>
      <c r="D10121" t="s">
        <v>85</v>
      </c>
      <c r="E10121" t="s">
        <v>156</v>
      </c>
      <c r="F10121" t="s">
        <v>27412</v>
      </c>
      <c r="G10121" t="s">
        <v>300</v>
      </c>
      <c r="H10121" t="s">
        <v>153</v>
      </c>
      <c r="I10121" t="s">
        <v>136</v>
      </c>
      <c r="J10121" t="s">
        <v>137</v>
      </c>
      <c r="K10121" t="s">
        <v>210</v>
      </c>
      <c r="L10121" t="s">
        <v>27413</v>
      </c>
      <c r="M10121" t="s">
        <v>27414</v>
      </c>
      <c r="N10121">
        <v>4.0483333330000004</v>
      </c>
      <c r="O10121">
        <v>0</v>
      </c>
      <c r="P10121">
        <v>2400</v>
      </c>
      <c r="Q10121">
        <v>0</v>
      </c>
      <c r="R10121">
        <v>0</v>
      </c>
      <c r="S10121">
        <v>1</v>
      </c>
      <c r="T10121">
        <v>81</v>
      </c>
      <c r="U10121">
        <v>0</v>
      </c>
      <c r="V10121">
        <v>0</v>
      </c>
      <c r="W10121">
        <v>0</v>
      </c>
      <c r="X10121">
        <v>1988.5447415584922</v>
      </c>
      <c r="Y10121">
        <v>0</v>
      </c>
      <c r="Z10121">
        <v>0</v>
      </c>
      <c r="AA10121">
        <v>124.75752028672102</v>
      </c>
      <c r="AB10121">
        <v>264.42019366057576</v>
      </c>
      <c r="AC10121">
        <v>0</v>
      </c>
      <c r="AD10121">
        <v>0</v>
      </c>
      <c r="AE10121">
        <v>2377.7224555057892</v>
      </c>
    </row>
    <row r="10122" spans="1:31" x14ac:dyDescent="0.3">
      <c r="A10122">
        <v>2713131</v>
      </c>
      <c r="B10122">
        <v>1</v>
      </c>
      <c r="C10122" t="s">
        <v>80</v>
      </c>
      <c r="D10122" t="s">
        <v>97</v>
      </c>
      <c r="E10122" t="s">
        <v>173</v>
      </c>
      <c r="F10122" t="s">
        <v>770</v>
      </c>
      <c r="G10122" t="s">
        <v>300</v>
      </c>
      <c r="H10122" t="s">
        <v>153</v>
      </c>
      <c r="I10122" t="s">
        <v>136</v>
      </c>
      <c r="J10122" t="s">
        <v>137</v>
      </c>
      <c r="K10122" t="s">
        <v>210</v>
      </c>
      <c r="L10122" t="s">
        <v>27415</v>
      </c>
      <c r="M10122" t="s">
        <v>27416</v>
      </c>
      <c r="N10122">
        <v>9.1105555549999995</v>
      </c>
      <c r="O10122">
        <v>2</v>
      </c>
      <c r="P10122">
        <v>952</v>
      </c>
      <c r="Q10122">
        <v>5</v>
      </c>
      <c r="R10122">
        <v>0</v>
      </c>
      <c r="S10122">
        <v>16</v>
      </c>
      <c r="T10122">
        <v>18</v>
      </c>
      <c r="U10122">
        <v>1</v>
      </c>
      <c r="V10122">
        <v>0</v>
      </c>
      <c r="W10122">
        <v>258.80773571237199</v>
      </c>
      <c r="X10122">
        <v>973.20444509485287</v>
      </c>
      <c r="Y10122">
        <v>265.88199481447361</v>
      </c>
      <c r="Z10122">
        <v>0</v>
      </c>
      <c r="AA10122">
        <v>1004.5646902129031</v>
      </c>
      <c r="AB10122">
        <v>245.78668406142663</v>
      </c>
      <c r="AC10122">
        <v>71.028352407096946</v>
      </c>
      <c r="AD10122">
        <v>0</v>
      </c>
      <c r="AE10122">
        <v>2819.2739023031254</v>
      </c>
    </row>
    <row r="10123" spans="1:31" x14ac:dyDescent="0.3">
      <c r="A10123">
        <v>2713563</v>
      </c>
      <c r="B10123">
        <v>1</v>
      </c>
      <c r="C10123" t="s">
        <v>81</v>
      </c>
      <c r="D10123" t="s">
        <v>115</v>
      </c>
      <c r="E10123" t="s">
        <v>156</v>
      </c>
      <c r="F10123" t="s">
        <v>27417</v>
      </c>
      <c r="G10123" t="s">
        <v>185</v>
      </c>
      <c r="H10123" t="s">
        <v>153</v>
      </c>
      <c r="I10123" t="s">
        <v>136</v>
      </c>
      <c r="J10123" t="s">
        <v>137</v>
      </c>
      <c r="K10123" t="s">
        <v>138</v>
      </c>
      <c r="L10123" t="s">
        <v>27418</v>
      </c>
      <c r="M10123" t="s">
        <v>27419</v>
      </c>
      <c r="N10123">
        <v>0.60805555499999997</v>
      </c>
      <c r="O10123">
        <v>0</v>
      </c>
      <c r="P10123">
        <v>10</v>
      </c>
      <c r="Q10123">
        <v>0</v>
      </c>
      <c r="R10123">
        <v>0</v>
      </c>
      <c r="S10123">
        <v>0</v>
      </c>
      <c r="T10123">
        <v>0</v>
      </c>
      <c r="U10123">
        <v>0</v>
      </c>
      <c r="V10123">
        <v>0</v>
      </c>
      <c r="W10123">
        <v>0</v>
      </c>
      <c r="X10123">
        <v>0</v>
      </c>
      <c r="Y10123">
        <v>0</v>
      </c>
      <c r="Z10123">
        <v>0</v>
      </c>
      <c r="AA10123">
        <v>0</v>
      </c>
      <c r="AB10123">
        <v>0</v>
      </c>
      <c r="AC10123">
        <v>0</v>
      </c>
      <c r="AD10123">
        <v>0</v>
      </c>
      <c r="AE10123">
        <v>0</v>
      </c>
    </row>
    <row r="10124" spans="1:31" x14ac:dyDescent="0.3">
      <c r="A10124">
        <v>2713443</v>
      </c>
      <c r="B10124">
        <v>1</v>
      </c>
      <c r="C10124" t="s">
        <v>81</v>
      </c>
      <c r="D10124" t="s">
        <v>116</v>
      </c>
      <c r="E10124" t="s">
        <v>156</v>
      </c>
      <c r="F10124" t="s">
        <v>27420</v>
      </c>
      <c r="G10124" t="s">
        <v>152</v>
      </c>
      <c r="H10124" t="s">
        <v>153</v>
      </c>
      <c r="I10124" t="s">
        <v>136</v>
      </c>
      <c r="J10124" t="s">
        <v>137</v>
      </c>
      <c r="K10124" t="s">
        <v>138</v>
      </c>
      <c r="L10124" t="s">
        <v>27421</v>
      </c>
      <c r="M10124" t="s">
        <v>27422</v>
      </c>
      <c r="N10124">
        <v>0.38277777699999999</v>
      </c>
      <c r="O10124">
        <v>0</v>
      </c>
      <c r="P10124">
        <v>741</v>
      </c>
      <c r="Q10124">
        <v>0</v>
      </c>
      <c r="R10124">
        <v>0</v>
      </c>
      <c r="S10124">
        <v>0</v>
      </c>
      <c r="T10124">
        <v>41</v>
      </c>
      <c r="U10124">
        <v>0</v>
      </c>
      <c r="V10124">
        <v>0</v>
      </c>
      <c r="W10124">
        <v>0</v>
      </c>
      <c r="X10124">
        <v>68.441372389256941</v>
      </c>
      <c r="Y10124">
        <v>0</v>
      </c>
      <c r="Z10124">
        <v>0</v>
      </c>
      <c r="AA10124">
        <v>0</v>
      </c>
      <c r="AB10124">
        <v>8.094439329130525</v>
      </c>
      <c r="AC10124">
        <v>0</v>
      </c>
      <c r="AD10124">
        <v>0</v>
      </c>
      <c r="AE10124">
        <v>76.535811718387464</v>
      </c>
    </row>
    <row r="10125" spans="1:31" x14ac:dyDescent="0.3">
      <c r="A10125">
        <v>2713357</v>
      </c>
      <c r="B10125">
        <v>1</v>
      </c>
      <c r="C10125" t="s">
        <v>81</v>
      </c>
      <c r="D10125" t="s">
        <v>120</v>
      </c>
      <c r="E10125" t="s">
        <v>132</v>
      </c>
      <c r="F10125" t="s">
        <v>27423</v>
      </c>
      <c r="G10125" t="s">
        <v>170</v>
      </c>
      <c r="H10125" t="s">
        <v>135</v>
      </c>
      <c r="I10125" t="s">
        <v>136</v>
      </c>
      <c r="J10125" t="s">
        <v>137</v>
      </c>
      <c r="K10125" t="s">
        <v>138</v>
      </c>
      <c r="L10125" t="s">
        <v>27424</v>
      </c>
      <c r="M10125" t="s">
        <v>27425</v>
      </c>
      <c r="N10125">
        <v>0.36777777699999997</v>
      </c>
      <c r="O10125">
        <v>0</v>
      </c>
      <c r="P10125">
        <v>133</v>
      </c>
      <c r="Q10125">
        <v>0</v>
      </c>
      <c r="R10125">
        <v>3</v>
      </c>
      <c r="S10125">
        <v>0</v>
      </c>
      <c r="T10125">
        <v>15</v>
      </c>
      <c r="U10125">
        <v>0</v>
      </c>
      <c r="V10125">
        <v>0</v>
      </c>
      <c r="W10125">
        <v>0</v>
      </c>
      <c r="X10125">
        <v>9.2454245497408767</v>
      </c>
      <c r="Y10125">
        <v>0</v>
      </c>
      <c r="Z10125">
        <v>0.26619335056575999</v>
      </c>
      <c r="AA10125">
        <v>0</v>
      </c>
      <c r="AB10125">
        <v>2.6308025935852504</v>
      </c>
      <c r="AC10125">
        <v>0</v>
      </c>
      <c r="AD10125">
        <v>0</v>
      </c>
      <c r="AE10125">
        <v>12.142420493891887</v>
      </c>
    </row>
    <row r="10126" spans="1:31" x14ac:dyDescent="0.3">
      <c r="A10126">
        <v>2713208</v>
      </c>
      <c r="B10126">
        <v>1</v>
      </c>
      <c r="C10126" t="s">
        <v>80</v>
      </c>
      <c r="D10126" t="s">
        <v>83</v>
      </c>
      <c r="E10126" t="s">
        <v>132</v>
      </c>
      <c r="F10126" t="s">
        <v>27426</v>
      </c>
      <c r="G10126" t="s">
        <v>300</v>
      </c>
      <c r="H10126" t="s">
        <v>135</v>
      </c>
      <c r="I10126" t="s">
        <v>136</v>
      </c>
      <c r="J10126" t="s">
        <v>137</v>
      </c>
      <c r="K10126" t="s">
        <v>210</v>
      </c>
      <c r="L10126" t="s">
        <v>27427</v>
      </c>
      <c r="M10126" t="s">
        <v>27428</v>
      </c>
      <c r="N10126">
        <v>2.3294444439999999</v>
      </c>
      <c r="O10126">
        <v>0</v>
      </c>
      <c r="P10126">
        <v>392</v>
      </c>
      <c r="Q10126">
        <v>0</v>
      </c>
      <c r="R10126">
        <v>0</v>
      </c>
      <c r="S10126">
        <v>0</v>
      </c>
      <c r="T10126">
        <v>75</v>
      </c>
      <c r="U10126">
        <v>0</v>
      </c>
      <c r="V10126">
        <v>0</v>
      </c>
      <c r="W10126">
        <v>0</v>
      </c>
      <c r="X10126">
        <v>184.36798531798712</v>
      </c>
      <c r="Y10126">
        <v>0</v>
      </c>
      <c r="Z10126">
        <v>0</v>
      </c>
      <c r="AA10126">
        <v>0</v>
      </c>
      <c r="AB10126">
        <v>154.96216271138408</v>
      </c>
      <c r="AC10126">
        <v>0</v>
      </c>
      <c r="AD10126">
        <v>0</v>
      </c>
      <c r="AE10126">
        <v>339.33014802937123</v>
      </c>
    </row>
    <row r="10127" spans="1:31" x14ac:dyDescent="0.3">
      <c r="A10127">
        <v>2713500</v>
      </c>
      <c r="B10127">
        <v>1</v>
      </c>
      <c r="C10127" t="s">
        <v>80</v>
      </c>
      <c r="D10127" t="s">
        <v>97</v>
      </c>
      <c r="E10127" t="s">
        <v>145</v>
      </c>
      <c r="F10127" t="s">
        <v>27429</v>
      </c>
      <c r="G10127" t="s">
        <v>181</v>
      </c>
      <c r="H10127" t="s">
        <v>135</v>
      </c>
      <c r="I10127" t="s">
        <v>136</v>
      </c>
      <c r="J10127" t="s">
        <v>137</v>
      </c>
      <c r="K10127" t="s">
        <v>138</v>
      </c>
      <c r="L10127" t="s">
        <v>27430</v>
      </c>
      <c r="M10127" t="s">
        <v>27431</v>
      </c>
      <c r="N10127">
        <v>2.9608333330000001</v>
      </c>
      <c r="O10127">
        <v>0</v>
      </c>
      <c r="P10127">
        <v>1</v>
      </c>
      <c r="Q10127">
        <v>0</v>
      </c>
      <c r="R10127">
        <v>0</v>
      </c>
      <c r="S10127">
        <v>0</v>
      </c>
      <c r="T10127">
        <v>0</v>
      </c>
      <c r="U10127">
        <v>0</v>
      </c>
      <c r="V10127">
        <v>0</v>
      </c>
      <c r="W10127">
        <v>0</v>
      </c>
      <c r="X10127">
        <v>0.61428241439575515</v>
      </c>
      <c r="Y10127">
        <v>0</v>
      </c>
      <c r="Z10127">
        <v>0</v>
      </c>
      <c r="AA10127">
        <v>0</v>
      </c>
      <c r="AB10127">
        <v>0</v>
      </c>
      <c r="AC10127">
        <v>0</v>
      </c>
      <c r="AD10127">
        <v>0</v>
      </c>
      <c r="AE10127">
        <v>0.61428241439575515</v>
      </c>
    </row>
    <row r="10128" spans="1:31" x14ac:dyDescent="0.3">
      <c r="A10128">
        <v>2713483</v>
      </c>
      <c r="B10128">
        <v>1</v>
      </c>
      <c r="C10128" t="s">
        <v>80</v>
      </c>
      <c r="D10128" t="s">
        <v>105</v>
      </c>
      <c r="E10128" t="s">
        <v>161</v>
      </c>
      <c r="F10128" t="s">
        <v>27432</v>
      </c>
      <c r="G10128" t="s">
        <v>163</v>
      </c>
      <c r="H10128" t="s">
        <v>135</v>
      </c>
      <c r="I10128" t="s">
        <v>136</v>
      </c>
      <c r="J10128" t="s">
        <v>137</v>
      </c>
      <c r="K10128" t="s">
        <v>138</v>
      </c>
      <c r="L10128" t="s">
        <v>27433</v>
      </c>
      <c r="M10128" t="s">
        <v>27434</v>
      </c>
      <c r="N10128">
        <v>1.121388888</v>
      </c>
      <c r="O10128">
        <v>0</v>
      </c>
      <c r="P10128">
        <v>1</v>
      </c>
      <c r="Q10128">
        <v>0</v>
      </c>
      <c r="R10128">
        <v>0</v>
      </c>
      <c r="S10128">
        <v>0</v>
      </c>
      <c r="T10128">
        <v>37</v>
      </c>
      <c r="U10128">
        <v>0</v>
      </c>
      <c r="V10128">
        <v>0</v>
      </c>
      <c r="W10128">
        <v>0</v>
      </c>
      <c r="X10128">
        <v>5.9726309723499996E-3</v>
      </c>
      <c r="Y10128">
        <v>0</v>
      </c>
      <c r="Z10128">
        <v>0</v>
      </c>
      <c r="AA10128">
        <v>0</v>
      </c>
      <c r="AB10128">
        <v>23.249090186023828</v>
      </c>
      <c r="AC10128">
        <v>0</v>
      </c>
      <c r="AD10128">
        <v>0</v>
      </c>
      <c r="AE10128">
        <v>23.25506281699618</v>
      </c>
    </row>
    <row r="10129" spans="1:31" x14ac:dyDescent="0.3">
      <c r="A10129">
        <v>2713128</v>
      </c>
      <c r="B10129">
        <v>1</v>
      </c>
      <c r="C10129" t="s">
        <v>80</v>
      </c>
      <c r="D10129" t="s">
        <v>96</v>
      </c>
      <c r="E10129" t="s">
        <v>156</v>
      </c>
      <c r="F10129" t="s">
        <v>27435</v>
      </c>
      <c r="G10129" t="s">
        <v>209</v>
      </c>
      <c r="H10129" t="s">
        <v>153</v>
      </c>
      <c r="I10129" t="s">
        <v>136</v>
      </c>
      <c r="J10129" t="s">
        <v>137</v>
      </c>
      <c r="K10129" t="s">
        <v>210</v>
      </c>
      <c r="L10129" t="s">
        <v>27436</v>
      </c>
      <c r="M10129" t="s">
        <v>27437</v>
      </c>
      <c r="N10129">
        <v>6.3255555550000002</v>
      </c>
      <c r="O10129">
        <v>0</v>
      </c>
      <c r="P10129">
        <v>161</v>
      </c>
      <c r="Q10129">
        <v>0</v>
      </c>
      <c r="R10129">
        <v>0</v>
      </c>
      <c r="S10129">
        <v>0</v>
      </c>
      <c r="T10129">
        <v>3</v>
      </c>
      <c r="U10129">
        <v>0</v>
      </c>
      <c r="V10129">
        <v>0</v>
      </c>
      <c r="W10129">
        <v>0</v>
      </c>
      <c r="X10129">
        <v>205.75448935824826</v>
      </c>
      <c r="Y10129">
        <v>0</v>
      </c>
      <c r="Z10129">
        <v>0</v>
      </c>
      <c r="AA10129">
        <v>0</v>
      </c>
      <c r="AB10129">
        <v>3.1012629231320998</v>
      </c>
      <c r="AC10129">
        <v>0</v>
      </c>
      <c r="AD10129">
        <v>0</v>
      </c>
      <c r="AE10129">
        <v>208.85575228138038</v>
      </c>
    </row>
    <row r="10130" spans="1:31" x14ac:dyDescent="0.3">
      <c r="A10130">
        <v>2713506</v>
      </c>
      <c r="B10130">
        <v>1</v>
      </c>
      <c r="C10130" t="s">
        <v>80</v>
      </c>
      <c r="D10130" t="s">
        <v>101</v>
      </c>
      <c r="E10130" t="s">
        <v>161</v>
      </c>
      <c r="F10130" t="s">
        <v>27438</v>
      </c>
      <c r="G10130" t="s">
        <v>170</v>
      </c>
      <c r="H10130" t="s">
        <v>135</v>
      </c>
      <c r="I10130" t="s">
        <v>136</v>
      </c>
      <c r="J10130" t="s">
        <v>137</v>
      </c>
      <c r="K10130" t="s">
        <v>138</v>
      </c>
      <c r="L10130" t="s">
        <v>27439</v>
      </c>
      <c r="M10130" t="s">
        <v>27440</v>
      </c>
      <c r="N10130">
        <v>0.35055555500000002</v>
      </c>
      <c r="O10130">
        <v>0</v>
      </c>
      <c r="P10130">
        <v>16</v>
      </c>
      <c r="Q10130">
        <v>0</v>
      </c>
      <c r="R10130">
        <v>1</v>
      </c>
      <c r="S10130">
        <v>0</v>
      </c>
      <c r="T10130">
        <v>2</v>
      </c>
      <c r="U10130">
        <v>0</v>
      </c>
      <c r="V10130">
        <v>0</v>
      </c>
      <c r="W10130">
        <v>0</v>
      </c>
      <c r="X10130">
        <v>1.6996225972737236</v>
      </c>
      <c r="Y10130">
        <v>0</v>
      </c>
      <c r="Z10130">
        <v>7.2598638089425002E-2</v>
      </c>
      <c r="AA10130">
        <v>0</v>
      </c>
      <c r="AB10130">
        <v>3.5409774169525003E-2</v>
      </c>
      <c r="AC10130">
        <v>0</v>
      </c>
      <c r="AD10130">
        <v>0</v>
      </c>
      <c r="AE10130">
        <v>1.8076310095326735</v>
      </c>
    </row>
    <row r="10131" spans="1:31" x14ac:dyDescent="0.3">
      <c r="A10131">
        <v>2713337</v>
      </c>
      <c r="B10131">
        <v>1</v>
      </c>
      <c r="C10131" t="s">
        <v>81</v>
      </c>
      <c r="D10131" t="s">
        <v>119</v>
      </c>
      <c r="E10131" t="s">
        <v>132</v>
      </c>
      <c r="F10131" t="s">
        <v>27441</v>
      </c>
      <c r="G10131" t="s">
        <v>134</v>
      </c>
      <c r="H10131" t="s">
        <v>135</v>
      </c>
      <c r="I10131" t="s">
        <v>136</v>
      </c>
      <c r="J10131" t="s">
        <v>137</v>
      </c>
      <c r="K10131" t="s">
        <v>138</v>
      </c>
      <c r="L10131" t="s">
        <v>27442</v>
      </c>
      <c r="M10131" t="s">
        <v>27443</v>
      </c>
      <c r="N10131">
        <v>1.343611111</v>
      </c>
      <c r="O10131">
        <v>0</v>
      </c>
      <c r="P10131">
        <v>37</v>
      </c>
      <c r="Q10131">
        <v>0</v>
      </c>
      <c r="R10131">
        <v>17</v>
      </c>
      <c r="S10131">
        <v>0</v>
      </c>
      <c r="T10131">
        <v>3</v>
      </c>
      <c r="U10131">
        <v>0</v>
      </c>
      <c r="V10131">
        <v>0</v>
      </c>
      <c r="W10131">
        <v>0</v>
      </c>
      <c r="X10131">
        <v>0.2607197570075</v>
      </c>
      <c r="Y10131">
        <v>0</v>
      </c>
      <c r="Z10131">
        <v>0.68707497769688752</v>
      </c>
      <c r="AA10131">
        <v>0</v>
      </c>
      <c r="AB10131">
        <v>1.5556299694130999</v>
      </c>
      <c r="AC10131">
        <v>0</v>
      </c>
      <c r="AD10131">
        <v>0</v>
      </c>
      <c r="AE10131">
        <v>2.5034247041174877</v>
      </c>
    </row>
    <row r="10132" spans="1:31" x14ac:dyDescent="0.3">
      <c r="A10132">
        <v>2713228</v>
      </c>
      <c r="B10132">
        <v>1</v>
      </c>
      <c r="C10132" t="s">
        <v>80</v>
      </c>
      <c r="D10132" t="s">
        <v>96</v>
      </c>
      <c r="E10132" t="s">
        <v>213</v>
      </c>
      <c r="F10132" t="s">
        <v>27444</v>
      </c>
      <c r="G10132" t="s">
        <v>300</v>
      </c>
      <c r="H10132" t="s">
        <v>153</v>
      </c>
      <c r="I10132" t="s">
        <v>136</v>
      </c>
      <c r="J10132" t="s">
        <v>137</v>
      </c>
      <c r="K10132" t="s">
        <v>210</v>
      </c>
      <c r="L10132" t="s">
        <v>27445</v>
      </c>
      <c r="M10132" t="s">
        <v>27446</v>
      </c>
      <c r="N10132">
        <v>4.8513888879999998</v>
      </c>
      <c r="O10132">
        <v>2</v>
      </c>
      <c r="P10132">
        <v>134</v>
      </c>
      <c r="Q10132">
        <v>1</v>
      </c>
      <c r="R10132">
        <v>196</v>
      </c>
      <c r="S10132">
        <v>1</v>
      </c>
      <c r="T10132">
        <v>50</v>
      </c>
      <c r="U10132">
        <v>0</v>
      </c>
      <c r="V10132">
        <v>0</v>
      </c>
      <c r="W10132">
        <v>82.138547234644051</v>
      </c>
      <c r="X10132">
        <v>83.301404606387194</v>
      </c>
      <c r="Y10132">
        <v>28.552600541700869</v>
      </c>
      <c r="Z10132">
        <v>172.95634597043542</v>
      </c>
      <c r="AA10132">
        <v>178.07724513582554</v>
      </c>
      <c r="AB10132">
        <v>176.29931185472293</v>
      </c>
      <c r="AC10132">
        <v>0</v>
      </c>
      <c r="AD10132">
        <v>0</v>
      </c>
      <c r="AE10132">
        <v>721.32545534371593</v>
      </c>
    </row>
    <row r="10133" spans="1:31" x14ac:dyDescent="0.3">
      <c r="A10133">
        <v>2713583</v>
      </c>
      <c r="B10133">
        <v>1</v>
      </c>
      <c r="C10133" t="s">
        <v>80</v>
      </c>
      <c r="D10133" t="s">
        <v>97</v>
      </c>
      <c r="E10133" t="s">
        <v>145</v>
      </c>
      <c r="F10133" t="s">
        <v>27447</v>
      </c>
      <c r="G10133" t="s">
        <v>230</v>
      </c>
      <c r="H10133" t="s">
        <v>135</v>
      </c>
      <c r="I10133" t="s">
        <v>136</v>
      </c>
      <c r="J10133" t="s">
        <v>137</v>
      </c>
      <c r="K10133" t="s">
        <v>138</v>
      </c>
      <c r="L10133" t="s">
        <v>27448</v>
      </c>
      <c r="M10133" t="s">
        <v>27449</v>
      </c>
      <c r="N10133">
        <v>3.588055555</v>
      </c>
      <c r="O10133">
        <v>0</v>
      </c>
      <c r="P10133">
        <v>0</v>
      </c>
      <c r="Q10133">
        <v>0</v>
      </c>
      <c r="R10133">
        <v>0</v>
      </c>
      <c r="S10133">
        <v>0</v>
      </c>
      <c r="T10133">
        <v>1</v>
      </c>
      <c r="U10133">
        <v>0</v>
      </c>
      <c r="V10133">
        <v>0</v>
      </c>
      <c r="W10133">
        <v>0</v>
      </c>
      <c r="X10133">
        <v>0</v>
      </c>
      <c r="Y10133">
        <v>0</v>
      </c>
      <c r="Z10133">
        <v>0</v>
      </c>
      <c r="AA10133">
        <v>0</v>
      </c>
      <c r="AB10133">
        <v>0.53966519344011921</v>
      </c>
      <c r="AC10133">
        <v>0</v>
      </c>
      <c r="AD10133">
        <v>0</v>
      </c>
      <c r="AE10133">
        <v>0.53966519344011921</v>
      </c>
    </row>
    <row r="10134" spans="1:31" x14ac:dyDescent="0.3">
      <c r="A10134">
        <v>2713629</v>
      </c>
      <c r="B10134">
        <v>1</v>
      </c>
      <c r="C10134" t="s">
        <v>80</v>
      </c>
      <c r="D10134" t="s">
        <v>108</v>
      </c>
      <c r="E10134" t="s">
        <v>161</v>
      </c>
      <c r="F10134" t="s">
        <v>27450</v>
      </c>
      <c r="G10134" t="s">
        <v>163</v>
      </c>
      <c r="H10134" t="s">
        <v>135</v>
      </c>
      <c r="I10134" t="s">
        <v>136</v>
      </c>
      <c r="J10134" t="s">
        <v>137</v>
      </c>
      <c r="K10134" t="s">
        <v>138</v>
      </c>
      <c r="L10134" t="s">
        <v>27451</v>
      </c>
      <c r="M10134" t="s">
        <v>27452</v>
      </c>
      <c r="N10134">
        <v>2.3530555550000001</v>
      </c>
      <c r="O10134">
        <v>0</v>
      </c>
      <c r="P10134">
        <v>5</v>
      </c>
      <c r="Q10134">
        <v>0</v>
      </c>
      <c r="R10134">
        <v>0</v>
      </c>
      <c r="S10134">
        <v>0</v>
      </c>
      <c r="T10134">
        <v>0</v>
      </c>
      <c r="U10134">
        <v>0</v>
      </c>
      <c r="V10134">
        <v>0</v>
      </c>
      <c r="W10134">
        <v>0</v>
      </c>
      <c r="X10134">
        <v>6.3432437242379999E-2</v>
      </c>
      <c r="Y10134">
        <v>0</v>
      </c>
      <c r="Z10134">
        <v>0</v>
      </c>
      <c r="AA10134">
        <v>0</v>
      </c>
      <c r="AB10134">
        <v>0</v>
      </c>
      <c r="AC10134">
        <v>0</v>
      </c>
      <c r="AD10134">
        <v>0</v>
      </c>
      <c r="AE10134">
        <v>6.3432437242379999E-2</v>
      </c>
    </row>
    <row r="10135" spans="1:31" x14ac:dyDescent="0.3">
      <c r="A10135">
        <v>2712982</v>
      </c>
      <c r="B10135">
        <v>1</v>
      </c>
      <c r="C10135" t="s">
        <v>80</v>
      </c>
      <c r="D10135" t="s">
        <v>83</v>
      </c>
      <c r="E10135" t="s">
        <v>213</v>
      </c>
      <c r="F10135" t="s">
        <v>4277</v>
      </c>
      <c r="G10135" t="s">
        <v>152</v>
      </c>
      <c r="H10135" t="s">
        <v>153</v>
      </c>
      <c r="I10135" t="s">
        <v>136</v>
      </c>
      <c r="J10135" t="s">
        <v>137</v>
      </c>
      <c r="K10135" t="s">
        <v>138</v>
      </c>
      <c r="L10135" t="s">
        <v>27453</v>
      </c>
      <c r="M10135" t="s">
        <v>27454</v>
      </c>
      <c r="N10135">
        <v>0.15305555500000001</v>
      </c>
      <c r="O10135">
        <v>0</v>
      </c>
      <c r="P10135">
        <v>0</v>
      </c>
      <c r="Q10135">
        <v>0</v>
      </c>
      <c r="R10135">
        <v>0</v>
      </c>
      <c r="S10135">
        <v>4</v>
      </c>
      <c r="T10135">
        <v>0</v>
      </c>
      <c r="U10135">
        <v>5</v>
      </c>
      <c r="V10135">
        <v>0</v>
      </c>
      <c r="W10135">
        <v>0</v>
      </c>
      <c r="X10135">
        <v>0</v>
      </c>
      <c r="Y10135">
        <v>0</v>
      </c>
      <c r="Z10135">
        <v>0</v>
      </c>
      <c r="AA10135">
        <v>5.2801241958687175</v>
      </c>
      <c r="AB10135">
        <v>0</v>
      </c>
      <c r="AC10135">
        <v>59.645979668651755</v>
      </c>
      <c r="AD10135">
        <v>0</v>
      </c>
      <c r="AE10135">
        <v>64.926103864520471</v>
      </c>
    </row>
    <row r="10136" spans="1:31" x14ac:dyDescent="0.3">
      <c r="A10136">
        <v>2713374</v>
      </c>
      <c r="B10136">
        <v>1</v>
      </c>
      <c r="C10136" t="s">
        <v>80</v>
      </c>
      <c r="D10136" t="s">
        <v>90</v>
      </c>
      <c r="E10136" t="s">
        <v>161</v>
      </c>
      <c r="F10136" t="s">
        <v>27455</v>
      </c>
      <c r="G10136" t="s">
        <v>409</v>
      </c>
      <c r="H10136" t="s">
        <v>135</v>
      </c>
      <c r="I10136" t="s">
        <v>136</v>
      </c>
      <c r="J10136" t="s">
        <v>137</v>
      </c>
      <c r="K10136" t="s">
        <v>138</v>
      </c>
      <c r="L10136" t="s">
        <v>27456</v>
      </c>
      <c r="M10136" t="s">
        <v>27457</v>
      </c>
      <c r="N10136">
        <v>1.9511111109999999</v>
      </c>
      <c r="O10136">
        <v>0</v>
      </c>
      <c r="P10136">
        <v>260</v>
      </c>
      <c r="Q10136">
        <v>0</v>
      </c>
      <c r="R10136">
        <v>0</v>
      </c>
      <c r="S10136">
        <v>0</v>
      </c>
      <c r="T10136">
        <v>17</v>
      </c>
      <c r="U10136">
        <v>0</v>
      </c>
      <c r="V10136">
        <v>0</v>
      </c>
      <c r="W10136">
        <v>0</v>
      </c>
      <c r="X10136">
        <v>80.847350066550092</v>
      </c>
      <c r="Y10136">
        <v>0</v>
      </c>
      <c r="Z10136">
        <v>0</v>
      </c>
      <c r="AA10136">
        <v>0</v>
      </c>
      <c r="AB10136">
        <v>16.687301683880413</v>
      </c>
      <c r="AC10136">
        <v>0</v>
      </c>
      <c r="AD10136">
        <v>0</v>
      </c>
      <c r="AE10136">
        <v>97.534651750430498</v>
      </c>
    </row>
    <row r="10137" spans="1:31" x14ac:dyDescent="0.3">
      <c r="A10137">
        <v>2713377</v>
      </c>
      <c r="B10137">
        <v>1</v>
      </c>
      <c r="C10137" t="s">
        <v>80</v>
      </c>
      <c r="D10137" t="s">
        <v>82</v>
      </c>
      <c r="E10137" t="s">
        <v>145</v>
      </c>
      <c r="F10137" t="s">
        <v>27458</v>
      </c>
      <c r="G10137" t="s">
        <v>230</v>
      </c>
      <c r="H10137" t="s">
        <v>135</v>
      </c>
      <c r="I10137" t="s">
        <v>136</v>
      </c>
      <c r="J10137" t="s">
        <v>137</v>
      </c>
      <c r="K10137" t="s">
        <v>138</v>
      </c>
      <c r="L10137" t="s">
        <v>27459</v>
      </c>
      <c r="M10137" t="s">
        <v>27460</v>
      </c>
      <c r="N10137">
        <v>1.953333333</v>
      </c>
      <c r="O10137">
        <v>0</v>
      </c>
      <c r="P10137">
        <v>1</v>
      </c>
      <c r="Q10137">
        <v>0</v>
      </c>
      <c r="R10137">
        <v>0</v>
      </c>
      <c r="S10137">
        <v>0</v>
      </c>
      <c r="T10137">
        <v>0</v>
      </c>
      <c r="U10137">
        <v>0</v>
      </c>
      <c r="V10137">
        <v>0</v>
      </c>
      <c r="W10137">
        <v>0</v>
      </c>
      <c r="X10137">
        <v>0.62065449318348831</v>
      </c>
      <c r="Y10137">
        <v>0</v>
      </c>
      <c r="Z10137">
        <v>0</v>
      </c>
      <c r="AA10137">
        <v>0</v>
      </c>
      <c r="AB10137">
        <v>0</v>
      </c>
      <c r="AC10137">
        <v>0</v>
      </c>
      <c r="AD10137">
        <v>0</v>
      </c>
      <c r="AE10137">
        <v>0.62065449318348831</v>
      </c>
    </row>
    <row r="10138" spans="1:31" x14ac:dyDescent="0.3">
      <c r="A10138">
        <v>2713068</v>
      </c>
      <c r="B10138">
        <v>1</v>
      </c>
      <c r="C10138" t="s">
        <v>81</v>
      </c>
      <c r="D10138" t="s">
        <v>121</v>
      </c>
      <c r="E10138" t="s">
        <v>213</v>
      </c>
      <c r="F10138" t="s">
        <v>9069</v>
      </c>
      <c r="G10138" t="s">
        <v>152</v>
      </c>
      <c r="H10138" t="s">
        <v>153</v>
      </c>
      <c r="I10138" t="s">
        <v>136</v>
      </c>
      <c r="J10138" t="s">
        <v>137</v>
      </c>
      <c r="K10138" t="s">
        <v>138</v>
      </c>
      <c r="L10138" t="s">
        <v>27461</v>
      </c>
      <c r="M10138" t="s">
        <v>27462</v>
      </c>
      <c r="N10138">
        <v>0.28527777700000001</v>
      </c>
      <c r="O10138">
        <v>3</v>
      </c>
      <c r="P10138">
        <v>293</v>
      </c>
      <c r="Q10138">
        <v>4</v>
      </c>
      <c r="R10138">
        <v>37</v>
      </c>
      <c r="S10138">
        <v>3</v>
      </c>
      <c r="T10138">
        <v>15</v>
      </c>
      <c r="U10138">
        <v>0</v>
      </c>
      <c r="V10138">
        <v>0</v>
      </c>
      <c r="W10138">
        <v>3.1557010562098</v>
      </c>
      <c r="X10138">
        <v>10.530032859496053</v>
      </c>
      <c r="Y10138">
        <v>6.5745078159780661</v>
      </c>
      <c r="Z10138">
        <v>1.0612188028022582</v>
      </c>
      <c r="AA10138">
        <v>9.7784945560427072</v>
      </c>
      <c r="AB10138">
        <v>3.2742614608206155</v>
      </c>
      <c r="AC10138">
        <v>0</v>
      </c>
      <c r="AD10138">
        <v>0</v>
      </c>
      <c r="AE10138">
        <v>34.374216551349505</v>
      </c>
    </row>
    <row r="10139" spans="1:31" x14ac:dyDescent="0.3">
      <c r="A10139">
        <v>2712999</v>
      </c>
      <c r="B10139">
        <v>1</v>
      </c>
      <c r="C10139" t="s">
        <v>80</v>
      </c>
      <c r="D10139" t="s">
        <v>96</v>
      </c>
      <c r="E10139" t="s">
        <v>213</v>
      </c>
      <c r="F10139" t="s">
        <v>3309</v>
      </c>
      <c r="G10139" t="s">
        <v>170</v>
      </c>
      <c r="H10139" t="s">
        <v>153</v>
      </c>
      <c r="I10139" t="s">
        <v>136</v>
      </c>
      <c r="J10139" t="s">
        <v>137</v>
      </c>
      <c r="K10139" t="s">
        <v>138</v>
      </c>
      <c r="L10139" t="s">
        <v>27463</v>
      </c>
      <c r="M10139" t="s">
        <v>27464</v>
      </c>
      <c r="N10139">
        <v>1.0833333329999999</v>
      </c>
      <c r="O10139">
        <v>0</v>
      </c>
      <c r="P10139">
        <v>276</v>
      </c>
      <c r="Q10139">
        <v>11</v>
      </c>
      <c r="R10139">
        <v>34</v>
      </c>
      <c r="S10139">
        <v>14</v>
      </c>
      <c r="T10139">
        <v>65</v>
      </c>
      <c r="U10139">
        <v>4</v>
      </c>
      <c r="V10139">
        <v>0</v>
      </c>
      <c r="W10139">
        <v>0</v>
      </c>
      <c r="X10139">
        <v>84.553438686435342</v>
      </c>
      <c r="Y10139">
        <v>103.90800717931823</v>
      </c>
      <c r="Z10139">
        <v>14.564027640152895</v>
      </c>
      <c r="AA10139">
        <v>89.853232085371317</v>
      </c>
      <c r="AB10139">
        <v>76.538369986260037</v>
      </c>
      <c r="AC10139">
        <v>825.37009929743749</v>
      </c>
      <c r="AD10139">
        <v>0</v>
      </c>
      <c r="AE10139">
        <v>1194.7871748749753</v>
      </c>
    </row>
    <row r="10140" spans="1:31" x14ac:dyDescent="0.3">
      <c r="A10140">
        <v>2713042</v>
      </c>
      <c r="B10140">
        <v>1</v>
      </c>
      <c r="C10140" t="s">
        <v>81</v>
      </c>
      <c r="D10140" t="s">
        <v>113</v>
      </c>
      <c r="E10140" t="s">
        <v>213</v>
      </c>
      <c r="F10140" t="s">
        <v>7737</v>
      </c>
      <c r="G10140" t="s">
        <v>300</v>
      </c>
      <c r="H10140" t="s">
        <v>153</v>
      </c>
      <c r="I10140" t="s">
        <v>136</v>
      </c>
      <c r="J10140" t="s">
        <v>137</v>
      </c>
      <c r="K10140" t="s">
        <v>210</v>
      </c>
      <c r="L10140" t="s">
        <v>27465</v>
      </c>
      <c r="M10140" t="s">
        <v>27466</v>
      </c>
      <c r="N10140">
        <v>5.8844444439999997</v>
      </c>
      <c r="O10140">
        <v>3</v>
      </c>
      <c r="P10140">
        <v>371</v>
      </c>
      <c r="Q10140">
        <v>13</v>
      </c>
      <c r="R10140">
        <v>3</v>
      </c>
      <c r="S10140">
        <v>8</v>
      </c>
      <c r="T10140">
        <v>10</v>
      </c>
      <c r="U10140">
        <v>2</v>
      </c>
      <c r="V10140">
        <v>0</v>
      </c>
      <c r="W10140">
        <v>3.3502661758199999</v>
      </c>
      <c r="X10140">
        <v>319.417968249757</v>
      </c>
      <c r="Y10140">
        <v>116.40806964717348</v>
      </c>
      <c r="Z10140">
        <v>3.3366060123676857</v>
      </c>
      <c r="AA10140">
        <v>90.372003505427841</v>
      </c>
      <c r="AB10140">
        <v>45.704611472916149</v>
      </c>
      <c r="AC10140">
        <v>959.45337096512253</v>
      </c>
      <c r="AD10140">
        <v>0</v>
      </c>
      <c r="AE10140">
        <v>1538.0428960285847</v>
      </c>
    </row>
    <row r="10141" spans="1:31" x14ac:dyDescent="0.3">
      <c r="A10141">
        <v>2713397</v>
      </c>
      <c r="B10141">
        <v>1</v>
      </c>
      <c r="C10141" t="s">
        <v>80</v>
      </c>
      <c r="D10141" t="s">
        <v>83</v>
      </c>
      <c r="E10141" t="s">
        <v>132</v>
      </c>
      <c r="F10141" t="s">
        <v>27467</v>
      </c>
      <c r="G10141" t="s">
        <v>300</v>
      </c>
      <c r="H10141" t="s">
        <v>135</v>
      </c>
      <c r="I10141" t="s">
        <v>136</v>
      </c>
      <c r="J10141" t="s">
        <v>137</v>
      </c>
      <c r="K10141" t="s">
        <v>210</v>
      </c>
      <c r="L10141" t="s">
        <v>27468</v>
      </c>
      <c r="M10141" t="s">
        <v>27469</v>
      </c>
      <c r="N10141">
        <v>0.93083333300000004</v>
      </c>
      <c r="O10141">
        <v>0</v>
      </c>
      <c r="P10141">
        <v>207</v>
      </c>
      <c r="Q10141">
        <v>0</v>
      </c>
      <c r="R10141">
        <v>0</v>
      </c>
      <c r="S10141">
        <v>0</v>
      </c>
      <c r="T10141">
        <v>41</v>
      </c>
      <c r="U10141">
        <v>0</v>
      </c>
      <c r="V10141">
        <v>0</v>
      </c>
      <c r="W10141">
        <v>0</v>
      </c>
      <c r="X10141">
        <v>43.527529917551369</v>
      </c>
      <c r="Y10141">
        <v>0</v>
      </c>
      <c r="Z10141">
        <v>0</v>
      </c>
      <c r="AA10141">
        <v>0</v>
      </c>
      <c r="AB10141">
        <v>28.913211943327024</v>
      </c>
      <c r="AC10141">
        <v>0</v>
      </c>
      <c r="AD10141">
        <v>0</v>
      </c>
      <c r="AE10141">
        <v>72.44074186087839</v>
      </c>
    </row>
    <row r="10142" spans="1:31" x14ac:dyDescent="0.3">
      <c r="A10142">
        <v>2713503</v>
      </c>
      <c r="B10142">
        <v>1</v>
      </c>
      <c r="C10142" t="s">
        <v>80</v>
      </c>
      <c r="D10142" t="s">
        <v>83</v>
      </c>
      <c r="E10142" t="s">
        <v>145</v>
      </c>
      <c r="F10142" t="s">
        <v>27470</v>
      </c>
      <c r="G10142" t="s">
        <v>181</v>
      </c>
      <c r="H10142" t="s">
        <v>135</v>
      </c>
      <c r="I10142" t="s">
        <v>136</v>
      </c>
      <c r="J10142" t="s">
        <v>137</v>
      </c>
      <c r="K10142" t="s">
        <v>138</v>
      </c>
      <c r="L10142" t="s">
        <v>27471</v>
      </c>
      <c r="M10142" t="s">
        <v>27472</v>
      </c>
      <c r="N10142">
        <v>1.578888888</v>
      </c>
      <c r="O10142">
        <v>0</v>
      </c>
      <c r="P10142">
        <v>1</v>
      </c>
      <c r="Q10142">
        <v>0</v>
      </c>
      <c r="R10142">
        <v>0</v>
      </c>
      <c r="S10142">
        <v>0</v>
      </c>
      <c r="T10142">
        <v>0</v>
      </c>
      <c r="U10142">
        <v>0</v>
      </c>
      <c r="V10142">
        <v>0</v>
      </c>
      <c r="W10142">
        <v>0</v>
      </c>
      <c r="X10142">
        <v>0.20269772312332668</v>
      </c>
      <c r="Y10142">
        <v>0</v>
      </c>
      <c r="Z10142">
        <v>0</v>
      </c>
      <c r="AA10142">
        <v>0</v>
      </c>
      <c r="AB10142">
        <v>0</v>
      </c>
      <c r="AC10142">
        <v>0</v>
      </c>
      <c r="AD10142">
        <v>0</v>
      </c>
      <c r="AE10142">
        <v>0.20269772312332668</v>
      </c>
    </row>
    <row r="10143" spans="1:31" x14ac:dyDescent="0.3">
      <c r="A10143">
        <v>2713105</v>
      </c>
      <c r="B10143">
        <v>1</v>
      </c>
      <c r="C10143" t="s">
        <v>81</v>
      </c>
      <c r="D10143" t="s">
        <v>127</v>
      </c>
      <c r="E10143" t="s">
        <v>132</v>
      </c>
      <c r="F10143" t="s">
        <v>27473</v>
      </c>
      <c r="G10143" t="s">
        <v>300</v>
      </c>
      <c r="H10143" t="s">
        <v>135</v>
      </c>
      <c r="I10143" t="s">
        <v>136</v>
      </c>
      <c r="J10143" t="s">
        <v>137</v>
      </c>
      <c r="K10143" t="s">
        <v>210</v>
      </c>
      <c r="L10143" t="s">
        <v>27474</v>
      </c>
      <c r="M10143" t="s">
        <v>27475</v>
      </c>
      <c r="N10143">
        <v>3.8675000000000002</v>
      </c>
      <c r="O10143">
        <v>0</v>
      </c>
      <c r="P10143">
        <v>350</v>
      </c>
      <c r="Q10143">
        <v>0</v>
      </c>
      <c r="R10143">
        <v>0</v>
      </c>
      <c r="S10143">
        <v>0</v>
      </c>
      <c r="T10143">
        <v>17</v>
      </c>
      <c r="U10143">
        <v>0</v>
      </c>
      <c r="V10143">
        <v>0</v>
      </c>
      <c r="W10143">
        <v>0</v>
      </c>
      <c r="X10143">
        <v>275.39163458070669</v>
      </c>
      <c r="Y10143">
        <v>0</v>
      </c>
      <c r="Z10143">
        <v>0</v>
      </c>
      <c r="AA10143">
        <v>0</v>
      </c>
      <c r="AB10143">
        <v>100.63400711187742</v>
      </c>
      <c r="AC10143">
        <v>0</v>
      </c>
      <c r="AD10143">
        <v>0</v>
      </c>
      <c r="AE10143">
        <v>376.02564169258414</v>
      </c>
    </row>
    <row r="10144" spans="1:31" x14ac:dyDescent="0.3">
      <c r="A10144">
        <v>2713254</v>
      </c>
      <c r="B10144">
        <v>1</v>
      </c>
      <c r="C10144" t="s">
        <v>80</v>
      </c>
      <c r="D10144" t="s">
        <v>94</v>
      </c>
      <c r="E10144" t="s">
        <v>132</v>
      </c>
      <c r="F10144" t="s">
        <v>27476</v>
      </c>
      <c r="G10144" t="s">
        <v>170</v>
      </c>
      <c r="H10144" t="s">
        <v>135</v>
      </c>
      <c r="I10144" t="s">
        <v>136</v>
      </c>
      <c r="J10144" t="s">
        <v>137</v>
      </c>
      <c r="K10144" t="s">
        <v>138</v>
      </c>
      <c r="L10144" t="s">
        <v>27477</v>
      </c>
      <c r="M10144" t="s">
        <v>27478</v>
      </c>
      <c r="N10144">
        <v>0.45111111100000001</v>
      </c>
      <c r="O10144">
        <v>0</v>
      </c>
      <c r="P10144">
        <v>173</v>
      </c>
      <c r="Q10144">
        <v>0</v>
      </c>
      <c r="R10144">
        <v>0</v>
      </c>
      <c r="S10144">
        <v>0</v>
      </c>
      <c r="T10144">
        <v>65</v>
      </c>
      <c r="U10144">
        <v>0</v>
      </c>
      <c r="V10144">
        <v>0</v>
      </c>
      <c r="W10144">
        <v>0</v>
      </c>
      <c r="X10144">
        <v>19.230399992946143</v>
      </c>
      <c r="Y10144">
        <v>0</v>
      </c>
      <c r="Z10144">
        <v>0</v>
      </c>
      <c r="AA10144">
        <v>0</v>
      </c>
      <c r="AB10144">
        <v>61.38033779238507</v>
      </c>
      <c r="AC10144">
        <v>0</v>
      </c>
      <c r="AD10144">
        <v>0</v>
      </c>
      <c r="AE10144">
        <v>80.61073778533121</v>
      </c>
    </row>
    <row r="10145" spans="1:31" x14ac:dyDescent="0.3">
      <c r="A10145">
        <v>2713532</v>
      </c>
      <c r="B10145">
        <v>1</v>
      </c>
      <c r="C10145" t="s">
        <v>81</v>
      </c>
      <c r="D10145" t="s">
        <v>127</v>
      </c>
      <c r="E10145" t="s">
        <v>156</v>
      </c>
      <c r="F10145" t="s">
        <v>27479</v>
      </c>
      <c r="G10145" t="s">
        <v>185</v>
      </c>
      <c r="H10145" t="s">
        <v>153</v>
      </c>
      <c r="I10145" t="s">
        <v>136</v>
      </c>
      <c r="J10145" t="s">
        <v>137</v>
      </c>
      <c r="K10145" t="s">
        <v>138</v>
      </c>
      <c r="L10145" t="s">
        <v>27480</v>
      </c>
      <c r="M10145" t="s">
        <v>27481</v>
      </c>
      <c r="N10145">
        <v>0.61833333300000004</v>
      </c>
      <c r="O10145">
        <v>0</v>
      </c>
      <c r="P10145">
        <v>1097</v>
      </c>
      <c r="Q10145">
        <v>0</v>
      </c>
      <c r="R10145">
        <v>6</v>
      </c>
      <c r="S10145">
        <v>0</v>
      </c>
      <c r="T10145">
        <v>56</v>
      </c>
      <c r="U10145">
        <v>0</v>
      </c>
      <c r="V10145">
        <v>0</v>
      </c>
      <c r="W10145">
        <v>0</v>
      </c>
      <c r="X10145">
        <v>190.6097394031425</v>
      </c>
      <c r="Y10145">
        <v>0</v>
      </c>
      <c r="Z10145">
        <v>1.478758163740445</v>
      </c>
      <c r="AA10145">
        <v>0</v>
      </c>
      <c r="AB10145">
        <v>23.016759806817774</v>
      </c>
      <c r="AC10145">
        <v>0</v>
      </c>
      <c r="AD10145">
        <v>0</v>
      </c>
      <c r="AE10145">
        <v>215.10525737370074</v>
      </c>
    </row>
    <row r="10146" spans="1:31" x14ac:dyDescent="0.3">
      <c r="A10146">
        <v>2713200</v>
      </c>
      <c r="B10146">
        <v>1</v>
      </c>
      <c r="C10146" t="s">
        <v>81</v>
      </c>
      <c r="D10146" t="s">
        <v>112</v>
      </c>
      <c r="E10146" t="s">
        <v>150</v>
      </c>
      <c r="F10146" t="s">
        <v>18465</v>
      </c>
      <c r="G10146" t="s">
        <v>152</v>
      </c>
      <c r="H10146" t="s">
        <v>153</v>
      </c>
      <c r="I10146" t="s">
        <v>490</v>
      </c>
      <c r="J10146" t="s">
        <v>137</v>
      </c>
      <c r="K10146" t="s">
        <v>138</v>
      </c>
      <c r="L10146" t="s">
        <v>27482</v>
      </c>
      <c r="M10146" t="s">
        <v>27483</v>
      </c>
      <c r="N10146">
        <v>2.5833333E-2</v>
      </c>
      <c r="O10146">
        <v>0</v>
      </c>
      <c r="P10146">
        <v>0</v>
      </c>
      <c r="Q10146">
        <v>7</v>
      </c>
      <c r="R10146">
        <v>73</v>
      </c>
      <c r="S10146">
        <v>5</v>
      </c>
      <c r="T10146">
        <v>1</v>
      </c>
      <c r="U10146">
        <v>0</v>
      </c>
      <c r="V10146">
        <v>0</v>
      </c>
      <c r="W10146">
        <v>0</v>
      </c>
      <c r="X10146">
        <v>0</v>
      </c>
      <c r="Y10146">
        <v>4.8930820925750004E-2</v>
      </c>
      <c r="Z10146">
        <v>0.56618131109146486</v>
      </c>
      <c r="AA10146">
        <v>1.5283172274672501</v>
      </c>
      <c r="AB10146">
        <v>0</v>
      </c>
      <c r="AC10146">
        <v>0</v>
      </c>
      <c r="AD10146">
        <v>0</v>
      </c>
      <c r="AE10146">
        <v>2.1434293594844647</v>
      </c>
    </row>
    <row r="10147" spans="1:31" x14ac:dyDescent="0.3">
      <c r="A10147">
        <v>2713386</v>
      </c>
      <c r="B10147">
        <v>1</v>
      </c>
      <c r="C10147" t="s">
        <v>81</v>
      </c>
      <c r="D10147" t="s">
        <v>118</v>
      </c>
      <c r="E10147" t="s">
        <v>145</v>
      </c>
      <c r="F10147" t="s">
        <v>27484</v>
      </c>
      <c r="G10147" t="s">
        <v>158</v>
      </c>
      <c r="H10147" t="s">
        <v>135</v>
      </c>
      <c r="I10147" t="s">
        <v>136</v>
      </c>
      <c r="J10147" t="s">
        <v>3</v>
      </c>
      <c r="K10147" t="s">
        <v>138</v>
      </c>
      <c r="L10147" t="s">
        <v>27485</v>
      </c>
      <c r="M10147" t="s">
        <v>27486</v>
      </c>
      <c r="N10147">
        <v>2.6605555550000002</v>
      </c>
      <c r="O10147">
        <v>0</v>
      </c>
      <c r="P10147">
        <v>5</v>
      </c>
      <c r="Q10147">
        <v>0</v>
      </c>
      <c r="R10147">
        <v>0</v>
      </c>
      <c r="S10147">
        <v>0</v>
      </c>
      <c r="T10147">
        <v>0</v>
      </c>
      <c r="U10147">
        <v>0</v>
      </c>
      <c r="V10147">
        <v>0</v>
      </c>
      <c r="W10147">
        <v>0</v>
      </c>
      <c r="X10147">
        <v>3.2324016778197611</v>
      </c>
      <c r="Y10147">
        <v>0</v>
      </c>
      <c r="Z10147">
        <v>0</v>
      </c>
      <c r="AA10147">
        <v>0</v>
      </c>
      <c r="AB10147">
        <v>0</v>
      </c>
      <c r="AC10147">
        <v>0</v>
      </c>
      <c r="AD10147">
        <v>0</v>
      </c>
      <c r="AE10147">
        <v>3.2324016778197611</v>
      </c>
    </row>
    <row r="10148" spans="1:31" x14ac:dyDescent="0.3">
      <c r="A10148">
        <v>2712991</v>
      </c>
      <c r="B10148">
        <v>1</v>
      </c>
      <c r="C10148" t="s">
        <v>80</v>
      </c>
      <c r="D10148" t="s">
        <v>93</v>
      </c>
      <c r="E10148" t="s">
        <v>161</v>
      </c>
      <c r="F10148" t="s">
        <v>27487</v>
      </c>
      <c r="G10148" t="s">
        <v>1479</v>
      </c>
      <c r="H10148" t="s">
        <v>135</v>
      </c>
      <c r="I10148" t="s">
        <v>136</v>
      </c>
      <c r="J10148" t="s">
        <v>137</v>
      </c>
      <c r="K10148" t="s">
        <v>138</v>
      </c>
      <c r="L10148" t="s">
        <v>27488</v>
      </c>
      <c r="M10148" t="s">
        <v>27337</v>
      </c>
      <c r="N10148">
        <v>3.980277777</v>
      </c>
      <c r="O10148">
        <v>0</v>
      </c>
      <c r="P10148">
        <v>35</v>
      </c>
      <c r="Q10148">
        <v>0</v>
      </c>
      <c r="R10148">
        <v>1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16.590599245668148</v>
      </c>
      <c r="Y10148">
        <v>0</v>
      </c>
      <c r="Z10148">
        <v>2.1987393772108335</v>
      </c>
      <c r="AA10148">
        <v>0</v>
      </c>
      <c r="AB10148">
        <v>0</v>
      </c>
      <c r="AC10148">
        <v>0</v>
      </c>
      <c r="AD10148">
        <v>0</v>
      </c>
      <c r="AE10148">
        <v>18.789338622878983</v>
      </c>
    </row>
    <row r="10149" spans="1:31" x14ac:dyDescent="0.3">
      <c r="A10149">
        <v>2713632</v>
      </c>
      <c r="B10149">
        <v>1</v>
      </c>
      <c r="C10149" t="s">
        <v>81</v>
      </c>
      <c r="D10149" t="s">
        <v>127</v>
      </c>
      <c r="E10149" t="s">
        <v>161</v>
      </c>
      <c r="F10149" t="s">
        <v>27489</v>
      </c>
      <c r="G10149" t="s">
        <v>163</v>
      </c>
      <c r="H10149" t="s">
        <v>135</v>
      </c>
      <c r="I10149" t="s">
        <v>136</v>
      </c>
      <c r="J10149" t="s">
        <v>137</v>
      </c>
      <c r="K10149" t="s">
        <v>138</v>
      </c>
      <c r="L10149" t="s">
        <v>27490</v>
      </c>
      <c r="M10149" t="s">
        <v>27491</v>
      </c>
      <c r="N10149">
        <v>1.756388888</v>
      </c>
      <c r="O10149">
        <v>0</v>
      </c>
      <c r="P10149">
        <v>1</v>
      </c>
      <c r="Q10149">
        <v>0</v>
      </c>
      <c r="R10149">
        <v>3</v>
      </c>
      <c r="S10149">
        <v>0</v>
      </c>
      <c r="T10149">
        <v>1</v>
      </c>
      <c r="U10149">
        <v>0</v>
      </c>
      <c r="V10149">
        <v>0</v>
      </c>
      <c r="W10149">
        <v>0</v>
      </c>
      <c r="X10149">
        <v>1.0130898841259532</v>
      </c>
      <c r="Y10149">
        <v>0</v>
      </c>
      <c r="Z10149">
        <v>0.66046597334151835</v>
      </c>
      <c r="AA10149">
        <v>0</v>
      </c>
      <c r="AB10149">
        <v>3.3884352388409953</v>
      </c>
      <c r="AC10149">
        <v>0</v>
      </c>
      <c r="AD10149">
        <v>0</v>
      </c>
      <c r="AE10149">
        <v>5.0619910963084669</v>
      </c>
    </row>
    <row r="10150" spans="1:31" x14ac:dyDescent="0.3">
      <c r="A10150">
        <v>2713177</v>
      </c>
      <c r="B10150">
        <v>1</v>
      </c>
      <c r="C10150" t="s">
        <v>81</v>
      </c>
      <c r="D10150" t="s">
        <v>118</v>
      </c>
      <c r="E10150" t="s">
        <v>200</v>
      </c>
      <c r="F10150" t="s">
        <v>27492</v>
      </c>
      <c r="G10150" t="s">
        <v>163</v>
      </c>
      <c r="H10150" t="s">
        <v>135</v>
      </c>
      <c r="I10150" t="s">
        <v>136</v>
      </c>
      <c r="J10150" t="s">
        <v>137</v>
      </c>
      <c r="K10150" t="s">
        <v>138</v>
      </c>
      <c r="L10150" t="s">
        <v>27493</v>
      </c>
      <c r="M10150" t="s">
        <v>27494</v>
      </c>
      <c r="N10150">
        <v>0.88277777700000004</v>
      </c>
      <c r="O10150">
        <v>0</v>
      </c>
      <c r="P10150">
        <v>20</v>
      </c>
      <c r="Q10150">
        <v>0</v>
      </c>
      <c r="R10150">
        <v>0</v>
      </c>
      <c r="S10150">
        <v>0</v>
      </c>
      <c r="T10150">
        <v>0</v>
      </c>
      <c r="U10150">
        <v>0</v>
      </c>
      <c r="V10150">
        <v>0</v>
      </c>
      <c r="W10150">
        <v>0</v>
      </c>
      <c r="X10150">
        <v>4.1436215988314</v>
      </c>
      <c r="Y10150">
        <v>0</v>
      </c>
      <c r="Z10150">
        <v>0</v>
      </c>
      <c r="AA10150">
        <v>0</v>
      </c>
      <c r="AB10150">
        <v>0</v>
      </c>
      <c r="AC10150">
        <v>0</v>
      </c>
      <c r="AD10150">
        <v>0</v>
      </c>
      <c r="AE10150">
        <v>4.1436215988314</v>
      </c>
    </row>
    <row r="10151" spans="1:31" x14ac:dyDescent="0.3">
      <c r="A10151">
        <v>2713469</v>
      </c>
      <c r="B10151">
        <v>1</v>
      </c>
      <c r="C10151" t="s">
        <v>81</v>
      </c>
      <c r="D10151" t="s">
        <v>123</v>
      </c>
      <c r="E10151" t="s">
        <v>213</v>
      </c>
      <c r="F10151" t="s">
        <v>19324</v>
      </c>
      <c r="G10151" t="s">
        <v>152</v>
      </c>
      <c r="H10151" t="s">
        <v>153</v>
      </c>
      <c r="I10151" t="s">
        <v>136</v>
      </c>
      <c r="J10151" t="s">
        <v>137</v>
      </c>
      <c r="K10151" t="s">
        <v>138</v>
      </c>
      <c r="L10151" t="s">
        <v>27495</v>
      </c>
      <c r="M10151" t="s">
        <v>27496</v>
      </c>
      <c r="N10151">
        <v>0.528888888</v>
      </c>
      <c r="O10151">
        <v>3</v>
      </c>
      <c r="P10151">
        <v>584</v>
      </c>
      <c r="Q10151">
        <v>104</v>
      </c>
      <c r="R10151">
        <v>74</v>
      </c>
      <c r="S10151">
        <v>6</v>
      </c>
      <c r="T10151">
        <v>83</v>
      </c>
      <c r="U10151">
        <v>1</v>
      </c>
      <c r="V10151">
        <v>1</v>
      </c>
      <c r="W10151">
        <v>0.13416481075833331</v>
      </c>
      <c r="X10151">
        <v>54.367830507721216</v>
      </c>
      <c r="Y10151">
        <v>10.087386424970926</v>
      </c>
      <c r="Z10151">
        <v>5.3738044041942619</v>
      </c>
      <c r="AA10151">
        <v>0.10644857011839999</v>
      </c>
      <c r="AB10151">
        <v>25.705124360552855</v>
      </c>
      <c r="AC10151">
        <v>31.673708990387841</v>
      </c>
      <c r="AD10151">
        <v>7.5525878268645014E-2</v>
      </c>
      <c r="AE10151">
        <v>127.52399394697248</v>
      </c>
    </row>
    <row r="10152" spans="1:31" x14ac:dyDescent="0.3">
      <c r="A10152">
        <v>2713137</v>
      </c>
      <c r="B10152">
        <v>1</v>
      </c>
      <c r="C10152" t="s">
        <v>80</v>
      </c>
      <c r="D10152" t="s">
        <v>99</v>
      </c>
      <c r="E10152" t="s">
        <v>150</v>
      </c>
      <c r="F10152" t="s">
        <v>27497</v>
      </c>
      <c r="G10152" t="s">
        <v>300</v>
      </c>
      <c r="H10152" t="s">
        <v>153</v>
      </c>
      <c r="I10152" t="s">
        <v>136</v>
      </c>
      <c r="J10152" t="s">
        <v>137</v>
      </c>
      <c r="K10152" t="s">
        <v>210</v>
      </c>
      <c r="L10152" t="s">
        <v>27498</v>
      </c>
      <c r="M10152" t="s">
        <v>27499</v>
      </c>
      <c r="N10152">
        <v>8.5333333329999999</v>
      </c>
      <c r="O10152">
        <v>0</v>
      </c>
      <c r="P10152">
        <v>0</v>
      </c>
      <c r="Q10152">
        <v>0</v>
      </c>
      <c r="R10152">
        <v>0</v>
      </c>
      <c r="S10152">
        <v>2</v>
      </c>
      <c r="T10152">
        <v>0</v>
      </c>
      <c r="U10152">
        <v>0</v>
      </c>
      <c r="V10152">
        <v>0</v>
      </c>
      <c r="W10152">
        <v>0</v>
      </c>
      <c r="X10152">
        <v>0</v>
      </c>
      <c r="Y10152">
        <v>0</v>
      </c>
      <c r="Z10152">
        <v>0</v>
      </c>
      <c r="AA10152">
        <v>32.13522288925045</v>
      </c>
      <c r="AB10152">
        <v>0</v>
      </c>
      <c r="AC10152">
        <v>0</v>
      </c>
      <c r="AD10152">
        <v>0</v>
      </c>
      <c r="AE10152">
        <v>32.13522288925045</v>
      </c>
    </row>
    <row r="10153" spans="1:31" x14ac:dyDescent="0.3">
      <c r="A10153">
        <v>2713071</v>
      </c>
      <c r="B10153">
        <v>1</v>
      </c>
      <c r="C10153" t="s">
        <v>80</v>
      </c>
      <c r="D10153" t="s">
        <v>100</v>
      </c>
      <c r="E10153" t="s">
        <v>132</v>
      </c>
      <c r="F10153" t="s">
        <v>10702</v>
      </c>
      <c r="G10153" t="s">
        <v>209</v>
      </c>
      <c r="H10153" t="s">
        <v>135</v>
      </c>
      <c r="I10153" t="s">
        <v>136</v>
      </c>
      <c r="J10153" t="s">
        <v>137</v>
      </c>
      <c r="K10153" t="s">
        <v>210</v>
      </c>
      <c r="L10153" t="s">
        <v>27500</v>
      </c>
      <c r="M10153" t="s">
        <v>27501</v>
      </c>
      <c r="N10153">
        <v>7.8313888880000002</v>
      </c>
      <c r="O10153">
        <v>0</v>
      </c>
      <c r="P10153">
        <v>34</v>
      </c>
      <c r="Q10153">
        <v>0</v>
      </c>
      <c r="R10153">
        <v>7</v>
      </c>
      <c r="S10153">
        <v>0</v>
      </c>
      <c r="T10153">
        <v>7</v>
      </c>
      <c r="U10153">
        <v>0</v>
      </c>
      <c r="V10153">
        <v>0</v>
      </c>
      <c r="W10153">
        <v>0</v>
      </c>
      <c r="X10153">
        <v>156.65426928181549</v>
      </c>
      <c r="Y10153">
        <v>0</v>
      </c>
      <c r="Z10153">
        <v>53.629767611115525</v>
      </c>
      <c r="AA10153">
        <v>0</v>
      </c>
      <c r="AB10153">
        <v>59.028434964372238</v>
      </c>
      <c r="AC10153">
        <v>0</v>
      </c>
      <c r="AD10153">
        <v>0</v>
      </c>
      <c r="AE10153">
        <v>269.31247185730325</v>
      </c>
    </row>
    <row r="10154" spans="1:31" x14ac:dyDescent="0.3">
      <c r="A10154">
        <v>2713612</v>
      </c>
      <c r="B10154">
        <v>1</v>
      </c>
      <c r="C10154" t="s">
        <v>80</v>
      </c>
      <c r="D10154" t="s">
        <v>90</v>
      </c>
      <c r="E10154" t="s">
        <v>145</v>
      </c>
      <c r="F10154" t="s">
        <v>27502</v>
      </c>
      <c r="G10154" t="s">
        <v>230</v>
      </c>
      <c r="H10154" t="s">
        <v>135</v>
      </c>
      <c r="I10154" t="s">
        <v>136</v>
      </c>
      <c r="J10154" t="s">
        <v>137</v>
      </c>
      <c r="K10154" t="s">
        <v>138</v>
      </c>
      <c r="L10154" t="s">
        <v>27503</v>
      </c>
      <c r="M10154" t="s">
        <v>27504</v>
      </c>
      <c r="N10154">
        <v>2.2552777769999999</v>
      </c>
      <c r="O10154">
        <v>0</v>
      </c>
      <c r="P10154">
        <v>3</v>
      </c>
      <c r="Q10154">
        <v>0</v>
      </c>
      <c r="R10154">
        <v>0</v>
      </c>
      <c r="S10154">
        <v>0</v>
      </c>
      <c r="T10154">
        <v>1</v>
      </c>
      <c r="U10154">
        <v>0</v>
      </c>
      <c r="V10154">
        <v>0</v>
      </c>
      <c r="W10154">
        <v>0</v>
      </c>
      <c r="X10154">
        <v>0.81187026766229997</v>
      </c>
      <c r="Y10154">
        <v>0</v>
      </c>
      <c r="Z10154">
        <v>0</v>
      </c>
      <c r="AA10154">
        <v>0</v>
      </c>
      <c r="AB10154">
        <v>0</v>
      </c>
      <c r="AC10154">
        <v>0</v>
      </c>
      <c r="AD10154">
        <v>0</v>
      </c>
      <c r="AE10154">
        <v>0.81187026766229997</v>
      </c>
    </row>
    <row r="10155" spans="1:31" x14ac:dyDescent="0.3">
      <c r="A10155">
        <v>2713094</v>
      </c>
      <c r="B10155">
        <v>1</v>
      </c>
      <c r="C10155" t="s">
        <v>80</v>
      </c>
      <c r="D10155" t="s">
        <v>101</v>
      </c>
      <c r="E10155" t="s">
        <v>132</v>
      </c>
      <c r="F10155" t="s">
        <v>27505</v>
      </c>
      <c r="G10155" t="s">
        <v>170</v>
      </c>
      <c r="H10155" t="s">
        <v>135</v>
      </c>
      <c r="I10155" t="s">
        <v>136</v>
      </c>
      <c r="J10155" t="s">
        <v>137</v>
      </c>
      <c r="K10155" t="s">
        <v>138</v>
      </c>
      <c r="L10155" t="s">
        <v>27506</v>
      </c>
      <c r="M10155" t="s">
        <v>27507</v>
      </c>
      <c r="N10155">
        <v>0.82805555500000005</v>
      </c>
      <c r="O10155">
        <v>0</v>
      </c>
      <c r="P10155">
        <v>91</v>
      </c>
      <c r="Q10155">
        <v>0</v>
      </c>
      <c r="R10155">
        <v>2</v>
      </c>
      <c r="S10155">
        <v>0</v>
      </c>
      <c r="T10155">
        <v>11</v>
      </c>
      <c r="U10155">
        <v>0</v>
      </c>
      <c r="V10155">
        <v>0</v>
      </c>
      <c r="W10155">
        <v>0</v>
      </c>
      <c r="X10155">
        <v>15.892521666353293</v>
      </c>
      <c r="Y10155">
        <v>0</v>
      </c>
      <c r="Z10155">
        <v>6.3725026790333344E-2</v>
      </c>
      <c r="AA10155">
        <v>0</v>
      </c>
      <c r="AB10155">
        <v>8.2761730379327343</v>
      </c>
      <c r="AC10155">
        <v>0</v>
      </c>
      <c r="AD10155">
        <v>0</v>
      </c>
      <c r="AE10155">
        <v>24.232419731076362</v>
      </c>
    </row>
    <row r="10156" spans="1:31" x14ac:dyDescent="0.3">
      <c r="A10156">
        <v>2713406</v>
      </c>
      <c r="B10156">
        <v>1</v>
      </c>
      <c r="C10156" t="s">
        <v>81</v>
      </c>
      <c r="D10156" t="s">
        <v>118</v>
      </c>
      <c r="E10156" t="s">
        <v>213</v>
      </c>
      <c r="F10156" t="s">
        <v>12100</v>
      </c>
      <c r="G10156" t="s">
        <v>152</v>
      </c>
      <c r="H10156" t="s">
        <v>153</v>
      </c>
      <c r="I10156" t="s">
        <v>490</v>
      </c>
      <c r="J10156" t="s">
        <v>137</v>
      </c>
      <c r="K10156" t="s">
        <v>138</v>
      </c>
      <c r="L10156" t="s">
        <v>27508</v>
      </c>
      <c r="M10156" t="s">
        <v>27509</v>
      </c>
      <c r="N10156">
        <v>3.4444443999999998E-2</v>
      </c>
      <c r="O10156">
        <v>1</v>
      </c>
      <c r="P10156">
        <v>0</v>
      </c>
      <c r="Q10156">
        <v>43</v>
      </c>
      <c r="R10156">
        <v>74</v>
      </c>
      <c r="S10156">
        <v>4</v>
      </c>
      <c r="T10156">
        <v>3</v>
      </c>
      <c r="U10156">
        <v>1</v>
      </c>
      <c r="V10156">
        <v>0</v>
      </c>
      <c r="W10156">
        <v>7.5533157125666675E-2</v>
      </c>
      <c r="X10156">
        <v>0</v>
      </c>
      <c r="Y10156">
        <v>0.39300662123754665</v>
      </c>
      <c r="Z10156">
        <v>0.19260098912589335</v>
      </c>
      <c r="AA10156">
        <v>2.7910830579631498</v>
      </c>
      <c r="AB10156">
        <v>0.51901948787499996</v>
      </c>
      <c r="AC10156">
        <v>5.1586428375369335</v>
      </c>
      <c r="AD10156">
        <v>0</v>
      </c>
      <c r="AE10156">
        <v>9.1298861508641895</v>
      </c>
    </row>
    <row r="10157" spans="1:31" x14ac:dyDescent="0.3">
      <c r="A10157">
        <v>2713449</v>
      </c>
      <c r="B10157">
        <v>1</v>
      </c>
      <c r="C10157" t="s">
        <v>80</v>
      </c>
      <c r="D10157" t="s">
        <v>101</v>
      </c>
      <c r="E10157" t="s">
        <v>161</v>
      </c>
      <c r="F10157" t="s">
        <v>9713</v>
      </c>
      <c r="G10157" t="s">
        <v>170</v>
      </c>
      <c r="H10157" t="s">
        <v>135</v>
      </c>
      <c r="I10157" t="s">
        <v>136</v>
      </c>
      <c r="J10157" t="s">
        <v>137</v>
      </c>
      <c r="K10157" t="s">
        <v>138</v>
      </c>
      <c r="L10157" t="s">
        <v>27510</v>
      </c>
      <c r="M10157" t="s">
        <v>27511</v>
      </c>
      <c r="N10157">
        <v>0.39500000000000002</v>
      </c>
      <c r="O10157">
        <v>0</v>
      </c>
      <c r="P10157">
        <v>112</v>
      </c>
      <c r="Q10157">
        <v>0</v>
      </c>
      <c r="R10157">
        <v>1</v>
      </c>
      <c r="S10157">
        <v>0</v>
      </c>
      <c r="T10157">
        <v>6</v>
      </c>
      <c r="U10157">
        <v>0</v>
      </c>
      <c r="V10157">
        <v>0</v>
      </c>
      <c r="W10157">
        <v>0</v>
      </c>
      <c r="X10157">
        <v>9.757340146693716</v>
      </c>
      <c r="Y10157">
        <v>0</v>
      </c>
      <c r="Z10157">
        <v>0.32828221579715999</v>
      </c>
      <c r="AA10157">
        <v>0</v>
      </c>
      <c r="AB10157">
        <v>2.1118106167736403</v>
      </c>
      <c r="AC10157">
        <v>0</v>
      </c>
      <c r="AD10157">
        <v>0</v>
      </c>
      <c r="AE10157">
        <v>12.197432979264516</v>
      </c>
    </row>
    <row r="10158" spans="1:31" x14ac:dyDescent="0.3">
      <c r="A10158">
        <v>2713174</v>
      </c>
      <c r="B10158">
        <v>1</v>
      </c>
      <c r="C10158" t="s">
        <v>80</v>
      </c>
      <c r="D10158" t="s">
        <v>88</v>
      </c>
      <c r="E10158" t="s">
        <v>132</v>
      </c>
      <c r="F10158" t="s">
        <v>27512</v>
      </c>
      <c r="G10158" t="s">
        <v>300</v>
      </c>
      <c r="H10158" t="s">
        <v>135</v>
      </c>
      <c r="I10158" t="s">
        <v>136</v>
      </c>
      <c r="J10158" t="s">
        <v>137</v>
      </c>
      <c r="K10158" t="s">
        <v>210</v>
      </c>
      <c r="L10158" t="s">
        <v>27513</v>
      </c>
      <c r="M10158" t="s">
        <v>27514</v>
      </c>
      <c r="N10158">
        <v>3.179444444</v>
      </c>
      <c r="O10158">
        <v>0</v>
      </c>
      <c r="P10158">
        <v>526</v>
      </c>
      <c r="Q10158">
        <v>0</v>
      </c>
      <c r="R10158">
        <v>0</v>
      </c>
      <c r="S10158">
        <v>0</v>
      </c>
      <c r="T10158">
        <v>21</v>
      </c>
      <c r="U10158">
        <v>0</v>
      </c>
      <c r="V10158">
        <v>0</v>
      </c>
      <c r="W10158">
        <v>0</v>
      </c>
      <c r="X10158">
        <v>269.56731420000369</v>
      </c>
      <c r="Y10158">
        <v>0</v>
      </c>
      <c r="Z10158">
        <v>0</v>
      </c>
      <c r="AA10158">
        <v>0</v>
      </c>
      <c r="AB10158">
        <v>51.10714300318827</v>
      </c>
      <c r="AC10158">
        <v>0</v>
      </c>
      <c r="AD10158">
        <v>0</v>
      </c>
      <c r="AE10158">
        <v>320.67445720319199</v>
      </c>
    </row>
    <row r="10159" spans="1:31" x14ac:dyDescent="0.3">
      <c r="A10159">
        <v>2713074</v>
      </c>
      <c r="B10159">
        <v>1</v>
      </c>
      <c r="C10159" t="s">
        <v>80</v>
      </c>
      <c r="D10159" t="s">
        <v>95</v>
      </c>
      <c r="E10159" t="s">
        <v>156</v>
      </c>
      <c r="F10159" t="s">
        <v>9266</v>
      </c>
      <c r="G10159" t="s">
        <v>300</v>
      </c>
      <c r="H10159" t="s">
        <v>153</v>
      </c>
      <c r="I10159" t="s">
        <v>136</v>
      </c>
      <c r="J10159" t="s">
        <v>137</v>
      </c>
      <c r="K10159" t="s">
        <v>210</v>
      </c>
      <c r="L10159" t="s">
        <v>27515</v>
      </c>
      <c r="M10159" t="s">
        <v>27516</v>
      </c>
      <c r="N10159">
        <v>3.3741666659999998</v>
      </c>
      <c r="O10159">
        <v>0</v>
      </c>
      <c r="P10159">
        <v>148</v>
      </c>
      <c r="Q10159">
        <v>0</v>
      </c>
      <c r="R10159">
        <v>1</v>
      </c>
      <c r="S10159">
        <v>1</v>
      </c>
      <c r="T10159">
        <v>12</v>
      </c>
      <c r="U10159">
        <v>0</v>
      </c>
      <c r="V10159">
        <v>0</v>
      </c>
      <c r="W10159">
        <v>0</v>
      </c>
      <c r="X10159">
        <v>84.775415493751112</v>
      </c>
      <c r="Y10159">
        <v>0</v>
      </c>
      <c r="Z10159">
        <v>0</v>
      </c>
      <c r="AA10159">
        <v>4.9100964572299999</v>
      </c>
      <c r="AB10159">
        <v>44.91257506749448</v>
      </c>
      <c r="AC10159">
        <v>0</v>
      </c>
      <c r="AD10159">
        <v>0</v>
      </c>
      <c r="AE10159">
        <v>134.59808701847558</v>
      </c>
    </row>
    <row r="10160" spans="1:31" x14ac:dyDescent="0.3">
      <c r="A10160">
        <v>2713429</v>
      </c>
      <c r="B10160">
        <v>1</v>
      </c>
      <c r="C10160" t="s">
        <v>81</v>
      </c>
      <c r="D10160" t="s">
        <v>118</v>
      </c>
      <c r="E10160" t="s">
        <v>173</v>
      </c>
      <c r="F10160" t="s">
        <v>6537</v>
      </c>
      <c r="G10160" t="s">
        <v>152</v>
      </c>
      <c r="H10160" t="s">
        <v>153</v>
      </c>
      <c r="I10160" t="s">
        <v>136</v>
      </c>
      <c r="J10160" t="s">
        <v>137</v>
      </c>
      <c r="K10160" t="s">
        <v>138</v>
      </c>
      <c r="L10160" t="s">
        <v>27517</v>
      </c>
      <c r="M10160" t="s">
        <v>27518</v>
      </c>
      <c r="N10160">
        <v>0.28833333300000002</v>
      </c>
      <c r="O10160">
        <v>17</v>
      </c>
      <c r="P10160">
        <v>1157</v>
      </c>
      <c r="Q10160">
        <v>202</v>
      </c>
      <c r="R10160">
        <v>88</v>
      </c>
      <c r="S10160">
        <v>32</v>
      </c>
      <c r="T10160">
        <v>90</v>
      </c>
      <c r="U10160">
        <v>0</v>
      </c>
      <c r="V10160">
        <v>0</v>
      </c>
      <c r="W10160">
        <v>1.32623705151961</v>
      </c>
      <c r="X10160">
        <v>55.359920970945197</v>
      </c>
      <c r="Y10160">
        <v>124.0576125246909</v>
      </c>
      <c r="Z10160">
        <v>15.361395039316639</v>
      </c>
      <c r="AA10160">
        <v>24.368505635114282</v>
      </c>
      <c r="AB10160">
        <v>12.903174432392644</v>
      </c>
      <c r="AC10160">
        <v>0</v>
      </c>
      <c r="AD10160">
        <v>0</v>
      </c>
      <c r="AE10160">
        <v>233.37684565397925</v>
      </c>
    </row>
    <row r="10161" spans="1:31" x14ac:dyDescent="0.3">
      <c r="A10161">
        <v>2713028</v>
      </c>
      <c r="B10161">
        <v>1</v>
      </c>
      <c r="C10161" t="s">
        <v>81</v>
      </c>
      <c r="D10161" t="s">
        <v>115</v>
      </c>
      <c r="E10161" t="s">
        <v>213</v>
      </c>
      <c r="F10161" t="s">
        <v>27519</v>
      </c>
      <c r="G10161" t="s">
        <v>152</v>
      </c>
      <c r="H10161" t="s">
        <v>153</v>
      </c>
      <c r="I10161" t="s">
        <v>136</v>
      </c>
      <c r="J10161" t="s">
        <v>137</v>
      </c>
      <c r="K10161" t="s">
        <v>138</v>
      </c>
      <c r="L10161" t="s">
        <v>27520</v>
      </c>
      <c r="M10161" t="s">
        <v>27521</v>
      </c>
      <c r="N10161">
        <v>0.439722222</v>
      </c>
      <c r="O10161">
        <v>0</v>
      </c>
      <c r="P10161">
        <v>0</v>
      </c>
      <c r="Q10161">
        <v>0</v>
      </c>
      <c r="R10161">
        <v>0</v>
      </c>
      <c r="S10161">
        <v>2</v>
      </c>
      <c r="T10161">
        <v>0</v>
      </c>
      <c r="U10161">
        <v>0</v>
      </c>
      <c r="V10161">
        <v>0</v>
      </c>
      <c r="W10161">
        <v>0</v>
      </c>
      <c r="X10161">
        <v>0</v>
      </c>
      <c r="Y10161">
        <v>0</v>
      </c>
      <c r="Z10161">
        <v>0</v>
      </c>
      <c r="AA10161">
        <v>0.83477473609973329</v>
      </c>
      <c r="AB10161">
        <v>0</v>
      </c>
      <c r="AC10161">
        <v>0</v>
      </c>
      <c r="AD10161">
        <v>0</v>
      </c>
      <c r="AE10161">
        <v>0.83477473609973329</v>
      </c>
    </row>
    <row r="10162" spans="1:31" x14ac:dyDescent="0.3">
      <c r="A10162">
        <v>2713569</v>
      </c>
      <c r="B10162">
        <v>1</v>
      </c>
      <c r="C10162" t="s">
        <v>80</v>
      </c>
      <c r="D10162" t="s">
        <v>97</v>
      </c>
      <c r="E10162" t="s">
        <v>213</v>
      </c>
      <c r="F10162" t="s">
        <v>27522</v>
      </c>
      <c r="G10162" t="s">
        <v>2209</v>
      </c>
      <c r="H10162" t="s">
        <v>153</v>
      </c>
      <c r="I10162" t="s">
        <v>136</v>
      </c>
      <c r="J10162" t="s">
        <v>137</v>
      </c>
      <c r="K10162" t="s">
        <v>138</v>
      </c>
      <c r="L10162" t="s">
        <v>27523</v>
      </c>
      <c r="M10162" t="s">
        <v>27524</v>
      </c>
      <c r="N10162">
        <v>2.9219444440000002</v>
      </c>
      <c r="O10162">
        <v>0</v>
      </c>
      <c r="P10162">
        <v>122</v>
      </c>
      <c r="Q10162">
        <v>0</v>
      </c>
      <c r="R10162">
        <v>8</v>
      </c>
      <c r="S10162">
        <v>0</v>
      </c>
      <c r="T10162">
        <v>18</v>
      </c>
      <c r="U10162">
        <v>0</v>
      </c>
      <c r="V10162">
        <v>0</v>
      </c>
      <c r="W10162">
        <v>0</v>
      </c>
      <c r="X10162">
        <v>81.331352440696335</v>
      </c>
      <c r="Y10162">
        <v>0</v>
      </c>
      <c r="Z10162">
        <v>3.0435152157032155</v>
      </c>
      <c r="AA10162">
        <v>0</v>
      </c>
      <c r="AB10162">
        <v>16.996036109336799</v>
      </c>
      <c r="AC10162">
        <v>0</v>
      </c>
      <c r="AD10162">
        <v>0</v>
      </c>
      <c r="AE10162">
        <v>101.37090376573634</v>
      </c>
    </row>
    <row r="10163" spans="1:31" x14ac:dyDescent="0.3">
      <c r="A10163">
        <v>2713326</v>
      </c>
      <c r="B10163">
        <v>1</v>
      </c>
      <c r="C10163" t="s">
        <v>80</v>
      </c>
      <c r="D10163" t="s">
        <v>105</v>
      </c>
      <c r="E10163" t="s">
        <v>150</v>
      </c>
      <c r="F10163" t="s">
        <v>27525</v>
      </c>
      <c r="G10163" t="s">
        <v>152</v>
      </c>
      <c r="H10163" t="s">
        <v>153</v>
      </c>
      <c r="I10163" t="s">
        <v>136</v>
      </c>
      <c r="J10163" t="s">
        <v>137</v>
      </c>
      <c r="K10163" t="s">
        <v>138</v>
      </c>
      <c r="L10163" t="s">
        <v>27526</v>
      </c>
      <c r="M10163" t="s">
        <v>27527</v>
      </c>
      <c r="N10163">
        <v>5.8611111E-2</v>
      </c>
      <c r="O10163">
        <v>0</v>
      </c>
      <c r="P10163">
        <v>0</v>
      </c>
      <c r="Q10163">
        <v>0</v>
      </c>
      <c r="R10163">
        <v>0</v>
      </c>
      <c r="S10163">
        <v>1</v>
      </c>
      <c r="T10163">
        <v>0</v>
      </c>
      <c r="U10163">
        <v>0</v>
      </c>
      <c r="V10163">
        <v>0</v>
      </c>
      <c r="W10163">
        <v>0</v>
      </c>
      <c r="X10163">
        <v>0</v>
      </c>
      <c r="Y10163">
        <v>0</v>
      </c>
      <c r="Z10163">
        <v>0</v>
      </c>
      <c r="AA10163">
        <v>8.3686752480000001E-2</v>
      </c>
      <c r="AB10163">
        <v>0</v>
      </c>
      <c r="AC10163">
        <v>0</v>
      </c>
      <c r="AD10163">
        <v>0</v>
      </c>
      <c r="AE10163">
        <v>8.3686752480000001E-2</v>
      </c>
    </row>
    <row r="10164" spans="1:31" x14ac:dyDescent="0.3">
      <c r="A10164">
        <v>2705880</v>
      </c>
      <c r="B10164">
        <v>1</v>
      </c>
      <c r="C10164" t="s">
        <v>81</v>
      </c>
      <c r="D10164" t="s">
        <v>124</v>
      </c>
      <c r="E10164" t="s">
        <v>150</v>
      </c>
      <c r="F10164" t="s">
        <v>5742</v>
      </c>
      <c r="G10164" t="s">
        <v>152</v>
      </c>
      <c r="H10164" t="s">
        <v>153</v>
      </c>
      <c r="I10164" t="s">
        <v>136</v>
      </c>
      <c r="J10164" t="s">
        <v>137</v>
      </c>
      <c r="K10164" t="s">
        <v>138</v>
      </c>
      <c r="L10164" t="s">
        <v>27528</v>
      </c>
      <c r="M10164" t="s">
        <v>27529</v>
      </c>
      <c r="N10164">
        <v>0.74444444399999998</v>
      </c>
      <c r="O10164">
        <v>2</v>
      </c>
      <c r="P10164">
        <v>184</v>
      </c>
      <c r="Q10164">
        <v>39</v>
      </c>
      <c r="R10164">
        <v>131</v>
      </c>
      <c r="S10164">
        <v>14</v>
      </c>
      <c r="T10164">
        <v>21</v>
      </c>
      <c r="U10164">
        <v>1</v>
      </c>
      <c r="V10164">
        <v>0</v>
      </c>
      <c r="W10164">
        <v>0</v>
      </c>
      <c r="X10164">
        <v>15.186116189285878</v>
      </c>
      <c r="Y10164">
        <v>1.9226834085666666</v>
      </c>
      <c r="Z10164">
        <v>26.669927209196892</v>
      </c>
      <c r="AA10164">
        <v>32.426907639452828</v>
      </c>
      <c r="AB10164">
        <v>3.2604816242819132</v>
      </c>
      <c r="AC10164">
        <v>21.180285087794701</v>
      </c>
      <c r="AD10164">
        <v>0</v>
      </c>
      <c r="AE10164">
        <v>100.64640115857888</v>
      </c>
    </row>
    <row r="10165" spans="1:31" x14ac:dyDescent="0.3">
      <c r="A10165">
        <v>2705874</v>
      </c>
      <c r="B10165">
        <v>1</v>
      </c>
      <c r="C10165" t="s">
        <v>80</v>
      </c>
      <c r="D10165" t="s">
        <v>105</v>
      </c>
      <c r="E10165" t="s">
        <v>156</v>
      </c>
      <c r="F10165" t="s">
        <v>27530</v>
      </c>
      <c r="G10165" t="s">
        <v>2928</v>
      </c>
      <c r="H10165" t="s">
        <v>153</v>
      </c>
      <c r="I10165" t="s">
        <v>136</v>
      </c>
      <c r="J10165" t="s">
        <v>137</v>
      </c>
      <c r="K10165" t="s">
        <v>138</v>
      </c>
      <c r="L10165" t="s">
        <v>27531</v>
      </c>
      <c r="M10165" t="s">
        <v>27532</v>
      </c>
      <c r="N10165">
        <v>1.531666666</v>
      </c>
      <c r="O10165">
        <v>0</v>
      </c>
      <c r="P10165">
        <v>133</v>
      </c>
      <c r="Q10165">
        <v>0</v>
      </c>
      <c r="R10165">
        <v>0</v>
      </c>
      <c r="S10165">
        <v>0</v>
      </c>
      <c r="T10165">
        <v>15</v>
      </c>
      <c r="U10165">
        <v>0</v>
      </c>
      <c r="V10165">
        <v>0</v>
      </c>
      <c r="W10165">
        <v>0</v>
      </c>
      <c r="X10165">
        <v>97.175501504453763</v>
      </c>
      <c r="Y10165">
        <v>0</v>
      </c>
      <c r="Z10165">
        <v>0</v>
      </c>
      <c r="AA10165">
        <v>0</v>
      </c>
      <c r="AB10165">
        <v>23.343481341791382</v>
      </c>
      <c r="AC10165">
        <v>0</v>
      </c>
      <c r="AD10165">
        <v>0</v>
      </c>
      <c r="AE10165">
        <v>120.51898284624514</v>
      </c>
    </row>
    <row r="10166" spans="1:31" x14ac:dyDescent="0.3">
      <c r="A10166">
        <v>2705631</v>
      </c>
      <c r="B10166">
        <v>1</v>
      </c>
      <c r="C10166" t="s">
        <v>80</v>
      </c>
      <c r="D10166" t="s">
        <v>96</v>
      </c>
      <c r="E10166" t="s">
        <v>161</v>
      </c>
      <c r="F10166" t="s">
        <v>26739</v>
      </c>
      <c r="G10166" t="s">
        <v>163</v>
      </c>
      <c r="H10166" t="s">
        <v>135</v>
      </c>
      <c r="I10166" t="s">
        <v>136</v>
      </c>
      <c r="J10166" t="s">
        <v>137</v>
      </c>
      <c r="K10166" t="s">
        <v>138</v>
      </c>
      <c r="L10166" t="s">
        <v>27533</v>
      </c>
      <c r="M10166" t="s">
        <v>27534</v>
      </c>
      <c r="N10166">
        <v>0.502222222</v>
      </c>
      <c r="O10166">
        <v>0</v>
      </c>
      <c r="P10166">
        <v>129</v>
      </c>
      <c r="Q10166">
        <v>0</v>
      </c>
      <c r="R10166">
        <v>0</v>
      </c>
      <c r="S10166">
        <v>0</v>
      </c>
      <c r="T10166">
        <v>5</v>
      </c>
      <c r="U10166">
        <v>0</v>
      </c>
      <c r="V10166">
        <v>0</v>
      </c>
      <c r="W10166">
        <v>0</v>
      </c>
      <c r="X10166">
        <v>8.77830291442476</v>
      </c>
      <c r="Y10166">
        <v>0</v>
      </c>
      <c r="Z10166">
        <v>0</v>
      </c>
      <c r="AA10166">
        <v>0</v>
      </c>
      <c r="AB10166">
        <v>5.7808839829853289</v>
      </c>
      <c r="AC10166">
        <v>0</v>
      </c>
      <c r="AD10166">
        <v>0</v>
      </c>
      <c r="AE10166">
        <v>14.55918689741009</v>
      </c>
    </row>
    <row r="10167" spans="1:31" x14ac:dyDescent="0.3">
      <c r="A10167">
        <v>2706487</v>
      </c>
      <c r="B10167">
        <v>1</v>
      </c>
      <c r="C10167" t="s">
        <v>80</v>
      </c>
      <c r="D10167" t="s">
        <v>93</v>
      </c>
      <c r="E10167" t="s">
        <v>150</v>
      </c>
      <c r="F10167" t="s">
        <v>27535</v>
      </c>
      <c r="G10167" t="s">
        <v>152</v>
      </c>
      <c r="H10167" t="s">
        <v>153</v>
      </c>
      <c r="I10167" t="s">
        <v>136</v>
      </c>
      <c r="J10167" t="s">
        <v>137</v>
      </c>
      <c r="K10167" t="s">
        <v>138</v>
      </c>
      <c r="L10167" t="s">
        <v>27536</v>
      </c>
      <c r="M10167" t="s">
        <v>27537</v>
      </c>
      <c r="N10167">
        <v>0.81638888799999998</v>
      </c>
      <c r="O10167">
        <v>1</v>
      </c>
      <c r="P10167">
        <v>973</v>
      </c>
      <c r="Q10167">
        <v>6</v>
      </c>
      <c r="R10167">
        <v>202</v>
      </c>
      <c r="S10167">
        <v>11</v>
      </c>
      <c r="T10167">
        <v>214</v>
      </c>
      <c r="U10167">
        <v>0</v>
      </c>
      <c r="V10167">
        <v>0</v>
      </c>
      <c r="W10167">
        <v>0.22460608054249998</v>
      </c>
      <c r="X10167">
        <v>152.82233502324766</v>
      </c>
      <c r="Y10167">
        <v>16.131937356778824</v>
      </c>
      <c r="Z10167">
        <v>98.703669151892271</v>
      </c>
      <c r="AA10167">
        <v>23.68593076786745</v>
      </c>
      <c r="AB10167">
        <v>117.13116842942037</v>
      </c>
      <c r="AC10167">
        <v>0</v>
      </c>
      <c r="AD10167">
        <v>0</v>
      </c>
      <c r="AE10167">
        <v>408.69964680974903</v>
      </c>
    </row>
    <row r="10168" spans="1:31" x14ac:dyDescent="0.3">
      <c r="A10168">
        <v>2705800</v>
      </c>
      <c r="B10168">
        <v>1</v>
      </c>
      <c r="C10168" t="s">
        <v>81</v>
      </c>
      <c r="D10168" t="s">
        <v>127</v>
      </c>
      <c r="E10168" t="s">
        <v>156</v>
      </c>
      <c r="F10168" t="s">
        <v>27538</v>
      </c>
      <c r="G10168" t="s">
        <v>185</v>
      </c>
      <c r="H10168" t="s">
        <v>153</v>
      </c>
      <c r="I10168" t="s">
        <v>136</v>
      </c>
      <c r="J10168" t="s">
        <v>137</v>
      </c>
      <c r="K10168" t="s">
        <v>138</v>
      </c>
      <c r="L10168" t="s">
        <v>27539</v>
      </c>
      <c r="M10168" t="s">
        <v>27540</v>
      </c>
      <c r="N10168">
        <v>3.0555555550000002</v>
      </c>
      <c r="O10168">
        <v>0</v>
      </c>
      <c r="P10168">
        <v>89</v>
      </c>
      <c r="Q10168">
        <v>0</v>
      </c>
      <c r="R10168">
        <v>18</v>
      </c>
      <c r="S10168">
        <v>0</v>
      </c>
      <c r="T10168">
        <v>6</v>
      </c>
      <c r="U10168">
        <v>0</v>
      </c>
      <c r="V10168">
        <v>0</v>
      </c>
      <c r="W10168">
        <v>0</v>
      </c>
      <c r="X10168">
        <v>49.385249144692239</v>
      </c>
      <c r="Y10168">
        <v>0</v>
      </c>
      <c r="Z10168">
        <v>2.0362456424696598</v>
      </c>
      <c r="AA10168">
        <v>0</v>
      </c>
      <c r="AB10168">
        <v>6.7832367240671507</v>
      </c>
      <c r="AC10168">
        <v>0</v>
      </c>
      <c r="AD10168">
        <v>0</v>
      </c>
      <c r="AE10168">
        <v>58.204731511229049</v>
      </c>
    </row>
    <row r="10169" spans="1:31" x14ac:dyDescent="0.3">
      <c r="A10169">
        <v>2705929</v>
      </c>
      <c r="B10169">
        <v>2</v>
      </c>
      <c r="C10169" t="s">
        <v>80</v>
      </c>
      <c r="D10169" t="s">
        <v>83</v>
      </c>
      <c r="E10169" t="s">
        <v>156</v>
      </c>
      <c r="F10169" t="s">
        <v>27541</v>
      </c>
      <c r="G10169" t="s">
        <v>152</v>
      </c>
      <c r="H10169" t="s">
        <v>153</v>
      </c>
      <c r="I10169" t="s">
        <v>136</v>
      </c>
      <c r="J10169" t="s">
        <v>137</v>
      </c>
      <c r="K10169" t="s">
        <v>138</v>
      </c>
      <c r="L10169" t="s">
        <v>27542</v>
      </c>
      <c r="M10169" t="s">
        <v>27543</v>
      </c>
      <c r="N10169">
        <v>2.5333333329999999</v>
      </c>
      <c r="O10169">
        <v>0</v>
      </c>
      <c r="P10169">
        <v>0</v>
      </c>
      <c r="Q10169">
        <v>0</v>
      </c>
      <c r="R10169">
        <v>0</v>
      </c>
      <c r="S10169">
        <v>6</v>
      </c>
      <c r="T10169">
        <v>0</v>
      </c>
      <c r="U10169">
        <v>6</v>
      </c>
      <c r="V10169">
        <v>0</v>
      </c>
      <c r="W10169">
        <v>0</v>
      </c>
      <c r="X10169">
        <v>0</v>
      </c>
      <c r="Y10169">
        <v>0</v>
      </c>
      <c r="Z10169">
        <v>0</v>
      </c>
      <c r="AA10169">
        <v>1116.1925441787453</v>
      </c>
      <c r="AB10169">
        <v>0</v>
      </c>
      <c r="AC10169">
        <v>4547.6324479664127</v>
      </c>
      <c r="AD10169">
        <v>0</v>
      </c>
      <c r="AE10169">
        <v>5663.8249921451579</v>
      </c>
    </row>
    <row r="10170" spans="1:31" x14ac:dyDescent="0.3">
      <c r="A10170">
        <v>2705935</v>
      </c>
      <c r="B10170">
        <v>2</v>
      </c>
      <c r="C10170" t="s">
        <v>81</v>
      </c>
      <c r="D10170" t="s">
        <v>118</v>
      </c>
      <c r="E10170" t="s">
        <v>156</v>
      </c>
      <c r="F10170" t="s">
        <v>1885</v>
      </c>
      <c r="G10170" t="s">
        <v>185</v>
      </c>
      <c r="H10170" t="s">
        <v>153</v>
      </c>
      <c r="I10170" t="s">
        <v>136</v>
      </c>
      <c r="J10170" t="s">
        <v>137</v>
      </c>
      <c r="K10170" t="s">
        <v>138</v>
      </c>
      <c r="L10170" t="s">
        <v>5654</v>
      </c>
      <c r="M10170" t="s">
        <v>27544</v>
      </c>
      <c r="N10170">
        <v>1.0758333330000001</v>
      </c>
      <c r="O10170">
        <v>15</v>
      </c>
      <c r="P10170">
        <v>1404</v>
      </c>
      <c r="Q10170">
        <v>195</v>
      </c>
      <c r="R10170">
        <v>177</v>
      </c>
      <c r="S10170">
        <v>17</v>
      </c>
      <c r="T10170">
        <v>113</v>
      </c>
      <c r="U10170">
        <v>0</v>
      </c>
      <c r="V10170">
        <v>0</v>
      </c>
      <c r="W10170">
        <v>11.152128150462879</v>
      </c>
      <c r="X10170">
        <v>150.65505758717217</v>
      </c>
      <c r="Y10170">
        <v>182.72040729092691</v>
      </c>
      <c r="Z10170">
        <v>21.604515426745614</v>
      </c>
      <c r="AA10170">
        <v>39.840906400367302</v>
      </c>
      <c r="AB10170">
        <v>43.379848387641687</v>
      </c>
      <c r="AC10170">
        <v>0</v>
      </c>
      <c r="AD10170">
        <v>0</v>
      </c>
      <c r="AE10170">
        <v>449.35286324331656</v>
      </c>
    </row>
    <row r="10171" spans="1:31" x14ac:dyDescent="0.3">
      <c r="A10171">
        <v>2705946</v>
      </c>
      <c r="B10171">
        <v>1</v>
      </c>
      <c r="C10171" t="s">
        <v>80</v>
      </c>
      <c r="D10171" t="s">
        <v>105</v>
      </c>
      <c r="E10171" t="s">
        <v>150</v>
      </c>
      <c r="F10171" t="s">
        <v>27545</v>
      </c>
      <c r="G10171" t="s">
        <v>152</v>
      </c>
      <c r="H10171" t="s">
        <v>153</v>
      </c>
      <c r="I10171" t="s">
        <v>136</v>
      </c>
      <c r="J10171" t="s">
        <v>137</v>
      </c>
      <c r="K10171" t="s">
        <v>138</v>
      </c>
      <c r="L10171" t="s">
        <v>27546</v>
      </c>
      <c r="M10171" t="s">
        <v>27547</v>
      </c>
      <c r="N10171">
        <v>0.50083333299999999</v>
      </c>
      <c r="O10171">
        <v>0</v>
      </c>
      <c r="P10171">
        <v>12</v>
      </c>
      <c r="Q10171">
        <v>0</v>
      </c>
      <c r="R10171">
        <v>11</v>
      </c>
      <c r="S10171">
        <v>0</v>
      </c>
      <c r="T10171">
        <v>11</v>
      </c>
      <c r="U10171">
        <v>1</v>
      </c>
      <c r="V10171">
        <v>0</v>
      </c>
      <c r="W10171">
        <v>0</v>
      </c>
      <c r="X10171">
        <v>1.0667408765561102</v>
      </c>
      <c r="Y10171">
        <v>0</v>
      </c>
      <c r="Z10171">
        <v>1.1608209081190575</v>
      </c>
      <c r="AA10171">
        <v>0</v>
      </c>
      <c r="AB10171">
        <v>10.481092548445181</v>
      </c>
      <c r="AC10171">
        <v>129.28228217081141</v>
      </c>
      <c r="AD10171">
        <v>0</v>
      </c>
      <c r="AE10171">
        <v>141.99093650393175</v>
      </c>
    </row>
    <row r="10172" spans="1:31" x14ac:dyDescent="0.3">
      <c r="A10172">
        <v>2706447</v>
      </c>
      <c r="B10172">
        <v>1</v>
      </c>
      <c r="C10172" t="s">
        <v>81</v>
      </c>
      <c r="D10172" t="s">
        <v>121</v>
      </c>
      <c r="E10172" t="s">
        <v>161</v>
      </c>
      <c r="F10172" t="s">
        <v>27548</v>
      </c>
      <c r="G10172" t="s">
        <v>163</v>
      </c>
      <c r="H10172" t="s">
        <v>135</v>
      </c>
      <c r="I10172" t="s">
        <v>136</v>
      </c>
      <c r="J10172" t="s">
        <v>137</v>
      </c>
      <c r="K10172" t="s">
        <v>138</v>
      </c>
      <c r="L10172" t="s">
        <v>27549</v>
      </c>
      <c r="M10172" t="s">
        <v>27550</v>
      </c>
      <c r="N10172">
        <v>1.268333333</v>
      </c>
      <c r="O10172">
        <v>0</v>
      </c>
      <c r="P10172">
        <v>18</v>
      </c>
      <c r="Q10172">
        <v>0</v>
      </c>
      <c r="R10172">
        <v>1</v>
      </c>
      <c r="S10172">
        <v>0</v>
      </c>
      <c r="T10172">
        <v>0</v>
      </c>
      <c r="U10172">
        <v>0</v>
      </c>
      <c r="V10172">
        <v>0</v>
      </c>
      <c r="W10172">
        <v>0</v>
      </c>
      <c r="X10172">
        <v>2.5897823918193099</v>
      </c>
      <c r="Y10172">
        <v>0</v>
      </c>
      <c r="Z10172">
        <v>0</v>
      </c>
      <c r="AA10172">
        <v>0</v>
      </c>
      <c r="AB10172">
        <v>0</v>
      </c>
      <c r="AC10172">
        <v>0</v>
      </c>
      <c r="AD10172">
        <v>0</v>
      </c>
      <c r="AE10172">
        <v>2.5897823918193099</v>
      </c>
    </row>
    <row r="10173" spans="1:31" x14ac:dyDescent="0.3">
      <c r="A10173">
        <v>2706092</v>
      </c>
      <c r="B10173">
        <v>1</v>
      </c>
      <c r="C10173" t="s">
        <v>80</v>
      </c>
      <c r="D10173" t="s">
        <v>93</v>
      </c>
      <c r="E10173" t="s">
        <v>132</v>
      </c>
      <c r="F10173" t="s">
        <v>27551</v>
      </c>
      <c r="G10173" t="s">
        <v>300</v>
      </c>
      <c r="H10173" t="s">
        <v>135</v>
      </c>
      <c r="I10173" t="s">
        <v>136</v>
      </c>
      <c r="J10173" t="s">
        <v>137</v>
      </c>
      <c r="K10173" t="s">
        <v>210</v>
      </c>
      <c r="L10173" t="s">
        <v>27552</v>
      </c>
      <c r="M10173" t="s">
        <v>27553</v>
      </c>
      <c r="N10173">
        <v>3.6</v>
      </c>
      <c r="O10173">
        <v>0</v>
      </c>
      <c r="P10173">
        <v>0</v>
      </c>
      <c r="Q10173">
        <v>0</v>
      </c>
      <c r="R10173">
        <v>9</v>
      </c>
      <c r="S10173">
        <v>0</v>
      </c>
      <c r="T10173">
        <v>4</v>
      </c>
      <c r="U10173">
        <v>0</v>
      </c>
      <c r="V10173">
        <v>0</v>
      </c>
      <c r="W10173">
        <v>0</v>
      </c>
      <c r="X10173">
        <v>0</v>
      </c>
      <c r="Y10173">
        <v>0</v>
      </c>
      <c r="Z10173">
        <v>0</v>
      </c>
      <c r="AA10173">
        <v>0</v>
      </c>
      <c r="AB10173">
        <v>1.1692098154968</v>
      </c>
      <c r="AC10173">
        <v>0</v>
      </c>
      <c r="AD10173">
        <v>0</v>
      </c>
      <c r="AE10173">
        <v>1.1692098154968</v>
      </c>
    </row>
    <row r="10174" spans="1:31" x14ac:dyDescent="0.3">
      <c r="A10174">
        <v>2705760</v>
      </c>
      <c r="B10174">
        <v>1</v>
      </c>
      <c r="C10174" t="s">
        <v>81</v>
      </c>
      <c r="D10174" t="s">
        <v>121</v>
      </c>
      <c r="E10174" t="s">
        <v>156</v>
      </c>
      <c r="F10174" t="s">
        <v>27554</v>
      </c>
      <c r="G10174" t="s">
        <v>185</v>
      </c>
      <c r="H10174" t="s">
        <v>153</v>
      </c>
      <c r="I10174" t="s">
        <v>136</v>
      </c>
      <c r="J10174" t="s">
        <v>137</v>
      </c>
      <c r="K10174" t="s">
        <v>138</v>
      </c>
      <c r="L10174" t="s">
        <v>27555</v>
      </c>
      <c r="M10174" t="s">
        <v>27556</v>
      </c>
      <c r="N10174">
        <v>0.39388888799999999</v>
      </c>
      <c r="O10174">
        <v>0</v>
      </c>
      <c r="P10174">
        <v>52</v>
      </c>
      <c r="Q10174">
        <v>0</v>
      </c>
      <c r="R10174">
        <v>1</v>
      </c>
      <c r="S10174">
        <v>0</v>
      </c>
      <c r="T10174">
        <v>5</v>
      </c>
      <c r="U10174">
        <v>0</v>
      </c>
      <c r="V10174">
        <v>0</v>
      </c>
      <c r="W10174">
        <v>0</v>
      </c>
      <c r="X10174">
        <v>2.6535776494926675</v>
      </c>
      <c r="Y10174">
        <v>0</v>
      </c>
      <c r="Z10174">
        <v>0.20688291729000002</v>
      </c>
      <c r="AA10174">
        <v>0</v>
      </c>
      <c r="AB10174">
        <v>0.93089882515088263</v>
      </c>
      <c r="AC10174">
        <v>0</v>
      </c>
      <c r="AD10174">
        <v>0</v>
      </c>
      <c r="AE10174">
        <v>3.7913593919335504</v>
      </c>
    </row>
    <row r="10175" spans="1:31" x14ac:dyDescent="0.3">
      <c r="A10175">
        <v>2705654</v>
      </c>
      <c r="B10175">
        <v>1</v>
      </c>
      <c r="C10175" t="s">
        <v>80</v>
      </c>
      <c r="D10175" t="s">
        <v>103</v>
      </c>
      <c r="E10175" t="s">
        <v>145</v>
      </c>
      <c r="F10175" t="s">
        <v>27557</v>
      </c>
      <c r="G10175" t="s">
        <v>181</v>
      </c>
      <c r="H10175" t="s">
        <v>135</v>
      </c>
      <c r="I10175" t="s">
        <v>136</v>
      </c>
      <c r="J10175" t="s">
        <v>137</v>
      </c>
      <c r="K10175" t="s">
        <v>138</v>
      </c>
      <c r="L10175" t="s">
        <v>27558</v>
      </c>
      <c r="M10175" t="s">
        <v>27559</v>
      </c>
      <c r="N10175">
        <v>4.1244444439999999</v>
      </c>
      <c r="O10175">
        <v>0</v>
      </c>
      <c r="P10175">
        <v>0</v>
      </c>
      <c r="Q10175">
        <v>0</v>
      </c>
      <c r="R10175">
        <v>0</v>
      </c>
      <c r="S10175">
        <v>0</v>
      </c>
      <c r="T10175">
        <v>1</v>
      </c>
      <c r="U10175">
        <v>0</v>
      </c>
      <c r="V10175">
        <v>0</v>
      </c>
      <c r="W10175">
        <v>0</v>
      </c>
      <c r="X10175">
        <v>0</v>
      </c>
      <c r="Y10175">
        <v>0</v>
      </c>
      <c r="Z10175">
        <v>0</v>
      </c>
      <c r="AA10175">
        <v>0</v>
      </c>
      <c r="AB10175">
        <v>0</v>
      </c>
      <c r="AC10175">
        <v>0</v>
      </c>
      <c r="AD10175">
        <v>0</v>
      </c>
      <c r="AE10175">
        <v>0</v>
      </c>
    </row>
    <row r="10176" spans="1:31" x14ac:dyDescent="0.3">
      <c r="A10176">
        <v>2706347</v>
      </c>
      <c r="B10176">
        <v>1</v>
      </c>
      <c r="C10176" t="s">
        <v>81</v>
      </c>
      <c r="D10176" t="s">
        <v>113</v>
      </c>
      <c r="E10176" t="s">
        <v>156</v>
      </c>
      <c r="F10176" t="s">
        <v>9133</v>
      </c>
      <c r="G10176" t="s">
        <v>185</v>
      </c>
      <c r="H10176" t="s">
        <v>153</v>
      </c>
      <c r="I10176" t="s">
        <v>136</v>
      </c>
      <c r="J10176" t="s">
        <v>137</v>
      </c>
      <c r="K10176" t="s">
        <v>138</v>
      </c>
      <c r="L10176" t="s">
        <v>27560</v>
      </c>
      <c r="M10176" t="s">
        <v>27561</v>
      </c>
      <c r="N10176">
        <v>1.419166666</v>
      </c>
      <c r="O10176">
        <v>6</v>
      </c>
      <c r="P10176">
        <v>881</v>
      </c>
      <c r="Q10176">
        <v>11</v>
      </c>
      <c r="R10176">
        <v>219</v>
      </c>
      <c r="S10176">
        <v>6</v>
      </c>
      <c r="T10176">
        <v>52</v>
      </c>
      <c r="U10176">
        <v>0</v>
      </c>
      <c r="V10176">
        <v>0</v>
      </c>
      <c r="W10176">
        <v>2.265714058935</v>
      </c>
      <c r="X10176">
        <v>242.73004686509088</v>
      </c>
      <c r="Y10176">
        <v>15.516986557557747</v>
      </c>
      <c r="Z10176">
        <v>48.646493164648383</v>
      </c>
      <c r="AA10176">
        <v>43.588115586332577</v>
      </c>
      <c r="AB10176">
        <v>40.493627114404163</v>
      </c>
      <c r="AC10176">
        <v>0</v>
      </c>
      <c r="AD10176">
        <v>0</v>
      </c>
      <c r="AE10176">
        <v>393.24098334696873</v>
      </c>
    </row>
    <row r="10177" spans="1:31" x14ac:dyDescent="0.3">
      <c r="A10177">
        <v>2706341</v>
      </c>
      <c r="B10177">
        <v>1</v>
      </c>
      <c r="C10177" t="s">
        <v>81</v>
      </c>
      <c r="D10177" t="s">
        <v>120</v>
      </c>
      <c r="E10177" t="s">
        <v>156</v>
      </c>
      <c r="F10177" t="s">
        <v>27562</v>
      </c>
      <c r="G10177" t="s">
        <v>348</v>
      </c>
      <c r="H10177" t="s">
        <v>153</v>
      </c>
      <c r="I10177" t="s">
        <v>136</v>
      </c>
      <c r="J10177" t="s">
        <v>137</v>
      </c>
      <c r="K10177" t="s">
        <v>138</v>
      </c>
      <c r="L10177" t="s">
        <v>27563</v>
      </c>
      <c r="M10177" t="s">
        <v>5935</v>
      </c>
      <c r="N10177">
        <v>3.346944444</v>
      </c>
      <c r="O10177">
        <v>1</v>
      </c>
      <c r="P10177">
        <v>149</v>
      </c>
      <c r="Q10177">
        <v>20</v>
      </c>
      <c r="R10177">
        <v>14</v>
      </c>
      <c r="S10177">
        <v>3</v>
      </c>
      <c r="T10177">
        <v>12</v>
      </c>
      <c r="U10177">
        <v>0</v>
      </c>
      <c r="V10177">
        <v>0</v>
      </c>
      <c r="W10177">
        <v>0.89550089302999991</v>
      </c>
      <c r="X10177">
        <v>66.122058357658247</v>
      </c>
      <c r="Y10177">
        <v>0</v>
      </c>
      <c r="Z10177">
        <v>10.611945625992048</v>
      </c>
      <c r="AA10177">
        <v>72.422738658730694</v>
      </c>
      <c r="AB10177">
        <v>9.8948246720657274</v>
      </c>
      <c r="AC10177">
        <v>0</v>
      </c>
      <c r="AD10177">
        <v>0</v>
      </c>
      <c r="AE10177">
        <v>159.94706820747672</v>
      </c>
    </row>
    <row r="10178" spans="1:31" x14ac:dyDescent="0.3">
      <c r="A10178">
        <v>2706238</v>
      </c>
      <c r="B10178">
        <v>1</v>
      </c>
      <c r="C10178" t="s">
        <v>80</v>
      </c>
      <c r="D10178" t="s">
        <v>93</v>
      </c>
      <c r="E10178" t="s">
        <v>150</v>
      </c>
      <c r="F10178" t="s">
        <v>10845</v>
      </c>
      <c r="G10178" t="s">
        <v>152</v>
      </c>
      <c r="H10178" t="s">
        <v>153</v>
      </c>
      <c r="I10178" t="s">
        <v>136</v>
      </c>
      <c r="J10178" t="s">
        <v>137</v>
      </c>
      <c r="K10178" t="s">
        <v>138</v>
      </c>
      <c r="L10178" t="s">
        <v>27564</v>
      </c>
      <c r="M10178" t="s">
        <v>27565</v>
      </c>
      <c r="N10178">
        <v>0.86416666600000003</v>
      </c>
      <c r="O10178">
        <v>1</v>
      </c>
      <c r="P10178">
        <v>1663</v>
      </c>
      <c r="Q10178">
        <v>4</v>
      </c>
      <c r="R10178">
        <v>213</v>
      </c>
      <c r="S10178">
        <v>13</v>
      </c>
      <c r="T10178">
        <v>361</v>
      </c>
      <c r="U10178">
        <v>1</v>
      </c>
      <c r="V10178">
        <v>3</v>
      </c>
      <c r="W10178">
        <v>11.273567778538162</v>
      </c>
      <c r="X10178">
        <v>211.31334935094691</v>
      </c>
      <c r="Y10178">
        <v>17.652629834053133</v>
      </c>
      <c r="Z10178">
        <v>90.180655577532619</v>
      </c>
      <c r="AA10178">
        <v>55.729003158405774</v>
      </c>
      <c r="AB10178">
        <v>198.98271738874311</v>
      </c>
      <c r="AC10178">
        <v>80.923326888834396</v>
      </c>
      <c r="AD10178">
        <v>9.4010063816105767</v>
      </c>
      <c r="AE10178">
        <v>675.45625635866463</v>
      </c>
    </row>
    <row r="10179" spans="1:31" x14ac:dyDescent="0.3">
      <c r="A10179">
        <v>2706404</v>
      </c>
      <c r="B10179">
        <v>1</v>
      </c>
      <c r="C10179" t="s">
        <v>80</v>
      </c>
      <c r="D10179" t="s">
        <v>94</v>
      </c>
      <c r="E10179" t="s">
        <v>156</v>
      </c>
      <c r="F10179" t="s">
        <v>27566</v>
      </c>
      <c r="G10179" t="s">
        <v>152</v>
      </c>
      <c r="H10179" t="s">
        <v>153</v>
      </c>
      <c r="I10179" t="s">
        <v>136</v>
      </c>
      <c r="J10179" t="s">
        <v>137</v>
      </c>
      <c r="K10179" t="s">
        <v>138</v>
      </c>
      <c r="L10179" t="s">
        <v>27567</v>
      </c>
      <c r="M10179" t="s">
        <v>27568</v>
      </c>
      <c r="N10179">
        <v>0.25055555499999999</v>
      </c>
      <c r="O10179">
        <v>0</v>
      </c>
      <c r="P10179">
        <v>30</v>
      </c>
      <c r="Q10179">
        <v>0</v>
      </c>
      <c r="R10179">
        <v>105</v>
      </c>
      <c r="S10179">
        <v>0</v>
      </c>
      <c r="T10179">
        <v>23</v>
      </c>
      <c r="U10179">
        <v>0</v>
      </c>
      <c r="V10179">
        <v>0</v>
      </c>
      <c r="W10179">
        <v>0</v>
      </c>
      <c r="X10179">
        <v>0.47742274872600005</v>
      </c>
      <c r="Y10179">
        <v>0</v>
      </c>
      <c r="Z10179">
        <v>1.4150546573362464</v>
      </c>
      <c r="AA10179">
        <v>0</v>
      </c>
      <c r="AB10179">
        <v>0.35913431471851998</v>
      </c>
      <c r="AC10179">
        <v>0</v>
      </c>
      <c r="AD10179">
        <v>0</v>
      </c>
      <c r="AE10179">
        <v>2.2516117207807662</v>
      </c>
    </row>
    <row r="10180" spans="1:31" x14ac:dyDescent="0.3">
      <c r="A10180">
        <v>2706261</v>
      </c>
      <c r="B10180">
        <v>1</v>
      </c>
      <c r="C10180" t="s">
        <v>80</v>
      </c>
      <c r="D10180" t="s">
        <v>98</v>
      </c>
      <c r="E10180" t="s">
        <v>145</v>
      </c>
      <c r="F10180" t="s">
        <v>27569</v>
      </c>
      <c r="G10180" t="s">
        <v>230</v>
      </c>
      <c r="H10180" t="s">
        <v>135</v>
      </c>
      <c r="I10180" t="s">
        <v>136</v>
      </c>
      <c r="J10180" t="s">
        <v>137</v>
      </c>
      <c r="K10180" t="s">
        <v>138</v>
      </c>
      <c r="L10180" t="s">
        <v>27570</v>
      </c>
      <c r="M10180" t="s">
        <v>27571</v>
      </c>
      <c r="N10180">
        <v>2.6261111110000002</v>
      </c>
      <c r="O10180">
        <v>0</v>
      </c>
      <c r="P10180">
        <v>0</v>
      </c>
      <c r="Q10180">
        <v>0</v>
      </c>
      <c r="R10180">
        <v>0</v>
      </c>
      <c r="S10180">
        <v>0</v>
      </c>
      <c r="T10180">
        <v>1</v>
      </c>
      <c r="U10180">
        <v>0</v>
      </c>
      <c r="V10180">
        <v>0</v>
      </c>
      <c r="W10180">
        <v>0</v>
      </c>
      <c r="X10180">
        <v>0</v>
      </c>
      <c r="Y10180">
        <v>0</v>
      </c>
      <c r="Z10180">
        <v>0</v>
      </c>
      <c r="AA10180">
        <v>0</v>
      </c>
      <c r="AB10180">
        <v>0</v>
      </c>
      <c r="AC10180">
        <v>0</v>
      </c>
      <c r="AD10180">
        <v>0</v>
      </c>
      <c r="AE10180">
        <v>0</v>
      </c>
    </row>
    <row r="10181" spans="1:31" x14ac:dyDescent="0.3">
      <c r="A10181">
        <v>2706118</v>
      </c>
      <c r="B10181">
        <v>1</v>
      </c>
      <c r="C10181" t="s">
        <v>80</v>
      </c>
      <c r="D10181" t="s">
        <v>102</v>
      </c>
      <c r="E10181" t="s">
        <v>173</v>
      </c>
      <c r="F10181" t="s">
        <v>27572</v>
      </c>
      <c r="G10181" t="s">
        <v>152</v>
      </c>
      <c r="H10181" t="s">
        <v>153</v>
      </c>
      <c r="I10181" t="s">
        <v>136</v>
      </c>
      <c r="J10181" t="s">
        <v>137</v>
      </c>
      <c r="K10181" t="s">
        <v>138</v>
      </c>
      <c r="L10181" t="s">
        <v>27573</v>
      </c>
      <c r="M10181" t="s">
        <v>27574</v>
      </c>
      <c r="N10181">
        <v>1.9288888879999999</v>
      </c>
      <c r="O10181">
        <v>0</v>
      </c>
      <c r="P10181">
        <v>0</v>
      </c>
      <c r="Q10181">
        <v>0</v>
      </c>
      <c r="R10181">
        <v>0</v>
      </c>
      <c r="S10181">
        <v>0</v>
      </c>
      <c r="T10181">
        <v>0</v>
      </c>
      <c r="U10181">
        <v>1</v>
      </c>
      <c r="V10181">
        <v>0</v>
      </c>
      <c r="W10181">
        <v>0</v>
      </c>
      <c r="X10181">
        <v>0</v>
      </c>
      <c r="Y10181">
        <v>0</v>
      </c>
      <c r="Z10181">
        <v>0</v>
      </c>
      <c r="AA10181">
        <v>0</v>
      </c>
      <c r="AB10181">
        <v>0</v>
      </c>
      <c r="AC10181">
        <v>10871.066979683921</v>
      </c>
      <c r="AD10181">
        <v>0</v>
      </c>
      <c r="AE10181">
        <v>10871.066979683921</v>
      </c>
    </row>
    <row r="10182" spans="1:31" x14ac:dyDescent="0.3">
      <c r="A10182">
        <v>2706573</v>
      </c>
      <c r="B10182">
        <v>1</v>
      </c>
      <c r="C10182" t="s">
        <v>80</v>
      </c>
      <c r="D10182" t="s">
        <v>93</v>
      </c>
      <c r="E10182" t="s">
        <v>150</v>
      </c>
      <c r="F10182" t="s">
        <v>14271</v>
      </c>
      <c r="G10182" t="s">
        <v>152</v>
      </c>
      <c r="H10182" t="s">
        <v>153</v>
      </c>
      <c r="I10182" t="s">
        <v>136</v>
      </c>
      <c r="J10182" t="s">
        <v>137</v>
      </c>
      <c r="K10182" t="s">
        <v>138</v>
      </c>
      <c r="L10182" t="s">
        <v>27575</v>
      </c>
      <c r="M10182" t="s">
        <v>27576</v>
      </c>
      <c r="N10182">
        <v>0.752222222</v>
      </c>
      <c r="O10182">
        <v>0</v>
      </c>
      <c r="P10182">
        <v>779</v>
      </c>
      <c r="Q10182">
        <v>0</v>
      </c>
      <c r="R10182">
        <v>140</v>
      </c>
      <c r="S10182">
        <v>3</v>
      </c>
      <c r="T10182">
        <v>172</v>
      </c>
      <c r="U10182">
        <v>0</v>
      </c>
      <c r="V10182">
        <v>0</v>
      </c>
      <c r="W10182">
        <v>0</v>
      </c>
      <c r="X10182">
        <v>103.34033924597689</v>
      </c>
      <c r="Y10182">
        <v>0</v>
      </c>
      <c r="Z10182">
        <v>47.409790872234034</v>
      </c>
      <c r="AA10182">
        <v>5.9641772859710169</v>
      </c>
      <c r="AB10182">
        <v>68.098581949149533</v>
      </c>
      <c r="AC10182">
        <v>0</v>
      </c>
      <c r="AD10182">
        <v>0</v>
      </c>
      <c r="AE10182">
        <v>224.81288935333146</v>
      </c>
    </row>
    <row r="10183" spans="1:31" x14ac:dyDescent="0.3">
      <c r="A10183">
        <v>2705720</v>
      </c>
      <c r="B10183">
        <v>1</v>
      </c>
      <c r="C10183" t="s">
        <v>81</v>
      </c>
      <c r="D10183" t="s">
        <v>118</v>
      </c>
      <c r="E10183" t="s">
        <v>156</v>
      </c>
      <c r="F10183" t="s">
        <v>27577</v>
      </c>
      <c r="G10183" t="s">
        <v>185</v>
      </c>
      <c r="H10183" t="s">
        <v>153</v>
      </c>
      <c r="I10183" t="s">
        <v>136</v>
      </c>
      <c r="J10183" t="s">
        <v>137</v>
      </c>
      <c r="K10183" t="s">
        <v>138</v>
      </c>
      <c r="L10183" t="s">
        <v>27578</v>
      </c>
      <c r="M10183" t="s">
        <v>27579</v>
      </c>
      <c r="N10183">
        <v>8.2741666659999993</v>
      </c>
      <c r="O10183">
        <v>2</v>
      </c>
      <c r="P10183">
        <v>145</v>
      </c>
      <c r="Q10183">
        <v>23</v>
      </c>
      <c r="R10183">
        <v>28</v>
      </c>
      <c r="S10183">
        <v>4</v>
      </c>
      <c r="T10183">
        <v>7</v>
      </c>
      <c r="U10183">
        <v>0</v>
      </c>
      <c r="V10183">
        <v>0</v>
      </c>
      <c r="W10183">
        <v>3.1625606966199999</v>
      </c>
      <c r="X10183">
        <v>164.54957113766767</v>
      </c>
      <c r="Y10183">
        <v>243.58196474567336</v>
      </c>
      <c r="Z10183">
        <v>27.554015798841814</v>
      </c>
      <c r="AA10183">
        <v>88.597204189710936</v>
      </c>
      <c r="AB10183">
        <v>5.253457404918036</v>
      </c>
      <c r="AC10183">
        <v>0</v>
      </c>
      <c r="AD10183">
        <v>0</v>
      </c>
      <c r="AE10183">
        <v>532.6987739734318</v>
      </c>
    </row>
    <row r="10184" spans="1:31" x14ac:dyDescent="0.3">
      <c r="A10184">
        <v>2705783</v>
      </c>
      <c r="B10184">
        <v>1</v>
      </c>
      <c r="C10184" t="s">
        <v>80</v>
      </c>
      <c r="D10184" t="s">
        <v>105</v>
      </c>
      <c r="E10184" t="s">
        <v>145</v>
      </c>
      <c r="F10184" t="s">
        <v>27580</v>
      </c>
      <c r="G10184" t="s">
        <v>147</v>
      </c>
      <c r="H10184" t="s">
        <v>135</v>
      </c>
      <c r="I10184" t="s">
        <v>136</v>
      </c>
      <c r="J10184" t="s">
        <v>137</v>
      </c>
      <c r="K10184" t="s">
        <v>138</v>
      </c>
      <c r="L10184" t="s">
        <v>27581</v>
      </c>
      <c r="M10184" t="s">
        <v>27582</v>
      </c>
      <c r="N10184">
        <v>2.0838888880000002</v>
      </c>
      <c r="O10184">
        <v>0</v>
      </c>
      <c r="P10184">
        <v>3</v>
      </c>
      <c r="Q10184">
        <v>0</v>
      </c>
      <c r="R10184">
        <v>0</v>
      </c>
      <c r="S10184">
        <v>0</v>
      </c>
      <c r="T10184">
        <v>0</v>
      </c>
      <c r="U10184">
        <v>0</v>
      </c>
      <c r="V10184">
        <v>0</v>
      </c>
      <c r="W10184">
        <v>0</v>
      </c>
      <c r="X10184">
        <v>0.97338966762078016</v>
      </c>
      <c r="Y10184">
        <v>0</v>
      </c>
      <c r="Z10184">
        <v>0</v>
      </c>
      <c r="AA10184">
        <v>0</v>
      </c>
      <c r="AB10184">
        <v>0</v>
      </c>
      <c r="AC10184">
        <v>0</v>
      </c>
      <c r="AD10184">
        <v>0</v>
      </c>
      <c r="AE10184">
        <v>0.97338966762078016</v>
      </c>
    </row>
    <row r="10185" spans="1:31" x14ac:dyDescent="0.3">
      <c r="A10185">
        <v>2706424</v>
      </c>
      <c r="B10185">
        <v>1</v>
      </c>
      <c r="C10185" t="s">
        <v>81</v>
      </c>
      <c r="D10185" t="s">
        <v>116</v>
      </c>
      <c r="E10185" t="s">
        <v>156</v>
      </c>
      <c r="F10185" t="s">
        <v>1793</v>
      </c>
      <c r="G10185" t="s">
        <v>185</v>
      </c>
      <c r="H10185" t="s">
        <v>153</v>
      </c>
      <c r="I10185" t="s">
        <v>136</v>
      </c>
      <c r="J10185" t="s">
        <v>137</v>
      </c>
      <c r="K10185" t="s">
        <v>138</v>
      </c>
      <c r="L10185" t="s">
        <v>27583</v>
      </c>
      <c r="M10185" t="s">
        <v>27584</v>
      </c>
      <c r="N10185">
        <v>2.759166666</v>
      </c>
      <c r="O10185">
        <v>0</v>
      </c>
      <c r="P10185">
        <v>57</v>
      </c>
      <c r="Q10185">
        <v>0</v>
      </c>
      <c r="R10185">
        <v>1</v>
      </c>
      <c r="S10185">
        <v>0</v>
      </c>
      <c r="T10185">
        <v>2</v>
      </c>
      <c r="U10185">
        <v>0</v>
      </c>
      <c r="V10185">
        <v>0</v>
      </c>
      <c r="W10185">
        <v>0</v>
      </c>
      <c r="X10185">
        <v>18.514826482092801</v>
      </c>
      <c r="Y10185">
        <v>0</v>
      </c>
      <c r="Z10185">
        <v>0</v>
      </c>
      <c r="AA10185">
        <v>0</v>
      </c>
      <c r="AB10185">
        <v>3.3842711708920343</v>
      </c>
      <c r="AC10185">
        <v>0</v>
      </c>
      <c r="AD10185">
        <v>0</v>
      </c>
      <c r="AE10185">
        <v>21.899097652984835</v>
      </c>
    </row>
    <row r="10186" spans="1:31" x14ac:dyDescent="0.3">
      <c r="A10186">
        <v>2706075</v>
      </c>
      <c r="B10186">
        <v>1</v>
      </c>
      <c r="C10186" t="s">
        <v>81</v>
      </c>
      <c r="D10186" t="s">
        <v>128</v>
      </c>
      <c r="E10186" t="s">
        <v>150</v>
      </c>
      <c r="F10186" t="s">
        <v>2886</v>
      </c>
      <c r="G10186" t="s">
        <v>152</v>
      </c>
      <c r="H10186" t="s">
        <v>153</v>
      </c>
      <c r="I10186" t="s">
        <v>136</v>
      </c>
      <c r="J10186" t="s">
        <v>137</v>
      </c>
      <c r="K10186" t="s">
        <v>138</v>
      </c>
      <c r="L10186" t="s">
        <v>27585</v>
      </c>
      <c r="M10186" t="s">
        <v>27586</v>
      </c>
      <c r="N10186">
        <v>1.243333333</v>
      </c>
      <c r="O10186">
        <v>7</v>
      </c>
      <c r="P10186">
        <v>1071</v>
      </c>
      <c r="Q10186">
        <v>14</v>
      </c>
      <c r="R10186">
        <v>15</v>
      </c>
      <c r="S10186">
        <v>14</v>
      </c>
      <c r="T10186">
        <v>130</v>
      </c>
      <c r="U10186">
        <v>0</v>
      </c>
      <c r="V10186">
        <v>0</v>
      </c>
      <c r="W10186">
        <v>1.5439059009966667</v>
      </c>
      <c r="X10186">
        <v>165.70522719868782</v>
      </c>
      <c r="Y10186">
        <v>8.7184269718000014</v>
      </c>
      <c r="Z10186">
        <v>15.719237501818105</v>
      </c>
      <c r="AA10186">
        <v>306.85261592934324</v>
      </c>
      <c r="AB10186">
        <v>67.954187094516982</v>
      </c>
      <c r="AC10186">
        <v>0</v>
      </c>
      <c r="AD10186">
        <v>0</v>
      </c>
      <c r="AE10186">
        <v>566.49360059716287</v>
      </c>
    </row>
    <row r="10187" spans="1:31" x14ac:dyDescent="0.3">
      <c r="A10187">
        <v>2706069</v>
      </c>
      <c r="B10187">
        <v>1</v>
      </c>
      <c r="C10187" t="s">
        <v>80</v>
      </c>
      <c r="D10187" t="s">
        <v>83</v>
      </c>
      <c r="E10187" t="s">
        <v>132</v>
      </c>
      <c r="F10187" t="s">
        <v>27587</v>
      </c>
      <c r="G10187" t="s">
        <v>170</v>
      </c>
      <c r="H10187" t="s">
        <v>135</v>
      </c>
      <c r="I10187" t="s">
        <v>136</v>
      </c>
      <c r="J10187" t="s">
        <v>137</v>
      </c>
      <c r="K10187" t="s">
        <v>138</v>
      </c>
      <c r="L10187" t="s">
        <v>27588</v>
      </c>
      <c r="M10187" t="s">
        <v>27589</v>
      </c>
      <c r="N10187">
        <v>0.18333333299999999</v>
      </c>
      <c r="O10187">
        <v>0</v>
      </c>
      <c r="P10187">
        <v>0</v>
      </c>
      <c r="Q10187">
        <v>0</v>
      </c>
      <c r="R10187">
        <v>0</v>
      </c>
      <c r="S10187">
        <v>0</v>
      </c>
      <c r="T10187">
        <v>33</v>
      </c>
      <c r="U10187">
        <v>0</v>
      </c>
      <c r="V10187">
        <v>1</v>
      </c>
      <c r="W10187">
        <v>0</v>
      </c>
      <c r="X10187">
        <v>0</v>
      </c>
      <c r="Y10187">
        <v>0</v>
      </c>
      <c r="Z10187">
        <v>0</v>
      </c>
      <c r="AA10187">
        <v>0</v>
      </c>
      <c r="AB10187">
        <v>25.409081685173994</v>
      </c>
      <c r="AC10187">
        <v>0</v>
      </c>
      <c r="AD10187">
        <v>12.678286895999998</v>
      </c>
      <c r="AE10187">
        <v>38.08736858117399</v>
      </c>
    </row>
    <row r="10188" spans="1:31" x14ac:dyDescent="0.3">
      <c r="A10188">
        <v>2705826</v>
      </c>
      <c r="B10188">
        <v>1</v>
      </c>
      <c r="C10188" t="s">
        <v>80</v>
      </c>
      <c r="D10188" t="s">
        <v>93</v>
      </c>
      <c r="E10188" t="s">
        <v>150</v>
      </c>
      <c r="F10188" t="s">
        <v>6994</v>
      </c>
      <c r="G10188" t="s">
        <v>152</v>
      </c>
      <c r="H10188" t="s">
        <v>153</v>
      </c>
      <c r="I10188" t="s">
        <v>136</v>
      </c>
      <c r="J10188" t="s">
        <v>137</v>
      </c>
      <c r="K10188" t="s">
        <v>138</v>
      </c>
      <c r="L10188" t="s">
        <v>27590</v>
      </c>
      <c r="M10188" t="s">
        <v>27591</v>
      </c>
      <c r="N10188">
        <v>0.31388888799999998</v>
      </c>
      <c r="O10188">
        <v>0</v>
      </c>
      <c r="P10188">
        <v>0</v>
      </c>
      <c r="Q10188">
        <v>12</v>
      </c>
      <c r="R10188">
        <v>0</v>
      </c>
      <c r="S10188">
        <v>1</v>
      </c>
      <c r="T10188">
        <v>0</v>
      </c>
      <c r="U10188">
        <v>0</v>
      </c>
      <c r="V10188">
        <v>0</v>
      </c>
      <c r="W10188">
        <v>0</v>
      </c>
      <c r="X10188">
        <v>0</v>
      </c>
      <c r="Y10188">
        <v>19.340243623494942</v>
      </c>
      <c r="Z10188">
        <v>0</v>
      </c>
      <c r="AA10188">
        <v>1.3777022850637668</v>
      </c>
      <c r="AB10188">
        <v>0</v>
      </c>
      <c r="AC10188">
        <v>0</v>
      </c>
      <c r="AD10188">
        <v>0</v>
      </c>
      <c r="AE10188">
        <v>20.717945908558708</v>
      </c>
    </row>
    <row r="10189" spans="1:31" x14ac:dyDescent="0.3">
      <c r="A10189">
        <v>2705677</v>
      </c>
      <c r="B10189">
        <v>1</v>
      </c>
      <c r="C10189" t="s">
        <v>80</v>
      </c>
      <c r="D10189" t="s">
        <v>110</v>
      </c>
      <c r="E10189" t="s">
        <v>132</v>
      </c>
      <c r="F10189" t="s">
        <v>16947</v>
      </c>
      <c r="G10189" t="s">
        <v>209</v>
      </c>
      <c r="H10189" t="s">
        <v>135</v>
      </c>
      <c r="I10189" t="s">
        <v>136</v>
      </c>
      <c r="J10189" t="s">
        <v>137</v>
      </c>
      <c r="K10189" t="s">
        <v>210</v>
      </c>
      <c r="L10189" t="s">
        <v>27592</v>
      </c>
      <c r="M10189" t="s">
        <v>27593</v>
      </c>
      <c r="N10189">
        <v>7.2780555549999999</v>
      </c>
      <c r="O10189">
        <v>0</v>
      </c>
      <c r="P10189">
        <v>284</v>
      </c>
      <c r="Q10189">
        <v>0</v>
      </c>
      <c r="R10189">
        <v>0</v>
      </c>
      <c r="S10189">
        <v>0</v>
      </c>
      <c r="T10189">
        <v>22</v>
      </c>
      <c r="U10189">
        <v>0</v>
      </c>
      <c r="V10189">
        <v>0</v>
      </c>
      <c r="W10189">
        <v>0</v>
      </c>
      <c r="X10189">
        <v>477.35594758614241</v>
      </c>
      <c r="Y10189">
        <v>0</v>
      </c>
      <c r="Z10189">
        <v>0</v>
      </c>
      <c r="AA10189">
        <v>0</v>
      </c>
      <c r="AB10189">
        <v>636.69187398905967</v>
      </c>
      <c r="AC10189">
        <v>0</v>
      </c>
      <c r="AD10189">
        <v>0</v>
      </c>
      <c r="AE10189">
        <v>1114.0478215752021</v>
      </c>
    </row>
    <row r="10190" spans="1:31" x14ac:dyDescent="0.3">
      <c r="A10190">
        <v>2706367</v>
      </c>
      <c r="B10190">
        <v>1</v>
      </c>
      <c r="C10190" t="s">
        <v>80</v>
      </c>
      <c r="D10190" t="s">
        <v>107</v>
      </c>
      <c r="E10190" t="s">
        <v>145</v>
      </c>
      <c r="F10190" t="s">
        <v>27594</v>
      </c>
      <c r="G10190" t="s">
        <v>147</v>
      </c>
      <c r="H10190" t="s">
        <v>135</v>
      </c>
      <c r="I10190" t="s">
        <v>136</v>
      </c>
      <c r="J10190" t="s">
        <v>137</v>
      </c>
      <c r="K10190" t="s">
        <v>138</v>
      </c>
      <c r="L10190" t="s">
        <v>27595</v>
      </c>
      <c r="M10190" t="s">
        <v>27596</v>
      </c>
      <c r="N10190">
        <v>1.8433333329999999</v>
      </c>
      <c r="O10190">
        <v>0</v>
      </c>
      <c r="P10190">
        <v>8</v>
      </c>
      <c r="Q10190">
        <v>0</v>
      </c>
      <c r="R10190">
        <v>0</v>
      </c>
      <c r="S10190">
        <v>0</v>
      </c>
      <c r="T10190">
        <v>0</v>
      </c>
      <c r="U10190">
        <v>0</v>
      </c>
      <c r="V10190">
        <v>0</v>
      </c>
      <c r="W10190">
        <v>0</v>
      </c>
      <c r="X10190">
        <v>1.8684323352798398</v>
      </c>
      <c r="Y10190">
        <v>0</v>
      </c>
      <c r="Z10190">
        <v>0</v>
      </c>
      <c r="AA10190">
        <v>0</v>
      </c>
      <c r="AB10190">
        <v>0</v>
      </c>
      <c r="AC10190">
        <v>0</v>
      </c>
      <c r="AD10190">
        <v>0</v>
      </c>
      <c r="AE10190">
        <v>1.8684323352798398</v>
      </c>
    </row>
    <row r="10191" spans="1:31" x14ac:dyDescent="0.3">
      <c r="A10191">
        <v>2706467</v>
      </c>
      <c r="B10191">
        <v>1</v>
      </c>
      <c r="C10191" t="s">
        <v>81</v>
      </c>
      <c r="D10191" t="s">
        <v>119</v>
      </c>
      <c r="E10191" t="s">
        <v>132</v>
      </c>
      <c r="F10191" t="s">
        <v>27597</v>
      </c>
      <c r="G10191" t="s">
        <v>163</v>
      </c>
      <c r="H10191" t="s">
        <v>135</v>
      </c>
      <c r="I10191" t="s">
        <v>136</v>
      </c>
      <c r="J10191" t="s">
        <v>137</v>
      </c>
      <c r="K10191" t="s">
        <v>138</v>
      </c>
      <c r="L10191" t="s">
        <v>27598</v>
      </c>
      <c r="M10191" t="s">
        <v>27599</v>
      </c>
      <c r="N10191">
        <v>3.7422222220000001</v>
      </c>
      <c r="O10191">
        <v>0</v>
      </c>
      <c r="P10191">
        <v>91</v>
      </c>
      <c r="Q10191">
        <v>0</v>
      </c>
      <c r="R10191">
        <v>14</v>
      </c>
      <c r="S10191">
        <v>0</v>
      </c>
      <c r="T10191">
        <v>6</v>
      </c>
      <c r="U10191">
        <v>0</v>
      </c>
      <c r="V10191">
        <v>0</v>
      </c>
      <c r="W10191">
        <v>0</v>
      </c>
      <c r="X10191">
        <v>66.158379087794486</v>
      </c>
      <c r="Y10191">
        <v>0</v>
      </c>
      <c r="Z10191">
        <v>0.48882822398644005</v>
      </c>
      <c r="AA10191">
        <v>0</v>
      </c>
      <c r="AB10191">
        <v>4.0261282749932583</v>
      </c>
      <c r="AC10191">
        <v>0</v>
      </c>
      <c r="AD10191">
        <v>0</v>
      </c>
      <c r="AE10191">
        <v>70.673335586774186</v>
      </c>
    </row>
    <row r="10192" spans="1:31" x14ac:dyDescent="0.3">
      <c r="A10192">
        <v>2706321</v>
      </c>
      <c r="B10192">
        <v>1</v>
      </c>
      <c r="C10192" t="s">
        <v>80</v>
      </c>
      <c r="D10192" t="s">
        <v>83</v>
      </c>
      <c r="E10192" t="s">
        <v>156</v>
      </c>
      <c r="F10192" t="s">
        <v>27600</v>
      </c>
      <c r="G10192" t="s">
        <v>596</v>
      </c>
      <c r="H10192" t="s">
        <v>153</v>
      </c>
      <c r="I10192" t="s">
        <v>136</v>
      </c>
      <c r="J10192" t="s">
        <v>137</v>
      </c>
      <c r="K10192" t="s">
        <v>138</v>
      </c>
      <c r="L10192" t="s">
        <v>27601</v>
      </c>
      <c r="M10192" t="s">
        <v>27602</v>
      </c>
      <c r="N10192">
        <v>4.306944444</v>
      </c>
      <c r="O10192">
        <v>0</v>
      </c>
      <c r="P10192">
        <v>276</v>
      </c>
      <c r="Q10192">
        <v>0</v>
      </c>
      <c r="R10192">
        <v>0</v>
      </c>
      <c r="S10192">
        <v>2</v>
      </c>
      <c r="T10192">
        <v>323</v>
      </c>
      <c r="U10192">
        <v>1</v>
      </c>
      <c r="V10192">
        <v>16</v>
      </c>
      <c r="W10192">
        <v>0</v>
      </c>
      <c r="X10192">
        <v>305.060990403755</v>
      </c>
      <c r="Y10192">
        <v>0</v>
      </c>
      <c r="Z10192">
        <v>0</v>
      </c>
      <c r="AA10192">
        <v>416.66151148416736</v>
      </c>
      <c r="AB10192">
        <v>2049.5323780642543</v>
      </c>
      <c r="AC10192">
        <v>473.48077941395002</v>
      </c>
      <c r="AD10192">
        <v>1081.2714747915506</v>
      </c>
      <c r="AE10192">
        <v>4326.0071341576768</v>
      </c>
    </row>
    <row r="10193" spans="1:31" x14ac:dyDescent="0.3">
      <c r="A10193">
        <v>2705989</v>
      </c>
      <c r="B10193">
        <v>1</v>
      </c>
      <c r="C10193" t="s">
        <v>80</v>
      </c>
      <c r="D10193" t="s">
        <v>96</v>
      </c>
      <c r="E10193" t="s">
        <v>213</v>
      </c>
      <c r="F10193" t="s">
        <v>3309</v>
      </c>
      <c r="G10193" t="s">
        <v>152</v>
      </c>
      <c r="H10193" t="s">
        <v>153</v>
      </c>
      <c r="I10193" t="s">
        <v>136</v>
      </c>
      <c r="J10193" t="s">
        <v>137</v>
      </c>
      <c r="K10193" t="s">
        <v>138</v>
      </c>
      <c r="L10193" t="s">
        <v>27603</v>
      </c>
      <c r="M10193" t="s">
        <v>27604</v>
      </c>
      <c r="N10193">
        <v>1.797222222</v>
      </c>
      <c r="O10193">
        <v>0</v>
      </c>
      <c r="P10193">
        <v>289</v>
      </c>
      <c r="Q10193">
        <v>11</v>
      </c>
      <c r="R10193">
        <v>31</v>
      </c>
      <c r="S10193">
        <v>14</v>
      </c>
      <c r="T10193">
        <v>66</v>
      </c>
      <c r="U10193">
        <v>3</v>
      </c>
      <c r="V10193">
        <v>0</v>
      </c>
      <c r="W10193">
        <v>0</v>
      </c>
      <c r="X10193">
        <v>135.40492563267674</v>
      </c>
      <c r="Y10193">
        <v>167.74271498826846</v>
      </c>
      <c r="Z10193">
        <v>20.602110611435553</v>
      </c>
      <c r="AA10193">
        <v>138.79394241677539</v>
      </c>
      <c r="AB10193">
        <v>127.09487496679508</v>
      </c>
      <c r="AC10193">
        <v>1040.0510291951491</v>
      </c>
      <c r="AD10193">
        <v>0</v>
      </c>
      <c r="AE10193">
        <v>1629.6895978111002</v>
      </c>
    </row>
    <row r="10194" spans="1:31" x14ac:dyDescent="0.3">
      <c r="A10194">
        <v>2705966</v>
      </c>
      <c r="B10194">
        <v>1</v>
      </c>
      <c r="C10194" t="s">
        <v>81</v>
      </c>
      <c r="D10194" t="s">
        <v>122</v>
      </c>
      <c r="E10194" t="s">
        <v>132</v>
      </c>
      <c r="F10194" t="s">
        <v>27605</v>
      </c>
      <c r="G10194" t="s">
        <v>170</v>
      </c>
      <c r="H10194" t="s">
        <v>135</v>
      </c>
      <c r="I10194" t="s">
        <v>136</v>
      </c>
      <c r="J10194" t="s">
        <v>137</v>
      </c>
      <c r="K10194" t="s">
        <v>138</v>
      </c>
      <c r="L10194" t="s">
        <v>27606</v>
      </c>
      <c r="M10194" t="s">
        <v>27607</v>
      </c>
      <c r="N10194">
        <v>0.43083333299999999</v>
      </c>
      <c r="O10194">
        <v>0</v>
      </c>
      <c r="P10194">
        <v>348</v>
      </c>
      <c r="Q10194">
        <v>0</v>
      </c>
      <c r="R10194">
        <v>2</v>
      </c>
      <c r="S10194">
        <v>0</v>
      </c>
      <c r="T10194">
        <v>43</v>
      </c>
      <c r="U10194">
        <v>0</v>
      </c>
      <c r="V10194">
        <v>0</v>
      </c>
      <c r="W10194">
        <v>0</v>
      </c>
      <c r="X10194">
        <v>20.682070234158633</v>
      </c>
      <c r="Y10194">
        <v>0</v>
      </c>
      <c r="Z10194">
        <v>0.40799636345949253</v>
      </c>
      <c r="AA10194">
        <v>0</v>
      </c>
      <c r="AB10194">
        <v>11.178807244570681</v>
      </c>
      <c r="AC10194">
        <v>0</v>
      </c>
      <c r="AD10194">
        <v>0</v>
      </c>
      <c r="AE10194">
        <v>32.26887384218881</v>
      </c>
    </row>
    <row r="10195" spans="1:31" x14ac:dyDescent="0.3">
      <c r="A10195">
        <v>2705634</v>
      </c>
      <c r="B10195">
        <v>1</v>
      </c>
      <c r="C10195" t="s">
        <v>80</v>
      </c>
      <c r="D10195" t="s">
        <v>106</v>
      </c>
      <c r="E10195" t="s">
        <v>150</v>
      </c>
      <c r="F10195" t="s">
        <v>6404</v>
      </c>
      <c r="G10195" t="s">
        <v>152</v>
      </c>
      <c r="H10195" t="s">
        <v>153</v>
      </c>
      <c r="I10195" t="s">
        <v>136</v>
      </c>
      <c r="J10195" t="s">
        <v>137</v>
      </c>
      <c r="K10195" t="s">
        <v>138</v>
      </c>
      <c r="L10195" t="s">
        <v>27608</v>
      </c>
      <c r="M10195" t="s">
        <v>27609</v>
      </c>
      <c r="N10195">
        <v>5.0555555000000002E-2</v>
      </c>
      <c r="O10195">
        <v>1</v>
      </c>
      <c r="P10195">
        <v>0</v>
      </c>
      <c r="Q10195">
        <v>13</v>
      </c>
      <c r="R10195">
        <v>131</v>
      </c>
      <c r="S10195">
        <v>4</v>
      </c>
      <c r="T10195">
        <v>34</v>
      </c>
      <c r="U10195">
        <v>0</v>
      </c>
      <c r="V10195">
        <v>0</v>
      </c>
      <c r="W10195">
        <v>0.13635889061673667</v>
      </c>
      <c r="X10195">
        <v>0</v>
      </c>
      <c r="Y10195">
        <v>0.58310624157118673</v>
      </c>
      <c r="Z10195">
        <v>4.7543417216352637</v>
      </c>
      <c r="AA10195">
        <v>4.6831106764684662</v>
      </c>
      <c r="AB10195">
        <v>0.46182483426746329</v>
      </c>
      <c r="AC10195">
        <v>0</v>
      </c>
      <c r="AD10195">
        <v>0</v>
      </c>
      <c r="AE10195">
        <v>10.618742364559118</v>
      </c>
    </row>
    <row r="10196" spans="1:31" x14ac:dyDescent="0.3">
      <c r="A10196">
        <v>2705843</v>
      </c>
      <c r="B10196">
        <v>1</v>
      </c>
      <c r="C10196" t="s">
        <v>81</v>
      </c>
      <c r="D10196" t="s">
        <v>118</v>
      </c>
      <c r="E10196" t="s">
        <v>161</v>
      </c>
      <c r="F10196" t="s">
        <v>27610</v>
      </c>
      <c r="G10196" t="s">
        <v>163</v>
      </c>
      <c r="H10196" t="s">
        <v>135</v>
      </c>
      <c r="I10196" t="s">
        <v>136</v>
      </c>
      <c r="J10196" t="s">
        <v>137</v>
      </c>
      <c r="K10196" t="s">
        <v>138</v>
      </c>
      <c r="L10196" t="s">
        <v>27611</v>
      </c>
      <c r="M10196" t="s">
        <v>27612</v>
      </c>
      <c r="N10196">
        <v>1.034444444</v>
      </c>
      <c r="O10196">
        <v>0</v>
      </c>
      <c r="P10196">
        <v>183</v>
      </c>
      <c r="Q10196">
        <v>0</v>
      </c>
      <c r="R10196">
        <v>0</v>
      </c>
      <c r="S10196">
        <v>0</v>
      </c>
      <c r="T10196">
        <v>9</v>
      </c>
      <c r="U10196">
        <v>0</v>
      </c>
      <c r="V10196">
        <v>0</v>
      </c>
      <c r="W10196">
        <v>0</v>
      </c>
      <c r="X10196">
        <v>37.28126318877883</v>
      </c>
      <c r="Y10196">
        <v>0</v>
      </c>
      <c r="Z10196">
        <v>0</v>
      </c>
      <c r="AA10196">
        <v>0</v>
      </c>
      <c r="AB10196">
        <v>4.4087282252492708</v>
      </c>
      <c r="AC10196">
        <v>0</v>
      </c>
      <c r="AD10196">
        <v>0</v>
      </c>
      <c r="AE10196">
        <v>41.6899914140281</v>
      </c>
    </row>
    <row r="10197" spans="1:31" x14ac:dyDescent="0.3">
      <c r="A10197">
        <v>2706112</v>
      </c>
      <c r="B10197">
        <v>1</v>
      </c>
      <c r="C10197" t="s">
        <v>81</v>
      </c>
      <c r="D10197" t="s">
        <v>127</v>
      </c>
      <c r="E10197" t="s">
        <v>213</v>
      </c>
      <c r="F10197" t="s">
        <v>13649</v>
      </c>
      <c r="G10197" t="s">
        <v>152</v>
      </c>
      <c r="H10197" t="s">
        <v>153</v>
      </c>
      <c r="I10197" t="s">
        <v>136</v>
      </c>
      <c r="J10197" t="s">
        <v>137</v>
      </c>
      <c r="K10197" t="s">
        <v>138</v>
      </c>
      <c r="L10197" t="s">
        <v>27613</v>
      </c>
      <c r="M10197" t="s">
        <v>27614</v>
      </c>
      <c r="N10197">
        <v>3.0613888880000002</v>
      </c>
      <c r="O10197">
        <v>5</v>
      </c>
      <c r="P10197">
        <v>532</v>
      </c>
      <c r="Q10197">
        <v>10</v>
      </c>
      <c r="R10197">
        <v>8</v>
      </c>
      <c r="S10197">
        <v>2</v>
      </c>
      <c r="T10197">
        <v>26</v>
      </c>
      <c r="U10197">
        <v>1</v>
      </c>
      <c r="V10197">
        <v>0</v>
      </c>
      <c r="W10197">
        <v>3.3377290814631642</v>
      </c>
      <c r="X10197">
        <v>194.13082441797667</v>
      </c>
      <c r="Y10197">
        <v>2.122416450859185</v>
      </c>
      <c r="Z10197">
        <v>16.722394688596832</v>
      </c>
      <c r="AA10197">
        <v>42.613471387643244</v>
      </c>
      <c r="AB10197">
        <v>23.6573357031025</v>
      </c>
      <c r="AC10197">
        <v>162.51761662890831</v>
      </c>
      <c r="AD10197">
        <v>0</v>
      </c>
      <c r="AE10197">
        <v>445.10178835854992</v>
      </c>
    </row>
    <row r="10198" spans="1:31" x14ac:dyDescent="0.3">
      <c r="A10198">
        <v>2706304</v>
      </c>
      <c r="B10198">
        <v>1</v>
      </c>
      <c r="C10198" t="s">
        <v>81</v>
      </c>
      <c r="D10198" t="s">
        <v>114</v>
      </c>
      <c r="E10198" t="s">
        <v>156</v>
      </c>
      <c r="F10198" t="s">
        <v>27615</v>
      </c>
      <c r="G10198" t="s">
        <v>152</v>
      </c>
      <c r="H10198" t="s">
        <v>153</v>
      </c>
      <c r="I10198" t="s">
        <v>490</v>
      </c>
      <c r="J10198" t="s">
        <v>137</v>
      </c>
      <c r="K10198" t="s">
        <v>138</v>
      </c>
      <c r="L10198" t="s">
        <v>27616</v>
      </c>
      <c r="M10198" t="s">
        <v>5971</v>
      </c>
      <c r="N10198">
        <v>8.8888879999999993E-3</v>
      </c>
      <c r="O10198">
        <v>4</v>
      </c>
      <c r="P10198">
        <v>513</v>
      </c>
      <c r="Q10198">
        <v>2</v>
      </c>
      <c r="R10198">
        <v>12</v>
      </c>
      <c r="S10198">
        <v>3</v>
      </c>
      <c r="T10198">
        <v>49</v>
      </c>
      <c r="U10198">
        <v>0</v>
      </c>
      <c r="V10198">
        <v>0</v>
      </c>
      <c r="W10198">
        <v>7.1400645333333339E-3</v>
      </c>
      <c r="X10198">
        <v>0.39542512979431116</v>
      </c>
      <c r="Y10198">
        <v>8.7927512517599997E-3</v>
      </c>
      <c r="Z10198">
        <v>3.9971922536960004E-2</v>
      </c>
      <c r="AA10198">
        <v>0.1662708893456</v>
      </c>
      <c r="AB10198">
        <v>5.7498417919359994E-2</v>
      </c>
      <c r="AC10198">
        <v>0</v>
      </c>
      <c r="AD10198">
        <v>0</v>
      </c>
      <c r="AE10198">
        <v>0.67509917538132447</v>
      </c>
    </row>
    <row r="10199" spans="1:31" x14ac:dyDescent="0.3">
      <c r="A10199">
        <v>2705697</v>
      </c>
      <c r="B10199">
        <v>1</v>
      </c>
      <c r="C10199" t="s">
        <v>81</v>
      </c>
      <c r="D10199" t="s">
        <v>112</v>
      </c>
      <c r="E10199" t="s">
        <v>161</v>
      </c>
      <c r="F10199" t="s">
        <v>27617</v>
      </c>
      <c r="G10199" t="s">
        <v>300</v>
      </c>
      <c r="H10199" t="s">
        <v>135</v>
      </c>
      <c r="I10199" t="s">
        <v>136</v>
      </c>
      <c r="J10199" t="s">
        <v>137</v>
      </c>
      <c r="K10199" t="s">
        <v>210</v>
      </c>
      <c r="L10199" t="s">
        <v>27618</v>
      </c>
      <c r="M10199" t="s">
        <v>27619</v>
      </c>
      <c r="N10199">
        <v>2.3261111109999999</v>
      </c>
      <c r="O10199">
        <v>0</v>
      </c>
      <c r="P10199">
        <v>50</v>
      </c>
      <c r="Q10199">
        <v>0</v>
      </c>
      <c r="R10199">
        <v>0</v>
      </c>
      <c r="S10199">
        <v>0</v>
      </c>
      <c r="T10199">
        <v>4</v>
      </c>
      <c r="U10199">
        <v>0</v>
      </c>
      <c r="V10199">
        <v>0</v>
      </c>
      <c r="W10199">
        <v>0</v>
      </c>
      <c r="X10199">
        <v>20.472330077003175</v>
      </c>
      <c r="Y10199">
        <v>0</v>
      </c>
      <c r="Z10199">
        <v>0</v>
      </c>
      <c r="AA10199">
        <v>0</v>
      </c>
      <c r="AB10199">
        <v>3.9623738617044717</v>
      </c>
      <c r="AC10199">
        <v>0</v>
      </c>
      <c r="AD10199">
        <v>0</v>
      </c>
      <c r="AE10199">
        <v>24.434703938707646</v>
      </c>
    </row>
    <row r="10200" spans="1:31" x14ac:dyDescent="0.3">
      <c r="A10200">
        <v>2706490</v>
      </c>
      <c r="B10200">
        <v>1</v>
      </c>
      <c r="C10200" t="s">
        <v>80</v>
      </c>
      <c r="D10200" t="s">
        <v>84</v>
      </c>
      <c r="E10200" t="s">
        <v>156</v>
      </c>
      <c r="F10200" t="s">
        <v>27620</v>
      </c>
      <c r="G10200" t="s">
        <v>152</v>
      </c>
      <c r="H10200" t="s">
        <v>153</v>
      </c>
      <c r="I10200" t="s">
        <v>136</v>
      </c>
      <c r="J10200" t="s">
        <v>137</v>
      </c>
      <c r="K10200" t="s">
        <v>138</v>
      </c>
      <c r="L10200" t="s">
        <v>27621</v>
      </c>
      <c r="M10200" t="s">
        <v>27622</v>
      </c>
      <c r="N10200">
        <v>3.315833333</v>
      </c>
      <c r="O10200">
        <v>10</v>
      </c>
      <c r="P10200">
        <v>486</v>
      </c>
      <c r="Q10200">
        <v>2</v>
      </c>
      <c r="R10200">
        <v>172</v>
      </c>
      <c r="S10200">
        <v>5</v>
      </c>
      <c r="T10200">
        <v>83</v>
      </c>
      <c r="U10200">
        <v>0</v>
      </c>
      <c r="V10200">
        <v>0</v>
      </c>
      <c r="W10200">
        <v>27.262465077371882</v>
      </c>
      <c r="X10200">
        <v>394.80767830661767</v>
      </c>
      <c r="Y10200">
        <v>57.430992551013439</v>
      </c>
      <c r="Z10200">
        <v>141.42529473908252</v>
      </c>
      <c r="AA10200">
        <v>17.886745582311026</v>
      </c>
      <c r="AB10200">
        <v>184.42027125007161</v>
      </c>
      <c r="AC10200">
        <v>0</v>
      </c>
      <c r="AD10200">
        <v>0</v>
      </c>
      <c r="AE10200">
        <v>823.23344750646811</v>
      </c>
    </row>
    <row r="10201" spans="1:31" x14ac:dyDescent="0.3">
      <c r="A10201">
        <v>2705903</v>
      </c>
      <c r="B10201">
        <v>1</v>
      </c>
      <c r="C10201" t="s">
        <v>80</v>
      </c>
      <c r="D10201" t="s">
        <v>88</v>
      </c>
      <c r="E10201" t="s">
        <v>145</v>
      </c>
      <c r="F10201" t="s">
        <v>27623</v>
      </c>
      <c r="G10201" t="s">
        <v>158</v>
      </c>
      <c r="H10201" t="s">
        <v>135</v>
      </c>
      <c r="I10201" t="s">
        <v>136</v>
      </c>
      <c r="J10201" t="s">
        <v>3</v>
      </c>
      <c r="K10201" t="s">
        <v>138</v>
      </c>
      <c r="L10201" t="s">
        <v>27624</v>
      </c>
      <c r="M10201" t="s">
        <v>27625</v>
      </c>
      <c r="N10201">
        <v>2.4641666660000001</v>
      </c>
      <c r="O10201">
        <v>0</v>
      </c>
      <c r="P10201">
        <v>25</v>
      </c>
      <c r="Q10201">
        <v>0</v>
      </c>
      <c r="R10201">
        <v>0</v>
      </c>
      <c r="S10201">
        <v>0</v>
      </c>
      <c r="T10201">
        <v>1</v>
      </c>
      <c r="U10201">
        <v>0</v>
      </c>
      <c r="V10201">
        <v>0</v>
      </c>
      <c r="W10201">
        <v>0</v>
      </c>
      <c r="X10201">
        <v>13.725719575722495</v>
      </c>
      <c r="Y10201">
        <v>0</v>
      </c>
      <c r="Z10201">
        <v>0</v>
      </c>
      <c r="AA10201">
        <v>0</v>
      </c>
      <c r="AB10201">
        <v>34.67640513312665</v>
      </c>
      <c r="AC10201">
        <v>0</v>
      </c>
      <c r="AD10201">
        <v>0</v>
      </c>
      <c r="AE10201">
        <v>48.402124708849144</v>
      </c>
    </row>
    <row r="10202" spans="1:31" x14ac:dyDescent="0.3">
      <c r="A10202">
        <v>2706198</v>
      </c>
      <c r="B10202">
        <v>1</v>
      </c>
      <c r="C10202" t="s">
        <v>80</v>
      </c>
      <c r="D10202" t="s">
        <v>99</v>
      </c>
      <c r="E10202" t="s">
        <v>150</v>
      </c>
      <c r="F10202" t="s">
        <v>27626</v>
      </c>
      <c r="G10202" t="s">
        <v>300</v>
      </c>
      <c r="H10202" t="s">
        <v>153</v>
      </c>
      <c r="I10202" t="s">
        <v>136</v>
      </c>
      <c r="J10202" t="s">
        <v>137</v>
      </c>
      <c r="K10202" t="s">
        <v>210</v>
      </c>
      <c r="L10202" t="s">
        <v>27627</v>
      </c>
      <c r="M10202" t="s">
        <v>27628</v>
      </c>
      <c r="N10202">
        <v>9.6055555550000005</v>
      </c>
      <c r="O10202">
        <v>0</v>
      </c>
      <c r="P10202">
        <v>0</v>
      </c>
      <c r="Q10202">
        <v>0</v>
      </c>
      <c r="R10202">
        <v>0</v>
      </c>
      <c r="S10202">
        <v>8</v>
      </c>
      <c r="T10202">
        <v>0</v>
      </c>
      <c r="U10202">
        <v>0</v>
      </c>
      <c r="V10202">
        <v>0</v>
      </c>
      <c r="W10202">
        <v>0</v>
      </c>
      <c r="X10202">
        <v>0</v>
      </c>
      <c r="Y10202">
        <v>0</v>
      </c>
      <c r="Z10202">
        <v>0</v>
      </c>
      <c r="AA10202">
        <v>3311.7224380948132</v>
      </c>
      <c r="AB10202">
        <v>0</v>
      </c>
      <c r="AC10202">
        <v>0</v>
      </c>
      <c r="AD10202">
        <v>0</v>
      </c>
      <c r="AE10202">
        <v>3311.7224380948132</v>
      </c>
    </row>
    <row r="10203" spans="1:31" x14ac:dyDescent="0.3">
      <c r="A10203">
        <v>2705929</v>
      </c>
      <c r="B10203">
        <v>1</v>
      </c>
      <c r="C10203" t="s">
        <v>80</v>
      </c>
      <c r="D10203" t="s">
        <v>83</v>
      </c>
      <c r="E10203" t="s">
        <v>156</v>
      </c>
      <c r="F10203" t="s">
        <v>5395</v>
      </c>
      <c r="G10203" t="s">
        <v>152</v>
      </c>
      <c r="H10203" t="s">
        <v>153</v>
      </c>
      <c r="I10203" t="s">
        <v>136</v>
      </c>
      <c r="J10203" t="s">
        <v>137</v>
      </c>
      <c r="K10203" t="s">
        <v>138</v>
      </c>
      <c r="L10203" t="s">
        <v>27629</v>
      </c>
      <c r="M10203" t="s">
        <v>27542</v>
      </c>
      <c r="N10203">
        <v>1.3258333330000001</v>
      </c>
      <c r="O10203">
        <v>0</v>
      </c>
      <c r="P10203">
        <v>1844</v>
      </c>
      <c r="Q10203">
        <v>0</v>
      </c>
      <c r="R10203">
        <v>0</v>
      </c>
      <c r="S10203">
        <v>6</v>
      </c>
      <c r="T10203">
        <v>71</v>
      </c>
      <c r="U10203">
        <v>6</v>
      </c>
      <c r="V10203">
        <v>0</v>
      </c>
      <c r="W10203">
        <v>0</v>
      </c>
      <c r="X10203">
        <v>524.42307672894458</v>
      </c>
      <c r="Y10203">
        <v>0</v>
      </c>
      <c r="Z10203">
        <v>0</v>
      </c>
      <c r="AA10203">
        <v>602.90603115127738</v>
      </c>
      <c r="AB10203">
        <v>95.300908895520706</v>
      </c>
      <c r="AC10203">
        <v>2472.7845632966705</v>
      </c>
      <c r="AD10203">
        <v>0</v>
      </c>
      <c r="AE10203">
        <v>3695.4145800724132</v>
      </c>
    </row>
    <row r="10204" spans="1:31" x14ac:dyDescent="0.3">
      <c r="A10204">
        <v>2706450</v>
      </c>
      <c r="B10204">
        <v>1</v>
      </c>
      <c r="C10204" t="s">
        <v>80</v>
      </c>
      <c r="D10204" t="s">
        <v>96</v>
      </c>
      <c r="E10204" t="s">
        <v>145</v>
      </c>
      <c r="F10204" t="s">
        <v>27630</v>
      </c>
      <c r="G10204" t="s">
        <v>181</v>
      </c>
      <c r="H10204" t="s">
        <v>135</v>
      </c>
      <c r="I10204" t="s">
        <v>136</v>
      </c>
      <c r="J10204" t="s">
        <v>137</v>
      </c>
      <c r="K10204" t="s">
        <v>138</v>
      </c>
      <c r="L10204" t="s">
        <v>27631</v>
      </c>
      <c r="M10204" t="s">
        <v>27632</v>
      </c>
      <c r="N10204">
        <v>3.4108333329999998</v>
      </c>
      <c r="O10204">
        <v>0</v>
      </c>
      <c r="P10204">
        <v>1</v>
      </c>
      <c r="Q10204">
        <v>0</v>
      </c>
      <c r="R10204">
        <v>0</v>
      </c>
      <c r="S10204">
        <v>0</v>
      </c>
      <c r="T10204">
        <v>0</v>
      </c>
      <c r="U10204">
        <v>0</v>
      </c>
      <c r="V10204">
        <v>0</v>
      </c>
      <c r="W10204">
        <v>0</v>
      </c>
      <c r="X10204">
        <v>2.6565716144575333</v>
      </c>
      <c r="Y10204">
        <v>0</v>
      </c>
      <c r="Z10204">
        <v>0</v>
      </c>
      <c r="AA10204">
        <v>0</v>
      </c>
      <c r="AB10204">
        <v>0</v>
      </c>
      <c r="AC10204">
        <v>0</v>
      </c>
      <c r="AD10204">
        <v>0</v>
      </c>
      <c r="AE10204">
        <v>2.6565716144575333</v>
      </c>
    </row>
    <row r="10205" spans="1:31" x14ac:dyDescent="0.3">
      <c r="A10205">
        <v>2706264</v>
      </c>
      <c r="B10205">
        <v>1</v>
      </c>
      <c r="C10205" t="s">
        <v>80</v>
      </c>
      <c r="D10205" t="s">
        <v>105</v>
      </c>
      <c r="E10205" t="s">
        <v>156</v>
      </c>
      <c r="F10205" t="s">
        <v>11616</v>
      </c>
      <c r="G10205" t="s">
        <v>185</v>
      </c>
      <c r="H10205" t="s">
        <v>153</v>
      </c>
      <c r="I10205" t="s">
        <v>136</v>
      </c>
      <c r="J10205" t="s">
        <v>137</v>
      </c>
      <c r="K10205" t="s">
        <v>138</v>
      </c>
      <c r="L10205" t="s">
        <v>27633</v>
      </c>
      <c r="M10205" t="s">
        <v>27634</v>
      </c>
      <c r="N10205">
        <v>1.354166666</v>
      </c>
      <c r="O10205">
        <v>0</v>
      </c>
      <c r="P10205">
        <v>116</v>
      </c>
      <c r="Q10205">
        <v>1</v>
      </c>
      <c r="R10205">
        <v>1</v>
      </c>
      <c r="S10205">
        <v>0</v>
      </c>
      <c r="T10205">
        <v>38</v>
      </c>
      <c r="U10205">
        <v>0</v>
      </c>
      <c r="V10205">
        <v>0</v>
      </c>
      <c r="W10205">
        <v>0</v>
      </c>
      <c r="X10205">
        <v>38.595377669735875</v>
      </c>
      <c r="Y10205">
        <v>0.51858200576436253</v>
      </c>
      <c r="Z10205">
        <v>0</v>
      </c>
      <c r="AA10205">
        <v>0</v>
      </c>
      <c r="AB10205">
        <v>31.484923828548283</v>
      </c>
      <c r="AC10205">
        <v>0</v>
      </c>
      <c r="AD10205">
        <v>0</v>
      </c>
      <c r="AE10205">
        <v>70.59888350404853</v>
      </c>
    </row>
    <row r="10206" spans="1:31" x14ac:dyDescent="0.3">
      <c r="A10206">
        <v>2705856</v>
      </c>
      <c r="B10206">
        <v>2</v>
      </c>
      <c r="C10206" t="s">
        <v>81</v>
      </c>
      <c r="D10206" t="s">
        <v>113</v>
      </c>
      <c r="E10206" t="s">
        <v>213</v>
      </c>
      <c r="F10206" t="s">
        <v>7737</v>
      </c>
      <c r="G10206" t="s">
        <v>185</v>
      </c>
      <c r="H10206" t="s">
        <v>153</v>
      </c>
      <c r="I10206" t="s">
        <v>136</v>
      </c>
      <c r="J10206" t="s">
        <v>137</v>
      </c>
      <c r="K10206" t="s">
        <v>138</v>
      </c>
      <c r="L10206" t="s">
        <v>27635</v>
      </c>
      <c r="M10206" t="s">
        <v>27636</v>
      </c>
      <c r="N10206">
        <v>0.61805555499999998</v>
      </c>
      <c r="O10206">
        <v>3</v>
      </c>
      <c r="P10206">
        <v>371</v>
      </c>
      <c r="Q10206">
        <v>13</v>
      </c>
      <c r="R10206">
        <v>3</v>
      </c>
      <c r="S10206">
        <v>8</v>
      </c>
      <c r="T10206">
        <v>10</v>
      </c>
      <c r="U10206">
        <v>2</v>
      </c>
      <c r="V10206">
        <v>0</v>
      </c>
      <c r="W10206">
        <v>0.3300287744225</v>
      </c>
      <c r="X10206">
        <v>32.865986124215929</v>
      </c>
      <c r="Y10206">
        <v>11.703551426048353</v>
      </c>
      <c r="Z10206">
        <v>0.36080141606414662</v>
      </c>
      <c r="AA10206">
        <v>9.2972565270731025</v>
      </c>
      <c r="AB10206">
        <v>4.741311762652666</v>
      </c>
      <c r="AC10206">
        <v>98.075266554072428</v>
      </c>
      <c r="AD10206">
        <v>0</v>
      </c>
      <c r="AE10206">
        <v>157.37420258454912</v>
      </c>
    </row>
    <row r="10207" spans="1:31" x14ac:dyDescent="0.3">
      <c r="A10207">
        <v>2705743</v>
      </c>
      <c r="B10207">
        <v>1</v>
      </c>
      <c r="C10207" t="s">
        <v>80</v>
      </c>
      <c r="D10207" t="s">
        <v>83</v>
      </c>
      <c r="E10207" t="s">
        <v>173</v>
      </c>
      <c r="F10207" t="s">
        <v>27637</v>
      </c>
      <c r="G10207" t="s">
        <v>158</v>
      </c>
      <c r="H10207" t="s">
        <v>153</v>
      </c>
      <c r="I10207" t="s">
        <v>136</v>
      </c>
      <c r="J10207" t="s">
        <v>3</v>
      </c>
      <c r="K10207" t="s">
        <v>138</v>
      </c>
      <c r="L10207" t="s">
        <v>27638</v>
      </c>
      <c r="M10207" t="s">
        <v>27639</v>
      </c>
      <c r="N10207">
        <v>0.57083333300000005</v>
      </c>
      <c r="O10207">
        <v>0</v>
      </c>
      <c r="P10207">
        <v>5970</v>
      </c>
      <c r="Q10207">
        <v>0</v>
      </c>
      <c r="R10207">
        <v>1</v>
      </c>
      <c r="S10207">
        <v>2</v>
      </c>
      <c r="T10207">
        <v>1016</v>
      </c>
      <c r="U10207">
        <v>0</v>
      </c>
      <c r="V10207">
        <v>4</v>
      </c>
      <c r="W10207">
        <v>0</v>
      </c>
      <c r="X10207">
        <v>693.00418666540781</v>
      </c>
      <c r="Y10207">
        <v>0</v>
      </c>
      <c r="Z10207">
        <v>0</v>
      </c>
      <c r="AA10207">
        <v>40.181111308002748</v>
      </c>
      <c r="AB10207">
        <v>552.11428819084597</v>
      </c>
      <c r="AC10207">
        <v>0</v>
      </c>
      <c r="AD10207">
        <v>39.43798738197588</v>
      </c>
      <c r="AE10207">
        <v>1324.7375735462326</v>
      </c>
    </row>
    <row r="10208" spans="1:31" x14ac:dyDescent="0.3">
      <c r="A10208">
        <v>2706407</v>
      </c>
      <c r="B10208">
        <v>1</v>
      </c>
      <c r="C10208" t="s">
        <v>81</v>
      </c>
      <c r="D10208" t="s">
        <v>119</v>
      </c>
      <c r="E10208" t="s">
        <v>161</v>
      </c>
      <c r="F10208" t="s">
        <v>27640</v>
      </c>
      <c r="G10208" t="s">
        <v>163</v>
      </c>
      <c r="H10208" t="s">
        <v>135</v>
      </c>
      <c r="I10208" t="s">
        <v>136</v>
      </c>
      <c r="J10208" t="s">
        <v>137</v>
      </c>
      <c r="K10208" t="s">
        <v>138</v>
      </c>
      <c r="L10208" t="s">
        <v>27641</v>
      </c>
      <c r="M10208" t="s">
        <v>27642</v>
      </c>
      <c r="N10208">
        <v>3.1974999999999998</v>
      </c>
      <c r="O10208">
        <v>0</v>
      </c>
      <c r="P10208">
        <v>7</v>
      </c>
      <c r="Q10208">
        <v>0</v>
      </c>
      <c r="R10208">
        <v>0</v>
      </c>
      <c r="S10208">
        <v>0</v>
      </c>
      <c r="T10208">
        <v>0</v>
      </c>
      <c r="U10208">
        <v>0</v>
      </c>
      <c r="V10208">
        <v>0</v>
      </c>
      <c r="W10208">
        <v>0</v>
      </c>
      <c r="X10208">
        <v>8.0441464711360003E-2</v>
      </c>
      <c r="Y10208">
        <v>0</v>
      </c>
      <c r="Z10208">
        <v>0</v>
      </c>
      <c r="AA10208">
        <v>0</v>
      </c>
      <c r="AB10208">
        <v>0</v>
      </c>
      <c r="AC10208">
        <v>0</v>
      </c>
      <c r="AD10208">
        <v>0</v>
      </c>
      <c r="AE10208">
        <v>8.0441464711360003E-2</v>
      </c>
    </row>
    <row r="10209" spans="1:31" x14ac:dyDescent="0.3">
      <c r="A10209">
        <v>2706576</v>
      </c>
      <c r="B10209">
        <v>1</v>
      </c>
      <c r="C10209" t="s">
        <v>80</v>
      </c>
      <c r="D10209" t="s">
        <v>93</v>
      </c>
      <c r="E10209" t="s">
        <v>150</v>
      </c>
      <c r="F10209" t="s">
        <v>27643</v>
      </c>
      <c r="G10209" t="s">
        <v>152</v>
      </c>
      <c r="H10209" t="s">
        <v>153</v>
      </c>
      <c r="I10209" t="s">
        <v>136</v>
      </c>
      <c r="J10209" t="s">
        <v>137</v>
      </c>
      <c r="K10209" t="s">
        <v>138</v>
      </c>
      <c r="L10209" t="s">
        <v>27644</v>
      </c>
      <c r="M10209" t="s">
        <v>27645</v>
      </c>
      <c r="N10209">
        <v>6.2222222000000001E-2</v>
      </c>
      <c r="O10209">
        <v>0</v>
      </c>
      <c r="P10209">
        <v>717</v>
      </c>
      <c r="Q10209">
        <v>10</v>
      </c>
      <c r="R10209">
        <v>246</v>
      </c>
      <c r="S10209">
        <v>21</v>
      </c>
      <c r="T10209">
        <v>156</v>
      </c>
      <c r="U10209">
        <v>0</v>
      </c>
      <c r="V10209">
        <v>0</v>
      </c>
      <c r="W10209">
        <v>0</v>
      </c>
      <c r="X10209">
        <v>7.2485597698053859</v>
      </c>
      <c r="Y10209">
        <v>1.3366130805128267</v>
      </c>
      <c r="Z10209">
        <v>3.3971618950707194</v>
      </c>
      <c r="AA10209">
        <v>4.6648023401957595</v>
      </c>
      <c r="AB10209">
        <v>5.0573981523206397</v>
      </c>
      <c r="AC10209">
        <v>0</v>
      </c>
      <c r="AD10209">
        <v>0</v>
      </c>
      <c r="AE10209">
        <v>21.704535237905333</v>
      </c>
    </row>
    <row r="10210" spans="1:31" x14ac:dyDescent="0.3">
      <c r="A10210">
        <v>2705972</v>
      </c>
      <c r="B10210">
        <v>1</v>
      </c>
      <c r="C10210" t="s">
        <v>80</v>
      </c>
      <c r="D10210" t="s">
        <v>100</v>
      </c>
      <c r="E10210" t="s">
        <v>161</v>
      </c>
      <c r="F10210" t="s">
        <v>27646</v>
      </c>
      <c r="G10210" t="s">
        <v>202</v>
      </c>
      <c r="H10210" t="s">
        <v>135</v>
      </c>
      <c r="I10210" t="s">
        <v>136</v>
      </c>
      <c r="J10210" t="s">
        <v>137</v>
      </c>
      <c r="K10210" t="s">
        <v>138</v>
      </c>
      <c r="L10210" t="s">
        <v>27647</v>
      </c>
      <c r="M10210" t="s">
        <v>27648</v>
      </c>
      <c r="N10210">
        <v>1.3405555549999999</v>
      </c>
      <c r="O10210">
        <v>0</v>
      </c>
      <c r="P10210">
        <v>9</v>
      </c>
      <c r="Q10210">
        <v>0</v>
      </c>
      <c r="R10210">
        <v>4</v>
      </c>
      <c r="S10210">
        <v>0</v>
      </c>
      <c r="T10210">
        <v>4</v>
      </c>
      <c r="U10210">
        <v>0</v>
      </c>
      <c r="V10210">
        <v>0</v>
      </c>
      <c r="W10210">
        <v>0</v>
      </c>
      <c r="X10210">
        <v>1.8231740143041599</v>
      </c>
      <c r="Y10210">
        <v>0</v>
      </c>
      <c r="Z10210">
        <v>4.1106616037711907</v>
      </c>
      <c r="AA10210">
        <v>0</v>
      </c>
      <c r="AB10210">
        <v>3.8397834184928405</v>
      </c>
      <c r="AC10210">
        <v>0</v>
      </c>
      <c r="AD10210">
        <v>0</v>
      </c>
      <c r="AE10210">
        <v>9.7736190365681921</v>
      </c>
    </row>
    <row r="10211" spans="1:31" x14ac:dyDescent="0.3">
      <c r="A10211">
        <v>2706278</v>
      </c>
      <c r="B10211">
        <v>1</v>
      </c>
      <c r="C10211" t="s">
        <v>81</v>
      </c>
      <c r="D10211" t="s">
        <v>123</v>
      </c>
      <c r="E10211" t="s">
        <v>161</v>
      </c>
      <c r="F10211" t="s">
        <v>27649</v>
      </c>
      <c r="G10211" t="s">
        <v>163</v>
      </c>
      <c r="H10211" t="s">
        <v>135</v>
      </c>
      <c r="I10211" t="s">
        <v>136</v>
      </c>
      <c r="J10211" t="s">
        <v>137</v>
      </c>
      <c r="K10211" t="s">
        <v>138</v>
      </c>
      <c r="L10211" t="s">
        <v>27650</v>
      </c>
      <c r="M10211" t="s">
        <v>27651</v>
      </c>
      <c r="N10211">
        <v>2.281666666</v>
      </c>
      <c r="O10211">
        <v>0</v>
      </c>
      <c r="P10211">
        <v>6</v>
      </c>
      <c r="Q10211">
        <v>0</v>
      </c>
      <c r="R10211">
        <v>0</v>
      </c>
      <c r="S10211">
        <v>0</v>
      </c>
      <c r="T10211">
        <v>2</v>
      </c>
      <c r="U10211">
        <v>0</v>
      </c>
      <c r="V10211">
        <v>0</v>
      </c>
      <c r="W10211">
        <v>0</v>
      </c>
      <c r="X10211">
        <v>2.7720736237684784</v>
      </c>
      <c r="Y10211">
        <v>0</v>
      </c>
      <c r="Z10211">
        <v>0</v>
      </c>
      <c r="AA10211">
        <v>0</v>
      </c>
      <c r="AB10211">
        <v>3.1180467944325003</v>
      </c>
      <c r="AC10211">
        <v>0</v>
      </c>
      <c r="AD10211">
        <v>0</v>
      </c>
      <c r="AE10211">
        <v>5.8901204182009792</v>
      </c>
    </row>
    <row r="10212" spans="1:31" x14ac:dyDescent="0.3">
      <c r="A10212">
        <v>2705637</v>
      </c>
      <c r="B10212">
        <v>1</v>
      </c>
      <c r="C10212" t="s">
        <v>80</v>
      </c>
      <c r="D10212" t="s">
        <v>82</v>
      </c>
      <c r="E10212" t="s">
        <v>145</v>
      </c>
      <c r="F10212" t="s">
        <v>5140</v>
      </c>
      <c r="G10212" t="s">
        <v>147</v>
      </c>
      <c r="H10212" t="s">
        <v>135</v>
      </c>
      <c r="I10212" t="s">
        <v>136</v>
      </c>
      <c r="J10212" t="s">
        <v>137</v>
      </c>
      <c r="K10212" t="s">
        <v>138</v>
      </c>
      <c r="L10212" t="s">
        <v>27652</v>
      </c>
      <c r="M10212" t="s">
        <v>27653</v>
      </c>
      <c r="N10212">
        <v>2.3772222219999999</v>
      </c>
      <c r="O10212">
        <v>0</v>
      </c>
      <c r="P10212">
        <v>0</v>
      </c>
      <c r="Q10212">
        <v>0</v>
      </c>
      <c r="R10212">
        <v>0</v>
      </c>
      <c r="S10212">
        <v>0</v>
      </c>
      <c r="T10212">
        <v>1</v>
      </c>
      <c r="U10212">
        <v>0</v>
      </c>
      <c r="V10212">
        <v>0</v>
      </c>
      <c r="W10212">
        <v>0</v>
      </c>
      <c r="X10212">
        <v>0</v>
      </c>
      <c r="Y10212">
        <v>0</v>
      </c>
      <c r="Z10212">
        <v>0</v>
      </c>
      <c r="AA10212">
        <v>0</v>
      </c>
      <c r="AB10212">
        <v>2.9154943346785087</v>
      </c>
      <c r="AC10212">
        <v>0</v>
      </c>
      <c r="AD10212">
        <v>0</v>
      </c>
      <c r="AE10212">
        <v>2.9154943346785087</v>
      </c>
    </row>
    <row r="10213" spans="1:31" x14ac:dyDescent="0.3">
      <c r="A10213">
        <v>2707154</v>
      </c>
      <c r="B10213">
        <v>1</v>
      </c>
      <c r="C10213" t="s">
        <v>80</v>
      </c>
      <c r="D10213" t="s">
        <v>93</v>
      </c>
      <c r="E10213" t="s">
        <v>132</v>
      </c>
      <c r="F10213" t="s">
        <v>27654</v>
      </c>
      <c r="G10213" t="s">
        <v>134</v>
      </c>
      <c r="H10213" t="s">
        <v>135</v>
      </c>
      <c r="I10213" t="s">
        <v>136</v>
      </c>
      <c r="J10213" t="s">
        <v>137</v>
      </c>
      <c r="K10213" t="s">
        <v>138</v>
      </c>
      <c r="L10213" t="s">
        <v>27655</v>
      </c>
      <c r="M10213" t="s">
        <v>27656</v>
      </c>
      <c r="N10213">
        <v>1.041666666</v>
      </c>
      <c r="O10213">
        <v>0</v>
      </c>
      <c r="P10213">
        <v>11</v>
      </c>
      <c r="Q10213">
        <v>0</v>
      </c>
      <c r="R10213">
        <v>26</v>
      </c>
      <c r="S10213">
        <v>0</v>
      </c>
      <c r="T10213">
        <v>19</v>
      </c>
      <c r="U10213">
        <v>0</v>
      </c>
      <c r="V10213">
        <v>0</v>
      </c>
      <c r="W10213">
        <v>0</v>
      </c>
      <c r="X10213">
        <v>0</v>
      </c>
      <c r="Y10213">
        <v>0</v>
      </c>
      <c r="Z10213">
        <v>1.1944696998394599</v>
      </c>
      <c r="AA10213">
        <v>0</v>
      </c>
      <c r="AB10213">
        <v>1.7560851621250002</v>
      </c>
      <c r="AC10213">
        <v>0</v>
      </c>
      <c r="AD10213">
        <v>0</v>
      </c>
      <c r="AE10213">
        <v>2.9505548619644602</v>
      </c>
    </row>
    <row r="10214" spans="1:31" x14ac:dyDescent="0.3">
      <c r="A10214">
        <v>2705680</v>
      </c>
      <c r="B10214">
        <v>1</v>
      </c>
      <c r="C10214" t="s">
        <v>81</v>
      </c>
      <c r="D10214" t="s">
        <v>120</v>
      </c>
      <c r="E10214" t="s">
        <v>213</v>
      </c>
      <c r="F10214" t="s">
        <v>2002</v>
      </c>
      <c r="G10214" t="s">
        <v>152</v>
      </c>
      <c r="H10214" t="s">
        <v>153</v>
      </c>
      <c r="I10214" t="s">
        <v>136</v>
      </c>
      <c r="J10214" t="s">
        <v>137</v>
      </c>
      <c r="K10214" t="s">
        <v>138</v>
      </c>
      <c r="L10214" t="s">
        <v>27657</v>
      </c>
      <c r="M10214" t="s">
        <v>27658</v>
      </c>
      <c r="N10214">
        <v>0.48527777700000002</v>
      </c>
      <c r="O10214">
        <v>2</v>
      </c>
      <c r="P10214">
        <v>1</v>
      </c>
      <c r="Q10214">
        <v>66</v>
      </c>
      <c r="R10214">
        <v>29</v>
      </c>
      <c r="S10214">
        <v>6</v>
      </c>
      <c r="T10214">
        <v>2</v>
      </c>
      <c r="U10214">
        <v>1</v>
      </c>
      <c r="V10214">
        <v>0</v>
      </c>
      <c r="W10214">
        <v>0.19603113204999997</v>
      </c>
      <c r="X10214">
        <v>0</v>
      </c>
      <c r="Y10214">
        <v>2.1921831766333333</v>
      </c>
      <c r="Z10214">
        <v>0.51187830245999999</v>
      </c>
      <c r="AA10214">
        <v>67.37511988340664</v>
      </c>
      <c r="AB10214">
        <v>0</v>
      </c>
      <c r="AC10214">
        <v>102.19387426104343</v>
      </c>
      <c r="AD10214">
        <v>0</v>
      </c>
      <c r="AE10214">
        <v>172.46908675559342</v>
      </c>
    </row>
    <row r="10215" spans="1:31" x14ac:dyDescent="0.3">
      <c r="A10215">
        <v>2706221</v>
      </c>
      <c r="B10215">
        <v>1</v>
      </c>
      <c r="C10215" t="s">
        <v>80</v>
      </c>
      <c r="D10215" t="s">
        <v>93</v>
      </c>
      <c r="E10215" t="s">
        <v>150</v>
      </c>
      <c r="F10215" t="s">
        <v>5049</v>
      </c>
      <c r="G10215" t="s">
        <v>152</v>
      </c>
      <c r="H10215" t="s">
        <v>153</v>
      </c>
      <c r="I10215" t="s">
        <v>136</v>
      </c>
      <c r="J10215" t="s">
        <v>137</v>
      </c>
      <c r="K10215" t="s">
        <v>138</v>
      </c>
      <c r="L10215" t="s">
        <v>27659</v>
      </c>
      <c r="M10215" t="s">
        <v>27660</v>
      </c>
      <c r="N10215">
        <v>1.5805555549999999</v>
      </c>
      <c r="O10215">
        <v>0</v>
      </c>
      <c r="P10215">
        <v>0</v>
      </c>
      <c r="Q10215">
        <v>12</v>
      </c>
      <c r="R10215">
        <v>0</v>
      </c>
      <c r="S10215">
        <v>1</v>
      </c>
      <c r="T10215">
        <v>0</v>
      </c>
      <c r="U10215">
        <v>0</v>
      </c>
      <c r="V10215">
        <v>0</v>
      </c>
      <c r="W10215">
        <v>0</v>
      </c>
      <c r="X10215">
        <v>0</v>
      </c>
      <c r="Y10215">
        <v>94.992271228499831</v>
      </c>
      <c r="Z10215">
        <v>0</v>
      </c>
      <c r="AA10215">
        <v>5.8829171181449906</v>
      </c>
      <c r="AB10215">
        <v>0</v>
      </c>
      <c r="AC10215">
        <v>0</v>
      </c>
      <c r="AD10215">
        <v>0</v>
      </c>
      <c r="AE10215">
        <v>100.87518834664482</v>
      </c>
    </row>
    <row r="10216" spans="1:31" x14ac:dyDescent="0.3">
      <c r="A10216">
        <v>2706579</v>
      </c>
      <c r="B10216">
        <v>1</v>
      </c>
      <c r="C10216" t="s">
        <v>80</v>
      </c>
      <c r="D10216" t="s">
        <v>82</v>
      </c>
      <c r="E10216" t="s">
        <v>200</v>
      </c>
      <c r="F10216" t="s">
        <v>6302</v>
      </c>
      <c r="G10216" t="s">
        <v>543</v>
      </c>
      <c r="H10216" t="s">
        <v>135</v>
      </c>
      <c r="I10216" t="s">
        <v>136</v>
      </c>
      <c r="J10216" t="s">
        <v>137</v>
      </c>
      <c r="K10216" t="s">
        <v>138</v>
      </c>
      <c r="L10216" t="s">
        <v>27661</v>
      </c>
      <c r="M10216" t="s">
        <v>27662</v>
      </c>
      <c r="N10216">
        <v>1.076944444</v>
      </c>
      <c r="O10216">
        <v>0</v>
      </c>
      <c r="P10216">
        <v>67</v>
      </c>
      <c r="Q10216">
        <v>0</v>
      </c>
      <c r="R10216">
        <v>0</v>
      </c>
      <c r="S10216">
        <v>0</v>
      </c>
      <c r="T10216">
        <v>29</v>
      </c>
      <c r="U10216">
        <v>0</v>
      </c>
      <c r="V10216">
        <v>0</v>
      </c>
      <c r="W10216">
        <v>0</v>
      </c>
      <c r="X10216">
        <v>16.931610951332765</v>
      </c>
      <c r="Y10216">
        <v>0</v>
      </c>
      <c r="Z10216">
        <v>0</v>
      </c>
      <c r="AA10216">
        <v>0</v>
      </c>
      <c r="AB10216">
        <v>27.030257991443683</v>
      </c>
      <c r="AC10216">
        <v>0</v>
      </c>
      <c r="AD10216">
        <v>0</v>
      </c>
      <c r="AE10216">
        <v>43.961868942776448</v>
      </c>
    </row>
    <row r="10217" spans="1:31" x14ac:dyDescent="0.3">
      <c r="A10217">
        <v>2705938</v>
      </c>
      <c r="B10217">
        <v>1</v>
      </c>
      <c r="C10217" t="s">
        <v>80</v>
      </c>
      <c r="D10217" t="s">
        <v>97</v>
      </c>
      <c r="E10217" t="s">
        <v>150</v>
      </c>
      <c r="F10217" t="s">
        <v>27663</v>
      </c>
      <c r="G10217" t="s">
        <v>152</v>
      </c>
      <c r="H10217" t="s">
        <v>153</v>
      </c>
      <c r="I10217" t="s">
        <v>136</v>
      </c>
      <c r="J10217" t="s">
        <v>137</v>
      </c>
      <c r="K10217" t="s">
        <v>138</v>
      </c>
      <c r="L10217" t="s">
        <v>27664</v>
      </c>
      <c r="M10217" t="s">
        <v>27665</v>
      </c>
      <c r="N10217">
        <v>0.39972222200000002</v>
      </c>
      <c r="O10217">
        <v>16</v>
      </c>
      <c r="P10217">
        <v>14998</v>
      </c>
      <c r="Q10217">
        <v>31</v>
      </c>
      <c r="R10217">
        <v>895</v>
      </c>
      <c r="S10217">
        <v>86</v>
      </c>
      <c r="T10217">
        <v>1606</v>
      </c>
      <c r="U10217">
        <v>3</v>
      </c>
      <c r="V10217">
        <v>2</v>
      </c>
      <c r="W10217">
        <v>42.802412011392121</v>
      </c>
      <c r="X10217">
        <v>1251.7496000777317</v>
      </c>
      <c r="Y10217">
        <v>39.588883724115362</v>
      </c>
      <c r="Z10217">
        <v>101.55371416831414</v>
      </c>
      <c r="AA10217">
        <v>530.20171218572375</v>
      </c>
      <c r="AB10217">
        <v>690.93832261070804</v>
      </c>
      <c r="AC10217">
        <v>76.475976226427505</v>
      </c>
      <c r="AD10217">
        <v>13.493004982145207</v>
      </c>
      <c r="AE10217">
        <v>2746.8036259865576</v>
      </c>
    </row>
    <row r="10218" spans="1:31" x14ac:dyDescent="0.3">
      <c r="A10218">
        <v>2705746</v>
      </c>
      <c r="B10218">
        <v>1</v>
      </c>
      <c r="C10218" t="s">
        <v>81</v>
      </c>
      <c r="D10218" t="s">
        <v>112</v>
      </c>
      <c r="E10218" t="s">
        <v>156</v>
      </c>
      <c r="F10218" t="s">
        <v>27666</v>
      </c>
      <c r="G10218" t="s">
        <v>152</v>
      </c>
      <c r="H10218" t="s">
        <v>153</v>
      </c>
      <c r="I10218" t="s">
        <v>136</v>
      </c>
      <c r="J10218" t="s">
        <v>137</v>
      </c>
      <c r="K10218" t="s">
        <v>138</v>
      </c>
      <c r="L10218" t="s">
        <v>5955</v>
      </c>
      <c r="M10218" t="s">
        <v>27667</v>
      </c>
      <c r="N10218">
        <v>0.84944444399999997</v>
      </c>
      <c r="O10218">
        <v>0</v>
      </c>
      <c r="P10218">
        <v>2719</v>
      </c>
      <c r="Q10218">
        <v>0</v>
      </c>
      <c r="R10218">
        <v>92</v>
      </c>
      <c r="S10218">
        <v>1</v>
      </c>
      <c r="T10218">
        <v>96</v>
      </c>
      <c r="U10218">
        <v>0</v>
      </c>
      <c r="V10218">
        <v>0</v>
      </c>
      <c r="W10218">
        <v>0</v>
      </c>
      <c r="X10218">
        <v>448.71415872140904</v>
      </c>
      <c r="Y10218">
        <v>0</v>
      </c>
      <c r="Z10218">
        <v>3.2456006092507246</v>
      </c>
      <c r="AA10218">
        <v>16.08925630964178</v>
      </c>
      <c r="AB10218">
        <v>85.7809653635356</v>
      </c>
      <c r="AC10218">
        <v>0</v>
      </c>
      <c r="AD10218">
        <v>0</v>
      </c>
      <c r="AE10218">
        <v>553.82998100383713</v>
      </c>
    </row>
    <row r="10219" spans="1:31" x14ac:dyDescent="0.3">
      <c r="A10219">
        <v>2706101</v>
      </c>
      <c r="B10219">
        <v>1</v>
      </c>
      <c r="C10219" t="s">
        <v>81</v>
      </c>
      <c r="D10219" t="s">
        <v>122</v>
      </c>
      <c r="E10219" t="s">
        <v>213</v>
      </c>
      <c r="F10219" t="s">
        <v>11048</v>
      </c>
      <c r="G10219" t="s">
        <v>152</v>
      </c>
      <c r="H10219" t="s">
        <v>153</v>
      </c>
      <c r="I10219" t="s">
        <v>136</v>
      </c>
      <c r="J10219" t="s">
        <v>137</v>
      </c>
      <c r="K10219" t="s">
        <v>138</v>
      </c>
      <c r="L10219" t="s">
        <v>27668</v>
      </c>
      <c r="M10219" t="s">
        <v>27669</v>
      </c>
      <c r="N10219">
        <v>1.9436111110000001</v>
      </c>
      <c r="O10219">
        <v>5</v>
      </c>
      <c r="P10219">
        <v>215</v>
      </c>
      <c r="Q10219">
        <v>11</v>
      </c>
      <c r="R10219">
        <v>3</v>
      </c>
      <c r="S10219">
        <v>2</v>
      </c>
      <c r="T10219">
        <v>21</v>
      </c>
      <c r="U10219">
        <v>0</v>
      </c>
      <c r="V10219">
        <v>0</v>
      </c>
      <c r="W10219">
        <v>1.8062675975208333</v>
      </c>
      <c r="X10219">
        <v>49.966859690160064</v>
      </c>
      <c r="Y10219">
        <v>4.2428377835818258</v>
      </c>
      <c r="Z10219">
        <v>0.10606325001384002</v>
      </c>
      <c r="AA10219">
        <v>177.06834201484168</v>
      </c>
      <c r="AB10219">
        <v>12.746582908924871</v>
      </c>
      <c r="AC10219">
        <v>0</v>
      </c>
      <c r="AD10219">
        <v>0</v>
      </c>
      <c r="AE10219">
        <v>245.9369532450431</v>
      </c>
    </row>
    <row r="10220" spans="1:31" x14ac:dyDescent="0.3">
      <c r="A10220">
        <v>2705706</v>
      </c>
      <c r="B10220">
        <v>1</v>
      </c>
      <c r="C10220" t="s">
        <v>81</v>
      </c>
      <c r="D10220" t="s">
        <v>126</v>
      </c>
      <c r="E10220" t="s">
        <v>156</v>
      </c>
      <c r="F10220" t="s">
        <v>27670</v>
      </c>
      <c r="G10220" t="s">
        <v>152</v>
      </c>
      <c r="H10220" t="s">
        <v>153</v>
      </c>
      <c r="I10220" t="s">
        <v>136</v>
      </c>
      <c r="J10220" t="s">
        <v>137</v>
      </c>
      <c r="K10220" t="s">
        <v>138</v>
      </c>
      <c r="L10220" t="s">
        <v>27671</v>
      </c>
      <c r="M10220" t="s">
        <v>27672</v>
      </c>
      <c r="N10220">
        <v>0.136944444</v>
      </c>
      <c r="O10220">
        <v>0</v>
      </c>
      <c r="P10220">
        <v>1416</v>
      </c>
      <c r="Q10220">
        <v>15</v>
      </c>
      <c r="R10220">
        <v>123</v>
      </c>
      <c r="S10220">
        <v>3</v>
      </c>
      <c r="T10220">
        <v>307</v>
      </c>
      <c r="U10220">
        <v>0</v>
      </c>
      <c r="V10220">
        <v>1</v>
      </c>
      <c r="W10220">
        <v>0</v>
      </c>
      <c r="X10220">
        <v>31.030899702218566</v>
      </c>
      <c r="Y10220">
        <v>2.7173711499474127</v>
      </c>
      <c r="Z10220">
        <v>4.4756783422776909</v>
      </c>
      <c r="AA10220">
        <v>1.5652753382436024</v>
      </c>
      <c r="AB10220">
        <v>26.621393845739881</v>
      </c>
      <c r="AC10220">
        <v>0</v>
      </c>
      <c r="AD10220">
        <v>9.3644958728906671E-2</v>
      </c>
      <c r="AE10220">
        <v>66.504263337156061</v>
      </c>
    </row>
    <row r="10221" spans="1:31" x14ac:dyDescent="0.3">
      <c r="A10221">
        <v>2705852</v>
      </c>
      <c r="B10221">
        <v>1</v>
      </c>
      <c r="C10221" t="s">
        <v>81</v>
      </c>
      <c r="D10221" t="s">
        <v>127</v>
      </c>
      <c r="E10221" t="s">
        <v>156</v>
      </c>
      <c r="F10221" t="s">
        <v>27673</v>
      </c>
      <c r="G10221" t="s">
        <v>185</v>
      </c>
      <c r="H10221" t="s">
        <v>153</v>
      </c>
      <c r="I10221" t="s">
        <v>136</v>
      </c>
      <c r="J10221" t="s">
        <v>137</v>
      </c>
      <c r="K10221" t="s">
        <v>138</v>
      </c>
      <c r="L10221" t="s">
        <v>27674</v>
      </c>
      <c r="M10221" t="s">
        <v>27675</v>
      </c>
      <c r="N10221">
        <v>3.4288888879999999</v>
      </c>
      <c r="O10221">
        <v>0</v>
      </c>
      <c r="P10221">
        <v>6</v>
      </c>
      <c r="Q10221">
        <v>0</v>
      </c>
      <c r="R10221">
        <v>19</v>
      </c>
      <c r="S10221">
        <v>0</v>
      </c>
      <c r="T10221">
        <v>1</v>
      </c>
      <c r="U10221">
        <v>0</v>
      </c>
      <c r="V10221">
        <v>0</v>
      </c>
      <c r="W10221">
        <v>0</v>
      </c>
      <c r="X10221">
        <v>0</v>
      </c>
      <c r="Y10221">
        <v>0</v>
      </c>
      <c r="Z10221">
        <v>1.3349903726838968</v>
      </c>
      <c r="AA10221">
        <v>0</v>
      </c>
      <c r="AB10221">
        <v>0</v>
      </c>
      <c r="AC10221">
        <v>0</v>
      </c>
      <c r="AD10221">
        <v>0</v>
      </c>
      <c r="AE10221">
        <v>1.3349903726838968</v>
      </c>
    </row>
    <row r="10222" spans="1:31" x14ac:dyDescent="0.3">
      <c r="A10222">
        <v>2706167</v>
      </c>
      <c r="B10222">
        <v>1</v>
      </c>
      <c r="C10222" t="s">
        <v>80</v>
      </c>
      <c r="D10222" t="s">
        <v>106</v>
      </c>
      <c r="E10222" t="s">
        <v>161</v>
      </c>
      <c r="F10222" t="s">
        <v>27676</v>
      </c>
      <c r="G10222" t="s">
        <v>170</v>
      </c>
      <c r="H10222" t="s">
        <v>135</v>
      </c>
      <c r="I10222" t="s">
        <v>136</v>
      </c>
      <c r="J10222" t="s">
        <v>137</v>
      </c>
      <c r="K10222" t="s">
        <v>138</v>
      </c>
      <c r="L10222" t="s">
        <v>27677</v>
      </c>
      <c r="M10222" t="s">
        <v>27678</v>
      </c>
      <c r="N10222">
        <v>0.27555555500000001</v>
      </c>
      <c r="O10222">
        <v>0</v>
      </c>
      <c r="P10222">
        <v>40</v>
      </c>
      <c r="Q10222">
        <v>0</v>
      </c>
      <c r="R10222">
        <v>0</v>
      </c>
      <c r="S10222">
        <v>0</v>
      </c>
      <c r="T10222">
        <v>3</v>
      </c>
      <c r="U10222">
        <v>0</v>
      </c>
      <c r="V10222">
        <v>0</v>
      </c>
      <c r="W10222">
        <v>0</v>
      </c>
      <c r="X10222">
        <v>1.7228701737406402</v>
      </c>
      <c r="Y10222">
        <v>0</v>
      </c>
      <c r="Z10222">
        <v>0</v>
      </c>
      <c r="AA10222">
        <v>0</v>
      </c>
      <c r="AB10222">
        <v>0.27216434841578668</v>
      </c>
      <c r="AC10222">
        <v>0</v>
      </c>
      <c r="AD10222">
        <v>0</v>
      </c>
      <c r="AE10222">
        <v>1.995034522156427</v>
      </c>
    </row>
    <row r="10223" spans="1:31" x14ac:dyDescent="0.3">
      <c r="A10223">
        <v>2705812</v>
      </c>
      <c r="B10223">
        <v>1</v>
      </c>
      <c r="C10223" t="s">
        <v>81</v>
      </c>
      <c r="D10223" t="s">
        <v>121</v>
      </c>
      <c r="E10223" t="s">
        <v>156</v>
      </c>
      <c r="F10223" t="s">
        <v>27679</v>
      </c>
      <c r="G10223" t="s">
        <v>1613</v>
      </c>
      <c r="H10223" t="s">
        <v>153</v>
      </c>
      <c r="I10223" t="s">
        <v>136</v>
      </c>
      <c r="J10223" t="s">
        <v>137</v>
      </c>
      <c r="K10223" t="s">
        <v>138</v>
      </c>
      <c r="L10223" t="s">
        <v>27680</v>
      </c>
      <c r="M10223" t="s">
        <v>27681</v>
      </c>
      <c r="N10223">
        <v>0.826944444</v>
      </c>
      <c r="O10223">
        <v>0</v>
      </c>
      <c r="P10223">
        <v>0</v>
      </c>
      <c r="Q10223">
        <v>0</v>
      </c>
      <c r="R10223">
        <v>0</v>
      </c>
      <c r="S10223">
        <v>0</v>
      </c>
      <c r="T10223">
        <v>21</v>
      </c>
      <c r="U10223">
        <v>0</v>
      </c>
      <c r="V10223">
        <v>0</v>
      </c>
      <c r="W10223">
        <v>0</v>
      </c>
      <c r="X10223">
        <v>0</v>
      </c>
      <c r="Y10223">
        <v>0</v>
      </c>
      <c r="Z10223">
        <v>0</v>
      </c>
      <c r="AA10223">
        <v>0</v>
      </c>
      <c r="AB10223">
        <v>21.658724581087949</v>
      </c>
      <c r="AC10223">
        <v>0</v>
      </c>
      <c r="AD10223">
        <v>0</v>
      </c>
      <c r="AE10223">
        <v>21.658724581087949</v>
      </c>
    </row>
    <row r="10224" spans="1:31" x14ac:dyDescent="0.3">
      <c r="A10224">
        <v>2706310</v>
      </c>
      <c r="B10224">
        <v>1</v>
      </c>
      <c r="C10224" t="s">
        <v>80</v>
      </c>
      <c r="D10224" t="s">
        <v>88</v>
      </c>
      <c r="E10224" t="s">
        <v>145</v>
      </c>
      <c r="F10224" t="s">
        <v>27682</v>
      </c>
      <c r="G10224" t="s">
        <v>230</v>
      </c>
      <c r="H10224" t="s">
        <v>135</v>
      </c>
      <c r="I10224" t="s">
        <v>136</v>
      </c>
      <c r="J10224" t="s">
        <v>137</v>
      </c>
      <c r="K10224" t="s">
        <v>138</v>
      </c>
      <c r="L10224" t="s">
        <v>27683</v>
      </c>
      <c r="M10224" t="s">
        <v>5780</v>
      </c>
      <c r="N10224">
        <v>1.5325</v>
      </c>
      <c r="O10224">
        <v>0</v>
      </c>
      <c r="P10224">
        <v>30</v>
      </c>
      <c r="Q10224">
        <v>0</v>
      </c>
      <c r="R10224">
        <v>0</v>
      </c>
      <c r="S10224">
        <v>0</v>
      </c>
      <c r="T10224">
        <v>0</v>
      </c>
      <c r="U10224">
        <v>0</v>
      </c>
      <c r="V10224">
        <v>0</v>
      </c>
      <c r="W10224">
        <v>0</v>
      </c>
      <c r="X10224">
        <v>11.536810289615177</v>
      </c>
      <c r="Y10224">
        <v>0</v>
      </c>
      <c r="Z10224">
        <v>0</v>
      </c>
      <c r="AA10224">
        <v>0</v>
      </c>
      <c r="AB10224">
        <v>0</v>
      </c>
      <c r="AC10224">
        <v>0</v>
      </c>
      <c r="AD10224">
        <v>0</v>
      </c>
      <c r="AE10224">
        <v>11.536810289615177</v>
      </c>
    </row>
    <row r="10225" spans="1:31" x14ac:dyDescent="0.3">
      <c r="A10225">
        <v>2705955</v>
      </c>
      <c r="B10225">
        <v>1</v>
      </c>
      <c r="C10225" t="s">
        <v>80</v>
      </c>
      <c r="D10225" t="s">
        <v>85</v>
      </c>
      <c r="E10225" t="s">
        <v>145</v>
      </c>
      <c r="F10225" t="s">
        <v>27684</v>
      </c>
      <c r="G10225" t="s">
        <v>181</v>
      </c>
      <c r="H10225" t="s">
        <v>135</v>
      </c>
      <c r="I10225" t="s">
        <v>136</v>
      </c>
      <c r="J10225" t="s">
        <v>137</v>
      </c>
      <c r="K10225" t="s">
        <v>138</v>
      </c>
      <c r="L10225" t="s">
        <v>27685</v>
      </c>
      <c r="M10225" t="s">
        <v>27686</v>
      </c>
      <c r="N10225">
        <v>5.6375000000000002</v>
      </c>
      <c r="O10225">
        <v>0</v>
      </c>
      <c r="P10225">
        <v>7</v>
      </c>
      <c r="Q10225">
        <v>0</v>
      </c>
      <c r="R10225">
        <v>0</v>
      </c>
      <c r="S10225">
        <v>0</v>
      </c>
      <c r="T10225">
        <v>3</v>
      </c>
      <c r="U10225">
        <v>0</v>
      </c>
      <c r="V10225">
        <v>0</v>
      </c>
      <c r="W10225">
        <v>0</v>
      </c>
      <c r="X10225">
        <v>8.3191650321150004</v>
      </c>
      <c r="Y10225">
        <v>0</v>
      </c>
      <c r="Z10225">
        <v>0</v>
      </c>
      <c r="AA10225">
        <v>0</v>
      </c>
      <c r="AB10225">
        <v>53.670726290974905</v>
      </c>
      <c r="AC10225">
        <v>0</v>
      </c>
      <c r="AD10225">
        <v>0</v>
      </c>
      <c r="AE10225">
        <v>61.989891323089907</v>
      </c>
    </row>
    <row r="10226" spans="1:31" x14ac:dyDescent="0.3">
      <c r="A10226">
        <v>2705689</v>
      </c>
      <c r="B10226">
        <v>1</v>
      </c>
      <c r="C10226" t="s">
        <v>80</v>
      </c>
      <c r="D10226" t="s">
        <v>83</v>
      </c>
      <c r="E10226" t="s">
        <v>150</v>
      </c>
      <c r="F10226" t="s">
        <v>27687</v>
      </c>
      <c r="G10226" t="s">
        <v>300</v>
      </c>
      <c r="H10226" t="s">
        <v>153</v>
      </c>
      <c r="I10226" t="s">
        <v>136</v>
      </c>
      <c r="J10226" t="s">
        <v>137</v>
      </c>
      <c r="K10226" t="s">
        <v>210</v>
      </c>
      <c r="L10226" t="s">
        <v>27688</v>
      </c>
      <c r="M10226" t="s">
        <v>27689</v>
      </c>
      <c r="N10226">
        <v>2.122777777</v>
      </c>
      <c r="O10226">
        <v>0</v>
      </c>
      <c r="P10226">
        <v>204</v>
      </c>
      <c r="Q10226">
        <v>0</v>
      </c>
      <c r="R10226">
        <v>1</v>
      </c>
      <c r="S10226">
        <v>2</v>
      </c>
      <c r="T10226">
        <v>80</v>
      </c>
      <c r="U10226">
        <v>0</v>
      </c>
      <c r="V10226">
        <v>2</v>
      </c>
      <c r="W10226">
        <v>0</v>
      </c>
      <c r="X10226">
        <v>79.063996845651189</v>
      </c>
      <c r="Y10226">
        <v>0</v>
      </c>
      <c r="Z10226">
        <v>0.48309448513527997</v>
      </c>
      <c r="AA10226">
        <v>203.70363753092985</v>
      </c>
      <c r="AB10226">
        <v>646.25233939923896</v>
      </c>
      <c r="AC10226">
        <v>0</v>
      </c>
      <c r="AD10226">
        <v>249.9256753664508</v>
      </c>
      <c r="AE10226">
        <v>1179.428743627406</v>
      </c>
    </row>
    <row r="10227" spans="1:31" x14ac:dyDescent="0.3">
      <c r="A10227">
        <v>2706187</v>
      </c>
      <c r="B10227">
        <v>1</v>
      </c>
      <c r="C10227" t="s">
        <v>81</v>
      </c>
      <c r="D10227" t="s">
        <v>112</v>
      </c>
      <c r="E10227" t="s">
        <v>150</v>
      </c>
      <c r="F10227" t="s">
        <v>16843</v>
      </c>
      <c r="G10227" t="s">
        <v>152</v>
      </c>
      <c r="H10227" t="s">
        <v>153</v>
      </c>
      <c r="I10227" t="s">
        <v>136</v>
      </c>
      <c r="J10227" t="s">
        <v>137</v>
      </c>
      <c r="K10227" t="s">
        <v>138</v>
      </c>
      <c r="L10227" t="s">
        <v>27690</v>
      </c>
      <c r="M10227" t="s">
        <v>27691</v>
      </c>
      <c r="N10227">
        <v>2.0113888879999999</v>
      </c>
      <c r="O10227">
        <v>1</v>
      </c>
      <c r="P10227">
        <v>17</v>
      </c>
      <c r="Q10227">
        <v>108</v>
      </c>
      <c r="R10227">
        <v>0</v>
      </c>
      <c r="S10227">
        <v>2</v>
      </c>
      <c r="T10227">
        <v>0</v>
      </c>
      <c r="U10227">
        <v>0</v>
      </c>
      <c r="V10227">
        <v>0</v>
      </c>
      <c r="W10227">
        <v>0.28988191009465003</v>
      </c>
      <c r="X10227">
        <v>6.4788167573232345</v>
      </c>
      <c r="Y10227">
        <v>10.369746906918214</v>
      </c>
      <c r="Z10227">
        <v>0</v>
      </c>
      <c r="AA10227">
        <v>0.26970500475325004</v>
      </c>
      <c r="AB10227">
        <v>0</v>
      </c>
      <c r="AC10227">
        <v>0</v>
      </c>
      <c r="AD10227">
        <v>0</v>
      </c>
      <c r="AE10227">
        <v>17.408150579089348</v>
      </c>
    </row>
    <row r="10228" spans="1:31" x14ac:dyDescent="0.3">
      <c r="A10228">
        <v>2706161</v>
      </c>
      <c r="B10228">
        <v>1</v>
      </c>
      <c r="C10228" t="s">
        <v>81</v>
      </c>
      <c r="D10228" t="s">
        <v>123</v>
      </c>
      <c r="E10228" t="s">
        <v>150</v>
      </c>
      <c r="F10228" t="s">
        <v>9321</v>
      </c>
      <c r="G10228" t="s">
        <v>152</v>
      </c>
      <c r="H10228" t="s">
        <v>153</v>
      </c>
      <c r="I10228" t="s">
        <v>136</v>
      </c>
      <c r="J10228" t="s">
        <v>137</v>
      </c>
      <c r="K10228" t="s">
        <v>138</v>
      </c>
      <c r="L10228" t="s">
        <v>27692</v>
      </c>
      <c r="M10228" t="s">
        <v>27693</v>
      </c>
      <c r="N10228">
        <v>0.38555555499999999</v>
      </c>
      <c r="O10228">
        <v>6</v>
      </c>
      <c r="P10228">
        <v>65</v>
      </c>
      <c r="Q10228">
        <v>191</v>
      </c>
      <c r="R10228">
        <v>333</v>
      </c>
      <c r="S10228">
        <v>25</v>
      </c>
      <c r="T10228">
        <v>77</v>
      </c>
      <c r="U10228">
        <v>0</v>
      </c>
      <c r="V10228">
        <v>0</v>
      </c>
      <c r="W10228">
        <v>6.8724658189999996E-2</v>
      </c>
      <c r="X10228">
        <v>1.4383004447102397</v>
      </c>
      <c r="Y10228">
        <v>7.4498523420318445</v>
      </c>
      <c r="Z10228">
        <v>9.3645987307828822</v>
      </c>
      <c r="AA10228">
        <v>1.3080895192273498</v>
      </c>
      <c r="AB10228">
        <v>5.2345814464073861</v>
      </c>
      <c r="AC10228">
        <v>0</v>
      </c>
      <c r="AD10228">
        <v>0</v>
      </c>
      <c r="AE10228">
        <v>24.864147141349701</v>
      </c>
    </row>
    <row r="10229" spans="1:31" x14ac:dyDescent="0.3">
      <c r="A10229">
        <v>2706204</v>
      </c>
      <c r="B10229">
        <v>2</v>
      </c>
      <c r="C10229" t="s">
        <v>80</v>
      </c>
      <c r="D10229" t="s">
        <v>103</v>
      </c>
      <c r="E10229" t="s">
        <v>150</v>
      </c>
      <c r="F10229" t="s">
        <v>5663</v>
      </c>
      <c r="G10229" t="s">
        <v>263</v>
      </c>
      <c r="H10229" t="s">
        <v>153</v>
      </c>
      <c r="I10229" t="s">
        <v>136</v>
      </c>
      <c r="J10229" t="s">
        <v>137</v>
      </c>
      <c r="K10229" t="s">
        <v>138</v>
      </c>
      <c r="L10229" t="s">
        <v>5599</v>
      </c>
      <c r="M10229" t="s">
        <v>27694</v>
      </c>
      <c r="N10229">
        <v>3.0469444440000002</v>
      </c>
      <c r="O10229">
        <v>12</v>
      </c>
      <c r="P10229">
        <v>744</v>
      </c>
      <c r="Q10229">
        <v>21</v>
      </c>
      <c r="R10229">
        <v>99</v>
      </c>
      <c r="S10229">
        <v>13</v>
      </c>
      <c r="T10229">
        <v>184</v>
      </c>
      <c r="U10229">
        <v>0</v>
      </c>
      <c r="V10229">
        <v>0</v>
      </c>
      <c r="W10229">
        <v>18.449485945001395</v>
      </c>
      <c r="X10229">
        <v>509.44070333975128</v>
      </c>
      <c r="Y10229">
        <v>117.2593815743238</v>
      </c>
      <c r="Z10229">
        <v>24.45179076358237</v>
      </c>
      <c r="AA10229">
        <v>126.1078082878787</v>
      </c>
      <c r="AB10229">
        <v>223.29705335148645</v>
      </c>
      <c r="AC10229">
        <v>0</v>
      </c>
      <c r="AD10229">
        <v>0</v>
      </c>
      <c r="AE10229">
        <v>1019.0062232620239</v>
      </c>
    </row>
    <row r="10230" spans="1:31" x14ac:dyDescent="0.3">
      <c r="A10230">
        <v>2706267</v>
      </c>
      <c r="B10230">
        <v>1</v>
      </c>
      <c r="C10230" t="s">
        <v>80</v>
      </c>
      <c r="D10230" t="s">
        <v>93</v>
      </c>
      <c r="E10230" t="s">
        <v>150</v>
      </c>
      <c r="F10230" t="s">
        <v>27695</v>
      </c>
      <c r="G10230" t="s">
        <v>152</v>
      </c>
      <c r="H10230" t="s">
        <v>153</v>
      </c>
      <c r="I10230" t="s">
        <v>136</v>
      </c>
      <c r="J10230" t="s">
        <v>137</v>
      </c>
      <c r="K10230" t="s">
        <v>138</v>
      </c>
      <c r="L10230" t="s">
        <v>27696</v>
      </c>
      <c r="M10230" t="s">
        <v>27697</v>
      </c>
      <c r="N10230">
        <v>1.477777777</v>
      </c>
      <c r="O10230">
        <v>1</v>
      </c>
      <c r="P10230">
        <v>11418</v>
      </c>
      <c r="Q10230">
        <v>71</v>
      </c>
      <c r="R10230">
        <v>2668</v>
      </c>
      <c r="S10230">
        <v>111</v>
      </c>
      <c r="T10230">
        <v>2218</v>
      </c>
      <c r="U10230">
        <v>1</v>
      </c>
      <c r="V10230">
        <v>1</v>
      </c>
      <c r="W10230">
        <v>0.32370408216400004</v>
      </c>
      <c r="X10230">
        <v>2661.0507639878065</v>
      </c>
      <c r="Y10230">
        <v>270.11022663237338</v>
      </c>
      <c r="Z10230">
        <v>898.70132971634428</v>
      </c>
      <c r="AA10230">
        <v>709.92445758710983</v>
      </c>
      <c r="AB10230">
        <v>2042.7886919769817</v>
      </c>
      <c r="AC10230">
        <v>86.301486677486281</v>
      </c>
      <c r="AD10230">
        <v>0</v>
      </c>
      <c r="AE10230">
        <v>6669.2006606602663</v>
      </c>
    </row>
    <row r="10231" spans="1:31" x14ac:dyDescent="0.3">
      <c r="A10231">
        <v>2705769</v>
      </c>
      <c r="B10231">
        <v>1</v>
      </c>
      <c r="C10231" t="s">
        <v>80</v>
      </c>
      <c r="D10231" t="s">
        <v>104</v>
      </c>
      <c r="E10231" t="s">
        <v>156</v>
      </c>
      <c r="F10231" t="s">
        <v>27698</v>
      </c>
      <c r="G10231" t="s">
        <v>209</v>
      </c>
      <c r="H10231" t="s">
        <v>153</v>
      </c>
      <c r="I10231" t="s">
        <v>136</v>
      </c>
      <c r="J10231" t="s">
        <v>137</v>
      </c>
      <c r="K10231" t="s">
        <v>210</v>
      </c>
      <c r="L10231" t="s">
        <v>27699</v>
      </c>
      <c r="M10231" t="s">
        <v>27700</v>
      </c>
      <c r="N10231">
        <v>7.301666666</v>
      </c>
      <c r="O10231">
        <v>0</v>
      </c>
      <c r="P10231">
        <v>41</v>
      </c>
      <c r="Q10231">
        <v>0</v>
      </c>
      <c r="R10231">
        <v>7</v>
      </c>
      <c r="S10231">
        <v>0</v>
      </c>
      <c r="T10231">
        <v>17</v>
      </c>
      <c r="U10231">
        <v>0</v>
      </c>
      <c r="V10231">
        <v>0</v>
      </c>
      <c r="W10231">
        <v>0</v>
      </c>
      <c r="X10231">
        <v>64.659234797529678</v>
      </c>
      <c r="Y10231">
        <v>0</v>
      </c>
      <c r="Z10231">
        <v>6.2920823861940764</v>
      </c>
      <c r="AA10231">
        <v>0</v>
      </c>
      <c r="AB10231">
        <v>122.15597563573196</v>
      </c>
      <c r="AC10231">
        <v>0</v>
      </c>
      <c r="AD10231">
        <v>0</v>
      </c>
      <c r="AE10231">
        <v>193.10729281945572</v>
      </c>
    </row>
    <row r="10232" spans="1:31" x14ac:dyDescent="0.3">
      <c r="A10232">
        <v>2705832</v>
      </c>
      <c r="B10232">
        <v>1</v>
      </c>
      <c r="C10232" t="s">
        <v>81</v>
      </c>
      <c r="D10232" t="s">
        <v>118</v>
      </c>
      <c r="E10232" t="s">
        <v>161</v>
      </c>
      <c r="F10232" t="s">
        <v>27701</v>
      </c>
      <c r="G10232" t="s">
        <v>170</v>
      </c>
      <c r="H10232" t="s">
        <v>135</v>
      </c>
      <c r="I10232" t="s">
        <v>136</v>
      </c>
      <c r="J10232" t="s">
        <v>137</v>
      </c>
      <c r="K10232" t="s">
        <v>138</v>
      </c>
      <c r="L10232" t="s">
        <v>27702</v>
      </c>
      <c r="M10232" t="s">
        <v>27703</v>
      </c>
      <c r="N10232">
        <v>1.4297222220000001</v>
      </c>
      <c r="O10232">
        <v>0</v>
      </c>
      <c r="P10232">
        <v>18</v>
      </c>
      <c r="Q10232">
        <v>0</v>
      </c>
      <c r="R10232">
        <v>1</v>
      </c>
      <c r="S10232">
        <v>0</v>
      </c>
      <c r="T10232">
        <v>2</v>
      </c>
      <c r="U10232">
        <v>0</v>
      </c>
      <c r="V10232">
        <v>0</v>
      </c>
      <c r="W10232">
        <v>0</v>
      </c>
      <c r="X10232">
        <v>3.4726905496046401</v>
      </c>
      <c r="Y10232">
        <v>0</v>
      </c>
      <c r="Z10232">
        <v>0</v>
      </c>
      <c r="AA10232">
        <v>0</v>
      </c>
      <c r="AB10232">
        <v>0.11611238929674585</v>
      </c>
      <c r="AC10232">
        <v>0</v>
      </c>
      <c r="AD10232">
        <v>0</v>
      </c>
      <c r="AE10232">
        <v>3.5888029389013858</v>
      </c>
    </row>
    <row r="10233" spans="1:31" x14ac:dyDescent="0.3">
      <c r="A10233">
        <v>2705726</v>
      </c>
      <c r="B10233">
        <v>1</v>
      </c>
      <c r="C10233" t="s">
        <v>81</v>
      </c>
      <c r="D10233" t="s">
        <v>118</v>
      </c>
      <c r="E10233" t="s">
        <v>173</v>
      </c>
      <c r="F10233" t="s">
        <v>6880</v>
      </c>
      <c r="G10233" t="s">
        <v>152</v>
      </c>
      <c r="H10233" t="s">
        <v>153</v>
      </c>
      <c r="I10233" t="s">
        <v>136</v>
      </c>
      <c r="J10233" t="s">
        <v>137</v>
      </c>
      <c r="K10233" t="s">
        <v>138</v>
      </c>
      <c r="L10233" t="s">
        <v>27704</v>
      </c>
      <c r="M10233" t="s">
        <v>27705</v>
      </c>
      <c r="N10233">
        <v>0.125</v>
      </c>
      <c r="O10233">
        <v>17</v>
      </c>
      <c r="P10233">
        <v>1157</v>
      </c>
      <c r="Q10233">
        <v>202</v>
      </c>
      <c r="R10233">
        <v>88</v>
      </c>
      <c r="S10233">
        <v>32</v>
      </c>
      <c r="T10233">
        <v>89</v>
      </c>
      <c r="U10233">
        <v>0</v>
      </c>
      <c r="V10233">
        <v>0</v>
      </c>
      <c r="W10233">
        <v>0.53142382165350011</v>
      </c>
      <c r="X10233">
        <v>22.545422624104017</v>
      </c>
      <c r="Y10233">
        <v>56.597554497175153</v>
      </c>
      <c r="Z10233">
        <v>5.9152936492001249</v>
      </c>
      <c r="AA10233">
        <v>12.649109849443501</v>
      </c>
      <c r="AB10233">
        <v>6.0224147502997516</v>
      </c>
      <c r="AC10233">
        <v>0</v>
      </c>
      <c r="AD10233">
        <v>0</v>
      </c>
      <c r="AE10233">
        <v>104.26121919187604</v>
      </c>
    </row>
    <row r="10234" spans="1:31" x14ac:dyDescent="0.3">
      <c r="A10234">
        <v>2705918</v>
      </c>
      <c r="B10234">
        <v>1</v>
      </c>
      <c r="C10234" t="s">
        <v>81</v>
      </c>
      <c r="D10234" t="s">
        <v>120</v>
      </c>
      <c r="E10234" t="s">
        <v>156</v>
      </c>
      <c r="F10234" t="s">
        <v>6017</v>
      </c>
      <c r="G10234" t="s">
        <v>209</v>
      </c>
      <c r="H10234" t="s">
        <v>153</v>
      </c>
      <c r="I10234" t="s">
        <v>136</v>
      </c>
      <c r="J10234" t="s">
        <v>137</v>
      </c>
      <c r="K10234" t="s">
        <v>210</v>
      </c>
      <c r="L10234" t="s">
        <v>27706</v>
      </c>
      <c r="M10234" t="s">
        <v>27707</v>
      </c>
      <c r="N10234">
        <v>6.7074999999999996</v>
      </c>
      <c r="O10234">
        <v>0</v>
      </c>
      <c r="P10234">
        <v>341</v>
      </c>
      <c r="Q10234">
        <v>8</v>
      </c>
      <c r="R10234">
        <v>16</v>
      </c>
      <c r="S10234">
        <v>0</v>
      </c>
      <c r="T10234">
        <v>29</v>
      </c>
      <c r="U10234">
        <v>0</v>
      </c>
      <c r="V10234">
        <v>0</v>
      </c>
      <c r="W10234">
        <v>0</v>
      </c>
      <c r="X10234">
        <v>434.67907724534206</v>
      </c>
      <c r="Y10234">
        <v>0</v>
      </c>
      <c r="Z10234">
        <v>12.091467894432517</v>
      </c>
      <c r="AA10234">
        <v>0</v>
      </c>
      <c r="AB10234">
        <v>144.61255387271058</v>
      </c>
      <c r="AC10234">
        <v>0</v>
      </c>
      <c r="AD10234">
        <v>0</v>
      </c>
      <c r="AE10234">
        <v>591.38309901248522</v>
      </c>
    </row>
    <row r="10235" spans="1:31" x14ac:dyDescent="0.3">
      <c r="A10235">
        <v>2706283</v>
      </c>
      <c r="B10235">
        <v>1</v>
      </c>
      <c r="C10235" t="s">
        <v>81</v>
      </c>
      <c r="D10235" t="s">
        <v>120</v>
      </c>
      <c r="E10235" t="s">
        <v>213</v>
      </c>
      <c r="F10235" t="s">
        <v>7643</v>
      </c>
      <c r="G10235" t="s">
        <v>152</v>
      </c>
      <c r="H10235" t="s">
        <v>153</v>
      </c>
      <c r="I10235" t="s">
        <v>490</v>
      </c>
      <c r="J10235" t="s">
        <v>137</v>
      </c>
      <c r="K10235" t="s">
        <v>138</v>
      </c>
      <c r="L10235" t="s">
        <v>27708</v>
      </c>
      <c r="M10235" t="s">
        <v>27709</v>
      </c>
      <c r="N10235">
        <v>4.7222219999999999E-3</v>
      </c>
      <c r="O10235">
        <v>6</v>
      </c>
      <c r="P10235">
        <v>784</v>
      </c>
      <c r="Q10235">
        <v>42</v>
      </c>
      <c r="R10235">
        <v>19</v>
      </c>
      <c r="S10235">
        <v>12</v>
      </c>
      <c r="T10235">
        <v>55</v>
      </c>
      <c r="U10235">
        <v>6</v>
      </c>
      <c r="V10235">
        <v>0</v>
      </c>
      <c r="W10235">
        <v>8.4526922880833327E-3</v>
      </c>
      <c r="X10235">
        <v>0.42951390935428674</v>
      </c>
      <c r="Y10235">
        <v>0.90477910074927481</v>
      </c>
      <c r="Z10235">
        <v>1.7910020440210003E-2</v>
      </c>
      <c r="AA10235">
        <v>0.11849318100262834</v>
      </c>
      <c r="AB10235">
        <v>0.10167028337982917</v>
      </c>
      <c r="AC10235">
        <v>3.0856442613811428</v>
      </c>
      <c r="AD10235">
        <v>0</v>
      </c>
      <c r="AE10235">
        <v>4.6664634485954553</v>
      </c>
    </row>
    <row r="10236" spans="1:31" x14ac:dyDescent="0.3">
      <c r="A10236">
        <v>2706220</v>
      </c>
      <c r="B10236">
        <v>1</v>
      </c>
      <c r="C10236" t="s">
        <v>80</v>
      </c>
      <c r="D10236" t="s">
        <v>106</v>
      </c>
      <c r="E10236" t="s">
        <v>132</v>
      </c>
      <c r="F10236" t="s">
        <v>6771</v>
      </c>
      <c r="G10236" t="s">
        <v>134</v>
      </c>
      <c r="H10236" t="s">
        <v>135</v>
      </c>
      <c r="I10236" t="s">
        <v>136</v>
      </c>
      <c r="J10236" t="s">
        <v>137</v>
      </c>
      <c r="K10236" t="s">
        <v>138</v>
      </c>
      <c r="L10236" t="s">
        <v>27710</v>
      </c>
      <c r="M10236" t="s">
        <v>27711</v>
      </c>
      <c r="N10236">
        <v>2.6549999999999998</v>
      </c>
      <c r="O10236">
        <v>0</v>
      </c>
      <c r="P10236">
        <v>4</v>
      </c>
      <c r="Q10236">
        <v>0</v>
      </c>
      <c r="R10236">
        <v>12</v>
      </c>
      <c r="S10236">
        <v>0</v>
      </c>
      <c r="T10236">
        <v>7</v>
      </c>
      <c r="U10236">
        <v>0</v>
      </c>
      <c r="V10236">
        <v>0</v>
      </c>
      <c r="W10236">
        <v>0</v>
      </c>
      <c r="X10236">
        <v>0.30132345038078001</v>
      </c>
      <c r="Y10236">
        <v>0</v>
      </c>
      <c r="Z10236">
        <v>30.701002392726448</v>
      </c>
      <c r="AA10236">
        <v>0</v>
      </c>
      <c r="AB10236">
        <v>26.598273749284811</v>
      </c>
      <c r="AC10236">
        <v>0</v>
      </c>
      <c r="AD10236">
        <v>0</v>
      </c>
      <c r="AE10236">
        <v>57.600599592392044</v>
      </c>
    </row>
    <row r="10237" spans="1:31" x14ac:dyDescent="0.3">
      <c r="A10237">
        <v>2706575</v>
      </c>
      <c r="B10237">
        <v>1</v>
      </c>
      <c r="C10237" t="s">
        <v>80</v>
      </c>
      <c r="D10237" t="s">
        <v>82</v>
      </c>
      <c r="E10237" t="s">
        <v>200</v>
      </c>
      <c r="F10237" t="s">
        <v>5931</v>
      </c>
      <c r="G10237" t="s">
        <v>393</v>
      </c>
      <c r="H10237" t="s">
        <v>135</v>
      </c>
      <c r="I10237" t="s">
        <v>136</v>
      </c>
      <c r="J10237" t="s">
        <v>137</v>
      </c>
      <c r="K10237" t="s">
        <v>138</v>
      </c>
      <c r="L10237" t="s">
        <v>27712</v>
      </c>
      <c r="M10237" t="s">
        <v>27713</v>
      </c>
      <c r="N10237">
        <v>7.5358333330000002</v>
      </c>
      <c r="O10237">
        <v>0</v>
      </c>
      <c r="P10237">
        <v>0</v>
      </c>
      <c r="Q10237">
        <v>0</v>
      </c>
      <c r="R10237">
        <v>0</v>
      </c>
      <c r="S10237">
        <v>0</v>
      </c>
      <c r="T10237">
        <v>52</v>
      </c>
      <c r="U10237">
        <v>0</v>
      </c>
      <c r="V10237">
        <v>0</v>
      </c>
      <c r="W10237">
        <v>0</v>
      </c>
      <c r="X10237">
        <v>0</v>
      </c>
      <c r="Y10237">
        <v>0</v>
      </c>
      <c r="Z10237">
        <v>0</v>
      </c>
      <c r="AA10237">
        <v>0</v>
      </c>
      <c r="AB10237">
        <v>94.48405937335616</v>
      </c>
      <c r="AC10237">
        <v>0</v>
      </c>
      <c r="AD10237">
        <v>0</v>
      </c>
      <c r="AE10237">
        <v>94.48405937335616</v>
      </c>
    </row>
    <row r="10238" spans="1:31" x14ac:dyDescent="0.3">
      <c r="A10238">
        <v>2706077</v>
      </c>
      <c r="B10238">
        <v>1</v>
      </c>
      <c r="C10238" t="s">
        <v>80</v>
      </c>
      <c r="D10238" t="s">
        <v>94</v>
      </c>
      <c r="E10238" t="s">
        <v>150</v>
      </c>
      <c r="F10238" t="s">
        <v>5696</v>
      </c>
      <c r="G10238" t="s">
        <v>152</v>
      </c>
      <c r="H10238" t="s">
        <v>153</v>
      </c>
      <c r="I10238" t="s">
        <v>136</v>
      </c>
      <c r="J10238" t="s">
        <v>137</v>
      </c>
      <c r="K10238" t="s">
        <v>138</v>
      </c>
      <c r="L10238" t="s">
        <v>27714</v>
      </c>
      <c r="M10238" t="s">
        <v>27715</v>
      </c>
      <c r="N10238">
        <v>0.75138888800000003</v>
      </c>
      <c r="O10238">
        <v>0</v>
      </c>
      <c r="P10238">
        <v>0</v>
      </c>
      <c r="Q10238">
        <v>0</v>
      </c>
      <c r="R10238">
        <v>86</v>
      </c>
      <c r="S10238">
        <v>0</v>
      </c>
      <c r="T10238">
        <v>15</v>
      </c>
      <c r="U10238">
        <v>0</v>
      </c>
      <c r="V10238">
        <v>0</v>
      </c>
      <c r="W10238">
        <v>0</v>
      </c>
      <c r="X10238">
        <v>0</v>
      </c>
      <c r="Y10238">
        <v>0</v>
      </c>
      <c r="Z10238">
        <v>4.7775824749100027</v>
      </c>
      <c r="AA10238">
        <v>0</v>
      </c>
      <c r="AB10238">
        <v>2.2880250895499996</v>
      </c>
      <c r="AC10238">
        <v>0</v>
      </c>
      <c r="AD10238">
        <v>0</v>
      </c>
      <c r="AE10238">
        <v>7.0656075644600023</v>
      </c>
    </row>
    <row r="10239" spans="1:31" x14ac:dyDescent="0.3">
      <c r="A10239">
        <v>2705685</v>
      </c>
      <c r="B10239">
        <v>1</v>
      </c>
      <c r="C10239" t="s">
        <v>80</v>
      </c>
      <c r="D10239" t="s">
        <v>102</v>
      </c>
      <c r="E10239" t="s">
        <v>161</v>
      </c>
      <c r="F10239" t="s">
        <v>27716</v>
      </c>
      <c r="G10239" t="s">
        <v>209</v>
      </c>
      <c r="H10239" t="s">
        <v>135</v>
      </c>
      <c r="I10239" t="s">
        <v>136</v>
      </c>
      <c r="J10239" t="s">
        <v>137</v>
      </c>
      <c r="K10239" t="s">
        <v>210</v>
      </c>
      <c r="L10239" t="s">
        <v>27717</v>
      </c>
      <c r="M10239" t="s">
        <v>27718</v>
      </c>
      <c r="N10239">
        <v>5.8108333329999997</v>
      </c>
      <c r="O10239">
        <v>0</v>
      </c>
      <c r="P10239">
        <v>2</v>
      </c>
      <c r="Q10239">
        <v>0</v>
      </c>
      <c r="R10239">
        <v>8</v>
      </c>
      <c r="S10239">
        <v>0</v>
      </c>
      <c r="T10239">
        <v>9</v>
      </c>
      <c r="U10239">
        <v>0</v>
      </c>
      <c r="V10239">
        <v>0</v>
      </c>
      <c r="W10239">
        <v>0</v>
      </c>
      <c r="X10239">
        <v>2.204484791284802</v>
      </c>
      <c r="Y10239">
        <v>0</v>
      </c>
      <c r="Z10239">
        <v>15.977233654114317</v>
      </c>
      <c r="AA10239">
        <v>0</v>
      </c>
      <c r="AB10239">
        <v>20.539221336158377</v>
      </c>
      <c r="AC10239">
        <v>0</v>
      </c>
      <c r="AD10239">
        <v>0</v>
      </c>
      <c r="AE10239">
        <v>38.720939781557497</v>
      </c>
    </row>
    <row r="10240" spans="1:31" x14ac:dyDescent="0.3">
      <c r="A10240">
        <v>2706269</v>
      </c>
      <c r="B10240">
        <v>1</v>
      </c>
      <c r="C10240" t="s">
        <v>80</v>
      </c>
      <c r="D10240" t="s">
        <v>110</v>
      </c>
      <c r="E10240" t="s">
        <v>156</v>
      </c>
      <c r="F10240" t="s">
        <v>27719</v>
      </c>
      <c r="G10240" t="s">
        <v>158</v>
      </c>
      <c r="H10240" t="s">
        <v>153</v>
      </c>
      <c r="I10240" t="s">
        <v>136</v>
      </c>
      <c r="J10240" t="s">
        <v>3</v>
      </c>
      <c r="K10240" t="s">
        <v>138</v>
      </c>
      <c r="L10240" t="s">
        <v>27720</v>
      </c>
      <c r="M10240" t="s">
        <v>27721</v>
      </c>
      <c r="N10240">
        <v>4.1419444439999999</v>
      </c>
      <c r="O10240">
        <v>0</v>
      </c>
      <c r="P10240">
        <v>442</v>
      </c>
      <c r="Q10240">
        <v>0</v>
      </c>
      <c r="R10240">
        <v>0</v>
      </c>
      <c r="S10240">
        <v>0</v>
      </c>
      <c r="T10240">
        <v>29</v>
      </c>
      <c r="U10240">
        <v>0</v>
      </c>
      <c r="V10240">
        <v>0</v>
      </c>
      <c r="W10240">
        <v>0</v>
      </c>
      <c r="X10240">
        <v>436.25987895707351</v>
      </c>
      <c r="Y10240">
        <v>0</v>
      </c>
      <c r="Z10240">
        <v>0</v>
      </c>
      <c r="AA10240">
        <v>0</v>
      </c>
      <c r="AB10240">
        <v>71.57705476366904</v>
      </c>
      <c r="AC10240">
        <v>0</v>
      </c>
      <c r="AD10240">
        <v>0</v>
      </c>
      <c r="AE10240">
        <v>507.83693372074254</v>
      </c>
    </row>
    <row r="10241" spans="1:31" x14ac:dyDescent="0.3">
      <c r="A10241">
        <v>2706369</v>
      </c>
      <c r="B10241">
        <v>1</v>
      </c>
      <c r="C10241" t="s">
        <v>80</v>
      </c>
      <c r="D10241" t="s">
        <v>108</v>
      </c>
      <c r="E10241" t="s">
        <v>213</v>
      </c>
      <c r="F10241" t="s">
        <v>27722</v>
      </c>
      <c r="G10241" t="s">
        <v>152</v>
      </c>
      <c r="H10241" t="s">
        <v>153</v>
      </c>
      <c r="I10241" t="s">
        <v>136</v>
      </c>
      <c r="J10241" t="s">
        <v>137</v>
      </c>
      <c r="K10241" t="s">
        <v>138</v>
      </c>
      <c r="L10241" t="s">
        <v>27723</v>
      </c>
      <c r="M10241" t="s">
        <v>27724</v>
      </c>
      <c r="N10241">
        <v>0.33444444400000001</v>
      </c>
      <c r="O10241">
        <v>0</v>
      </c>
      <c r="P10241">
        <v>492</v>
      </c>
      <c r="Q10241">
        <v>0</v>
      </c>
      <c r="R10241">
        <v>54</v>
      </c>
      <c r="S10241">
        <v>1</v>
      </c>
      <c r="T10241">
        <v>62</v>
      </c>
      <c r="U10241">
        <v>0</v>
      </c>
      <c r="V10241">
        <v>0</v>
      </c>
      <c r="W10241">
        <v>0</v>
      </c>
      <c r="X10241">
        <v>22.531819910210192</v>
      </c>
      <c r="Y10241">
        <v>0</v>
      </c>
      <c r="Z10241">
        <v>0.3493723643032467</v>
      </c>
      <c r="AA10241">
        <v>7.0767683784000016E-2</v>
      </c>
      <c r="AB10241">
        <v>8.5344379817974669</v>
      </c>
      <c r="AC10241">
        <v>0</v>
      </c>
      <c r="AD10241">
        <v>0</v>
      </c>
      <c r="AE10241">
        <v>31.486397940094903</v>
      </c>
    </row>
    <row r="10242" spans="1:31" x14ac:dyDescent="0.3">
      <c r="A10242">
        <v>2705868</v>
      </c>
      <c r="B10242">
        <v>1</v>
      </c>
      <c r="C10242" t="s">
        <v>80</v>
      </c>
      <c r="D10242" t="s">
        <v>103</v>
      </c>
      <c r="E10242" t="s">
        <v>213</v>
      </c>
      <c r="F10242" t="s">
        <v>26586</v>
      </c>
      <c r="G10242" t="s">
        <v>170</v>
      </c>
      <c r="H10242" t="s">
        <v>153</v>
      </c>
      <c r="I10242" t="s">
        <v>136</v>
      </c>
      <c r="J10242" t="s">
        <v>137</v>
      </c>
      <c r="K10242" t="s">
        <v>138</v>
      </c>
      <c r="L10242" t="s">
        <v>27725</v>
      </c>
      <c r="M10242" t="s">
        <v>27726</v>
      </c>
      <c r="N10242">
        <v>1.8166666659999999</v>
      </c>
      <c r="O10242">
        <v>0</v>
      </c>
      <c r="P10242">
        <v>204</v>
      </c>
      <c r="Q10242">
        <v>0</v>
      </c>
      <c r="R10242">
        <v>76</v>
      </c>
      <c r="S10242">
        <v>1</v>
      </c>
      <c r="T10242">
        <v>75</v>
      </c>
      <c r="U10242">
        <v>1</v>
      </c>
      <c r="V10242">
        <v>0</v>
      </c>
      <c r="W10242">
        <v>0</v>
      </c>
      <c r="X10242">
        <v>75.33980238868817</v>
      </c>
      <c r="Y10242">
        <v>0</v>
      </c>
      <c r="Z10242">
        <v>13.583310588569606</v>
      </c>
      <c r="AA10242">
        <v>7.11525484580475</v>
      </c>
      <c r="AB10242">
        <v>111.0532540833247</v>
      </c>
      <c r="AC10242">
        <v>53.063545671857774</v>
      </c>
      <c r="AD10242">
        <v>0</v>
      </c>
      <c r="AE10242">
        <v>260.15516757824497</v>
      </c>
    </row>
    <row r="10243" spans="1:31" x14ac:dyDescent="0.3">
      <c r="A10243">
        <v>2706601</v>
      </c>
      <c r="B10243">
        <v>1</v>
      </c>
      <c r="C10243" t="s">
        <v>80</v>
      </c>
      <c r="D10243" t="s">
        <v>82</v>
      </c>
      <c r="E10243" t="s">
        <v>200</v>
      </c>
      <c r="F10243" t="s">
        <v>27727</v>
      </c>
      <c r="G10243" t="s">
        <v>543</v>
      </c>
      <c r="H10243" t="s">
        <v>135</v>
      </c>
      <c r="I10243" t="s">
        <v>136</v>
      </c>
      <c r="J10243" t="s">
        <v>137</v>
      </c>
      <c r="K10243" t="s">
        <v>138</v>
      </c>
      <c r="L10243" t="s">
        <v>27728</v>
      </c>
      <c r="M10243" t="s">
        <v>27729</v>
      </c>
      <c r="N10243">
        <v>0.81944444400000005</v>
      </c>
      <c r="O10243">
        <v>0</v>
      </c>
      <c r="P10243">
        <v>72</v>
      </c>
      <c r="Q10243">
        <v>0</v>
      </c>
      <c r="R10243">
        <v>0</v>
      </c>
      <c r="S10243">
        <v>0</v>
      </c>
      <c r="T10243">
        <v>13</v>
      </c>
      <c r="U10243">
        <v>0</v>
      </c>
      <c r="V10243">
        <v>0</v>
      </c>
      <c r="W10243">
        <v>0</v>
      </c>
      <c r="X10243">
        <v>18.568043627447</v>
      </c>
      <c r="Y10243">
        <v>0</v>
      </c>
      <c r="Z10243">
        <v>0</v>
      </c>
      <c r="AA10243">
        <v>0</v>
      </c>
      <c r="AB10243">
        <v>16.946569112537325</v>
      </c>
      <c r="AC10243">
        <v>0</v>
      </c>
      <c r="AD10243">
        <v>0</v>
      </c>
      <c r="AE10243">
        <v>35.514612739984329</v>
      </c>
    </row>
    <row r="10244" spans="1:31" x14ac:dyDescent="0.3">
      <c r="A10244">
        <v>2706160</v>
      </c>
      <c r="B10244">
        <v>1</v>
      </c>
      <c r="C10244" t="s">
        <v>81</v>
      </c>
      <c r="D10244" t="s">
        <v>121</v>
      </c>
      <c r="E10244" t="s">
        <v>156</v>
      </c>
      <c r="F10244" t="s">
        <v>27679</v>
      </c>
      <c r="G10244" t="s">
        <v>158</v>
      </c>
      <c r="H10244" t="s">
        <v>153</v>
      </c>
      <c r="I10244" t="s">
        <v>136</v>
      </c>
      <c r="J10244" t="s">
        <v>3</v>
      </c>
      <c r="K10244" t="s">
        <v>138</v>
      </c>
      <c r="L10244" t="s">
        <v>27730</v>
      </c>
      <c r="M10244" t="s">
        <v>27731</v>
      </c>
      <c r="N10244">
        <v>1.7080555550000001</v>
      </c>
      <c r="O10244">
        <v>0</v>
      </c>
      <c r="P10244">
        <v>0</v>
      </c>
      <c r="Q10244">
        <v>0</v>
      </c>
      <c r="R10244">
        <v>0</v>
      </c>
      <c r="S10244">
        <v>0</v>
      </c>
      <c r="T10244">
        <v>21</v>
      </c>
      <c r="U10244">
        <v>0</v>
      </c>
      <c r="V10244">
        <v>0</v>
      </c>
      <c r="W10244">
        <v>0</v>
      </c>
      <c r="X10244">
        <v>0</v>
      </c>
      <c r="Y10244">
        <v>0</v>
      </c>
      <c r="Z10244">
        <v>0</v>
      </c>
      <c r="AA10244">
        <v>0</v>
      </c>
      <c r="AB10244">
        <v>40.508971296380949</v>
      </c>
      <c r="AC10244">
        <v>0</v>
      </c>
      <c r="AD10244">
        <v>0</v>
      </c>
      <c r="AE10244">
        <v>40.508971296380949</v>
      </c>
    </row>
    <row r="10245" spans="1:31" x14ac:dyDescent="0.3">
      <c r="A10245">
        <v>2705805</v>
      </c>
      <c r="B10245">
        <v>1</v>
      </c>
      <c r="C10245" t="s">
        <v>80</v>
      </c>
      <c r="D10245" t="s">
        <v>86</v>
      </c>
      <c r="E10245" t="s">
        <v>132</v>
      </c>
      <c r="F10245" t="s">
        <v>27732</v>
      </c>
      <c r="G10245" t="s">
        <v>209</v>
      </c>
      <c r="H10245" t="s">
        <v>135</v>
      </c>
      <c r="I10245" t="s">
        <v>136</v>
      </c>
      <c r="J10245" t="s">
        <v>137</v>
      </c>
      <c r="K10245" t="s">
        <v>210</v>
      </c>
      <c r="L10245" t="s">
        <v>27733</v>
      </c>
      <c r="M10245" t="s">
        <v>27734</v>
      </c>
      <c r="N10245">
        <v>8.108055555</v>
      </c>
      <c r="O10245">
        <v>0</v>
      </c>
      <c r="P10245">
        <v>144</v>
      </c>
      <c r="Q10245">
        <v>0</v>
      </c>
      <c r="R10245">
        <v>3</v>
      </c>
      <c r="S10245">
        <v>0</v>
      </c>
      <c r="T10245">
        <v>17</v>
      </c>
      <c r="U10245">
        <v>0</v>
      </c>
      <c r="V10245">
        <v>0</v>
      </c>
      <c r="W10245">
        <v>0</v>
      </c>
      <c r="X10245">
        <v>1197.0982742931383</v>
      </c>
      <c r="Y10245">
        <v>0</v>
      </c>
      <c r="Z10245">
        <v>9.9053999645861843</v>
      </c>
      <c r="AA10245">
        <v>0</v>
      </c>
      <c r="AB10245">
        <v>234.53852039419777</v>
      </c>
      <c r="AC10245">
        <v>0</v>
      </c>
      <c r="AD10245">
        <v>0</v>
      </c>
      <c r="AE10245">
        <v>1441.5421946519223</v>
      </c>
    </row>
    <row r="10246" spans="1:31" x14ac:dyDescent="0.3">
      <c r="A10246">
        <v>2706054</v>
      </c>
      <c r="B10246">
        <v>1</v>
      </c>
      <c r="C10246" t="s">
        <v>81</v>
      </c>
      <c r="D10246" t="s">
        <v>122</v>
      </c>
      <c r="E10246" t="s">
        <v>150</v>
      </c>
      <c r="F10246" t="s">
        <v>17673</v>
      </c>
      <c r="G10246" t="s">
        <v>152</v>
      </c>
      <c r="H10246" t="s">
        <v>153</v>
      </c>
      <c r="I10246" t="s">
        <v>136</v>
      </c>
      <c r="J10246" t="s">
        <v>137</v>
      </c>
      <c r="K10246" t="s">
        <v>138</v>
      </c>
      <c r="L10246" t="s">
        <v>27735</v>
      </c>
      <c r="M10246" t="s">
        <v>27736</v>
      </c>
      <c r="N10246">
        <v>0.81194444399999999</v>
      </c>
      <c r="O10246">
        <v>2</v>
      </c>
      <c r="P10246">
        <v>385</v>
      </c>
      <c r="Q10246">
        <v>58</v>
      </c>
      <c r="R10246">
        <v>25</v>
      </c>
      <c r="S10246">
        <v>4</v>
      </c>
      <c r="T10246">
        <v>50</v>
      </c>
      <c r="U10246">
        <v>1</v>
      </c>
      <c r="V10246">
        <v>0</v>
      </c>
      <c r="W10246">
        <v>0.22580692646098249</v>
      </c>
      <c r="X10246">
        <v>41.290825981124705</v>
      </c>
      <c r="Y10246">
        <v>75.535043693041487</v>
      </c>
      <c r="Z10246">
        <v>5.2528069147915915</v>
      </c>
      <c r="AA10246">
        <v>34.970945101769267</v>
      </c>
      <c r="AB10246">
        <v>31.864860722800792</v>
      </c>
      <c r="AC10246">
        <v>270.20547777826556</v>
      </c>
      <c r="AD10246">
        <v>0</v>
      </c>
      <c r="AE10246">
        <v>459.34576711825434</v>
      </c>
    </row>
    <row r="10247" spans="1:31" x14ac:dyDescent="0.3">
      <c r="A10247">
        <v>2706352</v>
      </c>
      <c r="B10247">
        <v>1</v>
      </c>
      <c r="C10247" t="s">
        <v>81</v>
      </c>
      <c r="D10247" t="s">
        <v>118</v>
      </c>
      <c r="E10247" t="s">
        <v>132</v>
      </c>
      <c r="F10247" t="s">
        <v>21003</v>
      </c>
      <c r="G10247" t="s">
        <v>134</v>
      </c>
      <c r="H10247" t="s">
        <v>135</v>
      </c>
      <c r="I10247" t="s">
        <v>136</v>
      </c>
      <c r="J10247" t="s">
        <v>137</v>
      </c>
      <c r="K10247" t="s">
        <v>138</v>
      </c>
      <c r="L10247" t="s">
        <v>27737</v>
      </c>
      <c r="M10247" t="s">
        <v>27738</v>
      </c>
      <c r="N10247">
        <v>0.82305555500000005</v>
      </c>
      <c r="O10247">
        <v>0</v>
      </c>
      <c r="P10247">
        <v>46</v>
      </c>
      <c r="Q10247">
        <v>0</v>
      </c>
      <c r="R10247">
        <v>8</v>
      </c>
      <c r="S10247">
        <v>0</v>
      </c>
      <c r="T10247">
        <v>7</v>
      </c>
      <c r="U10247">
        <v>0</v>
      </c>
      <c r="V10247">
        <v>0</v>
      </c>
      <c r="W10247">
        <v>0</v>
      </c>
      <c r="X10247">
        <v>7.6735693580962518</v>
      </c>
      <c r="Y10247">
        <v>0</v>
      </c>
      <c r="Z10247">
        <v>0</v>
      </c>
      <c r="AA10247">
        <v>0</v>
      </c>
      <c r="AB10247">
        <v>2.2911533562077939</v>
      </c>
      <c r="AC10247">
        <v>0</v>
      </c>
      <c r="AD10247">
        <v>0</v>
      </c>
      <c r="AE10247">
        <v>9.9647227143040453</v>
      </c>
    </row>
    <row r="10248" spans="1:31" x14ac:dyDescent="0.3">
      <c r="A10248">
        <v>2705659</v>
      </c>
      <c r="B10248">
        <v>1</v>
      </c>
      <c r="C10248" t="s">
        <v>80</v>
      </c>
      <c r="D10248" t="s">
        <v>84</v>
      </c>
      <c r="E10248" t="s">
        <v>145</v>
      </c>
      <c r="F10248" t="s">
        <v>27739</v>
      </c>
      <c r="G10248" t="s">
        <v>181</v>
      </c>
      <c r="H10248" t="s">
        <v>135</v>
      </c>
      <c r="I10248" t="s">
        <v>136</v>
      </c>
      <c r="J10248" t="s">
        <v>137</v>
      </c>
      <c r="K10248" t="s">
        <v>138</v>
      </c>
      <c r="L10248" t="s">
        <v>27740</v>
      </c>
      <c r="M10248" t="s">
        <v>27741</v>
      </c>
      <c r="N10248">
        <v>1.795555555</v>
      </c>
      <c r="O10248">
        <v>0</v>
      </c>
      <c r="P10248">
        <v>6</v>
      </c>
      <c r="Q10248">
        <v>0</v>
      </c>
      <c r="R10248">
        <v>0</v>
      </c>
      <c r="S10248">
        <v>0</v>
      </c>
      <c r="T10248">
        <v>0</v>
      </c>
      <c r="U10248">
        <v>0</v>
      </c>
      <c r="V10248">
        <v>0</v>
      </c>
      <c r="W10248">
        <v>0</v>
      </c>
      <c r="X10248">
        <v>1.7006051566837668</v>
      </c>
      <c r="Y10248">
        <v>0</v>
      </c>
      <c r="Z10248">
        <v>0</v>
      </c>
      <c r="AA10248">
        <v>0</v>
      </c>
      <c r="AB10248">
        <v>0</v>
      </c>
      <c r="AC10248">
        <v>0</v>
      </c>
      <c r="AD10248">
        <v>0</v>
      </c>
      <c r="AE10248">
        <v>1.7006051566837668</v>
      </c>
    </row>
    <row r="10249" spans="1:31" x14ac:dyDescent="0.3">
      <c r="A10249">
        <v>2706100</v>
      </c>
      <c r="B10249">
        <v>1</v>
      </c>
      <c r="C10249" t="s">
        <v>81</v>
      </c>
      <c r="D10249" t="s">
        <v>117</v>
      </c>
      <c r="E10249" t="s">
        <v>213</v>
      </c>
      <c r="F10249" t="s">
        <v>3035</v>
      </c>
      <c r="G10249" t="s">
        <v>152</v>
      </c>
      <c r="H10249" t="s">
        <v>153</v>
      </c>
      <c r="I10249" t="s">
        <v>136</v>
      </c>
      <c r="J10249" t="s">
        <v>137</v>
      </c>
      <c r="K10249" t="s">
        <v>138</v>
      </c>
      <c r="L10249" t="s">
        <v>27742</v>
      </c>
      <c r="M10249" t="s">
        <v>27743</v>
      </c>
      <c r="N10249">
        <v>0.18305555500000001</v>
      </c>
      <c r="O10249">
        <v>1</v>
      </c>
      <c r="P10249">
        <v>1051</v>
      </c>
      <c r="Q10249">
        <v>9</v>
      </c>
      <c r="R10249">
        <v>54</v>
      </c>
      <c r="S10249">
        <v>7</v>
      </c>
      <c r="T10249">
        <v>125</v>
      </c>
      <c r="U10249">
        <v>0</v>
      </c>
      <c r="V10249">
        <v>0</v>
      </c>
      <c r="W10249">
        <v>3.2232697720833335E-2</v>
      </c>
      <c r="X10249">
        <v>20.406544953846485</v>
      </c>
      <c r="Y10249">
        <v>11.72303540675631</v>
      </c>
      <c r="Z10249">
        <v>1.3699127533205253</v>
      </c>
      <c r="AA10249">
        <v>32.185249523768171</v>
      </c>
      <c r="AB10249">
        <v>12.154017300989707</v>
      </c>
      <c r="AC10249">
        <v>0</v>
      </c>
      <c r="AD10249">
        <v>0</v>
      </c>
      <c r="AE10249">
        <v>77.870992636402036</v>
      </c>
    </row>
    <row r="10250" spans="1:31" x14ac:dyDescent="0.3">
      <c r="A10250">
        <v>2705951</v>
      </c>
      <c r="B10250">
        <v>1</v>
      </c>
      <c r="C10250" t="s">
        <v>81</v>
      </c>
      <c r="D10250" t="s">
        <v>122</v>
      </c>
      <c r="E10250" t="s">
        <v>132</v>
      </c>
      <c r="F10250" t="s">
        <v>27744</v>
      </c>
      <c r="G10250" t="s">
        <v>925</v>
      </c>
      <c r="H10250" t="s">
        <v>135</v>
      </c>
      <c r="I10250" t="s">
        <v>136</v>
      </c>
      <c r="J10250" t="s">
        <v>137</v>
      </c>
      <c r="K10250" t="s">
        <v>210</v>
      </c>
      <c r="L10250" t="s">
        <v>27745</v>
      </c>
      <c r="M10250" t="s">
        <v>27746</v>
      </c>
      <c r="N10250">
        <v>3.7663888879999998</v>
      </c>
      <c r="O10250">
        <v>0</v>
      </c>
      <c r="P10250">
        <v>24</v>
      </c>
      <c r="Q10250">
        <v>0</v>
      </c>
      <c r="R10250">
        <v>0</v>
      </c>
      <c r="S10250">
        <v>0</v>
      </c>
      <c r="T10250">
        <v>1</v>
      </c>
      <c r="U10250">
        <v>0</v>
      </c>
      <c r="V10250">
        <v>0</v>
      </c>
      <c r="W10250">
        <v>0</v>
      </c>
      <c r="X10250">
        <v>13.260858295032476</v>
      </c>
      <c r="Y10250">
        <v>0</v>
      </c>
      <c r="Z10250">
        <v>0</v>
      </c>
      <c r="AA10250">
        <v>0</v>
      </c>
      <c r="AB10250">
        <v>5.6599142327975001</v>
      </c>
      <c r="AC10250">
        <v>0</v>
      </c>
      <c r="AD10250">
        <v>0</v>
      </c>
      <c r="AE10250">
        <v>18.920772527829975</v>
      </c>
    </row>
    <row r="10251" spans="1:31" x14ac:dyDescent="0.3">
      <c r="A10251">
        <v>2706309</v>
      </c>
      <c r="B10251">
        <v>1</v>
      </c>
      <c r="C10251" t="s">
        <v>81</v>
      </c>
      <c r="D10251" t="s">
        <v>122</v>
      </c>
      <c r="E10251" t="s">
        <v>156</v>
      </c>
      <c r="F10251" t="s">
        <v>27747</v>
      </c>
      <c r="G10251" t="s">
        <v>185</v>
      </c>
      <c r="H10251" t="s">
        <v>153</v>
      </c>
      <c r="I10251" t="s">
        <v>136</v>
      </c>
      <c r="J10251" t="s">
        <v>137</v>
      </c>
      <c r="K10251" t="s">
        <v>138</v>
      </c>
      <c r="L10251" t="s">
        <v>27748</v>
      </c>
      <c r="M10251" t="s">
        <v>27749</v>
      </c>
      <c r="N10251">
        <v>1.2122222220000001</v>
      </c>
      <c r="O10251">
        <v>0</v>
      </c>
      <c r="P10251">
        <v>101</v>
      </c>
      <c r="Q10251">
        <v>0</v>
      </c>
      <c r="R10251">
        <v>3</v>
      </c>
      <c r="S10251">
        <v>0</v>
      </c>
      <c r="T10251">
        <v>4</v>
      </c>
      <c r="U10251">
        <v>0</v>
      </c>
      <c r="V10251">
        <v>0</v>
      </c>
      <c r="W10251">
        <v>0</v>
      </c>
      <c r="X10251">
        <v>15.580661685464927</v>
      </c>
      <c r="Y10251">
        <v>0</v>
      </c>
      <c r="Z10251">
        <v>0.54094295204322673</v>
      </c>
      <c r="AA10251">
        <v>0</v>
      </c>
      <c r="AB10251">
        <v>2.2622130789460848</v>
      </c>
      <c r="AC10251">
        <v>0</v>
      </c>
      <c r="AD10251">
        <v>0</v>
      </c>
      <c r="AE10251">
        <v>18.383817716454239</v>
      </c>
    </row>
    <row r="10252" spans="1:31" x14ac:dyDescent="0.3">
      <c r="A10252">
        <v>2705788</v>
      </c>
      <c r="B10252">
        <v>1</v>
      </c>
      <c r="C10252" t="s">
        <v>80</v>
      </c>
      <c r="D10252" t="s">
        <v>82</v>
      </c>
      <c r="E10252" t="s">
        <v>200</v>
      </c>
      <c r="F10252" t="s">
        <v>5931</v>
      </c>
      <c r="G10252" t="s">
        <v>163</v>
      </c>
      <c r="H10252" t="s">
        <v>135</v>
      </c>
      <c r="I10252" t="s">
        <v>136</v>
      </c>
      <c r="J10252" t="s">
        <v>137</v>
      </c>
      <c r="K10252" t="s">
        <v>138</v>
      </c>
      <c r="L10252" t="s">
        <v>27750</v>
      </c>
      <c r="M10252" t="s">
        <v>27751</v>
      </c>
      <c r="N10252">
        <v>1.5136111109999999</v>
      </c>
      <c r="O10252">
        <v>0</v>
      </c>
      <c r="P10252">
        <v>0</v>
      </c>
      <c r="Q10252">
        <v>0</v>
      </c>
      <c r="R10252">
        <v>0</v>
      </c>
      <c r="S10252">
        <v>0</v>
      </c>
      <c r="T10252">
        <v>52</v>
      </c>
      <c r="U10252">
        <v>0</v>
      </c>
      <c r="V10252">
        <v>0</v>
      </c>
      <c r="W10252">
        <v>0</v>
      </c>
      <c r="X10252">
        <v>0</v>
      </c>
      <c r="Y10252">
        <v>0</v>
      </c>
      <c r="Z10252">
        <v>0</v>
      </c>
      <c r="AA10252">
        <v>0</v>
      </c>
      <c r="AB10252">
        <v>35.752489177844453</v>
      </c>
      <c r="AC10252">
        <v>0</v>
      </c>
      <c r="AD10252">
        <v>0</v>
      </c>
      <c r="AE10252">
        <v>35.752489177844453</v>
      </c>
    </row>
    <row r="10253" spans="1:31" x14ac:dyDescent="0.3">
      <c r="A10253">
        <v>2705619</v>
      </c>
      <c r="B10253">
        <v>1</v>
      </c>
      <c r="C10253" t="s">
        <v>80</v>
      </c>
      <c r="D10253" t="s">
        <v>105</v>
      </c>
      <c r="E10253" t="s">
        <v>156</v>
      </c>
      <c r="F10253" t="s">
        <v>27752</v>
      </c>
      <c r="G10253" t="s">
        <v>158</v>
      </c>
      <c r="H10253" t="s">
        <v>153</v>
      </c>
      <c r="I10253" t="s">
        <v>136</v>
      </c>
      <c r="J10253" t="s">
        <v>3</v>
      </c>
      <c r="K10253" t="s">
        <v>138</v>
      </c>
      <c r="L10253" t="s">
        <v>27753</v>
      </c>
      <c r="M10253" t="s">
        <v>27754</v>
      </c>
      <c r="N10253">
        <v>10.247222222</v>
      </c>
      <c r="O10253">
        <v>0</v>
      </c>
      <c r="P10253">
        <v>561</v>
      </c>
      <c r="Q10253">
        <v>0</v>
      </c>
      <c r="R10253">
        <v>0</v>
      </c>
      <c r="S10253">
        <v>0</v>
      </c>
      <c r="T10253">
        <v>41</v>
      </c>
      <c r="U10253">
        <v>0</v>
      </c>
      <c r="V10253">
        <v>0</v>
      </c>
      <c r="W10253">
        <v>0</v>
      </c>
      <c r="X10253">
        <v>1025.3053256575349</v>
      </c>
      <c r="Y10253">
        <v>0</v>
      </c>
      <c r="Z10253">
        <v>0</v>
      </c>
      <c r="AA10253">
        <v>0</v>
      </c>
      <c r="AB10253">
        <v>703.31506352031045</v>
      </c>
      <c r="AC10253">
        <v>0</v>
      </c>
      <c r="AD10253">
        <v>0</v>
      </c>
      <c r="AE10253">
        <v>1728.6203891778455</v>
      </c>
    </row>
    <row r="10254" spans="1:31" x14ac:dyDescent="0.3">
      <c r="A10254">
        <v>2705974</v>
      </c>
      <c r="B10254">
        <v>1</v>
      </c>
      <c r="C10254" t="s">
        <v>81</v>
      </c>
      <c r="D10254" t="s">
        <v>127</v>
      </c>
      <c r="E10254" t="s">
        <v>156</v>
      </c>
      <c r="F10254" t="s">
        <v>17671</v>
      </c>
      <c r="G10254" t="s">
        <v>152</v>
      </c>
      <c r="H10254" t="s">
        <v>153</v>
      </c>
      <c r="I10254" t="s">
        <v>136</v>
      </c>
      <c r="J10254" t="s">
        <v>137</v>
      </c>
      <c r="K10254" t="s">
        <v>138</v>
      </c>
      <c r="L10254" t="s">
        <v>27755</v>
      </c>
      <c r="M10254" t="s">
        <v>27756</v>
      </c>
      <c r="N10254">
        <v>4.8422222220000002</v>
      </c>
      <c r="O10254">
        <v>0</v>
      </c>
      <c r="P10254">
        <v>712</v>
      </c>
      <c r="Q10254">
        <v>0</v>
      </c>
      <c r="R10254">
        <v>27</v>
      </c>
      <c r="S10254">
        <v>0</v>
      </c>
      <c r="T10254">
        <v>73</v>
      </c>
      <c r="U10254">
        <v>0</v>
      </c>
      <c r="V10254">
        <v>0</v>
      </c>
      <c r="W10254">
        <v>0</v>
      </c>
      <c r="X10254">
        <v>602.1083405170408</v>
      </c>
      <c r="Y10254">
        <v>0</v>
      </c>
      <c r="Z10254">
        <v>35.575070440165646</v>
      </c>
      <c r="AA10254">
        <v>0</v>
      </c>
      <c r="AB10254">
        <v>200.20768567088606</v>
      </c>
      <c r="AC10254">
        <v>0</v>
      </c>
      <c r="AD10254">
        <v>0</v>
      </c>
      <c r="AE10254">
        <v>837.89109662809255</v>
      </c>
    </row>
    <row r="10255" spans="1:31" x14ac:dyDescent="0.3">
      <c r="A10255">
        <v>2706223</v>
      </c>
      <c r="B10255">
        <v>1</v>
      </c>
      <c r="C10255" t="s">
        <v>80</v>
      </c>
      <c r="D10255" t="s">
        <v>93</v>
      </c>
      <c r="E10255" t="s">
        <v>150</v>
      </c>
      <c r="F10255" t="s">
        <v>27757</v>
      </c>
      <c r="G10255" t="s">
        <v>152</v>
      </c>
      <c r="H10255" t="s">
        <v>153</v>
      </c>
      <c r="I10255" t="s">
        <v>490</v>
      </c>
      <c r="J10255" t="s">
        <v>137</v>
      </c>
      <c r="K10255" t="s">
        <v>138</v>
      </c>
      <c r="L10255" t="s">
        <v>27758</v>
      </c>
      <c r="M10255" t="s">
        <v>27759</v>
      </c>
      <c r="N10255">
        <v>1.388888E-3</v>
      </c>
      <c r="O10255">
        <v>0</v>
      </c>
      <c r="P10255">
        <v>656</v>
      </c>
      <c r="Q10255">
        <v>15</v>
      </c>
      <c r="R10255">
        <v>121</v>
      </c>
      <c r="S10255">
        <v>4</v>
      </c>
      <c r="T10255">
        <v>153</v>
      </c>
      <c r="U10255">
        <v>0</v>
      </c>
      <c r="V10255">
        <v>0</v>
      </c>
      <c r="W10255">
        <v>0</v>
      </c>
      <c r="X10255">
        <v>7.7075565050000086E-2</v>
      </c>
      <c r="Y10255">
        <v>3.9854668007399993E-2</v>
      </c>
      <c r="Z10255">
        <v>9.1125640034433367E-2</v>
      </c>
      <c r="AA10255">
        <v>2.1873883034975002E-2</v>
      </c>
      <c r="AB10255">
        <v>0.10900308601043332</v>
      </c>
      <c r="AC10255">
        <v>0</v>
      </c>
      <c r="AD10255">
        <v>0</v>
      </c>
      <c r="AE10255">
        <v>0.33893284213724173</v>
      </c>
    </row>
    <row r="10256" spans="1:31" x14ac:dyDescent="0.3">
      <c r="A10256">
        <v>2705682</v>
      </c>
      <c r="B10256">
        <v>1</v>
      </c>
      <c r="C10256" t="s">
        <v>80</v>
      </c>
      <c r="D10256" t="s">
        <v>95</v>
      </c>
      <c r="E10256" t="s">
        <v>173</v>
      </c>
      <c r="F10256" t="s">
        <v>9974</v>
      </c>
      <c r="G10256" t="s">
        <v>152</v>
      </c>
      <c r="H10256" t="s">
        <v>153</v>
      </c>
      <c r="I10256" t="s">
        <v>136</v>
      </c>
      <c r="J10256" t="s">
        <v>137</v>
      </c>
      <c r="K10256" t="s">
        <v>138</v>
      </c>
      <c r="L10256" t="s">
        <v>27760</v>
      </c>
      <c r="M10256" t="s">
        <v>27761</v>
      </c>
      <c r="N10256">
        <v>3.6919444440000002</v>
      </c>
      <c r="O10256">
        <v>10</v>
      </c>
      <c r="P10256">
        <v>796</v>
      </c>
      <c r="Q10256">
        <v>0</v>
      </c>
      <c r="R10256">
        <v>16</v>
      </c>
      <c r="S10256">
        <v>12</v>
      </c>
      <c r="T10256">
        <v>89</v>
      </c>
      <c r="U10256">
        <v>1</v>
      </c>
      <c r="V10256">
        <v>0</v>
      </c>
      <c r="W10256">
        <v>58.827137254970069</v>
      </c>
      <c r="X10256">
        <v>381.6790151820652</v>
      </c>
      <c r="Y10256">
        <v>0</v>
      </c>
      <c r="Z10256">
        <v>5.7618311038878138</v>
      </c>
      <c r="AA10256">
        <v>413.36606928980643</v>
      </c>
      <c r="AB10256">
        <v>302.52352073590299</v>
      </c>
      <c r="AC10256">
        <v>598.74640847707576</v>
      </c>
      <c r="AD10256">
        <v>0</v>
      </c>
      <c r="AE10256">
        <v>1760.9039820437083</v>
      </c>
    </row>
    <row r="10257" spans="1:31" x14ac:dyDescent="0.3">
      <c r="A10257">
        <v>2706249</v>
      </c>
      <c r="B10257">
        <v>1</v>
      </c>
      <c r="C10257" t="s">
        <v>80</v>
      </c>
      <c r="D10257" t="s">
        <v>93</v>
      </c>
      <c r="E10257" t="s">
        <v>150</v>
      </c>
      <c r="F10257" t="s">
        <v>27762</v>
      </c>
      <c r="G10257" t="s">
        <v>152</v>
      </c>
      <c r="H10257" t="s">
        <v>153</v>
      </c>
      <c r="I10257" t="s">
        <v>136</v>
      </c>
      <c r="J10257" t="s">
        <v>137</v>
      </c>
      <c r="K10257" t="s">
        <v>138</v>
      </c>
      <c r="L10257" t="s">
        <v>27763</v>
      </c>
      <c r="M10257" t="s">
        <v>27764</v>
      </c>
      <c r="N10257">
        <v>4.6455555549999996</v>
      </c>
      <c r="O10257">
        <v>0</v>
      </c>
      <c r="P10257">
        <v>6265</v>
      </c>
      <c r="Q10257">
        <v>7</v>
      </c>
      <c r="R10257">
        <v>629</v>
      </c>
      <c r="S10257">
        <v>25</v>
      </c>
      <c r="T10257">
        <v>1514</v>
      </c>
      <c r="U10257">
        <v>10</v>
      </c>
      <c r="V10257">
        <v>2</v>
      </c>
      <c r="W10257">
        <v>0</v>
      </c>
      <c r="X10257">
        <v>4508.6550690184085</v>
      </c>
      <c r="Y10257">
        <v>16.958341306956367</v>
      </c>
      <c r="Z10257">
        <v>596.44535147456872</v>
      </c>
      <c r="AA10257">
        <v>1042.1588204572674</v>
      </c>
      <c r="AB10257">
        <v>2685.7772541014419</v>
      </c>
      <c r="AC10257">
        <v>2667.6372552757753</v>
      </c>
      <c r="AD10257">
        <v>481.127487808095</v>
      </c>
      <c r="AE10257">
        <v>11998.759579442512</v>
      </c>
    </row>
    <row r="10258" spans="1:31" x14ac:dyDescent="0.3">
      <c r="A10258">
        <v>2705940</v>
      </c>
      <c r="B10258">
        <v>1</v>
      </c>
      <c r="C10258" t="s">
        <v>80</v>
      </c>
      <c r="D10258" t="s">
        <v>96</v>
      </c>
      <c r="E10258" t="s">
        <v>145</v>
      </c>
      <c r="F10258" t="s">
        <v>27765</v>
      </c>
      <c r="G10258" t="s">
        <v>181</v>
      </c>
      <c r="H10258" t="s">
        <v>135</v>
      </c>
      <c r="I10258" t="s">
        <v>136</v>
      </c>
      <c r="J10258" t="s">
        <v>137</v>
      </c>
      <c r="K10258" t="s">
        <v>138</v>
      </c>
      <c r="L10258" t="s">
        <v>27766</v>
      </c>
      <c r="M10258" t="s">
        <v>27767</v>
      </c>
      <c r="N10258">
        <v>1.811666666</v>
      </c>
      <c r="O10258">
        <v>0</v>
      </c>
      <c r="P10258">
        <v>2</v>
      </c>
      <c r="Q10258">
        <v>0</v>
      </c>
      <c r="R10258">
        <v>0</v>
      </c>
      <c r="S10258">
        <v>0</v>
      </c>
      <c r="T10258">
        <v>1</v>
      </c>
      <c r="U10258">
        <v>0</v>
      </c>
      <c r="V10258">
        <v>0</v>
      </c>
      <c r="W10258">
        <v>0</v>
      </c>
      <c r="X10258">
        <v>4.484086927405694</v>
      </c>
      <c r="Y10258">
        <v>0</v>
      </c>
      <c r="Z10258">
        <v>0</v>
      </c>
      <c r="AA10258">
        <v>0</v>
      </c>
      <c r="AB10258">
        <v>0</v>
      </c>
      <c r="AC10258">
        <v>0</v>
      </c>
      <c r="AD10258">
        <v>0</v>
      </c>
      <c r="AE10258">
        <v>4.484086927405694</v>
      </c>
    </row>
    <row r="10259" spans="1:31" x14ac:dyDescent="0.3">
      <c r="A10259">
        <v>2706109</v>
      </c>
      <c r="B10259">
        <v>1</v>
      </c>
      <c r="C10259" t="s">
        <v>81</v>
      </c>
      <c r="D10259" t="s">
        <v>122</v>
      </c>
      <c r="E10259" t="s">
        <v>150</v>
      </c>
      <c r="F10259" t="s">
        <v>27768</v>
      </c>
      <c r="G10259" t="s">
        <v>152</v>
      </c>
      <c r="H10259" t="s">
        <v>153</v>
      </c>
      <c r="I10259" t="s">
        <v>136</v>
      </c>
      <c r="J10259" t="s">
        <v>137</v>
      </c>
      <c r="K10259" t="s">
        <v>138</v>
      </c>
      <c r="L10259" t="s">
        <v>27769</v>
      </c>
      <c r="M10259" t="s">
        <v>27770</v>
      </c>
      <c r="N10259">
        <v>0.98222222199999998</v>
      </c>
      <c r="O10259">
        <v>0</v>
      </c>
      <c r="P10259">
        <v>0</v>
      </c>
      <c r="Q10259">
        <v>1</v>
      </c>
      <c r="R10259">
        <v>0</v>
      </c>
      <c r="S10259">
        <v>1</v>
      </c>
      <c r="T10259">
        <v>0</v>
      </c>
      <c r="U10259">
        <v>0</v>
      </c>
      <c r="V10259">
        <v>0</v>
      </c>
      <c r="W10259">
        <v>0</v>
      </c>
      <c r="X10259">
        <v>0</v>
      </c>
      <c r="Y10259">
        <v>1.51097156505416</v>
      </c>
      <c r="Z10259">
        <v>0</v>
      </c>
      <c r="AA10259">
        <v>1.3827743825599998</v>
      </c>
      <c r="AB10259">
        <v>0</v>
      </c>
      <c r="AC10259">
        <v>0</v>
      </c>
      <c r="AD10259">
        <v>0</v>
      </c>
      <c r="AE10259">
        <v>2.8937459476141596</v>
      </c>
    </row>
    <row r="10260" spans="1:31" x14ac:dyDescent="0.3">
      <c r="A10260">
        <v>2706086</v>
      </c>
      <c r="B10260">
        <v>1</v>
      </c>
      <c r="C10260" t="s">
        <v>80</v>
      </c>
      <c r="D10260" t="s">
        <v>100</v>
      </c>
      <c r="E10260" t="s">
        <v>150</v>
      </c>
      <c r="F10260" t="s">
        <v>27771</v>
      </c>
      <c r="G10260" t="s">
        <v>152</v>
      </c>
      <c r="H10260" t="s">
        <v>153</v>
      </c>
      <c r="I10260" t="s">
        <v>136</v>
      </c>
      <c r="J10260" t="s">
        <v>137</v>
      </c>
      <c r="K10260" t="s">
        <v>138</v>
      </c>
      <c r="L10260" t="s">
        <v>27772</v>
      </c>
      <c r="M10260" t="s">
        <v>27773</v>
      </c>
      <c r="N10260">
        <v>7.0833332999999998E-2</v>
      </c>
      <c r="O10260">
        <v>16</v>
      </c>
      <c r="P10260">
        <v>7248</v>
      </c>
      <c r="Q10260">
        <v>40</v>
      </c>
      <c r="R10260">
        <v>713</v>
      </c>
      <c r="S10260">
        <v>57</v>
      </c>
      <c r="T10260">
        <v>1070</v>
      </c>
      <c r="U10260">
        <v>7</v>
      </c>
      <c r="V10260">
        <v>2</v>
      </c>
      <c r="W10260">
        <v>0.36414031436506245</v>
      </c>
      <c r="X10260">
        <v>113.52809945672266</v>
      </c>
      <c r="Y10260">
        <v>2.0865585776216999</v>
      </c>
      <c r="Z10260">
        <v>20.023308131230273</v>
      </c>
      <c r="AA10260">
        <v>28.779255679012916</v>
      </c>
      <c r="AB10260">
        <v>65.5788949891692</v>
      </c>
      <c r="AC10260">
        <v>49.820591569760452</v>
      </c>
      <c r="AD10260">
        <v>0.55959254361599997</v>
      </c>
      <c r="AE10260">
        <v>280.74044126149829</v>
      </c>
    </row>
    <row r="10261" spans="1:31" x14ac:dyDescent="0.3">
      <c r="A10261">
        <v>2705963</v>
      </c>
      <c r="B10261">
        <v>1</v>
      </c>
      <c r="C10261" t="s">
        <v>81</v>
      </c>
      <c r="D10261" t="s">
        <v>116</v>
      </c>
      <c r="E10261" t="s">
        <v>150</v>
      </c>
      <c r="F10261" t="s">
        <v>27774</v>
      </c>
      <c r="G10261" t="s">
        <v>152</v>
      </c>
      <c r="H10261" t="s">
        <v>153</v>
      </c>
      <c r="I10261" t="s">
        <v>136</v>
      </c>
      <c r="J10261" t="s">
        <v>137</v>
      </c>
      <c r="K10261" t="s">
        <v>138</v>
      </c>
      <c r="L10261" t="s">
        <v>27775</v>
      </c>
      <c r="M10261" t="s">
        <v>27776</v>
      </c>
      <c r="N10261">
        <v>0.22916666599999999</v>
      </c>
      <c r="O10261">
        <v>8</v>
      </c>
      <c r="P10261">
        <v>1632</v>
      </c>
      <c r="Q10261">
        <v>16</v>
      </c>
      <c r="R10261">
        <v>122</v>
      </c>
      <c r="S10261">
        <v>15</v>
      </c>
      <c r="T10261">
        <v>86</v>
      </c>
      <c r="U10261">
        <v>1</v>
      </c>
      <c r="V10261">
        <v>0</v>
      </c>
      <c r="W10261">
        <v>0.78809660211493748</v>
      </c>
      <c r="X10261">
        <v>34.356939960964567</v>
      </c>
      <c r="Y10261">
        <v>19.053996595562499</v>
      </c>
      <c r="Z10261">
        <v>5.0279269022358735</v>
      </c>
      <c r="AA10261">
        <v>3.5248791300318754</v>
      </c>
      <c r="AB10261">
        <v>8.5135992339255004</v>
      </c>
      <c r="AC10261">
        <v>4.4882132872499998</v>
      </c>
      <c r="AD10261">
        <v>0</v>
      </c>
      <c r="AE10261">
        <v>75.753651712085272</v>
      </c>
    </row>
    <row r="10262" spans="1:31" x14ac:dyDescent="0.3">
      <c r="A10262">
        <v>2706627</v>
      </c>
      <c r="B10262">
        <v>1</v>
      </c>
      <c r="C10262" t="s">
        <v>81</v>
      </c>
      <c r="D10262" t="s">
        <v>115</v>
      </c>
      <c r="E10262" t="s">
        <v>156</v>
      </c>
      <c r="F10262" t="s">
        <v>27777</v>
      </c>
      <c r="G10262" t="s">
        <v>2209</v>
      </c>
      <c r="H10262" t="s">
        <v>153</v>
      </c>
      <c r="I10262" t="s">
        <v>136</v>
      </c>
      <c r="J10262" t="s">
        <v>137</v>
      </c>
      <c r="K10262" t="s">
        <v>138</v>
      </c>
      <c r="L10262" t="s">
        <v>27778</v>
      </c>
      <c r="M10262" t="s">
        <v>27779</v>
      </c>
      <c r="N10262">
        <v>6.2436111109999999</v>
      </c>
      <c r="O10262">
        <v>0</v>
      </c>
      <c r="P10262">
        <v>44</v>
      </c>
      <c r="Q10262">
        <v>0</v>
      </c>
      <c r="R10262">
        <v>11</v>
      </c>
      <c r="S10262">
        <v>0</v>
      </c>
      <c r="T10262">
        <v>5</v>
      </c>
      <c r="U10262">
        <v>0</v>
      </c>
      <c r="V10262">
        <v>0</v>
      </c>
      <c r="W10262">
        <v>0</v>
      </c>
      <c r="X10262">
        <v>22.563942488003768</v>
      </c>
      <c r="Y10262">
        <v>0</v>
      </c>
      <c r="Z10262">
        <v>15.44659209845501</v>
      </c>
      <c r="AA10262">
        <v>0</v>
      </c>
      <c r="AB10262">
        <v>7.0375674451109811</v>
      </c>
      <c r="AC10262">
        <v>0</v>
      </c>
      <c r="AD10262">
        <v>0</v>
      </c>
      <c r="AE10262">
        <v>45.048102031569755</v>
      </c>
    </row>
    <row r="10263" spans="1:31" x14ac:dyDescent="0.3">
      <c r="A10263">
        <v>2706149</v>
      </c>
      <c r="B10263">
        <v>1</v>
      </c>
      <c r="C10263" t="s">
        <v>81</v>
      </c>
      <c r="D10263" t="s">
        <v>127</v>
      </c>
      <c r="E10263" t="s">
        <v>173</v>
      </c>
      <c r="F10263" t="s">
        <v>27780</v>
      </c>
      <c r="G10263" t="s">
        <v>152</v>
      </c>
      <c r="H10263" t="s">
        <v>153</v>
      </c>
      <c r="I10263" t="s">
        <v>136</v>
      </c>
      <c r="J10263" t="s">
        <v>137</v>
      </c>
      <c r="K10263" t="s">
        <v>138</v>
      </c>
      <c r="L10263" t="s">
        <v>5740</v>
      </c>
      <c r="M10263" t="s">
        <v>27781</v>
      </c>
      <c r="N10263">
        <v>0.94277777699999998</v>
      </c>
      <c r="O10263">
        <v>12</v>
      </c>
      <c r="P10263">
        <v>21</v>
      </c>
      <c r="Q10263">
        <v>174</v>
      </c>
      <c r="R10263">
        <v>166</v>
      </c>
      <c r="S10263">
        <v>41</v>
      </c>
      <c r="T10263">
        <v>5</v>
      </c>
      <c r="U10263">
        <v>7</v>
      </c>
      <c r="V10263">
        <v>0</v>
      </c>
      <c r="W10263">
        <v>2.7267266715776746</v>
      </c>
      <c r="X10263">
        <v>1.0959435052400002</v>
      </c>
      <c r="Y10263">
        <v>9.3054164627198457</v>
      </c>
      <c r="Z10263">
        <v>27.382652862355705</v>
      </c>
      <c r="AA10263">
        <v>128.73491720176077</v>
      </c>
      <c r="AB10263">
        <v>0</v>
      </c>
      <c r="AC10263">
        <v>1056.3444574758882</v>
      </c>
      <c r="AD10263">
        <v>0</v>
      </c>
      <c r="AE10263">
        <v>1225.5901141795423</v>
      </c>
    </row>
    <row r="10264" spans="1:31" x14ac:dyDescent="0.3">
      <c r="A10264">
        <v>2705794</v>
      </c>
      <c r="B10264">
        <v>1</v>
      </c>
      <c r="C10264" t="s">
        <v>80</v>
      </c>
      <c r="D10264" t="s">
        <v>94</v>
      </c>
      <c r="E10264" t="s">
        <v>132</v>
      </c>
      <c r="F10264" t="s">
        <v>27782</v>
      </c>
      <c r="G10264" t="s">
        <v>209</v>
      </c>
      <c r="H10264" t="s">
        <v>135</v>
      </c>
      <c r="I10264" t="s">
        <v>136</v>
      </c>
      <c r="J10264" t="s">
        <v>137</v>
      </c>
      <c r="K10264" t="s">
        <v>210</v>
      </c>
      <c r="L10264" t="s">
        <v>27783</v>
      </c>
      <c r="M10264" t="s">
        <v>27784</v>
      </c>
      <c r="N10264">
        <v>7.415</v>
      </c>
      <c r="O10264">
        <v>0</v>
      </c>
      <c r="P10264">
        <v>258</v>
      </c>
      <c r="Q10264">
        <v>0</v>
      </c>
      <c r="R10264">
        <v>0</v>
      </c>
      <c r="S10264">
        <v>0</v>
      </c>
      <c r="T10264">
        <v>14</v>
      </c>
      <c r="U10264">
        <v>0</v>
      </c>
      <c r="V10264">
        <v>0</v>
      </c>
      <c r="W10264">
        <v>0</v>
      </c>
      <c r="X10264">
        <v>317.95096976237494</v>
      </c>
      <c r="Y10264">
        <v>0</v>
      </c>
      <c r="Z10264">
        <v>0</v>
      </c>
      <c r="AA10264">
        <v>0</v>
      </c>
      <c r="AB10264">
        <v>99.290327404527162</v>
      </c>
      <c r="AC10264">
        <v>0</v>
      </c>
      <c r="AD10264">
        <v>0</v>
      </c>
      <c r="AE10264">
        <v>417.24129716690209</v>
      </c>
    </row>
    <row r="10265" spans="1:31" x14ac:dyDescent="0.3">
      <c r="A10265">
        <v>2705708</v>
      </c>
      <c r="B10265">
        <v>1</v>
      </c>
      <c r="C10265" t="s">
        <v>80</v>
      </c>
      <c r="D10265" t="s">
        <v>103</v>
      </c>
      <c r="E10265" t="s">
        <v>132</v>
      </c>
      <c r="F10265" t="s">
        <v>27785</v>
      </c>
      <c r="G10265" t="s">
        <v>300</v>
      </c>
      <c r="H10265" t="s">
        <v>135</v>
      </c>
      <c r="I10265" t="s">
        <v>136</v>
      </c>
      <c r="J10265" t="s">
        <v>137</v>
      </c>
      <c r="K10265" t="s">
        <v>210</v>
      </c>
      <c r="L10265" t="s">
        <v>27786</v>
      </c>
      <c r="M10265" t="s">
        <v>27787</v>
      </c>
      <c r="N10265">
        <v>1.733333333</v>
      </c>
      <c r="O10265">
        <v>0</v>
      </c>
      <c r="P10265">
        <v>205</v>
      </c>
      <c r="Q10265">
        <v>0</v>
      </c>
      <c r="R10265">
        <v>0</v>
      </c>
      <c r="S10265">
        <v>0</v>
      </c>
      <c r="T10265">
        <v>6</v>
      </c>
      <c r="U10265">
        <v>0</v>
      </c>
      <c r="V10265">
        <v>0</v>
      </c>
      <c r="W10265">
        <v>0</v>
      </c>
      <c r="X10265">
        <v>73.307587724885479</v>
      </c>
      <c r="Y10265">
        <v>0</v>
      </c>
      <c r="Z10265">
        <v>0</v>
      </c>
      <c r="AA10265">
        <v>0</v>
      </c>
      <c r="AB10265">
        <v>23.005466085665763</v>
      </c>
      <c r="AC10265">
        <v>0</v>
      </c>
      <c r="AD10265">
        <v>0</v>
      </c>
      <c r="AE10265">
        <v>96.313053810551239</v>
      </c>
    </row>
    <row r="10266" spans="1:31" x14ac:dyDescent="0.3">
      <c r="A10266">
        <v>2706441</v>
      </c>
      <c r="B10266">
        <v>1</v>
      </c>
      <c r="C10266" t="s">
        <v>80</v>
      </c>
      <c r="D10266" t="s">
        <v>94</v>
      </c>
      <c r="E10266" t="s">
        <v>156</v>
      </c>
      <c r="F10266" t="s">
        <v>27788</v>
      </c>
      <c r="G10266" t="s">
        <v>185</v>
      </c>
      <c r="H10266" t="s">
        <v>153</v>
      </c>
      <c r="I10266" t="s">
        <v>136</v>
      </c>
      <c r="J10266" t="s">
        <v>137</v>
      </c>
      <c r="K10266" t="s">
        <v>138</v>
      </c>
      <c r="L10266" t="s">
        <v>27789</v>
      </c>
      <c r="M10266" t="s">
        <v>27790</v>
      </c>
      <c r="N10266">
        <v>3.1625000000000001</v>
      </c>
      <c r="O10266">
        <v>0</v>
      </c>
      <c r="P10266">
        <v>81</v>
      </c>
      <c r="Q10266">
        <v>0</v>
      </c>
      <c r="R10266">
        <v>1</v>
      </c>
      <c r="S10266">
        <v>0</v>
      </c>
      <c r="T10266">
        <v>6</v>
      </c>
      <c r="U10266">
        <v>0</v>
      </c>
      <c r="V10266">
        <v>0</v>
      </c>
      <c r="W10266">
        <v>0</v>
      </c>
      <c r="X10266">
        <v>26.058599221422607</v>
      </c>
      <c r="Y10266">
        <v>0</v>
      </c>
      <c r="Z10266">
        <v>0.16810303905088</v>
      </c>
      <c r="AA10266">
        <v>0</v>
      </c>
      <c r="AB10266">
        <v>5.2781859099500696</v>
      </c>
      <c r="AC10266">
        <v>0</v>
      </c>
      <c r="AD10266">
        <v>0</v>
      </c>
      <c r="AE10266">
        <v>31.504888170423555</v>
      </c>
    </row>
    <row r="10267" spans="1:31" x14ac:dyDescent="0.3">
      <c r="A10267">
        <v>2705754</v>
      </c>
      <c r="B10267">
        <v>1</v>
      </c>
      <c r="C10267" t="s">
        <v>81</v>
      </c>
      <c r="D10267" t="s">
        <v>119</v>
      </c>
      <c r="E10267" t="s">
        <v>145</v>
      </c>
      <c r="F10267" t="s">
        <v>27791</v>
      </c>
      <c r="G10267" t="s">
        <v>230</v>
      </c>
      <c r="H10267" t="s">
        <v>135</v>
      </c>
      <c r="I10267" t="s">
        <v>136</v>
      </c>
      <c r="J10267" t="s">
        <v>137</v>
      </c>
      <c r="K10267" t="s">
        <v>138</v>
      </c>
      <c r="L10267" t="s">
        <v>27792</v>
      </c>
      <c r="M10267" t="s">
        <v>27793</v>
      </c>
      <c r="N10267">
        <v>0.78583333300000002</v>
      </c>
      <c r="O10267">
        <v>0</v>
      </c>
      <c r="P10267">
        <v>1</v>
      </c>
      <c r="Q10267">
        <v>0</v>
      </c>
      <c r="R10267">
        <v>0</v>
      </c>
      <c r="S10267">
        <v>0</v>
      </c>
      <c r="T10267">
        <v>0</v>
      </c>
      <c r="U10267">
        <v>0</v>
      </c>
      <c r="V10267">
        <v>0</v>
      </c>
      <c r="W10267">
        <v>0</v>
      </c>
      <c r="X10267">
        <v>0.21741658159024835</v>
      </c>
      <c r="Y10267">
        <v>0</v>
      </c>
      <c r="Z10267">
        <v>0</v>
      </c>
      <c r="AA10267">
        <v>0</v>
      </c>
      <c r="AB10267">
        <v>0</v>
      </c>
      <c r="AC10267">
        <v>0</v>
      </c>
      <c r="AD10267">
        <v>0</v>
      </c>
      <c r="AE10267">
        <v>0.21741658159024835</v>
      </c>
    </row>
    <row r="10268" spans="1:31" x14ac:dyDescent="0.3">
      <c r="A10268">
        <v>2705834</v>
      </c>
      <c r="B10268">
        <v>1</v>
      </c>
      <c r="C10268" t="s">
        <v>80</v>
      </c>
      <c r="D10268" t="s">
        <v>106</v>
      </c>
      <c r="E10268" t="s">
        <v>161</v>
      </c>
      <c r="F10268" t="s">
        <v>27794</v>
      </c>
      <c r="G10268" t="s">
        <v>163</v>
      </c>
      <c r="H10268" t="s">
        <v>135</v>
      </c>
      <c r="I10268" t="s">
        <v>136</v>
      </c>
      <c r="J10268" t="s">
        <v>137</v>
      </c>
      <c r="K10268" t="s">
        <v>138</v>
      </c>
      <c r="L10268" t="s">
        <v>27795</v>
      </c>
      <c r="M10268" t="s">
        <v>27796</v>
      </c>
      <c r="N10268">
        <v>0.54333333299999997</v>
      </c>
      <c r="O10268">
        <v>0</v>
      </c>
      <c r="P10268">
        <v>0</v>
      </c>
      <c r="Q10268">
        <v>0</v>
      </c>
      <c r="R10268">
        <v>1</v>
      </c>
      <c r="S10268">
        <v>0</v>
      </c>
      <c r="T10268">
        <v>0</v>
      </c>
      <c r="U10268">
        <v>0</v>
      </c>
      <c r="V10268">
        <v>0</v>
      </c>
      <c r="W10268">
        <v>0</v>
      </c>
      <c r="X10268">
        <v>0</v>
      </c>
      <c r="Y10268">
        <v>0</v>
      </c>
      <c r="Z10268">
        <v>0</v>
      </c>
      <c r="AA10268">
        <v>0</v>
      </c>
      <c r="AB10268">
        <v>0</v>
      </c>
      <c r="AC10268">
        <v>0</v>
      </c>
      <c r="AD10268">
        <v>0</v>
      </c>
      <c r="AE10268">
        <v>0</v>
      </c>
    </row>
    <row r="10269" spans="1:31" x14ac:dyDescent="0.3">
      <c r="A10269">
        <v>2705648</v>
      </c>
      <c r="B10269">
        <v>1</v>
      </c>
      <c r="C10269" t="s">
        <v>80</v>
      </c>
      <c r="D10269" t="s">
        <v>104</v>
      </c>
      <c r="E10269" t="s">
        <v>213</v>
      </c>
      <c r="F10269" t="s">
        <v>10409</v>
      </c>
      <c r="G10269" t="s">
        <v>152</v>
      </c>
      <c r="H10269" t="s">
        <v>153</v>
      </c>
      <c r="I10269" t="s">
        <v>136</v>
      </c>
      <c r="J10269" t="s">
        <v>137</v>
      </c>
      <c r="K10269" t="s">
        <v>138</v>
      </c>
      <c r="L10269" t="s">
        <v>27797</v>
      </c>
      <c r="M10269" t="s">
        <v>27798</v>
      </c>
      <c r="N10269">
        <v>0.36694444399999998</v>
      </c>
      <c r="O10269">
        <v>0</v>
      </c>
      <c r="P10269">
        <v>3</v>
      </c>
      <c r="Q10269">
        <v>3</v>
      </c>
      <c r="R10269">
        <v>40</v>
      </c>
      <c r="S10269">
        <v>11</v>
      </c>
      <c r="T10269">
        <v>15</v>
      </c>
      <c r="U10269">
        <v>1</v>
      </c>
      <c r="V10269">
        <v>0</v>
      </c>
      <c r="W10269">
        <v>0</v>
      </c>
      <c r="X10269">
        <v>0.3027689922803467</v>
      </c>
      <c r="Y10269">
        <v>0.31976803573925</v>
      </c>
      <c r="Z10269">
        <v>1.5098214977742299</v>
      </c>
      <c r="AA10269">
        <v>17.440851410920462</v>
      </c>
      <c r="AB10269">
        <v>3.0296174161843337</v>
      </c>
      <c r="AC10269">
        <v>0</v>
      </c>
      <c r="AD10269">
        <v>0</v>
      </c>
      <c r="AE10269">
        <v>22.602827352898622</v>
      </c>
    </row>
    <row r="10270" spans="1:31" x14ac:dyDescent="0.3">
      <c r="A10270">
        <v>2705814</v>
      </c>
      <c r="B10270">
        <v>1</v>
      </c>
      <c r="C10270" t="s">
        <v>80</v>
      </c>
      <c r="D10270" t="s">
        <v>108</v>
      </c>
      <c r="E10270" t="s">
        <v>132</v>
      </c>
      <c r="F10270" t="s">
        <v>6513</v>
      </c>
      <c r="G10270" t="s">
        <v>209</v>
      </c>
      <c r="H10270" t="s">
        <v>135</v>
      </c>
      <c r="I10270" t="s">
        <v>136</v>
      </c>
      <c r="J10270" t="s">
        <v>137</v>
      </c>
      <c r="K10270" t="s">
        <v>210</v>
      </c>
      <c r="L10270" t="s">
        <v>27799</v>
      </c>
      <c r="M10270" t="s">
        <v>27800</v>
      </c>
      <c r="N10270">
        <v>6.7874999999999996</v>
      </c>
      <c r="O10270">
        <v>0</v>
      </c>
      <c r="P10270">
        <v>16</v>
      </c>
      <c r="Q10270">
        <v>0</v>
      </c>
      <c r="R10270">
        <v>9</v>
      </c>
      <c r="S10270">
        <v>0</v>
      </c>
      <c r="T10270">
        <v>7</v>
      </c>
      <c r="U10270">
        <v>0</v>
      </c>
      <c r="V10270">
        <v>0</v>
      </c>
      <c r="W10270">
        <v>0</v>
      </c>
      <c r="X10270">
        <v>16.634068995352596</v>
      </c>
      <c r="Y10270">
        <v>0</v>
      </c>
      <c r="Z10270">
        <v>20.751760421274994</v>
      </c>
      <c r="AA10270">
        <v>0</v>
      </c>
      <c r="AB10270">
        <v>42.632397212018198</v>
      </c>
      <c r="AC10270">
        <v>0</v>
      </c>
      <c r="AD10270">
        <v>0</v>
      </c>
      <c r="AE10270">
        <v>80.018226628645778</v>
      </c>
    </row>
    <row r="10271" spans="1:31" x14ac:dyDescent="0.3">
      <c r="A10271">
        <v>2706312</v>
      </c>
      <c r="B10271">
        <v>1</v>
      </c>
      <c r="C10271" t="s">
        <v>80</v>
      </c>
      <c r="D10271" t="s">
        <v>108</v>
      </c>
      <c r="E10271" t="s">
        <v>161</v>
      </c>
      <c r="F10271" t="s">
        <v>27801</v>
      </c>
      <c r="G10271" t="s">
        <v>409</v>
      </c>
      <c r="H10271" t="s">
        <v>135</v>
      </c>
      <c r="I10271" t="s">
        <v>136</v>
      </c>
      <c r="J10271" t="s">
        <v>137</v>
      </c>
      <c r="K10271" t="s">
        <v>138</v>
      </c>
      <c r="L10271" t="s">
        <v>27802</v>
      </c>
      <c r="M10271" t="s">
        <v>27803</v>
      </c>
      <c r="N10271">
        <v>8.3161111109999997</v>
      </c>
      <c r="O10271">
        <v>0</v>
      </c>
      <c r="P10271">
        <v>24</v>
      </c>
      <c r="Q10271">
        <v>0</v>
      </c>
      <c r="R10271">
        <v>14</v>
      </c>
      <c r="S10271">
        <v>0</v>
      </c>
      <c r="T10271">
        <v>2</v>
      </c>
      <c r="U10271">
        <v>0</v>
      </c>
      <c r="V10271">
        <v>0</v>
      </c>
      <c r="W10271">
        <v>0</v>
      </c>
      <c r="X10271">
        <v>35.812094421836932</v>
      </c>
      <c r="Y10271">
        <v>0</v>
      </c>
      <c r="Z10271">
        <v>5.1671513301668757</v>
      </c>
      <c r="AA10271">
        <v>0</v>
      </c>
      <c r="AB10271">
        <v>4.0149019428407993</v>
      </c>
      <c r="AC10271">
        <v>0</v>
      </c>
      <c r="AD10271">
        <v>0</v>
      </c>
      <c r="AE10271">
        <v>44.994147694844607</v>
      </c>
    </row>
    <row r="10272" spans="1:31" x14ac:dyDescent="0.3">
      <c r="A10272">
        <v>2705671</v>
      </c>
      <c r="B10272">
        <v>1</v>
      </c>
      <c r="C10272" t="s">
        <v>81</v>
      </c>
      <c r="D10272" t="s">
        <v>112</v>
      </c>
      <c r="E10272" t="s">
        <v>132</v>
      </c>
      <c r="F10272" t="s">
        <v>2256</v>
      </c>
      <c r="G10272" t="s">
        <v>209</v>
      </c>
      <c r="H10272" t="s">
        <v>135</v>
      </c>
      <c r="I10272" t="s">
        <v>136</v>
      </c>
      <c r="J10272" t="s">
        <v>137</v>
      </c>
      <c r="K10272" t="s">
        <v>210</v>
      </c>
      <c r="L10272" t="s">
        <v>27804</v>
      </c>
      <c r="M10272" t="s">
        <v>27805</v>
      </c>
      <c r="N10272">
        <v>7.875277777</v>
      </c>
      <c r="O10272">
        <v>0</v>
      </c>
      <c r="P10272">
        <v>23</v>
      </c>
      <c r="Q10272">
        <v>0</v>
      </c>
      <c r="R10272">
        <v>39</v>
      </c>
      <c r="S10272">
        <v>0</v>
      </c>
      <c r="T10272">
        <v>2</v>
      </c>
      <c r="U10272">
        <v>0</v>
      </c>
      <c r="V10272">
        <v>0</v>
      </c>
      <c r="W10272">
        <v>0</v>
      </c>
      <c r="X10272">
        <v>25.193685681215065</v>
      </c>
      <c r="Y10272">
        <v>0</v>
      </c>
      <c r="Z10272">
        <v>6.4436825446939592</v>
      </c>
      <c r="AA10272">
        <v>0</v>
      </c>
      <c r="AB10272">
        <v>150.36914553580829</v>
      </c>
      <c r="AC10272">
        <v>0</v>
      </c>
      <c r="AD10272">
        <v>0</v>
      </c>
      <c r="AE10272">
        <v>182.00651376171731</v>
      </c>
    </row>
    <row r="10273" spans="1:31" x14ac:dyDescent="0.3">
      <c r="A10273">
        <v>2705720</v>
      </c>
      <c r="B10273">
        <v>2</v>
      </c>
      <c r="C10273" t="s">
        <v>81</v>
      </c>
      <c r="D10273" t="s">
        <v>118</v>
      </c>
      <c r="E10273" t="s">
        <v>213</v>
      </c>
      <c r="F10273" t="s">
        <v>27806</v>
      </c>
      <c r="G10273" t="s">
        <v>185</v>
      </c>
      <c r="H10273" t="s">
        <v>153</v>
      </c>
      <c r="I10273" t="s">
        <v>136</v>
      </c>
      <c r="J10273" t="s">
        <v>137</v>
      </c>
      <c r="K10273" t="s">
        <v>138</v>
      </c>
      <c r="L10273" t="s">
        <v>27579</v>
      </c>
      <c r="M10273" t="s">
        <v>27807</v>
      </c>
      <c r="N10273">
        <v>0.60499999999999998</v>
      </c>
      <c r="O10273">
        <v>4</v>
      </c>
      <c r="P10273">
        <v>267</v>
      </c>
      <c r="Q10273">
        <v>87</v>
      </c>
      <c r="R10273">
        <v>112</v>
      </c>
      <c r="S10273">
        <v>5</v>
      </c>
      <c r="T10273">
        <v>17</v>
      </c>
      <c r="U10273">
        <v>2</v>
      </c>
      <c r="V10273">
        <v>0</v>
      </c>
      <c r="W10273">
        <v>0.42267403828125</v>
      </c>
      <c r="X10273">
        <v>27.618178179135384</v>
      </c>
      <c r="Y10273">
        <v>48.282788134456837</v>
      </c>
      <c r="Z10273">
        <v>31.708127192679338</v>
      </c>
      <c r="AA10273">
        <v>6.5549386315700477</v>
      </c>
      <c r="AB10273">
        <v>2.0677135811189791</v>
      </c>
      <c r="AC10273">
        <v>83.861725085623334</v>
      </c>
      <c r="AD10273">
        <v>0</v>
      </c>
      <c r="AE10273">
        <v>200.51614484286517</v>
      </c>
    </row>
    <row r="10274" spans="1:31" x14ac:dyDescent="0.3">
      <c r="A10274">
        <v>2705691</v>
      </c>
      <c r="B10274">
        <v>1</v>
      </c>
      <c r="C10274" t="s">
        <v>80</v>
      </c>
      <c r="D10274" t="s">
        <v>93</v>
      </c>
      <c r="E10274" t="s">
        <v>213</v>
      </c>
      <c r="F10274" t="s">
        <v>14441</v>
      </c>
      <c r="G10274" t="s">
        <v>300</v>
      </c>
      <c r="H10274" t="s">
        <v>153</v>
      </c>
      <c r="I10274" t="s">
        <v>136</v>
      </c>
      <c r="J10274" t="s">
        <v>137</v>
      </c>
      <c r="K10274" t="s">
        <v>210</v>
      </c>
      <c r="L10274" t="s">
        <v>27808</v>
      </c>
      <c r="M10274" t="s">
        <v>27809</v>
      </c>
      <c r="N10274">
        <v>7.2091666659999998</v>
      </c>
      <c r="O10274">
        <v>0</v>
      </c>
      <c r="P10274">
        <v>53</v>
      </c>
      <c r="Q10274">
        <v>4</v>
      </c>
      <c r="R10274">
        <v>123</v>
      </c>
      <c r="S10274">
        <v>3</v>
      </c>
      <c r="T10274">
        <v>55</v>
      </c>
      <c r="U10274">
        <v>0</v>
      </c>
      <c r="V10274">
        <v>0</v>
      </c>
      <c r="W10274">
        <v>0</v>
      </c>
      <c r="X10274">
        <v>87.263375703946949</v>
      </c>
      <c r="Y10274">
        <v>157.33711531917558</v>
      </c>
      <c r="Z10274">
        <v>577.23133777058547</v>
      </c>
      <c r="AA10274">
        <v>65.372395563981897</v>
      </c>
      <c r="AB10274">
        <v>311.92097653049132</v>
      </c>
      <c r="AC10274">
        <v>0</v>
      </c>
      <c r="AD10274">
        <v>0</v>
      </c>
      <c r="AE10274">
        <v>1199.1252008881811</v>
      </c>
    </row>
    <row r="10275" spans="1:31" x14ac:dyDescent="0.3">
      <c r="A10275">
        <v>2705791</v>
      </c>
      <c r="B10275">
        <v>1</v>
      </c>
      <c r="C10275" t="s">
        <v>81</v>
      </c>
      <c r="D10275" t="s">
        <v>127</v>
      </c>
      <c r="E10275" t="s">
        <v>150</v>
      </c>
      <c r="F10275" t="s">
        <v>27810</v>
      </c>
      <c r="G10275" t="s">
        <v>152</v>
      </c>
      <c r="H10275" t="s">
        <v>153</v>
      </c>
      <c r="I10275" t="s">
        <v>136</v>
      </c>
      <c r="J10275" t="s">
        <v>137</v>
      </c>
      <c r="K10275" t="s">
        <v>138</v>
      </c>
      <c r="L10275" t="s">
        <v>27811</v>
      </c>
      <c r="M10275" t="s">
        <v>27812</v>
      </c>
      <c r="N10275">
        <v>0.97638888800000001</v>
      </c>
      <c r="O10275">
        <v>0</v>
      </c>
      <c r="P10275">
        <v>174</v>
      </c>
      <c r="Q10275">
        <v>0</v>
      </c>
      <c r="R10275">
        <v>0</v>
      </c>
      <c r="S10275">
        <v>0</v>
      </c>
      <c r="T10275">
        <v>11</v>
      </c>
      <c r="U10275">
        <v>0</v>
      </c>
      <c r="V10275">
        <v>0</v>
      </c>
      <c r="W10275">
        <v>0</v>
      </c>
      <c r="X10275">
        <v>31.27988758564749</v>
      </c>
      <c r="Y10275">
        <v>0</v>
      </c>
      <c r="Z10275">
        <v>0</v>
      </c>
      <c r="AA10275">
        <v>0</v>
      </c>
      <c r="AB10275">
        <v>4.8963569960693372</v>
      </c>
      <c r="AC10275">
        <v>0</v>
      </c>
      <c r="AD10275">
        <v>0</v>
      </c>
      <c r="AE10275">
        <v>36.17624458171683</v>
      </c>
    </row>
    <row r="10276" spans="1:31" x14ac:dyDescent="0.3">
      <c r="A10276">
        <v>2706332</v>
      </c>
      <c r="B10276">
        <v>1</v>
      </c>
      <c r="C10276" t="s">
        <v>80</v>
      </c>
      <c r="D10276" t="s">
        <v>93</v>
      </c>
      <c r="E10276" t="s">
        <v>150</v>
      </c>
      <c r="F10276" t="s">
        <v>17631</v>
      </c>
      <c r="G10276" t="s">
        <v>152</v>
      </c>
      <c r="H10276" t="s">
        <v>153</v>
      </c>
      <c r="I10276" t="s">
        <v>136</v>
      </c>
      <c r="J10276" t="s">
        <v>137</v>
      </c>
      <c r="K10276" t="s">
        <v>138</v>
      </c>
      <c r="L10276" t="s">
        <v>27813</v>
      </c>
      <c r="M10276" t="s">
        <v>27814</v>
      </c>
      <c r="N10276">
        <v>0.52638888800000005</v>
      </c>
      <c r="O10276">
        <v>0</v>
      </c>
      <c r="P10276">
        <v>6631</v>
      </c>
      <c r="Q10276">
        <v>0</v>
      </c>
      <c r="R10276">
        <v>1</v>
      </c>
      <c r="S10276">
        <v>4</v>
      </c>
      <c r="T10276">
        <v>455</v>
      </c>
      <c r="U10276">
        <v>0</v>
      </c>
      <c r="V10276">
        <v>0</v>
      </c>
      <c r="W10276">
        <v>0</v>
      </c>
      <c r="X10276">
        <v>669.77360376333763</v>
      </c>
      <c r="Y10276">
        <v>0</v>
      </c>
      <c r="Z10276">
        <v>2.4587820205908173</v>
      </c>
      <c r="AA10276">
        <v>19.898605800549454</v>
      </c>
      <c r="AB10276">
        <v>239.6250974732273</v>
      </c>
      <c r="AC10276">
        <v>0</v>
      </c>
      <c r="AD10276">
        <v>0</v>
      </c>
      <c r="AE10276">
        <v>931.75608905770514</v>
      </c>
    </row>
    <row r="10277" spans="1:31" x14ac:dyDescent="0.3">
      <c r="A10277">
        <v>2706504</v>
      </c>
      <c r="B10277">
        <v>1</v>
      </c>
      <c r="C10277" t="s">
        <v>80</v>
      </c>
      <c r="D10277" t="s">
        <v>83</v>
      </c>
      <c r="E10277" t="s">
        <v>145</v>
      </c>
      <c r="F10277" t="s">
        <v>27815</v>
      </c>
      <c r="G10277" t="s">
        <v>230</v>
      </c>
      <c r="H10277" t="s">
        <v>135</v>
      </c>
      <c r="I10277" t="s">
        <v>136</v>
      </c>
      <c r="J10277" t="s">
        <v>137</v>
      </c>
      <c r="K10277" t="s">
        <v>138</v>
      </c>
      <c r="L10277" t="s">
        <v>27816</v>
      </c>
      <c r="M10277" t="s">
        <v>27817</v>
      </c>
      <c r="N10277">
        <v>0.99888888799999997</v>
      </c>
      <c r="O10277">
        <v>0</v>
      </c>
      <c r="P10277">
        <v>0</v>
      </c>
      <c r="Q10277">
        <v>0</v>
      </c>
      <c r="R10277">
        <v>0</v>
      </c>
      <c r="S10277">
        <v>0</v>
      </c>
      <c r="T10277">
        <v>29</v>
      </c>
      <c r="U10277">
        <v>0</v>
      </c>
      <c r="V10277">
        <v>0</v>
      </c>
      <c r="W10277">
        <v>0</v>
      </c>
      <c r="X10277">
        <v>0</v>
      </c>
      <c r="Y10277">
        <v>0</v>
      </c>
      <c r="Z10277">
        <v>0</v>
      </c>
      <c r="AA10277">
        <v>0</v>
      </c>
      <c r="AB10277">
        <v>13.263405133040159</v>
      </c>
      <c r="AC10277">
        <v>0</v>
      </c>
      <c r="AD10277">
        <v>0</v>
      </c>
      <c r="AE10277">
        <v>13.263405133040159</v>
      </c>
    </row>
    <row r="10278" spans="1:31" x14ac:dyDescent="0.3">
      <c r="A10278">
        <v>2705734</v>
      </c>
      <c r="B10278">
        <v>1</v>
      </c>
      <c r="C10278" t="s">
        <v>80</v>
      </c>
      <c r="D10278" t="s">
        <v>108</v>
      </c>
      <c r="E10278" t="s">
        <v>161</v>
      </c>
      <c r="F10278" t="s">
        <v>27818</v>
      </c>
      <c r="G10278" t="s">
        <v>209</v>
      </c>
      <c r="H10278" t="s">
        <v>135</v>
      </c>
      <c r="I10278" t="s">
        <v>136</v>
      </c>
      <c r="J10278" t="s">
        <v>137</v>
      </c>
      <c r="K10278" t="s">
        <v>210</v>
      </c>
      <c r="L10278" t="s">
        <v>27819</v>
      </c>
      <c r="M10278" t="s">
        <v>27820</v>
      </c>
      <c r="N10278">
        <v>7.4691666659999996</v>
      </c>
      <c r="O10278">
        <v>0</v>
      </c>
      <c r="P10278">
        <v>19</v>
      </c>
      <c r="Q10278">
        <v>0</v>
      </c>
      <c r="R10278">
        <v>4</v>
      </c>
      <c r="S10278">
        <v>0</v>
      </c>
      <c r="T10278">
        <v>7</v>
      </c>
      <c r="U10278">
        <v>0</v>
      </c>
      <c r="V10278">
        <v>0</v>
      </c>
      <c r="W10278">
        <v>0</v>
      </c>
      <c r="X10278">
        <v>30.508099631377604</v>
      </c>
      <c r="Y10278">
        <v>0</v>
      </c>
      <c r="Z10278">
        <v>19.374742387312651</v>
      </c>
      <c r="AA10278">
        <v>0</v>
      </c>
      <c r="AB10278">
        <v>15.518453652623975</v>
      </c>
      <c r="AC10278">
        <v>0</v>
      </c>
      <c r="AD10278">
        <v>0</v>
      </c>
      <c r="AE10278">
        <v>65.40129567131423</v>
      </c>
    </row>
    <row r="10279" spans="1:31" x14ac:dyDescent="0.3">
      <c r="A10279">
        <v>2706232</v>
      </c>
      <c r="B10279">
        <v>1</v>
      </c>
      <c r="C10279" t="s">
        <v>80</v>
      </c>
      <c r="D10279" t="s">
        <v>93</v>
      </c>
      <c r="E10279" t="s">
        <v>150</v>
      </c>
      <c r="F10279" t="s">
        <v>27821</v>
      </c>
      <c r="G10279" t="s">
        <v>152</v>
      </c>
      <c r="H10279" t="s">
        <v>153</v>
      </c>
      <c r="I10279" t="s">
        <v>136</v>
      </c>
      <c r="J10279" t="s">
        <v>137</v>
      </c>
      <c r="K10279" t="s">
        <v>138</v>
      </c>
      <c r="L10279" t="s">
        <v>27822</v>
      </c>
      <c r="M10279" t="s">
        <v>27823</v>
      </c>
      <c r="N10279">
        <v>0.16916666599999999</v>
      </c>
      <c r="O10279">
        <v>0</v>
      </c>
      <c r="P10279">
        <v>0</v>
      </c>
      <c r="Q10279">
        <v>33</v>
      </c>
      <c r="R10279">
        <v>0</v>
      </c>
      <c r="S10279">
        <v>4</v>
      </c>
      <c r="T10279">
        <v>0</v>
      </c>
      <c r="U10279">
        <v>0</v>
      </c>
      <c r="V10279">
        <v>0</v>
      </c>
      <c r="W10279">
        <v>0</v>
      </c>
      <c r="X10279">
        <v>0</v>
      </c>
      <c r="Y10279">
        <v>18.172092331738376</v>
      </c>
      <c r="Z10279">
        <v>0</v>
      </c>
      <c r="AA10279">
        <v>0.71664318425927487</v>
      </c>
      <c r="AB10279">
        <v>0</v>
      </c>
      <c r="AC10279">
        <v>0</v>
      </c>
      <c r="AD10279">
        <v>0</v>
      </c>
      <c r="AE10279">
        <v>18.888735515997652</v>
      </c>
    </row>
    <row r="10280" spans="1:31" x14ac:dyDescent="0.3">
      <c r="A10280">
        <v>2706169</v>
      </c>
      <c r="B10280">
        <v>1</v>
      </c>
      <c r="C10280" t="s">
        <v>80</v>
      </c>
      <c r="D10280" t="s">
        <v>101</v>
      </c>
      <c r="E10280" t="s">
        <v>156</v>
      </c>
      <c r="F10280" t="s">
        <v>7543</v>
      </c>
      <c r="G10280" t="s">
        <v>185</v>
      </c>
      <c r="H10280" t="s">
        <v>153</v>
      </c>
      <c r="I10280" t="s">
        <v>136</v>
      </c>
      <c r="J10280" t="s">
        <v>137</v>
      </c>
      <c r="K10280" t="s">
        <v>138</v>
      </c>
      <c r="L10280" t="s">
        <v>27824</v>
      </c>
      <c r="M10280" t="s">
        <v>27825</v>
      </c>
      <c r="N10280">
        <v>3.2322222219999999</v>
      </c>
      <c r="O10280">
        <v>14</v>
      </c>
      <c r="P10280">
        <v>39</v>
      </c>
      <c r="Q10280">
        <v>17</v>
      </c>
      <c r="R10280">
        <v>0</v>
      </c>
      <c r="S10280">
        <v>9</v>
      </c>
      <c r="T10280">
        <v>1</v>
      </c>
      <c r="U10280">
        <v>0</v>
      </c>
      <c r="V10280">
        <v>0</v>
      </c>
      <c r="W10280">
        <v>61.568897199632545</v>
      </c>
      <c r="X10280">
        <v>27.064926367929974</v>
      </c>
      <c r="Y10280">
        <v>22.790924526695914</v>
      </c>
      <c r="Z10280">
        <v>0</v>
      </c>
      <c r="AA10280">
        <v>43.633673956849115</v>
      </c>
      <c r="AB10280">
        <v>4.5388476698199991</v>
      </c>
      <c r="AC10280">
        <v>0</v>
      </c>
      <c r="AD10280">
        <v>0</v>
      </c>
      <c r="AE10280">
        <v>159.59726972092756</v>
      </c>
    </row>
    <row r="10281" spans="1:31" x14ac:dyDescent="0.3">
      <c r="A10281">
        <v>2706418</v>
      </c>
      <c r="B10281">
        <v>1</v>
      </c>
      <c r="C10281" t="s">
        <v>80</v>
      </c>
      <c r="D10281" t="s">
        <v>108</v>
      </c>
      <c r="E10281" t="s">
        <v>161</v>
      </c>
      <c r="F10281" t="s">
        <v>27826</v>
      </c>
      <c r="G10281" t="s">
        <v>163</v>
      </c>
      <c r="H10281" t="s">
        <v>135</v>
      </c>
      <c r="I10281" t="s">
        <v>136</v>
      </c>
      <c r="J10281" t="s">
        <v>137</v>
      </c>
      <c r="K10281" t="s">
        <v>138</v>
      </c>
      <c r="L10281" t="s">
        <v>27827</v>
      </c>
      <c r="M10281" t="s">
        <v>27828</v>
      </c>
      <c r="N10281">
        <v>3.6716666660000001</v>
      </c>
      <c r="O10281">
        <v>0</v>
      </c>
      <c r="P10281">
        <v>14</v>
      </c>
      <c r="Q10281">
        <v>0</v>
      </c>
      <c r="R10281">
        <v>11</v>
      </c>
      <c r="S10281">
        <v>0</v>
      </c>
      <c r="T10281">
        <v>12</v>
      </c>
      <c r="U10281">
        <v>0</v>
      </c>
      <c r="V10281">
        <v>0</v>
      </c>
      <c r="W10281">
        <v>0</v>
      </c>
      <c r="X10281">
        <v>11.342690088201735</v>
      </c>
      <c r="Y10281">
        <v>0</v>
      </c>
      <c r="Z10281">
        <v>13.153940548776621</v>
      </c>
      <c r="AA10281">
        <v>0</v>
      </c>
      <c r="AB10281">
        <v>10.249654464488335</v>
      </c>
      <c r="AC10281">
        <v>0</v>
      </c>
      <c r="AD10281">
        <v>0</v>
      </c>
      <c r="AE10281">
        <v>34.74628510146669</v>
      </c>
    </row>
    <row r="10282" spans="1:31" x14ac:dyDescent="0.3">
      <c r="A10282">
        <v>2705655</v>
      </c>
      <c r="B10282">
        <v>2</v>
      </c>
      <c r="C10282" t="s">
        <v>81</v>
      </c>
      <c r="D10282" t="s">
        <v>118</v>
      </c>
      <c r="E10282" t="s">
        <v>213</v>
      </c>
      <c r="F10282" t="s">
        <v>5397</v>
      </c>
      <c r="G10282" t="s">
        <v>185</v>
      </c>
      <c r="H10282" t="s">
        <v>153</v>
      </c>
      <c r="I10282" t="s">
        <v>136</v>
      </c>
      <c r="J10282" t="s">
        <v>137</v>
      </c>
      <c r="K10282" t="s">
        <v>138</v>
      </c>
      <c r="L10282" t="s">
        <v>5750</v>
      </c>
      <c r="M10282" t="s">
        <v>27829</v>
      </c>
      <c r="N10282">
        <v>1.0352777769999999</v>
      </c>
      <c r="O10282">
        <v>2</v>
      </c>
      <c r="P10282">
        <v>466</v>
      </c>
      <c r="Q10282">
        <v>49</v>
      </c>
      <c r="R10282">
        <v>70</v>
      </c>
      <c r="S10282">
        <v>20</v>
      </c>
      <c r="T10282">
        <v>52</v>
      </c>
      <c r="U10282">
        <v>0</v>
      </c>
      <c r="V10282">
        <v>0</v>
      </c>
      <c r="W10282">
        <v>1.1596742775159166</v>
      </c>
      <c r="X10282">
        <v>104.06171987566557</v>
      </c>
      <c r="Y10282">
        <v>48.374897580620313</v>
      </c>
      <c r="Z10282">
        <v>6.3785329068503209</v>
      </c>
      <c r="AA10282">
        <v>543.93753570149443</v>
      </c>
      <c r="AB10282">
        <v>33.794850089797187</v>
      </c>
      <c r="AC10282">
        <v>0</v>
      </c>
      <c r="AD10282">
        <v>0</v>
      </c>
      <c r="AE10282">
        <v>737.70721043194374</v>
      </c>
    </row>
    <row r="10283" spans="1:31" x14ac:dyDescent="0.3">
      <c r="A10283">
        <v>2706607</v>
      </c>
      <c r="B10283">
        <v>1</v>
      </c>
      <c r="C10283" t="s">
        <v>80</v>
      </c>
      <c r="D10283" t="s">
        <v>84</v>
      </c>
      <c r="E10283" t="s">
        <v>156</v>
      </c>
      <c r="F10283" t="s">
        <v>27830</v>
      </c>
      <c r="G10283" t="s">
        <v>185</v>
      </c>
      <c r="H10283" t="s">
        <v>153</v>
      </c>
      <c r="I10283" t="s">
        <v>136</v>
      </c>
      <c r="J10283" t="s">
        <v>137</v>
      </c>
      <c r="K10283" t="s">
        <v>138</v>
      </c>
      <c r="L10283" t="s">
        <v>27831</v>
      </c>
      <c r="M10283" t="s">
        <v>27832</v>
      </c>
      <c r="N10283">
        <v>1.136666666</v>
      </c>
      <c r="O10283">
        <v>1</v>
      </c>
      <c r="P10283">
        <v>33</v>
      </c>
      <c r="Q10283">
        <v>0</v>
      </c>
      <c r="R10283">
        <v>2</v>
      </c>
      <c r="S10283">
        <v>0</v>
      </c>
      <c r="T10283">
        <v>3</v>
      </c>
      <c r="U10283">
        <v>0</v>
      </c>
      <c r="V10283">
        <v>0</v>
      </c>
      <c r="W10283">
        <v>0.27148331615083332</v>
      </c>
      <c r="X10283">
        <v>5.576719758766254</v>
      </c>
      <c r="Y10283">
        <v>0</v>
      </c>
      <c r="Z10283">
        <v>0.35733079169117676</v>
      </c>
      <c r="AA10283">
        <v>0</v>
      </c>
      <c r="AB10283">
        <v>0.62216770374275421</v>
      </c>
      <c r="AC10283">
        <v>0</v>
      </c>
      <c r="AD10283">
        <v>0</v>
      </c>
      <c r="AE10283">
        <v>6.8277015703510182</v>
      </c>
    </row>
    <row r="10284" spans="1:31" x14ac:dyDescent="0.3">
      <c r="A10284">
        <v>2705943</v>
      </c>
      <c r="B10284">
        <v>1</v>
      </c>
      <c r="C10284" t="s">
        <v>80</v>
      </c>
      <c r="D10284" t="s">
        <v>105</v>
      </c>
      <c r="E10284" t="s">
        <v>161</v>
      </c>
      <c r="F10284" t="s">
        <v>27833</v>
      </c>
      <c r="G10284" t="s">
        <v>393</v>
      </c>
      <c r="H10284" t="s">
        <v>135</v>
      </c>
      <c r="I10284" t="s">
        <v>136</v>
      </c>
      <c r="J10284" t="s">
        <v>137</v>
      </c>
      <c r="K10284" t="s">
        <v>138</v>
      </c>
      <c r="L10284" t="s">
        <v>27834</v>
      </c>
      <c r="M10284" t="s">
        <v>27835</v>
      </c>
      <c r="N10284">
        <v>1.9808333330000001</v>
      </c>
      <c r="O10284">
        <v>0</v>
      </c>
      <c r="P10284">
        <v>98</v>
      </c>
      <c r="Q10284">
        <v>0</v>
      </c>
      <c r="R10284">
        <v>0</v>
      </c>
      <c r="S10284">
        <v>0</v>
      </c>
      <c r="T10284">
        <v>7</v>
      </c>
      <c r="U10284">
        <v>0</v>
      </c>
      <c r="V10284">
        <v>0</v>
      </c>
      <c r="W10284">
        <v>0</v>
      </c>
      <c r="X10284">
        <v>41.527693481352671</v>
      </c>
      <c r="Y10284">
        <v>0</v>
      </c>
      <c r="Z10284">
        <v>0</v>
      </c>
      <c r="AA10284">
        <v>0</v>
      </c>
      <c r="AB10284">
        <v>21.030845079820359</v>
      </c>
      <c r="AC10284">
        <v>0</v>
      </c>
      <c r="AD10284">
        <v>0</v>
      </c>
      <c r="AE10284">
        <v>62.55853856117303</v>
      </c>
    </row>
    <row r="10285" spans="1:31" x14ac:dyDescent="0.3">
      <c r="A10285">
        <v>2706438</v>
      </c>
      <c r="B10285">
        <v>1</v>
      </c>
      <c r="C10285" t="s">
        <v>81</v>
      </c>
      <c r="D10285" t="s">
        <v>127</v>
      </c>
      <c r="E10285" t="s">
        <v>161</v>
      </c>
      <c r="F10285" t="s">
        <v>27836</v>
      </c>
      <c r="G10285" t="s">
        <v>163</v>
      </c>
      <c r="H10285" t="s">
        <v>135</v>
      </c>
      <c r="I10285" t="s">
        <v>136</v>
      </c>
      <c r="J10285" t="s">
        <v>137</v>
      </c>
      <c r="K10285" t="s">
        <v>138</v>
      </c>
      <c r="L10285" t="s">
        <v>27837</v>
      </c>
      <c r="M10285" t="s">
        <v>27838</v>
      </c>
      <c r="N10285">
        <v>0.89333333299999995</v>
      </c>
      <c r="O10285">
        <v>0</v>
      </c>
      <c r="P10285">
        <v>4</v>
      </c>
      <c r="Q10285">
        <v>0</v>
      </c>
      <c r="R10285">
        <v>0</v>
      </c>
      <c r="S10285">
        <v>0</v>
      </c>
      <c r="T10285">
        <v>0</v>
      </c>
      <c r="U10285">
        <v>0</v>
      </c>
      <c r="V10285">
        <v>0</v>
      </c>
      <c r="W10285">
        <v>0</v>
      </c>
      <c r="X10285">
        <v>0.48357017471875002</v>
      </c>
      <c r="Y10285">
        <v>0</v>
      </c>
      <c r="Z10285">
        <v>0</v>
      </c>
      <c r="AA10285">
        <v>0</v>
      </c>
      <c r="AB10285">
        <v>0</v>
      </c>
      <c r="AC10285">
        <v>0</v>
      </c>
      <c r="AD10285">
        <v>0</v>
      </c>
      <c r="AE10285">
        <v>0.48357017471875002</v>
      </c>
    </row>
    <row r="10286" spans="1:31" x14ac:dyDescent="0.3">
      <c r="A10286">
        <v>2706252</v>
      </c>
      <c r="B10286">
        <v>1</v>
      </c>
      <c r="C10286" t="s">
        <v>80</v>
      </c>
      <c r="D10286" t="s">
        <v>102</v>
      </c>
      <c r="E10286" t="s">
        <v>150</v>
      </c>
      <c r="F10286" t="s">
        <v>27839</v>
      </c>
      <c r="G10286" t="s">
        <v>152</v>
      </c>
      <c r="H10286" t="s">
        <v>153</v>
      </c>
      <c r="I10286" t="s">
        <v>136</v>
      </c>
      <c r="J10286" t="s">
        <v>137</v>
      </c>
      <c r="K10286" t="s">
        <v>138</v>
      </c>
      <c r="L10286" t="s">
        <v>27840</v>
      </c>
      <c r="M10286" t="s">
        <v>27841</v>
      </c>
      <c r="N10286">
        <v>0.71694444400000001</v>
      </c>
      <c r="O10286">
        <v>0</v>
      </c>
      <c r="P10286">
        <v>51</v>
      </c>
      <c r="Q10286">
        <v>0</v>
      </c>
      <c r="R10286">
        <v>13</v>
      </c>
      <c r="S10286">
        <v>6</v>
      </c>
      <c r="T10286">
        <v>6</v>
      </c>
      <c r="U10286">
        <v>2</v>
      </c>
      <c r="V10286">
        <v>0</v>
      </c>
      <c r="W10286">
        <v>0</v>
      </c>
      <c r="X10286">
        <v>6.6136513051608778</v>
      </c>
      <c r="Y10286">
        <v>0</v>
      </c>
      <c r="Z10286">
        <v>0.18241145021453337</v>
      </c>
      <c r="AA10286">
        <v>14.519902108767493</v>
      </c>
      <c r="AB10286">
        <v>2.2275895471484954</v>
      </c>
      <c r="AC10286">
        <v>35.866221277638992</v>
      </c>
      <c r="AD10286">
        <v>0</v>
      </c>
      <c r="AE10286">
        <v>59.409775688930395</v>
      </c>
    </row>
    <row r="10287" spans="1:31" x14ac:dyDescent="0.3">
      <c r="A10287">
        <v>2706129</v>
      </c>
      <c r="B10287">
        <v>1</v>
      </c>
      <c r="C10287" t="s">
        <v>80</v>
      </c>
      <c r="D10287" t="s">
        <v>84</v>
      </c>
      <c r="E10287" t="s">
        <v>213</v>
      </c>
      <c r="F10287" t="s">
        <v>27842</v>
      </c>
      <c r="G10287" t="s">
        <v>152</v>
      </c>
      <c r="H10287" t="s">
        <v>153</v>
      </c>
      <c r="I10287" t="s">
        <v>136</v>
      </c>
      <c r="J10287" t="s">
        <v>137</v>
      </c>
      <c r="K10287" t="s">
        <v>138</v>
      </c>
      <c r="L10287" t="s">
        <v>27843</v>
      </c>
      <c r="M10287" t="s">
        <v>27844</v>
      </c>
      <c r="N10287">
        <v>2.9105555550000002</v>
      </c>
      <c r="O10287">
        <v>15</v>
      </c>
      <c r="P10287">
        <v>2489</v>
      </c>
      <c r="Q10287">
        <v>5</v>
      </c>
      <c r="R10287">
        <v>299</v>
      </c>
      <c r="S10287">
        <v>15</v>
      </c>
      <c r="T10287">
        <v>328</v>
      </c>
      <c r="U10287">
        <v>0</v>
      </c>
      <c r="V10287">
        <v>0</v>
      </c>
      <c r="W10287">
        <v>22.874043991344418</v>
      </c>
      <c r="X10287">
        <v>1303.2596218787471</v>
      </c>
      <c r="Y10287">
        <v>63.986484895543356</v>
      </c>
      <c r="Z10287">
        <v>228.32758997679682</v>
      </c>
      <c r="AA10287">
        <v>80.09071535622769</v>
      </c>
      <c r="AB10287">
        <v>742.03842397488586</v>
      </c>
      <c r="AC10287">
        <v>0</v>
      </c>
      <c r="AD10287">
        <v>0</v>
      </c>
      <c r="AE10287">
        <v>2440.5768800735455</v>
      </c>
    </row>
    <row r="10288" spans="1:31" x14ac:dyDescent="0.3">
      <c r="A10288">
        <v>2706229</v>
      </c>
      <c r="B10288">
        <v>1</v>
      </c>
      <c r="C10288" t="s">
        <v>80</v>
      </c>
      <c r="D10288" t="s">
        <v>104</v>
      </c>
      <c r="E10288" t="s">
        <v>132</v>
      </c>
      <c r="F10288" t="s">
        <v>27845</v>
      </c>
      <c r="G10288" t="s">
        <v>134</v>
      </c>
      <c r="H10288" t="s">
        <v>135</v>
      </c>
      <c r="I10288" t="s">
        <v>136</v>
      </c>
      <c r="J10288" t="s">
        <v>137</v>
      </c>
      <c r="K10288" t="s">
        <v>138</v>
      </c>
      <c r="L10288" t="s">
        <v>27846</v>
      </c>
      <c r="M10288" t="s">
        <v>27847</v>
      </c>
      <c r="N10288">
        <v>6.068888888</v>
      </c>
      <c r="O10288">
        <v>0</v>
      </c>
      <c r="P10288">
        <v>0</v>
      </c>
      <c r="Q10288">
        <v>0</v>
      </c>
      <c r="R10288">
        <v>13</v>
      </c>
      <c r="S10288">
        <v>0</v>
      </c>
      <c r="T10288">
        <v>3</v>
      </c>
      <c r="U10288">
        <v>0</v>
      </c>
      <c r="V10288">
        <v>0</v>
      </c>
      <c r="W10288">
        <v>0</v>
      </c>
      <c r="X10288">
        <v>0</v>
      </c>
      <c r="Y10288">
        <v>0</v>
      </c>
      <c r="Z10288">
        <v>0</v>
      </c>
      <c r="AA10288">
        <v>0</v>
      </c>
      <c r="AB10288">
        <v>7.5029217742458343</v>
      </c>
      <c r="AC10288">
        <v>0</v>
      </c>
      <c r="AD10288">
        <v>0</v>
      </c>
      <c r="AE10288">
        <v>7.5029217742458343</v>
      </c>
    </row>
    <row r="10289" spans="1:31" x14ac:dyDescent="0.3">
      <c r="A10289">
        <v>2706377</v>
      </c>
      <c r="B10289">
        <v>2</v>
      </c>
      <c r="C10289" t="s">
        <v>80</v>
      </c>
      <c r="D10289" t="s">
        <v>93</v>
      </c>
      <c r="E10289" t="s">
        <v>150</v>
      </c>
      <c r="F10289" t="s">
        <v>27848</v>
      </c>
      <c r="G10289" t="s">
        <v>348</v>
      </c>
      <c r="H10289" t="s">
        <v>153</v>
      </c>
      <c r="I10289" t="s">
        <v>136</v>
      </c>
      <c r="J10289" t="s">
        <v>137</v>
      </c>
      <c r="K10289" t="s">
        <v>138</v>
      </c>
      <c r="L10289" t="s">
        <v>27849</v>
      </c>
      <c r="M10289" t="s">
        <v>27850</v>
      </c>
      <c r="N10289">
        <v>0.36833333299999999</v>
      </c>
      <c r="O10289">
        <v>0</v>
      </c>
      <c r="P10289">
        <v>779</v>
      </c>
      <c r="Q10289">
        <v>0</v>
      </c>
      <c r="R10289">
        <v>140</v>
      </c>
      <c r="S10289">
        <v>3</v>
      </c>
      <c r="T10289">
        <v>172</v>
      </c>
      <c r="U10289">
        <v>0</v>
      </c>
      <c r="V10289">
        <v>0</v>
      </c>
      <c r="W10289">
        <v>0</v>
      </c>
      <c r="X10289">
        <v>54.437544267422815</v>
      </c>
      <c r="Y10289">
        <v>0</v>
      </c>
      <c r="Z10289">
        <v>29.01868819162766</v>
      </c>
      <c r="AA10289">
        <v>3.1917427150714301</v>
      </c>
      <c r="AB10289">
        <v>41.004559953443426</v>
      </c>
      <c r="AC10289">
        <v>0</v>
      </c>
      <c r="AD10289">
        <v>0</v>
      </c>
      <c r="AE10289">
        <v>127.65253512756533</v>
      </c>
    </row>
    <row r="10290" spans="1:31" x14ac:dyDescent="0.3">
      <c r="A10290">
        <v>2705937</v>
      </c>
      <c r="B10290">
        <v>1</v>
      </c>
      <c r="C10290" t="s">
        <v>81</v>
      </c>
      <c r="D10290" t="s">
        <v>122</v>
      </c>
      <c r="E10290" t="s">
        <v>150</v>
      </c>
      <c r="F10290" t="s">
        <v>6540</v>
      </c>
      <c r="G10290" t="s">
        <v>152</v>
      </c>
      <c r="H10290" t="s">
        <v>153</v>
      </c>
      <c r="I10290" t="s">
        <v>136</v>
      </c>
      <c r="J10290" t="s">
        <v>137</v>
      </c>
      <c r="K10290" t="s">
        <v>138</v>
      </c>
      <c r="L10290" t="s">
        <v>27851</v>
      </c>
      <c r="M10290" t="s">
        <v>27852</v>
      </c>
      <c r="N10290">
        <v>0.29611111099999998</v>
      </c>
      <c r="O10290">
        <v>19</v>
      </c>
      <c r="P10290">
        <v>4158</v>
      </c>
      <c r="Q10290">
        <v>104</v>
      </c>
      <c r="R10290">
        <v>167</v>
      </c>
      <c r="S10290">
        <v>60</v>
      </c>
      <c r="T10290">
        <v>374</v>
      </c>
      <c r="U10290">
        <v>5</v>
      </c>
      <c r="V10290">
        <v>1</v>
      </c>
      <c r="W10290">
        <v>1.1559867283966454</v>
      </c>
      <c r="X10290">
        <v>165.63846057237069</v>
      </c>
      <c r="Y10290">
        <v>32.659020292256763</v>
      </c>
      <c r="Z10290">
        <v>14.65499762520626</v>
      </c>
      <c r="AA10290">
        <v>215.24818128383052</v>
      </c>
      <c r="AB10290">
        <v>70.116451590010783</v>
      </c>
      <c r="AC10290">
        <v>136.30560458586194</v>
      </c>
      <c r="AD10290">
        <v>36.640753042116749</v>
      </c>
      <c r="AE10290">
        <v>672.41945572005034</v>
      </c>
    </row>
    <row r="10291" spans="1:31" x14ac:dyDescent="0.3">
      <c r="A10291">
        <v>2706292</v>
      </c>
      <c r="B10291">
        <v>1</v>
      </c>
      <c r="C10291" t="s">
        <v>80</v>
      </c>
      <c r="D10291" t="s">
        <v>106</v>
      </c>
      <c r="E10291" t="s">
        <v>161</v>
      </c>
      <c r="F10291" t="s">
        <v>27853</v>
      </c>
      <c r="G10291" t="s">
        <v>163</v>
      </c>
      <c r="H10291" t="s">
        <v>135</v>
      </c>
      <c r="I10291" t="s">
        <v>136</v>
      </c>
      <c r="J10291" t="s">
        <v>137</v>
      </c>
      <c r="K10291" t="s">
        <v>138</v>
      </c>
      <c r="L10291" t="s">
        <v>27854</v>
      </c>
      <c r="M10291" t="s">
        <v>27855</v>
      </c>
      <c r="N10291">
        <v>2.946111111</v>
      </c>
      <c r="O10291">
        <v>0</v>
      </c>
      <c r="P10291">
        <v>0</v>
      </c>
      <c r="Q10291">
        <v>0</v>
      </c>
      <c r="R10291">
        <v>2</v>
      </c>
      <c r="S10291">
        <v>0</v>
      </c>
      <c r="T10291">
        <v>2</v>
      </c>
      <c r="U10291">
        <v>0</v>
      </c>
      <c r="V10291">
        <v>0</v>
      </c>
      <c r="W10291">
        <v>0</v>
      </c>
      <c r="X10291">
        <v>0</v>
      </c>
      <c r="Y10291">
        <v>0</v>
      </c>
      <c r="Z10291">
        <v>1.7198634173057699</v>
      </c>
      <c r="AA10291">
        <v>0</v>
      </c>
      <c r="AB10291">
        <v>4.7905925155010998</v>
      </c>
      <c r="AC10291">
        <v>0</v>
      </c>
      <c r="AD10291">
        <v>0</v>
      </c>
      <c r="AE10291">
        <v>6.5104559328068694</v>
      </c>
    </row>
    <row r="10292" spans="1:31" x14ac:dyDescent="0.3">
      <c r="A10292">
        <v>2706338</v>
      </c>
      <c r="B10292">
        <v>1</v>
      </c>
      <c r="C10292" t="s">
        <v>80</v>
      </c>
      <c r="D10292" t="s">
        <v>108</v>
      </c>
      <c r="E10292" t="s">
        <v>161</v>
      </c>
      <c r="F10292" t="s">
        <v>27856</v>
      </c>
      <c r="G10292" t="s">
        <v>163</v>
      </c>
      <c r="H10292" t="s">
        <v>135</v>
      </c>
      <c r="I10292" t="s">
        <v>136</v>
      </c>
      <c r="J10292" t="s">
        <v>137</v>
      </c>
      <c r="K10292" t="s">
        <v>138</v>
      </c>
      <c r="L10292" t="s">
        <v>27857</v>
      </c>
      <c r="M10292" t="s">
        <v>27858</v>
      </c>
      <c r="N10292">
        <v>4.8030555550000003</v>
      </c>
      <c r="O10292">
        <v>0</v>
      </c>
      <c r="P10292">
        <v>16</v>
      </c>
      <c r="Q10292">
        <v>0</v>
      </c>
      <c r="R10292">
        <v>2</v>
      </c>
      <c r="S10292">
        <v>0</v>
      </c>
      <c r="T10292">
        <v>1</v>
      </c>
      <c r="U10292">
        <v>0</v>
      </c>
      <c r="V10292">
        <v>0</v>
      </c>
      <c r="W10292">
        <v>0</v>
      </c>
      <c r="X10292">
        <v>12.35627576995789</v>
      </c>
      <c r="Y10292">
        <v>0</v>
      </c>
      <c r="Z10292">
        <v>0</v>
      </c>
      <c r="AA10292">
        <v>0</v>
      </c>
      <c r="AB10292">
        <v>0</v>
      </c>
      <c r="AC10292">
        <v>0</v>
      </c>
      <c r="AD10292">
        <v>0</v>
      </c>
      <c r="AE10292">
        <v>12.35627576995789</v>
      </c>
    </row>
    <row r="10293" spans="1:31" x14ac:dyDescent="0.3">
      <c r="A10293">
        <v>2706006</v>
      </c>
      <c r="B10293">
        <v>1</v>
      </c>
      <c r="C10293" t="s">
        <v>80</v>
      </c>
      <c r="D10293" t="s">
        <v>97</v>
      </c>
      <c r="E10293" t="s">
        <v>150</v>
      </c>
      <c r="F10293" t="s">
        <v>9075</v>
      </c>
      <c r="G10293" t="s">
        <v>152</v>
      </c>
      <c r="H10293" t="s">
        <v>153</v>
      </c>
      <c r="I10293" t="s">
        <v>136</v>
      </c>
      <c r="J10293" t="s">
        <v>137</v>
      </c>
      <c r="K10293" t="s">
        <v>138</v>
      </c>
      <c r="L10293" t="s">
        <v>27859</v>
      </c>
      <c r="M10293" t="s">
        <v>27860</v>
      </c>
      <c r="N10293">
        <v>0.120277777</v>
      </c>
      <c r="O10293">
        <v>2</v>
      </c>
      <c r="P10293">
        <v>600</v>
      </c>
      <c r="Q10293">
        <v>4</v>
      </c>
      <c r="R10293">
        <v>72</v>
      </c>
      <c r="S10293">
        <v>23</v>
      </c>
      <c r="T10293">
        <v>107</v>
      </c>
      <c r="U10293">
        <v>0</v>
      </c>
      <c r="V10293">
        <v>0</v>
      </c>
      <c r="W10293">
        <v>0.42017984451701668</v>
      </c>
      <c r="X10293">
        <v>17.212154620448604</v>
      </c>
      <c r="Y10293">
        <v>0.67964713935585985</v>
      </c>
      <c r="Z10293">
        <v>1.2719816107816748</v>
      </c>
      <c r="AA10293">
        <v>16.837060448595235</v>
      </c>
      <c r="AB10293">
        <v>11.180815314943661</v>
      </c>
      <c r="AC10293">
        <v>0</v>
      </c>
      <c r="AD10293">
        <v>0</v>
      </c>
      <c r="AE10293">
        <v>47.60183897864205</v>
      </c>
    </row>
    <row r="10294" spans="1:31" x14ac:dyDescent="0.3">
      <c r="A10294">
        <v>2705645</v>
      </c>
      <c r="B10294">
        <v>1</v>
      </c>
      <c r="C10294" t="s">
        <v>80</v>
      </c>
      <c r="D10294" t="s">
        <v>85</v>
      </c>
      <c r="E10294" t="s">
        <v>145</v>
      </c>
      <c r="F10294" t="s">
        <v>27861</v>
      </c>
      <c r="G10294" t="s">
        <v>147</v>
      </c>
      <c r="H10294" t="s">
        <v>135</v>
      </c>
      <c r="I10294" t="s">
        <v>136</v>
      </c>
      <c r="J10294" t="s">
        <v>137</v>
      </c>
      <c r="K10294" t="s">
        <v>138</v>
      </c>
      <c r="L10294" t="s">
        <v>27862</v>
      </c>
      <c r="M10294" t="s">
        <v>27863</v>
      </c>
      <c r="N10294">
        <v>1.094166666</v>
      </c>
      <c r="O10294">
        <v>0</v>
      </c>
      <c r="P10294">
        <v>0</v>
      </c>
      <c r="Q10294">
        <v>0</v>
      </c>
      <c r="R10294">
        <v>0</v>
      </c>
      <c r="S10294">
        <v>0</v>
      </c>
      <c r="T10294">
        <v>1</v>
      </c>
      <c r="U10294">
        <v>0</v>
      </c>
      <c r="V10294">
        <v>0</v>
      </c>
      <c r="W10294">
        <v>0</v>
      </c>
      <c r="X10294">
        <v>0</v>
      </c>
      <c r="Y10294">
        <v>0</v>
      </c>
      <c r="Z10294">
        <v>0</v>
      </c>
      <c r="AA10294">
        <v>0</v>
      </c>
      <c r="AB10294">
        <v>0.21633156011532001</v>
      </c>
      <c r="AC10294">
        <v>0</v>
      </c>
      <c r="AD10294">
        <v>0</v>
      </c>
      <c r="AE10294">
        <v>0.21633156011532001</v>
      </c>
    </row>
    <row r="10295" spans="1:31" x14ac:dyDescent="0.3">
      <c r="A10295">
        <v>2706521</v>
      </c>
      <c r="B10295">
        <v>1</v>
      </c>
      <c r="C10295" t="s">
        <v>80</v>
      </c>
      <c r="D10295" t="s">
        <v>83</v>
      </c>
      <c r="E10295" t="s">
        <v>145</v>
      </c>
      <c r="F10295" t="s">
        <v>5881</v>
      </c>
      <c r="G10295" t="s">
        <v>181</v>
      </c>
      <c r="H10295" t="s">
        <v>135</v>
      </c>
      <c r="I10295" t="s">
        <v>136</v>
      </c>
      <c r="J10295" t="s">
        <v>137</v>
      </c>
      <c r="K10295" t="s">
        <v>138</v>
      </c>
      <c r="L10295" t="s">
        <v>27864</v>
      </c>
      <c r="M10295" t="s">
        <v>27865</v>
      </c>
      <c r="N10295">
        <v>1.4594444440000001</v>
      </c>
      <c r="O10295">
        <v>0</v>
      </c>
      <c r="P10295">
        <v>0</v>
      </c>
      <c r="Q10295">
        <v>0</v>
      </c>
      <c r="R10295">
        <v>0</v>
      </c>
      <c r="S10295">
        <v>0</v>
      </c>
      <c r="T10295">
        <v>2</v>
      </c>
      <c r="U10295">
        <v>0</v>
      </c>
      <c r="V10295">
        <v>1</v>
      </c>
      <c r="W10295">
        <v>0</v>
      </c>
      <c r="X10295">
        <v>0</v>
      </c>
      <c r="Y10295">
        <v>0</v>
      </c>
      <c r="Z10295">
        <v>0</v>
      </c>
      <c r="AA10295">
        <v>0</v>
      </c>
      <c r="AB10295">
        <v>30.864367590590341</v>
      </c>
      <c r="AC10295">
        <v>0</v>
      </c>
      <c r="AD10295">
        <v>21.146072011012723</v>
      </c>
      <c r="AE10295">
        <v>52.010439601603068</v>
      </c>
    </row>
    <row r="10296" spans="1:31" x14ac:dyDescent="0.3">
      <c r="A10296">
        <v>2706192</v>
      </c>
      <c r="B10296">
        <v>1</v>
      </c>
      <c r="C10296" t="s">
        <v>81</v>
      </c>
      <c r="D10296" t="s">
        <v>112</v>
      </c>
      <c r="E10296" t="s">
        <v>213</v>
      </c>
      <c r="F10296" t="s">
        <v>8779</v>
      </c>
      <c r="G10296" t="s">
        <v>152</v>
      </c>
      <c r="H10296" t="s">
        <v>153</v>
      </c>
      <c r="I10296" t="s">
        <v>136</v>
      </c>
      <c r="J10296" t="s">
        <v>137</v>
      </c>
      <c r="K10296" t="s">
        <v>138</v>
      </c>
      <c r="L10296" t="s">
        <v>27866</v>
      </c>
      <c r="M10296" t="s">
        <v>27867</v>
      </c>
      <c r="N10296">
        <v>0.60277777700000001</v>
      </c>
      <c r="O10296">
        <v>2</v>
      </c>
      <c r="P10296">
        <v>231</v>
      </c>
      <c r="Q10296">
        <v>48</v>
      </c>
      <c r="R10296">
        <v>16</v>
      </c>
      <c r="S10296">
        <v>4</v>
      </c>
      <c r="T10296">
        <v>13</v>
      </c>
      <c r="U10296">
        <v>0</v>
      </c>
      <c r="V10296">
        <v>0</v>
      </c>
      <c r="W10296">
        <v>0.2208808464033333</v>
      </c>
      <c r="X10296">
        <v>16.147556457547697</v>
      </c>
      <c r="Y10296">
        <v>6.7471197956425089</v>
      </c>
      <c r="Z10296">
        <v>7.7041599312843907</v>
      </c>
      <c r="AA10296">
        <v>19.977716651469997</v>
      </c>
      <c r="AB10296">
        <v>1.4115907065885098</v>
      </c>
      <c r="AC10296">
        <v>0</v>
      </c>
      <c r="AD10296">
        <v>0</v>
      </c>
      <c r="AE10296">
        <v>52.209024388936442</v>
      </c>
    </row>
    <row r="10297" spans="1:31" x14ac:dyDescent="0.3">
      <c r="A10297">
        <v>2706478</v>
      </c>
      <c r="B10297">
        <v>1</v>
      </c>
      <c r="C10297" t="s">
        <v>80</v>
      </c>
      <c r="D10297" t="s">
        <v>93</v>
      </c>
      <c r="E10297" t="s">
        <v>200</v>
      </c>
      <c r="F10297" t="s">
        <v>27868</v>
      </c>
      <c r="G10297" t="s">
        <v>163</v>
      </c>
      <c r="H10297" t="s">
        <v>135</v>
      </c>
      <c r="I10297" t="s">
        <v>136</v>
      </c>
      <c r="J10297" t="s">
        <v>137</v>
      </c>
      <c r="K10297" t="s">
        <v>138</v>
      </c>
      <c r="L10297" t="s">
        <v>27869</v>
      </c>
      <c r="M10297" t="s">
        <v>27870</v>
      </c>
      <c r="N10297">
        <v>3.2605555549999998</v>
      </c>
      <c r="O10297">
        <v>0</v>
      </c>
      <c r="P10297">
        <v>0</v>
      </c>
      <c r="Q10297">
        <v>0</v>
      </c>
      <c r="R10297">
        <v>0</v>
      </c>
      <c r="S10297">
        <v>0</v>
      </c>
      <c r="T10297">
        <v>4</v>
      </c>
      <c r="U10297">
        <v>0</v>
      </c>
      <c r="V10297">
        <v>0</v>
      </c>
      <c r="W10297">
        <v>0</v>
      </c>
      <c r="X10297">
        <v>0</v>
      </c>
      <c r="Y10297">
        <v>0</v>
      </c>
      <c r="Z10297">
        <v>0</v>
      </c>
      <c r="AA10297">
        <v>0</v>
      </c>
      <c r="AB10297">
        <v>30.000655559620753</v>
      </c>
      <c r="AC10297">
        <v>0</v>
      </c>
      <c r="AD10297">
        <v>0</v>
      </c>
      <c r="AE10297">
        <v>30.000655559620753</v>
      </c>
    </row>
    <row r="10298" spans="1:31" x14ac:dyDescent="0.3">
      <c r="A10298">
        <v>2706401</v>
      </c>
      <c r="B10298">
        <v>1</v>
      </c>
      <c r="C10298" t="s">
        <v>81</v>
      </c>
      <c r="D10298" t="s">
        <v>119</v>
      </c>
      <c r="E10298" t="s">
        <v>156</v>
      </c>
      <c r="F10298" t="s">
        <v>27871</v>
      </c>
      <c r="G10298" t="s">
        <v>185</v>
      </c>
      <c r="H10298" t="s">
        <v>153</v>
      </c>
      <c r="I10298" t="s">
        <v>136</v>
      </c>
      <c r="J10298" t="s">
        <v>137</v>
      </c>
      <c r="K10298" t="s">
        <v>138</v>
      </c>
      <c r="L10298" t="s">
        <v>27872</v>
      </c>
      <c r="M10298" t="s">
        <v>27873</v>
      </c>
      <c r="N10298">
        <v>2.0505555549999999</v>
      </c>
      <c r="O10298">
        <v>0</v>
      </c>
      <c r="P10298">
        <v>23</v>
      </c>
      <c r="Q10298">
        <v>6</v>
      </c>
      <c r="R10298">
        <v>3</v>
      </c>
      <c r="S10298">
        <v>0</v>
      </c>
      <c r="T10298">
        <v>0</v>
      </c>
      <c r="U10298">
        <v>0</v>
      </c>
      <c r="V10298">
        <v>0</v>
      </c>
      <c r="W10298">
        <v>0</v>
      </c>
      <c r="X10298">
        <v>4.4275720409546606</v>
      </c>
      <c r="Y10298">
        <v>3.4874459383859335</v>
      </c>
      <c r="Z10298">
        <v>0</v>
      </c>
      <c r="AA10298">
        <v>0</v>
      </c>
      <c r="AB10298">
        <v>0</v>
      </c>
      <c r="AC10298">
        <v>0</v>
      </c>
      <c r="AD10298">
        <v>0</v>
      </c>
      <c r="AE10298">
        <v>7.9150179793405941</v>
      </c>
    </row>
    <row r="10299" spans="1:31" x14ac:dyDescent="0.3">
      <c r="A10299">
        <v>2706378</v>
      </c>
      <c r="B10299">
        <v>1</v>
      </c>
      <c r="C10299" t="s">
        <v>81</v>
      </c>
      <c r="D10299" t="s">
        <v>116</v>
      </c>
      <c r="E10299" t="s">
        <v>156</v>
      </c>
      <c r="F10299" t="s">
        <v>12080</v>
      </c>
      <c r="G10299" t="s">
        <v>348</v>
      </c>
      <c r="H10299" t="s">
        <v>153</v>
      </c>
      <c r="I10299" t="s">
        <v>136</v>
      </c>
      <c r="J10299" t="s">
        <v>137</v>
      </c>
      <c r="K10299" t="s">
        <v>138</v>
      </c>
      <c r="L10299" t="s">
        <v>27874</v>
      </c>
      <c r="M10299" t="s">
        <v>27875</v>
      </c>
      <c r="N10299">
        <v>4.0138888880000003</v>
      </c>
      <c r="O10299">
        <v>0</v>
      </c>
      <c r="P10299">
        <v>123</v>
      </c>
      <c r="Q10299">
        <v>0</v>
      </c>
      <c r="R10299">
        <v>0</v>
      </c>
      <c r="S10299">
        <v>0</v>
      </c>
      <c r="T10299">
        <v>7</v>
      </c>
      <c r="U10299">
        <v>0</v>
      </c>
      <c r="V10299">
        <v>0</v>
      </c>
      <c r="W10299">
        <v>0</v>
      </c>
      <c r="X10299">
        <v>56.57856930688132</v>
      </c>
      <c r="Y10299">
        <v>0</v>
      </c>
      <c r="Z10299">
        <v>0</v>
      </c>
      <c r="AA10299">
        <v>0</v>
      </c>
      <c r="AB10299">
        <v>11.530210068792734</v>
      </c>
      <c r="AC10299">
        <v>0</v>
      </c>
      <c r="AD10299">
        <v>0</v>
      </c>
      <c r="AE10299">
        <v>68.108779375674061</v>
      </c>
    </row>
    <row r="10300" spans="1:31" x14ac:dyDescent="0.3">
      <c r="A10300">
        <v>2706315</v>
      </c>
      <c r="B10300">
        <v>1</v>
      </c>
      <c r="C10300" t="s">
        <v>80</v>
      </c>
      <c r="D10300" t="s">
        <v>93</v>
      </c>
      <c r="E10300" t="s">
        <v>161</v>
      </c>
      <c r="F10300" t="s">
        <v>27876</v>
      </c>
      <c r="G10300" t="s">
        <v>409</v>
      </c>
      <c r="H10300" t="s">
        <v>135</v>
      </c>
      <c r="I10300" t="s">
        <v>136</v>
      </c>
      <c r="J10300" t="s">
        <v>137</v>
      </c>
      <c r="K10300" t="s">
        <v>138</v>
      </c>
      <c r="L10300" t="s">
        <v>27877</v>
      </c>
      <c r="M10300" t="s">
        <v>27878</v>
      </c>
      <c r="N10300">
        <v>4.0802777770000001</v>
      </c>
      <c r="O10300">
        <v>0</v>
      </c>
      <c r="P10300">
        <v>5</v>
      </c>
      <c r="Q10300">
        <v>0</v>
      </c>
      <c r="R10300">
        <v>11</v>
      </c>
      <c r="S10300">
        <v>0</v>
      </c>
      <c r="T10300">
        <v>5</v>
      </c>
      <c r="U10300">
        <v>0</v>
      </c>
      <c r="V10300">
        <v>0</v>
      </c>
      <c r="W10300">
        <v>0</v>
      </c>
      <c r="X10300">
        <v>12.010150590566603</v>
      </c>
      <c r="Y10300">
        <v>0</v>
      </c>
      <c r="Z10300">
        <v>15.663141938978045</v>
      </c>
      <c r="AA10300">
        <v>0</v>
      </c>
      <c r="AB10300">
        <v>16.409218336485441</v>
      </c>
      <c r="AC10300">
        <v>0</v>
      </c>
      <c r="AD10300">
        <v>0</v>
      </c>
      <c r="AE10300">
        <v>44.082510866030091</v>
      </c>
    </row>
    <row r="10301" spans="1:31" x14ac:dyDescent="0.3">
      <c r="A10301">
        <v>2705817</v>
      </c>
      <c r="B10301">
        <v>1</v>
      </c>
      <c r="C10301" t="s">
        <v>81</v>
      </c>
      <c r="D10301" t="s">
        <v>117</v>
      </c>
      <c r="E10301" t="s">
        <v>161</v>
      </c>
      <c r="F10301" t="s">
        <v>27879</v>
      </c>
      <c r="G10301" t="s">
        <v>163</v>
      </c>
      <c r="H10301" t="s">
        <v>135</v>
      </c>
      <c r="I10301" t="s">
        <v>136</v>
      </c>
      <c r="J10301" t="s">
        <v>137</v>
      </c>
      <c r="K10301" t="s">
        <v>138</v>
      </c>
      <c r="L10301" t="s">
        <v>27880</v>
      </c>
      <c r="M10301" t="s">
        <v>27881</v>
      </c>
      <c r="N10301">
        <v>1.0900000000000001</v>
      </c>
      <c r="O10301">
        <v>0</v>
      </c>
      <c r="P10301">
        <v>23</v>
      </c>
      <c r="Q10301">
        <v>0</v>
      </c>
      <c r="R10301">
        <v>1</v>
      </c>
      <c r="S10301">
        <v>0</v>
      </c>
      <c r="T10301">
        <v>1</v>
      </c>
      <c r="U10301">
        <v>0</v>
      </c>
      <c r="V10301">
        <v>0</v>
      </c>
      <c r="W10301">
        <v>0</v>
      </c>
      <c r="X10301">
        <v>4.2983903991680981</v>
      </c>
      <c r="Y10301">
        <v>0</v>
      </c>
      <c r="Z10301">
        <v>9.5681864854867488E-2</v>
      </c>
      <c r="AA10301">
        <v>0</v>
      </c>
      <c r="AB10301">
        <v>4.9414052203100006E-3</v>
      </c>
      <c r="AC10301">
        <v>0</v>
      </c>
      <c r="AD10301">
        <v>0</v>
      </c>
      <c r="AE10301">
        <v>4.399013669243276</v>
      </c>
    </row>
    <row r="10302" spans="1:31" x14ac:dyDescent="0.3">
      <c r="A10302">
        <v>2706564</v>
      </c>
      <c r="B10302">
        <v>1</v>
      </c>
      <c r="C10302" t="s">
        <v>81</v>
      </c>
      <c r="D10302" t="s">
        <v>122</v>
      </c>
      <c r="E10302" t="s">
        <v>145</v>
      </c>
      <c r="F10302" t="s">
        <v>27882</v>
      </c>
      <c r="G10302" t="s">
        <v>147</v>
      </c>
      <c r="H10302" t="s">
        <v>135</v>
      </c>
      <c r="I10302" t="s">
        <v>136</v>
      </c>
      <c r="J10302" t="s">
        <v>137</v>
      </c>
      <c r="K10302" t="s">
        <v>138</v>
      </c>
      <c r="L10302" t="s">
        <v>27883</v>
      </c>
      <c r="M10302" t="s">
        <v>27884</v>
      </c>
      <c r="N10302">
        <v>1.226388888</v>
      </c>
      <c r="O10302">
        <v>0</v>
      </c>
      <c r="P10302">
        <v>0</v>
      </c>
      <c r="Q10302">
        <v>0</v>
      </c>
      <c r="R10302">
        <v>0</v>
      </c>
      <c r="S10302">
        <v>0</v>
      </c>
      <c r="T10302">
        <v>4</v>
      </c>
      <c r="U10302">
        <v>0</v>
      </c>
      <c r="V10302">
        <v>0</v>
      </c>
      <c r="W10302">
        <v>0</v>
      </c>
      <c r="X10302">
        <v>0</v>
      </c>
      <c r="Y10302">
        <v>0</v>
      </c>
      <c r="Z10302">
        <v>0</v>
      </c>
      <c r="AA10302">
        <v>0</v>
      </c>
      <c r="AB10302">
        <v>3.3282698677706</v>
      </c>
      <c r="AC10302">
        <v>0</v>
      </c>
      <c r="AD10302">
        <v>0</v>
      </c>
      <c r="AE10302">
        <v>3.3282698677706</v>
      </c>
    </row>
    <row r="10303" spans="1:31" x14ac:dyDescent="0.3">
      <c r="A10303">
        <v>2705688</v>
      </c>
      <c r="B10303">
        <v>1</v>
      </c>
      <c r="C10303" t="s">
        <v>80</v>
      </c>
      <c r="D10303" t="s">
        <v>96</v>
      </c>
      <c r="E10303" t="s">
        <v>200</v>
      </c>
      <c r="F10303" t="s">
        <v>27885</v>
      </c>
      <c r="G10303" t="s">
        <v>393</v>
      </c>
      <c r="H10303" t="s">
        <v>135</v>
      </c>
      <c r="I10303" t="s">
        <v>136</v>
      </c>
      <c r="J10303" t="s">
        <v>137</v>
      </c>
      <c r="K10303" t="s">
        <v>138</v>
      </c>
      <c r="L10303" t="s">
        <v>27886</v>
      </c>
      <c r="M10303" t="s">
        <v>27887</v>
      </c>
      <c r="N10303">
        <v>4.051388888</v>
      </c>
      <c r="O10303">
        <v>0</v>
      </c>
      <c r="P10303">
        <v>40</v>
      </c>
      <c r="Q10303">
        <v>0</v>
      </c>
      <c r="R10303">
        <v>0</v>
      </c>
      <c r="S10303">
        <v>0</v>
      </c>
      <c r="T10303">
        <v>44</v>
      </c>
      <c r="U10303">
        <v>0</v>
      </c>
      <c r="V10303">
        <v>0</v>
      </c>
      <c r="W10303">
        <v>0</v>
      </c>
      <c r="X10303">
        <v>124.02670808379932</v>
      </c>
      <c r="Y10303">
        <v>0</v>
      </c>
      <c r="Z10303">
        <v>0</v>
      </c>
      <c r="AA10303">
        <v>0</v>
      </c>
      <c r="AB10303">
        <v>278.19874364814302</v>
      </c>
      <c r="AC10303">
        <v>0</v>
      </c>
      <c r="AD10303">
        <v>0</v>
      </c>
      <c r="AE10303">
        <v>402.22545173194237</v>
      </c>
    </row>
    <row r="10304" spans="1:31" x14ac:dyDescent="0.3">
      <c r="A10304">
        <v>2705625</v>
      </c>
      <c r="B10304">
        <v>1</v>
      </c>
      <c r="C10304" t="s">
        <v>80</v>
      </c>
      <c r="D10304" t="s">
        <v>100</v>
      </c>
      <c r="E10304" t="s">
        <v>213</v>
      </c>
      <c r="F10304" t="s">
        <v>5751</v>
      </c>
      <c r="G10304" t="s">
        <v>152</v>
      </c>
      <c r="H10304" t="s">
        <v>153</v>
      </c>
      <c r="I10304" t="s">
        <v>136</v>
      </c>
      <c r="J10304" t="s">
        <v>137</v>
      </c>
      <c r="K10304" t="s">
        <v>138</v>
      </c>
      <c r="L10304" t="s">
        <v>27888</v>
      </c>
      <c r="M10304" t="s">
        <v>27889</v>
      </c>
      <c r="N10304">
        <v>0.18944444399999999</v>
      </c>
      <c r="O10304">
        <v>0</v>
      </c>
      <c r="P10304">
        <v>230</v>
      </c>
      <c r="Q10304">
        <v>0</v>
      </c>
      <c r="R10304">
        <v>0</v>
      </c>
      <c r="S10304">
        <v>0</v>
      </c>
      <c r="T10304">
        <v>4</v>
      </c>
      <c r="U10304">
        <v>0</v>
      </c>
      <c r="V10304">
        <v>0</v>
      </c>
      <c r="W10304">
        <v>0</v>
      </c>
      <c r="X10304">
        <v>1.8497016146703236</v>
      </c>
      <c r="Y10304">
        <v>0</v>
      </c>
      <c r="Z10304">
        <v>0</v>
      </c>
      <c r="AA10304">
        <v>0</v>
      </c>
      <c r="AB10304">
        <v>2.8323475711006671E-2</v>
      </c>
      <c r="AC10304">
        <v>0</v>
      </c>
      <c r="AD10304">
        <v>0</v>
      </c>
      <c r="AE10304">
        <v>1.8780250903813303</v>
      </c>
    </row>
    <row r="10305" spans="1:31" x14ac:dyDescent="0.3">
      <c r="A10305">
        <v>2705731</v>
      </c>
      <c r="B10305">
        <v>1</v>
      </c>
      <c r="C10305" t="s">
        <v>81</v>
      </c>
      <c r="D10305" t="s">
        <v>118</v>
      </c>
      <c r="E10305" t="s">
        <v>161</v>
      </c>
      <c r="F10305" t="s">
        <v>27890</v>
      </c>
      <c r="G10305" t="s">
        <v>170</v>
      </c>
      <c r="H10305" t="s">
        <v>135</v>
      </c>
      <c r="I10305" t="s">
        <v>136</v>
      </c>
      <c r="J10305" t="s">
        <v>137</v>
      </c>
      <c r="K10305" t="s">
        <v>138</v>
      </c>
      <c r="L10305" t="s">
        <v>27891</v>
      </c>
      <c r="M10305" t="s">
        <v>27892</v>
      </c>
      <c r="N10305">
        <v>0.78083333300000002</v>
      </c>
      <c r="O10305">
        <v>0</v>
      </c>
      <c r="P10305">
        <v>29</v>
      </c>
      <c r="Q10305">
        <v>0</v>
      </c>
      <c r="R10305">
        <v>0</v>
      </c>
      <c r="S10305">
        <v>0</v>
      </c>
      <c r="T10305">
        <v>3</v>
      </c>
      <c r="U10305">
        <v>0</v>
      </c>
      <c r="V10305">
        <v>0</v>
      </c>
      <c r="W10305">
        <v>0</v>
      </c>
      <c r="X10305">
        <v>2.4769997733207449</v>
      </c>
      <c r="Y10305">
        <v>0</v>
      </c>
      <c r="Z10305">
        <v>0</v>
      </c>
      <c r="AA10305">
        <v>0</v>
      </c>
      <c r="AB10305">
        <v>1.4974636905359633</v>
      </c>
      <c r="AC10305">
        <v>0</v>
      </c>
      <c r="AD10305">
        <v>0</v>
      </c>
      <c r="AE10305">
        <v>3.9744634638567082</v>
      </c>
    </row>
    <row r="10306" spans="1:31" x14ac:dyDescent="0.3">
      <c r="A10306">
        <v>2706159</v>
      </c>
      <c r="B10306">
        <v>1</v>
      </c>
      <c r="C10306" t="s">
        <v>80</v>
      </c>
      <c r="D10306" t="s">
        <v>82</v>
      </c>
      <c r="E10306" t="s">
        <v>145</v>
      </c>
      <c r="F10306" t="s">
        <v>27893</v>
      </c>
      <c r="G10306" t="s">
        <v>230</v>
      </c>
      <c r="H10306" t="s">
        <v>135</v>
      </c>
      <c r="I10306" t="s">
        <v>136</v>
      </c>
      <c r="J10306" t="s">
        <v>137</v>
      </c>
      <c r="K10306" t="s">
        <v>138</v>
      </c>
      <c r="L10306" t="s">
        <v>27894</v>
      </c>
      <c r="M10306" t="s">
        <v>27895</v>
      </c>
      <c r="N10306">
        <v>4.1836111110000003</v>
      </c>
      <c r="O10306">
        <v>0</v>
      </c>
      <c r="P10306">
        <v>1</v>
      </c>
      <c r="Q10306">
        <v>0</v>
      </c>
      <c r="R10306">
        <v>0</v>
      </c>
      <c r="S10306">
        <v>0</v>
      </c>
      <c r="T10306">
        <v>0</v>
      </c>
      <c r="U10306">
        <v>0</v>
      </c>
      <c r="V10306">
        <v>0</v>
      </c>
      <c r="W10306">
        <v>0</v>
      </c>
      <c r="X10306">
        <v>1.2865303169936992</v>
      </c>
      <c r="Y10306">
        <v>0</v>
      </c>
      <c r="Z10306">
        <v>0</v>
      </c>
      <c r="AA10306">
        <v>0</v>
      </c>
      <c r="AB10306">
        <v>0</v>
      </c>
      <c r="AC10306">
        <v>0</v>
      </c>
      <c r="AD10306">
        <v>0</v>
      </c>
      <c r="AE10306">
        <v>1.2865303169936992</v>
      </c>
    </row>
    <row r="10307" spans="1:31" x14ac:dyDescent="0.3">
      <c r="A10307">
        <v>2706245</v>
      </c>
      <c r="B10307">
        <v>1</v>
      </c>
      <c r="C10307" t="s">
        <v>80</v>
      </c>
      <c r="D10307" t="s">
        <v>83</v>
      </c>
      <c r="E10307" t="s">
        <v>161</v>
      </c>
      <c r="F10307" t="s">
        <v>3347</v>
      </c>
      <c r="G10307" t="s">
        <v>409</v>
      </c>
      <c r="H10307" t="s">
        <v>135</v>
      </c>
      <c r="I10307" t="s">
        <v>136</v>
      </c>
      <c r="J10307" t="s">
        <v>137</v>
      </c>
      <c r="K10307" t="s">
        <v>138</v>
      </c>
      <c r="L10307" t="s">
        <v>27896</v>
      </c>
      <c r="M10307" t="s">
        <v>27897</v>
      </c>
      <c r="N10307">
        <v>1.466388888</v>
      </c>
      <c r="O10307">
        <v>0</v>
      </c>
      <c r="P10307">
        <v>9</v>
      </c>
      <c r="Q10307">
        <v>0</v>
      </c>
      <c r="R10307">
        <v>0</v>
      </c>
      <c r="S10307">
        <v>0</v>
      </c>
      <c r="T10307">
        <v>10</v>
      </c>
      <c r="U10307">
        <v>0</v>
      </c>
      <c r="V10307">
        <v>0</v>
      </c>
      <c r="W10307">
        <v>0</v>
      </c>
      <c r="X10307">
        <v>4.1476943089318494</v>
      </c>
      <c r="Y10307">
        <v>0</v>
      </c>
      <c r="Z10307">
        <v>0</v>
      </c>
      <c r="AA10307">
        <v>0</v>
      </c>
      <c r="AB10307">
        <v>22.017698408865797</v>
      </c>
      <c r="AC10307">
        <v>0</v>
      </c>
      <c r="AD10307">
        <v>0</v>
      </c>
      <c r="AE10307">
        <v>26.165392717797648</v>
      </c>
    </row>
    <row r="10308" spans="1:31" x14ac:dyDescent="0.3">
      <c r="A10308">
        <v>2706428</v>
      </c>
      <c r="B10308">
        <v>1</v>
      </c>
      <c r="C10308" t="s">
        <v>81</v>
      </c>
      <c r="D10308" t="s">
        <v>122</v>
      </c>
      <c r="E10308" t="s">
        <v>145</v>
      </c>
      <c r="F10308" t="s">
        <v>27898</v>
      </c>
      <c r="G10308" t="s">
        <v>158</v>
      </c>
      <c r="H10308" t="s">
        <v>135</v>
      </c>
      <c r="I10308" t="s">
        <v>136</v>
      </c>
      <c r="J10308" t="s">
        <v>3</v>
      </c>
      <c r="K10308" t="s">
        <v>138</v>
      </c>
      <c r="L10308" t="s">
        <v>27899</v>
      </c>
      <c r="M10308" t="s">
        <v>27900</v>
      </c>
      <c r="N10308">
        <v>5.2252777769999996</v>
      </c>
      <c r="O10308">
        <v>0</v>
      </c>
      <c r="P10308">
        <v>4</v>
      </c>
      <c r="Q10308">
        <v>0</v>
      </c>
      <c r="R10308">
        <v>0</v>
      </c>
      <c r="S10308">
        <v>0</v>
      </c>
      <c r="T10308">
        <v>0</v>
      </c>
      <c r="U10308">
        <v>0</v>
      </c>
      <c r="V10308">
        <v>0</v>
      </c>
      <c r="W10308">
        <v>0</v>
      </c>
      <c r="X10308">
        <v>3.7624510277353131</v>
      </c>
      <c r="Y10308">
        <v>0</v>
      </c>
      <c r="Z10308">
        <v>0</v>
      </c>
      <c r="AA10308">
        <v>0</v>
      </c>
      <c r="AB10308">
        <v>0</v>
      </c>
      <c r="AC10308">
        <v>0</v>
      </c>
      <c r="AD10308">
        <v>0</v>
      </c>
      <c r="AE10308">
        <v>3.7624510277353131</v>
      </c>
    </row>
    <row r="10309" spans="1:31" x14ac:dyDescent="0.3">
      <c r="A10309">
        <v>2705787</v>
      </c>
      <c r="B10309">
        <v>1</v>
      </c>
      <c r="C10309" t="s">
        <v>80</v>
      </c>
      <c r="D10309" t="s">
        <v>91</v>
      </c>
      <c r="E10309" t="s">
        <v>150</v>
      </c>
      <c r="F10309" t="s">
        <v>20605</v>
      </c>
      <c r="G10309" t="s">
        <v>152</v>
      </c>
      <c r="H10309" t="s">
        <v>153</v>
      </c>
      <c r="I10309" t="s">
        <v>136</v>
      </c>
      <c r="J10309" t="s">
        <v>137</v>
      </c>
      <c r="K10309" t="s">
        <v>138</v>
      </c>
      <c r="L10309" t="s">
        <v>27901</v>
      </c>
      <c r="M10309" t="s">
        <v>27902</v>
      </c>
      <c r="N10309">
        <v>1.2963888880000001</v>
      </c>
      <c r="O10309">
        <v>1</v>
      </c>
      <c r="P10309">
        <v>0</v>
      </c>
      <c r="Q10309">
        <v>52</v>
      </c>
      <c r="R10309">
        <v>19</v>
      </c>
      <c r="S10309">
        <v>34</v>
      </c>
      <c r="T10309">
        <v>9</v>
      </c>
      <c r="U10309">
        <v>1</v>
      </c>
      <c r="V10309">
        <v>0</v>
      </c>
      <c r="W10309">
        <v>2.2770076775209476</v>
      </c>
      <c r="X10309">
        <v>0</v>
      </c>
      <c r="Y10309">
        <v>176.85943579981375</v>
      </c>
      <c r="Z10309">
        <v>2.9933232907282554</v>
      </c>
      <c r="AA10309">
        <v>391.1514944756421</v>
      </c>
      <c r="AB10309">
        <v>5.284589096648161</v>
      </c>
      <c r="AC10309">
        <v>4.4339993476348258</v>
      </c>
      <c r="AD10309">
        <v>0</v>
      </c>
      <c r="AE10309">
        <v>582.9998496879881</v>
      </c>
    </row>
    <row r="10310" spans="1:31" x14ac:dyDescent="0.3">
      <c r="A10310">
        <v>2705953</v>
      </c>
      <c r="B10310">
        <v>1</v>
      </c>
      <c r="C10310" t="s">
        <v>80</v>
      </c>
      <c r="D10310" t="s">
        <v>108</v>
      </c>
      <c r="E10310" t="s">
        <v>161</v>
      </c>
      <c r="F10310" t="s">
        <v>27903</v>
      </c>
      <c r="G10310" t="s">
        <v>409</v>
      </c>
      <c r="H10310" t="s">
        <v>135</v>
      </c>
      <c r="I10310" t="s">
        <v>136</v>
      </c>
      <c r="J10310" t="s">
        <v>137</v>
      </c>
      <c r="K10310" t="s">
        <v>138</v>
      </c>
      <c r="L10310" t="s">
        <v>27904</v>
      </c>
      <c r="M10310" t="s">
        <v>27905</v>
      </c>
      <c r="N10310">
        <v>7.000277777</v>
      </c>
      <c r="O10310">
        <v>0</v>
      </c>
      <c r="P10310">
        <v>18</v>
      </c>
      <c r="Q10310">
        <v>0</v>
      </c>
      <c r="R10310">
        <v>1</v>
      </c>
      <c r="S10310">
        <v>0</v>
      </c>
      <c r="T10310">
        <v>2</v>
      </c>
      <c r="U10310">
        <v>0</v>
      </c>
      <c r="V10310">
        <v>0</v>
      </c>
      <c r="W10310">
        <v>0</v>
      </c>
      <c r="X10310">
        <v>23.998648183427544</v>
      </c>
      <c r="Y10310">
        <v>0</v>
      </c>
      <c r="Z10310">
        <v>0</v>
      </c>
      <c r="AA10310">
        <v>0</v>
      </c>
      <c r="AB10310">
        <v>9.9140328692599997</v>
      </c>
      <c r="AC10310">
        <v>0</v>
      </c>
      <c r="AD10310">
        <v>0</v>
      </c>
      <c r="AE10310">
        <v>33.912681052687546</v>
      </c>
    </row>
    <row r="10311" spans="1:31" x14ac:dyDescent="0.3">
      <c r="A10311">
        <v>2705767</v>
      </c>
      <c r="B10311">
        <v>1</v>
      </c>
      <c r="C10311" t="s">
        <v>80</v>
      </c>
      <c r="D10311" t="s">
        <v>100</v>
      </c>
      <c r="E10311" t="s">
        <v>156</v>
      </c>
      <c r="F10311" t="s">
        <v>27906</v>
      </c>
      <c r="G10311" t="s">
        <v>209</v>
      </c>
      <c r="H10311" t="s">
        <v>153</v>
      </c>
      <c r="I10311" t="s">
        <v>136</v>
      </c>
      <c r="J10311" t="s">
        <v>137</v>
      </c>
      <c r="K10311" t="s">
        <v>210</v>
      </c>
      <c r="L10311" t="s">
        <v>27907</v>
      </c>
      <c r="M10311" t="s">
        <v>27908</v>
      </c>
      <c r="N10311">
        <v>8.1502777769999994</v>
      </c>
      <c r="O10311">
        <v>0</v>
      </c>
      <c r="P10311">
        <v>34</v>
      </c>
      <c r="Q10311">
        <v>0</v>
      </c>
      <c r="R10311">
        <v>7</v>
      </c>
      <c r="S10311">
        <v>0</v>
      </c>
      <c r="T10311">
        <v>7</v>
      </c>
      <c r="U10311">
        <v>0</v>
      </c>
      <c r="V10311">
        <v>0</v>
      </c>
      <c r="W10311">
        <v>0</v>
      </c>
      <c r="X10311">
        <v>163.44590862443508</v>
      </c>
      <c r="Y10311">
        <v>0</v>
      </c>
      <c r="Z10311">
        <v>56.393841034561845</v>
      </c>
      <c r="AA10311">
        <v>0</v>
      </c>
      <c r="AB10311">
        <v>60.851176058188834</v>
      </c>
      <c r="AC10311">
        <v>0</v>
      </c>
      <c r="AD10311">
        <v>0</v>
      </c>
      <c r="AE10311">
        <v>280.69092571718579</v>
      </c>
    </row>
    <row r="10312" spans="1:31" x14ac:dyDescent="0.3">
      <c r="A10312">
        <v>2706408</v>
      </c>
      <c r="B10312">
        <v>1</v>
      </c>
      <c r="C10312" t="s">
        <v>80</v>
      </c>
      <c r="D10312" t="s">
        <v>93</v>
      </c>
      <c r="E10312" t="s">
        <v>156</v>
      </c>
      <c r="F10312" t="s">
        <v>8922</v>
      </c>
      <c r="G10312" t="s">
        <v>348</v>
      </c>
      <c r="H10312" t="s">
        <v>153</v>
      </c>
      <c r="I10312" t="s">
        <v>136</v>
      </c>
      <c r="J10312" t="s">
        <v>137</v>
      </c>
      <c r="K10312" t="s">
        <v>138</v>
      </c>
      <c r="L10312" t="s">
        <v>27909</v>
      </c>
      <c r="M10312" t="s">
        <v>27910</v>
      </c>
      <c r="N10312">
        <v>4.9675000000000002</v>
      </c>
      <c r="O10312">
        <v>0</v>
      </c>
      <c r="P10312">
        <v>384</v>
      </c>
      <c r="Q10312">
        <v>5</v>
      </c>
      <c r="R10312">
        <v>119</v>
      </c>
      <c r="S10312">
        <v>3</v>
      </c>
      <c r="T10312">
        <v>101</v>
      </c>
      <c r="U10312">
        <v>0</v>
      </c>
      <c r="V10312">
        <v>1</v>
      </c>
      <c r="W10312">
        <v>0</v>
      </c>
      <c r="X10312">
        <v>321.8492643231487</v>
      </c>
      <c r="Y10312">
        <v>2.0977385940093023</v>
      </c>
      <c r="Z10312">
        <v>219.95964060550148</v>
      </c>
      <c r="AA10312">
        <v>11.431293945828301</v>
      </c>
      <c r="AB10312">
        <v>424.01086583981049</v>
      </c>
      <c r="AC10312">
        <v>0</v>
      </c>
      <c r="AD10312">
        <v>0</v>
      </c>
      <c r="AE10312">
        <v>979.34880330829833</v>
      </c>
    </row>
    <row r="10313" spans="1:31" x14ac:dyDescent="0.3">
      <c r="A10313">
        <v>2705744</v>
      </c>
      <c r="B10313">
        <v>1</v>
      </c>
      <c r="C10313" t="s">
        <v>80</v>
      </c>
      <c r="D10313" t="s">
        <v>100</v>
      </c>
      <c r="E10313" t="s">
        <v>200</v>
      </c>
      <c r="F10313" t="s">
        <v>27911</v>
      </c>
      <c r="G10313" t="s">
        <v>543</v>
      </c>
      <c r="H10313" t="s">
        <v>135</v>
      </c>
      <c r="I10313" t="s">
        <v>136</v>
      </c>
      <c r="J10313" t="s">
        <v>137</v>
      </c>
      <c r="K10313" t="s">
        <v>138</v>
      </c>
      <c r="L10313" t="s">
        <v>27912</v>
      </c>
      <c r="M10313" t="s">
        <v>27913</v>
      </c>
      <c r="N10313">
        <v>4.2758333329999996</v>
      </c>
      <c r="O10313">
        <v>0</v>
      </c>
      <c r="P10313">
        <v>0</v>
      </c>
      <c r="Q10313">
        <v>0</v>
      </c>
      <c r="R10313">
        <v>0</v>
      </c>
      <c r="S10313">
        <v>0</v>
      </c>
      <c r="T10313">
        <v>10</v>
      </c>
      <c r="U10313">
        <v>0</v>
      </c>
      <c r="V10313">
        <v>0</v>
      </c>
      <c r="W10313">
        <v>0</v>
      </c>
      <c r="X10313">
        <v>0</v>
      </c>
      <c r="Y10313">
        <v>0</v>
      </c>
      <c r="Z10313">
        <v>0</v>
      </c>
      <c r="AA10313">
        <v>0</v>
      </c>
      <c r="AB10313">
        <v>72.647123930530142</v>
      </c>
      <c r="AC10313">
        <v>0</v>
      </c>
      <c r="AD10313">
        <v>0</v>
      </c>
      <c r="AE10313">
        <v>72.647123930530142</v>
      </c>
    </row>
    <row r="10314" spans="1:31" x14ac:dyDescent="0.3">
      <c r="A10314">
        <v>2705724</v>
      </c>
      <c r="B10314">
        <v>1</v>
      </c>
      <c r="C10314" t="s">
        <v>80</v>
      </c>
      <c r="D10314" t="s">
        <v>83</v>
      </c>
      <c r="E10314" t="s">
        <v>161</v>
      </c>
      <c r="F10314" t="s">
        <v>26748</v>
      </c>
      <c r="G10314" t="s">
        <v>209</v>
      </c>
      <c r="H10314" t="s">
        <v>135</v>
      </c>
      <c r="I10314" t="s">
        <v>136</v>
      </c>
      <c r="J10314" t="s">
        <v>137</v>
      </c>
      <c r="K10314" t="s">
        <v>210</v>
      </c>
      <c r="L10314" t="s">
        <v>27914</v>
      </c>
      <c r="M10314" t="s">
        <v>27915</v>
      </c>
      <c r="N10314">
        <v>7.0680555549999999</v>
      </c>
      <c r="O10314">
        <v>0</v>
      </c>
      <c r="P10314">
        <v>176</v>
      </c>
      <c r="Q10314">
        <v>0</v>
      </c>
      <c r="R10314">
        <v>0</v>
      </c>
      <c r="S10314">
        <v>0</v>
      </c>
      <c r="T10314">
        <v>25</v>
      </c>
      <c r="U10314">
        <v>0</v>
      </c>
      <c r="V10314">
        <v>0</v>
      </c>
      <c r="W10314">
        <v>0</v>
      </c>
      <c r="X10314">
        <v>234.3584046006431</v>
      </c>
      <c r="Y10314">
        <v>0</v>
      </c>
      <c r="Z10314">
        <v>0</v>
      </c>
      <c r="AA10314">
        <v>0</v>
      </c>
      <c r="AB10314">
        <v>77.761906279750562</v>
      </c>
      <c r="AC10314">
        <v>0</v>
      </c>
      <c r="AD10314">
        <v>0</v>
      </c>
      <c r="AE10314">
        <v>312.12031088039367</v>
      </c>
    </row>
    <row r="10315" spans="1:31" x14ac:dyDescent="0.3">
      <c r="A10315">
        <v>2706116</v>
      </c>
      <c r="B10315">
        <v>1</v>
      </c>
      <c r="C10315" t="s">
        <v>80</v>
      </c>
      <c r="D10315" t="s">
        <v>102</v>
      </c>
      <c r="E10315" t="s">
        <v>173</v>
      </c>
      <c r="F10315" t="s">
        <v>5052</v>
      </c>
      <c r="G10315" t="s">
        <v>152</v>
      </c>
      <c r="H10315" t="s">
        <v>153</v>
      </c>
      <c r="I10315" t="s">
        <v>136</v>
      </c>
      <c r="J10315" t="s">
        <v>137</v>
      </c>
      <c r="K10315" t="s">
        <v>138</v>
      </c>
      <c r="L10315" t="s">
        <v>27916</v>
      </c>
      <c r="M10315" t="s">
        <v>27917</v>
      </c>
      <c r="N10315">
        <v>0.173055555</v>
      </c>
      <c r="O10315">
        <v>2</v>
      </c>
      <c r="P10315">
        <v>11072</v>
      </c>
      <c r="Q10315">
        <v>90</v>
      </c>
      <c r="R10315">
        <v>1310</v>
      </c>
      <c r="S10315">
        <v>65</v>
      </c>
      <c r="T10315">
        <v>1885</v>
      </c>
      <c r="U10315">
        <v>16</v>
      </c>
      <c r="V10315">
        <v>4</v>
      </c>
      <c r="W10315">
        <v>0.10518541865657249</v>
      </c>
      <c r="X10315">
        <v>304.42238292283849</v>
      </c>
      <c r="Y10315">
        <v>17.990877325162941</v>
      </c>
      <c r="Z10315">
        <v>44.693274056189104</v>
      </c>
      <c r="AA10315">
        <v>194.77463664386272</v>
      </c>
      <c r="AB10315">
        <v>228.54002798063323</v>
      </c>
      <c r="AC10315">
        <v>533.78739291773343</v>
      </c>
      <c r="AD10315">
        <v>72.278873317003331</v>
      </c>
      <c r="AE10315">
        <v>1396.5926505820798</v>
      </c>
    </row>
    <row r="10316" spans="1:31" x14ac:dyDescent="0.3">
      <c r="A10316">
        <v>2705973</v>
      </c>
      <c r="B10316">
        <v>1</v>
      </c>
      <c r="C10316" t="s">
        <v>80</v>
      </c>
      <c r="D10316" t="s">
        <v>98</v>
      </c>
      <c r="E10316" t="s">
        <v>145</v>
      </c>
      <c r="F10316" t="s">
        <v>27918</v>
      </c>
      <c r="G10316" t="s">
        <v>230</v>
      </c>
      <c r="H10316" t="s">
        <v>135</v>
      </c>
      <c r="I10316" t="s">
        <v>136</v>
      </c>
      <c r="J10316" t="s">
        <v>137</v>
      </c>
      <c r="K10316" t="s">
        <v>138</v>
      </c>
      <c r="L10316" t="s">
        <v>27919</v>
      </c>
      <c r="M10316" t="s">
        <v>27920</v>
      </c>
      <c r="N10316">
        <v>2.3488888879999998</v>
      </c>
      <c r="O10316">
        <v>0</v>
      </c>
      <c r="P10316">
        <v>1</v>
      </c>
      <c r="Q10316">
        <v>0</v>
      </c>
      <c r="R10316">
        <v>0</v>
      </c>
      <c r="S10316">
        <v>0</v>
      </c>
      <c r="T10316">
        <v>0</v>
      </c>
      <c r="U10316">
        <v>0</v>
      </c>
      <c r="V10316">
        <v>0</v>
      </c>
      <c r="W10316">
        <v>0</v>
      </c>
      <c r="X10316">
        <v>1.5327800656280002</v>
      </c>
      <c r="Y10316">
        <v>0</v>
      </c>
      <c r="Z10316">
        <v>0</v>
      </c>
      <c r="AA10316">
        <v>0</v>
      </c>
      <c r="AB10316">
        <v>0</v>
      </c>
      <c r="AC10316">
        <v>0</v>
      </c>
      <c r="AD10316">
        <v>0</v>
      </c>
      <c r="AE10316">
        <v>1.5327800656280002</v>
      </c>
    </row>
    <row r="10317" spans="1:31" x14ac:dyDescent="0.3">
      <c r="A10317">
        <v>2706222</v>
      </c>
      <c r="B10317">
        <v>1</v>
      </c>
      <c r="C10317" t="s">
        <v>81</v>
      </c>
      <c r="D10317" t="s">
        <v>123</v>
      </c>
      <c r="E10317" t="s">
        <v>150</v>
      </c>
      <c r="F10317" t="s">
        <v>27921</v>
      </c>
      <c r="G10317" t="s">
        <v>152</v>
      </c>
      <c r="H10317" t="s">
        <v>153</v>
      </c>
      <c r="I10317" t="s">
        <v>136</v>
      </c>
      <c r="J10317" t="s">
        <v>137</v>
      </c>
      <c r="K10317" t="s">
        <v>138</v>
      </c>
      <c r="L10317" t="s">
        <v>27922</v>
      </c>
      <c r="M10317" t="s">
        <v>27923</v>
      </c>
      <c r="N10317">
        <v>1.5475000000000001</v>
      </c>
      <c r="O10317">
        <v>1</v>
      </c>
      <c r="P10317">
        <v>128</v>
      </c>
      <c r="Q10317">
        <v>3</v>
      </c>
      <c r="R10317">
        <v>47</v>
      </c>
      <c r="S10317">
        <v>2</v>
      </c>
      <c r="T10317">
        <v>16</v>
      </c>
      <c r="U10317">
        <v>0</v>
      </c>
      <c r="V10317">
        <v>0</v>
      </c>
      <c r="W10317">
        <v>0.31617558705000004</v>
      </c>
      <c r="X10317">
        <v>22.174529525799176</v>
      </c>
      <c r="Y10317">
        <v>1.5607733238857251</v>
      </c>
      <c r="Z10317">
        <v>19.720624557876835</v>
      </c>
      <c r="AA10317">
        <v>0.34890042015396255</v>
      </c>
      <c r="AB10317">
        <v>11.376206076733164</v>
      </c>
      <c r="AC10317">
        <v>0</v>
      </c>
      <c r="AD10317">
        <v>0</v>
      </c>
      <c r="AE10317">
        <v>55.497209491498865</v>
      </c>
    </row>
    <row r="10318" spans="1:31" x14ac:dyDescent="0.3">
      <c r="A10318">
        <v>2706607</v>
      </c>
      <c r="B10318">
        <v>2</v>
      </c>
      <c r="C10318" t="s">
        <v>80</v>
      </c>
      <c r="D10318" t="s">
        <v>84</v>
      </c>
      <c r="E10318" t="s">
        <v>156</v>
      </c>
      <c r="F10318" t="s">
        <v>27620</v>
      </c>
      <c r="G10318" t="s">
        <v>185</v>
      </c>
      <c r="H10318" t="s">
        <v>153</v>
      </c>
      <c r="I10318" t="s">
        <v>136</v>
      </c>
      <c r="J10318" t="s">
        <v>137</v>
      </c>
      <c r="K10318" t="s">
        <v>138</v>
      </c>
      <c r="L10318" t="s">
        <v>27832</v>
      </c>
      <c r="M10318" t="s">
        <v>27924</v>
      </c>
      <c r="N10318">
        <v>0.39833333300000001</v>
      </c>
      <c r="O10318">
        <v>10</v>
      </c>
      <c r="P10318">
        <v>486</v>
      </c>
      <c r="Q10318">
        <v>2</v>
      </c>
      <c r="R10318">
        <v>172</v>
      </c>
      <c r="S10318">
        <v>5</v>
      </c>
      <c r="T10318">
        <v>83</v>
      </c>
      <c r="U10318">
        <v>0</v>
      </c>
      <c r="V10318">
        <v>0</v>
      </c>
      <c r="W10318">
        <v>2.6496294883818297</v>
      </c>
      <c r="X10318">
        <v>41.551295655047838</v>
      </c>
      <c r="Y10318">
        <v>5.9633185711198644</v>
      </c>
      <c r="Z10318">
        <v>12.451780208960141</v>
      </c>
      <c r="AA10318">
        <v>1.8538098023642746</v>
      </c>
      <c r="AB10318">
        <v>16.38460456345377</v>
      </c>
      <c r="AC10318">
        <v>0</v>
      </c>
      <c r="AD10318">
        <v>0</v>
      </c>
      <c r="AE10318">
        <v>80.854438289327703</v>
      </c>
    </row>
    <row r="10319" spans="1:31" x14ac:dyDescent="0.3">
      <c r="A10319">
        <v>2705824</v>
      </c>
      <c r="B10319">
        <v>1</v>
      </c>
      <c r="C10319" t="s">
        <v>80</v>
      </c>
      <c r="D10319" t="s">
        <v>88</v>
      </c>
      <c r="E10319" t="s">
        <v>161</v>
      </c>
      <c r="F10319" t="s">
        <v>27925</v>
      </c>
      <c r="G10319" t="s">
        <v>209</v>
      </c>
      <c r="H10319" t="s">
        <v>135</v>
      </c>
      <c r="I10319" t="s">
        <v>136</v>
      </c>
      <c r="J10319" t="s">
        <v>137</v>
      </c>
      <c r="K10319" t="s">
        <v>210</v>
      </c>
      <c r="L10319" t="s">
        <v>27926</v>
      </c>
      <c r="M10319" t="s">
        <v>27927</v>
      </c>
      <c r="N10319">
        <v>4.2108333330000001</v>
      </c>
      <c r="O10319">
        <v>0</v>
      </c>
      <c r="P10319">
        <v>105</v>
      </c>
      <c r="Q10319">
        <v>0</v>
      </c>
      <c r="R10319">
        <v>1</v>
      </c>
      <c r="S10319">
        <v>0</v>
      </c>
      <c r="T10319">
        <v>13</v>
      </c>
      <c r="U10319">
        <v>0</v>
      </c>
      <c r="V10319">
        <v>0</v>
      </c>
      <c r="W10319">
        <v>0</v>
      </c>
      <c r="X10319">
        <v>80.760494501957837</v>
      </c>
      <c r="Y10319">
        <v>0</v>
      </c>
      <c r="Z10319">
        <v>0</v>
      </c>
      <c r="AA10319">
        <v>0</v>
      </c>
      <c r="AB10319">
        <v>23.409208825521041</v>
      </c>
      <c r="AC10319">
        <v>0</v>
      </c>
      <c r="AD10319">
        <v>0</v>
      </c>
      <c r="AE10319">
        <v>104.16970332747889</v>
      </c>
    </row>
    <row r="10320" spans="1:31" x14ac:dyDescent="0.3">
      <c r="A10320">
        <v>2706156</v>
      </c>
      <c r="B10320">
        <v>1</v>
      </c>
      <c r="C10320" t="s">
        <v>80</v>
      </c>
      <c r="D10320" t="s">
        <v>83</v>
      </c>
      <c r="E10320" t="s">
        <v>156</v>
      </c>
      <c r="F10320" t="s">
        <v>27928</v>
      </c>
      <c r="G10320" t="s">
        <v>300</v>
      </c>
      <c r="H10320" t="s">
        <v>153</v>
      </c>
      <c r="I10320" t="s">
        <v>136</v>
      </c>
      <c r="J10320" t="s">
        <v>137</v>
      </c>
      <c r="K10320" t="s">
        <v>210</v>
      </c>
      <c r="L10320" t="s">
        <v>27929</v>
      </c>
      <c r="M10320" t="s">
        <v>27930</v>
      </c>
      <c r="N10320">
        <v>2.1850000000000001</v>
      </c>
      <c r="O10320">
        <v>0</v>
      </c>
      <c r="P10320">
        <v>0</v>
      </c>
      <c r="Q10320">
        <v>0</v>
      </c>
      <c r="R10320">
        <v>0</v>
      </c>
      <c r="S10320">
        <v>2</v>
      </c>
      <c r="T10320">
        <v>290</v>
      </c>
      <c r="U10320">
        <v>1</v>
      </c>
      <c r="V10320">
        <v>14</v>
      </c>
      <c r="W10320">
        <v>0</v>
      </c>
      <c r="X10320">
        <v>0</v>
      </c>
      <c r="Y10320">
        <v>0</v>
      </c>
      <c r="Z10320">
        <v>0</v>
      </c>
      <c r="AA10320">
        <v>54.792279653401408</v>
      </c>
      <c r="AB10320">
        <v>1088.7040424443712</v>
      </c>
      <c r="AC10320">
        <v>15.569529881075919</v>
      </c>
      <c r="AD10320">
        <v>754.68303950245001</v>
      </c>
      <c r="AE10320">
        <v>1913.7488914812984</v>
      </c>
    </row>
    <row r="10321" spans="1:31" x14ac:dyDescent="0.3">
      <c r="A10321">
        <v>2706557</v>
      </c>
      <c r="B10321">
        <v>1</v>
      </c>
      <c r="C10321" t="s">
        <v>80</v>
      </c>
      <c r="D10321" t="s">
        <v>107</v>
      </c>
      <c r="E10321" t="s">
        <v>132</v>
      </c>
      <c r="F10321" t="s">
        <v>27931</v>
      </c>
      <c r="G10321" t="s">
        <v>134</v>
      </c>
      <c r="H10321" t="s">
        <v>135</v>
      </c>
      <c r="I10321" t="s">
        <v>136</v>
      </c>
      <c r="J10321" t="s">
        <v>137</v>
      </c>
      <c r="K10321" t="s">
        <v>138</v>
      </c>
      <c r="L10321" t="s">
        <v>27932</v>
      </c>
      <c r="M10321" t="s">
        <v>27933</v>
      </c>
      <c r="N10321">
        <v>0.73166666599999997</v>
      </c>
      <c r="O10321">
        <v>0</v>
      </c>
      <c r="P10321">
        <v>248</v>
      </c>
      <c r="Q10321">
        <v>0</v>
      </c>
      <c r="R10321">
        <v>1</v>
      </c>
      <c r="S10321">
        <v>0</v>
      </c>
      <c r="T10321">
        <v>75</v>
      </c>
      <c r="U10321">
        <v>0</v>
      </c>
      <c r="V10321">
        <v>0</v>
      </c>
      <c r="W10321">
        <v>0</v>
      </c>
      <c r="X10321">
        <v>26.19789726694604</v>
      </c>
      <c r="Y10321">
        <v>0</v>
      </c>
      <c r="Z10321">
        <v>0.12826964199701502</v>
      </c>
      <c r="AA10321">
        <v>0</v>
      </c>
      <c r="AB10321">
        <v>46.832641674017111</v>
      </c>
      <c r="AC10321">
        <v>0</v>
      </c>
      <c r="AD10321">
        <v>0</v>
      </c>
      <c r="AE10321">
        <v>73.158808582960162</v>
      </c>
    </row>
    <row r="10322" spans="1:31" x14ac:dyDescent="0.3">
      <c r="A10322">
        <v>2705750</v>
      </c>
      <c r="B10322">
        <v>2</v>
      </c>
      <c r="C10322" t="s">
        <v>80</v>
      </c>
      <c r="D10322" t="s">
        <v>104</v>
      </c>
      <c r="E10322" t="s">
        <v>132</v>
      </c>
      <c r="F10322" t="s">
        <v>27934</v>
      </c>
      <c r="G10322" t="s">
        <v>409</v>
      </c>
      <c r="H10322" t="s">
        <v>135</v>
      </c>
      <c r="I10322" t="s">
        <v>136</v>
      </c>
      <c r="J10322" t="s">
        <v>137</v>
      </c>
      <c r="K10322" t="s">
        <v>138</v>
      </c>
      <c r="L10322" t="s">
        <v>5686</v>
      </c>
      <c r="M10322" t="s">
        <v>27935</v>
      </c>
      <c r="N10322">
        <v>0.93472222199999999</v>
      </c>
      <c r="O10322">
        <v>0</v>
      </c>
      <c r="P10322">
        <v>208</v>
      </c>
      <c r="Q10322">
        <v>0</v>
      </c>
      <c r="R10322">
        <v>4</v>
      </c>
      <c r="S10322">
        <v>0</v>
      </c>
      <c r="T10322">
        <v>19</v>
      </c>
      <c r="U10322">
        <v>0</v>
      </c>
      <c r="V10322">
        <v>0</v>
      </c>
      <c r="W10322">
        <v>0</v>
      </c>
      <c r="X10322">
        <v>32.422889938062539</v>
      </c>
      <c r="Y10322">
        <v>0</v>
      </c>
      <c r="Z10322">
        <v>0</v>
      </c>
      <c r="AA10322">
        <v>0</v>
      </c>
      <c r="AB10322">
        <v>8.0105818718803636</v>
      </c>
      <c r="AC10322">
        <v>0</v>
      </c>
      <c r="AD10322">
        <v>0</v>
      </c>
      <c r="AE10322">
        <v>40.433471809942901</v>
      </c>
    </row>
    <row r="10323" spans="1:31" x14ac:dyDescent="0.3">
      <c r="A10323">
        <v>2705947</v>
      </c>
      <c r="B10323">
        <v>1</v>
      </c>
      <c r="C10323" t="s">
        <v>80</v>
      </c>
      <c r="D10323" t="s">
        <v>100</v>
      </c>
      <c r="E10323" t="s">
        <v>145</v>
      </c>
      <c r="F10323" t="s">
        <v>27936</v>
      </c>
      <c r="G10323" t="s">
        <v>230</v>
      </c>
      <c r="H10323" t="s">
        <v>135</v>
      </c>
      <c r="I10323" t="s">
        <v>136</v>
      </c>
      <c r="J10323" t="s">
        <v>137</v>
      </c>
      <c r="K10323" t="s">
        <v>138</v>
      </c>
      <c r="L10323" t="s">
        <v>27937</v>
      </c>
      <c r="M10323" t="s">
        <v>27938</v>
      </c>
      <c r="N10323">
        <v>5.4016666659999997</v>
      </c>
      <c r="O10323">
        <v>0</v>
      </c>
      <c r="P10323">
        <v>4</v>
      </c>
      <c r="Q10323">
        <v>0</v>
      </c>
      <c r="R10323">
        <v>0</v>
      </c>
      <c r="S10323">
        <v>0</v>
      </c>
      <c r="T10323">
        <v>0</v>
      </c>
      <c r="U10323">
        <v>0</v>
      </c>
      <c r="V10323">
        <v>0</v>
      </c>
      <c r="W10323">
        <v>0</v>
      </c>
      <c r="X10323">
        <v>4.3786744457600015</v>
      </c>
      <c r="Y10323">
        <v>0</v>
      </c>
      <c r="Z10323">
        <v>0</v>
      </c>
      <c r="AA10323">
        <v>0</v>
      </c>
      <c r="AB10323">
        <v>0</v>
      </c>
      <c r="AC10323">
        <v>0</v>
      </c>
      <c r="AD10323">
        <v>0</v>
      </c>
      <c r="AE10323">
        <v>4.3786744457600015</v>
      </c>
    </row>
    <row r="10324" spans="1:31" x14ac:dyDescent="0.3">
      <c r="A10324">
        <v>2705807</v>
      </c>
      <c r="B10324">
        <v>1</v>
      </c>
      <c r="C10324" t="s">
        <v>81</v>
      </c>
      <c r="D10324" t="s">
        <v>126</v>
      </c>
      <c r="E10324" t="s">
        <v>213</v>
      </c>
      <c r="F10324" t="s">
        <v>27939</v>
      </c>
      <c r="G10324" t="s">
        <v>152</v>
      </c>
      <c r="H10324" t="s">
        <v>153</v>
      </c>
      <c r="I10324" t="s">
        <v>136</v>
      </c>
      <c r="J10324" t="s">
        <v>137</v>
      </c>
      <c r="K10324" t="s">
        <v>138</v>
      </c>
      <c r="L10324" t="s">
        <v>27940</v>
      </c>
      <c r="M10324" t="s">
        <v>27941</v>
      </c>
      <c r="N10324">
        <v>0.186111111</v>
      </c>
      <c r="O10324">
        <v>15</v>
      </c>
      <c r="P10324">
        <v>1658</v>
      </c>
      <c r="Q10324">
        <v>71</v>
      </c>
      <c r="R10324">
        <v>549</v>
      </c>
      <c r="S10324">
        <v>18</v>
      </c>
      <c r="T10324">
        <v>93</v>
      </c>
      <c r="U10324">
        <v>1</v>
      </c>
      <c r="V10324">
        <v>0</v>
      </c>
      <c r="W10324">
        <v>0.58050566198166687</v>
      </c>
      <c r="X10324">
        <v>26.466210447000552</v>
      </c>
      <c r="Y10324">
        <v>53.448619288934566</v>
      </c>
      <c r="Z10324">
        <v>35.108844125471435</v>
      </c>
      <c r="AA10324">
        <v>24.356047762835946</v>
      </c>
      <c r="AB10324">
        <v>8.1860613540610672</v>
      </c>
      <c r="AC10324">
        <v>33.154419646424998</v>
      </c>
      <c r="AD10324">
        <v>0</v>
      </c>
      <c r="AE10324">
        <v>181.30070828671026</v>
      </c>
    </row>
    <row r="10325" spans="1:31" x14ac:dyDescent="0.3">
      <c r="A10325">
        <v>2706139</v>
      </c>
      <c r="B10325">
        <v>1</v>
      </c>
      <c r="C10325" t="s">
        <v>80</v>
      </c>
      <c r="D10325" t="s">
        <v>103</v>
      </c>
      <c r="E10325" t="s">
        <v>213</v>
      </c>
      <c r="F10325" t="s">
        <v>5492</v>
      </c>
      <c r="G10325" t="s">
        <v>152</v>
      </c>
      <c r="H10325" t="s">
        <v>153</v>
      </c>
      <c r="I10325" t="s">
        <v>490</v>
      </c>
      <c r="J10325" t="s">
        <v>137</v>
      </c>
      <c r="K10325" t="s">
        <v>138</v>
      </c>
      <c r="L10325" t="s">
        <v>27942</v>
      </c>
      <c r="M10325" t="s">
        <v>27943</v>
      </c>
      <c r="N10325">
        <v>2.4166666E-2</v>
      </c>
      <c r="O10325">
        <v>24</v>
      </c>
      <c r="P10325">
        <v>2715</v>
      </c>
      <c r="Q10325">
        <v>34</v>
      </c>
      <c r="R10325">
        <v>213</v>
      </c>
      <c r="S10325">
        <v>65</v>
      </c>
      <c r="T10325">
        <v>820</v>
      </c>
      <c r="U10325">
        <v>6</v>
      </c>
      <c r="V10325">
        <v>1</v>
      </c>
      <c r="W10325">
        <v>0.31235571424678499</v>
      </c>
      <c r="X10325">
        <v>9.6954568929459342</v>
      </c>
      <c r="Y10325">
        <v>2.9466771999876853</v>
      </c>
      <c r="Z10325">
        <v>1.1922635297265625</v>
      </c>
      <c r="AA10325">
        <v>9.5748757157960966</v>
      </c>
      <c r="AB10325">
        <v>8.5475344752836637</v>
      </c>
      <c r="AC10325">
        <v>12.402875474551905</v>
      </c>
      <c r="AD10325">
        <v>1.0651277753755575</v>
      </c>
      <c r="AE10325">
        <v>45.73716677791419</v>
      </c>
    </row>
    <row r="10326" spans="1:31" x14ac:dyDescent="0.3">
      <c r="A10326">
        <v>2706388</v>
      </c>
      <c r="B10326">
        <v>1</v>
      </c>
      <c r="C10326" t="s">
        <v>80</v>
      </c>
      <c r="D10326" t="s">
        <v>93</v>
      </c>
      <c r="E10326" t="s">
        <v>132</v>
      </c>
      <c r="F10326" t="s">
        <v>27944</v>
      </c>
      <c r="G10326" t="s">
        <v>134</v>
      </c>
      <c r="H10326" t="s">
        <v>135</v>
      </c>
      <c r="I10326" t="s">
        <v>136</v>
      </c>
      <c r="J10326" t="s">
        <v>137</v>
      </c>
      <c r="K10326" t="s">
        <v>138</v>
      </c>
      <c r="L10326" t="s">
        <v>27945</v>
      </c>
      <c r="M10326" t="s">
        <v>27946</v>
      </c>
      <c r="N10326">
        <v>2.3305555550000001</v>
      </c>
      <c r="O10326">
        <v>0</v>
      </c>
      <c r="P10326">
        <v>0</v>
      </c>
      <c r="Q10326">
        <v>0</v>
      </c>
      <c r="R10326">
        <v>9</v>
      </c>
      <c r="S10326">
        <v>0</v>
      </c>
      <c r="T10326">
        <v>6</v>
      </c>
      <c r="U10326">
        <v>0</v>
      </c>
      <c r="V10326">
        <v>0</v>
      </c>
      <c r="W10326">
        <v>0</v>
      </c>
      <c r="X10326">
        <v>0</v>
      </c>
      <c r="Y10326">
        <v>0</v>
      </c>
      <c r="Z10326">
        <v>0</v>
      </c>
      <c r="AA10326">
        <v>0</v>
      </c>
      <c r="AB10326">
        <v>12.005177039085218</v>
      </c>
      <c r="AC10326">
        <v>0</v>
      </c>
      <c r="AD10326">
        <v>0</v>
      </c>
      <c r="AE10326">
        <v>12.005177039085218</v>
      </c>
    </row>
    <row r="10327" spans="1:31" x14ac:dyDescent="0.3">
      <c r="A10327">
        <v>2705661</v>
      </c>
      <c r="B10327">
        <v>1</v>
      </c>
      <c r="C10327" t="s">
        <v>81</v>
      </c>
      <c r="D10327" t="s">
        <v>121</v>
      </c>
      <c r="E10327" t="s">
        <v>213</v>
      </c>
      <c r="F10327" t="s">
        <v>27947</v>
      </c>
      <c r="G10327" t="s">
        <v>152</v>
      </c>
      <c r="H10327" t="s">
        <v>153</v>
      </c>
      <c r="I10327" t="s">
        <v>136</v>
      </c>
      <c r="J10327" t="s">
        <v>137</v>
      </c>
      <c r="K10327" t="s">
        <v>138</v>
      </c>
      <c r="L10327" t="s">
        <v>27948</v>
      </c>
      <c r="M10327" t="s">
        <v>27949</v>
      </c>
      <c r="N10327">
        <v>0.936111111</v>
      </c>
      <c r="O10327">
        <v>4</v>
      </c>
      <c r="P10327">
        <v>1039</v>
      </c>
      <c r="Q10327">
        <v>1</v>
      </c>
      <c r="R10327">
        <v>53</v>
      </c>
      <c r="S10327">
        <v>0</v>
      </c>
      <c r="T10327">
        <v>73</v>
      </c>
      <c r="U10327">
        <v>0</v>
      </c>
      <c r="V10327">
        <v>0</v>
      </c>
      <c r="W10327">
        <v>0.74811558911999998</v>
      </c>
      <c r="X10327">
        <v>93.4541137024503</v>
      </c>
      <c r="Y10327">
        <v>0</v>
      </c>
      <c r="Z10327">
        <v>2.2388648857945102</v>
      </c>
      <c r="AA10327">
        <v>0</v>
      </c>
      <c r="AB10327">
        <v>24.557888918303618</v>
      </c>
      <c r="AC10327">
        <v>0</v>
      </c>
      <c r="AD10327">
        <v>0</v>
      </c>
      <c r="AE10327">
        <v>120.99898309566844</v>
      </c>
    </row>
    <row r="10328" spans="1:31" x14ac:dyDescent="0.3">
      <c r="A10328">
        <v>2706242</v>
      </c>
      <c r="B10328">
        <v>1</v>
      </c>
      <c r="C10328" t="s">
        <v>80</v>
      </c>
      <c r="D10328" t="s">
        <v>93</v>
      </c>
      <c r="E10328" t="s">
        <v>150</v>
      </c>
      <c r="F10328" t="s">
        <v>6969</v>
      </c>
      <c r="G10328" t="s">
        <v>152</v>
      </c>
      <c r="H10328" t="s">
        <v>153</v>
      </c>
      <c r="I10328" t="s">
        <v>136</v>
      </c>
      <c r="J10328" t="s">
        <v>137</v>
      </c>
      <c r="K10328" t="s">
        <v>138</v>
      </c>
      <c r="L10328" t="s">
        <v>27950</v>
      </c>
      <c r="M10328" t="s">
        <v>27951</v>
      </c>
      <c r="N10328">
        <v>0.60555555500000002</v>
      </c>
      <c r="O10328">
        <v>1</v>
      </c>
      <c r="P10328">
        <v>799</v>
      </c>
      <c r="Q10328">
        <v>13</v>
      </c>
      <c r="R10328">
        <v>16</v>
      </c>
      <c r="S10328">
        <v>2</v>
      </c>
      <c r="T10328">
        <v>140</v>
      </c>
      <c r="U10328">
        <v>1</v>
      </c>
      <c r="V10328">
        <v>0</v>
      </c>
      <c r="W10328">
        <v>0.58267310800508332</v>
      </c>
      <c r="X10328">
        <v>68.88597315947878</v>
      </c>
      <c r="Y10328">
        <v>19.867085747212951</v>
      </c>
      <c r="Z10328">
        <v>8.2549342743376002</v>
      </c>
      <c r="AA10328">
        <v>1.5303938531873</v>
      </c>
      <c r="AB10328">
        <v>51.298548829336163</v>
      </c>
      <c r="AC10328">
        <v>65.678315995549326</v>
      </c>
      <c r="AD10328">
        <v>0</v>
      </c>
      <c r="AE10328">
        <v>216.09792496710722</v>
      </c>
    </row>
    <row r="10329" spans="1:31" x14ac:dyDescent="0.3">
      <c r="A10329">
        <v>2705701</v>
      </c>
      <c r="B10329">
        <v>1</v>
      </c>
      <c r="C10329" t="s">
        <v>80</v>
      </c>
      <c r="D10329" t="s">
        <v>93</v>
      </c>
      <c r="E10329" t="s">
        <v>150</v>
      </c>
      <c r="F10329" t="s">
        <v>27952</v>
      </c>
      <c r="G10329" t="s">
        <v>209</v>
      </c>
      <c r="H10329" t="s">
        <v>153</v>
      </c>
      <c r="I10329" t="s">
        <v>136</v>
      </c>
      <c r="J10329" t="s">
        <v>137</v>
      </c>
      <c r="K10329" t="s">
        <v>210</v>
      </c>
      <c r="L10329" t="s">
        <v>27953</v>
      </c>
      <c r="M10329" t="s">
        <v>27954</v>
      </c>
      <c r="N10329">
        <v>8.6233333329999997</v>
      </c>
      <c r="O10329">
        <v>0</v>
      </c>
      <c r="P10329">
        <v>1993</v>
      </c>
      <c r="Q10329">
        <v>0</v>
      </c>
      <c r="R10329">
        <v>0</v>
      </c>
      <c r="S10329">
        <v>0</v>
      </c>
      <c r="T10329">
        <v>87</v>
      </c>
      <c r="U10329">
        <v>0</v>
      </c>
      <c r="V10329">
        <v>0</v>
      </c>
      <c r="W10329">
        <v>0</v>
      </c>
      <c r="X10329">
        <v>2905.2632757750607</v>
      </c>
      <c r="Y10329">
        <v>0</v>
      </c>
      <c r="Z10329">
        <v>0</v>
      </c>
      <c r="AA10329">
        <v>0</v>
      </c>
      <c r="AB10329">
        <v>750.00044044260278</v>
      </c>
      <c r="AC10329">
        <v>0</v>
      </c>
      <c r="AD10329">
        <v>0</v>
      </c>
      <c r="AE10329">
        <v>3655.2637162176634</v>
      </c>
    </row>
    <row r="10330" spans="1:31" x14ac:dyDescent="0.3">
      <c r="A10330">
        <v>2705743</v>
      </c>
      <c r="B10330">
        <v>2</v>
      </c>
      <c r="C10330" t="s">
        <v>80</v>
      </c>
      <c r="D10330" t="s">
        <v>83</v>
      </c>
      <c r="E10330" t="s">
        <v>156</v>
      </c>
      <c r="F10330" t="s">
        <v>27955</v>
      </c>
      <c r="G10330" t="s">
        <v>158</v>
      </c>
      <c r="H10330" t="s">
        <v>153</v>
      </c>
      <c r="I10330" t="s">
        <v>136</v>
      </c>
      <c r="J10330" t="s">
        <v>3</v>
      </c>
      <c r="K10330" t="s">
        <v>138</v>
      </c>
      <c r="L10330" t="s">
        <v>27639</v>
      </c>
      <c r="M10330" t="s">
        <v>5963</v>
      </c>
      <c r="N10330">
        <v>0.12166666600000001</v>
      </c>
      <c r="O10330">
        <v>0</v>
      </c>
      <c r="P10330">
        <v>2288</v>
      </c>
      <c r="Q10330">
        <v>0</v>
      </c>
      <c r="R10330">
        <v>0</v>
      </c>
      <c r="S10330">
        <v>2</v>
      </c>
      <c r="T10330">
        <v>229</v>
      </c>
      <c r="U10330">
        <v>0</v>
      </c>
      <c r="V10330">
        <v>0</v>
      </c>
      <c r="W10330">
        <v>0</v>
      </c>
      <c r="X10330">
        <v>56.465059108361899</v>
      </c>
      <c r="Y10330">
        <v>0</v>
      </c>
      <c r="Z10330">
        <v>0</v>
      </c>
      <c r="AA10330">
        <v>8.5958825196594013</v>
      </c>
      <c r="AB10330">
        <v>23.547142195368743</v>
      </c>
      <c r="AC10330">
        <v>0</v>
      </c>
      <c r="AD10330">
        <v>0</v>
      </c>
      <c r="AE10330">
        <v>88.608083823390047</v>
      </c>
    </row>
    <row r="10331" spans="1:31" x14ac:dyDescent="0.3">
      <c r="A10331">
        <v>2705764</v>
      </c>
      <c r="B10331">
        <v>1</v>
      </c>
      <c r="C10331" t="s">
        <v>80</v>
      </c>
      <c r="D10331" t="s">
        <v>111</v>
      </c>
      <c r="E10331" t="s">
        <v>161</v>
      </c>
      <c r="F10331" t="s">
        <v>26350</v>
      </c>
      <c r="G10331" t="s">
        <v>209</v>
      </c>
      <c r="H10331" t="s">
        <v>135</v>
      </c>
      <c r="I10331" t="s">
        <v>136</v>
      </c>
      <c r="J10331" t="s">
        <v>137</v>
      </c>
      <c r="K10331" t="s">
        <v>210</v>
      </c>
      <c r="L10331" t="s">
        <v>27956</v>
      </c>
      <c r="M10331" t="s">
        <v>27957</v>
      </c>
      <c r="N10331">
        <v>8.7650000000000006</v>
      </c>
      <c r="O10331">
        <v>0</v>
      </c>
      <c r="P10331">
        <v>12</v>
      </c>
      <c r="Q10331">
        <v>0</v>
      </c>
      <c r="R10331">
        <v>2</v>
      </c>
      <c r="S10331">
        <v>0</v>
      </c>
      <c r="T10331">
        <v>2</v>
      </c>
      <c r="U10331">
        <v>0</v>
      </c>
      <c r="V10331">
        <v>0</v>
      </c>
      <c r="W10331">
        <v>0</v>
      </c>
      <c r="X10331">
        <v>123.45070394326449</v>
      </c>
      <c r="Y10331">
        <v>0</v>
      </c>
      <c r="Z10331">
        <v>10.156333542972122</v>
      </c>
      <c r="AA10331">
        <v>0</v>
      </c>
      <c r="AB10331">
        <v>76.957035837267568</v>
      </c>
      <c r="AC10331">
        <v>0</v>
      </c>
      <c r="AD10331">
        <v>0</v>
      </c>
      <c r="AE10331">
        <v>210.56407332350418</v>
      </c>
    </row>
    <row r="10332" spans="1:31" x14ac:dyDescent="0.3">
      <c r="A10332">
        <v>2705621</v>
      </c>
      <c r="B10332">
        <v>1</v>
      </c>
      <c r="C10332" t="s">
        <v>80</v>
      </c>
      <c r="D10332" t="s">
        <v>100</v>
      </c>
      <c r="E10332" t="s">
        <v>213</v>
      </c>
      <c r="F10332" t="s">
        <v>27958</v>
      </c>
      <c r="G10332" t="s">
        <v>152</v>
      </c>
      <c r="H10332" t="s">
        <v>153</v>
      </c>
      <c r="I10332" t="s">
        <v>136</v>
      </c>
      <c r="J10332" t="s">
        <v>137</v>
      </c>
      <c r="K10332" t="s">
        <v>138</v>
      </c>
      <c r="L10332" t="s">
        <v>27959</v>
      </c>
      <c r="M10332" t="s">
        <v>27960</v>
      </c>
      <c r="N10332">
        <v>0.98666666599999997</v>
      </c>
      <c r="O10332">
        <v>0</v>
      </c>
      <c r="P10332">
        <v>0</v>
      </c>
      <c r="Q10332">
        <v>0</v>
      </c>
      <c r="R10332">
        <v>0</v>
      </c>
      <c r="S10332">
        <v>1</v>
      </c>
      <c r="T10332">
        <v>0</v>
      </c>
      <c r="U10332">
        <v>0</v>
      </c>
      <c r="V10332">
        <v>0</v>
      </c>
      <c r="W10332">
        <v>0</v>
      </c>
      <c r="X10332">
        <v>0</v>
      </c>
      <c r="Y10332">
        <v>0</v>
      </c>
      <c r="Z10332">
        <v>0</v>
      </c>
      <c r="AA10332">
        <v>122.38906293616</v>
      </c>
      <c r="AB10332">
        <v>0</v>
      </c>
      <c r="AC10332">
        <v>0</v>
      </c>
      <c r="AD10332">
        <v>0</v>
      </c>
      <c r="AE10332">
        <v>122.38906293616</v>
      </c>
    </row>
    <row r="10333" spans="1:31" x14ac:dyDescent="0.3">
      <c r="A10333">
        <v>2705907</v>
      </c>
      <c r="B10333">
        <v>1</v>
      </c>
      <c r="C10333" t="s">
        <v>80</v>
      </c>
      <c r="D10333" t="s">
        <v>83</v>
      </c>
      <c r="E10333" t="s">
        <v>156</v>
      </c>
      <c r="F10333" t="s">
        <v>27928</v>
      </c>
      <c r="G10333" t="s">
        <v>300</v>
      </c>
      <c r="H10333" t="s">
        <v>153</v>
      </c>
      <c r="I10333" t="s">
        <v>136</v>
      </c>
      <c r="J10333" t="s">
        <v>137</v>
      </c>
      <c r="K10333" t="s">
        <v>210</v>
      </c>
      <c r="L10333" t="s">
        <v>27961</v>
      </c>
      <c r="M10333" t="s">
        <v>27962</v>
      </c>
      <c r="N10333">
        <v>2.4227777769999999</v>
      </c>
      <c r="O10333">
        <v>0</v>
      </c>
      <c r="P10333">
        <v>0</v>
      </c>
      <c r="Q10333">
        <v>0</v>
      </c>
      <c r="R10333">
        <v>0</v>
      </c>
      <c r="S10333">
        <v>2</v>
      </c>
      <c r="T10333">
        <v>290</v>
      </c>
      <c r="U10333">
        <v>1</v>
      </c>
      <c r="V10333">
        <v>14</v>
      </c>
      <c r="W10333">
        <v>0</v>
      </c>
      <c r="X10333">
        <v>0</v>
      </c>
      <c r="Y10333">
        <v>0</v>
      </c>
      <c r="Z10333">
        <v>0</v>
      </c>
      <c r="AA10333">
        <v>65.121645889036657</v>
      </c>
      <c r="AB10333">
        <v>1302.7083476562805</v>
      </c>
      <c r="AC10333">
        <v>20.113789338429079</v>
      </c>
      <c r="AD10333">
        <v>927.74405359794514</v>
      </c>
      <c r="AE10333">
        <v>2315.6878364816912</v>
      </c>
    </row>
    <row r="10334" spans="1:31" x14ac:dyDescent="0.3">
      <c r="A10334">
        <v>2706431</v>
      </c>
      <c r="B10334">
        <v>1</v>
      </c>
      <c r="C10334" t="s">
        <v>80</v>
      </c>
      <c r="D10334" t="s">
        <v>84</v>
      </c>
      <c r="E10334" t="s">
        <v>161</v>
      </c>
      <c r="F10334" t="s">
        <v>27963</v>
      </c>
      <c r="G10334" t="s">
        <v>163</v>
      </c>
      <c r="H10334" t="s">
        <v>135</v>
      </c>
      <c r="I10334" t="s">
        <v>136</v>
      </c>
      <c r="J10334" t="s">
        <v>137</v>
      </c>
      <c r="K10334" t="s">
        <v>138</v>
      </c>
      <c r="L10334" t="s">
        <v>27964</v>
      </c>
      <c r="M10334" t="s">
        <v>5937</v>
      </c>
      <c r="N10334">
        <v>1.9769444439999999</v>
      </c>
      <c r="O10334">
        <v>0</v>
      </c>
      <c r="P10334">
        <v>206</v>
      </c>
      <c r="Q10334">
        <v>0</v>
      </c>
      <c r="R10334">
        <v>0</v>
      </c>
      <c r="S10334">
        <v>0</v>
      </c>
      <c r="T10334">
        <v>26</v>
      </c>
      <c r="U10334">
        <v>0</v>
      </c>
      <c r="V10334">
        <v>0</v>
      </c>
      <c r="W10334">
        <v>0</v>
      </c>
      <c r="X10334">
        <v>86.92072808206575</v>
      </c>
      <c r="Y10334">
        <v>0</v>
      </c>
      <c r="Z10334">
        <v>0</v>
      </c>
      <c r="AA10334">
        <v>0</v>
      </c>
      <c r="AB10334">
        <v>148.43790456547501</v>
      </c>
      <c r="AC10334">
        <v>0</v>
      </c>
      <c r="AD10334">
        <v>0</v>
      </c>
      <c r="AE10334">
        <v>235.35863264754076</v>
      </c>
    </row>
    <row r="10335" spans="1:31" x14ac:dyDescent="0.3">
      <c r="A10335">
        <v>2706282</v>
      </c>
      <c r="B10335">
        <v>1</v>
      </c>
      <c r="C10335" t="s">
        <v>80</v>
      </c>
      <c r="D10335" t="s">
        <v>97</v>
      </c>
      <c r="E10335" t="s">
        <v>161</v>
      </c>
      <c r="F10335" t="s">
        <v>27965</v>
      </c>
      <c r="G10335" t="s">
        <v>409</v>
      </c>
      <c r="H10335" t="s">
        <v>135</v>
      </c>
      <c r="I10335" t="s">
        <v>136</v>
      </c>
      <c r="J10335" t="s">
        <v>137</v>
      </c>
      <c r="K10335" t="s">
        <v>138</v>
      </c>
      <c r="L10335" t="s">
        <v>27966</v>
      </c>
      <c r="M10335" t="s">
        <v>27967</v>
      </c>
      <c r="N10335">
        <v>0.80944444400000004</v>
      </c>
      <c r="O10335">
        <v>0</v>
      </c>
      <c r="P10335">
        <v>3</v>
      </c>
      <c r="Q10335">
        <v>0</v>
      </c>
      <c r="R10335">
        <v>9</v>
      </c>
      <c r="S10335">
        <v>0</v>
      </c>
      <c r="T10335">
        <v>5</v>
      </c>
      <c r="U10335">
        <v>0</v>
      </c>
      <c r="V10335">
        <v>0</v>
      </c>
      <c r="W10335">
        <v>0</v>
      </c>
      <c r="X10335">
        <v>0.46359073688039998</v>
      </c>
      <c r="Y10335">
        <v>0</v>
      </c>
      <c r="Z10335">
        <v>1.4004104652103999</v>
      </c>
      <c r="AA10335">
        <v>0</v>
      </c>
      <c r="AB10335">
        <v>0</v>
      </c>
      <c r="AC10335">
        <v>0</v>
      </c>
      <c r="AD10335">
        <v>0</v>
      </c>
      <c r="AE10335">
        <v>1.8640012020907999</v>
      </c>
    </row>
    <row r="10336" spans="1:31" x14ac:dyDescent="0.3">
      <c r="A10336">
        <v>2705741</v>
      </c>
      <c r="B10336">
        <v>1</v>
      </c>
      <c r="C10336" t="s">
        <v>80</v>
      </c>
      <c r="D10336" t="s">
        <v>87</v>
      </c>
      <c r="E10336" t="s">
        <v>145</v>
      </c>
      <c r="F10336" t="s">
        <v>27968</v>
      </c>
      <c r="G10336" t="s">
        <v>181</v>
      </c>
      <c r="H10336" t="s">
        <v>135</v>
      </c>
      <c r="I10336" t="s">
        <v>136</v>
      </c>
      <c r="J10336" t="s">
        <v>137</v>
      </c>
      <c r="K10336" t="s">
        <v>138</v>
      </c>
      <c r="L10336" t="s">
        <v>27969</v>
      </c>
      <c r="M10336" t="s">
        <v>27970</v>
      </c>
      <c r="N10336">
        <v>3.4808333330000001</v>
      </c>
      <c r="O10336">
        <v>0</v>
      </c>
      <c r="P10336">
        <v>0</v>
      </c>
      <c r="Q10336">
        <v>0</v>
      </c>
      <c r="R10336">
        <v>0</v>
      </c>
      <c r="S10336">
        <v>0</v>
      </c>
      <c r="T10336">
        <v>0</v>
      </c>
      <c r="U10336">
        <v>0</v>
      </c>
      <c r="V10336">
        <v>1</v>
      </c>
      <c r="W10336">
        <v>0</v>
      </c>
      <c r="X10336">
        <v>0</v>
      </c>
      <c r="Y10336">
        <v>0</v>
      </c>
      <c r="Z10336">
        <v>0</v>
      </c>
      <c r="AA10336">
        <v>0</v>
      </c>
      <c r="AB10336">
        <v>0</v>
      </c>
      <c r="AC10336">
        <v>0</v>
      </c>
      <c r="AD10336">
        <v>43.960188485603069</v>
      </c>
      <c r="AE10336">
        <v>43.960188485603069</v>
      </c>
    </row>
    <row r="10337" spans="1:31" x14ac:dyDescent="0.3">
      <c r="A10337">
        <v>2705721</v>
      </c>
      <c r="B10337">
        <v>1</v>
      </c>
      <c r="C10337" t="s">
        <v>80</v>
      </c>
      <c r="D10337" t="s">
        <v>82</v>
      </c>
      <c r="E10337" t="s">
        <v>161</v>
      </c>
      <c r="F10337" t="s">
        <v>27971</v>
      </c>
      <c r="G10337" t="s">
        <v>170</v>
      </c>
      <c r="H10337" t="s">
        <v>135</v>
      </c>
      <c r="I10337" t="s">
        <v>136</v>
      </c>
      <c r="J10337" t="s">
        <v>137</v>
      </c>
      <c r="K10337" t="s">
        <v>138</v>
      </c>
      <c r="L10337" t="s">
        <v>27972</v>
      </c>
      <c r="M10337" t="s">
        <v>27973</v>
      </c>
      <c r="N10337">
        <v>3.0186111109999998</v>
      </c>
      <c r="O10337">
        <v>0</v>
      </c>
      <c r="P10337">
        <v>151</v>
      </c>
      <c r="Q10337">
        <v>0</v>
      </c>
      <c r="R10337">
        <v>0</v>
      </c>
      <c r="S10337">
        <v>0</v>
      </c>
      <c r="T10337">
        <v>3</v>
      </c>
      <c r="U10337">
        <v>0</v>
      </c>
      <c r="V10337">
        <v>0</v>
      </c>
      <c r="W10337">
        <v>0</v>
      </c>
      <c r="X10337">
        <v>79.039552119306265</v>
      </c>
      <c r="Y10337">
        <v>0</v>
      </c>
      <c r="Z10337">
        <v>0</v>
      </c>
      <c r="AA10337">
        <v>0</v>
      </c>
      <c r="AB10337">
        <v>9.8471261441278202</v>
      </c>
      <c r="AC10337">
        <v>0</v>
      </c>
      <c r="AD10337">
        <v>0</v>
      </c>
      <c r="AE10337">
        <v>88.886678263434078</v>
      </c>
    </row>
    <row r="10338" spans="1:31" x14ac:dyDescent="0.3">
      <c r="A10338">
        <v>2706325</v>
      </c>
      <c r="B10338">
        <v>1</v>
      </c>
      <c r="C10338" t="s">
        <v>80</v>
      </c>
      <c r="D10338" t="s">
        <v>93</v>
      </c>
      <c r="E10338" t="s">
        <v>150</v>
      </c>
      <c r="F10338" t="s">
        <v>27974</v>
      </c>
      <c r="G10338" t="s">
        <v>152</v>
      </c>
      <c r="H10338" t="s">
        <v>153</v>
      </c>
      <c r="I10338" t="s">
        <v>136</v>
      </c>
      <c r="J10338" t="s">
        <v>137</v>
      </c>
      <c r="K10338" t="s">
        <v>138</v>
      </c>
      <c r="L10338" t="s">
        <v>27975</v>
      </c>
      <c r="M10338" t="s">
        <v>27976</v>
      </c>
      <c r="N10338">
        <v>0.36666666599999997</v>
      </c>
      <c r="O10338">
        <v>0</v>
      </c>
      <c r="P10338">
        <v>0</v>
      </c>
      <c r="Q10338">
        <v>33</v>
      </c>
      <c r="R10338">
        <v>0</v>
      </c>
      <c r="S10338">
        <v>4</v>
      </c>
      <c r="T10338">
        <v>0</v>
      </c>
      <c r="U10338">
        <v>0</v>
      </c>
      <c r="V10338">
        <v>0</v>
      </c>
      <c r="W10338">
        <v>0</v>
      </c>
      <c r="X10338">
        <v>0</v>
      </c>
      <c r="Y10338">
        <v>33.222760797029103</v>
      </c>
      <c r="Z10338">
        <v>0</v>
      </c>
      <c r="AA10338">
        <v>1.5176792731815001</v>
      </c>
      <c r="AB10338">
        <v>0</v>
      </c>
      <c r="AC10338">
        <v>0</v>
      </c>
      <c r="AD10338">
        <v>0</v>
      </c>
      <c r="AE10338">
        <v>34.740440070210603</v>
      </c>
    </row>
    <row r="10339" spans="1:31" x14ac:dyDescent="0.3">
      <c r="A10339">
        <v>2705678</v>
      </c>
      <c r="B10339">
        <v>1</v>
      </c>
      <c r="C10339" t="s">
        <v>80</v>
      </c>
      <c r="D10339" t="s">
        <v>93</v>
      </c>
      <c r="E10339" t="s">
        <v>150</v>
      </c>
      <c r="F10339" t="s">
        <v>7221</v>
      </c>
      <c r="G10339" t="s">
        <v>209</v>
      </c>
      <c r="H10339" t="s">
        <v>153</v>
      </c>
      <c r="I10339" t="s">
        <v>136</v>
      </c>
      <c r="J10339" t="s">
        <v>137</v>
      </c>
      <c r="K10339" t="s">
        <v>210</v>
      </c>
      <c r="L10339" t="s">
        <v>27977</v>
      </c>
      <c r="M10339" t="s">
        <v>27978</v>
      </c>
      <c r="N10339">
        <v>9.2569444440000002</v>
      </c>
      <c r="O10339">
        <v>0</v>
      </c>
      <c r="P10339">
        <v>2486</v>
      </c>
      <c r="Q10339">
        <v>0</v>
      </c>
      <c r="R10339">
        <v>85</v>
      </c>
      <c r="S10339">
        <v>5</v>
      </c>
      <c r="T10339">
        <v>223</v>
      </c>
      <c r="U10339">
        <v>0</v>
      </c>
      <c r="V10339">
        <v>3</v>
      </c>
      <c r="W10339">
        <v>0</v>
      </c>
      <c r="X10339">
        <v>4041.8064538580597</v>
      </c>
      <c r="Y10339">
        <v>0</v>
      </c>
      <c r="Z10339">
        <v>878.66726306965313</v>
      </c>
      <c r="AA10339">
        <v>63.873248890618207</v>
      </c>
      <c r="AB10339">
        <v>1414.7716144801409</v>
      </c>
      <c r="AC10339">
        <v>0</v>
      </c>
      <c r="AD10339">
        <v>436.79278393188747</v>
      </c>
      <c r="AE10339">
        <v>6835.9113642303591</v>
      </c>
    </row>
    <row r="10340" spans="1:31" x14ac:dyDescent="0.3">
      <c r="A10340">
        <v>2706219</v>
      </c>
      <c r="B10340">
        <v>1</v>
      </c>
      <c r="C10340" t="s">
        <v>80</v>
      </c>
      <c r="D10340" t="s">
        <v>106</v>
      </c>
      <c r="E10340" t="s">
        <v>161</v>
      </c>
      <c r="F10340" t="s">
        <v>27979</v>
      </c>
      <c r="G10340" t="s">
        <v>163</v>
      </c>
      <c r="H10340" t="s">
        <v>135</v>
      </c>
      <c r="I10340" t="s">
        <v>136</v>
      </c>
      <c r="J10340" t="s">
        <v>137</v>
      </c>
      <c r="K10340" t="s">
        <v>138</v>
      </c>
      <c r="L10340" t="s">
        <v>27980</v>
      </c>
      <c r="M10340" t="s">
        <v>27981</v>
      </c>
      <c r="N10340">
        <v>1.8330555550000001</v>
      </c>
      <c r="O10340">
        <v>0</v>
      </c>
      <c r="P10340">
        <v>107</v>
      </c>
      <c r="Q10340">
        <v>0</v>
      </c>
      <c r="R10340">
        <v>0</v>
      </c>
      <c r="S10340">
        <v>0</v>
      </c>
      <c r="T10340">
        <v>12</v>
      </c>
      <c r="U10340">
        <v>0</v>
      </c>
      <c r="V10340">
        <v>0</v>
      </c>
      <c r="W10340">
        <v>0</v>
      </c>
      <c r="X10340">
        <v>37.945137221421689</v>
      </c>
      <c r="Y10340">
        <v>0</v>
      </c>
      <c r="Z10340">
        <v>0</v>
      </c>
      <c r="AA10340">
        <v>0</v>
      </c>
      <c r="AB10340">
        <v>14.76548784946513</v>
      </c>
      <c r="AC10340">
        <v>0</v>
      </c>
      <c r="AD10340">
        <v>0</v>
      </c>
      <c r="AE10340">
        <v>52.71062507088682</v>
      </c>
    </row>
    <row r="10341" spans="1:31" x14ac:dyDescent="0.3">
      <c r="A10341">
        <v>2705827</v>
      </c>
      <c r="B10341">
        <v>1</v>
      </c>
      <c r="C10341" t="s">
        <v>80</v>
      </c>
      <c r="D10341" t="s">
        <v>97</v>
      </c>
      <c r="E10341" t="s">
        <v>145</v>
      </c>
      <c r="F10341" t="s">
        <v>27982</v>
      </c>
      <c r="G10341" t="s">
        <v>181</v>
      </c>
      <c r="H10341" t="s">
        <v>135</v>
      </c>
      <c r="I10341" t="s">
        <v>136</v>
      </c>
      <c r="J10341" t="s">
        <v>137</v>
      </c>
      <c r="K10341" t="s">
        <v>138</v>
      </c>
      <c r="L10341" t="s">
        <v>27983</v>
      </c>
      <c r="M10341" t="s">
        <v>27984</v>
      </c>
      <c r="N10341">
        <v>6.9791666660000002</v>
      </c>
      <c r="O10341">
        <v>0</v>
      </c>
      <c r="P10341">
        <v>3</v>
      </c>
      <c r="Q10341">
        <v>0</v>
      </c>
      <c r="R10341">
        <v>0</v>
      </c>
      <c r="S10341">
        <v>0</v>
      </c>
      <c r="T10341">
        <v>0</v>
      </c>
      <c r="U10341">
        <v>0</v>
      </c>
      <c r="V10341">
        <v>0</v>
      </c>
      <c r="W10341">
        <v>0</v>
      </c>
      <c r="X10341">
        <v>3.6420050104608497</v>
      </c>
      <c r="Y10341">
        <v>0</v>
      </c>
      <c r="Z10341">
        <v>0</v>
      </c>
      <c r="AA10341">
        <v>0</v>
      </c>
      <c r="AB10341">
        <v>0</v>
      </c>
      <c r="AC10341">
        <v>0</v>
      </c>
      <c r="AD10341">
        <v>0</v>
      </c>
      <c r="AE10341">
        <v>3.6420050104608497</v>
      </c>
    </row>
    <row r="10342" spans="1:31" x14ac:dyDescent="0.3">
      <c r="A10342">
        <v>2706368</v>
      </c>
      <c r="B10342">
        <v>1</v>
      </c>
      <c r="C10342" t="s">
        <v>81</v>
      </c>
      <c r="D10342" t="s">
        <v>127</v>
      </c>
      <c r="E10342" t="s">
        <v>156</v>
      </c>
      <c r="F10342" t="s">
        <v>7323</v>
      </c>
      <c r="G10342" t="s">
        <v>152</v>
      </c>
      <c r="H10342" t="s">
        <v>153</v>
      </c>
      <c r="I10342" t="s">
        <v>136</v>
      </c>
      <c r="J10342" t="s">
        <v>137</v>
      </c>
      <c r="K10342" t="s">
        <v>138</v>
      </c>
      <c r="L10342" t="s">
        <v>27985</v>
      </c>
      <c r="M10342" t="s">
        <v>27986</v>
      </c>
      <c r="N10342">
        <v>0.26055555499999999</v>
      </c>
      <c r="O10342">
        <v>1</v>
      </c>
      <c r="P10342">
        <v>420</v>
      </c>
      <c r="Q10342">
        <v>1</v>
      </c>
      <c r="R10342">
        <v>40</v>
      </c>
      <c r="S10342">
        <v>0</v>
      </c>
      <c r="T10342">
        <v>73</v>
      </c>
      <c r="U10342">
        <v>0</v>
      </c>
      <c r="V10342">
        <v>0</v>
      </c>
      <c r="W10342">
        <v>1.3934944309474999</v>
      </c>
      <c r="X10342">
        <v>21.37415000909785</v>
      </c>
      <c r="Y10342">
        <v>0.28120512986450497</v>
      </c>
      <c r="Z10342">
        <v>2.8611950188986035</v>
      </c>
      <c r="AA10342">
        <v>0</v>
      </c>
      <c r="AB10342">
        <v>11.186698921292107</v>
      </c>
      <c r="AC10342">
        <v>0</v>
      </c>
      <c r="AD10342">
        <v>0</v>
      </c>
      <c r="AE10342">
        <v>37.096743510100566</v>
      </c>
    </row>
    <row r="10343" spans="1:31" x14ac:dyDescent="0.3">
      <c r="A10343">
        <v>2706606</v>
      </c>
      <c r="B10343">
        <v>1</v>
      </c>
      <c r="C10343" t="s">
        <v>81</v>
      </c>
      <c r="D10343" t="s">
        <v>118</v>
      </c>
      <c r="E10343" t="s">
        <v>161</v>
      </c>
      <c r="F10343" t="s">
        <v>27987</v>
      </c>
      <c r="G10343" t="s">
        <v>170</v>
      </c>
      <c r="H10343" t="s">
        <v>135</v>
      </c>
      <c r="I10343" t="s">
        <v>136</v>
      </c>
      <c r="J10343" t="s">
        <v>137</v>
      </c>
      <c r="K10343" t="s">
        <v>138</v>
      </c>
      <c r="L10343" t="s">
        <v>27988</v>
      </c>
      <c r="M10343" t="s">
        <v>27989</v>
      </c>
      <c r="N10343">
        <v>0.65472222199999996</v>
      </c>
      <c r="O10343">
        <v>0</v>
      </c>
      <c r="P10343">
        <v>78</v>
      </c>
      <c r="Q10343">
        <v>0</v>
      </c>
      <c r="R10343">
        <v>7</v>
      </c>
      <c r="S10343">
        <v>0</v>
      </c>
      <c r="T10343">
        <v>14</v>
      </c>
      <c r="U10343">
        <v>0</v>
      </c>
      <c r="V10343">
        <v>0</v>
      </c>
      <c r="W10343">
        <v>0</v>
      </c>
      <c r="X10343">
        <v>13.413714249709116</v>
      </c>
      <c r="Y10343">
        <v>0</v>
      </c>
      <c r="Z10343">
        <v>0</v>
      </c>
      <c r="AA10343">
        <v>0</v>
      </c>
      <c r="AB10343">
        <v>2.7968447417850908</v>
      </c>
      <c r="AC10343">
        <v>0</v>
      </c>
      <c r="AD10343">
        <v>0</v>
      </c>
      <c r="AE10343">
        <v>16.210558991494207</v>
      </c>
    </row>
    <row r="10344" spans="1:31" x14ac:dyDescent="0.3">
      <c r="A10344">
        <v>2706251</v>
      </c>
      <c r="B10344">
        <v>1</v>
      </c>
      <c r="C10344" t="s">
        <v>81</v>
      </c>
      <c r="D10344" t="s">
        <v>115</v>
      </c>
      <c r="E10344" t="s">
        <v>213</v>
      </c>
      <c r="F10344" t="s">
        <v>8932</v>
      </c>
      <c r="G10344" t="s">
        <v>2928</v>
      </c>
      <c r="H10344" t="s">
        <v>153</v>
      </c>
      <c r="I10344" t="s">
        <v>136</v>
      </c>
      <c r="J10344" t="s">
        <v>137</v>
      </c>
      <c r="K10344" t="s">
        <v>138</v>
      </c>
      <c r="L10344" t="s">
        <v>27990</v>
      </c>
      <c r="M10344" t="s">
        <v>27991</v>
      </c>
      <c r="N10344">
        <v>6.3197222220000002</v>
      </c>
      <c r="O10344">
        <v>3</v>
      </c>
      <c r="P10344">
        <v>485</v>
      </c>
      <c r="Q10344">
        <v>1</v>
      </c>
      <c r="R10344">
        <v>49</v>
      </c>
      <c r="S10344">
        <v>5</v>
      </c>
      <c r="T10344">
        <v>40</v>
      </c>
      <c r="U10344">
        <v>0</v>
      </c>
      <c r="V10344">
        <v>0</v>
      </c>
      <c r="W10344">
        <v>4.7853205822624991</v>
      </c>
      <c r="X10344">
        <v>239.84367178832684</v>
      </c>
      <c r="Y10344">
        <v>18.514888566482512</v>
      </c>
      <c r="Z10344">
        <v>57.087937912424877</v>
      </c>
      <c r="AA10344">
        <v>91.645373383150087</v>
      </c>
      <c r="AB10344">
        <v>116.37314289366037</v>
      </c>
      <c r="AC10344">
        <v>0</v>
      </c>
      <c r="AD10344">
        <v>0</v>
      </c>
      <c r="AE10344">
        <v>528.25033512630716</v>
      </c>
    </row>
    <row r="10345" spans="1:31" x14ac:dyDescent="0.3">
      <c r="A10345">
        <v>2706583</v>
      </c>
      <c r="B10345">
        <v>1</v>
      </c>
      <c r="C10345" t="s">
        <v>80</v>
      </c>
      <c r="D10345" t="s">
        <v>103</v>
      </c>
      <c r="E10345" t="s">
        <v>145</v>
      </c>
      <c r="F10345" t="s">
        <v>27992</v>
      </c>
      <c r="G10345" t="s">
        <v>230</v>
      </c>
      <c r="H10345" t="s">
        <v>135</v>
      </c>
      <c r="I10345" t="s">
        <v>136</v>
      </c>
      <c r="J10345" t="s">
        <v>137</v>
      </c>
      <c r="K10345" t="s">
        <v>138</v>
      </c>
      <c r="L10345" t="s">
        <v>27993</v>
      </c>
      <c r="M10345" t="s">
        <v>27994</v>
      </c>
      <c r="N10345">
        <v>4.898055555</v>
      </c>
      <c r="O10345">
        <v>0</v>
      </c>
      <c r="P10345">
        <v>1</v>
      </c>
      <c r="Q10345">
        <v>0</v>
      </c>
      <c r="R10345">
        <v>0</v>
      </c>
      <c r="S10345">
        <v>0</v>
      </c>
      <c r="T10345">
        <v>0</v>
      </c>
      <c r="U10345">
        <v>0</v>
      </c>
      <c r="V10345">
        <v>0</v>
      </c>
      <c r="W10345">
        <v>0</v>
      </c>
      <c r="X10345">
        <v>0.96119906079333317</v>
      </c>
      <c r="Y10345">
        <v>0</v>
      </c>
      <c r="Z10345">
        <v>0</v>
      </c>
      <c r="AA10345">
        <v>0</v>
      </c>
      <c r="AB10345">
        <v>0</v>
      </c>
      <c r="AC10345">
        <v>0</v>
      </c>
      <c r="AD10345">
        <v>0</v>
      </c>
      <c r="AE10345">
        <v>0.96119906079333317</v>
      </c>
    </row>
    <row r="10346" spans="1:31" x14ac:dyDescent="0.3">
      <c r="A10346">
        <v>2705913</v>
      </c>
      <c r="B10346">
        <v>1</v>
      </c>
      <c r="C10346" t="s">
        <v>81</v>
      </c>
      <c r="D10346" t="s">
        <v>122</v>
      </c>
      <c r="E10346" t="s">
        <v>213</v>
      </c>
      <c r="F10346" t="s">
        <v>489</v>
      </c>
      <c r="G10346" t="s">
        <v>152</v>
      </c>
      <c r="H10346" t="s">
        <v>153</v>
      </c>
      <c r="I10346" t="s">
        <v>490</v>
      </c>
      <c r="J10346" t="s">
        <v>137</v>
      </c>
      <c r="K10346" t="s">
        <v>138</v>
      </c>
      <c r="L10346" t="s">
        <v>27995</v>
      </c>
      <c r="M10346" t="s">
        <v>27996</v>
      </c>
      <c r="N10346">
        <v>1.1111109999999999E-3</v>
      </c>
      <c r="O10346">
        <v>2</v>
      </c>
      <c r="P10346">
        <v>384</v>
      </c>
      <c r="Q10346">
        <v>46</v>
      </c>
      <c r="R10346">
        <v>25</v>
      </c>
      <c r="S10346">
        <v>2</v>
      </c>
      <c r="T10346">
        <v>49</v>
      </c>
      <c r="U10346">
        <v>0</v>
      </c>
      <c r="V10346">
        <v>0</v>
      </c>
      <c r="W10346">
        <v>3.0885957785000003E-4</v>
      </c>
      <c r="X10346">
        <v>5.6788460987339952E-2</v>
      </c>
      <c r="Y10346">
        <v>9.5685160532500008E-2</v>
      </c>
      <c r="Z10346">
        <v>7.5291464191999998E-3</v>
      </c>
      <c r="AA10346">
        <v>2.34486073474E-3</v>
      </c>
      <c r="AB10346">
        <v>4.2856211872723329E-2</v>
      </c>
      <c r="AC10346">
        <v>0</v>
      </c>
      <c r="AD10346">
        <v>0</v>
      </c>
      <c r="AE10346">
        <v>0.2055127001243533</v>
      </c>
    </row>
    <row r="10347" spans="1:31" x14ac:dyDescent="0.3">
      <c r="A10347">
        <v>2706600</v>
      </c>
      <c r="B10347">
        <v>1</v>
      </c>
      <c r="C10347" t="s">
        <v>80</v>
      </c>
      <c r="D10347" t="s">
        <v>96</v>
      </c>
      <c r="E10347" t="s">
        <v>156</v>
      </c>
      <c r="F10347" t="s">
        <v>13483</v>
      </c>
      <c r="G10347" t="s">
        <v>565</v>
      </c>
      <c r="H10347" t="s">
        <v>153</v>
      </c>
      <c r="I10347" t="s">
        <v>136</v>
      </c>
      <c r="J10347" t="s">
        <v>137</v>
      </c>
      <c r="K10347" t="s">
        <v>138</v>
      </c>
      <c r="L10347" t="s">
        <v>27997</v>
      </c>
      <c r="M10347" t="s">
        <v>27998</v>
      </c>
      <c r="N10347">
        <v>7.04</v>
      </c>
      <c r="O10347">
        <v>0</v>
      </c>
      <c r="P10347">
        <v>289</v>
      </c>
      <c r="Q10347">
        <v>5</v>
      </c>
      <c r="R10347">
        <v>31</v>
      </c>
      <c r="S10347">
        <v>5</v>
      </c>
      <c r="T10347">
        <v>64</v>
      </c>
      <c r="U10347">
        <v>0</v>
      </c>
      <c r="V10347">
        <v>0</v>
      </c>
      <c r="W10347">
        <v>0</v>
      </c>
      <c r="X10347">
        <v>512.55311695560124</v>
      </c>
      <c r="Y10347">
        <v>7.6837232732088578</v>
      </c>
      <c r="Z10347">
        <v>60.678580705130642</v>
      </c>
      <c r="AA10347">
        <v>115.07332598129499</v>
      </c>
      <c r="AB10347">
        <v>260.13238306027506</v>
      </c>
      <c r="AC10347">
        <v>0</v>
      </c>
      <c r="AD10347">
        <v>0</v>
      </c>
      <c r="AE10347">
        <v>956.12112997551083</v>
      </c>
    </row>
    <row r="10348" spans="1:31" x14ac:dyDescent="0.3">
      <c r="A10348">
        <v>2706351</v>
      </c>
      <c r="B10348">
        <v>1</v>
      </c>
      <c r="C10348" t="s">
        <v>80</v>
      </c>
      <c r="D10348" t="s">
        <v>90</v>
      </c>
      <c r="E10348" t="s">
        <v>145</v>
      </c>
      <c r="F10348" t="s">
        <v>27999</v>
      </c>
      <c r="G10348" t="s">
        <v>147</v>
      </c>
      <c r="H10348" t="s">
        <v>135</v>
      </c>
      <c r="I10348" t="s">
        <v>136</v>
      </c>
      <c r="J10348" t="s">
        <v>137</v>
      </c>
      <c r="K10348" t="s">
        <v>138</v>
      </c>
      <c r="L10348" t="s">
        <v>28000</v>
      </c>
      <c r="M10348" t="s">
        <v>28001</v>
      </c>
      <c r="N10348">
        <v>3.6127777769999998</v>
      </c>
      <c r="O10348">
        <v>0</v>
      </c>
      <c r="P10348">
        <v>11</v>
      </c>
      <c r="Q10348">
        <v>0</v>
      </c>
      <c r="R10348">
        <v>0</v>
      </c>
      <c r="S10348">
        <v>0</v>
      </c>
      <c r="T10348">
        <v>1</v>
      </c>
      <c r="U10348">
        <v>0</v>
      </c>
      <c r="V10348">
        <v>0</v>
      </c>
      <c r="W10348">
        <v>0</v>
      </c>
      <c r="X10348">
        <v>8.0083186904447015</v>
      </c>
      <c r="Y10348">
        <v>0</v>
      </c>
      <c r="Z10348">
        <v>0</v>
      </c>
      <c r="AA10348">
        <v>0</v>
      </c>
      <c r="AB10348">
        <v>19.640127812654192</v>
      </c>
      <c r="AC10348">
        <v>0</v>
      </c>
      <c r="AD10348">
        <v>0</v>
      </c>
      <c r="AE10348">
        <v>27.648446503098896</v>
      </c>
    </row>
    <row r="10349" spans="1:31" x14ac:dyDescent="0.3">
      <c r="A10349">
        <v>2706354</v>
      </c>
      <c r="B10349">
        <v>2</v>
      </c>
      <c r="C10349" t="s">
        <v>80</v>
      </c>
      <c r="D10349" t="s">
        <v>106</v>
      </c>
      <c r="E10349" t="s">
        <v>150</v>
      </c>
      <c r="F10349" t="s">
        <v>28002</v>
      </c>
      <c r="G10349" t="s">
        <v>2306</v>
      </c>
      <c r="H10349" t="s">
        <v>153</v>
      </c>
      <c r="I10349" t="s">
        <v>136</v>
      </c>
      <c r="J10349" t="s">
        <v>137</v>
      </c>
      <c r="K10349" t="s">
        <v>138</v>
      </c>
      <c r="L10349" t="s">
        <v>28003</v>
      </c>
      <c r="M10349" t="s">
        <v>28004</v>
      </c>
      <c r="N10349">
        <v>0.29861111099999998</v>
      </c>
      <c r="O10349">
        <v>0</v>
      </c>
      <c r="P10349">
        <v>4741</v>
      </c>
      <c r="Q10349">
        <v>0</v>
      </c>
      <c r="R10349">
        <v>13</v>
      </c>
      <c r="S10349">
        <v>3</v>
      </c>
      <c r="T10349">
        <v>343</v>
      </c>
      <c r="U10349">
        <v>1</v>
      </c>
      <c r="V10349">
        <v>1</v>
      </c>
      <c r="W10349">
        <v>0</v>
      </c>
      <c r="X10349">
        <v>300.12389913544558</v>
      </c>
      <c r="Y10349">
        <v>0</v>
      </c>
      <c r="Z10349">
        <v>2.7442137555962502</v>
      </c>
      <c r="AA10349">
        <v>137.64862522862791</v>
      </c>
      <c r="AB10349">
        <v>112.39600650918814</v>
      </c>
      <c r="AC10349">
        <v>8.6228435867505002</v>
      </c>
      <c r="AD10349">
        <v>2.3666132112441876</v>
      </c>
      <c r="AE10349">
        <v>563.90220142685257</v>
      </c>
    </row>
    <row r="10350" spans="1:31" x14ac:dyDescent="0.3">
      <c r="A10350">
        <v>2705856</v>
      </c>
      <c r="B10350">
        <v>1</v>
      </c>
      <c r="C10350" t="s">
        <v>81</v>
      </c>
      <c r="D10350" t="s">
        <v>113</v>
      </c>
      <c r="E10350" t="s">
        <v>156</v>
      </c>
      <c r="F10350" t="s">
        <v>28005</v>
      </c>
      <c r="G10350" t="s">
        <v>185</v>
      </c>
      <c r="H10350" t="s">
        <v>153</v>
      </c>
      <c r="I10350" t="s">
        <v>136</v>
      </c>
      <c r="J10350" t="s">
        <v>137</v>
      </c>
      <c r="K10350" t="s">
        <v>138</v>
      </c>
      <c r="L10350" t="s">
        <v>28006</v>
      </c>
      <c r="M10350" t="s">
        <v>27635</v>
      </c>
      <c r="N10350">
        <v>0.74777777700000003</v>
      </c>
      <c r="O10350">
        <v>0</v>
      </c>
      <c r="P10350">
        <v>56</v>
      </c>
      <c r="Q10350">
        <v>0</v>
      </c>
      <c r="R10350">
        <v>0</v>
      </c>
      <c r="S10350">
        <v>0</v>
      </c>
      <c r="T10350">
        <v>5</v>
      </c>
      <c r="U10350">
        <v>0</v>
      </c>
      <c r="V10350">
        <v>0</v>
      </c>
      <c r="W10350">
        <v>0</v>
      </c>
      <c r="X10350">
        <v>6.572943102065202</v>
      </c>
      <c r="Y10350">
        <v>0</v>
      </c>
      <c r="Z10350">
        <v>0</v>
      </c>
      <c r="AA10350">
        <v>0</v>
      </c>
      <c r="AB10350">
        <v>1.7394431812508835</v>
      </c>
      <c r="AC10350">
        <v>0</v>
      </c>
      <c r="AD10350">
        <v>0</v>
      </c>
      <c r="AE10350">
        <v>8.3123862833160853</v>
      </c>
    </row>
    <row r="10351" spans="1:31" x14ac:dyDescent="0.3">
      <c r="A10351">
        <v>2706437</v>
      </c>
      <c r="B10351">
        <v>1</v>
      </c>
      <c r="C10351" t="s">
        <v>80</v>
      </c>
      <c r="D10351" t="s">
        <v>107</v>
      </c>
      <c r="E10351" t="s">
        <v>132</v>
      </c>
      <c r="F10351" t="s">
        <v>28007</v>
      </c>
      <c r="G10351" t="s">
        <v>134</v>
      </c>
      <c r="H10351" t="s">
        <v>135</v>
      </c>
      <c r="I10351" t="s">
        <v>136</v>
      </c>
      <c r="J10351" t="s">
        <v>137</v>
      </c>
      <c r="K10351" t="s">
        <v>138</v>
      </c>
      <c r="L10351" t="s">
        <v>28008</v>
      </c>
      <c r="M10351" t="s">
        <v>28009</v>
      </c>
      <c r="N10351">
        <v>0.77638888800000005</v>
      </c>
      <c r="O10351">
        <v>0</v>
      </c>
      <c r="P10351">
        <v>214</v>
      </c>
      <c r="Q10351">
        <v>0</v>
      </c>
      <c r="R10351">
        <v>0</v>
      </c>
      <c r="S10351">
        <v>0</v>
      </c>
      <c r="T10351">
        <v>21</v>
      </c>
      <c r="U10351">
        <v>0</v>
      </c>
      <c r="V10351">
        <v>0</v>
      </c>
      <c r="W10351">
        <v>0</v>
      </c>
      <c r="X10351">
        <v>13.727799896519988</v>
      </c>
      <c r="Y10351">
        <v>0</v>
      </c>
      <c r="Z10351">
        <v>0</v>
      </c>
      <c r="AA10351">
        <v>0</v>
      </c>
      <c r="AB10351">
        <v>8.844412753138549</v>
      </c>
      <c r="AC10351">
        <v>0</v>
      </c>
      <c r="AD10351">
        <v>0</v>
      </c>
      <c r="AE10351">
        <v>22.572212649658539</v>
      </c>
    </row>
    <row r="10352" spans="1:31" x14ac:dyDescent="0.3">
      <c r="A10352">
        <v>2705750</v>
      </c>
      <c r="B10352">
        <v>1</v>
      </c>
      <c r="C10352" t="s">
        <v>80</v>
      </c>
      <c r="D10352" t="s">
        <v>104</v>
      </c>
      <c r="E10352" t="s">
        <v>161</v>
      </c>
      <c r="F10352" t="s">
        <v>28010</v>
      </c>
      <c r="G10352" t="s">
        <v>409</v>
      </c>
      <c r="H10352" t="s">
        <v>135</v>
      </c>
      <c r="I10352" t="s">
        <v>136</v>
      </c>
      <c r="J10352" t="s">
        <v>137</v>
      </c>
      <c r="K10352" t="s">
        <v>138</v>
      </c>
      <c r="L10352" t="s">
        <v>28011</v>
      </c>
      <c r="M10352" t="s">
        <v>5686</v>
      </c>
      <c r="N10352">
        <v>4.4533333329999998</v>
      </c>
      <c r="O10352">
        <v>0</v>
      </c>
      <c r="P10352">
        <v>198</v>
      </c>
      <c r="Q10352">
        <v>0</v>
      </c>
      <c r="R10352">
        <v>2</v>
      </c>
      <c r="S10352">
        <v>0</v>
      </c>
      <c r="T10352">
        <v>19</v>
      </c>
      <c r="U10352">
        <v>0</v>
      </c>
      <c r="V10352">
        <v>0</v>
      </c>
      <c r="W10352">
        <v>0</v>
      </c>
      <c r="X10352">
        <v>150.00146283583146</v>
      </c>
      <c r="Y10352">
        <v>0</v>
      </c>
      <c r="Z10352">
        <v>0</v>
      </c>
      <c r="AA10352">
        <v>0</v>
      </c>
      <c r="AB10352">
        <v>39.4051299192503</v>
      </c>
      <c r="AC10352">
        <v>0</v>
      </c>
      <c r="AD10352">
        <v>0</v>
      </c>
      <c r="AE10352">
        <v>189.40659275508176</v>
      </c>
    </row>
    <row r="10353" spans="1:31" x14ac:dyDescent="0.3">
      <c r="A10353">
        <v>2706334</v>
      </c>
      <c r="B10353">
        <v>1</v>
      </c>
      <c r="C10353" t="s">
        <v>80</v>
      </c>
      <c r="D10353" t="s">
        <v>83</v>
      </c>
      <c r="E10353" t="s">
        <v>156</v>
      </c>
      <c r="F10353" t="s">
        <v>28012</v>
      </c>
      <c r="G10353" t="s">
        <v>152</v>
      </c>
      <c r="H10353" t="s">
        <v>153</v>
      </c>
      <c r="I10353" t="s">
        <v>136</v>
      </c>
      <c r="J10353" t="s">
        <v>137</v>
      </c>
      <c r="K10353" t="s">
        <v>138</v>
      </c>
      <c r="L10353" t="s">
        <v>28013</v>
      </c>
      <c r="M10353" t="s">
        <v>28014</v>
      </c>
      <c r="N10353">
        <v>5.4024999999999999</v>
      </c>
      <c r="O10353">
        <v>0</v>
      </c>
      <c r="P10353">
        <v>0</v>
      </c>
      <c r="Q10353">
        <v>0</v>
      </c>
      <c r="R10353">
        <v>0</v>
      </c>
      <c r="S10353">
        <v>6</v>
      </c>
      <c r="T10353">
        <v>0</v>
      </c>
      <c r="U10353">
        <v>4</v>
      </c>
      <c r="V10353">
        <v>0</v>
      </c>
      <c r="W10353">
        <v>0</v>
      </c>
      <c r="X10353">
        <v>0</v>
      </c>
      <c r="Y10353">
        <v>0</v>
      </c>
      <c r="Z10353">
        <v>0</v>
      </c>
      <c r="AA10353">
        <v>2002.3662164826917</v>
      </c>
      <c r="AB10353">
        <v>0</v>
      </c>
      <c r="AC10353">
        <v>2849.291290673923</v>
      </c>
      <c r="AD10353">
        <v>0</v>
      </c>
      <c r="AE10353">
        <v>4851.6575071566149</v>
      </c>
    </row>
    <row r="10354" spans="1:31" x14ac:dyDescent="0.3">
      <c r="A10354">
        <v>2706500</v>
      </c>
      <c r="B10354">
        <v>1</v>
      </c>
      <c r="C10354" t="s">
        <v>81</v>
      </c>
      <c r="D10354" t="s">
        <v>112</v>
      </c>
      <c r="E10354" t="s">
        <v>145</v>
      </c>
      <c r="F10354" t="s">
        <v>28015</v>
      </c>
      <c r="G10354" t="s">
        <v>230</v>
      </c>
      <c r="H10354" t="s">
        <v>135</v>
      </c>
      <c r="I10354" t="s">
        <v>136</v>
      </c>
      <c r="J10354" t="s">
        <v>137</v>
      </c>
      <c r="K10354" t="s">
        <v>138</v>
      </c>
      <c r="L10354" t="s">
        <v>28016</v>
      </c>
      <c r="M10354" t="s">
        <v>28017</v>
      </c>
      <c r="N10354">
        <v>0.58944444399999996</v>
      </c>
      <c r="O10354">
        <v>0</v>
      </c>
      <c r="P10354">
        <v>4</v>
      </c>
      <c r="Q10354">
        <v>0</v>
      </c>
      <c r="R10354">
        <v>0</v>
      </c>
      <c r="S10354">
        <v>0</v>
      </c>
      <c r="T10354">
        <v>0</v>
      </c>
      <c r="U10354">
        <v>0</v>
      </c>
      <c r="V10354">
        <v>0</v>
      </c>
      <c r="W10354">
        <v>0</v>
      </c>
      <c r="X10354">
        <v>0.29125559993059336</v>
      </c>
      <c r="Y10354">
        <v>0</v>
      </c>
      <c r="Z10354">
        <v>0</v>
      </c>
      <c r="AA10354">
        <v>0</v>
      </c>
      <c r="AB10354">
        <v>0</v>
      </c>
      <c r="AC10354">
        <v>0</v>
      </c>
      <c r="AD10354">
        <v>0</v>
      </c>
      <c r="AE10354">
        <v>0.29125559993059336</v>
      </c>
    </row>
    <row r="10355" spans="1:31" x14ac:dyDescent="0.3">
      <c r="A10355">
        <v>2705979</v>
      </c>
      <c r="B10355">
        <v>1</v>
      </c>
      <c r="C10355" t="s">
        <v>80</v>
      </c>
      <c r="D10355" t="s">
        <v>93</v>
      </c>
      <c r="E10355" t="s">
        <v>161</v>
      </c>
      <c r="F10355" t="s">
        <v>28018</v>
      </c>
      <c r="G10355" t="s">
        <v>163</v>
      </c>
      <c r="H10355" t="s">
        <v>135</v>
      </c>
      <c r="I10355" t="s">
        <v>136</v>
      </c>
      <c r="J10355" t="s">
        <v>137</v>
      </c>
      <c r="K10355" t="s">
        <v>138</v>
      </c>
      <c r="L10355" t="s">
        <v>28019</v>
      </c>
      <c r="M10355" t="s">
        <v>28020</v>
      </c>
      <c r="N10355">
        <v>1.4383333330000001</v>
      </c>
      <c r="O10355">
        <v>0</v>
      </c>
      <c r="P10355">
        <v>20</v>
      </c>
      <c r="Q10355">
        <v>0</v>
      </c>
      <c r="R10355">
        <v>3</v>
      </c>
      <c r="S10355">
        <v>0</v>
      </c>
      <c r="T10355">
        <v>4</v>
      </c>
      <c r="U10355">
        <v>0</v>
      </c>
      <c r="V10355">
        <v>0</v>
      </c>
      <c r="W10355">
        <v>0</v>
      </c>
      <c r="X10355">
        <v>10.029543495154842</v>
      </c>
      <c r="Y10355">
        <v>0</v>
      </c>
      <c r="Z10355">
        <v>2.2245415258719006</v>
      </c>
      <c r="AA10355">
        <v>0</v>
      </c>
      <c r="AB10355">
        <v>1.366773281625095</v>
      </c>
      <c r="AC10355">
        <v>0</v>
      </c>
      <c r="AD10355">
        <v>0</v>
      </c>
      <c r="AE10355">
        <v>13.620858302651838</v>
      </c>
    </row>
    <row r="10356" spans="1:31" x14ac:dyDescent="0.3">
      <c r="A10356">
        <v>2705624</v>
      </c>
      <c r="B10356">
        <v>1</v>
      </c>
      <c r="C10356" t="s">
        <v>80</v>
      </c>
      <c r="D10356" t="s">
        <v>100</v>
      </c>
      <c r="E10356" t="s">
        <v>213</v>
      </c>
      <c r="F10356" t="s">
        <v>5967</v>
      </c>
      <c r="G10356" t="s">
        <v>152</v>
      </c>
      <c r="H10356" t="s">
        <v>153</v>
      </c>
      <c r="I10356" t="s">
        <v>136</v>
      </c>
      <c r="J10356" t="s">
        <v>137</v>
      </c>
      <c r="K10356" t="s">
        <v>138</v>
      </c>
      <c r="L10356" t="s">
        <v>28021</v>
      </c>
      <c r="M10356" t="s">
        <v>28022</v>
      </c>
      <c r="N10356">
        <v>0.20138888799999999</v>
      </c>
      <c r="O10356">
        <v>0</v>
      </c>
      <c r="P10356">
        <v>3171</v>
      </c>
      <c r="Q10356">
        <v>0</v>
      </c>
      <c r="R10356">
        <v>7</v>
      </c>
      <c r="S10356">
        <v>5</v>
      </c>
      <c r="T10356">
        <v>229</v>
      </c>
      <c r="U10356">
        <v>0</v>
      </c>
      <c r="V10356">
        <v>0</v>
      </c>
      <c r="W10356">
        <v>0</v>
      </c>
      <c r="X10356">
        <v>54.123999407558919</v>
      </c>
      <c r="Y10356">
        <v>0</v>
      </c>
      <c r="Z10356">
        <v>7.0155513535833339E-2</v>
      </c>
      <c r="AA10356">
        <v>6.6611391050565008</v>
      </c>
      <c r="AB10356">
        <v>18.194685140222756</v>
      </c>
      <c r="AC10356">
        <v>0</v>
      </c>
      <c r="AD10356">
        <v>0</v>
      </c>
      <c r="AE10356">
        <v>79.049979166374001</v>
      </c>
    </row>
    <row r="10357" spans="1:31" x14ac:dyDescent="0.3">
      <c r="A10357">
        <v>2706377</v>
      </c>
      <c r="B10357">
        <v>1</v>
      </c>
      <c r="C10357" t="s">
        <v>80</v>
      </c>
      <c r="D10357" t="s">
        <v>93</v>
      </c>
      <c r="E10357" t="s">
        <v>156</v>
      </c>
      <c r="F10357" t="s">
        <v>28023</v>
      </c>
      <c r="G10357" t="s">
        <v>348</v>
      </c>
      <c r="H10357" t="s">
        <v>153</v>
      </c>
      <c r="I10357" t="s">
        <v>136</v>
      </c>
      <c r="J10357" t="s">
        <v>137</v>
      </c>
      <c r="K10357" t="s">
        <v>138</v>
      </c>
      <c r="L10357" t="s">
        <v>28024</v>
      </c>
      <c r="M10357" t="s">
        <v>27849</v>
      </c>
      <c r="N10357">
        <v>1.494444444</v>
      </c>
      <c r="O10357">
        <v>0</v>
      </c>
      <c r="P10357">
        <v>1</v>
      </c>
      <c r="Q10357">
        <v>0</v>
      </c>
      <c r="R10357">
        <v>26</v>
      </c>
      <c r="S10357">
        <v>0</v>
      </c>
      <c r="T10357">
        <v>21</v>
      </c>
      <c r="U10357">
        <v>0</v>
      </c>
      <c r="V10357">
        <v>0</v>
      </c>
      <c r="W10357">
        <v>0</v>
      </c>
      <c r="X10357">
        <v>0</v>
      </c>
      <c r="Y10357">
        <v>0</v>
      </c>
      <c r="Z10357">
        <v>15.172257877842018</v>
      </c>
      <c r="AA10357">
        <v>0</v>
      </c>
      <c r="AB10357">
        <v>30.454589601667866</v>
      </c>
      <c r="AC10357">
        <v>0</v>
      </c>
      <c r="AD10357">
        <v>0</v>
      </c>
      <c r="AE10357">
        <v>45.626847479509884</v>
      </c>
    </row>
    <row r="10358" spans="1:31" x14ac:dyDescent="0.3">
      <c r="A10358">
        <v>2705816</v>
      </c>
      <c r="B10358">
        <v>1</v>
      </c>
      <c r="C10358" t="s">
        <v>81</v>
      </c>
      <c r="D10358" t="s">
        <v>128</v>
      </c>
      <c r="E10358" t="s">
        <v>156</v>
      </c>
      <c r="F10358" t="s">
        <v>28025</v>
      </c>
      <c r="G10358" t="s">
        <v>185</v>
      </c>
      <c r="H10358" t="s">
        <v>153</v>
      </c>
      <c r="I10358" t="s">
        <v>136</v>
      </c>
      <c r="J10358" t="s">
        <v>137</v>
      </c>
      <c r="K10358" t="s">
        <v>138</v>
      </c>
      <c r="L10358" t="s">
        <v>28026</v>
      </c>
      <c r="M10358" t="s">
        <v>5629</v>
      </c>
      <c r="N10358">
        <v>4.2063888880000002</v>
      </c>
      <c r="O10358">
        <v>0</v>
      </c>
      <c r="P10358">
        <v>458</v>
      </c>
      <c r="Q10358">
        <v>0</v>
      </c>
      <c r="R10358">
        <v>25</v>
      </c>
      <c r="S10358">
        <v>0</v>
      </c>
      <c r="T10358">
        <v>49</v>
      </c>
      <c r="U10358">
        <v>0</v>
      </c>
      <c r="V10358">
        <v>0</v>
      </c>
      <c r="W10358">
        <v>0</v>
      </c>
      <c r="X10358">
        <v>340.18161042031704</v>
      </c>
      <c r="Y10358">
        <v>0</v>
      </c>
      <c r="Z10358">
        <v>23.704094291440093</v>
      </c>
      <c r="AA10358">
        <v>0</v>
      </c>
      <c r="AB10358">
        <v>104.58329420719018</v>
      </c>
      <c r="AC10358">
        <v>0</v>
      </c>
      <c r="AD10358">
        <v>0</v>
      </c>
      <c r="AE10358">
        <v>468.46899891894731</v>
      </c>
    </row>
    <row r="10359" spans="1:31" x14ac:dyDescent="0.3">
      <c r="A10359">
        <v>2705667</v>
      </c>
      <c r="B10359">
        <v>1</v>
      </c>
      <c r="C10359" t="s">
        <v>80</v>
      </c>
      <c r="D10359" t="s">
        <v>97</v>
      </c>
      <c r="E10359" t="s">
        <v>161</v>
      </c>
      <c r="F10359" t="s">
        <v>28027</v>
      </c>
      <c r="G10359" t="s">
        <v>409</v>
      </c>
      <c r="H10359" t="s">
        <v>135</v>
      </c>
      <c r="I10359" t="s">
        <v>136</v>
      </c>
      <c r="J10359" t="s">
        <v>137</v>
      </c>
      <c r="K10359" t="s">
        <v>138</v>
      </c>
      <c r="L10359" t="s">
        <v>28028</v>
      </c>
      <c r="M10359" t="s">
        <v>28029</v>
      </c>
      <c r="N10359">
        <v>2.6372222220000001</v>
      </c>
      <c r="O10359">
        <v>0</v>
      </c>
      <c r="P10359">
        <v>215</v>
      </c>
      <c r="Q10359">
        <v>0</v>
      </c>
      <c r="R10359">
        <v>0</v>
      </c>
      <c r="S10359">
        <v>0</v>
      </c>
      <c r="T10359">
        <v>22</v>
      </c>
      <c r="U10359">
        <v>0</v>
      </c>
      <c r="V10359">
        <v>0</v>
      </c>
      <c r="W10359">
        <v>0</v>
      </c>
      <c r="X10359">
        <v>130.07145071138413</v>
      </c>
      <c r="Y10359">
        <v>0</v>
      </c>
      <c r="Z10359">
        <v>0</v>
      </c>
      <c r="AA10359">
        <v>0</v>
      </c>
      <c r="AB10359">
        <v>26.075277199232087</v>
      </c>
      <c r="AC10359">
        <v>0</v>
      </c>
      <c r="AD10359">
        <v>0</v>
      </c>
      <c r="AE10359">
        <v>156.14672791061622</v>
      </c>
    </row>
    <row r="10360" spans="1:31" x14ac:dyDescent="0.3">
      <c r="A10360">
        <v>2705936</v>
      </c>
      <c r="B10360">
        <v>1</v>
      </c>
      <c r="C10360" t="s">
        <v>81</v>
      </c>
      <c r="D10360" t="s">
        <v>118</v>
      </c>
      <c r="E10360" t="s">
        <v>156</v>
      </c>
      <c r="F10360" t="s">
        <v>28030</v>
      </c>
      <c r="G10360" t="s">
        <v>152</v>
      </c>
      <c r="H10360" t="s">
        <v>153</v>
      </c>
      <c r="I10360" t="s">
        <v>136</v>
      </c>
      <c r="J10360" t="s">
        <v>137</v>
      </c>
      <c r="K10360" t="s">
        <v>138</v>
      </c>
      <c r="L10360" t="s">
        <v>28031</v>
      </c>
      <c r="M10360" t="s">
        <v>28032</v>
      </c>
      <c r="N10360">
        <v>0.38250000000000001</v>
      </c>
      <c r="O10360">
        <v>2</v>
      </c>
      <c r="P10360">
        <v>464</v>
      </c>
      <c r="Q10360">
        <v>4</v>
      </c>
      <c r="R10360">
        <v>18</v>
      </c>
      <c r="S10360">
        <v>1</v>
      </c>
      <c r="T10360">
        <v>54</v>
      </c>
      <c r="U10360">
        <v>0</v>
      </c>
      <c r="V10360">
        <v>0</v>
      </c>
      <c r="W10360">
        <v>6.7466187874166667E-2</v>
      </c>
      <c r="X10360">
        <v>28.805225161378122</v>
      </c>
      <c r="Y10360">
        <v>0</v>
      </c>
      <c r="Z10360">
        <v>3.976497842880907</v>
      </c>
      <c r="AA10360">
        <v>0.54577749183500002</v>
      </c>
      <c r="AB10360">
        <v>15.849894262784087</v>
      </c>
      <c r="AC10360">
        <v>0</v>
      </c>
      <c r="AD10360">
        <v>0</v>
      </c>
      <c r="AE10360">
        <v>49.244860946752283</v>
      </c>
    </row>
    <row r="10361" spans="1:31" x14ac:dyDescent="0.3">
      <c r="A10361">
        <v>2705773</v>
      </c>
      <c r="B10361">
        <v>1</v>
      </c>
      <c r="C10361" t="s">
        <v>80</v>
      </c>
      <c r="D10361" t="s">
        <v>90</v>
      </c>
      <c r="E10361" t="s">
        <v>132</v>
      </c>
      <c r="F10361" t="s">
        <v>28033</v>
      </c>
      <c r="G10361" t="s">
        <v>209</v>
      </c>
      <c r="H10361" t="s">
        <v>135</v>
      </c>
      <c r="I10361" t="s">
        <v>136</v>
      </c>
      <c r="J10361" t="s">
        <v>137</v>
      </c>
      <c r="K10361" t="s">
        <v>210</v>
      </c>
      <c r="L10361" t="s">
        <v>28034</v>
      </c>
      <c r="M10361" t="s">
        <v>28035</v>
      </c>
      <c r="N10361">
        <v>6.4402777770000004</v>
      </c>
      <c r="O10361">
        <v>0</v>
      </c>
      <c r="P10361">
        <v>541</v>
      </c>
      <c r="Q10361">
        <v>0</v>
      </c>
      <c r="R10361">
        <v>0</v>
      </c>
      <c r="S10361">
        <v>0</v>
      </c>
      <c r="T10361">
        <v>63</v>
      </c>
      <c r="U10361">
        <v>0</v>
      </c>
      <c r="V10361">
        <v>0</v>
      </c>
      <c r="W10361">
        <v>0</v>
      </c>
      <c r="X10361">
        <v>601.97798079101733</v>
      </c>
      <c r="Y10361">
        <v>0</v>
      </c>
      <c r="Z10361">
        <v>0</v>
      </c>
      <c r="AA10361">
        <v>0</v>
      </c>
      <c r="AB10361">
        <v>443.338397225498</v>
      </c>
      <c r="AC10361">
        <v>0</v>
      </c>
      <c r="AD10361">
        <v>0</v>
      </c>
      <c r="AE10361">
        <v>1045.3163780165153</v>
      </c>
    </row>
    <row r="10362" spans="1:31" x14ac:dyDescent="0.3">
      <c r="A10362">
        <v>2706520</v>
      </c>
      <c r="B10362">
        <v>1</v>
      </c>
      <c r="C10362" t="s">
        <v>81</v>
      </c>
      <c r="D10362" t="s">
        <v>112</v>
      </c>
      <c r="E10362" t="s">
        <v>161</v>
      </c>
      <c r="F10362" t="s">
        <v>28036</v>
      </c>
      <c r="G10362" t="s">
        <v>163</v>
      </c>
      <c r="H10362" t="s">
        <v>135</v>
      </c>
      <c r="I10362" t="s">
        <v>136</v>
      </c>
      <c r="J10362" t="s">
        <v>137</v>
      </c>
      <c r="K10362" t="s">
        <v>138</v>
      </c>
      <c r="L10362" t="s">
        <v>28037</v>
      </c>
      <c r="M10362" t="s">
        <v>28038</v>
      </c>
      <c r="N10362">
        <v>3.2805555549999998</v>
      </c>
      <c r="O10362">
        <v>0</v>
      </c>
      <c r="P10362">
        <v>42</v>
      </c>
      <c r="Q10362">
        <v>0</v>
      </c>
      <c r="R10362">
        <v>0</v>
      </c>
      <c r="S10362">
        <v>0</v>
      </c>
      <c r="T10362">
        <v>4</v>
      </c>
      <c r="U10362">
        <v>0</v>
      </c>
      <c r="V10362">
        <v>0</v>
      </c>
      <c r="W10362">
        <v>0</v>
      </c>
      <c r="X10362">
        <v>10.839043809314136</v>
      </c>
      <c r="Y10362">
        <v>0</v>
      </c>
      <c r="Z10362">
        <v>0</v>
      </c>
      <c r="AA10362">
        <v>0</v>
      </c>
      <c r="AB10362">
        <v>3.9086337426134699</v>
      </c>
      <c r="AC10362">
        <v>0</v>
      </c>
      <c r="AD10362">
        <v>0</v>
      </c>
      <c r="AE10362">
        <v>14.747677551927605</v>
      </c>
    </row>
    <row r="10363" spans="1:31" x14ac:dyDescent="0.3">
      <c r="A10363">
        <v>2706371</v>
      </c>
      <c r="B10363">
        <v>1</v>
      </c>
      <c r="C10363" t="s">
        <v>81</v>
      </c>
      <c r="D10363" t="s">
        <v>120</v>
      </c>
      <c r="E10363" t="s">
        <v>161</v>
      </c>
      <c r="F10363" t="s">
        <v>28039</v>
      </c>
      <c r="G10363" t="s">
        <v>163</v>
      </c>
      <c r="H10363" t="s">
        <v>135</v>
      </c>
      <c r="I10363" t="s">
        <v>136</v>
      </c>
      <c r="J10363" t="s">
        <v>137</v>
      </c>
      <c r="K10363" t="s">
        <v>138</v>
      </c>
      <c r="L10363" t="s">
        <v>28040</v>
      </c>
      <c r="M10363" t="s">
        <v>28041</v>
      </c>
      <c r="N10363">
        <v>1.2694444439999999</v>
      </c>
      <c r="O10363">
        <v>0</v>
      </c>
      <c r="P10363">
        <v>59</v>
      </c>
      <c r="Q10363">
        <v>0</v>
      </c>
      <c r="R10363">
        <v>0</v>
      </c>
      <c r="S10363">
        <v>0</v>
      </c>
      <c r="T10363">
        <v>4</v>
      </c>
      <c r="U10363">
        <v>0</v>
      </c>
      <c r="V10363">
        <v>0</v>
      </c>
      <c r="W10363">
        <v>0</v>
      </c>
      <c r="X10363">
        <v>11.642334509288233</v>
      </c>
      <c r="Y10363">
        <v>0</v>
      </c>
      <c r="Z10363">
        <v>0</v>
      </c>
      <c r="AA10363">
        <v>0</v>
      </c>
      <c r="AB10363">
        <v>1.9201973568282003</v>
      </c>
      <c r="AC10363">
        <v>0</v>
      </c>
      <c r="AD10363">
        <v>0</v>
      </c>
      <c r="AE10363">
        <v>13.562531866116434</v>
      </c>
    </row>
    <row r="10364" spans="1:31" x14ac:dyDescent="0.3">
      <c r="A10364">
        <v>2706414</v>
      </c>
      <c r="B10364">
        <v>1</v>
      </c>
      <c r="C10364" t="s">
        <v>80</v>
      </c>
      <c r="D10364" t="s">
        <v>102</v>
      </c>
      <c r="E10364" t="s">
        <v>156</v>
      </c>
      <c r="F10364" t="s">
        <v>13804</v>
      </c>
      <c r="G10364" t="s">
        <v>185</v>
      </c>
      <c r="H10364" t="s">
        <v>153</v>
      </c>
      <c r="I10364" t="s">
        <v>136</v>
      </c>
      <c r="J10364" t="s">
        <v>137</v>
      </c>
      <c r="K10364" t="s">
        <v>138</v>
      </c>
      <c r="L10364" t="s">
        <v>28042</v>
      </c>
      <c r="M10364" t="s">
        <v>28043</v>
      </c>
      <c r="N10364">
        <v>0.92388888800000002</v>
      </c>
      <c r="O10364">
        <v>0</v>
      </c>
      <c r="P10364">
        <v>48</v>
      </c>
      <c r="Q10364">
        <v>0</v>
      </c>
      <c r="R10364">
        <v>0</v>
      </c>
      <c r="S10364">
        <v>0</v>
      </c>
      <c r="T10364">
        <v>3</v>
      </c>
      <c r="U10364">
        <v>0</v>
      </c>
      <c r="V10364">
        <v>0</v>
      </c>
      <c r="W10364">
        <v>0</v>
      </c>
      <c r="X10364">
        <v>4.8571925432512373</v>
      </c>
      <c r="Y10364">
        <v>0</v>
      </c>
      <c r="Z10364">
        <v>0</v>
      </c>
      <c r="AA10364">
        <v>0</v>
      </c>
      <c r="AB10364">
        <v>1.9141999945764803</v>
      </c>
      <c r="AC10364">
        <v>0</v>
      </c>
      <c r="AD10364">
        <v>0</v>
      </c>
      <c r="AE10364">
        <v>6.7713925378277171</v>
      </c>
    </row>
    <row r="10365" spans="1:31" x14ac:dyDescent="0.3">
      <c r="A10365">
        <v>2705730</v>
      </c>
      <c r="B10365">
        <v>1</v>
      </c>
      <c r="C10365" t="s">
        <v>80</v>
      </c>
      <c r="D10365" t="s">
        <v>83</v>
      </c>
      <c r="E10365" t="s">
        <v>156</v>
      </c>
      <c r="F10365" t="s">
        <v>28044</v>
      </c>
      <c r="G10365" t="s">
        <v>300</v>
      </c>
      <c r="H10365" t="s">
        <v>153</v>
      </c>
      <c r="I10365" t="s">
        <v>136</v>
      </c>
      <c r="J10365" t="s">
        <v>137</v>
      </c>
      <c r="K10365" t="s">
        <v>210</v>
      </c>
      <c r="L10365" t="s">
        <v>28045</v>
      </c>
      <c r="M10365" t="s">
        <v>28046</v>
      </c>
      <c r="N10365">
        <v>4.8536111110000002</v>
      </c>
      <c r="O10365">
        <v>0</v>
      </c>
      <c r="P10365">
        <v>719</v>
      </c>
      <c r="Q10365">
        <v>0</v>
      </c>
      <c r="R10365">
        <v>0</v>
      </c>
      <c r="S10365">
        <v>1</v>
      </c>
      <c r="T10365">
        <v>23</v>
      </c>
      <c r="U10365">
        <v>0</v>
      </c>
      <c r="V10365">
        <v>0</v>
      </c>
      <c r="W10365">
        <v>0</v>
      </c>
      <c r="X10365">
        <v>1093.9522653649035</v>
      </c>
      <c r="Y10365">
        <v>0</v>
      </c>
      <c r="Z10365">
        <v>0</v>
      </c>
      <c r="AA10365">
        <v>696.85564751291042</v>
      </c>
      <c r="AB10365">
        <v>152.94848865677091</v>
      </c>
      <c r="AC10365">
        <v>0</v>
      </c>
      <c r="AD10365">
        <v>0</v>
      </c>
      <c r="AE10365">
        <v>1943.7564015345849</v>
      </c>
    </row>
    <row r="10366" spans="1:31" x14ac:dyDescent="0.3">
      <c r="A10366">
        <v>2706563</v>
      </c>
      <c r="B10366">
        <v>1</v>
      </c>
      <c r="C10366" t="s">
        <v>80</v>
      </c>
      <c r="D10366" t="s">
        <v>93</v>
      </c>
      <c r="E10366" t="s">
        <v>132</v>
      </c>
      <c r="F10366" t="s">
        <v>28047</v>
      </c>
      <c r="G10366" t="s">
        <v>170</v>
      </c>
      <c r="H10366" t="s">
        <v>135</v>
      </c>
      <c r="I10366" t="s">
        <v>136</v>
      </c>
      <c r="J10366" t="s">
        <v>137</v>
      </c>
      <c r="K10366" t="s">
        <v>138</v>
      </c>
      <c r="L10366" t="s">
        <v>28048</v>
      </c>
      <c r="M10366" t="s">
        <v>28049</v>
      </c>
      <c r="N10366">
        <v>0.27222222200000001</v>
      </c>
      <c r="O10366">
        <v>0</v>
      </c>
      <c r="P10366">
        <v>61</v>
      </c>
      <c r="Q10366">
        <v>0</v>
      </c>
      <c r="R10366">
        <v>21</v>
      </c>
      <c r="S10366">
        <v>0</v>
      </c>
      <c r="T10366">
        <v>30</v>
      </c>
      <c r="U10366">
        <v>0</v>
      </c>
      <c r="V10366">
        <v>0</v>
      </c>
      <c r="W10366">
        <v>0</v>
      </c>
      <c r="X10366">
        <v>3.594674230051683</v>
      </c>
      <c r="Y10366">
        <v>0</v>
      </c>
      <c r="Z10366">
        <v>3.3652170592417998</v>
      </c>
      <c r="AA10366">
        <v>0</v>
      </c>
      <c r="AB10366">
        <v>8.6770934056197966</v>
      </c>
      <c r="AC10366">
        <v>0</v>
      </c>
      <c r="AD10366">
        <v>0</v>
      </c>
      <c r="AE10366">
        <v>15.636984694913279</v>
      </c>
    </row>
    <row r="10367" spans="1:31" x14ac:dyDescent="0.3">
      <c r="A10367">
        <v>2706122</v>
      </c>
      <c r="B10367">
        <v>1</v>
      </c>
      <c r="C10367" t="s">
        <v>81</v>
      </c>
      <c r="D10367" t="s">
        <v>116</v>
      </c>
      <c r="E10367" t="s">
        <v>213</v>
      </c>
      <c r="F10367" t="s">
        <v>214</v>
      </c>
      <c r="G10367" t="s">
        <v>152</v>
      </c>
      <c r="H10367" t="s">
        <v>153</v>
      </c>
      <c r="I10367" t="s">
        <v>136</v>
      </c>
      <c r="J10367" t="s">
        <v>137</v>
      </c>
      <c r="K10367" t="s">
        <v>138</v>
      </c>
      <c r="L10367" t="s">
        <v>28050</v>
      </c>
      <c r="M10367" t="s">
        <v>28051</v>
      </c>
      <c r="N10367">
        <v>0.26166666599999999</v>
      </c>
      <c r="O10367">
        <v>4</v>
      </c>
      <c r="P10367">
        <v>916</v>
      </c>
      <c r="Q10367">
        <v>8</v>
      </c>
      <c r="R10367">
        <v>117</v>
      </c>
      <c r="S10367">
        <v>3</v>
      </c>
      <c r="T10367">
        <v>53</v>
      </c>
      <c r="U10367">
        <v>1</v>
      </c>
      <c r="V10367">
        <v>0</v>
      </c>
      <c r="W10367">
        <v>0.18652331357999999</v>
      </c>
      <c r="X10367">
        <v>21.807809810473032</v>
      </c>
      <c r="Y10367">
        <v>0.67697963325108013</v>
      </c>
      <c r="Z10367">
        <v>5.1387939170758816</v>
      </c>
      <c r="AA10367">
        <v>1.7316328960134897</v>
      </c>
      <c r="AB10367">
        <v>6.5539438831848997</v>
      </c>
      <c r="AC10367">
        <v>4.8556208979809998</v>
      </c>
      <c r="AD10367">
        <v>0</v>
      </c>
      <c r="AE10367">
        <v>40.951304351559386</v>
      </c>
    </row>
    <row r="10368" spans="1:31" x14ac:dyDescent="0.3">
      <c r="A10368">
        <v>2705916</v>
      </c>
      <c r="B10368">
        <v>1</v>
      </c>
      <c r="C10368" t="s">
        <v>81</v>
      </c>
      <c r="D10368" t="s">
        <v>117</v>
      </c>
      <c r="E10368" t="s">
        <v>161</v>
      </c>
      <c r="F10368" t="s">
        <v>28052</v>
      </c>
      <c r="G10368" t="s">
        <v>170</v>
      </c>
      <c r="H10368" t="s">
        <v>135</v>
      </c>
      <c r="I10368" t="s">
        <v>136</v>
      </c>
      <c r="J10368" t="s">
        <v>137</v>
      </c>
      <c r="K10368" t="s">
        <v>138</v>
      </c>
      <c r="L10368" t="s">
        <v>28053</v>
      </c>
      <c r="M10368" t="s">
        <v>28054</v>
      </c>
      <c r="N10368">
        <v>1.060277777</v>
      </c>
      <c r="O10368">
        <v>0</v>
      </c>
      <c r="P10368">
        <v>17</v>
      </c>
      <c r="Q10368">
        <v>0</v>
      </c>
      <c r="R10368">
        <v>0</v>
      </c>
      <c r="S10368">
        <v>0</v>
      </c>
      <c r="T10368">
        <v>0</v>
      </c>
      <c r="U10368">
        <v>0</v>
      </c>
      <c r="V10368">
        <v>0</v>
      </c>
      <c r="W10368">
        <v>0</v>
      </c>
      <c r="X10368">
        <v>2.4351870651461098</v>
      </c>
      <c r="Y10368">
        <v>0</v>
      </c>
      <c r="Z10368">
        <v>0</v>
      </c>
      <c r="AA10368">
        <v>0</v>
      </c>
      <c r="AB10368">
        <v>0</v>
      </c>
      <c r="AC10368">
        <v>0</v>
      </c>
      <c r="AD10368">
        <v>0</v>
      </c>
      <c r="AE10368">
        <v>2.4351870651461098</v>
      </c>
    </row>
    <row r="10369" spans="1:31" x14ac:dyDescent="0.3">
      <c r="A10369">
        <v>2706580</v>
      </c>
      <c r="B10369">
        <v>1</v>
      </c>
      <c r="C10369" t="s">
        <v>81</v>
      </c>
      <c r="D10369" t="s">
        <v>118</v>
      </c>
      <c r="E10369" t="s">
        <v>161</v>
      </c>
      <c r="F10369" t="s">
        <v>28055</v>
      </c>
      <c r="G10369" t="s">
        <v>170</v>
      </c>
      <c r="H10369" t="s">
        <v>135</v>
      </c>
      <c r="I10369" t="s">
        <v>136</v>
      </c>
      <c r="J10369" t="s">
        <v>137</v>
      </c>
      <c r="K10369" t="s">
        <v>138</v>
      </c>
      <c r="L10369" t="s">
        <v>28056</v>
      </c>
      <c r="M10369" t="s">
        <v>28057</v>
      </c>
      <c r="N10369">
        <v>0.69861111099999995</v>
      </c>
      <c r="O10369">
        <v>0</v>
      </c>
      <c r="P10369">
        <v>6</v>
      </c>
      <c r="Q10369">
        <v>0</v>
      </c>
      <c r="R10369">
        <v>0</v>
      </c>
      <c r="S10369">
        <v>0</v>
      </c>
      <c r="T10369">
        <v>1</v>
      </c>
      <c r="U10369">
        <v>0</v>
      </c>
      <c r="V10369">
        <v>0</v>
      </c>
      <c r="W10369">
        <v>0</v>
      </c>
      <c r="X10369">
        <v>0.63639714611057085</v>
      </c>
      <c r="Y10369">
        <v>0</v>
      </c>
      <c r="Z10369">
        <v>0</v>
      </c>
      <c r="AA10369">
        <v>0</v>
      </c>
      <c r="AB10369">
        <v>0.69769906147499994</v>
      </c>
      <c r="AC10369">
        <v>0</v>
      </c>
      <c r="AD10369">
        <v>0</v>
      </c>
      <c r="AE10369">
        <v>1.3340962075855707</v>
      </c>
    </row>
    <row r="10370" spans="1:31" x14ac:dyDescent="0.3">
      <c r="A10370">
        <v>2706231</v>
      </c>
      <c r="B10370">
        <v>1</v>
      </c>
      <c r="C10370" t="s">
        <v>80</v>
      </c>
      <c r="D10370" t="s">
        <v>93</v>
      </c>
      <c r="E10370" t="s">
        <v>150</v>
      </c>
      <c r="F10370" t="s">
        <v>28058</v>
      </c>
      <c r="G10370" t="s">
        <v>152</v>
      </c>
      <c r="H10370" t="s">
        <v>153</v>
      </c>
      <c r="I10370" t="s">
        <v>490</v>
      </c>
      <c r="J10370" t="s">
        <v>137</v>
      </c>
      <c r="K10370" t="s">
        <v>138</v>
      </c>
      <c r="L10370" t="s">
        <v>28059</v>
      </c>
      <c r="M10370" t="s">
        <v>27822</v>
      </c>
      <c r="N10370">
        <v>5.8333329999999996E-3</v>
      </c>
      <c r="O10370">
        <v>0</v>
      </c>
      <c r="P10370">
        <v>1882</v>
      </c>
      <c r="Q10370">
        <v>25</v>
      </c>
      <c r="R10370">
        <v>69</v>
      </c>
      <c r="S10370">
        <v>9</v>
      </c>
      <c r="T10370">
        <v>216</v>
      </c>
      <c r="U10370">
        <v>2</v>
      </c>
      <c r="V10370">
        <v>0</v>
      </c>
      <c r="W10370">
        <v>0</v>
      </c>
      <c r="X10370">
        <v>1.8594358720139987</v>
      </c>
      <c r="Y10370">
        <v>0.35740450563583492</v>
      </c>
      <c r="Z10370">
        <v>0.30537489914756982</v>
      </c>
      <c r="AA10370">
        <v>0.24998143750048002</v>
      </c>
      <c r="AB10370">
        <v>0.70128480754066014</v>
      </c>
      <c r="AC10370">
        <v>1.3621954506677998</v>
      </c>
      <c r="AD10370">
        <v>0</v>
      </c>
      <c r="AE10370">
        <v>4.8356769725063433</v>
      </c>
    </row>
    <row r="10371" spans="1:31" x14ac:dyDescent="0.3">
      <c r="A10371">
        <v>2706208</v>
      </c>
      <c r="B10371">
        <v>1</v>
      </c>
      <c r="C10371" t="s">
        <v>80</v>
      </c>
      <c r="D10371" t="s">
        <v>98</v>
      </c>
      <c r="E10371" t="s">
        <v>213</v>
      </c>
      <c r="F10371" t="s">
        <v>12190</v>
      </c>
      <c r="G10371" t="s">
        <v>2306</v>
      </c>
      <c r="H10371" t="s">
        <v>153</v>
      </c>
      <c r="I10371" t="s">
        <v>136</v>
      </c>
      <c r="J10371" t="s">
        <v>137</v>
      </c>
      <c r="K10371" t="s">
        <v>138</v>
      </c>
      <c r="L10371" t="s">
        <v>28060</v>
      </c>
      <c r="M10371" t="s">
        <v>28061</v>
      </c>
      <c r="N10371">
        <v>1.596944444</v>
      </c>
      <c r="O10371">
        <v>0</v>
      </c>
      <c r="P10371">
        <v>783</v>
      </c>
      <c r="Q10371">
        <v>6</v>
      </c>
      <c r="R10371">
        <v>351</v>
      </c>
      <c r="S10371">
        <v>2</v>
      </c>
      <c r="T10371">
        <v>217</v>
      </c>
      <c r="U10371">
        <v>1</v>
      </c>
      <c r="V10371">
        <v>0</v>
      </c>
      <c r="W10371">
        <v>0</v>
      </c>
      <c r="X10371">
        <v>265.82732670027264</v>
      </c>
      <c r="Y10371">
        <v>17.428527289871759</v>
      </c>
      <c r="Z10371">
        <v>207.72297650526349</v>
      </c>
      <c r="AA10371">
        <v>29.210557705397783</v>
      </c>
      <c r="AB10371">
        <v>221.85225848439237</v>
      </c>
      <c r="AC10371">
        <v>238.25534982385889</v>
      </c>
      <c r="AD10371">
        <v>0</v>
      </c>
      <c r="AE10371">
        <v>980.29699650905684</v>
      </c>
    </row>
    <row r="10372" spans="1:31" x14ac:dyDescent="0.3">
      <c r="A10372">
        <v>2706248</v>
      </c>
      <c r="B10372">
        <v>1</v>
      </c>
      <c r="C10372" t="s">
        <v>80</v>
      </c>
      <c r="D10372" t="s">
        <v>94</v>
      </c>
      <c r="E10372" t="s">
        <v>161</v>
      </c>
      <c r="F10372" t="s">
        <v>28062</v>
      </c>
      <c r="G10372" t="s">
        <v>163</v>
      </c>
      <c r="H10372" t="s">
        <v>135</v>
      </c>
      <c r="I10372" t="s">
        <v>136</v>
      </c>
      <c r="J10372" t="s">
        <v>137</v>
      </c>
      <c r="K10372" t="s">
        <v>138</v>
      </c>
      <c r="L10372" t="s">
        <v>28063</v>
      </c>
      <c r="M10372" t="s">
        <v>28064</v>
      </c>
      <c r="N10372">
        <v>3.8736111110000002</v>
      </c>
      <c r="O10372">
        <v>0</v>
      </c>
      <c r="P10372">
        <v>31</v>
      </c>
      <c r="Q10372">
        <v>0</v>
      </c>
      <c r="R10372">
        <v>3</v>
      </c>
      <c r="S10372">
        <v>0</v>
      </c>
      <c r="T10372">
        <v>4</v>
      </c>
      <c r="U10372">
        <v>0</v>
      </c>
      <c r="V10372">
        <v>0</v>
      </c>
      <c r="W10372">
        <v>0</v>
      </c>
      <c r="X10372">
        <v>23.165221440358486</v>
      </c>
      <c r="Y10372">
        <v>0</v>
      </c>
      <c r="Z10372">
        <v>1.38580942835385</v>
      </c>
      <c r="AA10372">
        <v>0</v>
      </c>
      <c r="AB10372">
        <v>3.1749675826589376</v>
      </c>
      <c r="AC10372">
        <v>0</v>
      </c>
      <c r="AD10372">
        <v>0</v>
      </c>
      <c r="AE10372">
        <v>27.725998451371272</v>
      </c>
    </row>
    <row r="10373" spans="1:31" x14ac:dyDescent="0.3">
      <c r="A10373">
        <v>2706394</v>
      </c>
      <c r="B10373">
        <v>1</v>
      </c>
      <c r="C10373" t="s">
        <v>80</v>
      </c>
      <c r="D10373" t="s">
        <v>108</v>
      </c>
      <c r="E10373" t="s">
        <v>132</v>
      </c>
      <c r="F10373" t="s">
        <v>1810</v>
      </c>
      <c r="G10373" t="s">
        <v>134</v>
      </c>
      <c r="H10373" t="s">
        <v>135</v>
      </c>
      <c r="I10373" t="s">
        <v>136</v>
      </c>
      <c r="J10373" t="s">
        <v>137</v>
      </c>
      <c r="K10373" t="s">
        <v>138</v>
      </c>
      <c r="L10373" t="s">
        <v>28065</v>
      </c>
      <c r="M10373" t="s">
        <v>5935</v>
      </c>
      <c r="N10373">
        <v>2.6402777770000001</v>
      </c>
      <c r="O10373">
        <v>0</v>
      </c>
      <c r="P10373">
        <v>25</v>
      </c>
      <c r="Q10373">
        <v>0</v>
      </c>
      <c r="R10373">
        <v>2</v>
      </c>
      <c r="S10373">
        <v>0</v>
      </c>
      <c r="T10373">
        <v>1</v>
      </c>
      <c r="U10373">
        <v>0</v>
      </c>
      <c r="V10373">
        <v>0</v>
      </c>
      <c r="W10373">
        <v>0</v>
      </c>
      <c r="X10373">
        <v>11.57105403956397</v>
      </c>
      <c r="Y10373">
        <v>0</v>
      </c>
      <c r="Z10373">
        <v>1.4652327209916667</v>
      </c>
      <c r="AA10373">
        <v>0</v>
      </c>
      <c r="AB10373">
        <v>0.67229484104484682</v>
      </c>
      <c r="AC10373">
        <v>0</v>
      </c>
      <c r="AD10373">
        <v>0</v>
      </c>
      <c r="AE10373">
        <v>13.708581601600484</v>
      </c>
    </row>
    <row r="10374" spans="1:31" x14ac:dyDescent="0.3">
      <c r="A10374">
        <v>2706168</v>
      </c>
      <c r="B10374">
        <v>1</v>
      </c>
      <c r="C10374" t="s">
        <v>80</v>
      </c>
      <c r="D10374" t="s">
        <v>96</v>
      </c>
      <c r="E10374" t="s">
        <v>145</v>
      </c>
      <c r="F10374" t="s">
        <v>28066</v>
      </c>
      <c r="G10374" t="s">
        <v>230</v>
      </c>
      <c r="H10374" t="s">
        <v>135</v>
      </c>
      <c r="I10374" t="s">
        <v>136</v>
      </c>
      <c r="J10374" t="s">
        <v>137</v>
      </c>
      <c r="K10374" t="s">
        <v>138</v>
      </c>
      <c r="L10374" t="s">
        <v>28067</v>
      </c>
      <c r="M10374" t="s">
        <v>28068</v>
      </c>
      <c r="N10374">
        <v>2.4241666660000001</v>
      </c>
      <c r="O10374">
        <v>0</v>
      </c>
      <c r="P10374">
        <v>1</v>
      </c>
      <c r="Q10374">
        <v>0</v>
      </c>
      <c r="R10374">
        <v>0</v>
      </c>
      <c r="S10374">
        <v>0</v>
      </c>
      <c r="T10374">
        <v>0</v>
      </c>
      <c r="U10374">
        <v>0</v>
      </c>
      <c r="V10374">
        <v>0</v>
      </c>
      <c r="W10374">
        <v>0</v>
      </c>
      <c r="X10374">
        <v>0.26766096427264502</v>
      </c>
      <c r="Y10374">
        <v>0</v>
      </c>
      <c r="Z10374">
        <v>0</v>
      </c>
      <c r="AA10374">
        <v>0</v>
      </c>
      <c r="AB10374">
        <v>0</v>
      </c>
      <c r="AC10374">
        <v>0</v>
      </c>
      <c r="AD10374">
        <v>0</v>
      </c>
      <c r="AE10374">
        <v>0.26766096427264502</v>
      </c>
    </row>
    <row r="10375" spans="1:31" x14ac:dyDescent="0.3">
      <c r="A10375">
        <v>2705647</v>
      </c>
      <c r="B10375">
        <v>1</v>
      </c>
      <c r="C10375" t="s">
        <v>80</v>
      </c>
      <c r="D10375" t="s">
        <v>106</v>
      </c>
      <c r="E10375" t="s">
        <v>161</v>
      </c>
      <c r="F10375" t="s">
        <v>28069</v>
      </c>
      <c r="G10375" t="s">
        <v>163</v>
      </c>
      <c r="H10375" t="s">
        <v>135</v>
      </c>
      <c r="I10375" t="s">
        <v>136</v>
      </c>
      <c r="J10375" t="s">
        <v>137</v>
      </c>
      <c r="K10375" t="s">
        <v>138</v>
      </c>
      <c r="L10375" t="s">
        <v>28070</v>
      </c>
      <c r="M10375" t="s">
        <v>28071</v>
      </c>
      <c r="N10375">
        <v>2.0480555549999999</v>
      </c>
      <c r="O10375">
        <v>0</v>
      </c>
      <c r="P10375">
        <v>4</v>
      </c>
      <c r="Q10375">
        <v>0</v>
      </c>
      <c r="R10375">
        <v>4</v>
      </c>
      <c r="S10375">
        <v>0</v>
      </c>
      <c r="T10375">
        <v>0</v>
      </c>
      <c r="U10375">
        <v>0</v>
      </c>
      <c r="V10375">
        <v>0</v>
      </c>
      <c r="W10375">
        <v>0</v>
      </c>
      <c r="X10375">
        <v>2.6947306996445768</v>
      </c>
      <c r="Y10375">
        <v>0</v>
      </c>
      <c r="Z10375">
        <v>8.6361438374964798</v>
      </c>
      <c r="AA10375">
        <v>0</v>
      </c>
      <c r="AB10375">
        <v>0</v>
      </c>
      <c r="AC10375">
        <v>0</v>
      </c>
      <c r="AD10375">
        <v>0</v>
      </c>
      <c r="AE10375">
        <v>11.330874537141057</v>
      </c>
    </row>
    <row r="10376" spans="1:31" x14ac:dyDescent="0.3">
      <c r="A10376">
        <v>2705741</v>
      </c>
      <c r="B10376">
        <v>2</v>
      </c>
      <c r="C10376" t="s">
        <v>80</v>
      </c>
      <c r="D10376" t="s">
        <v>87</v>
      </c>
      <c r="E10376" t="s">
        <v>132</v>
      </c>
      <c r="F10376" t="s">
        <v>28072</v>
      </c>
      <c r="G10376" t="s">
        <v>181</v>
      </c>
      <c r="H10376" t="s">
        <v>135</v>
      </c>
      <c r="I10376" t="s">
        <v>136</v>
      </c>
      <c r="J10376" t="s">
        <v>137</v>
      </c>
      <c r="K10376" t="s">
        <v>138</v>
      </c>
      <c r="L10376" t="s">
        <v>27970</v>
      </c>
      <c r="M10376" t="s">
        <v>28073</v>
      </c>
      <c r="N10376">
        <v>0.47583333300000002</v>
      </c>
      <c r="O10376">
        <v>0</v>
      </c>
      <c r="P10376">
        <v>187</v>
      </c>
      <c r="Q10376">
        <v>0</v>
      </c>
      <c r="R10376">
        <v>0</v>
      </c>
      <c r="S10376">
        <v>0</v>
      </c>
      <c r="T10376">
        <v>45</v>
      </c>
      <c r="U10376">
        <v>0</v>
      </c>
      <c r="V10376">
        <v>1</v>
      </c>
      <c r="W10376">
        <v>0</v>
      </c>
      <c r="X10376">
        <v>18.151175931728609</v>
      </c>
      <c r="Y10376">
        <v>0</v>
      </c>
      <c r="Z10376">
        <v>0</v>
      </c>
      <c r="AA10376">
        <v>0</v>
      </c>
      <c r="AB10376">
        <v>25.083517337996522</v>
      </c>
      <c r="AC10376">
        <v>0</v>
      </c>
      <c r="AD10376">
        <v>6.2997182965692007</v>
      </c>
      <c r="AE10376">
        <v>49.534411566294331</v>
      </c>
    </row>
    <row r="10377" spans="1:31" x14ac:dyDescent="0.3">
      <c r="A10377">
        <v>2705690</v>
      </c>
      <c r="B10377">
        <v>1</v>
      </c>
      <c r="C10377" t="s">
        <v>80</v>
      </c>
      <c r="D10377" t="s">
        <v>94</v>
      </c>
      <c r="E10377" t="s">
        <v>161</v>
      </c>
      <c r="F10377" t="s">
        <v>5512</v>
      </c>
      <c r="G10377" t="s">
        <v>300</v>
      </c>
      <c r="H10377" t="s">
        <v>135</v>
      </c>
      <c r="I10377" t="s">
        <v>136</v>
      </c>
      <c r="J10377" t="s">
        <v>137</v>
      </c>
      <c r="K10377" t="s">
        <v>210</v>
      </c>
      <c r="L10377" t="s">
        <v>28074</v>
      </c>
      <c r="M10377" t="s">
        <v>28075</v>
      </c>
      <c r="N10377">
        <v>0.39111111100000001</v>
      </c>
      <c r="O10377">
        <v>0</v>
      </c>
      <c r="P10377">
        <v>30</v>
      </c>
      <c r="Q10377">
        <v>0</v>
      </c>
      <c r="R10377">
        <v>0</v>
      </c>
      <c r="S10377">
        <v>0</v>
      </c>
      <c r="T10377">
        <v>1</v>
      </c>
      <c r="U10377">
        <v>0</v>
      </c>
      <c r="V10377">
        <v>0</v>
      </c>
      <c r="W10377">
        <v>0</v>
      </c>
      <c r="X10377">
        <v>1.5564125966423468</v>
      </c>
      <c r="Y10377">
        <v>0</v>
      </c>
      <c r="Z10377">
        <v>0</v>
      </c>
      <c r="AA10377">
        <v>0</v>
      </c>
      <c r="AB10377">
        <v>1.5208384857600002E-3</v>
      </c>
      <c r="AC10377">
        <v>0</v>
      </c>
      <c r="AD10377">
        <v>0</v>
      </c>
      <c r="AE10377">
        <v>1.5579334351281067</v>
      </c>
    </row>
    <row r="10378" spans="1:31" x14ac:dyDescent="0.3">
      <c r="A10378">
        <v>2706354</v>
      </c>
      <c r="B10378">
        <v>1</v>
      </c>
      <c r="C10378" t="s">
        <v>80</v>
      </c>
      <c r="D10378" t="s">
        <v>106</v>
      </c>
      <c r="E10378" t="s">
        <v>156</v>
      </c>
      <c r="F10378" t="s">
        <v>28076</v>
      </c>
      <c r="G10378" t="s">
        <v>2306</v>
      </c>
      <c r="H10378" t="s">
        <v>153</v>
      </c>
      <c r="I10378" t="s">
        <v>136</v>
      </c>
      <c r="J10378" t="s">
        <v>137</v>
      </c>
      <c r="K10378" t="s">
        <v>138</v>
      </c>
      <c r="L10378" t="s">
        <v>28077</v>
      </c>
      <c r="M10378" t="s">
        <v>28003</v>
      </c>
      <c r="N10378">
        <v>0.68777777699999998</v>
      </c>
      <c r="O10378">
        <v>0</v>
      </c>
      <c r="P10378">
        <v>2</v>
      </c>
      <c r="Q10378">
        <v>0</v>
      </c>
      <c r="R10378">
        <v>6</v>
      </c>
      <c r="S10378">
        <v>0</v>
      </c>
      <c r="T10378">
        <v>5</v>
      </c>
      <c r="U10378">
        <v>0</v>
      </c>
      <c r="V10378">
        <v>1</v>
      </c>
      <c r="W10378">
        <v>0</v>
      </c>
      <c r="X10378">
        <v>1.0704695786795351</v>
      </c>
      <c r="Y10378">
        <v>0</v>
      </c>
      <c r="Z10378">
        <v>2.6635811308959356</v>
      </c>
      <c r="AA10378">
        <v>0</v>
      </c>
      <c r="AB10378">
        <v>5.5146517238564936</v>
      </c>
      <c r="AC10378">
        <v>0</v>
      </c>
      <c r="AD10378">
        <v>6.545302132782858</v>
      </c>
      <c r="AE10378">
        <v>15.794004566214822</v>
      </c>
    </row>
    <row r="10379" spans="1:31" x14ac:dyDescent="0.3">
      <c r="A10379">
        <v>2705813</v>
      </c>
      <c r="B10379">
        <v>1</v>
      </c>
      <c r="C10379" t="s">
        <v>80</v>
      </c>
      <c r="D10379" t="s">
        <v>92</v>
      </c>
      <c r="E10379" t="s">
        <v>150</v>
      </c>
      <c r="F10379" t="s">
        <v>28078</v>
      </c>
      <c r="G10379" t="s">
        <v>209</v>
      </c>
      <c r="H10379" t="s">
        <v>153</v>
      </c>
      <c r="I10379" t="s">
        <v>136</v>
      </c>
      <c r="J10379" t="s">
        <v>137</v>
      </c>
      <c r="K10379" t="s">
        <v>210</v>
      </c>
      <c r="L10379" t="s">
        <v>28079</v>
      </c>
      <c r="M10379" t="s">
        <v>28080</v>
      </c>
      <c r="N10379">
        <v>7.1305555549999999</v>
      </c>
      <c r="O10379">
        <v>1</v>
      </c>
      <c r="P10379">
        <v>3709</v>
      </c>
      <c r="Q10379">
        <v>0</v>
      </c>
      <c r="R10379">
        <v>6</v>
      </c>
      <c r="S10379">
        <v>7</v>
      </c>
      <c r="T10379">
        <v>222</v>
      </c>
      <c r="U10379">
        <v>0</v>
      </c>
      <c r="V10379">
        <v>0</v>
      </c>
      <c r="W10379">
        <v>29.186871396748984</v>
      </c>
      <c r="X10379">
        <v>2335.3144839091419</v>
      </c>
      <c r="Y10379">
        <v>0</v>
      </c>
      <c r="Z10379">
        <v>0.53724600079403173</v>
      </c>
      <c r="AA10379">
        <v>1263.850091778314</v>
      </c>
      <c r="AB10379">
        <v>1257.225423324486</v>
      </c>
      <c r="AC10379">
        <v>0</v>
      </c>
      <c r="AD10379">
        <v>0</v>
      </c>
      <c r="AE10379">
        <v>4886.1141164094843</v>
      </c>
    </row>
    <row r="10380" spans="1:31" x14ac:dyDescent="0.3">
      <c r="A10380">
        <v>2706331</v>
      </c>
      <c r="B10380">
        <v>1</v>
      </c>
      <c r="C10380" t="s">
        <v>81</v>
      </c>
      <c r="D10380" t="s">
        <v>115</v>
      </c>
      <c r="E10380" t="s">
        <v>161</v>
      </c>
      <c r="F10380" t="s">
        <v>28081</v>
      </c>
      <c r="G10380" t="s">
        <v>163</v>
      </c>
      <c r="H10380" t="s">
        <v>135</v>
      </c>
      <c r="I10380" t="s">
        <v>136</v>
      </c>
      <c r="J10380" t="s">
        <v>137</v>
      </c>
      <c r="K10380" t="s">
        <v>138</v>
      </c>
      <c r="L10380" t="s">
        <v>28082</v>
      </c>
      <c r="M10380" t="s">
        <v>28083</v>
      </c>
      <c r="N10380">
        <v>3.31</v>
      </c>
      <c r="O10380">
        <v>0</v>
      </c>
      <c r="P10380">
        <v>92</v>
      </c>
      <c r="Q10380">
        <v>0</v>
      </c>
      <c r="R10380">
        <v>0</v>
      </c>
      <c r="S10380">
        <v>0</v>
      </c>
      <c r="T10380">
        <v>6</v>
      </c>
      <c r="U10380">
        <v>0</v>
      </c>
      <c r="V10380">
        <v>0</v>
      </c>
      <c r="W10380">
        <v>0</v>
      </c>
      <c r="X10380">
        <v>38.124886080978555</v>
      </c>
      <c r="Y10380">
        <v>0</v>
      </c>
      <c r="Z10380">
        <v>0</v>
      </c>
      <c r="AA10380">
        <v>0</v>
      </c>
      <c r="AB10380">
        <v>5.7517037383320675</v>
      </c>
      <c r="AC10380">
        <v>0</v>
      </c>
      <c r="AD10380">
        <v>0</v>
      </c>
      <c r="AE10380">
        <v>43.876589819310624</v>
      </c>
    </row>
    <row r="10381" spans="1:31" x14ac:dyDescent="0.3">
      <c r="A10381">
        <v>2706268</v>
      </c>
      <c r="B10381">
        <v>1</v>
      </c>
      <c r="C10381" t="s">
        <v>81</v>
      </c>
      <c r="D10381" t="s">
        <v>116</v>
      </c>
      <c r="E10381" t="s">
        <v>213</v>
      </c>
      <c r="F10381" t="s">
        <v>28084</v>
      </c>
      <c r="G10381" t="s">
        <v>152</v>
      </c>
      <c r="H10381" t="s">
        <v>153</v>
      </c>
      <c r="I10381" t="s">
        <v>136</v>
      </c>
      <c r="J10381" t="s">
        <v>137</v>
      </c>
      <c r="K10381" t="s">
        <v>138</v>
      </c>
      <c r="L10381" t="s">
        <v>28085</v>
      </c>
      <c r="M10381" t="s">
        <v>28086</v>
      </c>
      <c r="N10381">
        <v>6.5875000000000004</v>
      </c>
      <c r="O10381">
        <v>1</v>
      </c>
      <c r="P10381">
        <v>0</v>
      </c>
      <c r="Q10381">
        <v>182</v>
      </c>
      <c r="R10381">
        <v>0</v>
      </c>
      <c r="S10381">
        <v>1</v>
      </c>
      <c r="T10381">
        <v>0</v>
      </c>
      <c r="U10381">
        <v>0</v>
      </c>
      <c r="V10381">
        <v>0</v>
      </c>
      <c r="W10381">
        <v>1.6602633926058337</v>
      </c>
      <c r="X10381">
        <v>0</v>
      </c>
      <c r="Y10381">
        <v>113.21316325230347</v>
      </c>
      <c r="Z10381">
        <v>0</v>
      </c>
      <c r="AA10381">
        <v>7.7889456754966684</v>
      </c>
      <c r="AB10381">
        <v>0</v>
      </c>
      <c r="AC10381">
        <v>0</v>
      </c>
      <c r="AD10381">
        <v>0</v>
      </c>
      <c r="AE10381">
        <v>122.66237232040596</v>
      </c>
    </row>
    <row r="10382" spans="1:31" x14ac:dyDescent="0.3">
      <c r="A10382">
        <v>2706019</v>
      </c>
      <c r="B10382">
        <v>1</v>
      </c>
      <c r="C10382" t="s">
        <v>80</v>
      </c>
      <c r="D10382" t="s">
        <v>92</v>
      </c>
      <c r="E10382" t="s">
        <v>161</v>
      </c>
      <c r="F10382" t="s">
        <v>28087</v>
      </c>
      <c r="G10382" t="s">
        <v>409</v>
      </c>
      <c r="H10382" t="s">
        <v>135</v>
      </c>
      <c r="I10382" t="s">
        <v>136</v>
      </c>
      <c r="J10382" t="s">
        <v>137</v>
      </c>
      <c r="K10382" t="s">
        <v>138</v>
      </c>
      <c r="L10382" t="s">
        <v>28088</v>
      </c>
      <c r="M10382" t="s">
        <v>28089</v>
      </c>
      <c r="N10382">
        <v>1.0308333329999999</v>
      </c>
      <c r="O10382">
        <v>0</v>
      </c>
      <c r="P10382">
        <v>4</v>
      </c>
      <c r="Q10382">
        <v>0</v>
      </c>
      <c r="R10382">
        <v>31</v>
      </c>
      <c r="S10382">
        <v>0</v>
      </c>
      <c r="T10382">
        <v>0</v>
      </c>
      <c r="U10382">
        <v>0</v>
      </c>
      <c r="V10382">
        <v>0</v>
      </c>
      <c r="W10382">
        <v>0</v>
      </c>
      <c r="X10382">
        <v>0</v>
      </c>
      <c r="Y10382">
        <v>0</v>
      </c>
      <c r="Z10382">
        <v>1.09136384406</v>
      </c>
      <c r="AA10382">
        <v>0</v>
      </c>
      <c r="AB10382">
        <v>0</v>
      </c>
      <c r="AC10382">
        <v>0</v>
      </c>
      <c r="AD10382">
        <v>0</v>
      </c>
      <c r="AE10382">
        <v>1.09136384406</v>
      </c>
    </row>
    <row r="10383" spans="1:31" x14ac:dyDescent="0.3">
      <c r="A10383">
        <v>2705627</v>
      </c>
      <c r="B10383">
        <v>1</v>
      </c>
      <c r="C10383" t="s">
        <v>80</v>
      </c>
      <c r="D10383" t="s">
        <v>108</v>
      </c>
      <c r="E10383" t="s">
        <v>213</v>
      </c>
      <c r="F10383" t="s">
        <v>21492</v>
      </c>
      <c r="G10383" t="s">
        <v>152</v>
      </c>
      <c r="H10383" t="s">
        <v>153</v>
      </c>
      <c r="I10383" t="s">
        <v>136</v>
      </c>
      <c r="J10383" t="s">
        <v>137</v>
      </c>
      <c r="K10383" t="s">
        <v>138</v>
      </c>
      <c r="L10383" t="s">
        <v>28090</v>
      </c>
      <c r="M10383" t="s">
        <v>28091</v>
      </c>
      <c r="N10383">
        <v>9.5833333000000007E-2</v>
      </c>
      <c r="O10383">
        <v>0</v>
      </c>
      <c r="P10383">
        <v>492</v>
      </c>
      <c r="Q10383">
        <v>0</v>
      </c>
      <c r="R10383">
        <v>54</v>
      </c>
      <c r="S10383">
        <v>1</v>
      </c>
      <c r="T10383">
        <v>62</v>
      </c>
      <c r="U10383">
        <v>0</v>
      </c>
      <c r="V10383">
        <v>0</v>
      </c>
      <c r="W10383">
        <v>0</v>
      </c>
      <c r="X10383">
        <v>4.9783059347387324</v>
      </c>
      <c r="Y10383">
        <v>0</v>
      </c>
      <c r="Z10383">
        <v>7.4774122095250001E-2</v>
      </c>
      <c r="AA10383">
        <v>1.472519133E-2</v>
      </c>
      <c r="AB10383">
        <v>1.4509074445997008</v>
      </c>
      <c r="AC10383">
        <v>0</v>
      </c>
      <c r="AD10383">
        <v>0</v>
      </c>
      <c r="AE10383">
        <v>6.5187126927636836</v>
      </c>
    </row>
    <row r="10384" spans="1:31" x14ac:dyDescent="0.3">
      <c r="A10384">
        <v>2706623</v>
      </c>
      <c r="B10384">
        <v>1</v>
      </c>
      <c r="C10384" t="s">
        <v>81</v>
      </c>
      <c r="D10384" t="s">
        <v>115</v>
      </c>
      <c r="E10384" t="s">
        <v>156</v>
      </c>
      <c r="F10384" t="s">
        <v>22329</v>
      </c>
      <c r="G10384" t="s">
        <v>152</v>
      </c>
      <c r="H10384" t="s">
        <v>153</v>
      </c>
      <c r="I10384" t="s">
        <v>136</v>
      </c>
      <c r="J10384" t="s">
        <v>137</v>
      </c>
      <c r="K10384" t="s">
        <v>138</v>
      </c>
      <c r="L10384" t="s">
        <v>28092</v>
      </c>
      <c r="M10384" t="s">
        <v>28093</v>
      </c>
      <c r="N10384">
        <v>9.5000000000000001E-2</v>
      </c>
      <c r="O10384">
        <v>1</v>
      </c>
      <c r="P10384">
        <v>83</v>
      </c>
      <c r="Q10384">
        <v>0</v>
      </c>
      <c r="R10384">
        <v>4</v>
      </c>
      <c r="S10384">
        <v>0</v>
      </c>
      <c r="T10384">
        <v>2</v>
      </c>
      <c r="U10384">
        <v>0</v>
      </c>
      <c r="V10384">
        <v>0</v>
      </c>
      <c r="W10384">
        <v>1.9111892235E-2</v>
      </c>
      <c r="X10384">
        <v>6.0427911869325002E-2</v>
      </c>
      <c r="Y10384">
        <v>0</v>
      </c>
      <c r="Z10384">
        <v>0</v>
      </c>
      <c r="AA10384">
        <v>0</v>
      </c>
      <c r="AB10384">
        <v>0</v>
      </c>
      <c r="AC10384">
        <v>0</v>
      </c>
      <c r="AD10384">
        <v>0</v>
      </c>
      <c r="AE10384">
        <v>7.9539804104324999E-2</v>
      </c>
    </row>
    <row r="10385" spans="1:31" x14ac:dyDescent="0.3">
      <c r="A10385">
        <v>2705982</v>
      </c>
      <c r="B10385">
        <v>1</v>
      </c>
      <c r="C10385" t="s">
        <v>80</v>
      </c>
      <c r="D10385" t="s">
        <v>103</v>
      </c>
      <c r="E10385" t="s">
        <v>145</v>
      </c>
      <c r="F10385" t="s">
        <v>28094</v>
      </c>
      <c r="G10385" t="s">
        <v>147</v>
      </c>
      <c r="H10385" t="s">
        <v>135</v>
      </c>
      <c r="I10385" t="s">
        <v>136</v>
      </c>
      <c r="J10385" t="s">
        <v>137</v>
      </c>
      <c r="K10385" t="s">
        <v>138</v>
      </c>
      <c r="L10385" t="s">
        <v>28095</v>
      </c>
      <c r="M10385" t="s">
        <v>28096</v>
      </c>
      <c r="N10385">
        <v>1.746111111</v>
      </c>
      <c r="O10385">
        <v>0</v>
      </c>
      <c r="P10385">
        <v>10</v>
      </c>
      <c r="Q10385">
        <v>0</v>
      </c>
      <c r="R10385">
        <v>0</v>
      </c>
      <c r="S10385">
        <v>0</v>
      </c>
      <c r="T10385">
        <v>1</v>
      </c>
      <c r="U10385">
        <v>0</v>
      </c>
      <c r="V10385">
        <v>0</v>
      </c>
      <c r="W10385">
        <v>0</v>
      </c>
      <c r="X10385">
        <v>3.0630918132651006</v>
      </c>
      <c r="Y10385">
        <v>0</v>
      </c>
      <c r="Z10385">
        <v>0</v>
      </c>
      <c r="AA10385">
        <v>0</v>
      </c>
      <c r="AB10385">
        <v>0.91340933540600333</v>
      </c>
      <c r="AC10385">
        <v>0</v>
      </c>
      <c r="AD10385">
        <v>0</v>
      </c>
      <c r="AE10385">
        <v>3.9765011486711037</v>
      </c>
    </row>
    <row r="10386" spans="1:31" x14ac:dyDescent="0.3">
      <c r="A10386">
        <v>2705976</v>
      </c>
      <c r="B10386">
        <v>1</v>
      </c>
      <c r="C10386" t="s">
        <v>81</v>
      </c>
      <c r="D10386" t="s">
        <v>112</v>
      </c>
      <c r="E10386" t="s">
        <v>145</v>
      </c>
      <c r="F10386" t="s">
        <v>28097</v>
      </c>
      <c r="G10386" t="s">
        <v>181</v>
      </c>
      <c r="H10386" t="s">
        <v>135</v>
      </c>
      <c r="I10386" t="s">
        <v>136</v>
      </c>
      <c r="J10386" t="s">
        <v>137</v>
      </c>
      <c r="K10386" t="s">
        <v>138</v>
      </c>
      <c r="L10386" t="s">
        <v>28098</v>
      </c>
      <c r="M10386" t="s">
        <v>28099</v>
      </c>
      <c r="N10386">
        <v>2.1377777770000002</v>
      </c>
      <c r="O10386">
        <v>0</v>
      </c>
      <c r="P10386">
        <v>0</v>
      </c>
      <c r="Q10386">
        <v>0</v>
      </c>
      <c r="R10386">
        <v>0</v>
      </c>
      <c r="S10386">
        <v>0</v>
      </c>
      <c r="T10386">
        <v>1</v>
      </c>
      <c r="U10386">
        <v>0</v>
      </c>
      <c r="V10386">
        <v>0</v>
      </c>
      <c r="W10386">
        <v>0</v>
      </c>
      <c r="X10386">
        <v>0</v>
      </c>
      <c r="Y10386">
        <v>0</v>
      </c>
      <c r="Z10386">
        <v>0</v>
      </c>
      <c r="AA10386">
        <v>0</v>
      </c>
      <c r="AB10386">
        <v>0</v>
      </c>
      <c r="AC10386">
        <v>0</v>
      </c>
      <c r="AD10386">
        <v>0</v>
      </c>
      <c r="AE10386">
        <v>0</v>
      </c>
    </row>
    <row r="10387" spans="1:31" x14ac:dyDescent="0.3">
      <c r="A10387">
        <v>2706844</v>
      </c>
      <c r="B10387">
        <v>1</v>
      </c>
      <c r="C10387" t="s">
        <v>80</v>
      </c>
      <c r="D10387" t="s">
        <v>108</v>
      </c>
      <c r="E10387" t="s">
        <v>132</v>
      </c>
      <c r="F10387" t="s">
        <v>4784</v>
      </c>
      <c r="G10387" t="s">
        <v>209</v>
      </c>
      <c r="H10387" t="s">
        <v>135</v>
      </c>
      <c r="I10387" t="s">
        <v>136</v>
      </c>
      <c r="J10387" t="s">
        <v>137</v>
      </c>
      <c r="K10387" t="s">
        <v>210</v>
      </c>
      <c r="L10387" t="s">
        <v>28100</v>
      </c>
      <c r="M10387" t="s">
        <v>28101</v>
      </c>
      <c r="N10387">
        <v>8.3008333329999999</v>
      </c>
      <c r="O10387">
        <v>0</v>
      </c>
      <c r="P10387">
        <v>25</v>
      </c>
      <c r="Q10387">
        <v>0</v>
      </c>
      <c r="R10387">
        <v>24</v>
      </c>
      <c r="S10387">
        <v>0</v>
      </c>
      <c r="T10387">
        <v>13</v>
      </c>
      <c r="U10387">
        <v>0</v>
      </c>
      <c r="V10387">
        <v>0</v>
      </c>
      <c r="W10387">
        <v>0</v>
      </c>
      <c r="X10387">
        <v>62.330590205985153</v>
      </c>
      <c r="Y10387">
        <v>0</v>
      </c>
      <c r="Z10387">
        <v>97.170598030676686</v>
      </c>
      <c r="AA10387">
        <v>0</v>
      </c>
      <c r="AB10387">
        <v>58.989600693609773</v>
      </c>
      <c r="AC10387">
        <v>0</v>
      </c>
      <c r="AD10387">
        <v>0</v>
      </c>
      <c r="AE10387">
        <v>218.49078893027161</v>
      </c>
    </row>
    <row r="10388" spans="1:31" x14ac:dyDescent="0.3">
      <c r="A10388">
        <v>2706798</v>
      </c>
      <c r="B10388">
        <v>1</v>
      </c>
      <c r="C10388" t="s">
        <v>80</v>
      </c>
      <c r="D10388" t="s">
        <v>110</v>
      </c>
      <c r="E10388" t="s">
        <v>132</v>
      </c>
      <c r="F10388" t="s">
        <v>16947</v>
      </c>
      <c r="G10388" t="s">
        <v>209</v>
      </c>
      <c r="H10388" t="s">
        <v>135</v>
      </c>
      <c r="I10388" t="s">
        <v>136</v>
      </c>
      <c r="J10388" t="s">
        <v>137</v>
      </c>
      <c r="K10388" t="s">
        <v>210</v>
      </c>
      <c r="L10388" t="s">
        <v>28102</v>
      </c>
      <c r="M10388" t="s">
        <v>28103</v>
      </c>
      <c r="N10388">
        <v>4.3338888879999997</v>
      </c>
      <c r="O10388">
        <v>0</v>
      </c>
      <c r="P10388">
        <v>284</v>
      </c>
      <c r="Q10388">
        <v>0</v>
      </c>
      <c r="R10388">
        <v>0</v>
      </c>
      <c r="S10388">
        <v>0</v>
      </c>
      <c r="T10388">
        <v>22</v>
      </c>
      <c r="U10388">
        <v>0</v>
      </c>
      <c r="V10388">
        <v>0</v>
      </c>
      <c r="W10388">
        <v>0</v>
      </c>
      <c r="X10388">
        <v>285.68375105792393</v>
      </c>
      <c r="Y10388">
        <v>0</v>
      </c>
      <c r="Z10388">
        <v>0</v>
      </c>
      <c r="AA10388">
        <v>0</v>
      </c>
      <c r="AB10388">
        <v>386.75692230995639</v>
      </c>
      <c r="AC10388">
        <v>0</v>
      </c>
      <c r="AD10388">
        <v>0</v>
      </c>
      <c r="AE10388">
        <v>672.44067336788032</v>
      </c>
    </row>
    <row r="10389" spans="1:31" x14ac:dyDescent="0.3">
      <c r="A10389">
        <v>2706698</v>
      </c>
      <c r="B10389">
        <v>1</v>
      </c>
      <c r="C10389" t="s">
        <v>80</v>
      </c>
      <c r="D10389" t="s">
        <v>96</v>
      </c>
      <c r="E10389" t="s">
        <v>156</v>
      </c>
      <c r="F10389" t="s">
        <v>13483</v>
      </c>
      <c r="G10389" t="s">
        <v>185</v>
      </c>
      <c r="H10389" t="s">
        <v>153</v>
      </c>
      <c r="I10389" t="s">
        <v>136</v>
      </c>
      <c r="J10389" t="s">
        <v>137</v>
      </c>
      <c r="K10389" t="s">
        <v>138</v>
      </c>
      <c r="L10389" t="s">
        <v>28104</v>
      </c>
      <c r="M10389" t="s">
        <v>28105</v>
      </c>
      <c r="N10389">
        <v>2.028888888</v>
      </c>
      <c r="O10389">
        <v>0</v>
      </c>
      <c r="P10389">
        <v>289</v>
      </c>
      <c r="Q10389">
        <v>5</v>
      </c>
      <c r="R10389">
        <v>31</v>
      </c>
      <c r="S10389">
        <v>5</v>
      </c>
      <c r="T10389">
        <v>64</v>
      </c>
      <c r="U10389">
        <v>0</v>
      </c>
      <c r="V10389">
        <v>0</v>
      </c>
      <c r="W10389">
        <v>0</v>
      </c>
      <c r="X10389">
        <v>163.22255503498391</v>
      </c>
      <c r="Y10389">
        <v>2.8869256333192053</v>
      </c>
      <c r="Z10389">
        <v>23.796843329745737</v>
      </c>
      <c r="AA10389">
        <v>52.630742184616132</v>
      </c>
      <c r="AB10389">
        <v>145.40931678082396</v>
      </c>
      <c r="AC10389">
        <v>0</v>
      </c>
      <c r="AD10389">
        <v>0</v>
      </c>
      <c r="AE10389">
        <v>387.94638296348899</v>
      </c>
    </row>
    <row r="10390" spans="1:31" x14ac:dyDescent="0.3">
      <c r="A10390">
        <v>2706821</v>
      </c>
      <c r="B10390">
        <v>1</v>
      </c>
      <c r="C10390" t="s">
        <v>81</v>
      </c>
      <c r="D10390" t="s">
        <v>116</v>
      </c>
      <c r="E10390" t="s">
        <v>156</v>
      </c>
      <c r="F10390" t="s">
        <v>28106</v>
      </c>
      <c r="G10390" t="s">
        <v>185</v>
      </c>
      <c r="H10390" t="s">
        <v>153</v>
      </c>
      <c r="I10390" t="s">
        <v>136</v>
      </c>
      <c r="J10390" t="s">
        <v>137</v>
      </c>
      <c r="K10390" t="s">
        <v>138</v>
      </c>
      <c r="L10390" t="s">
        <v>28107</v>
      </c>
      <c r="M10390" t="s">
        <v>28108</v>
      </c>
      <c r="N10390">
        <v>0.91833333299999997</v>
      </c>
      <c r="O10390">
        <v>0</v>
      </c>
      <c r="P10390">
        <v>138</v>
      </c>
      <c r="Q10390">
        <v>0</v>
      </c>
      <c r="R10390">
        <v>17</v>
      </c>
      <c r="S10390">
        <v>1</v>
      </c>
      <c r="T10390">
        <v>11</v>
      </c>
      <c r="U10390">
        <v>0</v>
      </c>
      <c r="V10390">
        <v>0</v>
      </c>
      <c r="W10390">
        <v>0</v>
      </c>
      <c r="X10390">
        <v>17.113699445666992</v>
      </c>
      <c r="Y10390">
        <v>0</v>
      </c>
      <c r="Z10390">
        <v>3.9986540758723201</v>
      </c>
      <c r="AA10390">
        <v>9.4150327431216692</v>
      </c>
      <c r="AB10390">
        <v>10.710556651017718</v>
      </c>
      <c r="AC10390">
        <v>0</v>
      </c>
      <c r="AD10390">
        <v>0</v>
      </c>
      <c r="AE10390">
        <v>41.237942915678701</v>
      </c>
    </row>
    <row r="10391" spans="1:31" x14ac:dyDescent="0.3">
      <c r="A10391">
        <v>2707339</v>
      </c>
      <c r="B10391">
        <v>1</v>
      </c>
      <c r="C10391" t="s">
        <v>81</v>
      </c>
      <c r="D10391" t="s">
        <v>121</v>
      </c>
      <c r="E10391" t="s">
        <v>156</v>
      </c>
      <c r="F10391" t="s">
        <v>28109</v>
      </c>
      <c r="G10391" t="s">
        <v>185</v>
      </c>
      <c r="H10391" t="s">
        <v>153</v>
      </c>
      <c r="I10391" t="s">
        <v>136</v>
      </c>
      <c r="J10391" t="s">
        <v>137</v>
      </c>
      <c r="K10391" t="s">
        <v>138</v>
      </c>
      <c r="L10391" t="s">
        <v>28110</v>
      </c>
      <c r="M10391" t="s">
        <v>28111</v>
      </c>
      <c r="N10391">
        <v>2.1724999999999999</v>
      </c>
      <c r="O10391">
        <v>0</v>
      </c>
      <c r="P10391">
        <v>11</v>
      </c>
      <c r="Q10391">
        <v>0</v>
      </c>
      <c r="R10391">
        <v>2</v>
      </c>
      <c r="S10391">
        <v>0</v>
      </c>
      <c r="T10391">
        <v>0</v>
      </c>
      <c r="U10391">
        <v>0</v>
      </c>
      <c r="V10391">
        <v>0</v>
      </c>
      <c r="W10391">
        <v>0</v>
      </c>
      <c r="X10391">
        <v>3.0097519951597507</v>
      </c>
      <c r="Y10391">
        <v>0</v>
      </c>
      <c r="Z10391">
        <v>0</v>
      </c>
      <c r="AA10391">
        <v>0</v>
      </c>
      <c r="AB10391">
        <v>0</v>
      </c>
      <c r="AC10391">
        <v>0</v>
      </c>
      <c r="AD10391">
        <v>0</v>
      </c>
      <c r="AE10391">
        <v>3.0097519951597507</v>
      </c>
    </row>
    <row r="10392" spans="1:31" x14ac:dyDescent="0.3">
      <c r="A10392">
        <v>2706652</v>
      </c>
      <c r="B10392">
        <v>1</v>
      </c>
      <c r="C10392" t="s">
        <v>80</v>
      </c>
      <c r="D10392" t="s">
        <v>106</v>
      </c>
      <c r="E10392" t="s">
        <v>173</v>
      </c>
      <c r="F10392" t="s">
        <v>28112</v>
      </c>
      <c r="G10392" t="s">
        <v>1613</v>
      </c>
      <c r="H10392" t="s">
        <v>5535</v>
      </c>
      <c r="I10392" t="s">
        <v>136</v>
      </c>
      <c r="J10392" t="s">
        <v>137</v>
      </c>
      <c r="K10392" t="s">
        <v>210</v>
      </c>
      <c r="L10392" t="s">
        <v>28113</v>
      </c>
      <c r="M10392" t="s">
        <v>28114</v>
      </c>
      <c r="N10392">
        <v>7.8055554999999999E-2</v>
      </c>
      <c r="O10392">
        <v>17</v>
      </c>
      <c r="P10392">
        <v>26600</v>
      </c>
      <c r="Q10392">
        <v>717</v>
      </c>
      <c r="R10392">
        <v>2596</v>
      </c>
      <c r="S10392">
        <v>225</v>
      </c>
      <c r="T10392">
        <v>3523</v>
      </c>
      <c r="U10392">
        <v>17</v>
      </c>
      <c r="V10392">
        <v>9</v>
      </c>
      <c r="W10392">
        <v>0.22999754320624005</v>
      </c>
      <c r="X10392">
        <v>292.14062023265302</v>
      </c>
      <c r="Y10392">
        <v>102.64265378033762</v>
      </c>
      <c r="Z10392">
        <v>101.55663964537629</v>
      </c>
      <c r="AA10392">
        <v>90.816792580581463</v>
      </c>
      <c r="AB10392">
        <v>124.41762383021265</v>
      </c>
      <c r="AC10392">
        <v>62.280295495385964</v>
      </c>
      <c r="AD10392">
        <v>6.7207582369187548</v>
      </c>
      <c r="AE10392">
        <v>780.80538134467201</v>
      </c>
    </row>
    <row r="10393" spans="1:31" x14ac:dyDescent="0.3">
      <c r="A10393">
        <v>2706944</v>
      </c>
      <c r="B10393">
        <v>1</v>
      </c>
      <c r="C10393" t="s">
        <v>80</v>
      </c>
      <c r="D10393" t="s">
        <v>89</v>
      </c>
      <c r="E10393" t="s">
        <v>145</v>
      </c>
      <c r="F10393" t="s">
        <v>28115</v>
      </c>
      <c r="G10393" t="s">
        <v>181</v>
      </c>
      <c r="H10393" t="s">
        <v>135</v>
      </c>
      <c r="I10393" t="s">
        <v>136</v>
      </c>
      <c r="J10393" t="s">
        <v>137</v>
      </c>
      <c r="K10393" t="s">
        <v>138</v>
      </c>
      <c r="L10393" t="s">
        <v>28116</v>
      </c>
      <c r="M10393" t="s">
        <v>28117</v>
      </c>
      <c r="N10393">
        <v>1.4697222219999999</v>
      </c>
      <c r="O10393">
        <v>0</v>
      </c>
      <c r="P10393">
        <v>7</v>
      </c>
      <c r="Q10393">
        <v>0</v>
      </c>
      <c r="R10393">
        <v>0</v>
      </c>
      <c r="S10393">
        <v>0</v>
      </c>
      <c r="T10393">
        <v>0</v>
      </c>
      <c r="U10393">
        <v>0</v>
      </c>
      <c r="V10393">
        <v>0</v>
      </c>
      <c r="W10393">
        <v>0</v>
      </c>
      <c r="X10393">
        <v>2.5787742783095333</v>
      </c>
      <c r="Y10393">
        <v>0</v>
      </c>
      <c r="Z10393">
        <v>0</v>
      </c>
      <c r="AA10393">
        <v>0</v>
      </c>
      <c r="AB10393">
        <v>0</v>
      </c>
      <c r="AC10393">
        <v>0</v>
      </c>
      <c r="AD10393">
        <v>0</v>
      </c>
      <c r="AE10393">
        <v>2.5787742783095333</v>
      </c>
    </row>
    <row r="10394" spans="1:31" x14ac:dyDescent="0.3">
      <c r="A10394">
        <v>2707239</v>
      </c>
      <c r="B10394">
        <v>1</v>
      </c>
      <c r="C10394" t="s">
        <v>80</v>
      </c>
      <c r="D10394" t="s">
        <v>89</v>
      </c>
      <c r="E10394" t="s">
        <v>145</v>
      </c>
      <c r="F10394" t="s">
        <v>28118</v>
      </c>
      <c r="G10394" t="s">
        <v>230</v>
      </c>
      <c r="H10394" t="s">
        <v>135</v>
      </c>
      <c r="I10394" t="s">
        <v>136</v>
      </c>
      <c r="J10394" t="s">
        <v>137</v>
      </c>
      <c r="K10394" t="s">
        <v>138</v>
      </c>
      <c r="L10394" t="s">
        <v>28119</v>
      </c>
      <c r="M10394" t="s">
        <v>28120</v>
      </c>
      <c r="N10394">
        <v>5.6563888880000004</v>
      </c>
      <c r="O10394">
        <v>0</v>
      </c>
      <c r="P10394">
        <v>1</v>
      </c>
      <c r="Q10394">
        <v>0</v>
      </c>
      <c r="R10394">
        <v>0</v>
      </c>
      <c r="S10394">
        <v>0</v>
      </c>
      <c r="T10394">
        <v>0</v>
      </c>
      <c r="U10394">
        <v>0</v>
      </c>
      <c r="V10394">
        <v>0</v>
      </c>
      <c r="W10394">
        <v>0</v>
      </c>
      <c r="X10394">
        <v>4.5096172316290266</v>
      </c>
      <c r="Y10394">
        <v>0</v>
      </c>
      <c r="Z10394">
        <v>0</v>
      </c>
      <c r="AA10394">
        <v>0</v>
      </c>
      <c r="AB10394">
        <v>0</v>
      </c>
      <c r="AC10394">
        <v>0</v>
      </c>
      <c r="AD10394">
        <v>0</v>
      </c>
      <c r="AE10394">
        <v>4.5096172316290266</v>
      </c>
    </row>
    <row r="10395" spans="1:31" x14ac:dyDescent="0.3">
      <c r="A10395">
        <v>2707322</v>
      </c>
      <c r="B10395">
        <v>1</v>
      </c>
      <c r="C10395" t="s">
        <v>80</v>
      </c>
      <c r="D10395" t="s">
        <v>96</v>
      </c>
      <c r="E10395" t="s">
        <v>200</v>
      </c>
      <c r="F10395" t="s">
        <v>28121</v>
      </c>
      <c r="G10395" t="s">
        <v>393</v>
      </c>
      <c r="H10395" t="s">
        <v>135</v>
      </c>
      <c r="I10395" t="s">
        <v>136</v>
      </c>
      <c r="J10395" t="s">
        <v>137</v>
      </c>
      <c r="K10395" t="s">
        <v>138</v>
      </c>
      <c r="L10395" t="s">
        <v>28122</v>
      </c>
      <c r="M10395" t="s">
        <v>28123</v>
      </c>
      <c r="N10395">
        <v>2.159166666</v>
      </c>
      <c r="O10395">
        <v>0</v>
      </c>
      <c r="P10395">
        <v>15</v>
      </c>
      <c r="Q10395">
        <v>0</v>
      </c>
      <c r="R10395">
        <v>0</v>
      </c>
      <c r="S10395">
        <v>0</v>
      </c>
      <c r="T10395">
        <v>12</v>
      </c>
      <c r="U10395">
        <v>0</v>
      </c>
      <c r="V10395">
        <v>0</v>
      </c>
      <c r="W10395">
        <v>0</v>
      </c>
      <c r="X10395">
        <v>7.746811982726407</v>
      </c>
      <c r="Y10395">
        <v>0</v>
      </c>
      <c r="Z10395">
        <v>0</v>
      </c>
      <c r="AA10395">
        <v>0</v>
      </c>
      <c r="AB10395">
        <v>60.74821009779744</v>
      </c>
      <c r="AC10395">
        <v>0</v>
      </c>
      <c r="AD10395">
        <v>0</v>
      </c>
      <c r="AE10395">
        <v>68.495022080523853</v>
      </c>
    </row>
    <row r="10396" spans="1:31" x14ac:dyDescent="0.3">
      <c r="A10396">
        <v>2706984</v>
      </c>
      <c r="B10396">
        <v>1</v>
      </c>
      <c r="C10396" t="s">
        <v>80</v>
      </c>
      <c r="D10396" t="s">
        <v>105</v>
      </c>
      <c r="E10396" t="s">
        <v>145</v>
      </c>
      <c r="F10396" t="s">
        <v>28124</v>
      </c>
      <c r="G10396" t="s">
        <v>158</v>
      </c>
      <c r="H10396" t="s">
        <v>135</v>
      </c>
      <c r="I10396" t="s">
        <v>136</v>
      </c>
      <c r="J10396" t="s">
        <v>3</v>
      </c>
      <c r="K10396" t="s">
        <v>138</v>
      </c>
      <c r="L10396" t="s">
        <v>28125</v>
      </c>
      <c r="M10396" t="s">
        <v>28126</v>
      </c>
      <c r="N10396">
        <v>2.3361111110000001</v>
      </c>
      <c r="O10396">
        <v>0</v>
      </c>
      <c r="P10396">
        <v>1</v>
      </c>
      <c r="Q10396">
        <v>0</v>
      </c>
      <c r="R10396">
        <v>0</v>
      </c>
      <c r="S10396">
        <v>0</v>
      </c>
      <c r="T10396">
        <v>0</v>
      </c>
      <c r="U10396">
        <v>0</v>
      </c>
      <c r="V10396">
        <v>0</v>
      </c>
      <c r="W10396">
        <v>0</v>
      </c>
      <c r="X10396">
        <v>0.14005667071955999</v>
      </c>
      <c r="Y10396">
        <v>0</v>
      </c>
      <c r="Z10396">
        <v>0</v>
      </c>
      <c r="AA10396">
        <v>0</v>
      </c>
      <c r="AB10396">
        <v>0</v>
      </c>
      <c r="AC10396">
        <v>0</v>
      </c>
      <c r="AD10396">
        <v>0</v>
      </c>
      <c r="AE10396">
        <v>0.14005667071955999</v>
      </c>
    </row>
    <row r="10397" spans="1:31" x14ac:dyDescent="0.3">
      <c r="A10397">
        <v>2706738</v>
      </c>
      <c r="B10397">
        <v>1</v>
      </c>
      <c r="C10397" t="s">
        <v>80</v>
      </c>
      <c r="D10397" t="s">
        <v>85</v>
      </c>
      <c r="E10397" t="s">
        <v>156</v>
      </c>
      <c r="F10397" t="s">
        <v>28127</v>
      </c>
      <c r="G10397" t="s">
        <v>300</v>
      </c>
      <c r="H10397" t="s">
        <v>153</v>
      </c>
      <c r="I10397" t="s">
        <v>136</v>
      </c>
      <c r="J10397" t="s">
        <v>137</v>
      </c>
      <c r="K10397" t="s">
        <v>210</v>
      </c>
      <c r="L10397" t="s">
        <v>28128</v>
      </c>
      <c r="M10397" t="s">
        <v>28129</v>
      </c>
      <c r="N10397">
        <v>2.4375</v>
      </c>
      <c r="O10397">
        <v>0</v>
      </c>
      <c r="P10397">
        <v>2489</v>
      </c>
      <c r="Q10397">
        <v>0</v>
      </c>
      <c r="R10397">
        <v>0</v>
      </c>
      <c r="S10397">
        <v>0</v>
      </c>
      <c r="T10397">
        <v>182</v>
      </c>
      <c r="U10397">
        <v>0</v>
      </c>
      <c r="V10397">
        <v>1</v>
      </c>
      <c r="W10397">
        <v>0</v>
      </c>
      <c r="X10397">
        <v>1306.9735151896814</v>
      </c>
      <c r="Y10397">
        <v>0</v>
      </c>
      <c r="Z10397">
        <v>0</v>
      </c>
      <c r="AA10397">
        <v>0</v>
      </c>
      <c r="AB10397">
        <v>507.51822164419468</v>
      </c>
      <c r="AC10397">
        <v>0</v>
      </c>
      <c r="AD10397">
        <v>16.793286932189496</v>
      </c>
      <c r="AE10397">
        <v>1831.2850237660655</v>
      </c>
    </row>
    <row r="10398" spans="1:31" x14ac:dyDescent="0.3">
      <c r="A10398">
        <v>2706712</v>
      </c>
      <c r="B10398">
        <v>1</v>
      </c>
      <c r="C10398" t="s">
        <v>81</v>
      </c>
      <c r="D10398" t="s">
        <v>128</v>
      </c>
      <c r="E10398" t="s">
        <v>213</v>
      </c>
      <c r="F10398" t="s">
        <v>28130</v>
      </c>
      <c r="G10398" t="s">
        <v>1361</v>
      </c>
      <c r="H10398" t="s">
        <v>153</v>
      </c>
      <c r="I10398" t="s">
        <v>136</v>
      </c>
      <c r="J10398" t="s">
        <v>137</v>
      </c>
      <c r="K10398" t="s">
        <v>138</v>
      </c>
      <c r="L10398" t="s">
        <v>28131</v>
      </c>
      <c r="M10398" t="s">
        <v>28132</v>
      </c>
      <c r="N10398">
        <v>2.116666666</v>
      </c>
      <c r="O10398">
        <v>0</v>
      </c>
      <c r="P10398">
        <v>0</v>
      </c>
      <c r="Q10398">
        <v>0</v>
      </c>
      <c r="R10398">
        <v>0</v>
      </c>
      <c r="S10398">
        <v>0</v>
      </c>
      <c r="T10398">
        <v>0</v>
      </c>
      <c r="U10398">
        <v>2</v>
      </c>
      <c r="V10398">
        <v>0</v>
      </c>
      <c r="W10398">
        <v>0</v>
      </c>
      <c r="X10398">
        <v>0</v>
      </c>
      <c r="Y10398">
        <v>0</v>
      </c>
      <c r="Z10398">
        <v>0</v>
      </c>
      <c r="AA10398">
        <v>0</v>
      </c>
      <c r="AB10398">
        <v>0</v>
      </c>
      <c r="AC10398">
        <v>310.15160682709546</v>
      </c>
      <c r="AD10398">
        <v>0</v>
      </c>
      <c r="AE10398">
        <v>310.15160682709546</v>
      </c>
    </row>
    <row r="10399" spans="1:31" x14ac:dyDescent="0.3">
      <c r="A10399">
        <v>2707233</v>
      </c>
      <c r="B10399">
        <v>1</v>
      </c>
      <c r="C10399" t="s">
        <v>80</v>
      </c>
      <c r="D10399" t="s">
        <v>104</v>
      </c>
      <c r="E10399" t="s">
        <v>156</v>
      </c>
      <c r="F10399" t="s">
        <v>28133</v>
      </c>
      <c r="G10399" t="s">
        <v>348</v>
      </c>
      <c r="H10399" t="s">
        <v>153</v>
      </c>
      <c r="I10399" t="s">
        <v>136</v>
      </c>
      <c r="J10399" t="s">
        <v>137</v>
      </c>
      <c r="K10399" t="s">
        <v>138</v>
      </c>
      <c r="L10399" t="s">
        <v>28134</v>
      </c>
      <c r="M10399" t="s">
        <v>28135</v>
      </c>
      <c r="N10399">
        <v>2.7036111109999998</v>
      </c>
      <c r="O10399">
        <v>0</v>
      </c>
      <c r="P10399">
        <v>2</v>
      </c>
      <c r="Q10399">
        <v>0</v>
      </c>
      <c r="R10399">
        <v>7</v>
      </c>
      <c r="S10399">
        <v>0</v>
      </c>
      <c r="T10399">
        <v>0</v>
      </c>
      <c r="U10399">
        <v>0</v>
      </c>
      <c r="V10399">
        <v>0</v>
      </c>
      <c r="W10399">
        <v>0</v>
      </c>
      <c r="X10399">
        <v>0</v>
      </c>
      <c r="Y10399">
        <v>0</v>
      </c>
      <c r="Z10399">
        <v>0</v>
      </c>
      <c r="AA10399">
        <v>0</v>
      </c>
      <c r="AB10399">
        <v>0</v>
      </c>
      <c r="AC10399">
        <v>0</v>
      </c>
      <c r="AD10399">
        <v>0</v>
      </c>
      <c r="AE10399">
        <v>0</v>
      </c>
    </row>
    <row r="10400" spans="1:31" x14ac:dyDescent="0.3">
      <c r="A10400">
        <v>2706781</v>
      </c>
      <c r="B10400">
        <v>1</v>
      </c>
      <c r="C10400" t="s">
        <v>80</v>
      </c>
      <c r="D10400" t="s">
        <v>93</v>
      </c>
      <c r="E10400" t="s">
        <v>150</v>
      </c>
      <c r="F10400" t="s">
        <v>28136</v>
      </c>
      <c r="G10400" t="s">
        <v>152</v>
      </c>
      <c r="H10400" t="s">
        <v>153</v>
      </c>
      <c r="I10400" t="s">
        <v>136</v>
      </c>
      <c r="J10400" t="s">
        <v>137</v>
      </c>
      <c r="K10400" t="s">
        <v>138</v>
      </c>
      <c r="L10400" t="s">
        <v>28137</v>
      </c>
      <c r="M10400" t="s">
        <v>28138</v>
      </c>
      <c r="N10400">
        <v>0.112777777</v>
      </c>
      <c r="O10400">
        <v>0</v>
      </c>
      <c r="P10400">
        <v>948</v>
      </c>
      <c r="Q10400">
        <v>0</v>
      </c>
      <c r="R10400">
        <v>40</v>
      </c>
      <c r="S10400">
        <v>0</v>
      </c>
      <c r="T10400">
        <v>122</v>
      </c>
      <c r="U10400">
        <v>0</v>
      </c>
      <c r="V10400">
        <v>0</v>
      </c>
      <c r="W10400">
        <v>0</v>
      </c>
      <c r="X10400">
        <v>23.250036116664798</v>
      </c>
      <c r="Y10400">
        <v>0</v>
      </c>
      <c r="Z10400">
        <v>4.6506030576019697</v>
      </c>
      <c r="AA10400">
        <v>0</v>
      </c>
      <c r="AB10400">
        <v>14.723762034499085</v>
      </c>
      <c r="AC10400">
        <v>0</v>
      </c>
      <c r="AD10400">
        <v>0</v>
      </c>
      <c r="AE10400">
        <v>42.624401208765853</v>
      </c>
    </row>
    <row r="10401" spans="1:31" x14ac:dyDescent="0.3">
      <c r="A10401">
        <v>2707047</v>
      </c>
      <c r="B10401">
        <v>1</v>
      </c>
      <c r="C10401" t="s">
        <v>80</v>
      </c>
      <c r="D10401" t="s">
        <v>100</v>
      </c>
      <c r="E10401" t="s">
        <v>145</v>
      </c>
      <c r="F10401" t="s">
        <v>28139</v>
      </c>
      <c r="G10401" t="s">
        <v>181</v>
      </c>
      <c r="H10401" t="s">
        <v>135</v>
      </c>
      <c r="I10401" t="s">
        <v>136</v>
      </c>
      <c r="J10401" t="s">
        <v>137</v>
      </c>
      <c r="K10401" t="s">
        <v>138</v>
      </c>
      <c r="L10401" t="s">
        <v>28140</v>
      </c>
      <c r="M10401" t="s">
        <v>28141</v>
      </c>
      <c r="N10401">
        <v>0.96583333299999996</v>
      </c>
      <c r="O10401">
        <v>0</v>
      </c>
      <c r="P10401">
        <v>1</v>
      </c>
      <c r="Q10401">
        <v>0</v>
      </c>
      <c r="R10401">
        <v>0</v>
      </c>
      <c r="S10401">
        <v>0</v>
      </c>
      <c r="T10401">
        <v>0</v>
      </c>
      <c r="U10401">
        <v>0</v>
      </c>
      <c r="V10401">
        <v>0</v>
      </c>
      <c r="W10401">
        <v>0</v>
      </c>
      <c r="X10401">
        <v>0</v>
      </c>
      <c r="Y10401">
        <v>0</v>
      </c>
      <c r="Z10401">
        <v>0</v>
      </c>
      <c r="AA10401">
        <v>0</v>
      </c>
      <c r="AB10401">
        <v>0</v>
      </c>
      <c r="AC10401">
        <v>0</v>
      </c>
      <c r="AD10401">
        <v>0</v>
      </c>
      <c r="AE10401">
        <v>0</v>
      </c>
    </row>
    <row r="10402" spans="1:31" x14ac:dyDescent="0.3">
      <c r="A10402">
        <v>2706924</v>
      </c>
      <c r="B10402">
        <v>1</v>
      </c>
      <c r="C10402" t="s">
        <v>80</v>
      </c>
      <c r="D10402" t="s">
        <v>93</v>
      </c>
      <c r="E10402" t="s">
        <v>161</v>
      </c>
      <c r="F10402" t="s">
        <v>28142</v>
      </c>
      <c r="G10402" t="s">
        <v>163</v>
      </c>
      <c r="H10402" t="s">
        <v>135</v>
      </c>
      <c r="I10402" t="s">
        <v>136</v>
      </c>
      <c r="J10402" t="s">
        <v>137</v>
      </c>
      <c r="K10402" t="s">
        <v>138</v>
      </c>
      <c r="L10402" t="s">
        <v>28143</v>
      </c>
      <c r="M10402" t="s">
        <v>28144</v>
      </c>
      <c r="N10402">
        <v>5.1513888879999996</v>
      </c>
      <c r="O10402">
        <v>0</v>
      </c>
      <c r="P10402">
        <v>1</v>
      </c>
      <c r="Q10402">
        <v>0</v>
      </c>
      <c r="R10402">
        <v>2</v>
      </c>
      <c r="S10402">
        <v>0</v>
      </c>
      <c r="T10402">
        <v>3</v>
      </c>
      <c r="U10402">
        <v>0</v>
      </c>
      <c r="V10402">
        <v>0</v>
      </c>
      <c r="W10402">
        <v>0</v>
      </c>
      <c r="X10402">
        <v>1.24624564908224</v>
      </c>
      <c r="Y10402">
        <v>0</v>
      </c>
      <c r="Z10402">
        <v>5.1597966953951113</v>
      </c>
      <c r="AA10402">
        <v>0</v>
      </c>
      <c r="AB10402">
        <v>11.260811100719396</v>
      </c>
      <c r="AC10402">
        <v>0</v>
      </c>
      <c r="AD10402">
        <v>0</v>
      </c>
      <c r="AE10402">
        <v>17.666853445196747</v>
      </c>
    </row>
    <row r="10403" spans="1:31" x14ac:dyDescent="0.3">
      <c r="A10403">
        <v>2706718</v>
      </c>
      <c r="B10403">
        <v>1</v>
      </c>
      <c r="C10403" t="s">
        <v>80</v>
      </c>
      <c r="D10403" t="s">
        <v>103</v>
      </c>
      <c r="E10403" t="s">
        <v>132</v>
      </c>
      <c r="F10403" t="s">
        <v>332</v>
      </c>
      <c r="G10403" t="s">
        <v>170</v>
      </c>
      <c r="H10403" t="s">
        <v>135</v>
      </c>
      <c r="I10403" t="s">
        <v>136</v>
      </c>
      <c r="J10403" t="s">
        <v>137</v>
      </c>
      <c r="K10403" t="s">
        <v>138</v>
      </c>
      <c r="L10403" t="s">
        <v>28145</v>
      </c>
      <c r="M10403" t="s">
        <v>28146</v>
      </c>
      <c r="N10403">
        <v>0.16388888800000001</v>
      </c>
      <c r="O10403">
        <v>0</v>
      </c>
      <c r="P10403">
        <v>691</v>
      </c>
      <c r="Q10403">
        <v>0</v>
      </c>
      <c r="R10403">
        <v>4</v>
      </c>
      <c r="S10403">
        <v>0</v>
      </c>
      <c r="T10403">
        <v>30</v>
      </c>
      <c r="U10403">
        <v>0</v>
      </c>
      <c r="V10403">
        <v>0</v>
      </c>
      <c r="W10403">
        <v>0</v>
      </c>
      <c r="X10403">
        <v>25.6646697391832</v>
      </c>
      <c r="Y10403">
        <v>0</v>
      </c>
      <c r="Z10403">
        <v>1.8843221412883332E-2</v>
      </c>
      <c r="AA10403">
        <v>0</v>
      </c>
      <c r="AB10403">
        <v>6.0175868811808861</v>
      </c>
      <c r="AC10403">
        <v>0</v>
      </c>
      <c r="AD10403">
        <v>0</v>
      </c>
      <c r="AE10403">
        <v>31.701099841776969</v>
      </c>
    </row>
    <row r="10404" spans="1:31" x14ac:dyDescent="0.3">
      <c r="A10404">
        <v>2707327</v>
      </c>
      <c r="B10404">
        <v>2</v>
      </c>
      <c r="C10404" t="s">
        <v>80</v>
      </c>
      <c r="D10404" t="s">
        <v>90</v>
      </c>
      <c r="E10404" t="s">
        <v>132</v>
      </c>
      <c r="F10404" t="s">
        <v>28147</v>
      </c>
      <c r="G10404" t="s">
        <v>163</v>
      </c>
      <c r="H10404" t="s">
        <v>135</v>
      </c>
      <c r="I10404" t="s">
        <v>136</v>
      </c>
      <c r="J10404" t="s">
        <v>137</v>
      </c>
      <c r="K10404" t="s">
        <v>138</v>
      </c>
      <c r="L10404" t="s">
        <v>28148</v>
      </c>
      <c r="M10404" t="s">
        <v>28149</v>
      </c>
      <c r="N10404">
        <v>0.946944444</v>
      </c>
      <c r="O10404">
        <v>0</v>
      </c>
      <c r="P10404">
        <v>272</v>
      </c>
      <c r="Q10404">
        <v>0</v>
      </c>
      <c r="R10404">
        <v>0</v>
      </c>
      <c r="S10404">
        <v>0</v>
      </c>
      <c r="T10404">
        <v>9</v>
      </c>
      <c r="U10404">
        <v>0</v>
      </c>
      <c r="V10404">
        <v>0</v>
      </c>
      <c r="W10404">
        <v>0</v>
      </c>
      <c r="X10404">
        <v>71.007572414942189</v>
      </c>
      <c r="Y10404">
        <v>0</v>
      </c>
      <c r="Z10404">
        <v>0</v>
      </c>
      <c r="AA10404">
        <v>0</v>
      </c>
      <c r="AB10404">
        <v>6.2217519228283118</v>
      </c>
      <c r="AC10404">
        <v>0</v>
      </c>
      <c r="AD10404">
        <v>0</v>
      </c>
      <c r="AE10404">
        <v>77.229324337770507</v>
      </c>
    </row>
    <row r="10405" spans="1:31" x14ac:dyDescent="0.3">
      <c r="A10405">
        <v>2706795</v>
      </c>
      <c r="B10405">
        <v>1</v>
      </c>
      <c r="C10405" t="s">
        <v>81</v>
      </c>
      <c r="D10405" t="s">
        <v>127</v>
      </c>
      <c r="E10405" t="s">
        <v>213</v>
      </c>
      <c r="F10405" t="s">
        <v>28150</v>
      </c>
      <c r="G10405" t="s">
        <v>152</v>
      </c>
      <c r="H10405" t="s">
        <v>153</v>
      </c>
      <c r="I10405" t="s">
        <v>136</v>
      </c>
      <c r="J10405" t="s">
        <v>137</v>
      </c>
      <c r="K10405" t="s">
        <v>138</v>
      </c>
      <c r="L10405" t="s">
        <v>28151</v>
      </c>
      <c r="M10405" t="s">
        <v>28152</v>
      </c>
      <c r="N10405">
        <v>0.61944444399999998</v>
      </c>
      <c r="O10405">
        <v>0</v>
      </c>
      <c r="P10405">
        <v>229</v>
      </c>
      <c r="Q10405">
        <v>5</v>
      </c>
      <c r="R10405">
        <v>8</v>
      </c>
      <c r="S10405">
        <v>2</v>
      </c>
      <c r="T10405">
        <v>37</v>
      </c>
      <c r="U10405">
        <v>0</v>
      </c>
      <c r="V10405">
        <v>0</v>
      </c>
      <c r="W10405">
        <v>0</v>
      </c>
      <c r="X10405">
        <v>29.220101236273905</v>
      </c>
      <c r="Y10405">
        <v>0.34076043453666666</v>
      </c>
      <c r="Z10405">
        <v>5.9454265840520941</v>
      </c>
      <c r="AA10405">
        <v>4.4749299911210763</v>
      </c>
      <c r="AB10405">
        <v>15.972552287381598</v>
      </c>
      <c r="AC10405">
        <v>0</v>
      </c>
      <c r="AD10405">
        <v>0</v>
      </c>
      <c r="AE10405">
        <v>55.953770533365336</v>
      </c>
    </row>
    <row r="10406" spans="1:31" x14ac:dyDescent="0.3">
      <c r="A10406">
        <v>2706841</v>
      </c>
      <c r="B10406">
        <v>1</v>
      </c>
      <c r="C10406" t="s">
        <v>81</v>
      </c>
      <c r="D10406" t="s">
        <v>120</v>
      </c>
      <c r="E10406" t="s">
        <v>213</v>
      </c>
      <c r="F10406" t="s">
        <v>3821</v>
      </c>
      <c r="G10406" t="s">
        <v>300</v>
      </c>
      <c r="H10406" t="s">
        <v>153</v>
      </c>
      <c r="I10406" t="s">
        <v>136</v>
      </c>
      <c r="J10406" t="s">
        <v>137</v>
      </c>
      <c r="K10406" t="s">
        <v>210</v>
      </c>
      <c r="L10406" t="s">
        <v>28153</v>
      </c>
      <c r="M10406" t="s">
        <v>28154</v>
      </c>
      <c r="N10406">
        <v>3.1702777769999999</v>
      </c>
      <c r="O10406">
        <v>1</v>
      </c>
      <c r="P10406">
        <v>623</v>
      </c>
      <c r="Q10406">
        <v>32</v>
      </c>
      <c r="R10406">
        <v>50</v>
      </c>
      <c r="S10406">
        <v>5</v>
      </c>
      <c r="T10406">
        <v>43</v>
      </c>
      <c r="U10406">
        <v>1</v>
      </c>
      <c r="V10406">
        <v>1</v>
      </c>
      <c r="W10406">
        <v>0.71330091797000006</v>
      </c>
      <c r="X10406">
        <v>278.47860261972971</v>
      </c>
      <c r="Y10406">
        <v>21.97780081643484</v>
      </c>
      <c r="Z10406">
        <v>3.8198984770645885</v>
      </c>
      <c r="AA10406">
        <v>106.95509230096731</v>
      </c>
      <c r="AB10406">
        <v>57.057793897838728</v>
      </c>
      <c r="AC10406">
        <v>195.53060601300891</v>
      </c>
      <c r="AD10406">
        <v>278.08235974820911</v>
      </c>
      <c r="AE10406">
        <v>942.61545479122321</v>
      </c>
    </row>
    <row r="10407" spans="1:31" x14ac:dyDescent="0.3">
      <c r="A10407">
        <v>2707133</v>
      </c>
      <c r="B10407">
        <v>1</v>
      </c>
      <c r="C10407" t="s">
        <v>80</v>
      </c>
      <c r="D10407" t="s">
        <v>101</v>
      </c>
      <c r="E10407" t="s">
        <v>161</v>
      </c>
      <c r="F10407" t="s">
        <v>28155</v>
      </c>
      <c r="G10407" t="s">
        <v>170</v>
      </c>
      <c r="H10407" t="s">
        <v>135</v>
      </c>
      <c r="I10407" t="s">
        <v>136</v>
      </c>
      <c r="J10407" t="s">
        <v>137</v>
      </c>
      <c r="K10407" t="s">
        <v>138</v>
      </c>
      <c r="L10407" t="s">
        <v>28156</v>
      </c>
      <c r="M10407" t="s">
        <v>28157</v>
      </c>
      <c r="N10407">
        <v>2.3650000000000002</v>
      </c>
      <c r="O10407">
        <v>0</v>
      </c>
      <c r="P10407">
        <v>33</v>
      </c>
      <c r="Q10407">
        <v>0</v>
      </c>
      <c r="R10407">
        <v>0</v>
      </c>
      <c r="S10407">
        <v>0</v>
      </c>
      <c r="T10407">
        <v>9</v>
      </c>
      <c r="U10407">
        <v>0</v>
      </c>
      <c r="V10407">
        <v>0</v>
      </c>
      <c r="W10407">
        <v>0</v>
      </c>
      <c r="X10407">
        <v>10.538755303666232</v>
      </c>
      <c r="Y10407">
        <v>0</v>
      </c>
      <c r="Z10407">
        <v>0</v>
      </c>
      <c r="AA10407">
        <v>0</v>
      </c>
      <c r="AB10407">
        <v>25.979000106407771</v>
      </c>
      <c r="AC10407">
        <v>0</v>
      </c>
      <c r="AD10407">
        <v>0</v>
      </c>
      <c r="AE10407">
        <v>36.517755410074002</v>
      </c>
    </row>
    <row r="10408" spans="1:31" x14ac:dyDescent="0.3">
      <c r="A10408">
        <v>2707073</v>
      </c>
      <c r="B10408">
        <v>1</v>
      </c>
      <c r="C10408" t="s">
        <v>80</v>
      </c>
      <c r="D10408" t="s">
        <v>99</v>
      </c>
      <c r="E10408" t="s">
        <v>161</v>
      </c>
      <c r="F10408" t="s">
        <v>28158</v>
      </c>
      <c r="G10408" t="s">
        <v>163</v>
      </c>
      <c r="H10408" t="s">
        <v>135</v>
      </c>
      <c r="I10408" t="s">
        <v>136</v>
      </c>
      <c r="J10408" t="s">
        <v>137</v>
      </c>
      <c r="K10408" t="s">
        <v>138</v>
      </c>
      <c r="L10408" t="s">
        <v>28159</v>
      </c>
      <c r="M10408" t="s">
        <v>28160</v>
      </c>
      <c r="N10408">
        <v>1.6469444440000001</v>
      </c>
      <c r="O10408">
        <v>0</v>
      </c>
      <c r="P10408">
        <v>36</v>
      </c>
      <c r="Q10408">
        <v>0</v>
      </c>
      <c r="R10408">
        <v>0</v>
      </c>
      <c r="S10408">
        <v>0</v>
      </c>
      <c r="T10408">
        <v>6</v>
      </c>
      <c r="U10408">
        <v>0</v>
      </c>
      <c r="V10408">
        <v>0</v>
      </c>
      <c r="W10408">
        <v>0</v>
      </c>
      <c r="X10408">
        <v>8.6539438040497139</v>
      </c>
      <c r="Y10408">
        <v>0</v>
      </c>
      <c r="Z10408">
        <v>0</v>
      </c>
      <c r="AA10408">
        <v>0</v>
      </c>
      <c r="AB10408">
        <v>5.2041884990128651</v>
      </c>
      <c r="AC10408">
        <v>0</v>
      </c>
      <c r="AD10408">
        <v>0</v>
      </c>
      <c r="AE10408">
        <v>13.858132303062579</v>
      </c>
    </row>
    <row r="10409" spans="1:31" x14ac:dyDescent="0.3">
      <c r="A10409">
        <v>2706778</v>
      </c>
      <c r="B10409">
        <v>1</v>
      </c>
      <c r="C10409" t="s">
        <v>80</v>
      </c>
      <c r="D10409" t="s">
        <v>103</v>
      </c>
      <c r="E10409" t="s">
        <v>132</v>
      </c>
      <c r="F10409" t="s">
        <v>332</v>
      </c>
      <c r="G10409" t="s">
        <v>134</v>
      </c>
      <c r="H10409" t="s">
        <v>135</v>
      </c>
      <c r="I10409" t="s">
        <v>136</v>
      </c>
      <c r="J10409" t="s">
        <v>137</v>
      </c>
      <c r="K10409" t="s">
        <v>138</v>
      </c>
      <c r="L10409" t="s">
        <v>28161</v>
      </c>
      <c r="M10409" t="s">
        <v>28162</v>
      </c>
      <c r="N10409">
        <v>0.63055555500000005</v>
      </c>
      <c r="O10409">
        <v>0</v>
      </c>
      <c r="P10409">
        <v>691</v>
      </c>
      <c r="Q10409">
        <v>0</v>
      </c>
      <c r="R10409">
        <v>4</v>
      </c>
      <c r="S10409">
        <v>0</v>
      </c>
      <c r="T10409">
        <v>30</v>
      </c>
      <c r="U10409">
        <v>0</v>
      </c>
      <c r="V10409">
        <v>0</v>
      </c>
      <c r="W10409">
        <v>0</v>
      </c>
      <c r="X10409">
        <v>97.779176301657245</v>
      </c>
      <c r="Y10409">
        <v>0</v>
      </c>
      <c r="Z10409">
        <v>7.4681573357838343E-2</v>
      </c>
      <c r="AA10409">
        <v>0</v>
      </c>
      <c r="AB10409">
        <v>24.019935961008631</v>
      </c>
      <c r="AC10409">
        <v>0</v>
      </c>
      <c r="AD10409">
        <v>0</v>
      </c>
      <c r="AE10409">
        <v>121.87379383602371</v>
      </c>
    </row>
    <row r="10410" spans="1:31" x14ac:dyDescent="0.3">
      <c r="A10410">
        <v>2706695</v>
      </c>
      <c r="B10410">
        <v>1</v>
      </c>
      <c r="C10410" t="s">
        <v>80</v>
      </c>
      <c r="D10410" t="s">
        <v>93</v>
      </c>
      <c r="E10410" t="s">
        <v>161</v>
      </c>
      <c r="F10410" t="s">
        <v>28163</v>
      </c>
      <c r="G10410" t="s">
        <v>163</v>
      </c>
      <c r="H10410" t="s">
        <v>135</v>
      </c>
      <c r="I10410" t="s">
        <v>136</v>
      </c>
      <c r="J10410" t="s">
        <v>137</v>
      </c>
      <c r="K10410" t="s">
        <v>138</v>
      </c>
      <c r="L10410" t="s">
        <v>28164</v>
      </c>
      <c r="M10410" t="s">
        <v>28165</v>
      </c>
      <c r="N10410">
        <v>2.090833333</v>
      </c>
      <c r="O10410">
        <v>0</v>
      </c>
      <c r="P10410">
        <v>78</v>
      </c>
      <c r="Q10410">
        <v>0</v>
      </c>
      <c r="R10410">
        <v>0</v>
      </c>
      <c r="S10410">
        <v>0</v>
      </c>
      <c r="T10410">
        <v>18</v>
      </c>
      <c r="U10410">
        <v>0</v>
      </c>
      <c r="V10410">
        <v>0</v>
      </c>
      <c r="W10410">
        <v>0</v>
      </c>
      <c r="X10410">
        <v>29.383654361282368</v>
      </c>
      <c r="Y10410">
        <v>0</v>
      </c>
      <c r="Z10410">
        <v>0</v>
      </c>
      <c r="AA10410">
        <v>0</v>
      </c>
      <c r="AB10410">
        <v>48.038174415920238</v>
      </c>
      <c r="AC10410">
        <v>0</v>
      </c>
      <c r="AD10410">
        <v>0</v>
      </c>
      <c r="AE10410">
        <v>77.421828777202606</v>
      </c>
    </row>
    <row r="10411" spans="1:31" x14ac:dyDescent="0.3">
      <c r="A10411">
        <v>2706881</v>
      </c>
      <c r="B10411">
        <v>1</v>
      </c>
      <c r="C10411" t="s">
        <v>80</v>
      </c>
      <c r="D10411" t="s">
        <v>103</v>
      </c>
      <c r="E10411" t="s">
        <v>150</v>
      </c>
      <c r="F10411" t="s">
        <v>28166</v>
      </c>
      <c r="G10411" t="s">
        <v>2358</v>
      </c>
      <c r="H10411" t="s">
        <v>153</v>
      </c>
      <c r="I10411" t="s">
        <v>136</v>
      </c>
      <c r="J10411" t="s">
        <v>137</v>
      </c>
      <c r="K10411" t="s">
        <v>138</v>
      </c>
      <c r="L10411" t="s">
        <v>28167</v>
      </c>
      <c r="M10411" t="s">
        <v>28168</v>
      </c>
      <c r="N10411">
        <v>2.6752777769999998</v>
      </c>
      <c r="O10411">
        <v>0</v>
      </c>
      <c r="P10411">
        <v>0</v>
      </c>
      <c r="Q10411">
        <v>0</v>
      </c>
      <c r="R10411">
        <v>0</v>
      </c>
      <c r="S10411">
        <v>12</v>
      </c>
      <c r="T10411">
        <v>0</v>
      </c>
      <c r="U10411">
        <v>0</v>
      </c>
      <c r="V10411">
        <v>0</v>
      </c>
      <c r="W10411">
        <v>0</v>
      </c>
      <c r="X10411">
        <v>0</v>
      </c>
      <c r="Y10411">
        <v>0</v>
      </c>
      <c r="Z10411">
        <v>0</v>
      </c>
      <c r="AA10411">
        <v>0</v>
      </c>
      <c r="AB10411">
        <v>0</v>
      </c>
      <c r="AC10411">
        <v>0</v>
      </c>
      <c r="AD10411">
        <v>0</v>
      </c>
      <c r="AE10411">
        <v>0</v>
      </c>
    </row>
    <row r="10412" spans="1:31" x14ac:dyDescent="0.3">
      <c r="A10412">
        <v>2706987</v>
      </c>
      <c r="B10412">
        <v>1</v>
      </c>
      <c r="C10412" t="s">
        <v>81</v>
      </c>
      <c r="D10412" t="s">
        <v>120</v>
      </c>
      <c r="E10412" t="s">
        <v>156</v>
      </c>
      <c r="F10412" t="s">
        <v>6017</v>
      </c>
      <c r="G10412" t="s">
        <v>209</v>
      </c>
      <c r="H10412" t="s">
        <v>153</v>
      </c>
      <c r="I10412" t="s">
        <v>136</v>
      </c>
      <c r="J10412" t="s">
        <v>137</v>
      </c>
      <c r="K10412" t="s">
        <v>210</v>
      </c>
      <c r="L10412" t="s">
        <v>28169</v>
      </c>
      <c r="M10412" t="s">
        <v>28170</v>
      </c>
      <c r="N10412">
        <v>5.2319444439999998</v>
      </c>
      <c r="O10412">
        <v>0</v>
      </c>
      <c r="P10412">
        <v>341</v>
      </c>
      <c r="Q10412">
        <v>8</v>
      </c>
      <c r="R10412">
        <v>16</v>
      </c>
      <c r="S10412">
        <v>0</v>
      </c>
      <c r="T10412">
        <v>29</v>
      </c>
      <c r="U10412">
        <v>0</v>
      </c>
      <c r="V10412">
        <v>0</v>
      </c>
      <c r="W10412">
        <v>0</v>
      </c>
      <c r="X10412">
        <v>330.38290292377587</v>
      </c>
      <c r="Y10412">
        <v>0</v>
      </c>
      <c r="Z10412">
        <v>9.100658622792194</v>
      </c>
      <c r="AA10412">
        <v>0</v>
      </c>
      <c r="AB10412">
        <v>115.40877076032913</v>
      </c>
      <c r="AC10412">
        <v>0</v>
      </c>
      <c r="AD10412">
        <v>0</v>
      </c>
      <c r="AE10412">
        <v>454.89233230689717</v>
      </c>
    </row>
    <row r="10413" spans="1:31" x14ac:dyDescent="0.3">
      <c r="A10413">
        <v>2706878</v>
      </c>
      <c r="B10413">
        <v>1</v>
      </c>
      <c r="C10413" t="s">
        <v>81</v>
      </c>
      <c r="D10413" t="s">
        <v>112</v>
      </c>
      <c r="E10413" t="s">
        <v>132</v>
      </c>
      <c r="F10413" t="s">
        <v>28171</v>
      </c>
      <c r="G10413" t="s">
        <v>1141</v>
      </c>
      <c r="H10413" t="s">
        <v>135</v>
      </c>
      <c r="I10413" t="s">
        <v>136</v>
      </c>
      <c r="J10413" t="s">
        <v>137</v>
      </c>
      <c r="K10413" t="s">
        <v>138</v>
      </c>
      <c r="L10413" t="s">
        <v>28172</v>
      </c>
      <c r="M10413" t="s">
        <v>28173</v>
      </c>
      <c r="N10413">
        <v>0.65777777699999995</v>
      </c>
      <c r="O10413">
        <v>0</v>
      </c>
      <c r="P10413">
        <v>1</v>
      </c>
      <c r="Q10413">
        <v>0</v>
      </c>
      <c r="R10413">
        <v>0</v>
      </c>
      <c r="S10413">
        <v>0</v>
      </c>
      <c r="T10413">
        <v>1</v>
      </c>
      <c r="U10413">
        <v>0</v>
      </c>
      <c r="V10413">
        <v>0</v>
      </c>
      <c r="W10413">
        <v>0</v>
      </c>
      <c r="X10413">
        <v>0.26550398705742662</v>
      </c>
      <c r="Y10413">
        <v>0</v>
      </c>
      <c r="Z10413">
        <v>0</v>
      </c>
      <c r="AA10413">
        <v>0</v>
      </c>
      <c r="AB10413">
        <v>0</v>
      </c>
      <c r="AC10413">
        <v>0</v>
      </c>
      <c r="AD10413">
        <v>0</v>
      </c>
      <c r="AE10413">
        <v>0.26550398705742662</v>
      </c>
    </row>
    <row r="10414" spans="1:31" x14ac:dyDescent="0.3">
      <c r="A10414">
        <v>2706901</v>
      </c>
      <c r="B10414">
        <v>1</v>
      </c>
      <c r="C10414" t="s">
        <v>81</v>
      </c>
      <c r="D10414" t="s">
        <v>122</v>
      </c>
      <c r="E10414" t="s">
        <v>150</v>
      </c>
      <c r="F10414" t="s">
        <v>678</v>
      </c>
      <c r="G10414" t="s">
        <v>152</v>
      </c>
      <c r="H10414" t="s">
        <v>153</v>
      </c>
      <c r="I10414" t="s">
        <v>136</v>
      </c>
      <c r="J10414" t="s">
        <v>137</v>
      </c>
      <c r="K10414" t="s">
        <v>138</v>
      </c>
      <c r="L10414" t="s">
        <v>28174</v>
      </c>
      <c r="M10414" t="s">
        <v>28175</v>
      </c>
      <c r="N10414">
        <v>0.81722222200000005</v>
      </c>
      <c r="O10414">
        <v>0</v>
      </c>
      <c r="P10414">
        <v>138</v>
      </c>
      <c r="Q10414">
        <v>0</v>
      </c>
      <c r="R10414">
        <v>0</v>
      </c>
      <c r="S10414">
        <v>14</v>
      </c>
      <c r="T10414">
        <v>12</v>
      </c>
      <c r="U10414">
        <v>1</v>
      </c>
      <c r="V10414">
        <v>0</v>
      </c>
      <c r="W10414">
        <v>0</v>
      </c>
      <c r="X10414">
        <v>11.025117644537996</v>
      </c>
      <c r="Y10414">
        <v>0</v>
      </c>
      <c r="Z10414">
        <v>0</v>
      </c>
      <c r="AA10414">
        <v>8.2328424123780639</v>
      </c>
      <c r="AB10414">
        <v>6.4102407385919467</v>
      </c>
      <c r="AC10414">
        <v>0</v>
      </c>
      <c r="AD10414">
        <v>0</v>
      </c>
      <c r="AE10414">
        <v>25.668200795508007</v>
      </c>
    </row>
    <row r="10415" spans="1:31" x14ac:dyDescent="0.3">
      <c r="A10415">
        <v>2706927</v>
      </c>
      <c r="B10415">
        <v>1</v>
      </c>
      <c r="C10415" t="s">
        <v>81</v>
      </c>
      <c r="D10415" t="s">
        <v>113</v>
      </c>
      <c r="E10415" t="s">
        <v>161</v>
      </c>
      <c r="F10415" t="s">
        <v>15576</v>
      </c>
      <c r="G10415" t="s">
        <v>163</v>
      </c>
      <c r="H10415" t="s">
        <v>135</v>
      </c>
      <c r="I10415" t="s">
        <v>136</v>
      </c>
      <c r="J10415" t="s">
        <v>137</v>
      </c>
      <c r="K10415" t="s">
        <v>138</v>
      </c>
      <c r="L10415" t="s">
        <v>28176</v>
      </c>
      <c r="M10415" t="s">
        <v>28177</v>
      </c>
      <c r="N10415">
        <v>2.3163888880000001</v>
      </c>
      <c r="O10415">
        <v>0</v>
      </c>
      <c r="P10415">
        <v>9</v>
      </c>
      <c r="Q10415">
        <v>0</v>
      </c>
      <c r="R10415">
        <v>1</v>
      </c>
      <c r="S10415">
        <v>0</v>
      </c>
      <c r="T10415">
        <v>1</v>
      </c>
      <c r="U10415">
        <v>0</v>
      </c>
      <c r="V10415">
        <v>0</v>
      </c>
      <c r="W10415">
        <v>0</v>
      </c>
      <c r="X10415">
        <v>0.45055662526416668</v>
      </c>
      <c r="Y10415">
        <v>0</v>
      </c>
      <c r="Z10415">
        <v>1.8650640192572725</v>
      </c>
      <c r="AA10415">
        <v>0</v>
      </c>
      <c r="AB10415">
        <v>0</v>
      </c>
      <c r="AC10415">
        <v>0</v>
      </c>
      <c r="AD10415">
        <v>0</v>
      </c>
      <c r="AE10415">
        <v>2.3156206445214393</v>
      </c>
    </row>
    <row r="10416" spans="1:31" x14ac:dyDescent="0.3">
      <c r="A10416">
        <v>2707299</v>
      </c>
      <c r="B10416">
        <v>1</v>
      </c>
      <c r="C10416" t="s">
        <v>80</v>
      </c>
      <c r="D10416" t="s">
        <v>99</v>
      </c>
      <c r="E10416" t="s">
        <v>161</v>
      </c>
      <c r="F10416" t="s">
        <v>28178</v>
      </c>
      <c r="G10416" t="s">
        <v>163</v>
      </c>
      <c r="H10416" t="s">
        <v>135</v>
      </c>
      <c r="I10416" t="s">
        <v>136</v>
      </c>
      <c r="J10416" t="s">
        <v>137</v>
      </c>
      <c r="K10416" t="s">
        <v>138</v>
      </c>
      <c r="L10416" t="s">
        <v>28179</v>
      </c>
      <c r="M10416" t="s">
        <v>28180</v>
      </c>
      <c r="N10416">
        <v>4.4522222219999996</v>
      </c>
      <c r="O10416">
        <v>0</v>
      </c>
      <c r="P10416">
        <v>59</v>
      </c>
      <c r="Q10416">
        <v>0</v>
      </c>
      <c r="R10416">
        <v>0</v>
      </c>
      <c r="S10416">
        <v>0</v>
      </c>
      <c r="T10416">
        <v>0</v>
      </c>
      <c r="U10416">
        <v>0</v>
      </c>
      <c r="V10416">
        <v>0</v>
      </c>
      <c r="W10416">
        <v>0</v>
      </c>
      <c r="X10416">
        <v>48.913748339168976</v>
      </c>
      <c r="Y10416">
        <v>0</v>
      </c>
      <c r="Z10416">
        <v>0</v>
      </c>
      <c r="AA10416">
        <v>0</v>
      </c>
      <c r="AB10416">
        <v>0</v>
      </c>
      <c r="AC10416">
        <v>0</v>
      </c>
      <c r="AD10416">
        <v>0</v>
      </c>
      <c r="AE10416">
        <v>48.913748339168976</v>
      </c>
    </row>
    <row r="10417" spans="1:31" x14ac:dyDescent="0.3">
      <c r="A10417">
        <v>2706801</v>
      </c>
      <c r="B10417">
        <v>1</v>
      </c>
      <c r="C10417" t="s">
        <v>80</v>
      </c>
      <c r="D10417" t="s">
        <v>105</v>
      </c>
      <c r="E10417" t="s">
        <v>161</v>
      </c>
      <c r="F10417" t="s">
        <v>28181</v>
      </c>
      <c r="G10417" t="s">
        <v>158</v>
      </c>
      <c r="H10417" t="s">
        <v>135</v>
      </c>
      <c r="I10417" t="s">
        <v>136</v>
      </c>
      <c r="J10417" t="s">
        <v>3</v>
      </c>
      <c r="K10417" t="s">
        <v>138</v>
      </c>
      <c r="L10417" t="s">
        <v>28182</v>
      </c>
      <c r="M10417" t="s">
        <v>28183</v>
      </c>
      <c r="N10417">
        <v>2.7374999999999998</v>
      </c>
      <c r="O10417">
        <v>0</v>
      </c>
      <c r="P10417">
        <v>186</v>
      </c>
      <c r="Q10417">
        <v>0</v>
      </c>
      <c r="R10417">
        <v>0</v>
      </c>
      <c r="S10417">
        <v>0</v>
      </c>
      <c r="T10417">
        <v>33</v>
      </c>
      <c r="U10417">
        <v>0</v>
      </c>
      <c r="V10417">
        <v>0</v>
      </c>
      <c r="W10417">
        <v>0</v>
      </c>
      <c r="X10417">
        <v>109.08028129064274</v>
      </c>
      <c r="Y10417">
        <v>0</v>
      </c>
      <c r="Z10417">
        <v>0</v>
      </c>
      <c r="AA10417">
        <v>0</v>
      </c>
      <c r="AB10417">
        <v>83.979690788999747</v>
      </c>
      <c r="AC10417">
        <v>0</v>
      </c>
      <c r="AD10417">
        <v>0</v>
      </c>
      <c r="AE10417">
        <v>193.05997207964248</v>
      </c>
    </row>
    <row r="10418" spans="1:31" x14ac:dyDescent="0.3">
      <c r="A10418">
        <v>2707442</v>
      </c>
      <c r="B10418">
        <v>1</v>
      </c>
      <c r="C10418" t="s">
        <v>80</v>
      </c>
      <c r="D10418" t="s">
        <v>82</v>
      </c>
      <c r="E10418" t="s">
        <v>145</v>
      </c>
      <c r="F10418" t="s">
        <v>28184</v>
      </c>
      <c r="G10418" t="s">
        <v>158</v>
      </c>
      <c r="H10418" t="s">
        <v>135</v>
      </c>
      <c r="I10418" t="s">
        <v>136</v>
      </c>
      <c r="J10418" t="s">
        <v>3</v>
      </c>
      <c r="K10418" t="s">
        <v>138</v>
      </c>
      <c r="L10418" t="s">
        <v>28185</v>
      </c>
      <c r="M10418" t="s">
        <v>28186</v>
      </c>
      <c r="N10418">
        <v>5.2374999999999998</v>
      </c>
      <c r="O10418">
        <v>0</v>
      </c>
      <c r="P10418">
        <v>0</v>
      </c>
      <c r="Q10418">
        <v>0</v>
      </c>
      <c r="R10418">
        <v>0</v>
      </c>
      <c r="S10418">
        <v>0</v>
      </c>
      <c r="T10418">
        <v>3</v>
      </c>
      <c r="U10418">
        <v>0</v>
      </c>
      <c r="V10418">
        <v>0</v>
      </c>
      <c r="W10418">
        <v>0</v>
      </c>
      <c r="X10418">
        <v>0</v>
      </c>
      <c r="Y10418">
        <v>0</v>
      </c>
      <c r="Z10418">
        <v>0</v>
      </c>
      <c r="AA10418">
        <v>0</v>
      </c>
      <c r="AB10418">
        <v>4.7340008149337498</v>
      </c>
      <c r="AC10418">
        <v>0</v>
      </c>
      <c r="AD10418">
        <v>0</v>
      </c>
      <c r="AE10418">
        <v>4.7340008149337498</v>
      </c>
    </row>
    <row r="10419" spans="1:31" x14ac:dyDescent="0.3">
      <c r="A10419">
        <v>2706672</v>
      </c>
      <c r="B10419">
        <v>1</v>
      </c>
      <c r="C10419" t="s">
        <v>80</v>
      </c>
      <c r="D10419" t="s">
        <v>96</v>
      </c>
      <c r="E10419" t="s">
        <v>156</v>
      </c>
      <c r="F10419" t="s">
        <v>28187</v>
      </c>
      <c r="G10419" t="s">
        <v>2209</v>
      </c>
      <c r="H10419" t="s">
        <v>153</v>
      </c>
      <c r="I10419" t="s">
        <v>136</v>
      </c>
      <c r="J10419" t="s">
        <v>137</v>
      </c>
      <c r="K10419" t="s">
        <v>138</v>
      </c>
      <c r="L10419" t="s">
        <v>28188</v>
      </c>
      <c r="M10419" t="s">
        <v>28189</v>
      </c>
      <c r="N10419">
        <v>3.4424999999999999</v>
      </c>
      <c r="O10419">
        <v>0</v>
      </c>
      <c r="P10419">
        <v>0</v>
      </c>
      <c r="Q10419">
        <v>0</v>
      </c>
      <c r="R10419">
        <v>0</v>
      </c>
      <c r="S10419">
        <v>0</v>
      </c>
      <c r="T10419">
        <v>0</v>
      </c>
      <c r="U10419">
        <v>1</v>
      </c>
      <c r="V10419">
        <v>0</v>
      </c>
      <c r="W10419">
        <v>0</v>
      </c>
      <c r="X10419">
        <v>0</v>
      </c>
      <c r="Y10419">
        <v>0</v>
      </c>
      <c r="Z10419">
        <v>0</v>
      </c>
      <c r="AA10419">
        <v>0</v>
      </c>
      <c r="AB10419">
        <v>0</v>
      </c>
      <c r="AC10419">
        <v>1436.3372333929433</v>
      </c>
      <c r="AD10419">
        <v>0</v>
      </c>
      <c r="AE10419">
        <v>1436.3372333929433</v>
      </c>
    </row>
    <row r="10420" spans="1:31" x14ac:dyDescent="0.3">
      <c r="A10420">
        <v>2706715</v>
      </c>
      <c r="B10420">
        <v>1</v>
      </c>
      <c r="C10420" t="s">
        <v>80</v>
      </c>
      <c r="D10420" t="s">
        <v>93</v>
      </c>
      <c r="E10420" t="s">
        <v>161</v>
      </c>
      <c r="F10420" t="s">
        <v>28190</v>
      </c>
      <c r="G10420" t="s">
        <v>163</v>
      </c>
      <c r="H10420" t="s">
        <v>135</v>
      </c>
      <c r="I10420" t="s">
        <v>136</v>
      </c>
      <c r="J10420" t="s">
        <v>137</v>
      </c>
      <c r="K10420" t="s">
        <v>138</v>
      </c>
      <c r="L10420" t="s">
        <v>28191</v>
      </c>
      <c r="M10420" t="s">
        <v>28192</v>
      </c>
      <c r="N10420">
        <v>1.2375</v>
      </c>
      <c r="O10420">
        <v>0</v>
      </c>
      <c r="P10420">
        <v>1</v>
      </c>
      <c r="Q10420">
        <v>0</v>
      </c>
      <c r="R10420">
        <v>7</v>
      </c>
      <c r="S10420">
        <v>0</v>
      </c>
      <c r="T10420">
        <v>1</v>
      </c>
      <c r="U10420">
        <v>0</v>
      </c>
      <c r="V10420">
        <v>0</v>
      </c>
      <c r="W10420">
        <v>0</v>
      </c>
      <c r="X10420">
        <v>0.76613023699912497</v>
      </c>
      <c r="Y10420">
        <v>0</v>
      </c>
      <c r="Z10420">
        <v>3.6074852937550799</v>
      </c>
      <c r="AA10420">
        <v>0</v>
      </c>
      <c r="AB10420">
        <v>0</v>
      </c>
      <c r="AC10420">
        <v>0</v>
      </c>
      <c r="AD10420">
        <v>0</v>
      </c>
      <c r="AE10420">
        <v>4.3736155307542051</v>
      </c>
    </row>
    <row r="10421" spans="1:31" x14ac:dyDescent="0.3">
      <c r="A10421">
        <v>2706864</v>
      </c>
      <c r="B10421">
        <v>1</v>
      </c>
      <c r="C10421" t="s">
        <v>80</v>
      </c>
      <c r="D10421" t="s">
        <v>101</v>
      </c>
      <c r="E10421" t="s">
        <v>156</v>
      </c>
      <c r="F10421" t="s">
        <v>28193</v>
      </c>
      <c r="G10421" t="s">
        <v>152</v>
      </c>
      <c r="H10421" t="s">
        <v>153</v>
      </c>
      <c r="I10421" t="s">
        <v>136</v>
      </c>
      <c r="J10421" t="s">
        <v>137</v>
      </c>
      <c r="K10421" t="s">
        <v>138</v>
      </c>
      <c r="L10421" t="s">
        <v>28194</v>
      </c>
      <c r="M10421" t="s">
        <v>28195</v>
      </c>
      <c r="N10421">
        <v>0.61444444399999998</v>
      </c>
      <c r="O10421">
        <v>0</v>
      </c>
      <c r="P10421">
        <v>932</v>
      </c>
      <c r="Q10421">
        <v>0</v>
      </c>
      <c r="R10421">
        <v>0</v>
      </c>
      <c r="S10421">
        <v>0</v>
      </c>
      <c r="T10421">
        <v>97</v>
      </c>
      <c r="U10421">
        <v>0</v>
      </c>
      <c r="V10421">
        <v>0</v>
      </c>
      <c r="W10421">
        <v>0</v>
      </c>
      <c r="X10421">
        <v>71.842997739564936</v>
      </c>
      <c r="Y10421">
        <v>0</v>
      </c>
      <c r="Z10421">
        <v>0</v>
      </c>
      <c r="AA10421">
        <v>0</v>
      </c>
      <c r="AB10421">
        <v>90.073203269997691</v>
      </c>
      <c r="AC10421">
        <v>0</v>
      </c>
      <c r="AD10421">
        <v>0</v>
      </c>
      <c r="AE10421">
        <v>161.91620100956263</v>
      </c>
    </row>
    <row r="10422" spans="1:31" x14ac:dyDescent="0.3">
      <c r="A10422">
        <v>2707007</v>
      </c>
      <c r="B10422">
        <v>1</v>
      </c>
      <c r="C10422" t="s">
        <v>81</v>
      </c>
      <c r="D10422" t="s">
        <v>115</v>
      </c>
      <c r="E10422" t="s">
        <v>156</v>
      </c>
      <c r="F10422" t="s">
        <v>28196</v>
      </c>
      <c r="G10422" t="s">
        <v>862</v>
      </c>
      <c r="H10422" t="s">
        <v>153</v>
      </c>
      <c r="I10422" t="s">
        <v>136</v>
      </c>
      <c r="J10422" t="s">
        <v>137</v>
      </c>
      <c r="K10422" t="s">
        <v>138</v>
      </c>
      <c r="L10422" t="s">
        <v>28197</v>
      </c>
      <c r="M10422" t="s">
        <v>28198</v>
      </c>
      <c r="N10422">
        <v>0.89333333299999995</v>
      </c>
      <c r="O10422">
        <v>0</v>
      </c>
      <c r="P10422">
        <v>2</v>
      </c>
      <c r="Q10422">
        <v>0</v>
      </c>
      <c r="R10422">
        <v>1</v>
      </c>
      <c r="S10422">
        <v>0</v>
      </c>
      <c r="T10422">
        <v>6</v>
      </c>
      <c r="U10422">
        <v>0</v>
      </c>
      <c r="V10422">
        <v>0</v>
      </c>
      <c r="W10422">
        <v>0</v>
      </c>
      <c r="X10422">
        <v>7.5494308650627506E-2</v>
      </c>
      <c r="Y10422">
        <v>0</v>
      </c>
      <c r="Z10422">
        <v>0</v>
      </c>
      <c r="AA10422">
        <v>0</v>
      </c>
      <c r="AB10422">
        <v>18.169856731100381</v>
      </c>
      <c r="AC10422">
        <v>0</v>
      </c>
      <c r="AD10422">
        <v>0</v>
      </c>
      <c r="AE10422">
        <v>18.245351039751007</v>
      </c>
    </row>
    <row r="10423" spans="1:31" x14ac:dyDescent="0.3">
      <c r="A10423">
        <v>2707107</v>
      </c>
      <c r="B10423">
        <v>1</v>
      </c>
      <c r="C10423" t="s">
        <v>81</v>
      </c>
      <c r="D10423" t="s">
        <v>119</v>
      </c>
      <c r="E10423" t="s">
        <v>156</v>
      </c>
      <c r="F10423" t="s">
        <v>28199</v>
      </c>
      <c r="G10423" t="s">
        <v>185</v>
      </c>
      <c r="H10423" t="s">
        <v>153</v>
      </c>
      <c r="I10423" t="s">
        <v>136</v>
      </c>
      <c r="J10423" t="s">
        <v>137</v>
      </c>
      <c r="K10423" t="s">
        <v>138</v>
      </c>
      <c r="L10423" t="s">
        <v>28200</v>
      </c>
      <c r="M10423" t="s">
        <v>28201</v>
      </c>
      <c r="N10423">
        <v>0.62388888799999997</v>
      </c>
      <c r="O10423">
        <v>0</v>
      </c>
      <c r="P10423">
        <v>90</v>
      </c>
      <c r="Q10423">
        <v>0</v>
      </c>
      <c r="R10423">
        <v>6</v>
      </c>
      <c r="S10423">
        <v>0</v>
      </c>
      <c r="T10423">
        <v>2</v>
      </c>
      <c r="U10423">
        <v>0</v>
      </c>
      <c r="V10423">
        <v>0</v>
      </c>
      <c r="W10423">
        <v>0</v>
      </c>
      <c r="X10423">
        <v>6.8549386612283332</v>
      </c>
      <c r="Y10423">
        <v>0</v>
      </c>
      <c r="Z10423">
        <v>0</v>
      </c>
      <c r="AA10423">
        <v>0</v>
      </c>
      <c r="AB10423">
        <v>0.44463366871422505</v>
      </c>
      <c r="AC10423">
        <v>0</v>
      </c>
      <c r="AD10423">
        <v>0</v>
      </c>
      <c r="AE10423">
        <v>7.2995723299425581</v>
      </c>
    </row>
    <row r="10424" spans="1:31" x14ac:dyDescent="0.3">
      <c r="A10424">
        <v>2706890</v>
      </c>
      <c r="B10424">
        <v>1</v>
      </c>
      <c r="C10424" t="s">
        <v>81</v>
      </c>
      <c r="D10424" t="s">
        <v>116</v>
      </c>
      <c r="E10424" t="s">
        <v>213</v>
      </c>
      <c r="F10424" t="s">
        <v>3296</v>
      </c>
      <c r="G10424" t="s">
        <v>152</v>
      </c>
      <c r="H10424" t="s">
        <v>153</v>
      </c>
      <c r="I10424" t="s">
        <v>136</v>
      </c>
      <c r="J10424" t="s">
        <v>137</v>
      </c>
      <c r="K10424" t="s">
        <v>138</v>
      </c>
      <c r="L10424" t="s">
        <v>28202</v>
      </c>
      <c r="M10424" t="s">
        <v>28203</v>
      </c>
      <c r="N10424">
        <v>0.25750000000000001</v>
      </c>
      <c r="O10424">
        <v>0</v>
      </c>
      <c r="P10424">
        <v>797</v>
      </c>
      <c r="Q10424">
        <v>4</v>
      </c>
      <c r="R10424">
        <v>44</v>
      </c>
      <c r="S10424">
        <v>0</v>
      </c>
      <c r="T10424">
        <v>108</v>
      </c>
      <c r="U10424">
        <v>1</v>
      </c>
      <c r="V10424">
        <v>0</v>
      </c>
      <c r="W10424">
        <v>0</v>
      </c>
      <c r="X10424">
        <v>37.153215277294954</v>
      </c>
      <c r="Y10424">
        <v>1.2876373961488277</v>
      </c>
      <c r="Z10424">
        <v>2.0028211417813124</v>
      </c>
      <c r="AA10424">
        <v>0</v>
      </c>
      <c r="AB10424">
        <v>9.8293658999905897</v>
      </c>
      <c r="AC10424">
        <v>4.8314783262549978</v>
      </c>
      <c r="AD10424">
        <v>0</v>
      </c>
      <c r="AE10424">
        <v>55.104518041470683</v>
      </c>
    </row>
    <row r="10425" spans="1:31" x14ac:dyDescent="0.3">
      <c r="A10425">
        <v>2707222</v>
      </c>
      <c r="B10425">
        <v>1</v>
      </c>
      <c r="C10425" t="s">
        <v>80</v>
      </c>
      <c r="D10425" t="s">
        <v>82</v>
      </c>
      <c r="E10425" t="s">
        <v>145</v>
      </c>
      <c r="F10425" t="s">
        <v>28204</v>
      </c>
      <c r="G10425" t="s">
        <v>230</v>
      </c>
      <c r="H10425" t="s">
        <v>135</v>
      </c>
      <c r="I10425" t="s">
        <v>136</v>
      </c>
      <c r="J10425" t="s">
        <v>137</v>
      </c>
      <c r="K10425" t="s">
        <v>138</v>
      </c>
      <c r="L10425" t="s">
        <v>28205</v>
      </c>
      <c r="M10425" t="s">
        <v>28206</v>
      </c>
      <c r="N10425">
        <v>1.369722222</v>
      </c>
      <c r="O10425">
        <v>0</v>
      </c>
      <c r="P10425">
        <v>2</v>
      </c>
      <c r="Q10425">
        <v>0</v>
      </c>
      <c r="R10425">
        <v>0</v>
      </c>
      <c r="S10425">
        <v>0</v>
      </c>
      <c r="T10425">
        <v>0</v>
      </c>
      <c r="U10425">
        <v>0</v>
      </c>
      <c r="V10425">
        <v>0</v>
      </c>
      <c r="W10425">
        <v>0</v>
      </c>
      <c r="X10425">
        <v>0.51781508245536756</v>
      </c>
      <c r="Y10425">
        <v>0</v>
      </c>
      <c r="Z10425">
        <v>0</v>
      </c>
      <c r="AA10425">
        <v>0</v>
      </c>
      <c r="AB10425">
        <v>0</v>
      </c>
      <c r="AC10425">
        <v>0</v>
      </c>
      <c r="AD10425">
        <v>0</v>
      </c>
      <c r="AE10425">
        <v>0.51781508245536756</v>
      </c>
    </row>
    <row r="10426" spans="1:31" x14ac:dyDescent="0.3">
      <c r="A10426">
        <v>2706913</v>
      </c>
      <c r="B10426">
        <v>1</v>
      </c>
      <c r="C10426" t="s">
        <v>80</v>
      </c>
      <c r="D10426" t="s">
        <v>96</v>
      </c>
      <c r="E10426" t="s">
        <v>213</v>
      </c>
      <c r="F10426" t="s">
        <v>19447</v>
      </c>
      <c r="G10426" t="s">
        <v>300</v>
      </c>
      <c r="H10426" t="s">
        <v>153</v>
      </c>
      <c r="I10426" t="s">
        <v>136</v>
      </c>
      <c r="J10426" t="s">
        <v>137</v>
      </c>
      <c r="K10426" t="s">
        <v>210</v>
      </c>
      <c r="L10426" t="s">
        <v>28207</v>
      </c>
      <c r="M10426" t="s">
        <v>28208</v>
      </c>
      <c r="N10426">
        <v>3.3744444439999999</v>
      </c>
      <c r="O10426">
        <v>1</v>
      </c>
      <c r="P10426">
        <v>1289</v>
      </c>
      <c r="Q10426">
        <v>0</v>
      </c>
      <c r="R10426">
        <v>17</v>
      </c>
      <c r="S10426">
        <v>3</v>
      </c>
      <c r="T10426">
        <v>140</v>
      </c>
      <c r="U10426">
        <v>0</v>
      </c>
      <c r="V10426">
        <v>0</v>
      </c>
      <c r="W10426">
        <v>4.9810403124952636</v>
      </c>
      <c r="X10426">
        <v>1174.4055955096494</v>
      </c>
      <c r="Y10426">
        <v>0</v>
      </c>
      <c r="Z10426">
        <v>3.0512831202881601</v>
      </c>
      <c r="AA10426">
        <v>138.1425457338346</v>
      </c>
      <c r="AB10426">
        <v>411.41481078980689</v>
      </c>
      <c r="AC10426">
        <v>0</v>
      </c>
      <c r="AD10426">
        <v>0</v>
      </c>
      <c r="AE10426">
        <v>1731.9952754660744</v>
      </c>
    </row>
    <row r="10427" spans="1:31" x14ac:dyDescent="0.3">
      <c r="A10427">
        <v>2706867</v>
      </c>
      <c r="B10427">
        <v>1</v>
      </c>
      <c r="C10427" t="s">
        <v>80</v>
      </c>
      <c r="D10427" t="s">
        <v>86</v>
      </c>
      <c r="E10427" t="s">
        <v>161</v>
      </c>
      <c r="F10427" t="s">
        <v>28209</v>
      </c>
      <c r="G10427" t="s">
        <v>209</v>
      </c>
      <c r="H10427" t="s">
        <v>135</v>
      </c>
      <c r="I10427" t="s">
        <v>136</v>
      </c>
      <c r="J10427" t="s">
        <v>137</v>
      </c>
      <c r="K10427" t="s">
        <v>210</v>
      </c>
      <c r="L10427" t="s">
        <v>28210</v>
      </c>
      <c r="M10427" t="s">
        <v>28211</v>
      </c>
      <c r="N10427">
        <v>7.0413888880000002</v>
      </c>
      <c r="O10427">
        <v>0</v>
      </c>
      <c r="P10427">
        <v>67</v>
      </c>
      <c r="Q10427">
        <v>0</v>
      </c>
      <c r="R10427">
        <v>4</v>
      </c>
      <c r="S10427">
        <v>0</v>
      </c>
      <c r="T10427">
        <v>5</v>
      </c>
      <c r="U10427">
        <v>0</v>
      </c>
      <c r="V10427">
        <v>0</v>
      </c>
      <c r="W10427">
        <v>0</v>
      </c>
      <c r="X10427">
        <v>314.69205280932488</v>
      </c>
      <c r="Y10427">
        <v>0</v>
      </c>
      <c r="Z10427">
        <v>8.2666832984398564</v>
      </c>
      <c r="AA10427">
        <v>0</v>
      </c>
      <c r="AB10427">
        <v>23.17949052489033</v>
      </c>
      <c r="AC10427">
        <v>0</v>
      </c>
      <c r="AD10427">
        <v>0</v>
      </c>
      <c r="AE10427">
        <v>346.13822663265506</v>
      </c>
    </row>
    <row r="10428" spans="1:31" x14ac:dyDescent="0.3">
      <c r="A10428">
        <v>2707318</v>
      </c>
      <c r="B10428">
        <v>2</v>
      </c>
      <c r="C10428" t="s">
        <v>81</v>
      </c>
      <c r="D10428" t="s">
        <v>123</v>
      </c>
      <c r="E10428" t="s">
        <v>132</v>
      </c>
      <c r="F10428" t="s">
        <v>28212</v>
      </c>
      <c r="G10428" t="s">
        <v>181</v>
      </c>
      <c r="H10428" t="s">
        <v>135</v>
      </c>
      <c r="I10428" t="s">
        <v>136</v>
      </c>
      <c r="J10428" t="s">
        <v>137</v>
      </c>
      <c r="K10428" t="s">
        <v>138</v>
      </c>
      <c r="L10428" t="s">
        <v>28213</v>
      </c>
      <c r="M10428" t="s">
        <v>28214</v>
      </c>
      <c r="N10428">
        <v>2.338333333</v>
      </c>
      <c r="O10428">
        <v>0</v>
      </c>
      <c r="P10428">
        <v>0</v>
      </c>
      <c r="Q10428">
        <v>0</v>
      </c>
      <c r="R10428">
        <v>0</v>
      </c>
      <c r="S10428">
        <v>0</v>
      </c>
      <c r="T10428">
        <v>30</v>
      </c>
      <c r="U10428">
        <v>0</v>
      </c>
      <c r="V10428">
        <v>1</v>
      </c>
      <c r="W10428">
        <v>0</v>
      </c>
      <c r="X10428">
        <v>0</v>
      </c>
      <c r="Y10428">
        <v>0</v>
      </c>
      <c r="Z10428">
        <v>0</v>
      </c>
      <c r="AA10428">
        <v>0</v>
      </c>
      <c r="AB10428">
        <v>95.748883743939786</v>
      </c>
      <c r="AC10428">
        <v>0</v>
      </c>
      <c r="AD10428">
        <v>16.64615746032085</v>
      </c>
      <c r="AE10428">
        <v>112.39504120426064</v>
      </c>
    </row>
    <row r="10429" spans="1:31" x14ac:dyDescent="0.3">
      <c r="A10429">
        <v>2706973</v>
      </c>
      <c r="B10429">
        <v>1</v>
      </c>
      <c r="C10429" t="s">
        <v>80</v>
      </c>
      <c r="D10429" t="s">
        <v>105</v>
      </c>
      <c r="E10429" t="s">
        <v>145</v>
      </c>
      <c r="F10429" t="s">
        <v>28215</v>
      </c>
      <c r="G10429" t="s">
        <v>158</v>
      </c>
      <c r="H10429" t="s">
        <v>135</v>
      </c>
      <c r="I10429" t="s">
        <v>136</v>
      </c>
      <c r="J10429" t="s">
        <v>3</v>
      </c>
      <c r="K10429" t="s">
        <v>138</v>
      </c>
      <c r="L10429" t="s">
        <v>28216</v>
      </c>
      <c r="M10429" t="s">
        <v>28217</v>
      </c>
      <c r="N10429">
        <v>4.5863888880000001</v>
      </c>
      <c r="O10429">
        <v>0</v>
      </c>
      <c r="P10429">
        <v>0</v>
      </c>
      <c r="Q10429">
        <v>0</v>
      </c>
      <c r="R10429">
        <v>0</v>
      </c>
      <c r="S10429">
        <v>0</v>
      </c>
      <c r="T10429">
        <v>2</v>
      </c>
      <c r="U10429">
        <v>0</v>
      </c>
      <c r="V10429">
        <v>0</v>
      </c>
      <c r="W10429">
        <v>0</v>
      </c>
      <c r="X10429">
        <v>0</v>
      </c>
      <c r="Y10429">
        <v>0</v>
      </c>
      <c r="Z10429">
        <v>0</v>
      </c>
      <c r="AA10429">
        <v>0</v>
      </c>
      <c r="AB10429">
        <v>27.501449574092106</v>
      </c>
      <c r="AC10429">
        <v>0</v>
      </c>
      <c r="AD10429">
        <v>0</v>
      </c>
      <c r="AE10429">
        <v>27.501449574092106</v>
      </c>
    </row>
    <row r="10430" spans="1:31" x14ac:dyDescent="0.3">
      <c r="A10430">
        <v>2706641</v>
      </c>
      <c r="B10430">
        <v>1</v>
      </c>
      <c r="C10430" t="s">
        <v>81</v>
      </c>
      <c r="D10430" t="s">
        <v>118</v>
      </c>
      <c r="E10430" t="s">
        <v>161</v>
      </c>
      <c r="F10430" t="s">
        <v>28218</v>
      </c>
      <c r="G10430" t="s">
        <v>170</v>
      </c>
      <c r="H10430" t="s">
        <v>135</v>
      </c>
      <c r="I10430" t="s">
        <v>136</v>
      </c>
      <c r="J10430" t="s">
        <v>137</v>
      </c>
      <c r="K10430" t="s">
        <v>138</v>
      </c>
      <c r="L10430" t="s">
        <v>28219</v>
      </c>
      <c r="M10430" t="s">
        <v>28220</v>
      </c>
      <c r="N10430">
        <v>0.455555555</v>
      </c>
      <c r="O10430">
        <v>0</v>
      </c>
      <c r="P10430">
        <v>4</v>
      </c>
      <c r="Q10430">
        <v>0</v>
      </c>
      <c r="R10430">
        <v>2</v>
      </c>
      <c r="S10430">
        <v>0</v>
      </c>
      <c r="T10430">
        <v>1</v>
      </c>
      <c r="U10430">
        <v>0</v>
      </c>
      <c r="V10430">
        <v>0</v>
      </c>
      <c r="W10430">
        <v>0</v>
      </c>
      <c r="X10430">
        <v>0.14472803468704001</v>
      </c>
      <c r="Y10430">
        <v>0</v>
      </c>
      <c r="Z10430">
        <v>0</v>
      </c>
      <c r="AA10430">
        <v>0</v>
      </c>
      <c r="AB10430">
        <v>2.6675303705413336E-2</v>
      </c>
      <c r="AC10430">
        <v>0</v>
      </c>
      <c r="AD10430">
        <v>0</v>
      </c>
      <c r="AE10430">
        <v>0.17140333839245336</v>
      </c>
    </row>
    <row r="10431" spans="1:31" x14ac:dyDescent="0.3">
      <c r="A10431">
        <v>2707116</v>
      </c>
      <c r="B10431">
        <v>1</v>
      </c>
      <c r="C10431" t="s">
        <v>80</v>
      </c>
      <c r="D10431" t="s">
        <v>106</v>
      </c>
      <c r="E10431" t="s">
        <v>145</v>
      </c>
      <c r="F10431" t="s">
        <v>28221</v>
      </c>
      <c r="G10431" t="s">
        <v>2533</v>
      </c>
      <c r="H10431" t="s">
        <v>135</v>
      </c>
      <c r="I10431" t="s">
        <v>136</v>
      </c>
      <c r="J10431" t="s">
        <v>137</v>
      </c>
      <c r="K10431" t="s">
        <v>138</v>
      </c>
      <c r="L10431" t="s">
        <v>28222</v>
      </c>
      <c r="M10431" t="s">
        <v>28223</v>
      </c>
      <c r="N10431">
        <v>2.7188888879999999</v>
      </c>
      <c r="O10431">
        <v>0</v>
      </c>
      <c r="P10431">
        <v>1</v>
      </c>
      <c r="Q10431">
        <v>0</v>
      </c>
      <c r="R10431">
        <v>0</v>
      </c>
      <c r="S10431">
        <v>0</v>
      </c>
      <c r="T10431">
        <v>0</v>
      </c>
      <c r="U10431">
        <v>0</v>
      </c>
      <c r="V10431">
        <v>0</v>
      </c>
      <c r="W10431">
        <v>0</v>
      </c>
      <c r="X10431">
        <v>0.53418034134250003</v>
      </c>
      <c r="Y10431">
        <v>0</v>
      </c>
      <c r="Z10431">
        <v>0</v>
      </c>
      <c r="AA10431">
        <v>0</v>
      </c>
      <c r="AB10431">
        <v>0</v>
      </c>
      <c r="AC10431">
        <v>0</v>
      </c>
      <c r="AD10431">
        <v>0</v>
      </c>
      <c r="AE10431">
        <v>0.53418034134250003</v>
      </c>
    </row>
    <row r="10432" spans="1:31" x14ac:dyDescent="0.3">
      <c r="A10432">
        <v>2706830</v>
      </c>
      <c r="B10432">
        <v>1</v>
      </c>
      <c r="C10432" t="s">
        <v>80</v>
      </c>
      <c r="D10432" t="s">
        <v>106</v>
      </c>
      <c r="E10432" t="s">
        <v>213</v>
      </c>
      <c r="F10432" t="s">
        <v>28224</v>
      </c>
      <c r="G10432" t="s">
        <v>925</v>
      </c>
      <c r="H10432" t="s">
        <v>153</v>
      </c>
      <c r="I10432" t="s">
        <v>136</v>
      </c>
      <c r="J10432" t="s">
        <v>137</v>
      </c>
      <c r="K10432" t="s">
        <v>210</v>
      </c>
      <c r="L10432" t="s">
        <v>28225</v>
      </c>
      <c r="M10432" t="s">
        <v>28226</v>
      </c>
      <c r="N10432">
        <v>1.118055555</v>
      </c>
      <c r="O10432">
        <v>1</v>
      </c>
      <c r="P10432">
        <v>97</v>
      </c>
      <c r="Q10432">
        <v>8</v>
      </c>
      <c r="R10432">
        <v>57</v>
      </c>
      <c r="S10432">
        <v>8</v>
      </c>
      <c r="T10432">
        <v>27</v>
      </c>
      <c r="U10432">
        <v>0</v>
      </c>
      <c r="V10432">
        <v>0</v>
      </c>
      <c r="W10432">
        <v>0.15986125664026499</v>
      </c>
      <c r="X10432">
        <v>19.877314162058276</v>
      </c>
      <c r="Y10432">
        <v>35.584140727523248</v>
      </c>
      <c r="Z10432">
        <v>32.390428981902971</v>
      </c>
      <c r="AA10432">
        <v>51.334537884966991</v>
      </c>
      <c r="AB10432">
        <v>11.5829059957852</v>
      </c>
      <c r="AC10432">
        <v>0</v>
      </c>
      <c r="AD10432">
        <v>0</v>
      </c>
      <c r="AE10432">
        <v>150.92918900887696</v>
      </c>
    </row>
    <row r="10433" spans="1:31" x14ac:dyDescent="0.3">
      <c r="A10433">
        <v>2707096</v>
      </c>
      <c r="B10433">
        <v>1</v>
      </c>
      <c r="C10433" t="s">
        <v>80</v>
      </c>
      <c r="D10433" t="s">
        <v>94</v>
      </c>
      <c r="E10433" t="s">
        <v>132</v>
      </c>
      <c r="F10433" t="s">
        <v>28227</v>
      </c>
      <c r="G10433" t="s">
        <v>170</v>
      </c>
      <c r="H10433" t="s">
        <v>135</v>
      </c>
      <c r="I10433" t="s">
        <v>136</v>
      </c>
      <c r="J10433" t="s">
        <v>137</v>
      </c>
      <c r="K10433" t="s">
        <v>138</v>
      </c>
      <c r="L10433" t="s">
        <v>28228</v>
      </c>
      <c r="M10433" t="s">
        <v>28229</v>
      </c>
      <c r="N10433">
        <v>1.1702777769999999</v>
      </c>
      <c r="O10433">
        <v>0</v>
      </c>
      <c r="P10433">
        <v>12</v>
      </c>
      <c r="Q10433">
        <v>0</v>
      </c>
      <c r="R10433">
        <v>15</v>
      </c>
      <c r="S10433">
        <v>0</v>
      </c>
      <c r="T10433">
        <v>8</v>
      </c>
      <c r="U10433">
        <v>0</v>
      </c>
      <c r="V10433">
        <v>0</v>
      </c>
      <c r="W10433">
        <v>0</v>
      </c>
      <c r="X10433">
        <v>2.0798451567304626</v>
      </c>
      <c r="Y10433">
        <v>0</v>
      </c>
      <c r="Z10433">
        <v>4.5747694299753601</v>
      </c>
      <c r="AA10433">
        <v>0</v>
      </c>
      <c r="AB10433">
        <v>3.9342201784872799</v>
      </c>
      <c r="AC10433">
        <v>0</v>
      </c>
      <c r="AD10433">
        <v>0</v>
      </c>
      <c r="AE10433">
        <v>10.588834765193102</v>
      </c>
    </row>
    <row r="10434" spans="1:31" x14ac:dyDescent="0.3">
      <c r="A10434">
        <v>2706996</v>
      </c>
      <c r="B10434">
        <v>1</v>
      </c>
      <c r="C10434" t="s">
        <v>80</v>
      </c>
      <c r="D10434" t="s">
        <v>96</v>
      </c>
      <c r="E10434" t="s">
        <v>145</v>
      </c>
      <c r="F10434" t="s">
        <v>28230</v>
      </c>
      <c r="G10434" t="s">
        <v>147</v>
      </c>
      <c r="H10434" t="s">
        <v>135</v>
      </c>
      <c r="I10434" t="s">
        <v>136</v>
      </c>
      <c r="J10434" t="s">
        <v>137</v>
      </c>
      <c r="K10434" t="s">
        <v>138</v>
      </c>
      <c r="L10434" t="s">
        <v>28231</v>
      </c>
      <c r="M10434" t="s">
        <v>28232</v>
      </c>
      <c r="N10434">
        <v>1.9455555550000001</v>
      </c>
      <c r="O10434">
        <v>0</v>
      </c>
      <c r="P10434">
        <v>1</v>
      </c>
      <c r="Q10434">
        <v>0</v>
      </c>
      <c r="R10434">
        <v>0</v>
      </c>
      <c r="S10434">
        <v>0</v>
      </c>
      <c r="T10434">
        <v>0</v>
      </c>
      <c r="U10434">
        <v>0</v>
      </c>
      <c r="V10434">
        <v>0</v>
      </c>
      <c r="W10434">
        <v>0</v>
      </c>
      <c r="X10434">
        <v>0</v>
      </c>
      <c r="Y10434">
        <v>0</v>
      </c>
      <c r="Z10434">
        <v>0</v>
      </c>
      <c r="AA10434">
        <v>0</v>
      </c>
      <c r="AB10434">
        <v>0</v>
      </c>
      <c r="AC10434">
        <v>0</v>
      </c>
      <c r="AD10434">
        <v>0</v>
      </c>
      <c r="AE10434">
        <v>0</v>
      </c>
    </row>
    <row r="10435" spans="1:31" x14ac:dyDescent="0.3">
      <c r="A10435">
        <v>2706671</v>
      </c>
      <c r="B10435">
        <v>2</v>
      </c>
      <c r="C10435" t="s">
        <v>80</v>
      </c>
      <c r="D10435" t="s">
        <v>93</v>
      </c>
      <c r="E10435" t="s">
        <v>132</v>
      </c>
      <c r="F10435" t="s">
        <v>28233</v>
      </c>
      <c r="G10435" t="s">
        <v>163</v>
      </c>
      <c r="H10435" t="s">
        <v>135</v>
      </c>
      <c r="I10435" t="s">
        <v>136</v>
      </c>
      <c r="J10435" t="s">
        <v>137</v>
      </c>
      <c r="K10435" t="s">
        <v>138</v>
      </c>
      <c r="L10435" t="s">
        <v>28234</v>
      </c>
      <c r="M10435" t="s">
        <v>28235</v>
      </c>
      <c r="N10435">
        <v>0.45222222200000001</v>
      </c>
      <c r="O10435">
        <v>0</v>
      </c>
      <c r="P10435">
        <v>13</v>
      </c>
      <c r="Q10435">
        <v>0</v>
      </c>
      <c r="R10435">
        <v>24</v>
      </c>
      <c r="S10435">
        <v>0</v>
      </c>
      <c r="T10435">
        <v>4</v>
      </c>
      <c r="U10435">
        <v>0</v>
      </c>
      <c r="V10435">
        <v>0</v>
      </c>
      <c r="W10435">
        <v>0</v>
      </c>
      <c r="X10435">
        <v>0.77209132708576</v>
      </c>
      <c r="Y10435">
        <v>0</v>
      </c>
      <c r="Z10435">
        <v>13.470669203315424</v>
      </c>
      <c r="AA10435">
        <v>0</v>
      </c>
      <c r="AB10435">
        <v>0.74989964269219989</v>
      </c>
      <c r="AC10435">
        <v>0</v>
      </c>
      <c r="AD10435">
        <v>0</v>
      </c>
      <c r="AE10435">
        <v>14.992660173093384</v>
      </c>
    </row>
    <row r="10436" spans="1:31" x14ac:dyDescent="0.3">
      <c r="A10436">
        <v>2707408</v>
      </c>
      <c r="B10436">
        <v>1</v>
      </c>
      <c r="C10436" t="s">
        <v>80</v>
      </c>
      <c r="D10436" t="s">
        <v>105</v>
      </c>
      <c r="E10436" t="s">
        <v>161</v>
      </c>
      <c r="F10436" t="s">
        <v>1911</v>
      </c>
      <c r="G10436" t="s">
        <v>163</v>
      </c>
      <c r="H10436" t="s">
        <v>135</v>
      </c>
      <c r="I10436" t="s">
        <v>136</v>
      </c>
      <c r="J10436" t="s">
        <v>137</v>
      </c>
      <c r="K10436" t="s">
        <v>138</v>
      </c>
      <c r="L10436" t="s">
        <v>28236</v>
      </c>
      <c r="M10436" t="s">
        <v>28237</v>
      </c>
      <c r="N10436">
        <v>1.903333333</v>
      </c>
      <c r="O10436">
        <v>0</v>
      </c>
      <c r="P10436">
        <v>10</v>
      </c>
      <c r="Q10436">
        <v>0</v>
      </c>
      <c r="R10436">
        <v>0</v>
      </c>
      <c r="S10436">
        <v>0</v>
      </c>
      <c r="T10436">
        <v>0</v>
      </c>
      <c r="U10436">
        <v>0</v>
      </c>
      <c r="V10436">
        <v>0</v>
      </c>
      <c r="W10436">
        <v>0</v>
      </c>
      <c r="X10436">
        <v>2.4268837678187252</v>
      </c>
      <c r="Y10436">
        <v>0</v>
      </c>
      <c r="Z10436">
        <v>0</v>
      </c>
      <c r="AA10436">
        <v>0</v>
      </c>
      <c r="AB10436">
        <v>0</v>
      </c>
      <c r="AC10436">
        <v>0</v>
      </c>
      <c r="AD10436">
        <v>0</v>
      </c>
      <c r="AE10436">
        <v>2.4268837678187252</v>
      </c>
    </row>
    <row r="10437" spans="1:31" x14ac:dyDescent="0.3">
      <c r="A10437">
        <v>2707053</v>
      </c>
      <c r="B10437">
        <v>1</v>
      </c>
      <c r="C10437" t="s">
        <v>80</v>
      </c>
      <c r="D10437" t="s">
        <v>104</v>
      </c>
      <c r="E10437" t="s">
        <v>161</v>
      </c>
      <c r="F10437" t="s">
        <v>28238</v>
      </c>
      <c r="G10437" t="s">
        <v>163</v>
      </c>
      <c r="H10437" t="s">
        <v>135</v>
      </c>
      <c r="I10437" t="s">
        <v>136</v>
      </c>
      <c r="J10437" t="s">
        <v>137</v>
      </c>
      <c r="K10437" t="s">
        <v>138</v>
      </c>
      <c r="L10437" t="s">
        <v>28239</v>
      </c>
      <c r="M10437" t="s">
        <v>28240</v>
      </c>
      <c r="N10437">
        <v>2.3113888880000002</v>
      </c>
      <c r="O10437">
        <v>0</v>
      </c>
      <c r="P10437">
        <v>64</v>
      </c>
      <c r="Q10437">
        <v>0</v>
      </c>
      <c r="R10437">
        <v>0</v>
      </c>
      <c r="S10437">
        <v>0</v>
      </c>
      <c r="T10437">
        <v>16</v>
      </c>
      <c r="U10437">
        <v>0</v>
      </c>
      <c r="V10437">
        <v>0</v>
      </c>
      <c r="W10437">
        <v>0</v>
      </c>
      <c r="X10437">
        <v>23.045995312562173</v>
      </c>
      <c r="Y10437">
        <v>0</v>
      </c>
      <c r="Z10437">
        <v>0</v>
      </c>
      <c r="AA10437">
        <v>0</v>
      </c>
      <c r="AB10437">
        <v>15.922128687371041</v>
      </c>
      <c r="AC10437">
        <v>0</v>
      </c>
      <c r="AD10437">
        <v>0</v>
      </c>
      <c r="AE10437">
        <v>38.968123999933212</v>
      </c>
    </row>
    <row r="10438" spans="1:31" x14ac:dyDescent="0.3">
      <c r="A10438">
        <v>2707059</v>
      </c>
      <c r="B10438">
        <v>1</v>
      </c>
      <c r="C10438" t="s">
        <v>81</v>
      </c>
      <c r="D10438" t="s">
        <v>112</v>
      </c>
      <c r="E10438" t="s">
        <v>132</v>
      </c>
      <c r="F10438" t="s">
        <v>28241</v>
      </c>
      <c r="G10438" t="s">
        <v>170</v>
      </c>
      <c r="H10438" t="s">
        <v>135</v>
      </c>
      <c r="I10438" t="s">
        <v>136</v>
      </c>
      <c r="J10438" t="s">
        <v>137</v>
      </c>
      <c r="K10438" t="s">
        <v>138</v>
      </c>
      <c r="L10438" t="s">
        <v>28242</v>
      </c>
      <c r="M10438" t="s">
        <v>28243</v>
      </c>
      <c r="N10438">
        <v>0.56027777700000003</v>
      </c>
      <c r="O10438">
        <v>0</v>
      </c>
      <c r="P10438">
        <v>500</v>
      </c>
      <c r="Q10438">
        <v>0</v>
      </c>
      <c r="R10438">
        <v>4</v>
      </c>
      <c r="S10438">
        <v>0</v>
      </c>
      <c r="T10438">
        <v>14</v>
      </c>
      <c r="U10438">
        <v>0</v>
      </c>
      <c r="V10438">
        <v>0</v>
      </c>
      <c r="W10438">
        <v>0</v>
      </c>
      <c r="X10438">
        <v>49.080737848129459</v>
      </c>
      <c r="Y10438">
        <v>0</v>
      </c>
      <c r="Z10438">
        <v>0</v>
      </c>
      <c r="AA10438">
        <v>0</v>
      </c>
      <c r="AB10438">
        <v>6.2767126157454873</v>
      </c>
      <c r="AC10438">
        <v>0</v>
      </c>
      <c r="AD10438">
        <v>0</v>
      </c>
      <c r="AE10438">
        <v>55.357450463874947</v>
      </c>
    </row>
    <row r="10439" spans="1:31" x14ac:dyDescent="0.3">
      <c r="A10439">
        <v>2706810</v>
      </c>
      <c r="B10439">
        <v>1</v>
      </c>
      <c r="C10439" t="s">
        <v>80</v>
      </c>
      <c r="D10439" t="s">
        <v>110</v>
      </c>
      <c r="E10439" t="s">
        <v>161</v>
      </c>
      <c r="F10439" t="s">
        <v>28244</v>
      </c>
      <c r="G10439" t="s">
        <v>393</v>
      </c>
      <c r="H10439" t="s">
        <v>135</v>
      </c>
      <c r="I10439" t="s">
        <v>136</v>
      </c>
      <c r="J10439" t="s">
        <v>137</v>
      </c>
      <c r="K10439" t="s">
        <v>138</v>
      </c>
      <c r="L10439" t="s">
        <v>28245</v>
      </c>
      <c r="M10439" t="s">
        <v>28246</v>
      </c>
      <c r="N10439">
        <v>1.3911111110000001</v>
      </c>
      <c r="O10439">
        <v>0</v>
      </c>
      <c r="P10439">
        <v>14</v>
      </c>
      <c r="Q10439">
        <v>0</v>
      </c>
      <c r="R10439">
        <v>0</v>
      </c>
      <c r="S10439">
        <v>0</v>
      </c>
      <c r="T10439">
        <v>19</v>
      </c>
      <c r="U10439">
        <v>0</v>
      </c>
      <c r="V10439">
        <v>0</v>
      </c>
      <c r="W10439">
        <v>0</v>
      </c>
      <c r="X10439">
        <v>2.3606324354153996</v>
      </c>
      <c r="Y10439">
        <v>0</v>
      </c>
      <c r="Z10439">
        <v>0</v>
      </c>
      <c r="AA10439">
        <v>0</v>
      </c>
      <c r="AB10439">
        <v>12.377601078835188</v>
      </c>
      <c r="AC10439">
        <v>0</v>
      </c>
      <c r="AD10439">
        <v>0</v>
      </c>
      <c r="AE10439">
        <v>14.738233514250588</v>
      </c>
    </row>
    <row r="10440" spans="1:31" x14ac:dyDescent="0.3">
      <c r="A10440">
        <v>2706761</v>
      </c>
      <c r="B10440">
        <v>1</v>
      </c>
      <c r="C10440" t="s">
        <v>81</v>
      </c>
      <c r="D10440" t="s">
        <v>112</v>
      </c>
      <c r="E10440" t="s">
        <v>156</v>
      </c>
      <c r="F10440" t="s">
        <v>5626</v>
      </c>
      <c r="G10440" t="s">
        <v>209</v>
      </c>
      <c r="H10440" t="s">
        <v>153</v>
      </c>
      <c r="I10440" t="s">
        <v>136</v>
      </c>
      <c r="J10440" t="s">
        <v>137</v>
      </c>
      <c r="K10440" t="s">
        <v>210</v>
      </c>
      <c r="L10440" t="s">
        <v>28247</v>
      </c>
      <c r="M10440" t="s">
        <v>28248</v>
      </c>
      <c r="N10440">
        <v>7.8688888879999999</v>
      </c>
      <c r="O10440">
        <v>2</v>
      </c>
      <c r="P10440">
        <v>77</v>
      </c>
      <c r="Q10440">
        <v>57</v>
      </c>
      <c r="R10440">
        <v>84</v>
      </c>
      <c r="S10440">
        <v>9</v>
      </c>
      <c r="T10440">
        <v>1</v>
      </c>
      <c r="U10440">
        <v>1</v>
      </c>
      <c r="V10440">
        <v>0</v>
      </c>
      <c r="W10440">
        <v>3.0197588297333331</v>
      </c>
      <c r="X10440">
        <v>60.336245725720808</v>
      </c>
      <c r="Y10440">
        <v>316.12112701324025</v>
      </c>
      <c r="Z10440">
        <v>42.693584395794623</v>
      </c>
      <c r="AA10440">
        <v>86.419398881780793</v>
      </c>
      <c r="AB10440">
        <v>10.969740546343001</v>
      </c>
      <c r="AC10440">
        <v>493.71081420096215</v>
      </c>
      <c r="AD10440">
        <v>0</v>
      </c>
      <c r="AE10440">
        <v>1013.2706695935749</v>
      </c>
    </row>
    <row r="10441" spans="1:31" x14ac:dyDescent="0.3">
      <c r="A10441">
        <v>2706724</v>
      </c>
      <c r="B10441">
        <v>1</v>
      </c>
      <c r="C10441" t="s">
        <v>81</v>
      </c>
      <c r="D10441" t="s">
        <v>123</v>
      </c>
      <c r="E10441" t="s">
        <v>161</v>
      </c>
      <c r="F10441" t="s">
        <v>28249</v>
      </c>
      <c r="G10441" t="s">
        <v>170</v>
      </c>
      <c r="H10441" t="s">
        <v>135</v>
      </c>
      <c r="I10441" t="s">
        <v>136</v>
      </c>
      <c r="J10441" t="s">
        <v>137</v>
      </c>
      <c r="K10441" t="s">
        <v>138</v>
      </c>
      <c r="L10441" t="s">
        <v>28250</v>
      </c>
      <c r="M10441" t="s">
        <v>28251</v>
      </c>
      <c r="N10441">
        <v>1.3958333329999999</v>
      </c>
      <c r="O10441">
        <v>0</v>
      </c>
      <c r="P10441">
        <v>484</v>
      </c>
      <c r="Q10441">
        <v>0</v>
      </c>
      <c r="R10441">
        <v>0</v>
      </c>
      <c r="S10441">
        <v>0</v>
      </c>
      <c r="T10441">
        <v>20</v>
      </c>
      <c r="U10441">
        <v>0</v>
      </c>
      <c r="V10441">
        <v>0</v>
      </c>
      <c r="W10441">
        <v>0</v>
      </c>
      <c r="X10441">
        <v>113.42015353666515</v>
      </c>
      <c r="Y10441">
        <v>0</v>
      </c>
      <c r="Z10441">
        <v>0</v>
      </c>
      <c r="AA10441">
        <v>0</v>
      </c>
      <c r="AB10441">
        <v>10.963570912016042</v>
      </c>
      <c r="AC10441">
        <v>0</v>
      </c>
      <c r="AD10441">
        <v>0</v>
      </c>
      <c r="AE10441">
        <v>124.38372444868119</v>
      </c>
    </row>
    <row r="10442" spans="1:31" x14ac:dyDescent="0.3">
      <c r="A10442">
        <v>2706906</v>
      </c>
      <c r="B10442">
        <v>2</v>
      </c>
      <c r="C10442" t="s">
        <v>81</v>
      </c>
      <c r="D10442" t="s">
        <v>118</v>
      </c>
      <c r="E10442" t="s">
        <v>156</v>
      </c>
      <c r="F10442" t="s">
        <v>1885</v>
      </c>
      <c r="G10442" t="s">
        <v>185</v>
      </c>
      <c r="H10442" t="s">
        <v>153</v>
      </c>
      <c r="I10442" t="s">
        <v>136</v>
      </c>
      <c r="J10442" t="s">
        <v>137</v>
      </c>
      <c r="K10442" t="s">
        <v>138</v>
      </c>
      <c r="L10442" t="s">
        <v>28252</v>
      </c>
      <c r="M10442" t="s">
        <v>28253</v>
      </c>
      <c r="N10442">
        <v>1.260277777</v>
      </c>
      <c r="O10442">
        <v>15</v>
      </c>
      <c r="P10442">
        <v>1404</v>
      </c>
      <c r="Q10442">
        <v>195</v>
      </c>
      <c r="R10442">
        <v>177</v>
      </c>
      <c r="S10442">
        <v>17</v>
      </c>
      <c r="T10442">
        <v>113</v>
      </c>
      <c r="U10442">
        <v>0</v>
      </c>
      <c r="V10442">
        <v>0</v>
      </c>
      <c r="W10442">
        <v>13.072390802498042</v>
      </c>
      <c r="X10442">
        <v>176.01472074002456</v>
      </c>
      <c r="Y10442">
        <v>219.9459639942817</v>
      </c>
      <c r="Z10442">
        <v>24.051133998737555</v>
      </c>
      <c r="AA10442">
        <v>47.867708585715256</v>
      </c>
      <c r="AB10442">
        <v>52.926991185487843</v>
      </c>
      <c r="AC10442">
        <v>0</v>
      </c>
      <c r="AD10442">
        <v>0</v>
      </c>
      <c r="AE10442">
        <v>533.87890930674496</v>
      </c>
    </row>
    <row r="10443" spans="1:31" x14ac:dyDescent="0.3">
      <c r="A10443">
        <v>2707411</v>
      </c>
      <c r="B10443">
        <v>1</v>
      </c>
      <c r="C10443" t="s">
        <v>80</v>
      </c>
      <c r="D10443" t="s">
        <v>97</v>
      </c>
      <c r="E10443" t="s">
        <v>145</v>
      </c>
      <c r="F10443" t="s">
        <v>28254</v>
      </c>
      <c r="G10443" t="s">
        <v>230</v>
      </c>
      <c r="H10443" t="s">
        <v>135</v>
      </c>
      <c r="I10443" t="s">
        <v>136</v>
      </c>
      <c r="J10443" t="s">
        <v>137</v>
      </c>
      <c r="K10443" t="s">
        <v>138</v>
      </c>
      <c r="L10443" t="s">
        <v>28255</v>
      </c>
      <c r="M10443" t="s">
        <v>28256</v>
      </c>
      <c r="N10443">
        <v>1.927777777</v>
      </c>
      <c r="O10443">
        <v>0</v>
      </c>
      <c r="P10443">
        <v>1</v>
      </c>
      <c r="Q10443">
        <v>0</v>
      </c>
      <c r="R10443">
        <v>0</v>
      </c>
      <c r="S10443">
        <v>0</v>
      </c>
      <c r="T10443">
        <v>0</v>
      </c>
      <c r="U10443">
        <v>0</v>
      </c>
      <c r="V10443">
        <v>0</v>
      </c>
      <c r="W10443">
        <v>0</v>
      </c>
      <c r="X10443">
        <v>0</v>
      </c>
      <c r="Y10443">
        <v>0</v>
      </c>
      <c r="Z10443">
        <v>0</v>
      </c>
      <c r="AA10443">
        <v>0</v>
      </c>
      <c r="AB10443">
        <v>0</v>
      </c>
      <c r="AC10443">
        <v>0</v>
      </c>
      <c r="AD10443">
        <v>0</v>
      </c>
      <c r="AE10443">
        <v>0</v>
      </c>
    </row>
    <row r="10444" spans="1:31" x14ac:dyDescent="0.3">
      <c r="A10444">
        <v>2706824</v>
      </c>
      <c r="B10444">
        <v>1</v>
      </c>
      <c r="C10444" t="s">
        <v>80</v>
      </c>
      <c r="D10444" t="s">
        <v>90</v>
      </c>
      <c r="E10444" t="s">
        <v>145</v>
      </c>
      <c r="F10444" t="s">
        <v>28257</v>
      </c>
      <c r="G10444" t="s">
        <v>158</v>
      </c>
      <c r="H10444" t="s">
        <v>135</v>
      </c>
      <c r="I10444" t="s">
        <v>136</v>
      </c>
      <c r="J10444" t="s">
        <v>3</v>
      </c>
      <c r="K10444" t="s">
        <v>138</v>
      </c>
      <c r="L10444" t="s">
        <v>28258</v>
      </c>
      <c r="M10444" t="s">
        <v>28259</v>
      </c>
      <c r="N10444">
        <v>4.6605555550000002</v>
      </c>
      <c r="O10444">
        <v>0</v>
      </c>
      <c r="P10444">
        <v>2</v>
      </c>
      <c r="Q10444">
        <v>0</v>
      </c>
      <c r="R10444">
        <v>0</v>
      </c>
      <c r="S10444">
        <v>0</v>
      </c>
      <c r="T10444">
        <v>2</v>
      </c>
      <c r="U10444">
        <v>0</v>
      </c>
      <c r="V10444">
        <v>0</v>
      </c>
      <c r="W10444">
        <v>0</v>
      </c>
      <c r="X10444">
        <v>3.2080650408184503</v>
      </c>
      <c r="Y10444">
        <v>0</v>
      </c>
      <c r="Z10444">
        <v>0</v>
      </c>
      <c r="AA10444">
        <v>0</v>
      </c>
      <c r="AB10444">
        <v>17.612686459008856</v>
      </c>
      <c r="AC10444">
        <v>0</v>
      </c>
      <c r="AD10444">
        <v>0</v>
      </c>
      <c r="AE10444">
        <v>20.820751499827306</v>
      </c>
    </row>
    <row r="10445" spans="1:31" x14ac:dyDescent="0.3">
      <c r="A10445">
        <v>2706701</v>
      </c>
      <c r="B10445">
        <v>1</v>
      </c>
      <c r="C10445" t="s">
        <v>81</v>
      </c>
      <c r="D10445" t="s">
        <v>118</v>
      </c>
      <c r="E10445" t="s">
        <v>156</v>
      </c>
      <c r="F10445" t="s">
        <v>28260</v>
      </c>
      <c r="G10445" t="s">
        <v>152</v>
      </c>
      <c r="H10445" t="s">
        <v>153</v>
      </c>
      <c r="I10445" t="s">
        <v>136</v>
      </c>
      <c r="J10445" t="s">
        <v>137</v>
      </c>
      <c r="K10445" t="s">
        <v>138</v>
      </c>
      <c r="L10445" t="s">
        <v>28261</v>
      </c>
      <c r="M10445" t="s">
        <v>28262</v>
      </c>
      <c r="N10445">
        <v>0.80833333299999999</v>
      </c>
      <c r="O10445">
        <v>1</v>
      </c>
      <c r="P10445">
        <v>38</v>
      </c>
      <c r="Q10445">
        <v>14</v>
      </c>
      <c r="R10445">
        <v>6</v>
      </c>
      <c r="S10445">
        <v>8</v>
      </c>
      <c r="T10445">
        <v>27</v>
      </c>
      <c r="U10445">
        <v>3</v>
      </c>
      <c r="V10445">
        <v>0</v>
      </c>
      <c r="W10445">
        <v>0.76371296652777676</v>
      </c>
      <c r="X10445">
        <v>6.557920083259912</v>
      </c>
      <c r="Y10445">
        <v>1.4137886342631809</v>
      </c>
      <c r="Z10445">
        <v>1.2813559015997851</v>
      </c>
      <c r="AA10445">
        <v>183.86395848365694</v>
      </c>
      <c r="AB10445">
        <v>19.949882429333673</v>
      </c>
      <c r="AC10445">
        <v>1108.9942122438019</v>
      </c>
      <c r="AD10445">
        <v>0</v>
      </c>
      <c r="AE10445">
        <v>1322.8248307424433</v>
      </c>
    </row>
    <row r="10446" spans="1:31" x14ac:dyDescent="0.3">
      <c r="A10446">
        <v>2707365</v>
      </c>
      <c r="B10446">
        <v>1</v>
      </c>
      <c r="C10446" t="s">
        <v>80</v>
      </c>
      <c r="D10446" t="s">
        <v>105</v>
      </c>
      <c r="E10446" t="s">
        <v>161</v>
      </c>
      <c r="F10446" t="s">
        <v>1928</v>
      </c>
      <c r="G10446" t="s">
        <v>163</v>
      </c>
      <c r="H10446" t="s">
        <v>135</v>
      </c>
      <c r="I10446" t="s">
        <v>136</v>
      </c>
      <c r="J10446" t="s">
        <v>137</v>
      </c>
      <c r="K10446" t="s">
        <v>138</v>
      </c>
      <c r="L10446" t="s">
        <v>28263</v>
      </c>
      <c r="M10446" t="s">
        <v>28264</v>
      </c>
      <c r="N10446">
        <v>0.72916666600000002</v>
      </c>
      <c r="O10446">
        <v>0</v>
      </c>
      <c r="P10446">
        <v>0</v>
      </c>
      <c r="Q10446">
        <v>0</v>
      </c>
      <c r="R10446">
        <v>19</v>
      </c>
      <c r="S10446">
        <v>0</v>
      </c>
      <c r="T10446">
        <v>1</v>
      </c>
      <c r="U10446">
        <v>0</v>
      </c>
      <c r="V10446">
        <v>0</v>
      </c>
      <c r="W10446">
        <v>0</v>
      </c>
      <c r="X10446">
        <v>0</v>
      </c>
      <c r="Y10446">
        <v>0</v>
      </c>
      <c r="Z10446">
        <v>3.6862978768199097</v>
      </c>
      <c r="AA10446">
        <v>0</v>
      </c>
      <c r="AB10446">
        <v>4.2286684243317503E-2</v>
      </c>
      <c r="AC10446">
        <v>0</v>
      </c>
      <c r="AD10446">
        <v>0</v>
      </c>
      <c r="AE10446">
        <v>3.7285845610632271</v>
      </c>
    </row>
    <row r="10447" spans="1:31" x14ac:dyDescent="0.3">
      <c r="A10447">
        <v>2706741</v>
      </c>
      <c r="B10447">
        <v>1</v>
      </c>
      <c r="C10447" t="s">
        <v>80</v>
      </c>
      <c r="D10447" t="s">
        <v>100</v>
      </c>
      <c r="E10447" t="s">
        <v>145</v>
      </c>
      <c r="F10447" t="s">
        <v>28265</v>
      </c>
      <c r="G10447" t="s">
        <v>230</v>
      </c>
      <c r="H10447" t="s">
        <v>135</v>
      </c>
      <c r="I10447" t="s">
        <v>136</v>
      </c>
      <c r="J10447" t="s">
        <v>137</v>
      </c>
      <c r="K10447" t="s">
        <v>138</v>
      </c>
      <c r="L10447" t="s">
        <v>28266</v>
      </c>
      <c r="M10447" t="s">
        <v>28267</v>
      </c>
      <c r="N10447">
        <v>1.258611111</v>
      </c>
      <c r="O10447">
        <v>0</v>
      </c>
      <c r="P10447">
        <v>1</v>
      </c>
      <c r="Q10447">
        <v>0</v>
      </c>
      <c r="R10447">
        <v>0</v>
      </c>
      <c r="S10447">
        <v>0</v>
      </c>
      <c r="T10447">
        <v>0</v>
      </c>
      <c r="U10447">
        <v>0</v>
      </c>
      <c r="V10447">
        <v>0</v>
      </c>
      <c r="W10447">
        <v>0</v>
      </c>
      <c r="X10447">
        <v>0.71422454943452673</v>
      </c>
      <c r="Y10447">
        <v>0</v>
      </c>
      <c r="Z10447">
        <v>0</v>
      </c>
      <c r="AA10447">
        <v>0</v>
      </c>
      <c r="AB10447">
        <v>0</v>
      </c>
      <c r="AC10447">
        <v>0</v>
      </c>
      <c r="AD10447">
        <v>0</v>
      </c>
      <c r="AE10447">
        <v>0.71422454943452673</v>
      </c>
    </row>
    <row r="10448" spans="1:31" x14ac:dyDescent="0.3">
      <c r="A10448">
        <v>2706684</v>
      </c>
      <c r="B10448">
        <v>1</v>
      </c>
      <c r="C10448" t="s">
        <v>80</v>
      </c>
      <c r="D10448" t="s">
        <v>88</v>
      </c>
      <c r="E10448" t="s">
        <v>145</v>
      </c>
      <c r="F10448" t="s">
        <v>5569</v>
      </c>
      <c r="G10448" t="s">
        <v>147</v>
      </c>
      <c r="H10448" t="s">
        <v>135</v>
      </c>
      <c r="I10448" t="s">
        <v>136</v>
      </c>
      <c r="J10448" t="s">
        <v>137</v>
      </c>
      <c r="K10448" t="s">
        <v>138</v>
      </c>
      <c r="L10448" t="s">
        <v>28268</v>
      </c>
      <c r="M10448" t="s">
        <v>28269</v>
      </c>
      <c r="N10448">
        <v>1.9775</v>
      </c>
      <c r="O10448">
        <v>0</v>
      </c>
      <c r="P10448">
        <v>20</v>
      </c>
      <c r="Q10448">
        <v>0</v>
      </c>
      <c r="R10448">
        <v>0</v>
      </c>
      <c r="S10448">
        <v>0</v>
      </c>
      <c r="T10448">
        <v>2</v>
      </c>
      <c r="U10448">
        <v>0</v>
      </c>
      <c r="V10448">
        <v>0</v>
      </c>
      <c r="W10448">
        <v>0</v>
      </c>
      <c r="X10448">
        <v>10.865459810653803</v>
      </c>
      <c r="Y10448">
        <v>0</v>
      </c>
      <c r="Z10448">
        <v>0</v>
      </c>
      <c r="AA10448">
        <v>0</v>
      </c>
      <c r="AB10448">
        <v>3.127856129645</v>
      </c>
      <c r="AC10448">
        <v>0</v>
      </c>
      <c r="AD10448">
        <v>0</v>
      </c>
      <c r="AE10448">
        <v>13.993315940298803</v>
      </c>
    </row>
    <row r="10449" spans="1:31" x14ac:dyDescent="0.3">
      <c r="A10449">
        <v>2706887</v>
      </c>
      <c r="B10449">
        <v>1</v>
      </c>
      <c r="C10449" t="s">
        <v>81</v>
      </c>
      <c r="D10449" t="s">
        <v>118</v>
      </c>
      <c r="E10449" t="s">
        <v>156</v>
      </c>
      <c r="F10449" t="s">
        <v>6107</v>
      </c>
      <c r="G10449" t="s">
        <v>209</v>
      </c>
      <c r="H10449" t="s">
        <v>153</v>
      </c>
      <c r="I10449" t="s">
        <v>136</v>
      </c>
      <c r="J10449" t="s">
        <v>137</v>
      </c>
      <c r="K10449" t="s">
        <v>210</v>
      </c>
      <c r="L10449" t="s">
        <v>28270</v>
      </c>
      <c r="M10449" t="s">
        <v>28271</v>
      </c>
      <c r="N10449">
        <v>8.1936111109999992</v>
      </c>
      <c r="O10449">
        <v>0</v>
      </c>
      <c r="P10449">
        <v>376</v>
      </c>
      <c r="Q10449">
        <v>0</v>
      </c>
      <c r="R10449">
        <v>7</v>
      </c>
      <c r="S10449">
        <v>0</v>
      </c>
      <c r="T10449">
        <v>40</v>
      </c>
      <c r="U10449">
        <v>0</v>
      </c>
      <c r="V10449">
        <v>0</v>
      </c>
      <c r="W10449">
        <v>0</v>
      </c>
      <c r="X10449">
        <v>518.5781441559335</v>
      </c>
      <c r="Y10449">
        <v>0</v>
      </c>
      <c r="Z10449">
        <v>6.9715660909629005</v>
      </c>
      <c r="AA10449">
        <v>0</v>
      </c>
      <c r="AB10449">
        <v>141.63135902688606</v>
      </c>
      <c r="AC10449">
        <v>0</v>
      </c>
      <c r="AD10449">
        <v>0</v>
      </c>
      <c r="AE10449">
        <v>667.18106927378244</v>
      </c>
    </row>
    <row r="10450" spans="1:31" x14ac:dyDescent="0.3">
      <c r="A10450">
        <v>2707325</v>
      </c>
      <c r="B10450">
        <v>1</v>
      </c>
      <c r="C10450" t="s">
        <v>81</v>
      </c>
      <c r="D10450" t="s">
        <v>118</v>
      </c>
      <c r="E10450" t="s">
        <v>213</v>
      </c>
      <c r="F10450" t="s">
        <v>6026</v>
      </c>
      <c r="G10450" t="s">
        <v>170</v>
      </c>
      <c r="H10450" t="s">
        <v>153</v>
      </c>
      <c r="I10450" t="s">
        <v>136</v>
      </c>
      <c r="J10450" t="s">
        <v>137</v>
      </c>
      <c r="K10450" t="s">
        <v>138</v>
      </c>
      <c r="L10450" t="s">
        <v>28272</v>
      </c>
      <c r="M10450" t="s">
        <v>28273</v>
      </c>
      <c r="N10450">
        <v>0.55555555499999998</v>
      </c>
      <c r="O10450">
        <v>0</v>
      </c>
      <c r="P10450">
        <v>194</v>
      </c>
      <c r="Q10450">
        <v>31</v>
      </c>
      <c r="R10450">
        <v>17</v>
      </c>
      <c r="S10450">
        <v>1</v>
      </c>
      <c r="T10450">
        <v>14</v>
      </c>
      <c r="U10450">
        <v>0</v>
      </c>
      <c r="V10450">
        <v>0</v>
      </c>
      <c r="W10450">
        <v>0</v>
      </c>
      <c r="X10450">
        <v>20.079136059509999</v>
      </c>
      <c r="Y10450">
        <v>0.5674694619416667</v>
      </c>
      <c r="Z10450">
        <v>0.69300640220833332</v>
      </c>
      <c r="AA10450">
        <v>0</v>
      </c>
      <c r="AB10450">
        <v>2.6488934406900002</v>
      </c>
      <c r="AC10450">
        <v>0</v>
      </c>
      <c r="AD10450">
        <v>0</v>
      </c>
      <c r="AE10450">
        <v>23.988505364349997</v>
      </c>
    </row>
    <row r="10451" spans="1:31" x14ac:dyDescent="0.3">
      <c r="A10451">
        <v>2707305</v>
      </c>
      <c r="B10451">
        <v>1</v>
      </c>
      <c r="C10451" t="s">
        <v>80</v>
      </c>
      <c r="D10451" t="s">
        <v>107</v>
      </c>
      <c r="E10451" t="s">
        <v>156</v>
      </c>
      <c r="F10451" t="s">
        <v>28274</v>
      </c>
      <c r="G10451" t="s">
        <v>185</v>
      </c>
      <c r="H10451" t="s">
        <v>153</v>
      </c>
      <c r="I10451" t="s">
        <v>136</v>
      </c>
      <c r="J10451" t="s">
        <v>137</v>
      </c>
      <c r="K10451" t="s">
        <v>138</v>
      </c>
      <c r="L10451" t="s">
        <v>28275</v>
      </c>
      <c r="M10451" t="s">
        <v>28276</v>
      </c>
      <c r="N10451">
        <v>1.7580555550000001</v>
      </c>
      <c r="O10451">
        <v>0</v>
      </c>
      <c r="P10451">
        <v>1</v>
      </c>
      <c r="Q10451">
        <v>0</v>
      </c>
      <c r="R10451">
        <v>20</v>
      </c>
      <c r="S10451">
        <v>0</v>
      </c>
      <c r="T10451">
        <v>2</v>
      </c>
      <c r="U10451">
        <v>0</v>
      </c>
      <c r="V10451">
        <v>0</v>
      </c>
      <c r="W10451">
        <v>0</v>
      </c>
      <c r="X10451">
        <v>1.4043687679822034</v>
      </c>
      <c r="Y10451">
        <v>0</v>
      </c>
      <c r="Z10451">
        <v>23.345171080755822</v>
      </c>
      <c r="AA10451">
        <v>0</v>
      </c>
      <c r="AB10451">
        <v>19.955583699333438</v>
      </c>
      <c r="AC10451">
        <v>0</v>
      </c>
      <c r="AD10451">
        <v>0</v>
      </c>
      <c r="AE10451">
        <v>44.705123548071462</v>
      </c>
    </row>
    <row r="10452" spans="1:31" x14ac:dyDescent="0.3">
      <c r="A10452">
        <v>2707448</v>
      </c>
      <c r="B10452">
        <v>1</v>
      </c>
      <c r="C10452" t="s">
        <v>80</v>
      </c>
      <c r="D10452" t="s">
        <v>82</v>
      </c>
      <c r="E10452" t="s">
        <v>200</v>
      </c>
      <c r="F10452" t="s">
        <v>28277</v>
      </c>
      <c r="G10452" t="s">
        <v>578</v>
      </c>
      <c r="H10452" t="s">
        <v>135</v>
      </c>
      <c r="I10452" t="s">
        <v>136</v>
      </c>
      <c r="J10452" t="s">
        <v>137</v>
      </c>
      <c r="K10452" t="s">
        <v>138</v>
      </c>
      <c r="L10452" t="s">
        <v>28278</v>
      </c>
      <c r="M10452" t="s">
        <v>28279</v>
      </c>
      <c r="N10452">
        <v>2.9333333330000002</v>
      </c>
      <c r="O10452">
        <v>0</v>
      </c>
      <c r="P10452">
        <v>1</v>
      </c>
      <c r="Q10452">
        <v>0</v>
      </c>
      <c r="R10452">
        <v>0</v>
      </c>
      <c r="S10452">
        <v>0</v>
      </c>
      <c r="T10452">
        <v>12</v>
      </c>
      <c r="U10452">
        <v>0</v>
      </c>
      <c r="V10452">
        <v>0</v>
      </c>
      <c r="W10452">
        <v>0</v>
      </c>
      <c r="X10452">
        <v>7.77526638528E-3</v>
      </c>
      <c r="Y10452">
        <v>0</v>
      </c>
      <c r="Z10452">
        <v>0</v>
      </c>
      <c r="AA10452">
        <v>0</v>
      </c>
      <c r="AB10452">
        <v>10.712522400695361</v>
      </c>
      <c r="AC10452">
        <v>0</v>
      </c>
      <c r="AD10452">
        <v>0</v>
      </c>
      <c r="AE10452">
        <v>10.720297667080642</v>
      </c>
    </row>
    <row r="10453" spans="1:31" x14ac:dyDescent="0.3">
      <c r="A10453">
        <v>2706784</v>
      </c>
      <c r="B10453">
        <v>1</v>
      </c>
      <c r="C10453" t="s">
        <v>81</v>
      </c>
      <c r="D10453" t="s">
        <v>118</v>
      </c>
      <c r="E10453" t="s">
        <v>161</v>
      </c>
      <c r="F10453" t="s">
        <v>28280</v>
      </c>
      <c r="G10453" t="s">
        <v>163</v>
      </c>
      <c r="H10453" t="s">
        <v>135</v>
      </c>
      <c r="I10453" t="s">
        <v>136</v>
      </c>
      <c r="J10453" t="s">
        <v>137</v>
      </c>
      <c r="K10453" t="s">
        <v>138</v>
      </c>
      <c r="L10453" t="s">
        <v>28281</v>
      </c>
      <c r="M10453" t="s">
        <v>28282</v>
      </c>
      <c r="N10453">
        <v>1.2427777769999999</v>
      </c>
      <c r="O10453">
        <v>0</v>
      </c>
      <c r="P10453">
        <v>28</v>
      </c>
      <c r="Q10453">
        <v>0</v>
      </c>
      <c r="R10453">
        <v>0</v>
      </c>
      <c r="S10453">
        <v>0</v>
      </c>
      <c r="T10453">
        <v>4</v>
      </c>
      <c r="U10453">
        <v>0</v>
      </c>
      <c r="V10453">
        <v>0</v>
      </c>
      <c r="W10453">
        <v>0</v>
      </c>
      <c r="X10453">
        <v>5.2418227634987486</v>
      </c>
      <c r="Y10453">
        <v>0</v>
      </c>
      <c r="Z10453">
        <v>0</v>
      </c>
      <c r="AA10453">
        <v>0</v>
      </c>
      <c r="AB10453">
        <v>2.8440571790413598</v>
      </c>
      <c r="AC10453">
        <v>0</v>
      </c>
      <c r="AD10453">
        <v>0</v>
      </c>
      <c r="AE10453">
        <v>8.0858799425401084</v>
      </c>
    </row>
    <row r="10454" spans="1:31" x14ac:dyDescent="0.3">
      <c r="A10454">
        <v>2706827</v>
      </c>
      <c r="B10454">
        <v>1</v>
      </c>
      <c r="C10454" t="s">
        <v>80</v>
      </c>
      <c r="D10454" t="s">
        <v>93</v>
      </c>
      <c r="E10454" t="s">
        <v>156</v>
      </c>
      <c r="F10454" t="s">
        <v>28283</v>
      </c>
      <c r="G10454" t="s">
        <v>170</v>
      </c>
      <c r="H10454" t="s">
        <v>153</v>
      </c>
      <c r="I10454" t="s">
        <v>490</v>
      </c>
      <c r="J10454" t="s">
        <v>137</v>
      </c>
      <c r="K10454" t="s">
        <v>138</v>
      </c>
      <c r="L10454" t="s">
        <v>28284</v>
      </c>
      <c r="M10454" t="s">
        <v>28285</v>
      </c>
      <c r="N10454">
        <v>3.3333333E-2</v>
      </c>
      <c r="O10454">
        <v>0</v>
      </c>
      <c r="P10454">
        <v>673</v>
      </c>
      <c r="Q10454">
        <v>0</v>
      </c>
      <c r="R10454">
        <v>15</v>
      </c>
      <c r="S10454">
        <v>0</v>
      </c>
      <c r="T10454">
        <v>58</v>
      </c>
      <c r="U10454">
        <v>0</v>
      </c>
      <c r="V10454">
        <v>0</v>
      </c>
      <c r="W10454">
        <v>0</v>
      </c>
      <c r="X10454">
        <v>4.9603305515568001</v>
      </c>
      <c r="Y10454">
        <v>0</v>
      </c>
      <c r="Z10454">
        <v>0.67094961286799992</v>
      </c>
      <c r="AA10454">
        <v>0</v>
      </c>
      <c r="AB10454">
        <v>2.4067604201706998</v>
      </c>
      <c r="AC10454">
        <v>0</v>
      </c>
      <c r="AD10454">
        <v>0</v>
      </c>
      <c r="AE10454">
        <v>8.0380405845954996</v>
      </c>
    </row>
    <row r="10455" spans="1:31" x14ac:dyDescent="0.3">
      <c r="A10455">
        <v>2706658</v>
      </c>
      <c r="B10455">
        <v>1</v>
      </c>
      <c r="C10455" t="s">
        <v>81</v>
      </c>
      <c r="D10455" t="s">
        <v>120</v>
      </c>
      <c r="E10455" t="s">
        <v>213</v>
      </c>
      <c r="F10455" t="s">
        <v>5572</v>
      </c>
      <c r="G10455" t="s">
        <v>152</v>
      </c>
      <c r="H10455" t="s">
        <v>153</v>
      </c>
      <c r="I10455" t="s">
        <v>136</v>
      </c>
      <c r="J10455" t="s">
        <v>137</v>
      </c>
      <c r="K10455" t="s">
        <v>138</v>
      </c>
      <c r="L10455" t="s">
        <v>28286</v>
      </c>
      <c r="M10455" t="s">
        <v>28287</v>
      </c>
      <c r="N10455">
        <v>0.38666666599999999</v>
      </c>
      <c r="O10455">
        <v>1</v>
      </c>
      <c r="P10455">
        <v>408</v>
      </c>
      <c r="Q10455">
        <v>32</v>
      </c>
      <c r="R10455">
        <v>24</v>
      </c>
      <c r="S10455">
        <v>2</v>
      </c>
      <c r="T10455">
        <v>40</v>
      </c>
      <c r="U10455">
        <v>0</v>
      </c>
      <c r="V10455">
        <v>0</v>
      </c>
      <c r="W10455">
        <v>0</v>
      </c>
      <c r="X10455">
        <v>19.78009985474478</v>
      </c>
      <c r="Y10455">
        <v>0.6639823182533332</v>
      </c>
      <c r="Z10455">
        <v>1.0634360416686326</v>
      </c>
      <c r="AA10455">
        <v>3.8244356656035192</v>
      </c>
      <c r="AB10455">
        <v>2.6145596940472196</v>
      </c>
      <c r="AC10455">
        <v>0</v>
      </c>
      <c r="AD10455">
        <v>0</v>
      </c>
      <c r="AE10455">
        <v>27.946513574317486</v>
      </c>
    </row>
    <row r="10456" spans="1:31" x14ac:dyDescent="0.3">
      <c r="A10456">
        <v>2706664</v>
      </c>
      <c r="B10456">
        <v>1</v>
      </c>
      <c r="C10456" t="s">
        <v>80</v>
      </c>
      <c r="D10456" t="s">
        <v>93</v>
      </c>
      <c r="E10456" t="s">
        <v>161</v>
      </c>
      <c r="F10456" t="s">
        <v>22479</v>
      </c>
      <c r="G10456" t="s">
        <v>163</v>
      </c>
      <c r="H10456" t="s">
        <v>135</v>
      </c>
      <c r="I10456" t="s">
        <v>136</v>
      </c>
      <c r="J10456" t="s">
        <v>137</v>
      </c>
      <c r="K10456" t="s">
        <v>138</v>
      </c>
      <c r="L10456" t="s">
        <v>28288</v>
      </c>
      <c r="M10456" t="s">
        <v>28289</v>
      </c>
      <c r="N10456">
        <v>5.2813888880000004</v>
      </c>
      <c r="O10456">
        <v>0</v>
      </c>
      <c r="P10456">
        <v>1</v>
      </c>
      <c r="Q10456">
        <v>0</v>
      </c>
      <c r="R10456">
        <v>10</v>
      </c>
      <c r="S10456">
        <v>0</v>
      </c>
      <c r="T10456">
        <v>3</v>
      </c>
      <c r="U10456">
        <v>0</v>
      </c>
      <c r="V10456">
        <v>0</v>
      </c>
      <c r="W10456">
        <v>0</v>
      </c>
      <c r="X10456">
        <v>2.9207899789597476</v>
      </c>
      <c r="Y10456">
        <v>0</v>
      </c>
      <c r="Z10456">
        <v>0</v>
      </c>
      <c r="AA10456">
        <v>0</v>
      </c>
      <c r="AB10456">
        <v>5.0532865033831449</v>
      </c>
      <c r="AC10456">
        <v>0</v>
      </c>
      <c r="AD10456">
        <v>0</v>
      </c>
      <c r="AE10456">
        <v>7.9740764823428929</v>
      </c>
    </row>
    <row r="10457" spans="1:31" x14ac:dyDescent="0.3">
      <c r="A10457">
        <v>2706796</v>
      </c>
      <c r="B10457">
        <v>1</v>
      </c>
      <c r="C10457" t="s">
        <v>80</v>
      </c>
      <c r="D10457" t="s">
        <v>93</v>
      </c>
      <c r="E10457" t="s">
        <v>156</v>
      </c>
      <c r="F10457" t="s">
        <v>10516</v>
      </c>
      <c r="G10457" t="s">
        <v>152</v>
      </c>
      <c r="H10457" t="s">
        <v>153</v>
      </c>
      <c r="I10457" t="s">
        <v>490</v>
      </c>
      <c r="J10457" t="s">
        <v>137</v>
      </c>
      <c r="K10457" t="s">
        <v>138</v>
      </c>
      <c r="L10457" t="s">
        <v>28290</v>
      </c>
      <c r="M10457" t="s">
        <v>28291</v>
      </c>
      <c r="N10457">
        <v>1.9444444000000002E-2</v>
      </c>
      <c r="O10457">
        <v>0</v>
      </c>
      <c r="P10457">
        <v>236</v>
      </c>
      <c r="Q10457">
        <v>0</v>
      </c>
      <c r="R10457">
        <v>43</v>
      </c>
      <c r="S10457">
        <v>1</v>
      </c>
      <c r="T10457">
        <v>38</v>
      </c>
      <c r="U10457">
        <v>0</v>
      </c>
      <c r="V10457">
        <v>0</v>
      </c>
      <c r="W10457">
        <v>0</v>
      </c>
      <c r="X10457">
        <v>0.76355076981715064</v>
      </c>
      <c r="Y10457">
        <v>0</v>
      </c>
      <c r="Z10457">
        <v>0.70450733181814995</v>
      </c>
      <c r="AA10457">
        <v>1.6392344298431498</v>
      </c>
      <c r="AB10457">
        <v>0.79007070068593321</v>
      </c>
      <c r="AC10457">
        <v>0</v>
      </c>
      <c r="AD10457">
        <v>0</v>
      </c>
      <c r="AE10457">
        <v>3.8973632321643841</v>
      </c>
    </row>
    <row r="10458" spans="1:31" x14ac:dyDescent="0.3">
      <c r="A10458">
        <v>2707314</v>
      </c>
      <c r="B10458">
        <v>1</v>
      </c>
      <c r="C10458" t="s">
        <v>81</v>
      </c>
      <c r="D10458" t="s">
        <v>123</v>
      </c>
      <c r="E10458" t="s">
        <v>213</v>
      </c>
      <c r="F10458" t="s">
        <v>5029</v>
      </c>
      <c r="G10458" t="s">
        <v>152</v>
      </c>
      <c r="H10458" t="s">
        <v>153</v>
      </c>
      <c r="I10458" t="s">
        <v>136</v>
      </c>
      <c r="J10458" t="s">
        <v>137</v>
      </c>
      <c r="K10458" t="s">
        <v>138</v>
      </c>
      <c r="L10458" t="s">
        <v>28292</v>
      </c>
      <c r="M10458" t="s">
        <v>28293</v>
      </c>
      <c r="N10458">
        <v>1.351388888</v>
      </c>
      <c r="O10458">
        <v>0</v>
      </c>
      <c r="P10458">
        <v>9</v>
      </c>
      <c r="Q10458">
        <v>0</v>
      </c>
      <c r="R10458">
        <v>115</v>
      </c>
      <c r="S10458">
        <v>0</v>
      </c>
      <c r="T10458">
        <v>11</v>
      </c>
      <c r="U10458">
        <v>0</v>
      </c>
      <c r="V10458">
        <v>0</v>
      </c>
      <c r="W10458">
        <v>0</v>
      </c>
      <c r="X10458">
        <v>0.31510763902833333</v>
      </c>
      <c r="Y10458">
        <v>0</v>
      </c>
      <c r="Z10458">
        <v>6.9121161606921397</v>
      </c>
      <c r="AA10458">
        <v>0</v>
      </c>
      <c r="AB10458">
        <v>0</v>
      </c>
      <c r="AC10458">
        <v>0</v>
      </c>
      <c r="AD10458">
        <v>0</v>
      </c>
      <c r="AE10458">
        <v>7.2272237997204734</v>
      </c>
    </row>
    <row r="10459" spans="1:31" x14ac:dyDescent="0.3">
      <c r="A10459">
        <v>2707437</v>
      </c>
      <c r="B10459">
        <v>1</v>
      </c>
      <c r="C10459" t="s">
        <v>81</v>
      </c>
      <c r="D10459" t="s">
        <v>112</v>
      </c>
      <c r="E10459" t="s">
        <v>132</v>
      </c>
      <c r="F10459" t="s">
        <v>28294</v>
      </c>
      <c r="G10459" t="s">
        <v>134</v>
      </c>
      <c r="H10459" t="s">
        <v>135</v>
      </c>
      <c r="I10459" t="s">
        <v>136</v>
      </c>
      <c r="J10459" t="s">
        <v>137</v>
      </c>
      <c r="K10459" t="s">
        <v>138</v>
      </c>
      <c r="L10459" t="s">
        <v>28295</v>
      </c>
      <c r="M10459" t="s">
        <v>28296</v>
      </c>
      <c r="N10459">
        <v>0.98666666599999997</v>
      </c>
      <c r="O10459">
        <v>0</v>
      </c>
      <c r="P10459">
        <v>115</v>
      </c>
      <c r="Q10459">
        <v>0</v>
      </c>
      <c r="R10459">
        <v>43</v>
      </c>
      <c r="S10459">
        <v>0</v>
      </c>
      <c r="T10459">
        <v>8</v>
      </c>
      <c r="U10459">
        <v>0</v>
      </c>
      <c r="V10459">
        <v>0</v>
      </c>
      <c r="W10459">
        <v>0</v>
      </c>
      <c r="X10459">
        <v>25.35448472187457</v>
      </c>
      <c r="Y10459">
        <v>0</v>
      </c>
      <c r="Z10459">
        <v>4.1778648340808502</v>
      </c>
      <c r="AA10459">
        <v>0</v>
      </c>
      <c r="AB10459">
        <v>5.231105960920547</v>
      </c>
      <c r="AC10459">
        <v>0</v>
      </c>
      <c r="AD10459">
        <v>0</v>
      </c>
      <c r="AE10459">
        <v>34.763455516875965</v>
      </c>
    </row>
    <row r="10460" spans="1:31" x14ac:dyDescent="0.3">
      <c r="A10460">
        <v>2706773</v>
      </c>
      <c r="B10460">
        <v>1</v>
      </c>
      <c r="C10460" t="s">
        <v>80</v>
      </c>
      <c r="D10460" t="s">
        <v>100</v>
      </c>
      <c r="E10460" t="s">
        <v>156</v>
      </c>
      <c r="F10460" t="s">
        <v>28297</v>
      </c>
      <c r="G10460" t="s">
        <v>185</v>
      </c>
      <c r="H10460" t="s">
        <v>153</v>
      </c>
      <c r="I10460" t="s">
        <v>136</v>
      </c>
      <c r="J10460" t="s">
        <v>137</v>
      </c>
      <c r="K10460" t="s">
        <v>138</v>
      </c>
      <c r="L10460" t="s">
        <v>28298</v>
      </c>
      <c r="M10460" t="s">
        <v>28299</v>
      </c>
      <c r="N10460">
        <v>2.4269444440000001</v>
      </c>
      <c r="O10460">
        <v>0</v>
      </c>
      <c r="P10460">
        <v>0</v>
      </c>
      <c r="Q10460">
        <v>0</v>
      </c>
      <c r="R10460">
        <v>0</v>
      </c>
      <c r="S10460">
        <v>1</v>
      </c>
      <c r="T10460">
        <v>0</v>
      </c>
      <c r="U10460">
        <v>0</v>
      </c>
      <c r="V10460">
        <v>0</v>
      </c>
      <c r="W10460">
        <v>0</v>
      </c>
      <c r="X10460">
        <v>0</v>
      </c>
      <c r="Y10460">
        <v>0</v>
      </c>
      <c r="Z10460">
        <v>0</v>
      </c>
      <c r="AA10460">
        <v>56.360272289943538</v>
      </c>
      <c r="AB10460">
        <v>0</v>
      </c>
      <c r="AC10460">
        <v>0</v>
      </c>
      <c r="AD10460">
        <v>0</v>
      </c>
      <c r="AE10460">
        <v>56.360272289943538</v>
      </c>
    </row>
    <row r="10461" spans="1:31" x14ac:dyDescent="0.3">
      <c r="A10461">
        <v>2707228</v>
      </c>
      <c r="B10461">
        <v>1</v>
      </c>
      <c r="C10461" t="s">
        <v>80</v>
      </c>
      <c r="D10461" t="s">
        <v>84</v>
      </c>
      <c r="E10461" t="s">
        <v>145</v>
      </c>
      <c r="F10461" t="s">
        <v>28300</v>
      </c>
      <c r="G10461" t="s">
        <v>158</v>
      </c>
      <c r="H10461" t="s">
        <v>135</v>
      </c>
      <c r="I10461" t="s">
        <v>136</v>
      </c>
      <c r="J10461" t="s">
        <v>3</v>
      </c>
      <c r="K10461" t="s">
        <v>138</v>
      </c>
      <c r="L10461" t="s">
        <v>28301</v>
      </c>
      <c r="M10461" t="s">
        <v>28302</v>
      </c>
      <c r="N10461">
        <v>3.7658333329999998</v>
      </c>
      <c r="O10461">
        <v>0</v>
      </c>
      <c r="P10461">
        <v>5</v>
      </c>
      <c r="Q10461">
        <v>0</v>
      </c>
      <c r="R10461">
        <v>0</v>
      </c>
      <c r="S10461">
        <v>0</v>
      </c>
      <c r="T10461">
        <v>0</v>
      </c>
      <c r="U10461">
        <v>0</v>
      </c>
      <c r="V10461">
        <v>0</v>
      </c>
      <c r="W10461">
        <v>0</v>
      </c>
      <c r="X10461">
        <v>3.0513794936072332</v>
      </c>
      <c r="Y10461">
        <v>0</v>
      </c>
      <c r="Z10461">
        <v>0</v>
      </c>
      <c r="AA10461">
        <v>0</v>
      </c>
      <c r="AB10461">
        <v>0</v>
      </c>
      <c r="AC10461">
        <v>0</v>
      </c>
      <c r="AD10461">
        <v>0</v>
      </c>
      <c r="AE10461">
        <v>3.0513794936072332</v>
      </c>
    </row>
    <row r="10462" spans="1:31" x14ac:dyDescent="0.3">
      <c r="A10462">
        <v>2706790</v>
      </c>
      <c r="B10462">
        <v>1</v>
      </c>
      <c r="C10462" t="s">
        <v>80</v>
      </c>
      <c r="D10462" t="s">
        <v>96</v>
      </c>
      <c r="E10462" t="s">
        <v>173</v>
      </c>
      <c r="F10462" t="s">
        <v>28303</v>
      </c>
      <c r="G10462" t="s">
        <v>2209</v>
      </c>
      <c r="H10462" t="s">
        <v>153</v>
      </c>
      <c r="I10462" t="s">
        <v>136</v>
      </c>
      <c r="J10462" t="s">
        <v>137</v>
      </c>
      <c r="K10462" t="s">
        <v>138</v>
      </c>
      <c r="L10462" t="s">
        <v>28304</v>
      </c>
      <c r="M10462" t="s">
        <v>28305</v>
      </c>
      <c r="N10462">
        <v>0.97583333299999997</v>
      </c>
      <c r="O10462">
        <v>0</v>
      </c>
      <c r="P10462">
        <v>3</v>
      </c>
      <c r="Q10462">
        <v>4</v>
      </c>
      <c r="R10462">
        <v>0</v>
      </c>
      <c r="S10462">
        <v>11</v>
      </c>
      <c r="T10462">
        <v>0</v>
      </c>
      <c r="U10462">
        <v>2</v>
      </c>
      <c r="V10462">
        <v>0</v>
      </c>
      <c r="W10462">
        <v>0</v>
      </c>
      <c r="X10462">
        <v>0.59167113590749998</v>
      </c>
      <c r="Y10462">
        <v>6.3662991091156877</v>
      </c>
      <c r="Z10462">
        <v>0</v>
      </c>
      <c r="AA10462">
        <v>104.10381721470462</v>
      </c>
      <c r="AB10462">
        <v>0</v>
      </c>
      <c r="AC10462">
        <v>411.59723454367474</v>
      </c>
      <c r="AD10462">
        <v>0</v>
      </c>
      <c r="AE10462">
        <v>522.65902200340258</v>
      </c>
    </row>
    <row r="10463" spans="1:31" x14ac:dyDescent="0.3">
      <c r="A10463">
        <v>2706982</v>
      </c>
      <c r="B10463">
        <v>1</v>
      </c>
      <c r="C10463" t="s">
        <v>80</v>
      </c>
      <c r="D10463" t="s">
        <v>101</v>
      </c>
      <c r="E10463" t="s">
        <v>145</v>
      </c>
      <c r="F10463" t="s">
        <v>28306</v>
      </c>
      <c r="G10463" t="s">
        <v>158</v>
      </c>
      <c r="H10463" t="s">
        <v>135</v>
      </c>
      <c r="I10463" t="s">
        <v>136</v>
      </c>
      <c r="J10463" t="s">
        <v>3</v>
      </c>
      <c r="K10463" t="s">
        <v>138</v>
      </c>
      <c r="L10463" t="s">
        <v>28307</v>
      </c>
      <c r="M10463" t="s">
        <v>28308</v>
      </c>
      <c r="N10463">
        <v>1.3877777769999999</v>
      </c>
      <c r="O10463">
        <v>0</v>
      </c>
      <c r="P10463">
        <v>1</v>
      </c>
      <c r="Q10463">
        <v>0</v>
      </c>
      <c r="R10463">
        <v>0</v>
      </c>
      <c r="S10463">
        <v>0</v>
      </c>
      <c r="T10463">
        <v>0</v>
      </c>
      <c r="U10463">
        <v>0</v>
      </c>
      <c r="V10463">
        <v>0</v>
      </c>
      <c r="W10463">
        <v>0</v>
      </c>
      <c r="X10463">
        <v>0.35051294647050918</v>
      </c>
      <c r="Y10463">
        <v>0</v>
      </c>
      <c r="Z10463">
        <v>0</v>
      </c>
      <c r="AA10463">
        <v>0</v>
      </c>
      <c r="AB10463">
        <v>0</v>
      </c>
      <c r="AC10463">
        <v>0</v>
      </c>
      <c r="AD10463">
        <v>0</v>
      </c>
      <c r="AE10463">
        <v>0.35051294647050918</v>
      </c>
    </row>
    <row r="10464" spans="1:31" x14ac:dyDescent="0.3">
      <c r="A10464">
        <v>2706936</v>
      </c>
      <c r="B10464">
        <v>1</v>
      </c>
      <c r="C10464" t="s">
        <v>80</v>
      </c>
      <c r="D10464" t="s">
        <v>93</v>
      </c>
      <c r="E10464" t="s">
        <v>132</v>
      </c>
      <c r="F10464" t="s">
        <v>4184</v>
      </c>
      <c r="G10464" t="s">
        <v>134</v>
      </c>
      <c r="H10464" t="s">
        <v>135</v>
      </c>
      <c r="I10464" t="s">
        <v>136</v>
      </c>
      <c r="J10464" t="s">
        <v>137</v>
      </c>
      <c r="K10464" t="s">
        <v>138</v>
      </c>
      <c r="L10464" t="s">
        <v>28309</v>
      </c>
      <c r="M10464" t="s">
        <v>28310</v>
      </c>
      <c r="N10464">
        <v>2.5491666660000001</v>
      </c>
      <c r="O10464">
        <v>0</v>
      </c>
      <c r="P10464">
        <v>12</v>
      </c>
      <c r="Q10464">
        <v>0</v>
      </c>
      <c r="R10464">
        <v>9</v>
      </c>
      <c r="S10464">
        <v>0</v>
      </c>
      <c r="T10464">
        <v>2</v>
      </c>
      <c r="U10464">
        <v>0</v>
      </c>
      <c r="V10464">
        <v>0</v>
      </c>
      <c r="W10464">
        <v>0</v>
      </c>
      <c r="X10464">
        <v>9.9535444547331977</v>
      </c>
      <c r="Y10464">
        <v>0</v>
      </c>
      <c r="Z10464">
        <v>0</v>
      </c>
      <c r="AA10464">
        <v>0</v>
      </c>
      <c r="AB10464">
        <v>7.6957350925113168</v>
      </c>
      <c r="AC10464">
        <v>0</v>
      </c>
      <c r="AD10464">
        <v>0</v>
      </c>
      <c r="AE10464">
        <v>17.649279547244515</v>
      </c>
    </row>
    <row r="10465" spans="1:31" x14ac:dyDescent="0.3">
      <c r="A10465">
        <v>2706687</v>
      </c>
      <c r="B10465">
        <v>1</v>
      </c>
      <c r="C10465" t="s">
        <v>81</v>
      </c>
      <c r="D10465" t="s">
        <v>128</v>
      </c>
      <c r="E10465" t="s">
        <v>213</v>
      </c>
      <c r="F10465" t="s">
        <v>28311</v>
      </c>
      <c r="G10465" t="s">
        <v>152</v>
      </c>
      <c r="H10465" t="s">
        <v>153</v>
      </c>
      <c r="I10465" t="s">
        <v>136</v>
      </c>
      <c r="J10465" t="s">
        <v>137</v>
      </c>
      <c r="K10465" t="s">
        <v>138</v>
      </c>
      <c r="L10465" t="s">
        <v>28312</v>
      </c>
      <c r="M10465" t="s">
        <v>28313</v>
      </c>
      <c r="N10465">
        <v>1.113888888</v>
      </c>
      <c r="O10465">
        <v>3</v>
      </c>
      <c r="P10465">
        <v>1</v>
      </c>
      <c r="Q10465">
        <v>26</v>
      </c>
      <c r="R10465">
        <v>6</v>
      </c>
      <c r="S10465">
        <v>8</v>
      </c>
      <c r="T10465">
        <v>1</v>
      </c>
      <c r="U10465">
        <v>0</v>
      </c>
      <c r="V10465">
        <v>0</v>
      </c>
      <c r="W10465">
        <v>47.172078001555832</v>
      </c>
      <c r="X10465">
        <v>0</v>
      </c>
      <c r="Y10465">
        <v>37.461046958901235</v>
      </c>
      <c r="Z10465">
        <v>0</v>
      </c>
      <c r="AA10465">
        <v>100.1645239312988</v>
      </c>
      <c r="AB10465">
        <v>0</v>
      </c>
      <c r="AC10465">
        <v>0</v>
      </c>
      <c r="AD10465">
        <v>0</v>
      </c>
      <c r="AE10465">
        <v>184.79764889175587</v>
      </c>
    </row>
    <row r="10466" spans="1:31" x14ac:dyDescent="0.3">
      <c r="A10466">
        <v>2706690</v>
      </c>
      <c r="B10466">
        <v>1</v>
      </c>
      <c r="C10466" t="s">
        <v>81</v>
      </c>
      <c r="D10466" t="s">
        <v>119</v>
      </c>
      <c r="E10466" t="s">
        <v>156</v>
      </c>
      <c r="F10466" t="s">
        <v>28314</v>
      </c>
      <c r="G10466" t="s">
        <v>348</v>
      </c>
      <c r="H10466" t="s">
        <v>153</v>
      </c>
      <c r="I10466" t="s">
        <v>136</v>
      </c>
      <c r="J10466" t="s">
        <v>137</v>
      </c>
      <c r="K10466" t="s">
        <v>138</v>
      </c>
      <c r="L10466" t="s">
        <v>28315</v>
      </c>
      <c r="M10466" t="s">
        <v>28316</v>
      </c>
      <c r="N10466">
        <v>1.6363888879999999</v>
      </c>
      <c r="O10466">
        <v>0</v>
      </c>
      <c r="P10466">
        <v>89</v>
      </c>
      <c r="Q10466">
        <v>19</v>
      </c>
      <c r="R10466">
        <v>28</v>
      </c>
      <c r="S10466">
        <v>1</v>
      </c>
      <c r="T10466">
        <v>0</v>
      </c>
      <c r="U10466">
        <v>0</v>
      </c>
      <c r="V10466">
        <v>0</v>
      </c>
      <c r="W10466">
        <v>0</v>
      </c>
      <c r="X10466">
        <v>18.752124671996722</v>
      </c>
      <c r="Y10466">
        <v>41.333421572200194</v>
      </c>
      <c r="Z10466">
        <v>78.857203104619273</v>
      </c>
      <c r="AA10466">
        <v>8.3271944394405999</v>
      </c>
      <c r="AB10466">
        <v>0</v>
      </c>
      <c r="AC10466">
        <v>0</v>
      </c>
      <c r="AD10466">
        <v>0</v>
      </c>
      <c r="AE10466">
        <v>147.2699437882568</v>
      </c>
    </row>
    <row r="10467" spans="1:31" x14ac:dyDescent="0.3">
      <c r="A10467">
        <v>2707082</v>
      </c>
      <c r="B10467">
        <v>1</v>
      </c>
      <c r="C10467" t="s">
        <v>80</v>
      </c>
      <c r="D10467" t="s">
        <v>85</v>
      </c>
      <c r="E10467" t="s">
        <v>145</v>
      </c>
      <c r="F10467" t="s">
        <v>28317</v>
      </c>
      <c r="G10467" t="s">
        <v>230</v>
      </c>
      <c r="H10467" t="s">
        <v>135</v>
      </c>
      <c r="I10467" t="s">
        <v>136</v>
      </c>
      <c r="J10467" t="s">
        <v>137</v>
      </c>
      <c r="K10467" t="s">
        <v>138</v>
      </c>
      <c r="L10467" t="s">
        <v>28318</v>
      </c>
      <c r="M10467" t="s">
        <v>28319</v>
      </c>
      <c r="N10467">
        <v>4.7705555549999996</v>
      </c>
      <c r="O10467">
        <v>0</v>
      </c>
      <c r="P10467">
        <v>6</v>
      </c>
      <c r="Q10467">
        <v>0</v>
      </c>
      <c r="R10467">
        <v>0</v>
      </c>
      <c r="S10467">
        <v>0</v>
      </c>
      <c r="T10467">
        <v>1</v>
      </c>
      <c r="U10467">
        <v>0</v>
      </c>
      <c r="V10467">
        <v>0</v>
      </c>
      <c r="W10467">
        <v>0</v>
      </c>
      <c r="X10467">
        <v>4.6265831557075172</v>
      </c>
      <c r="Y10467">
        <v>0</v>
      </c>
      <c r="Z10467">
        <v>0</v>
      </c>
      <c r="AA10467">
        <v>0</v>
      </c>
      <c r="AB10467">
        <v>1.7954005029748898</v>
      </c>
      <c r="AC10467">
        <v>0</v>
      </c>
      <c r="AD10467">
        <v>0</v>
      </c>
      <c r="AE10467">
        <v>6.4219836586824073</v>
      </c>
    </row>
    <row r="10468" spans="1:31" x14ac:dyDescent="0.3">
      <c r="A10468">
        <v>2707377</v>
      </c>
      <c r="B10468">
        <v>1</v>
      </c>
      <c r="C10468" t="s">
        <v>81</v>
      </c>
      <c r="D10468" t="s">
        <v>112</v>
      </c>
      <c r="E10468" t="s">
        <v>145</v>
      </c>
      <c r="F10468" t="s">
        <v>28320</v>
      </c>
      <c r="G10468" t="s">
        <v>230</v>
      </c>
      <c r="H10468" t="s">
        <v>135</v>
      </c>
      <c r="I10468" t="s">
        <v>136</v>
      </c>
      <c r="J10468" t="s">
        <v>137</v>
      </c>
      <c r="K10468" t="s">
        <v>138</v>
      </c>
      <c r="L10468" t="s">
        <v>28321</v>
      </c>
      <c r="M10468" t="s">
        <v>28322</v>
      </c>
      <c r="N10468">
        <v>1.719166666</v>
      </c>
      <c r="O10468">
        <v>0</v>
      </c>
      <c r="P10468">
        <v>1</v>
      </c>
      <c r="Q10468">
        <v>0</v>
      </c>
      <c r="R10468">
        <v>0</v>
      </c>
      <c r="S10468">
        <v>0</v>
      </c>
      <c r="T10468">
        <v>0</v>
      </c>
      <c r="U10468">
        <v>0</v>
      </c>
      <c r="V10468">
        <v>0</v>
      </c>
      <c r="W10468">
        <v>0</v>
      </c>
      <c r="X10468">
        <v>0.19587354857579836</v>
      </c>
      <c r="Y10468">
        <v>0</v>
      </c>
      <c r="Z10468">
        <v>0</v>
      </c>
      <c r="AA10468">
        <v>0</v>
      </c>
      <c r="AB10468">
        <v>0</v>
      </c>
      <c r="AC10468">
        <v>0</v>
      </c>
      <c r="AD10468">
        <v>0</v>
      </c>
      <c r="AE10468">
        <v>0.19587354857579836</v>
      </c>
    </row>
    <row r="10469" spans="1:31" x14ac:dyDescent="0.3">
      <c r="A10469">
        <v>2706853</v>
      </c>
      <c r="B10469">
        <v>1</v>
      </c>
      <c r="C10469" t="s">
        <v>80</v>
      </c>
      <c r="D10469" t="s">
        <v>110</v>
      </c>
      <c r="E10469" t="s">
        <v>156</v>
      </c>
      <c r="F10469" t="s">
        <v>28323</v>
      </c>
      <c r="G10469" t="s">
        <v>209</v>
      </c>
      <c r="H10469" t="s">
        <v>153</v>
      </c>
      <c r="I10469" t="s">
        <v>136</v>
      </c>
      <c r="J10469" t="s">
        <v>137</v>
      </c>
      <c r="K10469" t="s">
        <v>210</v>
      </c>
      <c r="L10469" t="s">
        <v>28324</v>
      </c>
      <c r="M10469" t="s">
        <v>28325</v>
      </c>
      <c r="N10469">
        <v>3.2252777770000001</v>
      </c>
      <c r="O10469">
        <v>0</v>
      </c>
      <c r="P10469">
        <v>525</v>
      </c>
      <c r="Q10469">
        <v>0</v>
      </c>
      <c r="R10469">
        <v>0</v>
      </c>
      <c r="S10469">
        <v>0</v>
      </c>
      <c r="T10469">
        <v>96</v>
      </c>
      <c r="U10469">
        <v>0</v>
      </c>
      <c r="V10469">
        <v>0</v>
      </c>
      <c r="W10469">
        <v>0</v>
      </c>
      <c r="X10469">
        <v>300.38106005166742</v>
      </c>
      <c r="Y10469">
        <v>0</v>
      </c>
      <c r="Z10469">
        <v>0</v>
      </c>
      <c r="AA10469">
        <v>0</v>
      </c>
      <c r="AB10469">
        <v>176.4130138215784</v>
      </c>
      <c r="AC10469">
        <v>0</v>
      </c>
      <c r="AD10469">
        <v>0</v>
      </c>
      <c r="AE10469">
        <v>476.79407387324579</v>
      </c>
    </row>
    <row r="10470" spans="1:31" x14ac:dyDescent="0.3">
      <c r="A10470">
        <v>2707188</v>
      </c>
      <c r="B10470">
        <v>1</v>
      </c>
      <c r="C10470" t="s">
        <v>80</v>
      </c>
      <c r="D10470" t="s">
        <v>96</v>
      </c>
      <c r="E10470" t="s">
        <v>150</v>
      </c>
      <c r="F10470" t="s">
        <v>28326</v>
      </c>
      <c r="G10470" t="s">
        <v>152</v>
      </c>
      <c r="H10470" t="s">
        <v>153</v>
      </c>
      <c r="I10470" t="s">
        <v>136</v>
      </c>
      <c r="J10470" t="s">
        <v>137</v>
      </c>
      <c r="K10470" t="s">
        <v>138</v>
      </c>
      <c r="L10470" t="s">
        <v>28327</v>
      </c>
      <c r="M10470" t="s">
        <v>28328</v>
      </c>
      <c r="N10470">
        <v>0.31277777699999998</v>
      </c>
      <c r="O10470">
        <v>1</v>
      </c>
      <c r="P10470">
        <v>424</v>
      </c>
      <c r="Q10470">
        <v>0</v>
      </c>
      <c r="R10470">
        <v>0</v>
      </c>
      <c r="S10470">
        <v>2</v>
      </c>
      <c r="T10470">
        <v>18</v>
      </c>
      <c r="U10470">
        <v>0</v>
      </c>
      <c r="V10470">
        <v>0</v>
      </c>
      <c r="W10470">
        <v>1.6776539619290098</v>
      </c>
      <c r="X10470">
        <v>14.182174761177338</v>
      </c>
      <c r="Y10470">
        <v>0</v>
      </c>
      <c r="Z10470">
        <v>0</v>
      </c>
      <c r="AA10470">
        <v>3.7702010556682382</v>
      </c>
      <c r="AB10470">
        <v>10.723688043731164</v>
      </c>
      <c r="AC10470">
        <v>0</v>
      </c>
      <c r="AD10470">
        <v>0</v>
      </c>
      <c r="AE10470">
        <v>30.35371782250575</v>
      </c>
    </row>
    <row r="10471" spans="1:31" x14ac:dyDescent="0.3">
      <c r="A10471">
        <v>2706879</v>
      </c>
      <c r="B10471">
        <v>1</v>
      </c>
      <c r="C10471" t="s">
        <v>81</v>
      </c>
      <c r="D10471" t="s">
        <v>115</v>
      </c>
      <c r="E10471" t="s">
        <v>156</v>
      </c>
      <c r="F10471" t="s">
        <v>28329</v>
      </c>
      <c r="G10471" t="s">
        <v>185</v>
      </c>
      <c r="H10471" t="s">
        <v>153</v>
      </c>
      <c r="I10471" t="s">
        <v>136</v>
      </c>
      <c r="J10471" t="s">
        <v>137</v>
      </c>
      <c r="K10471" t="s">
        <v>138</v>
      </c>
      <c r="L10471" t="s">
        <v>28330</v>
      </c>
      <c r="M10471" t="s">
        <v>28331</v>
      </c>
      <c r="N10471">
        <v>1.7441666659999999</v>
      </c>
      <c r="O10471">
        <v>0</v>
      </c>
      <c r="P10471">
        <v>59</v>
      </c>
      <c r="Q10471">
        <v>0</v>
      </c>
      <c r="R10471">
        <v>2</v>
      </c>
      <c r="S10471">
        <v>0</v>
      </c>
      <c r="T10471">
        <v>3</v>
      </c>
      <c r="U10471">
        <v>0</v>
      </c>
      <c r="V10471">
        <v>0</v>
      </c>
      <c r="W10471">
        <v>0</v>
      </c>
      <c r="X10471">
        <v>5.4276584485375192</v>
      </c>
      <c r="Y10471">
        <v>0</v>
      </c>
      <c r="Z10471">
        <v>0</v>
      </c>
      <c r="AA10471">
        <v>0</v>
      </c>
      <c r="AB10471">
        <v>0.32666823398126749</v>
      </c>
      <c r="AC10471">
        <v>0</v>
      </c>
      <c r="AD10471">
        <v>0</v>
      </c>
      <c r="AE10471">
        <v>5.7543266825187871</v>
      </c>
    </row>
    <row r="10472" spans="1:31" x14ac:dyDescent="0.3">
      <c r="A10472">
        <v>2707394</v>
      </c>
      <c r="B10472">
        <v>1</v>
      </c>
      <c r="C10472" t="s">
        <v>81</v>
      </c>
      <c r="D10472" t="s">
        <v>118</v>
      </c>
      <c r="E10472" t="s">
        <v>145</v>
      </c>
      <c r="F10472" t="s">
        <v>11333</v>
      </c>
      <c r="G10472" t="s">
        <v>147</v>
      </c>
      <c r="H10472" t="s">
        <v>135</v>
      </c>
      <c r="I10472" t="s">
        <v>136</v>
      </c>
      <c r="J10472" t="s">
        <v>137</v>
      </c>
      <c r="K10472" t="s">
        <v>138</v>
      </c>
      <c r="L10472" t="s">
        <v>28332</v>
      </c>
      <c r="M10472" t="s">
        <v>28333</v>
      </c>
      <c r="N10472">
        <v>1.180833333</v>
      </c>
      <c r="O10472">
        <v>0</v>
      </c>
      <c r="P10472">
        <v>5</v>
      </c>
      <c r="Q10472">
        <v>0</v>
      </c>
      <c r="R10472">
        <v>0</v>
      </c>
      <c r="S10472">
        <v>0</v>
      </c>
      <c r="T10472">
        <v>0</v>
      </c>
      <c r="U10472">
        <v>0</v>
      </c>
      <c r="V10472">
        <v>0</v>
      </c>
      <c r="W10472">
        <v>0</v>
      </c>
      <c r="X10472">
        <v>1.236808401469691</v>
      </c>
      <c r="Y10472">
        <v>0</v>
      </c>
      <c r="Z10472">
        <v>0</v>
      </c>
      <c r="AA10472">
        <v>0</v>
      </c>
      <c r="AB10472">
        <v>0</v>
      </c>
      <c r="AC10472">
        <v>0</v>
      </c>
      <c r="AD10472">
        <v>0</v>
      </c>
      <c r="AE10472">
        <v>1.236808401469691</v>
      </c>
    </row>
    <row r="10473" spans="1:31" x14ac:dyDescent="0.3">
      <c r="A10473">
        <v>2706753</v>
      </c>
      <c r="B10473">
        <v>1</v>
      </c>
      <c r="C10473" t="s">
        <v>80</v>
      </c>
      <c r="D10473" t="s">
        <v>94</v>
      </c>
      <c r="E10473" t="s">
        <v>156</v>
      </c>
      <c r="F10473" t="s">
        <v>28334</v>
      </c>
      <c r="G10473" t="s">
        <v>743</v>
      </c>
      <c r="H10473" t="s">
        <v>153</v>
      </c>
      <c r="I10473" t="s">
        <v>136</v>
      </c>
      <c r="J10473" t="s">
        <v>137</v>
      </c>
      <c r="K10473" t="s">
        <v>138</v>
      </c>
      <c r="L10473" t="s">
        <v>28335</v>
      </c>
      <c r="M10473" t="s">
        <v>28336</v>
      </c>
      <c r="N10473">
        <v>3.179444444</v>
      </c>
      <c r="O10473">
        <v>0</v>
      </c>
      <c r="P10473">
        <v>402</v>
      </c>
      <c r="Q10473">
        <v>0</v>
      </c>
      <c r="R10473">
        <v>0</v>
      </c>
      <c r="S10473">
        <v>0</v>
      </c>
      <c r="T10473">
        <v>9</v>
      </c>
      <c r="U10473">
        <v>0</v>
      </c>
      <c r="V10473">
        <v>0</v>
      </c>
      <c r="W10473">
        <v>0</v>
      </c>
      <c r="X10473">
        <v>235.95289339833755</v>
      </c>
      <c r="Y10473">
        <v>0</v>
      </c>
      <c r="Z10473">
        <v>0</v>
      </c>
      <c r="AA10473">
        <v>0</v>
      </c>
      <c r="AB10473">
        <v>31.240555540789085</v>
      </c>
      <c r="AC10473">
        <v>0</v>
      </c>
      <c r="AD10473">
        <v>0</v>
      </c>
      <c r="AE10473">
        <v>267.19344893912665</v>
      </c>
    </row>
    <row r="10474" spans="1:31" x14ac:dyDescent="0.3">
      <c r="A10474">
        <v>2707251</v>
      </c>
      <c r="B10474">
        <v>1</v>
      </c>
      <c r="C10474" t="s">
        <v>80</v>
      </c>
      <c r="D10474" t="s">
        <v>94</v>
      </c>
      <c r="E10474" t="s">
        <v>156</v>
      </c>
      <c r="F10474" t="s">
        <v>28337</v>
      </c>
      <c r="G10474" t="s">
        <v>185</v>
      </c>
      <c r="H10474" t="s">
        <v>153</v>
      </c>
      <c r="I10474" t="s">
        <v>136</v>
      </c>
      <c r="J10474" t="s">
        <v>137</v>
      </c>
      <c r="K10474" t="s">
        <v>138</v>
      </c>
      <c r="L10474" t="s">
        <v>28338</v>
      </c>
      <c r="M10474" t="s">
        <v>28339</v>
      </c>
      <c r="N10474">
        <v>2.7169444440000001</v>
      </c>
      <c r="O10474">
        <v>0</v>
      </c>
      <c r="P10474">
        <v>90</v>
      </c>
      <c r="Q10474">
        <v>0</v>
      </c>
      <c r="R10474">
        <v>14</v>
      </c>
      <c r="S10474">
        <v>0</v>
      </c>
      <c r="T10474">
        <v>27</v>
      </c>
      <c r="U10474">
        <v>0</v>
      </c>
      <c r="V10474">
        <v>0</v>
      </c>
      <c r="W10474">
        <v>0</v>
      </c>
      <c r="X10474">
        <v>45.183700176478204</v>
      </c>
      <c r="Y10474">
        <v>0</v>
      </c>
      <c r="Z10474">
        <v>0</v>
      </c>
      <c r="AA10474">
        <v>0</v>
      </c>
      <c r="AB10474">
        <v>21.897105856150706</v>
      </c>
      <c r="AC10474">
        <v>0</v>
      </c>
      <c r="AD10474">
        <v>0</v>
      </c>
      <c r="AE10474">
        <v>67.080806032628914</v>
      </c>
    </row>
    <row r="10475" spans="1:31" x14ac:dyDescent="0.3">
      <c r="A10475">
        <v>2707357</v>
      </c>
      <c r="B10475">
        <v>1</v>
      </c>
      <c r="C10475" t="s">
        <v>80</v>
      </c>
      <c r="D10475" t="s">
        <v>86</v>
      </c>
      <c r="E10475" t="s">
        <v>145</v>
      </c>
      <c r="F10475" t="s">
        <v>28340</v>
      </c>
      <c r="G10475" t="s">
        <v>230</v>
      </c>
      <c r="H10475" t="s">
        <v>135</v>
      </c>
      <c r="I10475" t="s">
        <v>136</v>
      </c>
      <c r="J10475" t="s">
        <v>137</v>
      </c>
      <c r="K10475" t="s">
        <v>138</v>
      </c>
      <c r="L10475" t="s">
        <v>28341</v>
      </c>
      <c r="M10475" t="s">
        <v>28342</v>
      </c>
      <c r="N10475">
        <v>1.913611111</v>
      </c>
      <c r="O10475">
        <v>0</v>
      </c>
      <c r="P10475">
        <v>1</v>
      </c>
      <c r="Q10475">
        <v>0</v>
      </c>
      <c r="R10475">
        <v>0</v>
      </c>
      <c r="S10475">
        <v>0</v>
      </c>
      <c r="T10475">
        <v>0</v>
      </c>
      <c r="U10475">
        <v>0</v>
      </c>
      <c r="V10475">
        <v>0</v>
      </c>
      <c r="W10475">
        <v>0</v>
      </c>
      <c r="X10475">
        <v>0.14032262395237169</v>
      </c>
      <c r="Y10475">
        <v>0</v>
      </c>
      <c r="Z10475">
        <v>0</v>
      </c>
      <c r="AA10475">
        <v>0</v>
      </c>
      <c r="AB10475">
        <v>0</v>
      </c>
      <c r="AC10475">
        <v>0</v>
      </c>
      <c r="AD10475">
        <v>0</v>
      </c>
      <c r="AE10475">
        <v>0.14032262395237169</v>
      </c>
    </row>
    <row r="10476" spans="1:31" x14ac:dyDescent="0.3">
      <c r="A10476">
        <v>2706859</v>
      </c>
      <c r="B10476">
        <v>1</v>
      </c>
      <c r="C10476" t="s">
        <v>80</v>
      </c>
      <c r="D10476" t="s">
        <v>100</v>
      </c>
      <c r="E10476" t="s">
        <v>150</v>
      </c>
      <c r="F10476" t="s">
        <v>4212</v>
      </c>
      <c r="G10476" t="s">
        <v>170</v>
      </c>
      <c r="H10476" t="s">
        <v>153</v>
      </c>
      <c r="I10476" t="s">
        <v>136</v>
      </c>
      <c r="J10476" t="s">
        <v>137</v>
      </c>
      <c r="K10476" t="s">
        <v>138</v>
      </c>
      <c r="L10476" t="s">
        <v>28343</v>
      </c>
      <c r="M10476" t="s">
        <v>28344</v>
      </c>
      <c r="N10476">
        <v>0.495</v>
      </c>
      <c r="O10476">
        <v>2</v>
      </c>
      <c r="P10476">
        <v>1097</v>
      </c>
      <c r="Q10476">
        <v>11</v>
      </c>
      <c r="R10476">
        <v>109</v>
      </c>
      <c r="S10476">
        <v>22</v>
      </c>
      <c r="T10476">
        <v>113</v>
      </c>
      <c r="U10476">
        <v>0</v>
      </c>
      <c r="V10476">
        <v>0</v>
      </c>
      <c r="W10476">
        <v>0.24373167331590001</v>
      </c>
      <c r="X10476">
        <v>180.04695158494619</v>
      </c>
      <c r="Y10476">
        <v>9.0011345281703985</v>
      </c>
      <c r="Z10476">
        <v>41.872761071049162</v>
      </c>
      <c r="AA10476">
        <v>101.02302199172107</v>
      </c>
      <c r="AB10476">
        <v>63.419701973024971</v>
      </c>
      <c r="AC10476">
        <v>0</v>
      </c>
      <c r="AD10476">
        <v>0</v>
      </c>
      <c r="AE10476">
        <v>395.60730282222767</v>
      </c>
    </row>
    <row r="10477" spans="1:31" x14ac:dyDescent="0.3">
      <c r="A10477">
        <v>2707108</v>
      </c>
      <c r="B10477">
        <v>1</v>
      </c>
      <c r="C10477" t="s">
        <v>81</v>
      </c>
      <c r="D10477" t="s">
        <v>127</v>
      </c>
      <c r="E10477" t="s">
        <v>156</v>
      </c>
      <c r="F10477" t="s">
        <v>14047</v>
      </c>
      <c r="G10477" t="s">
        <v>152</v>
      </c>
      <c r="H10477" t="s">
        <v>153</v>
      </c>
      <c r="I10477" t="s">
        <v>136</v>
      </c>
      <c r="J10477" t="s">
        <v>137</v>
      </c>
      <c r="K10477" t="s">
        <v>138</v>
      </c>
      <c r="L10477" t="s">
        <v>28345</v>
      </c>
      <c r="M10477" t="s">
        <v>28346</v>
      </c>
      <c r="N10477">
        <v>0.31388888799999998</v>
      </c>
      <c r="O10477">
        <v>2</v>
      </c>
      <c r="P10477">
        <v>0</v>
      </c>
      <c r="Q10477">
        <v>26</v>
      </c>
      <c r="R10477">
        <v>0</v>
      </c>
      <c r="S10477">
        <v>1</v>
      </c>
      <c r="T10477">
        <v>0</v>
      </c>
      <c r="U10477">
        <v>0</v>
      </c>
      <c r="V10477">
        <v>0</v>
      </c>
      <c r="W10477">
        <v>0.44207467394871675</v>
      </c>
      <c r="X10477">
        <v>0</v>
      </c>
      <c r="Y10477">
        <v>1.7632314363400416</v>
      </c>
      <c r="Z10477">
        <v>0</v>
      </c>
      <c r="AA10477">
        <v>4.0462423833599999E-2</v>
      </c>
      <c r="AB10477">
        <v>0</v>
      </c>
      <c r="AC10477">
        <v>0</v>
      </c>
      <c r="AD10477">
        <v>0</v>
      </c>
      <c r="AE10477">
        <v>2.2457685341223583</v>
      </c>
    </row>
    <row r="10478" spans="1:31" x14ac:dyDescent="0.3">
      <c r="A10478">
        <v>2706959</v>
      </c>
      <c r="B10478">
        <v>1</v>
      </c>
      <c r="C10478" t="s">
        <v>80</v>
      </c>
      <c r="D10478" t="s">
        <v>96</v>
      </c>
      <c r="E10478" t="s">
        <v>145</v>
      </c>
      <c r="F10478" t="s">
        <v>28347</v>
      </c>
      <c r="G10478" t="s">
        <v>230</v>
      </c>
      <c r="H10478" t="s">
        <v>135</v>
      </c>
      <c r="I10478" t="s">
        <v>136</v>
      </c>
      <c r="J10478" t="s">
        <v>137</v>
      </c>
      <c r="K10478" t="s">
        <v>138</v>
      </c>
      <c r="L10478" t="s">
        <v>28348</v>
      </c>
      <c r="M10478" t="s">
        <v>28349</v>
      </c>
      <c r="N10478">
        <v>1.8363888880000001</v>
      </c>
      <c r="O10478">
        <v>0</v>
      </c>
      <c r="P10478">
        <v>3</v>
      </c>
      <c r="Q10478">
        <v>0</v>
      </c>
      <c r="R10478">
        <v>0</v>
      </c>
      <c r="S10478">
        <v>0</v>
      </c>
      <c r="T10478">
        <v>0</v>
      </c>
      <c r="U10478">
        <v>0</v>
      </c>
      <c r="V10478">
        <v>0</v>
      </c>
      <c r="W10478">
        <v>0</v>
      </c>
      <c r="X10478">
        <v>7.2138870130938337E-2</v>
      </c>
      <c r="Y10478">
        <v>0</v>
      </c>
      <c r="Z10478">
        <v>0</v>
      </c>
      <c r="AA10478">
        <v>0</v>
      </c>
      <c r="AB10478">
        <v>0</v>
      </c>
      <c r="AC10478">
        <v>0</v>
      </c>
      <c r="AD10478">
        <v>0</v>
      </c>
      <c r="AE10478">
        <v>7.2138870130938337E-2</v>
      </c>
    </row>
    <row r="10479" spans="1:31" x14ac:dyDescent="0.3">
      <c r="A10479">
        <v>2706770</v>
      </c>
      <c r="B10479">
        <v>1</v>
      </c>
      <c r="C10479" t="s">
        <v>81</v>
      </c>
      <c r="D10479" t="s">
        <v>118</v>
      </c>
      <c r="E10479" t="s">
        <v>213</v>
      </c>
      <c r="F10479" t="s">
        <v>28350</v>
      </c>
      <c r="G10479" t="s">
        <v>300</v>
      </c>
      <c r="H10479" t="s">
        <v>153</v>
      </c>
      <c r="I10479" t="s">
        <v>136</v>
      </c>
      <c r="J10479" t="s">
        <v>137</v>
      </c>
      <c r="K10479" t="s">
        <v>210</v>
      </c>
      <c r="L10479" t="s">
        <v>28351</v>
      </c>
      <c r="M10479" t="s">
        <v>28352</v>
      </c>
      <c r="N10479">
        <v>0.76027777699999999</v>
      </c>
      <c r="O10479">
        <v>2</v>
      </c>
      <c r="P10479">
        <v>161</v>
      </c>
      <c r="Q10479">
        <v>16</v>
      </c>
      <c r="R10479">
        <v>35</v>
      </c>
      <c r="S10479">
        <v>8</v>
      </c>
      <c r="T10479">
        <v>25</v>
      </c>
      <c r="U10479">
        <v>0</v>
      </c>
      <c r="V10479">
        <v>0</v>
      </c>
      <c r="W10479">
        <v>1.0770132368489085</v>
      </c>
      <c r="X10479">
        <v>25.699647520808004</v>
      </c>
      <c r="Y10479">
        <v>9.2213495099563616</v>
      </c>
      <c r="Z10479">
        <v>6.4973491533872609</v>
      </c>
      <c r="AA10479">
        <v>1.8521726094469617</v>
      </c>
      <c r="AB10479">
        <v>18.033166855171643</v>
      </c>
      <c r="AC10479">
        <v>0</v>
      </c>
      <c r="AD10479">
        <v>0</v>
      </c>
      <c r="AE10479">
        <v>62.38069888561914</v>
      </c>
    </row>
    <row r="10480" spans="1:31" x14ac:dyDescent="0.3">
      <c r="A10480">
        <v>2706916</v>
      </c>
      <c r="B10480">
        <v>1</v>
      </c>
      <c r="C10480" t="s">
        <v>80</v>
      </c>
      <c r="D10480" t="s">
        <v>91</v>
      </c>
      <c r="E10480" t="s">
        <v>150</v>
      </c>
      <c r="F10480" t="s">
        <v>18926</v>
      </c>
      <c r="G10480" t="s">
        <v>2928</v>
      </c>
      <c r="H10480" t="s">
        <v>153</v>
      </c>
      <c r="I10480" t="s">
        <v>136</v>
      </c>
      <c r="J10480" t="s">
        <v>137</v>
      </c>
      <c r="K10480" t="s">
        <v>138</v>
      </c>
      <c r="L10480" t="s">
        <v>28353</v>
      </c>
      <c r="M10480" t="s">
        <v>28354</v>
      </c>
      <c r="N10480">
        <v>1.884166666</v>
      </c>
      <c r="O10480">
        <v>1</v>
      </c>
      <c r="P10480">
        <v>0</v>
      </c>
      <c r="Q10480">
        <v>52</v>
      </c>
      <c r="R10480">
        <v>19</v>
      </c>
      <c r="S10480">
        <v>34</v>
      </c>
      <c r="T10480">
        <v>9</v>
      </c>
      <c r="U10480">
        <v>1</v>
      </c>
      <c r="V10480">
        <v>0</v>
      </c>
      <c r="W10480">
        <v>3.2197863022600273</v>
      </c>
      <c r="X10480">
        <v>0</v>
      </c>
      <c r="Y10480">
        <v>245.98702731436694</v>
      </c>
      <c r="Z10480">
        <v>4.4887383060010713</v>
      </c>
      <c r="AA10480">
        <v>535.24407876302382</v>
      </c>
      <c r="AB10480">
        <v>7.4963669818867196</v>
      </c>
      <c r="AC10480">
        <v>5.5711543614657426</v>
      </c>
      <c r="AD10480">
        <v>0</v>
      </c>
      <c r="AE10480">
        <v>802.00715202900426</v>
      </c>
    </row>
    <row r="10481" spans="1:31" x14ac:dyDescent="0.3">
      <c r="A10481">
        <v>2707248</v>
      </c>
      <c r="B10481">
        <v>1</v>
      </c>
      <c r="C10481" t="s">
        <v>81</v>
      </c>
      <c r="D10481" t="s">
        <v>113</v>
      </c>
      <c r="E10481" t="s">
        <v>156</v>
      </c>
      <c r="F10481" t="s">
        <v>28355</v>
      </c>
      <c r="G10481" t="s">
        <v>185</v>
      </c>
      <c r="H10481" t="s">
        <v>153</v>
      </c>
      <c r="I10481" t="s">
        <v>136</v>
      </c>
      <c r="J10481" t="s">
        <v>137</v>
      </c>
      <c r="K10481" t="s">
        <v>138</v>
      </c>
      <c r="L10481" t="s">
        <v>28356</v>
      </c>
      <c r="M10481" t="s">
        <v>28357</v>
      </c>
      <c r="N10481">
        <v>1.714444444</v>
      </c>
      <c r="O10481">
        <v>5</v>
      </c>
      <c r="P10481">
        <v>458</v>
      </c>
      <c r="Q10481">
        <v>28</v>
      </c>
      <c r="R10481">
        <v>109</v>
      </c>
      <c r="S10481">
        <v>4</v>
      </c>
      <c r="T10481">
        <v>10</v>
      </c>
      <c r="U10481">
        <v>0</v>
      </c>
      <c r="V10481">
        <v>0</v>
      </c>
      <c r="W10481">
        <v>1.6055062436252696</v>
      </c>
      <c r="X10481">
        <v>98.025449259238883</v>
      </c>
      <c r="Y10481">
        <v>35.125666008767134</v>
      </c>
      <c r="Z10481">
        <v>15.070427218860869</v>
      </c>
      <c r="AA10481">
        <v>11.919076455377823</v>
      </c>
      <c r="AB10481">
        <v>4.9759273854921986</v>
      </c>
      <c r="AC10481">
        <v>0</v>
      </c>
      <c r="AD10481">
        <v>0</v>
      </c>
      <c r="AE10481">
        <v>166.72205257136216</v>
      </c>
    </row>
    <row r="10482" spans="1:31" x14ac:dyDescent="0.3">
      <c r="A10482">
        <v>2706793</v>
      </c>
      <c r="B10482">
        <v>1</v>
      </c>
      <c r="C10482" t="s">
        <v>80</v>
      </c>
      <c r="D10482" t="s">
        <v>85</v>
      </c>
      <c r="E10482" t="s">
        <v>173</v>
      </c>
      <c r="F10482" t="s">
        <v>28358</v>
      </c>
      <c r="G10482" t="s">
        <v>300</v>
      </c>
      <c r="H10482" t="s">
        <v>153</v>
      </c>
      <c r="I10482" t="s">
        <v>136</v>
      </c>
      <c r="J10482" t="s">
        <v>137</v>
      </c>
      <c r="K10482" t="s">
        <v>210</v>
      </c>
      <c r="L10482" t="s">
        <v>28359</v>
      </c>
      <c r="M10482" t="s">
        <v>28360</v>
      </c>
      <c r="N10482">
        <v>6.4563888880000002</v>
      </c>
      <c r="O10482">
        <v>0</v>
      </c>
      <c r="P10482">
        <v>1794</v>
      </c>
      <c r="Q10482">
        <v>0</v>
      </c>
      <c r="R10482">
        <v>0</v>
      </c>
      <c r="S10482">
        <v>0</v>
      </c>
      <c r="T10482">
        <v>234</v>
      </c>
      <c r="U10482">
        <v>0</v>
      </c>
      <c r="V10482">
        <v>0</v>
      </c>
      <c r="W10482">
        <v>0</v>
      </c>
      <c r="X10482">
        <v>2251.740423870096</v>
      </c>
      <c r="Y10482">
        <v>0</v>
      </c>
      <c r="Z10482">
        <v>0</v>
      </c>
      <c r="AA10482">
        <v>0</v>
      </c>
      <c r="AB10482">
        <v>1369.7671945833597</v>
      </c>
      <c r="AC10482">
        <v>0</v>
      </c>
      <c r="AD10482">
        <v>0</v>
      </c>
      <c r="AE10482">
        <v>3621.5076184534555</v>
      </c>
    </row>
    <row r="10483" spans="1:31" x14ac:dyDescent="0.3">
      <c r="A10483">
        <v>2706979</v>
      </c>
      <c r="B10483">
        <v>1</v>
      </c>
      <c r="C10483" t="s">
        <v>81</v>
      </c>
      <c r="D10483" t="s">
        <v>120</v>
      </c>
      <c r="E10483" t="s">
        <v>132</v>
      </c>
      <c r="F10483" t="s">
        <v>28361</v>
      </c>
      <c r="G10483" t="s">
        <v>134</v>
      </c>
      <c r="H10483" t="s">
        <v>135</v>
      </c>
      <c r="I10483" t="s">
        <v>136</v>
      </c>
      <c r="J10483" t="s">
        <v>137</v>
      </c>
      <c r="K10483" t="s">
        <v>138</v>
      </c>
      <c r="L10483" t="s">
        <v>28362</v>
      </c>
      <c r="M10483" t="s">
        <v>28363</v>
      </c>
      <c r="N10483">
        <v>5.5236111110000001</v>
      </c>
      <c r="O10483">
        <v>0</v>
      </c>
      <c r="P10483">
        <v>1</v>
      </c>
      <c r="Q10483">
        <v>0</v>
      </c>
      <c r="R10483">
        <v>9</v>
      </c>
      <c r="S10483">
        <v>0</v>
      </c>
      <c r="T10483">
        <v>0</v>
      </c>
      <c r="U10483">
        <v>0</v>
      </c>
      <c r="V10483">
        <v>0</v>
      </c>
      <c r="W10483">
        <v>0</v>
      </c>
      <c r="X10483">
        <v>7.9517166573333329E-3</v>
      </c>
      <c r="Y10483">
        <v>0</v>
      </c>
      <c r="Z10483">
        <v>3.0170131479366669</v>
      </c>
      <c r="AA10483">
        <v>0</v>
      </c>
      <c r="AB10483">
        <v>0</v>
      </c>
      <c r="AC10483">
        <v>0</v>
      </c>
      <c r="AD10483">
        <v>0</v>
      </c>
      <c r="AE10483">
        <v>3.0249648645940002</v>
      </c>
    </row>
    <row r="10484" spans="1:31" x14ac:dyDescent="0.3">
      <c r="A10484">
        <v>2707085</v>
      </c>
      <c r="B10484">
        <v>1</v>
      </c>
      <c r="C10484" t="s">
        <v>80</v>
      </c>
      <c r="D10484" t="s">
        <v>103</v>
      </c>
      <c r="E10484" t="s">
        <v>150</v>
      </c>
      <c r="F10484" t="s">
        <v>17194</v>
      </c>
      <c r="G10484" t="s">
        <v>152</v>
      </c>
      <c r="H10484" t="s">
        <v>153</v>
      </c>
      <c r="I10484" t="s">
        <v>136</v>
      </c>
      <c r="J10484" t="s">
        <v>137</v>
      </c>
      <c r="K10484" t="s">
        <v>138</v>
      </c>
      <c r="L10484" t="s">
        <v>28364</v>
      </c>
      <c r="M10484" t="s">
        <v>28365</v>
      </c>
      <c r="N10484">
        <v>1.1883333330000001</v>
      </c>
      <c r="O10484">
        <v>2</v>
      </c>
      <c r="P10484">
        <v>385</v>
      </c>
      <c r="Q10484">
        <v>59</v>
      </c>
      <c r="R10484">
        <v>74</v>
      </c>
      <c r="S10484">
        <v>15</v>
      </c>
      <c r="T10484">
        <v>48</v>
      </c>
      <c r="U10484">
        <v>0</v>
      </c>
      <c r="V10484">
        <v>0</v>
      </c>
      <c r="W10484">
        <v>0.46536343104383998</v>
      </c>
      <c r="X10484">
        <v>90.141488411884723</v>
      </c>
      <c r="Y10484">
        <v>120.65075966562941</v>
      </c>
      <c r="Z10484">
        <v>162.20418996309797</v>
      </c>
      <c r="AA10484">
        <v>101.27595859016694</v>
      </c>
      <c r="AB10484">
        <v>54.3609106253408</v>
      </c>
      <c r="AC10484">
        <v>0</v>
      </c>
      <c r="AD10484">
        <v>0</v>
      </c>
      <c r="AE10484">
        <v>529.09867068716369</v>
      </c>
    </row>
    <row r="10485" spans="1:31" x14ac:dyDescent="0.3">
      <c r="A10485">
        <v>2706856</v>
      </c>
      <c r="B10485">
        <v>1</v>
      </c>
      <c r="C10485" t="s">
        <v>81</v>
      </c>
      <c r="D10485" t="s">
        <v>126</v>
      </c>
      <c r="E10485" t="s">
        <v>213</v>
      </c>
      <c r="F10485" t="s">
        <v>28366</v>
      </c>
      <c r="G10485" t="s">
        <v>158</v>
      </c>
      <c r="H10485" t="s">
        <v>153</v>
      </c>
      <c r="I10485" t="s">
        <v>136</v>
      </c>
      <c r="J10485" t="s">
        <v>3</v>
      </c>
      <c r="K10485" t="s">
        <v>138</v>
      </c>
      <c r="L10485" t="s">
        <v>28367</v>
      </c>
      <c r="M10485" t="s">
        <v>28368</v>
      </c>
      <c r="N10485">
        <v>0.37555555499999999</v>
      </c>
      <c r="O10485">
        <v>12</v>
      </c>
      <c r="P10485">
        <v>1013</v>
      </c>
      <c r="Q10485">
        <v>49</v>
      </c>
      <c r="R10485">
        <v>349</v>
      </c>
      <c r="S10485">
        <v>10</v>
      </c>
      <c r="T10485">
        <v>46</v>
      </c>
      <c r="U10485">
        <v>1</v>
      </c>
      <c r="V10485">
        <v>0</v>
      </c>
      <c r="W10485">
        <v>0.96763196846437349</v>
      </c>
      <c r="X10485">
        <v>32.612929257126133</v>
      </c>
      <c r="Y10485">
        <v>85.881977041728661</v>
      </c>
      <c r="Z10485">
        <v>63.079654988524176</v>
      </c>
      <c r="AA10485">
        <v>31.912383637993042</v>
      </c>
      <c r="AB10485">
        <v>7.2352568670601265</v>
      </c>
      <c r="AC10485">
        <v>66.020396444224431</v>
      </c>
      <c r="AD10485">
        <v>0</v>
      </c>
      <c r="AE10485">
        <v>287.71023020512092</v>
      </c>
    </row>
    <row r="10486" spans="1:31" x14ac:dyDescent="0.3">
      <c r="A10486">
        <v>2707185</v>
      </c>
      <c r="B10486">
        <v>1</v>
      </c>
      <c r="C10486" t="s">
        <v>80</v>
      </c>
      <c r="D10486" t="s">
        <v>93</v>
      </c>
      <c r="E10486" t="s">
        <v>150</v>
      </c>
      <c r="F10486" t="s">
        <v>27535</v>
      </c>
      <c r="G10486" t="s">
        <v>1613</v>
      </c>
      <c r="H10486" t="s">
        <v>153</v>
      </c>
      <c r="I10486" t="s">
        <v>136</v>
      </c>
      <c r="J10486" t="s">
        <v>137</v>
      </c>
      <c r="K10486" t="s">
        <v>138</v>
      </c>
      <c r="L10486" t="s">
        <v>28369</v>
      </c>
      <c r="M10486" t="s">
        <v>28370</v>
      </c>
      <c r="N10486">
        <v>0.13416666599999999</v>
      </c>
      <c r="O10486">
        <v>1</v>
      </c>
      <c r="P10486">
        <v>1103</v>
      </c>
      <c r="Q10486">
        <v>6</v>
      </c>
      <c r="R10486">
        <v>203</v>
      </c>
      <c r="S10486">
        <v>11</v>
      </c>
      <c r="T10486">
        <v>224</v>
      </c>
      <c r="U10486">
        <v>0</v>
      </c>
      <c r="V10486">
        <v>0</v>
      </c>
      <c r="W10486">
        <v>2.4956230844999996E-2</v>
      </c>
      <c r="X10486">
        <v>23.256967550559821</v>
      </c>
      <c r="Y10486">
        <v>2.7454153748232404</v>
      </c>
      <c r="Z10486">
        <v>14.761551192280198</v>
      </c>
      <c r="AA10486">
        <v>5.4583981772216577</v>
      </c>
      <c r="AB10486">
        <v>23.759617082390907</v>
      </c>
      <c r="AC10486">
        <v>0</v>
      </c>
      <c r="AD10486">
        <v>0</v>
      </c>
      <c r="AE10486">
        <v>70.006905608120832</v>
      </c>
    </row>
    <row r="10487" spans="1:31" x14ac:dyDescent="0.3">
      <c r="A10487">
        <v>2707042</v>
      </c>
      <c r="B10487">
        <v>1</v>
      </c>
      <c r="C10487" t="s">
        <v>80</v>
      </c>
      <c r="D10487" t="s">
        <v>95</v>
      </c>
      <c r="E10487" t="s">
        <v>132</v>
      </c>
      <c r="F10487" t="s">
        <v>3717</v>
      </c>
      <c r="G10487" t="s">
        <v>134</v>
      </c>
      <c r="H10487" t="s">
        <v>135</v>
      </c>
      <c r="I10487" t="s">
        <v>136</v>
      </c>
      <c r="J10487" t="s">
        <v>137</v>
      </c>
      <c r="K10487" t="s">
        <v>138</v>
      </c>
      <c r="L10487" t="s">
        <v>28371</v>
      </c>
      <c r="M10487" t="s">
        <v>28372</v>
      </c>
      <c r="N10487">
        <v>4.0952777769999997</v>
      </c>
      <c r="O10487">
        <v>0</v>
      </c>
      <c r="P10487">
        <v>120</v>
      </c>
      <c r="Q10487">
        <v>0</v>
      </c>
      <c r="R10487">
        <v>3</v>
      </c>
      <c r="S10487">
        <v>0</v>
      </c>
      <c r="T10487">
        <v>7</v>
      </c>
      <c r="U10487">
        <v>0</v>
      </c>
      <c r="V10487">
        <v>0</v>
      </c>
      <c r="W10487">
        <v>0</v>
      </c>
      <c r="X10487">
        <v>21.797316111807632</v>
      </c>
      <c r="Y10487">
        <v>0</v>
      </c>
      <c r="Z10487">
        <v>4.1075647454091433</v>
      </c>
      <c r="AA10487">
        <v>0</v>
      </c>
      <c r="AB10487">
        <v>2.8514556567322202</v>
      </c>
      <c r="AC10487">
        <v>0</v>
      </c>
      <c r="AD10487">
        <v>0</v>
      </c>
      <c r="AE10487">
        <v>28.756336513948995</v>
      </c>
    </row>
    <row r="10488" spans="1:31" x14ac:dyDescent="0.3">
      <c r="A10488">
        <v>2707019</v>
      </c>
      <c r="B10488">
        <v>1</v>
      </c>
      <c r="C10488" t="s">
        <v>80</v>
      </c>
      <c r="D10488" t="s">
        <v>82</v>
      </c>
      <c r="E10488" t="s">
        <v>161</v>
      </c>
      <c r="F10488" t="s">
        <v>28373</v>
      </c>
      <c r="G10488" t="s">
        <v>300</v>
      </c>
      <c r="H10488" t="s">
        <v>135</v>
      </c>
      <c r="I10488" t="s">
        <v>136</v>
      </c>
      <c r="J10488" t="s">
        <v>137</v>
      </c>
      <c r="K10488" t="s">
        <v>210</v>
      </c>
      <c r="L10488" t="s">
        <v>28374</v>
      </c>
      <c r="M10488" t="s">
        <v>28375</v>
      </c>
      <c r="N10488">
        <v>0.67111111099999998</v>
      </c>
      <c r="O10488">
        <v>0</v>
      </c>
      <c r="P10488">
        <v>144</v>
      </c>
      <c r="Q10488">
        <v>0</v>
      </c>
      <c r="R10488">
        <v>0</v>
      </c>
      <c r="S10488">
        <v>0</v>
      </c>
      <c r="T10488">
        <v>2</v>
      </c>
      <c r="U10488">
        <v>0</v>
      </c>
      <c r="V10488">
        <v>0</v>
      </c>
      <c r="W10488">
        <v>0</v>
      </c>
      <c r="X10488">
        <v>19.952136154675728</v>
      </c>
      <c r="Y10488">
        <v>0</v>
      </c>
      <c r="Z10488">
        <v>0</v>
      </c>
      <c r="AA10488">
        <v>0</v>
      </c>
      <c r="AB10488">
        <v>2.0629803640159996</v>
      </c>
      <c r="AC10488">
        <v>0</v>
      </c>
      <c r="AD10488">
        <v>0</v>
      </c>
      <c r="AE10488">
        <v>22.015116518691727</v>
      </c>
    </row>
    <row r="10489" spans="1:31" x14ac:dyDescent="0.3">
      <c r="A10489">
        <v>2707062</v>
      </c>
      <c r="B10489">
        <v>1</v>
      </c>
      <c r="C10489" t="s">
        <v>80</v>
      </c>
      <c r="D10489" t="s">
        <v>83</v>
      </c>
      <c r="E10489" t="s">
        <v>161</v>
      </c>
      <c r="F10489" t="s">
        <v>28376</v>
      </c>
      <c r="G10489" t="s">
        <v>209</v>
      </c>
      <c r="H10489" t="s">
        <v>135</v>
      </c>
      <c r="I10489" t="s">
        <v>136</v>
      </c>
      <c r="J10489" t="s">
        <v>137</v>
      </c>
      <c r="K10489" t="s">
        <v>210</v>
      </c>
      <c r="L10489" t="s">
        <v>28377</v>
      </c>
      <c r="M10489" t="s">
        <v>28378</v>
      </c>
      <c r="N10489">
        <v>2.2780555549999999</v>
      </c>
      <c r="O10489">
        <v>0</v>
      </c>
      <c r="P10489">
        <v>205</v>
      </c>
      <c r="Q10489">
        <v>0</v>
      </c>
      <c r="R10489">
        <v>0</v>
      </c>
      <c r="S10489">
        <v>0</v>
      </c>
      <c r="T10489">
        <v>20</v>
      </c>
      <c r="U10489">
        <v>0</v>
      </c>
      <c r="V10489">
        <v>0</v>
      </c>
      <c r="W10489">
        <v>0</v>
      </c>
      <c r="X10489">
        <v>93.715889354535349</v>
      </c>
      <c r="Y10489">
        <v>0</v>
      </c>
      <c r="Z10489">
        <v>0</v>
      </c>
      <c r="AA10489">
        <v>0</v>
      </c>
      <c r="AB10489">
        <v>14.052589905978749</v>
      </c>
      <c r="AC10489">
        <v>0</v>
      </c>
      <c r="AD10489">
        <v>0</v>
      </c>
      <c r="AE10489">
        <v>107.7684792605141</v>
      </c>
    </row>
    <row r="10490" spans="1:31" x14ac:dyDescent="0.3">
      <c r="A10490">
        <v>2707311</v>
      </c>
      <c r="B10490">
        <v>1</v>
      </c>
      <c r="C10490" t="s">
        <v>80</v>
      </c>
      <c r="D10490" t="s">
        <v>96</v>
      </c>
      <c r="E10490" t="s">
        <v>145</v>
      </c>
      <c r="F10490" t="s">
        <v>28379</v>
      </c>
      <c r="G10490" t="s">
        <v>230</v>
      </c>
      <c r="H10490" t="s">
        <v>135</v>
      </c>
      <c r="I10490" t="s">
        <v>136</v>
      </c>
      <c r="J10490" t="s">
        <v>137</v>
      </c>
      <c r="K10490" t="s">
        <v>138</v>
      </c>
      <c r="L10490" t="s">
        <v>28380</v>
      </c>
      <c r="M10490" t="s">
        <v>28381</v>
      </c>
      <c r="N10490">
        <v>1.5119444440000001</v>
      </c>
      <c r="O10490">
        <v>0</v>
      </c>
      <c r="P10490">
        <v>16</v>
      </c>
      <c r="Q10490">
        <v>0</v>
      </c>
      <c r="R10490">
        <v>0</v>
      </c>
      <c r="S10490">
        <v>0</v>
      </c>
      <c r="T10490">
        <v>0</v>
      </c>
      <c r="U10490">
        <v>0</v>
      </c>
      <c r="V10490">
        <v>0</v>
      </c>
      <c r="W10490">
        <v>0</v>
      </c>
      <c r="X10490">
        <v>8.133286070935263</v>
      </c>
      <c r="Y10490">
        <v>0</v>
      </c>
      <c r="Z10490">
        <v>0</v>
      </c>
      <c r="AA10490">
        <v>0</v>
      </c>
      <c r="AB10490">
        <v>0</v>
      </c>
      <c r="AC10490">
        <v>0</v>
      </c>
      <c r="AD10490">
        <v>0</v>
      </c>
      <c r="AE10490">
        <v>8.133286070935263</v>
      </c>
    </row>
    <row r="10491" spans="1:31" x14ac:dyDescent="0.3">
      <c r="A10491">
        <v>2706956</v>
      </c>
      <c r="B10491">
        <v>1</v>
      </c>
      <c r="C10491" t="s">
        <v>80</v>
      </c>
      <c r="D10491" t="s">
        <v>101</v>
      </c>
      <c r="E10491" t="s">
        <v>161</v>
      </c>
      <c r="F10491" t="s">
        <v>28382</v>
      </c>
      <c r="G10491" t="s">
        <v>202</v>
      </c>
      <c r="H10491" t="s">
        <v>135</v>
      </c>
      <c r="I10491" t="s">
        <v>136</v>
      </c>
      <c r="J10491" t="s">
        <v>137</v>
      </c>
      <c r="K10491" t="s">
        <v>138</v>
      </c>
      <c r="L10491" t="s">
        <v>28383</v>
      </c>
      <c r="M10491" t="s">
        <v>28384</v>
      </c>
      <c r="N10491">
        <v>1.677777777</v>
      </c>
      <c r="O10491">
        <v>0</v>
      </c>
      <c r="P10491">
        <v>128</v>
      </c>
      <c r="Q10491">
        <v>0</v>
      </c>
      <c r="R10491">
        <v>0</v>
      </c>
      <c r="S10491">
        <v>0</v>
      </c>
      <c r="T10491">
        <v>7</v>
      </c>
      <c r="U10491">
        <v>0</v>
      </c>
      <c r="V10491">
        <v>0</v>
      </c>
      <c r="W10491">
        <v>0</v>
      </c>
      <c r="X10491">
        <v>26.140725644465149</v>
      </c>
      <c r="Y10491">
        <v>0</v>
      </c>
      <c r="Z10491">
        <v>0</v>
      </c>
      <c r="AA10491">
        <v>0</v>
      </c>
      <c r="AB10491">
        <v>22.880847048551516</v>
      </c>
      <c r="AC10491">
        <v>0</v>
      </c>
      <c r="AD10491">
        <v>0</v>
      </c>
      <c r="AE10491">
        <v>49.021572693016665</v>
      </c>
    </row>
    <row r="10492" spans="1:31" x14ac:dyDescent="0.3">
      <c r="A10492">
        <v>2706919</v>
      </c>
      <c r="B10492">
        <v>1</v>
      </c>
      <c r="C10492" t="s">
        <v>80</v>
      </c>
      <c r="D10492" t="s">
        <v>103</v>
      </c>
      <c r="E10492" t="s">
        <v>145</v>
      </c>
      <c r="F10492" t="s">
        <v>28385</v>
      </c>
      <c r="G10492" t="s">
        <v>230</v>
      </c>
      <c r="H10492" t="s">
        <v>135</v>
      </c>
      <c r="I10492" t="s">
        <v>136</v>
      </c>
      <c r="J10492" t="s">
        <v>137</v>
      </c>
      <c r="K10492" t="s">
        <v>138</v>
      </c>
      <c r="L10492" t="s">
        <v>28386</v>
      </c>
      <c r="M10492" t="s">
        <v>28387</v>
      </c>
      <c r="N10492">
        <v>7.5030555550000004</v>
      </c>
      <c r="O10492">
        <v>0</v>
      </c>
      <c r="P10492">
        <v>1</v>
      </c>
      <c r="Q10492">
        <v>0</v>
      </c>
      <c r="R10492">
        <v>0</v>
      </c>
      <c r="S10492">
        <v>0</v>
      </c>
      <c r="T10492">
        <v>0</v>
      </c>
      <c r="U10492">
        <v>0</v>
      </c>
      <c r="V10492">
        <v>0</v>
      </c>
      <c r="W10492">
        <v>0</v>
      </c>
      <c r="X10492">
        <v>2.3551305443852484</v>
      </c>
      <c r="Y10492">
        <v>0</v>
      </c>
      <c r="Z10492">
        <v>0</v>
      </c>
      <c r="AA10492">
        <v>0</v>
      </c>
      <c r="AB10492">
        <v>0</v>
      </c>
      <c r="AC10492">
        <v>0</v>
      </c>
      <c r="AD10492">
        <v>0</v>
      </c>
      <c r="AE10492">
        <v>2.3551305443852484</v>
      </c>
    </row>
    <row r="10493" spans="1:31" x14ac:dyDescent="0.3">
      <c r="A10493">
        <v>2706670</v>
      </c>
      <c r="B10493">
        <v>1</v>
      </c>
      <c r="C10493" t="s">
        <v>80</v>
      </c>
      <c r="D10493" t="s">
        <v>95</v>
      </c>
      <c r="E10493" t="s">
        <v>173</v>
      </c>
      <c r="F10493" t="s">
        <v>9974</v>
      </c>
      <c r="G10493" t="s">
        <v>348</v>
      </c>
      <c r="H10493" t="s">
        <v>153</v>
      </c>
      <c r="I10493" t="s">
        <v>136</v>
      </c>
      <c r="J10493" t="s">
        <v>137</v>
      </c>
      <c r="K10493" t="s">
        <v>138</v>
      </c>
      <c r="L10493" t="s">
        <v>28388</v>
      </c>
      <c r="M10493" t="s">
        <v>28389</v>
      </c>
      <c r="N10493">
        <v>1.4813888879999999</v>
      </c>
      <c r="O10493">
        <v>10</v>
      </c>
      <c r="P10493">
        <v>796</v>
      </c>
      <c r="Q10493">
        <v>0</v>
      </c>
      <c r="R10493">
        <v>16</v>
      </c>
      <c r="S10493">
        <v>12</v>
      </c>
      <c r="T10493">
        <v>89</v>
      </c>
      <c r="U10493">
        <v>1</v>
      </c>
      <c r="V10493">
        <v>0</v>
      </c>
      <c r="W10493">
        <v>19.472374877232365</v>
      </c>
      <c r="X10493">
        <v>135.98861306985216</v>
      </c>
      <c r="Y10493">
        <v>0</v>
      </c>
      <c r="Z10493">
        <v>1.9369168197038182</v>
      </c>
      <c r="AA10493">
        <v>103.99778630334733</v>
      </c>
      <c r="AB10493">
        <v>60.449144801540697</v>
      </c>
      <c r="AC10493">
        <v>89.185079020345</v>
      </c>
      <c r="AD10493">
        <v>0</v>
      </c>
      <c r="AE10493">
        <v>411.02991489202134</v>
      </c>
    </row>
    <row r="10494" spans="1:31" x14ac:dyDescent="0.3">
      <c r="A10494">
        <v>2706707</v>
      </c>
      <c r="B10494">
        <v>1</v>
      </c>
      <c r="C10494" t="s">
        <v>80</v>
      </c>
      <c r="D10494" t="s">
        <v>93</v>
      </c>
      <c r="E10494" t="s">
        <v>132</v>
      </c>
      <c r="F10494" t="s">
        <v>28390</v>
      </c>
      <c r="G10494" t="s">
        <v>163</v>
      </c>
      <c r="H10494" t="s">
        <v>135</v>
      </c>
      <c r="I10494" t="s">
        <v>136</v>
      </c>
      <c r="J10494" t="s">
        <v>137</v>
      </c>
      <c r="K10494" t="s">
        <v>138</v>
      </c>
      <c r="L10494" t="s">
        <v>28391</v>
      </c>
      <c r="M10494" t="s">
        <v>28392</v>
      </c>
      <c r="N10494">
        <v>3.278888888</v>
      </c>
      <c r="O10494">
        <v>0</v>
      </c>
      <c r="P10494">
        <v>9</v>
      </c>
      <c r="Q10494">
        <v>0</v>
      </c>
      <c r="R10494">
        <v>16</v>
      </c>
      <c r="S10494">
        <v>0</v>
      </c>
      <c r="T10494">
        <v>4</v>
      </c>
      <c r="U10494">
        <v>0</v>
      </c>
      <c r="V10494">
        <v>0</v>
      </c>
      <c r="W10494">
        <v>0</v>
      </c>
      <c r="X10494">
        <v>7.8331654604089893</v>
      </c>
      <c r="Y10494">
        <v>0</v>
      </c>
      <c r="Z10494">
        <v>31.131603716785897</v>
      </c>
      <c r="AA10494">
        <v>0</v>
      </c>
      <c r="AB10494">
        <v>3.9391372912972149</v>
      </c>
      <c r="AC10494">
        <v>0</v>
      </c>
      <c r="AD10494">
        <v>0</v>
      </c>
      <c r="AE10494">
        <v>42.903906468492103</v>
      </c>
    </row>
    <row r="10495" spans="1:31" x14ac:dyDescent="0.3">
      <c r="A10495">
        <v>2706713</v>
      </c>
      <c r="B10495">
        <v>1</v>
      </c>
      <c r="C10495" t="s">
        <v>80</v>
      </c>
      <c r="D10495" t="s">
        <v>84</v>
      </c>
      <c r="E10495" t="s">
        <v>145</v>
      </c>
      <c r="F10495" t="s">
        <v>5306</v>
      </c>
      <c r="G10495" t="s">
        <v>181</v>
      </c>
      <c r="H10495" t="s">
        <v>135</v>
      </c>
      <c r="I10495" t="s">
        <v>136</v>
      </c>
      <c r="J10495" t="s">
        <v>137</v>
      </c>
      <c r="K10495" t="s">
        <v>138</v>
      </c>
      <c r="L10495" t="s">
        <v>28393</v>
      </c>
      <c r="M10495" t="s">
        <v>28394</v>
      </c>
      <c r="N10495">
        <v>6.1074999999999999</v>
      </c>
      <c r="O10495">
        <v>0</v>
      </c>
      <c r="P10495">
        <v>9</v>
      </c>
      <c r="Q10495">
        <v>0</v>
      </c>
      <c r="R10495">
        <v>0</v>
      </c>
      <c r="S10495">
        <v>0</v>
      </c>
      <c r="T10495">
        <v>2</v>
      </c>
      <c r="U10495">
        <v>0</v>
      </c>
      <c r="V10495">
        <v>0</v>
      </c>
      <c r="W10495">
        <v>0</v>
      </c>
      <c r="X10495">
        <v>9.2894227558515734</v>
      </c>
      <c r="Y10495">
        <v>0</v>
      </c>
      <c r="Z10495">
        <v>0</v>
      </c>
      <c r="AA10495">
        <v>0</v>
      </c>
      <c r="AB10495">
        <v>3.3447615735244565</v>
      </c>
      <c r="AC10495">
        <v>0</v>
      </c>
      <c r="AD10495">
        <v>0</v>
      </c>
      <c r="AE10495">
        <v>12.63418432937603</v>
      </c>
    </row>
    <row r="10496" spans="1:31" x14ac:dyDescent="0.3">
      <c r="A10496">
        <v>2706865</v>
      </c>
      <c r="B10496">
        <v>1</v>
      </c>
      <c r="C10496" t="s">
        <v>80</v>
      </c>
      <c r="D10496" t="s">
        <v>86</v>
      </c>
      <c r="E10496" t="s">
        <v>161</v>
      </c>
      <c r="F10496" t="s">
        <v>5297</v>
      </c>
      <c r="G10496" t="s">
        <v>209</v>
      </c>
      <c r="H10496" t="s">
        <v>135</v>
      </c>
      <c r="I10496" t="s">
        <v>136</v>
      </c>
      <c r="J10496" t="s">
        <v>137</v>
      </c>
      <c r="K10496" t="s">
        <v>210</v>
      </c>
      <c r="L10496" t="s">
        <v>28395</v>
      </c>
      <c r="M10496" t="s">
        <v>28396</v>
      </c>
      <c r="N10496">
        <v>7.0783333329999998</v>
      </c>
      <c r="O10496">
        <v>0</v>
      </c>
      <c r="P10496">
        <v>29</v>
      </c>
      <c r="Q10496">
        <v>0</v>
      </c>
      <c r="R10496">
        <v>17</v>
      </c>
      <c r="S10496">
        <v>0</v>
      </c>
      <c r="T10496">
        <v>4</v>
      </c>
      <c r="U10496">
        <v>0</v>
      </c>
      <c r="V10496">
        <v>0</v>
      </c>
      <c r="W10496">
        <v>0</v>
      </c>
      <c r="X10496">
        <v>532.43972013956966</v>
      </c>
      <c r="Y10496">
        <v>0</v>
      </c>
      <c r="Z10496">
        <v>32.217209053421591</v>
      </c>
      <c r="AA10496">
        <v>0</v>
      </c>
      <c r="AB10496">
        <v>22.870657125603582</v>
      </c>
      <c r="AC10496">
        <v>0</v>
      </c>
      <c r="AD10496">
        <v>0</v>
      </c>
      <c r="AE10496">
        <v>587.52758631859479</v>
      </c>
    </row>
    <row r="10497" spans="1:31" x14ac:dyDescent="0.3">
      <c r="A10497">
        <v>2706842</v>
      </c>
      <c r="B10497">
        <v>1</v>
      </c>
      <c r="C10497" t="s">
        <v>81</v>
      </c>
      <c r="D10497" t="s">
        <v>118</v>
      </c>
      <c r="E10497" t="s">
        <v>213</v>
      </c>
      <c r="F10497" t="s">
        <v>26047</v>
      </c>
      <c r="G10497" t="s">
        <v>209</v>
      </c>
      <c r="H10497" t="s">
        <v>153</v>
      </c>
      <c r="I10497" t="s">
        <v>136</v>
      </c>
      <c r="J10497" t="s">
        <v>137</v>
      </c>
      <c r="K10497" t="s">
        <v>210</v>
      </c>
      <c r="L10497" t="s">
        <v>28397</v>
      </c>
      <c r="M10497" t="s">
        <v>28398</v>
      </c>
      <c r="N10497">
        <v>7.227222222</v>
      </c>
      <c r="O10497">
        <v>6</v>
      </c>
      <c r="P10497">
        <v>413</v>
      </c>
      <c r="Q10497">
        <v>50</v>
      </c>
      <c r="R10497">
        <v>42</v>
      </c>
      <c r="S10497">
        <v>10</v>
      </c>
      <c r="T10497">
        <v>33</v>
      </c>
      <c r="U10497">
        <v>0</v>
      </c>
      <c r="V10497">
        <v>0</v>
      </c>
      <c r="W10497">
        <v>12.031031532477439</v>
      </c>
      <c r="X10497">
        <v>346.14190755072769</v>
      </c>
      <c r="Y10497">
        <v>1538.6024615025719</v>
      </c>
      <c r="Z10497">
        <v>208.65810405641562</v>
      </c>
      <c r="AA10497">
        <v>275.72893007873927</v>
      </c>
      <c r="AB10497">
        <v>54.455950659019337</v>
      </c>
      <c r="AC10497">
        <v>0</v>
      </c>
      <c r="AD10497">
        <v>0</v>
      </c>
      <c r="AE10497">
        <v>2435.6183853799516</v>
      </c>
    </row>
    <row r="10498" spans="1:31" x14ac:dyDescent="0.3">
      <c r="A10498">
        <v>2706656</v>
      </c>
      <c r="B10498">
        <v>1</v>
      </c>
      <c r="C10498" t="s">
        <v>80</v>
      </c>
      <c r="D10498" t="s">
        <v>82</v>
      </c>
      <c r="E10498" t="s">
        <v>145</v>
      </c>
      <c r="F10498" t="s">
        <v>28399</v>
      </c>
      <c r="G10498" t="s">
        <v>230</v>
      </c>
      <c r="H10498" t="s">
        <v>135</v>
      </c>
      <c r="I10498" t="s">
        <v>136</v>
      </c>
      <c r="J10498" t="s">
        <v>137</v>
      </c>
      <c r="K10498" t="s">
        <v>138</v>
      </c>
      <c r="L10498" t="s">
        <v>28400</v>
      </c>
      <c r="M10498" t="s">
        <v>28401</v>
      </c>
      <c r="N10498">
        <v>0.78444444400000002</v>
      </c>
      <c r="O10498">
        <v>0</v>
      </c>
      <c r="P10498">
        <v>2</v>
      </c>
      <c r="Q10498">
        <v>0</v>
      </c>
      <c r="R10498">
        <v>0</v>
      </c>
      <c r="S10498">
        <v>0</v>
      </c>
      <c r="T10498">
        <v>0</v>
      </c>
      <c r="U10498">
        <v>0</v>
      </c>
      <c r="V10498">
        <v>0</v>
      </c>
      <c r="W10498">
        <v>0</v>
      </c>
      <c r="X10498">
        <v>0.37173429876180331</v>
      </c>
      <c r="Y10498">
        <v>0</v>
      </c>
      <c r="Z10498">
        <v>0</v>
      </c>
      <c r="AA10498">
        <v>0</v>
      </c>
      <c r="AB10498">
        <v>0</v>
      </c>
      <c r="AC10498">
        <v>0</v>
      </c>
      <c r="AD10498">
        <v>0</v>
      </c>
      <c r="AE10498">
        <v>0.37173429876180331</v>
      </c>
    </row>
    <row r="10499" spans="1:31" x14ac:dyDescent="0.3">
      <c r="A10499">
        <v>2707343</v>
      </c>
      <c r="B10499">
        <v>1</v>
      </c>
      <c r="C10499" t="s">
        <v>81</v>
      </c>
      <c r="D10499" t="s">
        <v>122</v>
      </c>
      <c r="E10499" t="s">
        <v>161</v>
      </c>
      <c r="F10499" t="s">
        <v>28402</v>
      </c>
      <c r="G10499" t="s">
        <v>163</v>
      </c>
      <c r="H10499" t="s">
        <v>135</v>
      </c>
      <c r="I10499" t="s">
        <v>136</v>
      </c>
      <c r="J10499" t="s">
        <v>137</v>
      </c>
      <c r="K10499" t="s">
        <v>138</v>
      </c>
      <c r="L10499" t="s">
        <v>28403</v>
      </c>
      <c r="M10499" t="s">
        <v>28404</v>
      </c>
      <c r="N10499">
        <v>1.5249999999999999</v>
      </c>
      <c r="O10499">
        <v>0</v>
      </c>
      <c r="P10499">
        <v>91</v>
      </c>
      <c r="Q10499">
        <v>0</v>
      </c>
      <c r="R10499">
        <v>0</v>
      </c>
      <c r="S10499">
        <v>0</v>
      </c>
      <c r="T10499">
        <v>2</v>
      </c>
      <c r="U10499">
        <v>0</v>
      </c>
      <c r="V10499">
        <v>0</v>
      </c>
      <c r="W10499">
        <v>0</v>
      </c>
      <c r="X10499">
        <v>38.094550713946845</v>
      </c>
      <c r="Y10499">
        <v>0</v>
      </c>
      <c r="Z10499">
        <v>0</v>
      </c>
      <c r="AA10499">
        <v>0</v>
      </c>
      <c r="AB10499">
        <v>4.1514122786614687</v>
      </c>
      <c r="AC10499">
        <v>0</v>
      </c>
      <c r="AD10499">
        <v>0</v>
      </c>
      <c r="AE10499">
        <v>42.245962992608312</v>
      </c>
    </row>
    <row r="10500" spans="1:31" x14ac:dyDescent="0.3">
      <c r="A10500">
        <v>2707220</v>
      </c>
      <c r="B10500">
        <v>1</v>
      </c>
      <c r="C10500" t="s">
        <v>81</v>
      </c>
      <c r="D10500" t="s">
        <v>122</v>
      </c>
      <c r="E10500" t="s">
        <v>213</v>
      </c>
      <c r="F10500" t="s">
        <v>28405</v>
      </c>
      <c r="G10500" t="s">
        <v>152</v>
      </c>
      <c r="H10500" t="s">
        <v>153</v>
      </c>
      <c r="I10500" t="s">
        <v>490</v>
      </c>
      <c r="J10500" t="s">
        <v>137</v>
      </c>
      <c r="K10500" t="s">
        <v>138</v>
      </c>
      <c r="L10500" t="s">
        <v>28406</v>
      </c>
      <c r="M10500" t="s">
        <v>28407</v>
      </c>
      <c r="N10500">
        <v>5.5555550000000002E-3</v>
      </c>
      <c r="O10500">
        <v>0</v>
      </c>
      <c r="P10500">
        <v>6356</v>
      </c>
      <c r="Q10500">
        <v>0</v>
      </c>
      <c r="R10500">
        <v>0</v>
      </c>
      <c r="S10500">
        <v>3</v>
      </c>
      <c r="T10500">
        <v>1661</v>
      </c>
      <c r="U10500">
        <v>0</v>
      </c>
      <c r="V10500">
        <v>0</v>
      </c>
      <c r="W10500">
        <v>0</v>
      </c>
      <c r="X10500">
        <v>7.5965844286022621</v>
      </c>
      <c r="Y10500">
        <v>0</v>
      </c>
      <c r="Z10500">
        <v>0</v>
      </c>
      <c r="AA10500">
        <v>0.19016154889795001</v>
      </c>
      <c r="AB10500">
        <v>6.9051997390245097</v>
      </c>
      <c r="AC10500">
        <v>0</v>
      </c>
      <c r="AD10500">
        <v>0</v>
      </c>
      <c r="AE10500">
        <v>14.691945716524721</v>
      </c>
    </row>
    <row r="10501" spans="1:31" x14ac:dyDescent="0.3">
      <c r="A10501">
        <v>2706679</v>
      </c>
      <c r="B10501">
        <v>1</v>
      </c>
      <c r="C10501" t="s">
        <v>80</v>
      </c>
      <c r="D10501" t="s">
        <v>82</v>
      </c>
      <c r="E10501" t="s">
        <v>200</v>
      </c>
      <c r="F10501" t="s">
        <v>28408</v>
      </c>
      <c r="G10501" t="s">
        <v>543</v>
      </c>
      <c r="H10501" t="s">
        <v>135</v>
      </c>
      <c r="I10501" t="s">
        <v>136</v>
      </c>
      <c r="J10501" t="s">
        <v>137</v>
      </c>
      <c r="K10501" t="s">
        <v>138</v>
      </c>
      <c r="L10501" t="s">
        <v>28409</v>
      </c>
      <c r="M10501" t="s">
        <v>28410</v>
      </c>
      <c r="N10501">
        <v>1.392222222</v>
      </c>
      <c r="O10501">
        <v>0</v>
      </c>
      <c r="P10501">
        <v>0</v>
      </c>
      <c r="Q10501">
        <v>0</v>
      </c>
      <c r="R10501">
        <v>0</v>
      </c>
      <c r="S10501">
        <v>0</v>
      </c>
      <c r="T10501">
        <v>32</v>
      </c>
      <c r="U10501">
        <v>0</v>
      </c>
      <c r="V10501">
        <v>0</v>
      </c>
      <c r="W10501">
        <v>0</v>
      </c>
      <c r="X10501">
        <v>0</v>
      </c>
      <c r="Y10501">
        <v>0</v>
      </c>
      <c r="Z10501">
        <v>0</v>
      </c>
      <c r="AA10501">
        <v>0</v>
      </c>
      <c r="AB10501">
        <v>19.12456716733233</v>
      </c>
      <c r="AC10501">
        <v>0</v>
      </c>
      <c r="AD10501">
        <v>0</v>
      </c>
      <c r="AE10501">
        <v>19.12456716733233</v>
      </c>
    </row>
    <row r="10502" spans="1:31" x14ac:dyDescent="0.3">
      <c r="A10502">
        <v>2706673</v>
      </c>
      <c r="B10502">
        <v>1</v>
      </c>
      <c r="C10502" t="s">
        <v>80</v>
      </c>
      <c r="D10502" t="s">
        <v>93</v>
      </c>
      <c r="E10502" t="s">
        <v>161</v>
      </c>
      <c r="F10502" t="s">
        <v>28411</v>
      </c>
      <c r="G10502" t="s">
        <v>163</v>
      </c>
      <c r="H10502" t="s">
        <v>135</v>
      </c>
      <c r="I10502" t="s">
        <v>136</v>
      </c>
      <c r="J10502" t="s">
        <v>137</v>
      </c>
      <c r="K10502" t="s">
        <v>138</v>
      </c>
      <c r="L10502" t="s">
        <v>28412</v>
      </c>
      <c r="M10502" t="s">
        <v>28413</v>
      </c>
      <c r="N10502">
        <v>2.8458333329999999</v>
      </c>
      <c r="O10502">
        <v>0</v>
      </c>
      <c r="P10502">
        <v>0</v>
      </c>
      <c r="Q10502">
        <v>0</v>
      </c>
      <c r="R10502">
        <v>1</v>
      </c>
      <c r="S10502">
        <v>0</v>
      </c>
      <c r="T10502">
        <v>0</v>
      </c>
      <c r="U10502">
        <v>0</v>
      </c>
      <c r="V10502">
        <v>0</v>
      </c>
      <c r="W10502">
        <v>0</v>
      </c>
      <c r="X10502">
        <v>0</v>
      </c>
      <c r="Y10502">
        <v>0</v>
      </c>
      <c r="Z10502">
        <v>0</v>
      </c>
      <c r="AA10502">
        <v>0</v>
      </c>
      <c r="AB10502">
        <v>0</v>
      </c>
      <c r="AC10502">
        <v>0</v>
      </c>
      <c r="AD10502">
        <v>0</v>
      </c>
      <c r="AE10502">
        <v>0</v>
      </c>
    </row>
    <row r="10503" spans="1:31" x14ac:dyDescent="0.3">
      <c r="A10503">
        <v>2706825</v>
      </c>
      <c r="B10503">
        <v>1</v>
      </c>
      <c r="C10503" t="s">
        <v>81</v>
      </c>
      <c r="D10503" t="s">
        <v>127</v>
      </c>
      <c r="E10503" t="s">
        <v>173</v>
      </c>
      <c r="F10503" t="s">
        <v>27780</v>
      </c>
      <c r="G10503" t="s">
        <v>152</v>
      </c>
      <c r="H10503" t="s">
        <v>153</v>
      </c>
      <c r="I10503" t="s">
        <v>136</v>
      </c>
      <c r="J10503" t="s">
        <v>137</v>
      </c>
      <c r="K10503" t="s">
        <v>138</v>
      </c>
      <c r="L10503" t="s">
        <v>28414</v>
      </c>
      <c r="M10503" t="s">
        <v>28415</v>
      </c>
      <c r="N10503">
        <v>1.6612666659999999</v>
      </c>
      <c r="O10503">
        <v>12</v>
      </c>
      <c r="P10503">
        <v>21</v>
      </c>
      <c r="Q10503">
        <v>174</v>
      </c>
      <c r="R10503">
        <v>166</v>
      </c>
      <c r="S10503">
        <v>41</v>
      </c>
      <c r="T10503">
        <v>5</v>
      </c>
      <c r="U10503">
        <v>7</v>
      </c>
      <c r="V10503">
        <v>0</v>
      </c>
      <c r="W10503">
        <v>5.2424262521450613</v>
      </c>
      <c r="X10503">
        <v>1.9862305644249998</v>
      </c>
      <c r="Y10503">
        <v>16.165874867563012</v>
      </c>
      <c r="Z10503">
        <v>50.629390479391752</v>
      </c>
      <c r="AA10503">
        <v>240.16333587404156</v>
      </c>
      <c r="AB10503">
        <v>0</v>
      </c>
      <c r="AC10503">
        <v>1838.1535210805123</v>
      </c>
      <c r="AD10503">
        <v>0</v>
      </c>
      <c r="AE10503">
        <v>2152.3407791180789</v>
      </c>
    </row>
    <row r="10504" spans="1:31" x14ac:dyDescent="0.3">
      <c r="A10504">
        <v>2706742</v>
      </c>
      <c r="B10504">
        <v>1</v>
      </c>
      <c r="C10504" t="s">
        <v>81</v>
      </c>
      <c r="D10504" t="s">
        <v>123</v>
      </c>
      <c r="E10504" t="s">
        <v>213</v>
      </c>
      <c r="F10504" t="s">
        <v>20768</v>
      </c>
      <c r="G10504" t="s">
        <v>152</v>
      </c>
      <c r="H10504" t="s">
        <v>153</v>
      </c>
      <c r="I10504" t="s">
        <v>136</v>
      </c>
      <c r="J10504" t="s">
        <v>137</v>
      </c>
      <c r="K10504" t="s">
        <v>138</v>
      </c>
      <c r="L10504" t="s">
        <v>28416</v>
      </c>
      <c r="M10504" t="s">
        <v>28417</v>
      </c>
      <c r="N10504">
        <v>0.42055555500000003</v>
      </c>
      <c r="O10504">
        <v>6</v>
      </c>
      <c r="P10504">
        <v>382</v>
      </c>
      <c r="Q10504">
        <v>261</v>
      </c>
      <c r="R10504">
        <v>111</v>
      </c>
      <c r="S10504">
        <v>24</v>
      </c>
      <c r="T10504">
        <v>40</v>
      </c>
      <c r="U10504">
        <v>0</v>
      </c>
      <c r="V10504">
        <v>0</v>
      </c>
      <c r="W10504">
        <v>0.34646593006666665</v>
      </c>
      <c r="X10504">
        <v>18.830739654393003</v>
      </c>
      <c r="Y10504">
        <v>25.86711757814194</v>
      </c>
      <c r="Z10504">
        <v>5.510698270742294</v>
      </c>
      <c r="AA10504">
        <v>3.0459124889295435</v>
      </c>
      <c r="AB10504">
        <v>7.6588522709796045</v>
      </c>
      <c r="AC10504">
        <v>0</v>
      </c>
      <c r="AD10504">
        <v>0</v>
      </c>
      <c r="AE10504">
        <v>61.259786193253063</v>
      </c>
    </row>
    <row r="10505" spans="1:31" x14ac:dyDescent="0.3">
      <c r="A10505">
        <v>2706779</v>
      </c>
      <c r="B10505">
        <v>1</v>
      </c>
      <c r="C10505" t="s">
        <v>80</v>
      </c>
      <c r="D10505" t="s">
        <v>93</v>
      </c>
      <c r="E10505" t="s">
        <v>150</v>
      </c>
      <c r="F10505" t="s">
        <v>28418</v>
      </c>
      <c r="G10505" t="s">
        <v>152</v>
      </c>
      <c r="H10505" t="s">
        <v>153</v>
      </c>
      <c r="I10505" t="s">
        <v>136</v>
      </c>
      <c r="J10505" t="s">
        <v>137</v>
      </c>
      <c r="K10505" t="s">
        <v>138</v>
      </c>
      <c r="L10505" t="s">
        <v>28137</v>
      </c>
      <c r="M10505" t="s">
        <v>28419</v>
      </c>
      <c r="N10505">
        <v>0.17638888799999999</v>
      </c>
      <c r="O10505">
        <v>0</v>
      </c>
      <c r="P10505">
        <v>5631</v>
      </c>
      <c r="Q10505">
        <v>0</v>
      </c>
      <c r="R10505">
        <v>33</v>
      </c>
      <c r="S10505">
        <v>8</v>
      </c>
      <c r="T10505">
        <v>430</v>
      </c>
      <c r="U10505">
        <v>4</v>
      </c>
      <c r="V10505">
        <v>0</v>
      </c>
      <c r="W10505">
        <v>0</v>
      </c>
      <c r="X10505">
        <v>183.51834976211941</v>
      </c>
      <c r="Y10505">
        <v>0</v>
      </c>
      <c r="Z10505">
        <v>7.8491836340488419</v>
      </c>
      <c r="AA10505">
        <v>156.10684270730351</v>
      </c>
      <c r="AB10505">
        <v>106.72249201028175</v>
      </c>
      <c r="AC10505">
        <v>72.034278545328007</v>
      </c>
      <c r="AD10505">
        <v>0</v>
      </c>
      <c r="AE10505">
        <v>526.23114665908156</v>
      </c>
    </row>
    <row r="10506" spans="1:31" x14ac:dyDescent="0.3">
      <c r="A10506">
        <v>2706696</v>
      </c>
      <c r="B10506">
        <v>1</v>
      </c>
      <c r="C10506" t="s">
        <v>81</v>
      </c>
      <c r="D10506" t="s">
        <v>121</v>
      </c>
      <c r="E10506" t="s">
        <v>213</v>
      </c>
      <c r="F10506" t="s">
        <v>9069</v>
      </c>
      <c r="G10506" t="s">
        <v>152</v>
      </c>
      <c r="H10506" t="s">
        <v>153</v>
      </c>
      <c r="I10506" t="s">
        <v>136</v>
      </c>
      <c r="J10506" t="s">
        <v>137</v>
      </c>
      <c r="K10506" t="s">
        <v>138</v>
      </c>
      <c r="L10506" t="s">
        <v>28420</v>
      </c>
      <c r="M10506" t="s">
        <v>28421</v>
      </c>
      <c r="N10506">
        <v>0.230555555</v>
      </c>
      <c r="O10506">
        <v>3</v>
      </c>
      <c r="P10506">
        <v>293</v>
      </c>
      <c r="Q10506">
        <v>4</v>
      </c>
      <c r="R10506">
        <v>37</v>
      </c>
      <c r="S10506">
        <v>3</v>
      </c>
      <c r="T10506">
        <v>15</v>
      </c>
      <c r="U10506">
        <v>0</v>
      </c>
      <c r="V10506">
        <v>0</v>
      </c>
      <c r="W10506">
        <v>2.5538276454951498</v>
      </c>
      <c r="X10506">
        <v>8.6622730761233964</v>
      </c>
      <c r="Y10506">
        <v>5.625993297233701</v>
      </c>
      <c r="Z10506">
        <v>0.82986104165591668</v>
      </c>
      <c r="AA10506">
        <v>7.9346428933822182</v>
      </c>
      <c r="AB10506">
        <v>2.5437517362303166</v>
      </c>
      <c r="AC10506">
        <v>0</v>
      </c>
      <c r="AD10506">
        <v>0</v>
      </c>
      <c r="AE10506">
        <v>28.150349690120699</v>
      </c>
    </row>
    <row r="10507" spans="1:31" x14ac:dyDescent="0.3">
      <c r="A10507">
        <v>2706633</v>
      </c>
      <c r="B10507">
        <v>1</v>
      </c>
      <c r="C10507" t="s">
        <v>80</v>
      </c>
      <c r="D10507" t="s">
        <v>106</v>
      </c>
      <c r="E10507" t="s">
        <v>156</v>
      </c>
      <c r="F10507" t="s">
        <v>28422</v>
      </c>
      <c r="G10507" t="s">
        <v>170</v>
      </c>
      <c r="H10507" t="s">
        <v>153</v>
      </c>
      <c r="I10507" t="s">
        <v>136</v>
      </c>
      <c r="J10507" t="s">
        <v>137</v>
      </c>
      <c r="K10507" t="s">
        <v>138</v>
      </c>
      <c r="L10507" t="s">
        <v>28423</v>
      </c>
      <c r="M10507" t="s">
        <v>28424</v>
      </c>
      <c r="N10507">
        <v>0.14444444400000001</v>
      </c>
      <c r="O10507">
        <v>0</v>
      </c>
      <c r="P10507">
        <v>100</v>
      </c>
      <c r="Q10507">
        <v>0</v>
      </c>
      <c r="R10507">
        <v>1</v>
      </c>
      <c r="S10507">
        <v>0</v>
      </c>
      <c r="T10507">
        <v>14</v>
      </c>
      <c r="U10507">
        <v>0</v>
      </c>
      <c r="V10507">
        <v>0</v>
      </c>
      <c r="W10507">
        <v>0</v>
      </c>
      <c r="X10507">
        <v>1.4332691173528003</v>
      </c>
      <c r="Y10507">
        <v>0</v>
      </c>
      <c r="Z10507">
        <v>4.0660210288533331E-2</v>
      </c>
      <c r="AA10507">
        <v>0</v>
      </c>
      <c r="AB10507">
        <v>0.76276989836320008</v>
      </c>
      <c r="AC10507">
        <v>0</v>
      </c>
      <c r="AD10507">
        <v>0</v>
      </c>
      <c r="AE10507">
        <v>2.236699226004534</v>
      </c>
    </row>
    <row r="10508" spans="1:31" x14ac:dyDescent="0.3">
      <c r="A10508">
        <v>2706988</v>
      </c>
      <c r="B10508">
        <v>1</v>
      </c>
      <c r="C10508" t="s">
        <v>80</v>
      </c>
      <c r="D10508" t="s">
        <v>82</v>
      </c>
      <c r="E10508" t="s">
        <v>145</v>
      </c>
      <c r="F10508" t="s">
        <v>28425</v>
      </c>
      <c r="G10508" t="s">
        <v>230</v>
      </c>
      <c r="H10508" t="s">
        <v>135</v>
      </c>
      <c r="I10508" t="s">
        <v>136</v>
      </c>
      <c r="J10508" t="s">
        <v>137</v>
      </c>
      <c r="K10508" t="s">
        <v>138</v>
      </c>
      <c r="L10508" t="s">
        <v>28426</v>
      </c>
      <c r="M10508" t="s">
        <v>28427</v>
      </c>
      <c r="N10508">
        <v>6.8380555550000004</v>
      </c>
      <c r="O10508">
        <v>0</v>
      </c>
      <c r="P10508">
        <v>1</v>
      </c>
      <c r="Q10508">
        <v>0</v>
      </c>
      <c r="R10508">
        <v>0</v>
      </c>
      <c r="S10508">
        <v>0</v>
      </c>
      <c r="T10508">
        <v>0</v>
      </c>
      <c r="U10508">
        <v>0</v>
      </c>
      <c r="V10508">
        <v>0</v>
      </c>
      <c r="W10508">
        <v>0</v>
      </c>
      <c r="X10508">
        <v>0.69450992520331001</v>
      </c>
      <c r="Y10508">
        <v>0</v>
      </c>
      <c r="Z10508">
        <v>0</v>
      </c>
      <c r="AA10508">
        <v>0</v>
      </c>
      <c r="AB10508">
        <v>0</v>
      </c>
      <c r="AC10508">
        <v>0</v>
      </c>
      <c r="AD10508">
        <v>0</v>
      </c>
      <c r="AE10508">
        <v>0.69450992520331001</v>
      </c>
    </row>
    <row r="10509" spans="1:31" x14ac:dyDescent="0.3">
      <c r="A10509">
        <v>2706882</v>
      </c>
      <c r="B10509">
        <v>1</v>
      </c>
      <c r="C10509" t="s">
        <v>80</v>
      </c>
      <c r="D10509" t="s">
        <v>97</v>
      </c>
      <c r="E10509" t="s">
        <v>161</v>
      </c>
      <c r="F10509" t="s">
        <v>6624</v>
      </c>
      <c r="G10509" t="s">
        <v>209</v>
      </c>
      <c r="H10509" t="s">
        <v>135</v>
      </c>
      <c r="I10509" t="s">
        <v>136</v>
      </c>
      <c r="J10509" t="s">
        <v>137</v>
      </c>
      <c r="K10509" t="s">
        <v>210</v>
      </c>
      <c r="L10509" t="s">
        <v>28428</v>
      </c>
      <c r="M10509" t="s">
        <v>28429</v>
      </c>
      <c r="N10509">
        <v>7.2758333329999996</v>
      </c>
      <c r="O10509">
        <v>0</v>
      </c>
      <c r="P10509">
        <v>62</v>
      </c>
      <c r="Q10509">
        <v>0</v>
      </c>
      <c r="R10509">
        <v>0</v>
      </c>
      <c r="S10509">
        <v>0</v>
      </c>
      <c r="T10509">
        <v>9</v>
      </c>
      <c r="U10509">
        <v>0</v>
      </c>
      <c r="V10509">
        <v>0</v>
      </c>
      <c r="W10509">
        <v>0</v>
      </c>
      <c r="X10509">
        <v>85.163254330459779</v>
      </c>
      <c r="Y10509">
        <v>0</v>
      </c>
      <c r="Z10509">
        <v>0</v>
      </c>
      <c r="AA10509">
        <v>0</v>
      </c>
      <c r="AB10509">
        <v>59.81014580207885</v>
      </c>
      <c r="AC10509">
        <v>0</v>
      </c>
      <c r="AD10509">
        <v>0</v>
      </c>
      <c r="AE10509">
        <v>144.97340013253864</v>
      </c>
    </row>
    <row r="10510" spans="1:31" x14ac:dyDescent="0.3">
      <c r="A10510">
        <v>2706888</v>
      </c>
      <c r="B10510">
        <v>1</v>
      </c>
      <c r="C10510" t="s">
        <v>80</v>
      </c>
      <c r="D10510" t="s">
        <v>94</v>
      </c>
      <c r="E10510" t="s">
        <v>145</v>
      </c>
      <c r="F10510" t="s">
        <v>28430</v>
      </c>
      <c r="G10510" t="s">
        <v>158</v>
      </c>
      <c r="H10510" t="s">
        <v>135</v>
      </c>
      <c r="I10510" t="s">
        <v>136</v>
      </c>
      <c r="J10510" t="s">
        <v>137</v>
      </c>
      <c r="K10510" t="s">
        <v>138</v>
      </c>
      <c r="L10510" t="s">
        <v>28431</v>
      </c>
      <c r="M10510" t="s">
        <v>28432</v>
      </c>
      <c r="N10510">
        <v>2.1363888879999999</v>
      </c>
      <c r="O10510">
        <v>0</v>
      </c>
      <c r="P10510">
        <v>0</v>
      </c>
      <c r="Q10510">
        <v>0</v>
      </c>
      <c r="R10510">
        <v>0</v>
      </c>
      <c r="S10510">
        <v>0</v>
      </c>
      <c r="T10510">
        <v>1</v>
      </c>
      <c r="U10510">
        <v>0</v>
      </c>
      <c r="V10510">
        <v>0</v>
      </c>
      <c r="W10510">
        <v>0</v>
      </c>
      <c r="X10510">
        <v>0</v>
      </c>
      <c r="Y10510">
        <v>0</v>
      </c>
      <c r="Z10510">
        <v>0</v>
      </c>
      <c r="AA10510">
        <v>0</v>
      </c>
      <c r="AB10510">
        <v>3.3717789315475</v>
      </c>
      <c r="AC10510">
        <v>0</v>
      </c>
      <c r="AD10510">
        <v>0</v>
      </c>
      <c r="AE10510">
        <v>3.3717789315475</v>
      </c>
    </row>
    <row r="10511" spans="1:31" x14ac:dyDescent="0.3">
      <c r="A10511">
        <v>2707257</v>
      </c>
      <c r="B10511">
        <v>1</v>
      </c>
      <c r="C10511" t="s">
        <v>80</v>
      </c>
      <c r="D10511" t="s">
        <v>100</v>
      </c>
      <c r="E10511" t="s">
        <v>150</v>
      </c>
      <c r="F10511" t="s">
        <v>28433</v>
      </c>
      <c r="G10511" t="s">
        <v>152</v>
      </c>
      <c r="H10511" t="s">
        <v>153</v>
      </c>
      <c r="I10511" t="s">
        <v>136</v>
      </c>
      <c r="J10511" t="s">
        <v>137</v>
      </c>
      <c r="K10511" t="s">
        <v>138</v>
      </c>
      <c r="L10511" t="s">
        <v>28434</v>
      </c>
      <c r="M10511" t="s">
        <v>28435</v>
      </c>
      <c r="N10511">
        <v>0.49444444399999998</v>
      </c>
      <c r="O10511">
        <v>1</v>
      </c>
      <c r="P10511">
        <v>1457</v>
      </c>
      <c r="Q10511">
        <v>195</v>
      </c>
      <c r="R10511">
        <v>249</v>
      </c>
      <c r="S10511">
        <v>23</v>
      </c>
      <c r="T10511">
        <v>214</v>
      </c>
      <c r="U10511">
        <v>2</v>
      </c>
      <c r="V10511">
        <v>0</v>
      </c>
      <c r="W10511">
        <v>0.56519499022511588</v>
      </c>
      <c r="X10511">
        <v>164.1388755532426</v>
      </c>
      <c r="Y10511">
        <v>47.470521371860592</v>
      </c>
      <c r="Z10511">
        <v>20.124967065947207</v>
      </c>
      <c r="AA10511">
        <v>64.359701757379014</v>
      </c>
      <c r="AB10511">
        <v>72.80185821293766</v>
      </c>
      <c r="AC10511">
        <v>163.06421369491343</v>
      </c>
      <c r="AD10511">
        <v>0</v>
      </c>
      <c r="AE10511">
        <v>532.5253326465056</v>
      </c>
    </row>
    <row r="10512" spans="1:31" x14ac:dyDescent="0.3">
      <c r="A10512">
        <v>2707237</v>
      </c>
      <c r="B10512">
        <v>1</v>
      </c>
      <c r="C10512" t="s">
        <v>81</v>
      </c>
      <c r="D10512" t="s">
        <v>127</v>
      </c>
      <c r="E10512" t="s">
        <v>173</v>
      </c>
      <c r="F10512" t="s">
        <v>27780</v>
      </c>
      <c r="G10512" t="s">
        <v>152</v>
      </c>
      <c r="H10512" t="s">
        <v>153</v>
      </c>
      <c r="I10512" t="s">
        <v>136</v>
      </c>
      <c r="J10512" t="s">
        <v>137</v>
      </c>
      <c r="K10512" t="s">
        <v>138</v>
      </c>
      <c r="L10512" t="s">
        <v>28436</v>
      </c>
      <c r="M10512" t="s">
        <v>28437</v>
      </c>
      <c r="N10512">
        <v>4.8202777770000003</v>
      </c>
      <c r="O10512">
        <v>12</v>
      </c>
      <c r="P10512">
        <v>21</v>
      </c>
      <c r="Q10512">
        <v>174</v>
      </c>
      <c r="R10512">
        <v>166</v>
      </c>
      <c r="S10512">
        <v>41</v>
      </c>
      <c r="T10512">
        <v>5</v>
      </c>
      <c r="U10512">
        <v>7</v>
      </c>
      <c r="V10512">
        <v>0</v>
      </c>
      <c r="W10512">
        <v>19.691796064535239</v>
      </c>
      <c r="X10512">
        <v>6.4890046716949987</v>
      </c>
      <c r="Y10512">
        <v>46.086887946266614</v>
      </c>
      <c r="Z10512">
        <v>146.03296428934846</v>
      </c>
      <c r="AA10512">
        <v>574.00296765419682</v>
      </c>
      <c r="AB10512">
        <v>0</v>
      </c>
      <c r="AC10512">
        <v>3032.5722005606635</v>
      </c>
      <c r="AD10512">
        <v>0</v>
      </c>
      <c r="AE10512">
        <v>3824.8758211867057</v>
      </c>
    </row>
    <row r="10513" spans="1:31" x14ac:dyDescent="0.3">
      <c r="A10513">
        <v>2707071</v>
      </c>
      <c r="B10513">
        <v>1</v>
      </c>
      <c r="C10513" t="s">
        <v>80</v>
      </c>
      <c r="D10513" t="s">
        <v>94</v>
      </c>
      <c r="E10513" t="s">
        <v>161</v>
      </c>
      <c r="F10513" t="s">
        <v>28438</v>
      </c>
      <c r="G10513" t="s">
        <v>170</v>
      </c>
      <c r="H10513" t="s">
        <v>135</v>
      </c>
      <c r="I10513" t="s">
        <v>136</v>
      </c>
      <c r="J10513" t="s">
        <v>137</v>
      </c>
      <c r="K10513" t="s">
        <v>138</v>
      </c>
      <c r="L10513" t="s">
        <v>28439</v>
      </c>
      <c r="M10513" t="s">
        <v>28440</v>
      </c>
      <c r="N10513">
        <v>3.323611111</v>
      </c>
      <c r="O10513">
        <v>0</v>
      </c>
      <c r="P10513">
        <v>75</v>
      </c>
      <c r="Q10513">
        <v>0</v>
      </c>
      <c r="R10513">
        <v>0</v>
      </c>
      <c r="S10513">
        <v>0</v>
      </c>
      <c r="T10513">
        <v>1</v>
      </c>
      <c r="U10513">
        <v>0</v>
      </c>
      <c r="V10513">
        <v>0</v>
      </c>
      <c r="W10513">
        <v>0</v>
      </c>
      <c r="X10513">
        <v>36.617485421210986</v>
      </c>
      <c r="Y10513">
        <v>0</v>
      </c>
      <c r="Z10513">
        <v>0</v>
      </c>
      <c r="AA10513">
        <v>0</v>
      </c>
      <c r="AB10513">
        <v>4.9533421690533341</v>
      </c>
      <c r="AC10513">
        <v>0</v>
      </c>
      <c r="AD10513">
        <v>0</v>
      </c>
      <c r="AE10513">
        <v>41.570827590264322</v>
      </c>
    </row>
    <row r="10514" spans="1:31" x14ac:dyDescent="0.3">
      <c r="A10514">
        <v>2707214</v>
      </c>
      <c r="B10514">
        <v>1</v>
      </c>
      <c r="C10514" t="s">
        <v>81</v>
      </c>
      <c r="D10514" t="s">
        <v>120</v>
      </c>
      <c r="E10514" t="s">
        <v>150</v>
      </c>
      <c r="F10514" t="s">
        <v>5111</v>
      </c>
      <c r="G10514" t="s">
        <v>152</v>
      </c>
      <c r="H10514" t="s">
        <v>153</v>
      </c>
      <c r="I10514" t="s">
        <v>490</v>
      </c>
      <c r="J10514" t="s">
        <v>137</v>
      </c>
      <c r="K10514" t="s">
        <v>138</v>
      </c>
      <c r="L10514" t="s">
        <v>28441</v>
      </c>
      <c r="M10514" t="s">
        <v>28442</v>
      </c>
      <c r="N10514">
        <v>3.3888887999999999E-2</v>
      </c>
      <c r="O10514">
        <v>6</v>
      </c>
      <c r="P10514">
        <v>3702</v>
      </c>
      <c r="Q10514">
        <v>339</v>
      </c>
      <c r="R10514">
        <v>319</v>
      </c>
      <c r="S10514">
        <v>52</v>
      </c>
      <c r="T10514">
        <v>472</v>
      </c>
      <c r="U10514">
        <v>5</v>
      </c>
      <c r="V10514">
        <v>0</v>
      </c>
      <c r="W10514">
        <v>1.54101247360164</v>
      </c>
      <c r="X10514">
        <v>21.364095139118788</v>
      </c>
      <c r="Y10514">
        <v>7.7939401205719117</v>
      </c>
      <c r="Z10514">
        <v>2.2683628832268097</v>
      </c>
      <c r="AA10514">
        <v>4.0022570617514228</v>
      </c>
      <c r="AB10514">
        <v>10.092470172653019</v>
      </c>
      <c r="AC10514">
        <v>9.615761038899608</v>
      </c>
      <c r="AD10514">
        <v>0</v>
      </c>
      <c r="AE10514">
        <v>56.677898889823197</v>
      </c>
    </row>
    <row r="10515" spans="1:31" x14ac:dyDescent="0.3">
      <c r="A10515">
        <v>2707157</v>
      </c>
      <c r="B10515">
        <v>1</v>
      </c>
      <c r="C10515" t="s">
        <v>81</v>
      </c>
      <c r="D10515" t="s">
        <v>113</v>
      </c>
      <c r="E10515" t="s">
        <v>213</v>
      </c>
      <c r="F10515" t="s">
        <v>11855</v>
      </c>
      <c r="G10515" t="s">
        <v>152</v>
      </c>
      <c r="H10515" t="s">
        <v>153</v>
      </c>
      <c r="I10515" t="s">
        <v>136</v>
      </c>
      <c r="J10515" t="s">
        <v>137</v>
      </c>
      <c r="K10515" t="s">
        <v>138</v>
      </c>
      <c r="L10515" t="s">
        <v>28443</v>
      </c>
      <c r="M10515" t="s">
        <v>28444</v>
      </c>
      <c r="N10515">
        <v>0.34277777700000001</v>
      </c>
      <c r="O10515">
        <v>5</v>
      </c>
      <c r="P10515">
        <v>780</v>
      </c>
      <c r="Q10515">
        <v>32</v>
      </c>
      <c r="R10515">
        <v>287</v>
      </c>
      <c r="S10515">
        <v>4</v>
      </c>
      <c r="T10515">
        <v>33</v>
      </c>
      <c r="U10515">
        <v>1</v>
      </c>
      <c r="V10515">
        <v>0</v>
      </c>
      <c r="W10515">
        <v>0.25915350445407503</v>
      </c>
      <c r="X10515">
        <v>33.816954718094102</v>
      </c>
      <c r="Y10515">
        <v>7.4472140188455525</v>
      </c>
      <c r="Z10515">
        <v>9.1126363913724138</v>
      </c>
      <c r="AA10515">
        <v>2.6128580137839834</v>
      </c>
      <c r="AB10515">
        <v>10.442368351033444</v>
      </c>
      <c r="AC10515">
        <v>58.72040643127584</v>
      </c>
      <c r="AD10515">
        <v>0</v>
      </c>
      <c r="AE10515">
        <v>122.41159142885941</v>
      </c>
    </row>
    <row r="10516" spans="1:31" x14ac:dyDescent="0.3">
      <c r="A10516">
        <v>2706908</v>
      </c>
      <c r="B10516">
        <v>1</v>
      </c>
      <c r="C10516" t="s">
        <v>80</v>
      </c>
      <c r="D10516" t="s">
        <v>82</v>
      </c>
      <c r="E10516" t="s">
        <v>145</v>
      </c>
      <c r="F10516" t="s">
        <v>28445</v>
      </c>
      <c r="G10516" t="s">
        <v>181</v>
      </c>
      <c r="H10516" t="s">
        <v>135</v>
      </c>
      <c r="I10516" t="s">
        <v>136</v>
      </c>
      <c r="J10516" t="s">
        <v>137</v>
      </c>
      <c r="K10516" t="s">
        <v>138</v>
      </c>
      <c r="L10516" t="s">
        <v>28446</v>
      </c>
      <c r="M10516" t="s">
        <v>28447</v>
      </c>
      <c r="N10516">
        <v>5.9969444440000004</v>
      </c>
      <c r="O10516">
        <v>0</v>
      </c>
      <c r="P10516">
        <v>14</v>
      </c>
      <c r="Q10516">
        <v>0</v>
      </c>
      <c r="R10516">
        <v>0</v>
      </c>
      <c r="S10516">
        <v>0</v>
      </c>
      <c r="T10516">
        <v>3</v>
      </c>
      <c r="U10516">
        <v>0</v>
      </c>
      <c r="V10516">
        <v>0</v>
      </c>
      <c r="W10516">
        <v>0</v>
      </c>
      <c r="X10516">
        <v>21.622254190571898</v>
      </c>
      <c r="Y10516">
        <v>0</v>
      </c>
      <c r="Z10516">
        <v>0</v>
      </c>
      <c r="AA10516">
        <v>0</v>
      </c>
      <c r="AB10516">
        <v>50.85955396337561</v>
      </c>
      <c r="AC10516">
        <v>0</v>
      </c>
      <c r="AD10516">
        <v>0</v>
      </c>
      <c r="AE10516">
        <v>72.481808153947512</v>
      </c>
    </row>
    <row r="10517" spans="1:31" x14ac:dyDescent="0.3">
      <c r="A10517">
        <v>2707300</v>
      </c>
      <c r="B10517">
        <v>1</v>
      </c>
      <c r="C10517" t="s">
        <v>80</v>
      </c>
      <c r="D10517" t="s">
        <v>88</v>
      </c>
      <c r="E10517" t="s">
        <v>161</v>
      </c>
      <c r="F10517" t="s">
        <v>28448</v>
      </c>
      <c r="G10517" t="s">
        <v>163</v>
      </c>
      <c r="H10517" t="s">
        <v>135</v>
      </c>
      <c r="I10517" t="s">
        <v>136</v>
      </c>
      <c r="J10517" t="s">
        <v>137</v>
      </c>
      <c r="K10517" t="s">
        <v>138</v>
      </c>
      <c r="L10517" t="s">
        <v>28449</v>
      </c>
      <c r="M10517" t="s">
        <v>28450</v>
      </c>
      <c r="N10517">
        <v>1.1669444440000001</v>
      </c>
      <c r="O10517">
        <v>0</v>
      </c>
      <c r="P10517">
        <v>29</v>
      </c>
      <c r="Q10517">
        <v>0</v>
      </c>
      <c r="R10517">
        <v>0</v>
      </c>
      <c r="S10517">
        <v>0</v>
      </c>
      <c r="T10517">
        <v>3</v>
      </c>
      <c r="U10517">
        <v>0</v>
      </c>
      <c r="V10517">
        <v>0</v>
      </c>
      <c r="W10517">
        <v>0</v>
      </c>
      <c r="X10517">
        <v>6.6579502563329607</v>
      </c>
      <c r="Y10517">
        <v>0</v>
      </c>
      <c r="Z10517">
        <v>0</v>
      </c>
      <c r="AA10517">
        <v>0</v>
      </c>
      <c r="AB10517">
        <v>0.18859622540714999</v>
      </c>
      <c r="AC10517">
        <v>0</v>
      </c>
      <c r="AD10517">
        <v>0</v>
      </c>
      <c r="AE10517">
        <v>6.8465464817401109</v>
      </c>
    </row>
    <row r="10518" spans="1:31" x14ac:dyDescent="0.3">
      <c r="A10518">
        <v>2706965</v>
      </c>
      <c r="B10518">
        <v>1</v>
      </c>
      <c r="C10518" t="s">
        <v>80</v>
      </c>
      <c r="D10518" t="s">
        <v>103</v>
      </c>
      <c r="E10518" t="s">
        <v>161</v>
      </c>
      <c r="F10518" t="s">
        <v>28451</v>
      </c>
      <c r="G10518" t="s">
        <v>163</v>
      </c>
      <c r="H10518" t="s">
        <v>135</v>
      </c>
      <c r="I10518" t="s">
        <v>136</v>
      </c>
      <c r="J10518" t="s">
        <v>137</v>
      </c>
      <c r="K10518" t="s">
        <v>138</v>
      </c>
      <c r="L10518" t="s">
        <v>28452</v>
      </c>
      <c r="M10518" t="s">
        <v>28453</v>
      </c>
      <c r="N10518">
        <v>2.6038888880000002</v>
      </c>
      <c r="O10518">
        <v>0</v>
      </c>
      <c r="P10518">
        <v>0</v>
      </c>
      <c r="Q10518">
        <v>0</v>
      </c>
      <c r="R10518">
        <v>0</v>
      </c>
      <c r="S10518">
        <v>0</v>
      </c>
      <c r="T10518">
        <v>60</v>
      </c>
      <c r="U10518">
        <v>0</v>
      </c>
      <c r="V10518">
        <v>3</v>
      </c>
      <c r="W10518">
        <v>0</v>
      </c>
      <c r="X10518">
        <v>0</v>
      </c>
      <c r="Y10518">
        <v>0</v>
      </c>
      <c r="Z10518">
        <v>0</v>
      </c>
      <c r="AA10518">
        <v>0</v>
      </c>
      <c r="AB10518">
        <v>250.79197136816725</v>
      </c>
      <c r="AC10518">
        <v>0</v>
      </c>
      <c r="AD10518">
        <v>24.293994071703068</v>
      </c>
      <c r="AE10518">
        <v>275.08596543987034</v>
      </c>
    </row>
    <row r="10519" spans="1:31" x14ac:dyDescent="0.3">
      <c r="A10519">
        <v>2706716</v>
      </c>
      <c r="B10519">
        <v>1</v>
      </c>
      <c r="C10519" t="s">
        <v>81</v>
      </c>
      <c r="D10519" t="s">
        <v>121</v>
      </c>
      <c r="E10519" t="s">
        <v>150</v>
      </c>
      <c r="F10519" t="s">
        <v>18920</v>
      </c>
      <c r="G10519" t="s">
        <v>152</v>
      </c>
      <c r="H10519" t="s">
        <v>153</v>
      </c>
      <c r="I10519" t="s">
        <v>136</v>
      </c>
      <c r="J10519" t="s">
        <v>137</v>
      </c>
      <c r="K10519" t="s">
        <v>138</v>
      </c>
      <c r="L10519" t="s">
        <v>28454</v>
      </c>
      <c r="M10519" t="s">
        <v>28455</v>
      </c>
      <c r="N10519">
        <v>0.24444444400000001</v>
      </c>
      <c r="O10519">
        <v>8</v>
      </c>
      <c r="P10519">
        <v>1316</v>
      </c>
      <c r="Q10519">
        <v>4</v>
      </c>
      <c r="R10519">
        <v>122</v>
      </c>
      <c r="S10519">
        <v>5</v>
      </c>
      <c r="T10519">
        <v>97</v>
      </c>
      <c r="U10519">
        <v>0</v>
      </c>
      <c r="V10519">
        <v>0</v>
      </c>
      <c r="W10519">
        <v>0.39806463253333341</v>
      </c>
      <c r="X10519">
        <v>33.329678808469374</v>
      </c>
      <c r="Y10519">
        <v>0.58184454707280009</v>
      </c>
      <c r="Z10519">
        <v>1.7557850161544</v>
      </c>
      <c r="AA10519">
        <v>5.785729849857467</v>
      </c>
      <c r="AB10519">
        <v>8.7169567733555962</v>
      </c>
      <c r="AC10519">
        <v>0</v>
      </c>
      <c r="AD10519">
        <v>0</v>
      </c>
      <c r="AE10519">
        <v>50.56805962744297</v>
      </c>
    </row>
    <row r="10520" spans="1:31" x14ac:dyDescent="0.3">
      <c r="A10520">
        <v>2706822</v>
      </c>
      <c r="B10520">
        <v>1</v>
      </c>
      <c r="C10520" t="s">
        <v>80</v>
      </c>
      <c r="D10520" t="s">
        <v>83</v>
      </c>
      <c r="E10520" t="s">
        <v>132</v>
      </c>
      <c r="F10520" t="s">
        <v>28456</v>
      </c>
      <c r="G10520" t="s">
        <v>170</v>
      </c>
      <c r="H10520" t="s">
        <v>135</v>
      </c>
      <c r="I10520" t="s">
        <v>136</v>
      </c>
      <c r="J10520" t="s">
        <v>137</v>
      </c>
      <c r="K10520" t="s">
        <v>138</v>
      </c>
      <c r="L10520" t="s">
        <v>28269</v>
      </c>
      <c r="M10520" t="s">
        <v>28457</v>
      </c>
      <c r="N10520">
        <v>0.14444444400000001</v>
      </c>
      <c r="O10520">
        <v>0</v>
      </c>
      <c r="P10520">
        <v>802</v>
      </c>
      <c r="Q10520">
        <v>0</v>
      </c>
      <c r="R10520">
        <v>0</v>
      </c>
      <c r="S10520">
        <v>0</v>
      </c>
      <c r="T10520">
        <v>66</v>
      </c>
      <c r="U10520">
        <v>0</v>
      </c>
      <c r="V10520">
        <v>0</v>
      </c>
      <c r="W10520">
        <v>0</v>
      </c>
      <c r="X10520">
        <v>21.120277996011698</v>
      </c>
      <c r="Y10520">
        <v>0</v>
      </c>
      <c r="Z10520">
        <v>0</v>
      </c>
      <c r="AA10520">
        <v>0</v>
      </c>
      <c r="AB10520">
        <v>8.9451435046240402</v>
      </c>
      <c r="AC10520">
        <v>0</v>
      </c>
      <c r="AD10520">
        <v>0</v>
      </c>
      <c r="AE10520">
        <v>30.065421500635736</v>
      </c>
    </row>
    <row r="10521" spans="1:31" x14ac:dyDescent="0.3">
      <c r="A10521">
        <v>2707386</v>
      </c>
      <c r="B10521">
        <v>1</v>
      </c>
      <c r="C10521" t="s">
        <v>81</v>
      </c>
      <c r="D10521" t="s">
        <v>113</v>
      </c>
      <c r="E10521" t="s">
        <v>161</v>
      </c>
      <c r="F10521" t="s">
        <v>28458</v>
      </c>
      <c r="G10521" t="s">
        <v>170</v>
      </c>
      <c r="H10521" t="s">
        <v>135</v>
      </c>
      <c r="I10521" t="s">
        <v>136</v>
      </c>
      <c r="J10521" t="s">
        <v>137</v>
      </c>
      <c r="K10521" t="s">
        <v>138</v>
      </c>
      <c r="L10521" t="s">
        <v>28459</v>
      </c>
      <c r="M10521" t="s">
        <v>28460</v>
      </c>
      <c r="N10521">
        <v>1.1597222220000001</v>
      </c>
      <c r="O10521">
        <v>0</v>
      </c>
      <c r="P10521">
        <v>17</v>
      </c>
      <c r="Q10521">
        <v>0</v>
      </c>
      <c r="R10521">
        <v>4</v>
      </c>
      <c r="S10521">
        <v>0</v>
      </c>
      <c r="T10521">
        <v>1</v>
      </c>
      <c r="U10521">
        <v>0</v>
      </c>
      <c r="V10521">
        <v>0</v>
      </c>
      <c r="W10521">
        <v>0</v>
      </c>
      <c r="X10521">
        <v>2.4124378458546167</v>
      </c>
      <c r="Y10521">
        <v>0</v>
      </c>
      <c r="Z10521">
        <v>0.53807924864166667</v>
      </c>
      <c r="AA10521">
        <v>0</v>
      </c>
      <c r="AB10521">
        <v>1.8304669333615418</v>
      </c>
      <c r="AC10521">
        <v>0</v>
      </c>
      <c r="AD10521">
        <v>0</v>
      </c>
      <c r="AE10521">
        <v>4.7809840278578246</v>
      </c>
    </row>
    <row r="10522" spans="1:31" x14ac:dyDescent="0.3">
      <c r="A10522">
        <v>2706699</v>
      </c>
      <c r="B10522">
        <v>1</v>
      </c>
      <c r="C10522" t="s">
        <v>81</v>
      </c>
      <c r="D10522" t="s">
        <v>114</v>
      </c>
      <c r="E10522" t="s">
        <v>156</v>
      </c>
      <c r="F10522" t="s">
        <v>28461</v>
      </c>
      <c r="G10522" t="s">
        <v>152</v>
      </c>
      <c r="H10522" t="s">
        <v>153</v>
      </c>
      <c r="I10522" t="s">
        <v>136</v>
      </c>
      <c r="J10522" t="s">
        <v>137</v>
      </c>
      <c r="K10522" t="s">
        <v>138</v>
      </c>
      <c r="L10522" t="s">
        <v>28462</v>
      </c>
      <c r="M10522" t="s">
        <v>28463</v>
      </c>
      <c r="N10522">
        <v>1.3888888880000001</v>
      </c>
      <c r="O10522">
        <v>2</v>
      </c>
      <c r="P10522">
        <v>14</v>
      </c>
      <c r="Q10522">
        <v>0</v>
      </c>
      <c r="R10522">
        <v>3</v>
      </c>
      <c r="S10522">
        <v>0</v>
      </c>
      <c r="T10522">
        <v>13</v>
      </c>
      <c r="U10522">
        <v>0</v>
      </c>
      <c r="V10522">
        <v>0</v>
      </c>
      <c r="W10522">
        <v>0.56890023316000005</v>
      </c>
      <c r="X10522">
        <v>1.3711393179376041</v>
      </c>
      <c r="Y10522">
        <v>0</v>
      </c>
      <c r="Z10522">
        <v>1.064333595347706</v>
      </c>
      <c r="AA10522">
        <v>0</v>
      </c>
      <c r="AB10522">
        <v>7.9279464507638746</v>
      </c>
      <c r="AC10522">
        <v>0</v>
      </c>
      <c r="AD10522">
        <v>0</v>
      </c>
      <c r="AE10522">
        <v>10.932319597209185</v>
      </c>
    </row>
    <row r="10523" spans="1:31" x14ac:dyDescent="0.3">
      <c r="A10523">
        <v>2707217</v>
      </c>
      <c r="B10523">
        <v>1</v>
      </c>
      <c r="C10523" t="s">
        <v>81</v>
      </c>
      <c r="D10523" t="s">
        <v>120</v>
      </c>
      <c r="E10523" t="s">
        <v>150</v>
      </c>
      <c r="F10523" t="s">
        <v>28464</v>
      </c>
      <c r="G10523" t="s">
        <v>152</v>
      </c>
      <c r="H10523" t="s">
        <v>153</v>
      </c>
      <c r="I10523" t="s">
        <v>490</v>
      </c>
      <c r="J10523" t="s">
        <v>137</v>
      </c>
      <c r="K10523" t="s">
        <v>138</v>
      </c>
      <c r="L10523" t="s">
        <v>28441</v>
      </c>
      <c r="M10523" t="s">
        <v>28465</v>
      </c>
      <c r="N10523">
        <v>1.7222221999999999E-2</v>
      </c>
      <c r="O10523">
        <v>7</v>
      </c>
      <c r="P10523">
        <v>3136</v>
      </c>
      <c r="Q10523">
        <v>270</v>
      </c>
      <c r="R10523">
        <v>183</v>
      </c>
      <c r="S10523">
        <v>40</v>
      </c>
      <c r="T10523">
        <v>308</v>
      </c>
      <c r="U10523">
        <v>4</v>
      </c>
      <c r="V10523">
        <v>1</v>
      </c>
      <c r="W10523">
        <v>2.2983346307999995E-2</v>
      </c>
      <c r="X10523">
        <v>9.2132321944901694</v>
      </c>
      <c r="Y10523">
        <v>3.9888146374079887</v>
      </c>
      <c r="Z10523">
        <v>0.19151491752584998</v>
      </c>
      <c r="AA10523">
        <v>5.7667914144800054</v>
      </c>
      <c r="AB10523">
        <v>2.6372405157721239</v>
      </c>
      <c r="AC10523">
        <v>5.5416520001483205</v>
      </c>
      <c r="AD10523">
        <v>1.5613014179034534</v>
      </c>
      <c r="AE10523">
        <v>28.923530444035915</v>
      </c>
    </row>
    <row r="10524" spans="1:31" x14ac:dyDescent="0.3">
      <c r="A10524">
        <v>2706799</v>
      </c>
      <c r="B10524">
        <v>1</v>
      </c>
      <c r="C10524" t="s">
        <v>80</v>
      </c>
      <c r="D10524" t="s">
        <v>99</v>
      </c>
      <c r="E10524" t="s">
        <v>132</v>
      </c>
      <c r="F10524" t="s">
        <v>28466</v>
      </c>
      <c r="G10524" t="s">
        <v>209</v>
      </c>
      <c r="H10524" t="s">
        <v>135</v>
      </c>
      <c r="I10524" t="s">
        <v>136</v>
      </c>
      <c r="J10524" t="s">
        <v>137</v>
      </c>
      <c r="K10524" t="s">
        <v>210</v>
      </c>
      <c r="L10524" t="s">
        <v>28467</v>
      </c>
      <c r="M10524" t="s">
        <v>28468</v>
      </c>
      <c r="N10524">
        <v>8.1722222220000003</v>
      </c>
      <c r="O10524">
        <v>0</v>
      </c>
      <c r="P10524">
        <v>10</v>
      </c>
      <c r="Q10524">
        <v>0</v>
      </c>
      <c r="R10524">
        <v>4</v>
      </c>
      <c r="S10524">
        <v>0</v>
      </c>
      <c r="T10524">
        <v>1</v>
      </c>
      <c r="U10524">
        <v>0</v>
      </c>
      <c r="V10524">
        <v>0</v>
      </c>
      <c r="W10524">
        <v>0</v>
      </c>
      <c r="X10524">
        <v>5.7520730885879612</v>
      </c>
      <c r="Y10524">
        <v>0</v>
      </c>
      <c r="Z10524">
        <v>0</v>
      </c>
      <c r="AA10524">
        <v>0</v>
      </c>
      <c r="AB10524">
        <v>3.1103049575377901</v>
      </c>
      <c r="AC10524">
        <v>0</v>
      </c>
      <c r="AD10524">
        <v>0</v>
      </c>
      <c r="AE10524">
        <v>8.8623780461257518</v>
      </c>
    </row>
    <row r="10525" spans="1:31" x14ac:dyDescent="0.3">
      <c r="A10525">
        <v>2707340</v>
      </c>
      <c r="B10525">
        <v>1</v>
      </c>
      <c r="C10525" t="s">
        <v>80</v>
      </c>
      <c r="D10525" t="s">
        <v>82</v>
      </c>
      <c r="E10525" t="s">
        <v>145</v>
      </c>
      <c r="F10525" t="s">
        <v>28469</v>
      </c>
      <c r="G10525" t="s">
        <v>147</v>
      </c>
      <c r="H10525" t="s">
        <v>135</v>
      </c>
      <c r="I10525" t="s">
        <v>136</v>
      </c>
      <c r="J10525" t="s">
        <v>137</v>
      </c>
      <c r="K10525" t="s">
        <v>138</v>
      </c>
      <c r="L10525" t="s">
        <v>28470</v>
      </c>
      <c r="M10525" t="s">
        <v>28471</v>
      </c>
      <c r="N10525">
        <v>3.8538888880000002</v>
      </c>
      <c r="O10525">
        <v>0</v>
      </c>
      <c r="P10525">
        <v>8</v>
      </c>
      <c r="Q10525">
        <v>0</v>
      </c>
      <c r="R10525">
        <v>0</v>
      </c>
      <c r="S10525">
        <v>0</v>
      </c>
      <c r="T10525">
        <v>2</v>
      </c>
      <c r="U10525">
        <v>0</v>
      </c>
      <c r="V10525">
        <v>0</v>
      </c>
      <c r="W10525">
        <v>0</v>
      </c>
      <c r="X10525">
        <v>5.6812860805158341</v>
      </c>
      <c r="Y10525">
        <v>0</v>
      </c>
      <c r="Z10525">
        <v>0</v>
      </c>
      <c r="AA10525">
        <v>0</v>
      </c>
      <c r="AB10525">
        <v>5.6817194742266635</v>
      </c>
      <c r="AC10525">
        <v>0</v>
      </c>
      <c r="AD10525">
        <v>0</v>
      </c>
      <c r="AE10525">
        <v>11.363005554742497</v>
      </c>
    </row>
    <row r="10526" spans="1:31" x14ac:dyDescent="0.3">
      <c r="A10526">
        <v>2706676</v>
      </c>
      <c r="B10526">
        <v>1</v>
      </c>
      <c r="C10526" t="s">
        <v>81</v>
      </c>
      <c r="D10526" t="s">
        <v>119</v>
      </c>
      <c r="E10526" t="s">
        <v>161</v>
      </c>
      <c r="F10526" t="s">
        <v>27640</v>
      </c>
      <c r="G10526" t="s">
        <v>163</v>
      </c>
      <c r="H10526" t="s">
        <v>135</v>
      </c>
      <c r="I10526" t="s">
        <v>136</v>
      </c>
      <c r="J10526" t="s">
        <v>137</v>
      </c>
      <c r="K10526" t="s">
        <v>138</v>
      </c>
      <c r="L10526" t="s">
        <v>28472</v>
      </c>
      <c r="M10526" t="s">
        <v>28473</v>
      </c>
      <c r="N10526">
        <v>4.5269444439999997</v>
      </c>
      <c r="O10526">
        <v>0</v>
      </c>
      <c r="P10526">
        <v>7</v>
      </c>
      <c r="Q10526">
        <v>0</v>
      </c>
      <c r="R10526">
        <v>0</v>
      </c>
      <c r="S10526">
        <v>0</v>
      </c>
      <c r="T10526">
        <v>0</v>
      </c>
      <c r="U10526">
        <v>0</v>
      </c>
      <c r="V10526">
        <v>0</v>
      </c>
      <c r="W10526">
        <v>0</v>
      </c>
      <c r="X10526">
        <v>0.10050477429532001</v>
      </c>
      <c r="Y10526">
        <v>0</v>
      </c>
      <c r="Z10526">
        <v>0</v>
      </c>
      <c r="AA10526">
        <v>0</v>
      </c>
      <c r="AB10526">
        <v>0</v>
      </c>
      <c r="AC10526">
        <v>0</v>
      </c>
      <c r="AD10526">
        <v>0</v>
      </c>
      <c r="AE10526">
        <v>0.10050477429532001</v>
      </c>
    </row>
    <row r="10527" spans="1:31" x14ac:dyDescent="0.3">
      <c r="A10527">
        <v>2706991</v>
      </c>
      <c r="B10527">
        <v>1</v>
      </c>
      <c r="C10527" t="s">
        <v>80</v>
      </c>
      <c r="D10527" t="s">
        <v>98</v>
      </c>
      <c r="E10527" t="s">
        <v>156</v>
      </c>
      <c r="F10527" t="s">
        <v>28474</v>
      </c>
      <c r="G10527" t="s">
        <v>158</v>
      </c>
      <c r="H10527" t="s">
        <v>153</v>
      </c>
      <c r="I10527" t="s">
        <v>136</v>
      </c>
      <c r="J10527" t="s">
        <v>137</v>
      </c>
      <c r="K10527" t="s">
        <v>138</v>
      </c>
      <c r="L10527" t="s">
        <v>28475</v>
      </c>
      <c r="M10527" t="s">
        <v>28476</v>
      </c>
      <c r="N10527">
        <v>7.8716666660000003</v>
      </c>
      <c r="O10527">
        <v>0</v>
      </c>
      <c r="P10527">
        <v>125</v>
      </c>
      <c r="Q10527">
        <v>0</v>
      </c>
      <c r="R10527">
        <v>3</v>
      </c>
      <c r="S10527">
        <v>0</v>
      </c>
      <c r="T10527">
        <v>6</v>
      </c>
      <c r="U10527">
        <v>0</v>
      </c>
      <c r="V10527">
        <v>0</v>
      </c>
      <c r="W10527">
        <v>0</v>
      </c>
      <c r="X10527">
        <v>155.58700979028197</v>
      </c>
      <c r="Y10527">
        <v>0</v>
      </c>
      <c r="Z10527">
        <v>8.5741251601449981</v>
      </c>
      <c r="AA10527">
        <v>0</v>
      </c>
      <c r="AB10527">
        <v>44.379287990289583</v>
      </c>
      <c r="AC10527">
        <v>0</v>
      </c>
      <c r="AD10527">
        <v>0</v>
      </c>
      <c r="AE10527">
        <v>208.54042294071655</v>
      </c>
    </row>
    <row r="10528" spans="1:31" x14ac:dyDescent="0.3">
      <c r="A10528">
        <v>2706636</v>
      </c>
      <c r="B10528">
        <v>1</v>
      </c>
      <c r="C10528" t="s">
        <v>80</v>
      </c>
      <c r="D10528" t="s">
        <v>89</v>
      </c>
      <c r="E10528" t="s">
        <v>145</v>
      </c>
      <c r="F10528" t="s">
        <v>28477</v>
      </c>
      <c r="G10528" t="s">
        <v>230</v>
      </c>
      <c r="H10528" t="s">
        <v>135</v>
      </c>
      <c r="I10528" t="s">
        <v>136</v>
      </c>
      <c r="J10528" t="s">
        <v>137</v>
      </c>
      <c r="K10528" t="s">
        <v>138</v>
      </c>
      <c r="L10528" t="s">
        <v>28478</v>
      </c>
      <c r="M10528" t="s">
        <v>28479</v>
      </c>
      <c r="N10528">
        <v>1.3247222219999999</v>
      </c>
      <c r="O10528">
        <v>0</v>
      </c>
      <c r="P10528">
        <v>1</v>
      </c>
      <c r="Q10528">
        <v>0</v>
      </c>
      <c r="R10528">
        <v>0</v>
      </c>
      <c r="S10528">
        <v>0</v>
      </c>
      <c r="T10528">
        <v>0</v>
      </c>
      <c r="U10528">
        <v>0</v>
      </c>
      <c r="V10528">
        <v>0</v>
      </c>
      <c r="W10528">
        <v>0</v>
      </c>
      <c r="X10528">
        <v>1.1912889194709901</v>
      </c>
      <c r="Y10528">
        <v>0</v>
      </c>
      <c r="Z10528">
        <v>0</v>
      </c>
      <c r="AA10528">
        <v>0</v>
      </c>
      <c r="AB10528">
        <v>0</v>
      </c>
      <c r="AC10528">
        <v>0</v>
      </c>
      <c r="AD10528">
        <v>0</v>
      </c>
      <c r="AE10528">
        <v>1.1912889194709901</v>
      </c>
    </row>
    <row r="10529" spans="1:31" x14ac:dyDescent="0.3">
      <c r="A10529">
        <v>2707031</v>
      </c>
      <c r="B10529">
        <v>1</v>
      </c>
      <c r="C10529" t="s">
        <v>80</v>
      </c>
      <c r="D10529" t="s">
        <v>108</v>
      </c>
      <c r="E10529" t="s">
        <v>161</v>
      </c>
      <c r="F10529" t="s">
        <v>28480</v>
      </c>
      <c r="G10529" t="s">
        <v>163</v>
      </c>
      <c r="H10529" t="s">
        <v>135</v>
      </c>
      <c r="I10529" t="s">
        <v>136</v>
      </c>
      <c r="J10529" t="s">
        <v>137</v>
      </c>
      <c r="K10529" t="s">
        <v>138</v>
      </c>
      <c r="L10529" t="s">
        <v>28481</v>
      </c>
      <c r="M10529" t="s">
        <v>28482</v>
      </c>
      <c r="N10529">
        <v>2.4375</v>
      </c>
      <c r="O10529">
        <v>0</v>
      </c>
      <c r="P10529">
        <v>10</v>
      </c>
      <c r="Q10529">
        <v>0</v>
      </c>
      <c r="R10529">
        <v>2</v>
      </c>
      <c r="S10529">
        <v>0</v>
      </c>
      <c r="T10529">
        <v>2</v>
      </c>
      <c r="U10529">
        <v>0</v>
      </c>
      <c r="V10529">
        <v>0</v>
      </c>
      <c r="W10529">
        <v>0</v>
      </c>
      <c r="X10529">
        <v>3.7553049518638497</v>
      </c>
      <c r="Y10529">
        <v>0</v>
      </c>
      <c r="Z10529">
        <v>0.22935013325011752</v>
      </c>
      <c r="AA10529">
        <v>0</v>
      </c>
      <c r="AB10529">
        <v>3.0655290120380401</v>
      </c>
      <c r="AC10529">
        <v>0</v>
      </c>
      <c r="AD10529">
        <v>0</v>
      </c>
      <c r="AE10529">
        <v>7.0501840971520071</v>
      </c>
    </row>
    <row r="10530" spans="1:31" x14ac:dyDescent="0.3">
      <c r="A10530">
        <v>2707426</v>
      </c>
      <c r="B10530">
        <v>1</v>
      </c>
      <c r="C10530" t="s">
        <v>81</v>
      </c>
      <c r="D10530" t="s">
        <v>116</v>
      </c>
      <c r="E10530" t="s">
        <v>213</v>
      </c>
      <c r="F10530" t="s">
        <v>28483</v>
      </c>
      <c r="G10530" t="s">
        <v>185</v>
      </c>
      <c r="H10530" t="s">
        <v>153</v>
      </c>
      <c r="I10530" t="s">
        <v>136</v>
      </c>
      <c r="J10530" t="s">
        <v>137</v>
      </c>
      <c r="K10530" t="s">
        <v>138</v>
      </c>
      <c r="L10530" t="s">
        <v>28484</v>
      </c>
      <c r="M10530" t="s">
        <v>28485</v>
      </c>
      <c r="N10530">
        <v>0.89416666600000005</v>
      </c>
      <c r="O10530">
        <v>0</v>
      </c>
      <c r="P10530">
        <v>728</v>
      </c>
      <c r="Q10530">
        <v>2</v>
      </c>
      <c r="R10530">
        <v>71</v>
      </c>
      <c r="S10530">
        <v>3</v>
      </c>
      <c r="T10530">
        <v>94</v>
      </c>
      <c r="U10530">
        <v>0</v>
      </c>
      <c r="V10530">
        <v>0</v>
      </c>
      <c r="W10530">
        <v>0</v>
      </c>
      <c r="X10530">
        <v>90.36916282119644</v>
      </c>
      <c r="Y10530">
        <v>3.7658505891940806</v>
      </c>
      <c r="Z10530">
        <v>5.7828007454064396</v>
      </c>
      <c r="AA10530">
        <v>8.093900025291056</v>
      </c>
      <c r="AB10530">
        <v>60.920055474632434</v>
      </c>
      <c r="AC10530">
        <v>0</v>
      </c>
      <c r="AD10530">
        <v>0</v>
      </c>
      <c r="AE10530">
        <v>168.93176965572042</v>
      </c>
    </row>
    <row r="10531" spans="1:31" x14ac:dyDescent="0.3">
      <c r="A10531">
        <v>2706885</v>
      </c>
      <c r="B10531">
        <v>1</v>
      </c>
      <c r="C10531" t="s">
        <v>80</v>
      </c>
      <c r="D10531" t="s">
        <v>93</v>
      </c>
      <c r="E10531" t="s">
        <v>150</v>
      </c>
      <c r="F10531" t="s">
        <v>22653</v>
      </c>
      <c r="G10531" t="s">
        <v>152</v>
      </c>
      <c r="H10531" t="s">
        <v>153</v>
      </c>
      <c r="I10531" t="s">
        <v>136</v>
      </c>
      <c r="J10531" t="s">
        <v>137</v>
      </c>
      <c r="K10531" t="s">
        <v>138</v>
      </c>
      <c r="L10531" t="s">
        <v>28486</v>
      </c>
      <c r="M10531" t="s">
        <v>28108</v>
      </c>
      <c r="N10531">
        <v>0.33916666600000001</v>
      </c>
      <c r="O10531">
        <v>0</v>
      </c>
      <c r="P10531">
        <v>717</v>
      </c>
      <c r="Q10531">
        <v>10</v>
      </c>
      <c r="R10531">
        <v>246</v>
      </c>
      <c r="S10531">
        <v>21</v>
      </c>
      <c r="T10531">
        <v>156</v>
      </c>
      <c r="U10531">
        <v>0</v>
      </c>
      <c r="V10531">
        <v>0</v>
      </c>
      <c r="W10531">
        <v>0</v>
      </c>
      <c r="X10531">
        <v>35.444390392460576</v>
      </c>
      <c r="Y10531">
        <v>8.7091464153941232</v>
      </c>
      <c r="Z10531">
        <v>35.14891776621802</v>
      </c>
      <c r="AA10531">
        <v>33.437490883706857</v>
      </c>
      <c r="AB10531">
        <v>40.291394555511616</v>
      </c>
      <c r="AC10531">
        <v>0</v>
      </c>
      <c r="AD10531">
        <v>0</v>
      </c>
      <c r="AE10531">
        <v>153.03134001329119</v>
      </c>
    </row>
    <row r="10532" spans="1:31" x14ac:dyDescent="0.3">
      <c r="A10532">
        <v>2707091</v>
      </c>
      <c r="B10532">
        <v>1</v>
      </c>
      <c r="C10532" t="s">
        <v>80</v>
      </c>
      <c r="D10532" t="s">
        <v>92</v>
      </c>
      <c r="E10532" t="s">
        <v>213</v>
      </c>
      <c r="F10532" t="s">
        <v>14232</v>
      </c>
      <c r="G10532" t="s">
        <v>170</v>
      </c>
      <c r="H10532" t="s">
        <v>153</v>
      </c>
      <c r="I10532" t="s">
        <v>136</v>
      </c>
      <c r="J10532" t="s">
        <v>137</v>
      </c>
      <c r="K10532" t="s">
        <v>138</v>
      </c>
      <c r="L10532" t="s">
        <v>28487</v>
      </c>
      <c r="M10532" t="s">
        <v>28488</v>
      </c>
      <c r="N10532">
        <v>0.61277777700000002</v>
      </c>
      <c r="O10532">
        <v>1</v>
      </c>
      <c r="P10532">
        <v>3092</v>
      </c>
      <c r="Q10532">
        <v>1</v>
      </c>
      <c r="R10532">
        <v>2</v>
      </c>
      <c r="S10532">
        <v>7</v>
      </c>
      <c r="T10532">
        <v>174</v>
      </c>
      <c r="U10532">
        <v>0</v>
      </c>
      <c r="V10532">
        <v>2</v>
      </c>
      <c r="W10532">
        <v>28.902143245948334</v>
      </c>
      <c r="X10532">
        <v>210.87168458669464</v>
      </c>
      <c r="Y10532">
        <v>3.4209216238404485</v>
      </c>
      <c r="Z10532">
        <v>0</v>
      </c>
      <c r="AA10532">
        <v>12.404957846821439</v>
      </c>
      <c r="AB10532">
        <v>83.211841268084086</v>
      </c>
      <c r="AC10532">
        <v>0</v>
      </c>
      <c r="AD10532">
        <v>0</v>
      </c>
      <c r="AE10532">
        <v>338.81154857138898</v>
      </c>
    </row>
    <row r="10533" spans="1:31" x14ac:dyDescent="0.3">
      <c r="A10533">
        <v>2707423</v>
      </c>
      <c r="B10533">
        <v>1</v>
      </c>
      <c r="C10533" t="s">
        <v>81</v>
      </c>
      <c r="D10533" t="s">
        <v>120</v>
      </c>
      <c r="E10533" t="s">
        <v>213</v>
      </c>
      <c r="F10533" t="s">
        <v>28489</v>
      </c>
      <c r="G10533" t="s">
        <v>152</v>
      </c>
      <c r="H10533" t="s">
        <v>153</v>
      </c>
      <c r="I10533" t="s">
        <v>136</v>
      </c>
      <c r="J10533" t="s">
        <v>137</v>
      </c>
      <c r="K10533" t="s">
        <v>138</v>
      </c>
      <c r="L10533" t="s">
        <v>28490</v>
      </c>
      <c r="M10533" t="s">
        <v>28491</v>
      </c>
      <c r="N10533">
        <v>0.44444444399999999</v>
      </c>
      <c r="O10533">
        <v>0</v>
      </c>
      <c r="P10533">
        <v>0</v>
      </c>
      <c r="Q10533">
        <v>45</v>
      </c>
      <c r="R10533">
        <v>0</v>
      </c>
      <c r="S10533">
        <v>4</v>
      </c>
      <c r="T10533">
        <v>0</v>
      </c>
      <c r="U10533">
        <v>0</v>
      </c>
      <c r="V10533">
        <v>0</v>
      </c>
      <c r="W10533">
        <v>0</v>
      </c>
      <c r="X10533">
        <v>0</v>
      </c>
      <c r="Y10533">
        <v>1.861709871144988</v>
      </c>
      <c r="Z10533">
        <v>0</v>
      </c>
      <c r="AA10533">
        <v>0</v>
      </c>
      <c r="AB10533">
        <v>0</v>
      </c>
      <c r="AC10533">
        <v>0</v>
      </c>
      <c r="AD10533">
        <v>0</v>
      </c>
      <c r="AE10533">
        <v>1.861709871144988</v>
      </c>
    </row>
    <row r="10534" spans="1:31" x14ac:dyDescent="0.3">
      <c r="A10534">
        <v>2707283</v>
      </c>
      <c r="B10534">
        <v>1</v>
      </c>
      <c r="C10534" t="s">
        <v>81</v>
      </c>
      <c r="D10534" t="s">
        <v>114</v>
      </c>
      <c r="E10534" t="s">
        <v>156</v>
      </c>
      <c r="F10534" t="s">
        <v>28492</v>
      </c>
      <c r="G10534" t="s">
        <v>185</v>
      </c>
      <c r="H10534" t="s">
        <v>153</v>
      </c>
      <c r="I10534" t="s">
        <v>136</v>
      </c>
      <c r="J10534" t="s">
        <v>137</v>
      </c>
      <c r="K10534" t="s">
        <v>138</v>
      </c>
      <c r="L10534" t="s">
        <v>28493</v>
      </c>
      <c r="M10534" t="s">
        <v>28494</v>
      </c>
      <c r="N10534">
        <v>3.5249999999999999</v>
      </c>
      <c r="O10534">
        <v>2</v>
      </c>
      <c r="P10534">
        <v>139</v>
      </c>
      <c r="Q10534">
        <v>2</v>
      </c>
      <c r="R10534">
        <v>27</v>
      </c>
      <c r="S10534">
        <v>0</v>
      </c>
      <c r="T10534">
        <v>7</v>
      </c>
      <c r="U10534">
        <v>0</v>
      </c>
      <c r="V10534">
        <v>0</v>
      </c>
      <c r="W10534">
        <v>1.866791623213333</v>
      </c>
      <c r="X10534">
        <v>59.033032702921759</v>
      </c>
      <c r="Y10534">
        <v>4.6331786178700751</v>
      </c>
      <c r="Z10534">
        <v>6.7492053079177436</v>
      </c>
      <c r="AA10534">
        <v>0</v>
      </c>
      <c r="AB10534">
        <v>5.5000076671805029</v>
      </c>
      <c r="AC10534">
        <v>0</v>
      </c>
      <c r="AD10534">
        <v>0</v>
      </c>
      <c r="AE10534">
        <v>77.782215919103407</v>
      </c>
    </row>
    <row r="10535" spans="1:31" x14ac:dyDescent="0.3">
      <c r="A10535">
        <v>2706805</v>
      </c>
      <c r="B10535">
        <v>1</v>
      </c>
      <c r="C10535" t="s">
        <v>80</v>
      </c>
      <c r="D10535" t="s">
        <v>83</v>
      </c>
      <c r="E10535" t="s">
        <v>132</v>
      </c>
      <c r="F10535" t="s">
        <v>28495</v>
      </c>
      <c r="G10535" t="s">
        <v>209</v>
      </c>
      <c r="H10535" t="s">
        <v>135</v>
      </c>
      <c r="I10535" t="s">
        <v>136</v>
      </c>
      <c r="J10535" t="s">
        <v>137</v>
      </c>
      <c r="K10535" t="s">
        <v>210</v>
      </c>
      <c r="L10535" t="s">
        <v>28496</v>
      </c>
      <c r="M10535" t="s">
        <v>28497</v>
      </c>
      <c r="N10535">
        <v>7.2583333330000004</v>
      </c>
      <c r="O10535">
        <v>0</v>
      </c>
      <c r="P10535">
        <v>337</v>
      </c>
      <c r="Q10535">
        <v>0</v>
      </c>
      <c r="R10535">
        <v>0</v>
      </c>
      <c r="S10535">
        <v>0</v>
      </c>
      <c r="T10535">
        <v>43</v>
      </c>
      <c r="U10535">
        <v>0</v>
      </c>
      <c r="V10535">
        <v>0</v>
      </c>
      <c r="W10535">
        <v>0</v>
      </c>
      <c r="X10535">
        <v>437.88031522974416</v>
      </c>
      <c r="Y10535">
        <v>0</v>
      </c>
      <c r="Z10535">
        <v>0</v>
      </c>
      <c r="AA10535">
        <v>0</v>
      </c>
      <c r="AB10535">
        <v>80.731807746495804</v>
      </c>
      <c r="AC10535">
        <v>0</v>
      </c>
      <c r="AD10535">
        <v>0</v>
      </c>
      <c r="AE10535">
        <v>518.61212297624002</v>
      </c>
    </row>
    <row r="10536" spans="1:31" x14ac:dyDescent="0.3">
      <c r="A10536">
        <v>2706982</v>
      </c>
      <c r="B10536">
        <v>2</v>
      </c>
      <c r="C10536" t="s">
        <v>80</v>
      </c>
      <c r="D10536" t="s">
        <v>101</v>
      </c>
      <c r="E10536" t="s">
        <v>161</v>
      </c>
      <c r="F10536" t="s">
        <v>28498</v>
      </c>
      <c r="G10536" t="s">
        <v>158</v>
      </c>
      <c r="H10536" t="s">
        <v>135</v>
      </c>
      <c r="I10536" t="s">
        <v>136</v>
      </c>
      <c r="J10536" t="s">
        <v>3</v>
      </c>
      <c r="K10536" t="s">
        <v>138</v>
      </c>
      <c r="L10536" t="s">
        <v>28308</v>
      </c>
      <c r="M10536" t="s">
        <v>28499</v>
      </c>
      <c r="N10536">
        <v>0.57055555499999999</v>
      </c>
      <c r="O10536">
        <v>0</v>
      </c>
      <c r="P10536">
        <v>32</v>
      </c>
      <c r="Q10536">
        <v>0</v>
      </c>
      <c r="R10536">
        <v>0</v>
      </c>
      <c r="S10536">
        <v>0</v>
      </c>
      <c r="T10536">
        <v>0</v>
      </c>
      <c r="U10536">
        <v>0</v>
      </c>
      <c r="V10536">
        <v>0</v>
      </c>
      <c r="W10536">
        <v>0</v>
      </c>
      <c r="X10536">
        <v>2.0116501231640123</v>
      </c>
      <c r="Y10536">
        <v>0</v>
      </c>
      <c r="Z10536">
        <v>0</v>
      </c>
      <c r="AA10536">
        <v>0</v>
      </c>
      <c r="AB10536">
        <v>0</v>
      </c>
      <c r="AC10536">
        <v>0</v>
      </c>
      <c r="AD10536">
        <v>0</v>
      </c>
      <c r="AE10536">
        <v>2.0116501231640123</v>
      </c>
    </row>
    <row r="10537" spans="1:31" x14ac:dyDescent="0.3">
      <c r="A10537">
        <v>2706719</v>
      </c>
      <c r="B10537">
        <v>1</v>
      </c>
      <c r="C10537" t="s">
        <v>80</v>
      </c>
      <c r="D10537" t="s">
        <v>93</v>
      </c>
      <c r="E10537" t="s">
        <v>161</v>
      </c>
      <c r="F10537" t="s">
        <v>28500</v>
      </c>
      <c r="G10537" t="s">
        <v>134</v>
      </c>
      <c r="H10537" t="s">
        <v>135</v>
      </c>
      <c r="I10537" t="s">
        <v>136</v>
      </c>
      <c r="J10537" t="s">
        <v>137</v>
      </c>
      <c r="K10537" t="s">
        <v>138</v>
      </c>
      <c r="L10537" t="s">
        <v>28501</v>
      </c>
      <c r="M10537" t="s">
        <v>28502</v>
      </c>
      <c r="N10537">
        <v>3.4991666659999998</v>
      </c>
      <c r="O10537">
        <v>0</v>
      </c>
      <c r="P10537">
        <v>26</v>
      </c>
      <c r="Q10537">
        <v>0</v>
      </c>
      <c r="R10537">
        <v>1</v>
      </c>
      <c r="S10537">
        <v>0</v>
      </c>
      <c r="T10537">
        <v>7</v>
      </c>
      <c r="U10537">
        <v>0</v>
      </c>
      <c r="V10537">
        <v>0</v>
      </c>
      <c r="W10537">
        <v>0</v>
      </c>
      <c r="X10537">
        <v>12.817615074051659</v>
      </c>
      <c r="Y10537">
        <v>0</v>
      </c>
      <c r="Z10537">
        <v>1.7735697859163166</v>
      </c>
      <c r="AA10537">
        <v>0</v>
      </c>
      <c r="AB10537">
        <v>27.443596642480941</v>
      </c>
      <c r="AC10537">
        <v>0</v>
      </c>
      <c r="AD10537">
        <v>0</v>
      </c>
      <c r="AE10537">
        <v>42.034781502448915</v>
      </c>
    </row>
    <row r="10538" spans="1:31" x14ac:dyDescent="0.3">
      <c r="A10538">
        <v>2707335</v>
      </c>
      <c r="B10538">
        <v>2</v>
      </c>
      <c r="C10538" t="s">
        <v>81</v>
      </c>
      <c r="D10538" t="s">
        <v>120</v>
      </c>
      <c r="E10538" t="s">
        <v>213</v>
      </c>
      <c r="F10538" t="s">
        <v>28503</v>
      </c>
      <c r="G10538" t="s">
        <v>348</v>
      </c>
      <c r="H10538" t="s">
        <v>153</v>
      </c>
      <c r="I10538" t="s">
        <v>136</v>
      </c>
      <c r="J10538" t="s">
        <v>137</v>
      </c>
      <c r="K10538" t="s">
        <v>138</v>
      </c>
      <c r="L10538" t="s">
        <v>28504</v>
      </c>
      <c r="M10538" t="s">
        <v>28505</v>
      </c>
      <c r="N10538">
        <v>0.39638888799999999</v>
      </c>
      <c r="O10538">
        <v>0</v>
      </c>
      <c r="P10538">
        <v>305</v>
      </c>
      <c r="Q10538">
        <v>20</v>
      </c>
      <c r="R10538">
        <v>20</v>
      </c>
      <c r="S10538">
        <v>4</v>
      </c>
      <c r="T10538">
        <v>34</v>
      </c>
      <c r="U10538">
        <v>0</v>
      </c>
      <c r="V10538">
        <v>0</v>
      </c>
      <c r="W10538">
        <v>0</v>
      </c>
      <c r="X10538">
        <v>33.417521217251547</v>
      </c>
      <c r="Y10538">
        <v>19.225241540529417</v>
      </c>
      <c r="Z10538">
        <v>4.2802089179615699</v>
      </c>
      <c r="AA10538">
        <v>5.6215648484684122</v>
      </c>
      <c r="AB10538">
        <v>6.0602868755815509</v>
      </c>
      <c r="AC10538">
        <v>0</v>
      </c>
      <c r="AD10538">
        <v>0</v>
      </c>
      <c r="AE10538">
        <v>68.604823399792494</v>
      </c>
    </row>
    <row r="10539" spans="1:31" x14ac:dyDescent="0.3">
      <c r="A10539">
        <v>2707011</v>
      </c>
      <c r="B10539">
        <v>1</v>
      </c>
      <c r="C10539" t="s">
        <v>81</v>
      </c>
      <c r="D10539" t="s">
        <v>120</v>
      </c>
      <c r="E10539" t="s">
        <v>213</v>
      </c>
      <c r="F10539" t="s">
        <v>296</v>
      </c>
      <c r="G10539" t="s">
        <v>152</v>
      </c>
      <c r="H10539" t="s">
        <v>153</v>
      </c>
      <c r="I10539" t="s">
        <v>136</v>
      </c>
      <c r="J10539" t="s">
        <v>137</v>
      </c>
      <c r="K10539" t="s">
        <v>138</v>
      </c>
      <c r="L10539" t="s">
        <v>28506</v>
      </c>
      <c r="M10539" t="s">
        <v>28507</v>
      </c>
      <c r="N10539">
        <v>0.52222222200000001</v>
      </c>
      <c r="O10539">
        <v>2</v>
      </c>
      <c r="P10539">
        <v>1</v>
      </c>
      <c r="Q10539">
        <v>66</v>
      </c>
      <c r="R10539">
        <v>29</v>
      </c>
      <c r="S10539">
        <v>6</v>
      </c>
      <c r="T10539">
        <v>2</v>
      </c>
      <c r="U10539">
        <v>1</v>
      </c>
      <c r="V10539">
        <v>0</v>
      </c>
      <c r="W10539">
        <v>0.19036941100000002</v>
      </c>
      <c r="X10539">
        <v>0</v>
      </c>
      <c r="Y10539">
        <v>2.2787373466666669</v>
      </c>
      <c r="Z10539">
        <v>0.55891632020000004</v>
      </c>
      <c r="AA10539">
        <v>68.876890062861662</v>
      </c>
      <c r="AB10539">
        <v>0</v>
      </c>
      <c r="AC10539">
        <v>108.73933264665867</v>
      </c>
      <c r="AD10539">
        <v>0</v>
      </c>
      <c r="AE10539">
        <v>180.64424578738698</v>
      </c>
    </row>
    <row r="10540" spans="1:31" x14ac:dyDescent="0.3">
      <c r="A10540">
        <v>2707303</v>
      </c>
      <c r="B10540">
        <v>1</v>
      </c>
      <c r="C10540" t="s">
        <v>81</v>
      </c>
      <c r="D10540" t="s">
        <v>118</v>
      </c>
      <c r="E10540" t="s">
        <v>156</v>
      </c>
      <c r="F10540" t="s">
        <v>28508</v>
      </c>
      <c r="G10540" t="s">
        <v>170</v>
      </c>
      <c r="H10540" t="s">
        <v>153</v>
      </c>
      <c r="I10540" t="s">
        <v>136</v>
      </c>
      <c r="J10540" t="s">
        <v>137</v>
      </c>
      <c r="K10540" t="s">
        <v>138</v>
      </c>
      <c r="L10540" t="s">
        <v>28509</v>
      </c>
      <c r="M10540" t="s">
        <v>28510</v>
      </c>
      <c r="N10540">
        <v>1.0661111109999999</v>
      </c>
      <c r="O10540">
        <v>1</v>
      </c>
      <c r="P10540">
        <v>112</v>
      </c>
      <c r="Q10540">
        <v>0</v>
      </c>
      <c r="R10540">
        <v>3</v>
      </c>
      <c r="S10540">
        <v>0</v>
      </c>
      <c r="T10540">
        <v>6</v>
      </c>
      <c r="U10540">
        <v>0</v>
      </c>
      <c r="V10540">
        <v>0</v>
      </c>
      <c r="W10540">
        <v>0.28486702173749995</v>
      </c>
      <c r="X10540">
        <v>23.057421480874229</v>
      </c>
      <c r="Y10540">
        <v>0</v>
      </c>
      <c r="Z10540">
        <v>1.5848753595133878</v>
      </c>
      <c r="AA10540">
        <v>0</v>
      </c>
      <c r="AB10540">
        <v>4.6490410327664877</v>
      </c>
      <c r="AC10540">
        <v>0</v>
      </c>
      <c r="AD10540">
        <v>0</v>
      </c>
      <c r="AE10540">
        <v>29.576204894891603</v>
      </c>
    </row>
    <row r="10541" spans="1:31" x14ac:dyDescent="0.3">
      <c r="A10541">
        <v>2706762</v>
      </c>
      <c r="B10541">
        <v>1</v>
      </c>
      <c r="C10541" t="s">
        <v>80</v>
      </c>
      <c r="D10541" t="s">
        <v>82</v>
      </c>
      <c r="E10541" t="s">
        <v>161</v>
      </c>
      <c r="F10541" t="s">
        <v>28511</v>
      </c>
      <c r="G10541" t="s">
        <v>163</v>
      </c>
      <c r="H10541" t="s">
        <v>135</v>
      </c>
      <c r="I10541" t="s">
        <v>136</v>
      </c>
      <c r="J10541" t="s">
        <v>137</v>
      </c>
      <c r="K10541" t="s">
        <v>138</v>
      </c>
      <c r="L10541" t="s">
        <v>28512</v>
      </c>
      <c r="M10541" t="s">
        <v>28513</v>
      </c>
      <c r="N10541">
        <v>1.7311111109999999</v>
      </c>
      <c r="O10541">
        <v>0</v>
      </c>
      <c r="P10541">
        <v>66</v>
      </c>
      <c r="Q10541">
        <v>0</v>
      </c>
      <c r="R10541">
        <v>0</v>
      </c>
      <c r="S10541">
        <v>0</v>
      </c>
      <c r="T10541">
        <v>53</v>
      </c>
      <c r="U10541">
        <v>0</v>
      </c>
      <c r="V10541">
        <v>0</v>
      </c>
      <c r="W10541">
        <v>0</v>
      </c>
      <c r="X10541">
        <v>27.090996871373722</v>
      </c>
      <c r="Y10541">
        <v>0</v>
      </c>
      <c r="Z10541">
        <v>0</v>
      </c>
      <c r="AA10541">
        <v>0</v>
      </c>
      <c r="AB10541">
        <v>154.51233152745831</v>
      </c>
      <c r="AC10541">
        <v>0</v>
      </c>
      <c r="AD10541">
        <v>0</v>
      </c>
      <c r="AE10541">
        <v>181.60332839883205</v>
      </c>
    </row>
    <row r="10542" spans="1:31" x14ac:dyDescent="0.3">
      <c r="A10542">
        <v>2707412</v>
      </c>
      <c r="B10542">
        <v>1</v>
      </c>
      <c r="C10542" t="s">
        <v>80</v>
      </c>
      <c r="D10542" t="s">
        <v>97</v>
      </c>
      <c r="E10542" t="s">
        <v>161</v>
      </c>
      <c r="F10542" t="s">
        <v>28514</v>
      </c>
      <c r="G10542" t="s">
        <v>170</v>
      </c>
      <c r="H10542" t="s">
        <v>135</v>
      </c>
      <c r="I10542" t="s">
        <v>136</v>
      </c>
      <c r="J10542" t="s">
        <v>137</v>
      </c>
      <c r="K10542" t="s">
        <v>138</v>
      </c>
      <c r="L10542" t="s">
        <v>28515</v>
      </c>
      <c r="M10542" t="s">
        <v>28516</v>
      </c>
      <c r="N10542">
        <v>1.4097222220000001</v>
      </c>
      <c r="O10542">
        <v>0</v>
      </c>
      <c r="P10542">
        <v>9</v>
      </c>
      <c r="Q10542">
        <v>0</v>
      </c>
      <c r="R10542">
        <v>4</v>
      </c>
      <c r="S10542">
        <v>0</v>
      </c>
      <c r="T10542">
        <v>2</v>
      </c>
      <c r="U10542">
        <v>0</v>
      </c>
      <c r="V10542">
        <v>0</v>
      </c>
      <c r="W10542">
        <v>0</v>
      </c>
      <c r="X10542">
        <v>5.6652266215815832</v>
      </c>
      <c r="Y10542">
        <v>0</v>
      </c>
      <c r="Z10542">
        <v>0.94124792130880008</v>
      </c>
      <c r="AA10542">
        <v>0</v>
      </c>
      <c r="AB10542">
        <v>1.3570234986</v>
      </c>
      <c r="AC10542">
        <v>0</v>
      </c>
      <c r="AD10542">
        <v>0</v>
      </c>
      <c r="AE10542">
        <v>7.963498041490384</v>
      </c>
    </row>
    <row r="10543" spans="1:31" x14ac:dyDescent="0.3">
      <c r="A10543">
        <v>2706771</v>
      </c>
      <c r="B10543">
        <v>1</v>
      </c>
      <c r="C10543" t="s">
        <v>80</v>
      </c>
      <c r="D10543" t="s">
        <v>85</v>
      </c>
      <c r="E10543" t="s">
        <v>132</v>
      </c>
      <c r="F10543" t="s">
        <v>28517</v>
      </c>
      <c r="G10543" t="s">
        <v>409</v>
      </c>
      <c r="H10543" t="s">
        <v>135</v>
      </c>
      <c r="I10543" t="s">
        <v>136</v>
      </c>
      <c r="J10543" t="s">
        <v>137</v>
      </c>
      <c r="K10543" t="s">
        <v>138</v>
      </c>
      <c r="L10543" t="s">
        <v>28518</v>
      </c>
      <c r="M10543" t="s">
        <v>28519</v>
      </c>
      <c r="N10543">
        <v>3.7138888880000001</v>
      </c>
      <c r="O10543">
        <v>0</v>
      </c>
      <c r="P10543">
        <v>447</v>
      </c>
      <c r="Q10543">
        <v>0</v>
      </c>
      <c r="R10543">
        <v>0</v>
      </c>
      <c r="S10543">
        <v>0</v>
      </c>
      <c r="T10543">
        <v>28</v>
      </c>
      <c r="U10543">
        <v>0</v>
      </c>
      <c r="V10543">
        <v>0</v>
      </c>
      <c r="W10543">
        <v>0</v>
      </c>
      <c r="X10543">
        <v>384.33257879104531</v>
      </c>
      <c r="Y10543">
        <v>0</v>
      </c>
      <c r="Z10543">
        <v>0</v>
      </c>
      <c r="AA10543">
        <v>0</v>
      </c>
      <c r="AB10543">
        <v>34.41454389941466</v>
      </c>
      <c r="AC10543">
        <v>0</v>
      </c>
      <c r="AD10543">
        <v>0</v>
      </c>
      <c r="AE10543">
        <v>418.74712269045995</v>
      </c>
    </row>
    <row r="10544" spans="1:31" x14ac:dyDescent="0.3">
      <c r="A10544">
        <v>2707243</v>
      </c>
      <c r="B10544">
        <v>1</v>
      </c>
      <c r="C10544" t="s">
        <v>80</v>
      </c>
      <c r="D10544" t="s">
        <v>111</v>
      </c>
      <c r="E10544" t="s">
        <v>161</v>
      </c>
      <c r="F10544" t="s">
        <v>28520</v>
      </c>
      <c r="G10544" t="s">
        <v>170</v>
      </c>
      <c r="H10544" t="s">
        <v>135</v>
      </c>
      <c r="I10544" t="s">
        <v>136</v>
      </c>
      <c r="J10544" t="s">
        <v>137</v>
      </c>
      <c r="K10544" t="s">
        <v>138</v>
      </c>
      <c r="L10544" t="s">
        <v>28521</v>
      </c>
      <c r="M10544" t="s">
        <v>28522</v>
      </c>
      <c r="N10544">
        <v>0.36388888800000002</v>
      </c>
      <c r="O10544">
        <v>0</v>
      </c>
      <c r="P10544">
        <v>0</v>
      </c>
      <c r="Q10544">
        <v>0</v>
      </c>
      <c r="R10544">
        <v>0</v>
      </c>
      <c r="S10544">
        <v>0</v>
      </c>
      <c r="T10544">
        <v>5</v>
      </c>
      <c r="U10544">
        <v>0</v>
      </c>
      <c r="V10544">
        <v>0</v>
      </c>
      <c r="W10544">
        <v>0</v>
      </c>
      <c r="X10544">
        <v>0</v>
      </c>
      <c r="Y10544">
        <v>0</v>
      </c>
      <c r="Z10544">
        <v>0</v>
      </c>
      <c r="AA10544">
        <v>0</v>
      </c>
      <c r="AB10544">
        <v>2.05325521564875</v>
      </c>
      <c r="AC10544">
        <v>0</v>
      </c>
      <c r="AD10544">
        <v>0</v>
      </c>
      <c r="AE10544">
        <v>2.05325521564875</v>
      </c>
    </row>
    <row r="10545" spans="1:31" x14ac:dyDescent="0.3">
      <c r="A10545">
        <v>2706894</v>
      </c>
      <c r="B10545">
        <v>1</v>
      </c>
      <c r="C10545" t="s">
        <v>80</v>
      </c>
      <c r="D10545" t="s">
        <v>83</v>
      </c>
      <c r="E10545" t="s">
        <v>145</v>
      </c>
      <c r="F10545" t="s">
        <v>28523</v>
      </c>
      <c r="G10545" t="s">
        <v>147</v>
      </c>
      <c r="H10545" t="s">
        <v>135</v>
      </c>
      <c r="I10545" t="s">
        <v>136</v>
      </c>
      <c r="J10545" t="s">
        <v>137</v>
      </c>
      <c r="K10545" t="s">
        <v>138</v>
      </c>
      <c r="L10545" t="s">
        <v>28524</v>
      </c>
      <c r="M10545" t="s">
        <v>28525</v>
      </c>
      <c r="N10545">
        <v>1.159444444</v>
      </c>
      <c r="O10545">
        <v>0</v>
      </c>
      <c r="P10545">
        <v>9</v>
      </c>
      <c r="Q10545">
        <v>0</v>
      </c>
      <c r="R10545">
        <v>0</v>
      </c>
      <c r="S10545">
        <v>0</v>
      </c>
      <c r="T10545">
        <v>0</v>
      </c>
      <c r="U10545">
        <v>0</v>
      </c>
      <c r="V10545">
        <v>0</v>
      </c>
      <c r="W10545">
        <v>0</v>
      </c>
      <c r="X10545">
        <v>1.6518260744794415</v>
      </c>
      <c r="Y10545">
        <v>0</v>
      </c>
      <c r="Z10545">
        <v>0</v>
      </c>
      <c r="AA10545">
        <v>0</v>
      </c>
      <c r="AB10545">
        <v>0</v>
      </c>
      <c r="AC10545">
        <v>0</v>
      </c>
      <c r="AD10545">
        <v>0</v>
      </c>
      <c r="AE10545">
        <v>1.6518260744794415</v>
      </c>
    </row>
    <row r="10546" spans="1:31" x14ac:dyDescent="0.3">
      <c r="A10546">
        <v>2707289</v>
      </c>
      <c r="B10546">
        <v>1</v>
      </c>
      <c r="C10546" t="s">
        <v>80</v>
      </c>
      <c r="D10546" t="s">
        <v>93</v>
      </c>
      <c r="E10546" t="s">
        <v>132</v>
      </c>
      <c r="F10546" t="s">
        <v>28526</v>
      </c>
      <c r="G10546" t="s">
        <v>134</v>
      </c>
      <c r="H10546" t="s">
        <v>135</v>
      </c>
      <c r="I10546" t="s">
        <v>136</v>
      </c>
      <c r="J10546" t="s">
        <v>137</v>
      </c>
      <c r="K10546" t="s">
        <v>138</v>
      </c>
      <c r="L10546" t="s">
        <v>28527</v>
      </c>
      <c r="M10546" t="s">
        <v>28528</v>
      </c>
      <c r="N10546">
        <v>1.2044444439999999</v>
      </c>
      <c r="O10546">
        <v>0</v>
      </c>
      <c r="P10546">
        <v>1</v>
      </c>
      <c r="Q10546">
        <v>0</v>
      </c>
      <c r="R10546">
        <v>28</v>
      </c>
      <c r="S10546">
        <v>0</v>
      </c>
      <c r="T10546">
        <v>1</v>
      </c>
      <c r="U10546">
        <v>0</v>
      </c>
      <c r="V10546">
        <v>0</v>
      </c>
      <c r="W10546">
        <v>0</v>
      </c>
      <c r="X10546">
        <v>1.0945859124963002</v>
      </c>
      <c r="Y10546">
        <v>0</v>
      </c>
      <c r="Z10546">
        <v>13.140405470472476</v>
      </c>
      <c r="AA10546">
        <v>0</v>
      </c>
      <c r="AB10546">
        <v>1.6431573053716668</v>
      </c>
      <c r="AC10546">
        <v>0</v>
      </c>
      <c r="AD10546">
        <v>0</v>
      </c>
      <c r="AE10546">
        <v>15.878148688340442</v>
      </c>
    </row>
    <row r="10547" spans="1:31" x14ac:dyDescent="0.3">
      <c r="A10547">
        <v>2706848</v>
      </c>
      <c r="B10547">
        <v>1</v>
      </c>
      <c r="C10547" t="s">
        <v>80</v>
      </c>
      <c r="D10547" t="s">
        <v>108</v>
      </c>
      <c r="E10547" t="s">
        <v>132</v>
      </c>
      <c r="F10547" t="s">
        <v>28529</v>
      </c>
      <c r="G10547" t="s">
        <v>300</v>
      </c>
      <c r="H10547" t="s">
        <v>135</v>
      </c>
      <c r="I10547" t="s">
        <v>136</v>
      </c>
      <c r="J10547" t="s">
        <v>137</v>
      </c>
      <c r="K10547" t="s">
        <v>210</v>
      </c>
      <c r="L10547" t="s">
        <v>28530</v>
      </c>
      <c r="M10547" t="s">
        <v>28531</v>
      </c>
      <c r="N10547">
        <v>4.9680555550000003</v>
      </c>
      <c r="O10547">
        <v>0</v>
      </c>
      <c r="P10547">
        <v>17</v>
      </c>
      <c r="Q10547">
        <v>0</v>
      </c>
      <c r="R10547">
        <v>5</v>
      </c>
      <c r="S10547">
        <v>0</v>
      </c>
      <c r="T10547">
        <v>11</v>
      </c>
      <c r="U10547">
        <v>0</v>
      </c>
      <c r="V10547">
        <v>0</v>
      </c>
      <c r="W10547">
        <v>0</v>
      </c>
      <c r="X10547">
        <v>8.0985345683355856</v>
      </c>
      <c r="Y10547">
        <v>0</v>
      </c>
      <c r="Z10547">
        <v>0</v>
      </c>
      <c r="AA10547">
        <v>0</v>
      </c>
      <c r="AB10547">
        <v>27.937498520415073</v>
      </c>
      <c r="AC10547">
        <v>0</v>
      </c>
      <c r="AD10547">
        <v>0</v>
      </c>
      <c r="AE10547">
        <v>36.036033088750656</v>
      </c>
    </row>
    <row r="10548" spans="1:31" x14ac:dyDescent="0.3">
      <c r="A10548">
        <v>2706685</v>
      </c>
      <c r="B10548">
        <v>2</v>
      </c>
      <c r="C10548" t="s">
        <v>81</v>
      </c>
      <c r="D10548" t="s">
        <v>119</v>
      </c>
      <c r="E10548" t="s">
        <v>132</v>
      </c>
      <c r="F10548" t="s">
        <v>28532</v>
      </c>
      <c r="G10548" t="s">
        <v>163</v>
      </c>
      <c r="H10548" t="s">
        <v>135</v>
      </c>
      <c r="I10548" t="s">
        <v>136</v>
      </c>
      <c r="J10548" t="s">
        <v>137</v>
      </c>
      <c r="K10548" t="s">
        <v>138</v>
      </c>
      <c r="L10548" t="s">
        <v>28533</v>
      </c>
      <c r="M10548" t="s">
        <v>28534</v>
      </c>
      <c r="N10548">
        <v>0.18722222199999999</v>
      </c>
      <c r="O10548">
        <v>0</v>
      </c>
      <c r="P10548">
        <v>94</v>
      </c>
      <c r="Q10548">
        <v>0</v>
      </c>
      <c r="R10548">
        <v>25</v>
      </c>
      <c r="S10548">
        <v>0</v>
      </c>
      <c r="T10548">
        <v>4</v>
      </c>
      <c r="U10548">
        <v>0</v>
      </c>
      <c r="V10548">
        <v>0</v>
      </c>
      <c r="W10548">
        <v>0</v>
      </c>
      <c r="X10548">
        <v>3.7178546743751255</v>
      </c>
      <c r="Y10548">
        <v>0</v>
      </c>
      <c r="Z10548">
        <v>9.9696124838333344E-2</v>
      </c>
      <c r="AA10548">
        <v>0</v>
      </c>
      <c r="AB10548">
        <v>0.53646657323495006</v>
      </c>
      <c r="AC10548">
        <v>0</v>
      </c>
      <c r="AD10548">
        <v>0</v>
      </c>
      <c r="AE10548">
        <v>4.3540173724484088</v>
      </c>
    </row>
    <row r="10549" spans="1:31" x14ac:dyDescent="0.3">
      <c r="A10549">
        <v>2707389</v>
      </c>
      <c r="B10549">
        <v>1</v>
      </c>
      <c r="C10549" t="s">
        <v>81</v>
      </c>
      <c r="D10549" t="s">
        <v>112</v>
      </c>
      <c r="E10549" t="s">
        <v>145</v>
      </c>
      <c r="F10549" t="s">
        <v>28535</v>
      </c>
      <c r="G10549" t="s">
        <v>230</v>
      </c>
      <c r="H10549" t="s">
        <v>135</v>
      </c>
      <c r="I10549" t="s">
        <v>136</v>
      </c>
      <c r="J10549" t="s">
        <v>137</v>
      </c>
      <c r="K10549" t="s">
        <v>138</v>
      </c>
      <c r="L10549" t="s">
        <v>28536</v>
      </c>
      <c r="M10549" t="s">
        <v>28537</v>
      </c>
      <c r="N10549">
        <v>3.2230555550000002</v>
      </c>
      <c r="O10549">
        <v>0</v>
      </c>
      <c r="P10549">
        <v>4</v>
      </c>
      <c r="Q10549">
        <v>0</v>
      </c>
      <c r="R10549">
        <v>0</v>
      </c>
      <c r="S10549">
        <v>0</v>
      </c>
      <c r="T10549">
        <v>0</v>
      </c>
      <c r="U10549">
        <v>0</v>
      </c>
      <c r="V10549">
        <v>0</v>
      </c>
      <c r="W10549">
        <v>0</v>
      </c>
      <c r="X10549">
        <v>1.71412999092592</v>
      </c>
      <c r="Y10549">
        <v>0</v>
      </c>
      <c r="Z10549">
        <v>0</v>
      </c>
      <c r="AA10549">
        <v>0</v>
      </c>
      <c r="AB10549">
        <v>0</v>
      </c>
      <c r="AC10549">
        <v>0</v>
      </c>
      <c r="AD10549">
        <v>0</v>
      </c>
      <c r="AE10549">
        <v>1.71412999092592</v>
      </c>
    </row>
    <row r="10550" spans="1:31" x14ac:dyDescent="0.3">
      <c r="A10550">
        <v>2707326</v>
      </c>
      <c r="B10550">
        <v>1</v>
      </c>
      <c r="C10550" t="s">
        <v>80</v>
      </c>
      <c r="D10550" t="s">
        <v>82</v>
      </c>
      <c r="E10550" t="s">
        <v>132</v>
      </c>
      <c r="F10550" t="s">
        <v>28538</v>
      </c>
      <c r="G10550" t="s">
        <v>170</v>
      </c>
      <c r="H10550" t="s">
        <v>135</v>
      </c>
      <c r="I10550" t="s">
        <v>136</v>
      </c>
      <c r="J10550" t="s">
        <v>137</v>
      </c>
      <c r="K10550" t="s">
        <v>138</v>
      </c>
      <c r="L10550" t="s">
        <v>28539</v>
      </c>
      <c r="M10550" t="s">
        <v>28540</v>
      </c>
      <c r="N10550">
        <v>0.63333333300000005</v>
      </c>
      <c r="O10550">
        <v>0</v>
      </c>
      <c r="P10550">
        <v>14</v>
      </c>
      <c r="Q10550">
        <v>0</v>
      </c>
      <c r="R10550">
        <v>0</v>
      </c>
      <c r="S10550">
        <v>0</v>
      </c>
      <c r="T10550">
        <v>276</v>
      </c>
      <c r="U10550">
        <v>0</v>
      </c>
      <c r="V10550">
        <v>2</v>
      </c>
      <c r="W10550">
        <v>0</v>
      </c>
      <c r="X10550">
        <v>1.6144806989464</v>
      </c>
      <c r="Y10550">
        <v>0</v>
      </c>
      <c r="Z10550">
        <v>0</v>
      </c>
      <c r="AA10550">
        <v>0</v>
      </c>
      <c r="AB10550">
        <v>194.56465853004815</v>
      </c>
      <c r="AC10550">
        <v>0</v>
      </c>
      <c r="AD10550">
        <v>17.803188365202001</v>
      </c>
      <c r="AE10550">
        <v>213.98232759419656</v>
      </c>
    </row>
    <row r="10551" spans="1:31" x14ac:dyDescent="0.3">
      <c r="A10551">
        <v>2706685</v>
      </c>
      <c r="B10551">
        <v>1</v>
      </c>
      <c r="C10551" t="s">
        <v>81</v>
      </c>
      <c r="D10551" t="s">
        <v>119</v>
      </c>
      <c r="E10551" t="s">
        <v>161</v>
      </c>
      <c r="F10551" t="s">
        <v>28541</v>
      </c>
      <c r="G10551" t="s">
        <v>163</v>
      </c>
      <c r="H10551" t="s">
        <v>135</v>
      </c>
      <c r="I10551" t="s">
        <v>136</v>
      </c>
      <c r="J10551" t="s">
        <v>137</v>
      </c>
      <c r="K10551" t="s">
        <v>138</v>
      </c>
      <c r="L10551" t="s">
        <v>28542</v>
      </c>
      <c r="M10551" t="s">
        <v>28533</v>
      </c>
      <c r="N10551">
        <v>0.88333333300000005</v>
      </c>
      <c r="O10551">
        <v>0</v>
      </c>
      <c r="P10551">
        <v>6</v>
      </c>
      <c r="Q10551">
        <v>0</v>
      </c>
      <c r="R10551">
        <v>13</v>
      </c>
      <c r="S10551">
        <v>0</v>
      </c>
      <c r="T10551">
        <v>0</v>
      </c>
      <c r="U10551">
        <v>0</v>
      </c>
      <c r="V10551">
        <v>0</v>
      </c>
      <c r="W10551">
        <v>0</v>
      </c>
      <c r="X10551">
        <v>0.18050040692999997</v>
      </c>
      <c r="Y10551">
        <v>0</v>
      </c>
      <c r="Z10551">
        <v>0.46983519369499999</v>
      </c>
      <c r="AA10551">
        <v>0</v>
      </c>
      <c r="AB10551">
        <v>0</v>
      </c>
      <c r="AC10551">
        <v>0</v>
      </c>
      <c r="AD10551">
        <v>0</v>
      </c>
      <c r="AE10551">
        <v>0.65033560062499995</v>
      </c>
    </row>
    <row r="10552" spans="1:31" x14ac:dyDescent="0.3">
      <c r="A10552">
        <v>2706639</v>
      </c>
      <c r="B10552">
        <v>1</v>
      </c>
      <c r="C10552" t="s">
        <v>80</v>
      </c>
      <c r="D10552" t="s">
        <v>82</v>
      </c>
      <c r="E10552" t="s">
        <v>145</v>
      </c>
      <c r="F10552" t="s">
        <v>28543</v>
      </c>
      <c r="G10552" t="s">
        <v>230</v>
      </c>
      <c r="H10552" t="s">
        <v>135</v>
      </c>
      <c r="I10552" t="s">
        <v>136</v>
      </c>
      <c r="J10552" t="s">
        <v>137</v>
      </c>
      <c r="K10552" t="s">
        <v>138</v>
      </c>
      <c r="L10552" t="s">
        <v>28544</v>
      </c>
      <c r="M10552" t="s">
        <v>28545</v>
      </c>
      <c r="N10552">
        <v>1.5438888879999999</v>
      </c>
      <c r="O10552">
        <v>0</v>
      </c>
      <c r="P10552">
        <v>2</v>
      </c>
      <c r="Q10552">
        <v>0</v>
      </c>
      <c r="R10552">
        <v>0</v>
      </c>
      <c r="S10552">
        <v>0</v>
      </c>
      <c r="T10552">
        <v>0</v>
      </c>
      <c r="U10552">
        <v>0</v>
      </c>
      <c r="V10552">
        <v>0</v>
      </c>
      <c r="W10552">
        <v>0</v>
      </c>
      <c r="X10552">
        <v>1.0895815387522803</v>
      </c>
      <c r="Y10552">
        <v>0</v>
      </c>
      <c r="Z10552">
        <v>0</v>
      </c>
      <c r="AA10552">
        <v>0</v>
      </c>
      <c r="AB10552">
        <v>0</v>
      </c>
      <c r="AC10552">
        <v>0</v>
      </c>
      <c r="AD10552">
        <v>0</v>
      </c>
      <c r="AE10552">
        <v>1.0895815387522803</v>
      </c>
    </row>
    <row r="10553" spans="1:31" x14ac:dyDescent="0.3">
      <c r="A10553">
        <v>2707186</v>
      </c>
      <c r="B10553">
        <v>1</v>
      </c>
      <c r="C10553" t="s">
        <v>80</v>
      </c>
      <c r="D10553" t="s">
        <v>93</v>
      </c>
      <c r="E10553" t="s">
        <v>150</v>
      </c>
      <c r="F10553" t="s">
        <v>28546</v>
      </c>
      <c r="G10553" t="s">
        <v>1613</v>
      </c>
      <c r="H10553" t="s">
        <v>153</v>
      </c>
      <c r="I10553" t="s">
        <v>136</v>
      </c>
      <c r="J10553" t="s">
        <v>137</v>
      </c>
      <c r="K10553" t="s">
        <v>138</v>
      </c>
      <c r="L10553" t="s">
        <v>28547</v>
      </c>
      <c r="M10553" t="s">
        <v>28548</v>
      </c>
      <c r="N10553">
        <v>7.2777777000000002E-2</v>
      </c>
      <c r="O10553">
        <v>0</v>
      </c>
      <c r="P10553">
        <v>1146</v>
      </c>
      <c r="Q10553">
        <v>58</v>
      </c>
      <c r="R10553">
        <v>610</v>
      </c>
      <c r="S10553">
        <v>40</v>
      </c>
      <c r="T10553">
        <v>396</v>
      </c>
      <c r="U10553">
        <v>0</v>
      </c>
      <c r="V10553">
        <v>1</v>
      </c>
      <c r="W10553">
        <v>0</v>
      </c>
      <c r="X10553">
        <v>12.525645934281126</v>
      </c>
      <c r="Y10553">
        <v>5.8162957541409162</v>
      </c>
      <c r="Z10553">
        <v>14.732825640425714</v>
      </c>
      <c r="AA10553">
        <v>11.169852174295709</v>
      </c>
      <c r="AB10553">
        <v>24.794318932929801</v>
      </c>
      <c r="AC10553">
        <v>0</v>
      </c>
      <c r="AD10553">
        <v>0</v>
      </c>
      <c r="AE10553">
        <v>69.038938436073266</v>
      </c>
    </row>
    <row r="10554" spans="1:31" x14ac:dyDescent="0.3">
      <c r="A10554">
        <v>2706851</v>
      </c>
      <c r="B10554">
        <v>1</v>
      </c>
      <c r="C10554" t="s">
        <v>80</v>
      </c>
      <c r="D10554" t="s">
        <v>101</v>
      </c>
      <c r="E10554" t="s">
        <v>161</v>
      </c>
      <c r="F10554" t="s">
        <v>19658</v>
      </c>
      <c r="G10554" t="s">
        <v>300</v>
      </c>
      <c r="H10554" t="s">
        <v>135</v>
      </c>
      <c r="I10554" t="s">
        <v>136</v>
      </c>
      <c r="J10554" t="s">
        <v>137</v>
      </c>
      <c r="K10554" t="s">
        <v>210</v>
      </c>
      <c r="L10554" t="s">
        <v>28549</v>
      </c>
      <c r="M10554" t="s">
        <v>28550</v>
      </c>
      <c r="N10554">
        <v>4.6911111109999997</v>
      </c>
      <c r="O10554">
        <v>0</v>
      </c>
      <c r="P10554">
        <v>8</v>
      </c>
      <c r="Q10554">
        <v>0</v>
      </c>
      <c r="R10554">
        <v>9</v>
      </c>
      <c r="S10554">
        <v>0</v>
      </c>
      <c r="T10554">
        <v>3</v>
      </c>
      <c r="U10554">
        <v>0</v>
      </c>
      <c r="V10554">
        <v>0</v>
      </c>
      <c r="W10554">
        <v>0</v>
      </c>
      <c r="X10554">
        <v>16.046877692457148</v>
      </c>
      <c r="Y10554">
        <v>0</v>
      </c>
      <c r="Z10554">
        <v>7.7705685074069253</v>
      </c>
      <c r="AA10554">
        <v>0</v>
      </c>
      <c r="AB10554">
        <v>19.001330884482705</v>
      </c>
      <c r="AC10554">
        <v>0</v>
      </c>
      <c r="AD10554">
        <v>0</v>
      </c>
      <c r="AE10554">
        <v>42.818777084346777</v>
      </c>
    </row>
    <row r="10555" spans="1:31" x14ac:dyDescent="0.3">
      <c r="A10555">
        <v>2707312</v>
      </c>
      <c r="B10555">
        <v>1</v>
      </c>
      <c r="C10555" t="s">
        <v>80</v>
      </c>
      <c r="D10555" t="s">
        <v>102</v>
      </c>
      <c r="E10555" t="s">
        <v>213</v>
      </c>
      <c r="F10555" t="s">
        <v>15668</v>
      </c>
      <c r="G10555" t="s">
        <v>152</v>
      </c>
      <c r="H10555" t="s">
        <v>153</v>
      </c>
      <c r="I10555" t="s">
        <v>136</v>
      </c>
      <c r="J10555" t="s">
        <v>137</v>
      </c>
      <c r="K10555" t="s">
        <v>138</v>
      </c>
      <c r="L10555" t="s">
        <v>28551</v>
      </c>
      <c r="M10555" t="s">
        <v>28552</v>
      </c>
      <c r="N10555">
        <v>0.25777777699999999</v>
      </c>
      <c r="O10555">
        <v>0</v>
      </c>
      <c r="P10555">
        <v>38</v>
      </c>
      <c r="Q10555">
        <v>37</v>
      </c>
      <c r="R10555">
        <v>439</v>
      </c>
      <c r="S10555">
        <v>3</v>
      </c>
      <c r="T10555">
        <v>106</v>
      </c>
      <c r="U10555">
        <v>1</v>
      </c>
      <c r="V10555">
        <v>0</v>
      </c>
      <c r="W10555">
        <v>0</v>
      </c>
      <c r="X10555">
        <v>1.2498693198922668</v>
      </c>
      <c r="Y10555">
        <v>2.4906260023536668</v>
      </c>
      <c r="Z10555">
        <v>21.288717822824754</v>
      </c>
      <c r="AA10555">
        <v>6.974684524442E-2</v>
      </c>
      <c r="AB10555">
        <v>11.907174606572239</v>
      </c>
      <c r="AC10555">
        <v>8.0361244805233341</v>
      </c>
      <c r="AD10555">
        <v>0</v>
      </c>
      <c r="AE10555">
        <v>45.042259077410684</v>
      </c>
    </row>
    <row r="10556" spans="1:31" x14ac:dyDescent="0.3">
      <c r="A10556">
        <v>2706708</v>
      </c>
      <c r="B10556">
        <v>1</v>
      </c>
      <c r="C10556" t="s">
        <v>80</v>
      </c>
      <c r="D10556" t="s">
        <v>104</v>
      </c>
      <c r="E10556" t="s">
        <v>156</v>
      </c>
      <c r="F10556" t="s">
        <v>28553</v>
      </c>
      <c r="G10556" t="s">
        <v>185</v>
      </c>
      <c r="H10556" t="s">
        <v>153</v>
      </c>
      <c r="I10556" t="s">
        <v>136</v>
      </c>
      <c r="J10556" t="s">
        <v>137</v>
      </c>
      <c r="K10556" t="s">
        <v>138</v>
      </c>
      <c r="L10556" t="s">
        <v>28554</v>
      </c>
      <c r="M10556" t="s">
        <v>28555</v>
      </c>
      <c r="N10556">
        <v>2.9416666660000002</v>
      </c>
      <c r="O10556">
        <v>0</v>
      </c>
      <c r="P10556">
        <v>116</v>
      </c>
      <c r="Q10556">
        <v>0</v>
      </c>
      <c r="R10556">
        <v>0</v>
      </c>
      <c r="S10556">
        <v>0</v>
      </c>
      <c r="T10556">
        <v>14</v>
      </c>
      <c r="U10556">
        <v>0</v>
      </c>
      <c r="V10556">
        <v>0</v>
      </c>
      <c r="W10556">
        <v>0</v>
      </c>
      <c r="X10556">
        <v>74.152074281097569</v>
      </c>
      <c r="Y10556">
        <v>0</v>
      </c>
      <c r="Z10556">
        <v>0</v>
      </c>
      <c r="AA10556">
        <v>0</v>
      </c>
      <c r="AB10556">
        <v>25.398277764656548</v>
      </c>
      <c r="AC10556">
        <v>0</v>
      </c>
      <c r="AD10556">
        <v>0</v>
      </c>
      <c r="AE10556">
        <v>99.550352045754124</v>
      </c>
    </row>
    <row r="10557" spans="1:31" x14ac:dyDescent="0.3">
      <c r="A10557">
        <v>2707249</v>
      </c>
      <c r="B10557">
        <v>1</v>
      </c>
      <c r="C10557" t="s">
        <v>80</v>
      </c>
      <c r="D10557" t="s">
        <v>96</v>
      </c>
      <c r="E10557" t="s">
        <v>213</v>
      </c>
      <c r="F10557" t="s">
        <v>28556</v>
      </c>
      <c r="G10557" t="s">
        <v>152</v>
      </c>
      <c r="H10557" t="s">
        <v>153</v>
      </c>
      <c r="I10557" t="s">
        <v>136</v>
      </c>
      <c r="J10557" t="s">
        <v>137</v>
      </c>
      <c r="K10557" t="s">
        <v>138</v>
      </c>
      <c r="L10557" t="s">
        <v>28557</v>
      </c>
      <c r="M10557" t="s">
        <v>28558</v>
      </c>
      <c r="N10557">
        <v>0.52249999999999996</v>
      </c>
      <c r="O10557">
        <v>0</v>
      </c>
      <c r="P10557">
        <v>0</v>
      </c>
      <c r="Q10557">
        <v>0</v>
      </c>
      <c r="R10557">
        <v>0</v>
      </c>
      <c r="S10557">
        <v>2</v>
      </c>
      <c r="T10557">
        <v>0</v>
      </c>
      <c r="U10557">
        <v>1</v>
      </c>
      <c r="V10557">
        <v>0</v>
      </c>
      <c r="W10557">
        <v>0</v>
      </c>
      <c r="X10557">
        <v>0</v>
      </c>
      <c r="Y10557">
        <v>0</v>
      </c>
      <c r="Z10557">
        <v>0</v>
      </c>
      <c r="AA10557">
        <v>18.32308518635595</v>
      </c>
      <c r="AB10557">
        <v>0</v>
      </c>
      <c r="AC10557">
        <v>71.083583678607496</v>
      </c>
      <c r="AD10557">
        <v>0</v>
      </c>
      <c r="AE10557">
        <v>89.40666886496345</v>
      </c>
    </row>
    <row r="10558" spans="1:31" x14ac:dyDescent="0.3">
      <c r="A10558">
        <v>2707349</v>
      </c>
      <c r="B10558">
        <v>1</v>
      </c>
      <c r="C10558" t="s">
        <v>80</v>
      </c>
      <c r="D10558" t="s">
        <v>94</v>
      </c>
      <c r="E10558" t="s">
        <v>161</v>
      </c>
      <c r="F10558" t="s">
        <v>5478</v>
      </c>
      <c r="G10558" t="s">
        <v>170</v>
      </c>
      <c r="H10558" t="s">
        <v>135</v>
      </c>
      <c r="I10558" t="s">
        <v>136</v>
      </c>
      <c r="J10558" t="s">
        <v>137</v>
      </c>
      <c r="K10558" t="s">
        <v>138</v>
      </c>
      <c r="L10558" t="s">
        <v>28559</v>
      </c>
      <c r="M10558" t="s">
        <v>28560</v>
      </c>
      <c r="N10558">
        <v>0.53583333300000002</v>
      </c>
      <c r="O10558">
        <v>0</v>
      </c>
      <c r="P10558">
        <v>47</v>
      </c>
      <c r="Q10558">
        <v>0</v>
      </c>
      <c r="R10558">
        <v>0</v>
      </c>
      <c r="S10558">
        <v>0</v>
      </c>
      <c r="T10558">
        <v>3</v>
      </c>
      <c r="U10558">
        <v>0</v>
      </c>
      <c r="V10558">
        <v>0</v>
      </c>
      <c r="W10558">
        <v>0</v>
      </c>
      <c r="X10558">
        <v>5.762093936824785</v>
      </c>
      <c r="Y10558">
        <v>0</v>
      </c>
      <c r="Z10558">
        <v>0</v>
      </c>
      <c r="AA10558">
        <v>0</v>
      </c>
      <c r="AB10558">
        <v>0.87865089492520099</v>
      </c>
      <c r="AC10558">
        <v>0</v>
      </c>
      <c r="AD10558">
        <v>0</v>
      </c>
      <c r="AE10558">
        <v>6.640744831749986</v>
      </c>
    </row>
    <row r="10559" spans="1:31" x14ac:dyDescent="0.3">
      <c r="A10559">
        <v>2707246</v>
      </c>
      <c r="B10559">
        <v>1</v>
      </c>
      <c r="C10559" t="s">
        <v>80</v>
      </c>
      <c r="D10559" t="s">
        <v>99</v>
      </c>
      <c r="E10559" t="s">
        <v>161</v>
      </c>
      <c r="F10559" t="s">
        <v>28561</v>
      </c>
      <c r="G10559" t="s">
        <v>163</v>
      </c>
      <c r="H10559" t="s">
        <v>135</v>
      </c>
      <c r="I10559" t="s">
        <v>136</v>
      </c>
      <c r="J10559" t="s">
        <v>137</v>
      </c>
      <c r="K10559" t="s">
        <v>138</v>
      </c>
      <c r="L10559" t="s">
        <v>28562</v>
      </c>
      <c r="M10559" t="s">
        <v>28563</v>
      </c>
      <c r="N10559">
        <v>3.6438888880000002</v>
      </c>
      <c r="O10559">
        <v>0</v>
      </c>
      <c r="P10559">
        <v>1</v>
      </c>
      <c r="Q10559">
        <v>0</v>
      </c>
      <c r="R10559">
        <v>1</v>
      </c>
      <c r="S10559">
        <v>0</v>
      </c>
      <c r="T10559">
        <v>3</v>
      </c>
      <c r="U10559">
        <v>0</v>
      </c>
      <c r="V10559">
        <v>0</v>
      </c>
      <c r="W10559">
        <v>0</v>
      </c>
      <c r="X10559">
        <v>0.30782332590010497</v>
      </c>
      <c r="Y10559">
        <v>0</v>
      </c>
      <c r="Z10559">
        <v>0</v>
      </c>
      <c r="AA10559">
        <v>0</v>
      </c>
      <c r="AB10559">
        <v>0</v>
      </c>
      <c r="AC10559">
        <v>0</v>
      </c>
      <c r="AD10559">
        <v>0</v>
      </c>
      <c r="AE10559">
        <v>0.30782332590010497</v>
      </c>
    </row>
    <row r="10560" spans="1:31" x14ac:dyDescent="0.3">
      <c r="A10560">
        <v>2707269</v>
      </c>
      <c r="B10560">
        <v>1</v>
      </c>
      <c r="C10560" t="s">
        <v>81</v>
      </c>
      <c r="D10560" t="s">
        <v>113</v>
      </c>
      <c r="E10560" t="s">
        <v>156</v>
      </c>
      <c r="F10560" t="s">
        <v>21716</v>
      </c>
      <c r="G10560" t="s">
        <v>185</v>
      </c>
      <c r="H10560" t="s">
        <v>153</v>
      </c>
      <c r="I10560" t="s">
        <v>136</v>
      </c>
      <c r="J10560" t="s">
        <v>137</v>
      </c>
      <c r="K10560" t="s">
        <v>138</v>
      </c>
      <c r="L10560" t="s">
        <v>28564</v>
      </c>
      <c r="M10560" t="s">
        <v>28565</v>
      </c>
      <c r="N10560">
        <v>1.7777777770000001</v>
      </c>
      <c r="O10560">
        <v>0</v>
      </c>
      <c r="P10560">
        <v>233</v>
      </c>
      <c r="Q10560">
        <v>0</v>
      </c>
      <c r="R10560">
        <v>46</v>
      </c>
      <c r="S10560">
        <v>0</v>
      </c>
      <c r="T10560">
        <v>8</v>
      </c>
      <c r="U10560">
        <v>0</v>
      </c>
      <c r="V10560">
        <v>0</v>
      </c>
      <c r="W10560">
        <v>0</v>
      </c>
      <c r="X10560">
        <v>104.59978238222747</v>
      </c>
      <c r="Y10560">
        <v>0</v>
      </c>
      <c r="Z10560">
        <v>1.8036196306140602</v>
      </c>
      <c r="AA10560">
        <v>0</v>
      </c>
      <c r="AB10560">
        <v>12.684110162943975</v>
      </c>
      <c r="AC10560">
        <v>0</v>
      </c>
      <c r="AD10560">
        <v>0</v>
      </c>
      <c r="AE10560">
        <v>119.08751217578552</v>
      </c>
    </row>
    <row r="10561" spans="1:31" x14ac:dyDescent="0.3">
      <c r="A10561">
        <v>2706891</v>
      </c>
      <c r="B10561">
        <v>1</v>
      </c>
      <c r="C10561" t="s">
        <v>81</v>
      </c>
      <c r="D10561" t="s">
        <v>122</v>
      </c>
      <c r="E10561" t="s">
        <v>213</v>
      </c>
      <c r="F10561" t="s">
        <v>489</v>
      </c>
      <c r="G10561" t="s">
        <v>152</v>
      </c>
      <c r="H10561" t="s">
        <v>153</v>
      </c>
      <c r="I10561" t="s">
        <v>136</v>
      </c>
      <c r="J10561" t="s">
        <v>137</v>
      </c>
      <c r="K10561" t="s">
        <v>138</v>
      </c>
      <c r="L10561" t="s">
        <v>28566</v>
      </c>
      <c r="M10561" t="s">
        <v>28567</v>
      </c>
      <c r="N10561">
        <v>1.036944444</v>
      </c>
      <c r="O10561">
        <v>2</v>
      </c>
      <c r="P10561">
        <v>384</v>
      </c>
      <c r="Q10561">
        <v>46</v>
      </c>
      <c r="R10561">
        <v>25</v>
      </c>
      <c r="S10561">
        <v>2</v>
      </c>
      <c r="T10561">
        <v>49</v>
      </c>
      <c r="U10561">
        <v>0</v>
      </c>
      <c r="V10561">
        <v>0</v>
      </c>
      <c r="W10561">
        <v>0.31846710870134171</v>
      </c>
      <c r="X10561">
        <v>54.820484890396528</v>
      </c>
      <c r="Y10561">
        <v>90.880409427642036</v>
      </c>
      <c r="Z10561">
        <v>7.1426396716620735</v>
      </c>
      <c r="AA10561">
        <v>2.2373243833520804</v>
      </c>
      <c r="AB10561">
        <v>41.03844589608952</v>
      </c>
      <c r="AC10561">
        <v>0</v>
      </c>
      <c r="AD10561">
        <v>0</v>
      </c>
      <c r="AE10561">
        <v>196.43777137784357</v>
      </c>
    </row>
    <row r="10562" spans="1:31" x14ac:dyDescent="0.3">
      <c r="A10562">
        <v>2707223</v>
      </c>
      <c r="B10562">
        <v>1</v>
      </c>
      <c r="C10562" t="s">
        <v>80</v>
      </c>
      <c r="D10562" t="s">
        <v>94</v>
      </c>
      <c r="E10562" t="s">
        <v>132</v>
      </c>
      <c r="F10562" t="s">
        <v>28568</v>
      </c>
      <c r="G10562" t="s">
        <v>170</v>
      </c>
      <c r="H10562" t="s">
        <v>135</v>
      </c>
      <c r="I10562" t="s">
        <v>136</v>
      </c>
      <c r="J10562" t="s">
        <v>137</v>
      </c>
      <c r="K10562" t="s">
        <v>138</v>
      </c>
      <c r="L10562" t="s">
        <v>28569</v>
      </c>
      <c r="M10562" t="s">
        <v>28570</v>
      </c>
      <c r="N10562">
        <v>1.6922222220000001</v>
      </c>
      <c r="O10562">
        <v>0</v>
      </c>
      <c r="P10562">
        <v>312</v>
      </c>
      <c r="Q10562">
        <v>0</v>
      </c>
      <c r="R10562">
        <v>0</v>
      </c>
      <c r="S10562">
        <v>0</v>
      </c>
      <c r="T10562">
        <v>23</v>
      </c>
      <c r="U10562">
        <v>0</v>
      </c>
      <c r="V10562">
        <v>0</v>
      </c>
      <c r="W10562">
        <v>0</v>
      </c>
      <c r="X10562">
        <v>115.12771638848911</v>
      </c>
      <c r="Y10562">
        <v>0</v>
      </c>
      <c r="Z10562">
        <v>0</v>
      </c>
      <c r="AA10562">
        <v>0</v>
      </c>
      <c r="AB10562">
        <v>39.498865894329697</v>
      </c>
      <c r="AC10562">
        <v>0</v>
      </c>
      <c r="AD10562">
        <v>0</v>
      </c>
      <c r="AE10562">
        <v>154.62658228281879</v>
      </c>
    </row>
    <row r="10563" spans="1:31" x14ac:dyDescent="0.3">
      <c r="A10563">
        <v>2706745</v>
      </c>
      <c r="B10563">
        <v>1</v>
      </c>
      <c r="C10563" t="s">
        <v>81</v>
      </c>
      <c r="D10563" t="s">
        <v>120</v>
      </c>
      <c r="E10563" t="s">
        <v>161</v>
      </c>
      <c r="F10563" t="s">
        <v>28571</v>
      </c>
      <c r="G10563" t="s">
        <v>170</v>
      </c>
      <c r="H10563" t="s">
        <v>135</v>
      </c>
      <c r="I10563" t="s">
        <v>136</v>
      </c>
      <c r="J10563" t="s">
        <v>137</v>
      </c>
      <c r="K10563" t="s">
        <v>138</v>
      </c>
      <c r="L10563" t="s">
        <v>28572</v>
      </c>
      <c r="M10563" t="s">
        <v>28573</v>
      </c>
      <c r="N10563">
        <v>1.1047222219999999</v>
      </c>
      <c r="O10563">
        <v>0</v>
      </c>
      <c r="P10563">
        <v>139</v>
      </c>
      <c r="Q10563">
        <v>0</v>
      </c>
      <c r="R10563">
        <v>5</v>
      </c>
      <c r="S10563">
        <v>0</v>
      </c>
      <c r="T10563">
        <v>5</v>
      </c>
      <c r="U10563">
        <v>0</v>
      </c>
      <c r="V10563">
        <v>0</v>
      </c>
      <c r="W10563">
        <v>0</v>
      </c>
      <c r="X10563">
        <v>31.949987389458183</v>
      </c>
      <c r="Y10563">
        <v>0</v>
      </c>
      <c r="Z10563">
        <v>1.2942114575335331</v>
      </c>
      <c r="AA10563">
        <v>0</v>
      </c>
      <c r="AB10563">
        <v>4.5689680985407195</v>
      </c>
      <c r="AC10563">
        <v>0</v>
      </c>
      <c r="AD10563">
        <v>0</v>
      </c>
      <c r="AE10563">
        <v>37.813166945532437</v>
      </c>
    </row>
    <row r="10564" spans="1:31" x14ac:dyDescent="0.3">
      <c r="A10564">
        <v>2707409</v>
      </c>
      <c r="B10564">
        <v>1</v>
      </c>
      <c r="C10564" t="s">
        <v>81</v>
      </c>
      <c r="D10564" t="s">
        <v>123</v>
      </c>
      <c r="E10564" t="s">
        <v>145</v>
      </c>
      <c r="F10564" t="s">
        <v>28574</v>
      </c>
      <c r="G10564" t="s">
        <v>147</v>
      </c>
      <c r="H10564" t="s">
        <v>135</v>
      </c>
      <c r="I10564" t="s">
        <v>136</v>
      </c>
      <c r="J10564" t="s">
        <v>137</v>
      </c>
      <c r="K10564" t="s">
        <v>138</v>
      </c>
      <c r="L10564" t="s">
        <v>28575</v>
      </c>
      <c r="M10564" t="s">
        <v>28576</v>
      </c>
      <c r="N10564">
        <v>0.96194444400000001</v>
      </c>
      <c r="O10564">
        <v>0</v>
      </c>
      <c r="P10564">
        <v>1</v>
      </c>
      <c r="Q10564">
        <v>0</v>
      </c>
      <c r="R10564">
        <v>0</v>
      </c>
      <c r="S10564">
        <v>0</v>
      </c>
      <c r="T10564">
        <v>0</v>
      </c>
      <c r="U10564">
        <v>0</v>
      </c>
      <c r="V10564">
        <v>0</v>
      </c>
      <c r="W10564">
        <v>0</v>
      </c>
      <c r="X10564">
        <v>0.3343934165606417</v>
      </c>
      <c r="Y10564">
        <v>0</v>
      </c>
      <c r="Z10564">
        <v>0</v>
      </c>
      <c r="AA10564">
        <v>0</v>
      </c>
      <c r="AB10564">
        <v>0</v>
      </c>
      <c r="AC10564">
        <v>0</v>
      </c>
      <c r="AD10564">
        <v>0</v>
      </c>
      <c r="AE10564">
        <v>0.3343934165606417</v>
      </c>
    </row>
    <row r="10565" spans="1:31" x14ac:dyDescent="0.3">
      <c r="A10565">
        <v>2706728</v>
      </c>
      <c r="B10565">
        <v>1</v>
      </c>
      <c r="C10565" t="s">
        <v>80</v>
      </c>
      <c r="D10565" t="s">
        <v>93</v>
      </c>
      <c r="E10565" t="s">
        <v>161</v>
      </c>
      <c r="F10565" t="s">
        <v>28577</v>
      </c>
      <c r="G10565" t="s">
        <v>163</v>
      </c>
      <c r="H10565" t="s">
        <v>135</v>
      </c>
      <c r="I10565" t="s">
        <v>136</v>
      </c>
      <c r="J10565" t="s">
        <v>137</v>
      </c>
      <c r="K10565" t="s">
        <v>138</v>
      </c>
      <c r="L10565" t="s">
        <v>28578</v>
      </c>
      <c r="M10565" t="s">
        <v>28579</v>
      </c>
      <c r="N10565">
        <v>3.3008333329999999</v>
      </c>
      <c r="O10565">
        <v>0</v>
      </c>
      <c r="P10565">
        <v>51</v>
      </c>
      <c r="Q10565">
        <v>0</v>
      </c>
      <c r="R10565">
        <v>2</v>
      </c>
      <c r="S10565">
        <v>0</v>
      </c>
      <c r="T10565">
        <v>15</v>
      </c>
      <c r="U10565">
        <v>0</v>
      </c>
      <c r="V10565">
        <v>0</v>
      </c>
      <c r="W10565">
        <v>0</v>
      </c>
      <c r="X10565">
        <v>39.176856760334175</v>
      </c>
      <c r="Y10565">
        <v>0</v>
      </c>
      <c r="Z10565">
        <v>1.8289061578900001</v>
      </c>
      <c r="AA10565">
        <v>0</v>
      </c>
      <c r="AB10565">
        <v>23.708308960279439</v>
      </c>
      <c r="AC10565">
        <v>0</v>
      </c>
      <c r="AD10565">
        <v>0</v>
      </c>
      <c r="AE10565">
        <v>64.714071878503617</v>
      </c>
    </row>
    <row r="10566" spans="1:31" x14ac:dyDescent="0.3">
      <c r="A10566">
        <v>2707123</v>
      </c>
      <c r="B10566">
        <v>1</v>
      </c>
      <c r="C10566" t="s">
        <v>81</v>
      </c>
      <c r="D10566" t="s">
        <v>118</v>
      </c>
      <c r="E10566" t="s">
        <v>161</v>
      </c>
      <c r="F10566" t="s">
        <v>28580</v>
      </c>
      <c r="G10566" t="s">
        <v>158</v>
      </c>
      <c r="H10566" t="s">
        <v>135</v>
      </c>
      <c r="I10566" t="s">
        <v>136</v>
      </c>
      <c r="J10566" t="s">
        <v>3</v>
      </c>
      <c r="K10566" t="s">
        <v>138</v>
      </c>
      <c r="L10566" t="s">
        <v>28581</v>
      </c>
      <c r="M10566" t="s">
        <v>28582</v>
      </c>
      <c r="N10566">
        <v>2.9105555550000002</v>
      </c>
      <c r="O10566">
        <v>0</v>
      </c>
      <c r="P10566">
        <v>0</v>
      </c>
      <c r="Q10566">
        <v>0</v>
      </c>
      <c r="R10566">
        <v>2</v>
      </c>
      <c r="S10566">
        <v>0</v>
      </c>
      <c r="T10566">
        <v>35</v>
      </c>
      <c r="U10566">
        <v>0</v>
      </c>
      <c r="V10566">
        <v>0</v>
      </c>
      <c r="W10566">
        <v>0</v>
      </c>
      <c r="X10566">
        <v>0</v>
      </c>
      <c r="Y10566">
        <v>0</v>
      </c>
      <c r="Z10566">
        <v>0</v>
      </c>
      <c r="AA10566">
        <v>0</v>
      </c>
      <c r="AB10566">
        <v>135.57581645731446</v>
      </c>
      <c r="AC10566">
        <v>0</v>
      </c>
      <c r="AD10566">
        <v>0</v>
      </c>
      <c r="AE10566">
        <v>135.57581645731446</v>
      </c>
    </row>
    <row r="10567" spans="1:31" x14ac:dyDescent="0.3">
      <c r="A10567">
        <v>2706791</v>
      </c>
      <c r="B10567">
        <v>1</v>
      </c>
      <c r="C10567" t="s">
        <v>81</v>
      </c>
      <c r="D10567" t="s">
        <v>117</v>
      </c>
      <c r="E10567" t="s">
        <v>161</v>
      </c>
      <c r="F10567" t="s">
        <v>28583</v>
      </c>
      <c r="G10567" t="s">
        <v>170</v>
      </c>
      <c r="H10567" t="s">
        <v>135</v>
      </c>
      <c r="I10567" t="s">
        <v>136</v>
      </c>
      <c r="J10567" t="s">
        <v>137</v>
      </c>
      <c r="K10567" t="s">
        <v>138</v>
      </c>
      <c r="L10567" t="s">
        <v>28584</v>
      </c>
      <c r="M10567" t="s">
        <v>28585</v>
      </c>
      <c r="N10567">
        <v>1.0366666659999999</v>
      </c>
      <c r="O10567">
        <v>0</v>
      </c>
      <c r="P10567">
        <v>133</v>
      </c>
      <c r="Q10567">
        <v>0</v>
      </c>
      <c r="R10567">
        <v>0</v>
      </c>
      <c r="S10567">
        <v>0</v>
      </c>
      <c r="T10567">
        <v>4</v>
      </c>
      <c r="U10567">
        <v>0</v>
      </c>
      <c r="V10567">
        <v>0</v>
      </c>
      <c r="W10567">
        <v>0</v>
      </c>
      <c r="X10567">
        <v>10.974280729384658</v>
      </c>
      <c r="Y10567">
        <v>0</v>
      </c>
      <c r="Z10567">
        <v>0</v>
      </c>
      <c r="AA10567">
        <v>0</v>
      </c>
      <c r="AB10567">
        <v>0.31554880360755755</v>
      </c>
      <c r="AC10567">
        <v>0</v>
      </c>
      <c r="AD10567">
        <v>0</v>
      </c>
      <c r="AE10567">
        <v>11.289829532992215</v>
      </c>
    </row>
    <row r="10568" spans="1:31" x14ac:dyDescent="0.3">
      <c r="A10568">
        <v>2707369</v>
      </c>
      <c r="B10568">
        <v>1</v>
      </c>
      <c r="C10568" t="s">
        <v>81</v>
      </c>
      <c r="D10568" t="s">
        <v>121</v>
      </c>
      <c r="E10568" t="s">
        <v>145</v>
      </c>
      <c r="F10568" t="s">
        <v>28586</v>
      </c>
      <c r="G10568" t="s">
        <v>147</v>
      </c>
      <c r="H10568" t="s">
        <v>135</v>
      </c>
      <c r="I10568" t="s">
        <v>136</v>
      </c>
      <c r="J10568" t="s">
        <v>137</v>
      </c>
      <c r="K10568" t="s">
        <v>138</v>
      </c>
      <c r="L10568" t="s">
        <v>28587</v>
      </c>
      <c r="M10568" t="s">
        <v>28588</v>
      </c>
      <c r="N10568">
        <v>1.993333333</v>
      </c>
      <c r="O10568">
        <v>0</v>
      </c>
      <c r="P10568">
        <v>2</v>
      </c>
      <c r="Q10568">
        <v>0</v>
      </c>
      <c r="R10568">
        <v>0</v>
      </c>
      <c r="S10568">
        <v>0</v>
      </c>
      <c r="T10568">
        <v>0</v>
      </c>
      <c r="U10568">
        <v>0</v>
      </c>
      <c r="V10568">
        <v>0</v>
      </c>
      <c r="W10568">
        <v>0</v>
      </c>
      <c r="X10568">
        <v>0.57938062886529007</v>
      </c>
      <c r="Y10568">
        <v>0</v>
      </c>
      <c r="Z10568">
        <v>0</v>
      </c>
      <c r="AA10568">
        <v>0</v>
      </c>
      <c r="AB10568">
        <v>0</v>
      </c>
      <c r="AC10568">
        <v>0</v>
      </c>
      <c r="AD10568">
        <v>0</v>
      </c>
      <c r="AE10568">
        <v>0.57938062886529007</v>
      </c>
    </row>
    <row r="10569" spans="1:31" x14ac:dyDescent="0.3">
      <c r="A10569">
        <v>2706645</v>
      </c>
      <c r="B10569">
        <v>1</v>
      </c>
      <c r="C10569" t="s">
        <v>80</v>
      </c>
      <c r="D10569" t="s">
        <v>82</v>
      </c>
      <c r="E10569" t="s">
        <v>200</v>
      </c>
      <c r="F10569" t="s">
        <v>27727</v>
      </c>
      <c r="G10569" t="s">
        <v>543</v>
      </c>
      <c r="H10569" t="s">
        <v>135</v>
      </c>
      <c r="I10569" t="s">
        <v>136</v>
      </c>
      <c r="J10569" t="s">
        <v>137</v>
      </c>
      <c r="K10569" t="s">
        <v>138</v>
      </c>
      <c r="L10569" t="s">
        <v>28589</v>
      </c>
      <c r="M10569" t="s">
        <v>28590</v>
      </c>
      <c r="N10569">
        <v>1.128333333</v>
      </c>
      <c r="O10569">
        <v>0</v>
      </c>
      <c r="P10569">
        <v>72</v>
      </c>
      <c r="Q10569">
        <v>0</v>
      </c>
      <c r="R10569">
        <v>0</v>
      </c>
      <c r="S10569">
        <v>0</v>
      </c>
      <c r="T10569">
        <v>13</v>
      </c>
      <c r="U10569">
        <v>0</v>
      </c>
      <c r="V10569">
        <v>0</v>
      </c>
      <c r="W10569">
        <v>0</v>
      </c>
      <c r="X10569">
        <v>21.850488349518269</v>
      </c>
      <c r="Y10569">
        <v>0</v>
      </c>
      <c r="Z10569">
        <v>0</v>
      </c>
      <c r="AA10569">
        <v>0</v>
      </c>
      <c r="AB10569">
        <v>20.116024107489505</v>
      </c>
      <c r="AC10569">
        <v>0</v>
      </c>
      <c r="AD10569">
        <v>0</v>
      </c>
      <c r="AE10569">
        <v>41.966512457007774</v>
      </c>
    </row>
    <row r="10570" spans="1:31" x14ac:dyDescent="0.3">
      <c r="A10570">
        <v>2706863</v>
      </c>
      <c r="B10570">
        <v>2</v>
      </c>
      <c r="C10570" t="s">
        <v>80</v>
      </c>
      <c r="D10570" t="s">
        <v>93</v>
      </c>
      <c r="E10570" t="s">
        <v>132</v>
      </c>
      <c r="F10570" t="s">
        <v>28233</v>
      </c>
      <c r="G10570" t="s">
        <v>409</v>
      </c>
      <c r="H10570" t="s">
        <v>135</v>
      </c>
      <c r="I10570" t="s">
        <v>136</v>
      </c>
      <c r="J10570" t="s">
        <v>137</v>
      </c>
      <c r="K10570" t="s">
        <v>138</v>
      </c>
      <c r="L10570" t="s">
        <v>28591</v>
      </c>
      <c r="M10570" t="s">
        <v>28592</v>
      </c>
      <c r="N10570">
        <v>0.80333333299999998</v>
      </c>
      <c r="O10570">
        <v>0</v>
      </c>
      <c r="P10570">
        <v>13</v>
      </c>
      <c r="Q10570">
        <v>0</v>
      </c>
      <c r="R10570">
        <v>24</v>
      </c>
      <c r="S10570">
        <v>0</v>
      </c>
      <c r="T10570">
        <v>4</v>
      </c>
      <c r="U10570">
        <v>0</v>
      </c>
      <c r="V10570">
        <v>0</v>
      </c>
      <c r="W10570">
        <v>0</v>
      </c>
      <c r="X10570">
        <v>1.3018332120626703</v>
      </c>
      <c r="Y10570">
        <v>0</v>
      </c>
      <c r="Z10570">
        <v>22.059690086509942</v>
      </c>
      <c r="AA10570">
        <v>0</v>
      </c>
      <c r="AB10570">
        <v>1.2709640098831501</v>
      </c>
      <c r="AC10570">
        <v>0</v>
      </c>
      <c r="AD10570">
        <v>0</v>
      </c>
      <c r="AE10570">
        <v>24.632487308455765</v>
      </c>
    </row>
    <row r="10571" spans="1:31" x14ac:dyDescent="0.3">
      <c r="A10571">
        <v>2706688</v>
      </c>
      <c r="B10571">
        <v>1</v>
      </c>
      <c r="C10571" t="s">
        <v>80</v>
      </c>
      <c r="D10571" t="s">
        <v>82</v>
      </c>
      <c r="E10571" t="s">
        <v>145</v>
      </c>
      <c r="F10571" t="s">
        <v>28593</v>
      </c>
      <c r="G10571" t="s">
        <v>979</v>
      </c>
      <c r="H10571" t="s">
        <v>135</v>
      </c>
      <c r="I10571" t="s">
        <v>136</v>
      </c>
      <c r="J10571" t="s">
        <v>3</v>
      </c>
      <c r="K10571" t="s">
        <v>138</v>
      </c>
      <c r="L10571" t="s">
        <v>28594</v>
      </c>
      <c r="M10571" t="s">
        <v>28595</v>
      </c>
      <c r="N10571">
        <v>2.5130555550000002</v>
      </c>
      <c r="O10571">
        <v>0</v>
      </c>
      <c r="P10571">
        <v>2</v>
      </c>
      <c r="Q10571">
        <v>0</v>
      </c>
      <c r="R10571">
        <v>0</v>
      </c>
      <c r="S10571">
        <v>0</v>
      </c>
      <c r="T10571">
        <v>0</v>
      </c>
      <c r="U10571">
        <v>0</v>
      </c>
      <c r="V10571">
        <v>0</v>
      </c>
      <c r="W10571">
        <v>0</v>
      </c>
      <c r="X10571">
        <v>0.84254445528498911</v>
      </c>
      <c r="Y10571">
        <v>0</v>
      </c>
      <c r="Z10571">
        <v>0</v>
      </c>
      <c r="AA10571">
        <v>0</v>
      </c>
      <c r="AB10571">
        <v>0</v>
      </c>
      <c r="AC10571">
        <v>0</v>
      </c>
      <c r="AD10571">
        <v>0</v>
      </c>
      <c r="AE10571">
        <v>0.84254445528498911</v>
      </c>
    </row>
    <row r="10572" spans="1:31" x14ac:dyDescent="0.3">
      <c r="A10572">
        <v>2706997</v>
      </c>
      <c r="B10572">
        <v>1</v>
      </c>
      <c r="C10572" t="s">
        <v>81</v>
      </c>
      <c r="D10572" t="s">
        <v>120</v>
      </c>
      <c r="E10572" t="s">
        <v>213</v>
      </c>
      <c r="F10572" t="s">
        <v>28503</v>
      </c>
      <c r="G10572" t="s">
        <v>152</v>
      </c>
      <c r="H10572" t="s">
        <v>153</v>
      </c>
      <c r="I10572" t="s">
        <v>136</v>
      </c>
      <c r="J10572" t="s">
        <v>137</v>
      </c>
      <c r="K10572" t="s">
        <v>138</v>
      </c>
      <c r="L10572" t="s">
        <v>28596</v>
      </c>
      <c r="M10572" t="s">
        <v>28597</v>
      </c>
      <c r="N10572">
        <v>3.9652777769999998</v>
      </c>
      <c r="O10572">
        <v>0</v>
      </c>
      <c r="P10572">
        <v>305</v>
      </c>
      <c r="Q10572">
        <v>20</v>
      </c>
      <c r="R10572">
        <v>20</v>
      </c>
      <c r="S10572">
        <v>4</v>
      </c>
      <c r="T10572">
        <v>34</v>
      </c>
      <c r="U10572">
        <v>0</v>
      </c>
      <c r="V10572">
        <v>0</v>
      </c>
      <c r="W10572">
        <v>0</v>
      </c>
      <c r="X10572">
        <v>290.27256961988979</v>
      </c>
      <c r="Y10572">
        <v>219.91051135139094</v>
      </c>
      <c r="Z10572">
        <v>50.610129589328707</v>
      </c>
      <c r="AA10572">
        <v>70.500901978962091</v>
      </c>
      <c r="AB10572">
        <v>82.248515328688256</v>
      </c>
      <c r="AC10572">
        <v>0</v>
      </c>
      <c r="AD10572">
        <v>0</v>
      </c>
      <c r="AE10572">
        <v>713.54262786825984</v>
      </c>
    </row>
    <row r="10573" spans="1:31" x14ac:dyDescent="0.3">
      <c r="A10573">
        <v>2707140</v>
      </c>
      <c r="B10573">
        <v>1</v>
      </c>
      <c r="C10573" t="s">
        <v>80</v>
      </c>
      <c r="D10573" t="s">
        <v>94</v>
      </c>
      <c r="E10573" t="s">
        <v>145</v>
      </c>
      <c r="F10573" t="s">
        <v>28598</v>
      </c>
      <c r="G10573" t="s">
        <v>147</v>
      </c>
      <c r="H10573" t="s">
        <v>135</v>
      </c>
      <c r="I10573" t="s">
        <v>136</v>
      </c>
      <c r="J10573" t="s">
        <v>137</v>
      </c>
      <c r="K10573" t="s">
        <v>138</v>
      </c>
      <c r="L10573" t="s">
        <v>28599</v>
      </c>
      <c r="M10573" t="s">
        <v>28600</v>
      </c>
      <c r="N10573">
        <v>3.5175000000000001</v>
      </c>
      <c r="O10573">
        <v>0</v>
      </c>
      <c r="P10573">
        <v>0</v>
      </c>
      <c r="Q10573">
        <v>0</v>
      </c>
      <c r="R10573">
        <v>0</v>
      </c>
      <c r="S10573">
        <v>0</v>
      </c>
      <c r="T10573">
        <v>2</v>
      </c>
      <c r="U10573">
        <v>0</v>
      </c>
      <c r="V10573">
        <v>0</v>
      </c>
      <c r="W10573">
        <v>0</v>
      </c>
      <c r="X10573">
        <v>0</v>
      </c>
      <c r="Y10573">
        <v>0</v>
      </c>
      <c r="Z10573">
        <v>0</v>
      </c>
      <c r="AA10573">
        <v>0</v>
      </c>
      <c r="AB10573">
        <v>1.1038587991148208</v>
      </c>
      <c r="AC10573">
        <v>0</v>
      </c>
      <c r="AD10573">
        <v>0</v>
      </c>
      <c r="AE10573">
        <v>1.1038587991148208</v>
      </c>
    </row>
    <row r="10574" spans="1:31" x14ac:dyDescent="0.3">
      <c r="A10574">
        <v>2706312</v>
      </c>
      <c r="B10574">
        <v>2</v>
      </c>
      <c r="C10574" t="s">
        <v>80</v>
      </c>
      <c r="D10574" t="s">
        <v>108</v>
      </c>
      <c r="E10574" t="s">
        <v>132</v>
      </c>
      <c r="F10574" t="s">
        <v>28601</v>
      </c>
      <c r="G10574" t="s">
        <v>409</v>
      </c>
      <c r="H10574" t="s">
        <v>135</v>
      </c>
      <c r="I10574" t="s">
        <v>136</v>
      </c>
      <c r="J10574" t="s">
        <v>137</v>
      </c>
      <c r="K10574" t="s">
        <v>138</v>
      </c>
      <c r="L10574" t="s">
        <v>27803</v>
      </c>
      <c r="M10574" t="s">
        <v>28602</v>
      </c>
      <c r="N10574">
        <v>2.37</v>
      </c>
      <c r="O10574">
        <v>0</v>
      </c>
      <c r="P10574">
        <v>37</v>
      </c>
      <c r="Q10574">
        <v>0</v>
      </c>
      <c r="R10574">
        <v>16</v>
      </c>
      <c r="S10574">
        <v>0</v>
      </c>
      <c r="T10574">
        <v>6</v>
      </c>
      <c r="U10574">
        <v>0</v>
      </c>
      <c r="V10574">
        <v>0</v>
      </c>
      <c r="W10574">
        <v>0</v>
      </c>
      <c r="X10574">
        <v>11.975129346611761</v>
      </c>
      <c r="Y10574">
        <v>0</v>
      </c>
      <c r="Z10574">
        <v>1.1560284009593749</v>
      </c>
      <c r="AA10574">
        <v>0</v>
      </c>
      <c r="AB10574">
        <v>2.6199350460887998</v>
      </c>
      <c r="AC10574">
        <v>0</v>
      </c>
      <c r="AD10574">
        <v>0</v>
      </c>
      <c r="AE10574">
        <v>15.751092793659936</v>
      </c>
    </row>
    <row r="10575" spans="1:31" x14ac:dyDescent="0.3">
      <c r="A10575">
        <v>2706874</v>
      </c>
      <c r="B10575">
        <v>1</v>
      </c>
      <c r="C10575" t="s">
        <v>80</v>
      </c>
      <c r="D10575" t="s">
        <v>97</v>
      </c>
      <c r="E10575" t="s">
        <v>161</v>
      </c>
      <c r="F10575" t="s">
        <v>19052</v>
      </c>
      <c r="G10575" t="s">
        <v>209</v>
      </c>
      <c r="H10575" t="s">
        <v>135</v>
      </c>
      <c r="I10575" t="s">
        <v>136</v>
      </c>
      <c r="J10575" t="s">
        <v>137</v>
      </c>
      <c r="K10575" t="s">
        <v>210</v>
      </c>
      <c r="L10575" t="s">
        <v>28603</v>
      </c>
      <c r="M10575" t="s">
        <v>28604</v>
      </c>
      <c r="N10575">
        <v>7.21</v>
      </c>
      <c r="O10575">
        <v>0</v>
      </c>
      <c r="P10575">
        <v>150</v>
      </c>
      <c r="Q10575">
        <v>0</v>
      </c>
      <c r="R10575">
        <v>0</v>
      </c>
      <c r="S10575">
        <v>0</v>
      </c>
      <c r="T10575">
        <v>17</v>
      </c>
      <c r="U10575">
        <v>0</v>
      </c>
      <c r="V10575">
        <v>0</v>
      </c>
      <c r="W10575">
        <v>0</v>
      </c>
      <c r="X10575">
        <v>134.11957486317388</v>
      </c>
      <c r="Y10575">
        <v>0</v>
      </c>
      <c r="Z10575">
        <v>0</v>
      </c>
      <c r="AA10575">
        <v>0</v>
      </c>
      <c r="AB10575">
        <v>65.427984297516602</v>
      </c>
      <c r="AC10575">
        <v>0</v>
      </c>
      <c r="AD10575">
        <v>0</v>
      </c>
      <c r="AE10575">
        <v>199.54755916069047</v>
      </c>
    </row>
    <row r="10576" spans="1:31" x14ac:dyDescent="0.3">
      <c r="A10576">
        <v>2706768</v>
      </c>
      <c r="B10576">
        <v>1</v>
      </c>
      <c r="C10576" t="s">
        <v>80</v>
      </c>
      <c r="D10576" t="s">
        <v>105</v>
      </c>
      <c r="E10576" t="s">
        <v>161</v>
      </c>
      <c r="F10576" t="s">
        <v>28605</v>
      </c>
      <c r="G10576" t="s">
        <v>170</v>
      </c>
      <c r="H10576" t="s">
        <v>135</v>
      </c>
      <c r="I10576" t="s">
        <v>136</v>
      </c>
      <c r="J10576" t="s">
        <v>137</v>
      </c>
      <c r="K10576" t="s">
        <v>138</v>
      </c>
      <c r="L10576" t="s">
        <v>28606</v>
      </c>
      <c r="M10576" t="s">
        <v>28607</v>
      </c>
      <c r="N10576">
        <v>3.9477777770000002</v>
      </c>
      <c r="O10576">
        <v>0</v>
      </c>
      <c r="P10576">
        <v>202</v>
      </c>
      <c r="Q10576">
        <v>0</v>
      </c>
      <c r="R10576">
        <v>0</v>
      </c>
      <c r="S10576">
        <v>0</v>
      </c>
      <c r="T10576">
        <v>8</v>
      </c>
      <c r="U10576">
        <v>0</v>
      </c>
      <c r="V10576">
        <v>0</v>
      </c>
      <c r="W10576">
        <v>0</v>
      </c>
      <c r="X10576">
        <v>162.31865432416683</v>
      </c>
      <c r="Y10576">
        <v>0</v>
      </c>
      <c r="Z10576">
        <v>0</v>
      </c>
      <c r="AA10576">
        <v>0</v>
      </c>
      <c r="AB10576">
        <v>18.869296580588685</v>
      </c>
      <c r="AC10576">
        <v>0</v>
      </c>
      <c r="AD10576">
        <v>0</v>
      </c>
      <c r="AE10576">
        <v>181.18795090475552</v>
      </c>
    </row>
    <row r="10577" spans="1:31" x14ac:dyDescent="0.3">
      <c r="A10577">
        <v>2707395</v>
      </c>
      <c r="B10577">
        <v>1</v>
      </c>
      <c r="C10577" t="s">
        <v>80</v>
      </c>
      <c r="D10577" t="s">
        <v>94</v>
      </c>
      <c r="E10577" t="s">
        <v>161</v>
      </c>
      <c r="F10577" t="s">
        <v>28608</v>
      </c>
      <c r="G10577" t="s">
        <v>170</v>
      </c>
      <c r="H10577" t="s">
        <v>135</v>
      </c>
      <c r="I10577" t="s">
        <v>136</v>
      </c>
      <c r="J10577" t="s">
        <v>137</v>
      </c>
      <c r="K10577" t="s">
        <v>138</v>
      </c>
      <c r="L10577" t="s">
        <v>28609</v>
      </c>
      <c r="M10577" t="s">
        <v>28610</v>
      </c>
      <c r="N10577">
        <v>1.0361111110000001</v>
      </c>
      <c r="O10577">
        <v>0</v>
      </c>
      <c r="P10577">
        <v>98</v>
      </c>
      <c r="Q10577">
        <v>0</v>
      </c>
      <c r="R10577">
        <v>0</v>
      </c>
      <c r="S10577">
        <v>0</v>
      </c>
      <c r="T10577">
        <v>5</v>
      </c>
      <c r="U10577">
        <v>0</v>
      </c>
      <c r="V10577">
        <v>0</v>
      </c>
      <c r="W10577">
        <v>0</v>
      </c>
      <c r="X10577">
        <v>30.972525678586056</v>
      </c>
      <c r="Y10577">
        <v>0</v>
      </c>
      <c r="Z10577">
        <v>0</v>
      </c>
      <c r="AA10577">
        <v>0</v>
      </c>
      <c r="AB10577">
        <v>2.54095207135</v>
      </c>
      <c r="AC10577">
        <v>0</v>
      </c>
      <c r="AD10577">
        <v>0</v>
      </c>
      <c r="AE10577">
        <v>33.513477749936058</v>
      </c>
    </row>
    <row r="10578" spans="1:31" x14ac:dyDescent="0.3">
      <c r="A10578">
        <v>2706911</v>
      </c>
      <c r="B10578">
        <v>1</v>
      </c>
      <c r="C10578" t="s">
        <v>80</v>
      </c>
      <c r="D10578" t="s">
        <v>90</v>
      </c>
      <c r="E10578" t="s">
        <v>161</v>
      </c>
      <c r="F10578" t="s">
        <v>28611</v>
      </c>
      <c r="G10578" t="s">
        <v>1479</v>
      </c>
      <c r="H10578" t="s">
        <v>135</v>
      </c>
      <c r="I10578" t="s">
        <v>136</v>
      </c>
      <c r="J10578" t="s">
        <v>137</v>
      </c>
      <c r="K10578" t="s">
        <v>138</v>
      </c>
      <c r="L10578" t="s">
        <v>28612</v>
      </c>
      <c r="M10578" t="s">
        <v>28613</v>
      </c>
      <c r="N10578">
        <v>0.64777777700000005</v>
      </c>
      <c r="O10578">
        <v>0</v>
      </c>
      <c r="P10578">
        <v>2</v>
      </c>
      <c r="Q10578">
        <v>0</v>
      </c>
      <c r="R10578">
        <v>0</v>
      </c>
      <c r="S10578">
        <v>0</v>
      </c>
      <c r="T10578">
        <v>33</v>
      </c>
      <c r="U10578">
        <v>0</v>
      </c>
      <c r="V10578">
        <v>5</v>
      </c>
      <c r="W10578">
        <v>0</v>
      </c>
      <c r="X10578">
        <v>2.204040789522E-2</v>
      </c>
      <c r="Y10578">
        <v>0</v>
      </c>
      <c r="Z10578">
        <v>0</v>
      </c>
      <c r="AA10578">
        <v>0</v>
      </c>
      <c r="AB10578">
        <v>59.794910863375463</v>
      </c>
      <c r="AC10578">
        <v>0</v>
      </c>
      <c r="AD10578">
        <v>16.221454014953736</v>
      </c>
      <c r="AE10578">
        <v>76.038405286224418</v>
      </c>
    </row>
    <row r="10579" spans="1:31" x14ac:dyDescent="0.3">
      <c r="A10579">
        <v>2707233</v>
      </c>
      <c r="B10579">
        <v>2</v>
      </c>
      <c r="C10579" t="s">
        <v>80</v>
      </c>
      <c r="D10579" t="s">
        <v>104</v>
      </c>
      <c r="E10579" t="s">
        <v>213</v>
      </c>
      <c r="F10579" t="s">
        <v>28614</v>
      </c>
      <c r="G10579" t="s">
        <v>348</v>
      </c>
      <c r="H10579" t="s">
        <v>153</v>
      </c>
      <c r="I10579" t="s">
        <v>136</v>
      </c>
      <c r="J10579" t="s">
        <v>137</v>
      </c>
      <c r="K10579" t="s">
        <v>138</v>
      </c>
      <c r="L10579" t="s">
        <v>28135</v>
      </c>
      <c r="M10579" t="s">
        <v>28615</v>
      </c>
      <c r="N10579">
        <v>0.98555555500000003</v>
      </c>
      <c r="O10579">
        <v>0</v>
      </c>
      <c r="P10579">
        <v>72</v>
      </c>
      <c r="Q10579">
        <v>0</v>
      </c>
      <c r="R10579">
        <v>16</v>
      </c>
      <c r="S10579">
        <v>0</v>
      </c>
      <c r="T10579">
        <v>12</v>
      </c>
      <c r="U10579">
        <v>0</v>
      </c>
      <c r="V10579">
        <v>0</v>
      </c>
      <c r="W10579">
        <v>0</v>
      </c>
      <c r="X10579">
        <v>4.1002675767445353</v>
      </c>
      <c r="Y10579">
        <v>0</v>
      </c>
      <c r="Z10579">
        <v>3.0726765336912667</v>
      </c>
      <c r="AA10579">
        <v>0</v>
      </c>
      <c r="AB10579">
        <v>0.24128379197425998</v>
      </c>
      <c r="AC10579">
        <v>0</v>
      </c>
      <c r="AD10579">
        <v>0</v>
      </c>
      <c r="AE10579">
        <v>7.4142279024100617</v>
      </c>
    </row>
    <row r="10580" spans="1:31" x14ac:dyDescent="0.3">
      <c r="A10580">
        <v>2706811</v>
      </c>
      <c r="B10580">
        <v>1</v>
      </c>
      <c r="C10580" t="s">
        <v>80</v>
      </c>
      <c r="D10580" t="s">
        <v>85</v>
      </c>
      <c r="E10580" t="s">
        <v>145</v>
      </c>
      <c r="F10580" t="s">
        <v>28616</v>
      </c>
      <c r="G10580" t="s">
        <v>230</v>
      </c>
      <c r="H10580" t="s">
        <v>135</v>
      </c>
      <c r="I10580" t="s">
        <v>136</v>
      </c>
      <c r="J10580" t="s">
        <v>137</v>
      </c>
      <c r="K10580" t="s">
        <v>138</v>
      </c>
      <c r="L10580" t="s">
        <v>28235</v>
      </c>
      <c r="M10580" t="s">
        <v>28617</v>
      </c>
      <c r="N10580">
        <v>6.540277777</v>
      </c>
      <c r="O10580">
        <v>0</v>
      </c>
      <c r="P10580">
        <v>1</v>
      </c>
      <c r="Q10580">
        <v>0</v>
      </c>
      <c r="R10580">
        <v>0</v>
      </c>
      <c r="S10580">
        <v>0</v>
      </c>
      <c r="T10580">
        <v>0</v>
      </c>
      <c r="U10580">
        <v>0</v>
      </c>
      <c r="V10580">
        <v>0</v>
      </c>
      <c r="W10580">
        <v>0</v>
      </c>
      <c r="X10580">
        <v>1.6404037844218575</v>
      </c>
      <c r="Y10580">
        <v>0</v>
      </c>
      <c r="Z10580">
        <v>0</v>
      </c>
      <c r="AA10580">
        <v>0</v>
      </c>
      <c r="AB10580">
        <v>0</v>
      </c>
      <c r="AC10580">
        <v>0</v>
      </c>
      <c r="AD10580">
        <v>0</v>
      </c>
      <c r="AE10580">
        <v>1.6404037844218575</v>
      </c>
    </row>
    <row r="10581" spans="1:31" x14ac:dyDescent="0.3">
      <c r="A10581">
        <v>2706654</v>
      </c>
      <c r="B10581">
        <v>1</v>
      </c>
      <c r="C10581" t="s">
        <v>80</v>
      </c>
      <c r="D10581" t="s">
        <v>98</v>
      </c>
      <c r="E10581" t="s">
        <v>150</v>
      </c>
      <c r="F10581" t="s">
        <v>28618</v>
      </c>
      <c r="G10581" t="s">
        <v>152</v>
      </c>
      <c r="H10581" t="s">
        <v>153</v>
      </c>
      <c r="I10581" t="s">
        <v>136</v>
      </c>
      <c r="J10581" t="s">
        <v>137</v>
      </c>
      <c r="K10581" t="s">
        <v>138</v>
      </c>
      <c r="L10581" t="s">
        <v>28619</v>
      </c>
      <c r="M10581" t="s">
        <v>28620</v>
      </c>
      <c r="N10581">
        <v>0.46666666600000001</v>
      </c>
      <c r="O10581">
        <v>0</v>
      </c>
      <c r="P10581">
        <v>251</v>
      </c>
      <c r="Q10581">
        <v>2</v>
      </c>
      <c r="R10581">
        <v>525</v>
      </c>
      <c r="S10581">
        <v>3</v>
      </c>
      <c r="T10581">
        <v>165</v>
      </c>
      <c r="U10581">
        <v>2</v>
      </c>
      <c r="V10581">
        <v>0</v>
      </c>
      <c r="W10581">
        <v>0</v>
      </c>
      <c r="X10581">
        <v>26.851527188929797</v>
      </c>
      <c r="Y10581">
        <v>0.89474042814660004</v>
      </c>
      <c r="Z10581">
        <v>134.16518417291644</v>
      </c>
      <c r="AA10581">
        <v>7.5533543624448001</v>
      </c>
      <c r="AB10581">
        <v>41.401492266835405</v>
      </c>
      <c r="AC10581">
        <v>4.7221154696604</v>
      </c>
      <c r="AD10581">
        <v>0</v>
      </c>
      <c r="AE10581">
        <v>215.58841388893345</v>
      </c>
    </row>
    <row r="10582" spans="1:31" x14ac:dyDescent="0.3">
      <c r="A10582">
        <v>2706986</v>
      </c>
      <c r="B10582">
        <v>1</v>
      </c>
      <c r="C10582" t="s">
        <v>80</v>
      </c>
      <c r="D10582" t="s">
        <v>89</v>
      </c>
      <c r="E10582" t="s">
        <v>150</v>
      </c>
      <c r="F10582" t="s">
        <v>5603</v>
      </c>
      <c r="G10582" t="s">
        <v>158</v>
      </c>
      <c r="H10582" t="s">
        <v>153</v>
      </c>
      <c r="I10582" t="s">
        <v>136</v>
      </c>
      <c r="J10582" t="s">
        <v>3</v>
      </c>
      <c r="K10582" t="s">
        <v>138</v>
      </c>
      <c r="L10582" t="s">
        <v>28621</v>
      </c>
      <c r="M10582" t="s">
        <v>28622</v>
      </c>
      <c r="N10582">
        <v>0.41666666600000002</v>
      </c>
      <c r="O10582">
        <v>1</v>
      </c>
      <c r="P10582">
        <v>994</v>
      </c>
      <c r="Q10582">
        <v>0</v>
      </c>
      <c r="R10582">
        <v>0</v>
      </c>
      <c r="S10582">
        <v>1</v>
      </c>
      <c r="T10582">
        <v>74</v>
      </c>
      <c r="U10582">
        <v>0</v>
      </c>
      <c r="V10582">
        <v>0</v>
      </c>
      <c r="W10582">
        <v>8.5335563818279994</v>
      </c>
      <c r="X10582">
        <v>156.51134327312602</v>
      </c>
      <c r="Y10582">
        <v>0</v>
      </c>
      <c r="Z10582">
        <v>0</v>
      </c>
      <c r="AA10582">
        <v>3.8439552267720498</v>
      </c>
      <c r="AB10582">
        <v>57.029288331251657</v>
      </c>
      <c r="AC10582">
        <v>0</v>
      </c>
      <c r="AD10582">
        <v>0</v>
      </c>
      <c r="AE10582">
        <v>225.9181432129777</v>
      </c>
    </row>
    <row r="10583" spans="1:31" x14ac:dyDescent="0.3">
      <c r="A10583">
        <v>2707318</v>
      </c>
      <c r="B10583">
        <v>1</v>
      </c>
      <c r="C10583" t="s">
        <v>81</v>
      </c>
      <c r="D10583" t="s">
        <v>123</v>
      </c>
      <c r="E10583" t="s">
        <v>145</v>
      </c>
      <c r="F10583" t="s">
        <v>28623</v>
      </c>
      <c r="G10583" t="s">
        <v>181</v>
      </c>
      <c r="H10583" t="s">
        <v>135</v>
      </c>
      <c r="I10583" t="s">
        <v>136</v>
      </c>
      <c r="J10583" t="s">
        <v>137</v>
      </c>
      <c r="K10583" t="s">
        <v>138</v>
      </c>
      <c r="L10583" t="s">
        <v>28624</v>
      </c>
      <c r="M10583" t="s">
        <v>28213</v>
      </c>
      <c r="N10583">
        <v>1.203333333</v>
      </c>
      <c r="O10583">
        <v>0</v>
      </c>
      <c r="P10583">
        <v>0</v>
      </c>
      <c r="Q10583">
        <v>0</v>
      </c>
      <c r="R10583">
        <v>1</v>
      </c>
      <c r="S10583">
        <v>0</v>
      </c>
      <c r="T10583">
        <v>0</v>
      </c>
      <c r="U10583">
        <v>0</v>
      </c>
      <c r="V10583">
        <v>0</v>
      </c>
      <c r="W10583">
        <v>0</v>
      </c>
      <c r="X10583">
        <v>0</v>
      </c>
      <c r="Y10583">
        <v>0</v>
      </c>
      <c r="Z10583">
        <v>0</v>
      </c>
      <c r="AA10583">
        <v>0</v>
      </c>
      <c r="AB10583">
        <v>0</v>
      </c>
      <c r="AC10583">
        <v>0</v>
      </c>
      <c r="AD10583">
        <v>0</v>
      </c>
      <c r="AE10583">
        <v>0</v>
      </c>
    </row>
    <row r="10584" spans="1:31" x14ac:dyDescent="0.3">
      <c r="A10584">
        <v>2706911</v>
      </c>
      <c r="B10584">
        <v>2</v>
      </c>
      <c r="C10584" t="s">
        <v>80</v>
      </c>
      <c r="D10584" t="s">
        <v>90</v>
      </c>
      <c r="E10584" t="s">
        <v>132</v>
      </c>
      <c r="F10584" t="s">
        <v>6222</v>
      </c>
      <c r="G10584" t="s">
        <v>1479</v>
      </c>
      <c r="H10584" t="s">
        <v>135</v>
      </c>
      <c r="I10584" t="s">
        <v>136</v>
      </c>
      <c r="J10584" t="s">
        <v>137</v>
      </c>
      <c r="K10584" t="s">
        <v>138</v>
      </c>
      <c r="L10584" t="s">
        <v>28613</v>
      </c>
      <c r="M10584" t="s">
        <v>28625</v>
      </c>
      <c r="N10584">
        <v>0.59916666600000001</v>
      </c>
      <c r="O10584">
        <v>0</v>
      </c>
      <c r="P10584">
        <v>173</v>
      </c>
      <c r="Q10584">
        <v>0</v>
      </c>
      <c r="R10584">
        <v>0</v>
      </c>
      <c r="S10584">
        <v>0</v>
      </c>
      <c r="T10584">
        <v>227</v>
      </c>
      <c r="U10584">
        <v>0</v>
      </c>
      <c r="V10584">
        <v>10</v>
      </c>
      <c r="W10584">
        <v>0</v>
      </c>
      <c r="X10584">
        <v>20.638652848060079</v>
      </c>
      <c r="Y10584">
        <v>0</v>
      </c>
      <c r="Z10584">
        <v>0</v>
      </c>
      <c r="AA10584">
        <v>0</v>
      </c>
      <c r="AB10584">
        <v>112.35830573630949</v>
      </c>
      <c r="AC10584">
        <v>0</v>
      </c>
      <c r="AD10584">
        <v>122.40759936679078</v>
      </c>
      <c r="AE10584">
        <v>255.40455795116034</v>
      </c>
    </row>
    <row r="10585" spans="1:31" x14ac:dyDescent="0.3">
      <c r="A10585">
        <v>2706690</v>
      </c>
      <c r="B10585">
        <v>2</v>
      </c>
      <c r="C10585" t="s">
        <v>81</v>
      </c>
      <c r="D10585" t="s">
        <v>119</v>
      </c>
      <c r="E10585" t="s">
        <v>213</v>
      </c>
      <c r="F10585" t="s">
        <v>12028</v>
      </c>
      <c r="G10585" t="s">
        <v>348</v>
      </c>
      <c r="H10585" t="s">
        <v>153</v>
      </c>
      <c r="I10585" t="s">
        <v>136</v>
      </c>
      <c r="J10585" t="s">
        <v>137</v>
      </c>
      <c r="K10585" t="s">
        <v>138</v>
      </c>
      <c r="L10585" t="s">
        <v>28316</v>
      </c>
      <c r="M10585" t="s">
        <v>28626</v>
      </c>
      <c r="N10585">
        <v>0.69583333300000005</v>
      </c>
      <c r="O10585">
        <v>4</v>
      </c>
      <c r="P10585">
        <v>1684</v>
      </c>
      <c r="Q10585">
        <v>128</v>
      </c>
      <c r="R10585">
        <v>408</v>
      </c>
      <c r="S10585">
        <v>6</v>
      </c>
      <c r="T10585">
        <v>80</v>
      </c>
      <c r="U10585">
        <v>0</v>
      </c>
      <c r="V10585">
        <v>0</v>
      </c>
      <c r="W10585">
        <v>0.56490005156666667</v>
      </c>
      <c r="X10585">
        <v>143.90509115035232</v>
      </c>
      <c r="Y10585">
        <v>148.09134361389931</v>
      </c>
      <c r="Z10585">
        <v>116.25241688807372</v>
      </c>
      <c r="AA10585">
        <v>16.020257432791539</v>
      </c>
      <c r="AB10585">
        <v>20.871434433039958</v>
      </c>
      <c r="AC10585">
        <v>0</v>
      </c>
      <c r="AD10585">
        <v>0</v>
      </c>
      <c r="AE10585">
        <v>445.70544356972357</v>
      </c>
    </row>
    <row r="10586" spans="1:31" x14ac:dyDescent="0.3">
      <c r="A10586">
        <v>2707091</v>
      </c>
      <c r="B10586">
        <v>2</v>
      </c>
      <c r="C10586" t="s">
        <v>80</v>
      </c>
      <c r="D10586" t="s">
        <v>92</v>
      </c>
      <c r="E10586" t="s">
        <v>156</v>
      </c>
      <c r="F10586" t="s">
        <v>28627</v>
      </c>
      <c r="G10586" t="s">
        <v>170</v>
      </c>
      <c r="H10586" t="s">
        <v>153</v>
      </c>
      <c r="I10586" t="s">
        <v>136</v>
      </c>
      <c r="J10586" t="s">
        <v>137</v>
      </c>
      <c r="K10586" t="s">
        <v>138</v>
      </c>
      <c r="L10586" t="s">
        <v>28488</v>
      </c>
      <c r="M10586" t="s">
        <v>28628</v>
      </c>
      <c r="N10586">
        <v>0.82388888800000004</v>
      </c>
      <c r="O10586">
        <v>0</v>
      </c>
      <c r="P10586">
        <v>606</v>
      </c>
      <c r="Q10586">
        <v>0</v>
      </c>
      <c r="R10586">
        <v>0</v>
      </c>
      <c r="S10586">
        <v>3</v>
      </c>
      <c r="T10586">
        <v>33</v>
      </c>
      <c r="U10586">
        <v>0</v>
      </c>
      <c r="V10586">
        <v>2</v>
      </c>
      <c r="W10586">
        <v>0</v>
      </c>
      <c r="X10586">
        <v>57.403222057915464</v>
      </c>
      <c r="Y10586">
        <v>0</v>
      </c>
      <c r="Z10586">
        <v>0</v>
      </c>
      <c r="AA10586">
        <v>4.0928937492391668</v>
      </c>
      <c r="AB10586">
        <v>24.296772545637531</v>
      </c>
      <c r="AC10586">
        <v>0</v>
      </c>
      <c r="AD10586">
        <v>0</v>
      </c>
      <c r="AE10586">
        <v>85.792888352792161</v>
      </c>
    </row>
    <row r="10587" spans="1:31" x14ac:dyDescent="0.3">
      <c r="A10587">
        <v>2706940</v>
      </c>
      <c r="B10587">
        <v>1</v>
      </c>
      <c r="C10587" t="s">
        <v>81</v>
      </c>
      <c r="D10587" t="s">
        <v>121</v>
      </c>
      <c r="E10587" t="s">
        <v>145</v>
      </c>
      <c r="F10587" t="s">
        <v>28629</v>
      </c>
      <c r="G10587" t="s">
        <v>158</v>
      </c>
      <c r="H10587" t="s">
        <v>135</v>
      </c>
      <c r="I10587" t="s">
        <v>136</v>
      </c>
      <c r="J10587" t="s">
        <v>3</v>
      </c>
      <c r="K10587" t="s">
        <v>138</v>
      </c>
      <c r="L10587" t="s">
        <v>28630</v>
      </c>
      <c r="M10587" t="s">
        <v>28631</v>
      </c>
      <c r="N10587">
        <v>3.55</v>
      </c>
      <c r="O10587">
        <v>0</v>
      </c>
      <c r="P10587">
        <v>1</v>
      </c>
      <c r="Q10587">
        <v>0</v>
      </c>
      <c r="R10587">
        <v>0</v>
      </c>
      <c r="S10587">
        <v>0</v>
      </c>
      <c r="T10587">
        <v>0</v>
      </c>
      <c r="U10587">
        <v>0</v>
      </c>
      <c r="V10587">
        <v>0</v>
      </c>
      <c r="W10587">
        <v>0</v>
      </c>
      <c r="X10587">
        <v>0</v>
      </c>
      <c r="Y10587">
        <v>0</v>
      </c>
      <c r="Z10587">
        <v>0</v>
      </c>
      <c r="AA10587">
        <v>0</v>
      </c>
      <c r="AB10587">
        <v>0</v>
      </c>
      <c r="AC10587">
        <v>0</v>
      </c>
      <c r="AD10587">
        <v>0</v>
      </c>
      <c r="AE10587">
        <v>0</v>
      </c>
    </row>
    <row r="10588" spans="1:31" x14ac:dyDescent="0.3">
      <c r="A10588">
        <v>2706917</v>
      </c>
      <c r="B10588">
        <v>1</v>
      </c>
      <c r="C10588" t="s">
        <v>80</v>
      </c>
      <c r="D10588" t="s">
        <v>90</v>
      </c>
      <c r="E10588" t="s">
        <v>132</v>
      </c>
      <c r="F10588" t="s">
        <v>28632</v>
      </c>
      <c r="G10588" t="s">
        <v>209</v>
      </c>
      <c r="H10588" t="s">
        <v>135</v>
      </c>
      <c r="I10588" t="s">
        <v>136</v>
      </c>
      <c r="J10588" t="s">
        <v>137</v>
      </c>
      <c r="K10588" t="s">
        <v>210</v>
      </c>
      <c r="L10588" t="s">
        <v>28633</v>
      </c>
      <c r="M10588" t="s">
        <v>28634</v>
      </c>
      <c r="N10588">
        <v>5.6808333329999998</v>
      </c>
      <c r="O10588">
        <v>0</v>
      </c>
      <c r="P10588">
        <v>537</v>
      </c>
      <c r="Q10588">
        <v>0</v>
      </c>
      <c r="R10588">
        <v>0</v>
      </c>
      <c r="S10588">
        <v>0</v>
      </c>
      <c r="T10588">
        <v>44</v>
      </c>
      <c r="U10588">
        <v>0</v>
      </c>
      <c r="V10588">
        <v>0</v>
      </c>
      <c r="W10588">
        <v>0</v>
      </c>
      <c r="X10588">
        <v>584.78139279204038</v>
      </c>
      <c r="Y10588">
        <v>0</v>
      </c>
      <c r="Z10588">
        <v>0</v>
      </c>
      <c r="AA10588">
        <v>0</v>
      </c>
      <c r="AB10588">
        <v>89.306580995980738</v>
      </c>
      <c r="AC10588">
        <v>0</v>
      </c>
      <c r="AD10588">
        <v>0</v>
      </c>
      <c r="AE10588">
        <v>674.08797378802115</v>
      </c>
    </row>
    <row r="10589" spans="1:31" x14ac:dyDescent="0.3">
      <c r="A10589">
        <v>2707195</v>
      </c>
      <c r="B10589">
        <v>1</v>
      </c>
      <c r="C10589" t="s">
        <v>80</v>
      </c>
      <c r="D10589" t="s">
        <v>85</v>
      </c>
      <c r="E10589" t="s">
        <v>145</v>
      </c>
      <c r="F10589" t="s">
        <v>28635</v>
      </c>
      <c r="G10589" t="s">
        <v>158</v>
      </c>
      <c r="H10589" t="s">
        <v>135</v>
      </c>
      <c r="I10589" t="s">
        <v>136</v>
      </c>
      <c r="J10589" t="s">
        <v>3</v>
      </c>
      <c r="K10589" t="s">
        <v>138</v>
      </c>
      <c r="L10589" t="s">
        <v>28636</v>
      </c>
      <c r="M10589" t="s">
        <v>28637</v>
      </c>
      <c r="N10589">
        <v>2.8725000000000001</v>
      </c>
      <c r="O10589">
        <v>0</v>
      </c>
      <c r="P10589">
        <v>6</v>
      </c>
      <c r="Q10589">
        <v>0</v>
      </c>
      <c r="R10589">
        <v>0</v>
      </c>
      <c r="S10589">
        <v>0</v>
      </c>
      <c r="T10589">
        <v>0</v>
      </c>
      <c r="U10589">
        <v>0</v>
      </c>
      <c r="V10589">
        <v>0</v>
      </c>
      <c r="W10589">
        <v>0</v>
      </c>
      <c r="X10589">
        <v>3.508271019452724</v>
      </c>
      <c r="Y10589">
        <v>0</v>
      </c>
      <c r="Z10589">
        <v>0</v>
      </c>
      <c r="AA10589">
        <v>0</v>
      </c>
      <c r="AB10589">
        <v>0</v>
      </c>
      <c r="AC10589">
        <v>0</v>
      </c>
      <c r="AD10589">
        <v>0</v>
      </c>
      <c r="AE10589">
        <v>3.508271019452724</v>
      </c>
    </row>
    <row r="10590" spans="1:31" x14ac:dyDescent="0.3">
      <c r="A10590">
        <v>2707335</v>
      </c>
      <c r="B10590">
        <v>1</v>
      </c>
      <c r="C10590" t="s">
        <v>81</v>
      </c>
      <c r="D10590" t="s">
        <v>120</v>
      </c>
      <c r="E10590" t="s">
        <v>156</v>
      </c>
      <c r="F10590" t="s">
        <v>28638</v>
      </c>
      <c r="G10590" t="s">
        <v>348</v>
      </c>
      <c r="H10590" t="s">
        <v>153</v>
      </c>
      <c r="I10590" t="s">
        <v>136</v>
      </c>
      <c r="J10590" t="s">
        <v>137</v>
      </c>
      <c r="K10590" t="s">
        <v>138</v>
      </c>
      <c r="L10590" t="s">
        <v>28639</v>
      </c>
      <c r="M10590" t="s">
        <v>28504</v>
      </c>
      <c r="N10590">
        <v>2.4622222219999998</v>
      </c>
      <c r="O10590">
        <v>0</v>
      </c>
      <c r="P10590">
        <v>119</v>
      </c>
      <c r="Q10590">
        <v>0</v>
      </c>
      <c r="R10590">
        <v>9</v>
      </c>
      <c r="S10590">
        <v>0</v>
      </c>
      <c r="T10590">
        <v>11</v>
      </c>
      <c r="U10590">
        <v>0</v>
      </c>
      <c r="V10590">
        <v>0</v>
      </c>
      <c r="W10590">
        <v>0</v>
      </c>
      <c r="X10590">
        <v>102.28464768376062</v>
      </c>
      <c r="Y10590">
        <v>0</v>
      </c>
      <c r="Z10590">
        <v>13.759052753181521</v>
      </c>
      <c r="AA10590">
        <v>0</v>
      </c>
      <c r="AB10590">
        <v>10.637860619424956</v>
      </c>
      <c r="AC10590">
        <v>0</v>
      </c>
      <c r="AD10590">
        <v>0</v>
      </c>
      <c r="AE10590">
        <v>126.6815610563671</v>
      </c>
    </row>
    <row r="10591" spans="1:31" x14ac:dyDescent="0.3">
      <c r="A10591">
        <v>2707418</v>
      </c>
      <c r="B10591">
        <v>1</v>
      </c>
      <c r="C10591" t="s">
        <v>80</v>
      </c>
      <c r="D10591" t="s">
        <v>83</v>
      </c>
      <c r="E10591" t="s">
        <v>145</v>
      </c>
      <c r="F10591" t="s">
        <v>28640</v>
      </c>
      <c r="G10591" t="s">
        <v>230</v>
      </c>
      <c r="H10591" t="s">
        <v>135</v>
      </c>
      <c r="I10591" t="s">
        <v>136</v>
      </c>
      <c r="J10591" t="s">
        <v>137</v>
      </c>
      <c r="K10591" t="s">
        <v>138</v>
      </c>
      <c r="L10591" t="s">
        <v>28641</v>
      </c>
      <c r="M10591" t="s">
        <v>28642</v>
      </c>
      <c r="N10591">
        <v>0.72388888799999995</v>
      </c>
      <c r="O10591">
        <v>0</v>
      </c>
      <c r="P10591">
        <v>1</v>
      </c>
      <c r="Q10591">
        <v>0</v>
      </c>
      <c r="R10591">
        <v>0</v>
      </c>
      <c r="S10591">
        <v>0</v>
      </c>
      <c r="T10591">
        <v>0</v>
      </c>
      <c r="U10591">
        <v>0</v>
      </c>
      <c r="V10591">
        <v>0</v>
      </c>
      <c r="W10591">
        <v>0</v>
      </c>
      <c r="X10591">
        <v>7.0213138425800001E-2</v>
      </c>
      <c r="Y10591">
        <v>0</v>
      </c>
      <c r="Z10591">
        <v>0</v>
      </c>
      <c r="AA10591">
        <v>0</v>
      </c>
      <c r="AB10591">
        <v>0</v>
      </c>
      <c r="AC10591">
        <v>0</v>
      </c>
      <c r="AD10591">
        <v>0</v>
      </c>
      <c r="AE10591">
        <v>7.0213138425800001E-2</v>
      </c>
    </row>
    <row r="10592" spans="1:31" x14ac:dyDescent="0.3">
      <c r="A10592">
        <v>2706777</v>
      </c>
      <c r="B10592">
        <v>1</v>
      </c>
      <c r="C10592" t="s">
        <v>80</v>
      </c>
      <c r="D10592" t="s">
        <v>104</v>
      </c>
      <c r="E10592" t="s">
        <v>213</v>
      </c>
      <c r="F10592" t="s">
        <v>28643</v>
      </c>
      <c r="G10592" t="s">
        <v>152</v>
      </c>
      <c r="H10592" t="s">
        <v>153</v>
      </c>
      <c r="I10592" t="s">
        <v>136</v>
      </c>
      <c r="J10592" t="s">
        <v>137</v>
      </c>
      <c r="K10592" t="s">
        <v>138</v>
      </c>
      <c r="L10592" t="s">
        <v>28644</v>
      </c>
      <c r="M10592" t="s">
        <v>28645</v>
      </c>
      <c r="N10592">
        <v>3.292777777</v>
      </c>
      <c r="O10592">
        <v>0</v>
      </c>
      <c r="P10592">
        <v>3</v>
      </c>
      <c r="Q10592">
        <v>3</v>
      </c>
      <c r="R10592">
        <v>40</v>
      </c>
      <c r="S10592">
        <v>11</v>
      </c>
      <c r="T10592">
        <v>15</v>
      </c>
      <c r="U10592">
        <v>1</v>
      </c>
      <c r="V10592">
        <v>0</v>
      </c>
      <c r="W10592">
        <v>0</v>
      </c>
      <c r="X10592">
        <v>2.6902845287152366</v>
      </c>
      <c r="Y10592">
        <v>2.6519048100951226</v>
      </c>
      <c r="Z10592">
        <v>14.42274583532835</v>
      </c>
      <c r="AA10592">
        <v>152.99577063054696</v>
      </c>
      <c r="AB10592">
        <v>28.021571340185236</v>
      </c>
      <c r="AC10592">
        <v>0</v>
      </c>
      <c r="AD10592">
        <v>0</v>
      </c>
      <c r="AE10592">
        <v>200.7822771448709</v>
      </c>
    </row>
    <row r="10593" spans="1:31" x14ac:dyDescent="0.3">
      <c r="A10593">
        <v>2707381</v>
      </c>
      <c r="B10593">
        <v>1</v>
      </c>
      <c r="C10593" t="s">
        <v>80</v>
      </c>
      <c r="D10593" t="s">
        <v>82</v>
      </c>
      <c r="E10593" t="s">
        <v>145</v>
      </c>
      <c r="F10593" t="s">
        <v>28646</v>
      </c>
      <c r="G10593" t="s">
        <v>230</v>
      </c>
      <c r="H10593" t="s">
        <v>135</v>
      </c>
      <c r="I10593" t="s">
        <v>136</v>
      </c>
      <c r="J10593" t="s">
        <v>137</v>
      </c>
      <c r="K10593" t="s">
        <v>138</v>
      </c>
      <c r="L10593" t="s">
        <v>28647</v>
      </c>
      <c r="M10593" t="s">
        <v>28648</v>
      </c>
      <c r="N10593">
        <v>3.0558333329999998</v>
      </c>
      <c r="O10593">
        <v>0</v>
      </c>
      <c r="P10593">
        <v>1</v>
      </c>
      <c r="Q10593">
        <v>0</v>
      </c>
      <c r="R10593">
        <v>0</v>
      </c>
      <c r="S10593">
        <v>0</v>
      </c>
      <c r="T10593">
        <v>0</v>
      </c>
      <c r="U10593">
        <v>0</v>
      </c>
      <c r="V10593">
        <v>0</v>
      </c>
      <c r="W10593">
        <v>0</v>
      </c>
      <c r="X10593">
        <v>0</v>
      </c>
      <c r="Y10593">
        <v>0</v>
      </c>
      <c r="Z10593">
        <v>0</v>
      </c>
      <c r="AA10593">
        <v>0</v>
      </c>
      <c r="AB10593">
        <v>0</v>
      </c>
      <c r="AC10593">
        <v>0</v>
      </c>
      <c r="AD10593">
        <v>0</v>
      </c>
      <c r="AE10593">
        <v>0</v>
      </c>
    </row>
    <row r="10594" spans="1:31" x14ac:dyDescent="0.3">
      <c r="A10594">
        <v>2706731</v>
      </c>
      <c r="B10594">
        <v>1</v>
      </c>
      <c r="C10594" t="s">
        <v>81</v>
      </c>
      <c r="D10594" t="s">
        <v>127</v>
      </c>
      <c r="E10594" t="s">
        <v>156</v>
      </c>
      <c r="F10594" t="s">
        <v>8085</v>
      </c>
      <c r="G10594" t="s">
        <v>185</v>
      </c>
      <c r="H10594" t="s">
        <v>153</v>
      </c>
      <c r="I10594" t="s">
        <v>136</v>
      </c>
      <c r="J10594" t="s">
        <v>137</v>
      </c>
      <c r="K10594" t="s">
        <v>138</v>
      </c>
      <c r="L10594" t="s">
        <v>28649</v>
      </c>
      <c r="M10594" t="s">
        <v>28650</v>
      </c>
      <c r="N10594">
        <v>7.5891666659999997</v>
      </c>
      <c r="O10594">
        <v>2</v>
      </c>
      <c r="P10594">
        <v>2</v>
      </c>
      <c r="Q10594">
        <v>47</v>
      </c>
      <c r="R10594">
        <v>32</v>
      </c>
      <c r="S10594">
        <v>1</v>
      </c>
      <c r="T10594">
        <v>1</v>
      </c>
      <c r="U10594">
        <v>0</v>
      </c>
      <c r="V10594">
        <v>0</v>
      </c>
      <c r="W10594">
        <v>11.334739427975341</v>
      </c>
      <c r="X10594">
        <v>0</v>
      </c>
      <c r="Y10594">
        <v>58.67536705842695</v>
      </c>
      <c r="Z10594">
        <v>41.429989991720717</v>
      </c>
      <c r="AA10594">
        <v>0.98861703699984005</v>
      </c>
      <c r="AB10594">
        <v>0</v>
      </c>
      <c r="AC10594">
        <v>0</v>
      </c>
      <c r="AD10594">
        <v>0</v>
      </c>
      <c r="AE10594">
        <v>112.42871351512285</v>
      </c>
    </row>
    <row r="10595" spans="1:31" x14ac:dyDescent="0.3">
      <c r="A10595">
        <v>2706900</v>
      </c>
      <c r="B10595">
        <v>1</v>
      </c>
      <c r="C10595" t="s">
        <v>80</v>
      </c>
      <c r="D10595" t="s">
        <v>108</v>
      </c>
      <c r="E10595" t="s">
        <v>132</v>
      </c>
      <c r="F10595" t="s">
        <v>28651</v>
      </c>
      <c r="G10595" t="s">
        <v>300</v>
      </c>
      <c r="H10595" t="s">
        <v>135</v>
      </c>
      <c r="I10595" t="s">
        <v>136</v>
      </c>
      <c r="J10595" t="s">
        <v>137</v>
      </c>
      <c r="K10595" t="s">
        <v>210</v>
      </c>
      <c r="L10595" t="s">
        <v>28652</v>
      </c>
      <c r="M10595" t="s">
        <v>28653</v>
      </c>
      <c r="N10595">
        <v>4.5813888880000002</v>
      </c>
      <c r="O10595">
        <v>0</v>
      </c>
      <c r="P10595">
        <v>47</v>
      </c>
      <c r="Q10595">
        <v>0</v>
      </c>
      <c r="R10595">
        <v>2</v>
      </c>
      <c r="S10595">
        <v>0</v>
      </c>
      <c r="T10595">
        <v>3</v>
      </c>
      <c r="U10595">
        <v>0</v>
      </c>
      <c r="V10595">
        <v>0</v>
      </c>
      <c r="W10595">
        <v>0</v>
      </c>
      <c r="X10595">
        <v>27.968643344023977</v>
      </c>
      <c r="Y10595">
        <v>0</v>
      </c>
      <c r="Z10595">
        <v>0</v>
      </c>
      <c r="AA10595">
        <v>0</v>
      </c>
      <c r="AB10595">
        <v>2.6443664728923637</v>
      </c>
      <c r="AC10595">
        <v>0</v>
      </c>
      <c r="AD10595">
        <v>0</v>
      </c>
      <c r="AE10595">
        <v>30.613009816916342</v>
      </c>
    </row>
    <row r="10596" spans="1:31" x14ac:dyDescent="0.3">
      <c r="A10596">
        <v>2707192</v>
      </c>
      <c r="B10596">
        <v>1</v>
      </c>
      <c r="C10596" t="s">
        <v>81</v>
      </c>
      <c r="D10596" t="s">
        <v>123</v>
      </c>
      <c r="E10596" t="s">
        <v>161</v>
      </c>
      <c r="F10596" t="s">
        <v>28654</v>
      </c>
      <c r="G10596" t="s">
        <v>163</v>
      </c>
      <c r="H10596" t="s">
        <v>135</v>
      </c>
      <c r="I10596" t="s">
        <v>136</v>
      </c>
      <c r="J10596" t="s">
        <v>137</v>
      </c>
      <c r="K10596" t="s">
        <v>138</v>
      </c>
      <c r="L10596" t="s">
        <v>28655</v>
      </c>
      <c r="M10596" t="s">
        <v>28656</v>
      </c>
      <c r="N10596">
        <v>2.4672222220000002</v>
      </c>
      <c r="O10596">
        <v>0</v>
      </c>
      <c r="P10596">
        <v>126</v>
      </c>
      <c r="Q10596">
        <v>0</v>
      </c>
      <c r="R10596">
        <v>0</v>
      </c>
      <c r="S10596">
        <v>0</v>
      </c>
      <c r="T10596">
        <v>8</v>
      </c>
      <c r="U10596">
        <v>0</v>
      </c>
      <c r="V10596">
        <v>0</v>
      </c>
      <c r="W10596">
        <v>0</v>
      </c>
      <c r="X10596">
        <v>46.043435606118472</v>
      </c>
      <c r="Y10596">
        <v>0</v>
      </c>
      <c r="Z10596">
        <v>0</v>
      </c>
      <c r="AA10596">
        <v>0</v>
      </c>
      <c r="AB10596">
        <v>7.8186481934834466</v>
      </c>
      <c r="AC10596">
        <v>0</v>
      </c>
      <c r="AD10596">
        <v>0</v>
      </c>
      <c r="AE10596">
        <v>53.862083799601919</v>
      </c>
    </row>
    <row r="10597" spans="1:31" x14ac:dyDescent="0.3">
      <c r="A10597">
        <v>2706671</v>
      </c>
      <c r="B10597">
        <v>1</v>
      </c>
      <c r="C10597" t="s">
        <v>80</v>
      </c>
      <c r="D10597" t="s">
        <v>93</v>
      </c>
      <c r="E10597" t="s">
        <v>161</v>
      </c>
      <c r="F10597" t="s">
        <v>28657</v>
      </c>
      <c r="G10597" t="s">
        <v>163</v>
      </c>
      <c r="H10597" t="s">
        <v>135</v>
      </c>
      <c r="I10597" t="s">
        <v>136</v>
      </c>
      <c r="J10597" t="s">
        <v>137</v>
      </c>
      <c r="K10597" t="s">
        <v>138</v>
      </c>
      <c r="L10597" t="s">
        <v>28658</v>
      </c>
      <c r="M10597" t="s">
        <v>28234</v>
      </c>
      <c r="N10597">
        <v>2.278611111</v>
      </c>
      <c r="O10597">
        <v>0</v>
      </c>
      <c r="P10597">
        <v>3</v>
      </c>
      <c r="Q10597">
        <v>0</v>
      </c>
      <c r="R10597">
        <v>6</v>
      </c>
      <c r="S10597">
        <v>0</v>
      </c>
      <c r="T10597">
        <v>0</v>
      </c>
      <c r="U10597">
        <v>0</v>
      </c>
      <c r="V10597">
        <v>0</v>
      </c>
      <c r="W10597">
        <v>0</v>
      </c>
      <c r="X10597">
        <v>0.37753053369724909</v>
      </c>
      <c r="Y10597">
        <v>0</v>
      </c>
      <c r="Z10597">
        <v>4.3832870320825048</v>
      </c>
      <c r="AA10597">
        <v>0</v>
      </c>
      <c r="AB10597">
        <v>0</v>
      </c>
      <c r="AC10597">
        <v>0</v>
      </c>
      <c r="AD10597">
        <v>0</v>
      </c>
      <c r="AE10597">
        <v>4.760817565779754</v>
      </c>
    </row>
    <row r="10598" spans="1:31" x14ac:dyDescent="0.3">
      <c r="A10598">
        <v>2707255</v>
      </c>
      <c r="B10598">
        <v>1</v>
      </c>
      <c r="C10598" t="s">
        <v>80</v>
      </c>
      <c r="D10598" t="s">
        <v>103</v>
      </c>
      <c r="E10598" t="s">
        <v>161</v>
      </c>
      <c r="F10598" t="s">
        <v>28659</v>
      </c>
      <c r="G10598" t="s">
        <v>163</v>
      </c>
      <c r="H10598" t="s">
        <v>135</v>
      </c>
      <c r="I10598" t="s">
        <v>136</v>
      </c>
      <c r="J10598" t="s">
        <v>137</v>
      </c>
      <c r="K10598" t="s">
        <v>138</v>
      </c>
      <c r="L10598" t="s">
        <v>28660</v>
      </c>
      <c r="M10598" t="s">
        <v>28661</v>
      </c>
      <c r="N10598">
        <v>0.83805555499999995</v>
      </c>
      <c r="O10598">
        <v>0</v>
      </c>
      <c r="P10598">
        <v>65</v>
      </c>
      <c r="Q10598">
        <v>0</v>
      </c>
      <c r="R10598">
        <v>3</v>
      </c>
      <c r="S10598">
        <v>0</v>
      </c>
      <c r="T10598">
        <v>4</v>
      </c>
      <c r="U10598">
        <v>0</v>
      </c>
      <c r="V10598">
        <v>0</v>
      </c>
      <c r="W10598">
        <v>0</v>
      </c>
      <c r="X10598">
        <v>10.796177910043534</v>
      </c>
      <c r="Y10598">
        <v>0</v>
      </c>
      <c r="Z10598">
        <v>0</v>
      </c>
      <c r="AA10598">
        <v>0</v>
      </c>
      <c r="AB10598">
        <v>1.2491597154263698</v>
      </c>
      <c r="AC10598">
        <v>0</v>
      </c>
      <c r="AD10598">
        <v>0</v>
      </c>
      <c r="AE10598">
        <v>12.045337625469903</v>
      </c>
    </row>
    <row r="10599" spans="1:31" x14ac:dyDescent="0.3">
      <c r="A10599">
        <v>2706757</v>
      </c>
      <c r="B10599">
        <v>1</v>
      </c>
      <c r="C10599" t="s">
        <v>80</v>
      </c>
      <c r="D10599" t="s">
        <v>83</v>
      </c>
      <c r="E10599" t="s">
        <v>161</v>
      </c>
      <c r="F10599" t="s">
        <v>28662</v>
      </c>
      <c r="G10599" t="s">
        <v>209</v>
      </c>
      <c r="H10599" t="s">
        <v>135</v>
      </c>
      <c r="I10599" t="s">
        <v>136</v>
      </c>
      <c r="J10599" t="s">
        <v>137</v>
      </c>
      <c r="K10599" t="s">
        <v>210</v>
      </c>
      <c r="L10599" t="s">
        <v>28663</v>
      </c>
      <c r="M10599" t="s">
        <v>28664</v>
      </c>
      <c r="N10599">
        <v>2.7488888880000002</v>
      </c>
      <c r="O10599">
        <v>0</v>
      </c>
      <c r="P10599">
        <v>17</v>
      </c>
      <c r="Q10599">
        <v>0</v>
      </c>
      <c r="R10599">
        <v>0</v>
      </c>
      <c r="S10599">
        <v>0</v>
      </c>
      <c r="T10599">
        <v>10</v>
      </c>
      <c r="U10599">
        <v>0</v>
      </c>
      <c r="V10599">
        <v>3</v>
      </c>
      <c r="W10599">
        <v>0</v>
      </c>
      <c r="X10599">
        <v>11.272113406272481</v>
      </c>
      <c r="Y10599">
        <v>0</v>
      </c>
      <c r="Z10599">
        <v>0</v>
      </c>
      <c r="AA10599">
        <v>0</v>
      </c>
      <c r="AB10599">
        <v>154.14142027660642</v>
      </c>
      <c r="AC10599">
        <v>0</v>
      </c>
      <c r="AD10599">
        <v>665.31661720868658</v>
      </c>
      <c r="AE10599">
        <v>830.73015089156547</v>
      </c>
    </row>
    <row r="10600" spans="1:31" x14ac:dyDescent="0.3">
      <c r="A10600">
        <v>2706763</v>
      </c>
      <c r="B10600">
        <v>2</v>
      </c>
      <c r="C10600" t="s">
        <v>80</v>
      </c>
      <c r="D10600" t="s">
        <v>83</v>
      </c>
      <c r="E10600" t="s">
        <v>156</v>
      </c>
      <c r="F10600" t="s">
        <v>27541</v>
      </c>
      <c r="G10600" t="s">
        <v>565</v>
      </c>
      <c r="H10600" t="s">
        <v>153</v>
      </c>
      <c r="I10600" t="s">
        <v>136</v>
      </c>
      <c r="J10600" t="s">
        <v>137</v>
      </c>
      <c r="K10600" t="s">
        <v>138</v>
      </c>
      <c r="L10600" t="s">
        <v>28665</v>
      </c>
      <c r="M10600" t="s">
        <v>28666</v>
      </c>
      <c r="N10600">
        <v>4.2722222219999999</v>
      </c>
      <c r="O10600">
        <v>0</v>
      </c>
      <c r="P10600">
        <v>0</v>
      </c>
      <c r="Q10600">
        <v>0</v>
      </c>
      <c r="R10600">
        <v>0</v>
      </c>
      <c r="S10600">
        <v>6</v>
      </c>
      <c r="T10600">
        <v>0</v>
      </c>
      <c r="U10600">
        <v>4</v>
      </c>
      <c r="V10600">
        <v>0</v>
      </c>
      <c r="W10600">
        <v>0</v>
      </c>
      <c r="X10600">
        <v>0</v>
      </c>
      <c r="Y10600">
        <v>0</v>
      </c>
      <c r="Z10600">
        <v>0</v>
      </c>
      <c r="AA10600">
        <v>1967.3150157060786</v>
      </c>
      <c r="AB10600">
        <v>0</v>
      </c>
      <c r="AC10600">
        <v>4384.1632296202633</v>
      </c>
      <c r="AD10600">
        <v>0</v>
      </c>
      <c r="AE10600">
        <v>6351.4782453263415</v>
      </c>
    </row>
    <row r="10601" spans="1:31" x14ac:dyDescent="0.3">
      <c r="A10601">
        <v>2707338</v>
      </c>
      <c r="B10601">
        <v>1</v>
      </c>
      <c r="C10601" t="s">
        <v>81</v>
      </c>
      <c r="D10601" t="s">
        <v>120</v>
      </c>
      <c r="E10601" t="s">
        <v>132</v>
      </c>
      <c r="F10601" t="s">
        <v>26929</v>
      </c>
      <c r="G10601" t="s">
        <v>170</v>
      </c>
      <c r="H10601" t="s">
        <v>135</v>
      </c>
      <c r="I10601" t="s">
        <v>136</v>
      </c>
      <c r="J10601" t="s">
        <v>137</v>
      </c>
      <c r="K10601" t="s">
        <v>138</v>
      </c>
      <c r="L10601" t="s">
        <v>28667</v>
      </c>
      <c r="M10601" t="s">
        <v>28668</v>
      </c>
      <c r="N10601">
        <v>0.22055555499999999</v>
      </c>
      <c r="O10601">
        <v>0</v>
      </c>
      <c r="P10601">
        <v>174</v>
      </c>
      <c r="Q10601">
        <v>0</v>
      </c>
      <c r="R10601">
        <v>2</v>
      </c>
      <c r="S10601">
        <v>0</v>
      </c>
      <c r="T10601">
        <v>25</v>
      </c>
      <c r="U10601">
        <v>0</v>
      </c>
      <c r="V10601">
        <v>0</v>
      </c>
      <c r="W10601">
        <v>0</v>
      </c>
      <c r="X10601">
        <v>10.51189373046769</v>
      </c>
      <c r="Y10601">
        <v>0</v>
      </c>
      <c r="Z10601">
        <v>0.46471832790025003</v>
      </c>
      <c r="AA10601">
        <v>0</v>
      </c>
      <c r="AB10601">
        <v>1.3922478308332651</v>
      </c>
      <c r="AC10601">
        <v>0</v>
      </c>
      <c r="AD10601">
        <v>0</v>
      </c>
      <c r="AE10601">
        <v>12.368859889201206</v>
      </c>
    </row>
    <row r="10602" spans="1:31" x14ac:dyDescent="0.3">
      <c r="A10602">
        <v>2706674</v>
      </c>
      <c r="B10602">
        <v>1</v>
      </c>
      <c r="C10602" t="s">
        <v>80</v>
      </c>
      <c r="D10602" t="s">
        <v>93</v>
      </c>
      <c r="E10602" t="s">
        <v>161</v>
      </c>
      <c r="F10602" t="s">
        <v>28669</v>
      </c>
      <c r="G10602" t="s">
        <v>163</v>
      </c>
      <c r="H10602" t="s">
        <v>135</v>
      </c>
      <c r="I10602" t="s">
        <v>136</v>
      </c>
      <c r="J10602" t="s">
        <v>137</v>
      </c>
      <c r="K10602" t="s">
        <v>138</v>
      </c>
      <c r="L10602" t="s">
        <v>28670</v>
      </c>
      <c r="M10602" t="s">
        <v>28671</v>
      </c>
      <c r="N10602">
        <v>4.8452777769999997</v>
      </c>
      <c r="O10602">
        <v>0</v>
      </c>
      <c r="P10602">
        <v>5</v>
      </c>
      <c r="Q10602">
        <v>0</v>
      </c>
      <c r="R10602">
        <v>5</v>
      </c>
      <c r="S10602">
        <v>0</v>
      </c>
      <c r="T10602">
        <v>2</v>
      </c>
      <c r="U10602">
        <v>0</v>
      </c>
      <c r="V10602">
        <v>0</v>
      </c>
      <c r="W10602">
        <v>0</v>
      </c>
      <c r="X10602">
        <v>3.0110212205803388</v>
      </c>
      <c r="Y10602">
        <v>0</v>
      </c>
      <c r="Z10602">
        <v>12.238881500039531</v>
      </c>
      <c r="AA10602">
        <v>0</v>
      </c>
      <c r="AB10602">
        <v>8.9850960410120759</v>
      </c>
      <c r="AC10602">
        <v>0</v>
      </c>
      <c r="AD10602">
        <v>0</v>
      </c>
      <c r="AE10602">
        <v>24.234998761631946</v>
      </c>
    </row>
    <row r="10603" spans="1:31" x14ac:dyDescent="0.3">
      <c r="A10603">
        <v>2706751</v>
      </c>
      <c r="B10603">
        <v>1</v>
      </c>
      <c r="C10603" t="s">
        <v>80</v>
      </c>
      <c r="D10603" t="s">
        <v>105</v>
      </c>
      <c r="E10603" t="s">
        <v>150</v>
      </c>
      <c r="F10603" t="s">
        <v>27525</v>
      </c>
      <c r="G10603" t="s">
        <v>152</v>
      </c>
      <c r="H10603" t="s">
        <v>153</v>
      </c>
      <c r="I10603" t="s">
        <v>136</v>
      </c>
      <c r="J10603" t="s">
        <v>137</v>
      </c>
      <c r="K10603" t="s">
        <v>138</v>
      </c>
      <c r="L10603" t="s">
        <v>28672</v>
      </c>
      <c r="M10603" t="s">
        <v>28673</v>
      </c>
      <c r="N10603">
        <v>5.6944443999999997E-2</v>
      </c>
      <c r="O10603">
        <v>0</v>
      </c>
      <c r="P10603">
        <v>0</v>
      </c>
      <c r="Q10603">
        <v>0</v>
      </c>
      <c r="R10603">
        <v>0</v>
      </c>
      <c r="S10603">
        <v>1</v>
      </c>
      <c r="T10603">
        <v>0</v>
      </c>
      <c r="U10603">
        <v>0</v>
      </c>
      <c r="V10603">
        <v>0</v>
      </c>
      <c r="W10603">
        <v>0</v>
      </c>
      <c r="X10603">
        <v>0</v>
      </c>
      <c r="Y10603">
        <v>0</v>
      </c>
      <c r="Z10603">
        <v>0</v>
      </c>
      <c r="AA10603">
        <v>8.6565798608333328E-2</v>
      </c>
      <c r="AB10603">
        <v>0</v>
      </c>
      <c r="AC10603">
        <v>0</v>
      </c>
      <c r="AD10603">
        <v>0</v>
      </c>
      <c r="AE10603">
        <v>8.6565798608333328E-2</v>
      </c>
    </row>
    <row r="10604" spans="1:31" x14ac:dyDescent="0.3">
      <c r="A10604">
        <v>2706797</v>
      </c>
      <c r="B10604">
        <v>1</v>
      </c>
      <c r="C10604" t="s">
        <v>81</v>
      </c>
      <c r="D10604" t="s">
        <v>121</v>
      </c>
      <c r="E10604" t="s">
        <v>145</v>
      </c>
      <c r="F10604" t="s">
        <v>28674</v>
      </c>
      <c r="G10604" t="s">
        <v>158</v>
      </c>
      <c r="H10604" t="s">
        <v>135</v>
      </c>
      <c r="I10604" t="s">
        <v>136</v>
      </c>
      <c r="J10604" t="s">
        <v>3</v>
      </c>
      <c r="K10604" t="s">
        <v>138</v>
      </c>
      <c r="L10604" t="s">
        <v>28675</v>
      </c>
      <c r="M10604" t="s">
        <v>28676</v>
      </c>
      <c r="N10604">
        <v>2.1269444439999998</v>
      </c>
      <c r="O10604">
        <v>0</v>
      </c>
      <c r="P10604">
        <v>6</v>
      </c>
      <c r="Q10604">
        <v>0</v>
      </c>
      <c r="R10604">
        <v>0</v>
      </c>
      <c r="S10604">
        <v>0</v>
      </c>
      <c r="T10604">
        <v>2</v>
      </c>
      <c r="U10604">
        <v>0</v>
      </c>
      <c r="V10604">
        <v>0</v>
      </c>
      <c r="W10604">
        <v>0</v>
      </c>
      <c r="X10604">
        <v>1.9977178293871252</v>
      </c>
      <c r="Y10604">
        <v>0</v>
      </c>
      <c r="Z10604">
        <v>0</v>
      </c>
      <c r="AA10604">
        <v>0</v>
      </c>
      <c r="AB10604">
        <v>0.45896151247166672</v>
      </c>
      <c r="AC10604">
        <v>0</v>
      </c>
      <c r="AD10604">
        <v>0</v>
      </c>
      <c r="AE10604">
        <v>2.4566793418587918</v>
      </c>
    </row>
    <row r="10605" spans="1:31" x14ac:dyDescent="0.3">
      <c r="A10605">
        <v>2706651</v>
      </c>
      <c r="B10605">
        <v>1</v>
      </c>
      <c r="C10605" t="s">
        <v>81</v>
      </c>
      <c r="D10605" t="s">
        <v>128</v>
      </c>
      <c r="E10605" t="s">
        <v>213</v>
      </c>
      <c r="F10605" t="s">
        <v>5996</v>
      </c>
      <c r="G10605" t="s">
        <v>170</v>
      </c>
      <c r="H10605" t="s">
        <v>153</v>
      </c>
      <c r="I10605" t="s">
        <v>136</v>
      </c>
      <c r="J10605" t="s">
        <v>137</v>
      </c>
      <c r="K10605" t="s">
        <v>138</v>
      </c>
      <c r="L10605" t="s">
        <v>28677</v>
      </c>
      <c r="M10605" t="s">
        <v>28678</v>
      </c>
      <c r="N10605">
        <v>1.686388888</v>
      </c>
      <c r="O10605">
        <v>6</v>
      </c>
      <c r="P10605">
        <v>620</v>
      </c>
      <c r="Q10605">
        <v>4</v>
      </c>
      <c r="R10605">
        <v>4</v>
      </c>
      <c r="S10605">
        <v>2</v>
      </c>
      <c r="T10605">
        <v>56</v>
      </c>
      <c r="U10605">
        <v>0</v>
      </c>
      <c r="V10605">
        <v>0</v>
      </c>
      <c r="W10605">
        <v>1.2974121016000002</v>
      </c>
      <c r="X10605">
        <v>88.723303364742591</v>
      </c>
      <c r="Y10605">
        <v>1.2480935805223332</v>
      </c>
      <c r="Z10605">
        <v>0.45330273743624994</v>
      </c>
      <c r="AA10605">
        <v>12.848808903654174</v>
      </c>
      <c r="AB10605">
        <v>19.057735006180483</v>
      </c>
      <c r="AC10605">
        <v>0</v>
      </c>
      <c r="AD10605">
        <v>0</v>
      </c>
      <c r="AE10605">
        <v>123.62865569413583</v>
      </c>
    </row>
    <row r="10606" spans="1:31" x14ac:dyDescent="0.3">
      <c r="A10606">
        <v>2706837</v>
      </c>
      <c r="B10606">
        <v>1</v>
      </c>
      <c r="C10606" t="s">
        <v>80</v>
      </c>
      <c r="D10606" t="s">
        <v>89</v>
      </c>
      <c r="E10606" t="s">
        <v>145</v>
      </c>
      <c r="F10606" t="s">
        <v>28679</v>
      </c>
      <c r="G10606" t="s">
        <v>230</v>
      </c>
      <c r="H10606" t="s">
        <v>135</v>
      </c>
      <c r="I10606" t="s">
        <v>136</v>
      </c>
      <c r="J10606" t="s">
        <v>137</v>
      </c>
      <c r="K10606" t="s">
        <v>138</v>
      </c>
      <c r="L10606" t="s">
        <v>28680</v>
      </c>
      <c r="M10606" t="s">
        <v>28681</v>
      </c>
      <c r="N10606">
        <v>1.356666666</v>
      </c>
      <c r="O10606">
        <v>0</v>
      </c>
      <c r="P10606">
        <v>2</v>
      </c>
      <c r="Q10606">
        <v>0</v>
      </c>
      <c r="R10606">
        <v>0</v>
      </c>
      <c r="S10606">
        <v>0</v>
      </c>
      <c r="T10606">
        <v>0</v>
      </c>
      <c r="U10606">
        <v>0</v>
      </c>
      <c r="V10606">
        <v>0</v>
      </c>
      <c r="W10606">
        <v>0</v>
      </c>
      <c r="X10606">
        <v>0.47430574312206752</v>
      </c>
      <c r="Y10606">
        <v>0</v>
      </c>
      <c r="Z10606">
        <v>0</v>
      </c>
      <c r="AA10606">
        <v>0</v>
      </c>
      <c r="AB10606">
        <v>0</v>
      </c>
      <c r="AC10606">
        <v>0</v>
      </c>
      <c r="AD10606">
        <v>0</v>
      </c>
      <c r="AE10606">
        <v>0.47430574312206752</v>
      </c>
    </row>
    <row r="10607" spans="1:31" x14ac:dyDescent="0.3">
      <c r="A10607">
        <v>2706734</v>
      </c>
      <c r="B10607">
        <v>1</v>
      </c>
      <c r="C10607" t="s">
        <v>81</v>
      </c>
      <c r="D10607" t="s">
        <v>116</v>
      </c>
      <c r="E10607" t="s">
        <v>150</v>
      </c>
      <c r="F10607" t="s">
        <v>1530</v>
      </c>
      <c r="G10607" t="s">
        <v>152</v>
      </c>
      <c r="H10607" t="s">
        <v>153</v>
      </c>
      <c r="I10607" t="s">
        <v>136</v>
      </c>
      <c r="J10607" t="s">
        <v>137</v>
      </c>
      <c r="K10607" t="s">
        <v>138</v>
      </c>
      <c r="L10607" t="s">
        <v>28682</v>
      </c>
      <c r="M10607" t="s">
        <v>28683</v>
      </c>
      <c r="N10607">
        <v>6.7500000000000004E-2</v>
      </c>
      <c r="O10607">
        <v>3</v>
      </c>
      <c r="P10607">
        <v>436</v>
      </c>
      <c r="Q10607">
        <v>20</v>
      </c>
      <c r="R10607">
        <v>23</v>
      </c>
      <c r="S10607">
        <v>14</v>
      </c>
      <c r="T10607">
        <v>27</v>
      </c>
      <c r="U10607">
        <v>1</v>
      </c>
      <c r="V10607">
        <v>0</v>
      </c>
      <c r="W10607">
        <v>4.3312500326400008E-2</v>
      </c>
      <c r="X10607">
        <v>3.8371858901165297</v>
      </c>
      <c r="Y10607">
        <v>1.0699437808328471</v>
      </c>
      <c r="Z10607">
        <v>0.29360025809187756</v>
      </c>
      <c r="AA10607">
        <v>20.478339761401319</v>
      </c>
      <c r="AB10607">
        <v>0.31400474684029001</v>
      </c>
      <c r="AC10607">
        <v>2.7443367175418683</v>
      </c>
      <c r="AD10607">
        <v>0</v>
      </c>
      <c r="AE10607">
        <v>28.780723655151128</v>
      </c>
    </row>
    <row r="10608" spans="1:31" x14ac:dyDescent="0.3">
      <c r="A10608">
        <v>2706737</v>
      </c>
      <c r="B10608">
        <v>1</v>
      </c>
      <c r="C10608" t="s">
        <v>80</v>
      </c>
      <c r="D10608" t="s">
        <v>82</v>
      </c>
      <c r="E10608" t="s">
        <v>173</v>
      </c>
      <c r="F10608" t="s">
        <v>28684</v>
      </c>
      <c r="G10608" t="s">
        <v>743</v>
      </c>
      <c r="H10608" t="s">
        <v>153</v>
      </c>
      <c r="I10608" t="s">
        <v>136</v>
      </c>
      <c r="J10608" t="s">
        <v>137</v>
      </c>
      <c r="K10608" t="s">
        <v>138</v>
      </c>
      <c r="L10608" t="s">
        <v>28685</v>
      </c>
      <c r="M10608" t="s">
        <v>28686</v>
      </c>
      <c r="N10608">
        <v>0.90991277699999995</v>
      </c>
      <c r="O10608">
        <v>0</v>
      </c>
      <c r="P10608">
        <v>5</v>
      </c>
      <c r="Q10608">
        <v>0</v>
      </c>
      <c r="R10608">
        <v>0</v>
      </c>
      <c r="S10608">
        <v>7</v>
      </c>
      <c r="T10608">
        <v>338</v>
      </c>
      <c r="U10608">
        <v>0</v>
      </c>
      <c r="V10608">
        <v>0</v>
      </c>
      <c r="W10608">
        <v>0</v>
      </c>
      <c r="X10608">
        <v>1.0963394200175627</v>
      </c>
      <c r="Y10608">
        <v>0</v>
      </c>
      <c r="Z10608">
        <v>0</v>
      </c>
      <c r="AA10608">
        <v>193.45667675355793</v>
      </c>
      <c r="AB10608">
        <v>259.88374015482651</v>
      </c>
      <c r="AC10608">
        <v>0</v>
      </c>
      <c r="AD10608">
        <v>0</v>
      </c>
      <c r="AE10608">
        <v>454.436756328402</v>
      </c>
    </row>
    <row r="10609" spans="1:31" x14ac:dyDescent="0.3">
      <c r="A10609">
        <v>2706801</v>
      </c>
      <c r="B10609">
        <v>2</v>
      </c>
      <c r="C10609" t="s">
        <v>80</v>
      </c>
      <c r="D10609" t="s">
        <v>105</v>
      </c>
      <c r="E10609" t="s">
        <v>132</v>
      </c>
      <c r="F10609" t="s">
        <v>28687</v>
      </c>
      <c r="G10609" t="s">
        <v>158</v>
      </c>
      <c r="H10609" t="s">
        <v>135</v>
      </c>
      <c r="I10609" t="s">
        <v>136</v>
      </c>
      <c r="J10609" t="s">
        <v>3</v>
      </c>
      <c r="K10609" t="s">
        <v>138</v>
      </c>
      <c r="L10609" t="s">
        <v>28183</v>
      </c>
      <c r="M10609" t="s">
        <v>28688</v>
      </c>
      <c r="N10609">
        <v>0.89194444399999995</v>
      </c>
      <c r="O10609">
        <v>0</v>
      </c>
      <c r="P10609">
        <v>439</v>
      </c>
      <c r="Q10609">
        <v>0</v>
      </c>
      <c r="R10609">
        <v>0</v>
      </c>
      <c r="S10609">
        <v>0</v>
      </c>
      <c r="T10609">
        <v>60</v>
      </c>
      <c r="U10609">
        <v>0</v>
      </c>
      <c r="V10609">
        <v>0</v>
      </c>
      <c r="W10609">
        <v>0</v>
      </c>
      <c r="X10609">
        <v>85.839361531043963</v>
      </c>
      <c r="Y10609">
        <v>0</v>
      </c>
      <c r="Z10609">
        <v>0</v>
      </c>
      <c r="AA10609">
        <v>0</v>
      </c>
      <c r="AB10609">
        <v>51.563985793199386</v>
      </c>
      <c r="AC10609">
        <v>0</v>
      </c>
      <c r="AD10609">
        <v>0</v>
      </c>
      <c r="AE10609">
        <v>137.40334732424336</v>
      </c>
    </row>
    <row r="10610" spans="1:31" x14ac:dyDescent="0.3">
      <c r="A10610">
        <v>2706880</v>
      </c>
      <c r="B10610">
        <v>1</v>
      </c>
      <c r="C10610" t="s">
        <v>81</v>
      </c>
      <c r="D10610" t="s">
        <v>118</v>
      </c>
      <c r="E10610" t="s">
        <v>213</v>
      </c>
      <c r="F10610" t="s">
        <v>4027</v>
      </c>
      <c r="G10610" t="s">
        <v>152</v>
      </c>
      <c r="H10610" t="s">
        <v>153</v>
      </c>
      <c r="I10610" t="s">
        <v>136</v>
      </c>
      <c r="J10610" t="s">
        <v>137</v>
      </c>
      <c r="K10610" t="s">
        <v>138</v>
      </c>
      <c r="L10610" t="s">
        <v>28689</v>
      </c>
      <c r="M10610" t="s">
        <v>28690</v>
      </c>
      <c r="N10610">
        <v>0.28111111100000002</v>
      </c>
      <c r="O10610">
        <v>0</v>
      </c>
      <c r="P10610">
        <v>0</v>
      </c>
      <c r="Q10610">
        <v>30</v>
      </c>
      <c r="R10610">
        <v>55</v>
      </c>
      <c r="S10610">
        <v>4</v>
      </c>
      <c r="T10610">
        <v>5</v>
      </c>
      <c r="U10610">
        <v>0</v>
      </c>
      <c r="V10610">
        <v>0</v>
      </c>
      <c r="W10610">
        <v>0</v>
      </c>
      <c r="X10610">
        <v>0</v>
      </c>
      <c r="Y10610">
        <v>1.0537752138267198</v>
      </c>
      <c r="Z10610">
        <v>0.57049723261116669</v>
      </c>
      <c r="AA10610">
        <v>5.32335190041732</v>
      </c>
      <c r="AB10610">
        <v>0</v>
      </c>
      <c r="AC10610">
        <v>0</v>
      </c>
      <c r="AD10610">
        <v>0</v>
      </c>
      <c r="AE10610">
        <v>6.947624346855207</v>
      </c>
    </row>
    <row r="10611" spans="1:31" x14ac:dyDescent="0.3">
      <c r="A10611">
        <v>2707046</v>
      </c>
      <c r="B10611">
        <v>1</v>
      </c>
      <c r="C10611" t="s">
        <v>81</v>
      </c>
      <c r="D10611" t="s">
        <v>120</v>
      </c>
      <c r="E10611" t="s">
        <v>156</v>
      </c>
      <c r="F10611" t="s">
        <v>28691</v>
      </c>
      <c r="G10611" t="s">
        <v>348</v>
      </c>
      <c r="H10611" t="s">
        <v>153</v>
      </c>
      <c r="I10611" t="s">
        <v>136</v>
      </c>
      <c r="J10611" t="s">
        <v>137</v>
      </c>
      <c r="K10611" t="s">
        <v>138</v>
      </c>
      <c r="L10611" t="s">
        <v>28692</v>
      </c>
      <c r="M10611" t="s">
        <v>28693</v>
      </c>
      <c r="N10611">
        <v>2.4166666659999998</v>
      </c>
      <c r="O10611">
        <v>0</v>
      </c>
      <c r="P10611">
        <v>321</v>
      </c>
      <c r="Q10611">
        <v>0</v>
      </c>
      <c r="R10611">
        <v>5</v>
      </c>
      <c r="S10611">
        <v>0</v>
      </c>
      <c r="T10611">
        <v>34</v>
      </c>
      <c r="U10611">
        <v>0</v>
      </c>
      <c r="V10611">
        <v>0</v>
      </c>
      <c r="W10611">
        <v>0</v>
      </c>
      <c r="X10611">
        <v>117.35025855564373</v>
      </c>
      <c r="Y10611">
        <v>0</v>
      </c>
      <c r="Z10611">
        <v>3.3980819729187632</v>
      </c>
      <c r="AA10611">
        <v>0</v>
      </c>
      <c r="AB10611">
        <v>23.843857859961894</v>
      </c>
      <c r="AC10611">
        <v>0</v>
      </c>
      <c r="AD10611">
        <v>0</v>
      </c>
      <c r="AE10611">
        <v>144.59219838852439</v>
      </c>
    </row>
    <row r="10612" spans="1:31" x14ac:dyDescent="0.3">
      <c r="A10612">
        <v>2706897</v>
      </c>
      <c r="B10612">
        <v>1</v>
      </c>
      <c r="C10612" t="s">
        <v>80</v>
      </c>
      <c r="D10612" t="s">
        <v>95</v>
      </c>
      <c r="E10612" t="s">
        <v>156</v>
      </c>
      <c r="F10612" t="s">
        <v>28694</v>
      </c>
      <c r="G10612" t="s">
        <v>185</v>
      </c>
      <c r="H10612" t="s">
        <v>153</v>
      </c>
      <c r="I10612" t="s">
        <v>136</v>
      </c>
      <c r="J10612" t="s">
        <v>137</v>
      </c>
      <c r="K10612" t="s">
        <v>138</v>
      </c>
      <c r="L10612" t="s">
        <v>28695</v>
      </c>
      <c r="M10612" t="s">
        <v>28696</v>
      </c>
      <c r="N10612">
        <v>4.5525000000000002</v>
      </c>
      <c r="O10612">
        <v>2</v>
      </c>
      <c r="P10612">
        <v>0</v>
      </c>
      <c r="Q10612">
        <v>0</v>
      </c>
      <c r="R10612">
        <v>0</v>
      </c>
      <c r="S10612">
        <v>2</v>
      </c>
      <c r="T10612">
        <v>1</v>
      </c>
      <c r="U10612">
        <v>0</v>
      </c>
      <c r="V10612">
        <v>0</v>
      </c>
      <c r="W10612">
        <v>38.305220467168141</v>
      </c>
      <c r="X10612">
        <v>0</v>
      </c>
      <c r="Y10612">
        <v>0</v>
      </c>
      <c r="Z10612">
        <v>0</v>
      </c>
      <c r="AA10612">
        <v>198.47047327355668</v>
      </c>
      <c r="AB10612">
        <v>8.2955459413510049</v>
      </c>
      <c r="AC10612">
        <v>0</v>
      </c>
      <c r="AD10612">
        <v>0</v>
      </c>
      <c r="AE10612">
        <v>245.07123968207583</v>
      </c>
    </row>
    <row r="10613" spans="1:31" x14ac:dyDescent="0.3">
      <c r="A10613">
        <v>2707252</v>
      </c>
      <c r="B10613">
        <v>1</v>
      </c>
      <c r="C10613" t="s">
        <v>81</v>
      </c>
      <c r="D10613" t="s">
        <v>118</v>
      </c>
      <c r="E10613" t="s">
        <v>156</v>
      </c>
      <c r="F10613" t="s">
        <v>6450</v>
      </c>
      <c r="G10613" t="s">
        <v>152</v>
      </c>
      <c r="H10613" t="s">
        <v>153</v>
      </c>
      <c r="I10613" t="s">
        <v>136</v>
      </c>
      <c r="J10613" t="s">
        <v>137</v>
      </c>
      <c r="K10613" t="s">
        <v>138</v>
      </c>
      <c r="L10613" t="s">
        <v>28697</v>
      </c>
      <c r="M10613" t="s">
        <v>28698</v>
      </c>
      <c r="N10613">
        <v>0.40888888800000001</v>
      </c>
      <c r="O10613">
        <v>2</v>
      </c>
      <c r="P10613">
        <v>2868</v>
      </c>
      <c r="Q10613">
        <v>15</v>
      </c>
      <c r="R10613">
        <v>79</v>
      </c>
      <c r="S10613">
        <v>22</v>
      </c>
      <c r="T10613">
        <v>335</v>
      </c>
      <c r="U10613">
        <v>4</v>
      </c>
      <c r="V10613">
        <v>1</v>
      </c>
      <c r="W10613">
        <v>0.3774374488413334</v>
      </c>
      <c r="X10613">
        <v>210.38946763571752</v>
      </c>
      <c r="Y10613">
        <v>2.4594684916718936</v>
      </c>
      <c r="Z10613">
        <v>10.408962293234559</v>
      </c>
      <c r="AA10613">
        <v>99.605606163470895</v>
      </c>
      <c r="AB10613">
        <v>94.487528965936775</v>
      </c>
      <c r="AC10613">
        <v>449.0042394397704</v>
      </c>
      <c r="AD10613">
        <v>3.6396731317257607</v>
      </c>
      <c r="AE10613">
        <v>870.37238357036915</v>
      </c>
    </row>
    <row r="10614" spans="1:31" x14ac:dyDescent="0.3">
      <c r="A10614">
        <v>2706966</v>
      </c>
      <c r="B10614">
        <v>1</v>
      </c>
      <c r="C10614" t="s">
        <v>80</v>
      </c>
      <c r="D10614" t="s">
        <v>85</v>
      </c>
      <c r="E10614" t="s">
        <v>156</v>
      </c>
      <c r="F10614" t="s">
        <v>28699</v>
      </c>
      <c r="G10614" t="s">
        <v>300</v>
      </c>
      <c r="H10614" t="s">
        <v>153</v>
      </c>
      <c r="I10614" t="s">
        <v>136</v>
      </c>
      <c r="J10614" t="s">
        <v>137</v>
      </c>
      <c r="K10614" t="s">
        <v>210</v>
      </c>
      <c r="L10614" t="s">
        <v>28700</v>
      </c>
      <c r="M10614" t="s">
        <v>28701</v>
      </c>
      <c r="N10614">
        <v>3.3191666660000001</v>
      </c>
      <c r="O10614">
        <v>0</v>
      </c>
      <c r="P10614">
        <v>4789</v>
      </c>
      <c r="Q10614">
        <v>0</v>
      </c>
      <c r="R10614">
        <v>0</v>
      </c>
      <c r="S10614">
        <v>0</v>
      </c>
      <c r="T10614">
        <v>695</v>
      </c>
      <c r="U10614">
        <v>0</v>
      </c>
      <c r="V10614">
        <v>0</v>
      </c>
      <c r="W10614">
        <v>0</v>
      </c>
      <c r="X10614">
        <v>3006.0668149258368</v>
      </c>
      <c r="Y10614">
        <v>0</v>
      </c>
      <c r="Z10614">
        <v>0</v>
      </c>
      <c r="AA10614">
        <v>0</v>
      </c>
      <c r="AB10614">
        <v>2539.5999193266507</v>
      </c>
      <c r="AC10614">
        <v>0</v>
      </c>
      <c r="AD10614">
        <v>0</v>
      </c>
      <c r="AE10614">
        <v>5545.666734252487</v>
      </c>
    </row>
    <row r="10615" spans="1:31" x14ac:dyDescent="0.3">
      <c r="A10615">
        <v>2706846</v>
      </c>
      <c r="B10615">
        <v>1</v>
      </c>
      <c r="C10615" t="s">
        <v>80</v>
      </c>
      <c r="D10615" t="s">
        <v>99</v>
      </c>
      <c r="E10615" t="s">
        <v>150</v>
      </c>
      <c r="F10615" t="s">
        <v>791</v>
      </c>
      <c r="G10615" t="s">
        <v>300</v>
      </c>
      <c r="H10615" t="s">
        <v>153</v>
      </c>
      <c r="I10615" t="s">
        <v>136</v>
      </c>
      <c r="J10615" t="s">
        <v>137</v>
      </c>
      <c r="K10615" t="s">
        <v>210</v>
      </c>
      <c r="L10615" t="s">
        <v>28702</v>
      </c>
      <c r="M10615" t="s">
        <v>28703</v>
      </c>
      <c r="N10615">
        <v>3.0805555550000001</v>
      </c>
      <c r="O10615">
        <v>4</v>
      </c>
      <c r="P10615">
        <v>944</v>
      </c>
      <c r="Q10615">
        <v>14</v>
      </c>
      <c r="R10615">
        <v>134</v>
      </c>
      <c r="S10615">
        <v>20</v>
      </c>
      <c r="T10615">
        <v>83</v>
      </c>
      <c r="U10615">
        <v>0</v>
      </c>
      <c r="V10615">
        <v>4</v>
      </c>
      <c r="W10615">
        <v>27.227246655258039</v>
      </c>
      <c r="X10615">
        <v>362.80478580512067</v>
      </c>
      <c r="Y10615">
        <v>136.99920985206148</v>
      </c>
      <c r="Z10615">
        <v>86.518533388301023</v>
      </c>
      <c r="AA10615">
        <v>304.52383974905678</v>
      </c>
      <c r="AB10615">
        <v>97.365729169119916</v>
      </c>
      <c r="AC10615">
        <v>0</v>
      </c>
      <c r="AD10615">
        <v>33.911441143707272</v>
      </c>
      <c r="AE10615">
        <v>1049.3507857626253</v>
      </c>
    </row>
    <row r="10616" spans="1:31" x14ac:dyDescent="0.3">
      <c r="A10616">
        <v>2707387</v>
      </c>
      <c r="B10616">
        <v>1</v>
      </c>
      <c r="C10616" t="s">
        <v>80</v>
      </c>
      <c r="D10616" t="s">
        <v>82</v>
      </c>
      <c r="E10616" t="s">
        <v>145</v>
      </c>
      <c r="F10616" t="s">
        <v>28704</v>
      </c>
      <c r="G10616" t="s">
        <v>230</v>
      </c>
      <c r="H10616" t="s">
        <v>135</v>
      </c>
      <c r="I10616" t="s">
        <v>136</v>
      </c>
      <c r="J10616" t="s">
        <v>137</v>
      </c>
      <c r="K10616" t="s">
        <v>138</v>
      </c>
      <c r="L10616" t="s">
        <v>28705</v>
      </c>
      <c r="M10616" t="s">
        <v>28706</v>
      </c>
      <c r="N10616">
        <v>1.501666666</v>
      </c>
      <c r="O10616">
        <v>0</v>
      </c>
      <c r="P10616">
        <v>1</v>
      </c>
      <c r="Q10616">
        <v>0</v>
      </c>
      <c r="R10616">
        <v>0</v>
      </c>
      <c r="S10616">
        <v>0</v>
      </c>
      <c r="T10616">
        <v>0</v>
      </c>
      <c r="U10616">
        <v>0</v>
      </c>
      <c r="V10616">
        <v>0</v>
      </c>
      <c r="W10616">
        <v>0</v>
      </c>
      <c r="X10616">
        <v>0.84339291141864003</v>
      </c>
      <c r="Y10616">
        <v>0</v>
      </c>
      <c r="Z10616">
        <v>0</v>
      </c>
      <c r="AA10616">
        <v>0</v>
      </c>
      <c r="AB10616">
        <v>0</v>
      </c>
      <c r="AC10616">
        <v>0</v>
      </c>
      <c r="AD10616">
        <v>0</v>
      </c>
      <c r="AE10616">
        <v>0.84339291141864003</v>
      </c>
    </row>
    <row r="10617" spans="1:31" x14ac:dyDescent="0.3">
      <c r="A10617">
        <v>2706823</v>
      </c>
      <c r="B10617">
        <v>1</v>
      </c>
      <c r="C10617" t="s">
        <v>80</v>
      </c>
      <c r="D10617" t="s">
        <v>90</v>
      </c>
      <c r="E10617" t="s">
        <v>161</v>
      </c>
      <c r="F10617" t="s">
        <v>28707</v>
      </c>
      <c r="G10617" t="s">
        <v>300</v>
      </c>
      <c r="H10617" t="s">
        <v>135</v>
      </c>
      <c r="I10617" t="s">
        <v>136</v>
      </c>
      <c r="J10617" t="s">
        <v>137</v>
      </c>
      <c r="K10617" t="s">
        <v>210</v>
      </c>
      <c r="L10617" t="s">
        <v>28708</v>
      </c>
      <c r="M10617" t="s">
        <v>28709</v>
      </c>
      <c r="N10617">
        <v>4.5791666659999999</v>
      </c>
      <c r="O10617">
        <v>0</v>
      </c>
      <c r="P10617">
        <v>127</v>
      </c>
      <c r="Q10617">
        <v>0</v>
      </c>
      <c r="R10617">
        <v>0</v>
      </c>
      <c r="S10617">
        <v>0</v>
      </c>
      <c r="T10617">
        <v>5</v>
      </c>
      <c r="U10617">
        <v>0</v>
      </c>
      <c r="V10617">
        <v>0</v>
      </c>
      <c r="W10617">
        <v>0</v>
      </c>
      <c r="X10617">
        <v>112.28333958876696</v>
      </c>
      <c r="Y10617">
        <v>0</v>
      </c>
      <c r="Z10617">
        <v>0</v>
      </c>
      <c r="AA10617">
        <v>0</v>
      </c>
      <c r="AB10617">
        <v>3.0832817776697476</v>
      </c>
      <c r="AC10617">
        <v>0</v>
      </c>
      <c r="AD10617">
        <v>0</v>
      </c>
      <c r="AE10617">
        <v>115.36662136643672</v>
      </c>
    </row>
    <row r="10618" spans="1:31" x14ac:dyDescent="0.3">
      <c r="A10618">
        <v>2707364</v>
      </c>
      <c r="B10618">
        <v>1</v>
      </c>
      <c r="C10618" t="s">
        <v>80</v>
      </c>
      <c r="D10618" t="s">
        <v>101</v>
      </c>
      <c r="E10618" t="s">
        <v>156</v>
      </c>
      <c r="F10618" t="s">
        <v>7543</v>
      </c>
      <c r="G10618" t="s">
        <v>185</v>
      </c>
      <c r="H10618" t="s">
        <v>153</v>
      </c>
      <c r="I10618" t="s">
        <v>136</v>
      </c>
      <c r="J10618" t="s">
        <v>137</v>
      </c>
      <c r="K10618" t="s">
        <v>138</v>
      </c>
      <c r="L10618" t="s">
        <v>28710</v>
      </c>
      <c r="M10618" t="s">
        <v>28711</v>
      </c>
      <c r="N10618">
        <v>2.088333333</v>
      </c>
      <c r="O10618">
        <v>14</v>
      </c>
      <c r="P10618">
        <v>39</v>
      </c>
      <c r="Q10618">
        <v>17</v>
      </c>
      <c r="R10618">
        <v>0</v>
      </c>
      <c r="S10618">
        <v>9</v>
      </c>
      <c r="T10618">
        <v>1</v>
      </c>
      <c r="U10618">
        <v>0</v>
      </c>
      <c r="V10618">
        <v>0</v>
      </c>
      <c r="W10618">
        <v>47.432800890497141</v>
      </c>
      <c r="X10618">
        <v>18.467461540766674</v>
      </c>
      <c r="Y10618">
        <v>13.430544618783337</v>
      </c>
      <c r="Z10618">
        <v>0</v>
      </c>
      <c r="AA10618">
        <v>24.701519583642622</v>
      </c>
      <c r="AB10618">
        <v>2.4674631128516671</v>
      </c>
      <c r="AC10618">
        <v>0</v>
      </c>
      <c r="AD10618">
        <v>0</v>
      </c>
      <c r="AE10618">
        <v>106.49978974654144</v>
      </c>
    </row>
    <row r="10619" spans="1:31" x14ac:dyDescent="0.3">
      <c r="A10619">
        <v>2706700</v>
      </c>
      <c r="B10619">
        <v>1</v>
      </c>
      <c r="C10619" t="s">
        <v>80</v>
      </c>
      <c r="D10619" t="s">
        <v>108</v>
      </c>
      <c r="E10619" t="s">
        <v>213</v>
      </c>
      <c r="F10619" t="s">
        <v>28712</v>
      </c>
      <c r="G10619" t="s">
        <v>152</v>
      </c>
      <c r="H10619" t="s">
        <v>153</v>
      </c>
      <c r="I10619" t="s">
        <v>136</v>
      </c>
      <c r="J10619" t="s">
        <v>137</v>
      </c>
      <c r="K10619" t="s">
        <v>138</v>
      </c>
      <c r="L10619" t="s">
        <v>28713</v>
      </c>
      <c r="M10619" t="s">
        <v>28714</v>
      </c>
      <c r="N10619">
        <v>0.641666666</v>
      </c>
      <c r="O10619">
        <v>0</v>
      </c>
      <c r="P10619">
        <v>696</v>
      </c>
      <c r="Q10619">
        <v>0</v>
      </c>
      <c r="R10619">
        <v>239</v>
      </c>
      <c r="S10619">
        <v>3</v>
      </c>
      <c r="T10619">
        <v>146</v>
      </c>
      <c r="U10619">
        <v>0</v>
      </c>
      <c r="V10619">
        <v>0</v>
      </c>
      <c r="W10619">
        <v>0</v>
      </c>
      <c r="X10619">
        <v>72.732621970202473</v>
      </c>
      <c r="Y10619">
        <v>0</v>
      </c>
      <c r="Z10619">
        <v>39.945318128452271</v>
      </c>
      <c r="AA10619">
        <v>5.0661371911535005</v>
      </c>
      <c r="AB10619">
        <v>54.224155775212488</v>
      </c>
      <c r="AC10619">
        <v>0</v>
      </c>
      <c r="AD10619">
        <v>0</v>
      </c>
      <c r="AE10619">
        <v>171.96823306502074</v>
      </c>
    </row>
    <row r="10620" spans="1:31" x14ac:dyDescent="0.3">
      <c r="A10620">
        <v>2706932</v>
      </c>
      <c r="B10620">
        <v>1</v>
      </c>
      <c r="C10620" t="s">
        <v>80</v>
      </c>
      <c r="D10620" t="s">
        <v>93</v>
      </c>
      <c r="E10620" t="s">
        <v>145</v>
      </c>
      <c r="F10620" t="s">
        <v>28715</v>
      </c>
      <c r="G10620" t="s">
        <v>147</v>
      </c>
      <c r="H10620" t="s">
        <v>135</v>
      </c>
      <c r="I10620" t="s">
        <v>136</v>
      </c>
      <c r="J10620" t="s">
        <v>137</v>
      </c>
      <c r="K10620" t="s">
        <v>138</v>
      </c>
      <c r="L10620" t="s">
        <v>28716</v>
      </c>
      <c r="M10620" t="s">
        <v>28717</v>
      </c>
      <c r="N10620">
        <v>0.90277777699999995</v>
      </c>
      <c r="O10620">
        <v>0</v>
      </c>
      <c r="P10620">
        <v>6</v>
      </c>
      <c r="Q10620">
        <v>0</v>
      </c>
      <c r="R10620">
        <v>0</v>
      </c>
      <c r="S10620">
        <v>0</v>
      </c>
      <c r="T10620">
        <v>1</v>
      </c>
      <c r="U10620">
        <v>0</v>
      </c>
      <c r="V10620">
        <v>0</v>
      </c>
      <c r="W10620">
        <v>0</v>
      </c>
      <c r="X10620">
        <v>1.0837370474433334</v>
      </c>
      <c r="Y10620">
        <v>0</v>
      </c>
      <c r="Z10620">
        <v>0</v>
      </c>
      <c r="AA10620">
        <v>0</v>
      </c>
      <c r="AB10620">
        <v>1.4212939019166668</v>
      </c>
      <c r="AC10620">
        <v>0</v>
      </c>
      <c r="AD10620">
        <v>0</v>
      </c>
      <c r="AE10620">
        <v>2.50503094936</v>
      </c>
    </row>
    <row r="10621" spans="1:31" x14ac:dyDescent="0.3">
      <c r="A10621">
        <v>2707078</v>
      </c>
      <c r="B10621">
        <v>1</v>
      </c>
      <c r="C10621" t="s">
        <v>81</v>
      </c>
      <c r="D10621" t="s">
        <v>128</v>
      </c>
      <c r="E10621" t="s">
        <v>145</v>
      </c>
      <c r="F10621" t="s">
        <v>28718</v>
      </c>
      <c r="G10621" t="s">
        <v>147</v>
      </c>
      <c r="H10621" t="s">
        <v>135</v>
      </c>
      <c r="I10621" t="s">
        <v>136</v>
      </c>
      <c r="J10621" t="s">
        <v>137</v>
      </c>
      <c r="K10621" t="s">
        <v>138</v>
      </c>
      <c r="L10621" t="s">
        <v>28719</v>
      </c>
      <c r="M10621" t="s">
        <v>28720</v>
      </c>
      <c r="N10621">
        <v>0.59166666599999995</v>
      </c>
      <c r="O10621">
        <v>0</v>
      </c>
      <c r="P10621">
        <v>10</v>
      </c>
      <c r="Q10621">
        <v>0</v>
      </c>
      <c r="R10621">
        <v>0</v>
      </c>
      <c r="S10621">
        <v>0</v>
      </c>
      <c r="T10621">
        <v>2</v>
      </c>
      <c r="U10621">
        <v>0</v>
      </c>
      <c r="V10621">
        <v>0</v>
      </c>
      <c r="W10621">
        <v>0</v>
      </c>
      <c r="X10621">
        <v>1.6576663715728801</v>
      </c>
      <c r="Y10621">
        <v>0</v>
      </c>
      <c r="Z10621">
        <v>0</v>
      </c>
      <c r="AA10621">
        <v>0</v>
      </c>
      <c r="AB10621">
        <v>1.7044684830809302</v>
      </c>
      <c r="AC10621">
        <v>0</v>
      </c>
      <c r="AD10621">
        <v>0</v>
      </c>
      <c r="AE10621">
        <v>3.3621348546538101</v>
      </c>
    </row>
    <row r="10622" spans="1:31" x14ac:dyDescent="0.3">
      <c r="A10622">
        <v>2706886</v>
      </c>
      <c r="B10622">
        <v>1</v>
      </c>
      <c r="C10622" t="s">
        <v>80</v>
      </c>
      <c r="D10622" t="s">
        <v>95</v>
      </c>
      <c r="E10622" t="s">
        <v>145</v>
      </c>
      <c r="F10622" t="s">
        <v>28721</v>
      </c>
      <c r="G10622" t="s">
        <v>147</v>
      </c>
      <c r="H10622" t="s">
        <v>135</v>
      </c>
      <c r="I10622" t="s">
        <v>136</v>
      </c>
      <c r="J10622" t="s">
        <v>137</v>
      </c>
      <c r="K10622" t="s">
        <v>138</v>
      </c>
      <c r="L10622" t="s">
        <v>28722</v>
      </c>
      <c r="M10622" t="s">
        <v>28723</v>
      </c>
      <c r="N10622">
        <v>2.0305555549999998</v>
      </c>
      <c r="O10622">
        <v>0</v>
      </c>
      <c r="P10622">
        <v>11</v>
      </c>
      <c r="Q10622">
        <v>0</v>
      </c>
      <c r="R10622">
        <v>0</v>
      </c>
      <c r="S10622">
        <v>0</v>
      </c>
      <c r="T10622">
        <v>0</v>
      </c>
      <c r="U10622">
        <v>0</v>
      </c>
      <c r="V10622">
        <v>0</v>
      </c>
      <c r="W10622">
        <v>0</v>
      </c>
      <c r="X10622">
        <v>5.0013314933953801</v>
      </c>
      <c r="Y10622">
        <v>0</v>
      </c>
      <c r="Z10622">
        <v>0</v>
      </c>
      <c r="AA10622">
        <v>0</v>
      </c>
      <c r="AB10622">
        <v>0</v>
      </c>
      <c r="AC10622">
        <v>0</v>
      </c>
      <c r="AD10622">
        <v>0</v>
      </c>
      <c r="AE10622">
        <v>5.0013314933953801</v>
      </c>
    </row>
    <row r="10623" spans="1:31" x14ac:dyDescent="0.3">
      <c r="A10623">
        <v>2706637</v>
      </c>
      <c r="B10623">
        <v>1</v>
      </c>
      <c r="C10623" t="s">
        <v>80</v>
      </c>
      <c r="D10623" t="s">
        <v>96</v>
      </c>
      <c r="E10623" t="s">
        <v>156</v>
      </c>
      <c r="F10623" t="s">
        <v>26313</v>
      </c>
      <c r="G10623" t="s">
        <v>185</v>
      </c>
      <c r="H10623" t="s">
        <v>153</v>
      </c>
      <c r="I10623" t="s">
        <v>136</v>
      </c>
      <c r="J10623" t="s">
        <v>137</v>
      </c>
      <c r="K10623" t="s">
        <v>138</v>
      </c>
      <c r="L10623" t="s">
        <v>28724</v>
      </c>
      <c r="M10623" t="s">
        <v>28725</v>
      </c>
      <c r="N10623">
        <v>3.6688888880000001</v>
      </c>
      <c r="O10623">
        <v>0</v>
      </c>
      <c r="P10623">
        <v>0</v>
      </c>
      <c r="Q10623">
        <v>0</v>
      </c>
      <c r="R10623">
        <v>0</v>
      </c>
      <c r="S10623">
        <v>1</v>
      </c>
      <c r="T10623">
        <v>0</v>
      </c>
      <c r="U10623">
        <v>1</v>
      </c>
      <c r="V10623">
        <v>0</v>
      </c>
      <c r="W10623">
        <v>0</v>
      </c>
      <c r="X10623">
        <v>0</v>
      </c>
      <c r="Y10623">
        <v>0</v>
      </c>
      <c r="Z10623">
        <v>0</v>
      </c>
      <c r="AA10623">
        <v>3.4059793441008335</v>
      </c>
      <c r="AB10623">
        <v>0</v>
      </c>
      <c r="AC10623">
        <v>80.910750728053003</v>
      </c>
      <c r="AD10623">
        <v>0</v>
      </c>
      <c r="AE10623">
        <v>84.316730072153831</v>
      </c>
    </row>
    <row r="10624" spans="1:31" x14ac:dyDescent="0.3">
      <c r="A10624">
        <v>2706926</v>
      </c>
      <c r="B10624">
        <v>1</v>
      </c>
      <c r="C10624" t="s">
        <v>81</v>
      </c>
      <c r="D10624" t="s">
        <v>126</v>
      </c>
      <c r="E10624" t="s">
        <v>156</v>
      </c>
      <c r="F10624" t="s">
        <v>27227</v>
      </c>
      <c r="G10624" t="s">
        <v>185</v>
      </c>
      <c r="H10624" t="s">
        <v>153</v>
      </c>
      <c r="I10624" t="s">
        <v>136</v>
      </c>
      <c r="J10624" t="s">
        <v>137</v>
      </c>
      <c r="K10624" t="s">
        <v>138</v>
      </c>
      <c r="L10624" t="s">
        <v>28726</v>
      </c>
      <c r="M10624" t="s">
        <v>28727</v>
      </c>
      <c r="N10624">
        <v>1.003055555</v>
      </c>
      <c r="O10624">
        <v>2</v>
      </c>
      <c r="P10624">
        <v>175</v>
      </c>
      <c r="Q10624">
        <v>7</v>
      </c>
      <c r="R10624">
        <v>72</v>
      </c>
      <c r="S10624">
        <v>1</v>
      </c>
      <c r="T10624">
        <v>7</v>
      </c>
      <c r="U10624">
        <v>0</v>
      </c>
      <c r="V10624">
        <v>0</v>
      </c>
      <c r="W10624">
        <v>0.38253228489500002</v>
      </c>
      <c r="X10624">
        <v>17.090393626647767</v>
      </c>
      <c r="Y10624">
        <v>40.260467775256792</v>
      </c>
      <c r="Z10624">
        <v>52.425473546592947</v>
      </c>
      <c r="AA10624">
        <v>1.4239097137908334</v>
      </c>
      <c r="AB10624">
        <v>5.6108513359918</v>
      </c>
      <c r="AC10624">
        <v>0</v>
      </c>
      <c r="AD10624">
        <v>0</v>
      </c>
      <c r="AE10624">
        <v>117.19362828317513</v>
      </c>
    </row>
    <row r="10625" spans="1:31" x14ac:dyDescent="0.3">
      <c r="A10625">
        <v>2706783</v>
      </c>
      <c r="B10625">
        <v>1</v>
      </c>
      <c r="C10625" t="s">
        <v>80</v>
      </c>
      <c r="D10625" t="s">
        <v>93</v>
      </c>
      <c r="E10625" t="s">
        <v>156</v>
      </c>
      <c r="F10625" t="s">
        <v>28728</v>
      </c>
      <c r="G10625" t="s">
        <v>152</v>
      </c>
      <c r="H10625" t="s">
        <v>153</v>
      </c>
      <c r="I10625" t="s">
        <v>136</v>
      </c>
      <c r="J10625" t="s">
        <v>137</v>
      </c>
      <c r="K10625" t="s">
        <v>138</v>
      </c>
      <c r="L10625" t="s">
        <v>28729</v>
      </c>
      <c r="M10625" t="s">
        <v>28730</v>
      </c>
      <c r="N10625">
        <v>0.103333333</v>
      </c>
      <c r="O10625">
        <v>0</v>
      </c>
      <c r="P10625">
        <v>2231</v>
      </c>
      <c r="Q10625">
        <v>0</v>
      </c>
      <c r="R10625">
        <v>0</v>
      </c>
      <c r="S10625">
        <v>4</v>
      </c>
      <c r="T10625">
        <v>241</v>
      </c>
      <c r="U10625">
        <v>0</v>
      </c>
      <c r="V10625">
        <v>0</v>
      </c>
      <c r="W10625">
        <v>0</v>
      </c>
      <c r="X10625">
        <v>40.603556364783657</v>
      </c>
      <c r="Y10625">
        <v>0</v>
      </c>
      <c r="Z10625">
        <v>0</v>
      </c>
      <c r="AA10625">
        <v>4.6198240149952792</v>
      </c>
      <c r="AB10625">
        <v>25.906242364808257</v>
      </c>
      <c r="AC10625">
        <v>0</v>
      </c>
      <c r="AD10625">
        <v>0</v>
      </c>
      <c r="AE10625">
        <v>71.129622744587195</v>
      </c>
    </row>
    <row r="10626" spans="1:31" x14ac:dyDescent="0.3">
      <c r="A10626">
        <v>2706849</v>
      </c>
      <c r="B10626">
        <v>1</v>
      </c>
      <c r="C10626" t="s">
        <v>81</v>
      </c>
      <c r="D10626" t="s">
        <v>128</v>
      </c>
      <c r="E10626" t="s">
        <v>132</v>
      </c>
      <c r="F10626" t="s">
        <v>28731</v>
      </c>
      <c r="G10626" t="s">
        <v>300</v>
      </c>
      <c r="H10626" t="s">
        <v>135</v>
      </c>
      <c r="I10626" t="s">
        <v>136</v>
      </c>
      <c r="J10626" t="s">
        <v>137</v>
      </c>
      <c r="K10626" t="s">
        <v>210</v>
      </c>
      <c r="L10626" t="s">
        <v>28732</v>
      </c>
      <c r="M10626" t="s">
        <v>28733</v>
      </c>
      <c r="N10626">
        <v>5.5047222219999998</v>
      </c>
      <c r="O10626">
        <v>0</v>
      </c>
      <c r="P10626">
        <v>823</v>
      </c>
      <c r="Q10626">
        <v>0</v>
      </c>
      <c r="R10626">
        <v>7</v>
      </c>
      <c r="S10626">
        <v>0</v>
      </c>
      <c r="T10626">
        <v>40</v>
      </c>
      <c r="U10626">
        <v>0</v>
      </c>
      <c r="V10626">
        <v>0</v>
      </c>
      <c r="W10626">
        <v>0</v>
      </c>
      <c r="X10626">
        <v>782.16850499370071</v>
      </c>
      <c r="Y10626">
        <v>0</v>
      </c>
      <c r="Z10626">
        <v>5.6365646856139335</v>
      </c>
      <c r="AA10626">
        <v>0</v>
      </c>
      <c r="AB10626">
        <v>219.45281937579824</v>
      </c>
      <c r="AC10626">
        <v>0</v>
      </c>
      <c r="AD10626">
        <v>0</v>
      </c>
      <c r="AE10626">
        <v>1007.2578890551129</v>
      </c>
    </row>
    <row r="10627" spans="1:31" x14ac:dyDescent="0.3">
      <c r="A10627">
        <v>2707347</v>
      </c>
      <c r="B10627">
        <v>1</v>
      </c>
      <c r="C10627" t="s">
        <v>80</v>
      </c>
      <c r="D10627" t="s">
        <v>92</v>
      </c>
      <c r="E10627" t="s">
        <v>145</v>
      </c>
      <c r="F10627" t="s">
        <v>28734</v>
      </c>
      <c r="G10627" t="s">
        <v>181</v>
      </c>
      <c r="H10627" t="s">
        <v>135</v>
      </c>
      <c r="I10627" t="s">
        <v>136</v>
      </c>
      <c r="J10627" t="s">
        <v>137</v>
      </c>
      <c r="K10627" t="s">
        <v>138</v>
      </c>
      <c r="L10627" t="s">
        <v>28735</v>
      </c>
      <c r="M10627" t="s">
        <v>28736</v>
      </c>
      <c r="N10627">
        <v>3.2355555549999999</v>
      </c>
      <c r="O10627">
        <v>0</v>
      </c>
      <c r="P10627">
        <v>0</v>
      </c>
      <c r="Q10627">
        <v>0</v>
      </c>
      <c r="R10627">
        <v>0</v>
      </c>
      <c r="S10627">
        <v>0</v>
      </c>
      <c r="T10627">
        <v>1</v>
      </c>
      <c r="U10627">
        <v>0</v>
      </c>
      <c r="V10627">
        <v>0</v>
      </c>
      <c r="W10627">
        <v>0</v>
      </c>
      <c r="X10627">
        <v>0</v>
      </c>
      <c r="Y10627">
        <v>0</v>
      </c>
      <c r="Z10627">
        <v>0</v>
      </c>
      <c r="AA10627">
        <v>0</v>
      </c>
      <c r="AB10627">
        <v>94.859302182088854</v>
      </c>
      <c r="AC10627">
        <v>0</v>
      </c>
      <c r="AD10627">
        <v>0</v>
      </c>
      <c r="AE10627">
        <v>94.859302182088854</v>
      </c>
    </row>
    <row r="10628" spans="1:31" x14ac:dyDescent="0.3">
      <c r="A10628">
        <v>2706720</v>
      </c>
      <c r="B10628">
        <v>1</v>
      </c>
      <c r="C10628" t="s">
        <v>80</v>
      </c>
      <c r="D10628" t="s">
        <v>103</v>
      </c>
      <c r="E10628" t="s">
        <v>156</v>
      </c>
      <c r="F10628" t="s">
        <v>28737</v>
      </c>
      <c r="G10628" t="s">
        <v>152</v>
      </c>
      <c r="H10628" t="s">
        <v>153</v>
      </c>
      <c r="I10628" t="s">
        <v>136</v>
      </c>
      <c r="J10628" t="s">
        <v>137</v>
      </c>
      <c r="K10628" t="s">
        <v>138</v>
      </c>
      <c r="L10628" t="s">
        <v>28738</v>
      </c>
      <c r="M10628" t="s">
        <v>28739</v>
      </c>
      <c r="N10628">
        <v>0.68638888799999997</v>
      </c>
      <c r="O10628">
        <v>0</v>
      </c>
      <c r="P10628">
        <v>0</v>
      </c>
      <c r="Q10628">
        <v>0</v>
      </c>
      <c r="R10628">
        <v>0</v>
      </c>
      <c r="S10628">
        <v>1</v>
      </c>
      <c r="T10628">
        <v>0</v>
      </c>
      <c r="U10628">
        <v>0</v>
      </c>
      <c r="V10628">
        <v>0</v>
      </c>
      <c r="W10628">
        <v>0</v>
      </c>
      <c r="X10628">
        <v>0</v>
      </c>
      <c r="Y10628">
        <v>0</v>
      </c>
      <c r="Z10628">
        <v>0</v>
      </c>
      <c r="AA10628">
        <v>495.45142955077256</v>
      </c>
      <c r="AB10628">
        <v>0</v>
      </c>
      <c r="AC10628">
        <v>0</v>
      </c>
      <c r="AD10628">
        <v>0</v>
      </c>
      <c r="AE10628">
        <v>495.45142955077256</v>
      </c>
    </row>
    <row r="10629" spans="1:31" x14ac:dyDescent="0.3">
      <c r="A10629">
        <v>2706763</v>
      </c>
      <c r="B10629">
        <v>1</v>
      </c>
      <c r="C10629" t="s">
        <v>80</v>
      </c>
      <c r="D10629" t="s">
        <v>83</v>
      </c>
      <c r="E10629" t="s">
        <v>156</v>
      </c>
      <c r="F10629" t="s">
        <v>5395</v>
      </c>
      <c r="G10629" t="s">
        <v>565</v>
      </c>
      <c r="H10629" t="s">
        <v>153</v>
      </c>
      <c r="I10629" t="s">
        <v>136</v>
      </c>
      <c r="J10629" t="s">
        <v>137</v>
      </c>
      <c r="K10629" t="s">
        <v>138</v>
      </c>
      <c r="L10629" t="s">
        <v>28740</v>
      </c>
      <c r="M10629" t="s">
        <v>28665</v>
      </c>
      <c r="N10629">
        <v>1.8177777770000001</v>
      </c>
      <c r="O10629">
        <v>0</v>
      </c>
      <c r="P10629">
        <v>1844</v>
      </c>
      <c r="Q10629">
        <v>0</v>
      </c>
      <c r="R10629">
        <v>0</v>
      </c>
      <c r="S10629">
        <v>0</v>
      </c>
      <c r="T10629">
        <v>71</v>
      </c>
      <c r="U10629">
        <v>0</v>
      </c>
      <c r="V10629">
        <v>0</v>
      </c>
      <c r="W10629">
        <v>0</v>
      </c>
      <c r="X10629">
        <v>761.5669672161531</v>
      </c>
      <c r="Y10629">
        <v>0</v>
      </c>
      <c r="Z10629">
        <v>0</v>
      </c>
      <c r="AA10629">
        <v>0</v>
      </c>
      <c r="AB10629">
        <v>129.03703322489088</v>
      </c>
      <c r="AC10629">
        <v>0</v>
      </c>
      <c r="AD10629">
        <v>0</v>
      </c>
      <c r="AE10629">
        <v>890.60400044104404</v>
      </c>
    </row>
    <row r="10630" spans="1:31" x14ac:dyDescent="0.3">
      <c r="A10630">
        <v>2706863</v>
      </c>
      <c r="B10630">
        <v>1</v>
      </c>
      <c r="C10630" t="s">
        <v>80</v>
      </c>
      <c r="D10630" t="s">
        <v>93</v>
      </c>
      <c r="E10630" t="s">
        <v>161</v>
      </c>
      <c r="F10630" t="s">
        <v>28741</v>
      </c>
      <c r="G10630" t="s">
        <v>409</v>
      </c>
      <c r="H10630" t="s">
        <v>135</v>
      </c>
      <c r="I10630" t="s">
        <v>136</v>
      </c>
      <c r="J10630" t="s">
        <v>137</v>
      </c>
      <c r="K10630" t="s">
        <v>138</v>
      </c>
      <c r="L10630" t="s">
        <v>28742</v>
      </c>
      <c r="M10630" t="s">
        <v>28591</v>
      </c>
      <c r="N10630">
        <v>3.7144444440000002</v>
      </c>
      <c r="O10630">
        <v>0</v>
      </c>
      <c r="P10630">
        <v>6</v>
      </c>
      <c r="Q10630">
        <v>0</v>
      </c>
      <c r="R10630">
        <v>11</v>
      </c>
      <c r="S10630">
        <v>0</v>
      </c>
      <c r="T10630">
        <v>2</v>
      </c>
      <c r="U10630">
        <v>0</v>
      </c>
      <c r="V10630">
        <v>0</v>
      </c>
      <c r="W10630">
        <v>0</v>
      </c>
      <c r="X10630">
        <v>3.8124848787470675</v>
      </c>
      <c r="Y10630">
        <v>0</v>
      </c>
      <c r="Z10630">
        <v>49.008667794349101</v>
      </c>
      <c r="AA10630">
        <v>0</v>
      </c>
      <c r="AB10630">
        <v>5.994506164905621</v>
      </c>
      <c r="AC10630">
        <v>0</v>
      </c>
      <c r="AD10630">
        <v>0</v>
      </c>
      <c r="AE10630">
        <v>58.815658838001788</v>
      </c>
    </row>
    <row r="10631" spans="1:31" x14ac:dyDescent="0.3">
      <c r="A10631">
        <v>2706906</v>
      </c>
      <c r="B10631">
        <v>1</v>
      </c>
      <c r="C10631" t="s">
        <v>81</v>
      </c>
      <c r="D10631" t="s">
        <v>118</v>
      </c>
      <c r="E10631" t="s">
        <v>156</v>
      </c>
      <c r="F10631" t="s">
        <v>28743</v>
      </c>
      <c r="G10631" t="s">
        <v>185</v>
      </c>
      <c r="H10631" t="s">
        <v>153</v>
      </c>
      <c r="I10631" t="s">
        <v>136</v>
      </c>
      <c r="J10631" t="s">
        <v>137</v>
      </c>
      <c r="K10631" t="s">
        <v>138</v>
      </c>
      <c r="L10631" t="s">
        <v>28744</v>
      </c>
      <c r="M10631" t="s">
        <v>28252</v>
      </c>
      <c r="N10631">
        <v>3.1941666660000001</v>
      </c>
      <c r="O10631">
        <v>0</v>
      </c>
      <c r="P10631">
        <v>0</v>
      </c>
      <c r="Q10631">
        <v>0</v>
      </c>
      <c r="R10631">
        <v>11</v>
      </c>
      <c r="S10631">
        <v>0</v>
      </c>
      <c r="T10631">
        <v>1</v>
      </c>
      <c r="U10631">
        <v>0</v>
      </c>
      <c r="V10631">
        <v>0</v>
      </c>
      <c r="W10631">
        <v>0</v>
      </c>
      <c r="X10631">
        <v>0</v>
      </c>
      <c r="Y10631">
        <v>0</v>
      </c>
      <c r="Z10631">
        <v>1.0326743873779582</v>
      </c>
      <c r="AA10631">
        <v>0</v>
      </c>
      <c r="AB10631">
        <v>0</v>
      </c>
      <c r="AC10631">
        <v>0</v>
      </c>
      <c r="AD10631">
        <v>0</v>
      </c>
      <c r="AE10631">
        <v>1.0326743873779582</v>
      </c>
    </row>
    <row r="10632" spans="1:31" x14ac:dyDescent="0.3">
      <c r="A10632">
        <v>2707304</v>
      </c>
      <c r="B10632">
        <v>1</v>
      </c>
      <c r="C10632" t="s">
        <v>81</v>
      </c>
      <c r="D10632" t="s">
        <v>127</v>
      </c>
      <c r="E10632" t="s">
        <v>132</v>
      </c>
      <c r="F10632" t="s">
        <v>28745</v>
      </c>
      <c r="G10632" t="s">
        <v>134</v>
      </c>
      <c r="H10632" t="s">
        <v>135</v>
      </c>
      <c r="I10632" t="s">
        <v>136</v>
      </c>
      <c r="J10632" t="s">
        <v>137</v>
      </c>
      <c r="K10632" t="s">
        <v>138</v>
      </c>
      <c r="L10632" t="s">
        <v>28746</v>
      </c>
      <c r="M10632" t="s">
        <v>28747</v>
      </c>
      <c r="N10632">
        <v>3.5972222220000001</v>
      </c>
      <c r="O10632">
        <v>0</v>
      </c>
      <c r="P10632">
        <v>46</v>
      </c>
      <c r="Q10632">
        <v>0</v>
      </c>
      <c r="R10632">
        <v>0</v>
      </c>
      <c r="S10632">
        <v>0</v>
      </c>
      <c r="T10632">
        <v>7</v>
      </c>
      <c r="U10632">
        <v>0</v>
      </c>
      <c r="V10632">
        <v>0</v>
      </c>
      <c r="W10632">
        <v>0</v>
      </c>
      <c r="X10632">
        <v>17.615744360156757</v>
      </c>
      <c r="Y10632">
        <v>0</v>
      </c>
      <c r="Z10632">
        <v>0</v>
      </c>
      <c r="AA10632">
        <v>0</v>
      </c>
      <c r="AB10632">
        <v>18.225803048713708</v>
      </c>
      <c r="AC10632">
        <v>0</v>
      </c>
      <c r="AD10632">
        <v>0</v>
      </c>
      <c r="AE10632">
        <v>35.841547408870468</v>
      </c>
    </row>
    <row r="10633" spans="1:31" x14ac:dyDescent="0.3">
      <c r="A10633">
        <v>2707055</v>
      </c>
      <c r="B10633">
        <v>1</v>
      </c>
      <c r="C10633" t="s">
        <v>80</v>
      </c>
      <c r="D10633" t="s">
        <v>104</v>
      </c>
      <c r="E10633" t="s">
        <v>145</v>
      </c>
      <c r="F10633" t="s">
        <v>28748</v>
      </c>
      <c r="G10633" t="s">
        <v>230</v>
      </c>
      <c r="H10633" t="s">
        <v>135</v>
      </c>
      <c r="I10633" t="s">
        <v>136</v>
      </c>
      <c r="J10633" t="s">
        <v>137</v>
      </c>
      <c r="K10633" t="s">
        <v>138</v>
      </c>
      <c r="L10633" t="s">
        <v>28749</v>
      </c>
      <c r="M10633" t="s">
        <v>28750</v>
      </c>
      <c r="N10633">
        <v>3.12</v>
      </c>
      <c r="O10633">
        <v>0</v>
      </c>
      <c r="P10633">
        <v>3</v>
      </c>
      <c r="Q10633">
        <v>0</v>
      </c>
      <c r="R10633">
        <v>0</v>
      </c>
      <c r="S10633">
        <v>0</v>
      </c>
      <c r="T10633">
        <v>1</v>
      </c>
      <c r="U10633">
        <v>0</v>
      </c>
      <c r="V10633">
        <v>0</v>
      </c>
      <c r="W10633">
        <v>0</v>
      </c>
      <c r="X10633">
        <v>1.2916128821820003</v>
      </c>
      <c r="Y10633">
        <v>0</v>
      </c>
      <c r="Z10633">
        <v>0</v>
      </c>
      <c r="AA10633">
        <v>0</v>
      </c>
      <c r="AB10633">
        <v>21.430048788251248</v>
      </c>
      <c r="AC10633">
        <v>0</v>
      </c>
      <c r="AD10633">
        <v>0</v>
      </c>
      <c r="AE10633">
        <v>22.721661670433249</v>
      </c>
    </row>
    <row r="10634" spans="1:31" x14ac:dyDescent="0.3">
      <c r="A10634">
        <v>2706843</v>
      </c>
      <c r="B10634">
        <v>1</v>
      </c>
      <c r="C10634" t="s">
        <v>81</v>
      </c>
      <c r="D10634" t="s">
        <v>123</v>
      </c>
      <c r="E10634" t="s">
        <v>161</v>
      </c>
      <c r="F10634" t="s">
        <v>2820</v>
      </c>
      <c r="G10634" t="s">
        <v>163</v>
      </c>
      <c r="H10634" t="s">
        <v>135</v>
      </c>
      <c r="I10634" t="s">
        <v>136</v>
      </c>
      <c r="J10634" t="s">
        <v>137</v>
      </c>
      <c r="K10634" t="s">
        <v>138</v>
      </c>
      <c r="L10634" t="s">
        <v>28751</v>
      </c>
      <c r="M10634" t="s">
        <v>28752</v>
      </c>
      <c r="N10634">
        <v>5.8538888880000002</v>
      </c>
      <c r="O10634">
        <v>0</v>
      </c>
      <c r="P10634">
        <v>176</v>
      </c>
      <c r="Q10634">
        <v>0</v>
      </c>
      <c r="R10634">
        <v>0</v>
      </c>
      <c r="S10634">
        <v>0</v>
      </c>
      <c r="T10634">
        <v>10</v>
      </c>
      <c r="U10634">
        <v>0</v>
      </c>
      <c r="V10634">
        <v>0</v>
      </c>
      <c r="W10634">
        <v>0</v>
      </c>
      <c r="X10634">
        <v>183.81238202705114</v>
      </c>
      <c r="Y10634">
        <v>0</v>
      </c>
      <c r="Z10634">
        <v>0</v>
      </c>
      <c r="AA10634">
        <v>0</v>
      </c>
      <c r="AB10634">
        <v>58.972619396265664</v>
      </c>
      <c r="AC10634">
        <v>0</v>
      </c>
      <c r="AD10634">
        <v>0</v>
      </c>
      <c r="AE10634">
        <v>242.7850014233168</v>
      </c>
    </row>
    <row r="10635" spans="1:31" x14ac:dyDescent="0.3">
      <c r="A10635">
        <v>2706889</v>
      </c>
      <c r="B10635">
        <v>1</v>
      </c>
      <c r="C10635" t="s">
        <v>81</v>
      </c>
      <c r="D10635" t="s">
        <v>116</v>
      </c>
      <c r="E10635" t="s">
        <v>150</v>
      </c>
      <c r="F10635" t="s">
        <v>1721</v>
      </c>
      <c r="G10635" t="s">
        <v>152</v>
      </c>
      <c r="H10635" t="s">
        <v>153</v>
      </c>
      <c r="I10635" t="s">
        <v>136</v>
      </c>
      <c r="J10635" t="s">
        <v>137</v>
      </c>
      <c r="K10635" t="s">
        <v>138</v>
      </c>
      <c r="L10635" t="s">
        <v>28753</v>
      </c>
      <c r="M10635" t="s">
        <v>28754</v>
      </c>
      <c r="N10635">
        <v>0.136944444</v>
      </c>
      <c r="O10635">
        <v>22</v>
      </c>
      <c r="P10635">
        <v>4534</v>
      </c>
      <c r="Q10635">
        <v>555</v>
      </c>
      <c r="R10635">
        <v>517</v>
      </c>
      <c r="S10635">
        <v>49</v>
      </c>
      <c r="T10635">
        <v>504</v>
      </c>
      <c r="U10635">
        <v>7</v>
      </c>
      <c r="V10635">
        <v>0</v>
      </c>
      <c r="W10635">
        <v>0.81977382729048398</v>
      </c>
      <c r="X10635">
        <v>73.131271367130395</v>
      </c>
      <c r="Y10635">
        <v>36.359088207993004</v>
      </c>
      <c r="Z10635">
        <v>14.867527985409668</v>
      </c>
      <c r="AA10635">
        <v>67.002218583646567</v>
      </c>
      <c r="AB10635">
        <v>24.094879389670169</v>
      </c>
      <c r="AC10635">
        <v>26.881357775237948</v>
      </c>
      <c r="AD10635">
        <v>0</v>
      </c>
      <c r="AE10635">
        <v>243.15611713637824</v>
      </c>
    </row>
    <row r="10636" spans="1:31" x14ac:dyDescent="0.3">
      <c r="A10636">
        <v>2706680</v>
      </c>
      <c r="B10636">
        <v>1</v>
      </c>
      <c r="C10636" t="s">
        <v>80</v>
      </c>
      <c r="D10636" t="s">
        <v>100</v>
      </c>
      <c r="E10636" t="s">
        <v>213</v>
      </c>
      <c r="F10636" t="s">
        <v>9226</v>
      </c>
      <c r="G10636" t="s">
        <v>152</v>
      </c>
      <c r="H10636" t="s">
        <v>153</v>
      </c>
      <c r="I10636" t="s">
        <v>136</v>
      </c>
      <c r="J10636" t="s">
        <v>137</v>
      </c>
      <c r="K10636" t="s">
        <v>138</v>
      </c>
      <c r="L10636" t="s">
        <v>28755</v>
      </c>
      <c r="M10636" t="s">
        <v>28756</v>
      </c>
      <c r="N10636">
        <v>0.81888888800000004</v>
      </c>
      <c r="O10636">
        <v>0</v>
      </c>
      <c r="P10636">
        <v>377</v>
      </c>
      <c r="Q10636">
        <v>9</v>
      </c>
      <c r="R10636">
        <v>32</v>
      </c>
      <c r="S10636">
        <v>6</v>
      </c>
      <c r="T10636">
        <v>37</v>
      </c>
      <c r="U10636">
        <v>0</v>
      </c>
      <c r="V10636">
        <v>0</v>
      </c>
      <c r="W10636">
        <v>0</v>
      </c>
      <c r="X10636">
        <v>71.922081703828567</v>
      </c>
      <c r="Y10636">
        <v>2.4501491788092977</v>
      </c>
      <c r="Z10636">
        <v>11.568720519891674</v>
      </c>
      <c r="AA10636">
        <v>9.0642123607839409</v>
      </c>
      <c r="AB10636">
        <v>19.463482536867016</v>
      </c>
      <c r="AC10636">
        <v>0</v>
      </c>
      <c r="AD10636">
        <v>0</v>
      </c>
      <c r="AE10636">
        <v>114.4686463001805</v>
      </c>
    </row>
    <row r="10637" spans="1:31" x14ac:dyDescent="0.3">
      <c r="A10637">
        <v>2706697</v>
      </c>
      <c r="B10637">
        <v>1</v>
      </c>
      <c r="C10637" t="s">
        <v>81</v>
      </c>
      <c r="D10637" t="s">
        <v>116</v>
      </c>
      <c r="E10637" t="s">
        <v>213</v>
      </c>
      <c r="F10637" t="s">
        <v>24091</v>
      </c>
      <c r="G10637" t="s">
        <v>152</v>
      </c>
      <c r="H10637" t="s">
        <v>153</v>
      </c>
      <c r="I10637" t="s">
        <v>136</v>
      </c>
      <c r="J10637" t="s">
        <v>137</v>
      </c>
      <c r="K10637" t="s">
        <v>138</v>
      </c>
      <c r="L10637" t="s">
        <v>28757</v>
      </c>
      <c r="M10637" t="s">
        <v>28758</v>
      </c>
      <c r="N10637">
        <v>1.075</v>
      </c>
      <c r="O10637">
        <v>2</v>
      </c>
      <c r="P10637">
        <v>321</v>
      </c>
      <c r="Q10637">
        <v>5</v>
      </c>
      <c r="R10637">
        <v>62</v>
      </c>
      <c r="S10637">
        <v>1</v>
      </c>
      <c r="T10637">
        <v>21</v>
      </c>
      <c r="U10637">
        <v>0</v>
      </c>
      <c r="V10637">
        <v>0</v>
      </c>
      <c r="W10637">
        <v>0.43932464692666667</v>
      </c>
      <c r="X10637">
        <v>33.28858783883588</v>
      </c>
      <c r="Y10637">
        <v>0.12921061258980335</v>
      </c>
      <c r="Z10637">
        <v>16.469492191430472</v>
      </c>
      <c r="AA10637">
        <v>4.6512544126859998</v>
      </c>
      <c r="AB10637">
        <v>16.111525701977794</v>
      </c>
      <c r="AC10637">
        <v>0</v>
      </c>
      <c r="AD10637">
        <v>0</v>
      </c>
      <c r="AE10637">
        <v>71.08939540444662</v>
      </c>
    </row>
    <row r="10638" spans="1:31" x14ac:dyDescent="0.3">
      <c r="A10638">
        <v>2707244</v>
      </c>
      <c r="B10638">
        <v>1</v>
      </c>
      <c r="C10638" t="s">
        <v>80</v>
      </c>
      <c r="D10638" t="s">
        <v>93</v>
      </c>
      <c r="E10638" t="s">
        <v>150</v>
      </c>
      <c r="F10638" t="s">
        <v>28759</v>
      </c>
      <c r="G10638" t="s">
        <v>152</v>
      </c>
      <c r="H10638" t="s">
        <v>153</v>
      </c>
      <c r="I10638" t="s">
        <v>136</v>
      </c>
      <c r="J10638" t="s">
        <v>137</v>
      </c>
      <c r="K10638" t="s">
        <v>138</v>
      </c>
      <c r="L10638" t="s">
        <v>28760</v>
      </c>
      <c r="M10638" t="s">
        <v>28761</v>
      </c>
      <c r="N10638">
        <v>0.35472222199999998</v>
      </c>
      <c r="O10638">
        <v>0</v>
      </c>
      <c r="P10638">
        <v>52</v>
      </c>
      <c r="Q10638">
        <v>51</v>
      </c>
      <c r="R10638">
        <v>156</v>
      </c>
      <c r="S10638">
        <v>4</v>
      </c>
      <c r="T10638">
        <v>55</v>
      </c>
      <c r="U10638">
        <v>1</v>
      </c>
      <c r="V10638">
        <v>0</v>
      </c>
      <c r="W10638">
        <v>0</v>
      </c>
      <c r="X10638">
        <v>5.0257344574969869</v>
      </c>
      <c r="Y10638">
        <v>59.914263433571143</v>
      </c>
      <c r="Z10638">
        <v>49.448554956509788</v>
      </c>
      <c r="AA10638">
        <v>6.0193176347510544</v>
      </c>
      <c r="AB10638">
        <v>11.020480472599425</v>
      </c>
      <c r="AC10638">
        <v>192.76493917379662</v>
      </c>
      <c r="AD10638">
        <v>0</v>
      </c>
      <c r="AE10638">
        <v>324.19329012872504</v>
      </c>
    </row>
    <row r="10639" spans="1:31" x14ac:dyDescent="0.3">
      <c r="A10639">
        <v>2707367</v>
      </c>
      <c r="B10639">
        <v>1</v>
      </c>
      <c r="C10639" t="s">
        <v>80</v>
      </c>
      <c r="D10639" t="s">
        <v>104</v>
      </c>
      <c r="E10639" t="s">
        <v>156</v>
      </c>
      <c r="F10639" t="s">
        <v>28762</v>
      </c>
      <c r="G10639" t="s">
        <v>185</v>
      </c>
      <c r="H10639" t="s">
        <v>153</v>
      </c>
      <c r="I10639" t="s">
        <v>136</v>
      </c>
      <c r="J10639" t="s">
        <v>137</v>
      </c>
      <c r="K10639" t="s">
        <v>138</v>
      </c>
      <c r="L10639" t="s">
        <v>28213</v>
      </c>
      <c r="M10639" t="s">
        <v>28763</v>
      </c>
      <c r="N10639">
        <v>2.656666666</v>
      </c>
      <c r="O10639">
        <v>2</v>
      </c>
      <c r="P10639">
        <v>58</v>
      </c>
      <c r="Q10639">
        <v>0</v>
      </c>
      <c r="R10639">
        <v>8</v>
      </c>
      <c r="S10639">
        <v>0</v>
      </c>
      <c r="T10639">
        <v>8</v>
      </c>
      <c r="U10639">
        <v>0</v>
      </c>
      <c r="V10639">
        <v>0</v>
      </c>
      <c r="W10639">
        <v>15.525747332915573</v>
      </c>
      <c r="X10639">
        <v>71.266968501038704</v>
      </c>
      <c r="Y10639">
        <v>0</v>
      </c>
      <c r="Z10639">
        <v>7.722487724064024</v>
      </c>
      <c r="AA10639">
        <v>0</v>
      </c>
      <c r="AB10639">
        <v>48.213849442215583</v>
      </c>
      <c r="AC10639">
        <v>0</v>
      </c>
      <c r="AD10639">
        <v>0</v>
      </c>
      <c r="AE10639">
        <v>142.72905300023388</v>
      </c>
    </row>
    <row r="10640" spans="1:31" x14ac:dyDescent="0.3">
      <c r="A10640">
        <v>2706826</v>
      </c>
      <c r="B10640">
        <v>1</v>
      </c>
      <c r="C10640" t="s">
        <v>80</v>
      </c>
      <c r="D10640" t="s">
        <v>100</v>
      </c>
      <c r="E10640" t="s">
        <v>156</v>
      </c>
      <c r="F10640" t="s">
        <v>27906</v>
      </c>
      <c r="G10640" t="s">
        <v>209</v>
      </c>
      <c r="H10640" t="s">
        <v>153</v>
      </c>
      <c r="I10640" t="s">
        <v>136</v>
      </c>
      <c r="J10640" t="s">
        <v>137</v>
      </c>
      <c r="K10640" t="s">
        <v>210</v>
      </c>
      <c r="L10640" t="s">
        <v>28764</v>
      </c>
      <c r="M10640" t="s">
        <v>28765</v>
      </c>
      <c r="N10640">
        <v>7.0472222220000003</v>
      </c>
      <c r="O10640">
        <v>0</v>
      </c>
      <c r="P10640">
        <v>34</v>
      </c>
      <c r="Q10640">
        <v>0</v>
      </c>
      <c r="R10640">
        <v>7</v>
      </c>
      <c r="S10640">
        <v>0</v>
      </c>
      <c r="T10640">
        <v>7</v>
      </c>
      <c r="U10640">
        <v>0</v>
      </c>
      <c r="V10640">
        <v>0</v>
      </c>
      <c r="W10640">
        <v>0</v>
      </c>
      <c r="X10640">
        <v>138.92643828500846</v>
      </c>
      <c r="Y10640">
        <v>0</v>
      </c>
      <c r="Z10640">
        <v>47.410056245840671</v>
      </c>
      <c r="AA10640">
        <v>0</v>
      </c>
      <c r="AB10640">
        <v>53.809629216210141</v>
      </c>
      <c r="AC10640">
        <v>0</v>
      </c>
      <c r="AD10640">
        <v>0</v>
      </c>
      <c r="AE10640">
        <v>240.14612374705928</v>
      </c>
    </row>
    <row r="10641" spans="1:31" x14ac:dyDescent="0.3">
      <c r="A10641">
        <v>2706780</v>
      </c>
      <c r="B10641">
        <v>1</v>
      </c>
      <c r="C10641" t="s">
        <v>80</v>
      </c>
      <c r="D10641" t="s">
        <v>82</v>
      </c>
      <c r="E10641" t="s">
        <v>132</v>
      </c>
      <c r="F10641" t="s">
        <v>28766</v>
      </c>
      <c r="G10641" t="s">
        <v>300</v>
      </c>
      <c r="H10641" t="s">
        <v>135</v>
      </c>
      <c r="I10641" t="s">
        <v>136</v>
      </c>
      <c r="J10641" t="s">
        <v>137</v>
      </c>
      <c r="K10641" t="s">
        <v>210</v>
      </c>
      <c r="L10641" t="s">
        <v>28767</v>
      </c>
      <c r="M10641" t="s">
        <v>28768</v>
      </c>
      <c r="N10641">
        <v>0.41472222199999997</v>
      </c>
      <c r="O10641">
        <v>0</v>
      </c>
      <c r="P10641">
        <v>1095</v>
      </c>
      <c r="Q10641">
        <v>0</v>
      </c>
      <c r="R10641">
        <v>0</v>
      </c>
      <c r="S10641">
        <v>0</v>
      </c>
      <c r="T10641">
        <v>56</v>
      </c>
      <c r="U10641">
        <v>0</v>
      </c>
      <c r="V10641">
        <v>0</v>
      </c>
      <c r="W10641">
        <v>0</v>
      </c>
      <c r="X10641">
        <v>95.739953078407027</v>
      </c>
      <c r="Y10641">
        <v>0</v>
      </c>
      <c r="Z10641">
        <v>0</v>
      </c>
      <c r="AA10641">
        <v>0</v>
      </c>
      <c r="AB10641">
        <v>11.614669169638683</v>
      </c>
      <c r="AC10641">
        <v>0</v>
      </c>
      <c r="AD10641">
        <v>0</v>
      </c>
      <c r="AE10641">
        <v>107.35462224804571</v>
      </c>
    </row>
    <row r="10642" spans="1:31" x14ac:dyDescent="0.3">
      <c r="A10642">
        <v>2706743</v>
      </c>
      <c r="B10642">
        <v>1</v>
      </c>
      <c r="C10642" t="s">
        <v>80</v>
      </c>
      <c r="D10642" t="s">
        <v>94</v>
      </c>
      <c r="E10642" t="s">
        <v>161</v>
      </c>
      <c r="F10642" t="s">
        <v>28769</v>
      </c>
      <c r="G10642" t="s">
        <v>300</v>
      </c>
      <c r="H10642" t="s">
        <v>135</v>
      </c>
      <c r="I10642" t="s">
        <v>136</v>
      </c>
      <c r="J10642" t="s">
        <v>137</v>
      </c>
      <c r="K10642" t="s">
        <v>210</v>
      </c>
      <c r="L10642" t="s">
        <v>28770</v>
      </c>
      <c r="M10642" t="s">
        <v>28771</v>
      </c>
      <c r="N10642">
        <v>7.0252777770000003</v>
      </c>
      <c r="O10642">
        <v>0</v>
      </c>
      <c r="P10642">
        <v>17</v>
      </c>
      <c r="Q10642">
        <v>0</v>
      </c>
      <c r="R10642">
        <v>1</v>
      </c>
      <c r="S10642">
        <v>0</v>
      </c>
      <c r="T10642">
        <v>0</v>
      </c>
      <c r="U10642">
        <v>0</v>
      </c>
      <c r="V10642">
        <v>0</v>
      </c>
      <c r="W10642">
        <v>0</v>
      </c>
      <c r="X10642">
        <v>9.0718166191083114</v>
      </c>
      <c r="Y10642">
        <v>0</v>
      </c>
      <c r="Z10642">
        <v>0</v>
      </c>
      <c r="AA10642">
        <v>0</v>
      </c>
      <c r="AB10642">
        <v>0</v>
      </c>
      <c r="AC10642">
        <v>0</v>
      </c>
      <c r="AD10642">
        <v>0</v>
      </c>
      <c r="AE10642">
        <v>9.0718166191083114</v>
      </c>
    </row>
    <row r="10643" spans="1:31" x14ac:dyDescent="0.3">
      <c r="A10643">
        <v>2706986</v>
      </c>
      <c r="B10643">
        <v>2</v>
      </c>
      <c r="C10643" t="s">
        <v>80</v>
      </c>
      <c r="D10643" t="s">
        <v>89</v>
      </c>
      <c r="E10643" t="s">
        <v>156</v>
      </c>
      <c r="F10643" t="s">
        <v>28772</v>
      </c>
      <c r="G10643" t="s">
        <v>158</v>
      </c>
      <c r="H10643" t="s">
        <v>153</v>
      </c>
      <c r="I10643" t="s">
        <v>136</v>
      </c>
      <c r="J10643" t="s">
        <v>3</v>
      </c>
      <c r="K10643" t="s">
        <v>138</v>
      </c>
      <c r="L10643" t="s">
        <v>28622</v>
      </c>
      <c r="M10643" t="s">
        <v>28773</v>
      </c>
      <c r="N10643">
        <v>3.4941666659999999</v>
      </c>
      <c r="O10643">
        <v>0</v>
      </c>
      <c r="P10643">
        <v>0</v>
      </c>
      <c r="Q10643">
        <v>0</v>
      </c>
      <c r="R10643">
        <v>0</v>
      </c>
      <c r="S10643">
        <v>1</v>
      </c>
      <c r="T10643">
        <v>0</v>
      </c>
      <c r="U10643">
        <v>0</v>
      </c>
      <c r="V10643">
        <v>0</v>
      </c>
      <c r="W10643">
        <v>0</v>
      </c>
      <c r="X10643">
        <v>0</v>
      </c>
      <c r="Y10643">
        <v>0</v>
      </c>
      <c r="Z10643">
        <v>0</v>
      </c>
      <c r="AA10643">
        <v>32.291730484392829</v>
      </c>
      <c r="AB10643">
        <v>0</v>
      </c>
      <c r="AC10643">
        <v>0</v>
      </c>
      <c r="AD10643">
        <v>0</v>
      </c>
      <c r="AE10643">
        <v>32.291730484392829</v>
      </c>
    </row>
    <row r="10644" spans="1:31" x14ac:dyDescent="0.3">
      <c r="A10644">
        <v>2707035</v>
      </c>
      <c r="B10644">
        <v>1</v>
      </c>
      <c r="C10644" t="s">
        <v>81</v>
      </c>
      <c r="D10644" t="s">
        <v>127</v>
      </c>
      <c r="E10644" t="s">
        <v>156</v>
      </c>
      <c r="F10644" t="s">
        <v>28774</v>
      </c>
      <c r="G10644" t="s">
        <v>1613</v>
      </c>
      <c r="H10644" t="s">
        <v>153</v>
      </c>
      <c r="I10644" t="s">
        <v>136</v>
      </c>
      <c r="J10644" t="s">
        <v>137</v>
      </c>
      <c r="K10644" t="s">
        <v>210</v>
      </c>
      <c r="L10644" t="s">
        <v>28775</v>
      </c>
      <c r="M10644" t="s">
        <v>28776</v>
      </c>
      <c r="N10644">
        <v>0.20638888799999999</v>
      </c>
      <c r="O10644">
        <v>0</v>
      </c>
      <c r="P10644">
        <v>949</v>
      </c>
      <c r="Q10644">
        <v>11</v>
      </c>
      <c r="R10644">
        <v>28</v>
      </c>
      <c r="S10644">
        <v>3</v>
      </c>
      <c r="T10644">
        <v>114</v>
      </c>
      <c r="U10644">
        <v>0</v>
      </c>
      <c r="V10644">
        <v>1</v>
      </c>
      <c r="W10644">
        <v>0</v>
      </c>
      <c r="X10644">
        <v>39.347841739104574</v>
      </c>
      <c r="Y10644">
        <v>0</v>
      </c>
      <c r="Z10644">
        <v>0.41320513419177501</v>
      </c>
      <c r="AA10644">
        <v>4.5735670364145928</v>
      </c>
      <c r="AB10644">
        <v>10.534334479968752</v>
      </c>
      <c r="AC10644">
        <v>0</v>
      </c>
      <c r="AD10644">
        <v>1.7227168517698084</v>
      </c>
      <c r="AE10644">
        <v>56.591665241449512</v>
      </c>
    </row>
    <row r="10645" spans="1:31" x14ac:dyDescent="0.3">
      <c r="A10645">
        <v>2707327</v>
      </c>
      <c r="B10645">
        <v>1</v>
      </c>
      <c r="C10645" t="s">
        <v>80</v>
      </c>
      <c r="D10645" t="s">
        <v>90</v>
      </c>
      <c r="E10645" t="s">
        <v>161</v>
      </c>
      <c r="F10645" t="s">
        <v>28777</v>
      </c>
      <c r="G10645" t="s">
        <v>163</v>
      </c>
      <c r="H10645" t="s">
        <v>135</v>
      </c>
      <c r="I10645" t="s">
        <v>136</v>
      </c>
      <c r="J10645" t="s">
        <v>137</v>
      </c>
      <c r="K10645" t="s">
        <v>138</v>
      </c>
      <c r="L10645" t="s">
        <v>28778</v>
      </c>
      <c r="M10645" t="s">
        <v>28148</v>
      </c>
      <c r="N10645">
        <v>0.82805555500000005</v>
      </c>
      <c r="O10645">
        <v>0</v>
      </c>
      <c r="P10645">
        <v>102</v>
      </c>
      <c r="Q10645">
        <v>0</v>
      </c>
      <c r="R10645">
        <v>0</v>
      </c>
      <c r="S10645">
        <v>0</v>
      </c>
      <c r="T10645">
        <v>4</v>
      </c>
      <c r="U10645">
        <v>0</v>
      </c>
      <c r="V10645">
        <v>0</v>
      </c>
      <c r="W10645">
        <v>0</v>
      </c>
      <c r="X10645">
        <v>21.557357440695768</v>
      </c>
      <c r="Y10645">
        <v>0</v>
      </c>
      <c r="Z10645">
        <v>0</v>
      </c>
      <c r="AA10645">
        <v>0</v>
      </c>
      <c r="AB10645">
        <v>5.2679016074941663E-3</v>
      </c>
      <c r="AC10645">
        <v>0</v>
      </c>
      <c r="AD10645">
        <v>0</v>
      </c>
      <c r="AE10645">
        <v>21.56262534230326</v>
      </c>
    </row>
    <row r="10646" spans="1:31" x14ac:dyDescent="0.3">
      <c r="A10646">
        <v>2706760</v>
      </c>
      <c r="B10646">
        <v>1</v>
      </c>
      <c r="C10646" t="s">
        <v>81</v>
      </c>
      <c r="D10646" t="s">
        <v>128</v>
      </c>
      <c r="E10646" t="s">
        <v>132</v>
      </c>
      <c r="F10646" t="s">
        <v>28731</v>
      </c>
      <c r="G10646" t="s">
        <v>300</v>
      </c>
      <c r="H10646" t="s">
        <v>135</v>
      </c>
      <c r="I10646" t="s">
        <v>136</v>
      </c>
      <c r="J10646" t="s">
        <v>137</v>
      </c>
      <c r="K10646" t="s">
        <v>210</v>
      </c>
      <c r="L10646" t="s">
        <v>28779</v>
      </c>
      <c r="M10646" t="s">
        <v>28780</v>
      </c>
      <c r="N10646">
        <v>0.35249999999999998</v>
      </c>
      <c r="O10646">
        <v>0</v>
      </c>
      <c r="P10646">
        <v>823</v>
      </c>
      <c r="Q10646">
        <v>0</v>
      </c>
      <c r="R10646">
        <v>7</v>
      </c>
      <c r="S10646">
        <v>0</v>
      </c>
      <c r="T10646">
        <v>40</v>
      </c>
      <c r="U10646">
        <v>0</v>
      </c>
      <c r="V10646">
        <v>0</v>
      </c>
      <c r="W10646">
        <v>0</v>
      </c>
      <c r="X10646">
        <v>52.314634172044734</v>
      </c>
      <c r="Y10646">
        <v>0</v>
      </c>
      <c r="Z10646">
        <v>0.36851281670119496</v>
      </c>
      <c r="AA10646">
        <v>0</v>
      </c>
      <c r="AB10646">
        <v>14.596247832394404</v>
      </c>
      <c r="AC10646">
        <v>0</v>
      </c>
      <c r="AD10646">
        <v>0</v>
      </c>
      <c r="AE10646">
        <v>67.279394821140329</v>
      </c>
    </row>
    <row r="10647" spans="1:31" x14ac:dyDescent="0.3">
      <c r="A10647">
        <v>2707258</v>
      </c>
      <c r="B10647">
        <v>1</v>
      </c>
      <c r="C10647" t="s">
        <v>80</v>
      </c>
      <c r="D10647" t="s">
        <v>84</v>
      </c>
      <c r="E10647" t="s">
        <v>156</v>
      </c>
      <c r="F10647" t="s">
        <v>7488</v>
      </c>
      <c r="G10647" t="s">
        <v>152</v>
      </c>
      <c r="H10647" t="s">
        <v>153</v>
      </c>
      <c r="I10647" t="s">
        <v>136</v>
      </c>
      <c r="J10647" t="s">
        <v>137</v>
      </c>
      <c r="K10647" t="s">
        <v>138</v>
      </c>
      <c r="L10647" t="s">
        <v>28781</v>
      </c>
      <c r="M10647" t="s">
        <v>28782</v>
      </c>
      <c r="N10647">
        <v>3.1861111110000002</v>
      </c>
      <c r="O10647">
        <v>0</v>
      </c>
      <c r="P10647">
        <v>142</v>
      </c>
      <c r="Q10647">
        <v>0</v>
      </c>
      <c r="R10647">
        <v>2</v>
      </c>
      <c r="S10647">
        <v>0</v>
      </c>
      <c r="T10647">
        <v>5</v>
      </c>
      <c r="U10647">
        <v>0</v>
      </c>
      <c r="V10647">
        <v>0</v>
      </c>
      <c r="W10647">
        <v>0</v>
      </c>
      <c r="X10647">
        <v>97.683653563544311</v>
      </c>
      <c r="Y10647">
        <v>0</v>
      </c>
      <c r="Z10647">
        <v>2.8982005471864043</v>
      </c>
      <c r="AA10647">
        <v>0</v>
      </c>
      <c r="AB10647">
        <v>20.446787272832893</v>
      </c>
      <c r="AC10647">
        <v>0</v>
      </c>
      <c r="AD10647">
        <v>0</v>
      </c>
      <c r="AE10647">
        <v>121.02864138356361</v>
      </c>
    </row>
    <row r="10648" spans="1:31" x14ac:dyDescent="0.3">
      <c r="A10648">
        <v>2707015</v>
      </c>
      <c r="B10648">
        <v>1</v>
      </c>
      <c r="C10648" t="s">
        <v>81</v>
      </c>
      <c r="D10648" t="s">
        <v>117</v>
      </c>
      <c r="E10648" t="s">
        <v>156</v>
      </c>
      <c r="F10648" t="s">
        <v>9047</v>
      </c>
      <c r="G10648" t="s">
        <v>185</v>
      </c>
      <c r="H10648" t="s">
        <v>153</v>
      </c>
      <c r="I10648" t="s">
        <v>136</v>
      </c>
      <c r="J10648" t="s">
        <v>137</v>
      </c>
      <c r="K10648" t="s">
        <v>138</v>
      </c>
      <c r="L10648" t="s">
        <v>28783</v>
      </c>
      <c r="M10648" t="s">
        <v>28784</v>
      </c>
      <c r="N10648">
        <v>2.173888888</v>
      </c>
      <c r="O10648">
        <v>3</v>
      </c>
      <c r="P10648">
        <v>257</v>
      </c>
      <c r="Q10648">
        <v>2</v>
      </c>
      <c r="R10648">
        <v>12</v>
      </c>
      <c r="S10648">
        <v>3</v>
      </c>
      <c r="T10648">
        <v>7</v>
      </c>
      <c r="U10648">
        <v>0</v>
      </c>
      <c r="V10648">
        <v>0</v>
      </c>
      <c r="W10648">
        <v>1.1869258799925002</v>
      </c>
      <c r="X10648">
        <v>54.605623293887653</v>
      </c>
      <c r="Y10648">
        <v>2.9956071089186134</v>
      </c>
      <c r="Z10648">
        <v>0</v>
      </c>
      <c r="AA10648">
        <v>8.4701614901486515</v>
      </c>
      <c r="AB10648">
        <v>2.9519220876894581</v>
      </c>
      <c r="AC10648">
        <v>0</v>
      </c>
      <c r="AD10648">
        <v>0</v>
      </c>
      <c r="AE10648">
        <v>70.210239860636875</v>
      </c>
    </row>
    <row r="10649" spans="1:31" x14ac:dyDescent="0.3">
      <c r="A10649">
        <v>2706766</v>
      </c>
      <c r="B10649">
        <v>1</v>
      </c>
      <c r="C10649" t="s">
        <v>81</v>
      </c>
      <c r="D10649" t="s">
        <v>118</v>
      </c>
      <c r="E10649" t="s">
        <v>156</v>
      </c>
      <c r="F10649" t="s">
        <v>21106</v>
      </c>
      <c r="G10649" t="s">
        <v>185</v>
      </c>
      <c r="H10649" t="s">
        <v>153</v>
      </c>
      <c r="I10649" t="s">
        <v>136</v>
      </c>
      <c r="J10649" t="s">
        <v>137</v>
      </c>
      <c r="K10649" t="s">
        <v>138</v>
      </c>
      <c r="L10649" t="s">
        <v>28785</v>
      </c>
      <c r="M10649" t="s">
        <v>28786</v>
      </c>
      <c r="N10649">
        <v>0.57222222199999995</v>
      </c>
      <c r="O10649">
        <v>1</v>
      </c>
      <c r="P10649">
        <v>161</v>
      </c>
      <c r="Q10649">
        <v>10</v>
      </c>
      <c r="R10649">
        <v>13</v>
      </c>
      <c r="S10649">
        <v>7</v>
      </c>
      <c r="T10649">
        <v>23</v>
      </c>
      <c r="U10649">
        <v>0</v>
      </c>
      <c r="V10649">
        <v>0</v>
      </c>
      <c r="W10649">
        <v>1.3026555144166667E-2</v>
      </c>
      <c r="X10649">
        <v>19.342811067908116</v>
      </c>
      <c r="Y10649">
        <v>5.8011243542005495</v>
      </c>
      <c r="Z10649">
        <v>4.5764364542854663</v>
      </c>
      <c r="AA10649">
        <v>1.1629802607343667</v>
      </c>
      <c r="AB10649">
        <v>8.0823160618472993</v>
      </c>
      <c r="AC10649">
        <v>0</v>
      </c>
      <c r="AD10649">
        <v>0</v>
      </c>
      <c r="AE10649">
        <v>38.978694754119964</v>
      </c>
    </row>
    <row r="10650" spans="1:31" x14ac:dyDescent="0.3">
      <c r="A10650">
        <v>2706660</v>
      </c>
      <c r="B10650">
        <v>1</v>
      </c>
      <c r="C10650" t="s">
        <v>80</v>
      </c>
      <c r="D10650" t="s">
        <v>93</v>
      </c>
      <c r="E10650" t="s">
        <v>161</v>
      </c>
      <c r="F10650" t="s">
        <v>28190</v>
      </c>
      <c r="G10650" t="s">
        <v>163</v>
      </c>
      <c r="H10650" t="s">
        <v>135</v>
      </c>
      <c r="I10650" t="s">
        <v>136</v>
      </c>
      <c r="J10650" t="s">
        <v>137</v>
      </c>
      <c r="K10650" t="s">
        <v>138</v>
      </c>
      <c r="L10650" t="s">
        <v>28787</v>
      </c>
      <c r="M10650" t="s">
        <v>28788</v>
      </c>
      <c r="N10650">
        <v>3.9616666660000002</v>
      </c>
      <c r="O10650">
        <v>0</v>
      </c>
      <c r="P10650">
        <v>1</v>
      </c>
      <c r="Q10650">
        <v>0</v>
      </c>
      <c r="R10650">
        <v>7</v>
      </c>
      <c r="S10650">
        <v>0</v>
      </c>
      <c r="T10650">
        <v>1</v>
      </c>
      <c r="U10650">
        <v>0</v>
      </c>
      <c r="V10650">
        <v>0</v>
      </c>
      <c r="W10650">
        <v>0</v>
      </c>
      <c r="X10650">
        <v>2.3078905553625502</v>
      </c>
      <c r="Y10650">
        <v>0</v>
      </c>
      <c r="Z10650">
        <v>11.528226516465862</v>
      </c>
      <c r="AA10650">
        <v>0</v>
      </c>
      <c r="AB10650">
        <v>0</v>
      </c>
      <c r="AC10650">
        <v>0</v>
      </c>
      <c r="AD10650">
        <v>0</v>
      </c>
      <c r="AE10650">
        <v>13.836117071828411</v>
      </c>
    </row>
    <row r="10651" spans="1:31" x14ac:dyDescent="0.3">
      <c r="A10651">
        <v>2707052</v>
      </c>
      <c r="B10651">
        <v>1</v>
      </c>
      <c r="C10651" t="s">
        <v>81</v>
      </c>
      <c r="D10651" t="s">
        <v>128</v>
      </c>
      <c r="E10651" t="s">
        <v>161</v>
      </c>
      <c r="F10651" t="s">
        <v>5824</v>
      </c>
      <c r="G10651" t="s">
        <v>163</v>
      </c>
      <c r="H10651" t="s">
        <v>135</v>
      </c>
      <c r="I10651" t="s">
        <v>136</v>
      </c>
      <c r="J10651" t="s">
        <v>137</v>
      </c>
      <c r="K10651" t="s">
        <v>138</v>
      </c>
      <c r="L10651" t="s">
        <v>28789</v>
      </c>
      <c r="M10651" t="s">
        <v>28790</v>
      </c>
      <c r="N10651">
        <v>4.3658333330000003</v>
      </c>
      <c r="O10651">
        <v>0</v>
      </c>
      <c r="P10651">
        <v>62</v>
      </c>
      <c r="Q10651">
        <v>0</v>
      </c>
      <c r="R10651">
        <v>0</v>
      </c>
      <c r="S10651">
        <v>0</v>
      </c>
      <c r="T10651">
        <v>4</v>
      </c>
      <c r="U10651">
        <v>0</v>
      </c>
      <c r="V10651">
        <v>0</v>
      </c>
      <c r="W10651">
        <v>0</v>
      </c>
      <c r="X10651">
        <v>25.912710789016739</v>
      </c>
      <c r="Y10651">
        <v>0</v>
      </c>
      <c r="Z10651">
        <v>0</v>
      </c>
      <c r="AA10651">
        <v>0</v>
      </c>
      <c r="AB10651">
        <v>3.9270186945746204</v>
      </c>
      <c r="AC10651">
        <v>0</v>
      </c>
      <c r="AD10651">
        <v>0</v>
      </c>
      <c r="AE10651">
        <v>29.839729483591359</v>
      </c>
    </row>
    <row r="10652" spans="1:31" x14ac:dyDescent="0.3">
      <c r="A10652">
        <v>2706803</v>
      </c>
      <c r="B10652">
        <v>1</v>
      </c>
      <c r="C10652" t="s">
        <v>81</v>
      </c>
      <c r="D10652" t="s">
        <v>126</v>
      </c>
      <c r="E10652" t="s">
        <v>156</v>
      </c>
      <c r="F10652" t="s">
        <v>28791</v>
      </c>
      <c r="G10652" t="s">
        <v>152</v>
      </c>
      <c r="H10652" t="s">
        <v>153</v>
      </c>
      <c r="I10652" t="s">
        <v>136</v>
      </c>
      <c r="J10652" t="s">
        <v>137</v>
      </c>
      <c r="K10652" t="s">
        <v>138</v>
      </c>
      <c r="L10652" t="s">
        <v>28792</v>
      </c>
      <c r="M10652" t="s">
        <v>28793</v>
      </c>
      <c r="N10652">
        <v>1.043055555</v>
      </c>
      <c r="O10652">
        <v>3</v>
      </c>
      <c r="P10652">
        <v>654</v>
      </c>
      <c r="Q10652">
        <v>23</v>
      </c>
      <c r="R10652">
        <v>201</v>
      </c>
      <c r="S10652">
        <v>8</v>
      </c>
      <c r="T10652">
        <v>47</v>
      </c>
      <c r="U10652">
        <v>0</v>
      </c>
      <c r="V10652">
        <v>0</v>
      </c>
      <c r="W10652">
        <v>0.63386700282499997</v>
      </c>
      <c r="X10652">
        <v>58.592967384190999</v>
      </c>
      <c r="Y10652">
        <v>63.157242712215435</v>
      </c>
      <c r="Z10652">
        <v>31.707582536166303</v>
      </c>
      <c r="AA10652">
        <v>46.008953365606004</v>
      </c>
      <c r="AB10652">
        <v>26.075242059586582</v>
      </c>
      <c r="AC10652">
        <v>0</v>
      </c>
      <c r="AD10652">
        <v>0</v>
      </c>
      <c r="AE10652">
        <v>226.17585506059032</v>
      </c>
    </row>
    <row r="10653" spans="1:31" x14ac:dyDescent="0.3">
      <c r="A10653">
        <v>2707407</v>
      </c>
      <c r="B10653">
        <v>1</v>
      </c>
      <c r="C10653" t="s">
        <v>80</v>
      </c>
      <c r="D10653" t="s">
        <v>105</v>
      </c>
      <c r="E10653" t="s">
        <v>161</v>
      </c>
      <c r="F10653" t="s">
        <v>28794</v>
      </c>
      <c r="G10653" t="s">
        <v>170</v>
      </c>
      <c r="H10653" t="s">
        <v>135</v>
      </c>
      <c r="I10653" t="s">
        <v>136</v>
      </c>
      <c r="J10653" t="s">
        <v>137</v>
      </c>
      <c r="K10653" t="s">
        <v>138</v>
      </c>
      <c r="L10653" t="s">
        <v>28795</v>
      </c>
      <c r="M10653" t="s">
        <v>28796</v>
      </c>
      <c r="N10653">
        <v>0.78027777700000001</v>
      </c>
      <c r="O10653">
        <v>0</v>
      </c>
      <c r="P10653">
        <v>66</v>
      </c>
      <c r="Q10653">
        <v>0</v>
      </c>
      <c r="R10653">
        <v>6</v>
      </c>
      <c r="S10653">
        <v>0</v>
      </c>
      <c r="T10653">
        <v>10</v>
      </c>
      <c r="U10653">
        <v>0</v>
      </c>
      <c r="V10653">
        <v>0</v>
      </c>
      <c r="W10653">
        <v>0</v>
      </c>
      <c r="X10653">
        <v>9.5141398519711338</v>
      </c>
      <c r="Y10653">
        <v>0</v>
      </c>
      <c r="Z10653">
        <v>0.36570774349565993</v>
      </c>
      <c r="AA10653">
        <v>0</v>
      </c>
      <c r="AB10653">
        <v>2.3639504419617685</v>
      </c>
      <c r="AC10653">
        <v>0</v>
      </c>
      <c r="AD10653">
        <v>0</v>
      </c>
      <c r="AE10653">
        <v>12.243798037428562</v>
      </c>
    </row>
    <row r="10654" spans="1:31" x14ac:dyDescent="0.3">
      <c r="A10654">
        <v>2706892</v>
      </c>
      <c r="B10654">
        <v>1</v>
      </c>
      <c r="C10654" t="s">
        <v>81</v>
      </c>
      <c r="D10654" t="s">
        <v>122</v>
      </c>
      <c r="E10654" t="s">
        <v>173</v>
      </c>
      <c r="F10654" t="s">
        <v>1645</v>
      </c>
      <c r="G10654" t="s">
        <v>152</v>
      </c>
      <c r="H10654" t="s">
        <v>153</v>
      </c>
      <c r="I10654" t="s">
        <v>136</v>
      </c>
      <c r="J10654" t="s">
        <v>137</v>
      </c>
      <c r="K10654" t="s">
        <v>138</v>
      </c>
      <c r="L10654" t="s">
        <v>28174</v>
      </c>
      <c r="M10654" t="s">
        <v>28797</v>
      </c>
      <c r="N10654">
        <v>0.44750000000000001</v>
      </c>
      <c r="O10654">
        <v>0</v>
      </c>
      <c r="P10654">
        <v>6356</v>
      </c>
      <c r="Q10654">
        <v>0</v>
      </c>
      <c r="R10654">
        <v>0</v>
      </c>
      <c r="S10654">
        <v>3</v>
      </c>
      <c r="T10654">
        <v>1661</v>
      </c>
      <c r="U10654">
        <v>0</v>
      </c>
      <c r="V10654">
        <v>0</v>
      </c>
      <c r="W10654">
        <v>0</v>
      </c>
      <c r="X10654">
        <v>626.13640179567403</v>
      </c>
      <c r="Y10654">
        <v>0</v>
      </c>
      <c r="Z10654">
        <v>0</v>
      </c>
      <c r="AA10654">
        <v>16.362573922377692</v>
      </c>
      <c r="AB10654">
        <v>596.76619318239295</v>
      </c>
      <c r="AC10654">
        <v>0</v>
      </c>
      <c r="AD10654">
        <v>0</v>
      </c>
      <c r="AE10654">
        <v>1239.2651689004447</v>
      </c>
    </row>
    <row r="10655" spans="1:31" x14ac:dyDescent="0.3">
      <c r="A10655">
        <v>2706769</v>
      </c>
      <c r="B10655">
        <v>1</v>
      </c>
      <c r="C10655" t="s">
        <v>81</v>
      </c>
      <c r="D10655" t="s">
        <v>115</v>
      </c>
      <c r="E10655" t="s">
        <v>161</v>
      </c>
      <c r="F10655" t="s">
        <v>28798</v>
      </c>
      <c r="G10655" t="s">
        <v>163</v>
      </c>
      <c r="H10655" t="s">
        <v>135</v>
      </c>
      <c r="I10655" t="s">
        <v>136</v>
      </c>
      <c r="J10655" t="s">
        <v>137</v>
      </c>
      <c r="K10655" t="s">
        <v>138</v>
      </c>
      <c r="L10655" t="s">
        <v>28799</v>
      </c>
      <c r="M10655" t="s">
        <v>28800</v>
      </c>
      <c r="N10655">
        <v>0.51138888800000004</v>
      </c>
      <c r="O10655">
        <v>0</v>
      </c>
      <c r="P10655">
        <v>22</v>
      </c>
      <c r="Q10655">
        <v>0</v>
      </c>
      <c r="R10655">
        <v>2</v>
      </c>
      <c r="S10655">
        <v>0</v>
      </c>
      <c r="T10655">
        <v>1</v>
      </c>
      <c r="U10655">
        <v>0</v>
      </c>
      <c r="V10655">
        <v>0</v>
      </c>
      <c r="W10655">
        <v>0</v>
      </c>
      <c r="X10655">
        <v>1.3194660388591735</v>
      </c>
      <c r="Y10655">
        <v>0</v>
      </c>
      <c r="Z10655">
        <v>0</v>
      </c>
      <c r="AA10655">
        <v>0</v>
      </c>
      <c r="AB10655">
        <v>1.0027069879493332E-2</v>
      </c>
      <c r="AC10655">
        <v>0</v>
      </c>
      <c r="AD10655">
        <v>0</v>
      </c>
      <c r="AE10655">
        <v>1.3294931087386668</v>
      </c>
    </row>
    <row r="10656" spans="1:31" x14ac:dyDescent="0.3">
      <c r="A10656">
        <v>2707439</v>
      </c>
      <c r="B10656">
        <v>1</v>
      </c>
      <c r="C10656" t="s">
        <v>81</v>
      </c>
      <c r="D10656" t="s">
        <v>117</v>
      </c>
      <c r="E10656" t="s">
        <v>161</v>
      </c>
      <c r="F10656" t="s">
        <v>28801</v>
      </c>
      <c r="G10656" t="s">
        <v>163</v>
      </c>
      <c r="H10656" t="s">
        <v>135</v>
      </c>
      <c r="I10656" t="s">
        <v>136</v>
      </c>
      <c r="J10656" t="s">
        <v>137</v>
      </c>
      <c r="K10656" t="s">
        <v>138</v>
      </c>
      <c r="L10656" t="s">
        <v>28802</v>
      </c>
      <c r="M10656" t="s">
        <v>28803</v>
      </c>
      <c r="N10656">
        <v>1.360833333</v>
      </c>
      <c r="O10656">
        <v>0</v>
      </c>
      <c r="P10656">
        <v>4</v>
      </c>
      <c r="Q10656">
        <v>0</v>
      </c>
      <c r="R10656">
        <v>0</v>
      </c>
      <c r="S10656">
        <v>0</v>
      </c>
      <c r="T10656">
        <v>0</v>
      </c>
      <c r="U10656">
        <v>0</v>
      </c>
      <c r="V10656">
        <v>0</v>
      </c>
      <c r="W10656">
        <v>0</v>
      </c>
      <c r="X10656">
        <v>0.74343276612004505</v>
      </c>
      <c r="Y10656">
        <v>0</v>
      </c>
      <c r="Z10656">
        <v>0</v>
      </c>
      <c r="AA10656">
        <v>0</v>
      </c>
      <c r="AB10656">
        <v>0</v>
      </c>
      <c r="AC10656">
        <v>0</v>
      </c>
      <c r="AD10656">
        <v>0</v>
      </c>
      <c r="AE10656">
        <v>0.74343276612004505</v>
      </c>
    </row>
    <row r="10657" spans="1:31" x14ac:dyDescent="0.3">
      <c r="A10657">
        <v>2706683</v>
      </c>
      <c r="B10657">
        <v>1</v>
      </c>
      <c r="C10657" t="s">
        <v>81</v>
      </c>
      <c r="D10657" t="s">
        <v>126</v>
      </c>
      <c r="E10657" t="s">
        <v>156</v>
      </c>
      <c r="F10657" t="s">
        <v>27227</v>
      </c>
      <c r="G10657" t="s">
        <v>185</v>
      </c>
      <c r="H10657" t="s">
        <v>153</v>
      </c>
      <c r="I10657" t="s">
        <v>136</v>
      </c>
      <c r="J10657" t="s">
        <v>137</v>
      </c>
      <c r="K10657" t="s">
        <v>138</v>
      </c>
      <c r="L10657" t="s">
        <v>28804</v>
      </c>
      <c r="M10657" t="s">
        <v>28805</v>
      </c>
      <c r="N10657">
        <v>1.381388888</v>
      </c>
      <c r="O10657">
        <v>2</v>
      </c>
      <c r="P10657">
        <v>175</v>
      </c>
      <c r="Q10657">
        <v>7</v>
      </c>
      <c r="R10657">
        <v>72</v>
      </c>
      <c r="S10657">
        <v>1</v>
      </c>
      <c r="T10657">
        <v>7</v>
      </c>
      <c r="U10657">
        <v>0</v>
      </c>
      <c r="V10657">
        <v>0</v>
      </c>
      <c r="W10657">
        <v>0.56376976305833337</v>
      </c>
      <c r="X10657">
        <v>24.617913975590209</v>
      </c>
      <c r="Y10657">
        <v>61.520860921719077</v>
      </c>
      <c r="Z10657">
        <v>69.120267554640265</v>
      </c>
      <c r="AA10657">
        <v>2.1079853594191666</v>
      </c>
      <c r="AB10657">
        <v>7.7667453818213605</v>
      </c>
      <c r="AC10657">
        <v>0</v>
      </c>
      <c r="AD10657">
        <v>0</v>
      </c>
      <c r="AE10657">
        <v>165.69754295624841</v>
      </c>
    </row>
    <row r="10658" spans="1:31" x14ac:dyDescent="0.3">
      <c r="A10658">
        <v>2706646</v>
      </c>
      <c r="B10658">
        <v>1</v>
      </c>
      <c r="C10658" t="s">
        <v>80</v>
      </c>
      <c r="D10658" t="s">
        <v>96</v>
      </c>
      <c r="E10658" t="s">
        <v>173</v>
      </c>
      <c r="F10658" t="s">
        <v>9660</v>
      </c>
      <c r="G10658" t="s">
        <v>348</v>
      </c>
      <c r="H10658" t="s">
        <v>153</v>
      </c>
      <c r="I10658" t="s">
        <v>136</v>
      </c>
      <c r="J10658" t="s">
        <v>137</v>
      </c>
      <c r="K10658" t="s">
        <v>138</v>
      </c>
      <c r="L10658" t="s">
        <v>28806</v>
      </c>
      <c r="M10658" t="s">
        <v>28807</v>
      </c>
      <c r="N10658">
        <v>4.4000000000000004</v>
      </c>
      <c r="O10658">
        <v>0</v>
      </c>
      <c r="P10658">
        <v>1645</v>
      </c>
      <c r="Q10658">
        <v>1</v>
      </c>
      <c r="R10658">
        <v>36</v>
      </c>
      <c r="S10658">
        <v>5</v>
      </c>
      <c r="T10658">
        <v>22</v>
      </c>
      <c r="U10658">
        <v>0</v>
      </c>
      <c r="V10658">
        <v>0</v>
      </c>
      <c r="W10658">
        <v>0</v>
      </c>
      <c r="X10658">
        <v>1689.420875771935</v>
      </c>
      <c r="Y10658">
        <v>1.8836305082</v>
      </c>
      <c r="Z10658">
        <v>0</v>
      </c>
      <c r="AA10658">
        <v>912.32767629032867</v>
      </c>
      <c r="AB10658">
        <v>223.58804419326759</v>
      </c>
      <c r="AC10658">
        <v>0</v>
      </c>
      <c r="AD10658">
        <v>0</v>
      </c>
      <c r="AE10658">
        <v>2827.2202267637313</v>
      </c>
    </row>
    <row r="10659" spans="1:31" x14ac:dyDescent="0.3">
      <c r="A10659">
        <v>2706978</v>
      </c>
      <c r="B10659">
        <v>1</v>
      </c>
      <c r="C10659" t="s">
        <v>81</v>
      </c>
      <c r="D10659" t="s">
        <v>118</v>
      </c>
      <c r="E10659" t="s">
        <v>132</v>
      </c>
      <c r="F10659" t="s">
        <v>5713</v>
      </c>
      <c r="G10659" t="s">
        <v>134</v>
      </c>
      <c r="H10659" t="s">
        <v>135</v>
      </c>
      <c r="I10659" t="s">
        <v>136</v>
      </c>
      <c r="J10659" t="s">
        <v>137</v>
      </c>
      <c r="K10659" t="s">
        <v>138</v>
      </c>
      <c r="L10659" t="s">
        <v>28808</v>
      </c>
      <c r="M10659" t="s">
        <v>28809</v>
      </c>
      <c r="N10659">
        <v>1.9602777769999999</v>
      </c>
      <c r="O10659">
        <v>0</v>
      </c>
      <c r="P10659">
        <v>103</v>
      </c>
      <c r="Q10659">
        <v>0</v>
      </c>
      <c r="R10659">
        <v>5</v>
      </c>
      <c r="S10659">
        <v>0</v>
      </c>
      <c r="T10659">
        <v>6</v>
      </c>
      <c r="U10659">
        <v>0</v>
      </c>
      <c r="V10659">
        <v>0</v>
      </c>
      <c r="W10659">
        <v>0</v>
      </c>
      <c r="X10659">
        <v>52.185768033084862</v>
      </c>
      <c r="Y10659">
        <v>0</v>
      </c>
      <c r="Z10659">
        <v>5.8748298404840006E-2</v>
      </c>
      <c r="AA10659">
        <v>0</v>
      </c>
      <c r="AB10659">
        <v>8.5322964421490362</v>
      </c>
      <c r="AC10659">
        <v>0</v>
      </c>
      <c r="AD10659">
        <v>0</v>
      </c>
      <c r="AE10659">
        <v>60.776812773638738</v>
      </c>
    </row>
    <row r="10660" spans="1:31" x14ac:dyDescent="0.3">
      <c r="A10660">
        <v>2707124</v>
      </c>
      <c r="B10660">
        <v>1</v>
      </c>
      <c r="C10660" t="s">
        <v>81</v>
      </c>
      <c r="D10660" t="s">
        <v>126</v>
      </c>
      <c r="E10660" t="s">
        <v>213</v>
      </c>
      <c r="F10660" t="s">
        <v>8709</v>
      </c>
      <c r="G10660" t="s">
        <v>152</v>
      </c>
      <c r="H10660" t="s">
        <v>153</v>
      </c>
      <c r="I10660" t="s">
        <v>136</v>
      </c>
      <c r="J10660" t="s">
        <v>137</v>
      </c>
      <c r="K10660" t="s">
        <v>138</v>
      </c>
      <c r="L10660" t="s">
        <v>28810</v>
      </c>
      <c r="M10660" t="s">
        <v>28443</v>
      </c>
      <c r="N10660">
        <v>0.48</v>
      </c>
      <c r="O10660">
        <v>3</v>
      </c>
      <c r="P10660">
        <v>654</v>
      </c>
      <c r="Q10660">
        <v>23</v>
      </c>
      <c r="R10660">
        <v>201</v>
      </c>
      <c r="S10660">
        <v>8</v>
      </c>
      <c r="T10660">
        <v>47</v>
      </c>
      <c r="U10660">
        <v>0</v>
      </c>
      <c r="V10660">
        <v>0</v>
      </c>
      <c r="W10660">
        <v>0.25992835632</v>
      </c>
      <c r="X10660">
        <v>25.878090688675172</v>
      </c>
      <c r="Y10660">
        <v>29.443443052556162</v>
      </c>
      <c r="Z10660">
        <v>13.340068045050238</v>
      </c>
      <c r="AA10660">
        <v>19.824436482047997</v>
      </c>
      <c r="AB10660">
        <v>11.396823575271839</v>
      </c>
      <c r="AC10660">
        <v>0</v>
      </c>
      <c r="AD10660">
        <v>0</v>
      </c>
      <c r="AE10660">
        <v>100.14279019992141</v>
      </c>
    </row>
    <row r="10661" spans="1:31" x14ac:dyDescent="0.3">
      <c r="A10661">
        <v>2707184</v>
      </c>
      <c r="B10661">
        <v>1</v>
      </c>
      <c r="C10661" t="s">
        <v>80</v>
      </c>
      <c r="D10661" t="s">
        <v>82</v>
      </c>
      <c r="E10661" t="s">
        <v>145</v>
      </c>
      <c r="F10661" t="s">
        <v>28543</v>
      </c>
      <c r="G10661" t="s">
        <v>230</v>
      </c>
      <c r="H10661" t="s">
        <v>135</v>
      </c>
      <c r="I10661" t="s">
        <v>136</v>
      </c>
      <c r="J10661" t="s">
        <v>137</v>
      </c>
      <c r="K10661" t="s">
        <v>138</v>
      </c>
      <c r="L10661" t="s">
        <v>28811</v>
      </c>
      <c r="M10661" t="s">
        <v>28812</v>
      </c>
      <c r="N10661">
        <v>3.3058333329999998</v>
      </c>
      <c r="O10661">
        <v>0</v>
      </c>
      <c r="P10661">
        <v>2</v>
      </c>
      <c r="Q10661">
        <v>0</v>
      </c>
      <c r="R10661">
        <v>0</v>
      </c>
      <c r="S10661">
        <v>0</v>
      </c>
      <c r="T10661">
        <v>0</v>
      </c>
      <c r="U10661">
        <v>0</v>
      </c>
      <c r="V10661">
        <v>0</v>
      </c>
      <c r="W10661">
        <v>0</v>
      </c>
      <c r="X10661">
        <v>2.7281452447287733</v>
      </c>
      <c r="Y10661">
        <v>0</v>
      </c>
      <c r="Z10661">
        <v>0</v>
      </c>
      <c r="AA10661">
        <v>0</v>
      </c>
      <c r="AB10661">
        <v>0</v>
      </c>
      <c r="AC10661">
        <v>0</v>
      </c>
      <c r="AD10661">
        <v>0</v>
      </c>
      <c r="AE10661">
        <v>2.7281452447287733</v>
      </c>
    </row>
    <row r="10662" spans="1:31" x14ac:dyDescent="0.3">
      <c r="A10662">
        <v>2707230</v>
      </c>
      <c r="B10662">
        <v>1</v>
      </c>
      <c r="C10662" t="s">
        <v>80</v>
      </c>
      <c r="D10662" t="s">
        <v>83</v>
      </c>
      <c r="E10662" t="s">
        <v>200</v>
      </c>
      <c r="F10662" t="s">
        <v>28813</v>
      </c>
      <c r="G10662" t="s">
        <v>158</v>
      </c>
      <c r="H10662" t="s">
        <v>135</v>
      </c>
      <c r="I10662" t="s">
        <v>136</v>
      </c>
      <c r="J10662" t="s">
        <v>3</v>
      </c>
      <c r="K10662" t="s">
        <v>138</v>
      </c>
      <c r="L10662" t="s">
        <v>28814</v>
      </c>
      <c r="M10662" t="s">
        <v>28815</v>
      </c>
      <c r="N10662">
        <v>2.6969444440000001</v>
      </c>
      <c r="O10662">
        <v>0</v>
      </c>
      <c r="P10662">
        <v>57</v>
      </c>
      <c r="Q10662">
        <v>0</v>
      </c>
      <c r="R10662">
        <v>0</v>
      </c>
      <c r="S10662">
        <v>0</v>
      </c>
      <c r="T10662">
        <v>0</v>
      </c>
      <c r="U10662">
        <v>0</v>
      </c>
      <c r="V10662">
        <v>0</v>
      </c>
      <c r="W10662">
        <v>0</v>
      </c>
      <c r="X10662">
        <v>41.565722316085981</v>
      </c>
      <c r="Y10662">
        <v>0</v>
      </c>
      <c r="Z10662">
        <v>0</v>
      </c>
      <c r="AA10662">
        <v>0</v>
      </c>
      <c r="AB10662">
        <v>0</v>
      </c>
      <c r="AC10662">
        <v>0</v>
      </c>
      <c r="AD10662">
        <v>0</v>
      </c>
      <c r="AE10662">
        <v>41.565722316085981</v>
      </c>
    </row>
    <row r="10663" spans="1:31" x14ac:dyDescent="0.3">
      <c r="A10663">
        <v>2707376</v>
      </c>
      <c r="B10663">
        <v>1</v>
      </c>
      <c r="C10663" t="s">
        <v>80</v>
      </c>
      <c r="D10663" t="s">
        <v>94</v>
      </c>
      <c r="E10663" t="s">
        <v>156</v>
      </c>
      <c r="F10663" t="s">
        <v>28816</v>
      </c>
      <c r="G10663" t="s">
        <v>170</v>
      </c>
      <c r="H10663" t="s">
        <v>153</v>
      </c>
      <c r="I10663" t="s">
        <v>136</v>
      </c>
      <c r="J10663" t="s">
        <v>137</v>
      </c>
      <c r="K10663" t="s">
        <v>138</v>
      </c>
      <c r="L10663" t="s">
        <v>28817</v>
      </c>
      <c r="M10663" t="s">
        <v>28818</v>
      </c>
      <c r="N10663">
        <v>0.19444444399999999</v>
      </c>
      <c r="O10663">
        <v>0</v>
      </c>
      <c r="P10663">
        <v>0</v>
      </c>
      <c r="Q10663">
        <v>1</v>
      </c>
      <c r="R10663">
        <v>0</v>
      </c>
      <c r="S10663">
        <v>1</v>
      </c>
      <c r="T10663">
        <v>0</v>
      </c>
      <c r="U10663">
        <v>0</v>
      </c>
      <c r="V10663">
        <v>0</v>
      </c>
      <c r="W10663">
        <v>0</v>
      </c>
      <c r="X10663">
        <v>0</v>
      </c>
      <c r="Y10663">
        <v>0</v>
      </c>
      <c r="Z10663">
        <v>0</v>
      </c>
      <c r="AA10663">
        <v>0.30452270333391662</v>
      </c>
      <c r="AB10663">
        <v>0</v>
      </c>
      <c r="AC10663">
        <v>0</v>
      </c>
      <c r="AD10663">
        <v>0</v>
      </c>
      <c r="AE10663">
        <v>0.30452270333391662</v>
      </c>
    </row>
    <row r="10664" spans="1:31" x14ac:dyDescent="0.3">
      <c r="A10664">
        <v>2706698</v>
      </c>
      <c r="B10664">
        <v>2</v>
      </c>
      <c r="C10664" t="s">
        <v>80</v>
      </c>
      <c r="D10664" t="s">
        <v>96</v>
      </c>
      <c r="E10664" t="s">
        <v>213</v>
      </c>
      <c r="F10664" t="s">
        <v>5687</v>
      </c>
      <c r="G10664" t="s">
        <v>185</v>
      </c>
      <c r="H10664" t="s">
        <v>153</v>
      </c>
      <c r="I10664" t="s">
        <v>136</v>
      </c>
      <c r="J10664" t="s">
        <v>137</v>
      </c>
      <c r="K10664" t="s">
        <v>138</v>
      </c>
      <c r="L10664" t="s">
        <v>28105</v>
      </c>
      <c r="M10664" t="s">
        <v>28819</v>
      </c>
      <c r="N10664">
        <v>1.5075000000000001</v>
      </c>
      <c r="O10664">
        <v>0</v>
      </c>
      <c r="P10664">
        <v>289</v>
      </c>
      <c r="Q10664">
        <v>11</v>
      </c>
      <c r="R10664">
        <v>31</v>
      </c>
      <c r="S10664">
        <v>14</v>
      </c>
      <c r="T10664">
        <v>64</v>
      </c>
      <c r="U10664">
        <v>3</v>
      </c>
      <c r="V10664">
        <v>0</v>
      </c>
      <c r="W10664">
        <v>0</v>
      </c>
      <c r="X10664">
        <v>118.47938033985849</v>
      </c>
      <c r="Y10664">
        <v>138.51076561377516</v>
      </c>
      <c r="Z10664">
        <v>18.253176373033192</v>
      </c>
      <c r="AA10664">
        <v>121.11929158827732</v>
      </c>
      <c r="AB10664">
        <v>108.11278146189817</v>
      </c>
      <c r="AC10664">
        <v>839.85672459289685</v>
      </c>
      <c r="AD10664">
        <v>0</v>
      </c>
      <c r="AE10664">
        <v>1344.3321199697393</v>
      </c>
    </row>
    <row r="10665" spans="1:31" x14ac:dyDescent="0.3">
      <c r="A10665">
        <v>2707396</v>
      </c>
      <c r="B10665">
        <v>1</v>
      </c>
      <c r="C10665" t="s">
        <v>81</v>
      </c>
      <c r="D10665" t="s">
        <v>118</v>
      </c>
      <c r="E10665" t="s">
        <v>161</v>
      </c>
      <c r="F10665" t="s">
        <v>28820</v>
      </c>
      <c r="G10665" t="s">
        <v>170</v>
      </c>
      <c r="H10665" t="s">
        <v>135</v>
      </c>
      <c r="I10665" t="s">
        <v>136</v>
      </c>
      <c r="J10665" t="s">
        <v>137</v>
      </c>
      <c r="K10665" t="s">
        <v>138</v>
      </c>
      <c r="L10665" t="s">
        <v>28821</v>
      </c>
      <c r="M10665" t="s">
        <v>28822</v>
      </c>
      <c r="N10665">
        <v>0.60472222200000003</v>
      </c>
      <c r="O10665">
        <v>0</v>
      </c>
      <c r="P10665">
        <v>1</v>
      </c>
      <c r="Q10665">
        <v>0</v>
      </c>
      <c r="R10665">
        <v>0</v>
      </c>
      <c r="S10665">
        <v>0</v>
      </c>
      <c r="T10665">
        <v>1</v>
      </c>
      <c r="U10665">
        <v>0</v>
      </c>
      <c r="V10665">
        <v>0</v>
      </c>
      <c r="W10665">
        <v>0</v>
      </c>
      <c r="X10665">
        <v>3.8665656805525001E-2</v>
      </c>
      <c r="Y10665">
        <v>0</v>
      </c>
      <c r="Z10665">
        <v>0</v>
      </c>
      <c r="AA10665">
        <v>0</v>
      </c>
      <c r="AB10665">
        <v>0.67555501575166665</v>
      </c>
      <c r="AC10665">
        <v>0</v>
      </c>
      <c r="AD10665">
        <v>0</v>
      </c>
      <c r="AE10665">
        <v>0.71422067255719168</v>
      </c>
    </row>
    <row r="10666" spans="1:31" x14ac:dyDescent="0.3">
      <c r="A10666">
        <v>2706912</v>
      </c>
      <c r="B10666">
        <v>1</v>
      </c>
      <c r="C10666" t="s">
        <v>80</v>
      </c>
      <c r="D10666" t="s">
        <v>108</v>
      </c>
      <c r="E10666" t="s">
        <v>145</v>
      </c>
      <c r="F10666" t="s">
        <v>28823</v>
      </c>
      <c r="G10666" t="s">
        <v>230</v>
      </c>
      <c r="H10666" t="s">
        <v>135</v>
      </c>
      <c r="I10666" t="s">
        <v>136</v>
      </c>
      <c r="J10666" t="s">
        <v>137</v>
      </c>
      <c r="K10666" t="s">
        <v>138</v>
      </c>
      <c r="L10666" t="s">
        <v>28824</v>
      </c>
      <c r="M10666" t="s">
        <v>28825</v>
      </c>
      <c r="N10666">
        <v>4.6725000000000003</v>
      </c>
      <c r="O10666">
        <v>0</v>
      </c>
      <c r="P10666">
        <v>0</v>
      </c>
      <c r="Q10666">
        <v>0</v>
      </c>
      <c r="R10666">
        <v>1</v>
      </c>
      <c r="S10666">
        <v>0</v>
      </c>
      <c r="T10666">
        <v>0</v>
      </c>
      <c r="U10666">
        <v>0</v>
      </c>
      <c r="V10666">
        <v>0</v>
      </c>
      <c r="W10666">
        <v>0</v>
      </c>
      <c r="X10666">
        <v>0</v>
      </c>
      <c r="Y10666">
        <v>0</v>
      </c>
      <c r="Z10666">
        <v>0</v>
      </c>
      <c r="AA10666">
        <v>0</v>
      </c>
      <c r="AB10666">
        <v>0</v>
      </c>
      <c r="AC10666">
        <v>0</v>
      </c>
      <c r="AD10666">
        <v>0</v>
      </c>
      <c r="AE10666">
        <v>0</v>
      </c>
    </row>
    <row r="10667" spans="1:31" x14ac:dyDescent="0.3">
      <c r="A10667">
        <v>2706663</v>
      </c>
      <c r="B10667">
        <v>1</v>
      </c>
      <c r="C10667" t="s">
        <v>80</v>
      </c>
      <c r="D10667" t="s">
        <v>84</v>
      </c>
      <c r="E10667" t="s">
        <v>161</v>
      </c>
      <c r="F10667" t="s">
        <v>28826</v>
      </c>
      <c r="G10667" t="s">
        <v>163</v>
      </c>
      <c r="H10667" t="s">
        <v>135</v>
      </c>
      <c r="I10667" t="s">
        <v>136</v>
      </c>
      <c r="J10667" t="s">
        <v>137</v>
      </c>
      <c r="K10667" t="s">
        <v>138</v>
      </c>
      <c r="L10667" t="s">
        <v>28827</v>
      </c>
      <c r="M10667" t="s">
        <v>28828</v>
      </c>
      <c r="N10667">
        <v>3.5841666659999998</v>
      </c>
      <c r="O10667">
        <v>0</v>
      </c>
      <c r="P10667">
        <v>146</v>
      </c>
      <c r="Q10667">
        <v>0</v>
      </c>
      <c r="R10667">
        <v>0</v>
      </c>
      <c r="S10667">
        <v>0</v>
      </c>
      <c r="T10667">
        <v>33</v>
      </c>
      <c r="U10667">
        <v>0</v>
      </c>
      <c r="V10667">
        <v>0</v>
      </c>
      <c r="W10667">
        <v>0</v>
      </c>
      <c r="X10667">
        <v>89.200645261879174</v>
      </c>
      <c r="Y10667">
        <v>0</v>
      </c>
      <c r="Z10667">
        <v>0</v>
      </c>
      <c r="AA10667">
        <v>0</v>
      </c>
      <c r="AB10667">
        <v>77.542058480175371</v>
      </c>
      <c r="AC10667">
        <v>0</v>
      </c>
      <c r="AD10667">
        <v>0</v>
      </c>
      <c r="AE10667">
        <v>166.74270374205454</v>
      </c>
    </row>
    <row r="10668" spans="1:31" x14ac:dyDescent="0.3">
      <c r="A10668">
        <v>2707204</v>
      </c>
      <c r="B10668">
        <v>1</v>
      </c>
      <c r="C10668" t="s">
        <v>80</v>
      </c>
      <c r="D10668" t="s">
        <v>85</v>
      </c>
      <c r="E10668" t="s">
        <v>156</v>
      </c>
      <c r="F10668" t="s">
        <v>28829</v>
      </c>
      <c r="G10668" t="s">
        <v>300</v>
      </c>
      <c r="H10668" t="s">
        <v>153</v>
      </c>
      <c r="I10668" t="s">
        <v>136</v>
      </c>
      <c r="J10668" t="s">
        <v>137</v>
      </c>
      <c r="K10668" t="s">
        <v>210</v>
      </c>
      <c r="L10668" t="s">
        <v>28830</v>
      </c>
      <c r="M10668" t="s">
        <v>28831</v>
      </c>
      <c r="N10668">
        <v>2.3286111109999998</v>
      </c>
      <c r="O10668">
        <v>0</v>
      </c>
      <c r="P10668">
        <v>4789</v>
      </c>
      <c r="Q10668">
        <v>0</v>
      </c>
      <c r="R10668">
        <v>0</v>
      </c>
      <c r="S10668">
        <v>0</v>
      </c>
      <c r="T10668">
        <v>695</v>
      </c>
      <c r="U10668">
        <v>0</v>
      </c>
      <c r="V10668">
        <v>0</v>
      </c>
      <c r="W10668">
        <v>0</v>
      </c>
      <c r="X10668">
        <v>2293.0523350729109</v>
      </c>
      <c r="Y10668">
        <v>0</v>
      </c>
      <c r="Z10668">
        <v>0</v>
      </c>
      <c r="AA10668">
        <v>0</v>
      </c>
      <c r="AB10668">
        <v>1631.1779767385719</v>
      </c>
      <c r="AC10668">
        <v>0</v>
      </c>
      <c r="AD10668">
        <v>0</v>
      </c>
      <c r="AE10668">
        <v>3924.2303118114828</v>
      </c>
    </row>
    <row r="10669" spans="1:31" x14ac:dyDescent="0.3">
      <c r="A10669">
        <v>2706649</v>
      </c>
      <c r="B10669">
        <v>1</v>
      </c>
      <c r="C10669" t="s">
        <v>80</v>
      </c>
      <c r="D10669" t="s">
        <v>110</v>
      </c>
      <c r="E10669" t="s">
        <v>132</v>
      </c>
      <c r="F10669" t="s">
        <v>28832</v>
      </c>
      <c r="G10669" t="s">
        <v>253</v>
      </c>
      <c r="H10669" t="s">
        <v>135</v>
      </c>
      <c r="I10669" t="s">
        <v>136</v>
      </c>
      <c r="J10669" t="s">
        <v>137</v>
      </c>
      <c r="K10669" t="s">
        <v>138</v>
      </c>
      <c r="L10669" t="s">
        <v>28833</v>
      </c>
      <c r="M10669" t="s">
        <v>28834</v>
      </c>
      <c r="N10669">
        <v>1.000277777</v>
      </c>
      <c r="O10669">
        <v>0</v>
      </c>
      <c r="P10669">
        <v>110</v>
      </c>
      <c r="Q10669">
        <v>0</v>
      </c>
      <c r="R10669">
        <v>0</v>
      </c>
      <c r="S10669">
        <v>0</v>
      </c>
      <c r="T10669">
        <v>7</v>
      </c>
      <c r="U10669">
        <v>0</v>
      </c>
      <c r="V10669">
        <v>0</v>
      </c>
      <c r="W10669">
        <v>0</v>
      </c>
      <c r="X10669">
        <v>29.189073009389336</v>
      </c>
      <c r="Y10669">
        <v>0</v>
      </c>
      <c r="Z10669">
        <v>0</v>
      </c>
      <c r="AA10669">
        <v>0</v>
      </c>
      <c r="AB10669">
        <v>7.4102012374697992</v>
      </c>
      <c r="AC10669">
        <v>0</v>
      </c>
      <c r="AD10669">
        <v>0</v>
      </c>
      <c r="AE10669">
        <v>36.599274246859139</v>
      </c>
    </row>
    <row r="10670" spans="1:31" x14ac:dyDescent="0.3">
      <c r="A10670">
        <v>2706749</v>
      </c>
      <c r="B10670">
        <v>1</v>
      </c>
      <c r="C10670" t="s">
        <v>80</v>
      </c>
      <c r="D10670" t="s">
        <v>103</v>
      </c>
      <c r="E10670" t="s">
        <v>173</v>
      </c>
      <c r="F10670" t="s">
        <v>8945</v>
      </c>
      <c r="G10670" t="s">
        <v>152</v>
      </c>
      <c r="H10670" t="s">
        <v>153</v>
      </c>
      <c r="I10670" t="s">
        <v>136</v>
      </c>
      <c r="J10670" t="s">
        <v>137</v>
      </c>
      <c r="K10670" t="s">
        <v>138</v>
      </c>
      <c r="L10670" t="s">
        <v>28835</v>
      </c>
      <c r="M10670" t="s">
        <v>28836</v>
      </c>
      <c r="N10670">
        <v>7.3938887999999994E-2</v>
      </c>
      <c r="O10670">
        <v>3</v>
      </c>
      <c r="P10670">
        <v>2038</v>
      </c>
      <c r="Q10670">
        <v>67</v>
      </c>
      <c r="R10670">
        <v>174</v>
      </c>
      <c r="S10670">
        <v>35</v>
      </c>
      <c r="T10670">
        <v>267</v>
      </c>
      <c r="U10670">
        <v>7</v>
      </c>
      <c r="V10670">
        <v>0</v>
      </c>
      <c r="W10670">
        <v>0.11019548095196667</v>
      </c>
      <c r="X10670">
        <v>36.900582574768094</v>
      </c>
      <c r="Y10670">
        <v>24.523580852321796</v>
      </c>
      <c r="Z10670">
        <v>2.4816088676936903</v>
      </c>
      <c r="AA10670">
        <v>12.330732398740864</v>
      </c>
      <c r="AB10670">
        <v>15.951494823970201</v>
      </c>
      <c r="AC10670">
        <v>78.787787714527937</v>
      </c>
      <c r="AD10670">
        <v>0</v>
      </c>
      <c r="AE10670">
        <v>171.08598271297456</v>
      </c>
    </row>
    <row r="10671" spans="1:31" x14ac:dyDescent="0.3">
      <c r="A10671">
        <v>2706872</v>
      </c>
      <c r="B10671">
        <v>1</v>
      </c>
      <c r="C10671" t="s">
        <v>80</v>
      </c>
      <c r="D10671" t="s">
        <v>108</v>
      </c>
      <c r="E10671" t="s">
        <v>132</v>
      </c>
      <c r="F10671" t="s">
        <v>28837</v>
      </c>
      <c r="G10671" t="s">
        <v>300</v>
      </c>
      <c r="H10671" t="s">
        <v>135</v>
      </c>
      <c r="I10671" t="s">
        <v>136</v>
      </c>
      <c r="J10671" t="s">
        <v>137</v>
      </c>
      <c r="K10671" t="s">
        <v>210</v>
      </c>
      <c r="L10671" t="s">
        <v>28838</v>
      </c>
      <c r="M10671" t="s">
        <v>28839</v>
      </c>
      <c r="N10671">
        <v>4.8097222220000004</v>
      </c>
      <c r="O10671">
        <v>0</v>
      </c>
      <c r="P10671">
        <v>22</v>
      </c>
      <c r="Q10671">
        <v>0</v>
      </c>
      <c r="R10671">
        <v>17</v>
      </c>
      <c r="S10671">
        <v>0</v>
      </c>
      <c r="T10671">
        <v>8</v>
      </c>
      <c r="U10671">
        <v>0</v>
      </c>
      <c r="V10671">
        <v>0</v>
      </c>
      <c r="W10671">
        <v>0</v>
      </c>
      <c r="X10671">
        <v>13.646668695751302</v>
      </c>
      <c r="Y10671">
        <v>0</v>
      </c>
      <c r="Z10671">
        <v>0</v>
      </c>
      <c r="AA10671">
        <v>0</v>
      </c>
      <c r="AB10671">
        <v>18.877361705314144</v>
      </c>
      <c r="AC10671">
        <v>0</v>
      </c>
      <c r="AD10671">
        <v>0</v>
      </c>
      <c r="AE10671">
        <v>32.524030401065446</v>
      </c>
    </row>
    <row r="10672" spans="1:31" x14ac:dyDescent="0.3">
      <c r="A10672">
        <v>2707419</v>
      </c>
      <c r="B10672">
        <v>1</v>
      </c>
      <c r="C10672" t="s">
        <v>80</v>
      </c>
      <c r="D10672" t="s">
        <v>87</v>
      </c>
      <c r="E10672" t="s">
        <v>200</v>
      </c>
      <c r="F10672" t="s">
        <v>28840</v>
      </c>
      <c r="G10672" t="s">
        <v>543</v>
      </c>
      <c r="H10672" t="s">
        <v>135</v>
      </c>
      <c r="I10672" t="s">
        <v>136</v>
      </c>
      <c r="J10672" t="s">
        <v>137</v>
      </c>
      <c r="K10672" t="s">
        <v>138</v>
      </c>
      <c r="L10672" t="s">
        <v>28841</v>
      </c>
      <c r="M10672" t="s">
        <v>28842</v>
      </c>
      <c r="N10672">
        <v>0.508611111</v>
      </c>
      <c r="O10672">
        <v>0</v>
      </c>
      <c r="P10672">
        <v>72</v>
      </c>
      <c r="Q10672">
        <v>0</v>
      </c>
      <c r="R10672">
        <v>0</v>
      </c>
      <c r="S10672">
        <v>0</v>
      </c>
      <c r="T10672">
        <v>0</v>
      </c>
      <c r="U10672">
        <v>0</v>
      </c>
      <c r="V10672">
        <v>0</v>
      </c>
      <c r="W10672">
        <v>0</v>
      </c>
      <c r="X10672">
        <v>7.4755499072717546</v>
      </c>
      <c r="Y10672">
        <v>0</v>
      </c>
      <c r="Z10672">
        <v>0</v>
      </c>
      <c r="AA10672">
        <v>0</v>
      </c>
      <c r="AB10672">
        <v>0</v>
      </c>
      <c r="AC10672">
        <v>0</v>
      </c>
      <c r="AD10672">
        <v>0</v>
      </c>
      <c r="AE10672">
        <v>7.4755499072717546</v>
      </c>
    </row>
    <row r="10673" spans="1:31" x14ac:dyDescent="0.3">
      <c r="A10673">
        <v>2706935</v>
      </c>
      <c r="B10673">
        <v>1</v>
      </c>
      <c r="C10673" t="s">
        <v>81</v>
      </c>
      <c r="D10673" t="s">
        <v>128</v>
      </c>
      <c r="E10673" t="s">
        <v>150</v>
      </c>
      <c r="F10673" t="s">
        <v>28843</v>
      </c>
      <c r="G10673" t="s">
        <v>158</v>
      </c>
      <c r="H10673" t="s">
        <v>153</v>
      </c>
      <c r="I10673" t="s">
        <v>136</v>
      </c>
      <c r="J10673" t="s">
        <v>3</v>
      </c>
      <c r="K10673" t="s">
        <v>138</v>
      </c>
      <c r="L10673" t="s">
        <v>28844</v>
      </c>
      <c r="M10673" t="s">
        <v>28845</v>
      </c>
      <c r="N10673">
        <v>2.4138888879999998</v>
      </c>
      <c r="O10673">
        <v>0</v>
      </c>
      <c r="P10673">
        <v>1303</v>
      </c>
      <c r="Q10673">
        <v>0</v>
      </c>
      <c r="R10673">
        <v>0</v>
      </c>
      <c r="S10673">
        <v>0</v>
      </c>
      <c r="T10673">
        <v>52</v>
      </c>
      <c r="U10673">
        <v>0</v>
      </c>
      <c r="V10673">
        <v>0</v>
      </c>
      <c r="W10673">
        <v>0</v>
      </c>
      <c r="X10673">
        <v>776.01410107749484</v>
      </c>
      <c r="Y10673">
        <v>0</v>
      </c>
      <c r="Z10673">
        <v>0</v>
      </c>
      <c r="AA10673">
        <v>0</v>
      </c>
      <c r="AB10673">
        <v>200.94867234928222</v>
      </c>
      <c r="AC10673">
        <v>0</v>
      </c>
      <c r="AD10673">
        <v>0</v>
      </c>
      <c r="AE10673">
        <v>976.96277342677706</v>
      </c>
    </row>
    <row r="10674" spans="1:31" x14ac:dyDescent="0.3">
      <c r="A10674">
        <v>2706686</v>
      </c>
      <c r="B10674">
        <v>1</v>
      </c>
      <c r="C10674" t="s">
        <v>80</v>
      </c>
      <c r="D10674" t="s">
        <v>83</v>
      </c>
      <c r="E10674" t="s">
        <v>145</v>
      </c>
      <c r="F10674" t="s">
        <v>28846</v>
      </c>
      <c r="G10674" t="s">
        <v>181</v>
      </c>
      <c r="H10674" t="s">
        <v>135</v>
      </c>
      <c r="I10674" t="s">
        <v>136</v>
      </c>
      <c r="J10674" t="s">
        <v>137</v>
      </c>
      <c r="K10674" t="s">
        <v>138</v>
      </c>
      <c r="L10674" t="s">
        <v>28847</v>
      </c>
      <c r="M10674" t="s">
        <v>28848</v>
      </c>
      <c r="N10674">
        <v>3.9358333330000002</v>
      </c>
      <c r="O10674">
        <v>0</v>
      </c>
      <c r="P10674">
        <v>0</v>
      </c>
      <c r="Q10674">
        <v>0</v>
      </c>
      <c r="R10674">
        <v>0</v>
      </c>
      <c r="S10674">
        <v>0</v>
      </c>
      <c r="T10674">
        <v>1</v>
      </c>
      <c r="U10674">
        <v>0</v>
      </c>
      <c r="V10674">
        <v>0</v>
      </c>
      <c r="W10674">
        <v>0</v>
      </c>
      <c r="X10674">
        <v>0</v>
      </c>
      <c r="Y10674">
        <v>0</v>
      </c>
      <c r="Z10674">
        <v>0</v>
      </c>
      <c r="AA10674">
        <v>0</v>
      </c>
      <c r="AB10674">
        <v>65.005518308600287</v>
      </c>
      <c r="AC10674">
        <v>0</v>
      </c>
      <c r="AD10674">
        <v>0</v>
      </c>
      <c r="AE10674">
        <v>65.005518308600287</v>
      </c>
    </row>
    <row r="10675" spans="1:31" x14ac:dyDescent="0.3">
      <c r="A10675">
        <v>2707081</v>
      </c>
      <c r="B10675">
        <v>1</v>
      </c>
      <c r="C10675" t="s">
        <v>80</v>
      </c>
      <c r="D10675" t="s">
        <v>98</v>
      </c>
      <c r="E10675" t="s">
        <v>156</v>
      </c>
      <c r="F10675" t="s">
        <v>28849</v>
      </c>
      <c r="G10675" t="s">
        <v>209</v>
      </c>
      <c r="H10675" t="s">
        <v>153</v>
      </c>
      <c r="I10675" t="s">
        <v>136</v>
      </c>
      <c r="J10675" t="s">
        <v>137</v>
      </c>
      <c r="K10675" t="s">
        <v>210</v>
      </c>
      <c r="L10675" t="s">
        <v>28318</v>
      </c>
      <c r="M10675" t="s">
        <v>28850</v>
      </c>
      <c r="N10675">
        <v>3.9016666660000001</v>
      </c>
      <c r="O10675">
        <v>0</v>
      </c>
      <c r="P10675">
        <v>8</v>
      </c>
      <c r="Q10675">
        <v>0</v>
      </c>
      <c r="R10675">
        <v>5</v>
      </c>
      <c r="S10675">
        <v>0</v>
      </c>
      <c r="T10675">
        <v>5</v>
      </c>
      <c r="U10675">
        <v>0</v>
      </c>
      <c r="V10675">
        <v>0</v>
      </c>
      <c r="W10675">
        <v>0</v>
      </c>
      <c r="X10675">
        <v>6.4450607180556077</v>
      </c>
      <c r="Y10675">
        <v>0</v>
      </c>
      <c r="Z10675">
        <v>5.4249973429807756</v>
      </c>
      <c r="AA10675">
        <v>0</v>
      </c>
      <c r="AB10675">
        <v>20.090908411649039</v>
      </c>
      <c r="AC10675">
        <v>0</v>
      </c>
      <c r="AD10675">
        <v>0</v>
      </c>
      <c r="AE10675">
        <v>31.960966472685421</v>
      </c>
    </row>
    <row r="10676" spans="1:31" x14ac:dyDescent="0.3">
      <c r="A10676">
        <v>2707187</v>
      </c>
      <c r="B10676">
        <v>1</v>
      </c>
      <c r="C10676" t="s">
        <v>81</v>
      </c>
      <c r="D10676" t="s">
        <v>113</v>
      </c>
      <c r="E10676" t="s">
        <v>213</v>
      </c>
      <c r="F10676" t="s">
        <v>28851</v>
      </c>
      <c r="G10676" t="s">
        <v>152</v>
      </c>
      <c r="H10676" t="s">
        <v>153</v>
      </c>
      <c r="I10676" t="s">
        <v>136</v>
      </c>
      <c r="J10676" t="s">
        <v>137</v>
      </c>
      <c r="K10676" t="s">
        <v>138</v>
      </c>
      <c r="L10676" t="s">
        <v>28852</v>
      </c>
      <c r="M10676" t="s">
        <v>28853</v>
      </c>
      <c r="N10676">
        <v>0.42972222199999999</v>
      </c>
      <c r="O10676">
        <v>0</v>
      </c>
      <c r="P10676">
        <v>133</v>
      </c>
      <c r="Q10676">
        <v>4</v>
      </c>
      <c r="R10676">
        <v>42</v>
      </c>
      <c r="S10676">
        <v>0</v>
      </c>
      <c r="T10676">
        <v>6</v>
      </c>
      <c r="U10676">
        <v>0</v>
      </c>
      <c r="V10676">
        <v>0</v>
      </c>
      <c r="W10676">
        <v>0</v>
      </c>
      <c r="X10676">
        <v>8.3819028402998512</v>
      </c>
      <c r="Y10676">
        <v>0.95465803347444855</v>
      </c>
      <c r="Z10676">
        <v>0.82544734955182519</v>
      </c>
      <c r="AA10676">
        <v>0</v>
      </c>
      <c r="AB10676">
        <v>0.53419915007398344</v>
      </c>
      <c r="AC10676">
        <v>0</v>
      </c>
      <c r="AD10676">
        <v>0</v>
      </c>
      <c r="AE10676">
        <v>10.696207373400107</v>
      </c>
    </row>
    <row r="10677" spans="1:31" x14ac:dyDescent="0.3">
      <c r="A10677">
        <v>2706689</v>
      </c>
      <c r="B10677">
        <v>1</v>
      </c>
      <c r="C10677" t="s">
        <v>81</v>
      </c>
      <c r="D10677" t="s">
        <v>112</v>
      </c>
      <c r="E10677" t="s">
        <v>161</v>
      </c>
      <c r="F10677" t="s">
        <v>28854</v>
      </c>
      <c r="G10677" t="s">
        <v>163</v>
      </c>
      <c r="H10677" t="s">
        <v>135</v>
      </c>
      <c r="I10677" t="s">
        <v>136</v>
      </c>
      <c r="J10677" t="s">
        <v>137</v>
      </c>
      <c r="K10677" t="s">
        <v>138</v>
      </c>
      <c r="L10677" t="s">
        <v>28855</v>
      </c>
      <c r="M10677" t="s">
        <v>28856</v>
      </c>
      <c r="N10677">
        <v>4.1513888879999996</v>
      </c>
      <c r="O10677">
        <v>0</v>
      </c>
      <c r="P10677">
        <v>5</v>
      </c>
      <c r="Q10677">
        <v>0</v>
      </c>
      <c r="R10677">
        <v>0</v>
      </c>
      <c r="S10677">
        <v>0</v>
      </c>
      <c r="T10677">
        <v>0</v>
      </c>
      <c r="U10677">
        <v>0</v>
      </c>
      <c r="V10677">
        <v>0</v>
      </c>
      <c r="W10677">
        <v>0</v>
      </c>
      <c r="X10677">
        <v>0</v>
      </c>
      <c r="Y10677">
        <v>0</v>
      </c>
      <c r="Z10677">
        <v>0</v>
      </c>
      <c r="AA10677">
        <v>0</v>
      </c>
      <c r="AB10677">
        <v>0</v>
      </c>
      <c r="AC10677">
        <v>0</v>
      </c>
      <c r="AD10677">
        <v>0</v>
      </c>
      <c r="AE10677">
        <v>0</v>
      </c>
    </row>
    <row r="10678" spans="1:31" x14ac:dyDescent="0.3">
      <c r="A10678">
        <v>2706666</v>
      </c>
      <c r="B10678">
        <v>1</v>
      </c>
      <c r="C10678" t="s">
        <v>80</v>
      </c>
      <c r="D10678" t="s">
        <v>96</v>
      </c>
      <c r="E10678" t="s">
        <v>173</v>
      </c>
      <c r="F10678" t="s">
        <v>28857</v>
      </c>
      <c r="G10678" t="s">
        <v>152</v>
      </c>
      <c r="H10678" t="s">
        <v>153</v>
      </c>
      <c r="I10678" t="s">
        <v>136</v>
      </c>
      <c r="J10678" t="s">
        <v>137</v>
      </c>
      <c r="K10678" t="s">
        <v>138</v>
      </c>
      <c r="L10678" t="s">
        <v>28858</v>
      </c>
      <c r="M10678" t="s">
        <v>28859</v>
      </c>
      <c r="N10678">
        <v>0.2</v>
      </c>
      <c r="O10678">
        <v>9</v>
      </c>
      <c r="P10678">
        <v>7120</v>
      </c>
      <c r="Q10678">
        <v>10</v>
      </c>
      <c r="R10678">
        <v>15</v>
      </c>
      <c r="S10678">
        <v>16</v>
      </c>
      <c r="T10678">
        <v>548</v>
      </c>
      <c r="U10678">
        <v>0</v>
      </c>
      <c r="V10678">
        <v>1</v>
      </c>
      <c r="W10678">
        <v>10.770548715873002</v>
      </c>
      <c r="X10678">
        <v>196.90291252761375</v>
      </c>
      <c r="Y10678">
        <v>113.4957631156728</v>
      </c>
      <c r="Z10678">
        <v>0.50265636483840004</v>
      </c>
      <c r="AA10678">
        <v>17.9552998297122</v>
      </c>
      <c r="AB10678">
        <v>64.943418370735728</v>
      </c>
      <c r="AC10678">
        <v>0</v>
      </c>
      <c r="AD10678">
        <v>0</v>
      </c>
      <c r="AE10678">
        <v>404.5705989244459</v>
      </c>
    </row>
    <row r="10679" spans="1:31" x14ac:dyDescent="0.3">
      <c r="A10679">
        <v>2707330</v>
      </c>
      <c r="B10679">
        <v>1</v>
      </c>
      <c r="C10679" t="s">
        <v>80</v>
      </c>
      <c r="D10679" t="s">
        <v>89</v>
      </c>
      <c r="E10679" t="s">
        <v>145</v>
      </c>
      <c r="F10679" t="s">
        <v>28860</v>
      </c>
      <c r="G10679" t="s">
        <v>181</v>
      </c>
      <c r="H10679" t="s">
        <v>135</v>
      </c>
      <c r="I10679" t="s">
        <v>136</v>
      </c>
      <c r="J10679" t="s">
        <v>137</v>
      </c>
      <c r="K10679" t="s">
        <v>138</v>
      </c>
      <c r="L10679" t="s">
        <v>28861</v>
      </c>
      <c r="M10679" t="s">
        <v>28862</v>
      </c>
      <c r="N10679">
        <v>4.4116666660000003</v>
      </c>
      <c r="O10679">
        <v>0</v>
      </c>
      <c r="P10679">
        <v>2</v>
      </c>
      <c r="Q10679">
        <v>0</v>
      </c>
      <c r="R10679">
        <v>0</v>
      </c>
      <c r="S10679">
        <v>0</v>
      </c>
      <c r="T10679">
        <v>0</v>
      </c>
      <c r="U10679">
        <v>0</v>
      </c>
      <c r="V10679">
        <v>0</v>
      </c>
      <c r="W10679">
        <v>0</v>
      </c>
      <c r="X10679">
        <v>3.3190417249778799</v>
      </c>
      <c r="Y10679">
        <v>0</v>
      </c>
      <c r="Z10679">
        <v>0</v>
      </c>
      <c r="AA10679">
        <v>0</v>
      </c>
      <c r="AB10679">
        <v>0</v>
      </c>
      <c r="AC10679">
        <v>0</v>
      </c>
      <c r="AD10679">
        <v>0</v>
      </c>
      <c r="AE10679">
        <v>3.3190417249778799</v>
      </c>
    </row>
    <row r="10680" spans="1:31" x14ac:dyDescent="0.3">
      <c r="A10680">
        <v>2707164</v>
      </c>
      <c r="B10680">
        <v>1</v>
      </c>
      <c r="C10680" t="s">
        <v>80</v>
      </c>
      <c r="D10680" t="s">
        <v>108</v>
      </c>
      <c r="E10680" t="s">
        <v>132</v>
      </c>
      <c r="F10680" t="s">
        <v>28863</v>
      </c>
      <c r="G10680" t="s">
        <v>170</v>
      </c>
      <c r="H10680" t="s">
        <v>135</v>
      </c>
      <c r="I10680" t="s">
        <v>136</v>
      </c>
      <c r="J10680" t="s">
        <v>137</v>
      </c>
      <c r="K10680" t="s">
        <v>138</v>
      </c>
      <c r="L10680" t="s">
        <v>28864</v>
      </c>
      <c r="M10680" t="s">
        <v>28301</v>
      </c>
      <c r="N10680">
        <v>0.88888888799999999</v>
      </c>
      <c r="O10680">
        <v>0</v>
      </c>
      <c r="P10680">
        <v>73</v>
      </c>
      <c r="Q10680">
        <v>0</v>
      </c>
      <c r="R10680">
        <v>23</v>
      </c>
      <c r="S10680">
        <v>0</v>
      </c>
      <c r="T10680">
        <v>6</v>
      </c>
      <c r="U10680">
        <v>0</v>
      </c>
      <c r="V10680">
        <v>0</v>
      </c>
      <c r="W10680">
        <v>0</v>
      </c>
      <c r="X10680">
        <v>6.6233799032853868</v>
      </c>
      <c r="Y10680">
        <v>0</v>
      </c>
      <c r="Z10680">
        <v>0.48145058608913011</v>
      </c>
      <c r="AA10680">
        <v>0</v>
      </c>
      <c r="AB10680">
        <v>3.5438275125898553</v>
      </c>
      <c r="AC10680">
        <v>0</v>
      </c>
      <c r="AD10680">
        <v>0</v>
      </c>
      <c r="AE10680">
        <v>10.648658001964371</v>
      </c>
    </row>
    <row r="10681" spans="1:31" x14ac:dyDescent="0.3">
      <c r="A10681">
        <v>2706829</v>
      </c>
      <c r="B10681">
        <v>1</v>
      </c>
      <c r="C10681" t="s">
        <v>80</v>
      </c>
      <c r="D10681" t="s">
        <v>87</v>
      </c>
      <c r="E10681" t="s">
        <v>132</v>
      </c>
      <c r="F10681" t="s">
        <v>4035</v>
      </c>
      <c r="G10681" t="s">
        <v>209</v>
      </c>
      <c r="H10681" t="s">
        <v>135</v>
      </c>
      <c r="I10681" t="s">
        <v>136</v>
      </c>
      <c r="J10681" t="s">
        <v>137</v>
      </c>
      <c r="K10681" t="s">
        <v>210</v>
      </c>
      <c r="L10681" t="s">
        <v>28865</v>
      </c>
      <c r="M10681" t="s">
        <v>28866</v>
      </c>
      <c r="N10681">
        <v>5.8691666659999999</v>
      </c>
      <c r="O10681">
        <v>0</v>
      </c>
      <c r="P10681">
        <v>208</v>
      </c>
      <c r="Q10681">
        <v>0</v>
      </c>
      <c r="R10681">
        <v>0</v>
      </c>
      <c r="S10681">
        <v>0</v>
      </c>
      <c r="T10681">
        <v>15</v>
      </c>
      <c r="U10681">
        <v>0</v>
      </c>
      <c r="V10681">
        <v>0</v>
      </c>
      <c r="W10681">
        <v>0</v>
      </c>
      <c r="X10681">
        <v>305.0936127808032</v>
      </c>
      <c r="Y10681">
        <v>0</v>
      </c>
      <c r="Z10681">
        <v>0</v>
      </c>
      <c r="AA10681">
        <v>0</v>
      </c>
      <c r="AB10681">
        <v>35.906387158470402</v>
      </c>
      <c r="AC10681">
        <v>0</v>
      </c>
      <c r="AD10681">
        <v>0</v>
      </c>
      <c r="AE10681">
        <v>340.99999993927361</v>
      </c>
    </row>
    <row r="10682" spans="1:31" x14ac:dyDescent="0.3">
      <c r="A10682">
        <v>2706852</v>
      </c>
      <c r="B10682">
        <v>1</v>
      </c>
      <c r="C10682" t="s">
        <v>81</v>
      </c>
      <c r="D10682" t="s">
        <v>112</v>
      </c>
      <c r="E10682" t="s">
        <v>161</v>
      </c>
      <c r="F10682" t="s">
        <v>28867</v>
      </c>
      <c r="G10682" t="s">
        <v>163</v>
      </c>
      <c r="H10682" t="s">
        <v>135</v>
      </c>
      <c r="I10682" t="s">
        <v>136</v>
      </c>
      <c r="J10682" t="s">
        <v>137</v>
      </c>
      <c r="K10682" t="s">
        <v>138</v>
      </c>
      <c r="L10682" t="s">
        <v>28868</v>
      </c>
      <c r="M10682" t="s">
        <v>28869</v>
      </c>
      <c r="N10682">
        <v>4.977777777</v>
      </c>
      <c r="O10682">
        <v>0</v>
      </c>
      <c r="P10682">
        <v>16</v>
      </c>
      <c r="Q10682">
        <v>0</v>
      </c>
      <c r="R10682">
        <v>0</v>
      </c>
      <c r="S10682">
        <v>0</v>
      </c>
      <c r="T10682">
        <v>0</v>
      </c>
      <c r="U10682">
        <v>0</v>
      </c>
      <c r="V10682">
        <v>0</v>
      </c>
      <c r="W10682">
        <v>0</v>
      </c>
      <c r="X10682">
        <v>0</v>
      </c>
      <c r="Y10682">
        <v>0</v>
      </c>
      <c r="Z10682">
        <v>0</v>
      </c>
      <c r="AA10682">
        <v>0</v>
      </c>
      <c r="AB10682">
        <v>0</v>
      </c>
      <c r="AC10682">
        <v>0</v>
      </c>
      <c r="AD10682">
        <v>0</v>
      </c>
      <c r="AE10682">
        <v>0</v>
      </c>
    </row>
    <row r="10683" spans="1:31" x14ac:dyDescent="0.3">
      <c r="A10683">
        <v>2707144</v>
      </c>
      <c r="B10683">
        <v>1</v>
      </c>
      <c r="C10683" t="s">
        <v>81</v>
      </c>
      <c r="D10683" t="s">
        <v>127</v>
      </c>
      <c r="E10683" t="s">
        <v>173</v>
      </c>
      <c r="F10683" t="s">
        <v>27780</v>
      </c>
      <c r="G10683" t="s">
        <v>152</v>
      </c>
      <c r="H10683" t="s">
        <v>153</v>
      </c>
      <c r="I10683" t="s">
        <v>136</v>
      </c>
      <c r="J10683" t="s">
        <v>137</v>
      </c>
      <c r="K10683" t="s">
        <v>138</v>
      </c>
      <c r="L10683" t="s">
        <v>28870</v>
      </c>
      <c r="M10683" t="s">
        <v>28871</v>
      </c>
      <c r="N10683">
        <v>1.382937777</v>
      </c>
      <c r="O10683">
        <v>12</v>
      </c>
      <c r="P10683">
        <v>21</v>
      </c>
      <c r="Q10683">
        <v>174</v>
      </c>
      <c r="R10683">
        <v>166</v>
      </c>
      <c r="S10683">
        <v>41</v>
      </c>
      <c r="T10683">
        <v>5</v>
      </c>
      <c r="U10683">
        <v>7</v>
      </c>
      <c r="V10683">
        <v>0</v>
      </c>
      <c r="W10683">
        <v>4.1030781981832494</v>
      </c>
      <c r="X10683">
        <v>1.616654098605</v>
      </c>
      <c r="Y10683">
        <v>13.845148863881063</v>
      </c>
      <c r="Z10683">
        <v>38.878631066696244</v>
      </c>
      <c r="AA10683">
        <v>189.19626189392059</v>
      </c>
      <c r="AB10683">
        <v>0</v>
      </c>
      <c r="AC10683">
        <v>1532.5305773407235</v>
      </c>
      <c r="AD10683">
        <v>0</v>
      </c>
      <c r="AE10683">
        <v>1780.1703514620096</v>
      </c>
    </row>
    <row r="10684" spans="1:31" x14ac:dyDescent="0.3">
      <c r="A10684">
        <v>2707044</v>
      </c>
      <c r="B10684">
        <v>1</v>
      </c>
      <c r="C10684" t="s">
        <v>80</v>
      </c>
      <c r="D10684" t="s">
        <v>96</v>
      </c>
      <c r="E10684" t="s">
        <v>213</v>
      </c>
      <c r="F10684" t="s">
        <v>9492</v>
      </c>
      <c r="G10684" t="s">
        <v>152</v>
      </c>
      <c r="H10684" t="s">
        <v>153</v>
      </c>
      <c r="I10684" t="s">
        <v>136</v>
      </c>
      <c r="J10684" t="s">
        <v>137</v>
      </c>
      <c r="K10684" t="s">
        <v>138</v>
      </c>
      <c r="L10684" t="s">
        <v>28872</v>
      </c>
      <c r="M10684" t="s">
        <v>28873</v>
      </c>
      <c r="N10684">
        <v>0.47777777700000001</v>
      </c>
      <c r="O10684">
        <v>2</v>
      </c>
      <c r="P10684">
        <v>952</v>
      </c>
      <c r="Q10684">
        <v>5</v>
      </c>
      <c r="R10684">
        <v>0</v>
      </c>
      <c r="S10684">
        <v>16</v>
      </c>
      <c r="T10684">
        <v>18</v>
      </c>
      <c r="U10684">
        <v>1</v>
      </c>
      <c r="V10684">
        <v>0</v>
      </c>
      <c r="W10684">
        <v>11.890479156931757</v>
      </c>
      <c r="X10684">
        <v>48.06945024471618</v>
      </c>
      <c r="Y10684">
        <v>14.187876702972765</v>
      </c>
      <c r="Z10684">
        <v>0</v>
      </c>
      <c r="AA10684">
        <v>55.544291633899988</v>
      </c>
      <c r="AB10684">
        <v>13.485936661730712</v>
      </c>
      <c r="AC10684">
        <v>4.4679721612883956</v>
      </c>
      <c r="AD10684">
        <v>0</v>
      </c>
      <c r="AE10684">
        <v>147.64600656153982</v>
      </c>
    </row>
    <row r="10685" spans="1:31" x14ac:dyDescent="0.3">
      <c r="A10685">
        <v>2706815</v>
      </c>
      <c r="B10685">
        <v>1</v>
      </c>
      <c r="C10685" t="s">
        <v>81</v>
      </c>
      <c r="D10685" t="s">
        <v>127</v>
      </c>
      <c r="E10685" t="s">
        <v>156</v>
      </c>
      <c r="F10685" t="s">
        <v>28874</v>
      </c>
      <c r="G10685" t="s">
        <v>152</v>
      </c>
      <c r="H10685" t="s">
        <v>153</v>
      </c>
      <c r="I10685" t="s">
        <v>136</v>
      </c>
      <c r="J10685" t="s">
        <v>137</v>
      </c>
      <c r="K10685" t="s">
        <v>138</v>
      </c>
      <c r="L10685" t="s">
        <v>28844</v>
      </c>
      <c r="M10685" t="s">
        <v>28875</v>
      </c>
      <c r="N10685">
        <v>1.558333333</v>
      </c>
      <c r="O10685">
        <v>0</v>
      </c>
      <c r="P10685">
        <v>468</v>
      </c>
      <c r="Q10685">
        <v>32</v>
      </c>
      <c r="R10685">
        <v>61</v>
      </c>
      <c r="S10685">
        <v>3</v>
      </c>
      <c r="T10685">
        <v>31</v>
      </c>
      <c r="U10685">
        <v>0</v>
      </c>
      <c r="V10685">
        <v>0</v>
      </c>
      <c r="W10685">
        <v>0</v>
      </c>
      <c r="X10685">
        <v>125.10584015450463</v>
      </c>
      <c r="Y10685">
        <v>18.140025108489201</v>
      </c>
      <c r="Z10685">
        <v>17.618148963356553</v>
      </c>
      <c r="AA10685">
        <v>88.561386097696058</v>
      </c>
      <c r="AB10685">
        <v>23.158968254739648</v>
      </c>
      <c r="AC10685">
        <v>0</v>
      </c>
      <c r="AD10685">
        <v>0</v>
      </c>
      <c r="AE10685">
        <v>272.5843685787861</v>
      </c>
    </row>
    <row r="10686" spans="1:31" x14ac:dyDescent="0.3">
      <c r="A10686">
        <v>2707250</v>
      </c>
      <c r="B10686">
        <v>1</v>
      </c>
      <c r="C10686" t="s">
        <v>81</v>
      </c>
      <c r="D10686" t="s">
        <v>119</v>
      </c>
      <c r="E10686" t="s">
        <v>161</v>
      </c>
      <c r="F10686" t="s">
        <v>28876</v>
      </c>
      <c r="G10686" t="s">
        <v>170</v>
      </c>
      <c r="H10686" t="s">
        <v>135</v>
      </c>
      <c r="I10686" t="s">
        <v>136</v>
      </c>
      <c r="J10686" t="s">
        <v>137</v>
      </c>
      <c r="K10686" t="s">
        <v>138</v>
      </c>
      <c r="L10686" t="s">
        <v>28877</v>
      </c>
      <c r="M10686" t="s">
        <v>28878</v>
      </c>
      <c r="N10686">
        <v>1.054444444</v>
      </c>
      <c r="O10686">
        <v>0</v>
      </c>
      <c r="P10686">
        <v>85</v>
      </c>
      <c r="Q10686">
        <v>0</v>
      </c>
      <c r="R10686">
        <v>1</v>
      </c>
      <c r="S10686">
        <v>0</v>
      </c>
      <c r="T10686">
        <v>3</v>
      </c>
      <c r="U10686">
        <v>0</v>
      </c>
      <c r="V10686">
        <v>0</v>
      </c>
      <c r="W10686">
        <v>0</v>
      </c>
      <c r="X10686">
        <v>26.365866296479169</v>
      </c>
      <c r="Y10686">
        <v>0</v>
      </c>
      <c r="Z10686">
        <v>0</v>
      </c>
      <c r="AA10686">
        <v>0</v>
      </c>
      <c r="AB10686">
        <v>1.6750932840277266</v>
      </c>
      <c r="AC10686">
        <v>0</v>
      </c>
      <c r="AD10686">
        <v>0</v>
      </c>
      <c r="AE10686">
        <v>28.040959580506897</v>
      </c>
    </row>
    <row r="10687" spans="1:31" x14ac:dyDescent="0.3">
      <c r="A10687">
        <v>2707058</v>
      </c>
      <c r="B10687">
        <v>1</v>
      </c>
      <c r="C10687" t="s">
        <v>80</v>
      </c>
      <c r="D10687" t="s">
        <v>82</v>
      </c>
      <c r="E10687" t="s">
        <v>145</v>
      </c>
      <c r="F10687" t="s">
        <v>28879</v>
      </c>
      <c r="G10687" t="s">
        <v>230</v>
      </c>
      <c r="H10687" t="s">
        <v>135</v>
      </c>
      <c r="I10687" t="s">
        <v>136</v>
      </c>
      <c r="J10687" t="s">
        <v>137</v>
      </c>
      <c r="K10687" t="s">
        <v>138</v>
      </c>
      <c r="L10687" t="s">
        <v>28880</v>
      </c>
      <c r="M10687" t="s">
        <v>28881</v>
      </c>
      <c r="N10687">
        <v>2.6549999999999998</v>
      </c>
      <c r="O10687">
        <v>0</v>
      </c>
      <c r="P10687">
        <v>1</v>
      </c>
      <c r="Q10687">
        <v>0</v>
      </c>
      <c r="R10687">
        <v>0</v>
      </c>
      <c r="S10687">
        <v>0</v>
      </c>
      <c r="T10687">
        <v>0</v>
      </c>
      <c r="U10687">
        <v>0</v>
      </c>
      <c r="V10687">
        <v>0</v>
      </c>
      <c r="W10687">
        <v>0</v>
      </c>
      <c r="X10687">
        <v>1.1643180242422502</v>
      </c>
      <c r="Y10687">
        <v>0</v>
      </c>
      <c r="Z10687">
        <v>0</v>
      </c>
      <c r="AA10687">
        <v>0</v>
      </c>
      <c r="AB10687">
        <v>0</v>
      </c>
      <c r="AC10687">
        <v>0</v>
      </c>
      <c r="AD10687">
        <v>0</v>
      </c>
      <c r="AE10687">
        <v>1.1643180242422502</v>
      </c>
    </row>
    <row r="10688" spans="1:31" x14ac:dyDescent="0.3">
      <c r="A10688">
        <v>2707863</v>
      </c>
      <c r="B10688">
        <v>1</v>
      </c>
      <c r="C10688" t="s">
        <v>81</v>
      </c>
      <c r="D10688" t="s">
        <v>123</v>
      </c>
      <c r="E10688" t="s">
        <v>145</v>
      </c>
      <c r="F10688" t="s">
        <v>28882</v>
      </c>
      <c r="G10688" t="s">
        <v>147</v>
      </c>
      <c r="H10688" t="s">
        <v>135</v>
      </c>
      <c r="I10688" t="s">
        <v>136</v>
      </c>
      <c r="J10688" t="s">
        <v>137</v>
      </c>
      <c r="K10688" t="s">
        <v>138</v>
      </c>
      <c r="L10688" t="s">
        <v>28883</v>
      </c>
      <c r="M10688" t="s">
        <v>28884</v>
      </c>
      <c r="N10688">
        <v>1.953333333</v>
      </c>
      <c r="O10688">
        <v>0</v>
      </c>
      <c r="P10688">
        <v>0</v>
      </c>
      <c r="Q10688">
        <v>0</v>
      </c>
      <c r="R10688">
        <v>1</v>
      </c>
      <c r="S10688">
        <v>0</v>
      </c>
      <c r="T10688">
        <v>0</v>
      </c>
      <c r="U10688">
        <v>0</v>
      </c>
      <c r="V10688">
        <v>0</v>
      </c>
      <c r="W10688">
        <v>0</v>
      </c>
      <c r="X10688">
        <v>0</v>
      </c>
      <c r="Y10688">
        <v>0</v>
      </c>
      <c r="Z10688">
        <v>0</v>
      </c>
      <c r="AA10688">
        <v>0</v>
      </c>
      <c r="AB10688">
        <v>0</v>
      </c>
      <c r="AC10688">
        <v>0</v>
      </c>
      <c r="AD10688">
        <v>0</v>
      </c>
      <c r="AE10688">
        <v>0</v>
      </c>
    </row>
    <row r="10689" spans="1:31" x14ac:dyDescent="0.3">
      <c r="A10689">
        <v>2708149</v>
      </c>
      <c r="B10689">
        <v>1</v>
      </c>
      <c r="C10689" t="s">
        <v>81</v>
      </c>
      <c r="D10689" t="s">
        <v>112</v>
      </c>
      <c r="E10689" t="s">
        <v>161</v>
      </c>
      <c r="F10689" t="s">
        <v>28885</v>
      </c>
      <c r="G10689" t="s">
        <v>163</v>
      </c>
      <c r="H10689" t="s">
        <v>135</v>
      </c>
      <c r="I10689" t="s">
        <v>136</v>
      </c>
      <c r="J10689" t="s">
        <v>137</v>
      </c>
      <c r="K10689" t="s">
        <v>138</v>
      </c>
      <c r="L10689" t="s">
        <v>28886</v>
      </c>
      <c r="M10689" t="s">
        <v>28887</v>
      </c>
      <c r="N10689">
        <v>5.7855555550000002</v>
      </c>
      <c r="O10689">
        <v>0</v>
      </c>
      <c r="P10689">
        <v>7</v>
      </c>
      <c r="Q10689">
        <v>0</v>
      </c>
      <c r="R10689">
        <v>26</v>
      </c>
      <c r="S10689">
        <v>0</v>
      </c>
      <c r="T10689">
        <v>0</v>
      </c>
      <c r="U10689">
        <v>0</v>
      </c>
      <c r="V10689">
        <v>0</v>
      </c>
      <c r="W10689">
        <v>0</v>
      </c>
      <c r="X10689">
        <v>0.63203435662982999</v>
      </c>
      <c r="Y10689">
        <v>0</v>
      </c>
      <c r="Z10689">
        <v>1.6409677153914659</v>
      </c>
      <c r="AA10689">
        <v>0</v>
      </c>
      <c r="AB10689">
        <v>0</v>
      </c>
      <c r="AC10689">
        <v>0</v>
      </c>
      <c r="AD10689">
        <v>0</v>
      </c>
      <c r="AE10689">
        <v>2.273002072021296</v>
      </c>
    </row>
    <row r="10690" spans="1:31" x14ac:dyDescent="0.3">
      <c r="A10690">
        <v>2708690</v>
      </c>
      <c r="B10690">
        <v>1</v>
      </c>
      <c r="C10690" t="s">
        <v>80</v>
      </c>
      <c r="D10690" t="s">
        <v>82</v>
      </c>
      <c r="E10690" t="s">
        <v>145</v>
      </c>
      <c r="F10690" t="s">
        <v>28888</v>
      </c>
      <c r="G10690" t="s">
        <v>230</v>
      </c>
      <c r="H10690" t="s">
        <v>135</v>
      </c>
      <c r="I10690" t="s">
        <v>136</v>
      </c>
      <c r="J10690" t="s">
        <v>137</v>
      </c>
      <c r="K10690" t="s">
        <v>138</v>
      </c>
      <c r="L10690" t="s">
        <v>28889</v>
      </c>
      <c r="M10690" t="s">
        <v>28890</v>
      </c>
      <c r="N10690">
        <v>2.1116666660000001</v>
      </c>
      <c r="O10690">
        <v>0</v>
      </c>
      <c r="P10690">
        <v>1</v>
      </c>
      <c r="Q10690">
        <v>0</v>
      </c>
      <c r="R10690">
        <v>0</v>
      </c>
      <c r="S10690">
        <v>0</v>
      </c>
      <c r="T10690">
        <v>0</v>
      </c>
      <c r="U10690">
        <v>0</v>
      </c>
      <c r="V10690">
        <v>0</v>
      </c>
      <c r="W10690">
        <v>0</v>
      </c>
      <c r="X10690">
        <v>1.5742120511313</v>
      </c>
      <c r="Y10690">
        <v>0</v>
      </c>
      <c r="Z10690">
        <v>0</v>
      </c>
      <c r="AA10690">
        <v>0</v>
      </c>
      <c r="AB10690">
        <v>0</v>
      </c>
      <c r="AC10690">
        <v>0</v>
      </c>
      <c r="AD10690">
        <v>0</v>
      </c>
      <c r="AE10690">
        <v>1.5742120511313</v>
      </c>
    </row>
    <row r="10691" spans="1:31" x14ac:dyDescent="0.3">
      <c r="A10691">
        <v>2708003</v>
      </c>
      <c r="B10691">
        <v>1</v>
      </c>
      <c r="C10691" t="s">
        <v>81</v>
      </c>
      <c r="D10691" t="s">
        <v>112</v>
      </c>
      <c r="E10691" t="s">
        <v>150</v>
      </c>
      <c r="F10691" t="s">
        <v>28891</v>
      </c>
      <c r="G10691" t="s">
        <v>152</v>
      </c>
      <c r="H10691" t="s">
        <v>153</v>
      </c>
      <c r="I10691" t="s">
        <v>136</v>
      </c>
      <c r="J10691" t="s">
        <v>137</v>
      </c>
      <c r="K10691" t="s">
        <v>138</v>
      </c>
      <c r="L10691" t="s">
        <v>28892</v>
      </c>
      <c r="M10691" t="s">
        <v>28893</v>
      </c>
      <c r="N10691">
        <v>2.8091666659999999</v>
      </c>
      <c r="O10691">
        <v>0</v>
      </c>
      <c r="P10691">
        <v>541</v>
      </c>
      <c r="Q10691">
        <v>3</v>
      </c>
      <c r="R10691">
        <v>4</v>
      </c>
      <c r="S10691">
        <v>2</v>
      </c>
      <c r="T10691">
        <v>56</v>
      </c>
      <c r="U10691">
        <v>2</v>
      </c>
      <c r="V10691">
        <v>0</v>
      </c>
      <c r="W10691">
        <v>0</v>
      </c>
      <c r="X10691">
        <v>175.33123602651844</v>
      </c>
      <c r="Y10691">
        <v>36.268409660547377</v>
      </c>
      <c r="Z10691">
        <v>6.1287087583236151</v>
      </c>
      <c r="AA10691">
        <v>8.6828865637180925</v>
      </c>
      <c r="AB10691">
        <v>43.106464378290902</v>
      </c>
      <c r="AC10691">
        <v>401.48534759129461</v>
      </c>
      <c r="AD10691">
        <v>0</v>
      </c>
      <c r="AE10691">
        <v>671.00305297869306</v>
      </c>
    </row>
    <row r="10692" spans="1:31" x14ac:dyDescent="0.3">
      <c r="A10692">
        <v>2707857</v>
      </c>
      <c r="B10692">
        <v>1</v>
      </c>
      <c r="C10692" t="s">
        <v>80</v>
      </c>
      <c r="D10692" t="s">
        <v>82</v>
      </c>
      <c r="E10692" t="s">
        <v>161</v>
      </c>
      <c r="F10692" t="s">
        <v>28894</v>
      </c>
      <c r="G10692" t="s">
        <v>163</v>
      </c>
      <c r="H10692" t="s">
        <v>135</v>
      </c>
      <c r="I10692" t="s">
        <v>136</v>
      </c>
      <c r="J10692" t="s">
        <v>137</v>
      </c>
      <c r="K10692" t="s">
        <v>138</v>
      </c>
      <c r="L10692" t="s">
        <v>28895</v>
      </c>
      <c r="M10692" t="s">
        <v>28896</v>
      </c>
      <c r="N10692">
        <v>3.4308333329999998</v>
      </c>
      <c r="O10692">
        <v>0</v>
      </c>
      <c r="P10692">
        <v>283</v>
      </c>
      <c r="Q10692">
        <v>0</v>
      </c>
      <c r="R10692">
        <v>0</v>
      </c>
      <c r="S10692">
        <v>0</v>
      </c>
      <c r="T10692">
        <v>4</v>
      </c>
      <c r="U10692">
        <v>0</v>
      </c>
      <c r="V10692">
        <v>0</v>
      </c>
      <c r="W10692">
        <v>0</v>
      </c>
      <c r="X10692">
        <v>228.69845533733627</v>
      </c>
      <c r="Y10692">
        <v>0</v>
      </c>
      <c r="Z10692">
        <v>0</v>
      </c>
      <c r="AA10692">
        <v>0</v>
      </c>
      <c r="AB10692">
        <v>1.38200123587276</v>
      </c>
      <c r="AC10692">
        <v>0</v>
      </c>
      <c r="AD10692">
        <v>0</v>
      </c>
      <c r="AE10692">
        <v>230.08045657320903</v>
      </c>
    </row>
    <row r="10693" spans="1:31" x14ac:dyDescent="0.3">
      <c r="A10693">
        <v>2707880</v>
      </c>
      <c r="B10693">
        <v>1</v>
      </c>
      <c r="C10693" t="s">
        <v>81</v>
      </c>
      <c r="D10693" t="s">
        <v>120</v>
      </c>
      <c r="E10693" t="s">
        <v>213</v>
      </c>
      <c r="F10693" t="s">
        <v>1796</v>
      </c>
      <c r="G10693" t="s">
        <v>152</v>
      </c>
      <c r="H10693" t="s">
        <v>153</v>
      </c>
      <c r="I10693" t="s">
        <v>136</v>
      </c>
      <c r="J10693" t="s">
        <v>137</v>
      </c>
      <c r="K10693" t="s">
        <v>138</v>
      </c>
      <c r="L10693" t="s">
        <v>28897</v>
      </c>
      <c r="M10693" t="s">
        <v>28898</v>
      </c>
      <c r="N10693">
        <v>1.4183333330000001</v>
      </c>
      <c r="O10693">
        <v>0</v>
      </c>
      <c r="P10693">
        <v>0</v>
      </c>
      <c r="Q10693">
        <v>56</v>
      </c>
      <c r="R10693">
        <v>36</v>
      </c>
      <c r="S10693">
        <v>2</v>
      </c>
      <c r="T10693">
        <v>2</v>
      </c>
      <c r="U10693">
        <v>1</v>
      </c>
      <c r="V10693">
        <v>0</v>
      </c>
      <c r="W10693">
        <v>0</v>
      </c>
      <c r="X10693">
        <v>0</v>
      </c>
      <c r="Y10693">
        <v>14.320197490647045</v>
      </c>
      <c r="Z10693">
        <v>1.944099302952115</v>
      </c>
      <c r="AA10693">
        <v>11.715606741528223</v>
      </c>
      <c r="AB10693">
        <v>4.2353941776250006E-4</v>
      </c>
      <c r="AC10693">
        <v>6.7394169151039502</v>
      </c>
      <c r="AD10693">
        <v>0</v>
      </c>
      <c r="AE10693">
        <v>34.719743989649096</v>
      </c>
    </row>
    <row r="10694" spans="1:31" x14ac:dyDescent="0.3">
      <c r="A10694">
        <v>2707963</v>
      </c>
      <c r="B10694">
        <v>1</v>
      </c>
      <c r="C10694" t="s">
        <v>81</v>
      </c>
      <c r="D10694" t="s">
        <v>113</v>
      </c>
      <c r="E10694" t="s">
        <v>132</v>
      </c>
      <c r="F10694" t="s">
        <v>28899</v>
      </c>
      <c r="G10694" t="s">
        <v>134</v>
      </c>
      <c r="H10694" t="s">
        <v>135</v>
      </c>
      <c r="I10694" t="s">
        <v>136</v>
      </c>
      <c r="J10694" t="s">
        <v>137</v>
      </c>
      <c r="K10694" t="s">
        <v>138</v>
      </c>
      <c r="L10694" t="s">
        <v>28900</v>
      </c>
      <c r="M10694" t="s">
        <v>28901</v>
      </c>
      <c r="N10694">
        <v>3.4766666659999999</v>
      </c>
      <c r="O10694">
        <v>0</v>
      </c>
      <c r="P10694">
        <v>195</v>
      </c>
      <c r="Q10694">
        <v>0</v>
      </c>
      <c r="R10694">
        <v>6</v>
      </c>
      <c r="S10694">
        <v>0</v>
      </c>
      <c r="T10694">
        <v>67</v>
      </c>
      <c r="U10694">
        <v>0</v>
      </c>
      <c r="V10694">
        <v>1</v>
      </c>
      <c r="W10694">
        <v>0</v>
      </c>
      <c r="X10694">
        <v>102.63344070978593</v>
      </c>
      <c r="Y10694">
        <v>0</v>
      </c>
      <c r="Z10694">
        <v>3.9683668439203568</v>
      </c>
      <c r="AA10694">
        <v>0</v>
      </c>
      <c r="AB10694">
        <v>82.98526610760328</v>
      </c>
      <c r="AC10694">
        <v>0</v>
      </c>
      <c r="AD10694">
        <v>214.97129634435584</v>
      </c>
      <c r="AE10694">
        <v>404.55837000566538</v>
      </c>
    </row>
    <row r="10695" spans="1:31" x14ac:dyDescent="0.3">
      <c r="A10695">
        <v>2708212</v>
      </c>
      <c r="B10695">
        <v>1</v>
      </c>
      <c r="C10695" t="s">
        <v>81</v>
      </c>
      <c r="D10695" t="s">
        <v>115</v>
      </c>
      <c r="E10695" t="s">
        <v>161</v>
      </c>
      <c r="F10695" t="s">
        <v>28902</v>
      </c>
      <c r="G10695" t="s">
        <v>163</v>
      </c>
      <c r="H10695" t="s">
        <v>135</v>
      </c>
      <c r="I10695" t="s">
        <v>136</v>
      </c>
      <c r="J10695" t="s">
        <v>137</v>
      </c>
      <c r="K10695" t="s">
        <v>138</v>
      </c>
      <c r="L10695" t="s">
        <v>28903</v>
      </c>
      <c r="M10695" t="s">
        <v>28904</v>
      </c>
      <c r="N10695">
        <v>1.6086111110000001</v>
      </c>
      <c r="O10695">
        <v>0</v>
      </c>
      <c r="P10695">
        <v>61</v>
      </c>
      <c r="Q10695">
        <v>0</v>
      </c>
      <c r="R10695">
        <v>0</v>
      </c>
      <c r="S10695">
        <v>0</v>
      </c>
      <c r="T10695">
        <v>2</v>
      </c>
      <c r="U10695">
        <v>0</v>
      </c>
      <c r="V10695">
        <v>0</v>
      </c>
      <c r="W10695">
        <v>0</v>
      </c>
      <c r="X10695">
        <v>8.7046373128696803</v>
      </c>
      <c r="Y10695">
        <v>0</v>
      </c>
      <c r="Z10695">
        <v>0</v>
      </c>
      <c r="AA10695">
        <v>0</v>
      </c>
      <c r="AB10695">
        <v>0</v>
      </c>
      <c r="AC10695">
        <v>0</v>
      </c>
      <c r="AD10695">
        <v>0</v>
      </c>
      <c r="AE10695">
        <v>8.7046373128696803</v>
      </c>
    </row>
    <row r="10696" spans="1:31" x14ac:dyDescent="0.3">
      <c r="A10696">
        <v>2707571</v>
      </c>
      <c r="B10696">
        <v>1</v>
      </c>
      <c r="C10696" t="s">
        <v>81</v>
      </c>
      <c r="D10696" t="s">
        <v>113</v>
      </c>
      <c r="E10696" t="s">
        <v>161</v>
      </c>
      <c r="F10696" t="s">
        <v>28905</v>
      </c>
      <c r="G10696" t="s">
        <v>163</v>
      </c>
      <c r="H10696" t="s">
        <v>135</v>
      </c>
      <c r="I10696" t="s">
        <v>136</v>
      </c>
      <c r="J10696" t="s">
        <v>137</v>
      </c>
      <c r="K10696" t="s">
        <v>138</v>
      </c>
      <c r="L10696" t="s">
        <v>28906</v>
      </c>
      <c r="M10696" t="s">
        <v>28907</v>
      </c>
      <c r="N10696">
        <v>2.6994444440000001</v>
      </c>
      <c r="O10696">
        <v>0</v>
      </c>
      <c r="P10696">
        <v>17</v>
      </c>
      <c r="Q10696">
        <v>0</v>
      </c>
      <c r="R10696">
        <v>0</v>
      </c>
      <c r="S10696">
        <v>0</v>
      </c>
      <c r="T10696">
        <v>1</v>
      </c>
      <c r="U10696">
        <v>0</v>
      </c>
      <c r="V10696">
        <v>0</v>
      </c>
      <c r="W10696">
        <v>0</v>
      </c>
      <c r="X10696">
        <v>3.5068140597960733</v>
      </c>
      <c r="Y10696">
        <v>0</v>
      </c>
      <c r="Z10696">
        <v>0</v>
      </c>
      <c r="AA10696">
        <v>0</v>
      </c>
      <c r="AB10696">
        <v>0</v>
      </c>
      <c r="AC10696">
        <v>0</v>
      </c>
      <c r="AD10696">
        <v>0</v>
      </c>
      <c r="AE10696">
        <v>3.5068140597960733</v>
      </c>
    </row>
    <row r="10697" spans="1:31" x14ac:dyDescent="0.3">
      <c r="A10697">
        <v>2707926</v>
      </c>
      <c r="B10697">
        <v>1</v>
      </c>
      <c r="C10697" t="s">
        <v>80</v>
      </c>
      <c r="D10697" t="s">
        <v>88</v>
      </c>
      <c r="E10697" t="s">
        <v>213</v>
      </c>
      <c r="F10697" t="s">
        <v>13901</v>
      </c>
      <c r="G10697" t="s">
        <v>565</v>
      </c>
      <c r="H10697" t="s">
        <v>153</v>
      </c>
      <c r="I10697" t="s">
        <v>136</v>
      </c>
      <c r="J10697" t="s">
        <v>137</v>
      </c>
      <c r="K10697" t="s">
        <v>138</v>
      </c>
      <c r="L10697" t="s">
        <v>28908</v>
      </c>
      <c r="M10697" t="s">
        <v>28909</v>
      </c>
      <c r="N10697">
        <v>5.3888888880000003</v>
      </c>
      <c r="O10697">
        <v>0</v>
      </c>
      <c r="P10697">
        <v>691</v>
      </c>
      <c r="Q10697">
        <v>0</v>
      </c>
      <c r="R10697">
        <v>0</v>
      </c>
      <c r="S10697">
        <v>1</v>
      </c>
      <c r="T10697">
        <v>110</v>
      </c>
      <c r="U10697">
        <v>0</v>
      </c>
      <c r="V10697">
        <v>0</v>
      </c>
      <c r="W10697">
        <v>0</v>
      </c>
      <c r="X10697">
        <v>1413.3547829257711</v>
      </c>
      <c r="Y10697">
        <v>0</v>
      </c>
      <c r="Z10697">
        <v>0</v>
      </c>
      <c r="AA10697">
        <v>382.91132799734004</v>
      </c>
      <c r="AB10697">
        <v>476.51963040777258</v>
      </c>
      <c r="AC10697">
        <v>0</v>
      </c>
      <c r="AD10697">
        <v>0</v>
      </c>
      <c r="AE10697">
        <v>2272.7857413308839</v>
      </c>
    </row>
    <row r="10698" spans="1:31" x14ac:dyDescent="0.3">
      <c r="A10698">
        <v>2708258</v>
      </c>
      <c r="B10698">
        <v>1</v>
      </c>
      <c r="C10698" t="s">
        <v>81</v>
      </c>
      <c r="D10698" t="s">
        <v>128</v>
      </c>
      <c r="E10698" t="s">
        <v>161</v>
      </c>
      <c r="F10698" t="s">
        <v>18318</v>
      </c>
      <c r="G10698" t="s">
        <v>163</v>
      </c>
      <c r="H10698" t="s">
        <v>135</v>
      </c>
      <c r="I10698" t="s">
        <v>136</v>
      </c>
      <c r="J10698" t="s">
        <v>137</v>
      </c>
      <c r="K10698" t="s">
        <v>138</v>
      </c>
      <c r="L10698" t="s">
        <v>28910</v>
      </c>
      <c r="M10698" t="s">
        <v>28911</v>
      </c>
      <c r="N10698">
        <v>4.1002777769999996</v>
      </c>
      <c r="O10698">
        <v>0</v>
      </c>
      <c r="P10698">
        <v>245</v>
      </c>
      <c r="Q10698">
        <v>0</v>
      </c>
      <c r="R10698">
        <v>0</v>
      </c>
      <c r="S10698">
        <v>0</v>
      </c>
      <c r="T10698">
        <v>20</v>
      </c>
      <c r="U10698">
        <v>0</v>
      </c>
      <c r="V10698">
        <v>1</v>
      </c>
      <c r="W10698">
        <v>0</v>
      </c>
      <c r="X10698">
        <v>176.13677341057959</v>
      </c>
      <c r="Y10698">
        <v>0</v>
      </c>
      <c r="Z10698">
        <v>0</v>
      </c>
      <c r="AA10698">
        <v>0</v>
      </c>
      <c r="AB10698">
        <v>53.416274288450751</v>
      </c>
      <c r="AC10698">
        <v>0</v>
      </c>
      <c r="AD10698">
        <v>2.9277125563085011</v>
      </c>
      <c r="AE10698">
        <v>232.48076025533885</v>
      </c>
    </row>
    <row r="10699" spans="1:31" x14ac:dyDescent="0.3">
      <c r="A10699">
        <v>2708404</v>
      </c>
      <c r="B10699">
        <v>1</v>
      </c>
      <c r="C10699" t="s">
        <v>81</v>
      </c>
      <c r="D10699" t="s">
        <v>114</v>
      </c>
      <c r="E10699" t="s">
        <v>161</v>
      </c>
      <c r="F10699" t="s">
        <v>28912</v>
      </c>
      <c r="G10699" t="s">
        <v>163</v>
      </c>
      <c r="H10699" t="s">
        <v>135</v>
      </c>
      <c r="I10699" t="s">
        <v>136</v>
      </c>
      <c r="J10699" t="s">
        <v>137</v>
      </c>
      <c r="K10699" t="s">
        <v>138</v>
      </c>
      <c r="L10699" t="s">
        <v>28913</v>
      </c>
      <c r="M10699" t="s">
        <v>28914</v>
      </c>
      <c r="N10699">
        <v>1.0761111109999999</v>
      </c>
      <c r="O10699">
        <v>0</v>
      </c>
      <c r="P10699">
        <v>133</v>
      </c>
      <c r="Q10699">
        <v>0</v>
      </c>
      <c r="R10699">
        <v>0</v>
      </c>
      <c r="S10699">
        <v>0</v>
      </c>
      <c r="T10699">
        <v>10</v>
      </c>
      <c r="U10699">
        <v>0</v>
      </c>
      <c r="V10699">
        <v>0</v>
      </c>
      <c r="W10699">
        <v>0</v>
      </c>
      <c r="X10699">
        <v>23.532516588515993</v>
      </c>
      <c r="Y10699">
        <v>0</v>
      </c>
      <c r="Z10699">
        <v>0</v>
      </c>
      <c r="AA10699">
        <v>0</v>
      </c>
      <c r="AB10699">
        <v>3.1461019605127882</v>
      </c>
      <c r="AC10699">
        <v>0</v>
      </c>
      <c r="AD10699">
        <v>0</v>
      </c>
      <c r="AE10699">
        <v>26.67861854902878</v>
      </c>
    </row>
    <row r="10700" spans="1:31" x14ac:dyDescent="0.3">
      <c r="A10700">
        <v>2708650</v>
      </c>
      <c r="B10700">
        <v>1</v>
      </c>
      <c r="C10700" t="s">
        <v>81</v>
      </c>
      <c r="D10700" t="s">
        <v>120</v>
      </c>
      <c r="E10700" t="s">
        <v>213</v>
      </c>
      <c r="F10700" t="s">
        <v>1796</v>
      </c>
      <c r="G10700" t="s">
        <v>152</v>
      </c>
      <c r="H10700" t="s">
        <v>153</v>
      </c>
      <c r="I10700" t="s">
        <v>136</v>
      </c>
      <c r="J10700" t="s">
        <v>137</v>
      </c>
      <c r="K10700" t="s">
        <v>138</v>
      </c>
      <c r="L10700" t="s">
        <v>28915</v>
      </c>
      <c r="M10700" t="s">
        <v>28916</v>
      </c>
      <c r="N10700">
        <v>1.6125</v>
      </c>
      <c r="O10700">
        <v>0</v>
      </c>
      <c r="P10700">
        <v>0</v>
      </c>
      <c r="Q10700">
        <v>56</v>
      </c>
      <c r="R10700">
        <v>36</v>
      </c>
      <c r="S10700">
        <v>2</v>
      </c>
      <c r="T10700">
        <v>2</v>
      </c>
      <c r="U10700">
        <v>1</v>
      </c>
      <c r="V10700">
        <v>0</v>
      </c>
      <c r="W10700">
        <v>0</v>
      </c>
      <c r="X10700">
        <v>0</v>
      </c>
      <c r="Y10700">
        <v>12.03202147872859</v>
      </c>
      <c r="Z10700">
        <v>1.5363544304497634</v>
      </c>
      <c r="AA10700">
        <v>11.035291048152157</v>
      </c>
      <c r="AB10700">
        <v>3.0026353922500004E-4</v>
      </c>
      <c r="AC10700">
        <v>143.7990988286239</v>
      </c>
      <c r="AD10700">
        <v>0</v>
      </c>
      <c r="AE10700">
        <v>168.40306604949365</v>
      </c>
    </row>
    <row r="10701" spans="1:31" x14ac:dyDescent="0.3">
      <c r="A10701">
        <v>2708613</v>
      </c>
      <c r="B10701">
        <v>1</v>
      </c>
      <c r="C10701" t="s">
        <v>81</v>
      </c>
      <c r="D10701" t="s">
        <v>120</v>
      </c>
      <c r="E10701" t="s">
        <v>156</v>
      </c>
      <c r="F10701" t="s">
        <v>28917</v>
      </c>
      <c r="G10701" t="s">
        <v>152</v>
      </c>
      <c r="H10701" t="s">
        <v>153</v>
      </c>
      <c r="I10701" t="s">
        <v>136</v>
      </c>
      <c r="J10701" t="s">
        <v>137</v>
      </c>
      <c r="K10701" t="s">
        <v>138</v>
      </c>
      <c r="L10701" t="s">
        <v>28918</v>
      </c>
      <c r="M10701" t="s">
        <v>28919</v>
      </c>
      <c r="N10701">
        <v>1.6286111109999999</v>
      </c>
      <c r="O10701">
        <v>0</v>
      </c>
      <c r="P10701">
        <v>132</v>
      </c>
      <c r="Q10701">
        <v>0</v>
      </c>
      <c r="R10701">
        <v>0</v>
      </c>
      <c r="S10701">
        <v>0</v>
      </c>
      <c r="T10701">
        <v>7</v>
      </c>
      <c r="U10701">
        <v>0</v>
      </c>
      <c r="V10701">
        <v>0</v>
      </c>
      <c r="W10701">
        <v>0</v>
      </c>
      <c r="X10701">
        <v>40.987190259756765</v>
      </c>
      <c r="Y10701">
        <v>0</v>
      </c>
      <c r="Z10701">
        <v>0</v>
      </c>
      <c r="AA10701">
        <v>0</v>
      </c>
      <c r="AB10701">
        <v>2.3682954675470995</v>
      </c>
      <c r="AC10701">
        <v>0</v>
      </c>
      <c r="AD10701">
        <v>0</v>
      </c>
      <c r="AE10701">
        <v>43.355485727303865</v>
      </c>
    </row>
    <row r="10702" spans="1:31" x14ac:dyDescent="0.3">
      <c r="A10702">
        <v>2708464</v>
      </c>
      <c r="B10702">
        <v>1</v>
      </c>
      <c r="C10702" t="s">
        <v>80</v>
      </c>
      <c r="D10702" t="s">
        <v>97</v>
      </c>
      <c r="E10702" t="s">
        <v>132</v>
      </c>
      <c r="F10702" t="s">
        <v>28920</v>
      </c>
      <c r="G10702" t="s">
        <v>134</v>
      </c>
      <c r="H10702" t="s">
        <v>135</v>
      </c>
      <c r="I10702" t="s">
        <v>136</v>
      </c>
      <c r="J10702" t="s">
        <v>137</v>
      </c>
      <c r="K10702" t="s">
        <v>138</v>
      </c>
      <c r="L10702" t="s">
        <v>28921</v>
      </c>
      <c r="M10702" t="s">
        <v>28922</v>
      </c>
      <c r="N10702">
        <v>1.631388888</v>
      </c>
      <c r="O10702">
        <v>0</v>
      </c>
      <c r="P10702">
        <v>181</v>
      </c>
      <c r="Q10702">
        <v>0</v>
      </c>
      <c r="R10702">
        <v>3</v>
      </c>
      <c r="S10702">
        <v>0</v>
      </c>
      <c r="T10702">
        <v>12</v>
      </c>
      <c r="U10702">
        <v>0</v>
      </c>
      <c r="V10702">
        <v>0</v>
      </c>
      <c r="W10702">
        <v>0</v>
      </c>
      <c r="X10702">
        <v>75.929071730315925</v>
      </c>
      <c r="Y10702">
        <v>0</v>
      </c>
      <c r="Z10702">
        <v>0.40890076765836669</v>
      </c>
      <c r="AA10702">
        <v>0</v>
      </c>
      <c r="AB10702">
        <v>6.2769137935328301</v>
      </c>
      <c r="AC10702">
        <v>0</v>
      </c>
      <c r="AD10702">
        <v>0</v>
      </c>
      <c r="AE10702">
        <v>82.614886291507119</v>
      </c>
    </row>
    <row r="10703" spans="1:31" x14ac:dyDescent="0.3">
      <c r="A10703">
        <v>2707817</v>
      </c>
      <c r="B10703">
        <v>1</v>
      </c>
      <c r="C10703" t="s">
        <v>81</v>
      </c>
      <c r="D10703" t="s">
        <v>128</v>
      </c>
      <c r="E10703" t="s">
        <v>150</v>
      </c>
      <c r="F10703" t="s">
        <v>28923</v>
      </c>
      <c r="G10703" t="s">
        <v>743</v>
      </c>
      <c r="H10703" t="s">
        <v>153</v>
      </c>
      <c r="I10703" t="s">
        <v>136</v>
      </c>
      <c r="J10703" t="s">
        <v>137</v>
      </c>
      <c r="K10703" t="s">
        <v>138</v>
      </c>
      <c r="L10703" t="s">
        <v>28924</v>
      </c>
      <c r="M10703" t="s">
        <v>28925</v>
      </c>
      <c r="N10703">
        <v>2.3708333330000002</v>
      </c>
      <c r="O10703">
        <v>0</v>
      </c>
      <c r="P10703">
        <v>198</v>
      </c>
      <c r="Q10703">
        <v>0</v>
      </c>
      <c r="R10703">
        <v>0</v>
      </c>
      <c r="S10703">
        <v>1</v>
      </c>
      <c r="T10703">
        <v>26</v>
      </c>
      <c r="U10703">
        <v>0</v>
      </c>
      <c r="V10703">
        <v>0</v>
      </c>
      <c r="W10703">
        <v>0</v>
      </c>
      <c r="X10703">
        <v>110.57080982562843</v>
      </c>
      <c r="Y10703">
        <v>0</v>
      </c>
      <c r="Z10703">
        <v>0</v>
      </c>
      <c r="AA10703">
        <v>13.333689148467535</v>
      </c>
      <c r="AB10703">
        <v>24.371953159042107</v>
      </c>
      <c r="AC10703">
        <v>0</v>
      </c>
      <c r="AD10703">
        <v>0</v>
      </c>
      <c r="AE10703">
        <v>148.27645213313806</v>
      </c>
    </row>
    <row r="10704" spans="1:31" x14ac:dyDescent="0.3">
      <c r="A10704">
        <v>2708358</v>
      </c>
      <c r="B10704">
        <v>1</v>
      </c>
      <c r="C10704" t="s">
        <v>80</v>
      </c>
      <c r="D10704" t="s">
        <v>83</v>
      </c>
      <c r="E10704" t="s">
        <v>161</v>
      </c>
      <c r="F10704" t="s">
        <v>28926</v>
      </c>
      <c r="G10704" t="s">
        <v>163</v>
      </c>
      <c r="H10704" t="s">
        <v>135</v>
      </c>
      <c r="I10704" t="s">
        <v>136</v>
      </c>
      <c r="J10704" t="s">
        <v>137</v>
      </c>
      <c r="K10704" t="s">
        <v>138</v>
      </c>
      <c r="L10704" t="s">
        <v>28927</v>
      </c>
      <c r="M10704" t="s">
        <v>28928</v>
      </c>
      <c r="N10704">
        <v>1.786944444</v>
      </c>
      <c r="O10704">
        <v>0</v>
      </c>
      <c r="P10704">
        <v>50</v>
      </c>
      <c r="Q10704">
        <v>0</v>
      </c>
      <c r="R10704">
        <v>0</v>
      </c>
      <c r="S10704">
        <v>0</v>
      </c>
      <c r="T10704">
        <v>2</v>
      </c>
      <c r="U10704">
        <v>0</v>
      </c>
      <c r="V10704">
        <v>0</v>
      </c>
      <c r="W10704">
        <v>0</v>
      </c>
      <c r="X10704">
        <v>17.332248249750258</v>
      </c>
      <c r="Y10704">
        <v>0</v>
      </c>
      <c r="Z10704">
        <v>0</v>
      </c>
      <c r="AA10704">
        <v>0</v>
      </c>
      <c r="AB10704">
        <v>0</v>
      </c>
      <c r="AC10704">
        <v>0</v>
      </c>
      <c r="AD10704">
        <v>0</v>
      </c>
      <c r="AE10704">
        <v>17.332248249750258</v>
      </c>
    </row>
    <row r="10705" spans="1:31" x14ac:dyDescent="0.3">
      <c r="A10705">
        <v>2707671</v>
      </c>
      <c r="B10705">
        <v>1</v>
      </c>
      <c r="C10705" t="s">
        <v>80</v>
      </c>
      <c r="D10705" t="s">
        <v>87</v>
      </c>
      <c r="E10705" t="s">
        <v>200</v>
      </c>
      <c r="F10705" t="s">
        <v>28840</v>
      </c>
      <c r="G10705" t="s">
        <v>543</v>
      </c>
      <c r="H10705" t="s">
        <v>135</v>
      </c>
      <c r="I10705" t="s">
        <v>136</v>
      </c>
      <c r="J10705" t="s">
        <v>137</v>
      </c>
      <c r="K10705" t="s">
        <v>138</v>
      </c>
      <c r="L10705" t="s">
        <v>28929</v>
      </c>
      <c r="M10705" t="s">
        <v>28930</v>
      </c>
      <c r="N10705">
        <v>2.5474999999999999</v>
      </c>
      <c r="O10705">
        <v>0</v>
      </c>
      <c r="P10705">
        <v>72</v>
      </c>
      <c r="Q10705">
        <v>0</v>
      </c>
      <c r="R10705">
        <v>0</v>
      </c>
      <c r="S10705">
        <v>0</v>
      </c>
      <c r="T10705">
        <v>0</v>
      </c>
      <c r="U10705">
        <v>0</v>
      </c>
      <c r="V10705">
        <v>0</v>
      </c>
      <c r="W10705">
        <v>0</v>
      </c>
      <c r="X10705">
        <v>34.110282898821694</v>
      </c>
      <c r="Y10705">
        <v>0</v>
      </c>
      <c r="Z10705">
        <v>0</v>
      </c>
      <c r="AA10705">
        <v>0</v>
      </c>
      <c r="AB10705">
        <v>0</v>
      </c>
      <c r="AC10705">
        <v>0</v>
      </c>
      <c r="AD10705">
        <v>0</v>
      </c>
      <c r="AE10705">
        <v>34.110282898821694</v>
      </c>
    </row>
    <row r="10706" spans="1:31" x14ac:dyDescent="0.3">
      <c r="A10706">
        <v>2708633</v>
      </c>
      <c r="B10706">
        <v>1</v>
      </c>
      <c r="C10706" t="s">
        <v>81</v>
      </c>
      <c r="D10706" t="s">
        <v>120</v>
      </c>
      <c r="E10706" t="s">
        <v>156</v>
      </c>
      <c r="F10706" t="s">
        <v>28931</v>
      </c>
      <c r="G10706" t="s">
        <v>152</v>
      </c>
      <c r="H10706" t="s">
        <v>153</v>
      </c>
      <c r="I10706" t="s">
        <v>136</v>
      </c>
      <c r="J10706" t="s">
        <v>137</v>
      </c>
      <c r="K10706" t="s">
        <v>138</v>
      </c>
      <c r="L10706" t="s">
        <v>28932</v>
      </c>
      <c r="M10706" t="s">
        <v>28933</v>
      </c>
      <c r="N10706">
        <v>0.16388888800000001</v>
      </c>
      <c r="O10706">
        <v>0</v>
      </c>
      <c r="P10706">
        <v>494</v>
      </c>
      <c r="Q10706">
        <v>0</v>
      </c>
      <c r="R10706">
        <v>19</v>
      </c>
      <c r="S10706">
        <v>0</v>
      </c>
      <c r="T10706">
        <v>106</v>
      </c>
      <c r="U10706">
        <v>0</v>
      </c>
      <c r="V10706">
        <v>0</v>
      </c>
      <c r="W10706">
        <v>0</v>
      </c>
      <c r="X10706">
        <v>13.187889181617834</v>
      </c>
      <c r="Y10706">
        <v>0</v>
      </c>
      <c r="Z10706">
        <v>0.28726276789618332</v>
      </c>
      <c r="AA10706">
        <v>0</v>
      </c>
      <c r="AB10706">
        <v>5.8769689835106869</v>
      </c>
      <c r="AC10706">
        <v>0</v>
      </c>
      <c r="AD10706">
        <v>0</v>
      </c>
      <c r="AE10706">
        <v>19.352120933024704</v>
      </c>
    </row>
    <row r="10707" spans="1:31" x14ac:dyDescent="0.3">
      <c r="A10707">
        <v>2707519</v>
      </c>
      <c r="B10707">
        <v>2</v>
      </c>
      <c r="C10707" t="s">
        <v>81</v>
      </c>
      <c r="D10707" t="s">
        <v>113</v>
      </c>
      <c r="E10707" t="s">
        <v>213</v>
      </c>
      <c r="F10707" t="s">
        <v>26503</v>
      </c>
      <c r="G10707" t="s">
        <v>185</v>
      </c>
      <c r="H10707" t="s">
        <v>153</v>
      </c>
      <c r="I10707" t="s">
        <v>136</v>
      </c>
      <c r="J10707" t="s">
        <v>137</v>
      </c>
      <c r="K10707" t="s">
        <v>138</v>
      </c>
      <c r="L10707" t="s">
        <v>28934</v>
      </c>
      <c r="M10707" t="s">
        <v>28935</v>
      </c>
      <c r="N10707">
        <v>0.35222222199999997</v>
      </c>
      <c r="O10707">
        <v>2</v>
      </c>
      <c r="P10707">
        <v>112</v>
      </c>
      <c r="Q10707">
        <v>90</v>
      </c>
      <c r="R10707">
        <v>190</v>
      </c>
      <c r="S10707">
        <v>6</v>
      </c>
      <c r="T10707">
        <v>9</v>
      </c>
      <c r="U10707">
        <v>0</v>
      </c>
      <c r="V10707">
        <v>0</v>
      </c>
      <c r="W10707">
        <v>0.1132380363868</v>
      </c>
      <c r="X10707">
        <v>7.6151881227568659</v>
      </c>
      <c r="Y10707">
        <v>9.3761997618930941</v>
      </c>
      <c r="Z10707">
        <v>11.796439049749617</v>
      </c>
      <c r="AA10707">
        <v>6.6367431169989599</v>
      </c>
      <c r="AB10707">
        <v>1.8593827476060001</v>
      </c>
      <c r="AC10707">
        <v>0</v>
      </c>
      <c r="AD10707">
        <v>0</v>
      </c>
      <c r="AE10707">
        <v>37.397190835391335</v>
      </c>
    </row>
    <row r="10708" spans="1:31" x14ac:dyDescent="0.3">
      <c r="A10708">
        <v>2707598</v>
      </c>
      <c r="B10708">
        <v>1</v>
      </c>
      <c r="C10708" t="s">
        <v>80</v>
      </c>
      <c r="D10708" t="s">
        <v>96</v>
      </c>
      <c r="E10708" t="s">
        <v>132</v>
      </c>
      <c r="F10708" t="s">
        <v>28936</v>
      </c>
      <c r="G10708" t="s">
        <v>300</v>
      </c>
      <c r="H10708" t="s">
        <v>135</v>
      </c>
      <c r="I10708" t="s">
        <v>136</v>
      </c>
      <c r="J10708" t="s">
        <v>137</v>
      </c>
      <c r="K10708" t="s">
        <v>210</v>
      </c>
      <c r="L10708" t="s">
        <v>28937</v>
      </c>
      <c r="M10708" t="s">
        <v>28938</v>
      </c>
      <c r="N10708">
        <v>0.82138888799999998</v>
      </c>
      <c r="O10708">
        <v>0</v>
      </c>
      <c r="P10708">
        <v>164</v>
      </c>
      <c r="Q10708">
        <v>0</v>
      </c>
      <c r="R10708">
        <v>1</v>
      </c>
      <c r="S10708">
        <v>0</v>
      </c>
      <c r="T10708">
        <v>7</v>
      </c>
      <c r="U10708">
        <v>0</v>
      </c>
      <c r="V10708">
        <v>0</v>
      </c>
      <c r="W10708">
        <v>0</v>
      </c>
      <c r="X10708">
        <v>18.432231148758071</v>
      </c>
      <c r="Y10708">
        <v>0</v>
      </c>
      <c r="Z10708">
        <v>0</v>
      </c>
      <c r="AA10708">
        <v>0</v>
      </c>
      <c r="AB10708">
        <v>4.1624758467707919</v>
      </c>
      <c r="AC10708">
        <v>0</v>
      </c>
      <c r="AD10708">
        <v>0</v>
      </c>
      <c r="AE10708">
        <v>22.594706995528863</v>
      </c>
    </row>
    <row r="10709" spans="1:31" x14ac:dyDescent="0.3">
      <c r="A10709">
        <v>2708097</v>
      </c>
      <c r="B10709">
        <v>2</v>
      </c>
      <c r="C10709" t="s">
        <v>80</v>
      </c>
      <c r="D10709" t="s">
        <v>82</v>
      </c>
      <c r="E10709" t="s">
        <v>132</v>
      </c>
      <c r="F10709" t="s">
        <v>28939</v>
      </c>
      <c r="G10709" t="s">
        <v>1696</v>
      </c>
      <c r="H10709" t="s">
        <v>135</v>
      </c>
      <c r="I10709" t="s">
        <v>136</v>
      </c>
      <c r="J10709" t="s">
        <v>137</v>
      </c>
      <c r="K10709" t="s">
        <v>138</v>
      </c>
      <c r="L10709" t="s">
        <v>28940</v>
      </c>
      <c r="M10709" t="s">
        <v>28941</v>
      </c>
      <c r="N10709">
        <v>0.50055555500000004</v>
      </c>
      <c r="O10709">
        <v>0</v>
      </c>
      <c r="P10709">
        <v>925</v>
      </c>
      <c r="Q10709">
        <v>0</v>
      </c>
      <c r="R10709">
        <v>0</v>
      </c>
      <c r="S10709">
        <v>0</v>
      </c>
      <c r="T10709">
        <v>81</v>
      </c>
      <c r="U10709">
        <v>0</v>
      </c>
      <c r="V10709">
        <v>0</v>
      </c>
      <c r="W10709">
        <v>0</v>
      </c>
      <c r="X10709">
        <v>120.85510675528222</v>
      </c>
      <c r="Y10709">
        <v>0</v>
      </c>
      <c r="Z10709">
        <v>0</v>
      </c>
      <c r="AA10709">
        <v>0</v>
      </c>
      <c r="AB10709">
        <v>19.934733310100356</v>
      </c>
      <c r="AC10709">
        <v>0</v>
      </c>
      <c r="AD10709">
        <v>0</v>
      </c>
      <c r="AE10709">
        <v>140.78984006538258</v>
      </c>
    </row>
    <row r="10710" spans="1:31" x14ac:dyDescent="0.3">
      <c r="A10710">
        <v>2707578</v>
      </c>
      <c r="B10710">
        <v>1</v>
      </c>
      <c r="C10710" t="s">
        <v>80</v>
      </c>
      <c r="D10710" t="s">
        <v>85</v>
      </c>
      <c r="E10710" t="s">
        <v>156</v>
      </c>
      <c r="F10710" t="s">
        <v>28942</v>
      </c>
      <c r="G10710" t="s">
        <v>300</v>
      </c>
      <c r="H10710" t="s">
        <v>153</v>
      </c>
      <c r="I10710" t="s">
        <v>136</v>
      </c>
      <c r="J10710" t="s">
        <v>137</v>
      </c>
      <c r="K10710" t="s">
        <v>210</v>
      </c>
      <c r="L10710" t="s">
        <v>28943</v>
      </c>
      <c r="M10710" t="s">
        <v>28944</v>
      </c>
      <c r="N10710">
        <v>4.7341666660000001</v>
      </c>
      <c r="O10710">
        <v>0</v>
      </c>
      <c r="P10710">
        <v>1477</v>
      </c>
      <c r="Q10710">
        <v>0</v>
      </c>
      <c r="R10710">
        <v>0</v>
      </c>
      <c r="S10710">
        <v>0</v>
      </c>
      <c r="T10710">
        <v>15</v>
      </c>
      <c r="U10710">
        <v>0</v>
      </c>
      <c r="V10710">
        <v>0</v>
      </c>
      <c r="W10710">
        <v>0</v>
      </c>
      <c r="X10710">
        <v>2325.5123944971456</v>
      </c>
      <c r="Y10710">
        <v>0</v>
      </c>
      <c r="Z10710">
        <v>0</v>
      </c>
      <c r="AA10710">
        <v>0</v>
      </c>
      <c r="AB10710">
        <v>117.6030677125533</v>
      </c>
      <c r="AC10710">
        <v>0</v>
      </c>
      <c r="AD10710">
        <v>0</v>
      </c>
      <c r="AE10710">
        <v>2443.1154622096988</v>
      </c>
    </row>
    <row r="10711" spans="1:31" x14ac:dyDescent="0.3">
      <c r="A10711">
        <v>2707601</v>
      </c>
      <c r="B10711">
        <v>1</v>
      </c>
      <c r="C10711" t="s">
        <v>81</v>
      </c>
      <c r="D10711" t="s">
        <v>117</v>
      </c>
      <c r="E10711" t="s">
        <v>213</v>
      </c>
      <c r="F10711" t="s">
        <v>8359</v>
      </c>
      <c r="G10711" t="s">
        <v>152</v>
      </c>
      <c r="H10711" t="s">
        <v>153</v>
      </c>
      <c r="I10711" t="s">
        <v>490</v>
      </c>
      <c r="J10711" t="s">
        <v>137</v>
      </c>
      <c r="K10711" t="s">
        <v>138</v>
      </c>
      <c r="L10711" t="s">
        <v>28945</v>
      </c>
      <c r="M10711" t="s">
        <v>28946</v>
      </c>
      <c r="N10711">
        <v>8.3333330000000001E-3</v>
      </c>
      <c r="O10711">
        <v>7</v>
      </c>
      <c r="P10711">
        <v>571</v>
      </c>
      <c r="Q10711">
        <v>75</v>
      </c>
      <c r="R10711">
        <v>131</v>
      </c>
      <c r="S10711">
        <v>7</v>
      </c>
      <c r="T10711">
        <v>71</v>
      </c>
      <c r="U10711">
        <v>0</v>
      </c>
      <c r="V10711">
        <v>0</v>
      </c>
      <c r="W10711">
        <v>1.1711836906200002E-2</v>
      </c>
      <c r="X10711">
        <v>0.92629761261422494</v>
      </c>
      <c r="Y10711">
        <v>2.7062688451100003E-2</v>
      </c>
      <c r="Z10711">
        <v>3.8121112687725001E-2</v>
      </c>
      <c r="AA10711">
        <v>9.1702220139600013E-2</v>
      </c>
      <c r="AB10711">
        <v>0.59712082086850005</v>
      </c>
      <c r="AC10711">
        <v>0</v>
      </c>
      <c r="AD10711">
        <v>0</v>
      </c>
      <c r="AE10711">
        <v>1.69201629166735</v>
      </c>
    </row>
    <row r="10712" spans="1:31" x14ac:dyDescent="0.3">
      <c r="A10712">
        <v>2707933</v>
      </c>
      <c r="B10712">
        <v>1</v>
      </c>
      <c r="C10712" t="s">
        <v>81</v>
      </c>
      <c r="D10712" t="s">
        <v>128</v>
      </c>
      <c r="E10712" t="s">
        <v>150</v>
      </c>
      <c r="F10712" t="s">
        <v>236</v>
      </c>
      <c r="G10712" t="s">
        <v>152</v>
      </c>
      <c r="H10712" t="s">
        <v>153</v>
      </c>
      <c r="I10712" t="s">
        <v>136</v>
      </c>
      <c r="J10712" t="s">
        <v>137</v>
      </c>
      <c r="K10712" t="s">
        <v>138</v>
      </c>
      <c r="L10712" t="s">
        <v>28947</v>
      </c>
      <c r="M10712" t="s">
        <v>28948</v>
      </c>
      <c r="N10712">
        <v>7.4999999999999997E-2</v>
      </c>
      <c r="O10712">
        <v>0</v>
      </c>
      <c r="P10712">
        <v>0</v>
      </c>
      <c r="Q10712">
        <v>6</v>
      </c>
      <c r="R10712">
        <v>0</v>
      </c>
      <c r="S10712">
        <v>1</v>
      </c>
      <c r="T10712">
        <v>1</v>
      </c>
      <c r="U10712">
        <v>0</v>
      </c>
      <c r="V10712">
        <v>0</v>
      </c>
      <c r="W10712">
        <v>0</v>
      </c>
      <c r="X10712">
        <v>0</v>
      </c>
      <c r="Y10712">
        <v>0.65405187156375011</v>
      </c>
      <c r="Z10712">
        <v>0</v>
      </c>
      <c r="AA10712">
        <v>0.46577561703750003</v>
      </c>
      <c r="AB10712">
        <v>0.30305025804960006</v>
      </c>
      <c r="AC10712">
        <v>0</v>
      </c>
      <c r="AD10712">
        <v>0</v>
      </c>
      <c r="AE10712">
        <v>1.4228777466508502</v>
      </c>
    </row>
    <row r="10713" spans="1:31" x14ac:dyDescent="0.3">
      <c r="A10713">
        <v>2707555</v>
      </c>
      <c r="B10713">
        <v>1</v>
      </c>
      <c r="C10713" t="s">
        <v>80</v>
      </c>
      <c r="D10713" t="s">
        <v>83</v>
      </c>
      <c r="E10713" t="s">
        <v>150</v>
      </c>
      <c r="F10713" t="s">
        <v>28949</v>
      </c>
      <c r="G10713" t="s">
        <v>209</v>
      </c>
      <c r="H10713" t="s">
        <v>153</v>
      </c>
      <c r="I10713" t="s">
        <v>136</v>
      </c>
      <c r="J10713" t="s">
        <v>137</v>
      </c>
      <c r="K10713" t="s">
        <v>210</v>
      </c>
      <c r="L10713" t="s">
        <v>28950</v>
      </c>
      <c r="M10713" t="s">
        <v>28951</v>
      </c>
      <c r="N10713">
        <v>4.1041666660000002</v>
      </c>
      <c r="O10713">
        <v>0</v>
      </c>
      <c r="P10713">
        <v>0</v>
      </c>
      <c r="Q10713">
        <v>0</v>
      </c>
      <c r="R10713">
        <v>0</v>
      </c>
      <c r="S10713">
        <v>3</v>
      </c>
      <c r="T10713">
        <v>0</v>
      </c>
      <c r="U10713">
        <v>0</v>
      </c>
      <c r="V10713">
        <v>0</v>
      </c>
      <c r="W10713">
        <v>0</v>
      </c>
      <c r="X10713">
        <v>0</v>
      </c>
      <c r="Y10713">
        <v>0</v>
      </c>
      <c r="Z10713">
        <v>0</v>
      </c>
      <c r="AA10713">
        <v>1517.8786075657022</v>
      </c>
      <c r="AB10713">
        <v>0</v>
      </c>
      <c r="AC10713">
        <v>0</v>
      </c>
      <c r="AD10713">
        <v>0</v>
      </c>
      <c r="AE10713">
        <v>1517.8786075657022</v>
      </c>
    </row>
    <row r="10714" spans="1:31" x14ac:dyDescent="0.3">
      <c r="A10714">
        <v>2709825</v>
      </c>
      <c r="B10714">
        <v>1</v>
      </c>
      <c r="C10714" t="s">
        <v>80</v>
      </c>
      <c r="D10714" t="s">
        <v>93</v>
      </c>
      <c r="E10714" t="s">
        <v>156</v>
      </c>
      <c r="F10714" t="s">
        <v>28952</v>
      </c>
      <c r="G10714" t="s">
        <v>348</v>
      </c>
      <c r="H10714" t="s">
        <v>153</v>
      </c>
      <c r="I10714" t="s">
        <v>136</v>
      </c>
      <c r="J10714" t="s">
        <v>137</v>
      </c>
      <c r="K10714" t="s">
        <v>138</v>
      </c>
      <c r="L10714" t="s">
        <v>28953</v>
      </c>
      <c r="M10714" t="s">
        <v>28954</v>
      </c>
      <c r="N10714">
        <v>5.9002777770000003</v>
      </c>
      <c r="O10714">
        <v>0</v>
      </c>
      <c r="P10714">
        <v>23</v>
      </c>
      <c r="Q10714">
        <v>0</v>
      </c>
      <c r="R10714">
        <v>11</v>
      </c>
      <c r="S10714">
        <v>0</v>
      </c>
      <c r="T10714">
        <v>8</v>
      </c>
      <c r="U10714">
        <v>0</v>
      </c>
      <c r="V10714">
        <v>0</v>
      </c>
      <c r="W10714">
        <v>0</v>
      </c>
      <c r="X10714">
        <v>21.734078036351217</v>
      </c>
      <c r="Y10714">
        <v>0</v>
      </c>
      <c r="Z10714">
        <v>26.192447385750924</v>
      </c>
      <c r="AA10714">
        <v>0</v>
      </c>
      <c r="AB10714">
        <v>27.299461857045838</v>
      </c>
      <c r="AC10714">
        <v>0</v>
      </c>
      <c r="AD10714">
        <v>0</v>
      </c>
      <c r="AE10714">
        <v>75.225987279147986</v>
      </c>
    </row>
    <row r="10715" spans="1:31" x14ac:dyDescent="0.3">
      <c r="A10715">
        <v>2707810</v>
      </c>
      <c r="B10715">
        <v>1</v>
      </c>
      <c r="C10715" t="s">
        <v>81</v>
      </c>
      <c r="D10715" t="s">
        <v>120</v>
      </c>
      <c r="E10715" t="s">
        <v>161</v>
      </c>
      <c r="F10715" t="s">
        <v>28955</v>
      </c>
      <c r="G10715" t="s">
        <v>163</v>
      </c>
      <c r="H10715" t="s">
        <v>135</v>
      </c>
      <c r="I10715" t="s">
        <v>136</v>
      </c>
      <c r="J10715" t="s">
        <v>137</v>
      </c>
      <c r="K10715" t="s">
        <v>138</v>
      </c>
      <c r="L10715" t="s">
        <v>28956</v>
      </c>
      <c r="M10715" t="s">
        <v>28957</v>
      </c>
      <c r="N10715">
        <v>1.596666666</v>
      </c>
      <c r="O10715">
        <v>0</v>
      </c>
      <c r="P10715">
        <v>63</v>
      </c>
      <c r="Q10715">
        <v>0</v>
      </c>
      <c r="R10715">
        <v>0</v>
      </c>
      <c r="S10715">
        <v>0</v>
      </c>
      <c r="T10715">
        <v>10</v>
      </c>
      <c r="U10715">
        <v>0</v>
      </c>
      <c r="V10715">
        <v>0</v>
      </c>
      <c r="W10715">
        <v>0</v>
      </c>
      <c r="X10715">
        <v>14.846011697453212</v>
      </c>
      <c r="Y10715">
        <v>0</v>
      </c>
      <c r="Z10715">
        <v>0</v>
      </c>
      <c r="AA10715">
        <v>0</v>
      </c>
      <c r="AB10715">
        <v>10.2703432566018</v>
      </c>
      <c r="AC10715">
        <v>0</v>
      </c>
      <c r="AD10715">
        <v>0</v>
      </c>
      <c r="AE10715">
        <v>25.116354954055012</v>
      </c>
    </row>
    <row r="10716" spans="1:31" x14ac:dyDescent="0.3">
      <c r="A10716">
        <v>2707618</v>
      </c>
      <c r="B10716">
        <v>1</v>
      </c>
      <c r="C10716" t="s">
        <v>81</v>
      </c>
      <c r="D10716" t="s">
        <v>117</v>
      </c>
      <c r="E10716" t="s">
        <v>156</v>
      </c>
      <c r="F10716" t="s">
        <v>28958</v>
      </c>
      <c r="G10716" t="s">
        <v>209</v>
      </c>
      <c r="H10716" t="s">
        <v>153</v>
      </c>
      <c r="I10716" t="s">
        <v>136</v>
      </c>
      <c r="J10716" t="s">
        <v>137</v>
      </c>
      <c r="K10716" t="s">
        <v>210</v>
      </c>
      <c r="L10716" t="s">
        <v>28959</v>
      </c>
      <c r="M10716" t="s">
        <v>28960</v>
      </c>
      <c r="N10716">
        <v>1.599444444</v>
      </c>
      <c r="O10716">
        <v>0</v>
      </c>
      <c r="P10716">
        <v>422</v>
      </c>
      <c r="Q10716">
        <v>0</v>
      </c>
      <c r="R10716">
        <v>0</v>
      </c>
      <c r="S10716">
        <v>0</v>
      </c>
      <c r="T10716">
        <v>9</v>
      </c>
      <c r="U10716">
        <v>0</v>
      </c>
      <c r="V10716">
        <v>0</v>
      </c>
      <c r="W10716">
        <v>0</v>
      </c>
      <c r="X10716">
        <v>127.61787930207971</v>
      </c>
      <c r="Y10716">
        <v>0</v>
      </c>
      <c r="Z10716">
        <v>0</v>
      </c>
      <c r="AA10716">
        <v>0</v>
      </c>
      <c r="AB10716">
        <v>6.1344664070435666</v>
      </c>
      <c r="AC10716">
        <v>0</v>
      </c>
      <c r="AD10716">
        <v>0</v>
      </c>
      <c r="AE10716">
        <v>133.75234570912329</v>
      </c>
    </row>
    <row r="10717" spans="1:31" x14ac:dyDescent="0.3">
      <c r="A10717">
        <v>2708119</v>
      </c>
      <c r="B10717">
        <v>1</v>
      </c>
      <c r="C10717" t="s">
        <v>80</v>
      </c>
      <c r="D10717" t="s">
        <v>83</v>
      </c>
      <c r="E10717" t="s">
        <v>161</v>
      </c>
      <c r="F10717" t="s">
        <v>7424</v>
      </c>
      <c r="G10717" t="s">
        <v>163</v>
      </c>
      <c r="H10717" t="s">
        <v>135</v>
      </c>
      <c r="I10717" t="s">
        <v>136</v>
      </c>
      <c r="J10717" t="s">
        <v>137</v>
      </c>
      <c r="K10717" t="s">
        <v>138</v>
      </c>
      <c r="L10717" t="s">
        <v>28961</v>
      </c>
      <c r="M10717" t="s">
        <v>28962</v>
      </c>
      <c r="N10717">
        <v>0.63916666600000005</v>
      </c>
      <c r="O10717">
        <v>0</v>
      </c>
      <c r="P10717">
        <v>151</v>
      </c>
      <c r="Q10717">
        <v>0</v>
      </c>
      <c r="R10717">
        <v>0</v>
      </c>
      <c r="S10717">
        <v>0</v>
      </c>
      <c r="T10717">
        <v>34</v>
      </c>
      <c r="U10717">
        <v>0</v>
      </c>
      <c r="V10717">
        <v>0</v>
      </c>
      <c r="W10717">
        <v>0</v>
      </c>
      <c r="X10717">
        <v>22.221258252325097</v>
      </c>
      <c r="Y10717">
        <v>0</v>
      </c>
      <c r="Z10717">
        <v>0</v>
      </c>
      <c r="AA10717">
        <v>0</v>
      </c>
      <c r="AB10717">
        <v>13.532392878434697</v>
      </c>
      <c r="AC10717">
        <v>0</v>
      </c>
      <c r="AD10717">
        <v>0</v>
      </c>
      <c r="AE10717">
        <v>35.753651130759792</v>
      </c>
    </row>
    <row r="10718" spans="1:31" x14ac:dyDescent="0.3">
      <c r="A10718">
        <v>2708305</v>
      </c>
      <c r="B10718">
        <v>1</v>
      </c>
      <c r="C10718" t="s">
        <v>80</v>
      </c>
      <c r="D10718" t="s">
        <v>96</v>
      </c>
      <c r="E10718" t="s">
        <v>132</v>
      </c>
      <c r="F10718" t="s">
        <v>20070</v>
      </c>
      <c r="G10718" t="s">
        <v>170</v>
      </c>
      <c r="H10718" t="s">
        <v>135</v>
      </c>
      <c r="I10718" t="s">
        <v>136</v>
      </c>
      <c r="J10718" t="s">
        <v>137</v>
      </c>
      <c r="K10718" t="s">
        <v>138</v>
      </c>
      <c r="L10718" t="s">
        <v>28963</v>
      </c>
      <c r="M10718" t="s">
        <v>28964</v>
      </c>
      <c r="N10718">
        <v>0.17222222200000001</v>
      </c>
      <c r="O10718">
        <v>0</v>
      </c>
      <c r="P10718">
        <v>314</v>
      </c>
      <c r="Q10718">
        <v>0</v>
      </c>
      <c r="R10718">
        <v>1</v>
      </c>
      <c r="S10718">
        <v>0</v>
      </c>
      <c r="T10718">
        <v>128</v>
      </c>
      <c r="U10718">
        <v>0</v>
      </c>
      <c r="V10718">
        <v>0</v>
      </c>
      <c r="W10718">
        <v>0</v>
      </c>
      <c r="X10718">
        <v>13.418523618912621</v>
      </c>
      <c r="Y10718">
        <v>0</v>
      </c>
      <c r="Z10718">
        <v>0</v>
      </c>
      <c r="AA10718">
        <v>0</v>
      </c>
      <c r="AB10718">
        <v>14.432952565425232</v>
      </c>
      <c r="AC10718">
        <v>0</v>
      </c>
      <c r="AD10718">
        <v>0</v>
      </c>
      <c r="AE10718">
        <v>27.851476184337855</v>
      </c>
    </row>
    <row r="10719" spans="1:31" x14ac:dyDescent="0.3">
      <c r="A10719">
        <v>2708660</v>
      </c>
      <c r="B10719">
        <v>1</v>
      </c>
      <c r="C10719" t="s">
        <v>80</v>
      </c>
      <c r="D10719" t="s">
        <v>105</v>
      </c>
      <c r="E10719" t="s">
        <v>200</v>
      </c>
      <c r="F10719" t="s">
        <v>28965</v>
      </c>
      <c r="G10719" t="s">
        <v>147</v>
      </c>
      <c r="H10719" t="s">
        <v>135</v>
      </c>
      <c r="I10719" t="s">
        <v>136</v>
      </c>
      <c r="J10719" t="s">
        <v>137</v>
      </c>
      <c r="K10719" t="s">
        <v>138</v>
      </c>
      <c r="L10719" t="s">
        <v>28966</v>
      </c>
      <c r="M10719" t="s">
        <v>28967</v>
      </c>
      <c r="N10719">
        <v>2.8650000000000002</v>
      </c>
      <c r="O10719">
        <v>0</v>
      </c>
      <c r="P10719">
        <v>54</v>
      </c>
      <c r="Q10719">
        <v>0</v>
      </c>
      <c r="R10719">
        <v>0</v>
      </c>
      <c r="S10719">
        <v>0</v>
      </c>
      <c r="T10719">
        <v>6</v>
      </c>
      <c r="U10719">
        <v>0</v>
      </c>
      <c r="V10719">
        <v>0</v>
      </c>
      <c r="W10719">
        <v>0</v>
      </c>
      <c r="X10719">
        <v>31.005032942866148</v>
      </c>
      <c r="Y10719">
        <v>0</v>
      </c>
      <c r="Z10719">
        <v>0</v>
      </c>
      <c r="AA10719">
        <v>0</v>
      </c>
      <c r="AB10719">
        <v>11.173808197816172</v>
      </c>
      <c r="AC10719">
        <v>0</v>
      </c>
      <c r="AD10719">
        <v>0</v>
      </c>
      <c r="AE10719">
        <v>42.178841140682323</v>
      </c>
    </row>
    <row r="10720" spans="1:31" x14ac:dyDescent="0.3">
      <c r="A10720">
        <v>2707724</v>
      </c>
      <c r="B10720">
        <v>1</v>
      </c>
      <c r="C10720" t="s">
        <v>80</v>
      </c>
      <c r="D10720" t="s">
        <v>96</v>
      </c>
      <c r="E10720" t="s">
        <v>156</v>
      </c>
      <c r="F10720" t="s">
        <v>28968</v>
      </c>
      <c r="G10720" t="s">
        <v>152</v>
      </c>
      <c r="H10720" t="s">
        <v>153</v>
      </c>
      <c r="I10720" t="s">
        <v>136</v>
      </c>
      <c r="J10720" t="s">
        <v>137</v>
      </c>
      <c r="K10720" t="s">
        <v>138</v>
      </c>
      <c r="L10720" t="s">
        <v>28969</v>
      </c>
      <c r="M10720" t="s">
        <v>28970</v>
      </c>
      <c r="N10720">
        <v>5.1611111110000003</v>
      </c>
      <c r="O10720">
        <v>0</v>
      </c>
      <c r="P10720">
        <v>360</v>
      </c>
      <c r="Q10720">
        <v>0</v>
      </c>
      <c r="R10720">
        <v>0</v>
      </c>
      <c r="S10720">
        <v>0</v>
      </c>
      <c r="T10720">
        <v>43</v>
      </c>
      <c r="U10720">
        <v>0</v>
      </c>
      <c r="V10720">
        <v>0</v>
      </c>
      <c r="W10720">
        <v>0</v>
      </c>
      <c r="X10720">
        <v>186.90563301941899</v>
      </c>
      <c r="Y10720">
        <v>0</v>
      </c>
      <c r="Z10720">
        <v>0</v>
      </c>
      <c r="AA10720">
        <v>0</v>
      </c>
      <c r="AB10720">
        <v>129.05497115260147</v>
      </c>
      <c r="AC10720">
        <v>0</v>
      </c>
      <c r="AD10720">
        <v>0</v>
      </c>
      <c r="AE10720">
        <v>315.96060417202045</v>
      </c>
    </row>
    <row r="10721" spans="1:31" x14ac:dyDescent="0.3">
      <c r="A10721">
        <v>2708019</v>
      </c>
      <c r="B10721">
        <v>1</v>
      </c>
      <c r="C10721" t="s">
        <v>80</v>
      </c>
      <c r="D10721" t="s">
        <v>106</v>
      </c>
      <c r="E10721" t="s">
        <v>161</v>
      </c>
      <c r="F10721" t="s">
        <v>28971</v>
      </c>
      <c r="G10721" t="s">
        <v>163</v>
      </c>
      <c r="H10721" t="s">
        <v>135</v>
      </c>
      <c r="I10721" t="s">
        <v>136</v>
      </c>
      <c r="J10721" t="s">
        <v>137</v>
      </c>
      <c r="K10721" t="s">
        <v>138</v>
      </c>
      <c r="L10721" t="s">
        <v>28972</v>
      </c>
      <c r="M10721" t="s">
        <v>28973</v>
      </c>
      <c r="N10721">
        <v>2.9075000000000002</v>
      </c>
      <c r="O10721">
        <v>0</v>
      </c>
      <c r="P10721">
        <v>30</v>
      </c>
      <c r="Q10721">
        <v>0</v>
      </c>
      <c r="R10721">
        <v>0</v>
      </c>
      <c r="S10721">
        <v>0</v>
      </c>
      <c r="T10721">
        <v>0</v>
      </c>
      <c r="U10721">
        <v>0</v>
      </c>
      <c r="V10721">
        <v>0</v>
      </c>
      <c r="W10721">
        <v>0</v>
      </c>
      <c r="X10721">
        <v>11.599489095505488</v>
      </c>
      <c r="Y10721">
        <v>0</v>
      </c>
      <c r="Z10721">
        <v>0</v>
      </c>
      <c r="AA10721">
        <v>0</v>
      </c>
      <c r="AB10721">
        <v>0</v>
      </c>
      <c r="AC10721">
        <v>0</v>
      </c>
      <c r="AD10721">
        <v>0</v>
      </c>
      <c r="AE10721">
        <v>11.599489095505488</v>
      </c>
    </row>
    <row r="10722" spans="1:31" x14ac:dyDescent="0.3">
      <c r="A10722">
        <v>2707870</v>
      </c>
      <c r="B10722">
        <v>1</v>
      </c>
      <c r="C10722" t="s">
        <v>80</v>
      </c>
      <c r="D10722" t="s">
        <v>96</v>
      </c>
      <c r="E10722" t="s">
        <v>145</v>
      </c>
      <c r="F10722" t="s">
        <v>28974</v>
      </c>
      <c r="G10722" t="s">
        <v>181</v>
      </c>
      <c r="H10722" t="s">
        <v>135</v>
      </c>
      <c r="I10722" t="s">
        <v>136</v>
      </c>
      <c r="J10722" t="s">
        <v>137</v>
      </c>
      <c r="K10722" t="s">
        <v>138</v>
      </c>
      <c r="L10722" t="s">
        <v>28975</v>
      </c>
      <c r="M10722" t="s">
        <v>28976</v>
      </c>
      <c r="N10722">
        <v>5.7933333329999996</v>
      </c>
      <c r="O10722">
        <v>0</v>
      </c>
      <c r="P10722">
        <v>1</v>
      </c>
      <c r="Q10722">
        <v>0</v>
      </c>
      <c r="R10722">
        <v>0</v>
      </c>
      <c r="S10722">
        <v>0</v>
      </c>
      <c r="T10722">
        <v>1</v>
      </c>
      <c r="U10722">
        <v>0</v>
      </c>
      <c r="V10722">
        <v>0</v>
      </c>
      <c r="W10722">
        <v>0</v>
      </c>
      <c r="X10722">
        <v>2.4628868574389697</v>
      </c>
      <c r="Y10722">
        <v>0</v>
      </c>
      <c r="Z10722">
        <v>0</v>
      </c>
      <c r="AA10722">
        <v>0</v>
      </c>
      <c r="AB10722">
        <v>6.7846159667308807</v>
      </c>
      <c r="AC10722">
        <v>0</v>
      </c>
      <c r="AD10722">
        <v>0</v>
      </c>
      <c r="AE10722">
        <v>9.2475028241698496</v>
      </c>
    </row>
    <row r="10723" spans="1:31" x14ac:dyDescent="0.3">
      <c r="A10723">
        <v>2708557</v>
      </c>
      <c r="B10723">
        <v>1</v>
      </c>
      <c r="C10723" t="s">
        <v>80</v>
      </c>
      <c r="D10723" t="s">
        <v>92</v>
      </c>
      <c r="E10723" t="s">
        <v>156</v>
      </c>
      <c r="F10723" t="s">
        <v>14450</v>
      </c>
      <c r="G10723" t="s">
        <v>152</v>
      </c>
      <c r="H10723" t="s">
        <v>153</v>
      </c>
      <c r="I10723" t="s">
        <v>136</v>
      </c>
      <c r="J10723" t="s">
        <v>137</v>
      </c>
      <c r="K10723" t="s">
        <v>138</v>
      </c>
      <c r="L10723" t="s">
        <v>28977</v>
      </c>
      <c r="M10723" t="s">
        <v>28978</v>
      </c>
      <c r="N10723">
        <v>2.8272222220000001</v>
      </c>
      <c r="O10723">
        <v>5</v>
      </c>
      <c r="P10723">
        <v>1322</v>
      </c>
      <c r="Q10723">
        <v>1</v>
      </c>
      <c r="R10723">
        <v>0</v>
      </c>
      <c r="S10723">
        <v>4</v>
      </c>
      <c r="T10723">
        <v>11</v>
      </c>
      <c r="U10723">
        <v>0</v>
      </c>
      <c r="V10723">
        <v>0</v>
      </c>
      <c r="W10723">
        <v>20.474760105096383</v>
      </c>
      <c r="X10723">
        <v>387.20616338630941</v>
      </c>
      <c r="Y10723">
        <v>2.9694493103995003</v>
      </c>
      <c r="Z10723">
        <v>0</v>
      </c>
      <c r="AA10723">
        <v>46.209467456337407</v>
      </c>
      <c r="AB10723">
        <v>12.522847775766527</v>
      </c>
      <c r="AC10723">
        <v>0</v>
      </c>
      <c r="AD10723">
        <v>0</v>
      </c>
      <c r="AE10723">
        <v>469.38268803390923</v>
      </c>
    </row>
    <row r="10724" spans="1:31" x14ac:dyDescent="0.3">
      <c r="A10724">
        <v>2708311</v>
      </c>
      <c r="B10724">
        <v>1</v>
      </c>
      <c r="C10724" t="s">
        <v>81</v>
      </c>
      <c r="D10724" t="s">
        <v>128</v>
      </c>
      <c r="E10724" t="s">
        <v>156</v>
      </c>
      <c r="F10724" t="s">
        <v>28979</v>
      </c>
      <c r="G10724" t="s">
        <v>185</v>
      </c>
      <c r="H10724" t="s">
        <v>153</v>
      </c>
      <c r="I10724" t="s">
        <v>136</v>
      </c>
      <c r="J10724" t="s">
        <v>137</v>
      </c>
      <c r="K10724" t="s">
        <v>138</v>
      </c>
      <c r="L10724" t="s">
        <v>28980</v>
      </c>
      <c r="M10724" t="s">
        <v>28981</v>
      </c>
      <c r="N10724">
        <v>1.544166666</v>
      </c>
      <c r="O10724">
        <v>0</v>
      </c>
      <c r="P10724">
        <v>0</v>
      </c>
      <c r="Q10724">
        <v>0</v>
      </c>
      <c r="R10724">
        <v>0</v>
      </c>
      <c r="S10724">
        <v>2</v>
      </c>
      <c r="T10724">
        <v>0</v>
      </c>
      <c r="U10724">
        <v>6</v>
      </c>
      <c r="V10724">
        <v>0</v>
      </c>
      <c r="W10724">
        <v>0</v>
      </c>
      <c r="X10724">
        <v>0</v>
      </c>
      <c r="Y10724">
        <v>0</v>
      </c>
      <c r="Z10724">
        <v>0</v>
      </c>
      <c r="AA10724">
        <v>7.3265534179070393</v>
      </c>
      <c r="AB10724">
        <v>0</v>
      </c>
      <c r="AC10724">
        <v>191.42237132792752</v>
      </c>
      <c r="AD10724">
        <v>0</v>
      </c>
      <c r="AE10724">
        <v>198.74892474583456</v>
      </c>
    </row>
    <row r="10725" spans="1:31" x14ac:dyDescent="0.3">
      <c r="A10725">
        <v>2707770</v>
      </c>
      <c r="B10725">
        <v>1</v>
      </c>
      <c r="C10725" t="s">
        <v>80</v>
      </c>
      <c r="D10725" t="s">
        <v>107</v>
      </c>
      <c r="E10725" t="s">
        <v>161</v>
      </c>
      <c r="F10725" t="s">
        <v>28982</v>
      </c>
      <c r="G10725" t="s">
        <v>170</v>
      </c>
      <c r="H10725" t="s">
        <v>135</v>
      </c>
      <c r="I10725" t="s">
        <v>136</v>
      </c>
      <c r="J10725" t="s">
        <v>137</v>
      </c>
      <c r="K10725" t="s">
        <v>138</v>
      </c>
      <c r="L10725" t="s">
        <v>28983</v>
      </c>
      <c r="M10725" t="s">
        <v>28984</v>
      </c>
      <c r="N10725">
        <v>3.3930555550000001</v>
      </c>
      <c r="O10725">
        <v>0</v>
      </c>
      <c r="P10725">
        <v>51</v>
      </c>
      <c r="Q10725">
        <v>0</v>
      </c>
      <c r="R10725">
        <v>0</v>
      </c>
      <c r="S10725">
        <v>0</v>
      </c>
      <c r="T10725">
        <v>9</v>
      </c>
      <c r="U10725">
        <v>0</v>
      </c>
      <c r="V10725">
        <v>0</v>
      </c>
      <c r="W10725">
        <v>0</v>
      </c>
      <c r="X10725">
        <v>29.470810423743952</v>
      </c>
      <c r="Y10725">
        <v>0</v>
      </c>
      <c r="Z10725">
        <v>0</v>
      </c>
      <c r="AA10725">
        <v>0</v>
      </c>
      <c r="AB10725">
        <v>15.335895298106482</v>
      </c>
      <c r="AC10725">
        <v>0</v>
      </c>
      <c r="AD10725">
        <v>0</v>
      </c>
      <c r="AE10725">
        <v>44.806705721850435</v>
      </c>
    </row>
    <row r="10726" spans="1:31" x14ac:dyDescent="0.3">
      <c r="A10726">
        <v>2707495</v>
      </c>
      <c r="B10726">
        <v>1</v>
      </c>
      <c r="C10726" t="s">
        <v>81</v>
      </c>
      <c r="D10726" t="s">
        <v>122</v>
      </c>
      <c r="E10726" t="s">
        <v>150</v>
      </c>
      <c r="F10726" t="s">
        <v>678</v>
      </c>
      <c r="G10726" t="s">
        <v>152</v>
      </c>
      <c r="H10726" t="s">
        <v>153</v>
      </c>
      <c r="I10726" t="s">
        <v>136</v>
      </c>
      <c r="J10726" t="s">
        <v>137</v>
      </c>
      <c r="K10726" t="s">
        <v>138</v>
      </c>
      <c r="L10726" t="s">
        <v>28985</v>
      </c>
      <c r="M10726" t="s">
        <v>28986</v>
      </c>
      <c r="N10726">
        <v>0.58888888800000005</v>
      </c>
      <c r="O10726">
        <v>0</v>
      </c>
      <c r="P10726">
        <v>138</v>
      </c>
      <c r="Q10726">
        <v>0</v>
      </c>
      <c r="R10726">
        <v>0</v>
      </c>
      <c r="S10726">
        <v>14</v>
      </c>
      <c r="T10726">
        <v>12</v>
      </c>
      <c r="U10726">
        <v>1</v>
      </c>
      <c r="V10726">
        <v>0</v>
      </c>
      <c r="W10726">
        <v>0</v>
      </c>
      <c r="X10726">
        <v>7.0217324901218738</v>
      </c>
      <c r="Y10726">
        <v>0</v>
      </c>
      <c r="Z10726">
        <v>0</v>
      </c>
      <c r="AA10726">
        <v>3.6685197844230504</v>
      </c>
      <c r="AB10726">
        <v>2.2982885847264001</v>
      </c>
      <c r="AC10726">
        <v>0</v>
      </c>
      <c r="AD10726">
        <v>0</v>
      </c>
      <c r="AE10726">
        <v>12.988540859271325</v>
      </c>
    </row>
    <row r="10727" spans="1:31" x14ac:dyDescent="0.3">
      <c r="A10727">
        <v>2707993</v>
      </c>
      <c r="B10727">
        <v>1</v>
      </c>
      <c r="C10727" t="s">
        <v>80</v>
      </c>
      <c r="D10727" t="s">
        <v>92</v>
      </c>
      <c r="E10727" t="s">
        <v>156</v>
      </c>
      <c r="F10727" t="s">
        <v>28987</v>
      </c>
      <c r="G10727" t="s">
        <v>152</v>
      </c>
      <c r="H10727" t="s">
        <v>153</v>
      </c>
      <c r="I10727" t="s">
        <v>136</v>
      </c>
      <c r="J10727" t="s">
        <v>137</v>
      </c>
      <c r="K10727" t="s">
        <v>138</v>
      </c>
      <c r="L10727" t="s">
        <v>28988</v>
      </c>
      <c r="M10727" t="s">
        <v>28989</v>
      </c>
      <c r="N10727">
        <v>7.1333333330000004</v>
      </c>
      <c r="O10727">
        <v>0</v>
      </c>
      <c r="P10727">
        <v>64</v>
      </c>
      <c r="Q10727">
        <v>0</v>
      </c>
      <c r="R10727">
        <v>63</v>
      </c>
      <c r="S10727">
        <v>0</v>
      </c>
      <c r="T10727">
        <v>10</v>
      </c>
      <c r="U10727">
        <v>0</v>
      </c>
      <c r="V10727">
        <v>0</v>
      </c>
      <c r="W10727">
        <v>0</v>
      </c>
      <c r="X10727">
        <v>162.83801793692976</v>
      </c>
      <c r="Y10727">
        <v>0</v>
      </c>
      <c r="Z10727">
        <v>30.559803205714356</v>
      </c>
      <c r="AA10727">
        <v>0</v>
      </c>
      <c r="AB10727">
        <v>10.019634624022238</v>
      </c>
      <c r="AC10727">
        <v>0</v>
      </c>
      <c r="AD10727">
        <v>0</v>
      </c>
      <c r="AE10727">
        <v>203.41745576666636</v>
      </c>
    </row>
    <row r="10728" spans="1:31" x14ac:dyDescent="0.3">
      <c r="A10728">
        <v>2707472</v>
      </c>
      <c r="B10728">
        <v>1</v>
      </c>
      <c r="C10728" t="s">
        <v>80</v>
      </c>
      <c r="D10728" t="s">
        <v>110</v>
      </c>
      <c r="E10728" t="s">
        <v>173</v>
      </c>
      <c r="F10728" t="s">
        <v>28990</v>
      </c>
      <c r="G10728" t="s">
        <v>1613</v>
      </c>
      <c r="H10728" t="s">
        <v>5535</v>
      </c>
      <c r="I10728" t="s">
        <v>136</v>
      </c>
      <c r="J10728" t="s">
        <v>137</v>
      </c>
      <c r="K10728" t="s">
        <v>210</v>
      </c>
      <c r="L10728" t="s">
        <v>28991</v>
      </c>
      <c r="M10728" t="s">
        <v>28992</v>
      </c>
      <c r="N10728">
        <v>0.16500000000000001</v>
      </c>
      <c r="O10728">
        <v>0</v>
      </c>
      <c r="P10728">
        <v>4658</v>
      </c>
      <c r="Q10728">
        <v>0</v>
      </c>
      <c r="R10728">
        <v>0</v>
      </c>
      <c r="S10728">
        <v>0</v>
      </c>
      <c r="T10728">
        <v>543</v>
      </c>
      <c r="U10728">
        <v>0</v>
      </c>
      <c r="V10728">
        <v>2</v>
      </c>
      <c r="W10728">
        <v>0</v>
      </c>
      <c r="X10728">
        <v>150.57770794492919</v>
      </c>
      <c r="Y10728">
        <v>0</v>
      </c>
      <c r="Z10728">
        <v>0</v>
      </c>
      <c r="AA10728">
        <v>0</v>
      </c>
      <c r="AB10728">
        <v>56.379418811756381</v>
      </c>
      <c r="AC10728">
        <v>0</v>
      </c>
      <c r="AD10728">
        <v>3.9334073874004805</v>
      </c>
      <c r="AE10728">
        <v>210.89053414408605</v>
      </c>
    </row>
    <row r="10729" spans="1:31" x14ac:dyDescent="0.3">
      <c r="A10729">
        <v>2707638</v>
      </c>
      <c r="B10729">
        <v>1</v>
      </c>
      <c r="C10729" t="s">
        <v>80</v>
      </c>
      <c r="D10729" t="s">
        <v>89</v>
      </c>
      <c r="E10729" t="s">
        <v>161</v>
      </c>
      <c r="F10729" t="s">
        <v>28993</v>
      </c>
      <c r="G10729" t="s">
        <v>163</v>
      </c>
      <c r="H10729" t="s">
        <v>135</v>
      </c>
      <c r="I10729" t="s">
        <v>136</v>
      </c>
      <c r="J10729" t="s">
        <v>137</v>
      </c>
      <c r="K10729" t="s">
        <v>138</v>
      </c>
      <c r="L10729" t="s">
        <v>28994</v>
      </c>
      <c r="M10729" t="s">
        <v>28995</v>
      </c>
      <c r="N10729">
        <v>2.2963888880000001</v>
      </c>
      <c r="O10729">
        <v>0</v>
      </c>
      <c r="P10729">
        <v>25</v>
      </c>
      <c r="Q10729">
        <v>0</v>
      </c>
      <c r="R10729">
        <v>0</v>
      </c>
      <c r="S10729">
        <v>0</v>
      </c>
      <c r="T10729">
        <v>0</v>
      </c>
      <c r="U10729">
        <v>0</v>
      </c>
      <c r="V10729">
        <v>0</v>
      </c>
      <c r="W10729">
        <v>0</v>
      </c>
      <c r="X10729">
        <v>28.023086930090869</v>
      </c>
      <c r="Y10729">
        <v>0</v>
      </c>
      <c r="Z10729">
        <v>0</v>
      </c>
      <c r="AA10729">
        <v>0</v>
      </c>
      <c r="AB10729">
        <v>0</v>
      </c>
      <c r="AC10729">
        <v>0</v>
      </c>
      <c r="AD10729">
        <v>0</v>
      </c>
      <c r="AE10729">
        <v>28.023086930090869</v>
      </c>
    </row>
    <row r="10730" spans="1:31" x14ac:dyDescent="0.3">
      <c r="A10730">
        <v>2707850</v>
      </c>
      <c r="B10730">
        <v>1</v>
      </c>
      <c r="C10730" t="s">
        <v>80</v>
      </c>
      <c r="D10730" t="s">
        <v>97</v>
      </c>
      <c r="E10730" t="s">
        <v>161</v>
      </c>
      <c r="F10730" t="s">
        <v>28996</v>
      </c>
      <c r="G10730" t="s">
        <v>163</v>
      </c>
      <c r="H10730" t="s">
        <v>135</v>
      </c>
      <c r="I10730" t="s">
        <v>136</v>
      </c>
      <c r="J10730" t="s">
        <v>137</v>
      </c>
      <c r="K10730" t="s">
        <v>138</v>
      </c>
      <c r="L10730" t="s">
        <v>28997</v>
      </c>
      <c r="M10730" t="s">
        <v>28998</v>
      </c>
      <c r="N10730">
        <v>2.5891666660000001</v>
      </c>
      <c r="O10730">
        <v>0</v>
      </c>
      <c r="P10730">
        <v>163</v>
      </c>
      <c r="Q10730">
        <v>0</v>
      </c>
      <c r="R10730">
        <v>3</v>
      </c>
      <c r="S10730">
        <v>0</v>
      </c>
      <c r="T10730">
        <v>16</v>
      </c>
      <c r="U10730">
        <v>0</v>
      </c>
      <c r="V10730">
        <v>0</v>
      </c>
      <c r="W10730">
        <v>0</v>
      </c>
      <c r="X10730">
        <v>46.25405010216997</v>
      </c>
      <c r="Y10730">
        <v>0</v>
      </c>
      <c r="Z10730">
        <v>0.7040810484505301</v>
      </c>
      <c r="AA10730">
        <v>0</v>
      </c>
      <c r="AB10730">
        <v>30.927531431167356</v>
      </c>
      <c r="AC10730">
        <v>0</v>
      </c>
      <c r="AD10730">
        <v>0</v>
      </c>
      <c r="AE10730">
        <v>77.885662581787855</v>
      </c>
    </row>
    <row r="10731" spans="1:31" x14ac:dyDescent="0.3">
      <c r="A10731">
        <v>2707515</v>
      </c>
      <c r="B10731">
        <v>1</v>
      </c>
      <c r="C10731" t="s">
        <v>81</v>
      </c>
      <c r="D10731" t="s">
        <v>127</v>
      </c>
      <c r="E10731" t="s">
        <v>213</v>
      </c>
      <c r="F10731" t="s">
        <v>7030</v>
      </c>
      <c r="G10731" t="s">
        <v>152</v>
      </c>
      <c r="H10731" t="s">
        <v>153</v>
      </c>
      <c r="I10731" t="s">
        <v>136</v>
      </c>
      <c r="J10731" t="s">
        <v>137</v>
      </c>
      <c r="K10731" t="s">
        <v>138</v>
      </c>
      <c r="L10731" t="s">
        <v>28999</v>
      </c>
      <c r="M10731" t="s">
        <v>29000</v>
      </c>
      <c r="N10731">
        <v>2.3247222220000001</v>
      </c>
      <c r="O10731">
        <v>1</v>
      </c>
      <c r="P10731">
        <v>0</v>
      </c>
      <c r="Q10731">
        <v>137</v>
      </c>
      <c r="R10731">
        <v>15</v>
      </c>
      <c r="S10731">
        <v>5</v>
      </c>
      <c r="T10731">
        <v>0</v>
      </c>
      <c r="U10731">
        <v>0</v>
      </c>
      <c r="V10731">
        <v>0</v>
      </c>
      <c r="W10731">
        <v>0</v>
      </c>
      <c r="X10731">
        <v>0</v>
      </c>
      <c r="Y10731">
        <v>38.318379492077078</v>
      </c>
      <c r="Z10731">
        <v>1.2695615983399999</v>
      </c>
      <c r="AA10731">
        <v>0</v>
      </c>
      <c r="AB10731">
        <v>0</v>
      </c>
      <c r="AC10731">
        <v>0</v>
      </c>
      <c r="AD10731">
        <v>0</v>
      </c>
      <c r="AE10731">
        <v>39.587941090417075</v>
      </c>
    </row>
    <row r="10732" spans="1:31" x14ac:dyDescent="0.3">
      <c r="A10732">
        <v>2707681</v>
      </c>
      <c r="B10732">
        <v>1</v>
      </c>
      <c r="C10732" t="s">
        <v>80</v>
      </c>
      <c r="D10732" t="s">
        <v>90</v>
      </c>
      <c r="E10732" t="s">
        <v>145</v>
      </c>
      <c r="F10732" t="s">
        <v>29001</v>
      </c>
      <c r="G10732" t="s">
        <v>181</v>
      </c>
      <c r="H10732" t="s">
        <v>135</v>
      </c>
      <c r="I10732" t="s">
        <v>136</v>
      </c>
      <c r="J10732" t="s">
        <v>137</v>
      </c>
      <c r="K10732" t="s">
        <v>138</v>
      </c>
      <c r="L10732" t="s">
        <v>29002</v>
      </c>
      <c r="M10732" t="s">
        <v>29003</v>
      </c>
      <c r="N10732">
        <v>1.1119444439999999</v>
      </c>
      <c r="O10732">
        <v>0</v>
      </c>
      <c r="P10732">
        <v>6</v>
      </c>
      <c r="Q10732">
        <v>0</v>
      </c>
      <c r="R10732">
        <v>0</v>
      </c>
      <c r="S10732">
        <v>0</v>
      </c>
      <c r="T10732">
        <v>0</v>
      </c>
      <c r="U10732">
        <v>0</v>
      </c>
      <c r="V10732">
        <v>0</v>
      </c>
      <c r="W10732">
        <v>0</v>
      </c>
      <c r="X10732">
        <v>0.7233653292687825</v>
      </c>
      <c r="Y10732">
        <v>0</v>
      </c>
      <c r="Z10732">
        <v>0</v>
      </c>
      <c r="AA10732">
        <v>0</v>
      </c>
      <c r="AB10732">
        <v>0</v>
      </c>
      <c r="AC10732">
        <v>0</v>
      </c>
      <c r="AD10732">
        <v>0</v>
      </c>
      <c r="AE10732">
        <v>0.7233653292687825</v>
      </c>
    </row>
    <row r="10733" spans="1:31" x14ac:dyDescent="0.3">
      <c r="A10733">
        <v>2708371</v>
      </c>
      <c r="B10733">
        <v>1</v>
      </c>
      <c r="C10733" t="s">
        <v>81</v>
      </c>
      <c r="D10733" t="s">
        <v>122</v>
      </c>
      <c r="E10733" t="s">
        <v>132</v>
      </c>
      <c r="F10733" t="s">
        <v>24507</v>
      </c>
      <c r="G10733" t="s">
        <v>134</v>
      </c>
      <c r="H10733" t="s">
        <v>135</v>
      </c>
      <c r="I10733" t="s">
        <v>136</v>
      </c>
      <c r="J10733" t="s">
        <v>137</v>
      </c>
      <c r="K10733" t="s">
        <v>138</v>
      </c>
      <c r="L10733" t="s">
        <v>29004</v>
      </c>
      <c r="M10733" t="s">
        <v>29005</v>
      </c>
      <c r="N10733">
        <v>6.4430555549999999</v>
      </c>
      <c r="O10733">
        <v>0</v>
      </c>
      <c r="P10733">
        <v>180</v>
      </c>
      <c r="Q10733">
        <v>0</v>
      </c>
      <c r="R10733">
        <v>1</v>
      </c>
      <c r="S10733">
        <v>0</v>
      </c>
      <c r="T10733">
        <v>9</v>
      </c>
      <c r="U10733">
        <v>0</v>
      </c>
      <c r="V10733">
        <v>0</v>
      </c>
      <c r="W10733">
        <v>0</v>
      </c>
      <c r="X10733">
        <v>159.68109299029942</v>
      </c>
      <c r="Y10733">
        <v>0</v>
      </c>
      <c r="Z10733">
        <v>0</v>
      </c>
      <c r="AA10733">
        <v>0</v>
      </c>
      <c r="AB10733">
        <v>32.734005077494537</v>
      </c>
      <c r="AC10733">
        <v>0</v>
      </c>
      <c r="AD10733">
        <v>0</v>
      </c>
      <c r="AE10733">
        <v>192.41509806779396</v>
      </c>
    </row>
    <row r="10734" spans="1:31" x14ac:dyDescent="0.3">
      <c r="A10734">
        <v>2708348</v>
      </c>
      <c r="B10734">
        <v>1</v>
      </c>
      <c r="C10734" t="s">
        <v>81</v>
      </c>
      <c r="D10734" t="s">
        <v>122</v>
      </c>
      <c r="E10734" t="s">
        <v>150</v>
      </c>
      <c r="F10734" t="s">
        <v>29006</v>
      </c>
      <c r="G10734" t="s">
        <v>152</v>
      </c>
      <c r="H10734" t="s">
        <v>153</v>
      </c>
      <c r="I10734" t="s">
        <v>136</v>
      </c>
      <c r="J10734" t="s">
        <v>137</v>
      </c>
      <c r="K10734" t="s">
        <v>138</v>
      </c>
      <c r="L10734" t="s">
        <v>29007</v>
      </c>
      <c r="M10734" t="s">
        <v>29008</v>
      </c>
      <c r="N10734">
        <v>2.2000000000000002</v>
      </c>
      <c r="O10734">
        <v>2</v>
      </c>
      <c r="P10734">
        <v>4473</v>
      </c>
      <c r="Q10734">
        <v>0</v>
      </c>
      <c r="R10734">
        <v>12</v>
      </c>
      <c r="S10734">
        <v>11</v>
      </c>
      <c r="T10734">
        <v>1032</v>
      </c>
      <c r="U10734">
        <v>3</v>
      </c>
      <c r="V10734">
        <v>0</v>
      </c>
      <c r="W10734">
        <v>577.99190627869825</v>
      </c>
      <c r="X10734">
        <v>2188.1426640747641</v>
      </c>
      <c r="Y10734">
        <v>0</v>
      </c>
      <c r="Z10734">
        <v>2.6400300980082005</v>
      </c>
      <c r="AA10734">
        <v>119.4569634958464</v>
      </c>
      <c r="AB10734">
        <v>848.88045232032107</v>
      </c>
      <c r="AC10734">
        <v>1051.1638909108613</v>
      </c>
      <c r="AD10734">
        <v>0</v>
      </c>
      <c r="AE10734">
        <v>4788.2759071784994</v>
      </c>
    </row>
    <row r="10735" spans="1:31" x14ac:dyDescent="0.3">
      <c r="A10735">
        <v>2707807</v>
      </c>
      <c r="B10735">
        <v>1</v>
      </c>
      <c r="C10735" t="s">
        <v>80</v>
      </c>
      <c r="D10735" t="s">
        <v>105</v>
      </c>
      <c r="E10735" t="s">
        <v>161</v>
      </c>
      <c r="F10735" t="s">
        <v>29009</v>
      </c>
      <c r="G10735" t="s">
        <v>202</v>
      </c>
      <c r="H10735" t="s">
        <v>135</v>
      </c>
      <c r="I10735" t="s">
        <v>136</v>
      </c>
      <c r="J10735" t="s">
        <v>137</v>
      </c>
      <c r="K10735" t="s">
        <v>138</v>
      </c>
      <c r="L10735" t="s">
        <v>29010</v>
      </c>
      <c r="M10735" t="s">
        <v>29011</v>
      </c>
      <c r="N10735">
        <v>0.75527777699999998</v>
      </c>
      <c r="O10735">
        <v>0</v>
      </c>
      <c r="P10735">
        <v>158</v>
      </c>
      <c r="Q10735">
        <v>0</v>
      </c>
      <c r="R10735">
        <v>0</v>
      </c>
      <c r="S10735">
        <v>0</v>
      </c>
      <c r="T10735">
        <v>9</v>
      </c>
      <c r="U10735">
        <v>0</v>
      </c>
      <c r="V10735">
        <v>0</v>
      </c>
      <c r="W10735">
        <v>0</v>
      </c>
      <c r="X10735">
        <v>20.568124215014496</v>
      </c>
      <c r="Y10735">
        <v>0</v>
      </c>
      <c r="Z10735">
        <v>0</v>
      </c>
      <c r="AA10735">
        <v>0</v>
      </c>
      <c r="AB10735">
        <v>5.0837003861383394</v>
      </c>
      <c r="AC10735">
        <v>0</v>
      </c>
      <c r="AD10735">
        <v>0</v>
      </c>
      <c r="AE10735">
        <v>25.651824601152835</v>
      </c>
    </row>
    <row r="10736" spans="1:31" x14ac:dyDescent="0.3">
      <c r="A10736">
        <v>2708248</v>
      </c>
      <c r="B10736">
        <v>1</v>
      </c>
      <c r="C10736" t="s">
        <v>80</v>
      </c>
      <c r="D10736" t="s">
        <v>99</v>
      </c>
      <c r="E10736" t="s">
        <v>161</v>
      </c>
      <c r="F10736" t="s">
        <v>2666</v>
      </c>
      <c r="G10736" t="s">
        <v>163</v>
      </c>
      <c r="H10736" t="s">
        <v>135</v>
      </c>
      <c r="I10736" t="s">
        <v>136</v>
      </c>
      <c r="J10736" t="s">
        <v>137</v>
      </c>
      <c r="K10736" t="s">
        <v>138</v>
      </c>
      <c r="L10736" t="s">
        <v>29012</v>
      </c>
      <c r="M10736" t="s">
        <v>29013</v>
      </c>
      <c r="N10736">
        <v>1.1713888880000001</v>
      </c>
      <c r="O10736">
        <v>0</v>
      </c>
      <c r="P10736">
        <v>28</v>
      </c>
      <c r="Q10736">
        <v>0</v>
      </c>
      <c r="R10736">
        <v>0</v>
      </c>
      <c r="S10736">
        <v>0</v>
      </c>
      <c r="T10736">
        <v>8</v>
      </c>
      <c r="U10736">
        <v>0</v>
      </c>
      <c r="V10736">
        <v>0</v>
      </c>
      <c r="W10736">
        <v>0</v>
      </c>
      <c r="X10736">
        <v>5.5139848016300128</v>
      </c>
      <c r="Y10736">
        <v>0</v>
      </c>
      <c r="Z10736">
        <v>0</v>
      </c>
      <c r="AA10736">
        <v>0</v>
      </c>
      <c r="AB10736">
        <v>0.80808520453410737</v>
      </c>
      <c r="AC10736">
        <v>0</v>
      </c>
      <c r="AD10736">
        <v>0</v>
      </c>
      <c r="AE10736">
        <v>6.32207000616412</v>
      </c>
    </row>
    <row r="10737" spans="1:31" x14ac:dyDescent="0.3">
      <c r="A10737">
        <v>2707999</v>
      </c>
      <c r="B10737">
        <v>1</v>
      </c>
      <c r="C10737" t="s">
        <v>80</v>
      </c>
      <c r="D10737" t="s">
        <v>85</v>
      </c>
      <c r="E10737" t="s">
        <v>161</v>
      </c>
      <c r="F10737" t="s">
        <v>29014</v>
      </c>
      <c r="G10737" t="s">
        <v>163</v>
      </c>
      <c r="H10737" t="s">
        <v>135</v>
      </c>
      <c r="I10737" t="s">
        <v>136</v>
      </c>
      <c r="J10737" t="s">
        <v>137</v>
      </c>
      <c r="K10737" t="s">
        <v>138</v>
      </c>
      <c r="L10737" t="s">
        <v>29015</v>
      </c>
      <c r="M10737" t="s">
        <v>29016</v>
      </c>
      <c r="N10737">
        <v>0.55361111100000004</v>
      </c>
      <c r="O10737">
        <v>0</v>
      </c>
      <c r="P10737">
        <v>69</v>
      </c>
      <c r="Q10737">
        <v>0</v>
      </c>
      <c r="R10737">
        <v>0</v>
      </c>
      <c r="S10737">
        <v>0</v>
      </c>
      <c r="T10737">
        <v>13</v>
      </c>
      <c r="U10737">
        <v>0</v>
      </c>
      <c r="V10737">
        <v>0</v>
      </c>
      <c r="W10737">
        <v>0</v>
      </c>
      <c r="X10737">
        <v>7.4008221203131974</v>
      </c>
      <c r="Y10737">
        <v>0</v>
      </c>
      <c r="Z10737">
        <v>0</v>
      </c>
      <c r="AA10737">
        <v>0</v>
      </c>
      <c r="AB10737">
        <v>5.8372177830085583</v>
      </c>
      <c r="AC10737">
        <v>0</v>
      </c>
      <c r="AD10737">
        <v>0</v>
      </c>
      <c r="AE10737">
        <v>13.238039903321756</v>
      </c>
    </row>
    <row r="10738" spans="1:31" x14ac:dyDescent="0.3">
      <c r="A10738">
        <v>2707644</v>
      </c>
      <c r="B10738">
        <v>1</v>
      </c>
      <c r="C10738" t="s">
        <v>81</v>
      </c>
      <c r="D10738" t="s">
        <v>118</v>
      </c>
      <c r="E10738" t="s">
        <v>156</v>
      </c>
      <c r="F10738" t="s">
        <v>6107</v>
      </c>
      <c r="G10738" t="s">
        <v>209</v>
      </c>
      <c r="H10738" t="s">
        <v>153</v>
      </c>
      <c r="I10738" t="s">
        <v>136</v>
      </c>
      <c r="J10738" t="s">
        <v>137</v>
      </c>
      <c r="K10738" t="s">
        <v>210</v>
      </c>
      <c r="L10738" t="s">
        <v>29017</v>
      </c>
      <c r="M10738" t="s">
        <v>29018</v>
      </c>
      <c r="N10738">
        <v>7.5416666660000002</v>
      </c>
      <c r="O10738">
        <v>0</v>
      </c>
      <c r="P10738">
        <v>376</v>
      </c>
      <c r="Q10738">
        <v>0</v>
      </c>
      <c r="R10738">
        <v>7</v>
      </c>
      <c r="S10738">
        <v>0</v>
      </c>
      <c r="T10738">
        <v>40</v>
      </c>
      <c r="U10738">
        <v>0</v>
      </c>
      <c r="V10738">
        <v>0</v>
      </c>
      <c r="W10738">
        <v>0</v>
      </c>
      <c r="X10738">
        <v>452.10339954316589</v>
      </c>
      <c r="Y10738">
        <v>0</v>
      </c>
      <c r="Z10738">
        <v>6.2348191405516804</v>
      </c>
      <c r="AA10738">
        <v>0</v>
      </c>
      <c r="AB10738">
        <v>114.42079955629684</v>
      </c>
      <c r="AC10738">
        <v>0</v>
      </c>
      <c r="AD10738">
        <v>0</v>
      </c>
      <c r="AE10738">
        <v>572.75901824001437</v>
      </c>
    </row>
    <row r="10739" spans="1:31" x14ac:dyDescent="0.3">
      <c r="A10739">
        <v>2707950</v>
      </c>
      <c r="B10739">
        <v>1</v>
      </c>
      <c r="C10739" t="s">
        <v>80</v>
      </c>
      <c r="D10739" t="s">
        <v>97</v>
      </c>
      <c r="E10739" t="s">
        <v>161</v>
      </c>
      <c r="F10739" t="s">
        <v>29019</v>
      </c>
      <c r="G10739" t="s">
        <v>163</v>
      </c>
      <c r="H10739" t="s">
        <v>135</v>
      </c>
      <c r="I10739" t="s">
        <v>136</v>
      </c>
      <c r="J10739" t="s">
        <v>137</v>
      </c>
      <c r="K10739" t="s">
        <v>138</v>
      </c>
      <c r="L10739" t="s">
        <v>29020</v>
      </c>
      <c r="M10739" t="s">
        <v>29021</v>
      </c>
      <c r="N10739">
        <v>3.2433333329999998</v>
      </c>
      <c r="O10739">
        <v>0</v>
      </c>
      <c r="P10739">
        <v>0</v>
      </c>
      <c r="Q10739">
        <v>0</v>
      </c>
      <c r="R10739">
        <v>0</v>
      </c>
      <c r="S10739">
        <v>0</v>
      </c>
      <c r="T10739">
        <v>3</v>
      </c>
      <c r="U10739">
        <v>0</v>
      </c>
      <c r="V10739">
        <v>0</v>
      </c>
      <c r="W10739">
        <v>0</v>
      </c>
      <c r="X10739">
        <v>0</v>
      </c>
      <c r="Y10739">
        <v>0</v>
      </c>
      <c r="Z10739">
        <v>0</v>
      </c>
      <c r="AA10739">
        <v>0</v>
      </c>
      <c r="AB10739">
        <v>5.7572756739226705</v>
      </c>
      <c r="AC10739">
        <v>0</v>
      </c>
      <c r="AD10739">
        <v>0</v>
      </c>
      <c r="AE10739">
        <v>5.7572756739226705</v>
      </c>
    </row>
    <row r="10740" spans="1:31" x14ac:dyDescent="0.3">
      <c r="A10740">
        <v>2708311</v>
      </c>
      <c r="B10740">
        <v>2</v>
      </c>
      <c r="C10740" t="s">
        <v>81</v>
      </c>
      <c r="D10740" t="s">
        <v>128</v>
      </c>
      <c r="E10740" t="s">
        <v>150</v>
      </c>
      <c r="F10740" t="s">
        <v>29022</v>
      </c>
      <c r="G10740" t="s">
        <v>185</v>
      </c>
      <c r="H10740" t="s">
        <v>153</v>
      </c>
      <c r="I10740" t="s">
        <v>136</v>
      </c>
      <c r="J10740" t="s">
        <v>137</v>
      </c>
      <c r="K10740" t="s">
        <v>138</v>
      </c>
      <c r="L10740" t="s">
        <v>28981</v>
      </c>
      <c r="M10740" t="s">
        <v>29023</v>
      </c>
      <c r="N10740">
        <v>0.53055555499999996</v>
      </c>
      <c r="O10740">
        <v>0</v>
      </c>
      <c r="P10740">
        <v>0</v>
      </c>
      <c r="Q10740">
        <v>0</v>
      </c>
      <c r="R10740">
        <v>0</v>
      </c>
      <c r="S10740">
        <v>2</v>
      </c>
      <c r="T10740">
        <v>0</v>
      </c>
      <c r="U10740">
        <v>8</v>
      </c>
      <c r="V10740">
        <v>0</v>
      </c>
      <c r="W10740">
        <v>0</v>
      </c>
      <c r="X10740">
        <v>0</v>
      </c>
      <c r="Y10740">
        <v>0</v>
      </c>
      <c r="Z10740">
        <v>0</v>
      </c>
      <c r="AA10740">
        <v>2.4047977606338002</v>
      </c>
      <c r="AB10740">
        <v>0</v>
      </c>
      <c r="AC10740">
        <v>76.972816163851334</v>
      </c>
      <c r="AD10740">
        <v>0</v>
      </c>
      <c r="AE10740">
        <v>79.377613924485132</v>
      </c>
    </row>
    <row r="10741" spans="1:31" x14ac:dyDescent="0.3">
      <c r="A10741">
        <v>2708577</v>
      </c>
      <c r="B10741">
        <v>1</v>
      </c>
      <c r="C10741" t="s">
        <v>81</v>
      </c>
      <c r="D10741" t="s">
        <v>122</v>
      </c>
      <c r="E10741" t="s">
        <v>150</v>
      </c>
      <c r="F10741" t="s">
        <v>1619</v>
      </c>
      <c r="G10741" t="s">
        <v>152</v>
      </c>
      <c r="H10741" t="s">
        <v>153</v>
      </c>
      <c r="I10741" t="s">
        <v>136</v>
      </c>
      <c r="J10741" t="s">
        <v>137</v>
      </c>
      <c r="K10741" t="s">
        <v>138</v>
      </c>
      <c r="L10741" t="s">
        <v>29024</v>
      </c>
      <c r="M10741" t="s">
        <v>29025</v>
      </c>
      <c r="N10741">
        <v>0.65555555499999996</v>
      </c>
      <c r="O10741">
        <v>16</v>
      </c>
      <c r="P10741">
        <v>875</v>
      </c>
      <c r="Q10741">
        <v>72</v>
      </c>
      <c r="R10741">
        <v>40</v>
      </c>
      <c r="S10741">
        <v>16</v>
      </c>
      <c r="T10741">
        <v>43</v>
      </c>
      <c r="U10741">
        <v>0</v>
      </c>
      <c r="V10741">
        <v>1</v>
      </c>
      <c r="W10741">
        <v>2.24785654119</v>
      </c>
      <c r="X10741">
        <v>63.97538567151247</v>
      </c>
      <c r="Y10741">
        <v>41.829932936399743</v>
      </c>
      <c r="Z10741">
        <v>4.7327088270792004</v>
      </c>
      <c r="AA10741">
        <v>59.1379674059664</v>
      </c>
      <c r="AB10741">
        <v>7.5937894699589998</v>
      </c>
      <c r="AC10741">
        <v>0</v>
      </c>
      <c r="AD10741">
        <v>0.16883484627600001</v>
      </c>
      <c r="AE10741">
        <v>179.68647569838285</v>
      </c>
    </row>
    <row r="10742" spans="1:31" x14ac:dyDescent="0.3">
      <c r="A10742">
        <v>2708534</v>
      </c>
      <c r="B10742">
        <v>1</v>
      </c>
      <c r="C10742" t="s">
        <v>80</v>
      </c>
      <c r="D10742" t="s">
        <v>107</v>
      </c>
      <c r="E10742" t="s">
        <v>213</v>
      </c>
      <c r="F10742" t="s">
        <v>29026</v>
      </c>
      <c r="G10742" t="s">
        <v>152</v>
      </c>
      <c r="H10742" t="s">
        <v>153</v>
      </c>
      <c r="I10742" t="s">
        <v>136</v>
      </c>
      <c r="J10742" t="s">
        <v>137</v>
      </c>
      <c r="K10742" t="s">
        <v>138</v>
      </c>
      <c r="L10742" t="s">
        <v>29027</v>
      </c>
      <c r="M10742" t="s">
        <v>29028</v>
      </c>
      <c r="N10742">
        <v>0.643055555</v>
      </c>
      <c r="O10742">
        <v>3</v>
      </c>
      <c r="P10742">
        <v>3562</v>
      </c>
      <c r="Q10742">
        <v>0</v>
      </c>
      <c r="R10742">
        <v>1</v>
      </c>
      <c r="S10742">
        <v>2</v>
      </c>
      <c r="T10742">
        <v>254</v>
      </c>
      <c r="U10742">
        <v>0</v>
      </c>
      <c r="V10742">
        <v>2</v>
      </c>
      <c r="W10742">
        <v>14.558793951879753</v>
      </c>
      <c r="X10742">
        <v>216.16729853863455</v>
      </c>
      <c r="Y10742">
        <v>0</v>
      </c>
      <c r="Z10742">
        <v>9.7471330976766676E-2</v>
      </c>
      <c r="AA10742">
        <v>16.987624410324749</v>
      </c>
      <c r="AB10742">
        <v>60.403053621082641</v>
      </c>
      <c r="AC10742">
        <v>0</v>
      </c>
      <c r="AD10742">
        <v>2.2985875801060502</v>
      </c>
      <c r="AE10742">
        <v>310.51282943300453</v>
      </c>
    </row>
    <row r="10743" spans="1:31" x14ac:dyDescent="0.3">
      <c r="A10743">
        <v>2707452</v>
      </c>
      <c r="B10743">
        <v>1</v>
      </c>
      <c r="C10743" t="s">
        <v>80</v>
      </c>
      <c r="D10743" t="s">
        <v>82</v>
      </c>
      <c r="E10743" t="s">
        <v>200</v>
      </c>
      <c r="F10743" t="s">
        <v>29029</v>
      </c>
      <c r="G10743" t="s">
        <v>300</v>
      </c>
      <c r="H10743" t="s">
        <v>135</v>
      </c>
      <c r="I10743" t="s">
        <v>136</v>
      </c>
      <c r="J10743" t="s">
        <v>137</v>
      </c>
      <c r="K10743" t="s">
        <v>210</v>
      </c>
      <c r="L10743" t="s">
        <v>29030</v>
      </c>
      <c r="M10743" t="s">
        <v>29031</v>
      </c>
      <c r="N10743">
        <v>5.960555555</v>
      </c>
      <c r="O10743">
        <v>0</v>
      </c>
      <c r="P10743">
        <v>0</v>
      </c>
      <c r="Q10743">
        <v>0</v>
      </c>
      <c r="R10743">
        <v>0</v>
      </c>
      <c r="S10743">
        <v>0</v>
      </c>
      <c r="T10743">
        <v>7</v>
      </c>
      <c r="U10743">
        <v>0</v>
      </c>
      <c r="V10743">
        <v>0</v>
      </c>
      <c r="W10743">
        <v>0</v>
      </c>
      <c r="X10743">
        <v>0</v>
      </c>
      <c r="Y10743">
        <v>0</v>
      </c>
      <c r="Z10743">
        <v>0</v>
      </c>
      <c r="AA10743">
        <v>0</v>
      </c>
      <c r="AB10743">
        <v>39.124213001069137</v>
      </c>
      <c r="AC10743">
        <v>0</v>
      </c>
      <c r="AD10743">
        <v>0</v>
      </c>
      <c r="AE10743">
        <v>39.124213001069137</v>
      </c>
    </row>
    <row r="10744" spans="1:31" x14ac:dyDescent="0.3">
      <c r="A10744">
        <v>2708434</v>
      </c>
      <c r="B10744">
        <v>1</v>
      </c>
      <c r="C10744" t="s">
        <v>80</v>
      </c>
      <c r="D10744" t="s">
        <v>97</v>
      </c>
      <c r="E10744" t="s">
        <v>213</v>
      </c>
      <c r="F10744" t="s">
        <v>7137</v>
      </c>
      <c r="G10744" t="s">
        <v>152</v>
      </c>
      <c r="H10744" t="s">
        <v>153</v>
      </c>
      <c r="I10744" t="s">
        <v>136</v>
      </c>
      <c r="J10744" t="s">
        <v>137</v>
      </c>
      <c r="K10744" t="s">
        <v>138</v>
      </c>
      <c r="L10744" t="s">
        <v>29032</v>
      </c>
      <c r="M10744" t="s">
        <v>29033</v>
      </c>
      <c r="N10744">
        <v>0.64388888799999999</v>
      </c>
      <c r="O10744">
        <v>13</v>
      </c>
      <c r="P10744">
        <v>731</v>
      </c>
      <c r="Q10744">
        <v>11</v>
      </c>
      <c r="R10744">
        <v>102</v>
      </c>
      <c r="S10744">
        <v>15</v>
      </c>
      <c r="T10744">
        <v>149</v>
      </c>
      <c r="U10744">
        <v>2</v>
      </c>
      <c r="V10744">
        <v>0</v>
      </c>
      <c r="W10744">
        <v>20.064157874708975</v>
      </c>
      <c r="X10744">
        <v>117.56003742325076</v>
      </c>
      <c r="Y10744">
        <v>3.4997439792117944</v>
      </c>
      <c r="Z10744">
        <v>7.282326153990156</v>
      </c>
      <c r="AA10744">
        <v>41.21112542487429</v>
      </c>
      <c r="AB10744">
        <v>49.538125844922369</v>
      </c>
      <c r="AC10744">
        <v>113.03361774212064</v>
      </c>
      <c r="AD10744">
        <v>0</v>
      </c>
      <c r="AE10744">
        <v>352.18913444307901</v>
      </c>
    </row>
    <row r="10745" spans="1:31" x14ac:dyDescent="0.3">
      <c r="A10745">
        <v>2708005</v>
      </c>
      <c r="B10745">
        <v>1</v>
      </c>
      <c r="C10745" t="s">
        <v>80</v>
      </c>
      <c r="D10745" t="s">
        <v>105</v>
      </c>
      <c r="E10745" t="s">
        <v>173</v>
      </c>
      <c r="F10745" t="s">
        <v>14345</v>
      </c>
      <c r="G10745" t="s">
        <v>152</v>
      </c>
      <c r="H10745" t="s">
        <v>153</v>
      </c>
      <c r="I10745" t="s">
        <v>136</v>
      </c>
      <c r="J10745" t="s">
        <v>137</v>
      </c>
      <c r="K10745" t="s">
        <v>138</v>
      </c>
      <c r="L10745" t="s">
        <v>29034</v>
      </c>
      <c r="M10745" t="s">
        <v>29035</v>
      </c>
      <c r="N10745">
        <v>0.12885444400000001</v>
      </c>
      <c r="O10745">
        <v>1</v>
      </c>
      <c r="P10745">
        <v>1823</v>
      </c>
      <c r="Q10745">
        <v>8</v>
      </c>
      <c r="R10745">
        <v>12</v>
      </c>
      <c r="S10745">
        <v>33</v>
      </c>
      <c r="T10745">
        <v>234</v>
      </c>
      <c r="U10745">
        <v>10</v>
      </c>
      <c r="V10745">
        <v>11</v>
      </c>
      <c r="W10745">
        <v>7.4891015751841691E-2</v>
      </c>
      <c r="X10745">
        <v>44.529632340635622</v>
      </c>
      <c r="Y10745">
        <v>6.1357104956799589</v>
      </c>
      <c r="Z10745">
        <v>0.29244379373231671</v>
      </c>
      <c r="AA10745">
        <v>47.267062660493124</v>
      </c>
      <c r="AB10745">
        <v>42.835815963233884</v>
      </c>
      <c r="AC10745">
        <v>286.23569535583414</v>
      </c>
      <c r="AD10745">
        <v>19.413785629706226</v>
      </c>
      <c r="AE10745">
        <v>446.78503725506715</v>
      </c>
    </row>
    <row r="10746" spans="1:31" x14ac:dyDescent="0.3">
      <c r="A10746">
        <v>2708669</v>
      </c>
      <c r="B10746">
        <v>1</v>
      </c>
      <c r="C10746" t="s">
        <v>80</v>
      </c>
      <c r="D10746" t="s">
        <v>83</v>
      </c>
      <c r="E10746" t="s">
        <v>156</v>
      </c>
      <c r="F10746" t="s">
        <v>8769</v>
      </c>
      <c r="G10746" t="s">
        <v>152</v>
      </c>
      <c r="H10746" t="s">
        <v>153</v>
      </c>
      <c r="I10746" t="s">
        <v>136</v>
      </c>
      <c r="J10746" t="s">
        <v>137</v>
      </c>
      <c r="K10746" t="s">
        <v>138</v>
      </c>
      <c r="L10746" t="s">
        <v>29036</v>
      </c>
      <c r="M10746" t="s">
        <v>29037</v>
      </c>
      <c r="N10746">
        <v>0.59527777699999995</v>
      </c>
      <c r="O10746">
        <v>0</v>
      </c>
      <c r="P10746">
        <v>145</v>
      </c>
      <c r="Q10746">
        <v>0</v>
      </c>
      <c r="R10746">
        <v>1</v>
      </c>
      <c r="S10746">
        <v>31</v>
      </c>
      <c r="T10746">
        <v>21</v>
      </c>
      <c r="U10746">
        <v>13</v>
      </c>
      <c r="V10746">
        <v>4</v>
      </c>
      <c r="W10746">
        <v>0</v>
      </c>
      <c r="X10746">
        <v>20.871502208356183</v>
      </c>
      <c r="Y10746">
        <v>0</v>
      </c>
      <c r="Z10746">
        <v>1.00921938225603</v>
      </c>
      <c r="AA10746">
        <v>337.34817165639288</v>
      </c>
      <c r="AB10746">
        <v>16.045147069086923</v>
      </c>
      <c r="AC10746">
        <v>164.87912497839903</v>
      </c>
      <c r="AD10746">
        <v>30.469393214744777</v>
      </c>
      <c r="AE10746">
        <v>570.62255850923577</v>
      </c>
    </row>
    <row r="10747" spans="1:31" x14ac:dyDescent="0.3">
      <c r="A10747">
        <v>2707650</v>
      </c>
      <c r="B10747">
        <v>1</v>
      </c>
      <c r="C10747" t="s">
        <v>81</v>
      </c>
      <c r="D10747" t="s">
        <v>114</v>
      </c>
      <c r="E10747" t="s">
        <v>161</v>
      </c>
      <c r="F10747" t="s">
        <v>29038</v>
      </c>
      <c r="G10747" t="s">
        <v>209</v>
      </c>
      <c r="H10747" t="s">
        <v>135</v>
      </c>
      <c r="I10747" t="s">
        <v>136</v>
      </c>
      <c r="J10747" t="s">
        <v>137</v>
      </c>
      <c r="K10747" t="s">
        <v>210</v>
      </c>
      <c r="L10747" t="s">
        <v>29039</v>
      </c>
      <c r="M10747" t="s">
        <v>29040</v>
      </c>
      <c r="N10747">
        <v>5.5502777769999998</v>
      </c>
      <c r="O10747">
        <v>0</v>
      </c>
      <c r="P10747">
        <v>38</v>
      </c>
      <c r="Q10747">
        <v>0</v>
      </c>
      <c r="R10747">
        <v>0</v>
      </c>
      <c r="S10747">
        <v>0</v>
      </c>
      <c r="T10747">
        <v>6</v>
      </c>
      <c r="U10747">
        <v>0</v>
      </c>
      <c r="V10747">
        <v>0</v>
      </c>
      <c r="W10747">
        <v>0</v>
      </c>
      <c r="X10747">
        <v>19.862088451174472</v>
      </c>
      <c r="Y10747">
        <v>0</v>
      </c>
      <c r="Z10747">
        <v>0</v>
      </c>
      <c r="AA10747">
        <v>0</v>
      </c>
      <c r="AB10747">
        <v>18.022609261366622</v>
      </c>
      <c r="AC10747">
        <v>0</v>
      </c>
      <c r="AD10747">
        <v>0</v>
      </c>
      <c r="AE10747">
        <v>37.884697712541097</v>
      </c>
    </row>
    <row r="10748" spans="1:31" x14ac:dyDescent="0.3">
      <c r="A10748">
        <v>2708646</v>
      </c>
      <c r="B10748">
        <v>1</v>
      </c>
      <c r="C10748" t="s">
        <v>80</v>
      </c>
      <c r="D10748" t="s">
        <v>102</v>
      </c>
      <c r="E10748" t="s">
        <v>161</v>
      </c>
      <c r="F10748" t="s">
        <v>29041</v>
      </c>
      <c r="G10748" t="s">
        <v>163</v>
      </c>
      <c r="H10748" t="s">
        <v>135</v>
      </c>
      <c r="I10748" t="s">
        <v>136</v>
      </c>
      <c r="J10748" t="s">
        <v>137</v>
      </c>
      <c r="K10748" t="s">
        <v>138</v>
      </c>
      <c r="L10748" t="s">
        <v>29042</v>
      </c>
      <c r="M10748" t="s">
        <v>29043</v>
      </c>
      <c r="N10748">
        <v>1.3633333329999999</v>
      </c>
      <c r="O10748">
        <v>0</v>
      </c>
      <c r="P10748">
        <v>3</v>
      </c>
      <c r="Q10748">
        <v>0</v>
      </c>
      <c r="R10748">
        <v>0</v>
      </c>
      <c r="S10748">
        <v>0</v>
      </c>
      <c r="T10748">
        <v>0</v>
      </c>
      <c r="U10748">
        <v>0</v>
      </c>
      <c r="V10748">
        <v>0</v>
      </c>
      <c r="W10748">
        <v>0</v>
      </c>
      <c r="X10748">
        <v>0.40986170413669998</v>
      </c>
      <c r="Y10748">
        <v>0</v>
      </c>
      <c r="Z10748">
        <v>0</v>
      </c>
      <c r="AA10748">
        <v>0</v>
      </c>
      <c r="AB10748">
        <v>0</v>
      </c>
      <c r="AC10748">
        <v>0</v>
      </c>
      <c r="AD10748">
        <v>0</v>
      </c>
      <c r="AE10748">
        <v>0.40986170413669998</v>
      </c>
    </row>
    <row r="10749" spans="1:31" x14ac:dyDescent="0.3">
      <c r="A10749">
        <v>2707959</v>
      </c>
      <c r="B10749">
        <v>1</v>
      </c>
      <c r="C10749" t="s">
        <v>80</v>
      </c>
      <c r="D10749" t="s">
        <v>107</v>
      </c>
      <c r="E10749" t="s">
        <v>161</v>
      </c>
      <c r="F10749" t="s">
        <v>29044</v>
      </c>
      <c r="G10749" t="s">
        <v>163</v>
      </c>
      <c r="H10749" t="s">
        <v>135</v>
      </c>
      <c r="I10749" t="s">
        <v>136</v>
      </c>
      <c r="J10749" t="s">
        <v>137</v>
      </c>
      <c r="K10749" t="s">
        <v>138</v>
      </c>
      <c r="L10749" t="s">
        <v>29045</v>
      </c>
      <c r="M10749" t="s">
        <v>29046</v>
      </c>
      <c r="N10749">
        <v>2.2366666660000001</v>
      </c>
      <c r="O10749">
        <v>0</v>
      </c>
      <c r="P10749">
        <v>47</v>
      </c>
      <c r="Q10749">
        <v>0</v>
      </c>
      <c r="R10749">
        <v>0</v>
      </c>
      <c r="S10749">
        <v>0</v>
      </c>
      <c r="T10749">
        <v>1</v>
      </c>
      <c r="U10749">
        <v>0</v>
      </c>
      <c r="V10749">
        <v>0</v>
      </c>
      <c r="W10749">
        <v>0</v>
      </c>
      <c r="X10749">
        <v>8.1689629073271472</v>
      </c>
      <c r="Y10749">
        <v>0</v>
      </c>
      <c r="Z10749">
        <v>0</v>
      </c>
      <c r="AA10749">
        <v>0</v>
      </c>
      <c r="AB10749">
        <v>0</v>
      </c>
      <c r="AC10749">
        <v>0</v>
      </c>
      <c r="AD10749">
        <v>0</v>
      </c>
      <c r="AE10749">
        <v>8.1689629073271472</v>
      </c>
    </row>
    <row r="10750" spans="1:31" x14ac:dyDescent="0.3">
      <c r="A10750">
        <v>2708291</v>
      </c>
      <c r="B10750">
        <v>1</v>
      </c>
      <c r="C10750" t="s">
        <v>81</v>
      </c>
      <c r="D10750" t="s">
        <v>122</v>
      </c>
      <c r="E10750" t="s">
        <v>161</v>
      </c>
      <c r="F10750" t="s">
        <v>29047</v>
      </c>
      <c r="G10750" t="s">
        <v>163</v>
      </c>
      <c r="H10750" t="s">
        <v>135</v>
      </c>
      <c r="I10750" t="s">
        <v>136</v>
      </c>
      <c r="J10750" t="s">
        <v>137</v>
      </c>
      <c r="K10750" t="s">
        <v>138</v>
      </c>
      <c r="L10750" t="s">
        <v>29048</v>
      </c>
      <c r="M10750" t="s">
        <v>29049</v>
      </c>
      <c r="N10750">
        <v>8.8036111110000004</v>
      </c>
      <c r="O10750">
        <v>0</v>
      </c>
      <c r="P10750">
        <v>24</v>
      </c>
      <c r="Q10750">
        <v>0</v>
      </c>
      <c r="R10750">
        <v>0</v>
      </c>
      <c r="S10750">
        <v>0</v>
      </c>
      <c r="T10750">
        <v>1</v>
      </c>
      <c r="U10750">
        <v>0</v>
      </c>
      <c r="V10750">
        <v>0</v>
      </c>
      <c r="W10750">
        <v>0</v>
      </c>
      <c r="X10750">
        <v>29.403896515076383</v>
      </c>
      <c r="Y10750">
        <v>0</v>
      </c>
      <c r="Z10750">
        <v>0</v>
      </c>
      <c r="AA10750">
        <v>0</v>
      </c>
      <c r="AB10750">
        <v>1.736621579793405</v>
      </c>
      <c r="AC10750">
        <v>0</v>
      </c>
      <c r="AD10750">
        <v>0</v>
      </c>
      <c r="AE10750">
        <v>31.140518094869787</v>
      </c>
    </row>
    <row r="10751" spans="1:31" x14ac:dyDescent="0.3">
      <c r="A10751">
        <v>2707627</v>
      </c>
      <c r="B10751">
        <v>1</v>
      </c>
      <c r="C10751" t="s">
        <v>80</v>
      </c>
      <c r="D10751" t="s">
        <v>93</v>
      </c>
      <c r="E10751" t="s">
        <v>132</v>
      </c>
      <c r="F10751" t="s">
        <v>29050</v>
      </c>
      <c r="G10751" t="s">
        <v>134</v>
      </c>
      <c r="H10751" t="s">
        <v>135</v>
      </c>
      <c r="I10751" t="s">
        <v>136</v>
      </c>
      <c r="J10751" t="s">
        <v>137</v>
      </c>
      <c r="K10751" t="s">
        <v>138</v>
      </c>
      <c r="L10751" t="s">
        <v>29051</v>
      </c>
      <c r="M10751" t="s">
        <v>29052</v>
      </c>
      <c r="N10751">
        <v>1.423611111</v>
      </c>
      <c r="O10751">
        <v>0</v>
      </c>
      <c r="P10751">
        <v>183</v>
      </c>
      <c r="Q10751">
        <v>0</v>
      </c>
      <c r="R10751">
        <v>0</v>
      </c>
      <c r="S10751">
        <v>0</v>
      </c>
      <c r="T10751">
        <v>16</v>
      </c>
      <c r="U10751">
        <v>0</v>
      </c>
      <c r="V10751">
        <v>0</v>
      </c>
      <c r="W10751">
        <v>0</v>
      </c>
      <c r="X10751">
        <v>43.36493982093296</v>
      </c>
      <c r="Y10751">
        <v>0</v>
      </c>
      <c r="Z10751">
        <v>0</v>
      </c>
      <c r="AA10751">
        <v>0</v>
      </c>
      <c r="AB10751">
        <v>20.625876674655796</v>
      </c>
      <c r="AC10751">
        <v>0</v>
      </c>
      <c r="AD10751">
        <v>0</v>
      </c>
      <c r="AE10751">
        <v>63.99081649558876</v>
      </c>
    </row>
    <row r="10752" spans="1:31" x14ac:dyDescent="0.3">
      <c r="A10752">
        <v>2707813</v>
      </c>
      <c r="B10752">
        <v>1</v>
      </c>
      <c r="C10752" t="s">
        <v>80</v>
      </c>
      <c r="D10752" t="s">
        <v>106</v>
      </c>
      <c r="E10752" t="s">
        <v>213</v>
      </c>
      <c r="F10752" t="s">
        <v>7787</v>
      </c>
      <c r="G10752" t="s">
        <v>152</v>
      </c>
      <c r="H10752" t="s">
        <v>153</v>
      </c>
      <c r="I10752" t="s">
        <v>136</v>
      </c>
      <c r="J10752" t="s">
        <v>137</v>
      </c>
      <c r="K10752" t="s">
        <v>138</v>
      </c>
      <c r="L10752" t="s">
        <v>29053</v>
      </c>
      <c r="M10752" t="s">
        <v>29054</v>
      </c>
      <c r="N10752">
        <v>8.6111111000000004E-2</v>
      </c>
      <c r="O10752">
        <v>0</v>
      </c>
      <c r="P10752">
        <v>328</v>
      </c>
      <c r="Q10752">
        <v>0</v>
      </c>
      <c r="R10752">
        <v>22</v>
      </c>
      <c r="S10752">
        <v>5</v>
      </c>
      <c r="T10752">
        <v>67</v>
      </c>
      <c r="U10752">
        <v>0</v>
      </c>
      <c r="V10752">
        <v>0</v>
      </c>
      <c r="W10752">
        <v>0</v>
      </c>
      <c r="X10752">
        <v>3.8106524293629329</v>
      </c>
      <c r="Y10752">
        <v>0</v>
      </c>
      <c r="Z10752">
        <v>0.39118977020326667</v>
      </c>
      <c r="AA10752">
        <v>1.5124623034183833</v>
      </c>
      <c r="AB10752">
        <v>3.0129543188836987</v>
      </c>
      <c r="AC10752">
        <v>0</v>
      </c>
      <c r="AD10752">
        <v>0</v>
      </c>
      <c r="AE10752">
        <v>8.7272588218682809</v>
      </c>
    </row>
    <row r="10753" spans="1:31" x14ac:dyDescent="0.3">
      <c r="A10753">
        <v>2707836</v>
      </c>
      <c r="B10753">
        <v>1</v>
      </c>
      <c r="C10753" t="s">
        <v>80</v>
      </c>
      <c r="D10753" t="s">
        <v>84</v>
      </c>
      <c r="E10753" t="s">
        <v>161</v>
      </c>
      <c r="F10753" t="s">
        <v>29055</v>
      </c>
      <c r="G10753" t="s">
        <v>163</v>
      </c>
      <c r="H10753" t="s">
        <v>135</v>
      </c>
      <c r="I10753" t="s">
        <v>136</v>
      </c>
      <c r="J10753" t="s">
        <v>137</v>
      </c>
      <c r="K10753" t="s">
        <v>138</v>
      </c>
      <c r="L10753" t="s">
        <v>29056</v>
      </c>
      <c r="M10753" t="s">
        <v>29057</v>
      </c>
      <c r="N10753">
        <v>5.631388888</v>
      </c>
      <c r="O10753">
        <v>0</v>
      </c>
      <c r="P10753">
        <v>57</v>
      </c>
      <c r="Q10753">
        <v>0</v>
      </c>
      <c r="R10753">
        <v>20</v>
      </c>
      <c r="S10753">
        <v>0</v>
      </c>
      <c r="T10753">
        <v>9</v>
      </c>
      <c r="U10753">
        <v>0</v>
      </c>
      <c r="V10753">
        <v>0</v>
      </c>
      <c r="W10753">
        <v>0</v>
      </c>
      <c r="X10753">
        <v>66.222591419365742</v>
      </c>
      <c r="Y10753">
        <v>0</v>
      </c>
      <c r="Z10753">
        <v>37.785853862349697</v>
      </c>
      <c r="AA10753">
        <v>0</v>
      </c>
      <c r="AB10753">
        <v>49.095376780703781</v>
      </c>
      <c r="AC10753">
        <v>0</v>
      </c>
      <c r="AD10753">
        <v>0</v>
      </c>
      <c r="AE10753">
        <v>153.10382206241923</v>
      </c>
    </row>
    <row r="10754" spans="1:31" x14ac:dyDescent="0.3">
      <c r="A10754">
        <v>2708128</v>
      </c>
      <c r="B10754">
        <v>1</v>
      </c>
      <c r="C10754" t="s">
        <v>80</v>
      </c>
      <c r="D10754" t="s">
        <v>96</v>
      </c>
      <c r="E10754" t="s">
        <v>161</v>
      </c>
      <c r="F10754" t="s">
        <v>29058</v>
      </c>
      <c r="G10754" t="s">
        <v>1696</v>
      </c>
      <c r="H10754" t="s">
        <v>135</v>
      </c>
      <c r="I10754" t="s">
        <v>136</v>
      </c>
      <c r="J10754" t="s">
        <v>137</v>
      </c>
      <c r="K10754" t="s">
        <v>138</v>
      </c>
      <c r="L10754" t="s">
        <v>29059</v>
      </c>
      <c r="M10754" t="s">
        <v>29060</v>
      </c>
      <c r="N10754">
        <v>6.1261111110000002</v>
      </c>
      <c r="O10754">
        <v>0</v>
      </c>
      <c r="P10754">
        <v>54</v>
      </c>
      <c r="Q10754">
        <v>0</v>
      </c>
      <c r="R10754">
        <v>0</v>
      </c>
      <c r="S10754">
        <v>0</v>
      </c>
      <c r="T10754">
        <v>1</v>
      </c>
      <c r="U10754">
        <v>0</v>
      </c>
      <c r="V10754">
        <v>0</v>
      </c>
      <c r="W10754">
        <v>0</v>
      </c>
      <c r="X10754">
        <v>35.48488156140467</v>
      </c>
      <c r="Y10754">
        <v>0</v>
      </c>
      <c r="Z10754">
        <v>0</v>
      </c>
      <c r="AA10754">
        <v>0</v>
      </c>
      <c r="AB10754">
        <v>0</v>
      </c>
      <c r="AC10754">
        <v>0</v>
      </c>
      <c r="AD10754">
        <v>0</v>
      </c>
      <c r="AE10754">
        <v>35.48488156140467</v>
      </c>
    </row>
    <row r="10755" spans="1:31" x14ac:dyDescent="0.3">
      <c r="A10755">
        <v>2708546</v>
      </c>
      <c r="B10755">
        <v>1</v>
      </c>
      <c r="C10755" t="s">
        <v>80</v>
      </c>
      <c r="D10755" t="s">
        <v>94</v>
      </c>
      <c r="E10755" t="s">
        <v>173</v>
      </c>
      <c r="F10755" t="s">
        <v>944</v>
      </c>
      <c r="G10755" t="s">
        <v>152</v>
      </c>
      <c r="H10755" t="s">
        <v>153</v>
      </c>
      <c r="I10755" t="s">
        <v>490</v>
      </c>
      <c r="J10755" t="s">
        <v>137</v>
      </c>
      <c r="K10755" t="s">
        <v>138</v>
      </c>
      <c r="L10755" t="s">
        <v>29061</v>
      </c>
      <c r="M10755" t="s">
        <v>29062</v>
      </c>
      <c r="N10755">
        <v>4.4444444E-2</v>
      </c>
      <c r="O10755">
        <v>6</v>
      </c>
      <c r="P10755">
        <v>55</v>
      </c>
      <c r="Q10755">
        <v>43</v>
      </c>
      <c r="R10755">
        <v>157</v>
      </c>
      <c r="S10755">
        <v>6</v>
      </c>
      <c r="T10755">
        <v>60</v>
      </c>
      <c r="U10755">
        <v>2</v>
      </c>
      <c r="V10755">
        <v>0</v>
      </c>
      <c r="W10755">
        <v>6.5438639606666682E-2</v>
      </c>
      <c r="X10755">
        <v>0.18043732801880005</v>
      </c>
      <c r="Y10755">
        <v>0.93324084147279995</v>
      </c>
      <c r="Z10755">
        <v>0.4233081693588</v>
      </c>
      <c r="AA10755">
        <v>2.4413816326786666</v>
      </c>
      <c r="AB10755">
        <v>0.7642546448101335</v>
      </c>
      <c r="AC10755">
        <v>2.8767853218773336</v>
      </c>
      <c r="AD10755">
        <v>0</v>
      </c>
      <c r="AE10755">
        <v>7.6848465778232002</v>
      </c>
    </row>
    <row r="10756" spans="1:31" x14ac:dyDescent="0.3">
      <c r="A10756">
        <v>2708652</v>
      </c>
      <c r="B10756">
        <v>1</v>
      </c>
      <c r="C10756" t="s">
        <v>80</v>
      </c>
      <c r="D10756" t="s">
        <v>82</v>
      </c>
      <c r="E10756" t="s">
        <v>200</v>
      </c>
      <c r="F10756" t="s">
        <v>29063</v>
      </c>
      <c r="G10756" t="s">
        <v>409</v>
      </c>
      <c r="H10756" t="s">
        <v>135</v>
      </c>
      <c r="I10756" t="s">
        <v>136</v>
      </c>
      <c r="J10756" t="s">
        <v>137</v>
      </c>
      <c r="K10756" t="s">
        <v>138</v>
      </c>
      <c r="L10756" t="s">
        <v>29064</v>
      </c>
      <c r="M10756" t="s">
        <v>29065</v>
      </c>
      <c r="N10756">
        <v>3.1922222219999998</v>
      </c>
      <c r="O10756">
        <v>0</v>
      </c>
      <c r="P10756">
        <v>39</v>
      </c>
      <c r="Q10756">
        <v>0</v>
      </c>
      <c r="R10756">
        <v>0</v>
      </c>
      <c r="S10756">
        <v>0</v>
      </c>
      <c r="T10756">
        <v>5</v>
      </c>
      <c r="U10756">
        <v>0</v>
      </c>
      <c r="V10756">
        <v>0</v>
      </c>
      <c r="W10756">
        <v>0</v>
      </c>
      <c r="X10756">
        <v>16.654885632166469</v>
      </c>
      <c r="Y10756">
        <v>0</v>
      </c>
      <c r="Z10756">
        <v>0</v>
      </c>
      <c r="AA10756">
        <v>0</v>
      </c>
      <c r="AB10756">
        <v>31.09671464096278</v>
      </c>
      <c r="AC10756">
        <v>0</v>
      </c>
      <c r="AD10756">
        <v>0</v>
      </c>
      <c r="AE10756">
        <v>47.751600273129249</v>
      </c>
    </row>
    <row r="10757" spans="1:31" x14ac:dyDescent="0.3">
      <c r="A10757">
        <v>2708022</v>
      </c>
      <c r="B10757">
        <v>1</v>
      </c>
      <c r="C10757" t="s">
        <v>80</v>
      </c>
      <c r="D10757" t="s">
        <v>93</v>
      </c>
      <c r="E10757" t="s">
        <v>150</v>
      </c>
      <c r="F10757" t="s">
        <v>29066</v>
      </c>
      <c r="G10757" t="s">
        <v>152</v>
      </c>
      <c r="H10757" t="s">
        <v>153</v>
      </c>
      <c r="I10757" t="s">
        <v>136</v>
      </c>
      <c r="J10757" t="s">
        <v>137</v>
      </c>
      <c r="K10757" t="s">
        <v>138</v>
      </c>
      <c r="L10757" t="s">
        <v>29067</v>
      </c>
      <c r="M10757" t="s">
        <v>29068</v>
      </c>
      <c r="N10757">
        <v>0.94722222199999995</v>
      </c>
      <c r="O10757">
        <v>0</v>
      </c>
      <c r="P10757">
        <v>586</v>
      </c>
      <c r="Q10757">
        <v>2</v>
      </c>
      <c r="R10757">
        <v>130</v>
      </c>
      <c r="S10757">
        <v>7</v>
      </c>
      <c r="T10757">
        <v>112</v>
      </c>
      <c r="U10757">
        <v>0</v>
      </c>
      <c r="V10757">
        <v>0</v>
      </c>
      <c r="W10757">
        <v>0</v>
      </c>
      <c r="X10757">
        <v>75.583009399679852</v>
      </c>
      <c r="Y10757">
        <v>11.870380722842661</v>
      </c>
      <c r="Z10757">
        <v>70.08720654861132</v>
      </c>
      <c r="AA10757">
        <v>18.741314021994743</v>
      </c>
      <c r="AB10757">
        <v>66.071049192521173</v>
      </c>
      <c r="AC10757">
        <v>0</v>
      </c>
      <c r="AD10757">
        <v>0</v>
      </c>
      <c r="AE10757">
        <v>242.35295988564974</v>
      </c>
    </row>
    <row r="10758" spans="1:31" x14ac:dyDescent="0.3">
      <c r="A10758">
        <v>2707521</v>
      </c>
      <c r="B10758">
        <v>1</v>
      </c>
      <c r="C10758" t="s">
        <v>80</v>
      </c>
      <c r="D10758" t="s">
        <v>96</v>
      </c>
      <c r="E10758" t="s">
        <v>161</v>
      </c>
      <c r="F10758" t="s">
        <v>29069</v>
      </c>
      <c r="G10758" t="s">
        <v>1696</v>
      </c>
      <c r="H10758" t="s">
        <v>135</v>
      </c>
      <c r="I10758" t="s">
        <v>136</v>
      </c>
      <c r="J10758" t="s">
        <v>137</v>
      </c>
      <c r="K10758" t="s">
        <v>138</v>
      </c>
      <c r="L10758" t="s">
        <v>29070</v>
      </c>
      <c r="M10758" t="s">
        <v>29071</v>
      </c>
      <c r="N10758">
        <v>2.0608333330000002</v>
      </c>
      <c r="O10758">
        <v>0</v>
      </c>
      <c r="P10758">
        <v>26</v>
      </c>
      <c r="Q10758">
        <v>0</v>
      </c>
      <c r="R10758">
        <v>0</v>
      </c>
      <c r="S10758">
        <v>0</v>
      </c>
      <c r="T10758">
        <v>3</v>
      </c>
      <c r="U10758">
        <v>0</v>
      </c>
      <c r="V10758">
        <v>0</v>
      </c>
      <c r="W10758">
        <v>0</v>
      </c>
      <c r="X10758">
        <v>3.4589678210644879</v>
      </c>
      <c r="Y10758">
        <v>0</v>
      </c>
      <c r="Z10758">
        <v>0</v>
      </c>
      <c r="AA10758">
        <v>0</v>
      </c>
      <c r="AB10758">
        <v>9.7225649167958093</v>
      </c>
      <c r="AC10758">
        <v>0</v>
      </c>
      <c r="AD10758">
        <v>0</v>
      </c>
      <c r="AE10758">
        <v>13.181532737860298</v>
      </c>
    </row>
    <row r="10759" spans="1:31" x14ac:dyDescent="0.3">
      <c r="A10759">
        <v>2707527</v>
      </c>
      <c r="B10759">
        <v>1</v>
      </c>
      <c r="C10759" t="s">
        <v>80</v>
      </c>
      <c r="D10759" t="s">
        <v>90</v>
      </c>
      <c r="E10759" t="s">
        <v>145</v>
      </c>
      <c r="F10759" t="s">
        <v>29072</v>
      </c>
      <c r="G10759" t="s">
        <v>230</v>
      </c>
      <c r="H10759" t="s">
        <v>135</v>
      </c>
      <c r="I10759" t="s">
        <v>136</v>
      </c>
      <c r="J10759" t="s">
        <v>137</v>
      </c>
      <c r="K10759" t="s">
        <v>138</v>
      </c>
      <c r="L10759" t="s">
        <v>29073</v>
      </c>
      <c r="M10759" t="s">
        <v>29074</v>
      </c>
      <c r="N10759">
        <v>0.891666666</v>
      </c>
      <c r="O10759">
        <v>0</v>
      </c>
      <c r="P10759">
        <v>0</v>
      </c>
      <c r="Q10759">
        <v>0</v>
      </c>
      <c r="R10759">
        <v>0</v>
      </c>
      <c r="S10759">
        <v>0</v>
      </c>
      <c r="T10759">
        <v>1</v>
      </c>
      <c r="U10759">
        <v>0</v>
      </c>
      <c r="V10759">
        <v>0</v>
      </c>
      <c r="W10759">
        <v>0</v>
      </c>
      <c r="X10759">
        <v>0</v>
      </c>
      <c r="Y10759">
        <v>0</v>
      </c>
      <c r="Z10759">
        <v>0</v>
      </c>
      <c r="AA10759">
        <v>0</v>
      </c>
      <c r="AB10759">
        <v>1.19205052273</v>
      </c>
      <c r="AC10759">
        <v>0</v>
      </c>
      <c r="AD10759">
        <v>0</v>
      </c>
      <c r="AE10759">
        <v>1.19205052273</v>
      </c>
    </row>
    <row r="10760" spans="1:31" x14ac:dyDescent="0.3">
      <c r="A10760">
        <v>2708460</v>
      </c>
      <c r="B10760">
        <v>1</v>
      </c>
      <c r="C10760" t="s">
        <v>80</v>
      </c>
      <c r="D10760" t="s">
        <v>97</v>
      </c>
      <c r="E10760" t="s">
        <v>213</v>
      </c>
      <c r="F10760" t="s">
        <v>12000</v>
      </c>
      <c r="G10760" t="s">
        <v>152</v>
      </c>
      <c r="H10760" t="s">
        <v>153</v>
      </c>
      <c r="I10760" t="s">
        <v>136</v>
      </c>
      <c r="J10760" t="s">
        <v>137</v>
      </c>
      <c r="K10760" t="s">
        <v>138</v>
      </c>
      <c r="L10760" t="s">
        <v>29075</v>
      </c>
      <c r="M10760" t="s">
        <v>29076</v>
      </c>
      <c r="N10760">
        <v>0.96666666599999995</v>
      </c>
      <c r="O10760">
        <v>4</v>
      </c>
      <c r="P10760">
        <v>380</v>
      </c>
      <c r="Q10760">
        <v>6</v>
      </c>
      <c r="R10760">
        <v>66</v>
      </c>
      <c r="S10760">
        <v>10</v>
      </c>
      <c r="T10760">
        <v>45</v>
      </c>
      <c r="U10760">
        <v>1</v>
      </c>
      <c r="V10760">
        <v>0</v>
      </c>
      <c r="W10760">
        <v>208.5100124527267</v>
      </c>
      <c r="X10760">
        <v>118.22529247730088</v>
      </c>
      <c r="Y10760">
        <v>339.88933849403065</v>
      </c>
      <c r="Z10760">
        <v>0.73236696771314169</v>
      </c>
      <c r="AA10760">
        <v>25.015589040079</v>
      </c>
      <c r="AB10760">
        <v>16.942847038084668</v>
      </c>
      <c r="AC10760">
        <v>110.45027698092751</v>
      </c>
      <c r="AD10760">
        <v>0</v>
      </c>
      <c r="AE10760">
        <v>819.76572345086254</v>
      </c>
    </row>
    <row r="10761" spans="1:31" x14ac:dyDescent="0.3">
      <c r="A10761">
        <v>2707819</v>
      </c>
      <c r="B10761">
        <v>1</v>
      </c>
      <c r="C10761" t="s">
        <v>80</v>
      </c>
      <c r="D10761" t="s">
        <v>107</v>
      </c>
      <c r="E10761" t="s">
        <v>200</v>
      </c>
      <c r="F10761" t="s">
        <v>29077</v>
      </c>
      <c r="G10761" t="s">
        <v>170</v>
      </c>
      <c r="H10761" t="s">
        <v>135</v>
      </c>
      <c r="I10761" t="s">
        <v>136</v>
      </c>
      <c r="J10761" t="s">
        <v>137</v>
      </c>
      <c r="K10761" t="s">
        <v>138</v>
      </c>
      <c r="L10761" t="s">
        <v>29078</v>
      </c>
      <c r="M10761" t="s">
        <v>29079</v>
      </c>
      <c r="N10761">
        <v>3.0838888880000002</v>
      </c>
      <c r="O10761">
        <v>0</v>
      </c>
      <c r="P10761">
        <v>69</v>
      </c>
      <c r="Q10761">
        <v>0</v>
      </c>
      <c r="R10761">
        <v>0</v>
      </c>
      <c r="S10761">
        <v>0</v>
      </c>
      <c r="T10761">
        <v>3</v>
      </c>
      <c r="U10761">
        <v>0</v>
      </c>
      <c r="V10761">
        <v>0</v>
      </c>
      <c r="W10761">
        <v>0</v>
      </c>
      <c r="X10761">
        <v>25.76692771357391</v>
      </c>
      <c r="Y10761">
        <v>0</v>
      </c>
      <c r="Z10761">
        <v>0</v>
      </c>
      <c r="AA10761">
        <v>0</v>
      </c>
      <c r="AB10761">
        <v>47.994720419645333</v>
      </c>
      <c r="AC10761">
        <v>0</v>
      </c>
      <c r="AD10761">
        <v>0</v>
      </c>
      <c r="AE10761">
        <v>73.761648133219239</v>
      </c>
    </row>
    <row r="10762" spans="1:31" x14ac:dyDescent="0.3">
      <c r="A10762">
        <v>2708360</v>
      </c>
      <c r="B10762">
        <v>1</v>
      </c>
      <c r="C10762" t="s">
        <v>80</v>
      </c>
      <c r="D10762" t="s">
        <v>100</v>
      </c>
      <c r="E10762" t="s">
        <v>150</v>
      </c>
      <c r="F10762" t="s">
        <v>6827</v>
      </c>
      <c r="G10762" t="s">
        <v>152</v>
      </c>
      <c r="H10762" t="s">
        <v>153</v>
      </c>
      <c r="I10762" t="s">
        <v>490</v>
      </c>
      <c r="J10762" t="s">
        <v>137</v>
      </c>
      <c r="K10762" t="s">
        <v>138</v>
      </c>
      <c r="L10762" t="s">
        <v>29080</v>
      </c>
      <c r="M10762" t="s">
        <v>29081</v>
      </c>
      <c r="N10762">
        <v>3.6388888000000001E-2</v>
      </c>
      <c r="O10762">
        <v>0</v>
      </c>
      <c r="P10762">
        <v>105</v>
      </c>
      <c r="Q10762">
        <v>3</v>
      </c>
      <c r="R10762">
        <v>20</v>
      </c>
      <c r="S10762">
        <v>16</v>
      </c>
      <c r="T10762">
        <v>118</v>
      </c>
      <c r="U10762">
        <v>1</v>
      </c>
      <c r="V10762">
        <v>0</v>
      </c>
      <c r="W10762">
        <v>0</v>
      </c>
      <c r="X10762">
        <v>1.6296913533617434</v>
      </c>
      <c r="Y10762">
        <v>0.23733476260700831</v>
      </c>
      <c r="Z10762">
        <v>0.24906463304982168</v>
      </c>
      <c r="AA10762">
        <v>7.2493158216859594</v>
      </c>
      <c r="AB10762">
        <v>8.4597452454651467</v>
      </c>
      <c r="AC10762">
        <v>0.86296188258881268</v>
      </c>
      <c r="AD10762">
        <v>0</v>
      </c>
      <c r="AE10762">
        <v>18.688113698758492</v>
      </c>
    </row>
    <row r="10763" spans="1:31" x14ac:dyDescent="0.3">
      <c r="A10763">
        <v>2708606</v>
      </c>
      <c r="B10763">
        <v>1</v>
      </c>
      <c r="C10763" t="s">
        <v>80</v>
      </c>
      <c r="D10763" t="s">
        <v>90</v>
      </c>
      <c r="E10763" t="s">
        <v>200</v>
      </c>
      <c r="F10763" t="s">
        <v>10106</v>
      </c>
      <c r="G10763" t="s">
        <v>163</v>
      </c>
      <c r="H10763" t="s">
        <v>135</v>
      </c>
      <c r="I10763" t="s">
        <v>136</v>
      </c>
      <c r="J10763" t="s">
        <v>137</v>
      </c>
      <c r="K10763" t="s">
        <v>138</v>
      </c>
      <c r="L10763" t="s">
        <v>29082</v>
      </c>
      <c r="M10763" t="s">
        <v>29083</v>
      </c>
      <c r="N10763">
        <v>4.8375000000000004</v>
      </c>
      <c r="O10763">
        <v>0</v>
      </c>
      <c r="P10763">
        <v>99</v>
      </c>
      <c r="Q10763">
        <v>0</v>
      </c>
      <c r="R10763">
        <v>0</v>
      </c>
      <c r="S10763">
        <v>0</v>
      </c>
      <c r="T10763">
        <v>13</v>
      </c>
      <c r="U10763">
        <v>0</v>
      </c>
      <c r="V10763">
        <v>0</v>
      </c>
      <c r="W10763">
        <v>0</v>
      </c>
      <c r="X10763">
        <v>81.636698157444826</v>
      </c>
      <c r="Y10763">
        <v>0</v>
      </c>
      <c r="Z10763">
        <v>0</v>
      </c>
      <c r="AA10763">
        <v>0</v>
      </c>
      <c r="AB10763">
        <v>19.415382565316484</v>
      </c>
      <c r="AC10763">
        <v>0</v>
      </c>
      <c r="AD10763">
        <v>0</v>
      </c>
      <c r="AE10763">
        <v>101.0520807227613</v>
      </c>
    </row>
    <row r="10764" spans="1:31" x14ac:dyDescent="0.3">
      <c r="A10764">
        <v>2708088</v>
      </c>
      <c r="B10764">
        <v>1</v>
      </c>
      <c r="C10764" t="s">
        <v>80</v>
      </c>
      <c r="D10764" t="s">
        <v>107</v>
      </c>
      <c r="E10764" t="s">
        <v>161</v>
      </c>
      <c r="F10764" t="s">
        <v>29084</v>
      </c>
      <c r="G10764" t="s">
        <v>163</v>
      </c>
      <c r="H10764" t="s">
        <v>135</v>
      </c>
      <c r="I10764" t="s">
        <v>136</v>
      </c>
      <c r="J10764" t="s">
        <v>137</v>
      </c>
      <c r="K10764" t="s">
        <v>138</v>
      </c>
      <c r="L10764" t="s">
        <v>29085</v>
      </c>
      <c r="M10764" t="s">
        <v>29086</v>
      </c>
      <c r="N10764">
        <v>1.4311111110000001</v>
      </c>
      <c r="O10764">
        <v>0</v>
      </c>
      <c r="P10764">
        <v>2</v>
      </c>
      <c r="Q10764">
        <v>0</v>
      </c>
      <c r="R10764">
        <v>0</v>
      </c>
      <c r="S10764">
        <v>0</v>
      </c>
      <c r="T10764">
        <v>1</v>
      </c>
      <c r="U10764">
        <v>0</v>
      </c>
      <c r="V10764">
        <v>0</v>
      </c>
      <c r="W10764">
        <v>0</v>
      </c>
      <c r="X10764">
        <v>0.91720705055878682</v>
      </c>
      <c r="Y10764">
        <v>0</v>
      </c>
      <c r="Z10764">
        <v>0</v>
      </c>
      <c r="AA10764">
        <v>0</v>
      </c>
      <c r="AB10764">
        <v>0</v>
      </c>
      <c r="AC10764">
        <v>0</v>
      </c>
      <c r="AD10764">
        <v>0</v>
      </c>
      <c r="AE10764">
        <v>0.91720705055878682</v>
      </c>
    </row>
    <row r="10765" spans="1:31" x14ac:dyDescent="0.3">
      <c r="A10765">
        <v>2707590</v>
      </c>
      <c r="B10765">
        <v>1</v>
      </c>
      <c r="C10765" t="s">
        <v>80</v>
      </c>
      <c r="D10765" t="s">
        <v>87</v>
      </c>
      <c r="E10765" t="s">
        <v>132</v>
      </c>
      <c r="F10765" t="s">
        <v>29087</v>
      </c>
      <c r="G10765" t="s">
        <v>209</v>
      </c>
      <c r="H10765" t="s">
        <v>135</v>
      </c>
      <c r="I10765" t="s">
        <v>136</v>
      </c>
      <c r="J10765" t="s">
        <v>137</v>
      </c>
      <c r="K10765" t="s">
        <v>210</v>
      </c>
      <c r="L10765" t="s">
        <v>29088</v>
      </c>
      <c r="M10765" t="s">
        <v>29089</v>
      </c>
      <c r="N10765">
        <v>2.0844444439999998</v>
      </c>
      <c r="O10765">
        <v>0</v>
      </c>
      <c r="P10765">
        <v>133</v>
      </c>
      <c r="Q10765">
        <v>0</v>
      </c>
      <c r="R10765">
        <v>0</v>
      </c>
      <c r="S10765">
        <v>0</v>
      </c>
      <c r="T10765">
        <v>23</v>
      </c>
      <c r="U10765">
        <v>0</v>
      </c>
      <c r="V10765">
        <v>3</v>
      </c>
      <c r="W10765">
        <v>0</v>
      </c>
      <c r="X10765">
        <v>58.467487234664567</v>
      </c>
      <c r="Y10765">
        <v>0</v>
      </c>
      <c r="Z10765">
        <v>0</v>
      </c>
      <c r="AA10765">
        <v>0</v>
      </c>
      <c r="AB10765">
        <v>241.96617189516996</v>
      </c>
      <c r="AC10765">
        <v>0</v>
      </c>
      <c r="AD10765">
        <v>40.04543130110865</v>
      </c>
      <c r="AE10765">
        <v>340.47909043094319</v>
      </c>
    </row>
    <row r="10766" spans="1:31" x14ac:dyDescent="0.3">
      <c r="A10766">
        <v>2708586</v>
      </c>
      <c r="B10766">
        <v>1</v>
      </c>
      <c r="C10766" t="s">
        <v>81</v>
      </c>
      <c r="D10766" t="s">
        <v>118</v>
      </c>
      <c r="E10766" t="s">
        <v>161</v>
      </c>
      <c r="F10766" t="s">
        <v>29090</v>
      </c>
      <c r="G10766" t="s">
        <v>163</v>
      </c>
      <c r="H10766" t="s">
        <v>135</v>
      </c>
      <c r="I10766" t="s">
        <v>136</v>
      </c>
      <c r="J10766" t="s">
        <v>137</v>
      </c>
      <c r="K10766" t="s">
        <v>138</v>
      </c>
      <c r="L10766" t="s">
        <v>29091</v>
      </c>
      <c r="M10766" t="s">
        <v>29092</v>
      </c>
      <c r="N10766">
        <v>6.9744444440000004</v>
      </c>
      <c r="O10766">
        <v>0</v>
      </c>
      <c r="P10766">
        <v>0</v>
      </c>
      <c r="Q10766">
        <v>0</v>
      </c>
      <c r="R10766">
        <v>0</v>
      </c>
      <c r="S10766">
        <v>0</v>
      </c>
      <c r="T10766">
        <v>1</v>
      </c>
      <c r="U10766">
        <v>0</v>
      </c>
      <c r="V10766">
        <v>0</v>
      </c>
      <c r="W10766">
        <v>0</v>
      </c>
      <c r="X10766">
        <v>0</v>
      </c>
      <c r="Y10766">
        <v>0</v>
      </c>
      <c r="Z10766">
        <v>0</v>
      </c>
      <c r="AA10766">
        <v>0</v>
      </c>
      <c r="AB10766">
        <v>5.5341646362850003</v>
      </c>
      <c r="AC10766">
        <v>0</v>
      </c>
      <c r="AD10766">
        <v>0</v>
      </c>
      <c r="AE10766">
        <v>5.5341646362850003</v>
      </c>
    </row>
    <row r="10767" spans="1:31" x14ac:dyDescent="0.3">
      <c r="A10767">
        <v>2708609</v>
      </c>
      <c r="B10767">
        <v>1</v>
      </c>
      <c r="C10767" t="s">
        <v>81</v>
      </c>
      <c r="D10767" t="s">
        <v>118</v>
      </c>
      <c r="E10767" t="s">
        <v>132</v>
      </c>
      <c r="F10767" t="s">
        <v>886</v>
      </c>
      <c r="G10767" t="s">
        <v>134</v>
      </c>
      <c r="H10767" t="s">
        <v>135</v>
      </c>
      <c r="I10767" t="s">
        <v>136</v>
      </c>
      <c r="J10767" t="s">
        <v>137</v>
      </c>
      <c r="K10767" t="s">
        <v>138</v>
      </c>
      <c r="L10767" t="s">
        <v>29093</v>
      </c>
      <c r="M10767" t="s">
        <v>29094</v>
      </c>
      <c r="N10767">
        <v>1.774444444</v>
      </c>
      <c r="O10767">
        <v>0</v>
      </c>
      <c r="P10767">
        <v>69</v>
      </c>
      <c r="Q10767">
        <v>0</v>
      </c>
      <c r="R10767">
        <v>1</v>
      </c>
      <c r="S10767">
        <v>0</v>
      </c>
      <c r="T10767">
        <v>3</v>
      </c>
      <c r="U10767">
        <v>0</v>
      </c>
      <c r="V10767">
        <v>0</v>
      </c>
      <c r="W10767">
        <v>0</v>
      </c>
      <c r="X10767">
        <v>17.941625532777369</v>
      </c>
      <c r="Y10767">
        <v>0</v>
      </c>
      <c r="Z10767">
        <v>0.31702619610258004</v>
      </c>
      <c r="AA10767">
        <v>0</v>
      </c>
      <c r="AB10767">
        <v>2.8470443854437804</v>
      </c>
      <c r="AC10767">
        <v>0</v>
      </c>
      <c r="AD10767">
        <v>0</v>
      </c>
      <c r="AE10767">
        <v>21.105696114323731</v>
      </c>
    </row>
    <row r="10768" spans="1:31" x14ac:dyDescent="0.3">
      <c r="A10768">
        <v>2707876</v>
      </c>
      <c r="B10768">
        <v>1</v>
      </c>
      <c r="C10768" t="s">
        <v>80</v>
      </c>
      <c r="D10768" t="s">
        <v>91</v>
      </c>
      <c r="E10768" t="s">
        <v>156</v>
      </c>
      <c r="F10768" t="s">
        <v>29095</v>
      </c>
      <c r="G10768" t="s">
        <v>925</v>
      </c>
      <c r="H10768" t="s">
        <v>153</v>
      </c>
      <c r="I10768" t="s">
        <v>136</v>
      </c>
      <c r="J10768" t="s">
        <v>137</v>
      </c>
      <c r="K10768" t="s">
        <v>210</v>
      </c>
      <c r="L10768" t="s">
        <v>29096</v>
      </c>
      <c r="M10768" t="s">
        <v>29097</v>
      </c>
      <c r="N10768">
        <v>4.1030555550000001</v>
      </c>
      <c r="O10768">
        <v>3</v>
      </c>
      <c r="P10768">
        <v>0</v>
      </c>
      <c r="Q10768">
        <v>14</v>
      </c>
      <c r="R10768">
        <v>0</v>
      </c>
      <c r="S10768">
        <v>7</v>
      </c>
      <c r="T10768">
        <v>0</v>
      </c>
      <c r="U10768">
        <v>0</v>
      </c>
      <c r="V10768">
        <v>0</v>
      </c>
      <c r="W10768">
        <v>27.623491080257658</v>
      </c>
      <c r="X10768">
        <v>0</v>
      </c>
      <c r="Y10768">
        <v>43.861522819948618</v>
      </c>
      <c r="Z10768">
        <v>0</v>
      </c>
      <c r="AA10768">
        <v>254.74382005423254</v>
      </c>
      <c r="AB10768">
        <v>0</v>
      </c>
      <c r="AC10768">
        <v>0</v>
      </c>
      <c r="AD10768">
        <v>0</v>
      </c>
      <c r="AE10768">
        <v>326.22883395443881</v>
      </c>
    </row>
    <row r="10769" spans="1:31" x14ac:dyDescent="0.3">
      <c r="A10769">
        <v>2707567</v>
      </c>
      <c r="B10769">
        <v>1</v>
      </c>
      <c r="C10769" t="s">
        <v>81</v>
      </c>
      <c r="D10769" t="s">
        <v>112</v>
      </c>
      <c r="E10769" t="s">
        <v>156</v>
      </c>
      <c r="F10769" t="s">
        <v>5626</v>
      </c>
      <c r="G10769" t="s">
        <v>209</v>
      </c>
      <c r="H10769" t="s">
        <v>153</v>
      </c>
      <c r="I10769" t="s">
        <v>136</v>
      </c>
      <c r="J10769" t="s">
        <v>137</v>
      </c>
      <c r="K10769" t="s">
        <v>210</v>
      </c>
      <c r="L10769" t="s">
        <v>29098</v>
      </c>
      <c r="M10769" t="s">
        <v>29099</v>
      </c>
      <c r="N10769">
        <v>7.1377777770000002</v>
      </c>
      <c r="O10769">
        <v>2</v>
      </c>
      <c r="P10769">
        <v>77</v>
      </c>
      <c r="Q10769">
        <v>57</v>
      </c>
      <c r="R10769">
        <v>84</v>
      </c>
      <c r="S10769">
        <v>9</v>
      </c>
      <c r="T10769">
        <v>1</v>
      </c>
      <c r="U10769">
        <v>1</v>
      </c>
      <c r="V10769">
        <v>0</v>
      </c>
      <c r="W10769">
        <v>2.8396740684000004</v>
      </c>
      <c r="X10769">
        <v>53.925204944196786</v>
      </c>
      <c r="Y10769">
        <v>277.22426124705134</v>
      </c>
      <c r="Z10769">
        <v>38.481306371720237</v>
      </c>
      <c r="AA10769">
        <v>63.540603315952588</v>
      </c>
      <c r="AB10769">
        <v>8.4584975638266684</v>
      </c>
      <c r="AC10769">
        <v>324.56549759894466</v>
      </c>
      <c r="AD10769">
        <v>0</v>
      </c>
      <c r="AE10769">
        <v>769.03504511009226</v>
      </c>
    </row>
    <row r="10770" spans="1:31" x14ac:dyDescent="0.3">
      <c r="A10770">
        <v>2708231</v>
      </c>
      <c r="B10770">
        <v>1</v>
      </c>
      <c r="C10770" t="s">
        <v>80</v>
      </c>
      <c r="D10770" t="s">
        <v>104</v>
      </c>
      <c r="E10770" t="s">
        <v>150</v>
      </c>
      <c r="F10770" t="s">
        <v>8800</v>
      </c>
      <c r="G10770" t="s">
        <v>152</v>
      </c>
      <c r="H10770" t="s">
        <v>153</v>
      </c>
      <c r="I10770" t="s">
        <v>136</v>
      </c>
      <c r="J10770" t="s">
        <v>137</v>
      </c>
      <c r="K10770" t="s">
        <v>138</v>
      </c>
      <c r="L10770" t="s">
        <v>29100</v>
      </c>
      <c r="M10770" t="s">
        <v>29101</v>
      </c>
      <c r="N10770">
        <v>0.80055555499999997</v>
      </c>
      <c r="O10770">
        <v>11</v>
      </c>
      <c r="P10770">
        <v>209</v>
      </c>
      <c r="Q10770">
        <v>9</v>
      </c>
      <c r="R10770">
        <v>33</v>
      </c>
      <c r="S10770">
        <v>18</v>
      </c>
      <c r="T10770">
        <v>65</v>
      </c>
      <c r="U10770">
        <v>1</v>
      </c>
      <c r="V10770">
        <v>0</v>
      </c>
      <c r="W10770">
        <v>33.052362301747593</v>
      </c>
      <c r="X10770">
        <v>73.956760834090247</v>
      </c>
      <c r="Y10770">
        <v>14.470722075383684</v>
      </c>
      <c r="Z10770">
        <v>15.16102983138909</v>
      </c>
      <c r="AA10770">
        <v>121.27133020868503</v>
      </c>
      <c r="AB10770">
        <v>107.24940663006825</v>
      </c>
      <c r="AC10770">
        <v>7.1208147076331993</v>
      </c>
      <c r="AD10770">
        <v>0</v>
      </c>
      <c r="AE10770">
        <v>372.28242658899711</v>
      </c>
    </row>
    <row r="10771" spans="1:31" x14ac:dyDescent="0.3">
      <c r="A10771">
        <v>2708423</v>
      </c>
      <c r="B10771">
        <v>1</v>
      </c>
      <c r="C10771" t="s">
        <v>80</v>
      </c>
      <c r="D10771" t="s">
        <v>97</v>
      </c>
      <c r="E10771" t="s">
        <v>173</v>
      </c>
      <c r="F10771" t="s">
        <v>770</v>
      </c>
      <c r="G10771" t="s">
        <v>152</v>
      </c>
      <c r="H10771" t="s">
        <v>153</v>
      </c>
      <c r="I10771" t="s">
        <v>136</v>
      </c>
      <c r="J10771" t="s">
        <v>137</v>
      </c>
      <c r="K10771" t="s">
        <v>138</v>
      </c>
      <c r="L10771" t="s">
        <v>29102</v>
      </c>
      <c r="M10771" t="s">
        <v>29103</v>
      </c>
      <c r="N10771">
        <v>8.1388888000000006E-2</v>
      </c>
      <c r="O10771">
        <v>2</v>
      </c>
      <c r="P10771">
        <v>952</v>
      </c>
      <c r="Q10771">
        <v>5</v>
      </c>
      <c r="R10771">
        <v>0</v>
      </c>
      <c r="S10771">
        <v>16</v>
      </c>
      <c r="T10771">
        <v>18</v>
      </c>
      <c r="U10771">
        <v>1</v>
      </c>
      <c r="V10771">
        <v>0</v>
      </c>
      <c r="W10771">
        <v>2.7534102305833197</v>
      </c>
      <c r="X10771">
        <v>8.9027733585725386</v>
      </c>
      <c r="Y10771">
        <v>2.0067203283719794</v>
      </c>
      <c r="Z10771">
        <v>0</v>
      </c>
      <c r="AA10771">
        <v>6.7827896088817203</v>
      </c>
      <c r="AB10771">
        <v>1.4192560366613898</v>
      </c>
      <c r="AC10771">
        <v>0.25083748447646254</v>
      </c>
      <c r="AD10771">
        <v>0</v>
      </c>
      <c r="AE10771">
        <v>22.115787047547414</v>
      </c>
    </row>
    <row r="10772" spans="1:31" x14ac:dyDescent="0.3">
      <c r="A10772">
        <v>2708566</v>
      </c>
      <c r="B10772">
        <v>1</v>
      </c>
      <c r="C10772" t="s">
        <v>80</v>
      </c>
      <c r="D10772" t="s">
        <v>93</v>
      </c>
      <c r="E10772" t="s">
        <v>132</v>
      </c>
      <c r="F10772" t="s">
        <v>29104</v>
      </c>
      <c r="G10772" t="s">
        <v>134</v>
      </c>
      <c r="H10772" t="s">
        <v>135</v>
      </c>
      <c r="I10772" t="s">
        <v>136</v>
      </c>
      <c r="J10772" t="s">
        <v>137</v>
      </c>
      <c r="K10772" t="s">
        <v>138</v>
      </c>
      <c r="L10772" t="s">
        <v>29105</v>
      </c>
      <c r="M10772" t="s">
        <v>29106</v>
      </c>
      <c r="N10772">
        <v>4.130833333</v>
      </c>
      <c r="O10772">
        <v>0</v>
      </c>
      <c r="P10772">
        <v>12</v>
      </c>
      <c r="Q10772">
        <v>0</v>
      </c>
      <c r="R10772">
        <v>5</v>
      </c>
      <c r="S10772">
        <v>0</v>
      </c>
      <c r="T10772">
        <v>10</v>
      </c>
      <c r="U10772">
        <v>0</v>
      </c>
      <c r="V10772">
        <v>0</v>
      </c>
      <c r="W10772">
        <v>0</v>
      </c>
      <c r="X10772">
        <v>7.3680988266229317</v>
      </c>
      <c r="Y10772">
        <v>0</v>
      </c>
      <c r="Z10772">
        <v>4.4295535250533593</v>
      </c>
      <c r="AA10772">
        <v>0</v>
      </c>
      <c r="AB10772">
        <v>30.488241664297512</v>
      </c>
      <c r="AC10772">
        <v>0</v>
      </c>
      <c r="AD10772">
        <v>0</v>
      </c>
      <c r="AE10772">
        <v>42.285894015973803</v>
      </c>
    </row>
    <row r="10773" spans="1:31" x14ac:dyDescent="0.3">
      <c r="A10773">
        <v>2708400</v>
      </c>
      <c r="B10773">
        <v>1</v>
      </c>
      <c r="C10773" t="s">
        <v>80</v>
      </c>
      <c r="D10773" t="s">
        <v>96</v>
      </c>
      <c r="E10773" t="s">
        <v>161</v>
      </c>
      <c r="F10773" t="s">
        <v>29107</v>
      </c>
      <c r="G10773" t="s">
        <v>409</v>
      </c>
      <c r="H10773" t="s">
        <v>135</v>
      </c>
      <c r="I10773" t="s">
        <v>136</v>
      </c>
      <c r="J10773" t="s">
        <v>137</v>
      </c>
      <c r="K10773" t="s">
        <v>138</v>
      </c>
      <c r="L10773" t="s">
        <v>29108</v>
      </c>
      <c r="M10773" t="s">
        <v>29109</v>
      </c>
      <c r="N10773">
        <v>1.743055555</v>
      </c>
      <c r="O10773">
        <v>0</v>
      </c>
      <c r="P10773">
        <v>54</v>
      </c>
      <c r="Q10773">
        <v>0</v>
      </c>
      <c r="R10773">
        <v>1</v>
      </c>
      <c r="S10773">
        <v>0</v>
      </c>
      <c r="T10773">
        <v>10</v>
      </c>
      <c r="U10773">
        <v>0</v>
      </c>
      <c r="V10773">
        <v>0</v>
      </c>
      <c r="W10773">
        <v>0</v>
      </c>
      <c r="X10773">
        <v>15.841141209655033</v>
      </c>
      <c r="Y10773">
        <v>0</v>
      </c>
      <c r="Z10773">
        <v>0</v>
      </c>
      <c r="AA10773">
        <v>0</v>
      </c>
      <c r="AB10773">
        <v>7.4760024767152498</v>
      </c>
      <c r="AC10773">
        <v>0</v>
      </c>
      <c r="AD10773">
        <v>0</v>
      </c>
      <c r="AE10773">
        <v>23.317143686370283</v>
      </c>
    </row>
    <row r="10774" spans="1:31" x14ac:dyDescent="0.3">
      <c r="A10774">
        <v>2708543</v>
      </c>
      <c r="B10774">
        <v>1</v>
      </c>
      <c r="C10774" t="s">
        <v>80</v>
      </c>
      <c r="D10774" t="s">
        <v>94</v>
      </c>
      <c r="E10774" t="s">
        <v>161</v>
      </c>
      <c r="F10774" t="s">
        <v>29110</v>
      </c>
      <c r="G10774" t="s">
        <v>163</v>
      </c>
      <c r="H10774" t="s">
        <v>135</v>
      </c>
      <c r="I10774" t="s">
        <v>136</v>
      </c>
      <c r="J10774" t="s">
        <v>137</v>
      </c>
      <c r="K10774" t="s">
        <v>138</v>
      </c>
      <c r="L10774" t="s">
        <v>29111</v>
      </c>
      <c r="M10774" t="s">
        <v>29112</v>
      </c>
      <c r="N10774">
        <v>1.4130555549999999</v>
      </c>
      <c r="O10774">
        <v>0</v>
      </c>
      <c r="P10774">
        <v>12</v>
      </c>
      <c r="Q10774">
        <v>0</v>
      </c>
      <c r="R10774">
        <v>0</v>
      </c>
      <c r="S10774">
        <v>0</v>
      </c>
      <c r="T10774">
        <v>2</v>
      </c>
      <c r="U10774">
        <v>0</v>
      </c>
      <c r="V10774">
        <v>0</v>
      </c>
      <c r="W10774">
        <v>0</v>
      </c>
      <c r="X10774">
        <v>3.8347781904056735</v>
      </c>
      <c r="Y10774">
        <v>0</v>
      </c>
      <c r="Z10774">
        <v>0</v>
      </c>
      <c r="AA10774">
        <v>0</v>
      </c>
      <c r="AB10774">
        <v>1.2326757838355302</v>
      </c>
      <c r="AC10774">
        <v>0</v>
      </c>
      <c r="AD10774">
        <v>0</v>
      </c>
      <c r="AE10774">
        <v>5.0674539742412037</v>
      </c>
    </row>
    <row r="10775" spans="1:31" x14ac:dyDescent="0.3">
      <c r="A10775">
        <v>2708437</v>
      </c>
      <c r="B10775">
        <v>1</v>
      </c>
      <c r="C10775" t="s">
        <v>80</v>
      </c>
      <c r="D10775" t="s">
        <v>96</v>
      </c>
      <c r="E10775" t="s">
        <v>213</v>
      </c>
      <c r="F10775" t="s">
        <v>9492</v>
      </c>
      <c r="G10775" t="s">
        <v>565</v>
      </c>
      <c r="H10775" t="s">
        <v>153</v>
      </c>
      <c r="I10775" t="s">
        <v>136</v>
      </c>
      <c r="J10775" t="s">
        <v>137</v>
      </c>
      <c r="K10775" t="s">
        <v>138</v>
      </c>
      <c r="L10775" t="s">
        <v>29113</v>
      </c>
      <c r="M10775" t="s">
        <v>29114</v>
      </c>
      <c r="N10775">
        <v>8.6391666659999995</v>
      </c>
      <c r="O10775">
        <v>2</v>
      </c>
      <c r="P10775">
        <v>806</v>
      </c>
      <c r="Q10775">
        <v>5</v>
      </c>
      <c r="R10775">
        <v>0</v>
      </c>
      <c r="S10775">
        <v>16</v>
      </c>
      <c r="T10775">
        <v>18</v>
      </c>
      <c r="U10775">
        <v>1</v>
      </c>
      <c r="V10775">
        <v>0</v>
      </c>
      <c r="W10775">
        <v>208.0963898692109</v>
      </c>
      <c r="X10775">
        <v>595.24836188501195</v>
      </c>
      <c r="Y10775">
        <v>206.08387074609155</v>
      </c>
      <c r="Z10775">
        <v>0</v>
      </c>
      <c r="AA10775">
        <v>640.32026788138353</v>
      </c>
      <c r="AB10775">
        <v>126.45084045811225</v>
      </c>
      <c r="AC10775">
        <v>22.664694234691634</v>
      </c>
      <c r="AD10775">
        <v>0</v>
      </c>
      <c r="AE10775">
        <v>1798.8644250745017</v>
      </c>
    </row>
    <row r="10776" spans="1:31" x14ac:dyDescent="0.3">
      <c r="A10776">
        <v>2707653</v>
      </c>
      <c r="B10776">
        <v>1</v>
      </c>
      <c r="C10776" t="s">
        <v>80</v>
      </c>
      <c r="D10776" t="s">
        <v>83</v>
      </c>
      <c r="E10776" t="s">
        <v>156</v>
      </c>
      <c r="F10776" t="s">
        <v>20898</v>
      </c>
      <c r="G10776" t="s">
        <v>185</v>
      </c>
      <c r="H10776" t="s">
        <v>153</v>
      </c>
      <c r="I10776" t="s">
        <v>136</v>
      </c>
      <c r="J10776" t="s">
        <v>137</v>
      </c>
      <c r="K10776" t="s">
        <v>138</v>
      </c>
      <c r="L10776" t="s">
        <v>29115</v>
      </c>
      <c r="M10776" t="s">
        <v>29116</v>
      </c>
      <c r="N10776">
        <v>1.3222222219999999</v>
      </c>
      <c r="O10776">
        <v>0</v>
      </c>
      <c r="P10776">
        <v>0</v>
      </c>
      <c r="Q10776">
        <v>0</v>
      </c>
      <c r="R10776">
        <v>0</v>
      </c>
      <c r="S10776">
        <v>2</v>
      </c>
      <c r="T10776">
        <v>0</v>
      </c>
      <c r="U10776">
        <v>0</v>
      </c>
      <c r="V10776">
        <v>0</v>
      </c>
      <c r="W10776">
        <v>0</v>
      </c>
      <c r="X10776">
        <v>0</v>
      </c>
      <c r="Y10776">
        <v>0</v>
      </c>
      <c r="Z10776">
        <v>0</v>
      </c>
      <c r="AA10776">
        <v>14.936848561167867</v>
      </c>
      <c r="AB10776">
        <v>0</v>
      </c>
      <c r="AC10776">
        <v>0</v>
      </c>
      <c r="AD10776">
        <v>0</v>
      </c>
      <c r="AE10776">
        <v>14.936848561167867</v>
      </c>
    </row>
    <row r="10777" spans="1:31" x14ac:dyDescent="0.3">
      <c r="A10777">
        <v>2707892</v>
      </c>
      <c r="B10777">
        <v>2</v>
      </c>
      <c r="C10777" t="s">
        <v>80</v>
      </c>
      <c r="D10777" t="s">
        <v>83</v>
      </c>
      <c r="E10777" t="s">
        <v>156</v>
      </c>
      <c r="F10777" t="s">
        <v>29117</v>
      </c>
      <c r="G10777" t="s">
        <v>152</v>
      </c>
      <c r="H10777" t="s">
        <v>153</v>
      </c>
      <c r="I10777" t="s">
        <v>136</v>
      </c>
      <c r="J10777" t="s">
        <v>137</v>
      </c>
      <c r="K10777" t="s">
        <v>138</v>
      </c>
      <c r="L10777" t="s">
        <v>29118</v>
      </c>
      <c r="M10777" t="s">
        <v>29119</v>
      </c>
      <c r="N10777">
        <v>0.67638888799999997</v>
      </c>
      <c r="O10777">
        <v>0</v>
      </c>
      <c r="P10777">
        <v>0</v>
      </c>
      <c r="Q10777">
        <v>0</v>
      </c>
      <c r="R10777">
        <v>0</v>
      </c>
      <c r="S10777">
        <v>3</v>
      </c>
      <c r="T10777">
        <v>0</v>
      </c>
      <c r="U10777">
        <v>0</v>
      </c>
      <c r="V10777">
        <v>0</v>
      </c>
      <c r="W10777">
        <v>0</v>
      </c>
      <c r="X10777">
        <v>0</v>
      </c>
      <c r="Y10777">
        <v>0</v>
      </c>
      <c r="Z10777">
        <v>0</v>
      </c>
      <c r="AA10777">
        <v>90.276032574933339</v>
      </c>
      <c r="AB10777">
        <v>0</v>
      </c>
      <c r="AC10777">
        <v>0</v>
      </c>
      <c r="AD10777">
        <v>0</v>
      </c>
      <c r="AE10777">
        <v>90.276032574933339</v>
      </c>
    </row>
    <row r="10778" spans="1:31" x14ac:dyDescent="0.3">
      <c r="A10778">
        <v>2707547</v>
      </c>
      <c r="B10778">
        <v>1</v>
      </c>
      <c r="C10778" t="s">
        <v>80</v>
      </c>
      <c r="D10778" t="s">
        <v>97</v>
      </c>
      <c r="E10778" t="s">
        <v>145</v>
      </c>
      <c r="F10778" t="s">
        <v>29120</v>
      </c>
      <c r="G10778" t="s">
        <v>181</v>
      </c>
      <c r="H10778" t="s">
        <v>135</v>
      </c>
      <c r="I10778" t="s">
        <v>136</v>
      </c>
      <c r="J10778" t="s">
        <v>137</v>
      </c>
      <c r="K10778" t="s">
        <v>138</v>
      </c>
      <c r="L10778" t="s">
        <v>29121</v>
      </c>
      <c r="M10778" t="s">
        <v>29122</v>
      </c>
      <c r="N10778">
        <v>1.323611111</v>
      </c>
      <c r="O10778">
        <v>0</v>
      </c>
      <c r="P10778">
        <v>1</v>
      </c>
      <c r="Q10778">
        <v>0</v>
      </c>
      <c r="R10778">
        <v>0</v>
      </c>
      <c r="S10778">
        <v>0</v>
      </c>
      <c r="T10778">
        <v>0</v>
      </c>
      <c r="U10778">
        <v>0</v>
      </c>
      <c r="V10778">
        <v>0</v>
      </c>
      <c r="W10778">
        <v>0</v>
      </c>
      <c r="X10778">
        <v>2.5276234369377502E-2</v>
      </c>
      <c r="Y10778">
        <v>0</v>
      </c>
      <c r="Z10778">
        <v>0</v>
      </c>
      <c r="AA10778">
        <v>0</v>
      </c>
      <c r="AB10778">
        <v>0</v>
      </c>
      <c r="AC10778">
        <v>0</v>
      </c>
      <c r="AD10778">
        <v>0</v>
      </c>
      <c r="AE10778">
        <v>2.5276234369377502E-2</v>
      </c>
    </row>
    <row r="10779" spans="1:31" x14ac:dyDescent="0.3">
      <c r="A10779">
        <v>2707796</v>
      </c>
      <c r="B10779">
        <v>1</v>
      </c>
      <c r="C10779" t="s">
        <v>80</v>
      </c>
      <c r="D10779" t="s">
        <v>97</v>
      </c>
      <c r="E10779" t="s">
        <v>132</v>
      </c>
      <c r="F10779" t="s">
        <v>29123</v>
      </c>
      <c r="G10779" t="s">
        <v>134</v>
      </c>
      <c r="H10779" t="s">
        <v>135</v>
      </c>
      <c r="I10779" t="s">
        <v>136</v>
      </c>
      <c r="J10779" t="s">
        <v>137</v>
      </c>
      <c r="K10779" t="s">
        <v>138</v>
      </c>
      <c r="L10779" t="s">
        <v>29124</v>
      </c>
      <c r="M10779" t="s">
        <v>29125</v>
      </c>
      <c r="N10779">
        <v>1.929444444</v>
      </c>
      <c r="O10779">
        <v>0</v>
      </c>
      <c r="P10779">
        <v>3</v>
      </c>
      <c r="Q10779">
        <v>0</v>
      </c>
      <c r="R10779">
        <v>9</v>
      </c>
      <c r="S10779">
        <v>0</v>
      </c>
      <c r="T10779">
        <v>2</v>
      </c>
      <c r="U10779">
        <v>0</v>
      </c>
      <c r="V10779">
        <v>0</v>
      </c>
      <c r="W10779">
        <v>0</v>
      </c>
      <c r="X10779">
        <v>3.3570444602468252</v>
      </c>
      <c r="Y10779">
        <v>0</v>
      </c>
      <c r="Z10779">
        <v>1.7433776537533634</v>
      </c>
      <c r="AA10779">
        <v>0</v>
      </c>
      <c r="AB10779">
        <v>1.4966020268831468</v>
      </c>
      <c r="AC10779">
        <v>0</v>
      </c>
      <c r="AD10779">
        <v>0</v>
      </c>
      <c r="AE10779">
        <v>6.5970241408833354</v>
      </c>
    </row>
    <row r="10780" spans="1:31" x14ac:dyDescent="0.3">
      <c r="A10780">
        <v>2707549</v>
      </c>
      <c r="B10780">
        <v>1</v>
      </c>
      <c r="C10780" t="s">
        <v>81</v>
      </c>
      <c r="D10780" t="s">
        <v>127</v>
      </c>
      <c r="E10780" t="s">
        <v>173</v>
      </c>
      <c r="F10780" t="s">
        <v>5090</v>
      </c>
      <c r="G10780" t="s">
        <v>300</v>
      </c>
      <c r="H10780" t="s">
        <v>153</v>
      </c>
      <c r="I10780" t="s">
        <v>136</v>
      </c>
      <c r="J10780" t="s">
        <v>137</v>
      </c>
      <c r="K10780" t="s">
        <v>210</v>
      </c>
      <c r="L10780" t="s">
        <v>29126</v>
      </c>
      <c r="M10780" t="s">
        <v>29127</v>
      </c>
      <c r="N10780">
        <v>9.625</v>
      </c>
      <c r="O10780">
        <v>37</v>
      </c>
      <c r="P10780">
        <v>5121</v>
      </c>
      <c r="Q10780">
        <v>569</v>
      </c>
      <c r="R10780">
        <v>517</v>
      </c>
      <c r="S10780">
        <v>90</v>
      </c>
      <c r="T10780">
        <v>618</v>
      </c>
      <c r="U10780">
        <v>22</v>
      </c>
      <c r="V10780">
        <v>1</v>
      </c>
      <c r="W10780">
        <v>120.72491079815232</v>
      </c>
      <c r="X10780">
        <v>7820.8103012492602</v>
      </c>
      <c r="Y10780">
        <v>1951.8651079890251</v>
      </c>
      <c r="Z10780">
        <v>974.0672400235577</v>
      </c>
      <c r="AA10780">
        <v>2739.4401692682227</v>
      </c>
      <c r="AB10780">
        <v>3717.2465563295518</v>
      </c>
      <c r="AC10780">
        <v>17823.586005320289</v>
      </c>
      <c r="AD10780">
        <v>8.6381925180118841</v>
      </c>
      <c r="AE10780">
        <v>35156.378483496075</v>
      </c>
    </row>
    <row r="10781" spans="1:31" x14ac:dyDescent="0.3">
      <c r="A10781">
        <v>2708090</v>
      </c>
      <c r="B10781">
        <v>1</v>
      </c>
      <c r="C10781" t="s">
        <v>81</v>
      </c>
      <c r="D10781" t="s">
        <v>115</v>
      </c>
      <c r="E10781" t="s">
        <v>156</v>
      </c>
      <c r="F10781" t="s">
        <v>29128</v>
      </c>
      <c r="G10781" t="s">
        <v>185</v>
      </c>
      <c r="H10781" t="s">
        <v>153</v>
      </c>
      <c r="I10781" t="s">
        <v>136</v>
      </c>
      <c r="J10781" t="s">
        <v>137</v>
      </c>
      <c r="K10781" t="s">
        <v>138</v>
      </c>
      <c r="L10781" t="s">
        <v>29129</v>
      </c>
      <c r="M10781" t="s">
        <v>29130</v>
      </c>
      <c r="N10781">
        <v>4.2686111110000002</v>
      </c>
      <c r="O10781">
        <v>0</v>
      </c>
      <c r="P10781">
        <v>13</v>
      </c>
      <c r="Q10781">
        <v>0</v>
      </c>
      <c r="R10781">
        <v>3</v>
      </c>
      <c r="S10781">
        <v>0</v>
      </c>
      <c r="T10781">
        <v>1</v>
      </c>
      <c r="U10781">
        <v>0</v>
      </c>
      <c r="V10781">
        <v>0</v>
      </c>
      <c r="W10781">
        <v>0</v>
      </c>
      <c r="X10781">
        <v>0</v>
      </c>
      <c r="Y10781">
        <v>0</v>
      </c>
      <c r="Z10781">
        <v>0</v>
      </c>
      <c r="AA10781">
        <v>0</v>
      </c>
      <c r="AB10781">
        <v>0</v>
      </c>
      <c r="AC10781">
        <v>0</v>
      </c>
      <c r="AD10781">
        <v>0</v>
      </c>
      <c r="AE10781">
        <v>0</v>
      </c>
    </row>
    <row r="10782" spans="1:31" x14ac:dyDescent="0.3">
      <c r="A10782">
        <v>2707864</v>
      </c>
      <c r="B10782">
        <v>1</v>
      </c>
      <c r="C10782" t="s">
        <v>80</v>
      </c>
      <c r="D10782" t="s">
        <v>85</v>
      </c>
      <c r="E10782" t="s">
        <v>145</v>
      </c>
      <c r="F10782" t="s">
        <v>29131</v>
      </c>
      <c r="G10782" t="s">
        <v>147</v>
      </c>
      <c r="H10782" t="s">
        <v>135</v>
      </c>
      <c r="I10782" t="s">
        <v>136</v>
      </c>
      <c r="J10782" t="s">
        <v>137</v>
      </c>
      <c r="K10782" t="s">
        <v>138</v>
      </c>
      <c r="L10782" t="s">
        <v>29132</v>
      </c>
      <c r="M10782" t="s">
        <v>29133</v>
      </c>
      <c r="N10782">
        <v>2.628333333</v>
      </c>
      <c r="O10782">
        <v>0</v>
      </c>
      <c r="P10782">
        <v>13</v>
      </c>
      <c r="Q10782">
        <v>0</v>
      </c>
      <c r="R10782">
        <v>0</v>
      </c>
      <c r="S10782">
        <v>0</v>
      </c>
      <c r="T10782">
        <v>1</v>
      </c>
      <c r="U10782">
        <v>0</v>
      </c>
      <c r="V10782">
        <v>0</v>
      </c>
      <c r="W10782">
        <v>0</v>
      </c>
      <c r="X10782">
        <v>6.3695797755418102</v>
      </c>
      <c r="Y10782">
        <v>0</v>
      </c>
      <c r="Z10782">
        <v>0</v>
      </c>
      <c r="AA10782">
        <v>0</v>
      </c>
      <c r="AB10782">
        <v>9.945512835765161</v>
      </c>
      <c r="AC10782">
        <v>0</v>
      </c>
      <c r="AD10782">
        <v>0</v>
      </c>
      <c r="AE10782">
        <v>16.315092611306973</v>
      </c>
    </row>
    <row r="10783" spans="1:31" x14ac:dyDescent="0.3">
      <c r="A10783">
        <v>2707887</v>
      </c>
      <c r="B10783">
        <v>1</v>
      </c>
      <c r="C10783" t="s">
        <v>80</v>
      </c>
      <c r="D10783" t="s">
        <v>92</v>
      </c>
      <c r="E10783" t="s">
        <v>150</v>
      </c>
      <c r="F10783" t="s">
        <v>23588</v>
      </c>
      <c r="G10783" t="s">
        <v>209</v>
      </c>
      <c r="H10783" t="s">
        <v>153</v>
      </c>
      <c r="I10783" t="s">
        <v>136</v>
      </c>
      <c r="J10783" t="s">
        <v>137</v>
      </c>
      <c r="K10783" t="s">
        <v>210</v>
      </c>
      <c r="L10783" t="s">
        <v>29134</v>
      </c>
      <c r="M10783" t="s">
        <v>29012</v>
      </c>
      <c r="N10783">
        <v>5.1133333329999999</v>
      </c>
      <c r="O10783">
        <v>11</v>
      </c>
      <c r="P10783">
        <v>3412</v>
      </c>
      <c r="Q10783">
        <v>17</v>
      </c>
      <c r="R10783">
        <v>463</v>
      </c>
      <c r="S10783">
        <v>32</v>
      </c>
      <c r="T10783">
        <v>453</v>
      </c>
      <c r="U10783">
        <v>1</v>
      </c>
      <c r="V10783">
        <v>0</v>
      </c>
      <c r="W10783">
        <v>641.0616294788731</v>
      </c>
      <c r="X10783">
        <v>4900.4951721919751</v>
      </c>
      <c r="Y10783">
        <v>215.7380604057488</v>
      </c>
      <c r="Z10783">
        <v>978.5055772860245</v>
      </c>
      <c r="AA10783">
        <v>1160.235515227871</v>
      </c>
      <c r="AB10783">
        <v>2097.6473438426392</v>
      </c>
      <c r="AC10783">
        <v>311.75553861167663</v>
      </c>
      <c r="AD10783">
        <v>0</v>
      </c>
      <c r="AE10783">
        <v>10305.438837044807</v>
      </c>
    </row>
    <row r="10784" spans="1:31" x14ac:dyDescent="0.3">
      <c r="A10784">
        <v>2708551</v>
      </c>
      <c r="B10784">
        <v>1</v>
      </c>
      <c r="C10784" t="s">
        <v>80</v>
      </c>
      <c r="D10784" t="s">
        <v>99</v>
      </c>
      <c r="E10784" t="s">
        <v>161</v>
      </c>
      <c r="F10784" t="s">
        <v>4979</v>
      </c>
      <c r="G10784" t="s">
        <v>163</v>
      </c>
      <c r="H10784" t="s">
        <v>135</v>
      </c>
      <c r="I10784" t="s">
        <v>136</v>
      </c>
      <c r="J10784" t="s">
        <v>137</v>
      </c>
      <c r="K10784" t="s">
        <v>138</v>
      </c>
      <c r="L10784" t="s">
        <v>29135</v>
      </c>
      <c r="M10784" t="s">
        <v>29136</v>
      </c>
      <c r="N10784">
        <v>2.4733333329999998</v>
      </c>
      <c r="O10784">
        <v>0</v>
      </c>
      <c r="P10784">
        <v>44</v>
      </c>
      <c r="Q10784">
        <v>0</v>
      </c>
      <c r="R10784">
        <v>0</v>
      </c>
      <c r="S10784">
        <v>0</v>
      </c>
      <c r="T10784">
        <v>6</v>
      </c>
      <c r="U10784">
        <v>0</v>
      </c>
      <c r="V10784">
        <v>0</v>
      </c>
      <c r="W10784">
        <v>0</v>
      </c>
      <c r="X10784">
        <v>8.9481163348872155</v>
      </c>
      <c r="Y10784">
        <v>0</v>
      </c>
      <c r="Z10784">
        <v>0</v>
      </c>
      <c r="AA10784">
        <v>0</v>
      </c>
      <c r="AB10784">
        <v>2.1894440368691002</v>
      </c>
      <c r="AC10784">
        <v>0</v>
      </c>
      <c r="AD10784">
        <v>0</v>
      </c>
      <c r="AE10784">
        <v>11.137560371756315</v>
      </c>
    </row>
    <row r="10785" spans="1:31" x14ac:dyDescent="0.3">
      <c r="A10785">
        <v>2708150</v>
      </c>
      <c r="B10785">
        <v>1</v>
      </c>
      <c r="C10785" t="s">
        <v>80</v>
      </c>
      <c r="D10785" t="s">
        <v>96</v>
      </c>
      <c r="E10785" t="s">
        <v>156</v>
      </c>
      <c r="F10785" t="s">
        <v>29137</v>
      </c>
      <c r="G10785" t="s">
        <v>185</v>
      </c>
      <c r="H10785" t="s">
        <v>153</v>
      </c>
      <c r="I10785" t="s">
        <v>136</v>
      </c>
      <c r="J10785" t="s">
        <v>137</v>
      </c>
      <c r="K10785" t="s">
        <v>138</v>
      </c>
      <c r="L10785" t="s">
        <v>29138</v>
      </c>
      <c r="M10785" t="s">
        <v>29139</v>
      </c>
      <c r="N10785">
        <v>2.6030555550000001</v>
      </c>
      <c r="O10785">
        <v>0</v>
      </c>
      <c r="P10785">
        <v>207</v>
      </c>
      <c r="Q10785">
        <v>0</v>
      </c>
      <c r="R10785">
        <v>2</v>
      </c>
      <c r="S10785">
        <v>0</v>
      </c>
      <c r="T10785">
        <v>18</v>
      </c>
      <c r="U10785">
        <v>0</v>
      </c>
      <c r="V10785">
        <v>0</v>
      </c>
      <c r="W10785">
        <v>0</v>
      </c>
      <c r="X10785">
        <v>88.065846498196549</v>
      </c>
      <c r="Y10785">
        <v>0</v>
      </c>
      <c r="Z10785">
        <v>0</v>
      </c>
      <c r="AA10785">
        <v>0</v>
      </c>
      <c r="AB10785">
        <v>21.779609397736067</v>
      </c>
      <c r="AC10785">
        <v>0</v>
      </c>
      <c r="AD10785">
        <v>0</v>
      </c>
      <c r="AE10785">
        <v>109.84545589593262</v>
      </c>
    </row>
    <row r="10786" spans="1:31" x14ac:dyDescent="0.3">
      <c r="A10786">
        <v>2708173</v>
      </c>
      <c r="B10786">
        <v>1</v>
      </c>
      <c r="C10786" t="s">
        <v>80</v>
      </c>
      <c r="D10786" t="s">
        <v>107</v>
      </c>
      <c r="E10786" t="s">
        <v>156</v>
      </c>
      <c r="F10786" t="s">
        <v>29140</v>
      </c>
      <c r="G10786" t="s">
        <v>348</v>
      </c>
      <c r="H10786" t="s">
        <v>153</v>
      </c>
      <c r="I10786" t="s">
        <v>136</v>
      </c>
      <c r="J10786" t="s">
        <v>137</v>
      </c>
      <c r="K10786" t="s">
        <v>138</v>
      </c>
      <c r="L10786" t="s">
        <v>29141</v>
      </c>
      <c r="M10786" t="s">
        <v>29142</v>
      </c>
      <c r="N10786">
        <v>4.6052777770000004</v>
      </c>
      <c r="O10786">
        <v>0</v>
      </c>
      <c r="P10786">
        <v>582</v>
      </c>
      <c r="Q10786">
        <v>0</v>
      </c>
      <c r="R10786">
        <v>6</v>
      </c>
      <c r="S10786">
        <v>0</v>
      </c>
      <c r="T10786">
        <v>34</v>
      </c>
      <c r="U10786">
        <v>0</v>
      </c>
      <c r="V10786">
        <v>0</v>
      </c>
      <c r="W10786">
        <v>0</v>
      </c>
      <c r="X10786">
        <v>311.10863140356037</v>
      </c>
      <c r="Y10786">
        <v>0</v>
      </c>
      <c r="Z10786">
        <v>2.1006143540448874</v>
      </c>
      <c r="AA10786">
        <v>0</v>
      </c>
      <c r="AB10786">
        <v>69.404292035962015</v>
      </c>
      <c r="AC10786">
        <v>0</v>
      </c>
      <c r="AD10786">
        <v>0</v>
      </c>
      <c r="AE10786">
        <v>382.61353779356728</v>
      </c>
    </row>
    <row r="10787" spans="1:31" x14ac:dyDescent="0.3">
      <c r="A10787">
        <v>2707509</v>
      </c>
      <c r="B10787">
        <v>1</v>
      </c>
      <c r="C10787" t="s">
        <v>80</v>
      </c>
      <c r="D10787" t="s">
        <v>90</v>
      </c>
      <c r="E10787" t="s">
        <v>200</v>
      </c>
      <c r="F10787" t="s">
        <v>29143</v>
      </c>
      <c r="G10787" t="s">
        <v>543</v>
      </c>
      <c r="H10787" t="s">
        <v>135</v>
      </c>
      <c r="I10787" t="s">
        <v>136</v>
      </c>
      <c r="J10787" t="s">
        <v>137</v>
      </c>
      <c r="K10787" t="s">
        <v>138</v>
      </c>
      <c r="L10787" t="s">
        <v>29144</v>
      </c>
      <c r="M10787" t="s">
        <v>29145</v>
      </c>
      <c r="N10787">
        <v>1.936666666</v>
      </c>
      <c r="O10787">
        <v>0</v>
      </c>
      <c r="P10787">
        <v>88</v>
      </c>
      <c r="Q10787">
        <v>0</v>
      </c>
      <c r="R10787">
        <v>0</v>
      </c>
      <c r="S10787">
        <v>0</v>
      </c>
      <c r="T10787">
        <v>4</v>
      </c>
      <c r="U10787">
        <v>0</v>
      </c>
      <c r="V10787">
        <v>0</v>
      </c>
      <c r="W10787">
        <v>0</v>
      </c>
      <c r="X10787">
        <v>26.377201133770598</v>
      </c>
      <c r="Y10787">
        <v>0</v>
      </c>
      <c r="Z10787">
        <v>0</v>
      </c>
      <c r="AA10787">
        <v>0</v>
      </c>
      <c r="AB10787">
        <v>3.2809272487896246</v>
      </c>
      <c r="AC10787">
        <v>0</v>
      </c>
      <c r="AD10787">
        <v>0</v>
      </c>
      <c r="AE10787">
        <v>29.658128382560221</v>
      </c>
    </row>
    <row r="10788" spans="1:31" x14ac:dyDescent="0.3">
      <c r="A10788">
        <v>2708050</v>
      </c>
      <c r="B10788">
        <v>1</v>
      </c>
      <c r="C10788" t="s">
        <v>80</v>
      </c>
      <c r="D10788" t="s">
        <v>108</v>
      </c>
      <c r="E10788" t="s">
        <v>150</v>
      </c>
      <c r="F10788" t="s">
        <v>29146</v>
      </c>
      <c r="G10788" t="s">
        <v>142</v>
      </c>
      <c r="H10788" t="s">
        <v>153</v>
      </c>
      <c r="I10788" t="s">
        <v>136</v>
      </c>
      <c r="J10788" t="s">
        <v>5</v>
      </c>
      <c r="K10788" t="s">
        <v>138</v>
      </c>
      <c r="L10788" t="s">
        <v>29147</v>
      </c>
      <c r="M10788" t="s">
        <v>29148</v>
      </c>
      <c r="N10788">
        <v>0.75277777700000004</v>
      </c>
      <c r="O10788">
        <v>0</v>
      </c>
      <c r="P10788">
        <v>3638</v>
      </c>
      <c r="Q10788">
        <v>3</v>
      </c>
      <c r="R10788">
        <v>799</v>
      </c>
      <c r="S10788">
        <v>27</v>
      </c>
      <c r="T10788">
        <v>610</v>
      </c>
      <c r="U10788">
        <v>0</v>
      </c>
      <c r="V10788">
        <v>0</v>
      </c>
      <c r="W10788">
        <v>0</v>
      </c>
      <c r="X10788">
        <v>384.01061812235798</v>
      </c>
      <c r="Y10788">
        <v>25.714485649817231</v>
      </c>
      <c r="Z10788">
        <v>95.632096857277517</v>
      </c>
      <c r="AA10788">
        <v>97.828796652880598</v>
      </c>
      <c r="AB10788">
        <v>194.30227990394141</v>
      </c>
      <c r="AC10788">
        <v>0</v>
      </c>
      <c r="AD10788">
        <v>0</v>
      </c>
      <c r="AE10788">
        <v>797.48827718627479</v>
      </c>
    </row>
    <row r="10789" spans="1:31" x14ac:dyDescent="0.3">
      <c r="A10789">
        <v>2708027</v>
      </c>
      <c r="B10789">
        <v>1</v>
      </c>
      <c r="C10789" t="s">
        <v>80</v>
      </c>
      <c r="D10789" t="s">
        <v>93</v>
      </c>
      <c r="E10789" t="s">
        <v>150</v>
      </c>
      <c r="F10789" t="s">
        <v>10845</v>
      </c>
      <c r="G10789" t="s">
        <v>152</v>
      </c>
      <c r="H10789" t="s">
        <v>153</v>
      </c>
      <c r="I10789" t="s">
        <v>136</v>
      </c>
      <c r="J10789" t="s">
        <v>137</v>
      </c>
      <c r="K10789" t="s">
        <v>138</v>
      </c>
      <c r="L10789" t="s">
        <v>29149</v>
      </c>
      <c r="M10789" t="s">
        <v>29150</v>
      </c>
      <c r="N10789">
        <v>0.77500000000000002</v>
      </c>
      <c r="O10789">
        <v>1</v>
      </c>
      <c r="P10789">
        <v>1078</v>
      </c>
      <c r="Q10789">
        <v>2</v>
      </c>
      <c r="R10789">
        <v>83</v>
      </c>
      <c r="S10789">
        <v>6</v>
      </c>
      <c r="T10789">
        <v>248</v>
      </c>
      <c r="U10789">
        <v>1</v>
      </c>
      <c r="V10789">
        <v>3</v>
      </c>
      <c r="W10789">
        <v>9.9815582405775505</v>
      </c>
      <c r="X10789">
        <v>118.25942806742916</v>
      </c>
      <c r="Y10789">
        <v>5.8223268365469742</v>
      </c>
      <c r="Z10789">
        <v>26.766988665710986</v>
      </c>
      <c r="AA10789">
        <v>25.899825250456303</v>
      </c>
      <c r="AB10789">
        <v>102.40743906801428</v>
      </c>
      <c r="AC10789">
        <v>45.124990281277334</v>
      </c>
      <c r="AD10789">
        <v>3.7744562906680503</v>
      </c>
      <c r="AE10789">
        <v>338.03701270068069</v>
      </c>
    </row>
    <row r="10790" spans="1:31" x14ac:dyDescent="0.3">
      <c r="A10790">
        <v>2707572</v>
      </c>
      <c r="B10790">
        <v>1</v>
      </c>
      <c r="C10790" t="s">
        <v>81</v>
      </c>
      <c r="D10790" t="s">
        <v>128</v>
      </c>
      <c r="E10790" t="s">
        <v>156</v>
      </c>
      <c r="F10790" t="s">
        <v>15107</v>
      </c>
      <c r="G10790" t="s">
        <v>185</v>
      </c>
      <c r="H10790" t="s">
        <v>153</v>
      </c>
      <c r="I10790" t="s">
        <v>136</v>
      </c>
      <c r="J10790" t="s">
        <v>137</v>
      </c>
      <c r="K10790" t="s">
        <v>138</v>
      </c>
      <c r="L10790" t="s">
        <v>29151</v>
      </c>
      <c r="M10790" t="s">
        <v>29152</v>
      </c>
      <c r="N10790">
        <v>2.7197222220000001</v>
      </c>
      <c r="O10790">
        <v>7</v>
      </c>
      <c r="P10790">
        <v>187</v>
      </c>
      <c r="Q10790">
        <v>2</v>
      </c>
      <c r="R10790">
        <v>15</v>
      </c>
      <c r="S10790">
        <v>13</v>
      </c>
      <c r="T10790">
        <v>8</v>
      </c>
      <c r="U10790">
        <v>0</v>
      </c>
      <c r="V10790">
        <v>0</v>
      </c>
      <c r="W10790">
        <v>3.169552234234962</v>
      </c>
      <c r="X10790">
        <v>58.886910154270112</v>
      </c>
      <c r="Y10790">
        <v>0.75954870295026344</v>
      </c>
      <c r="Z10790">
        <v>2.5045423426978357</v>
      </c>
      <c r="AA10790">
        <v>211.9949057226934</v>
      </c>
      <c r="AB10790">
        <v>9.7595272112196785</v>
      </c>
      <c r="AC10790">
        <v>0</v>
      </c>
      <c r="AD10790">
        <v>0</v>
      </c>
      <c r="AE10790">
        <v>287.07498636806628</v>
      </c>
    </row>
    <row r="10791" spans="1:31" x14ac:dyDescent="0.3">
      <c r="A10791">
        <v>2708319</v>
      </c>
      <c r="B10791">
        <v>1</v>
      </c>
      <c r="C10791" t="s">
        <v>81</v>
      </c>
      <c r="D10791" t="s">
        <v>127</v>
      </c>
      <c r="E10791" t="s">
        <v>156</v>
      </c>
      <c r="F10791" t="s">
        <v>28874</v>
      </c>
      <c r="G10791" t="s">
        <v>152</v>
      </c>
      <c r="H10791" t="s">
        <v>153</v>
      </c>
      <c r="I10791" t="s">
        <v>136</v>
      </c>
      <c r="J10791" t="s">
        <v>137</v>
      </c>
      <c r="K10791" t="s">
        <v>138</v>
      </c>
      <c r="L10791" t="s">
        <v>29153</v>
      </c>
      <c r="M10791" t="s">
        <v>29154</v>
      </c>
      <c r="N10791">
        <v>6.1916666659999997</v>
      </c>
      <c r="O10791">
        <v>0</v>
      </c>
      <c r="P10791">
        <v>468</v>
      </c>
      <c r="Q10791">
        <v>32</v>
      </c>
      <c r="R10791">
        <v>61</v>
      </c>
      <c r="S10791">
        <v>3</v>
      </c>
      <c r="T10791">
        <v>31</v>
      </c>
      <c r="U10791">
        <v>0</v>
      </c>
      <c r="V10791">
        <v>0</v>
      </c>
      <c r="W10791">
        <v>0</v>
      </c>
      <c r="X10791">
        <v>490.52162283942124</v>
      </c>
      <c r="Y10791">
        <v>60.197394106497171</v>
      </c>
      <c r="Z10791">
        <v>56.00595978695209</v>
      </c>
      <c r="AA10791">
        <v>232.60628100189285</v>
      </c>
      <c r="AB10791">
        <v>50.681053578922103</v>
      </c>
      <c r="AC10791">
        <v>0</v>
      </c>
      <c r="AD10791">
        <v>0</v>
      </c>
      <c r="AE10791">
        <v>890.01231131368536</v>
      </c>
    </row>
    <row r="10792" spans="1:31" x14ac:dyDescent="0.3">
      <c r="A10792">
        <v>2708651</v>
      </c>
      <c r="B10792">
        <v>1</v>
      </c>
      <c r="C10792" t="s">
        <v>80</v>
      </c>
      <c r="D10792" t="s">
        <v>90</v>
      </c>
      <c r="E10792" t="s">
        <v>161</v>
      </c>
      <c r="F10792" t="s">
        <v>29155</v>
      </c>
      <c r="G10792" t="s">
        <v>409</v>
      </c>
      <c r="H10792" t="s">
        <v>135</v>
      </c>
      <c r="I10792" t="s">
        <v>136</v>
      </c>
      <c r="J10792" t="s">
        <v>137</v>
      </c>
      <c r="K10792" t="s">
        <v>138</v>
      </c>
      <c r="L10792" t="s">
        <v>29156</v>
      </c>
      <c r="M10792" t="s">
        <v>29157</v>
      </c>
      <c r="N10792">
        <v>3.9069444440000001</v>
      </c>
      <c r="O10792">
        <v>0</v>
      </c>
      <c r="P10792">
        <v>136</v>
      </c>
      <c r="Q10792">
        <v>0</v>
      </c>
      <c r="R10792">
        <v>0</v>
      </c>
      <c r="S10792">
        <v>0</v>
      </c>
      <c r="T10792">
        <v>10</v>
      </c>
      <c r="U10792">
        <v>0</v>
      </c>
      <c r="V10792">
        <v>0</v>
      </c>
      <c r="W10792">
        <v>0</v>
      </c>
      <c r="X10792">
        <v>98.065279186361977</v>
      </c>
      <c r="Y10792">
        <v>0</v>
      </c>
      <c r="Z10792">
        <v>0</v>
      </c>
      <c r="AA10792">
        <v>0</v>
      </c>
      <c r="AB10792">
        <v>4.1844854279292498</v>
      </c>
      <c r="AC10792">
        <v>0</v>
      </c>
      <c r="AD10792">
        <v>0</v>
      </c>
      <c r="AE10792">
        <v>102.24976461429122</v>
      </c>
    </row>
    <row r="10793" spans="1:31" x14ac:dyDescent="0.3">
      <c r="A10793">
        <v>2708259</v>
      </c>
      <c r="B10793">
        <v>1</v>
      </c>
      <c r="C10793" t="s">
        <v>80</v>
      </c>
      <c r="D10793" t="s">
        <v>94</v>
      </c>
      <c r="E10793" t="s">
        <v>132</v>
      </c>
      <c r="F10793" t="s">
        <v>20021</v>
      </c>
      <c r="G10793" t="s">
        <v>134</v>
      </c>
      <c r="H10793" t="s">
        <v>135</v>
      </c>
      <c r="I10793" t="s">
        <v>136</v>
      </c>
      <c r="J10793" t="s">
        <v>137</v>
      </c>
      <c r="K10793" t="s">
        <v>138</v>
      </c>
      <c r="L10793" t="s">
        <v>29158</v>
      </c>
      <c r="M10793" t="s">
        <v>29159</v>
      </c>
      <c r="N10793">
        <v>1.362222222</v>
      </c>
      <c r="O10793">
        <v>0</v>
      </c>
      <c r="P10793">
        <v>141</v>
      </c>
      <c r="Q10793">
        <v>0</v>
      </c>
      <c r="R10793">
        <v>8</v>
      </c>
      <c r="S10793">
        <v>0</v>
      </c>
      <c r="T10793">
        <v>8</v>
      </c>
      <c r="U10793">
        <v>0</v>
      </c>
      <c r="V10793">
        <v>0</v>
      </c>
      <c r="W10793">
        <v>0</v>
      </c>
      <c r="X10793">
        <v>34.727470409251431</v>
      </c>
      <c r="Y10793">
        <v>0</v>
      </c>
      <c r="Z10793">
        <v>4.4592711693682565</v>
      </c>
      <c r="AA10793">
        <v>0</v>
      </c>
      <c r="AB10793">
        <v>4.5722861875585012</v>
      </c>
      <c r="AC10793">
        <v>0</v>
      </c>
      <c r="AD10793">
        <v>0</v>
      </c>
      <c r="AE10793">
        <v>43.759027766178193</v>
      </c>
    </row>
    <row r="10794" spans="1:31" x14ac:dyDescent="0.3">
      <c r="A10794">
        <v>2707632</v>
      </c>
      <c r="B10794">
        <v>1</v>
      </c>
      <c r="C10794" t="s">
        <v>80</v>
      </c>
      <c r="D10794" t="s">
        <v>93</v>
      </c>
      <c r="E10794" t="s">
        <v>161</v>
      </c>
      <c r="F10794" t="s">
        <v>29160</v>
      </c>
      <c r="G10794" t="s">
        <v>163</v>
      </c>
      <c r="H10794" t="s">
        <v>135</v>
      </c>
      <c r="I10794" t="s">
        <v>136</v>
      </c>
      <c r="J10794" t="s">
        <v>137</v>
      </c>
      <c r="K10794" t="s">
        <v>138</v>
      </c>
      <c r="L10794" t="s">
        <v>29161</v>
      </c>
      <c r="M10794" t="s">
        <v>29162</v>
      </c>
      <c r="N10794">
        <v>0.70444444399999995</v>
      </c>
      <c r="O10794">
        <v>0</v>
      </c>
      <c r="P10794">
        <v>0</v>
      </c>
      <c r="Q10794">
        <v>0</v>
      </c>
      <c r="R10794">
        <v>3</v>
      </c>
      <c r="S10794">
        <v>0</v>
      </c>
      <c r="T10794">
        <v>0</v>
      </c>
      <c r="U10794">
        <v>0</v>
      </c>
      <c r="V10794">
        <v>0</v>
      </c>
      <c r="W10794">
        <v>0</v>
      </c>
      <c r="X10794">
        <v>0</v>
      </c>
      <c r="Y10794">
        <v>0</v>
      </c>
      <c r="Z10794">
        <v>3.80407956933312</v>
      </c>
      <c r="AA10794">
        <v>0</v>
      </c>
      <c r="AB10794">
        <v>0</v>
      </c>
      <c r="AC10794">
        <v>0</v>
      </c>
      <c r="AD10794">
        <v>0</v>
      </c>
      <c r="AE10794">
        <v>3.80407956933312</v>
      </c>
    </row>
    <row r="10795" spans="1:31" x14ac:dyDescent="0.3">
      <c r="A10795">
        <v>2708697</v>
      </c>
      <c r="B10795">
        <v>1</v>
      </c>
      <c r="C10795" t="s">
        <v>80</v>
      </c>
      <c r="D10795" t="s">
        <v>100</v>
      </c>
      <c r="E10795" t="s">
        <v>156</v>
      </c>
      <c r="F10795" t="s">
        <v>2575</v>
      </c>
      <c r="G10795" t="s">
        <v>185</v>
      </c>
      <c r="H10795" t="s">
        <v>153</v>
      </c>
      <c r="I10795" t="s">
        <v>136</v>
      </c>
      <c r="J10795" t="s">
        <v>137</v>
      </c>
      <c r="K10795" t="s">
        <v>138</v>
      </c>
      <c r="L10795" t="s">
        <v>29163</v>
      </c>
      <c r="M10795" t="s">
        <v>29164</v>
      </c>
      <c r="N10795">
        <v>3.3630555549999999</v>
      </c>
      <c r="O10795">
        <v>0</v>
      </c>
      <c r="P10795">
        <v>46</v>
      </c>
      <c r="Q10795">
        <v>0</v>
      </c>
      <c r="R10795">
        <v>7</v>
      </c>
      <c r="S10795">
        <v>0</v>
      </c>
      <c r="T10795">
        <v>1</v>
      </c>
      <c r="U10795">
        <v>0</v>
      </c>
      <c r="V10795">
        <v>0</v>
      </c>
      <c r="W10795">
        <v>0</v>
      </c>
      <c r="X10795">
        <v>106.38312518347897</v>
      </c>
      <c r="Y10795">
        <v>0</v>
      </c>
      <c r="Z10795">
        <v>3.3341248885347632</v>
      </c>
      <c r="AA10795">
        <v>0</v>
      </c>
      <c r="AB10795">
        <v>1.3488280721787067</v>
      </c>
      <c r="AC10795">
        <v>0</v>
      </c>
      <c r="AD10795">
        <v>0</v>
      </c>
      <c r="AE10795">
        <v>111.06607814419243</v>
      </c>
    </row>
    <row r="10796" spans="1:31" x14ac:dyDescent="0.3">
      <c r="A10796">
        <v>2708614</v>
      </c>
      <c r="B10796">
        <v>1</v>
      </c>
      <c r="C10796" t="s">
        <v>80</v>
      </c>
      <c r="D10796" t="s">
        <v>107</v>
      </c>
      <c r="E10796" t="s">
        <v>213</v>
      </c>
      <c r="F10796" t="s">
        <v>29165</v>
      </c>
      <c r="G10796" t="s">
        <v>152</v>
      </c>
      <c r="H10796" t="s">
        <v>153</v>
      </c>
      <c r="I10796" t="s">
        <v>136</v>
      </c>
      <c r="J10796" t="s">
        <v>137</v>
      </c>
      <c r="K10796" t="s">
        <v>138</v>
      </c>
      <c r="L10796" t="s">
        <v>29166</v>
      </c>
      <c r="M10796" t="s">
        <v>29167</v>
      </c>
      <c r="N10796">
        <v>1.221666666</v>
      </c>
      <c r="O10796">
        <v>0</v>
      </c>
      <c r="P10796">
        <v>842</v>
      </c>
      <c r="Q10796">
        <v>0</v>
      </c>
      <c r="R10796">
        <v>0</v>
      </c>
      <c r="S10796">
        <v>1</v>
      </c>
      <c r="T10796">
        <v>74</v>
      </c>
      <c r="U10796">
        <v>0</v>
      </c>
      <c r="V10796">
        <v>1</v>
      </c>
      <c r="W10796">
        <v>0</v>
      </c>
      <c r="X10796">
        <v>72.858780251360443</v>
      </c>
      <c r="Y10796">
        <v>0</v>
      </c>
      <c r="Z10796">
        <v>0</v>
      </c>
      <c r="AA10796">
        <v>1.9439229163123126</v>
      </c>
      <c r="AB10796">
        <v>18.421026182590829</v>
      </c>
      <c r="AC10796">
        <v>0</v>
      </c>
      <c r="AD10796">
        <v>3.9936481693069501</v>
      </c>
      <c r="AE10796">
        <v>97.217377519570547</v>
      </c>
    </row>
    <row r="10797" spans="1:31" x14ac:dyDescent="0.3">
      <c r="A10797">
        <v>2708365</v>
      </c>
      <c r="B10797">
        <v>1</v>
      </c>
      <c r="C10797" t="s">
        <v>80</v>
      </c>
      <c r="D10797" t="s">
        <v>92</v>
      </c>
      <c r="E10797" t="s">
        <v>132</v>
      </c>
      <c r="F10797" t="s">
        <v>29168</v>
      </c>
      <c r="G10797" t="s">
        <v>134</v>
      </c>
      <c r="H10797" t="s">
        <v>135</v>
      </c>
      <c r="I10797" t="s">
        <v>136</v>
      </c>
      <c r="J10797" t="s">
        <v>137</v>
      </c>
      <c r="K10797" t="s">
        <v>138</v>
      </c>
      <c r="L10797" t="s">
        <v>29169</v>
      </c>
      <c r="M10797" t="s">
        <v>29170</v>
      </c>
      <c r="N10797">
        <v>2.7966666660000001</v>
      </c>
      <c r="O10797">
        <v>0</v>
      </c>
      <c r="P10797">
        <v>43</v>
      </c>
      <c r="Q10797">
        <v>0</v>
      </c>
      <c r="R10797">
        <v>1</v>
      </c>
      <c r="S10797">
        <v>0</v>
      </c>
      <c r="T10797">
        <v>5</v>
      </c>
      <c r="U10797">
        <v>0</v>
      </c>
      <c r="V10797">
        <v>0</v>
      </c>
      <c r="W10797">
        <v>0</v>
      </c>
      <c r="X10797">
        <v>22.373596293438158</v>
      </c>
      <c r="Y10797">
        <v>0</v>
      </c>
      <c r="Z10797">
        <v>1.5499064460718799</v>
      </c>
      <c r="AA10797">
        <v>0</v>
      </c>
      <c r="AB10797">
        <v>10.780478508812958</v>
      </c>
      <c r="AC10797">
        <v>0</v>
      </c>
      <c r="AD10797">
        <v>0</v>
      </c>
      <c r="AE10797">
        <v>34.703981248322997</v>
      </c>
    </row>
    <row r="10798" spans="1:31" x14ac:dyDescent="0.3">
      <c r="A10798">
        <v>2708010</v>
      </c>
      <c r="B10798">
        <v>1</v>
      </c>
      <c r="C10798" t="s">
        <v>80</v>
      </c>
      <c r="D10798" t="s">
        <v>95</v>
      </c>
      <c r="E10798" t="s">
        <v>156</v>
      </c>
      <c r="F10798" t="s">
        <v>10159</v>
      </c>
      <c r="G10798" t="s">
        <v>185</v>
      </c>
      <c r="H10798" t="s">
        <v>153</v>
      </c>
      <c r="I10798" t="s">
        <v>136</v>
      </c>
      <c r="J10798" t="s">
        <v>137</v>
      </c>
      <c r="K10798" t="s">
        <v>138</v>
      </c>
      <c r="L10798" t="s">
        <v>29171</v>
      </c>
      <c r="M10798" t="s">
        <v>29172</v>
      </c>
      <c r="N10798">
        <v>1.7666666660000001</v>
      </c>
      <c r="O10798">
        <v>1</v>
      </c>
      <c r="P10798">
        <v>0</v>
      </c>
      <c r="Q10798">
        <v>2</v>
      </c>
      <c r="R10798">
        <v>0</v>
      </c>
      <c r="S10798">
        <v>4</v>
      </c>
      <c r="T10798">
        <v>0</v>
      </c>
      <c r="U10798">
        <v>0</v>
      </c>
      <c r="V10798">
        <v>0</v>
      </c>
      <c r="W10798">
        <v>0.37001792937833333</v>
      </c>
      <c r="X10798">
        <v>0</v>
      </c>
      <c r="Y10798">
        <v>1.9471583377337081</v>
      </c>
      <c r="Z10798">
        <v>0</v>
      </c>
      <c r="AA10798">
        <v>40.845831329517409</v>
      </c>
      <c r="AB10798">
        <v>0</v>
      </c>
      <c r="AC10798">
        <v>0</v>
      </c>
      <c r="AD10798">
        <v>0</v>
      </c>
      <c r="AE10798">
        <v>43.163007596629448</v>
      </c>
    </row>
    <row r="10799" spans="1:31" x14ac:dyDescent="0.3">
      <c r="A10799">
        <v>2707678</v>
      </c>
      <c r="B10799">
        <v>1</v>
      </c>
      <c r="C10799" t="s">
        <v>80</v>
      </c>
      <c r="D10799" t="s">
        <v>97</v>
      </c>
      <c r="E10799" t="s">
        <v>145</v>
      </c>
      <c r="F10799" t="s">
        <v>29173</v>
      </c>
      <c r="G10799" t="s">
        <v>147</v>
      </c>
      <c r="H10799" t="s">
        <v>135</v>
      </c>
      <c r="I10799" t="s">
        <v>136</v>
      </c>
      <c r="J10799" t="s">
        <v>137</v>
      </c>
      <c r="K10799" t="s">
        <v>138</v>
      </c>
      <c r="L10799" t="s">
        <v>29174</v>
      </c>
      <c r="M10799" t="s">
        <v>29175</v>
      </c>
      <c r="N10799">
        <v>3.0191666659999998</v>
      </c>
      <c r="O10799">
        <v>0</v>
      </c>
      <c r="P10799">
        <v>0</v>
      </c>
      <c r="Q10799">
        <v>0</v>
      </c>
      <c r="R10799">
        <v>1</v>
      </c>
      <c r="S10799">
        <v>0</v>
      </c>
      <c r="T10799">
        <v>0</v>
      </c>
      <c r="U10799">
        <v>0</v>
      </c>
      <c r="V10799">
        <v>0</v>
      </c>
      <c r="W10799">
        <v>0</v>
      </c>
      <c r="X10799">
        <v>0</v>
      </c>
      <c r="Y10799">
        <v>0</v>
      </c>
      <c r="Z10799">
        <v>1.6792400560090233</v>
      </c>
      <c r="AA10799">
        <v>0</v>
      </c>
      <c r="AB10799">
        <v>0</v>
      </c>
      <c r="AC10799">
        <v>0</v>
      </c>
      <c r="AD10799">
        <v>0</v>
      </c>
      <c r="AE10799">
        <v>1.6792400560090233</v>
      </c>
    </row>
    <row r="10800" spans="1:31" x14ac:dyDescent="0.3">
      <c r="A10800">
        <v>2707818</v>
      </c>
      <c r="B10800">
        <v>1</v>
      </c>
      <c r="C10800" t="s">
        <v>80</v>
      </c>
      <c r="D10800" t="s">
        <v>96</v>
      </c>
      <c r="E10800" t="s">
        <v>161</v>
      </c>
      <c r="F10800" t="s">
        <v>22728</v>
      </c>
      <c r="G10800" t="s">
        <v>163</v>
      </c>
      <c r="H10800" t="s">
        <v>135</v>
      </c>
      <c r="I10800" t="s">
        <v>136</v>
      </c>
      <c r="J10800" t="s">
        <v>137</v>
      </c>
      <c r="K10800" t="s">
        <v>138</v>
      </c>
      <c r="L10800" t="s">
        <v>29176</v>
      </c>
      <c r="M10800" t="s">
        <v>29177</v>
      </c>
      <c r="N10800">
        <v>5.4122222219999996</v>
      </c>
      <c r="O10800">
        <v>0</v>
      </c>
      <c r="P10800">
        <v>53</v>
      </c>
      <c r="Q10800">
        <v>0</v>
      </c>
      <c r="R10800">
        <v>0</v>
      </c>
      <c r="S10800">
        <v>0</v>
      </c>
      <c r="T10800">
        <v>17</v>
      </c>
      <c r="U10800">
        <v>0</v>
      </c>
      <c r="V10800">
        <v>0</v>
      </c>
      <c r="W10800">
        <v>0</v>
      </c>
      <c r="X10800">
        <v>50.419076131293004</v>
      </c>
      <c r="Y10800">
        <v>0</v>
      </c>
      <c r="Z10800">
        <v>0</v>
      </c>
      <c r="AA10800">
        <v>0</v>
      </c>
      <c r="AB10800">
        <v>119.77976294794482</v>
      </c>
      <c r="AC10800">
        <v>0</v>
      </c>
      <c r="AD10800">
        <v>0</v>
      </c>
      <c r="AE10800">
        <v>170.19883907923781</v>
      </c>
    </row>
    <row r="10801" spans="1:31" x14ac:dyDescent="0.3">
      <c r="A10801">
        <v>2708359</v>
      </c>
      <c r="B10801">
        <v>1</v>
      </c>
      <c r="C10801" t="s">
        <v>80</v>
      </c>
      <c r="D10801" t="s">
        <v>102</v>
      </c>
      <c r="E10801" t="s">
        <v>161</v>
      </c>
      <c r="F10801" t="s">
        <v>29178</v>
      </c>
      <c r="G10801" t="s">
        <v>163</v>
      </c>
      <c r="H10801" t="s">
        <v>135</v>
      </c>
      <c r="I10801" t="s">
        <v>136</v>
      </c>
      <c r="J10801" t="s">
        <v>137</v>
      </c>
      <c r="K10801" t="s">
        <v>138</v>
      </c>
      <c r="L10801" t="s">
        <v>29179</v>
      </c>
      <c r="M10801" t="s">
        <v>29180</v>
      </c>
      <c r="N10801">
        <v>1.725833333</v>
      </c>
      <c r="O10801">
        <v>0</v>
      </c>
      <c r="P10801">
        <v>20</v>
      </c>
      <c r="Q10801">
        <v>0</v>
      </c>
      <c r="R10801">
        <v>6</v>
      </c>
      <c r="S10801">
        <v>0</v>
      </c>
      <c r="T10801">
        <v>9</v>
      </c>
      <c r="U10801">
        <v>0</v>
      </c>
      <c r="V10801">
        <v>0</v>
      </c>
      <c r="W10801">
        <v>0</v>
      </c>
      <c r="X10801">
        <v>4.0566269250268006</v>
      </c>
      <c r="Y10801">
        <v>0</v>
      </c>
      <c r="Z10801">
        <v>2.7076465230816389</v>
      </c>
      <c r="AA10801">
        <v>0</v>
      </c>
      <c r="AB10801">
        <v>2.3779836087178263</v>
      </c>
      <c r="AC10801">
        <v>0</v>
      </c>
      <c r="AD10801">
        <v>0</v>
      </c>
      <c r="AE10801">
        <v>9.1422570568262653</v>
      </c>
    </row>
    <row r="10802" spans="1:31" x14ac:dyDescent="0.3">
      <c r="A10802">
        <v>2708113</v>
      </c>
      <c r="B10802">
        <v>1</v>
      </c>
      <c r="C10802" t="s">
        <v>80</v>
      </c>
      <c r="D10802" t="s">
        <v>96</v>
      </c>
      <c r="E10802" t="s">
        <v>156</v>
      </c>
      <c r="F10802" t="s">
        <v>29181</v>
      </c>
      <c r="G10802" t="s">
        <v>185</v>
      </c>
      <c r="H10802" t="s">
        <v>153</v>
      </c>
      <c r="I10802" t="s">
        <v>136</v>
      </c>
      <c r="J10802" t="s">
        <v>137</v>
      </c>
      <c r="K10802" t="s">
        <v>138</v>
      </c>
      <c r="L10802" t="s">
        <v>29182</v>
      </c>
      <c r="M10802" t="s">
        <v>29183</v>
      </c>
      <c r="N10802">
        <v>1.621111111</v>
      </c>
      <c r="O10802">
        <v>0</v>
      </c>
      <c r="P10802">
        <v>78</v>
      </c>
      <c r="Q10802">
        <v>0</v>
      </c>
      <c r="R10802">
        <v>0</v>
      </c>
      <c r="S10802">
        <v>0</v>
      </c>
      <c r="T10802">
        <v>15</v>
      </c>
      <c r="U10802">
        <v>0</v>
      </c>
      <c r="V10802">
        <v>0</v>
      </c>
      <c r="W10802">
        <v>0</v>
      </c>
      <c r="X10802">
        <v>14.434472447924481</v>
      </c>
      <c r="Y10802">
        <v>0</v>
      </c>
      <c r="Z10802">
        <v>0</v>
      </c>
      <c r="AA10802">
        <v>0</v>
      </c>
      <c r="AB10802">
        <v>15.101701057903217</v>
      </c>
      <c r="AC10802">
        <v>0</v>
      </c>
      <c r="AD10802">
        <v>0</v>
      </c>
      <c r="AE10802">
        <v>29.536173505827698</v>
      </c>
    </row>
    <row r="10803" spans="1:31" x14ac:dyDescent="0.3">
      <c r="A10803">
        <v>2707672</v>
      </c>
      <c r="B10803">
        <v>1</v>
      </c>
      <c r="C10803" t="s">
        <v>80</v>
      </c>
      <c r="D10803" t="s">
        <v>92</v>
      </c>
      <c r="E10803" t="s">
        <v>150</v>
      </c>
      <c r="F10803" t="s">
        <v>9113</v>
      </c>
      <c r="G10803" t="s">
        <v>925</v>
      </c>
      <c r="H10803" t="s">
        <v>153</v>
      </c>
      <c r="I10803" t="s">
        <v>136</v>
      </c>
      <c r="J10803" t="s">
        <v>137</v>
      </c>
      <c r="K10803" t="s">
        <v>210</v>
      </c>
      <c r="L10803" t="s">
        <v>29184</v>
      </c>
      <c r="M10803" t="s">
        <v>29185</v>
      </c>
      <c r="N10803">
        <v>3.0677777769999999</v>
      </c>
      <c r="O10803">
        <v>5</v>
      </c>
      <c r="P10803">
        <v>195</v>
      </c>
      <c r="Q10803">
        <v>5</v>
      </c>
      <c r="R10803">
        <v>3</v>
      </c>
      <c r="S10803">
        <v>7</v>
      </c>
      <c r="T10803">
        <v>27</v>
      </c>
      <c r="U10803">
        <v>0</v>
      </c>
      <c r="V10803">
        <v>0</v>
      </c>
      <c r="W10803">
        <v>5.0634947928600003</v>
      </c>
      <c r="X10803">
        <v>54.639789462305302</v>
      </c>
      <c r="Y10803">
        <v>53.75388909344251</v>
      </c>
      <c r="Z10803">
        <v>6.0389969607119995E-2</v>
      </c>
      <c r="AA10803">
        <v>29.497348485367702</v>
      </c>
      <c r="AB10803">
        <v>45.556450330950781</v>
      </c>
      <c r="AC10803">
        <v>0</v>
      </c>
      <c r="AD10803">
        <v>0</v>
      </c>
      <c r="AE10803">
        <v>188.57136213453342</v>
      </c>
    </row>
    <row r="10804" spans="1:31" x14ac:dyDescent="0.3">
      <c r="A10804">
        <v>2708213</v>
      </c>
      <c r="B10804">
        <v>1</v>
      </c>
      <c r="C10804" t="s">
        <v>80</v>
      </c>
      <c r="D10804" t="s">
        <v>93</v>
      </c>
      <c r="E10804" t="s">
        <v>150</v>
      </c>
      <c r="F10804" t="s">
        <v>29066</v>
      </c>
      <c r="G10804" t="s">
        <v>170</v>
      </c>
      <c r="H10804" t="s">
        <v>153</v>
      </c>
      <c r="I10804" t="s">
        <v>136</v>
      </c>
      <c r="J10804" t="s">
        <v>137</v>
      </c>
      <c r="K10804" t="s">
        <v>138</v>
      </c>
      <c r="L10804" t="s">
        <v>29186</v>
      </c>
      <c r="M10804" t="s">
        <v>29187</v>
      </c>
      <c r="N10804">
        <v>0.30416666599999997</v>
      </c>
      <c r="O10804">
        <v>0</v>
      </c>
      <c r="P10804">
        <v>586</v>
      </c>
      <c r="Q10804">
        <v>2</v>
      </c>
      <c r="R10804">
        <v>130</v>
      </c>
      <c r="S10804">
        <v>7</v>
      </c>
      <c r="T10804">
        <v>112</v>
      </c>
      <c r="U10804">
        <v>0</v>
      </c>
      <c r="V10804">
        <v>0</v>
      </c>
      <c r="W10804">
        <v>0</v>
      </c>
      <c r="X10804">
        <v>28.508349784124171</v>
      </c>
      <c r="Y10804">
        <v>3.9578316577629495</v>
      </c>
      <c r="Z10804">
        <v>23.440597889281381</v>
      </c>
      <c r="AA10804">
        <v>6.4670853751851753</v>
      </c>
      <c r="AB10804">
        <v>21.331012585050004</v>
      </c>
      <c r="AC10804">
        <v>0</v>
      </c>
      <c r="AD10804">
        <v>0</v>
      </c>
      <c r="AE10804">
        <v>83.70487729140369</v>
      </c>
    </row>
    <row r="10805" spans="1:31" x14ac:dyDescent="0.3">
      <c r="A10805">
        <v>2707589</v>
      </c>
      <c r="B10805">
        <v>1</v>
      </c>
      <c r="C10805" t="s">
        <v>80</v>
      </c>
      <c r="D10805" t="s">
        <v>84</v>
      </c>
      <c r="E10805" t="s">
        <v>132</v>
      </c>
      <c r="F10805" t="s">
        <v>29188</v>
      </c>
      <c r="G10805" t="s">
        <v>209</v>
      </c>
      <c r="H10805" t="s">
        <v>135</v>
      </c>
      <c r="I10805" t="s">
        <v>136</v>
      </c>
      <c r="J10805" t="s">
        <v>137</v>
      </c>
      <c r="K10805" t="s">
        <v>210</v>
      </c>
      <c r="L10805" t="s">
        <v>29189</v>
      </c>
      <c r="M10805" t="s">
        <v>29190</v>
      </c>
      <c r="N10805">
        <v>4.3991666660000002</v>
      </c>
      <c r="O10805">
        <v>0</v>
      </c>
      <c r="P10805">
        <v>646</v>
      </c>
      <c r="Q10805">
        <v>0</v>
      </c>
      <c r="R10805">
        <v>0</v>
      </c>
      <c r="S10805">
        <v>0</v>
      </c>
      <c r="T10805">
        <v>36</v>
      </c>
      <c r="U10805">
        <v>0</v>
      </c>
      <c r="V10805">
        <v>0</v>
      </c>
      <c r="W10805">
        <v>0</v>
      </c>
      <c r="X10805">
        <v>633.27176297114045</v>
      </c>
      <c r="Y10805">
        <v>0</v>
      </c>
      <c r="Z10805">
        <v>0</v>
      </c>
      <c r="AA10805">
        <v>0</v>
      </c>
      <c r="AB10805">
        <v>175.17950143752375</v>
      </c>
      <c r="AC10805">
        <v>0</v>
      </c>
      <c r="AD10805">
        <v>0</v>
      </c>
      <c r="AE10805">
        <v>808.4512644086642</v>
      </c>
    </row>
    <row r="10806" spans="1:31" x14ac:dyDescent="0.3">
      <c r="A10806">
        <v>2716079</v>
      </c>
      <c r="B10806">
        <v>1</v>
      </c>
      <c r="C10806" t="s">
        <v>80</v>
      </c>
      <c r="D10806" t="s">
        <v>83</v>
      </c>
      <c r="E10806" t="s">
        <v>173</v>
      </c>
      <c r="F10806" t="s">
        <v>29191</v>
      </c>
      <c r="G10806" t="s">
        <v>152</v>
      </c>
      <c r="H10806" t="s">
        <v>153</v>
      </c>
      <c r="I10806" t="s">
        <v>136</v>
      </c>
      <c r="J10806" t="s">
        <v>137</v>
      </c>
      <c r="K10806" t="s">
        <v>138</v>
      </c>
      <c r="L10806" t="s">
        <v>29192</v>
      </c>
      <c r="M10806" t="s">
        <v>29193</v>
      </c>
      <c r="N10806">
        <v>0.24249999999999999</v>
      </c>
      <c r="O10806">
        <v>0</v>
      </c>
      <c r="P10806">
        <v>30673</v>
      </c>
      <c r="Q10806">
        <v>0</v>
      </c>
      <c r="R10806">
        <v>0</v>
      </c>
      <c r="S10806">
        <v>7</v>
      </c>
      <c r="T10806">
        <v>2208</v>
      </c>
      <c r="U10806">
        <v>0</v>
      </c>
      <c r="V10806">
        <v>4</v>
      </c>
      <c r="W10806">
        <v>0</v>
      </c>
      <c r="X10806">
        <v>1614.7933928764367</v>
      </c>
      <c r="Y10806">
        <v>0</v>
      </c>
      <c r="Z10806">
        <v>0</v>
      </c>
      <c r="AA10806">
        <v>401.37924512051723</v>
      </c>
      <c r="AB10806">
        <v>444.22570520223718</v>
      </c>
      <c r="AC10806">
        <v>0</v>
      </c>
      <c r="AD10806">
        <v>3.4343304370479752</v>
      </c>
      <c r="AE10806">
        <v>2463.8326736362392</v>
      </c>
    </row>
    <row r="10807" spans="1:31" x14ac:dyDescent="0.3">
      <c r="A10807">
        <v>2708256</v>
      </c>
      <c r="B10807">
        <v>1</v>
      </c>
      <c r="C10807" t="s">
        <v>80</v>
      </c>
      <c r="D10807" t="s">
        <v>96</v>
      </c>
      <c r="E10807" t="s">
        <v>213</v>
      </c>
      <c r="F10807" t="s">
        <v>17436</v>
      </c>
      <c r="G10807" t="s">
        <v>170</v>
      </c>
      <c r="H10807" t="s">
        <v>153</v>
      </c>
      <c r="I10807" t="s">
        <v>136</v>
      </c>
      <c r="J10807" t="s">
        <v>137</v>
      </c>
      <c r="K10807" t="s">
        <v>138</v>
      </c>
      <c r="L10807" t="s">
        <v>29194</v>
      </c>
      <c r="M10807" t="s">
        <v>29195</v>
      </c>
      <c r="N10807">
        <v>0.88333333300000005</v>
      </c>
      <c r="O10807">
        <v>1</v>
      </c>
      <c r="P10807">
        <v>1653</v>
      </c>
      <c r="Q10807">
        <v>0</v>
      </c>
      <c r="R10807">
        <v>1</v>
      </c>
      <c r="S10807">
        <v>1</v>
      </c>
      <c r="T10807">
        <v>117</v>
      </c>
      <c r="U10807">
        <v>0</v>
      </c>
      <c r="V10807">
        <v>0</v>
      </c>
      <c r="W10807">
        <v>15.057476181120002</v>
      </c>
      <c r="X10807">
        <v>256.86101258822424</v>
      </c>
      <c r="Y10807">
        <v>0</v>
      </c>
      <c r="Z10807">
        <v>0</v>
      </c>
      <c r="AA10807">
        <v>8.4522193551780003</v>
      </c>
      <c r="AB10807">
        <v>76.774274773327022</v>
      </c>
      <c r="AC10807">
        <v>0</v>
      </c>
      <c r="AD10807">
        <v>0</v>
      </c>
      <c r="AE10807">
        <v>357.14498289784927</v>
      </c>
    </row>
    <row r="10808" spans="1:31" x14ac:dyDescent="0.3">
      <c r="A10808">
        <v>2708322</v>
      </c>
      <c r="B10808">
        <v>1</v>
      </c>
      <c r="C10808" t="s">
        <v>80</v>
      </c>
      <c r="D10808" t="s">
        <v>87</v>
      </c>
      <c r="E10808" t="s">
        <v>156</v>
      </c>
      <c r="F10808" t="s">
        <v>29196</v>
      </c>
      <c r="G10808" t="s">
        <v>152</v>
      </c>
      <c r="H10808" t="s">
        <v>153</v>
      </c>
      <c r="I10808" t="s">
        <v>136</v>
      </c>
      <c r="J10808" t="s">
        <v>137</v>
      </c>
      <c r="K10808" t="s">
        <v>138</v>
      </c>
      <c r="L10808" t="s">
        <v>29007</v>
      </c>
      <c r="M10808" t="s">
        <v>29197</v>
      </c>
      <c r="N10808">
        <v>1.8</v>
      </c>
      <c r="O10808">
        <v>1</v>
      </c>
      <c r="P10808">
        <v>0</v>
      </c>
      <c r="Q10808">
        <v>0</v>
      </c>
      <c r="R10808">
        <v>0</v>
      </c>
      <c r="S10808">
        <v>14</v>
      </c>
      <c r="T10808">
        <v>61</v>
      </c>
      <c r="U10808">
        <v>1</v>
      </c>
      <c r="V10808">
        <v>0</v>
      </c>
      <c r="W10808">
        <v>1.1378122035111</v>
      </c>
      <c r="X10808">
        <v>0</v>
      </c>
      <c r="Y10808">
        <v>0</v>
      </c>
      <c r="Z10808">
        <v>0</v>
      </c>
      <c r="AA10808">
        <v>432.49360174920957</v>
      </c>
      <c r="AB10808">
        <v>333.55498955650557</v>
      </c>
      <c r="AC10808">
        <v>0</v>
      </c>
      <c r="AD10808">
        <v>0</v>
      </c>
      <c r="AE10808">
        <v>767.18640350922624</v>
      </c>
    </row>
    <row r="10809" spans="1:31" x14ac:dyDescent="0.3">
      <c r="A10809">
        <v>2708156</v>
      </c>
      <c r="B10809">
        <v>1</v>
      </c>
      <c r="C10809" t="s">
        <v>80</v>
      </c>
      <c r="D10809" t="s">
        <v>86</v>
      </c>
      <c r="E10809" t="s">
        <v>145</v>
      </c>
      <c r="F10809" t="s">
        <v>29198</v>
      </c>
      <c r="G10809" t="s">
        <v>230</v>
      </c>
      <c r="H10809" t="s">
        <v>135</v>
      </c>
      <c r="I10809" t="s">
        <v>136</v>
      </c>
      <c r="J10809" t="s">
        <v>137</v>
      </c>
      <c r="K10809" t="s">
        <v>138</v>
      </c>
      <c r="L10809" t="s">
        <v>29199</v>
      </c>
      <c r="M10809" t="s">
        <v>29200</v>
      </c>
      <c r="N10809">
        <v>1.2861111110000001</v>
      </c>
      <c r="O10809">
        <v>0</v>
      </c>
      <c r="P10809">
        <v>0</v>
      </c>
      <c r="Q10809">
        <v>0</v>
      </c>
      <c r="R10809">
        <v>1</v>
      </c>
      <c r="S10809">
        <v>0</v>
      </c>
      <c r="T10809">
        <v>0</v>
      </c>
      <c r="U10809">
        <v>0</v>
      </c>
      <c r="V10809">
        <v>0</v>
      </c>
      <c r="W10809">
        <v>0</v>
      </c>
      <c r="X10809">
        <v>0</v>
      </c>
      <c r="Y10809">
        <v>0</v>
      </c>
      <c r="Z10809">
        <v>0</v>
      </c>
      <c r="AA10809">
        <v>0</v>
      </c>
      <c r="AB10809">
        <v>0</v>
      </c>
      <c r="AC10809">
        <v>0</v>
      </c>
      <c r="AD10809">
        <v>0</v>
      </c>
      <c r="AE10809">
        <v>0</v>
      </c>
    </row>
    <row r="10810" spans="1:31" x14ac:dyDescent="0.3">
      <c r="A10810">
        <v>2708448</v>
      </c>
      <c r="B10810">
        <v>1</v>
      </c>
      <c r="C10810" t="s">
        <v>80</v>
      </c>
      <c r="D10810" t="s">
        <v>94</v>
      </c>
      <c r="E10810" t="s">
        <v>173</v>
      </c>
      <c r="F10810" t="s">
        <v>944</v>
      </c>
      <c r="G10810" t="s">
        <v>152</v>
      </c>
      <c r="H10810" t="s">
        <v>153</v>
      </c>
      <c r="I10810" t="s">
        <v>136</v>
      </c>
      <c r="J10810" t="s">
        <v>137</v>
      </c>
      <c r="K10810" t="s">
        <v>138</v>
      </c>
      <c r="L10810" t="s">
        <v>29201</v>
      </c>
      <c r="M10810" t="s">
        <v>29202</v>
      </c>
      <c r="N10810">
        <v>0.15555555500000001</v>
      </c>
      <c r="O10810">
        <v>6</v>
      </c>
      <c r="P10810">
        <v>55</v>
      </c>
      <c r="Q10810">
        <v>43</v>
      </c>
      <c r="R10810">
        <v>157</v>
      </c>
      <c r="S10810">
        <v>6</v>
      </c>
      <c r="T10810">
        <v>60</v>
      </c>
      <c r="U10810">
        <v>2</v>
      </c>
      <c r="V10810">
        <v>0</v>
      </c>
      <c r="W10810">
        <v>0.22903523862333333</v>
      </c>
      <c r="X10810">
        <v>0.63153064806580028</v>
      </c>
      <c r="Y10810">
        <v>3.2663429451548001</v>
      </c>
      <c r="Z10810">
        <v>1.4815785927558001</v>
      </c>
      <c r="AA10810">
        <v>8.5448357143753331</v>
      </c>
      <c r="AB10810">
        <v>2.6748912568354664</v>
      </c>
      <c r="AC10810">
        <v>10.068748626570667</v>
      </c>
      <c r="AD10810">
        <v>0</v>
      </c>
      <c r="AE10810">
        <v>26.8969630223812</v>
      </c>
    </row>
    <row r="10811" spans="1:31" x14ac:dyDescent="0.3">
      <c r="A10811">
        <v>2707609</v>
      </c>
      <c r="B10811">
        <v>1</v>
      </c>
      <c r="C10811" t="s">
        <v>80</v>
      </c>
      <c r="D10811" t="s">
        <v>108</v>
      </c>
      <c r="E10811" t="s">
        <v>161</v>
      </c>
      <c r="F10811" t="s">
        <v>29203</v>
      </c>
      <c r="G10811" t="s">
        <v>163</v>
      </c>
      <c r="H10811" t="s">
        <v>135</v>
      </c>
      <c r="I10811" t="s">
        <v>136</v>
      </c>
      <c r="J10811" t="s">
        <v>137</v>
      </c>
      <c r="K10811" t="s">
        <v>138</v>
      </c>
      <c r="L10811" t="s">
        <v>29204</v>
      </c>
      <c r="M10811" t="s">
        <v>29205</v>
      </c>
      <c r="N10811">
        <v>1.537222222</v>
      </c>
      <c r="O10811">
        <v>0</v>
      </c>
      <c r="P10811">
        <v>16</v>
      </c>
      <c r="Q10811">
        <v>0</v>
      </c>
      <c r="R10811">
        <v>2</v>
      </c>
      <c r="S10811">
        <v>0</v>
      </c>
      <c r="T10811">
        <v>2</v>
      </c>
      <c r="U10811">
        <v>0</v>
      </c>
      <c r="V10811">
        <v>0</v>
      </c>
      <c r="W10811">
        <v>0</v>
      </c>
      <c r="X10811">
        <v>3.524366783637551</v>
      </c>
      <c r="Y10811">
        <v>0</v>
      </c>
      <c r="Z10811">
        <v>0</v>
      </c>
      <c r="AA10811">
        <v>0</v>
      </c>
      <c r="AB10811">
        <v>0.38052908607475999</v>
      </c>
      <c r="AC10811">
        <v>0</v>
      </c>
      <c r="AD10811">
        <v>0</v>
      </c>
      <c r="AE10811">
        <v>3.9048958697123108</v>
      </c>
    </row>
    <row r="10812" spans="1:31" x14ac:dyDescent="0.3">
      <c r="A10812">
        <v>2707758</v>
      </c>
      <c r="B10812">
        <v>1</v>
      </c>
      <c r="C10812" t="s">
        <v>80</v>
      </c>
      <c r="D10812" t="s">
        <v>95</v>
      </c>
      <c r="E10812" t="s">
        <v>150</v>
      </c>
      <c r="F10812" t="s">
        <v>6889</v>
      </c>
      <c r="G10812" t="s">
        <v>170</v>
      </c>
      <c r="H10812" t="s">
        <v>153</v>
      </c>
      <c r="I10812" t="s">
        <v>136</v>
      </c>
      <c r="J10812" t="s">
        <v>137</v>
      </c>
      <c r="K10812" t="s">
        <v>138</v>
      </c>
      <c r="L10812" t="s">
        <v>29206</v>
      </c>
      <c r="M10812" t="s">
        <v>29207</v>
      </c>
      <c r="N10812">
        <v>1.369444444</v>
      </c>
      <c r="O10812">
        <v>5</v>
      </c>
      <c r="P10812">
        <v>742</v>
      </c>
      <c r="Q10812">
        <v>24</v>
      </c>
      <c r="R10812">
        <v>13</v>
      </c>
      <c r="S10812">
        <v>34</v>
      </c>
      <c r="T10812">
        <v>54</v>
      </c>
      <c r="U10812">
        <v>0</v>
      </c>
      <c r="V10812">
        <v>0</v>
      </c>
      <c r="W10812">
        <v>8.0813402739877489</v>
      </c>
      <c r="X10812">
        <v>201.34667752276445</v>
      </c>
      <c r="Y10812">
        <v>45.986887335583759</v>
      </c>
      <c r="Z10812">
        <v>6.0291839637357656</v>
      </c>
      <c r="AA10812">
        <v>701.39456269362017</v>
      </c>
      <c r="AB10812">
        <v>66.695764305380351</v>
      </c>
      <c r="AC10812">
        <v>0</v>
      </c>
      <c r="AD10812">
        <v>0</v>
      </c>
      <c r="AE10812">
        <v>1029.5344160950724</v>
      </c>
    </row>
    <row r="10813" spans="1:31" x14ac:dyDescent="0.3">
      <c r="A10813">
        <v>2708422</v>
      </c>
      <c r="B10813">
        <v>1</v>
      </c>
      <c r="C10813" t="s">
        <v>80</v>
      </c>
      <c r="D10813" t="s">
        <v>108</v>
      </c>
      <c r="E10813" t="s">
        <v>161</v>
      </c>
      <c r="F10813" t="s">
        <v>6570</v>
      </c>
      <c r="G10813" t="s">
        <v>163</v>
      </c>
      <c r="H10813" t="s">
        <v>135</v>
      </c>
      <c r="I10813" t="s">
        <v>136</v>
      </c>
      <c r="J10813" t="s">
        <v>137</v>
      </c>
      <c r="K10813" t="s">
        <v>138</v>
      </c>
      <c r="L10813" t="s">
        <v>29208</v>
      </c>
      <c r="M10813" t="s">
        <v>29209</v>
      </c>
      <c r="N10813">
        <v>2.3025000000000002</v>
      </c>
      <c r="O10813">
        <v>0</v>
      </c>
      <c r="P10813">
        <v>22</v>
      </c>
      <c r="Q10813">
        <v>0</v>
      </c>
      <c r="R10813">
        <v>4</v>
      </c>
      <c r="S10813">
        <v>0</v>
      </c>
      <c r="T10813">
        <v>5</v>
      </c>
      <c r="U10813">
        <v>0</v>
      </c>
      <c r="V10813">
        <v>0</v>
      </c>
      <c r="W10813">
        <v>0</v>
      </c>
      <c r="X10813">
        <v>7.7170952534909594</v>
      </c>
      <c r="Y10813">
        <v>0</v>
      </c>
      <c r="Z10813">
        <v>0</v>
      </c>
      <c r="AA10813">
        <v>0</v>
      </c>
      <c r="AB10813">
        <v>0.18311885167105918</v>
      </c>
      <c r="AC10813">
        <v>0</v>
      </c>
      <c r="AD10813">
        <v>0</v>
      </c>
      <c r="AE10813">
        <v>7.9002141051620187</v>
      </c>
    </row>
    <row r="10814" spans="1:31" x14ac:dyDescent="0.3">
      <c r="A10814">
        <v>2707738</v>
      </c>
      <c r="B10814">
        <v>1</v>
      </c>
      <c r="C10814" t="s">
        <v>80</v>
      </c>
      <c r="D10814" t="s">
        <v>106</v>
      </c>
      <c r="E10814" t="s">
        <v>150</v>
      </c>
      <c r="F10814" t="s">
        <v>6242</v>
      </c>
      <c r="G10814" t="s">
        <v>152</v>
      </c>
      <c r="H10814" t="s">
        <v>153</v>
      </c>
      <c r="I10814" t="s">
        <v>136</v>
      </c>
      <c r="J10814" t="s">
        <v>137</v>
      </c>
      <c r="K10814" t="s">
        <v>138</v>
      </c>
      <c r="L10814" t="s">
        <v>29210</v>
      </c>
      <c r="M10814" t="s">
        <v>29211</v>
      </c>
      <c r="N10814">
        <v>0.34666666600000001</v>
      </c>
      <c r="O10814">
        <v>1</v>
      </c>
      <c r="P10814">
        <v>4</v>
      </c>
      <c r="Q10814">
        <v>68</v>
      </c>
      <c r="R10814">
        <v>337</v>
      </c>
      <c r="S10814">
        <v>28</v>
      </c>
      <c r="T10814">
        <v>61</v>
      </c>
      <c r="U10814">
        <v>0</v>
      </c>
      <c r="V10814">
        <v>0</v>
      </c>
      <c r="W10814">
        <v>0.15323576305024</v>
      </c>
      <c r="X10814">
        <v>0.50107750286880004</v>
      </c>
      <c r="Y10814">
        <v>123.72861276704033</v>
      </c>
      <c r="Z10814">
        <v>87.870028479330244</v>
      </c>
      <c r="AA10814">
        <v>20.455990915992327</v>
      </c>
      <c r="AB10814">
        <v>23.021741458235521</v>
      </c>
      <c r="AC10814">
        <v>0</v>
      </c>
      <c r="AD10814">
        <v>0</v>
      </c>
      <c r="AE10814">
        <v>255.73068688651745</v>
      </c>
    </row>
    <row r="10815" spans="1:31" x14ac:dyDescent="0.3">
      <c r="A10815">
        <v>2708236</v>
      </c>
      <c r="B10815">
        <v>1</v>
      </c>
      <c r="C10815" t="s">
        <v>80</v>
      </c>
      <c r="D10815" t="s">
        <v>100</v>
      </c>
      <c r="E10815" t="s">
        <v>161</v>
      </c>
      <c r="F10815" t="s">
        <v>29212</v>
      </c>
      <c r="G10815" t="s">
        <v>163</v>
      </c>
      <c r="H10815" t="s">
        <v>135</v>
      </c>
      <c r="I10815" t="s">
        <v>136</v>
      </c>
      <c r="J10815" t="s">
        <v>137</v>
      </c>
      <c r="K10815" t="s">
        <v>138</v>
      </c>
      <c r="L10815" t="s">
        <v>29213</v>
      </c>
      <c r="M10815" t="s">
        <v>29214</v>
      </c>
      <c r="N10815">
        <v>3.003333333</v>
      </c>
      <c r="O10815">
        <v>0</v>
      </c>
      <c r="P10815">
        <v>26</v>
      </c>
      <c r="Q10815">
        <v>0</v>
      </c>
      <c r="R10815">
        <v>2</v>
      </c>
      <c r="S10815">
        <v>0</v>
      </c>
      <c r="T10815">
        <v>6</v>
      </c>
      <c r="U10815">
        <v>0</v>
      </c>
      <c r="V10815">
        <v>0</v>
      </c>
      <c r="W10815">
        <v>0</v>
      </c>
      <c r="X10815">
        <v>19.301823965919937</v>
      </c>
      <c r="Y10815">
        <v>0</v>
      </c>
      <c r="Z10815">
        <v>6.73379589513E-2</v>
      </c>
      <c r="AA10815">
        <v>0</v>
      </c>
      <c r="AB10815">
        <v>25.796263504508854</v>
      </c>
      <c r="AC10815">
        <v>0</v>
      </c>
      <c r="AD10815">
        <v>0</v>
      </c>
      <c r="AE10815">
        <v>45.165425429380093</v>
      </c>
    </row>
    <row r="10816" spans="1:31" x14ac:dyDescent="0.3">
      <c r="A10816">
        <v>2708485</v>
      </c>
      <c r="B10816">
        <v>1</v>
      </c>
      <c r="C10816" t="s">
        <v>81</v>
      </c>
      <c r="D10816" t="s">
        <v>118</v>
      </c>
      <c r="E10816" t="s">
        <v>161</v>
      </c>
      <c r="F10816" t="s">
        <v>29215</v>
      </c>
      <c r="G10816" t="s">
        <v>163</v>
      </c>
      <c r="H10816" t="s">
        <v>135</v>
      </c>
      <c r="I10816" t="s">
        <v>136</v>
      </c>
      <c r="J10816" t="s">
        <v>137</v>
      </c>
      <c r="K10816" t="s">
        <v>138</v>
      </c>
      <c r="L10816" t="s">
        <v>29216</v>
      </c>
      <c r="M10816" t="s">
        <v>29217</v>
      </c>
      <c r="N10816">
        <v>1.0394444439999999</v>
      </c>
      <c r="O10816">
        <v>0</v>
      </c>
      <c r="P10816">
        <v>42</v>
      </c>
      <c r="Q10816">
        <v>0</v>
      </c>
      <c r="R10816">
        <v>0</v>
      </c>
      <c r="S10816">
        <v>0</v>
      </c>
      <c r="T10816">
        <v>2</v>
      </c>
      <c r="U10816">
        <v>0</v>
      </c>
      <c r="V10816">
        <v>0</v>
      </c>
      <c r="W10816">
        <v>0</v>
      </c>
      <c r="X10816">
        <v>6.1881839276716901</v>
      </c>
      <c r="Y10816">
        <v>0</v>
      </c>
      <c r="Z10816">
        <v>0</v>
      </c>
      <c r="AA10816">
        <v>0</v>
      </c>
      <c r="AB10816">
        <v>0.17816224397206668</v>
      </c>
      <c r="AC10816">
        <v>0</v>
      </c>
      <c r="AD10816">
        <v>0</v>
      </c>
      <c r="AE10816">
        <v>6.366346171643757</v>
      </c>
    </row>
    <row r="10817" spans="1:31" x14ac:dyDescent="0.3">
      <c r="A10817">
        <v>2708093</v>
      </c>
      <c r="B10817">
        <v>1</v>
      </c>
      <c r="C10817" t="s">
        <v>81</v>
      </c>
      <c r="D10817" t="s">
        <v>118</v>
      </c>
      <c r="E10817" t="s">
        <v>156</v>
      </c>
      <c r="F10817" t="s">
        <v>29218</v>
      </c>
      <c r="G10817" t="s">
        <v>170</v>
      </c>
      <c r="H10817" t="s">
        <v>153</v>
      </c>
      <c r="I10817" t="s">
        <v>136</v>
      </c>
      <c r="J10817" t="s">
        <v>137</v>
      </c>
      <c r="K10817" t="s">
        <v>138</v>
      </c>
      <c r="L10817" t="s">
        <v>29219</v>
      </c>
      <c r="M10817" t="s">
        <v>29220</v>
      </c>
      <c r="N10817">
        <v>1.1147222219999999</v>
      </c>
      <c r="O10817">
        <v>1</v>
      </c>
      <c r="P10817">
        <v>0</v>
      </c>
      <c r="Q10817">
        <v>14</v>
      </c>
      <c r="R10817">
        <v>3</v>
      </c>
      <c r="S10817">
        <v>7</v>
      </c>
      <c r="T10817">
        <v>26</v>
      </c>
      <c r="U10817">
        <v>1</v>
      </c>
      <c r="V10817">
        <v>0</v>
      </c>
      <c r="W10817">
        <v>1.2156179765714517</v>
      </c>
      <c r="X10817">
        <v>0</v>
      </c>
      <c r="Y10817">
        <v>1.8333192966936276</v>
      </c>
      <c r="Z10817">
        <v>1.906839517436425</v>
      </c>
      <c r="AA10817">
        <v>76.542042581563294</v>
      </c>
      <c r="AB10817">
        <v>20.704280038001066</v>
      </c>
      <c r="AC10817">
        <v>5.8591627999594671</v>
      </c>
      <c r="AD10817">
        <v>0</v>
      </c>
      <c r="AE10817">
        <v>108.06126221022534</v>
      </c>
    </row>
    <row r="10818" spans="1:31" x14ac:dyDescent="0.3">
      <c r="A10818">
        <v>2708591</v>
      </c>
      <c r="B10818">
        <v>1</v>
      </c>
      <c r="C10818" t="s">
        <v>80</v>
      </c>
      <c r="D10818" t="s">
        <v>83</v>
      </c>
      <c r="E10818" t="s">
        <v>173</v>
      </c>
      <c r="F10818" t="s">
        <v>29221</v>
      </c>
      <c r="G10818" t="s">
        <v>152</v>
      </c>
      <c r="H10818" t="s">
        <v>153</v>
      </c>
      <c r="I10818" t="s">
        <v>136</v>
      </c>
      <c r="J10818" t="s">
        <v>137</v>
      </c>
      <c r="K10818" t="s">
        <v>138</v>
      </c>
      <c r="L10818" t="s">
        <v>29222</v>
      </c>
      <c r="M10818" t="s">
        <v>29223</v>
      </c>
      <c r="N10818">
        <v>0.41</v>
      </c>
      <c r="O10818">
        <v>0</v>
      </c>
      <c r="P10818">
        <v>9105</v>
      </c>
      <c r="Q10818">
        <v>0</v>
      </c>
      <c r="R10818">
        <v>0</v>
      </c>
      <c r="S10818">
        <v>4</v>
      </c>
      <c r="T10818">
        <v>758</v>
      </c>
      <c r="U10818">
        <v>0</v>
      </c>
      <c r="V10818">
        <v>0</v>
      </c>
      <c r="W10818">
        <v>0</v>
      </c>
      <c r="X10818">
        <v>882.56200127394811</v>
      </c>
      <c r="Y10818">
        <v>0</v>
      </c>
      <c r="Z10818">
        <v>0</v>
      </c>
      <c r="AA10818">
        <v>43.577252961821095</v>
      </c>
      <c r="AB10818">
        <v>140.90490724380123</v>
      </c>
      <c r="AC10818">
        <v>0</v>
      </c>
      <c r="AD10818">
        <v>0</v>
      </c>
      <c r="AE10818">
        <v>1067.0441614795704</v>
      </c>
    </row>
    <row r="10819" spans="1:31" x14ac:dyDescent="0.3">
      <c r="A10819">
        <v>2708342</v>
      </c>
      <c r="B10819">
        <v>1</v>
      </c>
      <c r="C10819" t="s">
        <v>80</v>
      </c>
      <c r="D10819" t="s">
        <v>88</v>
      </c>
      <c r="E10819" t="s">
        <v>161</v>
      </c>
      <c r="F10819" t="s">
        <v>29224</v>
      </c>
      <c r="G10819" t="s">
        <v>163</v>
      </c>
      <c r="H10819" t="s">
        <v>135</v>
      </c>
      <c r="I10819" t="s">
        <v>136</v>
      </c>
      <c r="J10819" t="s">
        <v>137</v>
      </c>
      <c r="K10819" t="s">
        <v>138</v>
      </c>
      <c r="L10819" t="s">
        <v>29225</v>
      </c>
      <c r="M10819" t="s">
        <v>29226</v>
      </c>
      <c r="N10819">
        <v>1.6147222219999999</v>
      </c>
      <c r="O10819">
        <v>0</v>
      </c>
      <c r="P10819">
        <v>161</v>
      </c>
      <c r="Q10819">
        <v>0</v>
      </c>
      <c r="R10819">
        <v>0</v>
      </c>
      <c r="S10819">
        <v>0</v>
      </c>
      <c r="T10819">
        <v>13</v>
      </c>
      <c r="U10819">
        <v>0</v>
      </c>
      <c r="V10819">
        <v>0</v>
      </c>
      <c r="W10819">
        <v>0</v>
      </c>
      <c r="X10819">
        <v>51.676639557018163</v>
      </c>
      <c r="Y10819">
        <v>0</v>
      </c>
      <c r="Z10819">
        <v>0</v>
      </c>
      <c r="AA10819">
        <v>0</v>
      </c>
      <c r="AB10819">
        <v>25.794018422106092</v>
      </c>
      <c r="AC10819">
        <v>0</v>
      </c>
      <c r="AD10819">
        <v>0</v>
      </c>
      <c r="AE10819">
        <v>77.470657979124255</v>
      </c>
    </row>
    <row r="10820" spans="1:31" x14ac:dyDescent="0.3">
      <c r="A10820">
        <v>2708283</v>
      </c>
      <c r="B10820">
        <v>2</v>
      </c>
      <c r="C10820" t="s">
        <v>80</v>
      </c>
      <c r="D10820" t="s">
        <v>99</v>
      </c>
      <c r="E10820" t="s">
        <v>132</v>
      </c>
      <c r="F10820" t="s">
        <v>29227</v>
      </c>
      <c r="G10820" t="s">
        <v>134</v>
      </c>
      <c r="H10820" t="s">
        <v>135</v>
      </c>
      <c r="I10820" t="s">
        <v>136</v>
      </c>
      <c r="J10820" t="s">
        <v>137</v>
      </c>
      <c r="K10820" t="s">
        <v>138</v>
      </c>
      <c r="L10820" t="s">
        <v>29228</v>
      </c>
      <c r="M10820" t="s">
        <v>29229</v>
      </c>
      <c r="N10820">
        <v>0.79833333299999998</v>
      </c>
      <c r="O10820">
        <v>0</v>
      </c>
      <c r="P10820">
        <v>141</v>
      </c>
      <c r="Q10820">
        <v>0</v>
      </c>
      <c r="R10820">
        <v>0</v>
      </c>
      <c r="S10820">
        <v>0</v>
      </c>
      <c r="T10820">
        <v>4</v>
      </c>
      <c r="U10820">
        <v>0</v>
      </c>
      <c r="V10820">
        <v>1</v>
      </c>
      <c r="W10820">
        <v>0</v>
      </c>
      <c r="X10820">
        <v>11.001694116787561</v>
      </c>
      <c r="Y10820">
        <v>0</v>
      </c>
      <c r="Z10820">
        <v>0</v>
      </c>
      <c r="AA10820">
        <v>0</v>
      </c>
      <c r="AB10820">
        <v>0.50979905012911997</v>
      </c>
      <c r="AC10820">
        <v>0</v>
      </c>
      <c r="AD10820">
        <v>6.5305931740136658E-2</v>
      </c>
      <c r="AE10820">
        <v>11.576799098656817</v>
      </c>
    </row>
    <row r="10821" spans="1:31" x14ac:dyDescent="0.3">
      <c r="A10821">
        <v>2707744</v>
      </c>
      <c r="B10821">
        <v>1</v>
      </c>
      <c r="C10821" t="s">
        <v>80</v>
      </c>
      <c r="D10821" t="s">
        <v>89</v>
      </c>
      <c r="E10821" t="s">
        <v>145</v>
      </c>
      <c r="F10821" t="s">
        <v>29230</v>
      </c>
      <c r="G10821" t="s">
        <v>181</v>
      </c>
      <c r="H10821" t="s">
        <v>135</v>
      </c>
      <c r="I10821" t="s">
        <v>136</v>
      </c>
      <c r="J10821" t="s">
        <v>137</v>
      </c>
      <c r="K10821" t="s">
        <v>138</v>
      </c>
      <c r="L10821" t="s">
        <v>29231</v>
      </c>
      <c r="M10821" t="s">
        <v>29232</v>
      </c>
      <c r="N10821">
        <v>2.769722222</v>
      </c>
      <c r="O10821">
        <v>0</v>
      </c>
      <c r="P10821">
        <v>1</v>
      </c>
      <c r="Q10821">
        <v>0</v>
      </c>
      <c r="R10821">
        <v>0</v>
      </c>
      <c r="S10821">
        <v>0</v>
      </c>
      <c r="T10821">
        <v>1</v>
      </c>
      <c r="U10821">
        <v>0</v>
      </c>
      <c r="V10821">
        <v>0</v>
      </c>
      <c r="W10821">
        <v>0</v>
      </c>
      <c r="X10821">
        <v>7.1362277792024996E-3</v>
      </c>
      <c r="Y10821">
        <v>0</v>
      </c>
      <c r="Z10821">
        <v>0</v>
      </c>
      <c r="AA10821">
        <v>0</v>
      </c>
      <c r="AB10821">
        <v>0.88795724323559999</v>
      </c>
      <c r="AC10821">
        <v>0</v>
      </c>
      <c r="AD10821">
        <v>0</v>
      </c>
      <c r="AE10821">
        <v>0.89509347101480252</v>
      </c>
    </row>
    <row r="10822" spans="1:31" x14ac:dyDescent="0.3">
      <c r="A10822">
        <v>2708076</v>
      </c>
      <c r="B10822">
        <v>1</v>
      </c>
      <c r="C10822" t="s">
        <v>81</v>
      </c>
      <c r="D10822" t="s">
        <v>115</v>
      </c>
      <c r="E10822" t="s">
        <v>161</v>
      </c>
      <c r="F10822" t="s">
        <v>29233</v>
      </c>
      <c r="G10822" t="s">
        <v>163</v>
      </c>
      <c r="H10822" t="s">
        <v>135</v>
      </c>
      <c r="I10822" t="s">
        <v>136</v>
      </c>
      <c r="J10822" t="s">
        <v>137</v>
      </c>
      <c r="K10822" t="s">
        <v>138</v>
      </c>
      <c r="L10822" t="s">
        <v>29234</v>
      </c>
      <c r="M10822" t="s">
        <v>29235</v>
      </c>
      <c r="N10822">
        <v>1.8772222220000001</v>
      </c>
      <c r="O10822">
        <v>0</v>
      </c>
      <c r="P10822">
        <v>6</v>
      </c>
      <c r="Q10822">
        <v>0</v>
      </c>
      <c r="R10822">
        <v>1</v>
      </c>
      <c r="S10822">
        <v>0</v>
      </c>
      <c r="T10822">
        <v>0</v>
      </c>
      <c r="U10822">
        <v>0</v>
      </c>
      <c r="V10822">
        <v>0</v>
      </c>
      <c r="W10822">
        <v>0</v>
      </c>
      <c r="X10822">
        <v>0</v>
      </c>
      <c r="Y10822">
        <v>0</v>
      </c>
      <c r="Z10822">
        <v>0</v>
      </c>
      <c r="AA10822">
        <v>0</v>
      </c>
      <c r="AB10822">
        <v>0</v>
      </c>
      <c r="AC10822">
        <v>0</v>
      </c>
      <c r="AD10822">
        <v>0</v>
      </c>
      <c r="AE10822">
        <v>0</v>
      </c>
    </row>
    <row r="10823" spans="1:31" x14ac:dyDescent="0.3">
      <c r="A10823">
        <v>2708268</v>
      </c>
      <c r="B10823">
        <v>1</v>
      </c>
      <c r="C10823" t="s">
        <v>81</v>
      </c>
      <c r="D10823" t="s">
        <v>120</v>
      </c>
      <c r="E10823" t="s">
        <v>161</v>
      </c>
      <c r="F10823" t="s">
        <v>29236</v>
      </c>
      <c r="G10823" t="s">
        <v>163</v>
      </c>
      <c r="H10823" t="s">
        <v>135</v>
      </c>
      <c r="I10823" t="s">
        <v>136</v>
      </c>
      <c r="J10823" t="s">
        <v>137</v>
      </c>
      <c r="K10823" t="s">
        <v>138</v>
      </c>
      <c r="L10823" t="s">
        <v>29237</v>
      </c>
      <c r="M10823" t="s">
        <v>29238</v>
      </c>
      <c r="N10823">
        <v>2.5166666659999999</v>
      </c>
      <c r="O10823">
        <v>0</v>
      </c>
      <c r="P10823">
        <v>29</v>
      </c>
      <c r="Q10823">
        <v>0</v>
      </c>
      <c r="R10823">
        <v>9</v>
      </c>
      <c r="S10823">
        <v>0</v>
      </c>
      <c r="T10823">
        <v>0</v>
      </c>
      <c r="U10823">
        <v>0</v>
      </c>
      <c r="V10823">
        <v>0</v>
      </c>
      <c r="W10823">
        <v>0</v>
      </c>
      <c r="X10823">
        <v>21.570008717033691</v>
      </c>
      <c r="Y10823">
        <v>0</v>
      </c>
      <c r="Z10823">
        <v>13.646113458012167</v>
      </c>
      <c r="AA10823">
        <v>0</v>
      </c>
      <c r="AB10823">
        <v>0</v>
      </c>
      <c r="AC10823">
        <v>0</v>
      </c>
      <c r="AD10823">
        <v>0</v>
      </c>
      <c r="AE10823">
        <v>35.216122175045854</v>
      </c>
    </row>
    <row r="10824" spans="1:31" x14ac:dyDescent="0.3">
      <c r="A10824">
        <v>2708245</v>
      </c>
      <c r="B10824">
        <v>1</v>
      </c>
      <c r="C10824" t="s">
        <v>81</v>
      </c>
      <c r="D10824" t="s">
        <v>118</v>
      </c>
      <c r="E10824" t="s">
        <v>161</v>
      </c>
      <c r="F10824" t="s">
        <v>29239</v>
      </c>
      <c r="G10824" t="s">
        <v>163</v>
      </c>
      <c r="H10824" t="s">
        <v>135</v>
      </c>
      <c r="I10824" t="s">
        <v>136</v>
      </c>
      <c r="J10824" t="s">
        <v>137</v>
      </c>
      <c r="K10824" t="s">
        <v>138</v>
      </c>
      <c r="L10824" t="s">
        <v>29240</v>
      </c>
      <c r="M10824" t="s">
        <v>29241</v>
      </c>
      <c r="N10824">
        <v>1.0719444440000001</v>
      </c>
      <c r="O10824">
        <v>0</v>
      </c>
      <c r="P10824">
        <v>28</v>
      </c>
      <c r="Q10824">
        <v>0</v>
      </c>
      <c r="R10824">
        <v>6</v>
      </c>
      <c r="S10824">
        <v>0</v>
      </c>
      <c r="T10824">
        <v>4</v>
      </c>
      <c r="U10824">
        <v>0</v>
      </c>
      <c r="V10824">
        <v>0</v>
      </c>
      <c r="W10824">
        <v>0</v>
      </c>
      <c r="X10824">
        <v>4.1453618938231509</v>
      </c>
      <c r="Y10824">
        <v>0</v>
      </c>
      <c r="Z10824">
        <v>0</v>
      </c>
      <c r="AA10824">
        <v>0</v>
      </c>
      <c r="AB10824">
        <v>1.5540847226411927</v>
      </c>
      <c r="AC10824">
        <v>0</v>
      </c>
      <c r="AD10824">
        <v>0</v>
      </c>
      <c r="AE10824">
        <v>5.6994466164643436</v>
      </c>
    </row>
    <row r="10825" spans="1:31" x14ac:dyDescent="0.3">
      <c r="A10825">
        <v>2707558</v>
      </c>
      <c r="B10825">
        <v>1</v>
      </c>
      <c r="C10825" t="s">
        <v>80</v>
      </c>
      <c r="D10825" t="s">
        <v>97</v>
      </c>
      <c r="E10825" t="s">
        <v>132</v>
      </c>
      <c r="F10825" t="s">
        <v>6487</v>
      </c>
      <c r="G10825" t="s">
        <v>209</v>
      </c>
      <c r="H10825" t="s">
        <v>135</v>
      </c>
      <c r="I10825" t="s">
        <v>136</v>
      </c>
      <c r="J10825" t="s">
        <v>137</v>
      </c>
      <c r="K10825" t="s">
        <v>210</v>
      </c>
      <c r="L10825" t="s">
        <v>29242</v>
      </c>
      <c r="M10825" t="s">
        <v>29243</v>
      </c>
      <c r="N10825">
        <v>9.7891666659999999</v>
      </c>
      <c r="O10825">
        <v>0</v>
      </c>
      <c r="P10825">
        <v>280</v>
      </c>
      <c r="Q10825">
        <v>0</v>
      </c>
      <c r="R10825">
        <v>2</v>
      </c>
      <c r="S10825">
        <v>0</v>
      </c>
      <c r="T10825">
        <v>34</v>
      </c>
      <c r="U10825">
        <v>0</v>
      </c>
      <c r="V10825">
        <v>0</v>
      </c>
      <c r="W10825">
        <v>0</v>
      </c>
      <c r="X10825">
        <v>373.87144387737038</v>
      </c>
      <c r="Y10825">
        <v>0</v>
      </c>
      <c r="Z10825">
        <v>4.015535258674201</v>
      </c>
      <c r="AA10825">
        <v>0</v>
      </c>
      <c r="AB10825">
        <v>135.14733042624127</v>
      </c>
      <c r="AC10825">
        <v>0</v>
      </c>
      <c r="AD10825">
        <v>0</v>
      </c>
      <c r="AE10825">
        <v>513.0343095622859</v>
      </c>
    </row>
    <row r="10826" spans="1:31" x14ac:dyDescent="0.3">
      <c r="A10826">
        <v>2707535</v>
      </c>
      <c r="B10826">
        <v>1</v>
      </c>
      <c r="C10826" t="s">
        <v>81</v>
      </c>
      <c r="D10826" t="s">
        <v>123</v>
      </c>
      <c r="E10826" t="s">
        <v>213</v>
      </c>
      <c r="F10826" t="s">
        <v>5213</v>
      </c>
      <c r="G10826" t="s">
        <v>152</v>
      </c>
      <c r="H10826" t="s">
        <v>153</v>
      </c>
      <c r="I10826" t="s">
        <v>136</v>
      </c>
      <c r="J10826" t="s">
        <v>137</v>
      </c>
      <c r="K10826" t="s">
        <v>138</v>
      </c>
      <c r="L10826" t="s">
        <v>29244</v>
      </c>
      <c r="M10826" t="s">
        <v>29245</v>
      </c>
      <c r="N10826">
        <v>1.0777777770000001</v>
      </c>
      <c r="O10826">
        <v>3</v>
      </c>
      <c r="P10826">
        <v>216</v>
      </c>
      <c r="Q10826">
        <v>25</v>
      </c>
      <c r="R10826">
        <v>53</v>
      </c>
      <c r="S10826">
        <v>0</v>
      </c>
      <c r="T10826">
        <v>17</v>
      </c>
      <c r="U10826">
        <v>1</v>
      </c>
      <c r="V10826">
        <v>0</v>
      </c>
      <c r="W10826">
        <v>7.7393911413903496</v>
      </c>
      <c r="X10826">
        <v>52.080350022235031</v>
      </c>
      <c r="Y10826">
        <v>21.945574375698921</v>
      </c>
      <c r="Z10826">
        <v>10.388221423585541</v>
      </c>
      <c r="AA10826">
        <v>0</v>
      </c>
      <c r="AB10826">
        <v>6.0341988963744013</v>
      </c>
      <c r="AC10826">
        <v>84.290150539923673</v>
      </c>
      <c r="AD10826">
        <v>0</v>
      </c>
      <c r="AE10826">
        <v>182.47788639920793</v>
      </c>
    </row>
    <row r="10827" spans="1:31" x14ac:dyDescent="0.3">
      <c r="A10827">
        <v>2707953</v>
      </c>
      <c r="B10827">
        <v>1</v>
      </c>
      <c r="C10827" t="s">
        <v>80</v>
      </c>
      <c r="D10827" t="s">
        <v>94</v>
      </c>
      <c r="E10827" t="s">
        <v>132</v>
      </c>
      <c r="F10827" t="s">
        <v>20021</v>
      </c>
      <c r="G10827" t="s">
        <v>134</v>
      </c>
      <c r="H10827" t="s">
        <v>135</v>
      </c>
      <c r="I10827" t="s">
        <v>136</v>
      </c>
      <c r="J10827" t="s">
        <v>137</v>
      </c>
      <c r="K10827" t="s">
        <v>138</v>
      </c>
      <c r="L10827" t="s">
        <v>29246</v>
      </c>
      <c r="M10827" t="s">
        <v>29247</v>
      </c>
      <c r="N10827">
        <v>3.111111111</v>
      </c>
      <c r="O10827">
        <v>0</v>
      </c>
      <c r="P10827">
        <v>141</v>
      </c>
      <c r="Q10827">
        <v>0</v>
      </c>
      <c r="R10827">
        <v>8</v>
      </c>
      <c r="S10827">
        <v>0</v>
      </c>
      <c r="T10827">
        <v>8</v>
      </c>
      <c r="U10827">
        <v>0</v>
      </c>
      <c r="V10827">
        <v>0</v>
      </c>
      <c r="W10827">
        <v>0</v>
      </c>
      <c r="X10827">
        <v>72.044547747365968</v>
      </c>
      <c r="Y10827">
        <v>0</v>
      </c>
      <c r="Z10827">
        <v>10.902038356578878</v>
      </c>
      <c r="AA10827">
        <v>0</v>
      </c>
      <c r="AB10827">
        <v>11.057264571867419</v>
      </c>
      <c r="AC10827">
        <v>0</v>
      </c>
      <c r="AD10827">
        <v>0</v>
      </c>
      <c r="AE10827">
        <v>94.003850675812259</v>
      </c>
    </row>
    <row r="10828" spans="1:31" x14ac:dyDescent="0.3">
      <c r="A10828">
        <v>2707930</v>
      </c>
      <c r="B10828">
        <v>1</v>
      </c>
      <c r="C10828" t="s">
        <v>80</v>
      </c>
      <c r="D10828" t="s">
        <v>100</v>
      </c>
      <c r="E10828" t="s">
        <v>161</v>
      </c>
      <c r="F10828" t="s">
        <v>29248</v>
      </c>
      <c r="G10828" t="s">
        <v>163</v>
      </c>
      <c r="H10828" t="s">
        <v>135</v>
      </c>
      <c r="I10828" t="s">
        <v>136</v>
      </c>
      <c r="J10828" t="s">
        <v>137</v>
      </c>
      <c r="K10828" t="s">
        <v>138</v>
      </c>
      <c r="L10828" t="s">
        <v>29249</v>
      </c>
      <c r="M10828" t="s">
        <v>29250</v>
      </c>
      <c r="N10828">
        <v>3.1563888879999999</v>
      </c>
      <c r="O10828">
        <v>0</v>
      </c>
      <c r="P10828">
        <v>1</v>
      </c>
      <c r="Q10828">
        <v>0</v>
      </c>
      <c r="R10828">
        <v>0</v>
      </c>
      <c r="S10828">
        <v>0</v>
      </c>
      <c r="T10828">
        <v>0</v>
      </c>
      <c r="U10828">
        <v>0</v>
      </c>
      <c r="V10828">
        <v>0</v>
      </c>
      <c r="W10828">
        <v>0</v>
      </c>
      <c r="X10828">
        <v>0.50183199273775758</v>
      </c>
      <c r="Y10828">
        <v>0</v>
      </c>
      <c r="Z10828">
        <v>0</v>
      </c>
      <c r="AA10828">
        <v>0</v>
      </c>
      <c r="AB10828">
        <v>0</v>
      </c>
      <c r="AC10828">
        <v>0</v>
      </c>
      <c r="AD10828">
        <v>0</v>
      </c>
      <c r="AE10828">
        <v>0.50183199273775758</v>
      </c>
    </row>
    <row r="10829" spans="1:31" x14ac:dyDescent="0.3">
      <c r="A10829">
        <v>2708663</v>
      </c>
      <c r="B10829">
        <v>1</v>
      </c>
      <c r="C10829" t="s">
        <v>80</v>
      </c>
      <c r="D10829" t="s">
        <v>105</v>
      </c>
      <c r="E10829" t="s">
        <v>161</v>
      </c>
      <c r="F10829" t="s">
        <v>29251</v>
      </c>
      <c r="G10829" t="s">
        <v>163</v>
      </c>
      <c r="H10829" t="s">
        <v>135</v>
      </c>
      <c r="I10829" t="s">
        <v>136</v>
      </c>
      <c r="J10829" t="s">
        <v>137</v>
      </c>
      <c r="K10829" t="s">
        <v>138</v>
      </c>
      <c r="L10829" t="s">
        <v>29252</v>
      </c>
      <c r="M10829" t="s">
        <v>29253</v>
      </c>
      <c r="N10829">
        <v>3.6580555549999998</v>
      </c>
      <c r="O10829">
        <v>0</v>
      </c>
      <c r="P10829">
        <v>183</v>
      </c>
      <c r="Q10829">
        <v>0</v>
      </c>
      <c r="R10829">
        <v>0</v>
      </c>
      <c r="S10829">
        <v>0</v>
      </c>
      <c r="T10829">
        <v>2</v>
      </c>
      <c r="U10829">
        <v>0</v>
      </c>
      <c r="V10829">
        <v>0</v>
      </c>
      <c r="W10829">
        <v>0</v>
      </c>
      <c r="X10829">
        <v>124.07353820439812</v>
      </c>
      <c r="Y10829">
        <v>0</v>
      </c>
      <c r="Z10829">
        <v>0</v>
      </c>
      <c r="AA10829">
        <v>0</v>
      </c>
      <c r="AB10829">
        <v>1.5448151858477916</v>
      </c>
      <c r="AC10829">
        <v>0</v>
      </c>
      <c r="AD10829">
        <v>0</v>
      </c>
      <c r="AE10829">
        <v>125.61835339024591</v>
      </c>
    </row>
    <row r="10830" spans="1:31" x14ac:dyDescent="0.3">
      <c r="A10830">
        <v>2708368</v>
      </c>
      <c r="B10830">
        <v>1</v>
      </c>
      <c r="C10830" t="s">
        <v>80</v>
      </c>
      <c r="D10830" t="s">
        <v>95</v>
      </c>
      <c r="E10830" t="s">
        <v>173</v>
      </c>
      <c r="F10830" t="s">
        <v>11665</v>
      </c>
      <c r="G10830" t="s">
        <v>152</v>
      </c>
      <c r="H10830" t="s">
        <v>153</v>
      </c>
      <c r="I10830" t="s">
        <v>136</v>
      </c>
      <c r="J10830" t="s">
        <v>137</v>
      </c>
      <c r="K10830" t="s">
        <v>138</v>
      </c>
      <c r="L10830" t="s">
        <v>29254</v>
      </c>
      <c r="M10830" t="s">
        <v>29255</v>
      </c>
      <c r="N10830">
        <v>0.241666666</v>
      </c>
      <c r="O10830">
        <v>7</v>
      </c>
      <c r="P10830">
        <v>1489</v>
      </c>
      <c r="Q10830">
        <v>24</v>
      </c>
      <c r="R10830">
        <v>18</v>
      </c>
      <c r="S10830">
        <v>59</v>
      </c>
      <c r="T10830">
        <v>133</v>
      </c>
      <c r="U10830">
        <v>7</v>
      </c>
      <c r="V10830">
        <v>0</v>
      </c>
      <c r="W10830">
        <v>2.35121853193625</v>
      </c>
      <c r="X10830">
        <v>75.015300589119107</v>
      </c>
      <c r="Y10830">
        <v>7.4728419525617511</v>
      </c>
      <c r="Z10830">
        <v>1.0020498500116501</v>
      </c>
      <c r="AA10830">
        <v>187.85811140327328</v>
      </c>
      <c r="AB10830">
        <v>23.510530654347068</v>
      </c>
      <c r="AC10830">
        <v>102.00008297372497</v>
      </c>
      <c r="AD10830">
        <v>0</v>
      </c>
      <c r="AE10830">
        <v>399.21013595497413</v>
      </c>
    </row>
    <row r="10831" spans="1:31" x14ac:dyDescent="0.3">
      <c r="A10831">
        <v>2708059</v>
      </c>
      <c r="B10831">
        <v>1</v>
      </c>
      <c r="C10831" t="s">
        <v>81</v>
      </c>
      <c r="D10831" t="s">
        <v>117</v>
      </c>
      <c r="E10831" t="s">
        <v>156</v>
      </c>
      <c r="F10831" t="s">
        <v>4268</v>
      </c>
      <c r="G10831" t="s">
        <v>185</v>
      </c>
      <c r="H10831" t="s">
        <v>153</v>
      </c>
      <c r="I10831" t="s">
        <v>136</v>
      </c>
      <c r="J10831" t="s">
        <v>137</v>
      </c>
      <c r="K10831" t="s">
        <v>138</v>
      </c>
      <c r="L10831" t="s">
        <v>29256</v>
      </c>
      <c r="M10831" t="s">
        <v>29257</v>
      </c>
      <c r="N10831">
        <v>2.295833333</v>
      </c>
      <c r="O10831">
        <v>2</v>
      </c>
      <c r="P10831">
        <v>113</v>
      </c>
      <c r="Q10831">
        <v>16</v>
      </c>
      <c r="R10831">
        <v>27</v>
      </c>
      <c r="S10831">
        <v>1</v>
      </c>
      <c r="T10831">
        <v>10</v>
      </c>
      <c r="U10831">
        <v>0</v>
      </c>
      <c r="V10831">
        <v>0</v>
      </c>
      <c r="W10831">
        <v>1.0894079059833333</v>
      </c>
      <c r="X10831">
        <v>41.320193573468963</v>
      </c>
      <c r="Y10831">
        <v>3.3634189841093916</v>
      </c>
      <c r="Z10831">
        <v>1.648956278412204</v>
      </c>
      <c r="AA10831">
        <v>6.3017591647294378</v>
      </c>
      <c r="AB10831">
        <v>18.345440656042499</v>
      </c>
      <c r="AC10831">
        <v>0</v>
      </c>
      <c r="AD10831">
        <v>0</v>
      </c>
      <c r="AE10831">
        <v>72.069176562745838</v>
      </c>
    </row>
    <row r="10832" spans="1:31" x14ac:dyDescent="0.3">
      <c r="A10832">
        <v>2707727</v>
      </c>
      <c r="B10832">
        <v>1</v>
      </c>
      <c r="C10832" t="s">
        <v>80</v>
      </c>
      <c r="D10832" t="s">
        <v>96</v>
      </c>
      <c r="E10832" t="s">
        <v>132</v>
      </c>
      <c r="F10832" t="s">
        <v>29258</v>
      </c>
      <c r="G10832" t="s">
        <v>409</v>
      </c>
      <c r="H10832" t="s">
        <v>135</v>
      </c>
      <c r="I10832" t="s">
        <v>136</v>
      </c>
      <c r="J10832" t="s">
        <v>137</v>
      </c>
      <c r="K10832" t="s">
        <v>138</v>
      </c>
      <c r="L10832" t="s">
        <v>29259</v>
      </c>
      <c r="M10832" t="s">
        <v>29260</v>
      </c>
      <c r="N10832">
        <v>5.4980555549999997</v>
      </c>
      <c r="O10832">
        <v>0</v>
      </c>
      <c r="P10832">
        <v>264</v>
      </c>
      <c r="Q10832">
        <v>0</v>
      </c>
      <c r="R10832">
        <v>0</v>
      </c>
      <c r="S10832">
        <v>0</v>
      </c>
      <c r="T10832">
        <v>9</v>
      </c>
      <c r="U10832">
        <v>0</v>
      </c>
      <c r="V10832">
        <v>0</v>
      </c>
      <c r="W10832">
        <v>0</v>
      </c>
      <c r="X10832">
        <v>387.03548730042257</v>
      </c>
      <c r="Y10832">
        <v>0</v>
      </c>
      <c r="Z10832">
        <v>0</v>
      </c>
      <c r="AA10832">
        <v>0</v>
      </c>
      <c r="AB10832">
        <v>49.125321554590322</v>
      </c>
      <c r="AC10832">
        <v>0</v>
      </c>
      <c r="AD10832">
        <v>0</v>
      </c>
      <c r="AE10832">
        <v>436.16080885501287</v>
      </c>
    </row>
    <row r="10833" spans="1:31" x14ac:dyDescent="0.3">
      <c r="A10833">
        <v>2707913</v>
      </c>
      <c r="B10833">
        <v>1</v>
      </c>
      <c r="C10833" t="s">
        <v>80</v>
      </c>
      <c r="D10833" t="s">
        <v>99</v>
      </c>
      <c r="E10833" t="s">
        <v>161</v>
      </c>
      <c r="F10833" t="s">
        <v>29261</v>
      </c>
      <c r="G10833" t="s">
        <v>170</v>
      </c>
      <c r="H10833" t="s">
        <v>135</v>
      </c>
      <c r="I10833" t="s">
        <v>136</v>
      </c>
      <c r="J10833" t="s">
        <v>137</v>
      </c>
      <c r="K10833" t="s">
        <v>138</v>
      </c>
      <c r="L10833" t="s">
        <v>29262</v>
      </c>
      <c r="M10833" t="s">
        <v>29263</v>
      </c>
      <c r="N10833">
        <v>2.3816666660000001</v>
      </c>
      <c r="O10833">
        <v>0</v>
      </c>
      <c r="P10833">
        <v>48</v>
      </c>
      <c r="Q10833">
        <v>0</v>
      </c>
      <c r="R10833">
        <v>0</v>
      </c>
      <c r="S10833">
        <v>0</v>
      </c>
      <c r="T10833">
        <v>16</v>
      </c>
      <c r="U10833">
        <v>0</v>
      </c>
      <c r="V10833">
        <v>0</v>
      </c>
      <c r="W10833">
        <v>0</v>
      </c>
      <c r="X10833">
        <v>9.6717910628820452</v>
      </c>
      <c r="Y10833">
        <v>0</v>
      </c>
      <c r="Z10833">
        <v>0</v>
      </c>
      <c r="AA10833">
        <v>0</v>
      </c>
      <c r="AB10833">
        <v>7.1299928768118601</v>
      </c>
      <c r="AC10833">
        <v>0</v>
      </c>
      <c r="AD10833">
        <v>0</v>
      </c>
      <c r="AE10833">
        <v>16.801783939693905</v>
      </c>
    </row>
    <row r="10834" spans="1:31" x14ac:dyDescent="0.3">
      <c r="A10834">
        <v>2707543</v>
      </c>
      <c r="B10834">
        <v>2</v>
      </c>
      <c r="C10834" t="s">
        <v>80</v>
      </c>
      <c r="D10834" t="s">
        <v>94</v>
      </c>
      <c r="E10834" t="s">
        <v>132</v>
      </c>
      <c r="F10834" t="s">
        <v>29264</v>
      </c>
      <c r="G10834" t="s">
        <v>230</v>
      </c>
      <c r="H10834" t="s">
        <v>135</v>
      </c>
      <c r="I10834" t="s">
        <v>136</v>
      </c>
      <c r="J10834" t="s">
        <v>137</v>
      </c>
      <c r="K10834" t="s">
        <v>138</v>
      </c>
      <c r="L10834" t="s">
        <v>29265</v>
      </c>
      <c r="M10834" t="s">
        <v>29266</v>
      </c>
      <c r="N10834">
        <v>0.45166666599999999</v>
      </c>
      <c r="O10834">
        <v>0</v>
      </c>
      <c r="P10834">
        <v>54</v>
      </c>
      <c r="Q10834">
        <v>0</v>
      </c>
      <c r="R10834">
        <v>17</v>
      </c>
      <c r="S10834">
        <v>0</v>
      </c>
      <c r="T10834">
        <v>5</v>
      </c>
      <c r="U10834">
        <v>0</v>
      </c>
      <c r="V10834">
        <v>0</v>
      </c>
      <c r="W10834">
        <v>0</v>
      </c>
      <c r="X10834">
        <v>1.0209792425404352</v>
      </c>
      <c r="Y10834">
        <v>0</v>
      </c>
      <c r="Z10834">
        <v>0.26841546586728005</v>
      </c>
      <c r="AA10834">
        <v>0</v>
      </c>
      <c r="AB10834">
        <v>0.16450182548019998</v>
      </c>
      <c r="AC10834">
        <v>0</v>
      </c>
      <c r="AD10834">
        <v>0</v>
      </c>
      <c r="AE10834">
        <v>1.4538965338879153</v>
      </c>
    </row>
    <row r="10835" spans="1:31" x14ac:dyDescent="0.3">
      <c r="A10835">
        <v>2707867</v>
      </c>
      <c r="B10835">
        <v>1</v>
      </c>
      <c r="C10835" t="s">
        <v>81</v>
      </c>
      <c r="D10835" t="s">
        <v>121</v>
      </c>
      <c r="E10835" t="s">
        <v>132</v>
      </c>
      <c r="F10835" t="s">
        <v>7515</v>
      </c>
      <c r="G10835" t="s">
        <v>134</v>
      </c>
      <c r="H10835" t="s">
        <v>135</v>
      </c>
      <c r="I10835" t="s">
        <v>136</v>
      </c>
      <c r="J10835" t="s">
        <v>137</v>
      </c>
      <c r="K10835" t="s">
        <v>138</v>
      </c>
      <c r="L10835" t="s">
        <v>29267</v>
      </c>
      <c r="M10835" t="s">
        <v>29268</v>
      </c>
      <c r="N10835">
        <v>0.811111111</v>
      </c>
      <c r="O10835">
        <v>0</v>
      </c>
      <c r="P10835">
        <v>19</v>
      </c>
      <c r="Q10835">
        <v>0</v>
      </c>
      <c r="R10835">
        <v>0</v>
      </c>
      <c r="S10835">
        <v>0</v>
      </c>
      <c r="T10835">
        <v>0</v>
      </c>
      <c r="U10835">
        <v>0</v>
      </c>
      <c r="V10835">
        <v>0</v>
      </c>
      <c r="W10835">
        <v>0</v>
      </c>
      <c r="X10835">
        <v>1.5671591633377087</v>
      </c>
      <c r="Y10835">
        <v>0</v>
      </c>
      <c r="Z10835">
        <v>0</v>
      </c>
      <c r="AA10835">
        <v>0</v>
      </c>
      <c r="AB10835">
        <v>0</v>
      </c>
      <c r="AC10835">
        <v>0</v>
      </c>
      <c r="AD10835">
        <v>0</v>
      </c>
      <c r="AE10835">
        <v>1.5671591633377087</v>
      </c>
    </row>
    <row r="10836" spans="1:31" x14ac:dyDescent="0.3">
      <c r="A10836">
        <v>2707827</v>
      </c>
      <c r="B10836">
        <v>1</v>
      </c>
      <c r="C10836" t="s">
        <v>80</v>
      </c>
      <c r="D10836" t="s">
        <v>91</v>
      </c>
      <c r="E10836" t="s">
        <v>150</v>
      </c>
      <c r="F10836" t="s">
        <v>151</v>
      </c>
      <c r="G10836" t="s">
        <v>152</v>
      </c>
      <c r="H10836" t="s">
        <v>153</v>
      </c>
      <c r="I10836" t="s">
        <v>136</v>
      </c>
      <c r="J10836" t="s">
        <v>137</v>
      </c>
      <c r="K10836" t="s">
        <v>138</v>
      </c>
      <c r="L10836" t="s">
        <v>29269</v>
      </c>
      <c r="M10836" t="s">
        <v>29270</v>
      </c>
      <c r="N10836">
        <v>0.59222222199999996</v>
      </c>
      <c r="O10836">
        <v>15</v>
      </c>
      <c r="P10836">
        <v>240</v>
      </c>
      <c r="Q10836">
        <v>25</v>
      </c>
      <c r="R10836">
        <v>71</v>
      </c>
      <c r="S10836">
        <v>17</v>
      </c>
      <c r="T10836">
        <v>221</v>
      </c>
      <c r="U10836">
        <v>1</v>
      </c>
      <c r="V10836">
        <v>0</v>
      </c>
      <c r="W10836">
        <v>9.5811361262451928</v>
      </c>
      <c r="X10836">
        <v>32.71633948237546</v>
      </c>
      <c r="Y10836">
        <v>5.813283581678518</v>
      </c>
      <c r="Z10836">
        <v>3.6223382620338769</v>
      </c>
      <c r="AA10836">
        <v>106.67589904546907</v>
      </c>
      <c r="AB10836">
        <v>135.89225177404921</v>
      </c>
      <c r="AC10836">
        <v>10.644569847224213</v>
      </c>
      <c r="AD10836">
        <v>0</v>
      </c>
      <c r="AE10836">
        <v>304.94581811907557</v>
      </c>
    </row>
    <row r="10837" spans="1:31" x14ac:dyDescent="0.3">
      <c r="A10837">
        <v>2708182</v>
      </c>
      <c r="B10837">
        <v>1</v>
      </c>
      <c r="C10837" t="s">
        <v>80</v>
      </c>
      <c r="D10837" t="s">
        <v>84</v>
      </c>
      <c r="E10837" t="s">
        <v>161</v>
      </c>
      <c r="F10837" t="s">
        <v>29271</v>
      </c>
      <c r="G10837" t="s">
        <v>170</v>
      </c>
      <c r="H10837" t="s">
        <v>135</v>
      </c>
      <c r="I10837" t="s">
        <v>136</v>
      </c>
      <c r="J10837" t="s">
        <v>137</v>
      </c>
      <c r="K10837" t="s">
        <v>138</v>
      </c>
      <c r="L10837" t="s">
        <v>29272</v>
      </c>
      <c r="M10837" t="s">
        <v>29273</v>
      </c>
      <c r="N10837">
        <v>2.085</v>
      </c>
      <c r="O10837">
        <v>0</v>
      </c>
      <c r="P10837">
        <v>14</v>
      </c>
      <c r="Q10837">
        <v>0</v>
      </c>
      <c r="R10837">
        <v>6</v>
      </c>
      <c r="S10837">
        <v>0</v>
      </c>
      <c r="T10837">
        <v>6</v>
      </c>
      <c r="U10837">
        <v>0</v>
      </c>
      <c r="V10837">
        <v>0</v>
      </c>
      <c r="W10837">
        <v>0</v>
      </c>
      <c r="X10837">
        <v>5.749356991722407</v>
      </c>
      <c r="Y10837">
        <v>0</v>
      </c>
      <c r="Z10837">
        <v>3.1461289994885631</v>
      </c>
      <c r="AA10837">
        <v>0</v>
      </c>
      <c r="AB10837">
        <v>5.3836782100464999</v>
      </c>
      <c r="AC10837">
        <v>0</v>
      </c>
      <c r="AD10837">
        <v>0</v>
      </c>
      <c r="AE10837">
        <v>14.279164201257469</v>
      </c>
    </row>
    <row r="10838" spans="1:31" x14ac:dyDescent="0.3">
      <c r="A10838">
        <v>2707492</v>
      </c>
      <c r="B10838">
        <v>1</v>
      </c>
      <c r="C10838" t="s">
        <v>80</v>
      </c>
      <c r="D10838" t="s">
        <v>110</v>
      </c>
      <c r="E10838" t="s">
        <v>173</v>
      </c>
      <c r="F10838" t="s">
        <v>18729</v>
      </c>
      <c r="G10838" t="s">
        <v>1613</v>
      </c>
      <c r="H10838" t="s">
        <v>5535</v>
      </c>
      <c r="I10838" t="s">
        <v>136</v>
      </c>
      <c r="J10838" t="s">
        <v>137</v>
      </c>
      <c r="K10838" t="s">
        <v>210</v>
      </c>
      <c r="L10838" t="s">
        <v>29274</v>
      </c>
      <c r="M10838" t="s">
        <v>29275</v>
      </c>
      <c r="N10838">
        <v>0.42305555500000003</v>
      </c>
      <c r="O10838">
        <v>0</v>
      </c>
      <c r="P10838">
        <v>3436</v>
      </c>
      <c r="Q10838">
        <v>0</v>
      </c>
      <c r="R10838">
        <v>0</v>
      </c>
      <c r="S10838">
        <v>0</v>
      </c>
      <c r="T10838">
        <v>201</v>
      </c>
      <c r="U10838">
        <v>0</v>
      </c>
      <c r="V10838">
        <v>0</v>
      </c>
      <c r="W10838">
        <v>0</v>
      </c>
      <c r="X10838">
        <v>274.03223669369669</v>
      </c>
      <c r="Y10838">
        <v>0</v>
      </c>
      <c r="Z10838">
        <v>0</v>
      </c>
      <c r="AA10838">
        <v>0</v>
      </c>
      <c r="AB10838">
        <v>48.542837907471849</v>
      </c>
      <c r="AC10838">
        <v>0</v>
      </c>
      <c r="AD10838">
        <v>0</v>
      </c>
      <c r="AE10838">
        <v>322.57507460116852</v>
      </c>
    </row>
    <row r="10839" spans="1:31" x14ac:dyDescent="0.3">
      <c r="A10839">
        <v>2707853</v>
      </c>
      <c r="B10839">
        <v>1</v>
      </c>
      <c r="C10839" t="s">
        <v>81</v>
      </c>
      <c r="D10839" t="s">
        <v>112</v>
      </c>
      <c r="E10839" t="s">
        <v>150</v>
      </c>
      <c r="F10839" t="s">
        <v>17360</v>
      </c>
      <c r="G10839" t="s">
        <v>152</v>
      </c>
      <c r="H10839" t="s">
        <v>153</v>
      </c>
      <c r="I10839" t="s">
        <v>136</v>
      </c>
      <c r="J10839" t="s">
        <v>137</v>
      </c>
      <c r="K10839" t="s">
        <v>138</v>
      </c>
      <c r="L10839" t="s">
        <v>29276</v>
      </c>
      <c r="M10839" t="s">
        <v>29277</v>
      </c>
      <c r="N10839">
        <v>0.93888888800000003</v>
      </c>
      <c r="O10839">
        <v>3</v>
      </c>
      <c r="P10839">
        <v>0</v>
      </c>
      <c r="Q10839">
        <v>29</v>
      </c>
      <c r="R10839">
        <v>12</v>
      </c>
      <c r="S10839">
        <v>6</v>
      </c>
      <c r="T10839">
        <v>1</v>
      </c>
      <c r="U10839">
        <v>2</v>
      </c>
      <c r="V10839">
        <v>0</v>
      </c>
      <c r="W10839">
        <v>2.3865377128838001</v>
      </c>
      <c r="X10839">
        <v>0</v>
      </c>
      <c r="Y10839">
        <v>30.913488148880127</v>
      </c>
      <c r="Z10839">
        <v>0.49261637955833337</v>
      </c>
      <c r="AA10839">
        <v>40.749441074695568</v>
      </c>
      <c r="AB10839">
        <v>0</v>
      </c>
      <c r="AC10839">
        <v>295.73135421932341</v>
      </c>
      <c r="AD10839">
        <v>0</v>
      </c>
      <c r="AE10839">
        <v>370.27343753534126</v>
      </c>
    </row>
    <row r="10840" spans="1:31" x14ac:dyDescent="0.3">
      <c r="A10840">
        <v>2708202</v>
      </c>
      <c r="B10840">
        <v>1</v>
      </c>
      <c r="C10840" t="s">
        <v>81</v>
      </c>
      <c r="D10840" t="s">
        <v>127</v>
      </c>
      <c r="E10840" t="s">
        <v>156</v>
      </c>
      <c r="F10840" t="s">
        <v>29278</v>
      </c>
      <c r="G10840" t="s">
        <v>185</v>
      </c>
      <c r="H10840" t="s">
        <v>153</v>
      </c>
      <c r="I10840" t="s">
        <v>136</v>
      </c>
      <c r="J10840" t="s">
        <v>137</v>
      </c>
      <c r="K10840" t="s">
        <v>138</v>
      </c>
      <c r="L10840" t="s">
        <v>29279</v>
      </c>
      <c r="M10840" t="s">
        <v>29280</v>
      </c>
      <c r="N10840">
        <v>6.9852777770000003</v>
      </c>
      <c r="O10840">
        <v>0</v>
      </c>
      <c r="P10840">
        <v>93</v>
      </c>
      <c r="Q10840">
        <v>0</v>
      </c>
      <c r="R10840">
        <v>3</v>
      </c>
      <c r="S10840">
        <v>0</v>
      </c>
      <c r="T10840">
        <v>7</v>
      </c>
      <c r="U10840">
        <v>0</v>
      </c>
      <c r="V10840">
        <v>0</v>
      </c>
      <c r="W10840">
        <v>0</v>
      </c>
      <c r="X10840">
        <v>195.12157397162153</v>
      </c>
      <c r="Y10840">
        <v>0</v>
      </c>
      <c r="Z10840">
        <v>3.2008087664408333</v>
      </c>
      <c r="AA10840">
        <v>0</v>
      </c>
      <c r="AB10840">
        <v>24.307887464872103</v>
      </c>
      <c r="AC10840">
        <v>0</v>
      </c>
      <c r="AD10840">
        <v>0</v>
      </c>
      <c r="AE10840">
        <v>222.63027020293447</v>
      </c>
    </row>
    <row r="10841" spans="1:31" x14ac:dyDescent="0.3">
      <c r="A10841">
        <v>2708225</v>
      </c>
      <c r="B10841">
        <v>1</v>
      </c>
      <c r="C10841" t="s">
        <v>81</v>
      </c>
      <c r="D10841" t="s">
        <v>128</v>
      </c>
      <c r="E10841" t="s">
        <v>161</v>
      </c>
      <c r="F10841" t="s">
        <v>29281</v>
      </c>
      <c r="G10841" t="s">
        <v>409</v>
      </c>
      <c r="H10841" t="s">
        <v>135</v>
      </c>
      <c r="I10841" t="s">
        <v>136</v>
      </c>
      <c r="J10841" t="s">
        <v>137</v>
      </c>
      <c r="K10841" t="s">
        <v>138</v>
      </c>
      <c r="L10841" t="s">
        <v>29282</v>
      </c>
      <c r="M10841" t="s">
        <v>29283</v>
      </c>
      <c r="N10841">
        <v>3.9497222220000001</v>
      </c>
      <c r="O10841">
        <v>0</v>
      </c>
      <c r="P10841">
        <v>241</v>
      </c>
      <c r="Q10841">
        <v>0</v>
      </c>
      <c r="R10841">
        <v>1</v>
      </c>
      <c r="S10841">
        <v>0</v>
      </c>
      <c r="T10841">
        <v>23</v>
      </c>
      <c r="U10841">
        <v>0</v>
      </c>
      <c r="V10841">
        <v>0</v>
      </c>
      <c r="W10841">
        <v>0</v>
      </c>
      <c r="X10841">
        <v>193.52495403004119</v>
      </c>
      <c r="Y10841">
        <v>0</v>
      </c>
      <c r="Z10841">
        <v>3.3875057919614315</v>
      </c>
      <c r="AA10841">
        <v>0</v>
      </c>
      <c r="AB10841">
        <v>55.769857793498403</v>
      </c>
      <c r="AC10841">
        <v>0</v>
      </c>
      <c r="AD10841">
        <v>0</v>
      </c>
      <c r="AE10841">
        <v>252.68231761550103</v>
      </c>
    </row>
    <row r="10842" spans="1:31" x14ac:dyDescent="0.3">
      <c r="A10842">
        <v>2708580</v>
      </c>
      <c r="B10842">
        <v>1</v>
      </c>
      <c r="C10842" t="s">
        <v>81</v>
      </c>
      <c r="D10842" t="s">
        <v>120</v>
      </c>
      <c r="E10842" t="s">
        <v>213</v>
      </c>
      <c r="F10842" t="s">
        <v>5572</v>
      </c>
      <c r="G10842" t="s">
        <v>152</v>
      </c>
      <c r="H10842" t="s">
        <v>153</v>
      </c>
      <c r="I10842" t="s">
        <v>136</v>
      </c>
      <c r="J10842" t="s">
        <v>137</v>
      </c>
      <c r="K10842" t="s">
        <v>138</v>
      </c>
      <c r="L10842" t="s">
        <v>29284</v>
      </c>
      <c r="M10842" t="s">
        <v>29285</v>
      </c>
      <c r="N10842">
        <v>1.2194444440000001</v>
      </c>
      <c r="O10842">
        <v>1</v>
      </c>
      <c r="P10842">
        <v>408</v>
      </c>
      <c r="Q10842">
        <v>32</v>
      </c>
      <c r="R10842">
        <v>24</v>
      </c>
      <c r="S10842">
        <v>2</v>
      </c>
      <c r="T10842">
        <v>40</v>
      </c>
      <c r="U10842">
        <v>0</v>
      </c>
      <c r="V10842">
        <v>0</v>
      </c>
      <c r="W10842">
        <v>0</v>
      </c>
      <c r="X10842">
        <v>66.477055523331416</v>
      </c>
      <c r="Y10842">
        <v>2.1203607662999997</v>
      </c>
      <c r="Z10842">
        <v>2.8064946621194502</v>
      </c>
      <c r="AA10842">
        <v>12.352046717002008</v>
      </c>
      <c r="AB10842">
        <v>8.3027916851533003</v>
      </c>
      <c r="AC10842">
        <v>0</v>
      </c>
      <c r="AD10842">
        <v>0</v>
      </c>
      <c r="AE10842">
        <v>92.058749353906165</v>
      </c>
    </row>
    <row r="10843" spans="1:31" x14ac:dyDescent="0.3">
      <c r="A10843">
        <v>2708082</v>
      </c>
      <c r="B10843">
        <v>1</v>
      </c>
      <c r="C10843" t="s">
        <v>80</v>
      </c>
      <c r="D10843" t="s">
        <v>83</v>
      </c>
      <c r="E10843" t="s">
        <v>145</v>
      </c>
      <c r="F10843" t="s">
        <v>29286</v>
      </c>
      <c r="G10843" t="s">
        <v>158</v>
      </c>
      <c r="H10843" t="s">
        <v>135</v>
      </c>
      <c r="I10843" t="s">
        <v>136</v>
      </c>
      <c r="J10843" t="s">
        <v>3</v>
      </c>
      <c r="K10843" t="s">
        <v>138</v>
      </c>
      <c r="L10843" t="s">
        <v>29287</v>
      </c>
      <c r="M10843" t="s">
        <v>29288</v>
      </c>
      <c r="N10843">
        <v>1.0719444440000001</v>
      </c>
      <c r="O10843">
        <v>0</v>
      </c>
      <c r="P10843">
        <v>7</v>
      </c>
      <c r="Q10843">
        <v>0</v>
      </c>
      <c r="R10843">
        <v>0</v>
      </c>
      <c r="S10843">
        <v>0</v>
      </c>
      <c r="T10843">
        <v>1</v>
      </c>
      <c r="U10843">
        <v>0</v>
      </c>
      <c r="V10843">
        <v>0</v>
      </c>
      <c r="W10843">
        <v>0</v>
      </c>
      <c r="X10843">
        <v>2.0307038787608849</v>
      </c>
      <c r="Y10843">
        <v>0</v>
      </c>
      <c r="Z10843">
        <v>0</v>
      </c>
      <c r="AA10843">
        <v>0</v>
      </c>
      <c r="AB10843">
        <v>9.2972191382479501</v>
      </c>
      <c r="AC10843">
        <v>0</v>
      </c>
      <c r="AD10843">
        <v>0</v>
      </c>
      <c r="AE10843">
        <v>11.327923017008835</v>
      </c>
    </row>
    <row r="10844" spans="1:31" x14ac:dyDescent="0.3">
      <c r="A10844">
        <v>2708331</v>
      </c>
      <c r="B10844">
        <v>1</v>
      </c>
      <c r="C10844" t="s">
        <v>80</v>
      </c>
      <c r="D10844" t="s">
        <v>99</v>
      </c>
      <c r="E10844" t="s">
        <v>161</v>
      </c>
      <c r="F10844" t="s">
        <v>29289</v>
      </c>
      <c r="G10844" t="s">
        <v>163</v>
      </c>
      <c r="H10844" t="s">
        <v>135</v>
      </c>
      <c r="I10844" t="s">
        <v>136</v>
      </c>
      <c r="J10844" t="s">
        <v>137</v>
      </c>
      <c r="K10844" t="s">
        <v>138</v>
      </c>
      <c r="L10844" t="s">
        <v>29290</v>
      </c>
      <c r="M10844" t="s">
        <v>29291</v>
      </c>
      <c r="N10844">
        <v>2.7002777770000002</v>
      </c>
      <c r="O10844">
        <v>0</v>
      </c>
      <c r="P10844">
        <v>8</v>
      </c>
      <c r="Q10844">
        <v>0</v>
      </c>
      <c r="R10844">
        <v>0</v>
      </c>
      <c r="S10844">
        <v>0</v>
      </c>
      <c r="T10844">
        <v>2</v>
      </c>
      <c r="U10844">
        <v>0</v>
      </c>
      <c r="V10844">
        <v>0</v>
      </c>
      <c r="W10844">
        <v>0</v>
      </c>
      <c r="X10844">
        <v>3.1212308245596678</v>
      </c>
      <c r="Y10844">
        <v>0</v>
      </c>
      <c r="Z10844">
        <v>0</v>
      </c>
      <c r="AA10844">
        <v>0</v>
      </c>
      <c r="AB10844">
        <v>0.3675116831733734</v>
      </c>
      <c r="AC10844">
        <v>0</v>
      </c>
      <c r="AD10844">
        <v>0</v>
      </c>
      <c r="AE10844">
        <v>3.4887425077330412</v>
      </c>
    </row>
    <row r="10845" spans="1:31" x14ac:dyDescent="0.3">
      <c r="A10845">
        <v>2707989</v>
      </c>
      <c r="B10845">
        <v>2</v>
      </c>
      <c r="C10845" t="s">
        <v>80</v>
      </c>
      <c r="D10845" t="s">
        <v>110</v>
      </c>
      <c r="E10845" t="s">
        <v>156</v>
      </c>
      <c r="F10845" t="s">
        <v>29292</v>
      </c>
      <c r="G10845" t="s">
        <v>158</v>
      </c>
      <c r="H10845" t="s">
        <v>153</v>
      </c>
      <c r="I10845" t="s">
        <v>136</v>
      </c>
      <c r="J10845" t="s">
        <v>3</v>
      </c>
      <c r="K10845" t="s">
        <v>138</v>
      </c>
      <c r="L10845" t="s">
        <v>29293</v>
      </c>
      <c r="M10845" t="s">
        <v>29294</v>
      </c>
      <c r="N10845">
        <v>0.42444444399999998</v>
      </c>
      <c r="O10845">
        <v>0</v>
      </c>
      <c r="P10845">
        <v>1106</v>
      </c>
      <c r="Q10845">
        <v>0</v>
      </c>
      <c r="R10845">
        <v>0</v>
      </c>
      <c r="S10845">
        <v>0</v>
      </c>
      <c r="T10845">
        <v>128</v>
      </c>
      <c r="U10845">
        <v>0</v>
      </c>
      <c r="V10845">
        <v>0</v>
      </c>
      <c r="W10845">
        <v>0</v>
      </c>
      <c r="X10845">
        <v>101.78759262689321</v>
      </c>
      <c r="Y10845">
        <v>0</v>
      </c>
      <c r="Z10845">
        <v>0</v>
      </c>
      <c r="AA10845">
        <v>0</v>
      </c>
      <c r="AB10845">
        <v>27.272415754744252</v>
      </c>
      <c r="AC10845">
        <v>0</v>
      </c>
      <c r="AD10845">
        <v>0</v>
      </c>
      <c r="AE10845">
        <v>129.06000838163746</v>
      </c>
    </row>
    <row r="10846" spans="1:31" x14ac:dyDescent="0.3">
      <c r="A10846">
        <v>2716079</v>
      </c>
      <c r="B10846">
        <v>4</v>
      </c>
      <c r="C10846" t="s">
        <v>80</v>
      </c>
      <c r="D10846" t="s">
        <v>110</v>
      </c>
      <c r="E10846" t="s">
        <v>156</v>
      </c>
      <c r="F10846" t="s">
        <v>29295</v>
      </c>
      <c r="G10846" t="s">
        <v>152</v>
      </c>
      <c r="H10846" t="s">
        <v>153</v>
      </c>
      <c r="I10846" t="s">
        <v>136</v>
      </c>
      <c r="J10846" t="s">
        <v>137</v>
      </c>
      <c r="K10846" t="s">
        <v>138</v>
      </c>
      <c r="L10846" t="s">
        <v>29296</v>
      </c>
      <c r="M10846" t="s">
        <v>29297</v>
      </c>
      <c r="N10846">
        <v>6.4691666659999996</v>
      </c>
      <c r="O10846">
        <v>0</v>
      </c>
      <c r="P10846">
        <v>348</v>
      </c>
      <c r="Q10846">
        <v>0</v>
      </c>
      <c r="R10846">
        <v>0</v>
      </c>
      <c r="S10846">
        <v>0</v>
      </c>
      <c r="T10846">
        <v>0</v>
      </c>
      <c r="U10846">
        <v>0</v>
      </c>
      <c r="V10846">
        <v>0</v>
      </c>
      <c r="W10846">
        <v>0</v>
      </c>
      <c r="X10846">
        <v>443.22208018299227</v>
      </c>
      <c r="Y10846">
        <v>0</v>
      </c>
      <c r="Z10846">
        <v>0</v>
      </c>
      <c r="AA10846">
        <v>0</v>
      </c>
      <c r="AB10846">
        <v>0</v>
      </c>
      <c r="AC10846">
        <v>0</v>
      </c>
      <c r="AD10846">
        <v>0</v>
      </c>
      <c r="AE10846">
        <v>443.22208018299227</v>
      </c>
    </row>
    <row r="10847" spans="1:31" x14ac:dyDescent="0.3">
      <c r="A10847">
        <v>2708096</v>
      </c>
      <c r="B10847">
        <v>1</v>
      </c>
      <c r="C10847" t="s">
        <v>80</v>
      </c>
      <c r="D10847" t="s">
        <v>96</v>
      </c>
      <c r="E10847" t="s">
        <v>132</v>
      </c>
      <c r="F10847" t="s">
        <v>29298</v>
      </c>
      <c r="G10847" t="s">
        <v>724</v>
      </c>
      <c r="H10847" t="s">
        <v>135</v>
      </c>
      <c r="I10847" t="s">
        <v>136</v>
      </c>
      <c r="J10847" t="s">
        <v>137</v>
      </c>
      <c r="K10847" t="s">
        <v>138</v>
      </c>
      <c r="L10847" t="s">
        <v>29299</v>
      </c>
      <c r="M10847" t="s">
        <v>29300</v>
      </c>
      <c r="N10847">
        <v>5.6883333330000001</v>
      </c>
      <c r="O10847">
        <v>0</v>
      </c>
      <c r="P10847">
        <v>628</v>
      </c>
      <c r="Q10847">
        <v>0</v>
      </c>
      <c r="R10847">
        <v>6</v>
      </c>
      <c r="S10847">
        <v>0</v>
      </c>
      <c r="T10847">
        <v>92</v>
      </c>
      <c r="U10847">
        <v>0</v>
      </c>
      <c r="V10847">
        <v>0</v>
      </c>
      <c r="W10847">
        <v>0</v>
      </c>
      <c r="X10847">
        <v>1001.1622914271568</v>
      </c>
      <c r="Y10847">
        <v>0</v>
      </c>
      <c r="Z10847">
        <v>8.9526716215460365</v>
      </c>
      <c r="AA10847">
        <v>0</v>
      </c>
      <c r="AB10847">
        <v>426.68654276031754</v>
      </c>
      <c r="AC10847">
        <v>0</v>
      </c>
      <c r="AD10847">
        <v>0</v>
      </c>
      <c r="AE10847">
        <v>1436.8015058090205</v>
      </c>
    </row>
    <row r="10848" spans="1:31" x14ac:dyDescent="0.3">
      <c r="A10848">
        <v>2708388</v>
      </c>
      <c r="B10848">
        <v>1</v>
      </c>
      <c r="C10848" t="s">
        <v>80</v>
      </c>
      <c r="D10848" t="s">
        <v>96</v>
      </c>
      <c r="E10848" t="s">
        <v>161</v>
      </c>
      <c r="F10848" t="s">
        <v>29301</v>
      </c>
      <c r="G10848" t="s">
        <v>163</v>
      </c>
      <c r="H10848" t="s">
        <v>135</v>
      </c>
      <c r="I10848" t="s">
        <v>136</v>
      </c>
      <c r="J10848" t="s">
        <v>137</v>
      </c>
      <c r="K10848" t="s">
        <v>138</v>
      </c>
      <c r="L10848" t="s">
        <v>29302</v>
      </c>
      <c r="M10848" t="s">
        <v>29303</v>
      </c>
      <c r="N10848">
        <v>2.7652777770000001</v>
      </c>
      <c r="O10848">
        <v>0</v>
      </c>
      <c r="P10848">
        <v>102</v>
      </c>
      <c r="Q10848">
        <v>0</v>
      </c>
      <c r="R10848">
        <v>0</v>
      </c>
      <c r="S10848">
        <v>0</v>
      </c>
      <c r="T10848">
        <v>9</v>
      </c>
      <c r="U10848">
        <v>0</v>
      </c>
      <c r="V10848">
        <v>0</v>
      </c>
      <c r="W10848">
        <v>0</v>
      </c>
      <c r="X10848">
        <v>71.567364899651793</v>
      </c>
      <c r="Y10848">
        <v>0</v>
      </c>
      <c r="Z10848">
        <v>0</v>
      </c>
      <c r="AA10848">
        <v>0</v>
      </c>
      <c r="AB10848">
        <v>14.014346982080493</v>
      </c>
      <c r="AC10848">
        <v>0</v>
      </c>
      <c r="AD10848">
        <v>0</v>
      </c>
      <c r="AE10848">
        <v>85.581711881732289</v>
      </c>
    </row>
    <row r="10849" spans="1:31" x14ac:dyDescent="0.3">
      <c r="A10849">
        <v>2707847</v>
      </c>
      <c r="B10849">
        <v>1</v>
      </c>
      <c r="C10849" t="s">
        <v>81</v>
      </c>
      <c r="D10849" t="s">
        <v>123</v>
      </c>
      <c r="E10849" t="s">
        <v>132</v>
      </c>
      <c r="F10849" t="s">
        <v>29304</v>
      </c>
      <c r="G10849" t="s">
        <v>134</v>
      </c>
      <c r="H10849" t="s">
        <v>135</v>
      </c>
      <c r="I10849" t="s">
        <v>136</v>
      </c>
      <c r="J10849" t="s">
        <v>137</v>
      </c>
      <c r="K10849" t="s">
        <v>138</v>
      </c>
      <c r="L10849" t="s">
        <v>29305</v>
      </c>
      <c r="M10849" t="s">
        <v>29306</v>
      </c>
      <c r="N10849">
        <v>1.616666666</v>
      </c>
      <c r="O10849">
        <v>0</v>
      </c>
      <c r="P10849">
        <v>488</v>
      </c>
      <c r="Q10849">
        <v>0</v>
      </c>
      <c r="R10849">
        <v>0</v>
      </c>
      <c r="S10849">
        <v>0</v>
      </c>
      <c r="T10849">
        <v>15</v>
      </c>
      <c r="U10849">
        <v>0</v>
      </c>
      <c r="V10849">
        <v>0</v>
      </c>
      <c r="W10849">
        <v>0</v>
      </c>
      <c r="X10849">
        <v>168.39931915952664</v>
      </c>
      <c r="Y10849">
        <v>0</v>
      </c>
      <c r="Z10849">
        <v>0</v>
      </c>
      <c r="AA10849">
        <v>0</v>
      </c>
      <c r="AB10849">
        <v>5.2247047093870682</v>
      </c>
      <c r="AC10849">
        <v>0</v>
      </c>
      <c r="AD10849">
        <v>0</v>
      </c>
      <c r="AE10849">
        <v>173.6240238689137</v>
      </c>
    </row>
    <row r="10850" spans="1:31" x14ac:dyDescent="0.3">
      <c r="A10850">
        <v>2708139</v>
      </c>
      <c r="B10850">
        <v>1</v>
      </c>
      <c r="C10850" t="s">
        <v>80</v>
      </c>
      <c r="D10850" t="s">
        <v>93</v>
      </c>
      <c r="E10850" t="s">
        <v>150</v>
      </c>
      <c r="F10850" t="s">
        <v>29307</v>
      </c>
      <c r="G10850" t="s">
        <v>152</v>
      </c>
      <c r="H10850" t="s">
        <v>153</v>
      </c>
      <c r="I10850" t="s">
        <v>490</v>
      </c>
      <c r="J10850" t="s">
        <v>137</v>
      </c>
      <c r="K10850" t="s">
        <v>138</v>
      </c>
      <c r="L10850" t="s">
        <v>29308</v>
      </c>
      <c r="M10850" t="s">
        <v>29309</v>
      </c>
      <c r="N10850">
        <v>8.3333330000000001E-3</v>
      </c>
      <c r="O10850">
        <v>1</v>
      </c>
      <c r="P10850">
        <v>0</v>
      </c>
      <c r="Q10850">
        <v>7</v>
      </c>
      <c r="R10850">
        <v>0</v>
      </c>
      <c r="S10850">
        <v>5</v>
      </c>
      <c r="T10850">
        <v>0</v>
      </c>
      <c r="U10850">
        <v>0</v>
      </c>
      <c r="V10850">
        <v>0</v>
      </c>
      <c r="W10850">
        <v>5.0583017542250005E-3</v>
      </c>
      <c r="X10850">
        <v>0</v>
      </c>
      <c r="Y10850">
        <v>0.20157643622420002</v>
      </c>
      <c r="Z10850">
        <v>0</v>
      </c>
      <c r="AA10850">
        <v>0.32149425474659998</v>
      </c>
      <c r="AB10850">
        <v>0</v>
      </c>
      <c r="AC10850">
        <v>0</v>
      </c>
      <c r="AD10850">
        <v>0</v>
      </c>
      <c r="AE10850">
        <v>0.528128992725025</v>
      </c>
    </row>
    <row r="10851" spans="1:31" x14ac:dyDescent="0.3">
      <c r="A10851">
        <v>2707523</v>
      </c>
      <c r="B10851">
        <v>1</v>
      </c>
      <c r="C10851" t="s">
        <v>80</v>
      </c>
      <c r="D10851" t="s">
        <v>83</v>
      </c>
      <c r="E10851" t="s">
        <v>213</v>
      </c>
      <c r="F10851" t="s">
        <v>20808</v>
      </c>
      <c r="G10851" t="s">
        <v>152</v>
      </c>
      <c r="H10851" t="s">
        <v>153</v>
      </c>
      <c r="I10851" t="s">
        <v>136</v>
      </c>
      <c r="J10851" t="s">
        <v>137</v>
      </c>
      <c r="K10851" t="s">
        <v>138</v>
      </c>
      <c r="L10851" t="s">
        <v>29310</v>
      </c>
      <c r="M10851" t="s">
        <v>29311</v>
      </c>
      <c r="N10851">
        <v>0.20749999999999999</v>
      </c>
      <c r="O10851">
        <v>0</v>
      </c>
      <c r="P10851">
        <v>548</v>
      </c>
      <c r="Q10851">
        <v>0</v>
      </c>
      <c r="R10851">
        <v>0</v>
      </c>
      <c r="S10851">
        <v>4</v>
      </c>
      <c r="T10851">
        <v>43</v>
      </c>
      <c r="U10851">
        <v>0</v>
      </c>
      <c r="V10851">
        <v>0</v>
      </c>
      <c r="W10851">
        <v>0</v>
      </c>
      <c r="X10851">
        <v>27.239166250010854</v>
      </c>
      <c r="Y10851">
        <v>0</v>
      </c>
      <c r="Z10851">
        <v>0</v>
      </c>
      <c r="AA10851">
        <v>5.6905193210072245</v>
      </c>
      <c r="AB10851">
        <v>5.5406675250948885</v>
      </c>
      <c r="AC10851">
        <v>0</v>
      </c>
      <c r="AD10851">
        <v>0</v>
      </c>
      <c r="AE10851">
        <v>38.470353096112966</v>
      </c>
    </row>
    <row r="10852" spans="1:31" x14ac:dyDescent="0.3">
      <c r="A10852">
        <v>2708396</v>
      </c>
      <c r="B10852">
        <v>1</v>
      </c>
      <c r="C10852" t="s">
        <v>80</v>
      </c>
      <c r="D10852" t="s">
        <v>94</v>
      </c>
      <c r="E10852" t="s">
        <v>132</v>
      </c>
      <c r="F10852" t="s">
        <v>29312</v>
      </c>
      <c r="G10852" t="s">
        <v>134</v>
      </c>
      <c r="H10852" t="s">
        <v>135</v>
      </c>
      <c r="I10852" t="s">
        <v>136</v>
      </c>
      <c r="J10852" t="s">
        <v>137</v>
      </c>
      <c r="K10852" t="s">
        <v>138</v>
      </c>
      <c r="L10852" t="s">
        <v>29313</v>
      </c>
      <c r="M10852" t="s">
        <v>29314</v>
      </c>
      <c r="N10852">
        <v>2.0194444439999999</v>
      </c>
      <c r="O10852">
        <v>0</v>
      </c>
      <c r="P10852">
        <v>178</v>
      </c>
      <c r="Q10852">
        <v>0</v>
      </c>
      <c r="R10852">
        <v>0</v>
      </c>
      <c r="S10852">
        <v>0</v>
      </c>
      <c r="T10852">
        <v>44</v>
      </c>
      <c r="U10852">
        <v>0</v>
      </c>
      <c r="V10852">
        <v>0</v>
      </c>
      <c r="W10852">
        <v>0</v>
      </c>
      <c r="X10852">
        <v>52.324127111981589</v>
      </c>
      <c r="Y10852">
        <v>0</v>
      </c>
      <c r="Z10852">
        <v>0</v>
      </c>
      <c r="AA10852">
        <v>0</v>
      </c>
      <c r="AB10852">
        <v>19.878775982546149</v>
      </c>
      <c r="AC10852">
        <v>0</v>
      </c>
      <c r="AD10852">
        <v>0</v>
      </c>
      <c r="AE10852">
        <v>72.202903094527741</v>
      </c>
    </row>
    <row r="10853" spans="1:31" x14ac:dyDescent="0.3">
      <c r="A10853">
        <v>2708253</v>
      </c>
      <c r="B10853">
        <v>1</v>
      </c>
      <c r="C10853" t="s">
        <v>81</v>
      </c>
      <c r="D10853" t="s">
        <v>112</v>
      </c>
      <c r="E10853" t="s">
        <v>132</v>
      </c>
      <c r="F10853" t="s">
        <v>15958</v>
      </c>
      <c r="G10853" t="s">
        <v>134</v>
      </c>
      <c r="H10853" t="s">
        <v>135</v>
      </c>
      <c r="I10853" t="s">
        <v>136</v>
      </c>
      <c r="J10853" t="s">
        <v>137</v>
      </c>
      <c r="K10853" t="s">
        <v>138</v>
      </c>
      <c r="L10853" t="s">
        <v>29315</v>
      </c>
      <c r="M10853" t="s">
        <v>29316</v>
      </c>
      <c r="N10853">
        <v>4.7580555550000003</v>
      </c>
      <c r="O10853">
        <v>0</v>
      </c>
      <c r="P10853">
        <v>26</v>
      </c>
      <c r="Q10853">
        <v>0</v>
      </c>
      <c r="R10853">
        <v>13</v>
      </c>
      <c r="S10853">
        <v>0</v>
      </c>
      <c r="T10853">
        <v>0</v>
      </c>
      <c r="U10853">
        <v>0</v>
      </c>
      <c r="V10853">
        <v>0</v>
      </c>
      <c r="W10853">
        <v>0</v>
      </c>
      <c r="X10853">
        <v>4.6225150280887224</v>
      </c>
      <c r="Y10853">
        <v>0</v>
      </c>
      <c r="Z10853">
        <v>4.6965766118483341</v>
      </c>
      <c r="AA10853">
        <v>0</v>
      </c>
      <c r="AB10853">
        <v>0</v>
      </c>
      <c r="AC10853">
        <v>0</v>
      </c>
      <c r="AD10853">
        <v>0</v>
      </c>
      <c r="AE10853">
        <v>9.3190916399370565</v>
      </c>
    </row>
    <row r="10854" spans="1:31" x14ac:dyDescent="0.3">
      <c r="A10854">
        <v>2759405</v>
      </c>
      <c r="B10854">
        <v>1</v>
      </c>
      <c r="C10854" t="s">
        <v>81</v>
      </c>
      <c r="D10854" t="s">
        <v>122</v>
      </c>
      <c r="E10854" t="s">
        <v>156</v>
      </c>
      <c r="F10854" t="s">
        <v>2521</v>
      </c>
      <c r="G10854" t="s">
        <v>152</v>
      </c>
      <c r="H10854" t="s">
        <v>153</v>
      </c>
      <c r="I10854" t="s">
        <v>136</v>
      </c>
      <c r="J10854" t="s">
        <v>137</v>
      </c>
      <c r="K10854" t="s">
        <v>138</v>
      </c>
      <c r="L10854" t="s">
        <v>29317</v>
      </c>
      <c r="M10854" t="s">
        <v>29318</v>
      </c>
      <c r="N10854">
        <v>4.05</v>
      </c>
      <c r="O10854">
        <v>0</v>
      </c>
      <c r="P10854">
        <v>124</v>
      </c>
      <c r="Q10854">
        <v>0</v>
      </c>
      <c r="R10854">
        <v>1</v>
      </c>
      <c r="S10854">
        <v>8</v>
      </c>
      <c r="T10854">
        <v>12</v>
      </c>
      <c r="U10854">
        <v>5</v>
      </c>
      <c r="V10854">
        <v>0</v>
      </c>
      <c r="W10854">
        <v>0</v>
      </c>
      <c r="X10854">
        <v>95.770255525709374</v>
      </c>
      <c r="Y10854">
        <v>0</v>
      </c>
      <c r="Z10854">
        <v>0.65505297494460002</v>
      </c>
      <c r="AA10854">
        <v>111.06203014917118</v>
      </c>
      <c r="AB10854">
        <v>70.986196709933566</v>
      </c>
      <c r="AC10854">
        <v>301.09849412996221</v>
      </c>
      <c r="AD10854">
        <v>0</v>
      </c>
      <c r="AE10854">
        <v>579.57202948972099</v>
      </c>
    </row>
    <row r="10855" spans="1:31" x14ac:dyDescent="0.3">
      <c r="A10855">
        <v>2707543</v>
      </c>
      <c r="B10855">
        <v>1</v>
      </c>
      <c r="C10855" t="s">
        <v>80</v>
      </c>
      <c r="D10855" t="s">
        <v>94</v>
      </c>
      <c r="E10855" t="s">
        <v>145</v>
      </c>
      <c r="F10855" t="s">
        <v>29319</v>
      </c>
      <c r="G10855" t="s">
        <v>230</v>
      </c>
      <c r="H10855" t="s">
        <v>135</v>
      </c>
      <c r="I10855" t="s">
        <v>136</v>
      </c>
      <c r="J10855" t="s">
        <v>137</v>
      </c>
      <c r="K10855" t="s">
        <v>138</v>
      </c>
      <c r="L10855" t="s">
        <v>29320</v>
      </c>
      <c r="M10855" t="s">
        <v>29265</v>
      </c>
      <c r="N10855">
        <v>1.096944444</v>
      </c>
      <c r="O10855">
        <v>0</v>
      </c>
      <c r="P10855">
        <v>1</v>
      </c>
      <c r="Q10855">
        <v>0</v>
      </c>
      <c r="R10855">
        <v>0</v>
      </c>
      <c r="S10855">
        <v>0</v>
      </c>
      <c r="T10855">
        <v>0</v>
      </c>
      <c r="U10855">
        <v>0</v>
      </c>
      <c r="V10855">
        <v>0</v>
      </c>
      <c r="W10855">
        <v>0</v>
      </c>
      <c r="X10855">
        <v>0</v>
      </c>
      <c r="Y10855">
        <v>0</v>
      </c>
      <c r="Z10855">
        <v>0</v>
      </c>
      <c r="AA10855">
        <v>0</v>
      </c>
      <c r="AB10855">
        <v>0</v>
      </c>
      <c r="AC10855">
        <v>0</v>
      </c>
      <c r="AD10855">
        <v>0</v>
      </c>
      <c r="AE10855">
        <v>0</v>
      </c>
    </row>
    <row r="10856" spans="1:31" x14ac:dyDescent="0.3">
      <c r="A10856">
        <v>2708227</v>
      </c>
      <c r="B10856">
        <v>1</v>
      </c>
      <c r="C10856" t="s">
        <v>80</v>
      </c>
      <c r="D10856" t="s">
        <v>95</v>
      </c>
      <c r="E10856" t="s">
        <v>156</v>
      </c>
      <c r="F10856" t="s">
        <v>9266</v>
      </c>
      <c r="G10856" t="s">
        <v>185</v>
      </c>
      <c r="H10856" t="s">
        <v>153</v>
      </c>
      <c r="I10856" t="s">
        <v>136</v>
      </c>
      <c r="J10856" t="s">
        <v>137</v>
      </c>
      <c r="K10856" t="s">
        <v>138</v>
      </c>
      <c r="L10856" t="s">
        <v>29321</v>
      </c>
      <c r="M10856" t="s">
        <v>29322</v>
      </c>
      <c r="N10856">
        <v>2.4111111109999999</v>
      </c>
      <c r="O10856">
        <v>0</v>
      </c>
      <c r="P10856">
        <v>148</v>
      </c>
      <c r="Q10856">
        <v>0</v>
      </c>
      <c r="R10856">
        <v>1</v>
      </c>
      <c r="S10856">
        <v>1</v>
      </c>
      <c r="T10856">
        <v>12</v>
      </c>
      <c r="U10856">
        <v>0</v>
      </c>
      <c r="V10856">
        <v>0</v>
      </c>
      <c r="W10856">
        <v>0</v>
      </c>
      <c r="X10856">
        <v>68.927303241576027</v>
      </c>
      <c r="Y10856">
        <v>0</v>
      </c>
      <c r="Z10856">
        <v>0</v>
      </c>
      <c r="AA10856">
        <v>2.7074776024133334</v>
      </c>
      <c r="AB10856">
        <v>23.647689871192799</v>
      </c>
      <c r="AC10856">
        <v>0</v>
      </c>
      <c r="AD10856">
        <v>0</v>
      </c>
      <c r="AE10856">
        <v>95.282470715182157</v>
      </c>
    </row>
    <row r="10857" spans="1:31" x14ac:dyDescent="0.3">
      <c r="A10857">
        <v>2707563</v>
      </c>
      <c r="B10857">
        <v>1</v>
      </c>
      <c r="C10857" t="s">
        <v>80</v>
      </c>
      <c r="D10857" t="s">
        <v>84</v>
      </c>
      <c r="E10857" t="s">
        <v>132</v>
      </c>
      <c r="F10857" t="s">
        <v>29323</v>
      </c>
      <c r="G10857" t="s">
        <v>209</v>
      </c>
      <c r="H10857" t="s">
        <v>135</v>
      </c>
      <c r="I10857" t="s">
        <v>136</v>
      </c>
      <c r="J10857" t="s">
        <v>137</v>
      </c>
      <c r="K10857" t="s">
        <v>210</v>
      </c>
      <c r="L10857" t="s">
        <v>29324</v>
      </c>
      <c r="M10857" t="s">
        <v>29325</v>
      </c>
      <c r="N10857">
        <v>1.677777777</v>
      </c>
      <c r="O10857">
        <v>0</v>
      </c>
      <c r="P10857">
        <v>807</v>
      </c>
      <c r="Q10857">
        <v>0</v>
      </c>
      <c r="R10857">
        <v>0</v>
      </c>
      <c r="S10857">
        <v>0</v>
      </c>
      <c r="T10857">
        <v>38</v>
      </c>
      <c r="U10857">
        <v>0</v>
      </c>
      <c r="V10857">
        <v>0</v>
      </c>
      <c r="W10857">
        <v>0</v>
      </c>
      <c r="X10857">
        <v>258.21547185659949</v>
      </c>
      <c r="Y10857">
        <v>0</v>
      </c>
      <c r="Z10857">
        <v>0</v>
      </c>
      <c r="AA10857">
        <v>0</v>
      </c>
      <c r="AB10857">
        <v>45.889217761811011</v>
      </c>
      <c r="AC10857">
        <v>0</v>
      </c>
      <c r="AD10857">
        <v>0</v>
      </c>
      <c r="AE10857">
        <v>304.10468961841048</v>
      </c>
    </row>
    <row r="10858" spans="1:31" x14ac:dyDescent="0.3">
      <c r="A10858">
        <v>2708094</v>
      </c>
      <c r="B10858">
        <v>2</v>
      </c>
      <c r="C10858" t="s">
        <v>80</v>
      </c>
      <c r="D10858" t="s">
        <v>94</v>
      </c>
      <c r="E10858" t="s">
        <v>132</v>
      </c>
      <c r="F10858" t="s">
        <v>29326</v>
      </c>
      <c r="G10858" t="s">
        <v>230</v>
      </c>
      <c r="H10858" t="s">
        <v>135</v>
      </c>
      <c r="I10858" t="s">
        <v>136</v>
      </c>
      <c r="J10858" t="s">
        <v>137</v>
      </c>
      <c r="K10858" t="s">
        <v>138</v>
      </c>
      <c r="L10858" t="s">
        <v>29327</v>
      </c>
      <c r="M10858" t="s">
        <v>29328</v>
      </c>
      <c r="N10858">
        <v>0.85777777700000002</v>
      </c>
      <c r="O10858">
        <v>0</v>
      </c>
      <c r="P10858">
        <v>83</v>
      </c>
      <c r="Q10858">
        <v>0</v>
      </c>
      <c r="R10858">
        <v>44</v>
      </c>
      <c r="S10858">
        <v>0</v>
      </c>
      <c r="T10858">
        <v>7</v>
      </c>
      <c r="U10858">
        <v>0</v>
      </c>
      <c r="V10858">
        <v>0</v>
      </c>
      <c r="W10858">
        <v>0</v>
      </c>
      <c r="X10858">
        <v>0.86485877440683001</v>
      </c>
      <c r="Y10858">
        <v>0</v>
      </c>
      <c r="Z10858">
        <v>1.0002019025354518</v>
      </c>
      <c r="AA10858">
        <v>0</v>
      </c>
      <c r="AB10858">
        <v>0</v>
      </c>
      <c r="AC10858">
        <v>0</v>
      </c>
      <c r="AD10858">
        <v>0</v>
      </c>
      <c r="AE10858">
        <v>1.8650606769422819</v>
      </c>
    </row>
    <row r="10859" spans="1:31" x14ac:dyDescent="0.3">
      <c r="A10859">
        <v>2707686</v>
      </c>
      <c r="B10859">
        <v>1</v>
      </c>
      <c r="C10859" t="s">
        <v>81</v>
      </c>
      <c r="D10859" t="s">
        <v>113</v>
      </c>
      <c r="E10859" t="s">
        <v>150</v>
      </c>
      <c r="F10859" t="s">
        <v>19499</v>
      </c>
      <c r="G10859" t="s">
        <v>152</v>
      </c>
      <c r="H10859" t="s">
        <v>153</v>
      </c>
      <c r="I10859" t="s">
        <v>136</v>
      </c>
      <c r="J10859" t="s">
        <v>137</v>
      </c>
      <c r="K10859" t="s">
        <v>138</v>
      </c>
      <c r="L10859" t="s">
        <v>29329</v>
      </c>
      <c r="M10859" t="s">
        <v>29330</v>
      </c>
      <c r="N10859">
        <v>1.2733333330000001</v>
      </c>
      <c r="O10859">
        <v>10</v>
      </c>
      <c r="P10859">
        <v>2799</v>
      </c>
      <c r="Q10859">
        <v>45</v>
      </c>
      <c r="R10859">
        <v>817</v>
      </c>
      <c r="S10859">
        <v>11</v>
      </c>
      <c r="T10859">
        <v>186</v>
      </c>
      <c r="U10859">
        <v>2</v>
      </c>
      <c r="V10859">
        <v>0</v>
      </c>
      <c r="W10859">
        <v>3.0679922709365615</v>
      </c>
      <c r="X10859">
        <v>560.80485409322876</v>
      </c>
      <c r="Y10859">
        <v>29.112103594717766</v>
      </c>
      <c r="Z10859">
        <v>78.778719010438024</v>
      </c>
      <c r="AA10859">
        <v>101.70573332864764</v>
      </c>
      <c r="AB10859">
        <v>106.88150119749839</v>
      </c>
      <c r="AC10859">
        <v>150.55147470525614</v>
      </c>
      <c r="AD10859">
        <v>0</v>
      </c>
      <c r="AE10859">
        <v>1030.9023782007232</v>
      </c>
    </row>
    <row r="10860" spans="1:31" x14ac:dyDescent="0.3">
      <c r="A10860">
        <v>2708519</v>
      </c>
      <c r="B10860">
        <v>1</v>
      </c>
      <c r="C10860" t="s">
        <v>80</v>
      </c>
      <c r="D10860" t="s">
        <v>92</v>
      </c>
      <c r="E10860" t="s">
        <v>150</v>
      </c>
      <c r="F10860" t="s">
        <v>21025</v>
      </c>
      <c r="G10860" t="s">
        <v>152</v>
      </c>
      <c r="H10860" t="s">
        <v>153</v>
      </c>
      <c r="I10860" t="s">
        <v>136</v>
      </c>
      <c r="J10860" t="s">
        <v>137</v>
      </c>
      <c r="K10860" t="s">
        <v>138</v>
      </c>
      <c r="L10860" t="s">
        <v>29331</v>
      </c>
      <c r="M10860" t="s">
        <v>29332</v>
      </c>
      <c r="N10860">
        <v>8.5833332999999998E-2</v>
      </c>
      <c r="O10860">
        <v>0</v>
      </c>
      <c r="P10860">
        <v>343</v>
      </c>
      <c r="Q10860">
        <v>0</v>
      </c>
      <c r="R10860">
        <v>2</v>
      </c>
      <c r="S10860">
        <v>9</v>
      </c>
      <c r="T10860">
        <v>18</v>
      </c>
      <c r="U10860">
        <v>0</v>
      </c>
      <c r="V10860">
        <v>0</v>
      </c>
      <c r="W10860">
        <v>0</v>
      </c>
      <c r="X10860">
        <v>7.5807780960303131</v>
      </c>
      <c r="Y10860">
        <v>0</v>
      </c>
      <c r="Z10860">
        <v>9.6386944819824988E-3</v>
      </c>
      <c r="AA10860">
        <v>42.617976576431161</v>
      </c>
      <c r="AB10860">
        <v>1.07661420769475</v>
      </c>
      <c r="AC10860">
        <v>0</v>
      </c>
      <c r="AD10860">
        <v>0</v>
      </c>
      <c r="AE10860">
        <v>51.285007574638207</v>
      </c>
    </row>
    <row r="10861" spans="1:31" x14ac:dyDescent="0.3">
      <c r="A10861">
        <v>2708247</v>
      </c>
      <c r="B10861">
        <v>1</v>
      </c>
      <c r="C10861" t="s">
        <v>80</v>
      </c>
      <c r="D10861" t="s">
        <v>107</v>
      </c>
      <c r="E10861" t="s">
        <v>161</v>
      </c>
      <c r="F10861" t="s">
        <v>29333</v>
      </c>
      <c r="G10861" t="s">
        <v>163</v>
      </c>
      <c r="H10861" t="s">
        <v>135</v>
      </c>
      <c r="I10861" t="s">
        <v>136</v>
      </c>
      <c r="J10861" t="s">
        <v>137</v>
      </c>
      <c r="K10861" t="s">
        <v>138</v>
      </c>
      <c r="L10861" t="s">
        <v>29334</v>
      </c>
      <c r="M10861" t="s">
        <v>29335</v>
      </c>
      <c r="N10861">
        <v>4.5497222219999998</v>
      </c>
      <c r="O10861">
        <v>0</v>
      </c>
      <c r="P10861">
        <v>36</v>
      </c>
      <c r="Q10861">
        <v>0</v>
      </c>
      <c r="R10861">
        <v>0</v>
      </c>
      <c r="S10861">
        <v>0</v>
      </c>
      <c r="T10861">
        <v>3</v>
      </c>
      <c r="U10861">
        <v>0</v>
      </c>
      <c r="V10861">
        <v>0</v>
      </c>
      <c r="W10861">
        <v>0</v>
      </c>
      <c r="X10861">
        <v>22.509276920859026</v>
      </c>
      <c r="Y10861">
        <v>0</v>
      </c>
      <c r="Z10861">
        <v>0</v>
      </c>
      <c r="AA10861">
        <v>0</v>
      </c>
      <c r="AB10861">
        <v>1.8704662434303336</v>
      </c>
      <c r="AC10861">
        <v>0</v>
      </c>
      <c r="AD10861">
        <v>0</v>
      </c>
      <c r="AE10861">
        <v>24.379743164289359</v>
      </c>
    </row>
    <row r="10862" spans="1:31" x14ac:dyDescent="0.3">
      <c r="A10862">
        <v>2707606</v>
      </c>
      <c r="B10862">
        <v>1</v>
      </c>
      <c r="C10862" t="s">
        <v>81</v>
      </c>
      <c r="D10862" t="s">
        <v>127</v>
      </c>
      <c r="E10862" t="s">
        <v>150</v>
      </c>
      <c r="F10862" t="s">
        <v>2695</v>
      </c>
      <c r="G10862" t="s">
        <v>152</v>
      </c>
      <c r="H10862" t="s">
        <v>153</v>
      </c>
      <c r="I10862" t="s">
        <v>136</v>
      </c>
      <c r="J10862" t="s">
        <v>137</v>
      </c>
      <c r="K10862" t="s">
        <v>138</v>
      </c>
      <c r="L10862" t="s">
        <v>29336</v>
      </c>
      <c r="M10862" t="s">
        <v>29337</v>
      </c>
      <c r="N10862">
        <v>0.64138888800000005</v>
      </c>
      <c r="O10862">
        <v>0</v>
      </c>
      <c r="P10862">
        <v>855</v>
      </c>
      <c r="Q10862">
        <v>0</v>
      </c>
      <c r="R10862">
        <v>10</v>
      </c>
      <c r="S10862">
        <v>14</v>
      </c>
      <c r="T10862">
        <v>76</v>
      </c>
      <c r="U10862">
        <v>0</v>
      </c>
      <c r="V10862">
        <v>1</v>
      </c>
      <c r="W10862">
        <v>0</v>
      </c>
      <c r="X10862">
        <v>115.29503767902152</v>
      </c>
      <c r="Y10862">
        <v>0</v>
      </c>
      <c r="Z10862">
        <v>0.84271362727156318</v>
      </c>
      <c r="AA10862">
        <v>1572.4327760340332</v>
      </c>
      <c r="AB10862">
        <v>68.510068239933261</v>
      </c>
      <c r="AC10862">
        <v>0</v>
      </c>
      <c r="AD10862">
        <v>54.618101235697075</v>
      </c>
      <c r="AE10862">
        <v>1811.6986968159565</v>
      </c>
    </row>
    <row r="10863" spans="1:31" x14ac:dyDescent="0.3">
      <c r="A10863">
        <v>2707692</v>
      </c>
      <c r="B10863">
        <v>1</v>
      </c>
      <c r="C10863" t="s">
        <v>80</v>
      </c>
      <c r="D10863" t="s">
        <v>82</v>
      </c>
      <c r="E10863" t="s">
        <v>145</v>
      </c>
      <c r="F10863" t="s">
        <v>28445</v>
      </c>
      <c r="G10863" t="s">
        <v>181</v>
      </c>
      <c r="H10863" t="s">
        <v>135</v>
      </c>
      <c r="I10863" t="s">
        <v>136</v>
      </c>
      <c r="J10863" t="s">
        <v>137</v>
      </c>
      <c r="K10863" t="s">
        <v>138</v>
      </c>
      <c r="L10863" t="s">
        <v>29338</v>
      </c>
      <c r="M10863" t="s">
        <v>29339</v>
      </c>
      <c r="N10863">
        <v>0.67138888799999996</v>
      </c>
      <c r="O10863">
        <v>0</v>
      </c>
      <c r="P10863">
        <v>14</v>
      </c>
      <c r="Q10863">
        <v>0</v>
      </c>
      <c r="R10863">
        <v>0</v>
      </c>
      <c r="S10863">
        <v>0</v>
      </c>
      <c r="T10863">
        <v>3</v>
      </c>
      <c r="U10863">
        <v>0</v>
      </c>
      <c r="V10863">
        <v>0</v>
      </c>
      <c r="W10863">
        <v>0</v>
      </c>
      <c r="X10863">
        <v>2.4160027518243727</v>
      </c>
      <c r="Y10863">
        <v>0</v>
      </c>
      <c r="Z10863">
        <v>0</v>
      </c>
      <c r="AA10863">
        <v>0</v>
      </c>
      <c r="AB10863">
        <v>5.0150215710845254</v>
      </c>
      <c r="AC10863">
        <v>0</v>
      </c>
      <c r="AD10863">
        <v>0</v>
      </c>
      <c r="AE10863">
        <v>7.4310243229088986</v>
      </c>
    </row>
    <row r="10864" spans="1:31" x14ac:dyDescent="0.3">
      <c r="A10864">
        <v>2708688</v>
      </c>
      <c r="B10864">
        <v>1</v>
      </c>
      <c r="C10864" t="s">
        <v>80</v>
      </c>
      <c r="D10864" t="s">
        <v>83</v>
      </c>
      <c r="E10864" t="s">
        <v>200</v>
      </c>
      <c r="F10864" t="s">
        <v>29340</v>
      </c>
      <c r="G10864" t="s">
        <v>163</v>
      </c>
      <c r="H10864" t="s">
        <v>135</v>
      </c>
      <c r="I10864" t="s">
        <v>136</v>
      </c>
      <c r="J10864" t="s">
        <v>137</v>
      </c>
      <c r="K10864" t="s">
        <v>138</v>
      </c>
      <c r="L10864" t="s">
        <v>29341</v>
      </c>
      <c r="M10864" t="s">
        <v>29342</v>
      </c>
      <c r="N10864">
        <v>1.4041666660000001</v>
      </c>
      <c r="O10864">
        <v>0</v>
      </c>
      <c r="P10864">
        <v>36</v>
      </c>
      <c r="Q10864">
        <v>0</v>
      </c>
      <c r="R10864">
        <v>0</v>
      </c>
      <c r="S10864">
        <v>0</v>
      </c>
      <c r="T10864">
        <v>0</v>
      </c>
      <c r="U10864">
        <v>0</v>
      </c>
      <c r="V10864">
        <v>0</v>
      </c>
      <c r="W10864">
        <v>0</v>
      </c>
      <c r="X10864">
        <v>8.9758732926317268</v>
      </c>
      <c r="Y10864">
        <v>0</v>
      </c>
      <c r="Z10864">
        <v>0</v>
      </c>
      <c r="AA10864">
        <v>0</v>
      </c>
      <c r="AB10864">
        <v>0</v>
      </c>
      <c r="AC10864">
        <v>0</v>
      </c>
      <c r="AD10864">
        <v>0</v>
      </c>
      <c r="AE10864">
        <v>8.9758732926317268</v>
      </c>
    </row>
    <row r="10865" spans="1:31" x14ac:dyDescent="0.3">
      <c r="A10865">
        <v>2708439</v>
      </c>
      <c r="B10865">
        <v>1</v>
      </c>
      <c r="C10865" t="s">
        <v>80</v>
      </c>
      <c r="D10865" t="s">
        <v>100</v>
      </c>
      <c r="E10865" t="s">
        <v>145</v>
      </c>
      <c r="F10865" t="s">
        <v>29343</v>
      </c>
      <c r="G10865" t="s">
        <v>147</v>
      </c>
      <c r="H10865" t="s">
        <v>135</v>
      </c>
      <c r="I10865" t="s">
        <v>136</v>
      </c>
      <c r="J10865" t="s">
        <v>137</v>
      </c>
      <c r="K10865" t="s">
        <v>138</v>
      </c>
      <c r="L10865" t="s">
        <v>29344</v>
      </c>
      <c r="M10865" t="s">
        <v>29345</v>
      </c>
      <c r="N10865">
        <v>1.1472222219999999</v>
      </c>
      <c r="O10865">
        <v>0</v>
      </c>
      <c r="P10865">
        <v>1</v>
      </c>
      <c r="Q10865">
        <v>0</v>
      </c>
      <c r="R10865">
        <v>0</v>
      </c>
      <c r="S10865">
        <v>0</v>
      </c>
      <c r="T10865">
        <v>0</v>
      </c>
      <c r="U10865">
        <v>0</v>
      </c>
      <c r="V10865">
        <v>0</v>
      </c>
      <c r="W10865">
        <v>0</v>
      </c>
      <c r="X10865">
        <v>0.39033253262247997</v>
      </c>
      <c r="Y10865">
        <v>0</v>
      </c>
      <c r="Z10865">
        <v>0</v>
      </c>
      <c r="AA10865">
        <v>0</v>
      </c>
      <c r="AB10865">
        <v>0</v>
      </c>
      <c r="AC10865">
        <v>0</v>
      </c>
      <c r="AD10865">
        <v>0</v>
      </c>
      <c r="AE10865">
        <v>0.39033253262247997</v>
      </c>
    </row>
    <row r="10866" spans="1:31" x14ac:dyDescent="0.3">
      <c r="A10866">
        <v>2708084</v>
      </c>
      <c r="B10866">
        <v>1</v>
      </c>
      <c r="C10866" t="s">
        <v>81</v>
      </c>
      <c r="D10866" t="s">
        <v>115</v>
      </c>
      <c r="E10866" t="s">
        <v>161</v>
      </c>
      <c r="F10866" t="s">
        <v>29346</v>
      </c>
      <c r="G10866" t="s">
        <v>163</v>
      </c>
      <c r="H10866" t="s">
        <v>135</v>
      </c>
      <c r="I10866" t="s">
        <v>136</v>
      </c>
      <c r="J10866" t="s">
        <v>137</v>
      </c>
      <c r="K10866" t="s">
        <v>138</v>
      </c>
      <c r="L10866" t="s">
        <v>29347</v>
      </c>
      <c r="M10866" t="s">
        <v>29348</v>
      </c>
      <c r="N10866">
        <v>2.5216666659999998</v>
      </c>
      <c r="O10866">
        <v>0</v>
      </c>
      <c r="P10866">
        <v>38</v>
      </c>
      <c r="Q10866">
        <v>0</v>
      </c>
      <c r="R10866">
        <v>0</v>
      </c>
      <c r="S10866">
        <v>0</v>
      </c>
      <c r="T10866">
        <v>0</v>
      </c>
      <c r="U10866">
        <v>0</v>
      </c>
      <c r="V10866">
        <v>0</v>
      </c>
      <c r="W10866">
        <v>0</v>
      </c>
      <c r="X10866">
        <v>10.743141851295972</v>
      </c>
      <c r="Y10866">
        <v>0</v>
      </c>
      <c r="Z10866">
        <v>0</v>
      </c>
      <c r="AA10866">
        <v>0</v>
      </c>
      <c r="AB10866">
        <v>0</v>
      </c>
      <c r="AC10866">
        <v>0</v>
      </c>
      <c r="AD10866">
        <v>0</v>
      </c>
      <c r="AE10866">
        <v>10.743141851295972</v>
      </c>
    </row>
    <row r="10867" spans="1:31" x14ac:dyDescent="0.3">
      <c r="A10867">
        <v>2708233</v>
      </c>
      <c r="B10867">
        <v>1</v>
      </c>
      <c r="C10867" t="s">
        <v>81</v>
      </c>
      <c r="D10867" t="s">
        <v>121</v>
      </c>
      <c r="E10867" t="s">
        <v>156</v>
      </c>
      <c r="F10867" t="s">
        <v>29349</v>
      </c>
      <c r="G10867" t="s">
        <v>185</v>
      </c>
      <c r="H10867" t="s">
        <v>153</v>
      </c>
      <c r="I10867" t="s">
        <v>136</v>
      </c>
      <c r="J10867" t="s">
        <v>137</v>
      </c>
      <c r="K10867" t="s">
        <v>138</v>
      </c>
      <c r="L10867" t="s">
        <v>29350</v>
      </c>
      <c r="M10867" t="s">
        <v>29351</v>
      </c>
      <c r="N10867">
        <v>3.1825000000000001</v>
      </c>
      <c r="O10867">
        <v>0</v>
      </c>
      <c r="P10867">
        <v>206</v>
      </c>
      <c r="Q10867">
        <v>0</v>
      </c>
      <c r="R10867">
        <v>0</v>
      </c>
      <c r="S10867">
        <v>0</v>
      </c>
      <c r="T10867">
        <v>17</v>
      </c>
      <c r="U10867">
        <v>0</v>
      </c>
      <c r="V10867">
        <v>0</v>
      </c>
      <c r="W10867">
        <v>0</v>
      </c>
      <c r="X10867">
        <v>61.187692659628567</v>
      </c>
      <c r="Y10867">
        <v>0</v>
      </c>
      <c r="Z10867">
        <v>0</v>
      </c>
      <c r="AA10867">
        <v>0</v>
      </c>
      <c r="AB10867">
        <v>5.1976811189076741</v>
      </c>
      <c r="AC10867">
        <v>0</v>
      </c>
      <c r="AD10867">
        <v>0</v>
      </c>
      <c r="AE10867">
        <v>66.385373778536234</v>
      </c>
    </row>
    <row r="10868" spans="1:31" x14ac:dyDescent="0.3">
      <c r="A10868">
        <v>2708333</v>
      </c>
      <c r="B10868">
        <v>1</v>
      </c>
      <c r="C10868" t="s">
        <v>80</v>
      </c>
      <c r="D10868" t="s">
        <v>91</v>
      </c>
      <c r="E10868" t="s">
        <v>150</v>
      </c>
      <c r="F10868" t="s">
        <v>151</v>
      </c>
      <c r="G10868" t="s">
        <v>152</v>
      </c>
      <c r="H10868" t="s">
        <v>153</v>
      </c>
      <c r="I10868" t="s">
        <v>136</v>
      </c>
      <c r="J10868" t="s">
        <v>137</v>
      </c>
      <c r="K10868" t="s">
        <v>138</v>
      </c>
      <c r="L10868" t="s">
        <v>29352</v>
      </c>
      <c r="M10868" t="s">
        <v>29353</v>
      </c>
      <c r="N10868">
        <v>8.4166666000000001E-2</v>
      </c>
      <c r="O10868">
        <v>15</v>
      </c>
      <c r="P10868">
        <v>240</v>
      </c>
      <c r="Q10868">
        <v>25</v>
      </c>
      <c r="R10868">
        <v>71</v>
      </c>
      <c r="S10868">
        <v>17</v>
      </c>
      <c r="T10868">
        <v>221</v>
      </c>
      <c r="U10868">
        <v>1</v>
      </c>
      <c r="V10868">
        <v>0</v>
      </c>
      <c r="W10868">
        <v>1.8699039373826252</v>
      </c>
      <c r="X10868">
        <v>5.232040638424917</v>
      </c>
      <c r="Y10868">
        <v>0.7358519317677702</v>
      </c>
      <c r="Z10868">
        <v>0.45734129030114007</v>
      </c>
      <c r="AA10868">
        <v>14.32135906612103</v>
      </c>
      <c r="AB10868">
        <v>16.032222530492028</v>
      </c>
      <c r="AC10868">
        <v>0.73703499998573252</v>
      </c>
      <c r="AD10868">
        <v>0</v>
      </c>
      <c r="AE10868">
        <v>39.385754394475242</v>
      </c>
    </row>
    <row r="10869" spans="1:31" x14ac:dyDescent="0.3">
      <c r="A10869">
        <v>2708041</v>
      </c>
      <c r="B10869">
        <v>1</v>
      </c>
      <c r="C10869" t="s">
        <v>80</v>
      </c>
      <c r="D10869" t="s">
        <v>100</v>
      </c>
      <c r="E10869" t="s">
        <v>161</v>
      </c>
      <c r="F10869" t="s">
        <v>29354</v>
      </c>
      <c r="G10869" t="s">
        <v>163</v>
      </c>
      <c r="H10869" t="s">
        <v>135</v>
      </c>
      <c r="I10869" t="s">
        <v>136</v>
      </c>
      <c r="J10869" t="s">
        <v>137</v>
      </c>
      <c r="K10869" t="s">
        <v>138</v>
      </c>
      <c r="L10869" t="s">
        <v>29355</v>
      </c>
      <c r="M10869" t="s">
        <v>29356</v>
      </c>
      <c r="N10869">
        <v>2.5227777769999999</v>
      </c>
      <c r="O10869">
        <v>0</v>
      </c>
      <c r="P10869">
        <v>7</v>
      </c>
      <c r="Q10869">
        <v>0</v>
      </c>
      <c r="R10869">
        <v>0</v>
      </c>
      <c r="S10869">
        <v>0</v>
      </c>
      <c r="T10869">
        <v>0</v>
      </c>
      <c r="U10869">
        <v>0</v>
      </c>
      <c r="V10869">
        <v>0</v>
      </c>
      <c r="W10869">
        <v>0</v>
      </c>
      <c r="X10869">
        <v>19.204353073176119</v>
      </c>
      <c r="Y10869">
        <v>0</v>
      </c>
      <c r="Z10869">
        <v>0</v>
      </c>
      <c r="AA10869">
        <v>0</v>
      </c>
      <c r="AB10869">
        <v>0</v>
      </c>
      <c r="AC10869">
        <v>0</v>
      </c>
      <c r="AD10869">
        <v>0</v>
      </c>
      <c r="AE10869">
        <v>19.204353073176119</v>
      </c>
    </row>
    <row r="10870" spans="1:31" x14ac:dyDescent="0.3">
      <c r="A10870">
        <v>2707649</v>
      </c>
      <c r="B10870">
        <v>1</v>
      </c>
      <c r="C10870" t="s">
        <v>80</v>
      </c>
      <c r="D10870" t="s">
        <v>107</v>
      </c>
      <c r="E10870" t="s">
        <v>156</v>
      </c>
      <c r="F10870" t="s">
        <v>29357</v>
      </c>
      <c r="G10870" t="s">
        <v>185</v>
      </c>
      <c r="H10870" t="s">
        <v>153</v>
      </c>
      <c r="I10870" t="s">
        <v>136</v>
      </c>
      <c r="J10870" t="s">
        <v>137</v>
      </c>
      <c r="K10870" t="s">
        <v>138</v>
      </c>
      <c r="L10870" t="s">
        <v>29358</v>
      </c>
      <c r="M10870" t="s">
        <v>29359</v>
      </c>
      <c r="N10870">
        <v>1.1994444440000001</v>
      </c>
      <c r="O10870">
        <v>0</v>
      </c>
      <c r="P10870">
        <v>0</v>
      </c>
      <c r="Q10870">
        <v>1</v>
      </c>
      <c r="R10870">
        <v>0</v>
      </c>
      <c r="S10870">
        <v>0</v>
      </c>
      <c r="T10870">
        <v>0</v>
      </c>
      <c r="U10870">
        <v>0</v>
      </c>
      <c r="V10870">
        <v>0</v>
      </c>
      <c r="W10870">
        <v>0</v>
      </c>
      <c r="X10870">
        <v>0</v>
      </c>
      <c r="Y10870">
        <v>0.92528424221771988</v>
      </c>
      <c r="Z10870">
        <v>0</v>
      </c>
      <c r="AA10870">
        <v>0</v>
      </c>
      <c r="AB10870">
        <v>0</v>
      </c>
      <c r="AC10870">
        <v>0</v>
      </c>
      <c r="AD10870">
        <v>0</v>
      </c>
      <c r="AE10870">
        <v>0.92528424221771988</v>
      </c>
    </row>
    <row r="10871" spans="1:31" x14ac:dyDescent="0.3">
      <c r="A10871">
        <v>2707789</v>
      </c>
      <c r="B10871">
        <v>1</v>
      </c>
      <c r="C10871" t="s">
        <v>81</v>
      </c>
      <c r="D10871" t="s">
        <v>121</v>
      </c>
      <c r="E10871" t="s">
        <v>156</v>
      </c>
      <c r="F10871" t="s">
        <v>29360</v>
      </c>
      <c r="G10871" t="s">
        <v>185</v>
      </c>
      <c r="H10871" t="s">
        <v>153</v>
      </c>
      <c r="I10871" t="s">
        <v>136</v>
      </c>
      <c r="J10871" t="s">
        <v>137</v>
      </c>
      <c r="K10871" t="s">
        <v>138</v>
      </c>
      <c r="L10871" t="s">
        <v>29361</v>
      </c>
      <c r="M10871" t="s">
        <v>29362</v>
      </c>
      <c r="N10871">
        <v>1.2555555549999999</v>
      </c>
      <c r="O10871">
        <v>0</v>
      </c>
      <c r="P10871">
        <v>16</v>
      </c>
      <c r="Q10871">
        <v>0</v>
      </c>
      <c r="R10871">
        <v>1</v>
      </c>
      <c r="S10871">
        <v>0</v>
      </c>
      <c r="T10871">
        <v>0</v>
      </c>
      <c r="U10871">
        <v>0</v>
      </c>
      <c r="V10871">
        <v>0</v>
      </c>
      <c r="W10871">
        <v>0</v>
      </c>
      <c r="X10871">
        <v>0.99605531502455014</v>
      </c>
      <c r="Y10871">
        <v>0</v>
      </c>
      <c r="Z10871">
        <v>0</v>
      </c>
      <c r="AA10871">
        <v>0</v>
      </c>
      <c r="AB10871">
        <v>0</v>
      </c>
      <c r="AC10871">
        <v>0</v>
      </c>
      <c r="AD10871">
        <v>0</v>
      </c>
      <c r="AE10871">
        <v>0.99605531502455014</v>
      </c>
    </row>
    <row r="10872" spans="1:31" x14ac:dyDescent="0.3">
      <c r="A10872">
        <v>2708499</v>
      </c>
      <c r="B10872">
        <v>1</v>
      </c>
      <c r="C10872" t="s">
        <v>80</v>
      </c>
      <c r="D10872" t="s">
        <v>105</v>
      </c>
      <c r="E10872" t="s">
        <v>150</v>
      </c>
      <c r="F10872" t="s">
        <v>29363</v>
      </c>
      <c r="G10872" t="s">
        <v>152</v>
      </c>
      <c r="H10872" t="s">
        <v>153</v>
      </c>
      <c r="I10872" t="s">
        <v>136</v>
      </c>
      <c r="J10872" t="s">
        <v>137</v>
      </c>
      <c r="K10872" t="s">
        <v>138</v>
      </c>
      <c r="L10872" t="s">
        <v>29364</v>
      </c>
      <c r="M10872" t="s">
        <v>29365</v>
      </c>
      <c r="N10872">
        <v>0.57527777700000005</v>
      </c>
      <c r="O10872">
        <v>0</v>
      </c>
      <c r="P10872">
        <v>2684</v>
      </c>
      <c r="Q10872">
        <v>0</v>
      </c>
      <c r="R10872">
        <v>45</v>
      </c>
      <c r="S10872">
        <v>0</v>
      </c>
      <c r="T10872">
        <v>710</v>
      </c>
      <c r="U10872">
        <v>3</v>
      </c>
      <c r="V10872">
        <v>0</v>
      </c>
      <c r="W10872">
        <v>0</v>
      </c>
      <c r="X10872">
        <v>304.88074153404386</v>
      </c>
      <c r="Y10872">
        <v>0</v>
      </c>
      <c r="Z10872">
        <v>7.2456241333528792</v>
      </c>
      <c r="AA10872">
        <v>0</v>
      </c>
      <c r="AB10872">
        <v>195.10520957547874</v>
      </c>
      <c r="AC10872">
        <v>16.835460679995055</v>
      </c>
      <c r="AD10872">
        <v>0</v>
      </c>
      <c r="AE10872">
        <v>524.06703592287056</v>
      </c>
    </row>
    <row r="10873" spans="1:31" x14ac:dyDescent="0.3">
      <c r="A10873">
        <v>2708522</v>
      </c>
      <c r="B10873">
        <v>1</v>
      </c>
      <c r="C10873" t="s">
        <v>80</v>
      </c>
      <c r="D10873" t="s">
        <v>96</v>
      </c>
      <c r="E10873" t="s">
        <v>145</v>
      </c>
      <c r="F10873" t="s">
        <v>29366</v>
      </c>
      <c r="G10873" t="s">
        <v>181</v>
      </c>
      <c r="H10873" t="s">
        <v>135</v>
      </c>
      <c r="I10873" t="s">
        <v>136</v>
      </c>
      <c r="J10873" t="s">
        <v>137</v>
      </c>
      <c r="K10873" t="s">
        <v>138</v>
      </c>
      <c r="L10873" t="s">
        <v>29367</v>
      </c>
      <c r="M10873" t="s">
        <v>29368</v>
      </c>
      <c r="N10873">
        <v>3.4397222219999999</v>
      </c>
      <c r="O10873">
        <v>0</v>
      </c>
      <c r="P10873">
        <v>1</v>
      </c>
      <c r="Q10873">
        <v>0</v>
      </c>
      <c r="R10873">
        <v>0</v>
      </c>
      <c r="S10873">
        <v>0</v>
      </c>
      <c r="T10873">
        <v>0</v>
      </c>
      <c r="U10873">
        <v>0</v>
      </c>
      <c r="V10873">
        <v>0</v>
      </c>
      <c r="W10873">
        <v>0</v>
      </c>
      <c r="X10873">
        <v>0.39728503950349248</v>
      </c>
      <c r="Y10873">
        <v>0</v>
      </c>
      <c r="Z10873">
        <v>0</v>
      </c>
      <c r="AA10873">
        <v>0</v>
      </c>
      <c r="AB10873">
        <v>0</v>
      </c>
      <c r="AC10873">
        <v>0</v>
      </c>
      <c r="AD10873">
        <v>0</v>
      </c>
      <c r="AE10873">
        <v>0.39728503950349248</v>
      </c>
    </row>
    <row r="10874" spans="1:31" x14ac:dyDescent="0.3">
      <c r="A10874">
        <v>2708004</v>
      </c>
      <c r="B10874">
        <v>1</v>
      </c>
      <c r="C10874" t="s">
        <v>81</v>
      </c>
      <c r="D10874" t="s">
        <v>113</v>
      </c>
      <c r="E10874" t="s">
        <v>145</v>
      </c>
      <c r="F10874" t="s">
        <v>29369</v>
      </c>
      <c r="G10874" t="s">
        <v>230</v>
      </c>
      <c r="H10874" t="s">
        <v>135</v>
      </c>
      <c r="I10874" t="s">
        <v>136</v>
      </c>
      <c r="J10874" t="s">
        <v>137</v>
      </c>
      <c r="K10874" t="s">
        <v>138</v>
      </c>
      <c r="L10874" t="s">
        <v>29370</v>
      </c>
      <c r="M10874" t="s">
        <v>29371</v>
      </c>
      <c r="N10874">
        <v>1.616944444</v>
      </c>
      <c r="O10874">
        <v>0</v>
      </c>
      <c r="P10874">
        <v>0</v>
      </c>
      <c r="Q10874">
        <v>0</v>
      </c>
      <c r="R10874">
        <v>1</v>
      </c>
      <c r="S10874">
        <v>0</v>
      </c>
      <c r="T10874">
        <v>0</v>
      </c>
      <c r="U10874">
        <v>0</v>
      </c>
      <c r="V10874">
        <v>0</v>
      </c>
      <c r="W10874">
        <v>0</v>
      </c>
      <c r="X10874">
        <v>0</v>
      </c>
      <c r="Y10874">
        <v>0</v>
      </c>
      <c r="Z10874">
        <v>0</v>
      </c>
      <c r="AA10874">
        <v>0</v>
      </c>
      <c r="AB10874">
        <v>0</v>
      </c>
      <c r="AC10874">
        <v>0</v>
      </c>
      <c r="AD10874">
        <v>0</v>
      </c>
      <c r="AE10874">
        <v>0</v>
      </c>
    </row>
    <row r="10875" spans="1:31" x14ac:dyDescent="0.3">
      <c r="A10875">
        <v>2708413</v>
      </c>
      <c r="B10875">
        <v>1</v>
      </c>
      <c r="C10875" t="s">
        <v>80</v>
      </c>
      <c r="D10875" t="s">
        <v>108</v>
      </c>
      <c r="E10875" t="s">
        <v>161</v>
      </c>
      <c r="F10875" t="s">
        <v>29372</v>
      </c>
      <c r="G10875" t="s">
        <v>163</v>
      </c>
      <c r="H10875" t="s">
        <v>135</v>
      </c>
      <c r="I10875" t="s">
        <v>136</v>
      </c>
      <c r="J10875" t="s">
        <v>137</v>
      </c>
      <c r="K10875" t="s">
        <v>138</v>
      </c>
      <c r="L10875" t="s">
        <v>29373</v>
      </c>
      <c r="M10875" t="s">
        <v>29374</v>
      </c>
      <c r="N10875">
        <v>4.2169444440000001</v>
      </c>
      <c r="O10875">
        <v>0</v>
      </c>
      <c r="P10875">
        <v>11</v>
      </c>
      <c r="Q10875">
        <v>0</v>
      </c>
      <c r="R10875">
        <v>1</v>
      </c>
      <c r="S10875">
        <v>0</v>
      </c>
      <c r="T10875">
        <v>1</v>
      </c>
      <c r="U10875">
        <v>0</v>
      </c>
      <c r="V10875">
        <v>0</v>
      </c>
      <c r="W10875">
        <v>0</v>
      </c>
      <c r="X10875">
        <v>7.636008545861511</v>
      </c>
      <c r="Y10875">
        <v>0</v>
      </c>
      <c r="Z10875">
        <v>0.76665207192945506</v>
      </c>
      <c r="AA10875">
        <v>0</v>
      </c>
      <c r="AB10875">
        <v>0.44017682108216249</v>
      </c>
      <c r="AC10875">
        <v>0</v>
      </c>
      <c r="AD10875">
        <v>0</v>
      </c>
      <c r="AE10875">
        <v>8.8428374388731292</v>
      </c>
    </row>
    <row r="10876" spans="1:31" x14ac:dyDescent="0.3">
      <c r="A10876">
        <v>2707480</v>
      </c>
      <c r="B10876">
        <v>1</v>
      </c>
      <c r="C10876" t="s">
        <v>80</v>
      </c>
      <c r="D10876" t="s">
        <v>106</v>
      </c>
      <c r="E10876" t="s">
        <v>173</v>
      </c>
      <c r="F10876" t="s">
        <v>28112</v>
      </c>
      <c r="G10876" t="s">
        <v>1613</v>
      </c>
      <c r="H10876" t="s">
        <v>5535</v>
      </c>
      <c r="I10876" t="s">
        <v>136</v>
      </c>
      <c r="J10876" t="s">
        <v>137</v>
      </c>
      <c r="K10876" t="s">
        <v>210</v>
      </c>
      <c r="L10876" t="s">
        <v>29375</v>
      </c>
      <c r="M10876" t="s">
        <v>29376</v>
      </c>
      <c r="N10876">
        <v>0.186111111</v>
      </c>
      <c r="O10876">
        <v>12</v>
      </c>
      <c r="P10876">
        <v>9236</v>
      </c>
      <c r="Q10876">
        <v>550</v>
      </c>
      <c r="R10876">
        <v>1568</v>
      </c>
      <c r="S10876">
        <v>138</v>
      </c>
      <c r="T10876">
        <v>1615</v>
      </c>
      <c r="U10876">
        <v>5</v>
      </c>
      <c r="V10876">
        <v>0</v>
      </c>
      <c r="W10876">
        <v>0.37327414401813336</v>
      </c>
      <c r="X10876">
        <v>231.99667886898638</v>
      </c>
      <c r="Y10876">
        <v>164.14617680290112</v>
      </c>
      <c r="Z10876">
        <v>146.84451105878989</v>
      </c>
      <c r="AA10876">
        <v>97.758135044503348</v>
      </c>
      <c r="AB10876">
        <v>110.20757951782292</v>
      </c>
      <c r="AC10876">
        <v>18.727384529589749</v>
      </c>
      <c r="AD10876">
        <v>0</v>
      </c>
      <c r="AE10876">
        <v>770.05373996661137</v>
      </c>
    </row>
    <row r="10877" spans="1:31" x14ac:dyDescent="0.3">
      <c r="A10877">
        <v>2708559</v>
      </c>
      <c r="B10877">
        <v>1</v>
      </c>
      <c r="C10877" t="s">
        <v>80</v>
      </c>
      <c r="D10877" t="s">
        <v>107</v>
      </c>
      <c r="E10877" t="s">
        <v>161</v>
      </c>
      <c r="F10877" t="s">
        <v>29377</v>
      </c>
      <c r="G10877" t="s">
        <v>6360</v>
      </c>
      <c r="H10877" t="s">
        <v>135</v>
      </c>
      <c r="I10877" t="s">
        <v>136</v>
      </c>
      <c r="J10877" t="s">
        <v>137</v>
      </c>
      <c r="K10877" t="s">
        <v>138</v>
      </c>
      <c r="L10877" t="s">
        <v>29378</v>
      </c>
      <c r="M10877" t="s">
        <v>29379</v>
      </c>
      <c r="N10877">
        <v>2.9202777769999999</v>
      </c>
      <c r="O10877">
        <v>0</v>
      </c>
      <c r="P10877">
        <v>42</v>
      </c>
      <c r="Q10877">
        <v>0</v>
      </c>
      <c r="R10877">
        <v>0</v>
      </c>
      <c r="S10877">
        <v>0</v>
      </c>
      <c r="T10877">
        <v>1</v>
      </c>
      <c r="U10877">
        <v>0</v>
      </c>
      <c r="V10877">
        <v>0</v>
      </c>
      <c r="W10877">
        <v>0</v>
      </c>
      <c r="X10877">
        <v>4.0688309328673773</v>
      </c>
      <c r="Y10877">
        <v>0</v>
      </c>
      <c r="Z10877">
        <v>0</v>
      </c>
      <c r="AA10877">
        <v>0</v>
      </c>
      <c r="AB10877">
        <v>4.1550176258777007</v>
      </c>
      <c r="AC10877">
        <v>0</v>
      </c>
      <c r="AD10877">
        <v>0</v>
      </c>
      <c r="AE10877">
        <v>8.2238485587450789</v>
      </c>
    </row>
    <row r="10878" spans="1:31" x14ac:dyDescent="0.3">
      <c r="A10878">
        <v>2707872</v>
      </c>
      <c r="B10878">
        <v>1</v>
      </c>
      <c r="C10878" t="s">
        <v>80</v>
      </c>
      <c r="D10878" t="s">
        <v>96</v>
      </c>
      <c r="E10878" t="s">
        <v>161</v>
      </c>
      <c r="F10878" t="s">
        <v>29380</v>
      </c>
      <c r="G10878" t="s">
        <v>163</v>
      </c>
      <c r="H10878" t="s">
        <v>135</v>
      </c>
      <c r="I10878" t="s">
        <v>136</v>
      </c>
      <c r="J10878" t="s">
        <v>137</v>
      </c>
      <c r="K10878" t="s">
        <v>138</v>
      </c>
      <c r="L10878" t="s">
        <v>29381</v>
      </c>
      <c r="M10878" t="s">
        <v>29382</v>
      </c>
      <c r="N10878">
        <v>7.1202777770000001</v>
      </c>
      <c r="O10878">
        <v>0</v>
      </c>
      <c r="P10878">
        <v>60</v>
      </c>
      <c r="Q10878">
        <v>0</v>
      </c>
      <c r="R10878">
        <v>0</v>
      </c>
      <c r="S10878">
        <v>0</v>
      </c>
      <c r="T10878">
        <v>8</v>
      </c>
      <c r="U10878">
        <v>0</v>
      </c>
      <c r="V10878">
        <v>0</v>
      </c>
      <c r="W10878">
        <v>0</v>
      </c>
      <c r="X10878">
        <v>53.460530403018716</v>
      </c>
      <c r="Y10878">
        <v>0</v>
      </c>
      <c r="Z10878">
        <v>0</v>
      </c>
      <c r="AA10878">
        <v>0</v>
      </c>
      <c r="AB10878">
        <v>5.5472370831233784</v>
      </c>
      <c r="AC10878">
        <v>0</v>
      </c>
      <c r="AD10878">
        <v>0</v>
      </c>
      <c r="AE10878">
        <v>59.007767486142093</v>
      </c>
    </row>
    <row r="10879" spans="1:31" x14ac:dyDescent="0.3">
      <c r="A10879">
        <v>2708605</v>
      </c>
      <c r="B10879">
        <v>1</v>
      </c>
      <c r="C10879" t="s">
        <v>80</v>
      </c>
      <c r="D10879" t="s">
        <v>83</v>
      </c>
      <c r="E10879" t="s">
        <v>173</v>
      </c>
      <c r="F10879" t="s">
        <v>29383</v>
      </c>
      <c r="G10879" t="s">
        <v>152</v>
      </c>
      <c r="H10879" t="s">
        <v>153</v>
      </c>
      <c r="I10879" t="s">
        <v>136</v>
      </c>
      <c r="J10879" t="s">
        <v>137</v>
      </c>
      <c r="K10879" t="s">
        <v>138</v>
      </c>
      <c r="L10879" t="s">
        <v>29384</v>
      </c>
      <c r="M10879" t="s">
        <v>29385</v>
      </c>
      <c r="N10879">
        <v>0.27194444400000001</v>
      </c>
      <c r="O10879">
        <v>9</v>
      </c>
      <c r="P10879">
        <v>2292</v>
      </c>
      <c r="Q10879">
        <v>13</v>
      </c>
      <c r="R10879">
        <v>318</v>
      </c>
      <c r="S10879">
        <v>71</v>
      </c>
      <c r="T10879">
        <v>1064</v>
      </c>
      <c r="U10879">
        <v>7</v>
      </c>
      <c r="V10879">
        <v>8</v>
      </c>
      <c r="W10879">
        <v>1.0435873989791251</v>
      </c>
      <c r="X10879">
        <v>153.53796207261138</v>
      </c>
      <c r="Y10879">
        <v>6.1113716065836137</v>
      </c>
      <c r="Z10879">
        <v>21.082803666024336</v>
      </c>
      <c r="AA10879">
        <v>144.23526896868486</v>
      </c>
      <c r="AB10879">
        <v>221.38548148678632</v>
      </c>
      <c r="AC10879">
        <v>46.652396710882257</v>
      </c>
      <c r="AD10879">
        <v>22.071849079783469</v>
      </c>
      <c r="AE10879">
        <v>616.12072099033526</v>
      </c>
    </row>
    <row r="10880" spans="1:31" x14ac:dyDescent="0.3">
      <c r="A10880">
        <v>2707772</v>
      </c>
      <c r="B10880">
        <v>1</v>
      </c>
      <c r="C10880" t="s">
        <v>81</v>
      </c>
      <c r="D10880" t="s">
        <v>113</v>
      </c>
      <c r="E10880" t="s">
        <v>156</v>
      </c>
      <c r="F10880" t="s">
        <v>29386</v>
      </c>
      <c r="G10880" t="s">
        <v>1361</v>
      </c>
      <c r="H10880" t="s">
        <v>153</v>
      </c>
      <c r="I10880" t="s">
        <v>136</v>
      </c>
      <c r="J10880" t="s">
        <v>137</v>
      </c>
      <c r="K10880" t="s">
        <v>138</v>
      </c>
      <c r="L10880" t="s">
        <v>29387</v>
      </c>
      <c r="M10880" t="s">
        <v>29388</v>
      </c>
      <c r="N10880">
        <v>2.5547222220000001</v>
      </c>
      <c r="O10880">
        <v>0</v>
      </c>
      <c r="P10880">
        <v>19</v>
      </c>
      <c r="Q10880">
        <v>3</v>
      </c>
      <c r="R10880">
        <v>35</v>
      </c>
      <c r="S10880">
        <v>0</v>
      </c>
      <c r="T10880">
        <v>2</v>
      </c>
      <c r="U10880">
        <v>0</v>
      </c>
      <c r="V10880">
        <v>0</v>
      </c>
      <c r="W10880">
        <v>0</v>
      </c>
      <c r="X10880">
        <v>2.1801217114102234</v>
      </c>
      <c r="Y10880">
        <v>1.1561087825536378</v>
      </c>
      <c r="Z10880">
        <v>2.6847754406433335</v>
      </c>
      <c r="AA10880">
        <v>0</v>
      </c>
      <c r="AB10880">
        <v>0</v>
      </c>
      <c r="AC10880">
        <v>0</v>
      </c>
      <c r="AD10880">
        <v>0</v>
      </c>
      <c r="AE10880">
        <v>6.0210059346071949</v>
      </c>
    </row>
    <row r="10881" spans="1:31" x14ac:dyDescent="0.3">
      <c r="A10881">
        <v>2708230</v>
      </c>
      <c r="B10881">
        <v>1</v>
      </c>
      <c r="C10881" t="s">
        <v>80</v>
      </c>
      <c r="D10881" t="s">
        <v>96</v>
      </c>
      <c r="E10881" t="s">
        <v>132</v>
      </c>
      <c r="F10881" t="s">
        <v>29389</v>
      </c>
      <c r="G10881" t="s">
        <v>409</v>
      </c>
      <c r="H10881" t="s">
        <v>135</v>
      </c>
      <c r="I10881" t="s">
        <v>136</v>
      </c>
      <c r="J10881" t="s">
        <v>137</v>
      </c>
      <c r="K10881" t="s">
        <v>138</v>
      </c>
      <c r="L10881" t="s">
        <v>29390</v>
      </c>
      <c r="M10881" t="s">
        <v>29391</v>
      </c>
      <c r="N10881">
        <v>5.0361111110000003</v>
      </c>
      <c r="O10881">
        <v>0</v>
      </c>
      <c r="P10881">
        <v>151</v>
      </c>
      <c r="Q10881">
        <v>0</v>
      </c>
      <c r="R10881">
        <v>0</v>
      </c>
      <c r="S10881">
        <v>0</v>
      </c>
      <c r="T10881">
        <v>8</v>
      </c>
      <c r="U10881">
        <v>0</v>
      </c>
      <c r="V10881">
        <v>0</v>
      </c>
      <c r="W10881">
        <v>0</v>
      </c>
      <c r="X10881">
        <v>271.57963150997449</v>
      </c>
      <c r="Y10881">
        <v>0</v>
      </c>
      <c r="Z10881">
        <v>0</v>
      </c>
      <c r="AA10881">
        <v>0</v>
      </c>
      <c r="AB10881">
        <v>21.422204576075792</v>
      </c>
      <c r="AC10881">
        <v>0</v>
      </c>
      <c r="AD10881">
        <v>0</v>
      </c>
      <c r="AE10881">
        <v>293.00183608605028</v>
      </c>
    </row>
    <row r="10882" spans="1:31" x14ac:dyDescent="0.3">
      <c r="A10882">
        <v>2708087</v>
      </c>
      <c r="B10882">
        <v>1</v>
      </c>
      <c r="C10882" t="s">
        <v>80</v>
      </c>
      <c r="D10882" t="s">
        <v>100</v>
      </c>
      <c r="E10882" t="s">
        <v>150</v>
      </c>
      <c r="F10882" t="s">
        <v>6827</v>
      </c>
      <c r="G10882" t="s">
        <v>152</v>
      </c>
      <c r="H10882" t="s">
        <v>153</v>
      </c>
      <c r="I10882" t="s">
        <v>136</v>
      </c>
      <c r="J10882" t="s">
        <v>137</v>
      </c>
      <c r="K10882" t="s">
        <v>138</v>
      </c>
      <c r="L10882" t="s">
        <v>29392</v>
      </c>
      <c r="M10882" t="s">
        <v>29393</v>
      </c>
      <c r="N10882">
        <v>0.1275</v>
      </c>
      <c r="O10882">
        <v>0</v>
      </c>
      <c r="P10882">
        <v>105</v>
      </c>
      <c r="Q10882">
        <v>3</v>
      </c>
      <c r="R10882">
        <v>20</v>
      </c>
      <c r="S10882">
        <v>16</v>
      </c>
      <c r="T10882">
        <v>118</v>
      </c>
      <c r="U10882">
        <v>1</v>
      </c>
      <c r="V10882">
        <v>0</v>
      </c>
      <c r="W10882">
        <v>0</v>
      </c>
      <c r="X10882">
        <v>5.0045547483266191</v>
      </c>
      <c r="Y10882">
        <v>0.91954503941307741</v>
      </c>
      <c r="Z10882">
        <v>1.0915622454425624</v>
      </c>
      <c r="AA10882">
        <v>25.239284342088752</v>
      </c>
      <c r="AB10882">
        <v>33.979689759670201</v>
      </c>
      <c r="AC10882">
        <v>4.2777651691777496</v>
      </c>
      <c r="AD10882">
        <v>0</v>
      </c>
      <c r="AE10882">
        <v>70.512401304118967</v>
      </c>
    </row>
    <row r="10883" spans="1:31" x14ac:dyDescent="0.3">
      <c r="A10883">
        <v>2708207</v>
      </c>
      <c r="B10883">
        <v>1</v>
      </c>
      <c r="C10883" t="s">
        <v>81</v>
      </c>
      <c r="D10883" t="s">
        <v>128</v>
      </c>
      <c r="E10883" t="s">
        <v>132</v>
      </c>
      <c r="F10883" t="s">
        <v>29394</v>
      </c>
      <c r="G10883" t="s">
        <v>3402</v>
      </c>
      <c r="H10883" t="s">
        <v>135</v>
      </c>
      <c r="I10883" t="s">
        <v>136</v>
      </c>
      <c r="J10883" t="s">
        <v>137</v>
      </c>
      <c r="K10883" t="s">
        <v>138</v>
      </c>
      <c r="L10883" t="s">
        <v>29395</v>
      </c>
      <c r="M10883" t="s">
        <v>29396</v>
      </c>
      <c r="N10883">
        <v>5.6433333330000002</v>
      </c>
      <c r="O10883">
        <v>0</v>
      </c>
      <c r="P10883">
        <v>116</v>
      </c>
      <c r="Q10883">
        <v>0</v>
      </c>
      <c r="R10883">
        <v>0</v>
      </c>
      <c r="S10883">
        <v>0</v>
      </c>
      <c r="T10883">
        <v>11</v>
      </c>
      <c r="U10883">
        <v>0</v>
      </c>
      <c r="V10883">
        <v>0</v>
      </c>
      <c r="W10883">
        <v>0</v>
      </c>
      <c r="X10883">
        <v>126.68293599250154</v>
      </c>
      <c r="Y10883">
        <v>0</v>
      </c>
      <c r="Z10883">
        <v>0</v>
      </c>
      <c r="AA10883">
        <v>0</v>
      </c>
      <c r="AB10883">
        <v>24.388406277787173</v>
      </c>
      <c r="AC10883">
        <v>0</v>
      </c>
      <c r="AD10883">
        <v>0</v>
      </c>
      <c r="AE10883">
        <v>151.07134227028871</v>
      </c>
    </row>
    <row r="10884" spans="1:31" x14ac:dyDescent="0.3">
      <c r="A10884">
        <v>2708565</v>
      </c>
      <c r="B10884">
        <v>1</v>
      </c>
      <c r="C10884" t="s">
        <v>80</v>
      </c>
      <c r="D10884" t="s">
        <v>84</v>
      </c>
      <c r="E10884" t="s">
        <v>161</v>
      </c>
      <c r="F10884" t="s">
        <v>25365</v>
      </c>
      <c r="G10884" t="s">
        <v>163</v>
      </c>
      <c r="H10884" t="s">
        <v>135</v>
      </c>
      <c r="I10884" t="s">
        <v>136</v>
      </c>
      <c r="J10884" t="s">
        <v>137</v>
      </c>
      <c r="K10884" t="s">
        <v>138</v>
      </c>
      <c r="L10884" t="s">
        <v>29397</v>
      </c>
      <c r="M10884" t="s">
        <v>29398</v>
      </c>
      <c r="N10884">
        <v>1.3819444439999999</v>
      </c>
      <c r="O10884">
        <v>0</v>
      </c>
      <c r="P10884">
        <v>194</v>
      </c>
      <c r="Q10884">
        <v>0</v>
      </c>
      <c r="R10884">
        <v>0</v>
      </c>
      <c r="S10884">
        <v>0</v>
      </c>
      <c r="T10884">
        <v>15</v>
      </c>
      <c r="U10884">
        <v>0</v>
      </c>
      <c r="V10884">
        <v>0</v>
      </c>
      <c r="W10884">
        <v>0</v>
      </c>
      <c r="X10884">
        <v>47.556832195273593</v>
      </c>
      <c r="Y10884">
        <v>0</v>
      </c>
      <c r="Z10884">
        <v>0</v>
      </c>
      <c r="AA10884">
        <v>0</v>
      </c>
      <c r="AB10884">
        <v>4.148460483138332</v>
      </c>
      <c r="AC10884">
        <v>0</v>
      </c>
      <c r="AD10884">
        <v>0</v>
      </c>
      <c r="AE10884">
        <v>51.705292678411922</v>
      </c>
    </row>
    <row r="10885" spans="1:31" x14ac:dyDescent="0.3">
      <c r="A10885">
        <v>2708393</v>
      </c>
      <c r="B10885">
        <v>1</v>
      </c>
      <c r="C10885" t="s">
        <v>81</v>
      </c>
      <c r="D10885" t="s">
        <v>115</v>
      </c>
      <c r="E10885" t="s">
        <v>161</v>
      </c>
      <c r="F10885" t="s">
        <v>29399</v>
      </c>
      <c r="G10885" t="s">
        <v>163</v>
      </c>
      <c r="H10885" t="s">
        <v>135</v>
      </c>
      <c r="I10885" t="s">
        <v>136</v>
      </c>
      <c r="J10885" t="s">
        <v>137</v>
      </c>
      <c r="K10885" t="s">
        <v>138</v>
      </c>
      <c r="L10885" t="s">
        <v>29400</v>
      </c>
      <c r="M10885" t="s">
        <v>29401</v>
      </c>
      <c r="N10885">
        <v>1.736388888</v>
      </c>
      <c r="O10885">
        <v>0</v>
      </c>
      <c r="P10885">
        <v>16</v>
      </c>
      <c r="Q10885">
        <v>0</v>
      </c>
      <c r="R10885">
        <v>0</v>
      </c>
      <c r="S10885">
        <v>0</v>
      </c>
      <c r="T10885">
        <v>0</v>
      </c>
      <c r="U10885">
        <v>0</v>
      </c>
      <c r="V10885">
        <v>0</v>
      </c>
      <c r="W10885">
        <v>0</v>
      </c>
      <c r="X10885">
        <v>0</v>
      </c>
      <c r="Y10885">
        <v>0</v>
      </c>
      <c r="Z10885">
        <v>0</v>
      </c>
      <c r="AA10885">
        <v>0</v>
      </c>
      <c r="AB10885">
        <v>0</v>
      </c>
      <c r="AC10885">
        <v>0</v>
      </c>
      <c r="AD10885">
        <v>0</v>
      </c>
      <c r="AE10885">
        <v>0</v>
      </c>
    </row>
    <row r="10886" spans="1:31" x14ac:dyDescent="0.3">
      <c r="A10886">
        <v>2707560</v>
      </c>
      <c r="B10886">
        <v>1</v>
      </c>
      <c r="C10886" t="s">
        <v>81</v>
      </c>
      <c r="D10886" t="s">
        <v>112</v>
      </c>
      <c r="E10886" t="s">
        <v>150</v>
      </c>
      <c r="F10886" t="s">
        <v>29402</v>
      </c>
      <c r="G10886" t="s">
        <v>209</v>
      </c>
      <c r="H10886" t="s">
        <v>153</v>
      </c>
      <c r="I10886" t="s">
        <v>136</v>
      </c>
      <c r="J10886" t="s">
        <v>137</v>
      </c>
      <c r="K10886" t="s">
        <v>210</v>
      </c>
      <c r="L10886" t="s">
        <v>29403</v>
      </c>
      <c r="M10886" t="s">
        <v>29404</v>
      </c>
      <c r="N10886">
        <v>9.4141666659999999</v>
      </c>
      <c r="O10886">
        <v>3</v>
      </c>
      <c r="P10886">
        <v>1292</v>
      </c>
      <c r="Q10886">
        <v>5</v>
      </c>
      <c r="R10886">
        <v>38</v>
      </c>
      <c r="S10886">
        <v>7</v>
      </c>
      <c r="T10886">
        <v>69</v>
      </c>
      <c r="U10886">
        <v>0</v>
      </c>
      <c r="V10886">
        <v>0</v>
      </c>
      <c r="W10886">
        <v>5.9185022759799999</v>
      </c>
      <c r="X10886">
        <v>785.14037190294073</v>
      </c>
      <c r="Y10886">
        <v>333.71475856952947</v>
      </c>
      <c r="Z10886">
        <v>73.309634111951155</v>
      </c>
      <c r="AA10886">
        <v>728.61001128725297</v>
      </c>
      <c r="AB10886">
        <v>150.62472347007423</v>
      </c>
      <c r="AC10886">
        <v>0</v>
      </c>
      <c r="AD10886">
        <v>0</v>
      </c>
      <c r="AE10886">
        <v>2077.3180016177284</v>
      </c>
    </row>
    <row r="10887" spans="1:31" x14ac:dyDescent="0.3">
      <c r="A10887">
        <v>2707938</v>
      </c>
      <c r="B10887">
        <v>1</v>
      </c>
      <c r="C10887" t="s">
        <v>80</v>
      </c>
      <c r="D10887" t="s">
        <v>103</v>
      </c>
      <c r="E10887" t="s">
        <v>150</v>
      </c>
      <c r="F10887" t="s">
        <v>29405</v>
      </c>
      <c r="G10887" t="s">
        <v>152</v>
      </c>
      <c r="H10887" t="s">
        <v>153</v>
      </c>
      <c r="I10887" t="s">
        <v>136</v>
      </c>
      <c r="J10887" t="s">
        <v>137</v>
      </c>
      <c r="K10887" t="s">
        <v>138</v>
      </c>
      <c r="L10887" t="s">
        <v>29406</v>
      </c>
      <c r="M10887" t="s">
        <v>29407</v>
      </c>
      <c r="N10887">
        <v>0.72777777700000001</v>
      </c>
      <c r="O10887">
        <v>0</v>
      </c>
      <c r="P10887">
        <v>10338</v>
      </c>
      <c r="Q10887">
        <v>0</v>
      </c>
      <c r="R10887">
        <v>51</v>
      </c>
      <c r="S10887">
        <v>4</v>
      </c>
      <c r="T10887">
        <v>713</v>
      </c>
      <c r="U10887">
        <v>0</v>
      </c>
      <c r="V10887">
        <v>0</v>
      </c>
      <c r="W10887">
        <v>0</v>
      </c>
      <c r="X10887">
        <v>1530.8009764331819</v>
      </c>
      <c r="Y10887">
        <v>0</v>
      </c>
      <c r="Z10887">
        <v>21.993018216366252</v>
      </c>
      <c r="AA10887">
        <v>23.68958403679688</v>
      </c>
      <c r="AB10887">
        <v>581.00370227526571</v>
      </c>
      <c r="AC10887">
        <v>0</v>
      </c>
      <c r="AD10887">
        <v>0</v>
      </c>
      <c r="AE10887">
        <v>2157.4872809616108</v>
      </c>
    </row>
    <row r="10888" spans="1:31" x14ac:dyDescent="0.3">
      <c r="A10888">
        <v>2707752</v>
      </c>
      <c r="B10888">
        <v>1</v>
      </c>
      <c r="C10888" t="s">
        <v>80</v>
      </c>
      <c r="D10888" t="s">
        <v>90</v>
      </c>
      <c r="E10888" t="s">
        <v>200</v>
      </c>
      <c r="F10888" t="s">
        <v>29408</v>
      </c>
      <c r="G10888" t="s">
        <v>6360</v>
      </c>
      <c r="H10888" t="s">
        <v>135</v>
      </c>
      <c r="I10888" t="s">
        <v>136</v>
      </c>
      <c r="J10888" t="s">
        <v>137</v>
      </c>
      <c r="K10888" t="s">
        <v>138</v>
      </c>
      <c r="L10888" t="s">
        <v>29409</v>
      </c>
      <c r="M10888" t="s">
        <v>29410</v>
      </c>
      <c r="N10888">
        <v>0.70833333300000001</v>
      </c>
      <c r="O10888">
        <v>0</v>
      </c>
      <c r="P10888">
        <v>152</v>
      </c>
      <c r="Q10888">
        <v>0</v>
      </c>
      <c r="R10888">
        <v>0</v>
      </c>
      <c r="S10888">
        <v>0</v>
      </c>
      <c r="T10888">
        <v>8</v>
      </c>
      <c r="U10888">
        <v>0</v>
      </c>
      <c r="V10888">
        <v>0</v>
      </c>
      <c r="W10888">
        <v>0</v>
      </c>
      <c r="X10888">
        <v>20.187420988307071</v>
      </c>
      <c r="Y10888">
        <v>0</v>
      </c>
      <c r="Z10888">
        <v>0</v>
      </c>
      <c r="AA10888">
        <v>0</v>
      </c>
      <c r="AB10888">
        <v>6.753345831902239</v>
      </c>
      <c r="AC10888">
        <v>0</v>
      </c>
      <c r="AD10888">
        <v>0</v>
      </c>
      <c r="AE10888">
        <v>26.940766820209312</v>
      </c>
    </row>
    <row r="10889" spans="1:31" x14ac:dyDescent="0.3">
      <c r="A10889">
        <v>2707895</v>
      </c>
      <c r="B10889">
        <v>1</v>
      </c>
      <c r="C10889" t="s">
        <v>80</v>
      </c>
      <c r="D10889" t="s">
        <v>108</v>
      </c>
      <c r="E10889" t="s">
        <v>161</v>
      </c>
      <c r="F10889" t="s">
        <v>29411</v>
      </c>
      <c r="G10889" t="s">
        <v>4315</v>
      </c>
      <c r="H10889" t="s">
        <v>135</v>
      </c>
      <c r="I10889" t="s">
        <v>136</v>
      </c>
      <c r="J10889" t="s">
        <v>137</v>
      </c>
      <c r="K10889" t="s">
        <v>138</v>
      </c>
      <c r="L10889" t="s">
        <v>29412</v>
      </c>
      <c r="M10889" t="s">
        <v>29413</v>
      </c>
      <c r="N10889">
        <v>1.099722222</v>
      </c>
      <c r="O10889">
        <v>0</v>
      </c>
      <c r="P10889">
        <v>27</v>
      </c>
      <c r="Q10889">
        <v>0</v>
      </c>
      <c r="R10889">
        <v>2</v>
      </c>
      <c r="S10889">
        <v>0</v>
      </c>
      <c r="T10889">
        <v>2</v>
      </c>
      <c r="U10889">
        <v>0</v>
      </c>
      <c r="V10889">
        <v>0</v>
      </c>
      <c r="W10889">
        <v>0</v>
      </c>
      <c r="X10889">
        <v>3.2279695718294859</v>
      </c>
      <c r="Y10889">
        <v>0</v>
      </c>
      <c r="Z10889">
        <v>0.14482080482953832</v>
      </c>
      <c r="AA10889">
        <v>0</v>
      </c>
      <c r="AB10889">
        <v>0.19499464379293333</v>
      </c>
      <c r="AC10889">
        <v>0</v>
      </c>
      <c r="AD10889">
        <v>0</v>
      </c>
      <c r="AE10889">
        <v>3.5677850204519577</v>
      </c>
    </row>
    <row r="10890" spans="1:31" x14ac:dyDescent="0.3">
      <c r="A10890">
        <v>2707646</v>
      </c>
      <c r="B10890">
        <v>1</v>
      </c>
      <c r="C10890" t="s">
        <v>80</v>
      </c>
      <c r="D10890" t="s">
        <v>94</v>
      </c>
      <c r="E10890" t="s">
        <v>161</v>
      </c>
      <c r="F10890" t="s">
        <v>29414</v>
      </c>
      <c r="G10890" t="s">
        <v>163</v>
      </c>
      <c r="H10890" t="s">
        <v>135</v>
      </c>
      <c r="I10890" t="s">
        <v>136</v>
      </c>
      <c r="J10890" t="s">
        <v>137</v>
      </c>
      <c r="K10890" t="s">
        <v>138</v>
      </c>
      <c r="L10890" t="s">
        <v>29415</v>
      </c>
      <c r="M10890" t="s">
        <v>29416</v>
      </c>
      <c r="N10890">
        <v>1.3161111109999999</v>
      </c>
      <c r="O10890">
        <v>0</v>
      </c>
      <c r="P10890">
        <v>2</v>
      </c>
      <c r="Q10890">
        <v>0</v>
      </c>
      <c r="R10890">
        <v>0</v>
      </c>
      <c r="S10890">
        <v>0</v>
      </c>
      <c r="T10890">
        <v>9</v>
      </c>
      <c r="U10890">
        <v>0</v>
      </c>
      <c r="V10890">
        <v>0</v>
      </c>
      <c r="W10890">
        <v>0</v>
      </c>
      <c r="X10890">
        <v>0.12895613895409</v>
      </c>
      <c r="Y10890">
        <v>0</v>
      </c>
      <c r="Z10890">
        <v>0</v>
      </c>
      <c r="AA10890">
        <v>0</v>
      </c>
      <c r="AB10890">
        <v>5.6772394976072071</v>
      </c>
      <c r="AC10890">
        <v>0</v>
      </c>
      <c r="AD10890">
        <v>0</v>
      </c>
      <c r="AE10890">
        <v>5.8061956365612968</v>
      </c>
    </row>
    <row r="10891" spans="1:31" x14ac:dyDescent="0.3">
      <c r="A10891">
        <v>2707546</v>
      </c>
      <c r="B10891">
        <v>1</v>
      </c>
      <c r="C10891" t="s">
        <v>80</v>
      </c>
      <c r="D10891" t="s">
        <v>103</v>
      </c>
      <c r="E10891" t="s">
        <v>213</v>
      </c>
      <c r="F10891" t="s">
        <v>8286</v>
      </c>
      <c r="G10891" t="s">
        <v>152</v>
      </c>
      <c r="H10891" t="s">
        <v>153</v>
      </c>
      <c r="I10891" t="s">
        <v>136</v>
      </c>
      <c r="J10891" t="s">
        <v>137</v>
      </c>
      <c r="K10891" t="s">
        <v>138</v>
      </c>
      <c r="L10891" t="s">
        <v>29417</v>
      </c>
      <c r="M10891" t="s">
        <v>29418</v>
      </c>
      <c r="N10891">
        <v>0.96416666600000001</v>
      </c>
      <c r="O10891">
        <v>0</v>
      </c>
      <c r="P10891">
        <v>0</v>
      </c>
      <c r="Q10891">
        <v>0</v>
      </c>
      <c r="R10891">
        <v>0</v>
      </c>
      <c r="S10891">
        <v>6</v>
      </c>
      <c r="T10891">
        <v>2</v>
      </c>
      <c r="U10891">
        <v>19</v>
      </c>
      <c r="V10891">
        <v>2</v>
      </c>
      <c r="W10891">
        <v>0</v>
      </c>
      <c r="X10891">
        <v>0</v>
      </c>
      <c r="Y10891">
        <v>0</v>
      </c>
      <c r="Z10891">
        <v>0</v>
      </c>
      <c r="AA10891">
        <v>34.896404775844083</v>
      </c>
      <c r="AB10891">
        <v>3.1005134972376496</v>
      </c>
      <c r="AC10891">
        <v>2667.0517390713967</v>
      </c>
      <c r="AD10891">
        <v>99.384142444078051</v>
      </c>
      <c r="AE10891">
        <v>2804.4327997885562</v>
      </c>
    </row>
    <row r="10892" spans="1:31" x14ac:dyDescent="0.3">
      <c r="A10892">
        <v>2708044</v>
      </c>
      <c r="B10892">
        <v>1</v>
      </c>
      <c r="C10892" t="s">
        <v>80</v>
      </c>
      <c r="D10892" t="s">
        <v>84</v>
      </c>
      <c r="E10892" t="s">
        <v>161</v>
      </c>
      <c r="F10892" t="s">
        <v>29419</v>
      </c>
      <c r="G10892" t="s">
        <v>163</v>
      </c>
      <c r="H10892" t="s">
        <v>135</v>
      </c>
      <c r="I10892" t="s">
        <v>136</v>
      </c>
      <c r="J10892" t="s">
        <v>137</v>
      </c>
      <c r="K10892" t="s">
        <v>138</v>
      </c>
      <c r="L10892" t="s">
        <v>29420</v>
      </c>
      <c r="M10892" t="s">
        <v>29421</v>
      </c>
      <c r="N10892">
        <v>0.71805555499999996</v>
      </c>
      <c r="O10892">
        <v>0</v>
      </c>
      <c r="P10892">
        <v>49</v>
      </c>
      <c r="Q10892">
        <v>0</v>
      </c>
      <c r="R10892">
        <v>1</v>
      </c>
      <c r="S10892">
        <v>0</v>
      </c>
      <c r="T10892">
        <v>34</v>
      </c>
      <c r="U10892">
        <v>0</v>
      </c>
      <c r="V10892">
        <v>0</v>
      </c>
      <c r="W10892">
        <v>0</v>
      </c>
      <c r="X10892">
        <v>7.1802515949673005</v>
      </c>
      <c r="Y10892">
        <v>0</v>
      </c>
      <c r="Z10892">
        <v>0</v>
      </c>
      <c r="AA10892">
        <v>0</v>
      </c>
      <c r="AB10892">
        <v>24.183702541587671</v>
      </c>
      <c r="AC10892">
        <v>0</v>
      </c>
      <c r="AD10892">
        <v>0</v>
      </c>
      <c r="AE10892">
        <v>31.363954136554973</v>
      </c>
    </row>
    <row r="10893" spans="1:31" x14ac:dyDescent="0.3">
      <c r="A10893">
        <v>2707795</v>
      </c>
      <c r="B10893">
        <v>1</v>
      </c>
      <c r="C10893" t="s">
        <v>80</v>
      </c>
      <c r="D10893" t="s">
        <v>96</v>
      </c>
      <c r="E10893" t="s">
        <v>161</v>
      </c>
      <c r="F10893" t="s">
        <v>29422</v>
      </c>
      <c r="G10893" t="s">
        <v>163</v>
      </c>
      <c r="H10893" t="s">
        <v>135</v>
      </c>
      <c r="I10893" t="s">
        <v>136</v>
      </c>
      <c r="J10893" t="s">
        <v>137</v>
      </c>
      <c r="K10893" t="s">
        <v>138</v>
      </c>
      <c r="L10893" t="s">
        <v>29423</v>
      </c>
      <c r="M10893" t="s">
        <v>29424</v>
      </c>
      <c r="N10893">
        <v>8.8572222220000008</v>
      </c>
      <c r="O10893">
        <v>0</v>
      </c>
      <c r="P10893">
        <v>114</v>
      </c>
      <c r="Q10893">
        <v>0</v>
      </c>
      <c r="R10893">
        <v>0</v>
      </c>
      <c r="S10893">
        <v>0</v>
      </c>
      <c r="T10893">
        <v>5</v>
      </c>
      <c r="U10893">
        <v>0</v>
      </c>
      <c r="V10893">
        <v>0</v>
      </c>
      <c r="W10893">
        <v>0</v>
      </c>
      <c r="X10893">
        <v>322.88499068820943</v>
      </c>
      <c r="Y10893">
        <v>0</v>
      </c>
      <c r="Z10893">
        <v>0</v>
      </c>
      <c r="AA10893">
        <v>0</v>
      </c>
      <c r="AB10893">
        <v>52.642237602333324</v>
      </c>
      <c r="AC10893">
        <v>0</v>
      </c>
      <c r="AD10893">
        <v>0</v>
      </c>
      <c r="AE10893">
        <v>375.52722829054278</v>
      </c>
    </row>
    <row r="10894" spans="1:31" x14ac:dyDescent="0.3">
      <c r="A10894">
        <v>2707529</v>
      </c>
      <c r="B10894">
        <v>1</v>
      </c>
      <c r="C10894" t="s">
        <v>81</v>
      </c>
      <c r="D10894" t="s">
        <v>115</v>
      </c>
      <c r="E10894" t="s">
        <v>213</v>
      </c>
      <c r="F10894" t="s">
        <v>25373</v>
      </c>
      <c r="G10894" t="s">
        <v>152</v>
      </c>
      <c r="H10894" t="s">
        <v>153</v>
      </c>
      <c r="I10894" t="s">
        <v>136</v>
      </c>
      <c r="J10894" t="s">
        <v>137</v>
      </c>
      <c r="K10894" t="s">
        <v>138</v>
      </c>
      <c r="L10894" t="s">
        <v>29425</v>
      </c>
      <c r="M10894" t="s">
        <v>29426</v>
      </c>
      <c r="N10894">
        <v>0.57777777699999999</v>
      </c>
      <c r="O10894">
        <v>2</v>
      </c>
      <c r="P10894">
        <v>631</v>
      </c>
      <c r="Q10894">
        <v>1</v>
      </c>
      <c r="R10894">
        <v>8</v>
      </c>
      <c r="S10894">
        <v>0</v>
      </c>
      <c r="T10894">
        <v>53</v>
      </c>
      <c r="U10894">
        <v>1</v>
      </c>
      <c r="V10894">
        <v>0</v>
      </c>
      <c r="W10894">
        <v>0.24375721546666668</v>
      </c>
      <c r="X10894">
        <v>33.383978675243291</v>
      </c>
      <c r="Y10894">
        <v>0.22223772632186667</v>
      </c>
      <c r="Z10894">
        <v>1.6446867382400001E-2</v>
      </c>
      <c r="AA10894">
        <v>0</v>
      </c>
      <c r="AB10894">
        <v>6.0638980580013344</v>
      </c>
      <c r="AC10894">
        <v>15.020579504693334</v>
      </c>
      <c r="AD10894">
        <v>0</v>
      </c>
      <c r="AE10894">
        <v>54.950898047108893</v>
      </c>
    </row>
    <row r="10895" spans="1:31" x14ac:dyDescent="0.3">
      <c r="A10895">
        <v>2707506</v>
      </c>
      <c r="B10895">
        <v>1</v>
      </c>
      <c r="C10895" t="s">
        <v>81</v>
      </c>
      <c r="D10895" t="s">
        <v>113</v>
      </c>
      <c r="E10895" t="s">
        <v>161</v>
      </c>
      <c r="F10895" t="s">
        <v>29427</v>
      </c>
      <c r="G10895" t="s">
        <v>163</v>
      </c>
      <c r="H10895" t="s">
        <v>135</v>
      </c>
      <c r="I10895" t="s">
        <v>136</v>
      </c>
      <c r="J10895" t="s">
        <v>137</v>
      </c>
      <c r="K10895" t="s">
        <v>138</v>
      </c>
      <c r="L10895" t="s">
        <v>29428</v>
      </c>
      <c r="M10895" t="s">
        <v>29429</v>
      </c>
      <c r="N10895">
        <v>1.1997222219999999</v>
      </c>
      <c r="O10895">
        <v>0</v>
      </c>
      <c r="P10895">
        <v>37</v>
      </c>
      <c r="Q10895">
        <v>0</v>
      </c>
      <c r="R10895">
        <v>2</v>
      </c>
      <c r="S10895">
        <v>0</v>
      </c>
      <c r="T10895">
        <v>1</v>
      </c>
      <c r="U10895">
        <v>0</v>
      </c>
      <c r="V10895">
        <v>0</v>
      </c>
      <c r="W10895">
        <v>0</v>
      </c>
      <c r="X10895">
        <v>7.5009214919790681</v>
      </c>
      <c r="Y10895">
        <v>0</v>
      </c>
      <c r="Z10895">
        <v>0</v>
      </c>
      <c r="AA10895">
        <v>0</v>
      </c>
      <c r="AB10895">
        <v>0.68334617306538015</v>
      </c>
      <c r="AC10895">
        <v>0</v>
      </c>
      <c r="AD10895">
        <v>0</v>
      </c>
      <c r="AE10895">
        <v>8.1842676650444481</v>
      </c>
    </row>
    <row r="10896" spans="1:31" x14ac:dyDescent="0.3">
      <c r="A10896">
        <v>2708199</v>
      </c>
      <c r="B10896">
        <v>1</v>
      </c>
      <c r="C10896" t="s">
        <v>80</v>
      </c>
      <c r="D10896" t="s">
        <v>100</v>
      </c>
      <c r="E10896" t="s">
        <v>150</v>
      </c>
      <c r="F10896" t="s">
        <v>7852</v>
      </c>
      <c r="G10896" t="s">
        <v>152</v>
      </c>
      <c r="H10896" t="s">
        <v>153</v>
      </c>
      <c r="I10896" t="s">
        <v>136</v>
      </c>
      <c r="J10896" t="s">
        <v>137</v>
      </c>
      <c r="K10896" t="s">
        <v>138</v>
      </c>
      <c r="L10896" t="s">
        <v>29430</v>
      </c>
      <c r="M10896" t="s">
        <v>29431</v>
      </c>
      <c r="N10896">
        <v>0.58888888800000005</v>
      </c>
      <c r="O10896">
        <v>0</v>
      </c>
      <c r="P10896">
        <v>1773</v>
      </c>
      <c r="Q10896">
        <v>0</v>
      </c>
      <c r="R10896">
        <v>12</v>
      </c>
      <c r="S10896">
        <v>1</v>
      </c>
      <c r="T10896">
        <v>109</v>
      </c>
      <c r="U10896">
        <v>0</v>
      </c>
      <c r="V10896">
        <v>0</v>
      </c>
      <c r="W10896">
        <v>0</v>
      </c>
      <c r="X10896">
        <v>111.83927664625055</v>
      </c>
      <c r="Y10896">
        <v>0</v>
      </c>
      <c r="Z10896">
        <v>11.302969808525468</v>
      </c>
      <c r="AA10896">
        <v>2.3922966290274004</v>
      </c>
      <c r="AB10896">
        <v>52.415618065235847</v>
      </c>
      <c r="AC10896">
        <v>0</v>
      </c>
      <c r="AD10896">
        <v>0</v>
      </c>
      <c r="AE10896">
        <v>177.95016114903927</v>
      </c>
    </row>
    <row r="10897" spans="1:31" x14ac:dyDescent="0.3">
      <c r="A10897">
        <v>2708176</v>
      </c>
      <c r="B10897">
        <v>1</v>
      </c>
      <c r="C10897" t="s">
        <v>80</v>
      </c>
      <c r="D10897" t="s">
        <v>102</v>
      </c>
      <c r="E10897" t="s">
        <v>161</v>
      </c>
      <c r="F10897" t="s">
        <v>29178</v>
      </c>
      <c r="G10897" t="s">
        <v>163</v>
      </c>
      <c r="H10897" t="s">
        <v>135</v>
      </c>
      <c r="I10897" t="s">
        <v>136</v>
      </c>
      <c r="J10897" t="s">
        <v>137</v>
      </c>
      <c r="K10897" t="s">
        <v>138</v>
      </c>
      <c r="L10897" t="s">
        <v>29432</v>
      </c>
      <c r="M10897" t="s">
        <v>29433</v>
      </c>
      <c r="N10897">
        <v>1.4924999999999999</v>
      </c>
      <c r="O10897">
        <v>0</v>
      </c>
      <c r="P10897">
        <v>20</v>
      </c>
      <c r="Q10897">
        <v>0</v>
      </c>
      <c r="R10897">
        <v>6</v>
      </c>
      <c r="S10897">
        <v>0</v>
      </c>
      <c r="T10897">
        <v>9</v>
      </c>
      <c r="U10897">
        <v>0</v>
      </c>
      <c r="V10897">
        <v>0</v>
      </c>
      <c r="W10897">
        <v>0</v>
      </c>
      <c r="X10897">
        <v>3.7365552677744001</v>
      </c>
      <c r="Y10897">
        <v>0</v>
      </c>
      <c r="Z10897">
        <v>3.3099879762393147</v>
      </c>
      <c r="AA10897">
        <v>0</v>
      </c>
      <c r="AB10897">
        <v>2.6071244305214973</v>
      </c>
      <c r="AC10897">
        <v>0</v>
      </c>
      <c r="AD10897">
        <v>0</v>
      </c>
      <c r="AE10897">
        <v>9.6536676745352121</v>
      </c>
    </row>
    <row r="10898" spans="1:31" x14ac:dyDescent="0.3">
      <c r="A10898">
        <v>2708594</v>
      </c>
      <c r="B10898">
        <v>1</v>
      </c>
      <c r="C10898" t="s">
        <v>80</v>
      </c>
      <c r="D10898" t="s">
        <v>110</v>
      </c>
      <c r="E10898" t="s">
        <v>161</v>
      </c>
      <c r="F10898" t="s">
        <v>29434</v>
      </c>
      <c r="G10898" t="s">
        <v>163</v>
      </c>
      <c r="H10898" t="s">
        <v>135</v>
      </c>
      <c r="I10898" t="s">
        <v>136</v>
      </c>
      <c r="J10898" t="s">
        <v>137</v>
      </c>
      <c r="K10898" t="s">
        <v>138</v>
      </c>
      <c r="L10898" t="s">
        <v>29435</v>
      </c>
      <c r="M10898" t="s">
        <v>29436</v>
      </c>
      <c r="N10898">
        <v>1.4722222220000001</v>
      </c>
      <c r="O10898">
        <v>0</v>
      </c>
      <c r="P10898">
        <v>221</v>
      </c>
      <c r="Q10898">
        <v>0</v>
      </c>
      <c r="R10898">
        <v>0</v>
      </c>
      <c r="S10898">
        <v>0</v>
      </c>
      <c r="T10898">
        <v>12</v>
      </c>
      <c r="U10898">
        <v>0</v>
      </c>
      <c r="V10898">
        <v>0</v>
      </c>
      <c r="W10898">
        <v>0</v>
      </c>
      <c r="X10898">
        <v>74.318825738623005</v>
      </c>
      <c r="Y10898">
        <v>0</v>
      </c>
      <c r="Z10898">
        <v>0</v>
      </c>
      <c r="AA10898">
        <v>0</v>
      </c>
      <c r="AB10898">
        <v>5.7740869544695173</v>
      </c>
      <c r="AC10898">
        <v>0</v>
      </c>
      <c r="AD10898">
        <v>0</v>
      </c>
      <c r="AE10898">
        <v>80.092912693092529</v>
      </c>
    </row>
    <row r="10899" spans="1:31" x14ac:dyDescent="0.3">
      <c r="A10899">
        <v>2708153</v>
      </c>
      <c r="B10899">
        <v>1</v>
      </c>
      <c r="C10899" t="s">
        <v>80</v>
      </c>
      <c r="D10899" t="s">
        <v>106</v>
      </c>
      <c r="E10899" t="s">
        <v>150</v>
      </c>
      <c r="F10899" t="s">
        <v>5158</v>
      </c>
      <c r="G10899" t="s">
        <v>152</v>
      </c>
      <c r="H10899" t="s">
        <v>153</v>
      </c>
      <c r="I10899" t="s">
        <v>136</v>
      </c>
      <c r="J10899" t="s">
        <v>137</v>
      </c>
      <c r="K10899" t="s">
        <v>138</v>
      </c>
      <c r="L10899" t="s">
        <v>29437</v>
      </c>
      <c r="M10899" t="s">
        <v>29438</v>
      </c>
      <c r="N10899">
        <v>0.87916666600000004</v>
      </c>
      <c r="O10899">
        <v>0</v>
      </c>
      <c r="P10899">
        <v>3</v>
      </c>
      <c r="Q10899">
        <v>29</v>
      </c>
      <c r="R10899">
        <v>143</v>
      </c>
      <c r="S10899">
        <v>6</v>
      </c>
      <c r="T10899">
        <v>35</v>
      </c>
      <c r="U10899">
        <v>0</v>
      </c>
      <c r="V10899">
        <v>0</v>
      </c>
      <c r="W10899">
        <v>0</v>
      </c>
      <c r="X10899">
        <v>0.81167085546516671</v>
      </c>
      <c r="Y10899">
        <v>31.093656422087992</v>
      </c>
      <c r="Z10899">
        <v>121.94727168533807</v>
      </c>
      <c r="AA10899">
        <v>53.087111869257789</v>
      </c>
      <c r="AB10899">
        <v>39.06134027088931</v>
      </c>
      <c r="AC10899">
        <v>0</v>
      </c>
      <c r="AD10899">
        <v>0</v>
      </c>
      <c r="AE10899">
        <v>246.00105110303832</v>
      </c>
    </row>
    <row r="10900" spans="1:31" x14ac:dyDescent="0.3">
      <c r="A10900">
        <v>2707761</v>
      </c>
      <c r="B10900">
        <v>1</v>
      </c>
      <c r="C10900" t="s">
        <v>80</v>
      </c>
      <c r="D10900" t="s">
        <v>92</v>
      </c>
      <c r="E10900" t="s">
        <v>161</v>
      </c>
      <c r="F10900" t="s">
        <v>29439</v>
      </c>
      <c r="G10900" t="s">
        <v>163</v>
      </c>
      <c r="H10900" t="s">
        <v>135</v>
      </c>
      <c r="I10900" t="s">
        <v>136</v>
      </c>
      <c r="J10900" t="s">
        <v>137</v>
      </c>
      <c r="K10900" t="s">
        <v>138</v>
      </c>
      <c r="L10900" t="s">
        <v>29440</v>
      </c>
      <c r="M10900" t="s">
        <v>29441</v>
      </c>
      <c r="N10900">
        <v>6.1747222219999998</v>
      </c>
      <c r="O10900">
        <v>0</v>
      </c>
      <c r="P10900">
        <v>6</v>
      </c>
      <c r="Q10900">
        <v>0</v>
      </c>
      <c r="R10900">
        <v>6</v>
      </c>
      <c r="S10900">
        <v>0</v>
      </c>
      <c r="T10900">
        <v>0</v>
      </c>
      <c r="U10900">
        <v>0</v>
      </c>
      <c r="V10900">
        <v>0</v>
      </c>
      <c r="W10900">
        <v>0</v>
      </c>
      <c r="X10900">
        <v>15.358510077884507</v>
      </c>
      <c r="Y10900">
        <v>0</v>
      </c>
      <c r="Z10900">
        <v>0</v>
      </c>
      <c r="AA10900">
        <v>0</v>
      </c>
      <c r="AB10900">
        <v>0</v>
      </c>
      <c r="AC10900">
        <v>0</v>
      </c>
      <c r="AD10900">
        <v>0</v>
      </c>
      <c r="AE10900">
        <v>15.358510077884507</v>
      </c>
    </row>
    <row r="10901" spans="1:31" x14ac:dyDescent="0.3">
      <c r="A10901">
        <v>2707569</v>
      </c>
      <c r="B10901">
        <v>1</v>
      </c>
      <c r="C10901" t="s">
        <v>80</v>
      </c>
      <c r="D10901" t="s">
        <v>101</v>
      </c>
      <c r="E10901" t="s">
        <v>156</v>
      </c>
      <c r="F10901" t="s">
        <v>17348</v>
      </c>
      <c r="G10901" t="s">
        <v>185</v>
      </c>
      <c r="H10901" t="s">
        <v>153</v>
      </c>
      <c r="I10901" t="s">
        <v>136</v>
      </c>
      <c r="J10901" t="s">
        <v>137</v>
      </c>
      <c r="K10901" t="s">
        <v>138</v>
      </c>
      <c r="L10901" t="s">
        <v>29442</v>
      </c>
      <c r="M10901" t="s">
        <v>29443</v>
      </c>
      <c r="N10901">
        <v>1.8788888880000001</v>
      </c>
      <c r="O10901">
        <v>11</v>
      </c>
      <c r="P10901">
        <v>39</v>
      </c>
      <c r="Q10901">
        <v>6</v>
      </c>
      <c r="R10901">
        <v>0</v>
      </c>
      <c r="S10901">
        <v>5</v>
      </c>
      <c r="T10901">
        <v>1</v>
      </c>
      <c r="U10901">
        <v>0</v>
      </c>
      <c r="V10901">
        <v>0</v>
      </c>
      <c r="W10901">
        <v>29.65901119862913</v>
      </c>
      <c r="X10901">
        <v>14.638212881809151</v>
      </c>
      <c r="Y10901">
        <v>4.6024545720443353</v>
      </c>
      <c r="Z10901">
        <v>0</v>
      </c>
      <c r="AA10901">
        <v>10.241385962468801</v>
      </c>
      <c r="AB10901">
        <v>2.5887439973999999</v>
      </c>
      <c r="AC10901">
        <v>0</v>
      </c>
      <c r="AD10901">
        <v>0</v>
      </c>
      <c r="AE10901">
        <v>61.72980861235142</v>
      </c>
    </row>
    <row r="10902" spans="1:31" x14ac:dyDescent="0.3">
      <c r="A10902">
        <v>2708654</v>
      </c>
      <c r="B10902">
        <v>1</v>
      </c>
      <c r="C10902" t="s">
        <v>80</v>
      </c>
      <c r="D10902" t="s">
        <v>84</v>
      </c>
      <c r="E10902" t="s">
        <v>132</v>
      </c>
      <c r="F10902" t="s">
        <v>29444</v>
      </c>
      <c r="G10902" t="s">
        <v>134</v>
      </c>
      <c r="H10902" t="s">
        <v>135</v>
      </c>
      <c r="I10902" t="s">
        <v>136</v>
      </c>
      <c r="J10902" t="s">
        <v>137</v>
      </c>
      <c r="K10902" t="s">
        <v>138</v>
      </c>
      <c r="L10902" t="s">
        <v>29445</v>
      </c>
      <c r="M10902" t="s">
        <v>29446</v>
      </c>
      <c r="N10902">
        <v>2.4447222219999998</v>
      </c>
      <c r="O10902">
        <v>0</v>
      </c>
      <c r="P10902">
        <v>1151</v>
      </c>
      <c r="Q10902">
        <v>0</v>
      </c>
      <c r="R10902">
        <v>0</v>
      </c>
      <c r="S10902">
        <v>0</v>
      </c>
      <c r="T10902">
        <v>158</v>
      </c>
      <c r="U10902">
        <v>0</v>
      </c>
      <c r="V10902">
        <v>0</v>
      </c>
      <c r="W10902">
        <v>0</v>
      </c>
      <c r="X10902">
        <v>426.88245164388303</v>
      </c>
      <c r="Y10902">
        <v>0</v>
      </c>
      <c r="Z10902">
        <v>0</v>
      </c>
      <c r="AA10902">
        <v>0</v>
      </c>
      <c r="AB10902">
        <v>262.12578755201463</v>
      </c>
      <c r="AC10902">
        <v>0</v>
      </c>
      <c r="AD10902">
        <v>0</v>
      </c>
      <c r="AE10902">
        <v>689.00823919589766</v>
      </c>
    </row>
    <row r="10903" spans="1:31" x14ac:dyDescent="0.3">
      <c r="A10903">
        <v>2707675</v>
      </c>
      <c r="B10903">
        <v>1</v>
      </c>
      <c r="C10903" t="s">
        <v>80</v>
      </c>
      <c r="D10903" t="s">
        <v>101</v>
      </c>
      <c r="E10903" t="s">
        <v>213</v>
      </c>
      <c r="F10903" t="s">
        <v>29447</v>
      </c>
      <c r="G10903" t="s">
        <v>152</v>
      </c>
      <c r="H10903" t="s">
        <v>153</v>
      </c>
      <c r="I10903" t="s">
        <v>136</v>
      </c>
      <c r="J10903" t="s">
        <v>137</v>
      </c>
      <c r="K10903" t="s">
        <v>138</v>
      </c>
      <c r="L10903" t="s">
        <v>29448</v>
      </c>
      <c r="M10903" t="s">
        <v>29449</v>
      </c>
      <c r="N10903">
        <v>1.689166666</v>
      </c>
      <c r="O10903">
        <v>0</v>
      </c>
      <c r="P10903">
        <v>125</v>
      </c>
      <c r="Q10903">
        <v>0</v>
      </c>
      <c r="R10903">
        <v>0</v>
      </c>
      <c r="S10903">
        <v>1</v>
      </c>
      <c r="T10903">
        <v>4</v>
      </c>
      <c r="U10903">
        <v>0</v>
      </c>
      <c r="V10903">
        <v>0</v>
      </c>
      <c r="W10903">
        <v>0</v>
      </c>
      <c r="X10903">
        <v>41.360598980728966</v>
      </c>
      <c r="Y10903">
        <v>0</v>
      </c>
      <c r="Z10903">
        <v>0</v>
      </c>
      <c r="AA10903">
        <v>315.96804061143564</v>
      </c>
      <c r="AB10903">
        <v>9.1093895983866666</v>
      </c>
      <c r="AC10903">
        <v>0</v>
      </c>
      <c r="AD10903">
        <v>0</v>
      </c>
      <c r="AE10903">
        <v>366.43802919055128</v>
      </c>
    </row>
    <row r="10904" spans="1:31" x14ac:dyDescent="0.3">
      <c r="A10904">
        <v>2708116</v>
      </c>
      <c r="B10904">
        <v>1</v>
      </c>
      <c r="C10904" t="s">
        <v>80</v>
      </c>
      <c r="D10904" t="s">
        <v>93</v>
      </c>
      <c r="E10904" t="s">
        <v>150</v>
      </c>
      <c r="F10904" t="s">
        <v>29066</v>
      </c>
      <c r="G10904" t="s">
        <v>152</v>
      </c>
      <c r="H10904" t="s">
        <v>153</v>
      </c>
      <c r="I10904" t="s">
        <v>136</v>
      </c>
      <c r="J10904" t="s">
        <v>137</v>
      </c>
      <c r="K10904" t="s">
        <v>138</v>
      </c>
      <c r="L10904" t="s">
        <v>29450</v>
      </c>
      <c r="M10904" t="s">
        <v>29451</v>
      </c>
      <c r="N10904">
        <v>0.71499999999999997</v>
      </c>
      <c r="O10904">
        <v>0</v>
      </c>
      <c r="P10904">
        <v>586</v>
      </c>
      <c r="Q10904">
        <v>2</v>
      </c>
      <c r="R10904">
        <v>130</v>
      </c>
      <c r="S10904">
        <v>7</v>
      </c>
      <c r="T10904">
        <v>112</v>
      </c>
      <c r="U10904">
        <v>0</v>
      </c>
      <c r="V10904">
        <v>0</v>
      </c>
      <c r="W10904">
        <v>0</v>
      </c>
      <c r="X10904">
        <v>65.090499649083554</v>
      </c>
      <c r="Y10904">
        <v>9.4294530049090799</v>
      </c>
      <c r="Z10904">
        <v>59.528794853172656</v>
      </c>
      <c r="AA10904">
        <v>15.215356632693359</v>
      </c>
      <c r="AB10904">
        <v>51.205204834743959</v>
      </c>
      <c r="AC10904">
        <v>0</v>
      </c>
      <c r="AD10904">
        <v>0</v>
      </c>
      <c r="AE10904">
        <v>200.4693089746026</v>
      </c>
    </row>
    <row r="10905" spans="1:31" x14ac:dyDescent="0.3">
      <c r="A10905">
        <v>2707755</v>
      </c>
      <c r="B10905">
        <v>1</v>
      </c>
      <c r="C10905" t="s">
        <v>81</v>
      </c>
      <c r="D10905" t="s">
        <v>128</v>
      </c>
      <c r="E10905" t="s">
        <v>156</v>
      </c>
      <c r="F10905" t="s">
        <v>29452</v>
      </c>
      <c r="G10905" t="s">
        <v>152</v>
      </c>
      <c r="H10905" t="s">
        <v>153</v>
      </c>
      <c r="I10905" t="s">
        <v>136</v>
      </c>
      <c r="J10905" t="s">
        <v>137</v>
      </c>
      <c r="K10905" t="s">
        <v>138</v>
      </c>
      <c r="L10905" t="s">
        <v>29453</v>
      </c>
      <c r="M10905" t="s">
        <v>29454</v>
      </c>
      <c r="N10905">
        <v>8.0555555000000001E-2</v>
      </c>
      <c r="O10905">
        <v>0</v>
      </c>
      <c r="P10905">
        <v>1119</v>
      </c>
      <c r="Q10905">
        <v>0</v>
      </c>
      <c r="R10905">
        <v>3</v>
      </c>
      <c r="S10905">
        <v>0</v>
      </c>
      <c r="T10905">
        <v>35</v>
      </c>
      <c r="U10905">
        <v>0</v>
      </c>
      <c r="V10905">
        <v>0</v>
      </c>
      <c r="W10905">
        <v>0</v>
      </c>
      <c r="X10905">
        <v>15.473233593475959</v>
      </c>
      <c r="Y10905">
        <v>0</v>
      </c>
      <c r="Z10905">
        <v>9.5230436258833331E-3</v>
      </c>
      <c r="AA10905">
        <v>0</v>
      </c>
      <c r="AB10905">
        <v>3.2431236391246001</v>
      </c>
      <c r="AC10905">
        <v>0</v>
      </c>
      <c r="AD10905">
        <v>0</v>
      </c>
      <c r="AE10905">
        <v>18.725880276226441</v>
      </c>
    </row>
    <row r="10906" spans="1:31" x14ac:dyDescent="0.3">
      <c r="A10906">
        <v>2708302</v>
      </c>
      <c r="B10906">
        <v>1</v>
      </c>
      <c r="C10906" t="s">
        <v>81</v>
      </c>
      <c r="D10906" t="s">
        <v>112</v>
      </c>
      <c r="E10906" t="s">
        <v>161</v>
      </c>
      <c r="F10906" t="s">
        <v>29455</v>
      </c>
      <c r="G10906" t="s">
        <v>409</v>
      </c>
      <c r="H10906" t="s">
        <v>135</v>
      </c>
      <c r="I10906" t="s">
        <v>136</v>
      </c>
      <c r="J10906" t="s">
        <v>137</v>
      </c>
      <c r="K10906" t="s">
        <v>138</v>
      </c>
      <c r="L10906" t="s">
        <v>29456</v>
      </c>
      <c r="M10906" t="s">
        <v>29457</v>
      </c>
      <c r="N10906">
        <v>1.237777777</v>
      </c>
      <c r="O10906">
        <v>0</v>
      </c>
      <c r="P10906">
        <v>53</v>
      </c>
      <c r="Q10906">
        <v>0</v>
      </c>
      <c r="R10906">
        <v>2</v>
      </c>
      <c r="S10906">
        <v>0</v>
      </c>
      <c r="T10906">
        <v>3</v>
      </c>
      <c r="U10906">
        <v>0</v>
      </c>
      <c r="V10906">
        <v>0</v>
      </c>
      <c r="W10906">
        <v>0</v>
      </c>
      <c r="X10906">
        <v>9.0084497938276549</v>
      </c>
      <c r="Y10906">
        <v>0</v>
      </c>
      <c r="Z10906">
        <v>0.11983957620256502</v>
      </c>
      <c r="AA10906">
        <v>0</v>
      </c>
      <c r="AB10906">
        <v>0.21040930798967999</v>
      </c>
      <c r="AC10906">
        <v>0</v>
      </c>
      <c r="AD10906">
        <v>0</v>
      </c>
      <c r="AE10906">
        <v>9.3386986780199006</v>
      </c>
    </row>
    <row r="10907" spans="1:31" x14ac:dyDescent="0.3">
      <c r="A10907">
        <v>2707970</v>
      </c>
      <c r="B10907">
        <v>1</v>
      </c>
      <c r="C10907" t="s">
        <v>80</v>
      </c>
      <c r="D10907" t="s">
        <v>83</v>
      </c>
      <c r="E10907" t="s">
        <v>145</v>
      </c>
      <c r="F10907" t="s">
        <v>29458</v>
      </c>
      <c r="G10907" t="s">
        <v>230</v>
      </c>
      <c r="H10907" t="s">
        <v>135</v>
      </c>
      <c r="I10907" t="s">
        <v>136</v>
      </c>
      <c r="J10907" t="s">
        <v>137</v>
      </c>
      <c r="K10907" t="s">
        <v>138</v>
      </c>
      <c r="L10907" t="s">
        <v>29459</v>
      </c>
      <c r="M10907" t="s">
        <v>29460</v>
      </c>
      <c r="N10907">
        <v>3.4369444439999999</v>
      </c>
      <c r="O10907">
        <v>0</v>
      </c>
      <c r="P10907">
        <v>2</v>
      </c>
      <c r="Q10907">
        <v>0</v>
      </c>
      <c r="R10907">
        <v>0</v>
      </c>
      <c r="S10907">
        <v>0</v>
      </c>
      <c r="T10907">
        <v>0</v>
      </c>
      <c r="U10907">
        <v>0</v>
      </c>
      <c r="V10907">
        <v>0</v>
      </c>
      <c r="W10907">
        <v>0</v>
      </c>
      <c r="X10907">
        <v>2.0693344772554836</v>
      </c>
      <c r="Y10907">
        <v>0</v>
      </c>
      <c r="Z10907">
        <v>0</v>
      </c>
      <c r="AA10907">
        <v>0</v>
      </c>
      <c r="AB10907">
        <v>0</v>
      </c>
      <c r="AC10907">
        <v>0</v>
      </c>
      <c r="AD10907">
        <v>0</v>
      </c>
      <c r="AE10907">
        <v>2.0693344772554836</v>
      </c>
    </row>
    <row r="10908" spans="1:31" x14ac:dyDescent="0.3">
      <c r="A10908">
        <v>2708110</v>
      </c>
      <c r="B10908">
        <v>1</v>
      </c>
      <c r="C10908" t="s">
        <v>81</v>
      </c>
      <c r="D10908" t="s">
        <v>118</v>
      </c>
      <c r="E10908" t="s">
        <v>213</v>
      </c>
      <c r="F10908" t="s">
        <v>3777</v>
      </c>
      <c r="G10908" t="s">
        <v>170</v>
      </c>
      <c r="H10908" t="s">
        <v>153</v>
      </c>
      <c r="I10908" t="s">
        <v>136</v>
      </c>
      <c r="J10908" t="s">
        <v>137</v>
      </c>
      <c r="K10908" t="s">
        <v>138</v>
      </c>
      <c r="L10908" t="s">
        <v>29018</v>
      </c>
      <c r="M10908" t="s">
        <v>29461</v>
      </c>
      <c r="N10908">
        <v>0.91638888799999996</v>
      </c>
      <c r="O10908">
        <v>0</v>
      </c>
      <c r="P10908">
        <v>576</v>
      </c>
      <c r="Q10908">
        <v>31</v>
      </c>
      <c r="R10908">
        <v>24</v>
      </c>
      <c r="S10908">
        <v>1</v>
      </c>
      <c r="T10908">
        <v>54</v>
      </c>
      <c r="U10908">
        <v>0</v>
      </c>
      <c r="V10908">
        <v>0</v>
      </c>
      <c r="W10908">
        <v>0</v>
      </c>
      <c r="X10908">
        <v>93.087377613912665</v>
      </c>
      <c r="Y10908">
        <v>0.94750271330582581</v>
      </c>
      <c r="Z10908">
        <v>2.1265659187442876</v>
      </c>
      <c r="AA10908">
        <v>0</v>
      </c>
      <c r="AB10908">
        <v>17.760518862399767</v>
      </c>
      <c r="AC10908">
        <v>0</v>
      </c>
      <c r="AD10908">
        <v>0</v>
      </c>
      <c r="AE10908">
        <v>113.92196510836254</v>
      </c>
    </row>
    <row r="10909" spans="1:31" x14ac:dyDescent="0.3">
      <c r="A10909">
        <v>2707592</v>
      </c>
      <c r="B10909">
        <v>1</v>
      </c>
      <c r="C10909" t="s">
        <v>80</v>
      </c>
      <c r="D10909" t="s">
        <v>83</v>
      </c>
      <c r="E10909" t="s">
        <v>132</v>
      </c>
      <c r="F10909" t="s">
        <v>29462</v>
      </c>
      <c r="G10909" t="s">
        <v>209</v>
      </c>
      <c r="H10909" t="s">
        <v>135</v>
      </c>
      <c r="I10909" t="s">
        <v>136</v>
      </c>
      <c r="J10909" t="s">
        <v>137</v>
      </c>
      <c r="K10909" t="s">
        <v>210</v>
      </c>
      <c r="L10909" t="s">
        <v>29463</v>
      </c>
      <c r="M10909" t="s">
        <v>29464</v>
      </c>
      <c r="N10909">
        <v>1.4230555549999999</v>
      </c>
      <c r="O10909">
        <v>0</v>
      </c>
      <c r="P10909">
        <v>43</v>
      </c>
      <c r="Q10909">
        <v>0</v>
      </c>
      <c r="R10909">
        <v>0</v>
      </c>
      <c r="S10909">
        <v>0</v>
      </c>
      <c r="T10909">
        <v>38</v>
      </c>
      <c r="U10909">
        <v>0</v>
      </c>
      <c r="V10909">
        <v>2</v>
      </c>
      <c r="W10909">
        <v>0</v>
      </c>
      <c r="X10909">
        <v>11.223685241979355</v>
      </c>
      <c r="Y10909">
        <v>0</v>
      </c>
      <c r="Z10909">
        <v>0</v>
      </c>
      <c r="AA10909">
        <v>0</v>
      </c>
      <c r="AB10909">
        <v>120.17694506303987</v>
      </c>
      <c r="AC10909">
        <v>0</v>
      </c>
      <c r="AD10909">
        <v>47.435344638809923</v>
      </c>
      <c r="AE10909">
        <v>178.83597494382917</v>
      </c>
    </row>
    <row r="10910" spans="1:31" x14ac:dyDescent="0.3">
      <c r="A10910">
        <v>2707469</v>
      </c>
      <c r="B10910">
        <v>1</v>
      </c>
      <c r="C10910" t="s">
        <v>80</v>
      </c>
      <c r="D10910" t="s">
        <v>110</v>
      </c>
      <c r="E10910" t="s">
        <v>173</v>
      </c>
      <c r="F10910" t="s">
        <v>29465</v>
      </c>
      <c r="G10910" t="s">
        <v>1613</v>
      </c>
      <c r="H10910" t="s">
        <v>5535</v>
      </c>
      <c r="I10910" t="s">
        <v>490</v>
      </c>
      <c r="J10910" t="s">
        <v>137</v>
      </c>
      <c r="K10910" t="s">
        <v>210</v>
      </c>
      <c r="L10910" t="s">
        <v>29466</v>
      </c>
      <c r="M10910" t="s">
        <v>29467</v>
      </c>
      <c r="N10910">
        <v>1.6666666E-2</v>
      </c>
      <c r="O10910">
        <v>0</v>
      </c>
      <c r="P10910">
        <v>2089</v>
      </c>
      <c r="Q10910">
        <v>0</v>
      </c>
      <c r="R10910">
        <v>0</v>
      </c>
      <c r="S10910">
        <v>1</v>
      </c>
      <c r="T10910">
        <v>227</v>
      </c>
      <c r="U10910">
        <v>0</v>
      </c>
      <c r="V10910">
        <v>1</v>
      </c>
      <c r="W10910">
        <v>0</v>
      </c>
      <c r="X10910">
        <v>7.049598525326811</v>
      </c>
      <c r="Y10910">
        <v>0</v>
      </c>
      <c r="Z10910">
        <v>0</v>
      </c>
      <c r="AA10910">
        <v>1.5391352649999999E-2</v>
      </c>
      <c r="AB10910">
        <v>1.6039912878805014</v>
      </c>
      <c r="AC10910">
        <v>0</v>
      </c>
      <c r="AD10910">
        <v>2.82265461712E-2</v>
      </c>
      <c r="AE10910">
        <v>8.6972077120285132</v>
      </c>
    </row>
    <row r="10911" spans="1:31" x14ac:dyDescent="0.3">
      <c r="A10911">
        <v>2707653</v>
      </c>
      <c r="B10911">
        <v>2</v>
      </c>
      <c r="C10911" t="s">
        <v>80</v>
      </c>
      <c r="D10911" t="s">
        <v>83</v>
      </c>
      <c r="E10911" t="s">
        <v>213</v>
      </c>
      <c r="F10911" t="s">
        <v>20758</v>
      </c>
      <c r="G10911" t="s">
        <v>185</v>
      </c>
      <c r="H10911" t="s">
        <v>153</v>
      </c>
      <c r="I10911" t="s">
        <v>136</v>
      </c>
      <c r="J10911" t="s">
        <v>137</v>
      </c>
      <c r="K10911" t="s">
        <v>138</v>
      </c>
      <c r="L10911" t="s">
        <v>29116</v>
      </c>
      <c r="M10911" t="s">
        <v>29468</v>
      </c>
      <c r="N10911">
        <v>0.39583333300000001</v>
      </c>
      <c r="O10911">
        <v>0</v>
      </c>
      <c r="P10911">
        <v>548</v>
      </c>
      <c r="Q10911">
        <v>0</v>
      </c>
      <c r="R10911">
        <v>0</v>
      </c>
      <c r="S10911">
        <v>4</v>
      </c>
      <c r="T10911">
        <v>43</v>
      </c>
      <c r="U10911">
        <v>0</v>
      </c>
      <c r="V10911">
        <v>0</v>
      </c>
      <c r="W10911">
        <v>0</v>
      </c>
      <c r="X10911">
        <v>51.833332520532842</v>
      </c>
      <c r="Y10911">
        <v>0</v>
      </c>
      <c r="Z10911">
        <v>0</v>
      </c>
      <c r="AA10911">
        <v>10.472346473135001</v>
      </c>
      <c r="AB10911">
        <v>10.909587102306752</v>
      </c>
      <c r="AC10911">
        <v>0</v>
      </c>
      <c r="AD10911">
        <v>0</v>
      </c>
      <c r="AE10911">
        <v>73.215266095974584</v>
      </c>
    </row>
    <row r="10912" spans="1:31" x14ac:dyDescent="0.3">
      <c r="A10912">
        <v>2707612</v>
      </c>
      <c r="B10912">
        <v>1</v>
      </c>
      <c r="C10912" t="s">
        <v>81</v>
      </c>
      <c r="D10912" t="s">
        <v>120</v>
      </c>
      <c r="E10912" t="s">
        <v>213</v>
      </c>
      <c r="F10912" t="s">
        <v>29469</v>
      </c>
      <c r="G10912" t="s">
        <v>300</v>
      </c>
      <c r="H10912" t="s">
        <v>153</v>
      </c>
      <c r="I10912" t="s">
        <v>136</v>
      </c>
      <c r="J10912" t="s">
        <v>137</v>
      </c>
      <c r="K10912" t="s">
        <v>210</v>
      </c>
      <c r="L10912" t="s">
        <v>29470</v>
      </c>
      <c r="M10912" t="s">
        <v>29471</v>
      </c>
      <c r="N10912">
        <v>2.8619444440000001</v>
      </c>
      <c r="O10912">
        <v>1</v>
      </c>
      <c r="P10912">
        <v>0</v>
      </c>
      <c r="Q10912">
        <v>9</v>
      </c>
      <c r="R10912">
        <v>4</v>
      </c>
      <c r="S10912">
        <v>3</v>
      </c>
      <c r="T10912">
        <v>4</v>
      </c>
      <c r="U10912">
        <v>0</v>
      </c>
      <c r="V10912">
        <v>0</v>
      </c>
      <c r="W10912">
        <v>0.58984051900333334</v>
      </c>
      <c r="X10912">
        <v>0</v>
      </c>
      <c r="Y10912">
        <v>1.6546491610832532</v>
      </c>
      <c r="Z10912">
        <v>0</v>
      </c>
      <c r="AA10912">
        <v>14.88109352268698</v>
      </c>
      <c r="AB10912">
        <v>0</v>
      </c>
      <c r="AC10912">
        <v>0</v>
      </c>
      <c r="AD10912">
        <v>0</v>
      </c>
      <c r="AE10912">
        <v>17.125583202773566</v>
      </c>
    </row>
    <row r="10913" spans="1:31" x14ac:dyDescent="0.3">
      <c r="A10913">
        <v>2708276</v>
      </c>
      <c r="B10913">
        <v>1</v>
      </c>
      <c r="C10913" t="s">
        <v>80</v>
      </c>
      <c r="D10913" t="s">
        <v>106</v>
      </c>
      <c r="E10913" t="s">
        <v>213</v>
      </c>
      <c r="F10913" t="s">
        <v>29472</v>
      </c>
      <c r="G10913" t="s">
        <v>152</v>
      </c>
      <c r="H10913" t="s">
        <v>153</v>
      </c>
      <c r="I10913" t="s">
        <v>136</v>
      </c>
      <c r="J10913" t="s">
        <v>137</v>
      </c>
      <c r="K10913" t="s">
        <v>138</v>
      </c>
      <c r="L10913" t="s">
        <v>29473</v>
      </c>
      <c r="M10913" t="s">
        <v>29474</v>
      </c>
      <c r="N10913">
        <v>7.2222222000000003E-2</v>
      </c>
      <c r="O10913">
        <v>0</v>
      </c>
      <c r="P10913">
        <v>685</v>
      </c>
      <c r="Q10913">
        <v>2</v>
      </c>
      <c r="R10913">
        <v>31</v>
      </c>
      <c r="S10913">
        <v>3</v>
      </c>
      <c r="T10913">
        <v>84</v>
      </c>
      <c r="U10913">
        <v>0</v>
      </c>
      <c r="V10913">
        <v>0</v>
      </c>
      <c r="W10913">
        <v>0</v>
      </c>
      <c r="X10913">
        <v>7.0952740296561467</v>
      </c>
      <c r="Y10913">
        <v>4.0920697169733337E-2</v>
      </c>
      <c r="Z10913">
        <v>0.62539023045741671</v>
      </c>
      <c r="AA10913">
        <v>0.56898821094432783</v>
      </c>
      <c r="AB10913">
        <v>5.5212349540833339</v>
      </c>
      <c r="AC10913">
        <v>0</v>
      </c>
      <c r="AD10913">
        <v>0</v>
      </c>
      <c r="AE10913">
        <v>13.85180812231096</v>
      </c>
    </row>
    <row r="10914" spans="1:31" x14ac:dyDescent="0.3">
      <c r="A10914">
        <v>2707635</v>
      </c>
      <c r="B10914">
        <v>1</v>
      </c>
      <c r="C10914" t="s">
        <v>80</v>
      </c>
      <c r="D10914" t="s">
        <v>100</v>
      </c>
      <c r="E10914" t="s">
        <v>156</v>
      </c>
      <c r="F10914" t="s">
        <v>1164</v>
      </c>
      <c r="G10914" t="s">
        <v>209</v>
      </c>
      <c r="H10914" t="s">
        <v>153</v>
      </c>
      <c r="I10914" t="s">
        <v>136</v>
      </c>
      <c r="J10914" t="s">
        <v>137</v>
      </c>
      <c r="K10914" t="s">
        <v>210</v>
      </c>
      <c r="L10914" t="s">
        <v>29475</v>
      </c>
      <c r="M10914" t="s">
        <v>29476</v>
      </c>
      <c r="N10914">
        <v>2.6425000000000001</v>
      </c>
      <c r="O10914">
        <v>0</v>
      </c>
      <c r="P10914">
        <v>1062</v>
      </c>
      <c r="Q10914">
        <v>0</v>
      </c>
      <c r="R10914">
        <v>126</v>
      </c>
      <c r="S10914">
        <v>0</v>
      </c>
      <c r="T10914">
        <v>115</v>
      </c>
      <c r="U10914">
        <v>0</v>
      </c>
      <c r="V10914">
        <v>0</v>
      </c>
      <c r="W10914">
        <v>0</v>
      </c>
      <c r="X10914">
        <v>904.65307223500781</v>
      </c>
      <c r="Y10914">
        <v>0</v>
      </c>
      <c r="Z10914">
        <v>213.98865611683846</v>
      </c>
      <c r="AA10914">
        <v>0</v>
      </c>
      <c r="AB10914">
        <v>291.15603319334497</v>
      </c>
      <c r="AC10914">
        <v>0</v>
      </c>
      <c r="AD10914">
        <v>0</v>
      </c>
      <c r="AE10914">
        <v>1409.7977615451912</v>
      </c>
    </row>
    <row r="10915" spans="1:31" x14ac:dyDescent="0.3">
      <c r="A10915">
        <v>2707655</v>
      </c>
      <c r="B10915">
        <v>1</v>
      </c>
      <c r="C10915" t="s">
        <v>80</v>
      </c>
      <c r="D10915" t="s">
        <v>104</v>
      </c>
      <c r="E10915" t="s">
        <v>156</v>
      </c>
      <c r="F10915" t="s">
        <v>29477</v>
      </c>
      <c r="G10915" t="s">
        <v>185</v>
      </c>
      <c r="H10915" t="s">
        <v>153</v>
      </c>
      <c r="I10915" t="s">
        <v>136</v>
      </c>
      <c r="J10915" t="s">
        <v>137</v>
      </c>
      <c r="K10915" t="s">
        <v>138</v>
      </c>
      <c r="L10915" t="s">
        <v>29478</v>
      </c>
      <c r="M10915" t="s">
        <v>29479</v>
      </c>
      <c r="N10915">
        <v>3.5338888879999999</v>
      </c>
      <c r="O10915">
        <v>0</v>
      </c>
      <c r="P10915">
        <v>3</v>
      </c>
      <c r="Q10915">
        <v>0</v>
      </c>
      <c r="R10915">
        <v>7</v>
      </c>
      <c r="S10915">
        <v>0</v>
      </c>
      <c r="T10915">
        <v>2</v>
      </c>
      <c r="U10915">
        <v>0</v>
      </c>
      <c r="V10915">
        <v>0</v>
      </c>
      <c r="W10915">
        <v>0</v>
      </c>
      <c r="X10915">
        <v>0</v>
      </c>
      <c r="Y10915">
        <v>0</v>
      </c>
      <c r="Z10915">
        <v>3.779674219965</v>
      </c>
      <c r="AA10915">
        <v>0</v>
      </c>
      <c r="AB10915">
        <v>0</v>
      </c>
      <c r="AC10915">
        <v>0</v>
      </c>
      <c r="AD10915">
        <v>0</v>
      </c>
      <c r="AE10915">
        <v>3.779674219965</v>
      </c>
    </row>
    <row r="10916" spans="1:31" x14ac:dyDescent="0.3">
      <c r="A10916">
        <v>2708296</v>
      </c>
      <c r="B10916">
        <v>1</v>
      </c>
      <c r="C10916" t="s">
        <v>81</v>
      </c>
      <c r="D10916" t="s">
        <v>120</v>
      </c>
      <c r="E10916" t="s">
        <v>161</v>
      </c>
      <c r="F10916" t="s">
        <v>29480</v>
      </c>
      <c r="G10916" t="s">
        <v>163</v>
      </c>
      <c r="H10916" t="s">
        <v>135</v>
      </c>
      <c r="I10916" t="s">
        <v>136</v>
      </c>
      <c r="J10916" t="s">
        <v>137</v>
      </c>
      <c r="K10916" t="s">
        <v>138</v>
      </c>
      <c r="L10916" t="s">
        <v>29481</v>
      </c>
      <c r="M10916" t="s">
        <v>29482</v>
      </c>
      <c r="N10916">
        <v>3.062777777</v>
      </c>
      <c r="O10916">
        <v>0</v>
      </c>
      <c r="P10916">
        <v>111</v>
      </c>
      <c r="Q10916">
        <v>0</v>
      </c>
      <c r="R10916">
        <v>0</v>
      </c>
      <c r="S10916">
        <v>0</v>
      </c>
      <c r="T10916">
        <v>3</v>
      </c>
      <c r="U10916">
        <v>0</v>
      </c>
      <c r="V10916">
        <v>0</v>
      </c>
      <c r="W10916">
        <v>0</v>
      </c>
      <c r="X10916">
        <v>91.650546241641763</v>
      </c>
      <c r="Y10916">
        <v>0</v>
      </c>
      <c r="Z10916">
        <v>0</v>
      </c>
      <c r="AA10916">
        <v>0</v>
      </c>
      <c r="AB10916">
        <v>8.4664395799940468</v>
      </c>
      <c r="AC10916">
        <v>0</v>
      </c>
      <c r="AD10916">
        <v>0</v>
      </c>
      <c r="AE10916">
        <v>100.11698582163581</v>
      </c>
    </row>
    <row r="10917" spans="1:31" x14ac:dyDescent="0.3">
      <c r="A10917">
        <v>2707798</v>
      </c>
      <c r="B10917">
        <v>1</v>
      </c>
      <c r="C10917" t="s">
        <v>80</v>
      </c>
      <c r="D10917" t="s">
        <v>97</v>
      </c>
      <c r="E10917" t="s">
        <v>161</v>
      </c>
      <c r="F10917" t="s">
        <v>29483</v>
      </c>
      <c r="G10917" t="s">
        <v>163</v>
      </c>
      <c r="H10917" t="s">
        <v>135</v>
      </c>
      <c r="I10917" t="s">
        <v>136</v>
      </c>
      <c r="J10917" t="s">
        <v>137</v>
      </c>
      <c r="K10917" t="s">
        <v>138</v>
      </c>
      <c r="L10917" t="s">
        <v>29484</v>
      </c>
      <c r="M10917" t="s">
        <v>29485</v>
      </c>
      <c r="N10917">
        <v>4.3186111110000001</v>
      </c>
      <c r="O10917">
        <v>0</v>
      </c>
      <c r="P10917">
        <v>27</v>
      </c>
      <c r="Q10917">
        <v>0</v>
      </c>
      <c r="R10917">
        <v>1</v>
      </c>
      <c r="S10917">
        <v>0</v>
      </c>
      <c r="T10917">
        <v>4</v>
      </c>
      <c r="U10917">
        <v>0</v>
      </c>
      <c r="V10917">
        <v>0</v>
      </c>
      <c r="W10917">
        <v>0</v>
      </c>
      <c r="X10917">
        <v>35.255681846643384</v>
      </c>
      <c r="Y10917">
        <v>0</v>
      </c>
      <c r="Z10917">
        <v>1.627107614184371</v>
      </c>
      <c r="AA10917">
        <v>0</v>
      </c>
      <c r="AB10917">
        <v>2.5598955253566951</v>
      </c>
      <c r="AC10917">
        <v>0</v>
      </c>
      <c r="AD10917">
        <v>0</v>
      </c>
      <c r="AE10917">
        <v>39.442684986184446</v>
      </c>
    </row>
    <row r="10918" spans="1:31" x14ac:dyDescent="0.3">
      <c r="A10918">
        <v>2708282</v>
      </c>
      <c r="B10918">
        <v>1</v>
      </c>
      <c r="C10918" t="s">
        <v>80</v>
      </c>
      <c r="D10918" t="s">
        <v>101</v>
      </c>
      <c r="E10918" t="s">
        <v>161</v>
      </c>
      <c r="F10918" t="s">
        <v>29486</v>
      </c>
      <c r="G10918" t="s">
        <v>163</v>
      </c>
      <c r="H10918" t="s">
        <v>135</v>
      </c>
      <c r="I10918" t="s">
        <v>136</v>
      </c>
      <c r="J10918" t="s">
        <v>137</v>
      </c>
      <c r="K10918" t="s">
        <v>138</v>
      </c>
      <c r="L10918" t="s">
        <v>29487</v>
      </c>
      <c r="M10918" t="s">
        <v>29488</v>
      </c>
      <c r="N10918">
        <v>3.332222222</v>
      </c>
      <c r="O10918">
        <v>0</v>
      </c>
      <c r="P10918">
        <v>2</v>
      </c>
      <c r="Q10918">
        <v>0</v>
      </c>
      <c r="R10918">
        <v>0</v>
      </c>
      <c r="S10918">
        <v>0</v>
      </c>
      <c r="T10918">
        <v>4</v>
      </c>
      <c r="U10918">
        <v>0</v>
      </c>
      <c r="V10918">
        <v>0</v>
      </c>
      <c r="W10918">
        <v>0</v>
      </c>
      <c r="X10918">
        <v>2.8812500480791665</v>
      </c>
      <c r="Y10918">
        <v>0</v>
      </c>
      <c r="Z10918">
        <v>0</v>
      </c>
      <c r="AA10918">
        <v>0</v>
      </c>
      <c r="AB10918">
        <v>26.683855168033084</v>
      </c>
      <c r="AC10918">
        <v>0</v>
      </c>
      <c r="AD10918">
        <v>0</v>
      </c>
      <c r="AE10918">
        <v>29.565105216112251</v>
      </c>
    </row>
    <row r="10919" spans="1:31" x14ac:dyDescent="0.3">
      <c r="A10919">
        <v>2708282</v>
      </c>
      <c r="B10919">
        <v>2</v>
      </c>
      <c r="C10919" t="s">
        <v>80</v>
      </c>
      <c r="D10919" t="s">
        <v>101</v>
      </c>
      <c r="E10919" t="s">
        <v>132</v>
      </c>
      <c r="F10919" t="s">
        <v>29489</v>
      </c>
      <c r="G10919" t="s">
        <v>163</v>
      </c>
      <c r="H10919" t="s">
        <v>135</v>
      </c>
      <c r="I10919" t="s">
        <v>136</v>
      </c>
      <c r="J10919" t="s">
        <v>137</v>
      </c>
      <c r="K10919" t="s">
        <v>138</v>
      </c>
      <c r="L10919" t="s">
        <v>29488</v>
      </c>
      <c r="M10919" t="s">
        <v>29490</v>
      </c>
      <c r="N10919">
        <v>0.22805555499999999</v>
      </c>
      <c r="O10919">
        <v>0</v>
      </c>
      <c r="P10919">
        <v>37</v>
      </c>
      <c r="Q10919">
        <v>0</v>
      </c>
      <c r="R10919">
        <v>6</v>
      </c>
      <c r="S10919">
        <v>0</v>
      </c>
      <c r="T10919">
        <v>12</v>
      </c>
      <c r="U10919">
        <v>0</v>
      </c>
      <c r="V10919">
        <v>1</v>
      </c>
      <c r="W10919">
        <v>0</v>
      </c>
      <c r="X10919">
        <v>2.3050829741675321</v>
      </c>
      <c r="Y10919">
        <v>0</v>
      </c>
      <c r="Z10919">
        <v>0.69259913593684919</v>
      </c>
      <c r="AA10919">
        <v>0</v>
      </c>
      <c r="AB10919">
        <v>3.2030084076697767</v>
      </c>
      <c r="AC10919">
        <v>0</v>
      </c>
      <c r="AD10919">
        <v>0</v>
      </c>
      <c r="AE10919">
        <v>6.2006905177741576</v>
      </c>
    </row>
    <row r="10920" spans="1:31" x14ac:dyDescent="0.3">
      <c r="A10920">
        <v>2707741</v>
      </c>
      <c r="B10920">
        <v>1</v>
      </c>
      <c r="C10920" t="s">
        <v>81</v>
      </c>
      <c r="D10920" t="s">
        <v>117</v>
      </c>
      <c r="E10920" t="s">
        <v>145</v>
      </c>
      <c r="F10920" t="s">
        <v>29491</v>
      </c>
      <c r="G10920" t="s">
        <v>158</v>
      </c>
      <c r="H10920" t="s">
        <v>135</v>
      </c>
      <c r="I10920" t="s">
        <v>136</v>
      </c>
      <c r="J10920" t="s">
        <v>3</v>
      </c>
      <c r="K10920" t="s">
        <v>138</v>
      </c>
      <c r="L10920" t="s">
        <v>29492</v>
      </c>
      <c r="M10920" t="s">
        <v>29493</v>
      </c>
      <c r="N10920">
        <v>1.1502777769999999</v>
      </c>
      <c r="O10920">
        <v>0</v>
      </c>
      <c r="P10920">
        <v>1</v>
      </c>
      <c r="Q10920">
        <v>0</v>
      </c>
      <c r="R10920">
        <v>0</v>
      </c>
      <c r="S10920">
        <v>0</v>
      </c>
      <c r="T10920">
        <v>0</v>
      </c>
      <c r="U10920">
        <v>0</v>
      </c>
      <c r="V10920">
        <v>0</v>
      </c>
      <c r="W10920">
        <v>0</v>
      </c>
      <c r="X10920">
        <v>0.22209870262441506</v>
      </c>
      <c r="Y10920">
        <v>0</v>
      </c>
      <c r="Z10920">
        <v>0</v>
      </c>
      <c r="AA10920">
        <v>0</v>
      </c>
      <c r="AB10920">
        <v>0</v>
      </c>
      <c r="AC10920">
        <v>0</v>
      </c>
      <c r="AD10920">
        <v>0</v>
      </c>
      <c r="AE10920">
        <v>0.22209870262441506</v>
      </c>
    </row>
    <row r="10921" spans="1:31" x14ac:dyDescent="0.3">
      <c r="A10921">
        <v>2707841</v>
      </c>
      <c r="B10921">
        <v>1</v>
      </c>
      <c r="C10921" t="s">
        <v>80</v>
      </c>
      <c r="D10921" t="s">
        <v>106</v>
      </c>
      <c r="E10921" t="s">
        <v>161</v>
      </c>
      <c r="F10921" t="s">
        <v>29494</v>
      </c>
      <c r="G10921" t="s">
        <v>163</v>
      </c>
      <c r="H10921" t="s">
        <v>135</v>
      </c>
      <c r="I10921" t="s">
        <v>136</v>
      </c>
      <c r="J10921" t="s">
        <v>137</v>
      </c>
      <c r="K10921" t="s">
        <v>138</v>
      </c>
      <c r="L10921" t="s">
        <v>29495</v>
      </c>
      <c r="M10921" t="s">
        <v>29496</v>
      </c>
      <c r="N10921">
        <v>3.5413888880000002</v>
      </c>
      <c r="O10921">
        <v>0</v>
      </c>
      <c r="P10921">
        <v>100</v>
      </c>
      <c r="Q10921">
        <v>0</v>
      </c>
      <c r="R10921">
        <v>0</v>
      </c>
      <c r="S10921">
        <v>0</v>
      </c>
      <c r="T10921">
        <v>12</v>
      </c>
      <c r="U10921">
        <v>0</v>
      </c>
      <c r="V10921">
        <v>0</v>
      </c>
      <c r="W10921">
        <v>0</v>
      </c>
      <c r="X10921">
        <v>58.478599749698496</v>
      </c>
      <c r="Y10921">
        <v>0</v>
      </c>
      <c r="Z10921">
        <v>0</v>
      </c>
      <c r="AA10921">
        <v>0</v>
      </c>
      <c r="AB10921">
        <v>24.877424233798799</v>
      </c>
      <c r="AC10921">
        <v>0</v>
      </c>
      <c r="AD10921">
        <v>0</v>
      </c>
      <c r="AE10921">
        <v>83.356023983497295</v>
      </c>
    </row>
    <row r="10922" spans="1:31" x14ac:dyDescent="0.3">
      <c r="A10922">
        <v>2708178</v>
      </c>
      <c r="B10922">
        <v>1</v>
      </c>
      <c r="C10922" t="s">
        <v>80</v>
      </c>
      <c r="D10922" t="s">
        <v>90</v>
      </c>
      <c r="E10922" t="s">
        <v>145</v>
      </c>
      <c r="F10922" t="s">
        <v>29497</v>
      </c>
      <c r="G10922" t="s">
        <v>230</v>
      </c>
      <c r="H10922" t="s">
        <v>135</v>
      </c>
      <c r="I10922" t="s">
        <v>136</v>
      </c>
      <c r="J10922" t="s">
        <v>137</v>
      </c>
      <c r="K10922" t="s">
        <v>138</v>
      </c>
      <c r="L10922" t="s">
        <v>29498</v>
      </c>
      <c r="M10922" t="s">
        <v>29499</v>
      </c>
      <c r="N10922">
        <v>3.0991666659999999</v>
      </c>
      <c r="O10922">
        <v>0</v>
      </c>
      <c r="P10922">
        <v>4</v>
      </c>
      <c r="Q10922">
        <v>0</v>
      </c>
      <c r="R10922">
        <v>0</v>
      </c>
      <c r="S10922">
        <v>0</v>
      </c>
      <c r="T10922">
        <v>0</v>
      </c>
      <c r="U10922">
        <v>0</v>
      </c>
      <c r="V10922">
        <v>0</v>
      </c>
      <c r="W10922">
        <v>0</v>
      </c>
      <c r="X10922">
        <v>2.7947038243965503</v>
      </c>
      <c r="Y10922">
        <v>0</v>
      </c>
      <c r="Z10922">
        <v>0</v>
      </c>
      <c r="AA10922">
        <v>0</v>
      </c>
      <c r="AB10922">
        <v>0</v>
      </c>
      <c r="AC10922">
        <v>0</v>
      </c>
      <c r="AD10922">
        <v>0</v>
      </c>
      <c r="AE10922">
        <v>2.7947038243965503</v>
      </c>
    </row>
    <row r="10923" spans="1:31" x14ac:dyDescent="0.3">
      <c r="A10923">
        <v>2707537</v>
      </c>
      <c r="B10923">
        <v>1</v>
      </c>
      <c r="C10923" t="s">
        <v>80</v>
      </c>
      <c r="D10923" t="s">
        <v>93</v>
      </c>
      <c r="E10923" t="s">
        <v>150</v>
      </c>
      <c r="F10923" t="s">
        <v>29500</v>
      </c>
      <c r="G10923" t="s">
        <v>152</v>
      </c>
      <c r="H10923" t="s">
        <v>153</v>
      </c>
      <c r="I10923" t="s">
        <v>136</v>
      </c>
      <c r="J10923" t="s">
        <v>137</v>
      </c>
      <c r="K10923" t="s">
        <v>138</v>
      </c>
      <c r="L10923" t="s">
        <v>29501</v>
      </c>
      <c r="M10923" t="s">
        <v>29502</v>
      </c>
      <c r="N10923">
        <v>0.59444444399999996</v>
      </c>
      <c r="O10923">
        <v>0</v>
      </c>
      <c r="P10923">
        <v>1644</v>
      </c>
      <c r="Q10923">
        <v>0</v>
      </c>
      <c r="R10923">
        <v>113</v>
      </c>
      <c r="S10923">
        <v>1</v>
      </c>
      <c r="T10923">
        <v>373</v>
      </c>
      <c r="U10923">
        <v>0</v>
      </c>
      <c r="V10923">
        <v>1</v>
      </c>
      <c r="W10923">
        <v>0</v>
      </c>
      <c r="X10923">
        <v>153.72203013644383</v>
      </c>
      <c r="Y10923">
        <v>0</v>
      </c>
      <c r="Z10923">
        <v>20.86829524713799</v>
      </c>
      <c r="AA10923">
        <v>0</v>
      </c>
      <c r="AB10923">
        <v>104.79679584875653</v>
      </c>
      <c r="AC10923">
        <v>0</v>
      </c>
      <c r="AD10923">
        <v>0</v>
      </c>
      <c r="AE10923">
        <v>279.38712123233836</v>
      </c>
    </row>
    <row r="10924" spans="1:31" x14ac:dyDescent="0.3">
      <c r="A10924">
        <v>2707892</v>
      </c>
      <c r="B10924">
        <v>1</v>
      </c>
      <c r="C10924" t="s">
        <v>80</v>
      </c>
      <c r="D10924" t="s">
        <v>83</v>
      </c>
      <c r="E10924" t="s">
        <v>156</v>
      </c>
      <c r="F10924" t="s">
        <v>7537</v>
      </c>
      <c r="G10924" t="s">
        <v>152</v>
      </c>
      <c r="H10924" t="s">
        <v>153</v>
      </c>
      <c r="I10924" t="s">
        <v>136</v>
      </c>
      <c r="J10924" t="s">
        <v>137</v>
      </c>
      <c r="K10924" t="s">
        <v>138</v>
      </c>
      <c r="L10924" t="s">
        <v>29503</v>
      </c>
      <c r="M10924" t="s">
        <v>29118</v>
      </c>
      <c r="N10924">
        <v>2.3361111110000001</v>
      </c>
      <c r="O10924">
        <v>0</v>
      </c>
      <c r="P10924">
        <v>172</v>
      </c>
      <c r="Q10924">
        <v>0</v>
      </c>
      <c r="R10924">
        <v>0</v>
      </c>
      <c r="S10924">
        <v>3</v>
      </c>
      <c r="T10924">
        <v>52</v>
      </c>
      <c r="U10924">
        <v>1</v>
      </c>
      <c r="V10924">
        <v>0</v>
      </c>
      <c r="W10924">
        <v>0</v>
      </c>
      <c r="X10924">
        <v>118.63975083692149</v>
      </c>
      <c r="Y10924">
        <v>0</v>
      </c>
      <c r="Z10924">
        <v>0</v>
      </c>
      <c r="AA10924">
        <v>318.72714182314667</v>
      </c>
      <c r="AB10924">
        <v>77.897315629877596</v>
      </c>
      <c r="AC10924">
        <v>51.946868082956748</v>
      </c>
      <c r="AD10924">
        <v>0</v>
      </c>
      <c r="AE10924">
        <v>567.21107637290254</v>
      </c>
    </row>
    <row r="10925" spans="1:31" x14ac:dyDescent="0.3">
      <c r="A10925">
        <v>2708284</v>
      </c>
      <c r="B10925">
        <v>1</v>
      </c>
      <c r="C10925" t="s">
        <v>80</v>
      </c>
      <c r="D10925" t="s">
        <v>110</v>
      </c>
      <c r="E10925" t="s">
        <v>161</v>
      </c>
      <c r="F10925" t="s">
        <v>29504</v>
      </c>
      <c r="G10925" t="s">
        <v>163</v>
      </c>
      <c r="H10925" t="s">
        <v>135</v>
      </c>
      <c r="I10925" t="s">
        <v>136</v>
      </c>
      <c r="J10925" t="s">
        <v>137</v>
      </c>
      <c r="K10925" t="s">
        <v>138</v>
      </c>
      <c r="L10925" t="s">
        <v>29505</v>
      </c>
      <c r="M10925" t="s">
        <v>29506</v>
      </c>
      <c r="N10925">
        <v>1.493055555</v>
      </c>
      <c r="O10925">
        <v>0</v>
      </c>
      <c r="P10925">
        <v>120</v>
      </c>
      <c r="Q10925">
        <v>0</v>
      </c>
      <c r="R10925">
        <v>0</v>
      </c>
      <c r="S10925">
        <v>0</v>
      </c>
      <c r="T10925">
        <v>4</v>
      </c>
      <c r="U10925">
        <v>0</v>
      </c>
      <c r="V10925">
        <v>0</v>
      </c>
      <c r="W10925">
        <v>0</v>
      </c>
      <c r="X10925">
        <v>41.528511622195715</v>
      </c>
      <c r="Y10925">
        <v>0</v>
      </c>
      <c r="Z10925">
        <v>0</v>
      </c>
      <c r="AA10925">
        <v>0</v>
      </c>
      <c r="AB10925">
        <v>4.3913456735104646</v>
      </c>
      <c r="AC10925">
        <v>0</v>
      </c>
      <c r="AD10925">
        <v>0</v>
      </c>
      <c r="AE10925">
        <v>45.91985729570618</v>
      </c>
    </row>
    <row r="10926" spans="1:31" x14ac:dyDescent="0.3">
      <c r="A10926">
        <v>2707594</v>
      </c>
      <c r="B10926">
        <v>1</v>
      </c>
      <c r="C10926" t="s">
        <v>80</v>
      </c>
      <c r="D10926" t="s">
        <v>82</v>
      </c>
      <c r="E10926" t="s">
        <v>200</v>
      </c>
      <c r="F10926" t="s">
        <v>6302</v>
      </c>
      <c r="G10926" t="s">
        <v>578</v>
      </c>
      <c r="H10926" t="s">
        <v>135</v>
      </c>
      <c r="I10926" t="s">
        <v>136</v>
      </c>
      <c r="J10926" t="s">
        <v>137</v>
      </c>
      <c r="K10926" t="s">
        <v>138</v>
      </c>
      <c r="L10926" t="s">
        <v>29507</v>
      </c>
      <c r="M10926" t="s">
        <v>29508</v>
      </c>
      <c r="N10926">
        <v>1.794444444</v>
      </c>
      <c r="O10926">
        <v>0</v>
      </c>
      <c r="P10926">
        <v>68</v>
      </c>
      <c r="Q10926">
        <v>0</v>
      </c>
      <c r="R10926">
        <v>0</v>
      </c>
      <c r="S10926">
        <v>0</v>
      </c>
      <c r="T10926">
        <v>29</v>
      </c>
      <c r="U10926">
        <v>0</v>
      </c>
      <c r="V10926">
        <v>0</v>
      </c>
      <c r="W10926">
        <v>0</v>
      </c>
      <c r="X10926">
        <v>26.420233820484864</v>
      </c>
      <c r="Y10926">
        <v>0</v>
      </c>
      <c r="Z10926">
        <v>0</v>
      </c>
      <c r="AA10926">
        <v>0</v>
      </c>
      <c r="AB10926">
        <v>57.251645185804882</v>
      </c>
      <c r="AC10926">
        <v>0</v>
      </c>
      <c r="AD10926">
        <v>0</v>
      </c>
      <c r="AE10926">
        <v>83.671879006289743</v>
      </c>
    </row>
    <row r="10927" spans="1:31" x14ac:dyDescent="0.3">
      <c r="A10927">
        <v>2708035</v>
      </c>
      <c r="B10927">
        <v>1</v>
      </c>
      <c r="C10927" t="s">
        <v>80</v>
      </c>
      <c r="D10927" t="s">
        <v>101</v>
      </c>
      <c r="E10927" t="s">
        <v>161</v>
      </c>
      <c r="F10927" t="s">
        <v>29509</v>
      </c>
      <c r="G10927" t="s">
        <v>163</v>
      </c>
      <c r="H10927" t="s">
        <v>135</v>
      </c>
      <c r="I10927" t="s">
        <v>136</v>
      </c>
      <c r="J10927" t="s">
        <v>137</v>
      </c>
      <c r="K10927" t="s">
        <v>138</v>
      </c>
      <c r="L10927" t="s">
        <v>29510</v>
      </c>
      <c r="M10927" t="s">
        <v>29511</v>
      </c>
      <c r="N10927">
        <v>1.806944444</v>
      </c>
      <c r="O10927">
        <v>0</v>
      </c>
      <c r="P10927">
        <v>16</v>
      </c>
      <c r="Q10927">
        <v>0</v>
      </c>
      <c r="R10927">
        <v>3</v>
      </c>
      <c r="S10927">
        <v>0</v>
      </c>
      <c r="T10927">
        <v>2</v>
      </c>
      <c r="U10927">
        <v>0</v>
      </c>
      <c r="V10927">
        <v>1</v>
      </c>
      <c r="W10927">
        <v>0</v>
      </c>
      <c r="X10927">
        <v>6.833031528365141</v>
      </c>
      <c r="Y10927">
        <v>0</v>
      </c>
      <c r="Z10927">
        <v>8.0886944422648792</v>
      </c>
      <c r="AA10927">
        <v>0</v>
      </c>
      <c r="AB10927">
        <v>3.1656756655483335E-2</v>
      </c>
      <c r="AC10927">
        <v>0</v>
      </c>
      <c r="AD10927">
        <v>0</v>
      </c>
      <c r="AE10927">
        <v>14.953382727285504</v>
      </c>
    </row>
    <row r="10928" spans="1:31" x14ac:dyDescent="0.3">
      <c r="A10928">
        <v>2707992</v>
      </c>
      <c r="B10928">
        <v>1</v>
      </c>
      <c r="C10928" t="s">
        <v>81</v>
      </c>
      <c r="D10928" t="s">
        <v>113</v>
      </c>
      <c r="E10928" t="s">
        <v>156</v>
      </c>
      <c r="F10928" t="s">
        <v>29512</v>
      </c>
      <c r="G10928" t="s">
        <v>185</v>
      </c>
      <c r="H10928" t="s">
        <v>153</v>
      </c>
      <c r="I10928" t="s">
        <v>136</v>
      </c>
      <c r="J10928" t="s">
        <v>137</v>
      </c>
      <c r="K10928" t="s">
        <v>138</v>
      </c>
      <c r="L10928" t="s">
        <v>29513</v>
      </c>
      <c r="M10928" t="s">
        <v>29514</v>
      </c>
      <c r="N10928">
        <v>0.58527777700000005</v>
      </c>
      <c r="O10928">
        <v>0</v>
      </c>
      <c r="P10928">
        <v>52</v>
      </c>
      <c r="Q10928">
        <v>0</v>
      </c>
      <c r="R10928">
        <v>28</v>
      </c>
      <c r="S10928">
        <v>0</v>
      </c>
      <c r="T10928">
        <v>1</v>
      </c>
      <c r="U10928">
        <v>0</v>
      </c>
      <c r="V10928">
        <v>0</v>
      </c>
      <c r="W10928">
        <v>0</v>
      </c>
      <c r="X10928">
        <v>4.3850367429408852</v>
      </c>
      <c r="Y10928">
        <v>0</v>
      </c>
      <c r="Z10928">
        <v>1.4228814847272999</v>
      </c>
      <c r="AA10928">
        <v>0</v>
      </c>
      <c r="AB10928">
        <v>0</v>
      </c>
      <c r="AC10928">
        <v>0</v>
      </c>
      <c r="AD10928">
        <v>0</v>
      </c>
      <c r="AE10928">
        <v>5.8079182276681856</v>
      </c>
    </row>
    <row r="10929" spans="1:31" x14ac:dyDescent="0.3">
      <c r="A10929">
        <v>2708075</v>
      </c>
      <c r="B10929">
        <v>1</v>
      </c>
      <c r="C10929" t="s">
        <v>81</v>
      </c>
      <c r="D10929" t="s">
        <v>128</v>
      </c>
      <c r="E10929" t="s">
        <v>150</v>
      </c>
      <c r="F10929" t="s">
        <v>7518</v>
      </c>
      <c r="G10929" t="s">
        <v>152</v>
      </c>
      <c r="H10929" t="s">
        <v>153</v>
      </c>
      <c r="I10929" t="s">
        <v>136</v>
      </c>
      <c r="J10929" t="s">
        <v>137</v>
      </c>
      <c r="K10929" t="s">
        <v>138</v>
      </c>
      <c r="L10929" t="s">
        <v>29515</v>
      </c>
      <c r="M10929" t="s">
        <v>29516</v>
      </c>
      <c r="N10929">
        <v>0.385833333</v>
      </c>
      <c r="O10929">
        <v>21</v>
      </c>
      <c r="P10929">
        <v>185</v>
      </c>
      <c r="Q10929">
        <v>315</v>
      </c>
      <c r="R10929">
        <v>103</v>
      </c>
      <c r="S10929">
        <v>10</v>
      </c>
      <c r="T10929">
        <v>10</v>
      </c>
      <c r="U10929">
        <v>0</v>
      </c>
      <c r="V10929">
        <v>0</v>
      </c>
      <c r="W10929">
        <v>0.50232857566168509</v>
      </c>
      <c r="X10929">
        <v>15.110384544065933</v>
      </c>
      <c r="Y10929">
        <v>8.299537880165305</v>
      </c>
      <c r="Z10929">
        <v>8.3284360514474951</v>
      </c>
      <c r="AA10929">
        <v>1.2469604259375</v>
      </c>
      <c r="AB10929">
        <v>2.1655631938821998</v>
      </c>
      <c r="AC10929">
        <v>0</v>
      </c>
      <c r="AD10929">
        <v>0</v>
      </c>
      <c r="AE10929">
        <v>35.653210671160124</v>
      </c>
    </row>
    <row r="10930" spans="1:31" x14ac:dyDescent="0.3">
      <c r="A10930">
        <v>2708407</v>
      </c>
      <c r="B10930">
        <v>1</v>
      </c>
      <c r="C10930" t="s">
        <v>80</v>
      </c>
      <c r="D10930" t="s">
        <v>88</v>
      </c>
      <c r="E10930" t="s">
        <v>161</v>
      </c>
      <c r="F10930" t="s">
        <v>29517</v>
      </c>
      <c r="G10930" t="s">
        <v>409</v>
      </c>
      <c r="H10930" t="s">
        <v>135</v>
      </c>
      <c r="I10930" t="s">
        <v>136</v>
      </c>
      <c r="J10930" t="s">
        <v>137</v>
      </c>
      <c r="K10930" t="s">
        <v>138</v>
      </c>
      <c r="L10930" t="s">
        <v>29518</v>
      </c>
      <c r="M10930" t="s">
        <v>29519</v>
      </c>
      <c r="N10930">
        <v>1.498611111</v>
      </c>
      <c r="O10930">
        <v>0</v>
      </c>
      <c r="P10930">
        <v>1</v>
      </c>
      <c r="Q10930">
        <v>0</v>
      </c>
      <c r="R10930">
        <v>1</v>
      </c>
      <c r="S10930">
        <v>0</v>
      </c>
      <c r="T10930">
        <v>3</v>
      </c>
      <c r="U10930">
        <v>0</v>
      </c>
      <c r="V10930">
        <v>0</v>
      </c>
      <c r="W10930">
        <v>0</v>
      </c>
      <c r="X10930">
        <v>0.79416112835048169</v>
      </c>
      <c r="Y10930">
        <v>0</v>
      </c>
      <c r="Z10930">
        <v>0.39945075899758503</v>
      </c>
      <c r="AA10930">
        <v>0</v>
      </c>
      <c r="AB10930">
        <v>9.0557721765677091</v>
      </c>
      <c r="AC10930">
        <v>0</v>
      </c>
      <c r="AD10930">
        <v>0</v>
      </c>
      <c r="AE10930">
        <v>10.249384063915777</v>
      </c>
    </row>
    <row r="10931" spans="1:31" x14ac:dyDescent="0.3">
      <c r="A10931">
        <v>2707766</v>
      </c>
      <c r="B10931">
        <v>1</v>
      </c>
      <c r="C10931" t="s">
        <v>80</v>
      </c>
      <c r="D10931" t="s">
        <v>84</v>
      </c>
      <c r="E10931" t="s">
        <v>132</v>
      </c>
      <c r="F10931" t="s">
        <v>29520</v>
      </c>
      <c r="G10931" t="s">
        <v>170</v>
      </c>
      <c r="H10931" t="s">
        <v>135</v>
      </c>
      <c r="I10931" t="s">
        <v>136</v>
      </c>
      <c r="J10931" t="s">
        <v>137</v>
      </c>
      <c r="K10931" t="s">
        <v>138</v>
      </c>
      <c r="L10931" t="s">
        <v>29056</v>
      </c>
      <c r="M10931" t="s">
        <v>29521</v>
      </c>
      <c r="N10931">
        <v>1.9013888880000001</v>
      </c>
      <c r="O10931">
        <v>0</v>
      </c>
      <c r="P10931">
        <v>50</v>
      </c>
      <c r="Q10931">
        <v>0</v>
      </c>
      <c r="R10931">
        <v>5</v>
      </c>
      <c r="S10931">
        <v>0</v>
      </c>
      <c r="T10931">
        <v>4</v>
      </c>
      <c r="U10931">
        <v>0</v>
      </c>
      <c r="V10931">
        <v>0</v>
      </c>
      <c r="W10931">
        <v>0</v>
      </c>
      <c r="X10931">
        <v>18.061935159800232</v>
      </c>
      <c r="Y10931">
        <v>0</v>
      </c>
      <c r="Z10931">
        <v>4.6015310213197003</v>
      </c>
      <c r="AA10931">
        <v>0</v>
      </c>
      <c r="AB10931">
        <v>7.4866008315249992</v>
      </c>
      <c r="AC10931">
        <v>0</v>
      </c>
      <c r="AD10931">
        <v>0</v>
      </c>
      <c r="AE10931">
        <v>30.150067012644932</v>
      </c>
    </row>
    <row r="10932" spans="1:31" x14ac:dyDescent="0.3">
      <c r="A10932">
        <v>2708244</v>
      </c>
      <c r="B10932">
        <v>1</v>
      </c>
      <c r="C10932" t="s">
        <v>80</v>
      </c>
      <c r="D10932" t="s">
        <v>103</v>
      </c>
      <c r="E10932" t="s">
        <v>150</v>
      </c>
      <c r="F10932" t="s">
        <v>20088</v>
      </c>
      <c r="G10932" t="s">
        <v>152</v>
      </c>
      <c r="H10932" t="s">
        <v>153</v>
      </c>
      <c r="I10932" t="s">
        <v>136</v>
      </c>
      <c r="J10932" t="s">
        <v>137</v>
      </c>
      <c r="K10932" t="s">
        <v>138</v>
      </c>
      <c r="L10932" t="s">
        <v>29522</v>
      </c>
      <c r="M10932" t="s">
        <v>29523</v>
      </c>
      <c r="N10932">
        <v>1.602777777</v>
      </c>
      <c r="O10932">
        <v>2</v>
      </c>
      <c r="P10932">
        <v>106</v>
      </c>
      <c r="Q10932">
        <v>38</v>
      </c>
      <c r="R10932">
        <v>12</v>
      </c>
      <c r="S10932">
        <v>14</v>
      </c>
      <c r="T10932">
        <v>14</v>
      </c>
      <c r="U10932">
        <v>0</v>
      </c>
      <c r="V10932">
        <v>0</v>
      </c>
      <c r="W10932">
        <v>1.4214159290783335</v>
      </c>
      <c r="X10932">
        <v>39.776687374041998</v>
      </c>
      <c r="Y10932">
        <v>141.75331996288176</v>
      </c>
      <c r="Z10932">
        <v>6.5874151928119176</v>
      </c>
      <c r="AA10932">
        <v>95.435767130365974</v>
      </c>
      <c r="AB10932">
        <v>14.884143147508336</v>
      </c>
      <c r="AC10932">
        <v>0</v>
      </c>
      <c r="AD10932">
        <v>0</v>
      </c>
      <c r="AE10932">
        <v>299.85874873668831</v>
      </c>
    </row>
    <row r="10933" spans="1:31" x14ac:dyDescent="0.3">
      <c r="A10933">
        <v>2707912</v>
      </c>
      <c r="B10933">
        <v>1</v>
      </c>
      <c r="C10933" t="s">
        <v>81</v>
      </c>
      <c r="D10933" t="s">
        <v>120</v>
      </c>
      <c r="E10933" t="s">
        <v>132</v>
      </c>
      <c r="F10933" t="s">
        <v>29524</v>
      </c>
      <c r="G10933" t="s">
        <v>134</v>
      </c>
      <c r="H10933" t="s">
        <v>135</v>
      </c>
      <c r="I10933" t="s">
        <v>136</v>
      </c>
      <c r="J10933" t="s">
        <v>137</v>
      </c>
      <c r="K10933" t="s">
        <v>138</v>
      </c>
      <c r="L10933" t="s">
        <v>29525</v>
      </c>
      <c r="M10933" t="s">
        <v>29526</v>
      </c>
      <c r="N10933">
        <v>1.233333333</v>
      </c>
      <c r="O10933">
        <v>0</v>
      </c>
      <c r="P10933">
        <v>5</v>
      </c>
      <c r="Q10933">
        <v>0</v>
      </c>
      <c r="R10933">
        <v>0</v>
      </c>
      <c r="S10933">
        <v>0</v>
      </c>
      <c r="T10933">
        <v>96</v>
      </c>
      <c r="U10933">
        <v>0</v>
      </c>
      <c r="V10933">
        <v>3</v>
      </c>
      <c r="W10933">
        <v>0</v>
      </c>
      <c r="X10933">
        <v>0.54754836818727504</v>
      </c>
      <c r="Y10933">
        <v>0</v>
      </c>
      <c r="Z10933">
        <v>0</v>
      </c>
      <c r="AA10933">
        <v>0</v>
      </c>
      <c r="AB10933">
        <v>30.65253930930173</v>
      </c>
      <c r="AC10933">
        <v>0</v>
      </c>
      <c r="AD10933">
        <v>1.132177513914375</v>
      </c>
      <c r="AE10933">
        <v>32.33226519140338</v>
      </c>
    </row>
    <row r="10934" spans="1:31" x14ac:dyDescent="0.3">
      <c r="A10934">
        <v>2708121</v>
      </c>
      <c r="B10934">
        <v>1</v>
      </c>
      <c r="C10934" t="s">
        <v>80</v>
      </c>
      <c r="D10934" t="s">
        <v>94</v>
      </c>
      <c r="E10934" t="s">
        <v>132</v>
      </c>
      <c r="F10934" t="s">
        <v>5690</v>
      </c>
      <c r="G10934" t="s">
        <v>170</v>
      </c>
      <c r="H10934" t="s">
        <v>135</v>
      </c>
      <c r="I10934" t="s">
        <v>136</v>
      </c>
      <c r="J10934" t="s">
        <v>137</v>
      </c>
      <c r="K10934" t="s">
        <v>138</v>
      </c>
      <c r="L10934" t="s">
        <v>29527</v>
      </c>
      <c r="M10934" t="s">
        <v>29528</v>
      </c>
      <c r="N10934">
        <v>0.38611111100000001</v>
      </c>
      <c r="O10934">
        <v>0</v>
      </c>
      <c r="P10934">
        <v>85</v>
      </c>
      <c r="Q10934">
        <v>0</v>
      </c>
      <c r="R10934">
        <v>0</v>
      </c>
      <c r="S10934">
        <v>0</v>
      </c>
      <c r="T10934">
        <v>5</v>
      </c>
      <c r="U10934">
        <v>0</v>
      </c>
      <c r="V10934">
        <v>0</v>
      </c>
      <c r="W10934">
        <v>0</v>
      </c>
      <c r="X10934">
        <v>4.4303342695969672</v>
      </c>
      <c r="Y10934">
        <v>0</v>
      </c>
      <c r="Z10934">
        <v>0</v>
      </c>
      <c r="AA10934">
        <v>0</v>
      </c>
      <c r="AB10934">
        <v>1.8075472840791333</v>
      </c>
      <c r="AC10934">
        <v>0</v>
      </c>
      <c r="AD10934">
        <v>0</v>
      </c>
      <c r="AE10934">
        <v>6.2378815536761003</v>
      </c>
    </row>
    <row r="10935" spans="1:31" x14ac:dyDescent="0.3">
      <c r="A10935">
        <v>2707580</v>
      </c>
      <c r="B10935">
        <v>1</v>
      </c>
      <c r="C10935" t="s">
        <v>80</v>
      </c>
      <c r="D10935" t="s">
        <v>108</v>
      </c>
      <c r="E10935" t="s">
        <v>161</v>
      </c>
      <c r="F10935" t="s">
        <v>29529</v>
      </c>
      <c r="G10935" t="s">
        <v>209</v>
      </c>
      <c r="H10935" t="s">
        <v>135</v>
      </c>
      <c r="I10935" t="s">
        <v>136</v>
      </c>
      <c r="J10935" t="s">
        <v>137</v>
      </c>
      <c r="K10935" t="s">
        <v>210</v>
      </c>
      <c r="L10935" t="s">
        <v>29530</v>
      </c>
      <c r="M10935" t="s">
        <v>29531</v>
      </c>
      <c r="N10935">
        <v>7.7994444439999997</v>
      </c>
      <c r="O10935">
        <v>0</v>
      </c>
      <c r="P10935">
        <v>18</v>
      </c>
      <c r="Q10935">
        <v>0</v>
      </c>
      <c r="R10935">
        <v>11</v>
      </c>
      <c r="S10935">
        <v>0</v>
      </c>
      <c r="T10935">
        <v>3</v>
      </c>
      <c r="U10935">
        <v>0</v>
      </c>
      <c r="V10935">
        <v>0</v>
      </c>
      <c r="W10935">
        <v>0</v>
      </c>
      <c r="X10935">
        <v>28.756424182208026</v>
      </c>
      <c r="Y10935">
        <v>0</v>
      </c>
      <c r="Z10935">
        <v>10.729705548570687</v>
      </c>
      <c r="AA10935">
        <v>0</v>
      </c>
      <c r="AB10935">
        <v>4.8630642455406203</v>
      </c>
      <c r="AC10935">
        <v>0</v>
      </c>
      <c r="AD10935">
        <v>0</v>
      </c>
      <c r="AE10935">
        <v>44.349193976319334</v>
      </c>
    </row>
    <row r="10936" spans="1:31" x14ac:dyDescent="0.3">
      <c r="A10936">
        <v>2708221</v>
      </c>
      <c r="B10936">
        <v>1</v>
      </c>
      <c r="C10936" t="s">
        <v>80</v>
      </c>
      <c r="D10936" t="s">
        <v>101</v>
      </c>
      <c r="E10936" t="s">
        <v>156</v>
      </c>
      <c r="F10936" t="s">
        <v>29532</v>
      </c>
      <c r="G10936" t="s">
        <v>185</v>
      </c>
      <c r="H10936" t="s">
        <v>153</v>
      </c>
      <c r="I10936" t="s">
        <v>136</v>
      </c>
      <c r="J10936" t="s">
        <v>137</v>
      </c>
      <c r="K10936" t="s">
        <v>138</v>
      </c>
      <c r="L10936" t="s">
        <v>29533</v>
      </c>
      <c r="M10936" t="s">
        <v>29534</v>
      </c>
      <c r="N10936">
        <v>3.707222222</v>
      </c>
      <c r="O10936">
        <v>0</v>
      </c>
      <c r="P10936">
        <v>0</v>
      </c>
      <c r="Q10936">
        <v>0</v>
      </c>
      <c r="R10936">
        <v>0</v>
      </c>
      <c r="S10936">
        <v>1</v>
      </c>
      <c r="T10936">
        <v>0</v>
      </c>
      <c r="U10936">
        <v>0</v>
      </c>
      <c r="V10936">
        <v>0</v>
      </c>
      <c r="W10936">
        <v>0</v>
      </c>
      <c r="X10936">
        <v>0</v>
      </c>
      <c r="Y10936">
        <v>0</v>
      </c>
      <c r="Z10936">
        <v>0</v>
      </c>
      <c r="AA10936">
        <v>0</v>
      </c>
      <c r="AB10936">
        <v>0</v>
      </c>
      <c r="AC10936">
        <v>0</v>
      </c>
      <c r="AD10936">
        <v>0</v>
      </c>
      <c r="AE10936">
        <v>0</v>
      </c>
    </row>
    <row r="10937" spans="1:31" x14ac:dyDescent="0.3">
      <c r="A10937">
        <v>2708198</v>
      </c>
      <c r="B10937">
        <v>1</v>
      </c>
      <c r="C10937" t="s">
        <v>80</v>
      </c>
      <c r="D10937" t="s">
        <v>100</v>
      </c>
      <c r="E10937" t="s">
        <v>161</v>
      </c>
      <c r="F10937" t="s">
        <v>3344</v>
      </c>
      <c r="G10937" t="s">
        <v>163</v>
      </c>
      <c r="H10937" t="s">
        <v>135</v>
      </c>
      <c r="I10937" t="s">
        <v>136</v>
      </c>
      <c r="J10937" t="s">
        <v>137</v>
      </c>
      <c r="K10937" t="s">
        <v>138</v>
      </c>
      <c r="L10937" t="s">
        <v>29535</v>
      </c>
      <c r="M10937" t="s">
        <v>29536</v>
      </c>
      <c r="N10937">
        <v>1.362777777</v>
      </c>
      <c r="O10937">
        <v>0</v>
      </c>
      <c r="P10937">
        <v>22</v>
      </c>
      <c r="Q10937">
        <v>0</v>
      </c>
      <c r="R10937">
        <v>8</v>
      </c>
      <c r="S10937">
        <v>0</v>
      </c>
      <c r="T10937">
        <v>3</v>
      </c>
      <c r="U10937">
        <v>0</v>
      </c>
      <c r="V10937">
        <v>0</v>
      </c>
      <c r="W10937">
        <v>0</v>
      </c>
      <c r="X10937">
        <v>7.0184065843585035</v>
      </c>
      <c r="Y10937">
        <v>0</v>
      </c>
      <c r="Z10937">
        <v>1.7785268725443859</v>
      </c>
      <c r="AA10937">
        <v>0</v>
      </c>
      <c r="AB10937">
        <v>5.6501287556735127</v>
      </c>
      <c r="AC10937">
        <v>0</v>
      </c>
      <c r="AD10937">
        <v>0</v>
      </c>
      <c r="AE10937">
        <v>14.447062212576402</v>
      </c>
    </row>
    <row r="10938" spans="1:31" x14ac:dyDescent="0.3">
      <c r="A10938">
        <v>2707511</v>
      </c>
      <c r="B10938">
        <v>1</v>
      </c>
      <c r="C10938" t="s">
        <v>80</v>
      </c>
      <c r="D10938" t="s">
        <v>103</v>
      </c>
      <c r="E10938" t="s">
        <v>150</v>
      </c>
      <c r="F10938" t="s">
        <v>8155</v>
      </c>
      <c r="G10938" t="s">
        <v>152</v>
      </c>
      <c r="H10938" t="s">
        <v>153</v>
      </c>
      <c r="I10938" t="s">
        <v>136</v>
      </c>
      <c r="J10938" t="s">
        <v>137</v>
      </c>
      <c r="K10938" t="s">
        <v>138</v>
      </c>
      <c r="L10938" t="s">
        <v>29537</v>
      </c>
      <c r="M10938" t="s">
        <v>29538</v>
      </c>
      <c r="N10938">
        <v>1.003055555</v>
      </c>
      <c r="O10938">
        <v>0</v>
      </c>
      <c r="P10938">
        <v>1940</v>
      </c>
      <c r="Q10938">
        <v>0</v>
      </c>
      <c r="R10938">
        <v>14</v>
      </c>
      <c r="S10938">
        <v>2</v>
      </c>
      <c r="T10938">
        <v>412</v>
      </c>
      <c r="U10938">
        <v>4</v>
      </c>
      <c r="V10938">
        <v>0</v>
      </c>
      <c r="W10938">
        <v>0</v>
      </c>
      <c r="X10938">
        <v>360.48974924193919</v>
      </c>
      <c r="Y10938">
        <v>0</v>
      </c>
      <c r="Z10938">
        <v>0.68503220471898341</v>
      </c>
      <c r="AA10938">
        <v>11.943680265415642</v>
      </c>
      <c r="AB10938">
        <v>330.93154401653254</v>
      </c>
      <c r="AC10938">
        <v>130.07087343858436</v>
      </c>
      <c r="AD10938">
        <v>0</v>
      </c>
      <c r="AE10938">
        <v>834.12087916719076</v>
      </c>
    </row>
    <row r="10939" spans="1:31" x14ac:dyDescent="0.3">
      <c r="A10939">
        <v>2707929</v>
      </c>
      <c r="B10939">
        <v>1</v>
      </c>
      <c r="C10939" t="s">
        <v>81</v>
      </c>
      <c r="D10939" t="s">
        <v>115</v>
      </c>
      <c r="E10939" t="s">
        <v>161</v>
      </c>
      <c r="F10939" t="s">
        <v>29539</v>
      </c>
      <c r="G10939" t="s">
        <v>163</v>
      </c>
      <c r="H10939" t="s">
        <v>135</v>
      </c>
      <c r="I10939" t="s">
        <v>136</v>
      </c>
      <c r="J10939" t="s">
        <v>137</v>
      </c>
      <c r="K10939" t="s">
        <v>138</v>
      </c>
      <c r="L10939" t="s">
        <v>29540</v>
      </c>
      <c r="M10939" t="s">
        <v>29541</v>
      </c>
      <c r="N10939">
        <v>4.614166666</v>
      </c>
      <c r="O10939">
        <v>0</v>
      </c>
      <c r="P10939">
        <v>2</v>
      </c>
      <c r="Q10939">
        <v>0</v>
      </c>
      <c r="R10939">
        <v>1</v>
      </c>
      <c r="S10939">
        <v>0</v>
      </c>
      <c r="T10939">
        <v>1</v>
      </c>
      <c r="U10939">
        <v>0</v>
      </c>
      <c r="V10939">
        <v>0</v>
      </c>
      <c r="W10939">
        <v>0</v>
      </c>
      <c r="X10939">
        <v>0</v>
      </c>
      <c r="Y10939">
        <v>0</v>
      </c>
      <c r="Z10939">
        <v>0</v>
      </c>
      <c r="AA10939">
        <v>0</v>
      </c>
      <c r="AB10939">
        <v>0</v>
      </c>
      <c r="AC10939">
        <v>0</v>
      </c>
      <c r="AD10939">
        <v>0</v>
      </c>
      <c r="AE10939">
        <v>0</v>
      </c>
    </row>
    <row r="10940" spans="1:31" x14ac:dyDescent="0.3">
      <c r="A10940">
        <v>2708307</v>
      </c>
      <c r="B10940">
        <v>1</v>
      </c>
      <c r="C10940" t="s">
        <v>81</v>
      </c>
      <c r="D10940" t="s">
        <v>122</v>
      </c>
      <c r="E10940" t="s">
        <v>150</v>
      </c>
      <c r="F10940" t="s">
        <v>19043</v>
      </c>
      <c r="G10940" t="s">
        <v>152</v>
      </c>
      <c r="H10940" t="s">
        <v>153</v>
      </c>
      <c r="I10940" t="s">
        <v>136</v>
      </c>
      <c r="J10940" t="s">
        <v>137</v>
      </c>
      <c r="K10940" t="s">
        <v>138</v>
      </c>
      <c r="L10940" t="s">
        <v>29542</v>
      </c>
      <c r="M10940" t="s">
        <v>29543</v>
      </c>
      <c r="N10940">
        <v>0.48611111099999998</v>
      </c>
      <c r="O10940">
        <v>17</v>
      </c>
      <c r="P10940">
        <v>11268</v>
      </c>
      <c r="Q10940">
        <v>60</v>
      </c>
      <c r="R10940">
        <v>110</v>
      </c>
      <c r="S10940">
        <v>14</v>
      </c>
      <c r="T10940">
        <v>719</v>
      </c>
      <c r="U10940">
        <v>1</v>
      </c>
      <c r="V10940">
        <v>2</v>
      </c>
      <c r="W10940">
        <v>2.2477656401083337</v>
      </c>
      <c r="X10940">
        <v>1228.8018074660667</v>
      </c>
      <c r="Y10940">
        <v>42.509232193414569</v>
      </c>
      <c r="Z10940">
        <v>11.358509394562148</v>
      </c>
      <c r="AA10940">
        <v>293.24638242945741</v>
      </c>
      <c r="AB10940">
        <v>223.30557547855827</v>
      </c>
      <c r="AC10940">
        <v>57.763604956509376</v>
      </c>
      <c r="AD10940">
        <v>34.198486598118791</v>
      </c>
      <c r="AE10940">
        <v>1893.4313641567958</v>
      </c>
    </row>
    <row r="10941" spans="1:31" x14ac:dyDescent="0.3">
      <c r="A10941">
        <v>2707975</v>
      </c>
      <c r="B10941">
        <v>1</v>
      </c>
      <c r="C10941" t="s">
        <v>80</v>
      </c>
      <c r="D10941" t="s">
        <v>85</v>
      </c>
      <c r="E10941" t="s">
        <v>161</v>
      </c>
      <c r="F10941" t="s">
        <v>29544</v>
      </c>
      <c r="G10941" t="s">
        <v>163</v>
      </c>
      <c r="H10941" t="s">
        <v>135</v>
      </c>
      <c r="I10941" t="s">
        <v>136</v>
      </c>
      <c r="J10941" t="s">
        <v>137</v>
      </c>
      <c r="K10941" t="s">
        <v>138</v>
      </c>
      <c r="L10941" t="s">
        <v>29545</v>
      </c>
      <c r="M10941" t="s">
        <v>29546</v>
      </c>
      <c r="N10941">
        <v>0.75777777700000004</v>
      </c>
      <c r="O10941">
        <v>0</v>
      </c>
      <c r="P10941">
        <v>249</v>
      </c>
      <c r="Q10941">
        <v>0</v>
      </c>
      <c r="R10941">
        <v>0</v>
      </c>
      <c r="S10941">
        <v>0</v>
      </c>
      <c r="T10941">
        <v>7</v>
      </c>
      <c r="U10941">
        <v>0</v>
      </c>
      <c r="V10941">
        <v>0</v>
      </c>
      <c r="W10941">
        <v>0</v>
      </c>
      <c r="X10941">
        <v>35.524738156955706</v>
      </c>
      <c r="Y10941">
        <v>0</v>
      </c>
      <c r="Z10941">
        <v>0</v>
      </c>
      <c r="AA10941">
        <v>0</v>
      </c>
      <c r="AB10941">
        <v>2.15168330911842</v>
      </c>
      <c r="AC10941">
        <v>0</v>
      </c>
      <c r="AD10941">
        <v>0</v>
      </c>
      <c r="AE10941">
        <v>37.676421466074125</v>
      </c>
    </row>
    <row r="10942" spans="1:31" x14ac:dyDescent="0.3">
      <c r="A10942">
        <v>2707620</v>
      </c>
      <c r="B10942">
        <v>1</v>
      </c>
      <c r="C10942" t="s">
        <v>80</v>
      </c>
      <c r="D10942" t="s">
        <v>84</v>
      </c>
      <c r="E10942" t="s">
        <v>132</v>
      </c>
      <c r="F10942" t="s">
        <v>26229</v>
      </c>
      <c r="G10942" t="s">
        <v>209</v>
      </c>
      <c r="H10942" t="s">
        <v>135</v>
      </c>
      <c r="I10942" t="s">
        <v>136</v>
      </c>
      <c r="J10942" t="s">
        <v>137</v>
      </c>
      <c r="K10942" t="s">
        <v>210</v>
      </c>
      <c r="L10942" t="s">
        <v>29547</v>
      </c>
      <c r="M10942" t="s">
        <v>29548</v>
      </c>
      <c r="N10942">
        <v>1.3094444439999999</v>
      </c>
      <c r="O10942">
        <v>0</v>
      </c>
      <c r="P10942">
        <v>950</v>
      </c>
      <c r="Q10942">
        <v>0</v>
      </c>
      <c r="R10942">
        <v>0</v>
      </c>
      <c r="S10942">
        <v>0</v>
      </c>
      <c r="T10942">
        <v>43</v>
      </c>
      <c r="U10942">
        <v>0</v>
      </c>
      <c r="V10942">
        <v>0</v>
      </c>
      <c r="W10942">
        <v>0</v>
      </c>
      <c r="X10942">
        <v>220.66793795470849</v>
      </c>
      <c r="Y10942">
        <v>0</v>
      </c>
      <c r="Z10942">
        <v>0</v>
      </c>
      <c r="AA10942">
        <v>0</v>
      </c>
      <c r="AB10942">
        <v>84.176649049448002</v>
      </c>
      <c r="AC10942">
        <v>0</v>
      </c>
      <c r="AD10942">
        <v>0</v>
      </c>
      <c r="AE10942">
        <v>304.84458700415649</v>
      </c>
    </row>
    <row r="10943" spans="1:31" x14ac:dyDescent="0.3">
      <c r="A10943">
        <v>2707680</v>
      </c>
      <c r="B10943">
        <v>1</v>
      </c>
      <c r="C10943" t="s">
        <v>80</v>
      </c>
      <c r="D10943" t="s">
        <v>96</v>
      </c>
      <c r="E10943" t="s">
        <v>161</v>
      </c>
      <c r="F10943" t="s">
        <v>29549</v>
      </c>
      <c r="G10943" t="s">
        <v>300</v>
      </c>
      <c r="H10943" t="s">
        <v>135</v>
      </c>
      <c r="I10943" t="s">
        <v>136</v>
      </c>
      <c r="J10943" t="s">
        <v>137</v>
      </c>
      <c r="K10943" t="s">
        <v>210</v>
      </c>
      <c r="L10943" t="s">
        <v>29550</v>
      </c>
      <c r="M10943" t="s">
        <v>29551</v>
      </c>
      <c r="N10943">
        <v>0.93</v>
      </c>
      <c r="O10943">
        <v>0</v>
      </c>
      <c r="P10943">
        <v>56</v>
      </c>
      <c r="Q10943">
        <v>0</v>
      </c>
      <c r="R10943">
        <v>0</v>
      </c>
      <c r="S10943">
        <v>0</v>
      </c>
      <c r="T10943">
        <v>1</v>
      </c>
      <c r="U10943">
        <v>0</v>
      </c>
      <c r="V10943">
        <v>0</v>
      </c>
      <c r="W10943">
        <v>0</v>
      </c>
      <c r="X10943">
        <v>6.8014495925280016</v>
      </c>
      <c r="Y10943">
        <v>0</v>
      </c>
      <c r="Z10943">
        <v>0</v>
      </c>
      <c r="AA10943">
        <v>0</v>
      </c>
      <c r="AB10943">
        <v>1.2587590071033334</v>
      </c>
      <c r="AC10943">
        <v>0</v>
      </c>
      <c r="AD10943">
        <v>0</v>
      </c>
      <c r="AE10943">
        <v>8.0602085996313342</v>
      </c>
    </row>
    <row r="10944" spans="1:31" x14ac:dyDescent="0.3">
      <c r="A10944">
        <v>2708012</v>
      </c>
      <c r="B10944">
        <v>1</v>
      </c>
      <c r="C10944" t="s">
        <v>81</v>
      </c>
      <c r="D10944" t="s">
        <v>115</v>
      </c>
      <c r="E10944" t="s">
        <v>132</v>
      </c>
      <c r="F10944" t="s">
        <v>29552</v>
      </c>
      <c r="G10944" t="s">
        <v>134</v>
      </c>
      <c r="H10944" t="s">
        <v>135</v>
      </c>
      <c r="I10944" t="s">
        <v>136</v>
      </c>
      <c r="J10944" t="s">
        <v>137</v>
      </c>
      <c r="K10944" t="s">
        <v>138</v>
      </c>
      <c r="L10944" t="s">
        <v>29553</v>
      </c>
      <c r="M10944" t="s">
        <v>29554</v>
      </c>
      <c r="N10944">
        <v>4.119444444</v>
      </c>
      <c r="O10944">
        <v>0</v>
      </c>
      <c r="P10944">
        <v>36</v>
      </c>
      <c r="Q10944">
        <v>0</v>
      </c>
      <c r="R10944">
        <v>1</v>
      </c>
      <c r="S10944">
        <v>0</v>
      </c>
      <c r="T10944">
        <v>0</v>
      </c>
      <c r="U10944">
        <v>0</v>
      </c>
      <c r="V10944">
        <v>0</v>
      </c>
      <c r="W10944">
        <v>0</v>
      </c>
      <c r="X10944">
        <v>3.2819394610618335</v>
      </c>
      <c r="Y10944">
        <v>0</v>
      </c>
      <c r="Z10944">
        <v>0</v>
      </c>
      <c r="AA10944">
        <v>0</v>
      </c>
      <c r="AB10944">
        <v>0</v>
      </c>
      <c r="AC10944">
        <v>0</v>
      </c>
      <c r="AD10944">
        <v>0</v>
      </c>
      <c r="AE10944">
        <v>3.2819394610618335</v>
      </c>
    </row>
    <row r="10945" spans="1:31" x14ac:dyDescent="0.3">
      <c r="A10945">
        <v>2708367</v>
      </c>
      <c r="B10945">
        <v>1</v>
      </c>
      <c r="C10945" t="s">
        <v>81</v>
      </c>
      <c r="D10945" t="s">
        <v>118</v>
      </c>
      <c r="E10945" t="s">
        <v>161</v>
      </c>
      <c r="F10945" t="s">
        <v>29555</v>
      </c>
      <c r="G10945" t="s">
        <v>163</v>
      </c>
      <c r="H10945" t="s">
        <v>135</v>
      </c>
      <c r="I10945" t="s">
        <v>136</v>
      </c>
      <c r="J10945" t="s">
        <v>137</v>
      </c>
      <c r="K10945" t="s">
        <v>138</v>
      </c>
      <c r="L10945" t="s">
        <v>29556</v>
      </c>
      <c r="M10945" t="s">
        <v>29557</v>
      </c>
      <c r="N10945">
        <v>3.4855555549999999</v>
      </c>
      <c r="O10945">
        <v>0</v>
      </c>
      <c r="P10945">
        <v>24</v>
      </c>
      <c r="Q10945">
        <v>0</v>
      </c>
      <c r="R10945">
        <v>0</v>
      </c>
      <c r="S10945">
        <v>0</v>
      </c>
      <c r="T10945">
        <v>18</v>
      </c>
      <c r="U10945">
        <v>0</v>
      </c>
      <c r="V10945">
        <v>0</v>
      </c>
      <c r="W10945">
        <v>0</v>
      </c>
      <c r="X10945">
        <v>10.957409989576162</v>
      </c>
      <c r="Y10945">
        <v>0</v>
      </c>
      <c r="Z10945">
        <v>0</v>
      </c>
      <c r="AA10945">
        <v>0</v>
      </c>
      <c r="AB10945">
        <v>55.904953090436457</v>
      </c>
      <c r="AC10945">
        <v>0</v>
      </c>
      <c r="AD10945">
        <v>0</v>
      </c>
      <c r="AE10945">
        <v>66.862363080012614</v>
      </c>
    </row>
    <row r="10946" spans="1:31" x14ac:dyDescent="0.3">
      <c r="A10946">
        <v>2707474</v>
      </c>
      <c r="B10946">
        <v>1</v>
      </c>
      <c r="C10946" t="s">
        <v>80</v>
      </c>
      <c r="D10946" t="s">
        <v>90</v>
      </c>
      <c r="E10946" t="s">
        <v>132</v>
      </c>
      <c r="F10946" t="s">
        <v>29558</v>
      </c>
      <c r="G10946" t="s">
        <v>170</v>
      </c>
      <c r="H10946" t="s">
        <v>135</v>
      </c>
      <c r="I10946" t="s">
        <v>136</v>
      </c>
      <c r="J10946" t="s">
        <v>137</v>
      </c>
      <c r="K10946" t="s">
        <v>138</v>
      </c>
      <c r="L10946" t="s">
        <v>29559</v>
      </c>
      <c r="M10946" t="s">
        <v>29560</v>
      </c>
      <c r="N10946">
        <v>0.31388888799999998</v>
      </c>
      <c r="O10946">
        <v>0</v>
      </c>
      <c r="P10946">
        <v>817</v>
      </c>
      <c r="Q10946">
        <v>0</v>
      </c>
      <c r="R10946">
        <v>0</v>
      </c>
      <c r="S10946">
        <v>0</v>
      </c>
      <c r="T10946">
        <v>118</v>
      </c>
      <c r="U10946">
        <v>0</v>
      </c>
      <c r="V10946">
        <v>0</v>
      </c>
      <c r="W10946">
        <v>0</v>
      </c>
      <c r="X10946">
        <v>44.904672382576329</v>
      </c>
      <c r="Y10946">
        <v>0</v>
      </c>
      <c r="Z10946">
        <v>0</v>
      </c>
      <c r="AA10946">
        <v>0</v>
      </c>
      <c r="AB10946">
        <v>14.692524118799657</v>
      </c>
      <c r="AC10946">
        <v>0</v>
      </c>
      <c r="AD10946">
        <v>0</v>
      </c>
      <c r="AE10946">
        <v>59.59719650137599</v>
      </c>
    </row>
    <row r="10947" spans="1:31" x14ac:dyDescent="0.3">
      <c r="A10947">
        <v>2708161</v>
      </c>
      <c r="B10947">
        <v>1</v>
      </c>
      <c r="C10947" t="s">
        <v>80</v>
      </c>
      <c r="D10947" t="s">
        <v>96</v>
      </c>
      <c r="E10947" t="s">
        <v>161</v>
      </c>
      <c r="F10947" t="s">
        <v>29561</v>
      </c>
      <c r="G10947" t="s">
        <v>163</v>
      </c>
      <c r="H10947" t="s">
        <v>135</v>
      </c>
      <c r="I10947" t="s">
        <v>136</v>
      </c>
      <c r="J10947" t="s">
        <v>137</v>
      </c>
      <c r="K10947" t="s">
        <v>138</v>
      </c>
      <c r="L10947" t="s">
        <v>29562</v>
      </c>
      <c r="M10947" t="s">
        <v>29563</v>
      </c>
      <c r="N10947">
        <v>3.7541666660000002</v>
      </c>
      <c r="O10947">
        <v>0</v>
      </c>
      <c r="P10947">
        <v>114</v>
      </c>
      <c r="Q10947">
        <v>0</v>
      </c>
      <c r="R10947">
        <v>0</v>
      </c>
      <c r="S10947">
        <v>0</v>
      </c>
      <c r="T10947">
        <v>10</v>
      </c>
      <c r="U10947">
        <v>0</v>
      </c>
      <c r="V10947">
        <v>0</v>
      </c>
      <c r="W10947">
        <v>0</v>
      </c>
      <c r="X10947">
        <v>155.84993786806436</v>
      </c>
      <c r="Y10947">
        <v>0</v>
      </c>
      <c r="Z10947">
        <v>0</v>
      </c>
      <c r="AA10947">
        <v>0</v>
      </c>
      <c r="AB10947">
        <v>12.955053414986816</v>
      </c>
      <c r="AC10947">
        <v>0</v>
      </c>
      <c r="AD10947">
        <v>0</v>
      </c>
      <c r="AE10947">
        <v>168.80499128305118</v>
      </c>
    </row>
    <row r="10948" spans="1:31" x14ac:dyDescent="0.3">
      <c r="A10948">
        <v>2708261</v>
      </c>
      <c r="B10948">
        <v>1</v>
      </c>
      <c r="C10948" t="s">
        <v>80</v>
      </c>
      <c r="D10948" t="s">
        <v>104</v>
      </c>
      <c r="E10948" t="s">
        <v>161</v>
      </c>
      <c r="F10948" t="s">
        <v>29564</v>
      </c>
      <c r="G10948" t="s">
        <v>163</v>
      </c>
      <c r="H10948" t="s">
        <v>135</v>
      </c>
      <c r="I10948" t="s">
        <v>136</v>
      </c>
      <c r="J10948" t="s">
        <v>137</v>
      </c>
      <c r="K10948" t="s">
        <v>138</v>
      </c>
      <c r="L10948" t="s">
        <v>29565</v>
      </c>
      <c r="M10948" t="s">
        <v>29566</v>
      </c>
      <c r="N10948">
        <v>3.2552777769999999</v>
      </c>
      <c r="O10948">
        <v>0</v>
      </c>
      <c r="P10948">
        <v>64</v>
      </c>
      <c r="Q10948">
        <v>0</v>
      </c>
      <c r="R10948">
        <v>2</v>
      </c>
      <c r="S10948">
        <v>0</v>
      </c>
      <c r="T10948">
        <v>6</v>
      </c>
      <c r="U10948">
        <v>0</v>
      </c>
      <c r="V10948">
        <v>0</v>
      </c>
      <c r="W10948">
        <v>0</v>
      </c>
      <c r="X10948">
        <v>39.605599210268586</v>
      </c>
      <c r="Y10948">
        <v>0</v>
      </c>
      <c r="Z10948">
        <v>0</v>
      </c>
      <c r="AA10948">
        <v>0</v>
      </c>
      <c r="AB10948">
        <v>10.95035367413908</v>
      </c>
      <c r="AC10948">
        <v>0</v>
      </c>
      <c r="AD10948">
        <v>0</v>
      </c>
      <c r="AE10948">
        <v>50.555952884407667</v>
      </c>
    </row>
    <row r="10949" spans="1:31" x14ac:dyDescent="0.3">
      <c r="A10949">
        <v>2707574</v>
      </c>
      <c r="B10949">
        <v>1</v>
      </c>
      <c r="C10949" t="s">
        <v>80</v>
      </c>
      <c r="D10949" t="s">
        <v>98</v>
      </c>
      <c r="E10949" t="s">
        <v>132</v>
      </c>
      <c r="F10949" t="s">
        <v>24782</v>
      </c>
      <c r="G10949" t="s">
        <v>209</v>
      </c>
      <c r="H10949" t="s">
        <v>135</v>
      </c>
      <c r="I10949" t="s">
        <v>136</v>
      </c>
      <c r="J10949" t="s">
        <v>137</v>
      </c>
      <c r="K10949" t="s">
        <v>210</v>
      </c>
      <c r="L10949" t="s">
        <v>29567</v>
      </c>
      <c r="M10949" t="s">
        <v>29568</v>
      </c>
      <c r="N10949">
        <v>7.3222222219999997</v>
      </c>
      <c r="O10949">
        <v>0</v>
      </c>
      <c r="P10949">
        <v>166</v>
      </c>
      <c r="Q10949">
        <v>0</v>
      </c>
      <c r="R10949">
        <v>5</v>
      </c>
      <c r="S10949">
        <v>0</v>
      </c>
      <c r="T10949">
        <v>29</v>
      </c>
      <c r="U10949">
        <v>0</v>
      </c>
      <c r="V10949">
        <v>0</v>
      </c>
      <c r="W10949">
        <v>0</v>
      </c>
      <c r="X10949">
        <v>232.66551923151519</v>
      </c>
      <c r="Y10949">
        <v>0</v>
      </c>
      <c r="Z10949">
        <v>17.816344047462348</v>
      </c>
      <c r="AA10949">
        <v>0</v>
      </c>
      <c r="AB10949">
        <v>88.840191351961693</v>
      </c>
      <c r="AC10949">
        <v>0</v>
      </c>
      <c r="AD10949">
        <v>0</v>
      </c>
      <c r="AE10949">
        <v>339.32205463093919</v>
      </c>
    </row>
    <row r="10950" spans="1:31" x14ac:dyDescent="0.3">
      <c r="A10950">
        <v>2708115</v>
      </c>
      <c r="B10950">
        <v>1</v>
      </c>
      <c r="C10950" t="s">
        <v>80</v>
      </c>
      <c r="D10950" t="s">
        <v>108</v>
      </c>
      <c r="E10950" t="s">
        <v>132</v>
      </c>
      <c r="F10950" t="s">
        <v>29569</v>
      </c>
      <c r="G10950" t="s">
        <v>142</v>
      </c>
      <c r="H10950" t="s">
        <v>135</v>
      </c>
      <c r="I10950" t="s">
        <v>136</v>
      </c>
      <c r="J10950" t="s">
        <v>5</v>
      </c>
      <c r="K10950" t="s">
        <v>138</v>
      </c>
      <c r="L10950" t="s">
        <v>29570</v>
      </c>
      <c r="M10950" t="s">
        <v>29571</v>
      </c>
      <c r="N10950">
        <v>1.128333333</v>
      </c>
      <c r="O10950">
        <v>0</v>
      </c>
      <c r="P10950">
        <v>75</v>
      </c>
      <c r="Q10950">
        <v>0</v>
      </c>
      <c r="R10950">
        <v>2</v>
      </c>
      <c r="S10950">
        <v>0</v>
      </c>
      <c r="T10950">
        <v>7</v>
      </c>
      <c r="U10950">
        <v>0</v>
      </c>
      <c r="V10950">
        <v>0</v>
      </c>
      <c r="W10950">
        <v>0</v>
      </c>
      <c r="X10950">
        <v>17.816632861627347</v>
      </c>
      <c r="Y10950">
        <v>0</v>
      </c>
      <c r="Z10950">
        <v>6.8525591879387004</v>
      </c>
      <c r="AA10950">
        <v>0</v>
      </c>
      <c r="AB10950">
        <v>5.9677636727777257</v>
      </c>
      <c r="AC10950">
        <v>0</v>
      </c>
      <c r="AD10950">
        <v>0</v>
      </c>
      <c r="AE10950">
        <v>30.636955722343775</v>
      </c>
    </row>
    <row r="10951" spans="1:31" x14ac:dyDescent="0.3">
      <c r="A10951">
        <v>2707969</v>
      </c>
      <c r="B10951">
        <v>1</v>
      </c>
      <c r="C10951" t="s">
        <v>80</v>
      </c>
      <c r="D10951" t="s">
        <v>88</v>
      </c>
      <c r="E10951" t="s">
        <v>156</v>
      </c>
      <c r="F10951" t="s">
        <v>29572</v>
      </c>
      <c r="G10951" t="s">
        <v>300</v>
      </c>
      <c r="H10951" t="s">
        <v>153</v>
      </c>
      <c r="I10951" t="s">
        <v>136</v>
      </c>
      <c r="J10951" t="s">
        <v>137</v>
      </c>
      <c r="K10951" t="s">
        <v>210</v>
      </c>
      <c r="L10951" t="s">
        <v>29573</v>
      </c>
      <c r="M10951" t="s">
        <v>29308</v>
      </c>
      <c r="N10951">
        <v>2.5588888879999998</v>
      </c>
      <c r="O10951">
        <v>0</v>
      </c>
      <c r="P10951">
        <v>2846</v>
      </c>
      <c r="Q10951">
        <v>0</v>
      </c>
      <c r="R10951">
        <v>0</v>
      </c>
      <c r="S10951">
        <v>0</v>
      </c>
      <c r="T10951">
        <v>186</v>
      </c>
      <c r="U10951">
        <v>0</v>
      </c>
      <c r="V10951">
        <v>1</v>
      </c>
      <c r="W10951">
        <v>0</v>
      </c>
      <c r="X10951">
        <v>1386.6985535246749</v>
      </c>
      <c r="Y10951">
        <v>0</v>
      </c>
      <c r="Z10951">
        <v>0</v>
      </c>
      <c r="AA10951">
        <v>0</v>
      </c>
      <c r="AB10951">
        <v>239.54299179751175</v>
      </c>
      <c r="AC10951">
        <v>0</v>
      </c>
      <c r="AD10951">
        <v>5.633790172632267</v>
      </c>
      <c r="AE10951">
        <v>1631.875335494819</v>
      </c>
    </row>
    <row r="10952" spans="1:31" x14ac:dyDescent="0.3">
      <c r="A10952">
        <v>2708301</v>
      </c>
      <c r="B10952">
        <v>1</v>
      </c>
      <c r="C10952" t="s">
        <v>81</v>
      </c>
      <c r="D10952" t="s">
        <v>112</v>
      </c>
      <c r="E10952" t="s">
        <v>150</v>
      </c>
      <c r="F10952" t="s">
        <v>16843</v>
      </c>
      <c r="G10952" t="s">
        <v>2209</v>
      </c>
      <c r="H10952" t="s">
        <v>153</v>
      </c>
      <c r="I10952" t="s">
        <v>136</v>
      </c>
      <c r="J10952" t="s">
        <v>137</v>
      </c>
      <c r="K10952" t="s">
        <v>138</v>
      </c>
      <c r="L10952" t="s">
        <v>29574</v>
      </c>
      <c r="M10952" t="s">
        <v>29575</v>
      </c>
      <c r="N10952">
        <v>6.7472222220000004</v>
      </c>
      <c r="O10952">
        <v>1</v>
      </c>
      <c r="P10952">
        <v>17</v>
      </c>
      <c r="Q10952">
        <v>108</v>
      </c>
      <c r="R10952">
        <v>0</v>
      </c>
      <c r="S10952">
        <v>2</v>
      </c>
      <c r="T10952">
        <v>0</v>
      </c>
      <c r="U10952">
        <v>0</v>
      </c>
      <c r="V10952">
        <v>0</v>
      </c>
      <c r="W10952">
        <v>1.1213630194654498</v>
      </c>
      <c r="X10952">
        <v>22.090403472708665</v>
      </c>
      <c r="Y10952">
        <v>33.278709459107247</v>
      </c>
      <c r="Z10952">
        <v>0</v>
      </c>
      <c r="AA10952">
        <v>0.7596672908605</v>
      </c>
      <c r="AB10952">
        <v>0</v>
      </c>
      <c r="AC10952">
        <v>0</v>
      </c>
      <c r="AD10952">
        <v>0</v>
      </c>
      <c r="AE10952">
        <v>57.25014324214186</v>
      </c>
    </row>
    <row r="10953" spans="1:31" x14ac:dyDescent="0.3">
      <c r="A10953">
        <v>2707803</v>
      </c>
      <c r="B10953">
        <v>1</v>
      </c>
      <c r="C10953" t="s">
        <v>80</v>
      </c>
      <c r="D10953" t="s">
        <v>107</v>
      </c>
      <c r="E10953" t="s">
        <v>156</v>
      </c>
      <c r="F10953" t="s">
        <v>29576</v>
      </c>
      <c r="G10953" t="s">
        <v>185</v>
      </c>
      <c r="H10953" t="s">
        <v>153</v>
      </c>
      <c r="I10953" t="s">
        <v>136</v>
      </c>
      <c r="J10953" t="s">
        <v>137</v>
      </c>
      <c r="K10953" t="s">
        <v>138</v>
      </c>
      <c r="L10953" t="s">
        <v>29577</v>
      </c>
      <c r="M10953" t="s">
        <v>29020</v>
      </c>
      <c r="N10953">
        <v>1.8472222220000001</v>
      </c>
      <c r="O10953">
        <v>3</v>
      </c>
      <c r="P10953">
        <v>0</v>
      </c>
      <c r="Q10953">
        <v>1</v>
      </c>
      <c r="R10953">
        <v>0</v>
      </c>
      <c r="S10953">
        <v>0</v>
      </c>
      <c r="T10953">
        <v>0</v>
      </c>
      <c r="U10953">
        <v>0</v>
      </c>
      <c r="V10953">
        <v>0</v>
      </c>
      <c r="W10953">
        <v>11.043679916926232</v>
      </c>
      <c r="X10953">
        <v>0</v>
      </c>
      <c r="Y10953">
        <v>1.0944731454202703</v>
      </c>
      <c r="Z10953">
        <v>0</v>
      </c>
      <c r="AA10953">
        <v>0</v>
      </c>
      <c r="AB10953">
        <v>0</v>
      </c>
      <c r="AC10953">
        <v>0</v>
      </c>
      <c r="AD10953">
        <v>0</v>
      </c>
      <c r="AE10953">
        <v>12.138153062346502</v>
      </c>
    </row>
    <row r="10954" spans="1:31" x14ac:dyDescent="0.3">
      <c r="A10954">
        <v>2708181</v>
      </c>
      <c r="B10954">
        <v>1</v>
      </c>
      <c r="C10954" t="s">
        <v>80</v>
      </c>
      <c r="D10954" t="s">
        <v>93</v>
      </c>
      <c r="E10954" t="s">
        <v>132</v>
      </c>
      <c r="F10954" t="s">
        <v>27336</v>
      </c>
      <c r="G10954" t="s">
        <v>134</v>
      </c>
      <c r="H10954" t="s">
        <v>135</v>
      </c>
      <c r="I10954" t="s">
        <v>136</v>
      </c>
      <c r="J10954" t="s">
        <v>137</v>
      </c>
      <c r="K10954" t="s">
        <v>138</v>
      </c>
      <c r="L10954" t="s">
        <v>29578</v>
      </c>
      <c r="M10954" t="s">
        <v>29579</v>
      </c>
      <c r="N10954">
        <v>0.93388888800000003</v>
      </c>
      <c r="O10954">
        <v>0</v>
      </c>
      <c r="P10954">
        <v>103</v>
      </c>
      <c r="Q10954">
        <v>0</v>
      </c>
      <c r="R10954">
        <v>5</v>
      </c>
      <c r="S10954">
        <v>0</v>
      </c>
      <c r="T10954">
        <v>7</v>
      </c>
      <c r="U10954">
        <v>0</v>
      </c>
      <c r="V10954">
        <v>0</v>
      </c>
      <c r="W10954">
        <v>0</v>
      </c>
      <c r="X10954">
        <v>16.703843208058366</v>
      </c>
      <c r="Y10954">
        <v>0</v>
      </c>
      <c r="Z10954">
        <v>3.9617014563145072</v>
      </c>
      <c r="AA10954">
        <v>0</v>
      </c>
      <c r="AB10954">
        <v>6.8941572488061906</v>
      </c>
      <c r="AC10954">
        <v>0</v>
      </c>
      <c r="AD10954">
        <v>0</v>
      </c>
      <c r="AE10954">
        <v>27.559701913179065</v>
      </c>
    </row>
    <row r="10955" spans="1:31" x14ac:dyDescent="0.3">
      <c r="A10955">
        <v>2708158</v>
      </c>
      <c r="B10955">
        <v>1</v>
      </c>
      <c r="C10955" t="s">
        <v>80</v>
      </c>
      <c r="D10955" t="s">
        <v>83</v>
      </c>
      <c r="E10955" t="s">
        <v>213</v>
      </c>
      <c r="F10955" t="s">
        <v>8823</v>
      </c>
      <c r="G10955" t="s">
        <v>565</v>
      </c>
      <c r="H10955" t="s">
        <v>153</v>
      </c>
      <c r="I10955" t="s">
        <v>136</v>
      </c>
      <c r="J10955" t="s">
        <v>137</v>
      </c>
      <c r="K10955" t="s">
        <v>138</v>
      </c>
      <c r="L10955" t="s">
        <v>29580</v>
      </c>
      <c r="M10955" t="s">
        <v>29581</v>
      </c>
      <c r="N10955">
        <v>3.508888888</v>
      </c>
      <c r="O10955">
        <v>12</v>
      </c>
      <c r="P10955">
        <v>810</v>
      </c>
      <c r="Q10955">
        <v>14</v>
      </c>
      <c r="R10955">
        <v>53</v>
      </c>
      <c r="S10955">
        <v>33</v>
      </c>
      <c r="T10955">
        <v>69</v>
      </c>
      <c r="U10955">
        <v>1</v>
      </c>
      <c r="V10955">
        <v>0</v>
      </c>
      <c r="W10955">
        <v>39.390735445306881</v>
      </c>
      <c r="X10955">
        <v>669.8412716532373</v>
      </c>
      <c r="Y10955">
        <v>35.872842560819457</v>
      </c>
      <c r="Z10955">
        <v>52.852159502732441</v>
      </c>
      <c r="AA10955">
        <v>406.97541567208827</v>
      </c>
      <c r="AB10955">
        <v>142.79610645733061</v>
      </c>
      <c r="AC10955">
        <v>56.609091729702754</v>
      </c>
      <c r="AD10955">
        <v>0</v>
      </c>
      <c r="AE10955">
        <v>1404.3376230212175</v>
      </c>
    </row>
    <row r="10956" spans="1:31" x14ac:dyDescent="0.3">
      <c r="A10956">
        <v>2708493</v>
      </c>
      <c r="B10956">
        <v>1</v>
      </c>
      <c r="C10956" t="s">
        <v>80</v>
      </c>
      <c r="D10956" t="s">
        <v>105</v>
      </c>
      <c r="E10956" t="s">
        <v>173</v>
      </c>
      <c r="F10956" t="s">
        <v>29582</v>
      </c>
      <c r="G10956" t="s">
        <v>152</v>
      </c>
      <c r="H10956" t="s">
        <v>153</v>
      </c>
      <c r="I10956" t="s">
        <v>136</v>
      </c>
      <c r="J10956" t="s">
        <v>137</v>
      </c>
      <c r="K10956" t="s">
        <v>138</v>
      </c>
      <c r="L10956" t="s">
        <v>29583</v>
      </c>
      <c r="M10956" t="s">
        <v>29584</v>
      </c>
      <c r="N10956">
        <v>0.52361111100000002</v>
      </c>
      <c r="O10956">
        <v>0</v>
      </c>
      <c r="P10956">
        <v>0</v>
      </c>
      <c r="Q10956">
        <v>0</v>
      </c>
      <c r="R10956">
        <v>0</v>
      </c>
      <c r="S10956">
        <v>3</v>
      </c>
      <c r="T10956">
        <v>0</v>
      </c>
      <c r="U10956">
        <v>0</v>
      </c>
      <c r="V10956">
        <v>0</v>
      </c>
      <c r="W10956">
        <v>0</v>
      </c>
      <c r="X10956">
        <v>0</v>
      </c>
      <c r="Y10956">
        <v>0</v>
      </c>
      <c r="Z10956">
        <v>0</v>
      </c>
      <c r="AA10956">
        <v>53.612736605080514</v>
      </c>
      <c r="AB10956">
        <v>0</v>
      </c>
      <c r="AC10956">
        <v>0</v>
      </c>
      <c r="AD10956">
        <v>0</v>
      </c>
      <c r="AE10956">
        <v>53.612736605080514</v>
      </c>
    </row>
    <row r="10957" spans="1:31" x14ac:dyDescent="0.3">
      <c r="A10957">
        <v>2708350</v>
      </c>
      <c r="B10957">
        <v>1</v>
      </c>
      <c r="C10957" t="s">
        <v>80</v>
      </c>
      <c r="D10957" t="s">
        <v>103</v>
      </c>
      <c r="E10957" t="s">
        <v>132</v>
      </c>
      <c r="F10957" t="s">
        <v>29585</v>
      </c>
      <c r="G10957" t="s">
        <v>134</v>
      </c>
      <c r="H10957" t="s">
        <v>135</v>
      </c>
      <c r="I10957" t="s">
        <v>136</v>
      </c>
      <c r="J10957" t="s">
        <v>137</v>
      </c>
      <c r="K10957" t="s">
        <v>138</v>
      </c>
      <c r="L10957" t="s">
        <v>29586</v>
      </c>
      <c r="M10957" t="s">
        <v>29587</v>
      </c>
      <c r="N10957">
        <v>0.36666666599999997</v>
      </c>
      <c r="O10957">
        <v>0</v>
      </c>
      <c r="P10957">
        <v>411</v>
      </c>
      <c r="Q10957">
        <v>0</v>
      </c>
      <c r="R10957">
        <v>0</v>
      </c>
      <c r="S10957">
        <v>0</v>
      </c>
      <c r="T10957">
        <v>14</v>
      </c>
      <c r="U10957">
        <v>0</v>
      </c>
      <c r="V10957">
        <v>0</v>
      </c>
      <c r="W10957">
        <v>0</v>
      </c>
      <c r="X10957">
        <v>35.509571072411717</v>
      </c>
      <c r="Y10957">
        <v>0</v>
      </c>
      <c r="Z10957">
        <v>0</v>
      </c>
      <c r="AA10957">
        <v>0</v>
      </c>
      <c r="AB10957">
        <v>3.3841974047969998</v>
      </c>
      <c r="AC10957">
        <v>0</v>
      </c>
      <c r="AD10957">
        <v>0</v>
      </c>
      <c r="AE10957">
        <v>38.893768477208717</v>
      </c>
    </row>
    <row r="10958" spans="1:31" x14ac:dyDescent="0.3">
      <c r="A10958">
        <v>2707783</v>
      </c>
      <c r="B10958">
        <v>1</v>
      </c>
      <c r="C10958" t="s">
        <v>80</v>
      </c>
      <c r="D10958" t="s">
        <v>88</v>
      </c>
      <c r="E10958" t="s">
        <v>173</v>
      </c>
      <c r="F10958" t="s">
        <v>29588</v>
      </c>
      <c r="G10958" t="s">
        <v>300</v>
      </c>
      <c r="H10958" t="s">
        <v>153</v>
      </c>
      <c r="I10958" t="s">
        <v>136</v>
      </c>
      <c r="J10958" t="s">
        <v>137</v>
      </c>
      <c r="K10958" t="s">
        <v>210</v>
      </c>
      <c r="L10958" t="s">
        <v>29589</v>
      </c>
      <c r="M10958" t="s">
        <v>29590</v>
      </c>
      <c r="N10958">
        <v>2.1544444440000001</v>
      </c>
      <c r="O10958">
        <v>0</v>
      </c>
      <c r="P10958">
        <v>3107</v>
      </c>
      <c r="Q10958">
        <v>0</v>
      </c>
      <c r="R10958">
        <v>0</v>
      </c>
      <c r="S10958">
        <v>0</v>
      </c>
      <c r="T10958">
        <v>157</v>
      </c>
      <c r="U10958">
        <v>0</v>
      </c>
      <c r="V10958">
        <v>0</v>
      </c>
      <c r="W10958">
        <v>0</v>
      </c>
      <c r="X10958">
        <v>1251.9280085566722</v>
      </c>
      <c r="Y10958">
        <v>0</v>
      </c>
      <c r="Z10958">
        <v>0</v>
      </c>
      <c r="AA10958">
        <v>0</v>
      </c>
      <c r="AB10958">
        <v>287.51786368192313</v>
      </c>
      <c r="AC10958">
        <v>0</v>
      </c>
      <c r="AD10958">
        <v>0</v>
      </c>
      <c r="AE10958">
        <v>1539.4458722385953</v>
      </c>
    </row>
    <row r="10959" spans="1:31" x14ac:dyDescent="0.3">
      <c r="A10959">
        <v>2708201</v>
      </c>
      <c r="B10959">
        <v>1</v>
      </c>
      <c r="C10959" t="s">
        <v>80</v>
      </c>
      <c r="D10959" t="s">
        <v>92</v>
      </c>
      <c r="E10959" t="s">
        <v>156</v>
      </c>
      <c r="F10959" t="s">
        <v>14450</v>
      </c>
      <c r="G10959" t="s">
        <v>152</v>
      </c>
      <c r="H10959" t="s">
        <v>153</v>
      </c>
      <c r="I10959" t="s">
        <v>136</v>
      </c>
      <c r="J10959" t="s">
        <v>137</v>
      </c>
      <c r="K10959" t="s">
        <v>138</v>
      </c>
      <c r="L10959" t="s">
        <v>29591</v>
      </c>
      <c r="M10959" t="s">
        <v>29592</v>
      </c>
      <c r="N10959">
        <v>1.669444444</v>
      </c>
      <c r="O10959">
        <v>5</v>
      </c>
      <c r="P10959">
        <v>1322</v>
      </c>
      <c r="Q10959">
        <v>1</v>
      </c>
      <c r="R10959">
        <v>0</v>
      </c>
      <c r="S10959">
        <v>4</v>
      </c>
      <c r="T10959">
        <v>11</v>
      </c>
      <c r="U10959">
        <v>0</v>
      </c>
      <c r="V10959">
        <v>0</v>
      </c>
      <c r="W10959">
        <v>18.0835105989593</v>
      </c>
      <c r="X10959">
        <v>276.14380582527713</v>
      </c>
      <c r="Y10959">
        <v>2.1546669866395831</v>
      </c>
      <c r="Z10959">
        <v>0</v>
      </c>
      <c r="AA10959">
        <v>33.518105160727302</v>
      </c>
      <c r="AB10959">
        <v>11.265502447151643</v>
      </c>
      <c r="AC10959">
        <v>0</v>
      </c>
      <c r="AD10959">
        <v>0</v>
      </c>
      <c r="AE10959">
        <v>341.16559101875498</v>
      </c>
    </row>
    <row r="10960" spans="1:31" x14ac:dyDescent="0.3">
      <c r="A10960">
        <v>2708473</v>
      </c>
      <c r="B10960">
        <v>1</v>
      </c>
      <c r="C10960" t="s">
        <v>81</v>
      </c>
      <c r="D10960" t="s">
        <v>118</v>
      </c>
      <c r="E10960" t="s">
        <v>132</v>
      </c>
      <c r="F10960" t="s">
        <v>29593</v>
      </c>
      <c r="G10960" t="s">
        <v>134</v>
      </c>
      <c r="H10960" t="s">
        <v>135</v>
      </c>
      <c r="I10960" t="s">
        <v>136</v>
      </c>
      <c r="J10960" t="s">
        <v>137</v>
      </c>
      <c r="K10960" t="s">
        <v>138</v>
      </c>
      <c r="L10960" t="s">
        <v>29594</v>
      </c>
      <c r="M10960" t="s">
        <v>29595</v>
      </c>
      <c r="N10960">
        <v>0.93055555499999998</v>
      </c>
      <c r="O10960">
        <v>0</v>
      </c>
      <c r="P10960">
        <v>69</v>
      </c>
      <c r="Q10960">
        <v>0</v>
      </c>
      <c r="R10960">
        <v>1</v>
      </c>
      <c r="S10960">
        <v>0</v>
      </c>
      <c r="T10960">
        <v>9</v>
      </c>
      <c r="U10960">
        <v>0</v>
      </c>
      <c r="V10960">
        <v>0</v>
      </c>
      <c r="W10960">
        <v>0</v>
      </c>
      <c r="X10960">
        <v>12.580546986886567</v>
      </c>
      <c r="Y10960">
        <v>0</v>
      </c>
      <c r="Z10960">
        <v>0</v>
      </c>
      <c r="AA10960">
        <v>0</v>
      </c>
      <c r="AB10960">
        <v>2.2308766818277328</v>
      </c>
      <c r="AC10960">
        <v>0</v>
      </c>
      <c r="AD10960">
        <v>0</v>
      </c>
      <c r="AE10960">
        <v>14.811423668714299</v>
      </c>
    </row>
    <row r="10961" spans="1:31" x14ac:dyDescent="0.3">
      <c r="A10961">
        <v>2708579</v>
      </c>
      <c r="B10961">
        <v>1</v>
      </c>
      <c r="C10961" t="s">
        <v>80</v>
      </c>
      <c r="D10961" t="s">
        <v>97</v>
      </c>
      <c r="E10961" t="s">
        <v>156</v>
      </c>
      <c r="F10961" t="s">
        <v>9854</v>
      </c>
      <c r="G10961" t="s">
        <v>185</v>
      </c>
      <c r="H10961" t="s">
        <v>153</v>
      </c>
      <c r="I10961" t="s">
        <v>136</v>
      </c>
      <c r="J10961" t="s">
        <v>137</v>
      </c>
      <c r="K10961" t="s">
        <v>138</v>
      </c>
      <c r="L10961" t="s">
        <v>29596</v>
      </c>
      <c r="M10961" t="s">
        <v>29597</v>
      </c>
      <c r="N10961">
        <v>4.0316666659999996</v>
      </c>
      <c r="O10961">
        <v>0</v>
      </c>
      <c r="P10961">
        <v>163</v>
      </c>
      <c r="Q10961">
        <v>0</v>
      </c>
      <c r="R10961">
        <v>14</v>
      </c>
      <c r="S10961">
        <v>0</v>
      </c>
      <c r="T10961">
        <v>9</v>
      </c>
      <c r="U10961">
        <v>0</v>
      </c>
      <c r="V10961">
        <v>0</v>
      </c>
      <c r="W10961">
        <v>0</v>
      </c>
      <c r="X10961">
        <v>47.88579800650826</v>
      </c>
      <c r="Y10961">
        <v>0</v>
      </c>
      <c r="Z10961">
        <v>0.89736764498903498</v>
      </c>
      <c r="AA10961">
        <v>0</v>
      </c>
      <c r="AB10961">
        <v>5.0383959803537071</v>
      </c>
      <c r="AC10961">
        <v>0</v>
      </c>
      <c r="AD10961">
        <v>0</v>
      </c>
      <c r="AE10961">
        <v>53.821561631850997</v>
      </c>
    </row>
    <row r="10962" spans="1:31" x14ac:dyDescent="0.3">
      <c r="A10962">
        <v>2707454</v>
      </c>
      <c r="B10962">
        <v>1</v>
      </c>
      <c r="C10962" t="s">
        <v>80</v>
      </c>
      <c r="D10962" t="s">
        <v>95</v>
      </c>
      <c r="E10962" t="s">
        <v>161</v>
      </c>
      <c r="F10962" t="s">
        <v>19485</v>
      </c>
      <c r="G10962" t="s">
        <v>1696</v>
      </c>
      <c r="H10962" t="s">
        <v>135</v>
      </c>
      <c r="I10962" t="s">
        <v>136</v>
      </c>
      <c r="J10962" t="s">
        <v>137</v>
      </c>
      <c r="K10962" t="s">
        <v>138</v>
      </c>
      <c r="L10962" t="s">
        <v>29598</v>
      </c>
      <c r="M10962" t="s">
        <v>29599</v>
      </c>
      <c r="N10962">
        <v>3.6069444439999998</v>
      </c>
      <c r="O10962">
        <v>0</v>
      </c>
      <c r="P10962">
        <v>298</v>
      </c>
      <c r="Q10962">
        <v>0</v>
      </c>
      <c r="R10962">
        <v>0</v>
      </c>
      <c r="S10962">
        <v>0</v>
      </c>
      <c r="T10962">
        <v>15</v>
      </c>
      <c r="U10962">
        <v>0</v>
      </c>
      <c r="V10962">
        <v>0</v>
      </c>
      <c r="W10962">
        <v>0</v>
      </c>
      <c r="X10962">
        <v>186.16758858276549</v>
      </c>
      <c r="Y10962">
        <v>0</v>
      </c>
      <c r="Z10962">
        <v>0</v>
      </c>
      <c r="AA10962">
        <v>0</v>
      </c>
      <c r="AB10962">
        <v>9.3581153618709862</v>
      </c>
      <c r="AC10962">
        <v>0</v>
      </c>
      <c r="AD10962">
        <v>0</v>
      </c>
      <c r="AE10962">
        <v>195.52570394463646</v>
      </c>
    </row>
    <row r="10963" spans="1:31" x14ac:dyDescent="0.3">
      <c r="A10963">
        <v>2708344</v>
      </c>
      <c r="B10963">
        <v>1</v>
      </c>
      <c r="C10963" t="s">
        <v>80</v>
      </c>
      <c r="D10963" t="s">
        <v>96</v>
      </c>
      <c r="E10963" t="s">
        <v>161</v>
      </c>
      <c r="F10963" t="s">
        <v>29600</v>
      </c>
      <c r="G10963" t="s">
        <v>163</v>
      </c>
      <c r="H10963" t="s">
        <v>135</v>
      </c>
      <c r="I10963" t="s">
        <v>136</v>
      </c>
      <c r="J10963" t="s">
        <v>137</v>
      </c>
      <c r="K10963" t="s">
        <v>138</v>
      </c>
      <c r="L10963" t="s">
        <v>29601</v>
      </c>
      <c r="M10963" t="s">
        <v>29602</v>
      </c>
      <c r="N10963">
        <v>1.0619444440000001</v>
      </c>
      <c r="O10963">
        <v>0</v>
      </c>
      <c r="P10963">
        <v>20</v>
      </c>
      <c r="Q10963">
        <v>0</v>
      </c>
      <c r="R10963">
        <v>1</v>
      </c>
      <c r="S10963">
        <v>0</v>
      </c>
      <c r="T10963">
        <v>4</v>
      </c>
      <c r="U10963">
        <v>0</v>
      </c>
      <c r="V10963">
        <v>0</v>
      </c>
      <c r="W10963">
        <v>0</v>
      </c>
      <c r="X10963">
        <v>5.8092831878643629</v>
      </c>
      <c r="Y10963">
        <v>0</v>
      </c>
      <c r="Z10963">
        <v>0</v>
      </c>
      <c r="AA10963">
        <v>0</v>
      </c>
      <c r="AB10963">
        <v>0.39858209091090002</v>
      </c>
      <c r="AC10963">
        <v>0</v>
      </c>
      <c r="AD10963">
        <v>0</v>
      </c>
      <c r="AE10963">
        <v>6.2078652787752633</v>
      </c>
    </row>
    <row r="10964" spans="1:31" x14ac:dyDescent="0.3">
      <c r="A10964">
        <v>2707693</v>
      </c>
      <c r="B10964">
        <v>2</v>
      </c>
      <c r="C10964" t="s">
        <v>80</v>
      </c>
      <c r="D10964" t="s">
        <v>83</v>
      </c>
      <c r="E10964" t="s">
        <v>132</v>
      </c>
      <c r="F10964" t="s">
        <v>29603</v>
      </c>
      <c r="G10964" t="s">
        <v>409</v>
      </c>
      <c r="H10964" t="s">
        <v>135</v>
      </c>
      <c r="I10964" t="s">
        <v>136</v>
      </c>
      <c r="J10964" t="s">
        <v>137</v>
      </c>
      <c r="K10964" t="s">
        <v>138</v>
      </c>
      <c r="L10964" t="s">
        <v>29604</v>
      </c>
      <c r="M10964" t="s">
        <v>29605</v>
      </c>
      <c r="N10964">
        <v>1.5591666660000001</v>
      </c>
      <c r="O10964">
        <v>0</v>
      </c>
      <c r="P10964">
        <v>0</v>
      </c>
      <c r="Q10964">
        <v>0</v>
      </c>
      <c r="R10964">
        <v>1</v>
      </c>
      <c r="S10964">
        <v>0</v>
      </c>
      <c r="T10964">
        <v>159</v>
      </c>
      <c r="U10964">
        <v>0</v>
      </c>
      <c r="V10964">
        <v>0</v>
      </c>
      <c r="W10964">
        <v>0</v>
      </c>
      <c r="X10964">
        <v>0</v>
      </c>
      <c r="Y10964">
        <v>0</v>
      </c>
      <c r="Z10964">
        <v>0.24114061098761333</v>
      </c>
      <c r="AA10964">
        <v>0</v>
      </c>
      <c r="AB10964">
        <v>140.76110869825877</v>
      </c>
      <c r="AC10964">
        <v>0</v>
      </c>
      <c r="AD10964">
        <v>0</v>
      </c>
      <c r="AE10964">
        <v>141.00224930924637</v>
      </c>
    </row>
    <row r="10965" spans="1:31" x14ac:dyDescent="0.3">
      <c r="A10965">
        <v>2708281</v>
      </c>
      <c r="B10965">
        <v>1</v>
      </c>
      <c r="C10965" t="s">
        <v>80</v>
      </c>
      <c r="D10965" t="s">
        <v>108</v>
      </c>
      <c r="E10965" t="s">
        <v>161</v>
      </c>
      <c r="F10965" t="s">
        <v>12914</v>
      </c>
      <c r="G10965" t="s">
        <v>163</v>
      </c>
      <c r="H10965" t="s">
        <v>135</v>
      </c>
      <c r="I10965" t="s">
        <v>136</v>
      </c>
      <c r="J10965" t="s">
        <v>137</v>
      </c>
      <c r="K10965" t="s">
        <v>138</v>
      </c>
      <c r="L10965" t="s">
        <v>29606</v>
      </c>
      <c r="M10965" t="s">
        <v>29607</v>
      </c>
      <c r="N10965">
        <v>4.6972222219999997</v>
      </c>
      <c r="O10965">
        <v>0</v>
      </c>
      <c r="P10965">
        <v>11</v>
      </c>
      <c r="Q10965">
        <v>0</v>
      </c>
      <c r="R10965">
        <v>4</v>
      </c>
      <c r="S10965">
        <v>0</v>
      </c>
      <c r="T10965">
        <v>2</v>
      </c>
      <c r="U10965">
        <v>0</v>
      </c>
      <c r="V10965">
        <v>0</v>
      </c>
      <c r="W10965">
        <v>0</v>
      </c>
      <c r="X10965">
        <v>7.2453233669906245</v>
      </c>
      <c r="Y10965">
        <v>0</v>
      </c>
      <c r="Z10965">
        <v>2.2789487047033052</v>
      </c>
      <c r="AA10965">
        <v>0</v>
      </c>
      <c r="AB10965">
        <v>0.84701038038688747</v>
      </c>
      <c r="AC10965">
        <v>0</v>
      </c>
      <c r="AD10965">
        <v>0</v>
      </c>
      <c r="AE10965">
        <v>10.371282452080816</v>
      </c>
    </row>
    <row r="10966" spans="1:31" x14ac:dyDescent="0.3">
      <c r="A10966">
        <v>2708352</v>
      </c>
      <c r="B10966">
        <v>2</v>
      </c>
      <c r="C10966" t="s">
        <v>81</v>
      </c>
      <c r="D10966" t="s">
        <v>118</v>
      </c>
      <c r="E10966" t="s">
        <v>132</v>
      </c>
      <c r="F10966" t="s">
        <v>29608</v>
      </c>
      <c r="G10966" t="s">
        <v>409</v>
      </c>
      <c r="H10966" t="s">
        <v>135</v>
      </c>
      <c r="I10966" t="s">
        <v>136</v>
      </c>
      <c r="J10966" t="s">
        <v>137</v>
      </c>
      <c r="K10966" t="s">
        <v>138</v>
      </c>
      <c r="L10966" t="s">
        <v>29609</v>
      </c>
      <c r="M10966" t="s">
        <v>29610</v>
      </c>
      <c r="N10966">
        <v>0.95888888800000005</v>
      </c>
      <c r="O10966">
        <v>0</v>
      </c>
      <c r="P10966">
        <v>9</v>
      </c>
      <c r="Q10966">
        <v>0</v>
      </c>
      <c r="R10966">
        <v>3</v>
      </c>
      <c r="S10966">
        <v>0</v>
      </c>
      <c r="T10966">
        <v>7</v>
      </c>
      <c r="U10966">
        <v>0</v>
      </c>
      <c r="V10966">
        <v>0</v>
      </c>
      <c r="W10966">
        <v>0</v>
      </c>
      <c r="X10966">
        <v>6.8998739031960348</v>
      </c>
      <c r="Y10966">
        <v>0</v>
      </c>
      <c r="Z10966">
        <v>0.6898029248208235</v>
      </c>
      <c r="AA10966">
        <v>0</v>
      </c>
      <c r="AB10966">
        <v>3.2659107744585234</v>
      </c>
      <c r="AC10966">
        <v>0</v>
      </c>
      <c r="AD10966">
        <v>0</v>
      </c>
      <c r="AE10966">
        <v>10.855587602475381</v>
      </c>
    </row>
    <row r="10967" spans="1:31" x14ac:dyDescent="0.3">
      <c r="A10967">
        <v>2708138</v>
      </c>
      <c r="B10967">
        <v>1</v>
      </c>
      <c r="C10967" t="s">
        <v>81</v>
      </c>
      <c r="D10967" t="s">
        <v>122</v>
      </c>
      <c r="E10967" t="s">
        <v>213</v>
      </c>
      <c r="F10967" t="s">
        <v>29611</v>
      </c>
      <c r="G10967" t="s">
        <v>2306</v>
      </c>
      <c r="H10967" t="s">
        <v>153</v>
      </c>
      <c r="I10967" t="s">
        <v>136</v>
      </c>
      <c r="J10967" t="s">
        <v>137</v>
      </c>
      <c r="K10967" t="s">
        <v>138</v>
      </c>
      <c r="L10967" t="s">
        <v>29612</v>
      </c>
      <c r="M10967" t="s">
        <v>29613</v>
      </c>
      <c r="N10967">
        <v>0.70861111099999996</v>
      </c>
      <c r="O10967">
        <v>0</v>
      </c>
      <c r="P10967">
        <v>940</v>
      </c>
      <c r="Q10967">
        <v>0</v>
      </c>
      <c r="R10967">
        <v>8</v>
      </c>
      <c r="S10967">
        <v>2</v>
      </c>
      <c r="T10967">
        <v>113</v>
      </c>
      <c r="U10967">
        <v>0</v>
      </c>
      <c r="V10967">
        <v>1</v>
      </c>
      <c r="W10967">
        <v>0</v>
      </c>
      <c r="X10967">
        <v>116.5810063590138</v>
      </c>
      <c r="Y10967">
        <v>0</v>
      </c>
      <c r="Z10967">
        <v>2.0477997950970179</v>
      </c>
      <c r="AA10967">
        <v>61.367757403118802</v>
      </c>
      <c r="AB10967">
        <v>42.661497106556787</v>
      </c>
      <c r="AC10967">
        <v>0</v>
      </c>
      <c r="AD10967">
        <v>27.821892633891316</v>
      </c>
      <c r="AE10967">
        <v>250.47995329767772</v>
      </c>
    </row>
    <row r="10968" spans="1:31" x14ac:dyDescent="0.3">
      <c r="A10968">
        <v>2707989</v>
      </c>
      <c r="B10968">
        <v>1</v>
      </c>
      <c r="C10968" t="s">
        <v>80</v>
      </c>
      <c r="D10968" t="s">
        <v>110</v>
      </c>
      <c r="E10968" t="s">
        <v>150</v>
      </c>
      <c r="F10968" t="s">
        <v>29614</v>
      </c>
      <c r="G10968" t="s">
        <v>158</v>
      </c>
      <c r="H10968" t="s">
        <v>153</v>
      </c>
      <c r="I10968" t="s">
        <v>136</v>
      </c>
      <c r="J10968" t="s">
        <v>3</v>
      </c>
      <c r="K10968" t="s">
        <v>138</v>
      </c>
      <c r="L10968" t="s">
        <v>29615</v>
      </c>
      <c r="M10968" t="s">
        <v>29293</v>
      </c>
      <c r="N10968">
        <v>1.4286111109999999</v>
      </c>
      <c r="O10968">
        <v>0</v>
      </c>
      <c r="P10968">
        <v>1935</v>
      </c>
      <c r="Q10968">
        <v>0</v>
      </c>
      <c r="R10968">
        <v>0</v>
      </c>
      <c r="S10968">
        <v>0</v>
      </c>
      <c r="T10968">
        <v>266</v>
      </c>
      <c r="U10968">
        <v>0</v>
      </c>
      <c r="V10968">
        <v>0</v>
      </c>
      <c r="W10968">
        <v>0</v>
      </c>
      <c r="X10968">
        <v>642.95950781480462</v>
      </c>
      <c r="Y10968">
        <v>0</v>
      </c>
      <c r="Z10968">
        <v>0</v>
      </c>
      <c r="AA10968">
        <v>0</v>
      </c>
      <c r="AB10968">
        <v>240.81916578901837</v>
      </c>
      <c r="AC10968">
        <v>0</v>
      </c>
      <c r="AD10968">
        <v>0</v>
      </c>
      <c r="AE10968">
        <v>883.77867360382299</v>
      </c>
    </row>
    <row r="10969" spans="1:31" x14ac:dyDescent="0.3">
      <c r="A10969">
        <v>2708536</v>
      </c>
      <c r="B10969">
        <v>1</v>
      </c>
      <c r="C10969" t="s">
        <v>80</v>
      </c>
      <c r="D10969" t="s">
        <v>105</v>
      </c>
      <c r="E10969" t="s">
        <v>156</v>
      </c>
      <c r="F10969" t="s">
        <v>29616</v>
      </c>
      <c r="G10969" t="s">
        <v>185</v>
      </c>
      <c r="H10969" t="s">
        <v>153</v>
      </c>
      <c r="I10969" t="s">
        <v>136</v>
      </c>
      <c r="J10969" t="s">
        <v>137</v>
      </c>
      <c r="K10969" t="s">
        <v>138</v>
      </c>
      <c r="L10969" t="s">
        <v>29617</v>
      </c>
      <c r="M10969" t="s">
        <v>29618</v>
      </c>
      <c r="N10969">
        <v>3.9202777769999999</v>
      </c>
      <c r="O10969">
        <v>0</v>
      </c>
      <c r="P10969">
        <v>301</v>
      </c>
      <c r="Q10969">
        <v>1</v>
      </c>
      <c r="R10969">
        <v>14</v>
      </c>
      <c r="S10969">
        <v>0</v>
      </c>
      <c r="T10969">
        <v>36</v>
      </c>
      <c r="U10969">
        <v>0</v>
      </c>
      <c r="V10969">
        <v>0</v>
      </c>
      <c r="W10969">
        <v>0</v>
      </c>
      <c r="X10969">
        <v>170.32104766510068</v>
      </c>
      <c r="Y10969">
        <v>6.8527605144340971</v>
      </c>
      <c r="Z10969">
        <v>4.0458661868852666</v>
      </c>
      <c r="AA10969">
        <v>0</v>
      </c>
      <c r="AB10969">
        <v>55.326249778204371</v>
      </c>
      <c r="AC10969">
        <v>0</v>
      </c>
      <c r="AD10969">
        <v>0</v>
      </c>
      <c r="AE10969">
        <v>236.54592414462439</v>
      </c>
    </row>
    <row r="10970" spans="1:31" x14ac:dyDescent="0.3">
      <c r="A10970">
        <v>2708038</v>
      </c>
      <c r="B10970">
        <v>1</v>
      </c>
      <c r="C10970" t="s">
        <v>81</v>
      </c>
      <c r="D10970" t="s">
        <v>115</v>
      </c>
      <c r="E10970" t="s">
        <v>161</v>
      </c>
      <c r="F10970" t="s">
        <v>29619</v>
      </c>
      <c r="G10970" t="s">
        <v>163</v>
      </c>
      <c r="H10970" t="s">
        <v>135</v>
      </c>
      <c r="I10970" t="s">
        <v>136</v>
      </c>
      <c r="J10970" t="s">
        <v>137</v>
      </c>
      <c r="K10970" t="s">
        <v>138</v>
      </c>
      <c r="L10970" t="s">
        <v>29620</v>
      </c>
      <c r="M10970" t="s">
        <v>29621</v>
      </c>
      <c r="N10970">
        <v>2.210555555</v>
      </c>
      <c r="O10970">
        <v>0</v>
      </c>
      <c r="P10970">
        <v>57</v>
      </c>
      <c r="Q10970">
        <v>0</v>
      </c>
      <c r="R10970">
        <v>0</v>
      </c>
      <c r="S10970">
        <v>0</v>
      </c>
      <c r="T10970">
        <v>3</v>
      </c>
      <c r="U10970">
        <v>0</v>
      </c>
      <c r="V10970">
        <v>0</v>
      </c>
      <c r="W10970">
        <v>0</v>
      </c>
      <c r="X10970">
        <v>8.6774823549851163</v>
      </c>
      <c r="Y10970">
        <v>0</v>
      </c>
      <c r="Z10970">
        <v>0</v>
      </c>
      <c r="AA10970">
        <v>0</v>
      </c>
      <c r="AB10970">
        <v>2.1629115530249999E-3</v>
      </c>
      <c r="AC10970">
        <v>0</v>
      </c>
      <c r="AD10970">
        <v>0</v>
      </c>
      <c r="AE10970">
        <v>8.6796452665381416</v>
      </c>
    </row>
    <row r="10971" spans="1:31" x14ac:dyDescent="0.3">
      <c r="A10971">
        <v>2707597</v>
      </c>
      <c r="B10971">
        <v>1</v>
      </c>
      <c r="C10971" t="s">
        <v>80</v>
      </c>
      <c r="D10971" t="s">
        <v>111</v>
      </c>
      <c r="E10971" t="s">
        <v>132</v>
      </c>
      <c r="F10971" t="s">
        <v>6722</v>
      </c>
      <c r="G10971" t="s">
        <v>209</v>
      </c>
      <c r="H10971" t="s">
        <v>135</v>
      </c>
      <c r="I10971" t="s">
        <v>136</v>
      </c>
      <c r="J10971" t="s">
        <v>137</v>
      </c>
      <c r="K10971" t="s">
        <v>210</v>
      </c>
      <c r="L10971" t="s">
        <v>29622</v>
      </c>
      <c r="M10971" t="s">
        <v>29623</v>
      </c>
      <c r="N10971">
        <v>7.398055555</v>
      </c>
      <c r="O10971">
        <v>0</v>
      </c>
      <c r="P10971">
        <v>7</v>
      </c>
      <c r="Q10971">
        <v>0</v>
      </c>
      <c r="R10971">
        <v>1</v>
      </c>
      <c r="S10971">
        <v>0</v>
      </c>
      <c r="T10971">
        <v>6</v>
      </c>
      <c r="U10971">
        <v>0</v>
      </c>
      <c r="V10971">
        <v>0</v>
      </c>
      <c r="W10971">
        <v>0</v>
      </c>
      <c r="X10971">
        <v>153.78784865346995</v>
      </c>
      <c r="Y10971">
        <v>0</v>
      </c>
      <c r="Z10971">
        <v>0.98827000099766249</v>
      </c>
      <c r="AA10971">
        <v>0</v>
      </c>
      <c r="AB10971">
        <v>86.458963585365439</v>
      </c>
      <c r="AC10971">
        <v>0</v>
      </c>
      <c r="AD10971">
        <v>0</v>
      </c>
      <c r="AE10971">
        <v>241.23508223983305</v>
      </c>
    </row>
    <row r="10972" spans="1:31" x14ac:dyDescent="0.3">
      <c r="A10972">
        <v>2707846</v>
      </c>
      <c r="B10972">
        <v>1</v>
      </c>
      <c r="C10972" t="s">
        <v>81</v>
      </c>
      <c r="D10972" t="s">
        <v>123</v>
      </c>
      <c r="E10972" t="s">
        <v>161</v>
      </c>
      <c r="F10972" t="s">
        <v>29624</v>
      </c>
      <c r="G10972" t="s">
        <v>163</v>
      </c>
      <c r="H10972" t="s">
        <v>135</v>
      </c>
      <c r="I10972" t="s">
        <v>136</v>
      </c>
      <c r="J10972" t="s">
        <v>137</v>
      </c>
      <c r="K10972" t="s">
        <v>138</v>
      </c>
      <c r="L10972" t="s">
        <v>29625</v>
      </c>
      <c r="M10972" t="s">
        <v>29626</v>
      </c>
      <c r="N10972">
        <v>1.3833333329999999</v>
      </c>
      <c r="O10972">
        <v>0</v>
      </c>
      <c r="P10972">
        <v>28</v>
      </c>
      <c r="Q10972">
        <v>0</v>
      </c>
      <c r="R10972">
        <v>0</v>
      </c>
      <c r="S10972">
        <v>0</v>
      </c>
      <c r="T10972">
        <v>0</v>
      </c>
      <c r="U10972">
        <v>0</v>
      </c>
      <c r="V10972">
        <v>0</v>
      </c>
      <c r="W10972">
        <v>0</v>
      </c>
      <c r="X10972">
        <v>6.2978927761339021</v>
      </c>
      <c r="Y10972">
        <v>0</v>
      </c>
      <c r="Z10972">
        <v>0</v>
      </c>
      <c r="AA10972">
        <v>0</v>
      </c>
      <c r="AB10972">
        <v>0</v>
      </c>
      <c r="AC10972">
        <v>0</v>
      </c>
      <c r="AD10972">
        <v>0</v>
      </c>
      <c r="AE10972">
        <v>6.2978927761339021</v>
      </c>
    </row>
    <row r="10973" spans="1:31" x14ac:dyDescent="0.3">
      <c r="A10973">
        <v>2707746</v>
      </c>
      <c r="B10973">
        <v>1</v>
      </c>
      <c r="C10973" t="s">
        <v>80</v>
      </c>
      <c r="D10973" t="s">
        <v>82</v>
      </c>
      <c r="E10973" t="s">
        <v>145</v>
      </c>
      <c r="F10973" t="s">
        <v>29627</v>
      </c>
      <c r="G10973" t="s">
        <v>147</v>
      </c>
      <c r="H10973" t="s">
        <v>135</v>
      </c>
      <c r="I10973" t="s">
        <v>136</v>
      </c>
      <c r="J10973" t="s">
        <v>137</v>
      </c>
      <c r="K10973" t="s">
        <v>138</v>
      </c>
      <c r="L10973" t="s">
        <v>29628</v>
      </c>
      <c r="M10973" t="s">
        <v>29629</v>
      </c>
      <c r="N10973">
        <v>2.1119444440000001</v>
      </c>
      <c r="O10973">
        <v>0</v>
      </c>
      <c r="P10973">
        <v>6</v>
      </c>
      <c r="Q10973">
        <v>0</v>
      </c>
      <c r="R10973">
        <v>0</v>
      </c>
      <c r="S10973">
        <v>0</v>
      </c>
      <c r="T10973">
        <v>4</v>
      </c>
      <c r="U10973">
        <v>0</v>
      </c>
      <c r="V10973">
        <v>0</v>
      </c>
      <c r="W10973">
        <v>0</v>
      </c>
      <c r="X10973">
        <v>3.9502871765873033</v>
      </c>
      <c r="Y10973">
        <v>0</v>
      </c>
      <c r="Z10973">
        <v>0</v>
      </c>
      <c r="AA10973">
        <v>0</v>
      </c>
      <c r="AB10973">
        <v>6.2893005537484648</v>
      </c>
      <c r="AC10973">
        <v>0</v>
      </c>
      <c r="AD10973">
        <v>0</v>
      </c>
      <c r="AE10973">
        <v>10.239587730335767</v>
      </c>
    </row>
    <row r="10974" spans="1:31" x14ac:dyDescent="0.3">
      <c r="A10974">
        <v>2708287</v>
      </c>
      <c r="B10974">
        <v>1</v>
      </c>
      <c r="C10974" t="s">
        <v>81</v>
      </c>
      <c r="D10974" t="s">
        <v>115</v>
      </c>
      <c r="E10974" t="s">
        <v>132</v>
      </c>
      <c r="F10974" t="s">
        <v>4072</v>
      </c>
      <c r="G10974" t="s">
        <v>163</v>
      </c>
      <c r="H10974" t="s">
        <v>135</v>
      </c>
      <c r="I10974" t="s">
        <v>136</v>
      </c>
      <c r="J10974" t="s">
        <v>137</v>
      </c>
      <c r="K10974" t="s">
        <v>138</v>
      </c>
      <c r="L10974" t="s">
        <v>29630</v>
      </c>
      <c r="M10974" t="s">
        <v>29631</v>
      </c>
      <c r="N10974">
        <v>1.861111111</v>
      </c>
      <c r="O10974">
        <v>0</v>
      </c>
      <c r="P10974">
        <v>39</v>
      </c>
      <c r="Q10974">
        <v>0</v>
      </c>
      <c r="R10974">
        <v>34</v>
      </c>
      <c r="S10974">
        <v>0</v>
      </c>
      <c r="T10974">
        <v>0</v>
      </c>
      <c r="U10974">
        <v>0</v>
      </c>
      <c r="V10974">
        <v>0</v>
      </c>
      <c r="W10974">
        <v>0</v>
      </c>
      <c r="X10974">
        <v>0.46633401675000002</v>
      </c>
      <c r="Y10974">
        <v>0</v>
      </c>
      <c r="Z10974">
        <v>0.39119368341825</v>
      </c>
      <c r="AA10974">
        <v>0</v>
      </c>
      <c r="AB10974">
        <v>0</v>
      </c>
      <c r="AC10974">
        <v>0</v>
      </c>
      <c r="AD10974">
        <v>0</v>
      </c>
      <c r="AE10974">
        <v>0.85752770016824997</v>
      </c>
    </row>
    <row r="10975" spans="1:31" x14ac:dyDescent="0.3">
      <c r="A10975">
        <v>2708147</v>
      </c>
      <c r="B10975">
        <v>1</v>
      </c>
      <c r="C10975" t="s">
        <v>80</v>
      </c>
      <c r="D10975" t="s">
        <v>98</v>
      </c>
      <c r="E10975" t="s">
        <v>161</v>
      </c>
      <c r="F10975" t="s">
        <v>29632</v>
      </c>
      <c r="G10975" t="s">
        <v>163</v>
      </c>
      <c r="H10975" t="s">
        <v>135</v>
      </c>
      <c r="I10975" t="s">
        <v>136</v>
      </c>
      <c r="J10975" t="s">
        <v>137</v>
      </c>
      <c r="K10975" t="s">
        <v>138</v>
      </c>
      <c r="L10975" t="s">
        <v>29633</v>
      </c>
      <c r="M10975" t="s">
        <v>29634</v>
      </c>
      <c r="N10975">
        <v>1.509166666</v>
      </c>
      <c r="O10975">
        <v>0</v>
      </c>
      <c r="P10975">
        <v>5</v>
      </c>
      <c r="Q10975">
        <v>0</v>
      </c>
      <c r="R10975">
        <v>3</v>
      </c>
      <c r="S10975">
        <v>0</v>
      </c>
      <c r="T10975">
        <v>2</v>
      </c>
      <c r="U10975">
        <v>0</v>
      </c>
      <c r="V10975">
        <v>0</v>
      </c>
      <c r="W10975">
        <v>0</v>
      </c>
      <c r="X10975">
        <v>1.8032005603463599</v>
      </c>
      <c r="Y10975">
        <v>0</v>
      </c>
      <c r="Z10975">
        <v>2.6516690714082802</v>
      </c>
      <c r="AA10975">
        <v>0</v>
      </c>
      <c r="AB10975">
        <v>0.47194061746260008</v>
      </c>
      <c r="AC10975">
        <v>0</v>
      </c>
      <c r="AD10975">
        <v>0</v>
      </c>
      <c r="AE10975">
        <v>4.9268102492172403</v>
      </c>
    </row>
    <row r="10976" spans="1:31" x14ac:dyDescent="0.3">
      <c r="A10976">
        <v>2708479</v>
      </c>
      <c r="B10976">
        <v>1</v>
      </c>
      <c r="C10976" t="s">
        <v>81</v>
      </c>
      <c r="D10976" t="s">
        <v>119</v>
      </c>
      <c r="E10976" t="s">
        <v>161</v>
      </c>
      <c r="F10976" t="s">
        <v>16249</v>
      </c>
      <c r="G10976" t="s">
        <v>163</v>
      </c>
      <c r="H10976" t="s">
        <v>135</v>
      </c>
      <c r="I10976" t="s">
        <v>136</v>
      </c>
      <c r="J10976" t="s">
        <v>137</v>
      </c>
      <c r="K10976" t="s">
        <v>138</v>
      </c>
      <c r="L10976" t="s">
        <v>29635</v>
      </c>
      <c r="M10976" t="s">
        <v>29636</v>
      </c>
      <c r="N10976">
        <v>1.176666666</v>
      </c>
      <c r="O10976">
        <v>0</v>
      </c>
      <c r="P10976">
        <v>16</v>
      </c>
      <c r="Q10976">
        <v>0</v>
      </c>
      <c r="R10976">
        <v>2</v>
      </c>
      <c r="S10976">
        <v>0</v>
      </c>
      <c r="T10976">
        <v>0</v>
      </c>
      <c r="U10976">
        <v>0</v>
      </c>
      <c r="V10976">
        <v>0</v>
      </c>
      <c r="W10976">
        <v>0</v>
      </c>
      <c r="X10976">
        <v>1.533158480777588</v>
      </c>
      <c r="Y10976">
        <v>0</v>
      </c>
      <c r="Z10976">
        <v>0.61025960542308255</v>
      </c>
      <c r="AA10976">
        <v>0</v>
      </c>
      <c r="AB10976">
        <v>0</v>
      </c>
      <c r="AC10976">
        <v>0</v>
      </c>
      <c r="AD10976">
        <v>0</v>
      </c>
      <c r="AE10976">
        <v>2.1434180862006706</v>
      </c>
    </row>
    <row r="10977" spans="1:31" x14ac:dyDescent="0.3">
      <c r="A10977">
        <v>2707792</v>
      </c>
      <c r="B10977">
        <v>1</v>
      </c>
      <c r="C10977" t="s">
        <v>80</v>
      </c>
      <c r="D10977" t="s">
        <v>83</v>
      </c>
      <c r="E10977" t="s">
        <v>161</v>
      </c>
      <c r="F10977" t="s">
        <v>29637</v>
      </c>
      <c r="G10977" t="s">
        <v>163</v>
      </c>
      <c r="H10977" t="s">
        <v>135</v>
      </c>
      <c r="I10977" t="s">
        <v>136</v>
      </c>
      <c r="J10977" t="s">
        <v>137</v>
      </c>
      <c r="K10977" t="s">
        <v>138</v>
      </c>
      <c r="L10977" t="s">
        <v>29638</v>
      </c>
      <c r="M10977" t="s">
        <v>29639</v>
      </c>
      <c r="N10977">
        <v>2.3191666660000001</v>
      </c>
      <c r="O10977">
        <v>0</v>
      </c>
      <c r="P10977">
        <v>222</v>
      </c>
      <c r="Q10977">
        <v>0</v>
      </c>
      <c r="R10977">
        <v>0</v>
      </c>
      <c r="S10977">
        <v>0</v>
      </c>
      <c r="T10977">
        <v>18</v>
      </c>
      <c r="U10977">
        <v>0</v>
      </c>
      <c r="V10977">
        <v>0</v>
      </c>
      <c r="W10977">
        <v>0</v>
      </c>
      <c r="X10977">
        <v>115.90164836264057</v>
      </c>
      <c r="Y10977">
        <v>0</v>
      </c>
      <c r="Z10977">
        <v>0</v>
      </c>
      <c r="AA10977">
        <v>0</v>
      </c>
      <c r="AB10977">
        <v>30.967347531349553</v>
      </c>
      <c r="AC10977">
        <v>0</v>
      </c>
      <c r="AD10977">
        <v>0</v>
      </c>
      <c r="AE10977">
        <v>146.86899589399013</v>
      </c>
    </row>
    <row r="10978" spans="1:31" x14ac:dyDescent="0.3">
      <c r="A10978">
        <v>2708456</v>
      </c>
      <c r="B10978">
        <v>1</v>
      </c>
      <c r="C10978" t="s">
        <v>80</v>
      </c>
      <c r="D10978" t="s">
        <v>108</v>
      </c>
      <c r="E10978" t="s">
        <v>161</v>
      </c>
      <c r="F10978" t="s">
        <v>29640</v>
      </c>
      <c r="G10978" t="s">
        <v>163</v>
      </c>
      <c r="H10978" t="s">
        <v>135</v>
      </c>
      <c r="I10978" t="s">
        <v>136</v>
      </c>
      <c r="J10978" t="s">
        <v>137</v>
      </c>
      <c r="K10978" t="s">
        <v>138</v>
      </c>
      <c r="L10978" t="s">
        <v>29641</v>
      </c>
      <c r="M10978" t="s">
        <v>29642</v>
      </c>
      <c r="N10978">
        <v>3.0011111110000002</v>
      </c>
      <c r="O10978">
        <v>0</v>
      </c>
      <c r="P10978">
        <v>7</v>
      </c>
      <c r="Q10978">
        <v>0</v>
      </c>
      <c r="R10978">
        <v>0</v>
      </c>
      <c r="S10978">
        <v>0</v>
      </c>
      <c r="T10978">
        <v>1</v>
      </c>
      <c r="U10978">
        <v>0</v>
      </c>
      <c r="V10978">
        <v>0</v>
      </c>
      <c r="W10978">
        <v>0</v>
      </c>
      <c r="X10978">
        <v>2.668542513748422</v>
      </c>
      <c r="Y10978">
        <v>0</v>
      </c>
      <c r="Z10978">
        <v>0</v>
      </c>
      <c r="AA10978">
        <v>0</v>
      </c>
      <c r="AB10978">
        <v>0.7320835191760301</v>
      </c>
      <c r="AC10978">
        <v>0</v>
      </c>
      <c r="AD10978">
        <v>0</v>
      </c>
      <c r="AE10978">
        <v>3.400626032924452</v>
      </c>
    </row>
    <row r="10979" spans="1:31" x14ac:dyDescent="0.3">
      <c r="A10979">
        <v>2708502</v>
      </c>
      <c r="B10979">
        <v>1</v>
      </c>
      <c r="C10979" t="s">
        <v>80</v>
      </c>
      <c r="D10979" t="s">
        <v>101</v>
      </c>
      <c r="E10979" t="s">
        <v>213</v>
      </c>
      <c r="F10979" t="s">
        <v>6387</v>
      </c>
      <c r="G10979" t="s">
        <v>152</v>
      </c>
      <c r="H10979" t="s">
        <v>153</v>
      </c>
      <c r="I10979" t="s">
        <v>136</v>
      </c>
      <c r="J10979" t="s">
        <v>137</v>
      </c>
      <c r="K10979" t="s">
        <v>138</v>
      </c>
      <c r="L10979" t="s">
        <v>29643</v>
      </c>
      <c r="M10979" t="s">
        <v>29644</v>
      </c>
      <c r="N10979">
        <v>0.81</v>
      </c>
      <c r="O10979">
        <v>24</v>
      </c>
      <c r="P10979">
        <v>5120</v>
      </c>
      <c r="Q10979">
        <v>24</v>
      </c>
      <c r="R10979">
        <v>140</v>
      </c>
      <c r="S10979">
        <v>55</v>
      </c>
      <c r="T10979">
        <v>592</v>
      </c>
      <c r="U10979">
        <v>6</v>
      </c>
      <c r="V10979">
        <v>1</v>
      </c>
      <c r="W10979">
        <v>5.8785538876455634</v>
      </c>
      <c r="X10979">
        <v>958.61589144951063</v>
      </c>
      <c r="Y10979">
        <v>89.317085555472843</v>
      </c>
      <c r="Z10979">
        <v>20.962424576677702</v>
      </c>
      <c r="AA10979">
        <v>303.02531733440787</v>
      </c>
      <c r="AB10979">
        <v>291.31069792832608</v>
      </c>
      <c r="AC10979">
        <v>55.644907180568332</v>
      </c>
      <c r="AD10979">
        <v>0</v>
      </c>
      <c r="AE10979">
        <v>1724.7548779126089</v>
      </c>
    </row>
    <row r="10980" spans="1:31" x14ac:dyDescent="0.3">
      <c r="A10980">
        <v>2708170</v>
      </c>
      <c r="B10980">
        <v>1</v>
      </c>
      <c r="C10980" t="s">
        <v>80</v>
      </c>
      <c r="D10980" t="s">
        <v>107</v>
      </c>
      <c r="E10980" t="s">
        <v>145</v>
      </c>
      <c r="F10980" t="s">
        <v>29645</v>
      </c>
      <c r="G10980" t="s">
        <v>147</v>
      </c>
      <c r="H10980" t="s">
        <v>135</v>
      </c>
      <c r="I10980" t="s">
        <v>136</v>
      </c>
      <c r="J10980" t="s">
        <v>137</v>
      </c>
      <c r="K10980" t="s">
        <v>138</v>
      </c>
      <c r="L10980" t="s">
        <v>29646</v>
      </c>
      <c r="M10980" t="s">
        <v>29647</v>
      </c>
      <c r="N10980">
        <v>4.9641666659999997</v>
      </c>
      <c r="O10980">
        <v>0</v>
      </c>
      <c r="P10980">
        <v>1</v>
      </c>
      <c r="Q10980">
        <v>0</v>
      </c>
      <c r="R10980">
        <v>0</v>
      </c>
      <c r="S10980">
        <v>0</v>
      </c>
      <c r="T10980">
        <v>0</v>
      </c>
      <c r="U10980">
        <v>0</v>
      </c>
      <c r="V10980">
        <v>0</v>
      </c>
      <c r="W10980">
        <v>0</v>
      </c>
      <c r="X10980">
        <v>1.07800619306</v>
      </c>
      <c r="Y10980">
        <v>0</v>
      </c>
      <c r="Z10980">
        <v>0</v>
      </c>
      <c r="AA10980">
        <v>0</v>
      </c>
      <c r="AB10980">
        <v>0</v>
      </c>
      <c r="AC10980">
        <v>0</v>
      </c>
      <c r="AD10980">
        <v>0</v>
      </c>
      <c r="AE10980">
        <v>1.07800619306</v>
      </c>
    </row>
    <row r="10981" spans="1:31" x14ac:dyDescent="0.3">
      <c r="A10981">
        <v>2708642</v>
      </c>
      <c r="B10981">
        <v>1</v>
      </c>
      <c r="C10981" t="s">
        <v>80</v>
      </c>
      <c r="D10981" t="s">
        <v>100</v>
      </c>
      <c r="E10981" t="s">
        <v>150</v>
      </c>
      <c r="F10981" t="s">
        <v>29648</v>
      </c>
      <c r="G10981" t="s">
        <v>152</v>
      </c>
      <c r="H10981" t="s">
        <v>153</v>
      </c>
      <c r="I10981" t="s">
        <v>490</v>
      </c>
      <c r="J10981" t="s">
        <v>137</v>
      </c>
      <c r="K10981" t="s">
        <v>138</v>
      </c>
      <c r="L10981" t="s">
        <v>29649</v>
      </c>
      <c r="M10981" t="s">
        <v>29650</v>
      </c>
      <c r="N10981">
        <v>2.5000000000000001E-2</v>
      </c>
      <c r="O10981">
        <v>0</v>
      </c>
      <c r="P10981">
        <v>5039</v>
      </c>
      <c r="Q10981">
        <v>3</v>
      </c>
      <c r="R10981">
        <v>155</v>
      </c>
      <c r="S10981">
        <v>20</v>
      </c>
      <c r="T10981">
        <v>1059</v>
      </c>
      <c r="U10981">
        <v>2</v>
      </c>
      <c r="V10981">
        <v>1</v>
      </c>
      <c r="W10981">
        <v>0</v>
      </c>
      <c r="X10981">
        <v>27.631866887163135</v>
      </c>
      <c r="Y10981">
        <v>0.1512862922622</v>
      </c>
      <c r="Z10981">
        <v>1.6593280026985509</v>
      </c>
      <c r="AA10981">
        <v>5.20293198380985</v>
      </c>
      <c r="AB10981">
        <v>15.478197820964944</v>
      </c>
      <c r="AC10981">
        <v>5.2081102870166252</v>
      </c>
      <c r="AD10981">
        <v>0.35762567555700009</v>
      </c>
      <c r="AE10981">
        <v>55.689346949472302</v>
      </c>
    </row>
    <row r="10982" spans="1:31" x14ac:dyDescent="0.3">
      <c r="A10982">
        <v>2707978</v>
      </c>
      <c r="B10982">
        <v>1</v>
      </c>
      <c r="C10982" t="s">
        <v>81</v>
      </c>
      <c r="D10982" t="s">
        <v>120</v>
      </c>
      <c r="E10982" t="s">
        <v>213</v>
      </c>
      <c r="F10982" t="s">
        <v>20645</v>
      </c>
      <c r="G10982" t="s">
        <v>152</v>
      </c>
      <c r="H10982" t="s">
        <v>153</v>
      </c>
      <c r="I10982" t="s">
        <v>136</v>
      </c>
      <c r="J10982" t="s">
        <v>137</v>
      </c>
      <c r="K10982" t="s">
        <v>138</v>
      </c>
      <c r="L10982" t="s">
        <v>29651</v>
      </c>
      <c r="M10982" t="s">
        <v>29652</v>
      </c>
      <c r="N10982">
        <v>2.108333333</v>
      </c>
      <c r="O10982">
        <v>0</v>
      </c>
      <c r="P10982">
        <v>525</v>
      </c>
      <c r="Q10982">
        <v>32</v>
      </c>
      <c r="R10982">
        <v>54</v>
      </c>
      <c r="S10982">
        <v>4</v>
      </c>
      <c r="T10982">
        <v>34</v>
      </c>
      <c r="U10982">
        <v>0</v>
      </c>
      <c r="V10982">
        <v>1</v>
      </c>
      <c r="W10982">
        <v>0</v>
      </c>
      <c r="X10982">
        <v>260.63087036140894</v>
      </c>
      <c r="Y10982">
        <v>162.03664108822556</v>
      </c>
      <c r="Z10982">
        <v>32.868600374045833</v>
      </c>
      <c r="AA10982">
        <v>29.7880112558896</v>
      </c>
      <c r="AB10982">
        <v>38.313970430631585</v>
      </c>
      <c r="AC10982">
        <v>0</v>
      </c>
      <c r="AD10982">
        <v>22.957190020450078</v>
      </c>
      <c r="AE10982">
        <v>546.59528353065161</v>
      </c>
    </row>
    <row r="10983" spans="1:31" x14ac:dyDescent="0.3">
      <c r="A10983">
        <v>2708101</v>
      </c>
      <c r="B10983">
        <v>1</v>
      </c>
      <c r="C10983" t="s">
        <v>80</v>
      </c>
      <c r="D10983" t="s">
        <v>107</v>
      </c>
      <c r="E10983" t="s">
        <v>161</v>
      </c>
      <c r="F10983" t="s">
        <v>29653</v>
      </c>
      <c r="G10983" t="s">
        <v>163</v>
      </c>
      <c r="H10983" t="s">
        <v>135</v>
      </c>
      <c r="I10983" t="s">
        <v>136</v>
      </c>
      <c r="J10983" t="s">
        <v>137</v>
      </c>
      <c r="K10983" t="s">
        <v>138</v>
      </c>
      <c r="L10983" t="s">
        <v>29654</v>
      </c>
      <c r="M10983" t="s">
        <v>29655</v>
      </c>
      <c r="N10983">
        <v>3.18</v>
      </c>
      <c r="O10983">
        <v>0</v>
      </c>
      <c r="P10983">
        <v>47</v>
      </c>
      <c r="Q10983">
        <v>0</v>
      </c>
      <c r="R10983">
        <v>2</v>
      </c>
      <c r="S10983">
        <v>0</v>
      </c>
      <c r="T10983">
        <v>5</v>
      </c>
      <c r="U10983">
        <v>0</v>
      </c>
      <c r="V10983">
        <v>0</v>
      </c>
      <c r="W10983">
        <v>0</v>
      </c>
      <c r="X10983">
        <v>16.427445910079431</v>
      </c>
      <c r="Y10983">
        <v>0</v>
      </c>
      <c r="Z10983">
        <v>0.99777656904643752</v>
      </c>
      <c r="AA10983">
        <v>0</v>
      </c>
      <c r="AB10983">
        <v>4.105574201906383</v>
      </c>
      <c r="AC10983">
        <v>0</v>
      </c>
      <c r="AD10983">
        <v>0</v>
      </c>
      <c r="AE10983">
        <v>21.53079668103225</v>
      </c>
    </row>
    <row r="10984" spans="1:31" x14ac:dyDescent="0.3">
      <c r="A10984">
        <v>2707477</v>
      </c>
      <c r="B10984">
        <v>1</v>
      </c>
      <c r="C10984" t="s">
        <v>81</v>
      </c>
      <c r="D10984" t="s">
        <v>118</v>
      </c>
      <c r="E10984" t="s">
        <v>132</v>
      </c>
      <c r="F10984" t="s">
        <v>29656</v>
      </c>
      <c r="G10984" t="s">
        <v>170</v>
      </c>
      <c r="H10984" t="s">
        <v>135</v>
      </c>
      <c r="I10984" t="s">
        <v>136</v>
      </c>
      <c r="J10984" t="s">
        <v>137</v>
      </c>
      <c r="K10984" t="s">
        <v>138</v>
      </c>
      <c r="L10984" t="s">
        <v>29657</v>
      </c>
      <c r="M10984" t="s">
        <v>29658</v>
      </c>
      <c r="N10984">
        <v>0.46916666600000001</v>
      </c>
      <c r="O10984">
        <v>0</v>
      </c>
      <c r="P10984">
        <v>169</v>
      </c>
      <c r="Q10984">
        <v>0</v>
      </c>
      <c r="R10984">
        <v>0</v>
      </c>
      <c r="S10984">
        <v>0</v>
      </c>
      <c r="T10984">
        <v>25</v>
      </c>
      <c r="U10984">
        <v>0</v>
      </c>
      <c r="V10984">
        <v>0</v>
      </c>
      <c r="W10984">
        <v>0</v>
      </c>
      <c r="X10984">
        <v>12.58755154058248</v>
      </c>
      <c r="Y10984">
        <v>0</v>
      </c>
      <c r="Z10984">
        <v>0</v>
      </c>
      <c r="AA10984">
        <v>0</v>
      </c>
      <c r="AB10984">
        <v>3.3073122492828322</v>
      </c>
      <c r="AC10984">
        <v>0</v>
      </c>
      <c r="AD10984">
        <v>0</v>
      </c>
      <c r="AE10984">
        <v>15.894863789865312</v>
      </c>
    </row>
    <row r="10985" spans="1:31" x14ac:dyDescent="0.3">
      <c r="A10985">
        <v>2707915</v>
      </c>
      <c r="B10985">
        <v>1</v>
      </c>
      <c r="C10985" t="s">
        <v>81</v>
      </c>
      <c r="D10985" t="s">
        <v>127</v>
      </c>
      <c r="E10985" t="s">
        <v>213</v>
      </c>
      <c r="F10985" t="s">
        <v>29659</v>
      </c>
      <c r="G10985" t="s">
        <v>152</v>
      </c>
      <c r="H10985" t="s">
        <v>153</v>
      </c>
      <c r="I10985" t="s">
        <v>136</v>
      </c>
      <c r="J10985" t="s">
        <v>137</v>
      </c>
      <c r="K10985" t="s">
        <v>138</v>
      </c>
      <c r="L10985" t="s">
        <v>29660</v>
      </c>
      <c r="M10985" t="s">
        <v>29661</v>
      </c>
      <c r="N10985">
        <v>7.7499999999999999E-2</v>
      </c>
      <c r="O10985">
        <v>0</v>
      </c>
      <c r="P10985">
        <v>0</v>
      </c>
      <c r="Q10985">
        <v>2</v>
      </c>
      <c r="R10985">
        <v>0</v>
      </c>
      <c r="S10985">
        <v>11</v>
      </c>
      <c r="T10985">
        <v>0</v>
      </c>
      <c r="U10985">
        <v>1</v>
      </c>
      <c r="V10985">
        <v>0</v>
      </c>
      <c r="W10985">
        <v>0</v>
      </c>
      <c r="X10985">
        <v>0</v>
      </c>
      <c r="Y10985">
        <v>0</v>
      </c>
      <c r="Z10985">
        <v>0</v>
      </c>
      <c r="AA10985">
        <v>3.3635761648652625</v>
      </c>
      <c r="AB10985">
        <v>0</v>
      </c>
      <c r="AC10985">
        <v>8.4488576982425005</v>
      </c>
      <c r="AD10985">
        <v>0</v>
      </c>
      <c r="AE10985">
        <v>11.812433863107763</v>
      </c>
    </row>
    <row r="10986" spans="1:31" x14ac:dyDescent="0.3">
      <c r="A10986">
        <v>2708024</v>
      </c>
      <c r="B10986">
        <v>1</v>
      </c>
      <c r="C10986" t="s">
        <v>81</v>
      </c>
      <c r="D10986" t="s">
        <v>123</v>
      </c>
      <c r="E10986" t="s">
        <v>150</v>
      </c>
      <c r="F10986" t="s">
        <v>9353</v>
      </c>
      <c r="G10986" t="s">
        <v>170</v>
      </c>
      <c r="H10986" t="s">
        <v>153</v>
      </c>
      <c r="I10986" t="s">
        <v>136</v>
      </c>
      <c r="J10986" t="s">
        <v>137</v>
      </c>
      <c r="K10986" t="s">
        <v>138</v>
      </c>
      <c r="L10986" t="s">
        <v>29662</v>
      </c>
      <c r="M10986" t="s">
        <v>29663</v>
      </c>
      <c r="N10986">
        <v>0.877222222</v>
      </c>
      <c r="O10986">
        <v>14</v>
      </c>
      <c r="P10986">
        <v>459</v>
      </c>
      <c r="Q10986">
        <v>282</v>
      </c>
      <c r="R10986">
        <v>62</v>
      </c>
      <c r="S10986">
        <v>18</v>
      </c>
      <c r="T10986">
        <v>28</v>
      </c>
      <c r="U10986">
        <v>0</v>
      </c>
      <c r="V10986">
        <v>0</v>
      </c>
      <c r="W10986">
        <v>3.1918996349855768</v>
      </c>
      <c r="X10986">
        <v>63.926468447324943</v>
      </c>
      <c r="Y10986">
        <v>60.08648949008775</v>
      </c>
      <c r="Z10986">
        <v>16.801895081861737</v>
      </c>
      <c r="AA10986">
        <v>64.988889389202285</v>
      </c>
      <c r="AB10986">
        <v>6.5497175347822409</v>
      </c>
      <c r="AC10986">
        <v>0</v>
      </c>
      <c r="AD10986">
        <v>0</v>
      </c>
      <c r="AE10986">
        <v>215.54535957824456</v>
      </c>
    </row>
    <row r="10987" spans="1:31" x14ac:dyDescent="0.3">
      <c r="A10987">
        <v>2708602</v>
      </c>
      <c r="B10987">
        <v>1</v>
      </c>
      <c r="C10987" t="s">
        <v>81</v>
      </c>
      <c r="D10987" t="s">
        <v>113</v>
      </c>
      <c r="E10987" t="s">
        <v>161</v>
      </c>
      <c r="F10987" t="s">
        <v>22307</v>
      </c>
      <c r="G10987" t="s">
        <v>163</v>
      </c>
      <c r="H10987" t="s">
        <v>135</v>
      </c>
      <c r="I10987" t="s">
        <v>136</v>
      </c>
      <c r="J10987" t="s">
        <v>137</v>
      </c>
      <c r="K10987" t="s">
        <v>138</v>
      </c>
      <c r="L10987" t="s">
        <v>29664</v>
      </c>
      <c r="M10987" t="s">
        <v>29665</v>
      </c>
      <c r="N10987">
        <v>2.7441666659999999</v>
      </c>
      <c r="O10987">
        <v>0</v>
      </c>
      <c r="P10987">
        <v>1</v>
      </c>
      <c r="Q10987">
        <v>0</v>
      </c>
      <c r="R10987">
        <v>1</v>
      </c>
      <c r="S10987">
        <v>0</v>
      </c>
      <c r="T10987">
        <v>0</v>
      </c>
      <c r="U10987">
        <v>0</v>
      </c>
      <c r="V10987">
        <v>0</v>
      </c>
      <c r="W10987">
        <v>0</v>
      </c>
      <c r="X10987">
        <v>2.7522988831478816</v>
      </c>
      <c r="Y10987">
        <v>0</v>
      </c>
      <c r="Z10987">
        <v>1.4018981517697866</v>
      </c>
      <c r="AA10987">
        <v>0</v>
      </c>
      <c r="AB10987">
        <v>0</v>
      </c>
      <c r="AC10987">
        <v>0</v>
      </c>
      <c r="AD10987">
        <v>0</v>
      </c>
      <c r="AE10987">
        <v>4.1541970349176687</v>
      </c>
    </row>
    <row r="10988" spans="1:31" x14ac:dyDescent="0.3">
      <c r="A10988">
        <v>2707961</v>
      </c>
      <c r="B10988">
        <v>1</v>
      </c>
      <c r="C10988" t="s">
        <v>80</v>
      </c>
      <c r="D10988" t="s">
        <v>108</v>
      </c>
      <c r="E10988" t="s">
        <v>150</v>
      </c>
      <c r="F10988" t="s">
        <v>29666</v>
      </c>
      <c r="G10988" t="s">
        <v>152</v>
      </c>
      <c r="H10988" t="s">
        <v>153</v>
      </c>
      <c r="I10988" t="s">
        <v>490</v>
      </c>
      <c r="J10988" t="s">
        <v>137</v>
      </c>
      <c r="K10988" t="s">
        <v>138</v>
      </c>
      <c r="L10988" t="s">
        <v>29667</v>
      </c>
      <c r="M10988" t="s">
        <v>29668</v>
      </c>
      <c r="N10988">
        <v>1.3888888E-2</v>
      </c>
      <c r="O10988">
        <v>1</v>
      </c>
      <c r="P10988">
        <v>9946</v>
      </c>
      <c r="Q10988">
        <v>13</v>
      </c>
      <c r="R10988">
        <v>2073</v>
      </c>
      <c r="S10988">
        <v>59</v>
      </c>
      <c r="T10988">
        <v>1793</v>
      </c>
      <c r="U10988">
        <v>1</v>
      </c>
      <c r="V10988">
        <v>0</v>
      </c>
      <c r="W10988">
        <v>2.5671470000000005E-3</v>
      </c>
      <c r="X10988">
        <v>19.248211049962677</v>
      </c>
      <c r="Y10988">
        <v>2.1191870628669167</v>
      </c>
      <c r="Z10988">
        <v>5.4124414216410903</v>
      </c>
      <c r="AA10988">
        <v>3.960326942169583</v>
      </c>
      <c r="AB10988">
        <v>12.950077928127968</v>
      </c>
      <c r="AC10988">
        <v>0.67035106604999994</v>
      </c>
      <c r="AD10988">
        <v>0</v>
      </c>
      <c r="AE10988">
        <v>44.36316261781824</v>
      </c>
    </row>
    <row r="10989" spans="1:31" x14ac:dyDescent="0.3">
      <c r="A10989">
        <v>2708316</v>
      </c>
      <c r="B10989">
        <v>1</v>
      </c>
      <c r="C10989" t="s">
        <v>80</v>
      </c>
      <c r="D10989" t="s">
        <v>108</v>
      </c>
      <c r="E10989" t="s">
        <v>132</v>
      </c>
      <c r="F10989" t="s">
        <v>7897</v>
      </c>
      <c r="G10989" t="s">
        <v>134</v>
      </c>
      <c r="H10989" t="s">
        <v>135</v>
      </c>
      <c r="I10989" t="s">
        <v>136</v>
      </c>
      <c r="J10989" t="s">
        <v>137</v>
      </c>
      <c r="K10989" t="s">
        <v>138</v>
      </c>
      <c r="L10989" t="s">
        <v>29669</v>
      </c>
      <c r="M10989" t="s">
        <v>29670</v>
      </c>
      <c r="N10989">
        <v>1.5141666659999999</v>
      </c>
      <c r="O10989">
        <v>0</v>
      </c>
      <c r="P10989">
        <v>37</v>
      </c>
      <c r="Q10989">
        <v>0</v>
      </c>
      <c r="R10989">
        <v>6</v>
      </c>
      <c r="S10989">
        <v>0</v>
      </c>
      <c r="T10989">
        <v>2</v>
      </c>
      <c r="U10989">
        <v>0</v>
      </c>
      <c r="V10989">
        <v>0</v>
      </c>
      <c r="W10989">
        <v>0</v>
      </c>
      <c r="X10989">
        <v>13.059145932737772</v>
      </c>
      <c r="Y10989">
        <v>0</v>
      </c>
      <c r="Z10989">
        <v>0.85847907874374751</v>
      </c>
      <c r="AA10989">
        <v>0</v>
      </c>
      <c r="AB10989">
        <v>0.42695656609032001</v>
      </c>
      <c r="AC10989">
        <v>0</v>
      </c>
      <c r="AD10989">
        <v>0</v>
      </c>
      <c r="AE10989">
        <v>14.344581577571839</v>
      </c>
    </row>
    <row r="10990" spans="1:31" x14ac:dyDescent="0.3">
      <c r="A10990">
        <v>2708210</v>
      </c>
      <c r="B10990">
        <v>1</v>
      </c>
      <c r="C10990" t="s">
        <v>80</v>
      </c>
      <c r="D10990" t="s">
        <v>96</v>
      </c>
      <c r="E10990" t="s">
        <v>132</v>
      </c>
      <c r="F10990" t="s">
        <v>8582</v>
      </c>
      <c r="G10990" t="s">
        <v>170</v>
      </c>
      <c r="H10990" t="s">
        <v>135</v>
      </c>
      <c r="I10990" t="s">
        <v>136</v>
      </c>
      <c r="J10990" t="s">
        <v>137</v>
      </c>
      <c r="K10990" t="s">
        <v>138</v>
      </c>
      <c r="L10990" t="s">
        <v>29671</v>
      </c>
      <c r="M10990" t="s">
        <v>29672</v>
      </c>
      <c r="N10990">
        <v>0.222222222</v>
      </c>
      <c r="O10990">
        <v>0</v>
      </c>
      <c r="P10990">
        <v>125</v>
      </c>
      <c r="Q10990">
        <v>0</v>
      </c>
      <c r="R10990">
        <v>0</v>
      </c>
      <c r="S10990">
        <v>0</v>
      </c>
      <c r="T10990">
        <v>29</v>
      </c>
      <c r="U10990">
        <v>0</v>
      </c>
      <c r="V10990">
        <v>0</v>
      </c>
      <c r="W10990">
        <v>0</v>
      </c>
      <c r="X10990">
        <v>8.5155362651579996</v>
      </c>
      <c r="Y10990">
        <v>0</v>
      </c>
      <c r="Z10990">
        <v>0</v>
      </c>
      <c r="AA10990">
        <v>0</v>
      </c>
      <c r="AB10990">
        <v>5.6222991743333344</v>
      </c>
      <c r="AC10990">
        <v>0</v>
      </c>
      <c r="AD10990">
        <v>0</v>
      </c>
      <c r="AE10990">
        <v>14.137835439491333</v>
      </c>
    </row>
    <row r="10991" spans="1:31" x14ac:dyDescent="0.3">
      <c r="A10991">
        <v>2707669</v>
      </c>
      <c r="B10991">
        <v>1</v>
      </c>
      <c r="C10991" t="s">
        <v>81</v>
      </c>
      <c r="D10991" t="s">
        <v>112</v>
      </c>
      <c r="E10991" t="s">
        <v>132</v>
      </c>
      <c r="F10991" t="s">
        <v>29673</v>
      </c>
      <c r="G10991" t="s">
        <v>170</v>
      </c>
      <c r="H10991" t="s">
        <v>135</v>
      </c>
      <c r="I10991" t="s">
        <v>136</v>
      </c>
      <c r="J10991" t="s">
        <v>137</v>
      </c>
      <c r="K10991" t="s">
        <v>138</v>
      </c>
      <c r="L10991" t="s">
        <v>29674</v>
      </c>
      <c r="M10991" t="s">
        <v>29675</v>
      </c>
      <c r="N10991">
        <v>0.53777777699999996</v>
      </c>
      <c r="O10991">
        <v>0</v>
      </c>
      <c r="P10991">
        <v>77</v>
      </c>
      <c r="Q10991">
        <v>0</v>
      </c>
      <c r="R10991">
        <v>30</v>
      </c>
      <c r="S10991">
        <v>0</v>
      </c>
      <c r="T10991">
        <v>14</v>
      </c>
      <c r="U10991">
        <v>0</v>
      </c>
      <c r="V10991">
        <v>0</v>
      </c>
      <c r="W10991">
        <v>0</v>
      </c>
      <c r="X10991">
        <v>8.678490038401053</v>
      </c>
      <c r="Y10991">
        <v>0</v>
      </c>
      <c r="Z10991">
        <v>1.9231630201649097</v>
      </c>
      <c r="AA10991">
        <v>0</v>
      </c>
      <c r="AB10991">
        <v>4.3678465719583501</v>
      </c>
      <c r="AC10991">
        <v>0</v>
      </c>
      <c r="AD10991">
        <v>0</v>
      </c>
      <c r="AE10991">
        <v>14.969499630524314</v>
      </c>
    </row>
    <row r="10992" spans="1:31" x14ac:dyDescent="0.3">
      <c r="A10992">
        <v>2707769</v>
      </c>
      <c r="B10992">
        <v>1</v>
      </c>
      <c r="C10992" t="s">
        <v>80</v>
      </c>
      <c r="D10992" t="s">
        <v>96</v>
      </c>
      <c r="E10992" t="s">
        <v>161</v>
      </c>
      <c r="F10992" t="s">
        <v>29676</v>
      </c>
      <c r="G10992" t="s">
        <v>409</v>
      </c>
      <c r="H10992" t="s">
        <v>135</v>
      </c>
      <c r="I10992" t="s">
        <v>136</v>
      </c>
      <c r="J10992" t="s">
        <v>137</v>
      </c>
      <c r="K10992" t="s">
        <v>138</v>
      </c>
      <c r="L10992" t="s">
        <v>29677</v>
      </c>
      <c r="M10992" t="s">
        <v>29678</v>
      </c>
      <c r="N10992">
        <v>7.2024999999999997</v>
      </c>
      <c r="O10992">
        <v>0</v>
      </c>
      <c r="P10992">
        <v>70</v>
      </c>
      <c r="Q10992">
        <v>0</v>
      </c>
      <c r="R10992">
        <v>0</v>
      </c>
      <c r="S10992">
        <v>0</v>
      </c>
      <c r="T10992">
        <v>10</v>
      </c>
      <c r="U10992">
        <v>0</v>
      </c>
      <c r="V10992">
        <v>0</v>
      </c>
      <c r="W10992">
        <v>0</v>
      </c>
      <c r="X10992">
        <v>110.33527109730932</v>
      </c>
      <c r="Y10992">
        <v>0</v>
      </c>
      <c r="Z10992">
        <v>0</v>
      </c>
      <c r="AA10992">
        <v>0</v>
      </c>
      <c r="AB10992">
        <v>24.623533252607299</v>
      </c>
      <c r="AC10992">
        <v>0</v>
      </c>
      <c r="AD10992">
        <v>0</v>
      </c>
      <c r="AE10992">
        <v>134.95880434991662</v>
      </c>
    </row>
    <row r="10993" spans="1:31" x14ac:dyDescent="0.3">
      <c r="A10993">
        <v>2708278</v>
      </c>
      <c r="B10993">
        <v>1</v>
      </c>
      <c r="C10993" t="s">
        <v>80</v>
      </c>
      <c r="D10993" t="s">
        <v>108</v>
      </c>
      <c r="E10993" t="s">
        <v>161</v>
      </c>
      <c r="F10993" t="s">
        <v>6947</v>
      </c>
      <c r="G10993" t="s">
        <v>163</v>
      </c>
      <c r="H10993" t="s">
        <v>135</v>
      </c>
      <c r="I10993" t="s">
        <v>136</v>
      </c>
      <c r="J10993" t="s">
        <v>137</v>
      </c>
      <c r="K10993" t="s">
        <v>138</v>
      </c>
      <c r="L10993" t="s">
        <v>29679</v>
      </c>
      <c r="M10993" t="s">
        <v>29680</v>
      </c>
      <c r="N10993">
        <v>1.8772222220000001</v>
      </c>
      <c r="O10993">
        <v>0</v>
      </c>
      <c r="P10993">
        <v>4</v>
      </c>
      <c r="Q10993">
        <v>0</v>
      </c>
      <c r="R10993">
        <v>2</v>
      </c>
      <c r="S10993">
        <v>0</v>
      </c>
      <c r="T10993">
        <v>3</v>
      </c>
      <c r="U10993">
        <v>0</v>
      </c>
      <c r="V10993">
        <v>0</v>
      </c>
      <c r="W10993">
        <v>0</v>
      </c>
      <c r="X10993">
        <v>2.3898524356480397</v>
      </c>
      <c r="Y10993">
        <v>0</v>
      </c>
      <c r="Z10993">
        <v>10.611557791377848</v>
      </c>
      <c r="AA10993">
        <v>0</v>
      </c>
      <c r="AB10993">
        <v>0.87649985268100006</v>
      </c>
      <c r="AC10993">
        <v>0</v>
      </c>
      <c r="AD10993">
        <v>0</v>
      </c>
      <c r="AE10993">
        <v>13.877910079706888</v>
      </c>
    </row>
    <row r="10994" spans="1:31" x14ac:dyDescent="0.3">
      <c r="A10994">
        <v>2707614</v>
      </c>
      <c r="B10994">
        <v>1</v>
      </c>
      <c r="C10994" t="s">
        <v>80</v>
      </c>
      <c r="D10994" t="s">
        <v>108</v>
      </c>
      <c r="E10994" t="s">
        <v>132</v>
      </c>
      <c r="F10994" t="s">
        <v>29681</v>
      </c>
      <c r="G10994" t="s">
        <v>209</v>
      </c>
      <c r="H10994" t="s">
        <v>135</v>
      </c>
      <c r="I10994" t="s">
        <v>136</v>
      </c>
      <c r="J10994" t="s">
        <v>137</v>
      </c>
      <c r="K10994" t="s">
        <v>210</v>
      </c>
      <c r="L10994" t="s">
        <v>29682</v>
      </c>
      <c r="M10994" t="s">
        <v>29683</v>
      </c>
      <c r="N10994">
        <v>2.730555555</v>
      </c>
      <c r="O10994">
        <v>0</v>
      </c>
      <c r="P10994">
        <v>9</v>
      </c>
      <c r="Q10994">
        <v>0</v>
      </c>
      <c r="R10994">
        <v>5</v>
      </c>
      <c r="S10994">
        <v>0</v>
      </c>
      <c r="T10994">
        <v>0</v>
      </c>
      <c r="U10994">
        <v>0</v>
      </c>
      <c r="V10994">
        <v>0</v>
      </c>
      <c r="W10994">
        <v>0</v>
      </c>
      <c r="X10994">
        <v>2.9212454119188167</v>
      </c>
      <c r="Y10994">
        <v>0</v>
      </c>
      <c r="Z10994">
        <v>0</v>
      </c>
      <c r="AA10994">
        <v>0</v>
      </c>
      <c r="AB10994">
        <v>0</v>
      </c>
      <c r="AC10994">
        <v>0</v>
      </c>
      <c r="AD10994">
        <v>0</v>
      </c>
      <c r="AE10994">
        <v>2.9212454119188167</v>
      </c>
    </row>
    <row r="10995" spans="1:31" x14ac:dyDescent="0.3">
      <c r="A10995">
        <v>2708112</v>
      </c>
      <c r="B10995">
        <v>1</v>
      </c>
      <c r="C10995" t="s">
        <v>81</v>
      </c>
      <c r="D10995" t="s">
        <v>122</v>
      </c>
      <c r="E10995" t="s">
        <v>213</v>
      </c>
      <c r="F10995" t="s">
        <v>6429</v>
      </c>
      <c r="G10995" t="s">
        <v>152</v>
      </c>
      <c r="H10995" t="s">
        <v>153</v>
      </c>
      <c r="I10995" t="s">
        <v>136</v>
      </c>
      <c r="J10995" t="s">
        <v>137</v>
      </c>
      <c r="K10995" t="s">
        <v>138</v>
      </c>
      <c r="L10995" t="s">
        <v>29684</v>
      </c>
      <c r="M10995" t="s">
        <v>29685</v>
      </c>
      <c r="N10995">
        <v>6.6888888880000001</v>
      </c>
      <c r="O10995">
        <v>2</v>
      </c>
      <c r="P10995">
        <v>283</v>
      </c>
      <c r="Q10995">
        <v>3</v>
      </c>
      <c r="R10995">
        <v>0</v>
      </c>
      <c r="S10995">
        <v>1</v>
      </c>
      <c r="T10995">
        <v>5</v>
      </c>
      <c r="U10995">
        <v>0</v>
      </c>
      <c r="V10995">
        <v>0</v>
      </c>
      <c r="W10995">
        <v>2.7396769154112008</v>
      </c>
      <c r="X10995">
        <v>153.08753047664965</v>
      </c>
      <c r="Y10995">
        <v>12.324895355885932</v>
      </c>
      <c r="Z10995">
        <v>0</v>
      </c>
      <c r="AA10995">
        <v>56.888026419216999</v>
      </c>
      <c r="AB10995">
        <v>14.630371329977333</v>
      </c>
      <c r="AC10995">
        <v>0</v>
      </c>
      <c r="AD10995">
        <v>0</v>
      </c>
      <c r="AE10995">
        <v>239.67050049714109</v>
      </c>
    </row>
    <row r="10996" spans="1:31" x14ac:dyDescent="0.3">
      <c r="A10996">
        <v>2707814</v>
      </c>
      <c r="B10996">
        <v>2</v>
      </c>
      <c r="C10996" t="s">
        <v>80</v>
      </c>
      <c r="D10996" t="s">
        <v>83</v>
      </c>
      <c r="E10996" t="s">
        <v>132</v>
      </c>
      <c r="F10996" t="s">
        <v>29686</v>
      </c>
      <c r="G10996" t="s">
        <v>163</v>
      </c>
      <c r="H10996" t="s">
        <v>135</v>
      </c>
      <c r="I10996" t="s">
        <v>136</v>
      </c>
      <c r="J10996" t="s">
        <v>137</v>
      </c>
      <c r="K10996" t="s">
        <v>138</v>
      </c>
      <c r="L10996" t="s">
        <v>29687</v>
      </c>
      <c r="M10996" t="s">
        <v>29688</v>
      </c>
      <c r="N10996">
        <v>0.12666666600000001</v>
      </c>
      <c r="O10996">
        <v>0</v>
      </c>
      <c r="P10996">
        <v>1021</v>
      </c>
      <c r="Q10996">
        <v>0</v>
      </c>
      <c r="R10996">
        <v>0</v>
      </c>
      <c r="S10996">
        <v>0</v>
      </c>
      <c r="T10996">
        <v>54</v>
      </c>
      <c r="U10996">
        <v>0</v>
      </c>
      <c r="V10996">
        <v>0</v>
      </c>
      <c r="W10996">
        <v>0</v>
      </c>
      <c r="X10996">
        <v>23.596132613934724</v>
      </c>
      <c r="Y10996">
        <v>0</v>
      </c>
      <c r="Z10996">
        <v>0</v>
      </c>
      <c r="AA10996">
        <v>0</v>
      </c>
      <c r="AB10996">
        <v>1.7535124323769598</v>
      </c>
      <c r="AC10996">
        <v>0</v>
      </c>
      <c r="AD10996">
        <v>0</v>
      </c>
      <c r="AE10996">
        <v>25.349645046311686</v>
      </c>
    </row>
    <row r="10997" spans="1:31" x14ac:dyDescent="0.3">
      <c r="A10997">
        <v>2708255</v>
      </c>
      <c r="B10997">
        <v>1</v>
      </c>
      <c r="C10997" t="s">
        <v>80</v>
      </c>
      <c r="D10997" t="s">
        <v>84</v>
      </c>
      <c r="E10997" t="s">
        <v>145</v>
      </c>
      <c r="F10997" t="s">
        <v>29689</v>
      </c>
      <c r="G10997" t="s">
        <v>230</v>
      </c>
      <c r="H10997" t="s">
        <v>135</v>
      </c>
      <c r="I10997" t="s">
        <v>136</v>
      </c>
      <c r="J10997" t="s">
        <v>137</v>
      </c>
      <c r="K10997" t="s">
        <v>138</v>
      </c>
      <c r="L10997" t="s">
        <v>29690</v>
      </c>
      <c r="M10997" t="s">
        <v>29691</v>
      </c>
      <c r="N10997">
        <v>1.2013888880000001</v>
      </c>
      <c r="O10997">
        <v>0</v>
      </c>
      <c r="P10997">
        <v>4</v>
      </c>
      <c r="Q10997">
        <v>0</v>
      </c>
      <c r="R10997">
        <v>0</v>
      </c>
      <c r="S10997">
        <v>0</v>
      </c>
      <c r="T10997">
        <v>0</v>
      </c>
      <c r="U10997">
        <v>0</v>
      </c>
      <c r="V10997">
        <v>0</v>
      </c>
      <c r="W10997">
        <v>0</v>
      </c>
      <c r="X10997">
        <v>2.2112926000561828</v>
      </c>
      <c r="Y10997">
        <v>0</v>
      </c>
      <c r="Z10997">
        <v>0</v>
      </c>
      <c r="AA10997">
        <v>0</v>
      </c>
      <c r="AB10997">
        <v>0</v>
      </c>
      <c r="AC10997">
        <v>0</v>
      </c>
      <c r="AD10997">
        <v>0</v>
      </c>
      <c r="AE10997">
        <v>2.2112926000561828</v>
      </c>
    </row>
    <row r="10998" spans="1:31" x14ac:dyDescent="0.3">
      <c r="A10998">
        <v>2708086</v>
      </c>
      <c r="B10998">
        <v>1</v>
      </c>
      <c r="C10998" t="s">
        <v>80</v>
      </c>
      <c r="D10998" t="s">
        <v>82</v>
      </c>
      <c r="E10998" t="s">
        <v>145</v>
      </c>
      <c r="F10998" t="s">
        <v>29692</v>
      </c>
      <c r="G10998" t="s">
        <v>147</v>
      </c>
      <c r="H10998" t="s">
        <v>135</v>
      </c>
      <c r="I10998" t="s">
        <v>136</v>
      </c>
      <c r="J10998" t="s">
        <v>137</v>
      </c>
      <c r="K10998" t="s">
        <v>138</v>
      </c>
      <c r="L10998" t="s">
        <v>29693</v>
      </c>
      <c r="M10998" t="s">
        <v>29694</v>
      </c>
      <c r="N10998">
        <v>1.2847222220000001</v>
      </c>
      <c r="O10998">
        <v>0</v>
      </c>
      <c r="P10998">
        <v>0</v>
      </c>
      <c r="Q10998">
        <v>0</v>
      </c>
      <c r="R10998">
        <v>0</v>
      </c>
      <c r="S10998">
        <v>0</v>
      </c>
      <c r="T10998">
        <v>13</v>
      </c>
      <c r="U10998">
        <v>0</v>
      </c>
      <c r="V10998">
        <v>0</v>
      </c>
      <c r="W10998">
        <v>0</v>
      </c>
      <c r="X10998">
        <v>0</v>
      </c>
      <c r="Y10998">
        <v>0</v>
      </c>
      <c r="Z10998">
        <v>0</v>
      </c>
      <c r="AA10998">
        <v>0</v>
      </c>
      <c r="AB10998">
        <v>16.19736428337475</v>
      </c>
      <c r="AC10998">
        <v>0</v>
      </c>
      <c r="AD10998">
        <v>0</v>
      </c>
      <c r="AE10998">
        <v>16.19736428337475</v>
      </c>
    </row>
    <row r="10999" spans="1:31" x14ac:dyDescent="0.3">
      <c r="A10999">
        <v>2716079</v>
      </c>
      <c r="B10999">
        <v>2</v>
      </c>
      <c r="C10999" t="s">
        <v>80</v>
      </c>
      <c r="D10999" t="s">
        <v>110</v>
      </c>
      <c r="E10999" t="s">
        <v>156</v>
      </c>
      <c r="F10999" t="s">
        <v>29695</v>
      </c>
      <c r="G10999" t="s">
        <v>152</v>
      </c>
      <c r="H10999" t="s">
        <v>153</v>
      </c>
      <c r="I10999" t="s">
        <v>136</v>
      </c>
      <c r="J10999" t="s">
        <v>137</v>
      </c>
      <c r="K10999" t="s">
        <v>138</v>
      </c>
      <c r="L10999" t="s">
        <v>29193</v>
      </c>
      <c r="M10999" t="s">
        <v>29696</v>
      </c>
      <c r="N10999">
        <v>3.0666666660000002</v>
      </c>
      <c r="O10999">
        <v>0</v>
      </c>
      <c r="P10999">
        <v>16588</v>
      </c>
      <c r="Q10999">
        <v>0</v>
      </c>
      <c r="R10999">
        <v>0</v>
      </c>
      <c r="S10999">
        <v>1</v>
      </c>
      <c r="T10999">
        <v>1057</v>
      </c>
      <c r="U10999">
        <v>0</v>
      </c>
      <c r="V10999">
        <v>2</v>
      </c>
      <c r="W10999">
        <v>0</v>
      </c>
      <c r="X10999">
        <v>13346.63486295875</v>
      </c>
      <c r="Y10999">
        <v>0</v>
      </c>
      <c r="Z10999">
        <v>0</v>
      </c>
      <c r="AA10999">
        <v>3618.8635900449635</v>
      </c>
      <c r="AB10999">
        <v>2472.9338216732995</v>
      </c>
      <c r="AC10999">
        <v>0</v>
      </c>
      <c r="AD10999">
        <v>15.304093297776749</v>
      </c>
      <c r="AE10999">
        <v>19453.73636797479</v>
      </c>
    </row>
    <row r="11000" spans="1:31" x14ac:dyDescent="0.3">
      <c r="A11000">
        <v>2708441</v>
      </c>
      <c r="B11000">
        <v>1</v>
      </c>
      <c r="C11000" t="s">
        <v>80</v>
      </c>
      <c r="D11000" t="s">
        <v>99</v>
      </c>
      <c r="E11000" t="s">
        <v>213</v>
      </c>
      <c r="F11000" t="s">
        <v>29697</v>
      </c>
      <c r="G11000" t="s">
        <v>152</v>
      </c>
      <c r="H11000" t="s">
        <v>153</v>
      </c>
      <c r="I11000" t="s">
        <v>136</v>
      </c>
      <c r="J11000" t="s">
        <v>137</v>
      </c>
      <c r="K11000" t="s">
        <v>138</v>
      </c>
      <c r="L11000" t="s">
        <v>29698</v>
      </c>
      <c r="M11000" t="s">
        <v>29699</v>
      </c>
      <c r="N11000">
        <v>1.720277777</v>
      </c>
      <c r="O11000">
        <v>0</v>
      </c>
      <c r="P11000">
        <v>0</v>
      </c>
      <c r="Q11000">
        <v>0</v>
      </c>
      <c r="R11000">
        <v>0</v>
      </c>
      <c r="S11000">
        <v>5</v>
      </c>
      <c r="T11000">
        <v>0</v>
      </c>
      <c r="U11000">
        <v>0</v>
      </c>
      <c r="V11000">
        <v>0</v>
      </c>
      <c r="W11000">
        <v>0</v>
      </c>
      <c r="X11000">
        <v>0</v>
      </c>
      <c r="Y11000">
        <v>0</v>
      </c>
      <c r="Z11000">
        <v>0</v>
      </c>
      <c r="AA11000">
        <v>423.2431034896901</v>
      </c>
      <c r="AB11000">
        <v>0</v>
      </c>
      <c r="AC11000">
        <v>0</v>
      </c>
      <c r="AD11000">
        <v>0</v>
      </c>
      <c r="AE11000">
        <v>423.2431034896901</v>
      </c>
    </row>
    <row r="11001" spans="1:31" x14ac:dyDescent="0.3">
      <c r="A11001">
        <v>2708155</v>
      </c>
      <c r="B11001">
        <v>1</v>
      </c>
      <c r="C11001" t="s">
        <v>80</v>
      </c>
      <c r="D11001" t="s">
        <v>106</v>
      </c>
      <c r="E11001" t="s">
        <v>161</v>
      </c>
      <c r="F11001" t="s">
        <v>29700</v>
      </c>
      <c r="G11001" t="s">
        <v>163</v>
      </c>
      <c r="H11001" t="s">
        <v>135</v>
      </c>
      <c r="I11001" t="s">
        <v>136</v>
      </c>
      <c r="J11001" t="s">
        <v>137</v>
      </c>
      <c r="K11001" t="s">
        <v>138</v>
      </c>
      <c r="L11001" t="s">
        <v>29701</v>
      </c>
      <c r="M11001" t="s">
        <v>29702</v>
      </c>
      <c r="N11001">
        <v>1.558333333</v>
      </c>
      <c r="O11001">
        <v>0</v>
      </c>
      <c r="P11001">
        <v>19</v>
      </c>
      <c r="Q11001">
        <v>0</v>
      </c>
      <c r="R11001">
        <v>0</v>
      </c>
      <c r="S11001">
        <v>0</v>
      </c>
      <c r="T11001">
        <v>2</v>
      </c>
      <c r="U11001">
        <v>0</v>
      </c>
      <c r="V11001">
        <v>0</v>
      </c>
      <c r="W11001">
        <v>0</v>
      </c>
      <c r="X11001">
        <v>4.1961098232351324</v>
      </c>
      <c r="Y11001">
        <v>0</v>
      </c>
      <c r="Z11001">
        <v>0</v>
      </c>
      <c r="AA11001">
        <v>0</v>
      </c>
      <c r="AB11001">
        <v>10.792403760232627</v>
      </c>
      <c r="AC11001">
        <v>0</v>
      </c>
      <c r="AD11001">
        <v>0</v>
      </c>
      <c r="AE11001">
        <v>14.988513583467761</v>
      </c>
    </row>
    <row r="11002" spans="1:31" x14ac:dyDescent="0.3">
      <c r="A11002">
        <v>2707588</v>
      </c>
      <c r="B11002">
        <v>1</v>
      </c>
      <c r="C11002" t="s">
        <v>80</v>
      </c>
      <c r="D11002" t="s">
        <v>108</v>
      </c>
      <c r="E11002" t="s">
        <v>161</v>
      </c>
      <c r="F11002" t="s">
        <v>29703</v>
      </c>
      <c r="G11002" t="s">
        <v>209</v>
      </c>
      <c r="H11002" t="s">
        <v>135</v>
      </c>
      <c r="I11002" t="s">
        <v>136</v>
      </c>
      <c r="J11002" t="s">
        <v>137</v>
      </c>
      <c r="K11002" t="s">
        <v>210</v>
      </c>
      <c r="L11002" t="s">
        <v>29704</v>
      </c>
      <c r="M11002" t="s">
        <v>29705</v>
      </c>
      <c r="N11002">
        <v>7.9130555549999997</v>
      </c>
      <c r="O11002">
        <v>0</v>
      </c>
      <c r="P11002">
        <v>16</v>
      </c>
      <c r="Q11002">
        <v>0</v>
      </c>
      <c r="R11002">
        <v>4</v>
      </c>
      <c r="S11002">
        <v>0</v>
      </c>
      <c r="T11002">
        <v>3</v>
      </c>
      <c r="U11002">
        <v>0</v>
      </c>
      <c r="V11002">
        <v>0</v>
      </c>
      <c r="W11002">
        <v>0</v>
      </c>
      <c r="X11002">
        <v>34.939195090660668</v>
      </c>
      <c r="Y11002">
        <v>0</v>
      </c>
      <c r="Z11002">
        <v>2.5291775112876822</v>
      </c>
      <c r="AA11002">
        <v>0</v>
      </c>
      <c r="AB11002">
        <v>18.34354581573383</v>
      </c>
      <c r="AC11002">
        <v>0</v>
      </c>
      <c r="AD11002">
        <v>0</v>
      </c>
      <c r="AE11002">
        <v>55.811918417682179</v>
      </c>
    </row>
    <row r="11003" spans="1:31" x14ac:dyDescent="0.3">
      <c r="A11003">
        <v>2707757</v>
      </c>
      <c r="B11003">
        <v>1</v>
      </c>
      <c r="C11003" t="s">
        <v>80</v>
      </c>
      <c r="D11003" t="s">
        <v>94</v>
      </c>
      <c r="E11003" t="s">
        <v>132</v>
      </c>
      <c r="F11003" t="s">
        <v>29706</v>
      </c>
      <c r="G11003" t="s">
        <v>1141</v>
      </c>
      <c r="H11003" t="s">
        <v>135</v>
      </c>
      <c r="I11003" t="s">
        <v>136</v>
      </c>
      <c r="J11003" t="s">
        <v>137</v>
      </c>
      <c r="K11003" t="s">
        <v>138</v>
      </c>
      <c r="L11003" t="s">
        <v>29707</v>
      </c>
      <c r="M11003" t="s">
        <v>29118</v>
      </c>
      <c r="N11003">
        <v>2.105555555</v>
      </c>
      <c r="O11003">
        <v>0</v>
      </c>
      <c r="P11003">
        <v>69</v>
      </c>
      <c r="Q11003">
        <v>0</v>
      </c>
      <c r="R11003">
        <v>1</v>
      </c>
      <c r="S11003">
        <v>0</v>
      </c>
      <c r="T11003">
        <v>10</v>
      </c>
      <c r="U11003">
        <v>0</v>
      </c>
      <c r="V11003">
        <v>0</v>
      </c>
      <c r="W11003">
        <v>0</v>
      </c>
      <c r="X11003">
        <v>18.757279143083256</v>
      </c>
      <c r="Y11003">
        <v>0</v>
      </c>
      <c r="Z11003">
        <v>0.87115547758175005</v>
      </c>
      <c r="AA11003">
        <v>0</v>
      </c>
      <c r="AB11003">
        <v>2.3682790686294002</v>
      </c>
      <c r="AC11003">
        <v>0</v>
      </c>
      <c r="AD11003">
        <v>0</v>
      </c>
      <c r="AE11003">
        <v>21.996713689294403</v>
      </c>
    </row>
    <row r="11004" spans="1:31" x14ac:dyDescent="0.3">
      <c r="A11004">
        <v>2708129</v>
      </c>
      <c r="B11004">
        <v>1</v>
      </c>
      <c r="C11004" t="s">
        <v>81</v>
      </c>
      <c r="D11004" t="s">
        <v>128</v>
      </c>
      <c r="E11004" t="s">
        <v>132</v>
      </c>
      <c r="F11004" t="s">
        <v>22997</v>
      </c>
      <c r="G11004" t="s">
        <v>543</v>
      </c>
      <c r="H11004" t="s">
        <v>135</v>
      </c>
      <c r="I11004" t="s">
        <v>136</v>
      </c>
      <c r="J11004" t="s">
        <v>137</v>
      </c>
      <c r="K11004" t="s">
        <v>138</v>
      </c>
      <c r="L11004" t="s">
        <v>29708</v>
      </c>
      <c r="M11004" t="s">
        <v>29709</v>
      </c>
      <c r="N11004">
        <v>6.3827777770000003</v>
      </c>
      <c r="O11004">
        <v>0</v>
      </c>
      <c r="P11004">
        <v>127</v>
      </c>
      <c r="Q11004">
        <v>0</v>
      </c>
      <c r="R11004">
        <v>1</v>
      </c>
      <c r="S11004">
        <v>0</v>
      </c>
      <c r="T11004">
        <v>5</v>
      </c>
      <c r="U11004">
        <v>0</v>
      </c>
      <c r="V11004">
        <v>0</v>
      </c>
      <c r="W11004">
        <v>0</v>
      </c>
      <c r="X11004">
        <v>193.329135656907</v>
      </c>
      <c r="Y11004">
        <v>0</v>
      </c>
      <c r="Z11004">
        <v>0.35352283785725835</v>
      </c>
      <c r="AA11004">
        <v>0</v>
      </c>
      <c r="AB11004">
        <v>15.216123831307426</v>
      </c>
      <c r="AC11004">
        <v>0</v>
      </c>
      <c r="AD11004">
        <v>0</v>
      </c>
      <c r="AE11004">
        <v>208.89878232607168</v>
      </c>
    </row>
    <row r="11005" spans="1:31" x14ac:dyDescent="0.3">
      <c r="A11005">
        <v>2708627</v>
      </c>
      <c r="B11005">
        <v>1</v>
      </c>
      <c r="C11005" t="s">
        <v>81</v>
      </c>
      <c r="D11005" t="s">
        <v>127</v>
      </c>
      <c r="E11005" t="s">
        <v>156</v>
      </c>
      <c r="F11005" t="s">
        <v>14318</v>
      </c>
      <c r="G11005" t="s">
        <v>152</v>
      </c>
      <c r="H11005" t="s">
        <v>153</v>
      </c>
      <c r="I11005" t="s">
        <v>136</v>
      </c>
      <c r="J11005" t="s">
        <v>137</v>
      </c>
      <c r="K11005" t="s">
        <v>138</v>
      </c>
      <c r="L11005" t="s">
        <v>29710</v>
      </c>
      <c r="M11005" t="s">
        <v>29711</v>
      </c>
      <c r="N11005">
        <v>3.514444444</v>
      </c>
      <c r="O11005">
        <v>1</v>
      </c>
      <c r="P11005">
        <v>496</v>
      </c>
      <c r="Q11005">
        <v>97</v>
      </c>
      <c r="R11005">
        <v>142</v>
      </c>
      <c r="S11005">
        <v>8</v>
      </c>
      <c r="T11005">
        <v>68</v>
      </c>
      <c r="U11005">
        <v>0</v>
      </c>
      <c r="V11005">
        <v>0</v>
      </c>
      <c r="W11005">
        <v>1.2908194229974801</v>
      </c>
      <c r="X11005">
        <v>255.28362199099843</v>
      </c>
      <c r="Y11005">
        <v>323.0237493058209</v>
      </c>
      <c r="Z11005">
        <v>30.78659623671728</v>
      </c>
      <c r="AA11005">
        <v>95.819149808809001</v>
      </c>
      <c r="AB11005">
        <v>35.213492453864639</v>
      </c>
      <c r="AC11005">
        <v>0</v>
      </c>
      <c r="AD11005">
        <v>0</v>
      </c>
      <c r="AE11005">
        <v>741.41742921920775</v>
      </c>
    </row>
    <row r="11006" spans="1:31" x14ac:dyDescent="0.3">
      <c r="A11006">
        <v>2707608</v>
      </c>
      <c r="B11006">
        <v>1</v>
      </c>
      <c r="C11006" t="s">
        <v>80</v>
      </c>
      <c r="D11006" t="s">
        <v>103</v>
      </c>
      <c r="E11006" t="s">
        <v>213</v>
      </c>
      <c r="F11006" t="s">
        <v>29712</v>
      </c>
      <c r="G11006" t="s">
        <v>152</v>
      </c>
      <c r="H11006" t="s">
        <v>153</v>
      </c>
      <c r="I11006" t="s">
        <v>136</v>
      </c>
      <c r="J11006" t="s">
        <v>137</v>
      </c>
      <c r="K11006" t="s">
        <v>138</v>
      </c>
      <c r="L11006" t="s">
        <v>29713</v>
      </c>
      <c r="M11006" t="s">
        <v>29714</v>
      </c>
      <c r="N11006">
        <v>0.91833333299999997</v>
      </c>
      <c r="O11006">
        <v>0</v>
      </c>
      <c r="P11006">
        <v>0</v>
      </c>
      <c r="Q11006">
        <v>0</v>
      </c>
      <c r="R11006">
        <v>0</v>
      </c>
      <c r="S11006">
        <v>3</v>
      </c>
      <c r="T11006">
        <v>0</v>
      </c>
      <c r="U11006">
        <v>5</v>
      </c>
      <c r="V11006">
        <v>0</v>
      </c>
      <c r="W11006">
        <v>0</v>
      </c>
      <c r="X11006">
        <v>0</v>
      </c>
      <c r="Y11006">
        <v>0</v>
      </c>
      <c r="Z11006">
        <v>0</v>
      </c>
      <c r="AA11006">
        <v>11.696571419916948</v>
      </c>
      <c r="AB11006">
        <v>0</v>
      </c>
      <c r="AC11006">
        <v>953.98240759761165</v>
      </c>
      <c r="AD11006">
        <v>0</v>
      </c>
      <c r="AE11006">
        <v>965.6789790175286</v>
      </c>
    </row>
    <row r="11007" spans="1:31" x14ac:dyDescent="0.3">
      <c r="A11007">
        <v>2708590</v>
      </c>
      <c r="B11007">
        <v>1</v>
      </c>
      <c r="C11007" t="s">
        <v>80</v>
      </c>
      <c r="D11007" t="s">
        <v>83</v>
      </c>
      <c r="E11007" t="s">
        <v>213</v>
      </c>
      <c r="F11007" t="s">
        <v>29715</v>
      </c>
      <c r="G11007" t="s">
        <v>152</v>
      </c>
      <c r="H11007" t="s">
        <v>153</v>
      </c>
      <c r="I11007" t="s">
        <v>136</v>
      </c>
      <c r="J11007" t="s">
        <v>137</v>
      </c>
      <c r="K11007" t="s">
        <v>138</v>
      </c>
      <c r="L11007" t="s">
        <v>29716</v>
      </c>
      <c r="M11007" t="s">
        <v>29717</v>
      </c>
      <c r="N11007">
        <v>0.149166666</v>
      </c>
      <c r="O11007">
        <v>0</v>
      </c>
      <c r="P11007">
        <v>0</v>
      </c>
      <c r="Q11007">
        <v>1</v>
      </c>
      <c r="R11007">
        <v>0</v>
      </c>
      <c r="S11007">
        <v>4</v>
      </c>
      <c r="T11007">
        <v>17</v>
      </c>
      <c r="U11007">
        <v>5</v>
      </c>
      <c r="V11007">
        <v>4</v>
      </c>
      <c r="W11007">
        <v>0</v>
      </c>
      <c r="X11007">
        <v>0</v>
      </c>
      <c r="Y11007">
        <v>1.5229660325539999E-2</v>
      </c>
      <c r="Z11007">
        <v>0</v>
      </c>
      <c r="AA11007">
        <v>3.3976855930301548</v>
      </c>
      <c r="AB11007">
        <v>15.315354648090374</v>
      </c>
      <c r="AC11007">
        <v>100.19054286340878</v>
      </c>
      <c r="AD11007">
        <v>6.3947403025487111</v>
      </c>
      <c r="AE11007">
        <v>125.31355306740356</v>
      </c>
    </row>
    <row r="11008" spans="1:31" x14ac:dyDescent="0.3">
      <c r="A11008">
        <v>2708341</v>
      </c>
      <c r="B11008">
        <v>1</v>
      </c>
      <c r="C11008" t="s">
        <v>80</v>
      </c>
      <c r="D11008" t="s">
        <v>104</v>
      </c>
      <c r="E11008" t="s">
        <v>150</v>
      </c>
      <c r="F11008" t="s">
        <v>29718</v>
      </c>
      <c r="G11008" t="s">
        <v>152</v>
      </c>
      <c r="H11008" t="s">
        <v>153</v>
      </c>
      <c r="I11008" t="s">
        <v>136</v>
      </c>
      <c r="J11008" t="s">
        <v>137</v>
      </c>
      <c r="K11008" t="s">
        <v>138</v>
      </c>
      <c r="L11008" t="s">
        <v>29719</v>
      </c>
      <c r="M11008" t="s">
        <v>29720</v>
      </c>
      <c r="N11008">
        <v>0.46305555500000001</v>
      </c>
      <c r="O11008">
        <v>25</v>
      </c>
      <c r="P11008">
        <v>484</v>
      </c>
      <c r="Q11008">
        <v>6</v>
      </c>
      <c r="R11008">
        <v>19</v>
      </c>
      <c r="S11008">
        <v>11</v>
      </c>
      <c r="T11008">
        <v>40</v>
      </c>
      <c r="U11008">
        <v>0</v>
      </c>
      <c r="V11008">
        <v>0</v>
      </c>
      <c r="W11008">
        <v>31.484325565505795</v>
      </c>
      <c r="X11008">
        <v>89.34037882439344</v>
      </c>
      <c r="Y11008">
        <v>3.0430050706654912</v>
      </c>
      <c r="Z11008">
        <v>3.0903260545142452</v>
      </c>
      <c r="AA11008">
        <v>27.209504227538527</v>
      </c>
      <c r="AB11008">
        <v>26.72180459055966</v>
      </c>
      <c r="AC11008">
        <v>0</v>
      </c>
      <c r="AD11008">
        <v>0</v>
      </c>
      <c r="AE11008">
        <v>180.88934433317715</v>
      </c>
    </row>
    <row r="11009" spans="1:31" x14ac:dyDescent="0.3">
      <c r="A11009">
        <v>2707986</v>
      </c>
      <c r="B11009">
        <v>1</v>
      </c>
      <c r="C11009" t="s">
        <v>80</v>
      </c>
      <c r="D11009" t="s">
        <v>100</v>
      </c>
      <c r="E11009" t="s">
        <v>150</v>
      </c>
      <c r="F11009" t="s">
        <v>6827</v>
      </c>
      <c r="G11009" t="s">
        <v>152</v>
      </c>
      <c r="H11009" t="s">
        <v>153</v>
      </c>
      <c r="I11009" t="s">
        <v>136</v>
      </c>
      <c r="J11009" t="s">
        <v>137</v>
      </c>
      <c r="K11009" t="s">
        <v>138</v>
      </c>
      <c r="L11009" t="s">
        <v>29721</v>
      </c>
      <c r="M11009" t="s">
        <v>29722</v>
      </c>
      <c r="N11009">
        <v>0.18777777700000001</v>
      </c>
      <c r="O11009">
        <v>0</v>
      </c>
      <c r="P11009">
        <v>105</v>
      </c>
      <c r="Q11009">
        <v>3</v>
      </c>
      <c r="R11009">
        <v>20</v>
      </c>
      <c r="S11009">
        <v>16</v>
      </c>
      <c r="T11009">
        <v>118</v>
      </c>
      <c r="U11009">
        <v>1</v>
      </c>
      <c r="V11009">
        <v>0</v>
      </c>
      <c r="W11009">
        <v>0</v>
      </c>
      <c r="X11009">
        <v>7.3095184799926951</v>
      </c>
      <c r="Y11009">
        <v>1.3492628888096365</v>
      </c>
      <c r="Z11009">
        <v>1.4762327613704664</v>
      </c>
      <c r="AA11009">
        <v>38.056531770434319</v>
      </c>
      <c r="AB11009">
        <v>50.724880560972196</v>
      </c>
      <c r="AC11009">
        <v>7.7845278520425012</v>
      </c>
      <c r="AD11009">
        <v>0</v>
      </c>
      <c r="AE11009">
        <v>106.70095431362181</v>
      </c>
    </row>
    <row r="11010" spans="1:31" x14ac:dyDescent="0.3">
      <c r="A11010">
        <v>2707551</v>
      </c>
      <c r="B11010">
        <v>1</v>
      </c>
      <c r="C11010" t="s">
        <v>81</v>
      </c>
      <c r="D11010" t="s">
        <v>127</v>
      </c>
      <c r="E11010" t="s">
        <v>173</v>
      </c>
      <c r="F11010" t="s">
        <v>29723</v>
      </c>
      <c r="G11010" t="s">
        <v>300</v>
      </c>
      <c r="H11010" t="s">
        <v>153</v>
      </c>
      <c r="I11010" t="s">
        <v>136</v>
      </c>
      <c r="J11010" t="s">
        <v>137</v>
      </c>
      <c r="K11010" t="s">
        <v>210</v>
      </c>
      <c r="L11010" t="s">
        <v>29724</v>
      </c>
      <c r="M11010" t="s">
        <v>29725</v>
      </c>
      <c r="N11010">
        <v>8.4624008330000002</v>
      </c>
      <c r="O11010">
        <v>12</v>
      </c>
      <c r="P11010">
        <v>164</v>
      </c>
      <c r="Q11010">
        <v>211</v>
      </c>
      <c r="R11010">
        <v>212</v>
      </c>
      <c r="S11010">
        <v>13</v>
      </c>
      <c r="T11010">
        <v>31</v>
      </c>
      <c r="U11010">
        <v>0</v>
      </c>
      <c r="V11010">
        <v>0</v>
      </c>
      <c r="W11010">
        <v>27.500228969446677</v>
      </c>
      <c r="X11010">
        <v>180.11100319891747</v>
      </c>
      <c r="Y11010">
        <v>94.382815089115311</v>
      </c>
      <c r="Z11010">
        <v>277.06104839847433</v>
      </c>
      <c r="AA11010">
        <v>15465.56903310644</v>
      </c>
      <c r="AB11010">
        <v>80.541366432725781</v>
      </c>
      <c r="AC11010">
        <v>0</v>
      </c>
      <c r="AD11010">
        <v>0</v>
      </c>
      <c r="AE11010">
        <v>16125.16549519512</v>
      </c>
    </row>
    <row r="11011" spans="1:31" x14ac:dyDescent="0.3">
      <c r="A11011">
        <v>2707800</v>
      </c>
      <c r="B11011">
        <v>1</v>
      </c>
      <c r="C11011" t="s">
        <v>80</v>
      </c>
      <c r="D11011" t="s">
        <v>100</v>
      </c>
      <c r="E11011" t="s">
        <v>161</v>
      </c>
      <c r="F11011" t="s">
        <v>29726</v>
      </c>
      <c r="G11011" t="s">
        <v>409</v>
      </c>
      <c r="H11011" t="s">
        <v>135</v>
      </c>
      <c r="I11011" t="s">
        <v>136</v>
      </c>
      <c r="J11011" t="s">
        <v>137</v>
      </c>
      <c r="K11011" t="s">
        <v>138</v>
      </c>
      <c r="L11011" t="s">
        <v>29727</v>
      </c>
      <c r="M11011" t="s">
        <v>29728</v>
      </c>
      <c r="N11011">
        <v>3.201944444</v>
      </c>
      <c r="O11011">
        <v>0</v>
      </c>
      <c r="P11011">
        <v>2</v>
      </c>
      <c r="Q11011">
        <v>0</v>
      </c>
      <c r="R11011">
        <v>7</v>
      </c>
      <c r="S11011">
        <v>0</v>
      </c>
      <c r="T11011">
        <v>2</v>
      </c>
      <c r="U11011">
        <v>0</v>
      </c>
      <c r="V11011">
        <v>0</v>
      </c>
      <c r="W11011">
        <v>0</v>
      </c>
      <c r="X11011">
        <v>1.2253442939300001</v>
      </c>
      <c r="Y11011">
        <v>0</v>
      </c>
      <c r="Z11011">
        <v>0.4057833702635375</v>
      </c>
      <c r="AA11011">
        <v>0</v>
      </c>
      <c r="AB11011">
        <v>0</v>
      </c>
      <c r="AC11011">
        <v>0</v>
      </c>
      <c r="AD11011">
        <v>0</v>
      </c>
      <c r="AE11011">
        <v>1.6311276641935377</v>
      </c>
    </row>
    <row r="11012" spans="1:31" x14ac:dyDescent="0.3">
      <c r="A11012">
        <v>2707794</v>
      </c>
      <c r="B11012">
        <v>1</v>
      </c>
      <c r="C11012" t="s">
        <v>80</v>
      </c>
      <c r="D11012" t="s">
        <v>92</v>
      </c>
      <c r="E11012" t="s">
        <v>132</v>
      </c>
      <c r="F11012" t="s">
        <v>29729</v>
      </c>
      <c r="G11012" t="s">
        <v>3852</v>
      </c>
      <c r="H11012" t="s">
        <v>135</v>
      </c>
      <c r="I11012" t="s">
        <v>136</v>
      </c>
      <c r="J11012" t="s">
        <v>137</v>
      </c>
      <c r="K11012" t="s">
        <v>138</v>
      </c>
      <c r="L11012" t="s">
        <v>29730</v>
      </c>
      <c r="M11012" t="s">
        <v>29731</v>
      </c>
      <c r="N11012">
        <v>6.8591666660000001</v>
      </c>
      <c r="O11012">
        <v>0</v>
      </c>
      <c r="P11012">
        <v>31</v>
      </c>
      <c r="Q11012">
        <v>0</v>
      </c>
      <c r="R11012">
        <v>14</v>
      </c>
      <c r="S11012">
        <v>0</v>
      </c>
      <c r="T11012">
        <v>1</v>
      </c>
      <c r="U11012">
        <v>0</v>
      </c>
      <c r="V11012">
        <v>0</v>
      </c>
      <c r="W11012">
        <v>0</v>
      </c>
      <c r="X11012">
        <v>73.89513104743493</v>
      </c>
      <c r="Y11012">
        <v>0</v>
      </c>
      <c r="Z11012">
        <v>31.390799323477012</v>
      </c>
      <c r="AA11012">
        <v>0</v>
      </c>
      <c r="AB11012">
        <v>3.1461603685395003</v>
      </c>
      <c r="AC11012">
        <v>0</v>
      </c>
      <c r="AD11012">
        <v>0</v>
      </c>
      <c r="AE11012">
        <v>108.43209073945144</v>
      </c>
    </row>
    <row r="11013" spans="1:31" x14ac:dyDescent="0.3">
      <c r="A11013">
        <v>2707545</v>
      </c>
      <c r="B11013">
        <v>1</v>
      </c>
      <c r="C11013" t="s">
        <v>80</v>
      </c>
      <c r="D11013" t="s">
        <v>88</v>
      </c>
      <c r="E11013" t="s">
        <v>173</v>
      </c>
      <c r="F11013" t="s">
        <v>29732</v>
      </c>
      <c r="G11013" t="s">
        <v>300</v>
      </c>
      <c r="H11013" t="s">
        <v>153</v>
      </c>
      <c r="I11013" t="s">
        <v>136</v>
      </c>
      <c r="J11013" t="s">
        <v>137</v>
      </c>
      <c r="K11013" t="s">
        <v>210</v>
      </c>
      <c r="L11013" t="s">
        <v>29733</v>
      </c>
      <c r="M11013" t="s">
        <v>29734</v>
      </c>
      <c r="N11013">
        <v>3.1211111109999998</v>
      </c>
      <c r="O11013">
        <v>0</v>
      </c>
      <c r="P11013">
        <v>2588</v>
      </c>
      <c r="Q11013">
        <v>0</v>
      </c>
      <c r="R11013">
        <v>0</v>
      </c>
      <c r="S11013">
        <v>0</v>
      </c>
      <c r="T11013">
        <v>266</v>
      </c>
      <c r="U11013">
        <v>0</v>
      </c>
      <c r="V11013">
        <v>0</v>
      </c>
      <c r="W11013">
        <v>0</v>
      </c>
      <c r="X11013">
        <v>1782.4353244185561</v>
      </c>
      <c r="Y11013">
        <v>0</v>
      </c>
      <c r="Z11013">
        <v>0</v>
      </c>
      <c r="AA11013">
        <v>0</v>
      </c>
      <c r="AB11013">
        <v>1166.7054384298071</v>
      </c>
      <c r="AC11013">
        <v>0</v>
      </c>
      <c r="AD11013">
        <v>0</v>
      </c>
      <c r="AE11013">
        <v>2949.140762848363</v>
      </c>
    </row>
    <row r="11014" spans="1:31" x14ac:dyDescent="0.3">
      <c r="A11014">
        <v>2707694</v>
      </c>
      <c r="B11014">
        <v>1</v>
      </c>
      <c r="C11014" t="s">
        <v>80</v>
      </c>
      <c r="D11014" t="s">
        <v>92</v>
      </c>
      <c r="E11014" t="s">
        <v>145</v>
      </c>
      <c r="F11014" t="s">
        <v>29735</v>
      </c>
      <c r="G11014" t="s">
        <v>147</v>
      </c>
      <c r="H11014" t="s">
        <v>135</v>
      </c>
      <c r="I11014" t="s">
        <v>136</v>
      </c>
      <c r="J11014" t="s">
        <v>137</v>
      </c>
      <c r="K11014" t="s">
        <v>138</v>
      </c>
      <c r="L11014" t="s">
        <v>29736</v>
      </c>
      <c r="M11014" t="s">
        <v>29737</v>
      </c>
      <c r="N11014">
        <v>0.81166666600000004</v>
      </c>
      <c r="O11014">
        <v>0</v>
      </c>
      <c r="P11014">
        <v>1</v>
      </c>
      <c r="Q11014">
        <v>0</v>
      </c>
      <c r="R11014">
        <v>0</v>
      </c>
      <c r="S11014">
        <v>0</v>
      </c>
      <c r="T11014">
        <v>0</v>
      </c>
      <c r="U11014">
        <v>0</v>
      </c>
      <c r="V11014">
        <v>0</v>
      </c>
      <c r="W11014">
        <v>0</v>
      </c>
      <c r="X11014">
        <v>8.782927100709001E-2</v>
      </c>
      <c r="Y11014">
        <v>0</v>
      </c>
      <c r="Z11014">
        <v>0</v>
      </c>
      <c r="AA11014">
        <v>0</v>
      </c>
      <c r="AB11014">
        <v>0</v>
      </c>
      <c r="AC11014">
        <v>0</v>
      </c>
      <c r="AD11014">
        <v>0</v>
      </c>
      <c r="AE11014">
        <v>8.782927100709001E-2</v>
      </c>
    </row>
    <row r="11015" spans="1:31" x14ac:dyDescent="0.3">
      <c r="A11015">
        <v>2708384</v>
      </c>
      <c r="B11015">
        <v>1</v>
      </c>
      <c r="C11015" t="s">
        <v>81</v>
      </c>
      <c r="D11015" t="s">
        <v>118</v>
      </c>
      <c r="E11015" t="s">
        <v>132</v>
      </c>
      <c r="F11015" t="s">
        <v>6296</v>
      </c>
      <c r="G11015" t="s">
        <v>134</v>
      </c>
      <c r="H11015" t="s">
        <v>135</v>
      </c>
      <c r="I11015" t="s">
        <v>136</v>
      </c>
      <c r="J11015" t="s">
        <v>137</v>
      </c>
      <c r="K11015" t="s">
        <v>138</v>
      </c>
      <c r="L11015" t="s">
        <v>29738</v>
      </c>
      <c r="M11015" t="s">
        <v>29739</v>
      </c>
      <c r="N11015">
        <v>1.3166666659999999</v>
      </c>
      <c r="O11015">
        <v>0</v>
      </c>
      <c r="P11015">
        <v>66</v>
      </c>
      <c r="Q11015">
        <v>0</v>
      </c>
      <c r="R11015">
        <v>4</v>
      </c>
      <c r="S11015">
        <v>0</v>
      </c>
      <c r="T11015">
        <v>10</v>
      </c>
      <c r="U11015">
        <v>0</v>
      </c>
      <c r="V11015">
        <v>0</v>
      </c>
      <c r="W11015">
        <v>0</v>
      </c>
      <c r="X11015">
        <v>14.593336011100124</v>
      </c>
      <c r="Y11015">
        <v>0</v>
      </c>
      <c r="Z11015">
        <v>9.5752441066400018E-2</v>
      </c>
      <c r="AA11015">
        <v>0</v>
      </c>
      <c r="AB11015">
        <v>3.3719378963030997</v>
      </c>
      <c r="AC11015">
        <v>0</v>
      </c>
      <c r="AD11015">
        <v>0</v>
      </c>
      <c r="AE11015">
        <v>18.061026348469625</v>
      </c>
    </row>
    <row r="11016" spans="1:31" x14ac:dyDescent="0.3">
      <c r="A11016">
        <v>2707883</v>
      </c>
      <c r="B11016">
        <v>1</v>
      </c>
      <c r="C11016" t="s">
        <v>80</v>
      </c>
      <c r="D11016" t="s">
        <v>108</v>
      </c>
      <c r="E11016" t="s">
        <v>161</v>
      </c>
      <c r="F11016" t="s">
        <v>29372</v>
      </c>
      <c r="G11016" t="s">
        <v>163</v>
      </c>
      <c r="H11016" t="s">
        <v>135</v>
      </c>
      <c r="I11016" t="s">
        <v>136</v>
      </c>
      <c r="J11016" t="s">
        <v>137</v>
      </c>
      <c r="K11016" t="s">
        <v>138</v>
      </c>
      <c r="L11016" t="s">
        <v>29740</v>
      </c>
      <c r="M11016" t="s">
        <v>29741</v>
      </c>
      <c r="N11016">
        <v>0.82305555500000005</v>
      </c>
      <c r="O11016">
        <v>0</v>
      </c>
      <c r="P11016">
        <v>11</v>
      </c>
      <c r="Q11016">
        <v>0</v>
      </c>
      <c r="R11016">
        <v>1</v>
      </c>
      <c r="S11016">
        <v>0</v>
      </c>
      <c r="T11016">
        <v>1</v>
      </c>
      <c r="U11016">
        <v>0</v>
      </c>
      <c r="V11016">
        <v>0</v>
      </c>
      <c r="W11016">
        <v>0</v>
      </c>
      <c r="X11016">
        <v>1.4711432627011134</v>
      </c>
      <c r="Y11016">
        <v>0</v>
      </c>
      <c r="Z11016">
        <v>0.20340127599854668</v>
      </c>
      <c r="AA11016">
        <v>0</v>
      </c>
      <c r="AB11016">
        <v>0.13101134699158251</v>
      </c>
      <c r="AC11016">
        <v>0</v>
      </c>
      <c r="AD11016">
        <v>0</v>
      </c>
      <c r="AE11016">
        <v>1.8055558856912426</v>
      </c>
    </row>
    <row r="11017" spans="1:31" x14ac:dyDescent="0.3">
      <c r="A11017">
        <v>2708524</v>
      </c>
      <c r="B11017">
        <v>1</v>
      </c>
      <c r="C11017" t="s">
        <v>80</v>
      </c>
      <c r="D11017" t="s">
        <v>97</v>
      </c>
      <c r="E11017" t="s">
        <v>150</v>
      </c>
      <c r="F11017" t="s">
        <v>5438</v>
      </c>
      <c r="G11017" t="s">
        <v>152</v>
      </c>
      <c r="H11017" t="s">
        <v>153</v>
      </c>
      <c r="I11017" t="s">
        <v>136</v>
      </c>
      <c r="J11017" t="s">
        <v>137</v>
      </c>
      <c r="K11017" t="s">
        <v>138</v>
      </c>
      <c r="L11017" t="s">
        <v>29742</v>
      </c>
      <c r="M11017" t="s">
        <v>29743</v>
      </c>
      <c r="N11017">
        <v>0.31055555499999998</v>
      </c>
      <c r="O11017">
        <v>5</v>
      </c>
      <c r="P11017">
        <v>1621</v>
      </c>
      <c r="Q11017">
        <v>5</v>
      </c>
      <c r="R11017">
        <v>70</v>
      </c>
      <c r="S11017">
        <v>15</v>
      </c>
      <c r="T11017">
        <v>144</v>
      </c>
      <c r="U11017">
        <v>1</v>
      </c>
      <c r="V11017">
        <v>0</v>
      </c>
      <c r="W11017">
        <v>7.3381038835008674</v>
      </c>
      <c r="X11017">
        <v>69.517930170433615</v>
      </c>
      <c r="Y11017">
        <v>0.54360964063757</v>
      </c>
      <c r="Z11017">
        <v>1.683426412284998</v>
      </c>
      <c r="AA11017">
        <v>10.383883009209709</v>
      </c>
      <c r="AB11017">
        <v>36.840559892017851</v>
      </c>
      <c r="AC11017">
        <v>32.675649549050299</v>
      </c>
      <c r="AD11017">
        <v>0</v>
      </c>
      <c r="AE11017">
        <v>158.9831625571349</v>
      </c>
    </row>
    <row r="11018" spans="1:31" x14ac:dyDescent="0.3">
      <c r="A11018">
        <v>2707860</v>
      </c>
      <c r="B11018">
        <v>1</v>
      </c>
      <c r="C11018" t="s">
        <v>80</v>
      </c>
      <c r="D11018" t="s">
        <v>97</v>
      </c>
      <c r="E11018" t="s">
        <v>161</v>
      </c>
      <c r="F11018" t="s">
        <v>29744</v>
      </c>
      <c r="G11018" t="s">
        <v>409</v>
      </c>
      <c r="H11018" t="s">
        <v>135</v>
      </c>
      <c r="I11018" t="s">
        <v>136</v>
      </c>
      <c r="J11018" t="s">
        <v>137</v>
      </c>
      <c r="K11018" t="s">
        <v>138</v>
      </c>
      <c r="L11018" t="s">
        <v>29745</v>
      </c>
      <c r="M11018" t="s">
        <v>29746</v>
      </c>
      <c r="N11018">
        <v>5.2702777770000004</v>
      </c>
      <c r="O11018">
        <v>0</v>
      </c>
      <c r="P11018">
        <v>14</v>
      </c>
      <c r="Q11018">
        <v>0</v>
      </c>
      <c r="R11018">
        <v>8</v>
      </c>
      <c r="S11018">
        <v>0</v>
      </c>
      <c r="T11018">
        <v>1</v>
      </c>
      <c r="U11018">
        <v>0</v>
      </c>
      <c r="V11018">
        <v>0</v>
      </c>
      <c r="W11018">
        <v>0</v>
      </c>
      <c r="X11018">
        <v>35.437964182905496</v>
      </c>
      <c r="Y11018">
        <v>0</v>
      </c>
      <c r="Z11018">
        <v>17.959180256206977</v>
      </c>
      <c r="AA11018">
        <v>0</v>
      </c>
      <c r="AB11018">
        <v>6.6548331650358339</v>
      </c>
      <c r="AC11018">
        <v>0</v>
      </c>
      <c r="AD11018">
        <v>0</v>
      </c>
      <c r="AE11018">
        <v>60.051977604148306</v>
      </c>
    </row>
    <row r="11019" spans="1:31" x14ac:dyDescent="0.3">
      <c r="A11019">
        <v>2708006</v>
      </c>
      <c r="B11019">
        <v>1</v>
      </c>
      <c r="C11019" t="s">
        <v>80</v>
      </c>
      <c r="D11019" t="s">
        <v>83</v>
      </c>
      <c r="E11019" t="s">
        <v>161</v>
      </c>
      <c r="F11019" t="s">
        <v>28926</v>
      </c>
      <c r="G11019" t="s">
        <v>163</v>
      </c>
      <c r="H11019" t="s">
        <v>135</v>
      </c>
      <c r="I11019" t="s">
        <v>136</v>
      </c>
      <c r="J11019" t="s">
        <v>137</v>
      </c>
      <c r="K11019" t="s">
        <v>138</v>
      </c>
      <c r="L11019" t="s">
        <v>29747</v>
      </c>
      <c r="M11019" t="s">
        <v>29748</v>
      </c>
      <c r="N11019">
        <v>1.3333333329999999</v>
      </c>
      <c r="O11019">
        <v>0</v>
      </c>
      <c r="P11019">
        <v>50</v>
      </c>
      <c r="Q11019">
        <v>0</v>
      </c>
      <c r="R11019">
        <v>0</v>
      </c>
      <c r="S11019">
        <v>0</v>
      </c>
      <c r="T11019">
        <v>2</v>
      </c>
      <c r="U11019">
        <v>0</v>
      </c>
      <c r="V11019">
        <v>0</v>
      </c>
      <c r="W11019">
        <v>0</v>
      </c>
      <c r="X11019">
        <v>11.720166508046304</v>
      </c>
      <c r="Y11019">
        <v>0</v>
      </c>
      <c r="Z11019">
        <v>0</v>
      </c>
      <c r="AA11019">
        <v>0</v>
      </c>
      <c r="AB11019">
        <v>0</v>
      </c>
      <c r="AC11019">
        <v>0</v>
      </c>
      <c r="AD11019">
        <v>0</v>
      </c>
      <c r="AE11019">
        <v>11.720166508046304</v>
      </c>
    </row>
    <row r="11020" spans="1:31" x14ac:dyDescent="0.3">
      <c r="A11020">
        <v>2708029</v>
      </c>
      <c r="B11020">
        <v>1</v>
      </c>
      <c r="C11020" t="s">
        <v>81</v>
      </c>
      <c r="D11020" t="s">
        <v>117</v>
      </c>
      <c r="E11020" t="s">
        <v>150</v>
      </c>
      <c r="F11020" t="s">
        <v>19107</v>
      </c>
      <c r="G11020" t="s">
        <v>152</v>
      </c>
      <c r="H11020" t="s">
        <v>153</v>
      </c>
      <c r="I11020" t="s">
        <v>490</v>
      </c>
      <c r="J11020" t="s">
        <v>137</v>
      </c>
      <c r="K11020" t="s">
        <v>138</v>
      </c>
      <c r="L11020" t="s">
        <v>29749</v>
      </c>
      <c r="M11020" t="s">
        <v>29750</v>
      </c>
      <c r="N11020">
        <v>5.5555550000000002E-3</v>
      </c>
      <c r="O11020">
        <v>6</v>
      </c>
      <c r="P11020">
        <v>451</v>
      </c>
      <c r="Q11020">
        <v>40</v>
      </c>
      <c r="R11020">
        <v>49</v>
      </c>
      <c r="S11020">
        <v>13</v>
      </c>
      <c r="T11020">
        <v>29</v>
      </c>
      <c r="U11020">
        <v>3</v>
      </c>
      <c r="V11020">
        <v>0</v>
      </c>
      <c r="W11020">
        <v>0.46005053227833348</v>
      </c>
      <c r="X11020">
        <v>0.30950274862400046</v>
      </c>
      <c r="Y11020">
        <v>0.1436371944074667</v>
      </c>
      <c r="Z11020">
        <v>1.2656625597666666E-2</v>
      </c>
      <c r="AA11020">
        <v>0.11065658799616665</v>
      </c>
      <c r="AB11020">
        <v>0.10197955893755004</v>
      </c>
      <c r="AC11020">
        <v>1.1932113283204999</v>
      </c>
      <c r="AD11020">
        <v>0</v>
      </c>
      <c r="AE11020">
        <v>2.3316945761616843</v>
      </c>
    </row>
    <row r="11021" spans="1:31" x14ac:dyDescent="0.3">
      <c r="A11021">
        <v>2708570</v>
      </c>
      <c r="B11021">
        <v>1</v>
      </c>
      <c r="C11021" t="s">
        <v>81</v>
      </c>
      <c r="D11021" t="s">
        <v>128</v>
      </c>
      <c r="E11021" t="s">
        <v>213</v>
      </c>
      <c r="F11021" t="s">
        <v>5791</v>
      </c>
      <c r="G11021" t="s">
        <v>152</v>
      </c>
      <c r="H11021" t="s">
        <v>153</v>
      </c>
      <c r="I11021" t="s">
        <v>136</v>
      </c>
      <c r="J11021" t="s">
        <v>137</v>
      </c>
      <c r="K11021" t="s">
        <v>138</v>
      </c>
      <c r="L11021" t="s">
        <v>29751</v>
      </c>
      <c r="M11021" t="s">
        <v>29752</v>
      </c>
      <c r="N11021">
        <v>3.1977777770000002</v>
      </c>
      <c r="O11021">
        <v>3</v>
      </c>
      <c r="P11021">
        <v>1</v>
      </c>
      <c r="Q11021">
        <v>26</v>
      </c>
      <c r="R11021">
        <v>6</v>
      </c>
      <c r="S11021">
        <v>8</v>
      </c>
      <c r="T11021">
        <v>1</v>
      </c>
      <c r="U11021">
        <v>0</v>
      </c>
      <c r="V11021">
        <v>0</v>
      </c>
      <c r="W11021">
        <v>117.85817549543005</v>
      </c>
      <c r="X11021">
        <v>0</v>
      </c>
      <c r="Y11021">
        <v>79.733396506412461</v>
      </c>
      <c r="Z11021">
        <v>0</v>
      </c>
      <c r="AA11021">
        <v>174.58222119729584</v>
      </c>
      <c r="AB11021">
        <v>0</v>
      </c>
      <c r="AC11021">
        <v>0</v>
      </c>
      <c r="AD11021">
        <v>0</v>
      </c>
      <c r="AE11021">
        <v>372.17379319913834</v>
      </c>
    </row>
    <row r="11022" spans="1:31" x14ac:dyDescent="0.3">
      <c r="A11022">
        <v>2708152</v>
      </c>
      <c r="B11022">
        <v>1</v>
      </c>
      <c r="C11022" t="s">
        <v>80</v>
      </c>
      <c r="D11022" t="s">
        <v>107</v>
      </c>
      <c r="E11022" t="s">
        <v>161</v>
      </c>
      <c r="F11022" t="s">
        <v>29753</v>
      </c>
      <c r="G11022" t="s">
        <v>409</v>
      </c>
      <c r="H11022" t="s">
        <v>135</v>
      </c>
      <c r="I11022" t="s">
        <v>136</v>
      </c>
      <c r="J11022" t="s">
        <v>137</v>
      </c>
      <c r="K11022" t="s">
        <v>138</v>
      </c>
      <c r="L11022" t="s">
        <v>29754</v>
      </c>
      <c r="M11022" t="s">
        <v>29755</v>
      </c>
      <c r="N11022">
        <v>1.5919444439999999</v>
      </c>
      <c r="O11022">
        <v>0</v>
      </c>
      <c r="P11022">
        <v>38</v>
      </c>
      <c r="Q11022">
        <v>0</v>
      </c>
      <c r="R11022">
        <v>0</v>
      </c>
      <c r="S11022">
        <v>0</v>
      </c>
      <c r="T11022">
        <v>8</v>
      </c>
      <c r="U11022">
        <v>0</v>
      </c>
      <c r="V11022">
        <v>0</v>
      </c>
      <c r="W11022">
        <v>0</v>
      </c>
      <c r="X11022">
        <v>12.2523534592705</v>
      </c>
      <c r="Y11022">
        <v>0</v>
      </c>
      <c r="Z11022">
        <v>0</v>
      </c>
      <c r="AA11022">
        <v>0</v>
      </c>
      <c r="AB11022">
        <v>13.314964117897771</v>
      </c>
      <c r="AC11022">
        <v>0</v>
      </c>
      <c r="AD11022">
        <v>0</v>
      </c>
      <c r="AE11022">
        <v>25.567317577168271</v>
      </c>
    </row>
    <row r="11023" spans="1:31" x14ac:dyDescent="0.3">
      <c r="A11023">
        <v>2707465</v>
      </c>
      <c r="B11023">
        <v>1</v>
      </c>
      <c r="C11023" t="s">
        <v>80</v>
      </c>
      <c r="D11023" t="s">
        <v>110</v>
      </c>
      <c r="E11023" t="s">
        <v>173</v>
      </c>
      <c r="F11023" t="s">
        <v>29756</v>
      </c>
      <c r="G11023" t="s">
        <v>1613</v>
      </c>
      <c r="H11023" t="s">
        <v>5535</v>
      </c>
      <c r="I11023" t="s">
        <v>136</v>
      </c>
      <c r="J11023" t="s">
        <v>137</v>
      </c>
      <c r="K11023" t="s">
        <v>210</v>
      </c>
      <c r="L11023" t="s">
        <v>29757</v>
      </c>
      <c r="M11023" t="s">
        <v>29758</v>
      </c>
      <c r="N11023">
        <v>0.12472222199999999</v>
      </c>
      <c r="O11023">
        <v>0</v>
      </c>
      <c r="P11023">
        <v>402</v>
      </c>
      <c r="Q11023">
        <v>0</v>
      </c>
      <c r="R11023">
        <v>0</v>
      </c>
      <c r="S11023">
        <v>1</v>
      </c>
      <c r="T11023">
        <v>196</v>
      </c>
      <c r="U11023">
        <v>0</v>
      </c>
      <c r="V11023">
        <v>0</v>
      </c>
      <c r="W11023">
        <v>0</v>
      </c>
      <c r="X11023">
        <v>10.901343698785842</v>
      </c>
      <c r="Y11023">
        <v>0</v>
      </c>
      <c r="Z11023">
        <v>0</v>
      </c>
      <c r="AA11023">
        <v>0.50505617988419993</v>
      </c>
      <c r="AB11023">
        <v>9.0385538079831029</v>
      </c>
      <c r="AC11023">
        <v>0</v>
      </c>
      <c r="AD11023">
        <v>0</v>
      </c>
      <c r="AE11023">
        <v>20.444953686653143</v>
      </c>
    </row>
    <row r="11024" spans="1:31" x14ac:dyDescent="0.3">
      <c r="A11024">
        <v>2707774</v>
      </c>
      <c r="B11024">
        <v>1</v>
      </c>
      <c r="C11024" t="s">
        <v>81</v>
      </c>
      <c r="D11024" t="s">
        <v>120</v>
      </c>
      <c r="E11024" t="s">
        <v>156</v>
      </c>
      <c r="F11024" t="s">
        <v>6017</v>
      </c>
      <c r="G11024" t="s">
        <v>300</v>
      </c>
      <c r="H11024" t="s">
        <v>153</v>
      </c>
      <c r="I11024" t="s">
        <v>136</v>
      </c>
      <c r="J11024" t="s">
        <v>137</v>
      </c>
      <c r="K11024" t="s">
        <v>210</v>
      </c>
      <c r="L11024" t="s">
        <v>29759</v>
      </c>
      <c r="M11024" t="s">
        <v>29760</v>
      </c>
      <c r="N11024">
        <v>6.7166666660000001</v>
      </c>
      <c r="O11024">
        <v>0</v>
      </c>
      <c r="P11024">
        <v>345</v>
      </c>
      <c r="Q11024">
        <v>8</v>
      </c>
      <c r="R11024">
        <v>16</v>
      </c>
      <c r="S11024">
        <v>0</v>
      </c>
      <c r="T11024">
        <v>29</v>
      </c>
      <c r="U11024">
        <v>0</v>
      </c>
      <c r="V11024">
        <v>0</v>
      </c>
      <c r="W11024">
        <v>0</v>
      </c>
      <c r="X11024">
        <v>433.32759982015631</v>
      </c>
      <c r="Y11024">
        <v>0</v>
      </c>
      <c r="Z11024">
        <v>12.218060920952801</v>
      </c>
      <c r="AA11024">
        <v>0</v>
      </c>
      <c r="AB11024">
        <v>126.13400410984192</v>
      </c>
      <c r="AC11024">
        <v>0</v>
      </c>
      <c r="AD11024">
        <v>0</v>
      </c>
      <c r="AE11024">
        <v>571.67966485095099</v>
      </c>
    </row>
    <row r="11025" spans="1:31" x14ac:dyDescent="0.3">
      <c r="A11025">
        <v>2708106</v>
      </c>
      <c r="B11025">
        <v>1</v>
      </c>
      <c r="C11025" t="s">
        <v>80</v>
      </c>
      <c r="D11025" t="s">
        <v>93</v>
      </c>
      <c r="E11025" t="s">
        <v>150</v>
      </c>
      <c r="F11025" t="s">
        <v>1705</v>
      </c>
      <c r="G11025" t="s">
        <v>2306</v>
      </c>
      <c r="H11025" t="s">
        <v>153</v>
      </c>
      <c r="I11025" t="s">
        <v>136</v>
      </c>
      <c r="J11025" t="s">
        <v>3</v>
      </c>
      <c r="K11025" t="s">
        <v>138</v>
      </c>
      <c r="L11025" t="s">
        <v>29761</v>
      </c>
      <c r="M11025" t="s">
        <v>29762</v>
      </c>
      <c r="N11025">
        <v>1.352777777</v>
      </c>
      <c r="O11025">
        <v>0</v>
      </c>
      <c r="P11025">
        <v>429</v>
      </c>
      <c r="Q11025">
        <v>48</v>
      </c>
      <c r="R11025">
        <v>363</v>
      </c>
      <c r="S11025">
        <v>19</v>
      </c>
      <c r="T11025">
        <v>240</v>
      </c>
      <c r="U11025">
        <v>0</v>
      </c>
      <c r="V11025">
        <v>1</v>
      </c>
      <c r="W11025">
        <v>0</v>
      </c>
      <c r="X11025">
        <v>106.71083293476794</v>
      </c>
      <c r="Y11025">
        <v>74.032773423513305</v>
      </c>
      <c r="Z11025">
        <v>155.46251926956324</v>
      </c>
      <c r="AA11025">
        <v>71.816515015775749</v>
      </c>
      <c r="AB11025">
        <v>265.24480450143676</v>
      </c>
      <c r="AC11025">
        <v>0</v>
      </c>
      <c r="AD11025">
        <v>0</v>
      </c>
      <c r="AE11025">
        <v>673.26744514505697</v>
      </c>
    </row>
    <row r="11026" spans="1:31" x14ac:dyDescent="0.3">
      <c r="A11026">
        <v>2708069</v>
      </c>
      <c r="B11026">
        <v>1</v>
      </c>
      <c r="C11026" t="s">
        <v>80</v>
      </c>
      <c r="D11026" t="s">
        <v>83</v>
      </c>
      <c r="E11026" t="s">
        <v>145</v>
      </c>
      <c r="F11026" t="s">
        <v>29763</v>
      </c>
      <c r="G11026" t="s">
        <v>147</v>
      </c>
      <c r="H11026" t="s">
        <v>135</v>
      </c>
      <c r="I11026" t="s">
        <v>136</v>
      </c>
      <c r="J11026" t="s">
        <v>137</v>
      </c>
      <c r="K11026" t="s">
        <v>138</v>
      </c>
      <c r="L11026" t="s">
        <v>29764</v>
      </c>
      <c r="M11026" t="s">
        <v>29765</v>
      </c>
      <c r="N11026">
        <v>1.886111111</v>
      </c>
      <c r="O11026">
        <v>0</v>
      </c>
      <c r="P11026">
        <v>0</v>
      </c>
      <c r="Q11026">
        <v>0</v>
      </c>
      <c r="R11026">
        <v>0</v>
      </c>
      <c r="S11026">
        <v>0</v>
      </c>
      <c r="T11026">
        <v>0</v>
      </c>
      <c r="U11026">
        <v>0</v>
      </c>
      <c r="V11026">
        <v>1</v>
      </c>
      <c r="W11026">
        <v>0</v>
      </c>
      <c r="X11026">
        <v>0</v>
      </c>
      <c r="Y11026">
        <v>0</v>
      </c>
      <c r="Z11026">
        <v>0</v>
      </c>
      <c r="AA11026">
        <v>0</v>
      </c>
      <c r="AB11026">
        <v>0</v>
      </c>
      <c r="AC11026">
        <v>0</v>
      </c>
      <c r="AD11026">
        <v>29.2517422222653</v>
      </c>
      <c r="AE11026">
        <v>29.2517422222653</v>
      </c>
    </row>
    <row r="11027" spans="1:31" x14ac:dyDescent="0.3">
      <c r="A11027">
        <v>2708653</v>
      </c>
      <c r="B11027">
        <v>1</v>
      </c>
      <c r="C11027" t="s">
        <v>80</v>
      </c>
      <c r="D11027" t="s">
        <v>101</v>
      </c>
      <c r="E11027" t="s">
        <v>213</v>
      </c>
      <c r="F11027" t="s">
        <v>29766</v>
      </c>
      <c r="G11027" t="s">
        <v>152</v>
      </c>
      <c r="H11027" t="s">
        <v>153</v>
      </c>
      <c r="I11027" t="s">
        <v>136</v>
      </c>
      <c r="J11027" t="s">
        <v>137</v>
      </c>
      <c r="K11027" t="s">
        <v>138</v>
      </c>
      <c r="L11027" t="s">
        <v>29767</v>
      </c>
      <c r="M11027" t="s">
        <v>29768</v>
      </c>
      <c r="N11027">
        <v>0.67444444400000003</v>
      </c>
      <c r="O11027">
        <v>5</v>
      </c>
      <c r="P11027">
        <v>235</v>
      </c>
      <c r="Q11027">
        <v>3</v>
      </c>
      <c r="R11027">
        <v>1</v>
      </c>
      <c r="S11027">
        <v>12</v>
      </c>
      <c r="T11027">
        <v>67</v>
      </c>
      <c r="U11027">
        <v>0</v>
      </c>
      <c r="V11027">
        <v>0</v>
      </c>
      <c r="W11027">
        <v>1.21537302891862</v>
      </c>
      <c r="X11027">
        <v>49.499882432892733</v>
      </c>
      <c r="Y11027">
        <v>3.4858883151863052</v>
      </c>
      <c r="Z11027">
        <v>2.9364028337066663E-2</v>
      </c>
      <c r="AA11027">
        <v>15.650886947455177</v>
      </c>
      <c r="AB11027">
        <v>21.084285405779568</v>
      </c>
      <c r="AC11027">
        <v>0</v>
      </c>
      <c r="AD11027">
        <v>0</v>
      </c>
      <c r="AE11027">
        <v>90.965680158569469</v>
      </c>
    </row>
    <row r="11028" spans="1:31" x14ac:dyDescent="0.3">
      <c r="A11028">
        <v>2707920</v>
      </c>
      <c r="B11028">
        <v>1</v>
      </c>
      <c r="C11028" t="s">
        <v>80</v>
      </c>
      <c r="D11028" t="s">
        <v>101</v>
      </c>
      <c r="E11028" t="s">
        <v>161</v>
      </c>
      <c r="F11028" t="s">
        <v>2050</v>
      </c>
      <c r="G11028" t="s">
        <v>163</v>
      </c>
      <c r="H11028" t="s">
        <v>135</v>
      </c>
      <c r="I11028" t="s">
        <v>136</v>
      </c>
      <c r="J11028" t="s">
        <v>137</v>
      </c>
      <c r="K11028" t="s">
        <v>138</v>
      </c>
      <c r="L11028" t="s">
        <v>29769</v>
      </c>
      <c r="M11028" t="s">
        <v>29770</v>
      </c>
      <c r="N11028">
        <v>0.83444444399999995</v>
      </c>
      <c r="O11028">
        <v>0</v>
      </c>
      <c r="P11028">
        <v>36</v>
      </c>
      <c r="Q11028">
        <v>0</v>
      </c>
      <c r="R11028">
        <v>0</v>
      </c>
      <c r="S11028">
        <v>0</v>
      </c>
      <c r="T11028">
        <v>5</v>
      </c>
      <c r="U11028">
        <v>0</v>
      </c>
      <c r="V11028">
        <v>0</v>
      </c>
      <c r="W11028">
        <v>0</v>
      </c>
      <c r="X11028">
        <v>5.7496880391388352</v>
      </c>
      <c r="Y11028">
        <v>0</v>
      </c>
      <c r="Z11028">
        <v>0</v>
      </c>
      <c r="AA11028">
        <v>0</v>
      </c>
      <c r="AB11028">
        <v>5.3499877010920001</v>
      </c>
      <c r="AC11028">
        <v>0</v>
      </c>
      <c r="AD11028">
        <v>0</v>
      </c>
      <c r="AE11028">
        <v>11.099675740230836</v>
      </c>
    </row>
    <row r="11029" spans="1:31" x14ac:dyDescent="0.3">
      <c r="A11029">
        <v>2708467</v>
      </c>
      <c r="B11029">
        <v>1</v>
      </c>
      <c r="C11029" t="s">
        <v>81</v>
      </c>
      <c r="D11029" t="s">
        <v>128</v>
      </c>
      <c r="E11029" t="s">
        <v>132</v>
      </c>
      <c r="F11029" t="s">
        <v>29771</v>
      </c>
      <c r="G11029" t="s">
        <v>3402</v>
      </c>
      <c r="H11029" t="s">
        <v>135</v>
      </c>
      <c r="I11029" t="s">
        <v>136</v>
      </c>
      <c r="J11029" t="s">
        <v>137</v>
      </c>
      <c r="K11029" t="s">
        <v>138</v>
      </c>
      <c r="L11029" t="s">
        <v>29772</v>
      </c>
      <c r="M11029" t="s">
        <v>29773</v>
      </c>
      <c r="N11029">
        <v>0.38055555499999999</v>
      </c>
      <c r="O11029">
        <v>0</v>
      </c>
      <c r="P11029">
        <v>12</v>
      </c>
      <c r="Q11029">
        <v>0</v>
      </c>
      <c r="R11029">
        <v>13</v>
      </c>
      <c r="S11029">
        <v>0</v>
      </c>
      <c r="T11029">
        <v>5</v>
      </c>
      <c r="U11029">
        <v>0</v>
      </c>
      <c r="V11029">
        <v>0</v>
      </c>
      <c r="W11029">
        <v>0</v>
      </c>
      <c r="X11029">
        <v>0.98673307207556671</v>
      </c>
      <c r="Y11029">
        <v>0</v>
      </c>
      <c r="Z11029">
        <v>1.6572529391579749</v>
      </c>
      <c r="AA11029">
        <v>0</v>
      </c>
      <c r="AB11029">
        <v>2.4717362662039668</v>
      </c>
      <c r="AC11029">
        <v>0</v>
      </c>
      <c r="AD11029">
        <v>0</v>
      </c>
      <c r="AE11029">
        <v>5.1157222774375084</v>
      </c>
    </row>
    <row r="11030" spans="1:31" x14ac:dyDescent="0.3">
      <c r="A11030">
        <v>2707946</v>
      </c>
      <c r="B11030">
        <v>1</v>
      </c>
      <c r="C11030" t="s">
        <v>81</v>
      </c>
      <c r="D11030" t="s">
        <v>121</v>
      </c>
      <c r="E11030" t="s">
        <v>213</v>
      </c>
      <c r="F11030" t="s">
        <v>29774</v>
      </c>
      <c r="G11030" t="s">
        <v>152</v>
      </c>
      <c r="H11030" t="s">
        <v>153</v>
      </c>
      <c r="I11030" t="s">
        <v>136</v>
      </c>
      <c r="J11030" t="s">
        <v>137</v>
      </c>
      <c r="K11030" t="s">
        <v>138</v>
      </c>
      <c r="L11030" t="s">
        <v>29775</v>
      </c>
      <c r="M11030" t="s">
        <v>29776</v>
      </c>
      <c r="N11030">
        <v>1.886111111</v>
      </c>
      <c r="O11030">
        <v>1</v>
      </c>
      <c r="P11030">
        <v>526</v>
      </c>
      <c r="Q11030">
        <v>0</v>
      </c>
      <c r="R11030">
        <v>0</v>
      </c>
      <c r="S11030">
        <v>0</v>
      </c>
      <c r="T11030">
        <v>32</v>
      </c>
      <c r="U11030">
        <v>0</v>
      </c>
      <c r="V11030">
        <v>0</v>
      </c>
      <c r="W11030">
        <v>0.36893619845000003</v>
      </c>
      <c r="X11030">
        <v>77.625605959769857</v>
      </c>
      <c r="Y11030">
        <v>0</v>
      </c>
      <c r="Z11030">
        <v>0</v>
      </c>
      <c r="AA11030">
        <v>0</v>
      </c>
      <c r="AB11030">
        <v>6.769255329842931</v>
      </c>
      <c r="AC11030">
        <v>0</v>
      </c>
      <c r="AD11030">
        <v>0</v>
      </c>
      <c r="AE11030">
        <v>84.763797488062792</v>
      </c>
    </row>
    <row r="11031" spans="1:31" x14ac:dyDescent="0.3">
      <c r="A11031">
        <v>2707754</v>
      </c>
      <c r="B11031">
        <v>1</v>
      </c>
      <c r="C11031" t="s">
        <v>80</v>
      </c>
      <c r="D11031" t="s">
        <v>105</v>
      </c>
      <c r="E11031" t="s">
        <v>200</v>
      </c>
      <c r="F11031" t="s">
        <v>29777</v>
      </c>
      <c r="G11031" t="s">
        <v>170</v>
      </c>
      <c r="H11031" t="s">
        <v>135</v>
      </c>
      <c r="I11031" t="s">
        <v>136</v>
      </c>
      <c r="J11031" t="s">
        <v>137</v>
      </c>
      <c r="K11031" t="s">
        <v>138</v>
      </c>
      <c r="L11031" t="s">
        <v>29778</v>
      </c>
      <c r="M11031" t="s">
        <v>29779</v>
      </c>
      <c r="N11031">
        <v>1.3761111109999999</v>
      </c>
      <c r="O11031">
        <v>0</v>
      </c>
      <c r="P11031">
        <v>81</v>
      </c>
      <c r="Q11031">
        <v>0</v>
      </c>
      <c r="R11031">
        <v>0</v>
      </c>
      <c r="S11031">
        <v>0</v>
      </c>
      <c r="T11031">
        <v>23</v>
      </c>
      <c r="U11031">
        <v>0</v>
      </c>
      <c r="V11031">
        <v>0</v>
      </c>
      <c r="W11031">
        <v>0</v>
      </c>
      <c r="X11031">
        <v>17.952817600206</v>
      </c>
      <c r="Y11031">
        <v>0</v>
      </c>
      <c r="Z11031">
        <v>0</v>
      </c>
      <c r="AA11031">
        <v>0</v>
      </c>
      <c r="AB11031">
        <v>56.547705602386813</v>
      </c>
      <c r="AC11031">
        <v>0</v>
      </c>
      <c r="AD11031">
        <v>0</v>
      </c>
      <c r="AE11031">
        <v>74.500523202592817</v>
      </c>
    </row>
    <row r="11032" spans="1:31" x14ac:dyDescent="0.3">
      <c r="A11032">
        <v>2707591</v>
      </c>
      <c r="B11032">
        <v>1</v>
      </c>
      <c r="C11032" t="s">
        <v>80</v>
      </c>
      <c r="D11032" t="s">
        <v>97</v>
      </c>
      <c r="E11032" t="s">
        <v>161</v>
      </c>
      <c r="F11032" t="s">
        <v>29780</v>
      </c>
      <c r="G11032" t="s">
        <v>163</v>
      </c>
      <c r="H11032" t="s">
        <v>135</v>
      </c>
      <c r="I11032" t="s">
        <v>136</v>
      </c>
      <c r="J11032" t="s">
        <v>137</v>
      </c>
      <c r="K11032" t="s">
        <v>138</v>
      </c>
      <c r="L11032" t="s">
        <v>29781</v>
      </c>
      <c r="M11032" t="s">
        <v>29782</v>
      </c>
      <c r="N11032">
        <v>2.738611111</v>
      </c>
      <c r="O11032">
        <v>0</v>
      </c>
      <c r="P11032">
        <v>28</v>
      </c>
      <c r="Q11032">
        <v>0</v>
      </c>
      <c r="R11032">
        <v>0</v>
      </c>
      <c r="S11032">
        <v>0</v>
      </c>
      <c r="T11032">
        <v>0</v>
      </c>
      <c r="U11032">
        <v>0</v>
      </c>
      <c r="V11032">
        <v>0</v>
      </c>
      <c r="W11032">
        <v>0</v>
      </c>
      <c r="X11032">
        <v>29.678376679063494</v>
      </c>
      <c r="Y11032">
        <v>0</v>
      </c>
      <c r="Z11032">
        <v>0</v>
      </c>
      <c r="AA11032">
        <v>0</v>
      </c>
      <c r="AB11032">
        <v>0</v>
      </c>
      <c r="AC11032">
        <v>0</v>
      </c>
      <c r="AD11032">
        <v>0</v>
      </c>
      <c r="AE11032">
        <v>29.678376679063494</v>
      </c>
    </row>
    <row r="11033" spans="1:31" x14ac:dyDescent="0.3">
      <c r="A11033">
        <v>2708587</v>
      </c>
      <c r="B11033">
        <v>1</v>
      </c>
      <c r="C11033" t="s">
        <v>80</v>
      </c>
      <c r="D11033" t="s">
        <v>83</v>
      </c>
      <c r="E11033" t="s">
        <v>173</v>
      </c>
      <c r="F11033" t="s">
        <v>29783</v>
      </c>
      <c r="G11033" t="s">
        <v>152</v>
      </c>
      <c r="H11033" t="s">
        <v>153</v>
      </c>
      <c r="I11033" t="s">
        <v>136</v>
      </c>
      <c r="J11033" t="s">
        <v>137</v>
      </c>
      <c r="K11033" t="s">
        <v>138</v>
      </c>
      <c r="L11033" t="s">
        <v>29784</v>
      </c>
      <c r="M11033" t="s">
        <v>29785</v>
      </c>
      <c r="N11033">
        <v>0.41083333300000002</v>
      </c>
      <c r="O11033">
        <v>0</v>
      </c>
      <c r="P11033">
        <v>0</v>
      </c>
      <c r="Q11033">
        <v>0</v>
      </c>
      <c r="R11033">
        <v>0</v>
      </c>
      <c r="S11033">
        <v>0</v>
      </c>
      <c r="T11033">
        <v>0</v>
      </c>
      <c r="U11033">
        <v>1</v>
      </c>
      <c r="V11033">
        <v>0</v>
      </c>
      <c r="W11033">
        <v>0</v>
      </c>
      <c r="X11033">
        <v>0</v>
      </c>
      <c r="Y11033">
        <v>0</v>
      </c>
      <c r="Z11033">
        <v>0</v>
      </c>
      <c r="AA11033">
        <v>0</v>
      </c>
      <c r="AB11033">
        <v>0</v>
      </c>
      <c r="AC11033">
        <v>4970.9366321345142</v>
      </c>
      <c r="AD11033">
        <v>0</v>
      </c>
      <c r="AE11033">
        <v>4970.9366321345142</v>
      </c>
    </row>
    <row r="11034" spans="1:31" x14ac:dyDescent="0.3">
      <c r="A11034">
        <v>2708232</v>
      </c>
      <c r="B11034">
        <v>1</v>
      </c>
      <c r="C11034" t="s">
        <v>80</v>
      </c>
      <c r="D11034" t="s">
        <v>106</v>
      </c>
      <c r="E11034" t="s">
        <v>161</v>
      </c>
      <c r="F11034" t="s">
        <v>29786</v>
      </c>
      <c r="G11034" t="s">
        <v>163</v>
      </c>
      <c r="H11034" t="s">
        <v>135</v>
      </c>
      <c r="I11034" t="s">
        <v>136</v>
      </c>
      <c r="J11034" t="s">
        <v>137</v>
      </c>
      <c r="K11034" t="s">
        <v>138</v>
      </c>
      <c r="L11034" t="s">
        <v>29787</v>
      </c>
      <c r="M11034" t="s">
        <v>29788</v>
      </c>
      <c r="N11034">
        <v>2.2102777769999999</v>
      </c>
      <c r="O11034">
        <v>0</v>
      </c>
      <c r="P11034">
        <v>2</v>
      </c>
      <c r="Q11034">
        <v>0</v>
      </c>
      <c r="R11034">
        <v>1</v>
      </c>
      <c r="S11034">
        <v>0</v>
      </c>
      <c r="T11034">
        <v>4</v>
      </c>
      <c r="U11034">
        <v>0</v>
      </c>
      <c r="V11034">
        <v>0</v>
      </c>
      <c r="W11034">
        <v>0</v>
      </c>
      <c r="X11034">
        <v>0.70299337894461</v>
      </c>
      <c r="Y11034">
        <v>0</v>
      </c>
      <c r="Z11034">
        <v>0</v>
      </c>
      <c r="AA11034">
        <v>0</v>
      </c>
      <c r="AB11034">
        <v>3.702761994944392</v>
      </c>
      <c r="AC11034">
        <v>0</v>
      </c>
      <c r="AD11034">
        <v>0</v>
      </c>
      <c r="AE11034">
        <v>4.4057553738890016</v>
      </c>
    </row>
    <row r="11035" spans="1:31" x14ac:dyDescent="0.3">
      <c r="A11035">
        <v>2708109</v>
      </c>
      <c r="B11035">
        <v>1</v>
      </c>
      <c r="C11035" t="s">
        <v>81</v>
      </c>
      <c r="D11035" t="s">
        <v>128</v>
      </c>
      <c r="E11035" t="s">
        <v>150</v>
      </c>
      <c r="F11035" t="s">
        <v>236</v>
      </c>
      <c r="G11035" t="s">
        <v>152</v>
      </c>
      <c r="H11035" t="s">
        <v>153</v>
      </c>
      <c r="I11035" t="s">
        <v>136</v>
      </c>
      <c r="J11035" t="s">
        <v>137</v>
      </c>
      <c r="K11035" t="s">
        <v>138</v>
      </c>
      <c r="L11035" t="s">
        <v>29789</v>
      </c>
      <c r="M11035" t="s">
        <v>29790</v>
      </c>
      <c r="N11035">
        <v>3.341388888</v>
      </c>
      <c r="O11035">
        <v>0</v>
      </c>
      <c r="P11035">
        <v>0</v>
      </c>
      <c r="Q11035">
        <v>6</v>
      </c>
      <c r="R11035">
        <v>0</v>
      </c>
      <c r="S11035">
        <v>1</v>
      </c>
      <c r="T11035">
        <v>1</v>
      </c>
      <c r="U11035">
        <v>0</v>
      </c>
      <c r="V11035">
        <v>0</v>
      </c>
      <c r="W11035">
        <v>0</v>
      </c>
      <c r="X11035">
        <v>0</v>
      </c>
      <c r="Y11035">
        <v>29.03704736354079</v>
      </c>
      <c r="Z11035">
        <v>0</v>
      </c>
      <c r="AA11035">
        <v>21.130310785444916</v>
      </c>
      <c r="AB11035">
        <v>12.931978695128301</v>
      </c>
      <c r="AC11035">
        <v>0</v>
      </c>
      <c r="AD11035">
        <v>0</v>
      </c>
      <c r="AE11035">
        <v>63.099336844114006</v>
      </c>
    </row>
    <row r="11036" spans="1:31" x14ac:dyDescent="0.3">
      <c r="A11036">
        <v>2707777</v>
      </c>
      <c r="B11036">
        <v>1</v>
      </c>
      <c r="C11036" t="s">
        <v>80</v>
      </c>
      <c r="D11036" t="s">
        <v>96</v>
      </c>
      <c r="E11036" t="s">
        <v>145</v>
      </c>
      <c r="F11036" t="s">
        <v>29791</v>
      </c>
      <c r="G11036" t="s">
        <v>147</v>
      </c>
      <c r="H11036" t="s">
        <v>135</v>
      </c>
      <c r="I11036" t="s">
        <v>136</v>
      </c>
      <c r="J11036" t="s">
        <v>137</v>
      </c>
      <c r="K11036" t="s">
        <v>138</v>
      </c>
      <c r="L11036" t="s">
        <v>29792</v>
      </c>
      <c r="M11036" t="s">
        <v>29793</v>
      </c>
      <c r="N11036">
        <v>8.0625</v>
      </c>
      <c r="O11036">
        <v>0</v>
      </c>
      <c r="P11036">
        <v>2</v>
      </c>
      <c r="Q11036">
        <v>0</v>
      </c>
      <c r="R11036">
        <v>0</v>
      </c>
      <c r="S11036">
        <v>0</v>
      </c>
      <c r="T11036">
        <v>0</v>
      </c>
      <c r="U11036">
        <v>0</v>
      </c>
      <c r="V11036">
        <v>0</v>
      </c>
      <c r="W11036">
        <v>0</v>
      </c>
      <c r="X11036">
        <v>0</v>
      </c>
      <c r="Y11036">
        <v>0</v>
      </c>
      <c r="Z11036">
        <v>0</v>
      </c>
      <c r="AA11036">
        <v>0</v>
      </c>
      <c r="AB11036">
        <v>0</v>
      </c>
      <c r="AC11036">
        <v>0</v>
      </c>
      <c r="AD11036">
        <v>0</v>
      </c>
      <c r="AE11036">
        <v>0</v>
      </c>
    </row>
    <row r="11037" spans="1:31" x14ac:dyDescent="0.3">
      <c r="A11037">
        <v>2707468</v>
      </c>
      <c r="B11037">
        <v>1</v>
      </c>
      <c r="C11037" t="s">
        <v>80</v>
      </c>
      <c r="D11037" t="s">
        <v>96</v>
      </c>
      <c r="E11037" t="s">
        <v>150</v>
      </c>
      <c r="F11037" t="s">
        <v>12555</v>
      </c>
      <c r="G11037" t="s">
        <v>152</v>
      </c>
      <c r="H11037" t="s">
        <v>153</v>
      </c>
      <c r="I11037" t="s">
        <v>490</v>
      </c>
      <c r="J11037" t="s">
        <v>137</v>
      </c>
      <c r="K11037" t="s">
        <v>138</v>
      </c>
      <c r="L11037" t="s">
        <v>29794</v>
      </c>
      <c r="M11037" t="s">
        <v>29795</v>
      </c>
      <c r="N11037">
        <v>4.0555555E-2</v>
      </c>
      <c r="O11037">
        <v>0</v>
      </c>
      <c r="P11037">
        <v>1964</v>
      </c>
      <c r="Q11037">
        <v>0</v>
      </c>
      <c r="R11037">
        <v>2</v>
      </c>
      <c r="S11037">
        <v>1</v>
      </c>
      <c r="T11037">
        <v>651</v>
      </c>
      <c r="U11037">
        <v>1</v>
      </c>
      <c r="V11037">
        <v>0</v>
      </c>
      <c r="W11037">
        <v>0</v>
      </c>
      <c r="X11037">
        <v>14.43694001166125</v>
      </c>
      <c r="Y11037">
        <v>0</v>
      </c>
      <c r="Z11037">
        <v>1.1948616455066663E-3</v>
      </c>
      <c r="AA11037">
        <v>3.1746076548084661</v>
      </c>
      <c r="AB11037">
        <v>18.734109535982949</v>
      </c>
      <c r="AC11037">
        <v>2.1839257607754998</v>
      </c>
      <c r="AD11037">
        <v>0</v>
      </c>
      <c r="AE11037">
        <v>38.530777824873674</v>
      </c>
    </row>
    <row r="11038" spans="1:31" x14ac:dyDescent="0.3">
      <c r="A11038">
        <v>2708046</v>
      </c>
      <c r="B11038">
        <v>1</v>
      </c>
      <c r="C11038" t="s">
        <v>80</v>
      </c>
      <c r="D11038" t="s">
        <v>100</v>
      </c>
      <c r="E11038" t="s">
        <v>161</v>
      </c>
      <c r="F11038" t="s">
        <v>2047</v>
      </c>
      <c r="G11038" t="s">
        <v>163</v>
      </c>
      <c r="H11038" t="s">
        <v>135</v>
      </c>
      <c r="I11038" t="s">
        <v>136</v>
      </c>
      <c r="J11038" t="s">
        <v>137</v>
      </c>
      <c r="K11038" t="s">
        <v>138</v>
      </c>
      <c r="L11038" t="s">
        <v>29796</v>
      </c>
      <c r="M11038" t="s">
        <v>29797</v>
      </c>
      <c r="N11038">
        <v>1.088055555</v>
      </c>
      <c r="O11038">
        <v>0</v>
      </c>
      <c r="P11038">
        <v>3</v>
      </c>
      <c r="Q11038">
        <v>0</v>
      </c>
      <c r="R11038">
        <v>2</v>
      </c>
      <c r="S11038">
        <v>0</v>
      </c>
      <c r="T11038">
        <v>0</v>
      </c>
      <c r="U11038">
        <v>0</v>
      </c>
      <c r="V11038">
        <v>0</v>
      </c>
      <c r="W11038">
        <v>0</v>
      </c>
      <c r="X11038">
        <v>0.48714722653704323</v>
      </c>
      <c r="Y11038">
        <v>0</v>
      </c>
      <c r="Z11038">
        <v>0.48531649877852923</v>
      </c>
      <c r="AA11038">
        <v>0</v>
      </c>
      <c r="AB11038">
        <v>0</v>
      </c>
      <c r="AC11038">
        <v>0</v>
      </c>
      <c r="AD11038">
        <v>0</v>
      </c>
      <c r="AE11038">
        <v>0.97246372531557246</v>
      </c>
    </row>
    <row r="11039" spans="1:31" x14ac:dyDescent="0.3">
      <c r="A11039">
        <v>2707548</v>
      </c>
      <c r="B11039">
        <v>1</v>
      </c>
      <c r="C11039" t="s">
        <v>80</v>
      </c>
      <c r="D11039" t="s">
        <v>94</v>
      </c>
      <c r="E11039" t="s">
        <v>161</v>
      </c>
      <c r="F11039" t="s">
        <v>29798</v>
      </c>
      <c r="G11039" t="s">
        <v>300</v>
      </c>
      <c r="H11039" t="s">
        <v>135</v>
      </c>
      <c r="I11039" t="s">
        <v>136</v>
      </c>
      <c r="J11039" t="s">
        <v>137</v>
      </c>
      <c r="K11039" t="s">
        <v>210</v>
      </c>
      <c r="L11039" t="s">
        <v>29799</v>
      </c>
      <c r="M11039" t="s">
        <v>29800</v>
      </c>
      <c r="N11039">
        <v>8.5147222219999996</v>
      </c>
      <c r="O11039">
        <v>0</v>
      </c>
      <c r="P11039">
        <v>30</v>
      </c>
      <c r="Q11039">
        <v>0</v>
      </c>
      <c r="R11039">
        <v>0</v>
      </c>
      <c r="S11039">
        <v>0</v>
      </c>
      <c r="T11039">
        <v>1</v>
      </c>
      <c r="U11039">
        <v>0</v>
      </c>
      <c r="V11039">
        <v>0</v>
      </c>
      <c r="W11039">
        <v>0</v>
      </c>
      <c r="X11039">
        <v>27.599573670751063</v>
      </c>
      <c r="Y11039">
        <v>0</v>
      </c>
      <c r="Z11039">
        <v>0</v>
      </c>
      <c r="AA11039">
        <v>0</v>
      </c>
      <c r="AB11039">
        <v>6.1752604035778509</v>
      </c>
      <c r="AC11039">
        <v>0</v>
      </c>
      <c r="AD11039">
        <v>0</v>
      </c>
      <c r="AE11039">
        <v>33.774834074328915</v>
      </c>
    </row>
    <row r="11040" spans="1:31" x14ac:dyDescent="0.3">
      <c r="A11040">
        <v>2707691</v>
      </c>
      <c r="B11040">
        <v>1</v>
      </c>
      <c r="C11040" t="s">
        <v>80</v>
      </c>
      <c r="D11040" t="s">
        <v>97</v>
      </c>
      <c r="E11040" t="s">
        <v>145</v>
      </c>
      <c r="F11040" t="s">
        <v>29801</v>
      </c>
      <c r="G11040" t="s">
        <v>230</v>
      </c>
      <c r="H11040" t="s">
        <v>135</v>
      </c>
      <c r="I11040" t="s">
        <v>136</v>
      </c>
      <c r="J11040" t="s">
        <v>137</v>
      </c>
      <c r="K11040" t="s">
        <v>138</v>
      </c>
      <c r="L11040" t="s">
        <v>29802</v>
      </c>
      <c r="M11040" t="s">
        <v>29803</v>
      </c>
      <c r="N11040">
        <v>5.960555555</v>
      </c>
      <c r="O11040">
        <v>0</v>
      </c>
      <c r="P11040">
        <v>1</v>
      </c>
      <c r="Q11040">
        <v>0</v>
      </c>
      <c r="R11040">
        <v>0</v>
      </c>
      <c r="S11040">
        <v>0</v>
      </c>
      <c r="T11040">
        <v>0</v>
      </c>
      <c r="U11040">
        <v>0</v>
      </c>
      <c r="V11040">
        <v>0</v>
      </c>
      <c r="W11040">
        <v>0</v>
      </c>
      <c r="X11040">
        <v>3.641719218806025</v>
      </c>
      <c r="Y11040">
        <v>0</v>
      </c>
      <c r="Z11040">
        <v>0</v>
      </c>
      <c r="AA11040">
        <v>0</v>
      </c>
      <c r="AB11040">
        <v>0</v>
      </c>
      <c r="AC11040">
        <v>0</v>
      </c>
      <c r="AD11040">
        <v>0</v>
      </c>
      <c r="AE11040">
        <v>3.641719218806025</v>
      </c>
    </row>
    <row r="11041" spans="1:31" x14ac:dyDescent="0.3">
      <c r="A11041">
        <v>2708089</v>
      </c>
      <c r="B11041">
        <v>1</v>
      </c>
      <c r="C11041" t="s">
        <v>81</v>
      </c>
      <c r="D11041" t="s">
        <v>116</v>
      </c>
      <c r="E11041" t="s">
        <v>156</v>
      </c>
      <c r="F11041" t="s">
        <v>15603</v>
      </c>
      <c r="G11041" t="s">
        <v>185</v>
      </c>
      <c r="H11041" t="s">
        <v>153</v>
      </c>
      <c r="I11041" t="s">
        <v>136</v>
      </c>
      <c r="J11041" t="s">
        <v>137</v>
      </c>
      <c r="K11041" t="s">
        <v>138</v>
      </c>
      <c r="L11041" t="s">
        <v>29804</v>
      </c>
      <c r="M11041" t="s">
        <v>29805</v>
      </c>
      <c r="N11041">
        <v>1.231944444</v>
      </c>
      <c r="O11041">
        <v>1</v>
      </c>
      <c r="P11041">
        <v>290</v>
      </c>
      <c r="Q11041">
        <v>0</v>
      </c>
      <c r="R11041">
        <v>11</v>
      </c>
      <c r="S11041">
        <v>0</v>
      </c>
      <c r="T11041">
        <v>28</v>
      </c>
      <c r="U11041">
        <v>0</v>
      </c>
      <c r="V11041">
        <v>0</v>
      </c>
      <c r="W11041">
        <v>0.28782299959166663</v>
      </c>
      <c r="X11041">
        <v>51.402141805628141</v>
      </c>
      <c r="Y11041">
        <v>0</v>
      </c>
      <c r="Z11041">
        <v>3.3362319777098253</v>
      </c>
      <c r="AA11041">
        <v>0</v>
      </c>
      <c r="AB11041">
        <v>9.1671680821952197</v>
      </c>
      <c r="AC11041">
        <v>0</v>
      </c>
      <c r="AD11041">
        <v>0</v>
      </c>
      <c r="AE11041">
        <v>64.193364865124849</v>
      </c>
    </row>
    <row r="11042" spans="1:31" x14ac:dyDescent="0.3">
      <c r="A11042">
        <v>2708238</v>
      </c>
      <c r="B11042">
        <v>1</v>
      </c>
      <c r="C11042" t="s">
        <v>80</v>
      </c>
      <c r="D11042" t="s">
        <v>91</v>
      </c>
      <c r="E11042" t="s">
        <v>150</v>
      </c>
      <c r="F11042" t="s">
        <v>151</v>
      </c>
      <c r="G11042" t="s">
        <v>152</v>
      </c>
      <c r="H11042" t="s">
        <v>153</v>
      </c>
      <c r="I11042" t="s">
        <v>136</v>
      </c>
      <c r="J11042" t="s">
        <v>137</v>
      </c>
      <c r="K11042" t="s">
        <v>138</v>
      </c>
      <c r="L11042" t="s">
        <v>29187</v>
      </c>
      <c r="M11042" t="s">
        <v>29806</v>
      </c>
      <c r="N11042">
        <v>1.1030555550000001</v>
      </c>
      <c r="O11042">
        <v>15</v>
      </c>
      <c r="P11042">
        <v>240</v>
      </c>
      <c r="Q11042">
        <v>25</v>
      </c>
      <c r="R11042">
        <v>71</v>
      </c>
      <c r="S11042">
        <v>17</v>
      </c>
      <c r="T11042">
        <v>221</v>
      </c>
      <c r="U11042">
        <v>1</v>
      </c>
      <c r="V11042">
        <v>0</v>
      </c>
      <c r="W11042">
        <v>26.029076245319672</v>
      </c>
      <c r="X11042">
        <v>70.892184291172654</v>
      </c>
      <c r="Y11042">
        <v>10.668468959619812</v>
      </c>
      <c r="Z11042">
        <v>7.3129704329847955</v>
      </c>
      <c r="AA11042">
        <v>198.26478914579414</v>
      </c>
      <c r="AB11042">
        <v>236.42399555706015</v>
      </c>
      <c r="AC11042">
        <v>10.160658500204459</v>
      </c>
      <c r="AD11042">
        <v>0</v>
      </c>
      <c r="AE11042">
        <v>559.75214313215577</v>
      </c>
    </row>
    <row r="11043" spans="1:31" x14ac:dyDescent="0.3">
      <c r="A11043">
        <v>2707697</v>
      </c>
      <c r="B11043">
        <v>1</v>
      </c>
      <c r="C11043" t="s">
        <v>80</v>
      </c>
      <c r="D11043" t="s">
        <v>106</v>
      </c>
      <c r="E11043" t="s">
        <v>213</v>
      </c>
      <c r="F11043" t="s">
        <v>1358</v>
      </c>
      <c r="G11043" t="s">
        <v>152</v>
      </c>
      <c r="H11043" t="s">
        <v>153</v>
      </c>
      <c r="I11043" t="s">
        <v>490</v>
      </c>
      <c r="J11043" t="s">
        <v>137</v>
      </c>
      <c r="K11043" t="s">
        <v>138</v>
      </c>
      <c r="L11043" t="s">
        <v>29807</v>
      </c>
      <c r="M11043" t="s">
        <v>29808</v>
      </c>
      <c r="N11043">
        <v>1.388888E-3</v>
      </c>
      <c r="O11043">
        <v>0</v>
      </c>
      <c r="P11043">
        <v>833</v>
      </c>
      <c r="Q11043">
        <v>133</v>
      </c>
      <c r="R11043">
        <v>299</v>
      </c>
      <c r="S11043">
        <v>17</v>
      </c>
      <c r="T11043">
        <v>170</v>
      </c>
      <c r="U11043">
        <v>0</v>
      </c>
      <c r="V11043">
        <v>0</v>
      </c>
      <c r="W11043">
        <v>0</v>
      </c>
      <c r="X11043">
        <v>0.23991707842700036</v>
      </c>
      <c r="Y11043">
        <v>0.28381578490823339</v>
      </c>
      <c r="Z11043">
        <v>0.36312301143030035</v>
      </c>
      <c r="AA11043">
        <v>0.10341861624923333</v>
      </c>
      <c r="AB11043">
        <v>0.13662120663262498</v>
      </c>
      <c r="AC11043">
        <v>0</v>
      </c>
      <c r="AD11043">
        <v>0</v>
      </c>
      <c r="AE11043">
        <v>1.1268956976473923</v>
      </c>
    </row>
    <row r="11044" spans="1:31" x14ac:dyDescent="0.3">
      <c r="A11044">
        <v>2708028</v>
      </c>
      <c r="B11044">
        <v>2</v>
      </c>
      <c r="C11044" t="s">
        <v>80</v>
      </c>
      <c r="D11044" t="s">
        <v>103</v>
      </c>
      <c r="E11044" t="s">
        <v>132</v>
      </c>
      <c r="F11044" t="s">
        <v>29809</v>
      </c>
      <c r="G11044" t="s">
        <v>163</v>
      </c>
      <c r="H11044" t="s">
        <v>135</v>
      </c>
      <c r="I11044" t="s">
        <v>136</v>
      </c>
      <c r="J11044" t="s">
        <v>137</v>
      </c>
      <c r="K11044" t="s">
        <v>138</v>
      </c>
      <c r="L11044" t="s">
        <v>29810</v>
      </c>
      <c r="M11044" t="s">
        <v>29811</v>
      </c>
      <c r="N11044">
        <v>6.3333333000000006E-2</v>
      </c>
      <c r="O11044">
        <v>0</v>
      </c>
      <c r="P11044">
        <v>157</v>
      </c>
      <c r="Q11044">
        <v>0</v>
      </c>
      <c r="R11044">
        <v>0</v>
      </c>
      <c r="S11044">
        <v>0</v>
      </c>
      <c r="T11044">
        <v>17</v>
      </c>
      <c r="U11044">
        <v>0</v>
      </c>
      <c r="V11044">
        <v>1</v>
      </c>
      <c r="W11044">
        <v>0</v>
      </c>
      <c r="X11044">
        <v>2.2569570902151215</v>
      </c>
      <c r="Y11044">
        <v>0</v>
      </c>
      <c r="Z11044">
        <v>0</v>
      </c>
      <c r="AA11044">
        <v>0</v>
      </c>
      <c r="AB11044">
        <v>0.76782580283354007</v>
      </c>
      <c r="AC11044">
        <v>0</v>
      </c>
      <c r="AD11044">
        <v>1.0577156566150001E-2</v>
      </c>
      <c r="AE11044">
        <v>3.0353600496148117</v>
      </c>
    </row>
    <row r="11045" spans="1:31" x14ac:dyDescent="0.3">
      <c r="A11045">
        <v>2707886</v>
      </c>
      <c r="B11045">
        <v>1</v>
      </c>
      <c r="C11045" t="s">
        <v>81</v>
      </c>
      <c r="D11045" t="s">
        <v>115</v>
      </c>
      <c r="E11045" t="s">
        <v>213</v>
      </c>
      <c r="F11045" t="s">
        <v>3998</v>
      </c>
      <c r="G11045" t="s">
        <v>1361</v>
      </c>
      <c r="H11045" t="s">
        <v>153</v>
      </c>
      <c r="I11045" t="s">
        <v>136</v>
      </c>
      <c r="J11045" t="s">
        <v>137</v>
      </c>
      <c r="K11045" t="s">
        <v>138</v>
      </c>
      <c r="L11045" t="s">
        <v>29812</v>
      </c>
      <c r="M11045" t="s">
        <v>29813</v>
      </c>
      <c r="N11045">
        <v>2.4500000000000002</v>
      </c>
      <c r="O11045">
        <v>2</v>
      </c>
      <c r="P11045">
        <v>598</v>
      </c>
      <c r="Q11045">
        <v>3</v>
      </c>
      <c r="R11045">
        <v>30</v>
      </c>
      <c r="S11045">
        <v>3</v>
      </c>
      <c r="T11045">
        <v>30</v>
      </c>
      <c r="U11045">
        <v>0</v>
      </c>
      <c r="V11045">
        <v>0</v>
      </c>
      <c r="W11045">
        <v>0.94263676971666677</v>
      </c>
      <c r="X11045">
        <v>97.006173803338456</v>
      </c>
      <c r="Y11045">
        <v>6.1216178541289326</v>
      </c>
      <c r="Z11045">
        <v>39.882036400828753</v>
      </c>
      <c r="AA11045">
        <v>41.436690940725995</v>
      </c>
      <c r="AB11045">
        <v>18.456177083433602</v>
      </c>
      <c r="AC11045">
        <v>0</v>
      </c>
      <c r="AD11045">
        <v>0</v>
      </c>
      <c r="AE11045">
        <v>203.84533285217242</v>
      </c>
    </row>
    <row r="11046" spans="1:31" x14ac:dyDescent="0.3">
      <c r="A11046">
        <v>2708241</v>
      </c>
      <c r="B11046">
        <v>1</v>
      </c>
      <c r="C11046" t="s">
        <v>81</v>
      </c>
      <c r="D11046" t="s">
        <v>112</v>
      </c>
      <c r="E11046" t="s">
        <v>161</v>
      </c>
      <c r="F11046" t="s">
        <v>3383</v>
      </c>
      <c r="G11046" t="s">
        <v>163</v>
      </c>
      <c r="H11046" t="s">
        <v>135</v>
      </c>
      <c r="I11046" t="s">
        <v>136</v>
      </c>
      <c r="J11046" t="s">
        <v>137</v>
      </c>
      <c r="K11046" t="s">
        <v>138</v>
      </c>
      <c r="L11046" t="s">
        <v>29814</v>
      </c>
      <c r="M11046" t="s">
        <v>29815</v>
      </c>
      <c r="N11046">
        <v>3.423611111</v>
      </c>
      <c r="O11046">
        <v>0</v>
      </c>
      <c r="P11046">
        <v>76</v>
      </c>
      <c r="Q11046">
        <v>0</v>
      </c>
      <c r="R11046">
        <v>0</v>
      </c>
      <c r="S11046">
        <v>0</v>
      </c>
      <c r="T11046">
        <v>20</v>
      </c>
      <c r="U11046">
        <v>0</v>
      </c>
      <c r="V11046">
        <v>0</v>
      </c>
      <c r="W11046">
        <v>0</v>
      </c>
      <c r="X11046">
        <v>55.658175688617717</v>
      </c>
      <c r="Y11046">
        <v>0</v>
      </c>
      <c r="Z11046">
        <v>0</v>
      </c>
      <c r="AA11046">
        <v>0</v>
      </c>
      <c r="AB11046">
        <v>16.96992389864003</v>
      </c>
      <c r="AC11046">
        <v>0</v>
      </c>
      <c r="AD11046">
        <v>0</v>
      </c>
      <c r="AE11046">
        <v>72.628099587257751</v>
      </c>
    </row>
    <row r="11047" spans="1:31" x14ac:dyDescent="0.3">
      <c r="A11047">
        <v>2708055</v>
      </c>
      <c r="B11047">
        <v>1</v>
      </c>
      <c r="C11047" t="s">
        <v>81</v>
      </c>
      <c r="D11047" t="s">
        <v>119</v>
      </c>
      <c r="E11047" t="s">
        <v>145</v>
      </c>
      <c r="F11047" t="s">
        <v>29816</v>
      </c>
      <c r="G11047" t="s">
        <v>230</v>
      </c>
      <c r="H11047" t="s">
        <v>135</v>
      </c>
      <c r="I11047" t="s">
        <v>136</v>
      </c>
      <c r="J11047" t="s">
        <v>137</v>
      </c>
      <c r="K11047" t="s">
        <v>138</v>
      </c>
      <c r="L11047" t="s">
        <v>29817</v>
      </c>
      <c r="M11047" t="s">
        <v>29818</v>
      </c>
      <c r="N11047">
        <v>1.2813888879999999</v>
      </c>
      <c r="O11047">
        <v>0</v>
      </c>
      <c r="P11047">
        <v>1</v>
      </c>
      <c r="Q11047">
        <v>0</v>
      </c>
      <c r="R11047">
        <v>0</v>
      </c>
      <c r="S11047">
        <v>0</v>
      </c>
      <c r="T11047">
        <v>0</v>
      </c>
      <c r="U11047">
        <v>0</v>
      </c>
      <c r="V11047">
        <v>0</v>
      </c>
      <c r="W11047">
        <v>0</v>
      </c>
      <c r="X11047">
        <v>0.16371665317275336</v>
      </c>
      <c r="Y11047">
        <v>0</v>
      </c>
      <c r="Z11047">
        <v>0</v>
      </c>
      <c r="AA11047">
        <v>0</v>
      </c>
      <c r="AB11047">
        <v>0</v>
      </c>
      <c r="AC11047">
        <v>0</v>
      </c>
      <c r="AD11047">
        <v>0</v>
      </c>
      <c r="AE11047">
        <v>0.16371665317275336</v>
      </c>
    </row>
    <row r="11048" spans="1:31" x14ac:dyDescent="0.3">
      <c r="A11048">
        <v>2708032</v>
      </c>
      <c r="B11048">
        <v>1</v>
      </c>
      <c r="C11048" t="s">
        <v>80</v>
      </c>
      <c r="D11048" t="s">
        <v>103</v>
      </c>
      <c r="E11048" t="s">
        <v>156</v>
      </c>
      <c r="F11048" t="s">
        <v>29819</v>
      </c>
      <c r="G11048" t="s">
        <v>152</v>
      </c>
      <c r="H11048" t="s">
        <v>153</v>
      </c>
      <c r="I11048" t="s">
        <v>136</v>
      </c>
      <c r="J11048" t="s">
        <v>137</v>
      </c>
      <c r="K11048" t="s">
        <v>138</v>
      </c>
      <c r="L11048" t="s">
        <v>29820</v>
      </c>
      <c r="M11048" t="s">
        <v>29821</v>
      </c>
      <c r="N11048">
        <v>0.54361111100000004</v>
      </c>
      <c r="O11048">
        <v>0</v>
      </c>
      <c r="P11048">
        <v>7</v>
      </c>
      <c r="Q11048">
        <v>0</v>
      </c>
      <c r="R11048">
        <v>30</v>
      </c>
      <c r="S11048">
        <v>1</v>
      </c>
      <c r="T11048">
        <v>6</v>
      </c>
      <c r="U11048">
        <v>0</v>
      </c>
      <c r="V11048">
        <v>0</v>
      </c>
      <c r="W11048">
        <v>0</v>
      </c>
      <c r="X11048">
        <v>2.3421028192227071</v>
      </c>
      <c r="Y11048">
        <v>0</v>
      </c>
      <c r="Z11048">
        <v>11.077132682456799</v>
      </c>
      <c r="AA11048">
        <v>9.6957585041527672</v>
      </c>
      <c r="AB11048">
        <v>0.32670209540312667</v>
      </c>
      <c r="AC11048">
        <v>0</v>
      </c>
      <c r="AD11048">
        <v>0</v>
      </c>
      <c r="AE11048">
        <v>23.441696101235401</v>
      </c>
    </row>
    <row r="11049" spans="1:31" x14ac:dyDescent="0.3">
      <c r="A11049">
        <v>2708224</v>
      </c>
      <c r="B11049">
        <v>1</v>
      </c>
      <c r="C11049" t="s">
        <v>81</v>
      </c>
      <c r="D11049" t="s">
        <v>113</v>
      </c>
      <c r="E11049" t="s">
        <v>145</v>
      </c>
      <c r="F11049" t="s">
        <v>29822</v>
      </c>
      <c r="G11049" t="s">
        <v>230</v>
      </c>
      <c r="H11049" t="s">
        <v>135</v>
      </c>
      <c r="I11049" t="s">
        <v>136</v>
      </c>
      <c r="J11049" t="s">
        <v>137</v>
      </c>
      <c r="K11049" t="s">
        <v>138</v>
      </c>
      <c r="L11049" t="s">
        <v>29823</v>
      </c>
      <c r="M11049" t="s">
        <v>29824</v>
      </c>
      <c r="N11049">
        <v>1.3122222219999999</v>
      </c>
      <c r="O11049">
        <v>0</v>
      </c>
      <c r="P11049">
        <v>1</v>
      </c>
      <c r="Q11049">
        <v>0</v>
      </c>
      <c r="R11049">
        <v>0</v>
      </c>
      <c r="S11049">
        <v>0</v>
      </c>
      <c r="T11049">
        <v>1</v>
      </c>
      <c r="U11049">
        <v>0</v>
      </c>
      <c r="V11049">
        <v>0</v>
      </c>
      <c r="W11049">
        <v>0</v>
      </c>
      <c r="X11049">
        <v>0.31434895285743664</v>
      </c>
      <c r="Y11049">
        <v>0</v>
      </c>
      <c r="Z11049">
        <v>0</v>
      </c>
      <c r="AA11049">
        <v>0</v>
      </c>
      <c r="AB11049">
        <v>1.5287444294283166</v>
      </c>
      <c r="AC11049">
        <v>0</v>
      </c>
      <c r="AD11049">
        <v>0</v>
      </c>
      <c r="AE11049">
        <v>1.8430933822857531</v>
      </c>
    </row>
    <row r="11050" spans="1:31" x14ac:dyDescent="0.3">
      <c r="A11050">
        <v>2707763</v>
      </c>
      <c r="B11050">
        <v>1</v>
      </c>
      <c r="C11050" t="s">
        <v>80</v>
      </c>
      <c r="D11050" t="s">
        <v>105</v>
      </c>
      <c r="E11050" t="s">
        <v>213</v>
      </c>
      <c r="F11050" t="s">
        <v>10572</v>
      </c>
      <c r="G11050" t="s">
        <v>152</v>
      </c>
      <c r="H11050" t="s">
        <v>153</v>
      </c>
      <c r="I11050" t="s">
        <v>136</v>
      </c>
      <c r="J11050" t="s">
        <v>137</v>
      </c>
      <c r="K11050" t="s">
        <v>138</v>
      </c>
      <c r="L11050" t="s">
        <v>29825</v>
      </c>
      <c r="M11050" t="s">
        <v>29826</v>
      </c>
      <c r="N11050">
        <v>0.28333333300000002</v>
      </c>
      <c r="O11050">
        <v>2</v>
      </c>
      <c r="P11050">
        <v>2640</v>
      </c>
      <c r="Q11050">
        <v>4</v>
      </c>
      <c r="R11050">
        <v>336</v>
      </c>
      <c r="S11050">
        <v>41</v>
      </c>
      <c r="T11050">
        <v>382</v>
      </c>
      <c r="U11050">
        <v>7</v>
      </c>
      <c r="V11050">
        <v>2</v>
      </c>
      <c r="W11050">
        <v>0.23392593860999999</v>
      </c>
      <c r="X11050">
        <v>143.28419039138623</v>
      </c>
      <c r="Y11050">
        <v>0.58514081277425012</v>
      </c>
      <c r="Z11050">
        <v>30.152716763895189</v>
      </c>
      <c r="AA11050">
        <v>55.629388494989485</v>
      </c>
      <c r="AB11050">
        <v>94.341590758042841</v>
      </c>
      <c r="AC11050">
        <v>85.634620722219594</v>
      </c>
      <c r="AD11050">
        <v>0.98666931684300008</v>
      </c>
      <c r="AE11050">
        <v>410.84824319876066</v>
      </c>
    </row>
    <row r="11051" spans="1:31" x14ac:dyDescent="0.3">
      <c r="A11051">
        <v>2707617</v>
      </c>
      <c r="B11051">
        <v>1</v>
      </c>
      <c r="C11051" t="s">
        <v>80</v>
      </c>
      <c r="D11051" t="s">
        <v>87</v>
      </c>
      <c r="E11051" t="s">
        <v>132</v>
      </c>
      <c r="F11051" t="s">
        <v>29827</v>
      </c>
      <c r="G11051" t="s">
        <v>209</v>
      </c>
      <c r="H11051" t="s">
        <v>135</v>
      </c>
      <c r="I11051" t="s">
        <v>136</v>
      </c>
      <c r="J11051" t="s">
        <v>137</v>
      </c>
      <c r="K11051" t="s">
        <v>210</v>
      </c>
      <c r="L11051" t="s">
        <v>29828</v>
      </c>
      <c r="M11051" t="s">
        <v>29829</v>
      </c>
      <c r="N11051">
        <v>1.8677777769999999</v>
      </c>
      <c r="O11051">
        <v>0</v>
      </c>
      <c r="P11051">
        <v>385</v>
      </c>
      <c r="Q11051">
        <v>0</v>
      </c>
      <c r="R11051">
        <v>0</v>
      </c>
      <c r="S11051">
        <v>0</v>
      </c>
      <c r="T11051">
        <v>73</v>
      </c>
      <c r="U11051">
        <v>0</v>
      </c>
      <c r="V11051">
        <v>0</v>
      </c>
      <c r="W11051">
        <v>0</v>
      </c>
      <c r="X11051">
        <v>141.14356715221658</v>
      </c>
      <c r="Y11051">
        <v>0</v>
      </c>
      <c r="Z11051">
        <v>0</v>
      </c>
      <c r="AA11051">
        <v>0</v>
      </c>
      <c r="AB11051">
        <v>148.18943981570928</v>
      </c>
      <c r="AC11051">
        <v>0</v>
      </c>
      <c r="AD11051">
        <v>0</v>
      </c>
      <c r="AE11051">
        <v>289.33300696792583</v>
      </c>
    </row>
    <row r="11052" spans="1:31" x14ac:dyDescent="0.3">
      <c r="A11052">
        <v>2707972</v>
      </c>
      <c r="B11052">
        <v>1</v>
      </c>
      <c r="C11052" t="s">
        <v>80</v>
      </c>
      <c r="D11052" t="s">
        <v>83</v>
      </c>
      <c r="E11052" t="s">
        <v>145</v>
      </c>
      <c r="F11052" t="s">
        <v>29830</v>
      </c>
      <c r="G11052" t="s">
        <v>230</v>
      </c>
      <c r="H11052" t="s">
        <v>135</v>
      </c>
      <c r="I11052" t="s">
        <v>136</v>
      </c>
      <c r="J11052" t="s">
        <v>137</v>
      </c>
      <c r="K11052" t="s">
        <v>138</v>
      </c>
      <c r="L11052" t="s">
        <v>29831</v>
      </c>
      <c r="M11052" t="s">
        <v>29832</v>
      </c>
      <c r="N11052">
        <v>1.073055555</v>
      </c>
      <c r="O11052">
        <v>0</v>
      </c>
      <c r="P11052">
        <v>9</v>
      </c>
      <c r="Q11052">
        <v>0</v>
      </c>
      <c r="R11052">
        <v>0</v>
      </c>
      <c r="S11052">
        <v>0</v>
      </c>
      <c r="T11052">
        <v>1</v>
      </c>
      <c r="U11052">
        <v>0</v>
      </c>
      <c r="V11052">
        <v>0</v>
      </c>
      <c r="W11052">
        <v>0</v>
      </c>
      <c r="X11052">
        <v>1.8322716123978167</v>
      </c>
      <c r="Y11052">
        <v>0</v>
      </c>
      <c r="Z11052">
        <v>0</v>
      </c>
      <c r="AA11052">
        <v>0</v>
      </c>
      <c r="AB11052">
        <v>1.8261767697217977</v>
      </c>
      <c r="AC11052">
        <v>0</v>
      </c>
      <c r="AD11052">
        <v>0</v>
      </c>
      <c r="AE11052">
        <v>3.6584483821196141</v>
      </c>
    </row>
    <row r="11053" spans="1:31" x14ac:dyDescent="0.3">
      <c r="A11053">
        <v>2708264</v>
      </c>
      <c r="B11053">
        <v>1</v>
      </c>
      <c r="C11053" t="s">
        <v>81</v>
      </c>
      <c r="D11053" t="s">
        <v>128</v>
      </c>
      <c r="E11053" t="s">
        <v>161</v>
      </c>
      <c r="F11053" t="s">
        <v>22977</v>
      </c>
      <c r="G11053" t="s">
        <v>163</v>
      </c>
      <c r="H11053" t="s">
        <v>135</v>
      </c>
      <c r="I11053" t="s">
        <v>136</v>
      </c>
      <c r="J11053" t="s">
        <v>137</v>
      </c>
      <c r="K11053" t="s">
        <v>138</v>
      </c>
      <c r="L11053" t="s">
        <v>29833</v>
      </c>
      <c r="M11053" t="s">
        <v>29834</v>
      </c>
      <c r="N11053">
        <v>1.7116666659999999</v>
      </c>
      <c r="O11053">
        <v>0</v>
      </c>
      <c r="P11053">
        <v>10</v>
      </c>
      <c r="Q11053">
        <v>0</v>
      </c>
      <c r="R11053">
        <v>1</v>
      </c>
      <c r="S11053">
        <v>0</v>
      </c>
      <c r="T11053">
        <v>3</v>
      </c>
      <c r="U11053">
        <v>0</v>
      </c>
      <c r="V11053">
        <v>0</v>
      </c>
      <c r="W11053">
        <v>0</v>
      </c>
      <c r="X11053">
        <v>2.0414847953968631</v>
      </c>
      <c r="Y11053">
        <v>0</v>
      </c>
      <c r="Z11053">
        <v>0</v>
      </c>
      <c r="AA11053">
        <v>0</v>
      </c>
      <c r="AB11053">
        <v>1.6426265236050001E-2</v>
      </c>
      <c r="AC11053">
        <v>0</v>
      </c>
      <c r="AD11053">
        <v>0</v>
      </c>
      <c r="AE11053">
        <v>2.0579110606329132</v>
      </c>
    </row>
    <row r="11054" spans="1:31" x14ac:dyDescent="0.3">
      <c r="A11054">
        <v>2708015</v>
      </c>
      <c r="B11054">
        <v>1</v>
      </c>
      <c r="C11054" t="s">
        <v>80</v>
      </c>
      <c r="D11054" t="s">
        <v>91</v>
      </c>
      <c r="E11054" t="s">
        <v>145</v>
      </c>
      <c r="F11054" t="s">
        <v>29835</v>
      </c>
      <c r="G11054" t="s">
        <v>230</v>
      </c>
      <c r="H11054" t="s">
        <v>135</v>
      </c>
      <c r="I11054" t="s">
        <v>136</v>
      </c>
      <c r="J11054" t="s">
        <v>137</v>
      </c>
      <c r="K11054" t="s">
        <v>138</v>
      </c>
      <c r="L11054" t="s">
        <v>29836</v>
      </c>
      <c r="M11054" t="s">
        <v>29837</v>
      </c>
      <c r="N11054">
        <v>3.3758333330000001</v>
      </c>
      <c r="O11054">
        <v>0</v>
      </c>
      <c r="P11054">
        <v>0</v>
      </c>
      <c r="Q11054">
        <v>0</v>
      </c>
      <c r="R11054">
        <v>0</v>
      </c>
      <c r="S11054">
        <v>0</v>
      </c>
      <c r="T11054">
        <v>1</v>
      </c>
      <c r="U11054">
        <v>0</v>
      </c>
      <c r="V11054">
        <v>0</v>
      </c>
      <c r="W11054">
        <v>0</v>
      </c>
      <c r="X11054">
        <v>0</v>
      </c>
      <c r="Y11054">
        <v>0</v>
      </c>
      <c r="Z11054">
        <v>0</v>
      </c>
      <c r="AA11054">
        <v>0</v>
      </c>
      <c r="AB11054">
        <v>0.11248422082623334</v>
      </c>
      <c r="AC11054">
        <v>0</v>
      </c>
      <c r="AD11054">
        <v>0</v>
      </c>
      <c r="AE11054">
        <v>0.11248422082623334</v>
      </c>
    </row>
    <row r="11055" spans="1:31" x14ac:dyDescent="0.3">
      <c r="A11055">
        <v>2707869</v>
      </c>
      <c r="B11055">
        <v>1</v>
      </c>
      <c r="C11055" t="s">
        <v>80</v>
      </c>
      <c r="D11055" t="s">
        <v>87</v>
      </c>
      <c r="E11055" t="s">
        <v>200</v>
      </c>
      <c r="F11055" t="s">
        <v>28840</v>
      </c>
      <c r="G11055" t="s">
        <v>543</v>
      </c>
      <c r="H11055" t="s">
        <v>135</v>
      </c>
      <c r="I11055" t="s">
        <v>136</v>
      </c>
      <c r="J11055" t="s">
        <v>137</v>
      </c>
      <c r="K11055" t="s">
        <v>138</v>
      </c>
      <c r="L11055" t="s">
        <v>29838</v>
      </c>
      <c r="M11055" t="s">
        <v>29839</v>
      </c>
      <c r="N11055">
        <v>4.9247222219999998</v>
      </c>
      <c r="O11055">
        <v>0</v>
      </c>
      <c r="P11055">
        <v>72</v>
      </c>
      <c r="Q11055">
        <v>0</v>
      </c>
      <c r="R11055">
        <v>0</v>
      </c>
      <c r="S11055">
        <v>0</v>
      </c>
      <c r="T11055">
        <v>0</v>
      </c>
      <c r="U11055">
        <v>0</v>
      </c>
      <c r="V11055">
        <v>0</v>
      </c>
      <c r="W11055">
        <v>0</v>
      </c>
      <c r="X11055">
        <v>69.122722090525244</v>
      </c>
      <c r="Y11055">
        <v>0</v>
      </c>
      <c r="Z11055">
        <v>0</v>
      </c>
      <c r="AA11055">
        <v>0</v>
      </c>
      <c r="AB11055">
        <v>0</v>
      </c>
      <c r="AC11055">
        <v>0</v>
      </c>
      <c r="AD11055">
        <v>0</v>
      </c>
      <c r="AE11055">
        <v>69.122722090525244</v>
      </c>
    </row>
    <row r="11056" spans="1:31" x14ac:dyDescent="0.3">
      <c r="A11056">
        <v>2708135</v>
      </c>
      <c r="B11056">
        <v>1</v>
      </c>
      <c r="C11056" t="s">
        <v>80</v>
      </c>
      <c r="D11056" t="s">
        <v>105</v>
      </c>
      <c r="E11056" t="s">
        <v>161</v>
      </c>
      <c r="F11056" t="s">
        <v>29840</v>
      </c>
      <c r="G11056" t="s">
        <v>163</v>
      </c>
      <c r="H11056" t="s">
        <v>135</v>
      </c>
      <c r="I11056" t="s">
        <v>136</v>
      </c>
      <c r="J11056" t="s">
        <v>137</v>
      </c>
      <c r="K11056" t="s">
        <v>138</v>
      </c>
      <c r="L11056" t="s">
        <v>29841</v>
      </c>
      <c r="M11056" t="s">
        <v>29793</v>
      </c>
      <c r="N11056">
        <v>3.2147222219999998</v>
      </c>
      <c r="O11056">
        <v>0</v>
      </c>
      <c r="P11056">
        <v>23</v>
      </c>
      <c r="Q11056">
        <v>0</v>
      </c>
      <c r="R11056">
        <v>0</v>
      </c>
      <c r="S11056">
        <v>0</v>
      </c>
      <c r="T11056">
        <v>3</v>
      </c>
      <c r="U11056">
        <v>0</v>
      </c>
      <c r="V11056">
        <v>0</v>
      </c>
      <c r="W11056">
        <v>0</v>
      </c>
      <c r="X11056">
        <v>21.213934498551826</v>
      </c>
      <c r="Y11056">
        <v>0</v>
      </c>
      <c r="Z11056">
        <v>0</v>
      </c>
      <c r="AA11056">
        <v>0</v>
      </c>
      <c r="AB11056">
        <v>7.8340307126066993</v>
      </c>
      <c r="AC11056">
        <v>0</v>
      </c>
      <c r="AD11056">
        <v>0</v>
      </c>
      <c r="AE11056">
        <v>29.047965211158527</v>
      </c>
    </row>
    <row r="11057" spans="1:31" x14ac:dyDescent="0.3">
      <c r="A11057">
        <v>2707637</v>
      </c>
      <c r="B11057">
        <v>1</v>
      </c>
      <c r="C11057" t="s">
        <v>81</v>
      </c>
      <c r="D11057" t="s">
        <v>112</v>
      </c>
      <c r="E11057" t="s">
        <v>161</v>
      </c>
      <c r="F11057" t="s">
        <v>29842</v>
      </c>
      <c r="G11057" t="s">
        <v>163</v>
      </c>
      <c r="H11057" t="s">
        <v>135</v>
      </c>
      <c r="I11057" t="s">
        <v>136</v>
      </c>
      <c r="J11057" t="s">
        <v>137</v>
      </c>
      <c r="K11057" t="s">
        <v>138</v>
      </c>
      <c r="L11057" t="s">
        <v>29843</v>
      </c>
      <c r="M11057" t="s">
        <v>29844</v>
      </c>
      <c r="N11057">
        <v>2.5552777770000001</v>
      </c>
      <c r="O11057">
        <v>0</v>
      </c>
      <c r="P11057">
        <v>39</v>
      </c>
      <c r="Q11057">
        <v>0</v>
      </c>
      <c r="R11057">
        <v>0</v>
      </c>
      <c r="S11057">
        <v>0</v>
      </c>
      <c r="T11057">
        <v>1</v>
      </c>
      <c r="U11057">
        <v>0</v>
      </c>
      <c r="V11057">
        <v>0</v>
      </c>
      <c r="W11057">
        <v>0</v>
      </c>
      <c r="X11057">
        <v>5.4241764456463244</v>
      </c>
      <c r="Y11057">
        <v>0</v>
      </c>
      <c r="Z11057">
        <v>0</v>
      </c>
      <c r="AA11057">
        <v>0</v>
      </c>
      <c r="AB11057">
        <v>2.6820710421020001E-2</v>
      </c>
      <c r="AC11057">
        <v>0</v>
      </c>
      <c r="AD11057">
        <v>0</v>
      </c>
      <c r="AE11057">
        <v>5.450997156067344</v>
      </c>
    </row>
    <row r="11058" spans="1:31" x14ac:dyDescent="0.3">
      <c r="A11058">
        <v>2707494</v>
      </c>
      <c r="B11058">
        <v>1</v>
      </c>
      <c r="C11058" t="s">
        <v>80</v>
      </c>
      <c r="D11058" t="s">
        <v>97</v>
      </c>
      <c r="E11058" t="s">
        <v>145</v>
      </c>
      <c r="F11058" t="s">
        <v>29845</v>
      </c>
      <c r="G11058" t="s">
        <v>181</v>
      </c>
      <c r="H11058" t="s">
        <v>135</v>
      </c>
      <c r="I11058" t="s">
        <v>136</v>
      </c>
      <c r="J11058" t="s">
        <v>137</v>
      </c>
      <c r="K11058" t="s">
        <v>138</v>
      </c>
      <c r="L11058" t="s">
        <v>29846</v>
      </c>
      <c r="M11058" t="s">
        <v>29847</v>
      </c>
      <c r="N11058">
        <v>3.4049999999999998</v>
      </c>
      <c r="O11058">
        <v>0</v>
      </c>
      <c r="P11058">
        <v>2</v>
      </c>
      <c r="Q11058">
        <v>0</v>
      </c>
      <c r="R11058">
        <v>0</v>
      </c>
      <c r="S11058">
        <v>0</v>
      </c>
      <c r="T11058">
        <v>0</v>
      </c>
      <c r="U11058">
        <v>0</v>
      </c>
      <c r="V11058">
        <v>0</v>
      </c>
      <c r="W11058">
        <v>0</v>
      </c>
      <c r="X11058">
        <v>0.75566879041184021</v>
      </c>
      <c r="Y11058">
        <v>0</v>
      </c>
      <c r="Z11058">
        <v>0</v>
      </c>
      <c r="AA11058">
        <v>0</v>
      </c>
      <c r="AB11058">
        <v>0</v>
      </c>
      <c r="AC11058">
        <v>0</v>
      </c>
      <c r="AD11058">
        <v>0</v>
      </c>
      <c r="AE11058">
        <v>0.75566879041184021</v>
      </c>
    </row>
    <row r="11059" spans="1:31" x14ac:dyDescent="0.3">
      <c r="A11059">
        <v>2707806</v>
      </c>
      <c r="B11059">
        <v>1</v>
      </c>
      <c r="C11059" t="s">
        <v>81</v>
      </c>
      <c r="D11059" t="s">
        <v>112</v>
      </c>
      <c r="E11059" t="s">
        <v>150</v>
      </c>
      <c r="F11059" t="s">
        <v>16843</v>
      </c>
      <c r="G11059" t="s">
        <v>152</v>
      </c>
      <c r="H11059" t="s">
        <v>153</v>
      </c>
      <c r="I11059" t="s">
        <v>136</v>
      </c>
      <c r="J11059" t="s">
        <v>137</v>
      </c>
      <c r="K11059" t="s">
        <v>138</v>
      </c>
      <c r="L11059" t="s">
        <v>29848</v>
      </c>
      <c r="M11059" t="s">
        <v>29849</v>
      </c>
      <c r="N11059">
        <v>0.55833333299999999</v>
      </c>
      <c r="O11059">
        <v>1</v>
      </c>
      <c r="P11059">
        <v>17</v>
      </c>
      <c r="Q11059">
        <v>108</v>
      </c>
      <c r="R11059">
        <v>0</v>
      </c>
      <c r="S11059">
        <v>2</v>
      </c>
      <c r="T11059">
        <v>0</v>
      </c>
      <c r="U11059">
        <v>0</v>
      </c>
      <c r="V11059">
        <v>0</v>
      </c>
      <c r="W11059">
        <v>7.291240207904999E-2</v>
      </c>
      <c r="X11059">
        <v>1.6774484370254001</v>
      </c>
      <c r="Y11059">
        <v>2.829554097712375</v>
      </c>
      <c r="Z11059">
        <v>0</v>
      </c>
      <c r="AA11059">
        <v>6.4635444643000001E-2</v>
      </c>
      <c r="AB11059">
        <v>0</v>
      </c>
      <c r="AC11059">
        <v>0</v>
      </c>
      <c r="AD11059">
        <v>0</v>
      </c>
      <c r="AE11059">
        <v>4.6445503814598252</v>
      </c>
    </row>
    <row r="11060" spans="1:31" x14ac:dyDescent="0.3">
      <c r="A11060">
        <v>2708470</v>
      </c>
      <c r="B11060">
        <v>1</v>
      </c>
      <c r="C11060" t="s">
        <v>80</v>
      </c>
      <c r="D11060" t="s">
        <v>82</v>
      </c>
      <c r="E11060" t="s">
        <v>145</v>
      </c>
      <c r="F11060" t="s">
        <v>29850</v>
      </c>
      <c r="G11060" t="s">
        <v>147</v>
      </c>
      <c r="H11060" t="s">
        <v>135</v>
      </c>
      <c r="I11060" t="s">
        <v>136</v>
      </c>
      <c r="J11060" t="s">
        <v>137</v>
      </c>
      <c r="K11060" t="s">
        <v>138</v>
      </c>
      <c r="L11060" t="s">
        <v>29851</v>
      </c>
      <c r="M11060" t="s">
        <v>29852</v>
      </c>
      <c r="N11060">
        <v>2.4761111109999998</v>
      </c>
      <c r="O11060">
        <v>0</v>
      </c>
      <c r="P11060">
        <v>3</v>
      </c>
      <c r="Q11060">
        <v>0</v>
      </c>
      <c r="R11060">
        <v>0</v>
      </c>
      <c r="S11060">
        <v>0</v>
      </c>
      <c r="T11060">
        <v>0</v>
      </c>
      <c r="U11060">
        <v>0</v>
      </c>
      <c r="V11060">
        <v>0</v>
      </c>
      <c r="W11060">
        <v>0</v>
      </c>
      <c r="X11060">
        <v>1.8065511743235465</v>
      </c>
      <c r="Y11060">
        <v>0</v>
      </c>
      <c r="Z11060">
        <v>0</v>
      </c>
      <c r="AA11060">
        <v>0</v>
      </c>
      <c r="AB11060">
        <v>0</v>
      </c>
      <c r="AC11060">
        <v>0</v>
      </c>
      <c r="AD11060">
        <v>0</v>
      </c>
      <c r="AE11060">
        <v>1.8065511743235465</v>
      </c>
    </row>
    <row r="11061" spans="1:31" x14ac:dyDescent="0.3">
      <c r="A11061">
        <v>2707657</v>
      </c>
      <c r="B11061">
        <v>1</v>
      </c>
      <c r="C11061" t="s">
        <v>80</v>
      </c>
      <c r="D11061" t="s">
        <v>98</v>
      </c>
      <c r="E11061" t="s">
        <v>145</v>
      </c>
      <c r="F11061" t="s">
        <v>29853</v>
      </c>
      <c r="G11061" t="s">
        <v>230</v>
      </c>
      <c r="H11061" t="s">
        <v>135</v>
      </c>
      <c r="I11061" t="s">
        <v>136</v>
      </c>
      <c r="J11061" t="s">
        <v>137</v>
      </c>
      <c r="K11061" t="s">
        <v>138</v>
      </c>
      <c r="L11061" t="s">
        <v>29854</v>
      </c>
      <c r="M11061" t="s">
        <v>29855</v>
      </c>
      <c r="N11061">
        <v>3.7566666660000001</v>
      </c>
      <c r="O11061">
        <v>0</v>
      </c>
      <c r="P11061">
        <v>0</v>
      </c>
      <c r="Q11061">
        <v>0</v>
      </c>
      <c r="R11061">
        <v>1</v>
      </c>
      <c r="S11061">
        <v>0</v>
      </c>
      <c r="T11061">
        <v>1</v>
      </c>
      <c r="U11061">
        <v>0</v>
      </c>
      <c r="V11061">
        <v>0</v>
      </c>
      <c r="W11061">
        <v>0</v>
      </c>
      <c r="X11061">
        <v>0</v>
      </c>
      <c r="Y11061">
        <v>0</v>
      </c>
      <c r="Z11061">
        <v>6.4227534348248296</v>
      </c>
      <c r="AA11061">
        <v>0</v>
      </c>
      <c r="AB11061">
        <v>0.13737761138178001</v>
      </c>
      <c r="AC11061">
        <v>0</v>
      </c>
      <c r="AD11061">
        <v>0</v>
      </c>
      <c r="AE11061">
        <v>6.5601310462066094</v>
      </c>
    </row>
    <row r="11062" spans="1:31" x14ac:dyDescent="0.3">
      <c r="A11062">
        <v>2708370</v>
      </c>
      <c r="B11062">
        <v>1</v>
      </c>
      <c r="C11062" t="s">
        <v>80</v>
      </c>
      <c r="D11062" t="s">
        <v>93</v>
      </c>
      <c r="E11062" t="s">
        <v>150</v>
      </c>
      <c r="F11062" t="s">
        <v>29856</v>
      </c>
      <c r="G11062" t="s">
        <v>152</v>
      </c>
      <c r="H11062" t="s">
        <v>153</v>
      </c>
      <c r="I11062" t="s">
        <v>136</v>
      </c>
      <c r="J11062" t="s">
        <v>137</v>
      </c>
      <c r="K11062" t="s">
        <v>138</v>
      </c>
      <c r="L11062" t="s">
        <v>29857</v>
      </c>
      <c r="M11062" t="s">
        <v>29858</v>
      </c>
      <c r="N11062">
        <v>0.115277777</v>
      </c>
      <c r="O11062">
        <v>0</v>
      </c>
      <c r="P11062">
        <v>616</v>
      </c>
      <c r="Q11062">
        <v>0</v>
      </c>
      <c r="R11062">
        <v>6</v>
      </c>
      <c r="S11062">
        <v>0</v>
      </c>
      <c r="T11062">
        <v>87</v>
      </c>
      <c r="U11062">
        <v>0</v>
      </c>
      <c r="V11062">
        <v>0</v>
      </c>
      <c r="W11062">
        <v>0</v>
      </c>
      <c r="X11062">
        <v>10.4438104948395</v>
      </c>
      <c r="Y11062">
        <v>0</v>
      </c>
      <c r="Z11062">
        <v>1.0984892165789002</v>
      </c>
      <c r="AA11062">
        <v>0</v>
      </c>
      <c r="AB11062">
        <v>4.5545403053889988</v>
      </c>
      <c r="AC11062">
        <v>0</v>
      </c>
      <c r="AD11062">
        <v>0</v>
      </c>
      <c r="AE11062">
        <v>16.096840016807398</v>
      </c>
    </row>
    <row r="11063" spans="1:31" x14ac:dyDescent="0.3">
      <c r="A11063">
        <v>2708347</v>
      </c>
      <c r="B11063">
        <v>1</v>
      </c>
      <c r="C11063" t="s">
        <v>81</v>
      </c>
      <c r="D11063" t="s">
        <v>122</v>
      </c>
      <c r="E11063" t="s">
        <v>150</v>
      </c>
      <c r="F11063" t="s">
        <v>19043</v>
      </c>
      <c r="G11063" t="s">
        <v>1613</v>
      </c>
      <c r="H11063" t="s">
        <v>153</v>
      </c>
      <c r="I11063" t="s">
        <v>136</v>
      </c>
      <c r="J11063" t="s">
        <v>137</v>
      </c>
      <c r="K11063" t="s">
        <v>138</v>
      </c>
      <c r="L11063" t="s">
        <v>29859</v>
      </c>
      <c r="M11063" t="s">
        <v>29860</v>
      </c>
      <c r="N11063">
        <v>6.8055555000000004E-2</v>
      </c>
      <c r="O11063">
        <v>19</v>
      </c>
      <c r="P11063">
        <v>12224</v>
      </c>
      <c r="Q11063">
        <v>60</v>
      </c>
      <c r="R11063">
        <v>120</v>
      </c>
      <c r="S11063">
        <v>30</v>
      </c>
      <c r="T11063">
        <v>961</v>
      </c>
      <c r="U11063">
        <v>9</v>
      </c>
      <c r="V11063">
        <v>2</v>
      </c>
      <c r="W11063">
        <v>18.274078893246454</v>
      </c>
      <c r="X11063">
        <v>184.45153121527449</v>
      </c>
      <c r="Y11063">
        <v>5.603301166582292</v>
      </c>
      <c r="Z11063">
        <v>1.3809512197394671</v>
      </c>
      <c r="AA11063">
        <v>42.945001588563429</v>
      </c>
      <c r="AB11063">
        <v>40.36377820735806</v>
      </c>
      <c r="AC11063">
        <v>45.834526070872897</v>
      </c>
      <c r="AD11063">
        <v>4.6511548997636032</v>
      </c>
      <c r="AE11063">
        <v>343.50432326140071</v>
      </c>
    </row>
    <row r="11064" spans="1:31" x14ac:dyDescent="0.3">
      <c r="A11064">
        <v>2708188</v>
      </c>
      <c r="B11064">
        <v>1</v>
      </c>
      <c r="C11064" t="s">
        <v>80</v>
      </c>
      <c r="D11064" t="s">
        <v>94</v>
      </c>
      <c r="E11064" t="s">
        <v>156</v>
      </c>
      <c r="F11064" t="s">
        <v>3667</v>
      </c>
      <c r="G11064" t="s">
        <v>27104</v>
      </c>
      <c r="H11064" t="s">
        <v>153</v>
      </c>
      <c r="I11064" t="s">
        <v>136</v>
      </c>
      <c r="J11064" t="s">
        <v>137</v>
      </c>
      <c r="K11064" t="s">
        <v>138</v>
      </c>
      <c r="L11064" t="s">
        <v>29861</v>
      </c>
      <c r="M11064" t="s">
        <v>29862</v>
      </c>
      <c r="N11064">
        <v>0.63527777699999999</v>
      </c>
      <c r="O11064">
        <v>0</v>
      </c>
      <c r="P11064">
        <v>169</v>
      </c>
      <c r="Q11064">
        <v>0</v>
      </c>
      <c r="R11064">
        <v>3</v>
      </c>
      <c r="S11064">
        <v>0</v>
      </c>
      <c r="T11064">
        <v>39</v>
      </c>
      <c r="U11064">
        <v>0</v>
      </c>
      <c r="V11064">
        <v>0</v>
      </c>
      <c r="W11064">
        <v>0</v>
      </c>
      <c r="X11064">
        <v>19.853313749321952</v>
      </c>
      <c r="Y11064">
        <v>0</v>
      </c>
      <c r="Z11064">
        <v>1.2985553289649743</v>
      </c>
      <c r="AA11064">
        <v>0</v>
      </c>
      <c r="AB11064">
        <v>7.6306668332589398</v>
      </c>
      <c r="AC11064">
        <v>0</v>
      </c>
      <c r="AD11064">
        <v>0</v>
      </c>
      <c r="AE11064">
        <v>28.782535911545864</v>
      </c>
    </row>
    <row r="11065" spans="1:31" x14ac:dyDescent="0.3">
      <c r="A11065">
        <v>2708503</v>
      </c>
      <c r="B11065">
        <v>1</v>
      </c>
      <c r="C11065" t="s">
        <v>80</v>
      </c>
      <c r="D11065" t="s">
        <v>106</v>
      </c>
      <c r="E11065" t="s">
        <v>132</v>
      </c>
      <c r="F11065" t="s">
        <v>6771</v>
      </c>
      <c r="G11065" t="s">
        <v>134</v>
      </c>
      <c r="H11065" t="s">
        <v>135</v>
      </c>
      <c r="I11065" t="s">
        <v>136</v>
      </c>
      <c r="J11065" t="s">
        <v>137</v>
      </c>
      <c r="K11065" t="s">
        <v>138</v>
      </c>
      <c r="L11065" t="s">
        <v>29863</v>
      </c>
      <c r="M11065" t="s">
        <v>29864</v>
      </c>
      <c r="N11065">
        <v>1.4536111110000001</v>
      </c>
      <c r="O11065">
        <v>0</v>
      </c>
      <c r="P11065">
        <v>4</v>
      </c>
      <c r="Q11065">
        <v>0</v>
      </c>
      <c r="R11065">
        <v>12</v>
      </c>
      <c r="S11065">
        <v>0</v>
      </c>
      <c r="T11065">
        <v>7</v>
      </c>
      <c r="U11065">
        <v>0</v>
      </c>
      <c r="V11065">
        <v>0</v>
      </c>
      <c r="W11065">
        <v>0</v>
      </c>
      <c r="X11065">
        <v>0.14783997485031836</v>
      </c>
      <c r="Y11065">
        <v>0</v>
      </c>
      <c r="Z11065">
        <v>11.053032541282692</v>
      </c>
      <c r="AA11065">
        <v>0</v>
      </c>
      <c r="AB11065">
        <v>9.0102926874386018</v>
      </c>
      <c r="AC11065">
        <v>0</v>
      </c>
      <c r="AD11065">
        <v>0</v>
      </c>
      <c r="AE11065">
        <v>20.211165203571611</v>
      </c>
    </row>
    <row r="11066" spans="1:31" x14ac:dyDescent="0.3">
      <c r="A11066">
        <v>2708171</v>
      </c>
      <c r="B11066">
        <v>1</v>
      </c>
      <c r="C11066" t="s">
        <v>80</v>
      </c>
      <c r="D11066" t="s">
        <v>107</v>
      </c>
      <c r="E11066" t="s">
        <v>161</v>
      </c>
      <c r="F11066" t="s">
        <v>22788</v>
      </c>
      <c r="G11066" t="s">
        <v>409</v>
      </c>
      <c r="H11066" t="s">
        <v>135</v>
      </c>
      <c r="I11066" t="s">
        <v>136</v>
      </c>
      <c r="J11066" t="s">
        <v>137</v>
      </c>
      <c r="K11066" t="s">
        <v>138</v>
      </c>
      <c r="L11066" t="s">
        <v>29865</v>
      </c>
      <c r="M11066" t="s">
        <v>29866</v>
      </c>
      <c r="N11066">
        <v>3.9030555549999999</v>
      </c>
      <c r="O11066">
        <v>0</v>
      </c>
      <c r="P11066">
        <v>48</v>
      </c>
      <c r="Q11066">
        <v>0</v>
      </c>
      <c r="R11066">
        <v>0</v>
      </c>
      <c r="S11066">
        <v>0</v>
      </c>
      <c r="T11066">
        <v>3</v>
      </c>
      <c r="U11066">
        <v>0</v>
      </c>
      <c r="V11066">
        <v>0</v>
      </c>
      <c r="W11066">
        <v>0</v>
      </c>
      <c r="X11066">
        <v>24.059308546091614</v>
      </c>
      <c r="Y11066">
        <v>0</v>
      </c>
      <c r="Z11066">
        <v>0</v>
      </c>
      <c r="AA11066">
        <v>0</v>
      </c>
      <c r="AB11066">
        <v>23.084659156929405</v>
      </c>
      <c r="AC11066">
        <v>0</v>
      </c>
      <c r="AD11066">
        <v>0</v>
      </c>
      <c r="AE11066">
        <v>47.143967703021019</v>
      </c>
    </row>
    <row r="11067" spans="1:31" x14ac:dyDescent="0.3">
      <c r="A11067">
        <v>2707484</v>
      </c>
      <c r="B11067">
        <v>1</v>
      </c>
      <c r="C11067" t="s">
        <v>80</v>
      </c>
      <c r="D11067" t="s">
        <v>110</v>
      </c>
      <c r="E11067" t="s">
        <v>173</v>
      </c>
      <c r="F11067" t="s">
        <v>29867</v>
      </c>
      <c r="G11067" t="s">
        <v>1613</v>
      </c>
      <c r="H11067" t="s">
        <v>5535</v>
      </c>
      <c r="I11067" t="s">
        <v>490</v>
      </c>
      <c r="J11067" t="s">
        <v>137</v>
      </c>
      <c r="K11067" t="s">
        <v>210</v>
      </c>
      <c r="L11067" t="s">
        <v>29868</v>
      </c>
      <c r="M11067" t="s">
        <v>29869</v>
      </c>
      <c r="N11067">
        <v>3.8501665999999997E-2</v>
      </c>
      <c r="O11067">
        <v>0</v>
      </c>
      <c r="P11067">
        <v>3504</v>
      </c>
      <c r="Q11067">
        <v>0</v>
      </c>
      <c r="R11067">
        <v>0</v>
      </c>
      <c r="S11067">
        <v>1</v>
      </c>
      <c r="T11067">
        <v>247</v>
      </c>
      <c r="U11067">
        <v>0</v>
      </c>
      <c r="V11067">
        <v>0</v>
      </c>
      <c r="W11067">
        <v>0</v>
      </c>
      <c r="X11067">
        <v>24.539850153536872</v>
      </c>
      <c r="Y11067">
        <v>0</v>
      </c>
      <c r="Z11067">
        <v>0</v>
      </c>
      <c r="AA11067">
        <v>1.6721329829567997</v>
      </c>
      <c r="AB11067">
        <v>6.2778862326052947</v>
      </c>
      <c r="AC11067">
        <v>0</v>
      </c>
      <c r="AD11067">
        <v>0</v>
      </c>
      <c r="AE11067">
        <v>32.489869369098969</v>
      </c>
    </row>
    <row r="11068" spans="1:31" x14ac:dyDescent="0.3">
      <c r="A11068">
        <v>2707816</v>
      </c>
      <c r="B11068">
        <v>1</v>
      </c>
      <c r="C11068" t="s">
        <v>81</v>
      </c>
      <c r="D11068" t="s">
        <v>116</v>
      </c>
      <c r="E11068" t="s">
        <v>145</v>
      </c>
      <c r="F11068" t="s">
        <v>29870</v>
      </c>
      <c r="G11068" t="s">
        <v>230</v>
      </c>
      <c r="H11068" t="s">
        <v>135</v>
      </c>
      <c r="I11068" t="s">
        <v>136</v>
      </c>
      <c r="J11068" t="s">
        <v>137</v>
      </c>
      <c r="K11068" t="s">
        <v>138</v>
      </c>
      <c r="L11068" t="s">
        <v>29871</v>
      </c>
      <c r="M11068" t="s">
        <v>29872</v>
      </c>
      <c r="N11068">
        <v>2.2961111110000001</v>
      </c>
      <c r="O11068">
        <v>0</v>
      </c>
      <c r="P11068">
        <v>1</v>
      </c>
      <c r="Q11068">
        <v>0</v>
      </c>
      <c r="R11068">
        <v>0</v>
      </c>
      <c r="S11068">
        <v>0</v>
      </c>
      <c r="T11068">
        <v>0</v>
      </c>
      <c r="U11068">
        <v>0</v>
      </c>
      <c r="V11068">
        <v>0</v>
      </c>
      <c r="W11068">
        <v>0</v>
      </c>
      <c r="X11068">
        <v>0.38651930241270838</v>
      </c>
      <c r="Y11068">
        <v>0</v>
      </c>
      <c r="Z11068">
        <v>0</v>
      </c>
      <c r="AA11068">
        <v>0</v>
      </c>
      <c r="AB11068">
        <v>0</v>
      </c>
      <c r="AC11068">
        <v>0</v>
      </c>
      <c r="AD11068">
        <v>0</v>
      </c>
      <c r="AE11068">
        <v>0.38651930241270838</v>
      </c>
    </row>
    <row r="11069" spans="1:31" x14ac:dyDescent="0.3">
      <c r="A11069">
        <v>2708526</v>
      </c>
      <c r="B11069">
        <v>1</v>
      </c>
      <c r="C11069" t="s">
        <v>80</v>
      </c>
      <c r="D11069" t="s">
        <v>97</v>
      </c>
      <c r="E11069" t="s">
        <v>150</v>
      </c>
      <c r="F11069" t="s">
        <v>9122</v>
      </c>
      <c r="G11069" t="s">
        <v>152</v>
      </c>
      <c r="H11069" t="s">
        <v>153</v>
      </c>
      <c r="I11069" t="s">
        <v>136</v>
      </c>
      <c r="J11069" t="s">
        <v>137</v>
      </c>
      <c r="K11069" t="s">
        <v>138</v>
      </c>
      <c r="L11069" t="s">
        <v>29873</v>
      </c>
      <c r="M11069" t="s">
        <v>29874</v>
      </c>
      <c r="N11069">
        <v>1.1911111109999999</v>
      </c>
      <c r="O11069">
        <v>3</v>
      </c>
      <c r="P11069">
        <v>14351</v>
      </c>
      <c r="Q11069">
        <v>11</v>
      </c>
      <c r="R11069">
        <v>608</v>
      </c>
      <c r="S11069">
        <v>41</v>
      </c>
      <c r="T11069">
        <v>1418</v>
      </c>
      <c r="U11069">
        <v>2</v>
      </c>
      <c r="V11069">
        <v>7</v>
      </c>
      <c r="W11069">
        <v>67.11048014133334</v>
      </c>
      <c r="X11069">
        <v>2828.2102060058191</v>
      </c>
      <c r="Y11069">
        <v>17.838410519078437</v>
      </c>
      <c r="Z11069">
        <v>90.007355747167551</v>
      </c>
      <c r="AA11069">
        <v>1120.4128746796216</v>
      </c>
      <c r="AB11069">
        <v>1239.5429502232491</v>
      </c>
      <c r="AC11069">
        <v>114.42895583423766</v>
      </c>
      <c r="AD11069">
        <v>2.2919133858521104</v>
      </c>
      <c r="AE11069">
        <v>5479.8431465363592</v>
      </c>
    </row>
    <row r="11070" spans="1:31" x14ac:dyDescent="0.3">
      <c r="A11070">
        <v>2774122</v>
      </c>
      <c r="B11070">
        <v>1</v>
      </c>
      <c r="C11070" t="s">
        <v>81</v>
      </c>
      <c r="D11070" t="s">
        <v>120</v>
      </c>
      <c r="E11070" t="s">
        <v>132</v>
      </c>
      <c r="F11070" t="s">
        <v>29875</v>
      </c>
      <c r="G11070" t="s">
        <v>134</v>
      </c>
      <c r="H11070" t="s">
        <v>135</v>
      </c>
      <c r="I11070" t="s">
        <v>136</v>
      </c>
      <c r="J11070" t="s">
        <v>137</v>
      </c>
      <c r="K11070" t="s">
        <v>138</v>
      </c>
      <c r="L11070" t="s">
        <v>29876</v>
      </c>
      <c r="M11070" t="s">
        <v>29877</v>
      </c>
      <c r="N11070">
        <v>1.006388888</v>
      </c>
      <c r="O11070">
        <v>0</v>
      </c>
      <c r="P11070">
        <v>89</v>
      </c>
      <c r="Q11070">
        <v>0</v>
      </c>
      <c r="R11070">
        <v>12</v>
      </c>
      <c r="S11070">
        <v>0</v>
      </c>
      <c r="T11070">
        <v>4</v>
      </c>
      <c r="U11070">
        <v>0</v>
      </c>
      <c r="V11070">
        <v>0</v>
      </c>
      <c r="W11070">
        <v>0</v>
      </c>
      <c r="X11070">
        <v>12.295875864445321</v>
      </c>
      <c r="Y11070">
        <v>0</v>
      </c>
      <c r="Z11070">
        <v>6.7747582802760009</v>
      </c>
      <c r="AA11070">
        <v>0</v>
      </c>
      <c r="AB11070">
        <v>0.36847383004231832</v>
      </c>
      <c r="AC11070">
        <v>0</v>
      </c>
      <c r="AD11070">
        <v>0</v>
      </c>
      <c r="AE11070">
        <v>19.43910797476364</v>
      </c>
    </row>
    <row r="11071" spans="1:31" x14ac:dyDescent="0.3">
      <c r="A11071">
        <v>2708194</v>
      </c>
      <c r="B11071">
        <v>1</v>
      </c>
      <c r="C11071" t="s">
        <v>81</v>
      </c>
      <c r="D11071" t="s">
        <v>123</v>
      </c>
      <c r="E11071" t="s">
        <v>132</v>
      </c>
      <c r="F11071" t="s">
        <v>29878</v>
      </c>
      <c r="G11071" t="s">
        <v>134</v>
      </c>
      <c r="H11071" t="s">
        <v>135</v>
      </c>
      <c r="I11071" t="s">
        <v>136</v>
      </c>
      <c r="J11071" t="s">
        <v>137</v>
      </c>
      <c r="K11071" t="s">
        <v>138</v>
      </c>
      <c r="L11071" t="s">
        <v>29879</v>
      </c>
      <c r="M11071" t="s">
        <v>29880</v>
      </c>
      <c r="N11071">
        <v>1.829722222</v>
      </c>
      <c r="O11071">
        <v>0</v>
      </c>
      <c r="P11071">
        <v>1</v>
      </c>
      <c r="Q11071">
        <v>0</v>
      </c>
      <c r="R11071">
        <v>2</v>
      </c>
      <c r="S11071">
        <v>0</v>
      </c>
      <c r="T11071">
        <v>2</v>
      </c>
      <c r="U11071">
        <v>0</v>
      </c>
      <c r="V11071">
        <v>0</v>
      </c>
      <c r="W11071">
        <v>0</v>
      </c>
      <c r="X11071">
        <v>0</v>
      </c>
      <c r="Y11071">
        <v>0</v>
      </c>
      <c r="Z11071">
        <v>0</v>
      </c>
      <c r="AA11071">
        <v>0</v>
      </c>
      <c r="AB11071">
        <v>2.6387012536188337</v>
      </c>
      <c r="AC11071">
        <v>0</v>
      </c>
      <c r="AD11071">
        <v>0</v>
      </c>
      <c r="AE11071">
        <v>2.6387012536188337</v>
      </c>
    </row>
    <row r="11072" spans="1:31" x14ac:dyDescent="0.3">
      <c r="A11072">
        <v>2707979</v>
      </c>
      <c r="B11072">
        <v>1</v>
      </c>
      <c r="C11072" t="s">
        <v>80</v>
      </c>
      <c r="D11072" t="s">
        <v>110</v>
      </c>
      <c r="E11072" t="s">
        <v>145</v>
      </c>
      <c r="F11072" t="s">
        <v>29881</v>
      </c>
      <c r="G11072" t="s">
        <v>230</v>
      </c>
      <c r="H11072" t="s">
        <v>135</v>
      </c>
      <c r="I11072" t="s">
        <v>136</v>
      </c>
      <c r="J11072" t="s">
        <v>137</v>
      </c>
      <c r="K11072" t="s">
        <v>138</v>
      </c>
      <c r="L11072" t="s">
        <v>29882</v>
      </c>
      <c r="M11072" t="s">
        <v>29883</v>
      </c>
      <c r="N11072">
        <v>1.27</v>
      </c>
      <c r="O11072">
        <v>0</v>
      </c>
      <c r="P11072">
        <v>1</v>
      </c>
      <c r="Q11072">
        <v>0</v>
      </c>
      <c r="R11072">
        <v>0</v>
      </c>
      <c r="S11072">
        <v>0</v>
      </c>
      <c r="T11072">
        <v>0</v>
      </c>
      <c r="U11072">
        <v>0</v>
      </c>
      <c r="V11072">
        <v>0</v>
      </c>
      <c r="W11072">
        <v>0</v>
      </c>
      <c r="X11072">
        <v>0.25145399403704</v>
      </c>
      <c r="Y11072">
        <v>0</v>
      </c>
      <c r="Z11072">
        <v>0</v>
      </c>
      <c r="AA11072">
        <v>0</v>
      </c>
      <c r="AB11072">
        <v>0</v>
      </c>
      <c r="AC11072">
        <v>0</v>
      </c>
      <c r="AD11072">
        <v>0</v>
      </c>
      <c r="AE11072">
        <v>0.25145399403704</v>
      </c>
    </row>
    <row r="11073" spans="1:31" x14ac:dyDescent="0.3">
      <c r="A11073">
        <v>2707584</v>
      </c>
      <c r="B11073">
        <v>1</v>
      </c>
      <c r="C11073" t="s">
        <v>80</v>
      </c>
      <c r="D11073" t="s">
        <v>104</v>
      </c>
      <c r="E11073" t="s">
        <v>213</v>
      </c>
      <c r="F11073" t="s">
        <v>2262</v>
      </c>
      <c r="G11073" t="s">
        <v>300</v>
      </c>
      <c r="H11073" t="s">
        <v>153</v>
      </c>
      <c r="I11073" t="s">
        <v>136</v>
      </c>
      <c r="J11073" t="s">
        <v>137</v>
      </c>
      <c r="K11073" t="s">
        <v>210</v>
      </c>
      <c r="L11073" t="s">
        <v>29884</v>
      </c>
      <c r="M11073" t="s">
        <v>29885</v>
      </c>
      <c r="N11073">
        <v>6.4533333329999998</v>
      </c>
      <c r="O11073">
        <v>4</v>
      </c>
      <c r="P11073">
        <v>852</v>
      </c>
      <c r="Q11073">
        <v>20</v>
      </c>
      <c r="R11073">
        <v>97</v>
      </c>
      <c r="S11073">
        <v>5</v>
      </c>
      <c r="T11073">
        <v>193</v>
      </c>
      <c r="U11073">
        <v>2</v>
      </c>
      <c r="V11073">
        <v>0</v>
      </c>
      <c r="W11073">
        <v>7.2334278602760822</v>
      </c>
      <c r="X11073">
        <v>879.36099585075056</v>
      </c>
      <c r="Y11073">
        <v>89.131568497946702</v>
      </c>
      <c r="Z11073">
        <v>56.446639852039439</v>
      </c>
      <c r="AA11073">
        <v>35.119604820371393</v>
      </c>
      <c r="AB11073">
        <v>367.78252758832826</v>
      </c>
      <c r="AC11073">
        <v>422.51093498916396</v>
      </c>
      <c r="AD11073">
        <v>0</v>
      </c>
      <c r="AE11073">
        <v>1857.5856994588767</v>
      </c>
    </row>
    <row r="11074" spans="1:31" x14ac:dyDescent="0.3">
      <c r="A11074">
        <v>2707922</v>
      </c>
      <c r="B11074">
        <v>1</v>
      </c>
      <c r="C11074" t="s">
        <v>80</v>
      </c>
      <c r="D11074" t="s">
        <v>87</v>
      </c>
      <c r="E11074" t="s">
        <v>156</v>
      </c>
      <c r="F11074" t="s">
        <v>29196</v>
      </c>
      <c r="G11074" t="s">
        <v>152</v>
      </c>
      <c r="H11074" t="s">
        <v>153</v>
      </c>
      <c r="I11074" t="s">
        <v>136</v>
      </c>
      <c r="J11074" t="s">
        <v>137</v>
      </c>
      <c r="K11074" t="s">
        <v>138</v>
      </c>
      <c r="L11074" t="s">
        <v>29886</v>
      </c>
      <c r="M11074" t="s">
        <v>29887</v>
      </c>
      <c r="N11074">
        <v>3.5636111110000002</v>
      </c>
      <c r="O11074">
        <v>1</v>
      </c>
      <c r="P11074">
        <v>0</v>
      </c>
      <c r="Q11074">
        <v>0</v>
      </c>
      <c r="R11074">
        <v>0</v>
      </c>
      <c r="S11074">
        <v>14</v>
      </c>
      <c r="T11074">
        <v>61</v>
      </c>
      <c r="U11074">
        <v>1</v>
      </c>
      <c r="V11074">
        <v>0</v>
      </c>
      <c r="W11074">
        <v>1.8882793940184752</v>
      </c>
      <c r="X11074">
        <v>0</v>
      </c>
      <c r="Y11074">
        <v>0</v>
      </c>
      <c r="Z11074">
        <v>0</v>
      </c>
      <c r="AA11074">
        <v>883.22013391240819</v>
      </c>
      <c r="AB11074">
        <v>766.90199495394268</v>
      </c>
      <c r="AC11074">
        <v>0</v>
      </c>
      <c r="AD11074">
        <v>0</v>
      </c>
      <c r="AE11074">
        <v>1652.0104082603693</v>
      </c>
    </row>
    <row r="11075" spans="1:31" x14ac:dyDescent="0.3">
      <c r="A11075">
        <v>2707544</v>
      </c>
      <c r="B11075">
        <v>1</v>
      </c>
      <c r="C11075" t="s">
        <v>80</v>
      </c>
      <c r="D11075" t="s">
        <v>83</v>
      </c>
      <c r="E11075" t="s">
        <v>161</v>
      </c>
      <c r="F11075" t="s">
        <v>26748</v>
      </c>
      <c r="G11075" t="s">
        <v>209</v>
      </c>
      <c r="H11075" t="s">
        <v>135</v>
      </c>
      <c r="I11075" t="s">
        <v>136</v>
      </c>
      <c r="J11075" t="s">
        <v>137</v>
      </c>
      <c r="K11075" t="s">
        <v>210</v>
      </c>
      <c r="L11075" t="s">
        <v>29888</v>
      </c>
      <c r="M11075" t="s">
        <v>29889</v>
      </c>
      <c r="N11075">
        <v>8.1691666660000006</v>
      </c>
      <c r="O11075">
        <v>0</v>
      </c>
      <c r="P11075">
        <v>176</v>
      </c>
      <c r="Q11075">
        <v>0</v>
      </c>
      <c r="R11075">
        <v>0</v>
      </c>
      <c r="S11075">
        <v>0</v>
      </c>
      <c r="T11075">
        <v>25</v>
      </c>
      <c r="U11075">
        <v>0</v>
      </c>
      <c r="V11075">
        <v>0</v>
      </c>
      <c r="W11075">
        <v>0</v>
      </c>
      <c r="X11075">
        <v>270.35691883466001</v>
      </c>
      <c r="Y11075">
        <v>0</v>
      </c>
      <c r="Z11075">
        <v>0</v>
      </c>
      <c r="AA11075">
        <v>0</v>
      </c>
      <c r="AB11075">
        <v>76.245547629730012</v>
      </c>
      <c r="AC11075">
        <v>0</v>
      </c>
      <c r="AD11075">
        <v>0</v>
      </c>
      <c r="AE11075">
        <v>346.60246646439003</v>
      </c>
    </row>
    <row r="11076" spans="1:31" x14ac:dyDescent="0.3">
      <c r="A11076">
        <v>2708563</v>
      </c>
      <c r="B11076">
        <v>1</v>
      </c>
      <c r="C11076" t="s">
        <v>81</v>
      </c>
      <c r="D11076" t="s">
        <v>127</v>
      </c>
      <c r="E11076" t="s">
        <v>213</v>
      </c>
      <c r="F11076" t="s">
        <v>13649</v>
      </c>
      <c r="G11076" t="s">
        <v>152</v>
      </c>
      <c r="H11076" t="s">
        <v>153</v>
      </c>
      <c r="I11076" t="s">
        <v>136</v>
      </c>
      <c r="J11076" t="s">
        <v>137</v>
      </c>
      <c r="K11076" t="s">
        <v>138</v>
      </c>
      <c r="L11076" t="s">
        <v>29890</v>
      </c>
      <c r="M11076" t="s">
        <v>29891</v>
      </c>
      <c r="N11076">
        <v>2.6952777769999998</v>
      </c>
      <c r="O11076">
        <v>5</v>
      </c>
      <c r="P11076">
        <v>532</v>
      </c>
      <c r="Q11076">
        <v>10</v>
      </c>
      <c r="R11076">
        <v>8</v>
      </c>
      <c r="S11076">
        <v>2</v>
      </c>
      <c r="T11076">
        <v>26</v>
      </c>
      <c r="U11076">
        <v>1</v>
      </c>
      <c r="V11076">
        <v>0</v>
      </c>
      <c r="W11076">
        <v>2.5826167446125554</v>
      </c>
      <c r="X11076">
        <v>152.002091384821</v>
      </c>
      <c r="Y11076">
        <v>1.4818822166466501</v>
      </c>
      <c r="Z11076">
        <v>9.5031036517659491</v>
      </c>
      <c r="AA11076">
        <v>26.216621624323349</v>
      </c>
      <c r="AB11076">
        <v>11.691502508700921</v>
      </c>
      <c r="AC11076">
        <v>50.194435491202917</v>
      </c>
      <c r="AD11076">
        <v>0</v>
      </c>
      <c r="AE11076">
        <v>253.67225362207333</v>
      </c>
    </row>
    <row r="11077" spans="1:31" x14ac:dyDescent="0.3">
      <c r="A11077">
        <v>2707736</v>
      </c>
      <c r="B11077">
        <v>1</v>
      </c>
      <c r="C11077" t="s">
        <v>80</v>
      </c>
      <c r="D11077" t="s">
        <v>93</v>
      </c>
      <c r="E11077" t="s">
        <v>161</v>
      </c>
      <c r="F11077" t="s">
        <v>29892</v>
      </c>
      <c r="G11077" t="s">
        <v>163</v>
      </c>
      <c r="H11077" t="s">
        <v>135</v>
      </c>
      <c r="I11077" t="s">
        <v>136</v>
      </c>
      <c r="J11077" t="s">
        <v>137</v>
      </c>
      <c r="K11077" t="s">
        <v>138</v>
      </c>
      <c r="L11077" t="s">
        <v>29893</v>
      </c>
      <c r="M11077" t="s">
        <v>29894</v>
      </c>
      <c r="N11077">
        <v>1.1477777769999999</v>
      </c>
      <c r="O11077">
        <v>0</v>
      </c>
      <c r="P11077">
        <v>13</v>
      </c>
      <c r="Q11077">
        <v>0</v>
      </c>
      <c r="R11077">
        <v>3</v>
      </c>
      <c r="S11077">
        <v>0</v>
      </c>
      <c r="T11077">
        <v>1</v>
      </c>
      <c r="U11077">
        <v>0</v>
      </c>
      <c r="V11077">
        <v>0</v>
      </c>
      <c r="W11077">
        <v>0</v>
      </c>
      <c r="X11077">
        <v>2.3012452751906478</v>
      </c>
      <c r="Y11077">
        <v>0</v>
      </c>
      <c r="Z11077">
        <v>4.9283622146319157</v>
      </c>
      <c r="AA11077">
        <v>0</v>
      </c>
      <c r="AB11077">
        <v>4.6251286781175009E-2</v>
      </c>
      <c r="AC11077">
        <v>0</v>
      </c>
      <c r="AD11077">
        <v>0</v>
      </c>
      <c r="AE11077">
        <v>7.2758587766037381</v>
      </c>
    </row>
    <row r="11078" spans="1:31" x14ac:dyDescent="0.3">
      <c r="A11078">
        <v>2707564</v>
      </c>
      <c r="B11078">
        <v>1</v>
      </c>
      <c r="C11078" t="s">
        <v>80</v>
      </c>
      <c r="D11078" t="s">
        <v>84</v>
      </c>
      <c r="E11078" t="s">
        <v>156</v>
      </c>
      <c r="F11078" t="s">
        <v>29895</v>
      </c>
      <c r="G11078" t="s">
        <v>209</v>
      </c>
      <c r="H11078" t="s">
        <v>153</v>
      </c>
      <c r="I11078" t="s">
        <v>136</v>
      </c>
      <c r="J11078" t="s">
        <v>137</v>
      </c>
      <c r="K11078" t="s">
        <v>210</v>
      </c>
      <c r="L11078" t="s">
        <v>29896</v>
      </c>
      <c r="M11078" t="s">
        <v>29897</v>
      </c>
      <c r="N11078">
        <v>8.4030555549999999</v>
      </c>
      <c r="O11078">
        <v>0</v>
      </c>
      <c r="P11078">
        <v>1290</v>
      </c>
      <c r="Q11078">
        <v>0</v>
      </c>
      <c r="R11078">
        <v>0</v>
      </c>
      <c r="S11078">
        <v>0</v>
      </c>
      <c r="T11078">
        <v>132</v>
      </c>
      <c r="U11078">
        <v>0</v>
      </c>
      <c r="V11078">
        <v>1</v>
      </c>
      <c r="W11078">
        <v>0</v>
      </c>
      <c r="X11078">
        <v>2028.8771197251283</v>
      </c>
      <c r="Y11078">
        <v>0</v>
      </c>
      <c r="Z11078">
        <v>0</v>
      </c>
      <c r="AA11078">
        <v>0</v>
      </c>
      <c r="AB11078">
        <v>617.38758753229808</v>
      </c>
      <c r="AC11078">
        <v>0</v>
      </c>
      <c r="AD11078">
        <v>85.949979725383102</v>
      </c>
      <c r="AE11078">
        <v>2732.2146869828093</v>
      </c>
    </row>
    <row r="11079" spans="1:31" x14ac:dyDescent="0.3">
      <c r="A11079">
        <v>2707687</v>
      </c>
      <c r="B11079">
        <v>1</v>
      </c>
      <c r="C11079" t="s">
        <v>80</v>
      </c>
      <c r="D11079" t="s">
        <v>96</v>
      </c>
      <c r="E11079" t="s">
        <v>161</v>
      </c>
      <c r="F11079" t="s">
        <v>29898</v>
      </c>
      <c r="G11079" t="s">
        <v>163</v>
      </c>
      <c r="H11079" t="s">
        <v>135</v>
      </c>
      <c r="I11079" t="s">
        <v>136</v>
      </c>
      <c r="J11079" t="s">
        <v>137</v>
      </c>
      <c r="K11079" t="s">
        <v>138</v>
      </c>
      <c r="L11079" t="s">
        <v>29899</v>
      </c>
      <c r="M11079" t="s">
        <v>29900</v>
      </c>
      <c r="N11079">
        <v>4.693333333</v>
      </c>
      <c r="O11079">
        <v>0</v>
      </c>
      <c r="P11079">
        <v>1</v>
      </c>
      <c r="Q11079">
        <v>0</v>
      </c>
      <c r="R11079">
        <v>1</v>
      </c>
      <c r="S11079">
        <v>0</v>
      </c>
      <c r="T11079">
        <v>32</v>
      </c>
      <c r="U11079">
        <v>0</v>
      </c>
      <c r="V11079">
        <v>0</v>
      </c>
      <c r="W11079">
        <v>0</v>
      </c>
      <c r="X11079">
        <v>1.7512771777611087</v>
      </c>
      <c r="Y11079">
        <v>0</v>
      </c>
      <c r="Z11079">
        <v>0</v>
      </c>
      <c r="AA11079">
        <v>0</v>
      </c>
      <c r="AB11079">
        <v>79.591165957934322</v>
      </c>
      <c r="AC11079">
        <v>0</v>
      </c>
      <c r="AD11079">
        <v>0</v>
      </c>
      <c r="AE11079">
        <v>81.342443135695433</v>
      </c>
    </row>
    <row r="11080" spans="1:31" x14ac:dyDescent="0.3">
      <c r="A11080">
        <v>2707856</v>
      </c>
      <c r="B11080">
        <v>1</v>
      </c>
      <c r="C11080" t="s">
        <v>80</v>
      </c>
      <c r="D11080" t="s">
        <v>91</v>
      </c>
      <c r="E11080" t="s">
        <v>132</v>
      </c>
      <c r="F11080" t="s">
        <v>29901</v>
      </c>
      <c r="G11080" t="s">
        <v>134</v>
      </c>
      <c r="H11080" t="s">
        <v>135</v>
      </c>
      <c r="I11080" t="s">
        <v>136</v>
      </c>
      <c r="J11080" t="s">
        <v>137</v>
      </c>
      <c r="K11080" t="s">
        <v>138</v>
      </c>
      <c r="L11080" t="s">
        <v>29902</v>
      </c>
      <c r="M11080" t="s">
        <v>29903</v>
      </c>
      <c r="N11080">
        <v>2.3025000000000002</v>
      </c>
      <c r="O11080">
        <v>0</v>
      </c>
      <c r="P11080">
        <v>11</v>
      </c>
      <c r="Q11080">
        <v>0</v>
      </c>
      <c r="R11080">
        <v>9</v>
      </c>
      <c r="S11080">
        <v>0</v>
      </c>
      <c r="T11080">
        <v>0</v>
      </c>
      <c r="U11080">
        <v>0</v>
      </c>
      <c r="V11080">
        <v>0</v>
      </c>
      <c r="W11080">
        <v>0</v>
      </c>
      <c r="X11080">
        <v>22.7211286858502</v>
      </c>
      <c r="Y11080">
        <v>0</v>
      </c>
      <c r="Z11080">
        <v>2.062688140705891</v>
      </c>
      <c r="AA11080">
        <v>0</v>
      </c>
      <c r="AB11080">
        <v>0</v>
      </c>
      <c r="AC11080">
        <v>0</v>
      </c>
      <c r="AD11080">
        <v>0</v>
      </c>
      <c r="AE11080">
        <v>24.783816826556091</v>
      </c>
    </row>
    <row r="11081" spans="1:31" x14ac:dyDescent="0.3">
      <c r="A11081">
        <v>2708397</v>
      </c>
      <c r="B11081">
        <v>1</v>
      </c>
      <c r="C11081" t="s">
        <v>81</v>
      </c>
      <c r="D11081" t="s">
        <v>118</v>
      </c>
      <c r="E11081" t="s">
        <v>213</v>
      </c>
      <c r="F11081" t="s">
        <v>29904</v>
      </c>
      <c r="G11081" t="s">
        <v>152</v>
      </c>
      <c r="H11081" t="s">
        <v>153</v>
      </c>
      <c r="I11081" t="s">
        <v>136</v>
      </c>
      <c r="J11081" t="s">
        <v>137</v>
      </c>
      <c r="K11081" t="s">
        <v>138</v>
      </c>
      <c r="L11081" t="s">
        <v>29905</v>
      </c>
      <c r="M11081" t="s">
        <v>29906</v>
      </c>
      <c r="N11081">
        <v>8.5833332999999998E-2</v>
      </c>
      <c r="O11081">
        <v>0</v>
      </c>
      <c r="P11081">
        <v>0</v>
      </c>
      <c r="Q11081">
        <v>29</v>
      </c>
      <c r="R11081">
        <v>0</v>
      </c>
      <c r="S11081">
        <v>1</v>
      </c>
      <c r="T11081">
        <v>0</v>
      </c>
      <c r="U11081">
        <v>0</v>
      </c>
      <c r="V11081">
        <v>0</v>
      </c>
      <c r="W11081">
        <v>0</v>
      </c>
      <c r="X11081">
        <v>0</v>
      </c>
      <c r="Y11081">
        <v>1.199311484254E-2</v>
      </c>
      <c r="Z11081">
        <v>0</v>
      </c>
      <c r="AA11081">
        <v>0</v>
      </c>
      <c r="AB11081">
        <v>0</v>
      </c>
      <c r="AC11081">
        <v>0</v>
      </c>
      <c r="AD11081">
        <v>0</v>
      </c>
      <c r="AE11081">
        <v>1.199311484254E-2</v>
      </c>
    </row>
    <row r="11082" spans="1:31" x14ac:dyDescent="0.3">
      <c r="A11082">
        <v>2708377</v>
      </c>
      <c r="B11082">
        <v>1</v>
      </c>
      <c r="C11082" t="s">
        <v>81</v>
      </c>
      <c r="D11082" t="s">
        <v>117</v>
      </c>
      <c r="E11082" t="s">
        <v>213</v>
      </c>
      <c r="F11082" t="s">
        <v>3035</v>
      </c>
      <c r="G11082" t="s">
        <v>152</v>
      </c>
      <c r="H11082" t="s">
        <v>153</v>
      </c>
      <c r="I11082" t="s">
        <v>136</v>
      </c>
      <c r="J11082" t="s">
        <v>137</v>
      </c>
      <c r="K11082" t="s">
        <v>138</v>
      </c>
      <c r="L11082" t="s">
        <v>29907</v>
      </c>
      <c r="M11082" t="s">
        <v>29908</v>
      </c>
      <c r="N11082">
        <v>0.20527777699999999</v>
      </c>
      <c r="O11082">
        <v>1</v>
      </c>
      <c r="P11082">
        <v>1051</v>
      </c>
      <c r="Q11082">
        <v>9</v>
      </c>
      <c r="R11082">
        <v>54</v>
      </c>
      <c r="S11082">
        <v>7</v>
      </c>
      <c r="T11082">
        <v>125</v>
      </c>
      <c r="U11082">
        <v>0</v>
      </c>
      <c r="V11082">
        <v>0</v>
      </c>
      <c r="W11082">
        <v>5.0991703341666667E-2</v>
      </c>
      <c r="X11082">
        <v>25.734570322726622</v>
      </c>
      <c r="Y11082">
        <v>11.153426588673076</v>
      </c>
      <c r="Z11082">
        <v>1.2329561118457351</v>
      </c>
      <c r="AA11082">
        <v>26.450542843718551</v>
      </c>
      <c r="AB11082">
        <v>8.7754972006610146</v>
      </c>
      <c r="AC11082">
        <v>0</v>
      </c>
      <c r="AD11082">
        <v>0</v>
      </c>
      <c r="AE11082">
        <v>73.397984770966673</v>
      </c>
    </row>
    <row r="11083" spans="1:31" x14ac:dyDescent="0.3">
      <c r="A11083">
        <v>2707985</v>
      </c>
      <c r="B11083">
        <v>1</v>
      </c>
      <c r="C11083" t="s">
        <v>80</v>
      </c>
      <c r="D11083" t="s">
        <v>83</v>
      </c>
      <c r="E11083" t="s">
        <v>161</v>
      </c>
      <c r="F11083" t="s">
        <v>29909</v>
      </c>
      <c r="G11083" t="s">
        <v>1696</v>
      </c>
      <c r="H11083" t="s">
        <v>135</v>
      </c>
      <c r="I11083" t="s">
        <v>136</v>
      </c>
      <c r="J11083" t="s">
        <v>137</v>
      </c>
      <c r="K11083" t="s">
        <v>138</v>
      </c>
      <c r="L11083" t="s">
        <v>29910</v>
      </c>
      <c r="M11083" t="s">
        <v>29911</v>
      </c>
      <c r="N11083">
        <v>1.948611111</v>
      </c>
      <c r="O11083">
        <v>0</v>
      </c>
      <c r="P11083">
        <v>278</v>
      </c>
      <c r="Q11083">
        <v>0</v>
      </c>
      <c r="R11083">
        <v>0</v>
      </c>
      <c r="S11083">
        <v>0</v>
      </c>
      <c r="T11083">
        <v>10</v>
      </c>
      <c r="U11083">
        <v>0</v>
      </c>
      <c r="V11083">
        <v>0</v>
      </c>
      <c r="W11083">
        <v>0</v>
      </c>
      <c r="X11083">
        <v>103.87876868680127</v>
      </c>
      <c r="Y11083">
        <v>0</v>
      </c>
      <c r="Z11083">
        <v>0</v>
      </c>
      <c r="AA11083">
        <v>0</v>
      </c>
      <c r="AB11083">
        <v>5.2749559793325798</v>
      </c>
      <c r="AC11083">
        <v>0</v>
      </c>
      <c r="AD11083">
        <v>0</v>
      </c>
      <c r="AE11083">
        <v>109.15372466613384</v>
      </c>
    </row>
    <row r="11084" spans="1:31" x14ac:dyDescent="0.3">
      <c r="A11084">
        <v>2708085</v>
      </c>
      <c r="B11084">
        <v>1</v>
      </c>
      <c r="C11084" t="s">
        <v>80</v>
      </c>
      <c r="D11084" t="s">
        <v>97</v>
      </c>
      <c r="E11084" t="s">
        <v>161</v>
      </c>
      <c r="F11084" t="s">
        <v>29912</v>
      </c>
      <c r="G11084" t="s">
        <v>163</v>
      </c>
      <c r="H11084" t="s">
        <v>135</v>
      </c>
      <c r="I11084" t="s">
        <v>136</v>
      </c>
      <c r="J11084" t="s">
        <v>137</v>
      </c>
      <c r="K11084" t="s">
        <v>138</v>
      </c>
      <c r="L11084" t="s">
        <v>29913</v>
      </c>
      <c r="M11084" t="s">
        <v>29914</v>
      </c>
      <c r="N11084">
        <v>0.98111111100000004</v>
      </c>
      <c r="O11084">
        <v>0</v>
      </c>
      <c r="P11084">
        <v>3</v>
      </c>
      <c r="Q11084">
        <v>0</v>
      </c>
      <c r="R11084">
        <v>20</v>
      </c>
      <c r="S11084">
        <v>0</v>
      </c>
      <c r="T11084">
        <v>3</v>
      </c>
      <c r="U11084">
        <v>0</v>
      </c>
      <c r="V11084">
        <v>0</v>
      </c>
      <c r="W11084">
        <v>0</v>
      </c>
      <c r="X11084">
        <v>4.4051806441299188</v>
      </c>
      <c r="Y11084">
        <v>0</v>
      </c>
      <c r="Z11084">
        <v>0</v>
      </c>
      <c r="AA11084">
        <v>0</v>
      </c>
      <c r="AB11084">
        <v>0</v>
      </c>
      <c r="AC11084">
        <v>0</v>
      </c>
      <c r="AD11084">
        <v>0</v>
      </c>
      <c r="AE11084">
        <v>4.4051806441299188</v>
      </c>
    </row>
    <row r="11085" spans="1:31" x14ac:dyDescent="0.3">
      <c r="A11085">
        <v>2708128</v>
      </c>
      <c r="B11085">
        <v>2</v>
      </c>
      <c r="C11085" t="s">
        <v>80</v>
      </c>
      <c r="D11085" t="s">
        <v>96</v>
      </c>
      <c r="E11085" t="s">
        <v>132</v>
      </c>
      <c r="F11085" t="s">
        <v>29915</v>
      </c>
      <c r="G11085" t="s">
        <v>1696</v>
      </c>
      <c r="H11085" t="s">
        <v>135</v>
      </c>
      <c r="I11085" t="s">
        <v>136</v>
      </c>
      <c r="J11085" t="s">
        <v>137</v>
      </c>
      <c r="K11085" t="s">
        <v>138</v>
      </c>
      <c r="L11085" t="s">
        <v>29060</v>
      </c>
      <c r="M11085" t="s">
        <v>29916</v>
      </c>
      <c r="N11085">
        <v>2.920555555</v>
      </c>
      <c r="O11085">
        <v>0</v>
      </c>
      <c r="P11085">
        <v>220</v>
      </c>
      <c r="Q11085">
        <v>0</v>
      </c>
      <c r="R11085">
        <v>0</v>
      </c>
      <c r="S11085">
        <v>0</v>
      </c>
      <c r="T11085">
        <v>12</v>
      </c>
      <c r="U11085">
        <v>0</v>
      </c>
      <c r="V11085">
        <v>0</v>
      </c>
      <c r="W11085">
        <v>0</v>
      </c>
      <c r="X11085">
        <v>59.901103027771072</v>
      </c>
      <c r="Y11085">
        <v>0</v>
      </c>
      <c r="Z11085">
        <v>0</v>
      </c>
      <c r="AA11085">
        <v>0</v>
      </c>
      <c r="AB11085">
        <v>28.249903917541669</v>
      </c>
      <c r="AC11085">
        <v>0</v>
      </c>
      <c r="AD11085">
        <v>0</v>
      </c>
      <c r="AE11085">
        <v>88.151006945312744</v>
      </c>
    </row>
    <row r="11086" spans="1:31" x14ac:dyDescent="0.3">
      <c r="A11086">
        <v>2708234</v>
      </c>
      <c r="B11086">
        <v>1</v>
      </c>
      <c r="C11086" t="s">
        <v>81</v>
      </c>
      <c r="D11086" t="s">
        <v>121</v>
      </c>
      <c r="E11086" t="s">
        <v>161</v>
      </c>
      <c r="F11086" t="s">
        <v>29917</v>
      </c>
      <c r="G11086" t="s">
        <v>163</v>
      </c>
      <c r="H11086" t="s">
        <v>135</v>
      </c>
      <c r="I11086" t="s">
        <v>136</v>
      </c>
      <c r="J11086" t="s">
        <v>137</v>
      </c>
      <c r="K11086" t="s">
        <v>138</v>
      </c>
      <c r="L11086" t="s">
        <v>29918</v>
      </c>
      <c r="M11086" t="s">
        <v>29919</v>
      </c>
      <c r="N11086">
        <v>4.0638888880000001</v>
      </c>
      <c r="O11086">
        <v>0</v>
      </c>
      <c r="P11086">
        <v>9</v>
      </c>
      <c r="Q11086">
        <v>0</v>
      </c>
      <c r="R11086">
        <v>0</v>
      </c>
      <c r="S11086">
        <v>0</v>
      </c>
      <c r="T11086">
        <v>0</v>
      </c>
      <c r="U11086">
        <v>0</v>
      </c>
      <c r="V11086">
        <v>0</v>
      </c>
      <c r="W11086">
        <v>0</v>
      </c>
      <c r="X11086">
        <v>4.2217012757744552</v>
      </c>
      <c r="Y11086">
        <v>0</v>
      </c>
      <c r="Z11086">
        <v>0</v>
      </c>
      <c r="AA11086">
        <v>0</v>
      </c>
      <c r="AB11086">
        <v>0</v>
      </c>
      <c r="AC11086">
        <v>0</v>
      </c>
      <c r="AD11086">
        <v>0</v>
      </c>
      <c r="AE11086">
        <v>4.2217012757744552</v>
      </c>
    </row>
    <row r="11087" spans="1:31" x14ac:dyDescent="0.3">
      <c r="A11087">
        <v>2708191</v>
      </c>
      <c r="B11087">
        <v>1</v>
      </c>
      <c r="C11087" t="s">
        <v>81</v>
      </c>
      <c r="D11087" t="s">
        <v>128</v>
      </c>
      <c r="E11087" t="s">
        <v>161</v>
      </c>
      <c r="F11087" t="s">
        <v>29920</v>
      </c>
      <c r="G11087" t="s">
        <v>163</v>
      </c>
      <c r="H11087" t="s">
        <v>135</v>
      </c>
      <c r="I11087" t="s">
        <v>136</v>
      </c>
      <c r="J11087" t="s">
        <v>137</v>
      </c>
      <c r="K11087" t="s">
        <v>138</v>
      </c>
      <c r="L11087" t="s">
        <v>29921</v>
      </c>
      <c r="M11087" t="s">
        <v>29922</v>
      </c>
      <c r="N11087">
        <v>3.79</v>
      </c>
      <c r="O11087">
        <v>0</v>
      </c>
      <c r="P11087">
        <v>40</v>
      </c>
      <c r="Q11087">
        <v>0</v>
      </c>
      <c r="R11087">
        <v>0</v>
      </c>
      <c r="S11087">
        <v>0</v>
      </c>
      <c r="T11087">
        <v>3</v>
      </c>
      <c r="U11087">
        <v>0</v>
      </c>
      <c r="V11087">
        <v>0</v>
      </c>
      <c r="W11087">
        <v>0</v>
      </c>
      <c r="X11087">
        <v>15.280933367005426</v>
      </c>
      <c r="Y11087">
        <v>0</v>
      </c>
      <c r="Z11087">
        <v>0</v>
      </c>
      <c r="AA11087">
        <v>0</v>
      </c>
      <c r="AB11087">
        <v>8.7746464369199995</v>
      </c>
      <c r="AC11087">
        <v>0</v>
      </c>
      <c r="AD11087">
        <v>0</v>
      </c>
      <c r="AE11087">
        <v>24.055579803925426</v>
      </c>
    </row>
    <row r="11088" spans="1:31" x14ac:dyDescent="0.3">
      <c r="A11088">
        <v>2707693</v>
      </c>
      <c r="B11088">
        <v>1</v>
      </c>
      <c r="C11088" t="s">
        <v>80</v>
      </c>
      <c r="D11088" t="s">
        <v>83</v>
      </c>
      <c r="E11088" t="s">
        <v>161</v>
      </c>
      <c r="F11088" t="s">
        <v>29923</v>
      </c>
      <c r="G11088" t="s">
        <v>409</v>
      </c>
      <c r="H11088" t="s">
        <v>135</v>
      </c>
      <c r="I11088" t="s">
        <v>136</v>
      </c>
      <c r="J11088" t="s">
        <v>137</v>
      </c>
      <c r="K11088" t="s">
        <v>138</v>
      </c>
      <c r="L11088" t="s">
        <v>29924</v>
      </c>
      <c r="M11088" t="s">
        <v>29604</v>
      </c>
      <c r="N11088">
        <v>0.46416666600000001</v>
      </c>
      <c r="O11088">
        <v>0</v>
      </c>
      <c r="P11088">
        <v>0</v>
      </c>
      <c r="Q11088">
        <v>0</v>
      </c>
      <c r="R11088">
        <v>1</v>
      </c>
      <c r="S11088">
        <v>0</v>
      </c>
      <c r="T11088">
        <v>34</v>
      </c>
      <c r="U11088">
        <v>0</v>
      </c>
      <c r="V11088">
        <v>0</v>
      </c>
      <c r="W11088">
        <v>0</v>
      </c>
      <c r="X11088">
        <v>0</v>
      </c>
      <c r="Y11088">
        <v>0</v>
      </c>
      <c r="Z11088">
        <v>7.452090199026E-2</v>
      </c>
      <c r="AA11088">
        <v>0</v>
      </c>
      <c r="AB11088">
        <v>6.7465678269968565</v>
      </c>
      <c r="AC11088">
        <v>0</v>
      </c>
      <c r="AD11088">
        <v>0</v>
      </c>
      <c r="AE11088">
        <v>6.8210887289871165</v>
      </c>
    </row>
    <row r="11089" spans="1:31" x14ac:dyDescent="0.3">
      <c r="A11089">
        <v>2707745</v>
      </c>
      <c r="B11089">
        <v>2</v>
      </c>
      <c r="C11089" t="s">
        <v>81</v>
      </c>
      <c r="D11089" t="s">
        <v>127</v>
      </c>
      <c r="E11089" t="s">
        <v>156</v>
      </c>
      <c r="F11089" t="s">
        <v>14318</v>
      </c>
      <c r="G11089" t="s">
        <v>185</v>
      </c>
      <c r="H11089" t="s">
        <v>153</v>
      </c>
      <c r="I11089" t="s">
        <v>136</v>
      </c>
      <c r="J11089" t="s">
        <v>137</v>
      </c>
      <c r="K11089" t="s">
        <v>138</v>
      </c>
      <c r="L11089" t="s">
        <v>29925</v>
      </c>
      <c r="M11089" t="s">
        <v>29926</v>
      </c>
      <c r="N11089">
        <v>1.145</v>
      </c>
      <c r="O11089">
        <v>1</v>
      </c>
      <c r="P11089">
        <v>496</v>
      </c>
      <c r="Q11089">
        <v>97</v>
      </c>
      <c r="R11089">
        <v>142</v>
      </c>
      <c r="S11089">
        <v>8</v>
      </c>
      <c r="T11089">
        <v>68</v>
      </c>
      <c r="U11089">
        <v>0</v>
      </c>
      <c r="V11089">
        <v>0</v>
      </c>
      <c r="W11089">
        <v>0.49315161317699008</v>
      </c>
      <c r="X11089">
        <v>88.269156831020325</v>
      </c>
      <c r="Y11089">
        <v>130.05103460681821</v>
      </c>
      <c r="Z11089">
        <v>15.96008206070313</v>
      </c>
      <c r="AA11089">
        <v>36.985882826802602</v>
      </c>
      <c r="AB11089">
        <v>18.107039175608424</v>
      </c>
      <c r="AC11089">
        <v>0</v>
      </c>
      <c r="AD11089">
        <v>0</v>
      </c>
      <c r="AE11089">
        <v>289.86634711412967</v>
      </c>
    </row>
    <row r="11090" spans="1:31" x14ac:dyDescent="0.3">
      <c r="A11090">
        <v>2707942</v>
      </c>
      <c r="B11090">
        <v>1</v>
      </c>
      <c r="C11090" t="s">
        <v>80</v>
      </c>
      <c r="D11090" t="s">
        <v>103</v>
      </c>
      <c r="E11090" t="s">
        <v>173</v>
      </c>
      <c r="F11090" t="s">
        <v>9796</v>
      </c>
      <c r="G11090" t="s">
        <v>152</v>
      </c>
      <c r="H11090" t="s">
        <v>153</v>
      </c>
      <c r="I11090" t="s">
        <v>136</v>
      </c>
      <c r="J11090" t="s">
        <v>137</v>
      </c>
      <c r="K11090" t="s">
        <v>138</v>
      </c>
      <c r="L11090" t="s">
        <v>29927</v>
      </c>
      <c r="M11090" t="s">
        <v>29928</v>
      </c>
      <c r="N11090">
        <v>0.230555555</v>
      </c>
      <c r="O11090">
        <v>5</v>
      </c>
      <c r="P11090">
        <v>6714</v>
      </c>
      <c r="Q11090">
        <v>10</v>
      </c>
      <c r="R11090">
        <v>9</v>
      </c>
      <c r="S11090">
        <v>13</v>
      </c>
      <c r="T11090">
        <v>646</v>
      </c>
      <c r="U11090">
        <v>5</v>
      </c>
      <c r="V11090">
        <v>1</v>
      </c>
      <c r="W11090">
        <v>0.2493785126286667</v>
      </c>
      <c r="X11090">
        <v>281.88561092506023</v>
      </c>
      <c r="Y11090">
        <v>43.413923363797522</v>
      </c>
      <c r="Z11090">
        <v>0.40283634005533342</v>
      </c>
      <c r="AA11090">
        <v>29.011976485652873</v>
      </c>
      <c r="AB11090">
        <v>137.22199125485119</v>
      </c>
      <c r="AC11090">
        <v>109.95145661965346</v>
      </c>
      <c r="AD11090">
        <v>6.2895206171266663E-2</v>
      </c>
      <c r="AE11090">
        <v>602.2000687078704</v>
      </c>
    </row>
    <row r="11091" spans="1:31" x14ac:dyDescent="0.3">
      <c r="A11091">
        <v>2708552</v>
      </c>
      <c r="B11091">
        <v>1</v>
      </c>
      <c r="C11091" t="s">
        <v>80</v>
      </c>
      <c r="D11091" t="s">
        <v>106</v>
      </c>
      <c r="E11091" t="s">
        <v>161</v>
      </c>
      <c r="F11091" t="s">
        <v>29929</v>
      </c>
      <c r="G11091" t="s">
        <v>163</v>
      </c>
      <c r="H11091" t="s">
        <v>135</v>
      </c>
      <c r="I11091" t="s">
        <v>136</v>
      </c>
      <c r="J11091" t="s">
        <v>137</v>
      </c>
      <c r="K11091" t="s">
        <v>138</v>
      </c>
      <c r="L11091" t="s">
        <v>29930</v>
      </c>
      <c r="M11091" t="s">
        <v>29931</v>
      </c>
      <c r="N11091">
        <v>2.469166666</v>
      </c>
      <c r="O11091">
        <v>0</v>
      </c>
      <c r="P11091">
        <v>7</v>
      </c>
      <c r="Q11091">
        <v>0</v>
      </c>
      <c r="R11091">
        <v>5</v>
      </c>
      <c r="S11091">
        <v>0</v>
      </c>
      <c r="T11091">
        <v>0</v>
      </c>
      <c r="U11091">
        <v>0</v>
      </c>
      <c r="V11091">
        <v>0</v>
      </c>
      <c r="W11091">
        <v>0</v>
      </c>
      <c r="X11091">
        <v>3.5754734021648327</v>
      </c>
      <c r="Y11091">
        <v>0</v>
      </c>
      <c r="Z11091">
        <v>2.6029881877776502</v>
      </c>
      <c r="AA11091">
        <v>0</v>
      </c>
      <c r="AB11091">
        <v>0</v>
      </c>
      <c r="AC11091">
        <v>0</v>
      </c>
      <c r="AD11091">
        <v>0</v>
      </c>
      <c r="AE11091">
        <v>6.1784615899424828</v>
      </c>
    </row>
    <row r="11092" spans="1:31" x14ac:dyDescent="0.3">
      <c r="A11092">
        <v>2708220</v>
      </c>
      <c r="B11092">
        <v>1</v>
      </c>
      <c r="C11092" t="s">
        <v>81</v>
      </c>
      <c r="D11092" t="s">
        <v>128</v>
      </c>
      <c r="E11092" t="s">
        <v>200</v>
      </c>
      <c r="F11092" t="s">
        <v>29932</v>
      </c>
      <c r="G11092" t="s">
        <v>202</v>
      </c>
      <c r="H11092" t="s">
        <v>135</v>
      </c>
      <c r="I11092" t="s">
        <v>136</v>
      </c>
      <c r="J11092" t="s">
        <v>137</v>
      </c>
      <c r="K11092" t="s">
        <v>138</v>
      </c>
      <c r="L11092" t="s">
        <v>29933</v>
      </c>
      <c r="M11092" t="s">
        <v>29934</v>
      </c>
      <c r="N11092">
        <v>5.6797222219999997</v>
      </c>
      <c r="O11092">
        <v>0</v>
      </c>
      <c r="P11092">
        <v>188</v>
      </c>
      <c r="Q11092">
        <v>0</v>
      </c>
      <c r="R11092">
        <v>0</v>
      </c>
      <c r="S11092">
        <v>0</v>
      </c>
      <c r="T11092">
        <v>24</v>
      </c>
      <c r="U11092">
        <v>0</v>
      </c>
      <c r="V11092">
        <v>0</v>
      </c>
      <c r="W11092">
        <v>0</v>
      </c>
      <c r="X11092">
        <v>211.075589747001</v>
      </c>
      <c r="Y11092">
        <v>0</v>
      </c>
      <c r="Z11092">
        <v>0</v>
      </c>
      <c r="AA11092">
        <v>0</v>
      </c>
      <c r="AB11092">
        <v>104.88807957038138</v>
      </c>
      <c r="AC11092">
        <v>0</v>
      </c>
      <c r="AD11092">
        <v>0</v>
      </c>
      <c r="AE11092">
        <v>315.96366931738237</v>
      </c>
    </row>
    <row r="11093" spans="1:31" x14ac:dyDescent="0.3">
      <c r="A11093">
        <v>2707888</v>
      </c>
      <c r="B11093">
        <v>1</v>
      </c>
      <c r="C11093" t="s">
        <v>80</v>
      </c>
      <c r="D11093" t="s">
        <v>82</v>
      </c>
      <c r="E11093" t="s">
        <v>200</v>
      </c>
      <c r="F11093" t="s">
        <v>29935</v>
      </c>
      <c r="G11093" t="s">
        <v>543</v>
      </c>
      <c r="H11093" t="s">
        <v>135</v>
      </c>
      <c r="I11093" t="s">
        <v>136</v>
      </c>
      <c r="J11093" t="s">
        <v>137</v>
      </c>
      <c r="K11093" t="s">
        <v>138</v>
      </c>
      <c r="L11093" t="s">
        <v>29936</v>
      </c>
      <c r="M11093" t="s">
        <v>29937</v>
      </c>
      <c r="N11093">
        <v>2.1458333330000001</v>
      </c>
      <c r="O11093">
        <v>0</v>
      </c>
      <c r="P11093">
        <v>9</v>
      </c>
      <c r="Q11093">
        <v>0</v>
      </c>
      <c r="R11093">
        <v>0</v>
      </c>
      <c r="S11093">
        <v>0</v>
      </c>
      <c r="T11093">
        <v>72</v>
      </c>
      <c r="U11093">
        <v>0</v>
      </c>
      <c r="V11093">
        <v>0</v>
      </c>
      <c r="W11093">
        <v>0</v>
      </c>
      <c r="X11093">
        <v>4.5078598437433595</v>
      </c>
      <c r="Y11093">
        <v>0</v>
      </c>
      <c r="Z11093">
        <v>0</v>
      </c>
      <c r="AA11093">
        <v>0</v>
      </c>
      <c r="AB11093">
        <v>97.0997467013662</v>
      </c>
      <c r="AC11093">
        <v>0</v>
      </c>
      <c r="AD11093">
        <v>0</v>
      </c>
      <c r="AE11093">
        <v>101.60760654510956</v>
      </c>
    </row>
    <row r="11094" spans="1:31" x14ac:dyDescent="0.3">
      <c r="A11094">
        <v>2708243</v>
      </c>
      <c r="B11094">
        <v>1</v>
      </c>
      <c r="C11094" t="s">
        <v>80</v>
      </c>
      <c r="D11094" t="s">
        <v>92</v>
      </c>
      <c r="E11094" t="s">
        <v>213</v>
      </c>
      <c r="F11094" t="s">
        <v>13814</v>
      </c>
      <c r="G11094" t="s">
        <v>152</v>
      </c>
      <c r="H11094" t="s">
        <v>153</v>
      </c>
      <c r="I11094" t="s">
        <v>136</v>
      </c>
      <c r="J11094" t="s">
        <v>137</v>
      </c>
      <c r="K11094" t="s">
        <v>138</v>
      </c>
      <c r="L11094" t="s">
        <v>29938</v>
      </c>
      <c r="M11094" t="s">
        <v>29939</v>
      </c>
      <c r="N11094">
        <v>1.85</v>
      </c>
      <c r="O11094">
        <v>1</v>
      </c>
      <c r="P11094">
        <v>251</v>
      </c>
      <c r="Q11094">
        <v>8</v>
      </c>
      <c r="R11094">
        <v>300</v>
      </c>
      <c r="S11094">
        <v>5</v>
      </c>
      <c r="T11094">
        <v>56</v>
      </c>
      <c r="U11094">
        <v>1</v>
      </c>
      <c r="V11094">
        <v>0</v>
      </c>
      <c r="W11094">
        <v>0.50185554249999997</v>
      </c>
      <c r="X11094">
        <v>112.30845000386249</v>
      </c>
      <c r="Y11094">
        <v>63.04495643375968</v>
      </c>
      <c r="Z11094">
        <v>259.73921988358614</v>
      </c>
      <c r="AA11094">
        <v>38.333172815885995</v>
      </c>
      <c r="AB11094">
        <v>111.71466529266523</v>
      </c>
      <c r="AC11094">
        <v>76.004738702987254</v>
      </c>
      <c r="AD11094">
        <v>0</v>
      </c>
      <c r="AE11094">
        <v>661.64705867524685</v>
      </c>
    </row>
    <row r="11095" spans="1:31" x14ac:dyDescent="0.3">
      <c r="A11095">
        <v>2707510</v>
      </c>
      <c r="B11095">
        <v>1</v>
      </c>
      <c r="C11095" t="s">
        <v>81</v>
      </c>
      <c r="D11095" t="s">
        <v>113</v>
      </c>
      <c r="E11095" t="s">
        <v>213</v>
      </c>
      <c r="F11095" t="s">
        <v>28851</v>
      </c>
      <c r="G11095" t="s">
        <v>152</v>
      </c>
      <c r="H11095" t="s">
        <v>153</v>
      </c>
      <c r="I11095" t="s">
        <v>490</v>
      </c>
      <c r="J11095" t="s">
        <v>137</v>
      </c>
      <c r="K11095" t="s">
        <v>138</v>
      </c>
      <c r="L11095" t="s">
        <v>29940</v>
      </c>
      <c r="M11095" t="s">
        <v>29941</v>
      </c>
      <c r="N11095">
        <v>1.6944443999999999E-2</v>
      </c>
      <c r="O11095">
        <v>0</v>
      </c>
      <c r="P11095">
        <v>133</v>
      </c>
      <c r="Q11095">
        <v>4</v>
      </c>
      <c r="R11095">
        <v>42</v>
      </c>
      <c r="S11095">
        <v>0</v>
      </c>
      <c r="T11095">
        <v>6</v>
      </c>
      <c r="U11095">
        <v>0</v>
      </c>
      <c r="V11095">
        <v>0</v>
      </c>
      <c r="W11095">
        <v>0</v>
      </c>
      <c r="X11095">
        <v>0.31721598866206424</v>
      </c>
      <c r="Y11095">
        <v>4.0447594508918341E-2</v>
      </c>
      <c r="Z11095">
        <v>3.2325114380680003E-2</v>
      </c>
      <c r="AA11095">
        <v>0</v>
      </c>
      <c r="AB11095">
        <v>1.610418753026667E-2</v>
      </c>
      <c r="AC11095">
        <v>0</v>
      </c>
      <c r="AD11095">
        <v>0</v>
      </c>
      <c r="AE11095">
        <v>0.4060928850819292</v>
      </c>
    </row>
    <row r="11096" spans="1:31" x14ac:dyDescent="0.3">
      <c r="A11096">
        <v>2708097</v>
      </c>
      <c r="B11096">
        <v>1</v>
      </c>
      <c r="C11096" t="s">
        <v>80</v>
      </c>
      <c r="D11096" t="s">
        <v>82</v>
      </c>
      <c r="E11096" t="s">
        <v>161</v>
      </c>
      <c r="F11096" t="s">
        <v>29942</v>
      </c>
      <c r="G11096" t="s">
        <v>1696</v>
      </c>
      <c r="H11096" t="s">
        <v>135</v>
      </c>
      <c r="I11096" t="s">
        <v>136</v>
      </c>
      <c r="J11096" t="s">
        <v>137</v>
      </c>
      <c r="K11096" t="s">
        <v>138</v>
      </c>
      <c r="L11096" t="s">
        <v>29943</v>
      </c>
      <c r="M11096" t="s">
        <v>28940</v>
      </c>
      <c r="N11096">
        <v>1.8244444440000001</v>
      </c>
      <c r="O11096">
        <v>0</v>
      </c>
      <c r="P11096">
        <v>205</v>
      </c>
      <c r="Q11096">
        <v>0</v>
      </c>
      <c r="R11096">
        <v>0</v>
      </c>
      <c r="S11096">
        <v>0</v>
      </c>
      <c r="T11096">
        <v>6</v>
      </c>
      <c r="U11096">
        <v>0</v>
      </c>
      <c r="V11096">
        <v>0</v>
      </c>
      <c r="W11096">
        <v>0</v>
      </c>
      <c r="X11096">
        <v>95.803732875211949</v>
      </c>
      <c r="Y11096">
        <v>0</v>
      </c>
      <c r="Z11096">
        <v>0</v>
      </c>
      <c r="AA11096">
        <v>0</v>
      </c>
      <c r="AB11096">
        <v>2.4118620422726833</v>
      </c>
      <c r="AC11096">
        <v>0</v>
      </c>
      <c r="AD11096">
        <v>0</v>
      </c>
      <c r="AE11096">
        <v>98.215594917484637</v>
      </c>
    </row>
    <row r="11097" spans="1:31" x14ac:dyDescent="0.3">
      <c r="A11097">
        <v>2708051</v>
      </c>
      <c r="B11097">
        <v>1</v>
      </c>
      <c r="C11097" t="s">
        <v>81</v>
      </c>
      <c r="D11097" t="s">
        <v>121</v>
      </c>
      <c r="E11097" t="s">
        <v>132</v>
      </c>
      <c r="F11097" t="s">
        <v>7515</v>
      </c>
      <c r="G11097" t="s">
        <v>134</v>
      </c>
      <c r="H11097" t="s">
        <v>135</v>
      </c>
      <c r="I11097" t="s">
        <v>136</v>
      </c>
      <c r="J11097" t="s">
        <v>137</v>
      </c>
      <c r="K11097" t="s">
        <v>138</v>
      </c>
      <c r="L11097" t="s">
        <v>29817</v>
      </c>
      <c r="M11097" t="s">
        <v>29944</v>
      </c>
      <c r="N11097">
        <v>3.0138888879999999</v>
      </c>
      <c r="O11097">
        <v>0</v>
      </c>
      <c r="P11097">
        <v>19</v>
      </c>
      <c r="Q11097">
        <v>0</v>
      </c>
      <c r="R11097">
        <v>0</v>
      </c>
      <c r="S11097">
        <v>0</v>
      </c>
      <c r="T11097">
        <v>0</v>
      </c>
      <c r="U11097">
        <v>0</v>
      </c>
      <c r="V11097">
        <v>0</v>
      </c>
      <c r="W11097">
        <v>0</v>
      </c>
      <c r="X11097">
        <v>6.5112905968628327</v>
      </c>
      <c r="Y11097">
        <v>0</v>
      </c>
      <c r="Z11097">
        <v>0</v>
      </c>
      <c r="AA11097">
        <v>0</v>
      </c>
      <c r="AB11097">
        <v>0</v>
      </c>
      <c r="AC11097">
        <v>0</v>
      </c>
      <c r="AD11097">
        <v>0</v>
      </c>
      <c r="AE11097">
        <v>6.5112905968628327</v>
      </c>
    </row>
    <row r="11098" spans="1:31" x14ac:dyDescent="0.3">
      <c r="A11098">
        <v>2707905</v>
      </c>
      <c r="B11098">
        <v>1</v>
      </c>
      <c r="C11098" t="s">
        <v>80</v>
      </c>
      <c r="D11098" t="s">
        <v>109</v>
      </c>
      <c r="E11098" t="s">
        <v>161</v>
      </c>
      <c r="F11098" t="s">
        <v>29945</v>
      </c>
      <c r="G11098" t="s">
        <v>163</v>
      </c>
      <c r="H11098" t="s">
        <v>135</v>
      </c>
      <c r="I11098" t="s">
        <v>136</v>
      </c>
      <c r="J11098" t="s">
        <v>137</v>
      </c>
      <c r="K11098" t="s">
        <v>138</v>
      </c>
      <c r="L11098" t="s">
        <v>29946</v>
      </c>
      <c r="M11098" t="s">
        <v>29947</v>
      </c>
      <c r="N11098">
        <v>1.4436111110000001</v>
      </c>
      <c r="O11098">
        <v>0</v>
      </c>
      <c r="P11098">
        <v>3</v>
      </c>
      <c r="Q11098">
        <v>0</v>
      </c>
      <c r="R11098">
        <v>0</v>
      </c>
      <c r="S11098">
        <v>0</v>
      </c>
      <c r="T11098">
        <v>2</v>
      </c>
      <c r="U11098">
        <v>0</v>
      </c>
      <c r="V11098">
        <v>0</v>
      </c>
      <c r="W11098">
        <v>0</v>
      </c>
      <c r="X11098">
        <v>0.72514570216721586</v>
      </c>
      <c r="Y11098">
        <v>0</v>
      </c>
      <c r="Z11098">
        <v>0</v>
      </c>
      <c r="AA11098">
        <v>0</v>
      </c>
      <c r="AB11098">
        <v>1.3691777263576668</v>
      </c>
      <c r="AC11098">
        <v>0</v>
      </c>
      <c r="AD11098">
        <v>0</v>
      </c>
      <c r="AE11098">
        <v>2.0943234285248824</v>
      </c>
    </row>
    <row r="11099" spans="1:31" x14ac:dyDescent="0.3">
      <c r="A11099">
        <v>2708569</v>
      </c>
      <c r="B11099">
        <v>1</v>
      </c>
      <c r="C11099" t="s">
        <v>80</v>
      </c>
      <c r="D11099" t="s">
        <v>82</v>
      </c>
      <c r="E11099" t="s">
        <v>145</v>
      </c>
      <c r="F11099" t="s">
        <v>29948</v>
      </c>
      <c r="G11099" t="s">
        <v>230</v>
      </c>
      <c r="H11099" t="s">
        <v>135</v>
      </c>
      <c r="I11099" t="s">
        <v>136</v>
      </c>
      <c r="J11099" t="s">
        <v>137</v>
      </c>
      <c r="K11099" t="s">
        <v>138</v>
      </c>
      <c r="L11099" t="s">
        <v>29949</v>
      </c>
      <c r="M11099" t="s">
        <v>29950</v>
      </c>
      <c r="N11099">
        <v>1.842222222</v>
      </c>
      <c r="O11099">
        <v>0</v>
      </c>
      <c r="P11099">
        <v>2</v>
      </c>
      <c r="Q11099">
        <v>0</v>
      </c>
      <c r="R11099">
        <v>0</v>
      </c>
      <c r="S11099">
        <v>0</v>
      </c>
      <c r="T11099">
        <v>0</v>
      </c>
      <c r="U11099">
        <v>0</v>
      </c>
      <c r="V11099">
        <v>0</v>
      </c>
      <c r="W11099">
        <v>0</v>
      </c>
      <c r="X11099">
        <v>0.6575226678385</v>
      </c>
      <c r="Y11099">
        <v>0</v>
      </c>
      <c r="Z11099">
        <v>0</v>
      </c>
      <c r="AA11099">
        <v>0</v>
      </c>
      <c r="AB11099">
        <v>0</v>
      </c>
      <c r="AC11099">
        <v>0</v>
      </c>
      <c r="AD11099">
        <v>0</v>
      </c>
      <c r="AE11099">
        <v>0.6575226678385</v>
      </c>
    </row>
    <row r="11100" spans="1:31" x14ac:dyDescent="0.3">
      <c r="A11100">
        <v>2708028</v>
      </c>
      <c r="B11100">
        <v>1</v>
      </c>
      <c r="C11100" t="s">
        <v>80</v>
      </c>
      <c r="D11100" t="s">
        <v>103</v>
      </c>
      <c r="E11100" t="s">
        <v>161</v>
      </c>
      <c r="F11100" t="s">
        <v>29951</v>
      </c>
      <c r="G11100" t="s">
        <v>163</v>
      </c>
      <c r="H11100" t="s">
        <v>135</v>
      </c>
      <c r="I11100" t="s">
        <v>136</v>
      </c>
      <c r="J11100" t="s">
        <v>137</v>
      </c>
      <c r="K11100" t="s">
        <v>138</v>
      </c>
      <c r="L11100" t="s">
        <v>29952</v>
      </c>
      <c r="M11100" t="s">
        <v>29810</v>
      </c>
      <c r="N11100">
        <v>2.4849999999999999</v>
      </c>
      <c r="O11100">
        <v>0</v>
      </c>
      <c r="P11100">
        <v>73</v>
      </c>
      <c r="Q11100">
        <v>0</v>
      </c>
      <c r="R11100">
        <v>0</v>
      </c>
      <c r="S11100">
        <v>0</v>
      </c>
      <c r="T11100">
        <v>6</v>
      </c>
      <c r="U11100">
        <v>0</v>
      </c>
      <c r="V11100">
        <v>0</v>
      </c>
      <c r="W11100">
        <v>0</v>
      </c>
      <c r="X11100">
        <v>33.0091662733889</v>
      </c>
      <c r="Y11100">
        <v>0</v>
      </c>
      <c r="Z11100">
        <v>0</v>
      </c>
      <c r="AA11100">
        <v>0</v>
      </c>
      <c r="AB11100">
        <v>10.502679113259374</v>
      </c>
      <c r="AC11100">
        <v>0</v>
      </c>
      <c r="AD11100">
        <v>0</v>
      </c>
      <c r="AE11100">
        <v>43.511845386648275</v>
      </c>
    </row>
    <row r="11101" spans="1:31" x14ac:dyDescent="0.3">
      <c r="A11101">
        <v>2708260</v>
      </c>
      <c r="B11101">
        <v>1</v>
      </c>
      <c r="C11101" t="s">
        <v>80</v>
      </c>
      <c r="D11101" t="s">
        <v>97</v>
      </c>
      <c r="E11101" t="s">
        <v>145</v>
      </c>
      <c r="F11101" t="s">
        <v>12187</v>
      </c>
      <c r="G11101" t="s">
        <v>147</v>
      </c>
      <c r="H11101" t="s">
        <v>135</v>
      </c>
      <c r="I11101" t="s">
        <v>136</v>
      </c>
      <c r="J11101" t="s">
        <v>137</v>
      </c>
      <c r="K11101" t="s">
        <v>138</v>
      </c>
      <c r="L11101" t="s">
        <v>29953</v>
      </c>
      <c r="M11101" t="s">
        <v>29954</v>
      </c>
      <c r="N11101">
        <v>2.6955555549999999</v>
      </c>
      <c r="O11101">
        <v>0</v>
      </c>
      <c r="P11101">
        <v>0</v>
      </c>
      <c r="Q11101">
        <v>0</v>
      </c>
      <c r="R11101">
        <v>0</v>
      </c>
      <c r="S11101">
        <v>0</v>
      </c>
      <c r="T11101">
        <v>1</v>
      </c>
      <c r="U11101">
        <v>0</v>
      </c>
      <c r="V11101">
        <v>0</v>
      </c>
      <c r="W11101">
        <v>0</v>
      </c>
      <c r="X11101">
        <v>0</v>
      </c>
      <c r="Y11101">
        <v>0</v>
      </c>
      <c r="Z11101">
        <v>0</v>
      </c>
      <c r="AA11101">
        <v>0</v>
      </c>
      <c r="AB11101">
        <v>11.84838419879793</v>
      </c>
      <c r="AC11101">
        <v>0</v>
      </c>
      <c r="AD11101">
        <v>0</v>
      </c>
      <c r="AE11101">
        <v>11.84838419879793</v>
      </c>
    </row>
    <row r="11102" spans="1:31" x14ac:dyDescent="0.3">
      <c r="A11102">
        <v>2708406</v>
      </c>
      <c r="B11102">
        <v>1</v>
      </c>
      <c r="C11102" t="s">
        <v>81</v>
      </c>
      <c r="D11102" t="s">
        <v>122</v>
      </c>
      <c r="E11102" t="s">
        <v>161</v>
      </c>
      <c r="F11102" t="s">
        <v>29955</v>
      </c>
      <c r="G11102" t="s">
        <v>163</v>
      </c>
      <c r="H11102" t="s">
        <v>135</v>
      </c>
      <c r="I11102" t="s">
        <v>136</v>
      </c>
      <c r="J11102" t="s">
        <v>137</v>
      </c>
      <c r="K11102" t="s">
        <v>138</v>
      </c>
      <c r="L11102" t="s">
        <v>29956</v>
      </c>
      <c r="M11102" t="s">
        <v>29957</v>
      </c>
      <c r="N11102">
        <v>5.182222222</v>
      </c>
      <c r="O11102">
        <v>0</v>
      </c>
      <c r="P11102">
        <v>12</v>
      </c>
      <c r="Q11102">
        <v>0</v>
      </c>
      <c r="R11102">
        <v>0</v>
      </c>
      <c r="S11102">
        <v>0</v>
      </c>
      <c r="T11102">
        <v>0</v>
      </c>
      <c r="U11102">
        <v>0</v>
      </c>
      <c r="V11102">
        <v>0</v>
      </c>
      <c r="W11102">
        <v>0</v>
      </c>
      <c r="X11102">
        <v>13.033447938808925</v>
      </c>
      <c r="Y11102">
        <v>0</v>
      </c>
      <c r="Z11102">
        <v>0</v>
      </c>
      <c r="AA11102">
        <v>0</v>
      </c>
      <c r="AB11102">
        <v>0</v>
      </c>
      <c r="AC11102">
        <v>0</v>
      </c>
      <c r="AD11102">
        <v>0</v>
      </c>
      <c r="AE11102">
        <v>13.033447938808925</v>
      </c>
    </row>
    <row r="11103" spans="1:31" x14ac:dyDescent="0.3">
      <c r="A11103">
        <v>2707865</v>
      </c>
      <c r="B11103">
        <v>1</v>
      </c>
      <c r="C11103" t="s">
        <v>80</v>
      </c>
      <c r="D11103" t="s">
        <v>92</v>
      </c>
      <c r="E11103" t="s">
        <v>161</v>
      </c>
      <c r="F11103" t="s">
        <v>29958</v>
      </c>
      <c r="G11103" t="s">
        <v>163</v>
      </c>
      <c r="H11103" t="s">
        <v>135</v>
      </c>
      <c r="I11103" t="s">
        <v>136</v>
      </c>
      <c r="J11103" t="s">
        <v>137</v>
      </c>
      <c r="K11103" t="s">
        <v>138</v>
      </c>
      <c r="L11103" t="s">
        <v>29959</v>
      </c>
      <c r="M11103" t="s">
        <v>29960</v>
      </c>
      <c r="N11103">
        <v>8.5530555550000003</v>
      </c>
      <c r="O11103">
        <v>0</v>
      </c>
      <c r="P11103">
        <v>35</v>
      </c>
      <c r="Q11103">
        <v>0</v>
      </c>
      <c r="R11103">
        <v>11</v>
      </c>
      <c r="S11103">
        <v>0</v>
      </c>
      <c r="T11103">
        <v>6</v>
      </c>
      <c r="U11103">
        <v>0</v>
      </c>
      <c r="V11103">
        <v>0</v>
      </c>
      <c r="W11103">
        <v>0</v>
      </c>
      <c r="X11103">
        <v>61.425668156470174</v>
      </c>
      <c r="Y11103">
        <v>0</v>
      </c>
      <c r="Z11103">
        <v>0</v>
      </c>
      <c r="AA11103">
        <v>0</v>
      </c>
      <c r="AB11103">
        <v>22.119312751044959</v>
      </c>
      <c r="AC11103">
        <v>0</v>
      </c>
      <c r="AD11103">
        <v>0</v>
      </c>
      <c r="AE11103">
        <v>83.544980907515139</v>
      </c>
    </row>
    <row r="11104" spans="1:31" x14ac:dyDescent="0.3">
      <c r="A11104">
        <v>2707473</v>
      </c>
      <c r="B11104">
        <v>1</v>
      </c>
      <c r="C11104" t="s">
        <v>80</v>
      </c>
      <c r="D11104" t="s">
        <v>110</v>
      </c>
      <c r="E11104" t="s">
        <v>173</v>
      </c>
      <c r="F11104" t="s">
        <v>29961</v>
      </c>
      <c r="G11104" t="s">
        <v>1613</v>
      </c>
      <c r="H11104" t="s">
        <v>5535</v>
      </c>
      <c r="I11104" t="s">
        <v>136</v>
      </c>
      <c r="J11104" t="s">
        <v>137</v>
      </c>
      <c r="K11104" t="s">
        <v>210</v>
      </c>
      <c r="L11104" t="s">
        <v>29962</v>
      </c>
      <c r="M11104" t="s">
        <v>29963</v>
      </c>
      <c r="N11104">
        <v>7.1111111000000005E-2</v>
      </c>
      <c r="O11104">
        <v>0</v>
      </c>
      <c r="P11104">
        <v>5863</v>
      </c>
      <c r="Q11104">
        <v>0</v>
      </c>
      <c r="R11104">
        <v>0</v>
      </c>
      <c r="S11104">
        <v>4</v>
      </c>
      <c r="T11104">
        <v>305</v>
      </c>
      <c r="U11104">
        <v>1</v>
      </c>
      <c r="V11104">
        <v>0</v>
      </c>
      <c r="W11104">
        <v>0</v>
      </c>
      <c r="X11104">
        <v>72.422386515370576</v>
      </c>
      <c r="Y11104">
        <v>0</v>
      </c>
      <c r="Z11104">
        <v>0</v>
      </c>
      <c r="AA11104">
        <v>9.0323578490112002</v>
      </c>
      <c r="AB11104">
        <v>17.57502029504235</v>
      </c>
      <c r="AC11104">
        <v>0.81754561688874661</v>
      </c>
      <c r="AD11104">
        <v>0</v>
      </c>
      <c r="AE11104">
        <v>99.847310276312882</v>
      </c>
    </row>
    <row r="11105" spans="1:31" x14ac:dyDescent="0.3">
      <c r="A11105">
        <v>2708114</v>
      </c>
      <c r="B11105">
        <v>1</v>
      </c>
      <c r="C11105" t="s">
        <v>80</v>
      </c>
      <c r="D11105" t="s">
        <v>104</v>
      </c>
      <c r="E11105" t="s">
        <v>150</v>
      </c>
      <c r="F11105" t="s">
        <v>29718</v>
      </c>
      <c r="G11105" t="s">
        <v>152</v>
      </c>
      <c r="H11105" t="s">
        <v>153</v>
      </c>
      <c r="I11105" t="s">
        <v>136</v>
      </c>
      <c r="J11105" t="s">
        <v>137</v>
      </c>
      <c r="K11105" t="s">
        <v>138</v>
      </c>
      <c r="L11105" t="s">
        <v>29964</v>
      </c>
      <c r="M11105" t="s">
        <v>29965</v>
      </c>
      <c r="N11105">
        <v>0.20861111099999999</v>
      </c>
      <c r="O11105">
        <v>25</v>
      </c>
      <c r="P11105">
        <v>484</v>
      </c>
      <c r="Q11105">
        <v>6</v>
      </c>
      <c r="R11105">
        <v>19</v>
      </c>
      <c r="S11105">
        <v>11</v>
      </c>
      <c r="T11105">
        <v>40</v>
      </c>
      <c r="U11105">
        <v>0</v>
      </c>
      <c r="V11105">
        <v>0</v>
      </c>
      <c r="W11105">
        <v>13.848549984611507</v>
      </c>
      <c r="X11105">
        <v>40.690858827258189</v>
      </c>
      <c r="Y11105">
        <v>1.5936039232848065</v>
      </c>
      <c r="Z11105">
        <v>1.913209399050098</v>
      </c>
      <c r="AA11105">
        <v>13.190701157423053</v>
      </c>
      <c r="AB11105">
        <v>14.218588771996204</v>
      </c>
      <c r="AC11105">
        <v>0</v>
      </c>
      <c r="AD11105">
        <v>0</v>
      </c>
      <c r="AE11105">
        <v>85.455512063623857</v>
      </c>
    </row>
    <row r="11106" spans="1:31" x14ac:dyDescent="0.3">
      <c r="A11106">
        <v>2707639</v>
      </c>
      <c r="B11106">
        <v>1</v>
      </c>
      <c r="C11106" t="s">
        <v>80</v>
      </c>
      <c r="D11106" t="s">
        <v>109</v>
      </c>
      <c r="E11106" t="s">
        <v>150</v>
      </c>
      <c r="F11106" t="s">
        <v>15662</v>
      </c>
      <c r="G11106" t="s">
        <v>300</v>
      </c>
      <c r="H11106" t="s">
        <v>153</v>
      </c>
      <c r="I11106" t="s">
        <v>136</v>
      </c>
      <c r="J11106" t="s">
        <v>137</v>
      </c>
      <c r="K11106" t="s">
        <v>210</v>
      </c>
      <c r="L11106" t="s">
        <v>29966</v>
      </c>
      <c r="M11106" t="s">
        <v>29967</v>
      </c>
      <c r="N11106">
        <v>4.6849999999999996</v>
      </c>
      <c r="O11106">
        <v>0</v>
      </c>
      <c r="P11106">
        <v>118</v>
      </c>
      <c r="Q11106">
        <v>4</v>
      </c>
      <c r="R11106">
        <v>86</v>
      </c>
      <c r="S11106">
        <v>2</v>
      </c>
      <c r="T11106">
        <v>64</v>
      </c>
      <c r="U11106">
        <v>2</v>
      </c>
      <c r="V11106">
        <v>0</v>
      </c>
      <c r="W11106">
        <v>0</v>
      </c>
      <c r="X11106">
        <v>127.61254020657272</v>
      </c>
      <c r="Y11106">
        <v>15.529398055188054</v>
      </c>
      <c r="Z11106">
        <v>70.35227697331436</v>
      </c>
      <c r="AA11106">
        <v>6.8151723827794752</v>
      </c>
      <c r="AB11106">
        <v>92.168342453642211</v>
      </c>
      <c r="AC11106">
        <v>780.47395745295125</v>
      </c>
      <c r="AD11106">
        <v>0</v>
      </c>
      <c r="AE11106">
        <v>1092.9516875244481</v>
      </c>
    </row>
    <row r="11107" spans="1:31" x14ac:dyDescent="0.3">
      <c r="A11107">
        <v>2708635</v>
      </c>
      <c r="B11107">
        <v>1</v>
      </c>
      <c r="C11107" t="s">
        <v>80</v>
      </c>
      <c r="D11107" t="s">
        <v>100</v>
      </c>
      <c r="E11107" t="s">
        <v>150</v>
      </c>
      <c r="F11107" t="s">
        <v>6827</v>
      </c>
      <c r="G11107" t="s">
        <v>152</v>
      </c>
      <c r="H11107" t="s">
        <v>153</v>
      </c>
      <c r="I11107" t="s">
        <v>490</v>
      </c>
      <c r="J11107" t="s">
        <v>137</v>
      </c>
      <c r="K11107" t="s">
        <v>138</v>
      </c>
      <c r="L11107" t="s">
        <v>29968</v>
      </c>
      <c r="M11107" t="s">
        <v>29969</v>
      </c>
      <c r="N11107">
        <v>4.6111111000000003E-2</v>
      </c>
      <c r="O11107">
        <v>0</v>
      </c>
      <c r="P11107">
        <v>105</v>
      </c>
      <c r="Q11107">
        <v>3</v>
      </c>
      <c r="R11107">
        <v>20</v>
      </c>
      <c r="S11107">
        <v>16</v>
      </c>
      <c r="T11107">
        <v>118</v>
      </c>
      <c r="U11107">
        <v>1</v>
      </c>
      <c r="V11107">
        <v>0</v>
      </c>
      <c r="W11107">
        <v>0</v>
      </c>
      <c r="X11107">
        <v>1.762722658200957</v>
      </c>
      <c r="Y11107">
        <v>0.27903916128361328</v>
      </c>
      <c r="Z11107">
        <v>0.25191963597293665</v>
      </c>
      <c r="AA11107">
        <v>8.1520546881157205</v>
      </c>
      <c r="AB11107">
        <v>8.2245653717226936</v>
      </c>
      <c r="AC11107">
        <v>0.95007104976470835</v>
      </c>
      <c r="AD11107">
        <v>0</v>
      </c>
      <c r="AE11107">
        <v>19.620372565060631</v>
      </c>
    </row>
    <row r="11108" spans="1:31" x14ac:dyDescent="0.3">
      <c r="A11108">
        <v>2708157</v>
      </c>
      <c r="B11108">
        <v>1</v>
      </c>
      <c r="C11108" t="s">
        <v>80</v>
      </c>
      <c r="D11108" t="s">
        <v>105</v>
      </c>
      <c r="E11108" t="s">
        <v>161</v>
      </c>
      <c r="F11108" t="s">
        <v>29970</v>
      </c>
      <c r="G11108" t="s">
        <v>409</v>
      </c>
      <c r="H11108" t="s">
        <v>135</v>
      </c>
      <c r="I11108" t="s">
        <v>136</v>
      </c>
      <c r="J11108" t="s">
        <v>137</v>
      </c>
      <c r="K11108" t="s">
        <v>138</v>
      </c>
      <c r="L11108" t="s">
        <v>29971</v>
      </c>
      <c r="M11108" t="s">
        <v>29972</v>
      </c>
      <c r="N11108">
        <v>7.1661111110000002</v>
      </c>
      <c r="O11108">
        <v>0</v>
      </c>
      <c r="P11108">
        <v>207</v>
      </c>
      <c r="Q11108">
        <v>0</v>
      </c>
      <c r="R11108">
        <v>0</v>
      </c>
      <c r="S11108">
        <v>0</v>
      </c>
      <c r="T11108">
        <v>9</v>
      </c>
      <c r="U11108">
        <v>0</v>
      </c>
      <c r="V11108">
        <v>0</v>
      </c>
      <c r="W11108">
        <v>0</v>
      </c>
      <c r="X11108">
        <v>306.73596619274144</v>
      </c>
      <c r="Y11108">
        <v>0</v>
      </c>
      <c r="Z11108">
        <v>0</v>
      </c>
      <c r="AA11108">
        <v>0</v>
      </c>
      <c r="AB11108">
        <v>42.068525231787042</v>
      </c>
      <c r="AC11108">
        <v>0</v>
      </c>
      <c r="AD11108">
        <v>0</v>
      </c>
      <c r="AE11108">
        <v>348.80449142452846</v>
      </c>
    </row>
    <row r="11109" spans="1:31" x14ac:dyDescent="0.3">
      <c r="A11109">
        <v>2707825</v>
      </c>
      <c r="B11109">
        <v>1</v>
      </c>
      <c r="C11109" t="s">
        <v>80</v>
      </c>
      <c r="D11109" t="s">
        <v>108</v>
      </c>
      <c r="E11109" t="s">
        <v>161</v>
      </c>
      <c r="F11109" t="s">
        <v>29973</v>
      </c>
      <c r="G11109" t="s">
        <v>163</v>
      </c>
      <c r="H11109" t="s">
        <v>135</v>
      </c>
      <c r="I11109" t="s">
        <v>136</v>
      </c>
      <c r="J11109" t="s">
        <v>137</v>
      </c>
      <c r="K11109" t="s">
        <v>138</v>
      </c>
      <c r="L11109" t="s">
        <v>29974</v>
      </c>
      <c r="M11109" t="s">
        <v>29975</v>
      </c>
      <c r="N11109">
        <v>6.6955555550000003</v>
      </c>
      <c r="O11109">
        <v>0</v>
      </c>
      <c r="P11109">
        <v>25</v>
      </c>
      <c r="Q11109">
        <v>0</v>
      </c>
      <c r="R11109">
        <v>1</v>
      </c>
      <c r="S11109">
        <v>0</v>
      </c>
      <c r="T11109">
        <v>9</v>
      </c>
      <c r="U11109">
        <v>0</v>
      </c>
      <c r="V11109">
        <v>0</v>
      </c>
      <c r="W11109">
        <v>0</v>
      </c>
      <c r="X11109">
        <v>29.512544257264828</v>
      </c>
      <c r="Y11109">
        <v>0</v>
      </c>
      <c r="Z11109">
        <v>0</v>
      </c>
      <c r="AA11109">
        <v>0</v>
      </c>
      <c r="AB11109">
        <v>43.487944411782586</v>
      </c>
      <c r="AC11109">
        <v>0</v>
      </c>
      <c r="AD11109">
        <v>0</v>
      </c>
      <c r="AE11109">
        <v>73.000488669047414</v>
      </c>
    </row>
    <row r="11110" spans="1:31" x14ac:dyDescent="0.3">
      <c r="A11110">
        <v>2707633</v>
      </c>
      <c r="B11110">
        <v>1</v>
      </c>
      <c r="C11110" t="s">
        <v>80</v>
      </c>
      <c r="D11110" t="s">
        <v>90</v>
      </c>
      <c r="E11110" t="s">
        <v>161</v>
      </c>
      <c r="F11110" t="s">
        <v>29976</v>
      </c>
      <c r="G11110" t="s">
        <v>158</v>
      </c>
      <c r="H11110" t="s">
        <v>135</v>
      </c>
      <c r="I11110" t="s">
        <v>136</v>
      </c>
      <c r="J11110" t="s">
        <v>3</v>
      </c>
      <c r="K11110" t="s">
        <v>138</v>
      </c>
      <c r="L11110" t="s">
        <v>29977</v>
      </c>
      <c r="M11110" t="s">
        <v>29978</v>
      </c>
      <c r="N11110">
        <v>1.055833333</v>
      </c>
      <c r="O11110">
        <v>0</v>
      </c>
      <c r="P11110">
        <v>69</v>
      </c>
      <c r="Q11110">
        <v>0</v>
      </c>
      <c r="R11110">
        <v>0</v>
      </c>
      <c r="S11110">
        <v>0</v>
      </c>
      <c r="T11110">
        <v>38</v>
      </c>
      <c r="U11110">
        <v>0</v>
      </c>
      <c r="V11110">
        <v>0</v>
      </c>
      <c r="W11110">
        <v>0</v>
      </c>
      <c r="X11110">
        <v>13.231619532401515</v>
      </c>
      <c r="Y11110">
        <v>0</v>
      </c>
      <c r="Z11110">
        <v>0</v>
      </c>
      <c r="AA11110">
        <v>0</v>
      </c>
      <c r="AB11110">
        <v>26.430270687764974</v>
      </c>
      <c r="AC11110">
        <v>0</v>
      </c>
      <c r="AD11110">
        <v>0</v>
      </c>
      <c r="AE11110">
        <v>39.661890220166491</v>
      </c>
    </row>
    <row r="11111" spans="1:31" x14ac:dyDescent="0.3">
      <c r="A11111">
        <v>2708300</v>
      </c>
      <c r="B11111">
        <v>1</v>
      </c>
      <c r="C11111" t="s">
        <v>81</v>
      </c>
      <c r="D11111" t="s">
        <v>128</v>
      </c>
      <c r="E11111" t="s">
        <v>156</v>
      </c>
      <c r="F11111" t="s">
        <v>29979</v>
      </c>
      <c r="G11111" t="s">
        <v>152</v>
      </c>
      <c r="H11111" t="s">
        <v>153</v>
      </c>
      <c r="I11111" t="s">
        <v>136</v>
      </c>
      <c r="J11111" t="s">
        <v>137</v>
      </c>
      <c r="K11111" t="s">
        <v>138</v>
      </c>
      <c r="L11111" t="s">
        <v>29980</v>
      </c>
      <c r="M11111" t="s">
        <v>29981</v>
      </c>
      <c r="N11111">
        <v>0.94444444400000005</v>
      </c>
      <c r="O11111">
        <v>1</v>
      </c>
      <c r="P11111">
        <v>530</v>
      </c>
      <c r="Q11111">
        <v>1</v>
      </c>
      <c r="R11111">
        <v>16</v>
      </c>
      <c r="S11111">
        <v>0</v>
      </c>
      <c r="T11111">
        <v>46</v>
      </c>
      <c r="U11111">
        <v>0</v>
      </c>
      <c r="V11111">
        <v>0</v>
      </c>
      <c r="W11111">
        <v>0.25209216726666667</v>
      </c>
      <c r="X11111">
        <v>78.350492730732554</v>
      </c>
      <c r="Y11111">
        <v>0.45154628874160008</v>
      </c>
      <c r="Z11111">
        <v>3.5764893386100676</v>
      </c>
      <c r="AA11111">
        <v>0</v>
      </c>
      <c r="AB11111">
        <v>14.090901726919894</v>
      </c>
      <c r="AC11111">
        <v>0</v>
      </c>
      <c r="AD11111">
        <v>0</v>
      </c>
      <c r="AE11111">
        <v>96.721522252270788</v>
      </c>
    </row>
    <row r="11112" spans="1:31" x14ac:dyDescent="0.3">
      <c r="A11112">
        <v>2708472</v>
      </c>
      <c r="B11112">
        <v>1</v>
      </c>
      <c r="C11112" t="s">
        <v>81</v>
      </c>
      <c r="D11112" t="s">
        <v>128</v>
      </c>
      <c r="E11112" t="s">
        <v>200</v>
      </c>
      <c r="F11112" t="s">
        <v>29982</v>
      </c>
      <c r="G11112" t="s">
        <v>578</v>
      </c>
      <c r="H11112" t="s">
        <v>135</v>
      </c>
      <c r="I11112" t="s">
        <v>136</v>
      </c>
      <c r="J11112" t="s">
        <v>137</v>
      </c>
      <c r="K11112" t="s">
        <v>138</v>
      </c>
      <c r="L11112" t="s">
        <v>29983</v>
      </c>
      <c r="M11112" t="s">
        <v>29984</v>
      </c>
      <c r="N11112">
        <v>3.2322222219999999</v>
      </c>
      <c r="O11112">
        <v>0</v>
      </c>
      <c r="P11112">
        <v>33</v>
      </c>
      <c r="Q11112">
        <v>0</v>
      </c>
      <c r="R11112">
        <v>0</v>
      </c>
      <c r="S11112">
        <v>0</v>
      </c>
      <c r="T11112">
        <v>0</v>
      </c>
      <c r="U11112">
        <v>0</v>
      </c>
      <c r="V11112">
        <v>0</v>
      </c>
      <c r="W11112">
        <v>0</v>
      </c>
      <c r="X11112">
        <v>14.516573588659428</v>
      </c>
      <c r="Y11112">
        <v>0</v>
      </c>
      <c r="Z11112">
        <v>0</v>
      </c>
      <c r="AA11112">
        <v>0</v>
      </c>
      <c r="AB11112">
        <v>0</v>
      </c>
      <c r="AC11112">
        <v>0</v>
      </c>
      <c r="AD11112">
        <v>0</v>
      </c>
      <c r="AE11112">
        <v>14.516573588659428</v>
      </c>
    </row>
    <row r="11113" spans="1:31" x14ac:dyDescent="0.3">
      <c r="A11113">
        <v>2708150</v>
      </c>
      <c r="B11113">
        <v>2</v>
      </c>
      <c r="C11113" t="s">
        <v>80</v>
      </c>
      <c r="D11113" t="s">
        <v>96</v>
      </c>
      <c r="E11113" t="s">
        <v>213</v>
      </c>
      <c r="F11113" t="s">
        <v>29985</v>
      </c>
      <c r="G11113" t="s">
        <v>185</v>
      </c>
      <c r="H11113" t="s">
        <v>153</v>
      </c>
      <c r="I11113" t="s">
        <v>136</v>
      </c>
      <c r="J11113" t="s">
        <v>137</v>
      </c>
      <c r="K11113" t="s">
        <v>138</v>
      </c>
      <c r="L11113" t="s">
        <v>29139</v>
      </c>
      <c r="M11113" t="s">
        <v>29986</v>
      </c>
      <c r="N11113">
        <v>0.49805555499999998</v>
      </c>
      <c r="O11113">
        <v>0</v>
      </c>
      <c r="P11113">
        <v>381</v>
      </c>
      <c r="Q11113">
        <v>0</v>
      </c>
      <c r="R11113">
        <v>2</v>
      </c>
      <c r="S11113">
        <v>0</v>
      </c>
      <c r="T11113">
        <v>35</v>
      </c>
      <c r="U11113">
        <v>0</v>
      </c>
      <c r="V11113">
        <v>0</v>
      </c>
      <c r="W11113">
        <v>0</v>
      </c>
      <c r="X11113">
        <v>28.473488938530451</v>
      </c>
      <c r="Y11113">
        <v>0</v>
      </c>
      <c r="Z11113">
        <v>0</v>
      </c>
      <c r="AA11113">
        <v>0</v>
      </c>
      <c r="AB11113">
        <v>14.515189888143267</v>
      </c>
      <c r="AC11113">
        <v>0</v>
      </c>
      <c r="AD11113">
        <v>0</v>
      </c>
      <c r="AE11113">
        <v>42.98867882667372</v>
      </c>
    </row>
    <row r="11114" spans="1:31" x14ac:dyDescent="0.3">
      <c r="A11114">
        <v>2707659</v>
      </c>
      <c r="B11114">
        <v>1</v>
      </c>
      <c r="C11114" t="s">
        <v>80</v>
      </c>
      <c r="D11114" t="s">
        <v>83</v>
      </c>
      <c r="E11114" t="s">
        <v>145</v>
      </c>
      <c r="F11114" t="s">
        <v>29987</v>
      </c>
      <c r="G11114" t="s">
        <v>230</v>
      </c>
      <c r="H11114" t="s">
        <v>135</v>
      </c>
      <c r="I11114" t="s">
        <v>136</v>
      </c>
      <c r="J11114" t="s">
        <v>137</v>
      </c>
      <c r="K11114" t="s">
        <v>138</v>
      </c>
      <c r="L11114" t="s">
        <v>29988</v>
      </c>
      <c r="M11114" t="s">
        <v>29989</v>
      </c>
      <c r="N11114">
        <v>3.6119444440000001</v>
      </c>
      <c r="O11114">
        <v>0</v>
      </c>
      <c r="P11114">
        <v>0</v>
      </c>
      <c r="Q11114">
        <v>0</v>
      </c>
      <c r="R11114">
        <v>0</v>
      </c>
      <c r="S11114">
        <v>0</v>
      </c>
      <c r="T11114">
        <v>1</v>
      </c>
      <c r="U11114">
        <v>0</v>
      </c>
      <c r="V11114">
        <v>0</v>
      </c>
      <c r="W11114">
        <v>0</v>
      </c>
      <c r="X11114">
        <v>0</v>
      </c>
      <c r="Y11114">
        <v>0</v>
      </c>
      <c r="Z11114">
        <v>0</v>
      </c>
      <c r="AA11114">
        <v>0</v>
      </c>
      <c r="AB11114">
        <v>6.6119734579763332</v>
      </c>
      <c r="AC11114">
        <v>0</v>
      </c>
      <c r="AD11114">
        <v>0</v>
      </c>
      <c r="AE11114">
        <v>6.6119734579763332</v>
      </c>
    </row>
    <row r="11115" spans="1:31" x14ac:dyDescent="0.3">
      <c r="A11115">
        <v>2708094</v>
      </c>
      <c r="B11115">
        <v>1</v>
      </c>
      <c r="C11115" t="s">
        <v>80</v>
      </c>
      <c r="D11115" t="s">
        <v>94</v>
      </c>
      <c r="E11115" t="s">
        <v>145</v>
      </c>
      <c r="F11115" t="s">
        <v>29990</v>
      </c>
      <c r="G11115" t="s">
        <v>230</v>
      </c>
      <c r="H11115" t="s">
        <v>135</v>
      </c>
      <c r="I11115" t="s">
        <v>136</v>
      </c>
      <c r="J11115" t="s">
        <v>137</v>
      </c>
      <c r="K11115" t="s">
        <v>138</v>
      </c>
      <c r="L11115" t="s">
        <v>29991</v>
      </c>
      <c r="M11115" t="s">
        <v>29327</v>
      </c>
      <c r="N11115">
        <v>4.3202777770000003</v>
      </c>
      <c r="O11115">
        <v>0</v>
      </c>
      <c r="P11115">
        <v>0</v>
      </c>
      <c r="Q11115">
        <v>0</v>
      </c>
      <c r="R11115">
        <v>0</v>
      </c>
      <c r="S11115">
        <v>0</v>
      </c>
      <c r="T11115">
        <v>1</v>
      </c>
      <c r="U11115">
        <v>0</v>
      </c>
      <c r="V11115">
        <v>0</v>
      </c>
      <c r="W11115">
        <v>0</v>
      </c>
      <c r="X11115">
        <v>0</v>
      </c>
      <c r="Y11115">
        <v>0</v>
      </c>
      <c r="Z11115">
        <v>0</v>
      </c>
      <c r="AA11115">
        <v>0</v>
      </c>
      <c r="AB11115">
        <v>2.3049928350483334E-2</v>
      </c>
      <c r="AC11115">
        <v>0</v>
      </c>
      <c r="AD11115">
        <v>0</v>
      </c>
      <c r="AE11115">
        <v>2.3049928350483334E-2</v>
      </c>
    </row>
    <row r="11116" spans="1:31" x14ac:dyDescent="0.3">
      <c r="A11116">
        <v>2707739</v>
      </c>
      <c r="B11116">
        <v>1</v>
      </c>
      <c r="C11116" t="s">
        <v>81</v>
      </c>
      <c r="D11116" t="s">
        <v>120</v>
      </c>
      <c r="E11116" t="s">
        <v>213</v>
      </c>
      <c r="F11116" t="s">
        <v>6342</v>
      </c>
      <c r="G11116" t="s">
        <v>152</v>
      </c>
      <c r="H11116" t="s">
        <v>153</v>
      </c>
      <c r="I11116" t="s">
        <v>136</v>
      </c>
      <c r="J11116" t="s">
        <v>137</v>
      </c>
      <c r="K11116" t="s">
        <v>138</v>
      </c>
      <c r="L11116" t="s">
        <v>29992</v>
      </c>
      <c r="M11116" t="s">
        <v>29993</v>
      </c>
      <c r="N11116">
        <v>2.119444444</v>
      </c>
      <c r="O11116">
        <v>2</v>
      </c>
      <c r="P11116">
        <v>93</v>
      </c>
      <c r="Q11116">
        <v>75</v>
      </c>
      <c r="R11116">
        <v>3</v>
      </c>
      <c r="S11116">
        <v>11</v>
      </c>
      <c r="T11116">
        <v>7</v>
      </c>
      <c r="U11116">
        <v>0</v>
      </c>
      <c r="V11116">
        <v>0</v>
      </c>
      <c r="W11116">
        <v>0.82972578705000011</v>
      </c>
      <c r="X11116">
        <v>55.222995084305744</v>
      </c>
      <c r="Y11116">
        <v>64.0901531192128</v>
      </c>
      <c r="Z11116">
        <v>1.1212699891166669</v>
      </c>
      <c r="AA11116">
        <v>247.29561199921267</v>
      </c>
      <c r="AB11116">
        <v>9.7524285929785179</v>
      </c>
      <c r="AC11116">
        <v>0</v>
      </c>
      <c r="AD11116">
        <v>0</v>
      </c>
      <c r="AE11116">
        <v>378.3121845718764</v>
      </c>
    </row>
    <row r="11117" spans="1:31" x14ac:dyDescent="0.3">
      <c r="A11117">
        <v>2708529</v>
      </c>
      <c r="B11117">
        <v>1</v>
      </c>
      <c r="C11117" t="s">
        <v>80</v>
      </c>
      <c r="D11117" t="s">
        <v>105</v>
      </c>
      <c r="E11117" t="s">
        <v>150</v>
      </c>
      <c r="F11117" t="s">
        <v>29994</v>
      </c>
      <c r="G11117" t="s">
        <v>152</v>
      </c>
      <c r="H11117" t="s">
        <v>153</v>
      </c>
      <c r="I11117" t="s">
        <v>136</v>
      </c>
      <c r="J11117" t="s">
        <v>137</v>
      </c>
      <c r="K11117" t="s">
        <v>138</v>
      </c>
      <c r="L11117" t="s">
        <v>29995</v>
      </c>
      <c r="M11117" t="s">
        <v>29996</v>
      </c>
      <c r="N11117">
        <v>0.22138888800000001</v>
      </c>
      <c r="O11117">
        <v>0</v>
      </c>
      <c r="P11117">
        <v>7166</v>
      </c>
      <c r="Q11117">
        <v>0</v>
      </c>
      <c r="R11117">
        <v>0</v>
      </c>
      <c r="S11117">
        <v>4</v>
      </c>
      <c r="T11117">
        <v>298</v>
      </c>
      <c r="U11117">
        <v>0</v>
      </c>
      <c r="V11117">
        <v>1</v>
      </c>
      <c r="W11117">
        <v>0</v>
      </c>
      <c r="X11117">
        <v>352.6360560929603</v>
      </c>
      <c r="Y11117">
        <v>0</v>
      </c>
      <c r="Z11117">
        <v>0</v>
      </c>
      <c r="AA11117">
        <v>27.619642578298578</v>
      </c>
      <c r="AB11117">
        <v>54.167203938278824</v>
      </c>
      <c r="AC11117">
        <v>0</v>
      </c>
      <c r="AD11117">
        <v>6.7867826777830001E-2</v>
      </c>
      <c r="AE11117">
        <v>434.49077043631553</v>
      </c>
    </row>
    <row r="11118" spans="1:31" x14ac:dyDescent="0.3">
      <c r="A11118">
        <v>2708137</v>
      </c>
      <c r="B11118">
        <v>1</v>
      </c>
      <c r="C11118" t="s">
        <v>81</v>
      </c>
      <c r="D11118" t="s">
        <v>128</v>
      </c>
      <c r="E11118" t="s">
        <v>161</v>
      </c>
      <c r="F11118" t="s">
        <v>29997</v>
      </c>
      <c r="G11118" t="s">
        <v>163</v>
      </c>
      <c r="H11118" t="s">
        <v>135</v>
      </c>
      <c r="I11118" t="s">
        <v>136</v>
      </c>
      <c r="J11118" t="s">
        <v>137</v>
      </c>
      <c r="K11118" t="s">
        <v>138</v>
      </c>
      <c r="L11118" t="s">
        <v>29998</v>
      </c>
      <c r="M11118" t="s">
        <v>29999</v>
      </c>
      <c r="N11118">
        <v>3.5405555550000001</v>
      </c>
      <c r="O11118">
        <v>0</v>
      </c>
      <c r="P11118">
        <v>18</v>
      </c>
      <c r="Q11118">
        <v>0</v>
      </c>
      <c r="R11118">
        <v>1</v>
      </c>
      <c r="S11118">
        <v>0</v>
      </c>
      <c r="T11118">
        <v>0</v>
      </c>
      <c r="U11118">
        <v>0</v>
      </c>
      <c r="V11118">
        <v>0</v>
      </c>
      <c r="W11118">
        <v>0</v>
      </c>
      <c r="X11118">
        <v>5.6917380373085669</v>
      </c>
      <c r="Y11118">
        <v>0</v>
      </c>
      <c r="Z11118">
        <v>0.31436497702528088</v>
      </c>
      <c r="AA11118">
        <v>0</v>
      </c>
      <c r="AB11118">
        <v>0</v>
      </c>
      <c r="AC11118">
        <v>0</v>
      </c>
      <c r="AD11118">
        <v>0</v>
      </c>
      <c r="AE11118">
        <v>6.0061030143338474</v>
      </c>
    </row>
    <row r="11119" spans="1:31" x14ac:dyDescent="0.3">
      <c r="A11119">
        <v>2708549</v>
      </c>
      <c r="B11119">
        <v>1</v>
      </c>
      <c r="C11119" t="s">
        <v>81</v>
      </c>
      <c r="D11119" t="s">
        <v>122</v>
      </c>
      <c r="E11119" t="s">
        <v>161</v>
      </c>
      <c r="F11119" t="s">
        <v>30000</v>
      </c>
      <c r="G11119" t="s">
        <v>163</v>
      </c>
      <c r="H11119" t="s">
        <v>135</v>
      </c>
      <c r="I11119" t="s">
        <v>136</v>
      </c>
      <c r="J11119" t="s">
        <v>137</v>
      </c>
      <c r="K11119" t="s">
        <v>138</v>
      </c>
      <c r="L11119" t="s">
        <v>30001</v>
      </c>
      <c r="M11119" t="s">
        <v>30002</v>
      </c>
      <c r="N11119">
        <v>4.3555555549999996</v>
      </c>
      <c r="O11119">
        <v>0</v>
      </c>
      <c r="P11119">
        <v>62</v>
      </c>
      <c r="Q11119">
        <v>0</v>
      </c>
      <c r="R11119">
        <v>0</v>
      </c>
      <c r="S11119">
        <v>0</v>
      </c>
      <c r="T11119">
        <v>1</v>
      </c>
      <c r="U11119">
        <v>0</v>
      </c>
      <c r="V11119">
        <v>0</v>
      </c>
      <c r="W11119">
        <v>0</v>
      </c>
      <c r="X11119">
        <v>62.055581345737075</v>
      </c>
      <c r="Y11119">
        <v>0</v>
      </c>
      <c r="Z11119">
        <v>0</v>
      </c>
      <c r="AA11119">
        <v>0</v>
      </c>
      <c r="AB11119">
        <v>3.4770064766116668</v>
      </c>
      <c r="AC11119">
        <v>0</v>
      </c>
      <c r="AD11119">
        <v>0</v>
      </c>
      <c r="AE11119">
        <v>65.532587822348745</v>
      </c>
    </row>
    <row r="11120" spans="1:31" x14ac:dyDescent="0.3">
      <c r="A11120">
        <v>2707553</v>
      </c>
      <c r="B11120">
        <v>1</v>
      </c>
      <c r="C11120" t="s">
        <v>80</v>
      </c>
      <c r="D11120" t="s">
        <v>105</v>
      </c>
      <c r="E11120" t="s">
        <v>132</v>
      </c>
      <c r="F11120" t="s">
        <v>30003</v>
      </c>
      <c r="G11120" t="s">
        <v>300</v>
      </c>
      <c r="H11120" t="s">
        <v>135</v>
      </c>
      <c r="I11120" t="s">
        <v>136</v>
      </c>
      <c r="J11120" t="s">
        <v>137</v>
      </c>
      <c r="K11120" t="s">
        <v>210</v>
      </c>
      <c r="L11120" t="s">
        <v>30004</v>
      </c>
      <c r="M11120" t="s">
        <v>30005</v>
      </c>
      <c r="N11120">
        <v>8.1836111109999994</v>
      </c>
      <c r="O11120">
        <v>0</v>
      </c>
      <c r="P11120">
        <v>22</v>
      </c>
      <c r="Q11120">
        <v>0</v>
      </c>
      <c r="R11120">
        <v>2</v>
      </c>
      <c r="S11120">
        <v>0</v>
      </c>
      <c r="T11120">
        <v>4</v>
      </c>
      <c r="U11120">
        <v>0</v>
      </c>
      <c r="V11120">
        <v>0</v>
      </c>
      <c r="W11120">
        <v>0</v>
      </c>
      <c r="X11120">
        <v>12.821023118665563</v>
      </c>
      <c r="Y11120">
        <v>0</v>
      </c>
      <c r="Z11120">
        <v>0</v>
      </c>
      <c r="AA11120">
        <v>0</v>
      </c>
      <c r="AB11120">
        <v>4.3655723903235044</v>
      </c>
      <c r="AC11120">
        <v>0</v>
      </c>
      <c r="AD11120">
        <v>0</v>
      </c>
      <c r="AE11120">
        <v>17.186595508989068</v>
      </c>
    </row>
    <row r="11121" spans="1:31" x14ac:dyDescent="0.3">
      <c r="A11121">
        <v>2707530</v>
      </c>
      <c r="B11121">
        <v>1</v>
      </c>
      <c r="C11121" t="s">
        <v>80</v>
      </c>
      <c r="D11121" t="s">
        <v>107</v>
      </c>
      <c r="E11121" t="s">
        <v>150</v>
      </c>
      <c r="F11121" t="s">
        <v>20160</v>
      </c>
      <c r="G11121" t="s">
        <v>152</v>
      </c>
      <c r="H11121" t="s">
        <v>153</v>
      </c>
      <c r="I11121" t="s">
        <v>136</v>
      </c>
      <c r="J11121" t="s">
        <v>137</v>
      </c>
      <c r="K11121" t="s">
        <v>138</v>
      </c>
      <c r="L11121" t="s">
        <v>30006</v>
      </c>
      <c r="M11121" t="s">
        <v>30007</v>
      </c>
      <c r="N11121">
        <v>0.31388888799999998</v>
      </c>
      <c r="O11121">
        <v>3</v>
      </c>
      <c r="P11121">
        <v>939</v>
      </c>
      <c r="Q11121">
        <v>83</v>
      </c>
      <c r="R11121">
        <v>100</v>
      </c>
      <c r="S11121">
        <v>25</v>
      </c>
      <c r="T11121">
        <v>91</v>
      </c>
      <c r="U11121">
        <v>1</v>
      </c>
      <c r="V11121">
        <v>0</v>
      </c>
      <c r="W11121">
        <v>0.48756904936919998</v>
      </c>
      <c r="X11121">
        <v>44.826955425209469</v>
      </c>
      <c r="Y11121">
        <v>52.710560937455973</v>
      </c>
      <c r="Z11121">
        <v>12.751896680658337</v>
      </c>
      <c r="AA11121">
        <v>63.669076054505233</v>
      </c>
      <c r="AB11121">
        <v>23.933180672859052</v>
      </c>
      <c r="AC11121">
        <v>12.588868281096001</v>
      </c>
      <c r="AD11121">
        <v>0</v>
      </c>
      <c r="AE11121">
        <v>210.96810710115327</v>
      </c>
    </row>
    <row r="11122" spans="1:31" x14ac:dyDescent="0.3">
      <c r="A11122">
        <v>2707862</v>
      </c>
      <c r="B11122">
        <v>1</v>
      </c>
      <c r="C11122" t="s">
        <v>81</v>
      </c>
      <c r="D11122" t="s">
        <v>113</v>
      </c>
      <c r="E11122" t="s">
        <v>161</v>
      </c>
      <c r="F11122" t="s">
        <v>30008</v>
      </c>
      <c r="G11122" t="s">
        <v>163</v>
      </c>
      <c r="H11122" t="s">
        <v>135</v>
      </c>
      <c r="I11122" t="s">
        <v>136</v>
      </c>
      <c r="J11122" t="s">
        <v>137</v>
      </c>
      <c r="K11122" t="s">
        <v>138</v>
      </c>
      <c r="L11122" t="s">
        <v>30009</v>
      </c>
      <c r="M11122" t="s">
        <v>30010</v>
      </c>
      <c r="N11122">
        <v>4.9902777770000002</v>
      </c>
      <c r="O11122">
        <v>0</v>
      </c>
      <c r="P11122">
        <v>20</v>
      </c>
      <c r="Q11122">
        <v>0</v>
      </c>
      <c r="R11122">
        <v>1</v>
      </c>
      <c r="S11122">
        <v>0</v>
      </c>
      <c r="T11122">
        <v>0</v>
      </c>
      <c r="U11122">
        <v>0</v>
      </c>
      <c r="V11122">
        <v>0</v>
      </c>
      <c r="W11122">
        <v>0</v>
      </c>
      <c r="X11122">
        <v>9.4100407892735483</v>
      </c>
      <c r="Y11122">
        <v>0</v>
      </c>
      <c r="Z11122">
        <v>0.3977713124503125</v>
      </c>
      <c r="AA11122">
        <v>0</v>
      </c>
      <c r="AB11122">
        <v>0</v>
      </c>
      <c r="AC11122">
        <v>0</v>
      </c>
      <c r="AD11122">
        <v>0</v>
      </c>
      <c r="AE11122">
        <v>9.8078121017238615</v>
      </c>
    </row>
    <row r="11123" spans="1:31" x14ac:dyDescent="0.3">
      <c r="A11123">
        <v>2708595</v>
      </c>
      <c r="B11123">
        <v>1</v>
      </c>
      <c r="C11123" t="s">
        <v>81</v>
      </c>
      <c r="D11123" t="s">
        <v>120</v>
      </c>
      <c r="E11123" t="s">
        <v>213</v>
      </c>
      <c r="F11123" t="s">
        <v>7643</v>
      </c>
      <c r="G11123" t="s">
        <v>152</v>
      </c>
      <c r="H11123" t="s">
        <v>153</v>
      </c>
      <c r="I11123" t="s">
        <v>490</v>
      </c>
      <c r="J11123" t="s">
        <v>137</v>
      </c>
      <c r="K11123" t="s">
        <v>138</v>
      </c>
      <c r="L11123" t="s">
        <v>30011</v>
      </c>
      <c r="M11123" t="s">
        <v>30012</v>
      </c>
      <c r="N11123">
        <v>3.3333333E-2</v>
      </c>
      <c r="O11123">
        <v>6</v>
      </c>
      <c r="P11123">
        <v>784</v>
      </c>
      <c r="Q11123">
        <v>44</v>
      </c>
      <c r="R11123">
        <v>19</v>
      </c>
      <c r="S11123">
        <v>12</v>
      </c>
      <c r="T11123">
        <v>55</v>
      </c>
      <c r="U11123">
        <v>6</v>
      </c>
      <c r="V11123">
        <v>0</v>
      </c>
      <c r="W11123">
        <v>6.1024895100000004E-2</v>
      </c>
      <c r="X11123">
        <v>2.8649781639960041</v>
      </c>
      <c r="Y11123">
        <v>5.4414159680359999</v>
      </c>
      <c r="Z11123">
        <v>8.8981574492199997E-2</v>
      </c>
      <c r="AA11123">
        <v>0.60556038445259996</v>
      </c>
      <c r="AB11123">
        <v>0.42023109316160007</v>
      </c>
      <c r="AC11123">
        <v>7.7173184542211004</v>
      </c>
      <c r="AD11123">
        <v>0</v>
      </c>
      <c r="AE11123">
        <v>17.199510533459506</v>
      </c>
    </row>
    <row r="11124" spans="1:31" x14ac:dyDescent="0.3">
      <c r="A11124">
        <v>2708031</v>
      </c>
      <c r="B11124">
        <v>1</v>
      </c>
      <c r="C11124" t="s">
        <v>81</v>
      </c>
      <c r="D11124" t="s">
        <v>115</v>
      </c>
      <c r="E11124" t="s">
        <v>132</v>
      </c>
      <c r="F11124" t="s">
        <v>7236</v>
      </c>
      <c r="G11124" t="s">
        <v>134</v>
      </c>
      <c r="H11124" t="s">
        <v>135</v>
      </c>
      <c r="I11124" t="s">
        <v>136</v>
      </c>
      <c r="J11124" t="s">
        <v>137</v>
      </c>
      <c r="K11124" t="s">
        <v>138</v>
      </c>
      <c r="L11124" t="s">
        <v>30013</v>
      </c>
      <c r="M11124" t="s">
        <v>30014</v>
      </c>
      <c r="N11124">
        <v>1.430555555</v>
      </c>
      <c r="O11124">
        <v>0</v>
      </c>
      <c r="P11124">
        <v>32</v>
      </c>
      <c r="Q11124">
        <v>0</v>
      </c>
      <c r="R11124">
        <v>0</v>
      </c>
      <c r="S11124">
        <v>0</v>
      </c>
      <c r="T11124">
        <v>1</v>
      </c>
      <c r="U11124">
        <v>0</v>
      </c>
      <c r="V11124">
        <v>0</v>
      </c>
      <c r="W11124">
        <v>0</v>
      </c>
      <c r="X11124">
        <v>4.3877042597657328</v>
      </c>
      <c r="Y11124">
        <v>0</v>
      </c>
      <c r="Z11124">
        <v>0</v>
      </c>
      <c r="AA11124">
        <v>0</v>
      </c>
      <c r="AB11124">
        <v>0.51011360055180011</v>
      </c>
      <c r="AC11124">
        <v>0</v>
      </c>
      <c r="AD11124">
        <v>0</v>
      </c>
      <c r="AE11124">
        <v>4.8978178603175326</v>
      </c>
    </row>
    <row r="11125" spans="1:31" x14ac:dyDescent="0.3">
      <c r="A11125">
        <v>2707908</v>
      </c>
      <c r="B11125">
        <v>1</v>
      </c>
      <c r="C11125" t="s">
        <v>80</v>
      </c>
      <c r="D11125" t="s">
        <v>94</v>
      </c>
      <c r="E11125" t="s">
        <v>161</v>
      </c>
      <c r="F11125" t="s">
        <v>30015</v>
      </c>
      <c r="G11125" t="s">
        <v>170</v>
      </c>
      <c r="H11125" t="s">
        <v>135</v>
      </c>
      <c r="I11125" t="s">
        <v>136</v>
      </c>
      <c r="J11125" t="s">
        <v>137</v>
      </c>
      <c r="K11125" t="s">
        <v>138</v>
      </c>
      <c r="L11125" t="s">
        <v>30016</v>
      </c>
      <c r="M11125" t="s">
        <v>30017</v>
      </c>
      <c r="N11125">
        <v>1.034444444</v>
      </c>
      <c r="O11125">
        <v>0</v>
      </c>
      <c r="P11125">
        <v>151</v>
      </c>
      <c r="Q11125">
        <v>0</v>
      </c>
      <c r="R11125">
        <v>0</v>
      </c>
      <c r="S11125">
        <v>0</v>
      </c>
      <c r="T11125">
        <v>3</v>
      </c>
      <c r="U11125">
        <v>0</v>
      </c>
      <c r="V11125">
        <v>0</v>
      </c>
      <c r="W11125">
        <v>0</v>
      </c>
      <c r="X11125">
        <v>27.817977971127917</v>
      </c>
      <c r="Y11125">
        <v>0</v>
      </c>
      <c r="Z11125">
        <v>0</v>
      </c>
      <c r="AA11125">
        <v>0</v>
      </c>
      <c r="AB11125">
        <v>4.3623288644598031</v>
      </c>
      <c r="AC11125">
        <v>0</v>
      </c>
      <c r="AD11125">
        <v>0</v>
      </c>
      <c r="AE11125">
        <v>32.180306835587722</v>
      </c>
    </row>
    <row r="11126" spans="1:31" x14ac:dyDescent="0.3">
      <c r="A11126">
        <v>2708077</v>
      </c>
      <c r="B11126">
        <v>1</v>
      </c>
      <c r="C11126" t="s">
        <v>80</v>
      </c>
      <c r="D11126" t="s">
        <v>105</v>
      </c>
      <c r="E11126" t="s">
        <v>213</v>
      </c>
      <c r="F11126" t="s">
        <v>10572</v>
      </c>
      <c r="G11126" t="s">
        <v>152</v>
      </c>
      <c r="H11126" t="s">
        <v>153</v>
      </c>
      <c r="I11126" t="s">
        <v>136</v>
      </c>
      <c r="J11126" t="s">
        <v>137</v>
      </c>
      <c r="K11126" t="s">
        <v>138</v>
      </c>
      <c r="L11126" t="s">
        <v>30018</v>
      </c>
      <c r="M11126" t="s">
        <v>30019</v>
      </c>
      <c r="N11126">
        <v>3.420833333</v>
      </c>
      <c r="O11126">
        <v>2</v>
      </c>
      <c r="P11126">
        <v>2640</v>
      </c>
      <c r="Q11126">
        <v>4</v>
      </c>
      <c r="R11126">
        <v>336</v>
      </c>
      <c r="S11126">
        <v>41</v>
      </c>
      <c r="T11126">
        <v>382</v>
      </c>
      <c r="U11126">
        <v>7</v>
      </c>
      <c r="V11126">
        <v>2</v>
      </c>
      <c r="W11126">
        <v>3.640547491455</v>
      </c>
      <c r="X11126">
        <v>1930.6562347142658</v>
      </c>
      <c r="Y11126">
        <v>7.426963191258138</v>
      </c>
      <c r="Z11126">
        <v>431.17990346097213</v>
      </c>
      <c r="AA11126">
        <v>663.64834301105509</v>
      </c>
      <c r="AB11126">
        <v>1076.5504456155873</v>
      </c>
      <c r="AC11126">
        <v>614.91766061088413</v>
      </c>
      <c r="AD11126">
        <v>5.8121990271555006</v>
      </c>
      <c r="AE11126">
        <v>4733.8322971226335</v>
      </c>
    </row>
    <row r="11127" spans="1:31" x14ac:dyDescent="0.3">
      <c r="A11127">
        <v>2708200</v>
      </c>
      <c r="B11127">
        <v>1</v>
      </c>
      <c r="C11127" t="s">
        <v>80</v>
      </c>
      <c r="D11127" t="s">
        <v>94</v>
      </c>
      <c r="E11127" t="s">
        <v>161</v>
      </c>
      <c r="F11127" t="s">
        <v>22525</v>
      </c>
      <c r="G11127" t="s">
        <v>163</v>
      </c>
      <c r="H11127" t="s">
        <v>135</v>
      </c>
      <c r="I11127" t="s">
        <v>136</v>
      </c>
      <c r="J11127" t="s">
        <v>137</v>
      </c>
      <c r="K11127" t="s">
        <v>138</v>
      </c>
      <c r="L11127" t="s">
        <v>30020</v>
      </c>
      <c r="M11127" t="s">
        <v>30021</v>
      </c>
      <c r="N11127">
        <v>3.0813888880000002</v>
      </c>
      <c r="O11127">
        <v>0</v>
      </c>
      <c r="P11127">
        <v>11</v>
      </c>
      <c r="Q11127">
        <v>0</v>
      </c>
      <c r="R11127">
        <v>0</v>
      </c>
      <c r="S11127">
        <v>0</v>
      </c>
      <c r="T11127">
        <v>0</v>
      </c>
      <c r="U11127">
        <v>0</v>
      </c>
      <c r="V11127">
        <v>0</v>
      </c>
      <c r="W11127">
        <v>0</v>
      </c>
      <c r="X11127">
        <v>2.5853907844802095</v>
      </c>
      <c r="Y11127">
        <v>0</v>
      </c>
      <c r="Z11127">
        <v>0</v>
      </c>
      <c r="AA11127">
        <v>0</v>
      </c>
      <c r="AB11127">
        <v>0</v>
      </c>
      <c r="AC11127">
        <v>0</v>
      </c>
      <c r="AD11127">
        <v>0</v>
      </c>
      <c r="AE11127">
        <v>2.5853907844802095</v>
      </c>
    </row>
    <row r="11128" spans="1:31" x14ac:dyDescent="0.3">
      <c r="A11128">
        <v>2707513</v>
      </c>
      <c r="B11128">
        <v>1</v>
      </c>
      <c r="C11128" t="s">
        <v>80</v>
      </c>
      <c r="D11128" t="s">
        <v>83</v>
      </c>
      <c r="E11128" t="s">
        <v>213</v>
      </c>
      <c r="F11128" t="s">
        <v>20808</v>
      </c>
      <c r="G11128" t="s">
        <v>152</v>
      </c>
      <c r="H11128" t="s">
        <v>153</v>
      </c>
      <c r="I11128" t="s">
        <v>136</v>
      </c>
      <c r="J11128" t="s">
        <v>137</v>
      </c>
      <c r="K11128" t="s">
        <v>138</v>
      </c>
      <c r="L11128" t="s">
        <v>30022</v>
      </c>
      <c r="M11128" t="s">
        <v>30023</v>
      </c>
      <c r="N11128">
        <v>0.12944444399999999</v>
      </c>
      <c r="O11128">
        <v>0</v>
      </c>
      <c r="P11128">
        <v>548</v>
      </c>
      <c r="Q11128">
        <v>0</v>
      </c>
      <c r="R11128">
        <v>0</v>
      </c>
      <c r="S11128">
        <v>4</v>
      </c>
      <c r="T11128">
        <v>43</v>
      </c>
      <c r="U11128">
        <v>0</v>
      </c>
      <c r="V11128">
        <v>0</v>
      </c>
      <c r="W11128">
        <v>0</v>
      </c>
      <c r="X11128">
        <v>16.221133990364105</v>
      </c>
      <c r="Y11128">
        <v>0</v>
      </c>
      <c r="Z11128">
        <v>0</v>
      </c>
      <c r="AA11128">
        <v>3.2469060980921833</v>
      </c>
      <c r="AB11128">
        <v>3.0442997658944533</v>
      </c>
      <c r="AC11128">
        <v>0</v>
      </c>
      <c r="AD11128">
        <v>0</v>
      </c>
      <c r="AE11128">
        <v>22.512339854350742</v>
      </c>
    </row>
    <row r="11129" spans="1:31" x14ac:dyDescent="0.3">
      <c r="A11129">
        <v>2707762</v>
      </c>
      <c r="B11129">
        <v>1</v>
      </c>
      <c r="C11129" t="s">
        <v>80</v>
      </c>
      <c r="D11129" t="s">
        <v>100</v>
      </c>
      <c r="E11129" t="s">
        <v>161</v>
      </c>
      <c r="F11129" t="s">
        <v>30024</v>
      </c>
      <c r="G11129" t="s">
        <v>409</v>
      </c>
      <c r="H11129" t="s">
        <v>135</v>
      </c>
      <c r="I11129" t="s">
        <v>136</v>
      </c>
      <c r="J11129" t="s">
        <v>137</v>
      </c>
      <c r="K11129" t="s">
        <v>138</v>
      </c>
      <c r="L11129" t="s">
        <v>30025</v>
      </c>
      <c r="M11129" t="s">
        <v>30026</v>
      </c>
      <c r="N11129">
        <v>2.2169444440000001</v>
      </c>
      <c r="O11129">
        <v>0</v>
      </c>
      <c r="P11129">
        <v>3</v>
      </c>
      <c r="Q11129">
        <v>0</v>
      </c>
      <c r="R11129">
        <v>2</v>
      </c>
      <c r="S11129">
        <v>0</v>
      </c>
      <c r="T11129">
        <v>3</v>
      </c>
      <c r="U11129">
        <v>0</v>
      </c>
      <c r="V11129">
        <v>0</v>
      </c>
      <c r="W11129">
        <v>0</v>
      </c>
      <c r="X11129">
        <v>0.70413875585193331</v>
      </c>
      <c r="Y11129">
        <v>0</v>
      </c>
      <c r="Z11129">
        <v>0.24398770077224669</v>
      </c>
      <c r="AA11129">
        <v>0</v>
      </c>
      <c r="AB11129">
        <v>20.048970533015893</v>
      </c>
      <c r="AC11129">
        <v>0</v>
      </c>
      <c r="AD11129">
        <v>0</v>
      </c>
      <c r="AE11129">
        <v>20.997096989640074</v>
      </c>
    </row>
    <row r="11130" spans="1:31" x14ac:dyDescent="0.3">
      <c r="A11130">
        <v>2708082</v>
      </c>
      <c r="B11130">
        <v>2</v>
      </c>
      <c r="C11130" t="s">
        <v>80</v>
      </c>
      <c r="D11130" t="s">
        <v>83</v>
      </c>
      <c r="E11130" t="s">
        <v>132</v>
      </c>
      <c r="F11130" t="s">
        <v>30027</v>
      </c>
      <c r="G11130" t="s">
        <v>158</v>
      </c>
      <c r="H11130" t="s">
        <v>135</v>
      </c>
      <c r="I11130" t="s">
        <v>136</v>
      </c>
      <c r="J11130" t="s">
        <v>3</v>
      </c>
      <c r="K11130" t="s">
        <v>138</v>
      </c>
      <c r="L11130" t="s">
        <v>29288</v>
      </c>
      <c r="M11130" t="s">
        <v>30028</v>
      </c>
      <c r="N11130">
        <v>0.28555555500000002</v>
      </c>
      <c r="O11130">
        <v>0</v>
      </c>
      <c r="P11130">
        <v>294</v>
      </c>
      <c r="Q11130">
        <v>0</v>
      </c>
      <c r="R11130">
        <v>0</v>
      </c>
      <c r="S11130">
        <v>0</v>
      </c>
      <c r="T11130">
        <v>62</v>
      </c>
      <c r="U11130">
        <v>0</v>
      </c>
      <c r="V11130">
        <v>0</v>
      </c>
      <c r="W11130">
        <v>0</v>
      </c>
      <c r="X11130">
        <v>20.136279655092466</v>
      </c>
      <c r="Y11130">
        <v>0</v>
      </c>
      <c r="Z11130">
        <v>0</v>
      </c>
      <c r="AA11130">
        <v>0</v>
      </c>
      <c r="AB11130">
        <v>13.013042326606561</v>
      </c>
      <c r="AC11130">
        <v>0</v>
      </c>
      <c r="AD11130">
        <v>0</v>
      </c>
      <c r="AE11130">
        <v>33.149321981699025</v>
      </c>
    </row>
    <row r="11131" spans="1:31" x14ac:dyDescent="0.3">
      <c r="A11131">
        <v>2707822</v>
      </c>
      <c r="B11131">
        <v>1</v>
      </c>
      <c r="C11131" t="s">
        <v>81</v>
      </c>
      <c r="D11131" t="s">
        <v>120</v>
      </c>
      <c r="E11131" t="s">
        <v>132</v>
      </c>
      <c r="F11131" t="s">
        <v>26929</v>
      </c>
      <c r="G11131" t="s">
        <v>134</v>
      </c>
      <c r="H11131" t="s">
        <v>135</v>
      </c>
      <c r="I11131" t="s">
        <v>136</v>
      </c>
      <c r="J11131" t="s">
        <v>137</v>
      </c>
      <c r="K11131" t="s">
        <v>138</v>
      </c>
      <c r="L11131" t="s">
        <v>30029</v>
      </c>
      <c r="M11131" t="s">
        <v>30030</v>
      </c>
      <c r="N11131">
        <v>1.9188888879999999</v>
      </c>
      <c r="O11131">
        <v>0</v>
      </c>
      <c r="P11131">
        <v>174</v>
      </c>
      <c r="Q11131">
        <v>0</v>
      </c>
      <c r="R11131">
        <v>2</v>
      </c>
      <c r="S11131">
        <v>0</v>
      </c>
      <c r="T11131">
        <v>25</v>
      </c>
      <c r="U11131">
        <v>0</v>
      </c>
      <c r="V11131">
        <v>0</v>
      </c>
      <c r="W11131">
        <v>0</v>
      </c>
      <c r="X11131">
        <v>74.069588752781556</v>
      </c>
      <c r="Y11131">
        <v>0</v>
      </c>
      <c r="Z11131">
        <v>3.4933943227948001</v>
      </c>
      <c r="AA11131">
        <v>0</v>
      </c>
      <c r="AB11131">
        <v>11.840243125229266</v>
      </c>
      <c r="AC11131">
        <v>0</v>
      </c>
      <c r="AD11131">
        <v>0</v>
      </c>
      <c r="AE11131">
        <v>89.403226200805619</v>
      </c>
    </row>
    <row r="11132" spans="1:31" x14ac:dyDescent="0.3">
      <c r="A11132">
        <v>2708449</v>
      </c>
      <c r="B11132">
        <v>1</v>
      </c>
      <c r="C11132" t="s">
        <v>80</v>
      </c>
      <c r="D11132" t="s">
        <v>97</v>
      </c>
      <c r="E11132" t="s">
        <v>150</v>
      </c>
      <c r="F11132" t="s">
        <v>9333</v>
      </c>
      <c r="G11132" t="s">
        <v>152</v>
      </c>
      <c r="H11132" t="s">
        <v>153</v>
      </c>
      <c r="I11132" t="s">
        <v>136</v>
      </c>
      <c r="J11132" t="s">
        <v>137</v>
      </c>
      <c r="K11132" t="s">
        <v>138</v>
      </c>
      <c r="L11132" t="s">
        <v>30031</v>
      </c>
      <c r="M11132" t="s">
        <v>30032</v>
      </c>
      <c r="N11132">
        <v>0.41666666600000002</v>
      </c>
      <c r="O11132">
        <v>2</v>
      </c>
      <c r="P11132">
        <v>994</v>
      </c>
      <c r="Q11132">
        <v>1</v>
      </c>
      <c r="R11132">
        <v>32</v>
      </c>
      <c r="S11132">
        <v>5</v>
      </c>
      <c r="T11132">
        <v>71</v>
      </c>
      <c r="U11132">
        <v>0</v>
      </c>
      <c r="V11132">
        <v>0</v>
      </c>
      <c r="W11132">
        <v>8.163308475262502</v>
      </c>
      <c r="X11132">
        <v>45.649685349149991</v>
      </c>
      <c r="Y11132">
        <v>3.8909389646250001E-2</v>
      </c>
      <c r="Z11132">
        <v>0.58883772424125014</v>
      </c>
      <c r="AA11132">
        <v>2.9639399414512502</v>
      </c>
      <c r="AB11132">
        <v>21.46057060206001</v>
      </c>
      <c r="AC11132">
        <v>0</v>
      </c>
      <c r="AD11132">
        <v>0</v>
      </c>
      <c r="AE11132">
        <v>78.865251481811256</v>
      </c>
    </row>
    <row r="11133" spans="1:31" x14ac:dyDescent="0.3">
      <c r="A11133">
        <v>2707841</v>
      </c>
      <c r="B11133">
        <v>2</v>
      </c>
      <c r="C11133" t="s">
        <v>80</v>
      </c>
      <c r="D11133" t="s">
        <v>106</v>
      </c>
      <c r="E11133" t="s">
        <v>132</v>
      </c>
      <c r="F11133" t="s">
        <v>7148</v>
      </c>
      <c r="G11133" t="s">
        <v>163</v>
      </c>
      <c r="H11133" t="s">
        <v>135</v>
      </c>
      <c r="I11133" t="s">
        <v>136</v>
      </c>
      <c r="J11133" t="s">
        <v>137</v>
      </c>
      <c r="K11133" t="s">
        <v>138</v>
      </c>
      <c r="L11133" t="s">
        <v>29496</v>
      </c>
      <c r="M11133" t="s">
        <v>30033</v>
      </c>
      <c r="N11133">
        <v>5.4166666000000002E-2</v>
      </c>
      <c r="O11133">
        <v>0</v>
      </c>
      <c r="P11133">
        <v>164</v>
      </c>
      <c r="Q11133">
        <v>0</v>
      </c>
      <c r="R11133">
        <v>1</v>
      </c>
      <c r="S11133">
        <v>0</v>
      </c>
      <c r="T11133">
        <v>13</v>
      </c>
      <c r="U11133">
        <v>0</v>
      </c>
      <c r="V11133">
        <v>0</v>
      </c>
      <c r="W11133">
        <v>0</v>
      </c>
      <c r="X11133">
        <v>1.7278111455338503</v>
      </c>
      <c r="Y11133">
        <v>0</v>
      </c>
      <c r="Z11133">
        <v>0</v>
      </c>
      <c r="AA11133">
        <v>0</v>
      </c>
      <c r="AB11133">
        <v>0.38421143314303757</v>
      </c>
      <c r="AC11133">
        <v>0</v>
      </c>
      <c r="AD11133">
        <v>0</v>
      </c>
      <c r="AE11133">
        <v>2.1120225786768878</v>
      </c>
    </row>
    <row r="11134" spans="1:31" x14ac:dyDescent="0.3">
      <c r="A11134">
        <v>2707716</v>
      </c>
      <c r="B11134">
        <v>1</v>
      </c>
      <c r="C11134" t="s">
        <v>80</v>
      </c>
      <c r="D11134" t="s">
        <v>90</v>
      </c>
      <c r="E11134" t="s">
        <v>161</v>
      </c>
      <c r="F11134" t="s">
        <v>30034</v>
      </c>
      <c r="G11134" t="s">
        <v>300</v>
      </c>
      <c r="H11134" t="s">
        <v>135</v>
      </c>
      <c r="I11134" t="s">
        <v>136</v>
      </c>
      <c r="J11134" t="s">
        <v>137</v>
      </c>
      <c r="K11134" t="s">
        <v>210</v>
      </c>
      <c r="L11134" t="s">
        <v>30035</v>
      </c>
      <c r="M11134" t="s">
        <v>30036</v>
      </c>
      <c r="N11134">
        <v>0.63555555500000005</v>
      </c>
      <c r="O11134">
        <v>0</v>
      </c>
      <c r="P11134">
        <v>205</v>
      </c>
      <c r="Q11134">
        <v>0</v>
      </c>
      <c r="R11134">
        <v>0</v>
      </c>
      <c r="S11134">
        <v>0</v>
      </c>
      <c r="T11134">
        <v>2</v>
      </c>
      <c r="U11134">
        <v>0</v>
      </c>
      <c r="V11134">
        <v>0</v>
      </c>
      <c r="W11134">
        <v>0</v>
      </c>
      <c r="X11134">
        <v>24.912511378181247</v>
      </c>
      <c r="Y11134">
        <v>0</v>
      </c>
      <c r="Z11134">
        <v>0</v>
      </c>
      <c r="AA11134">
        <v>0</v>
      </c>
      <c r="AB11134">
        <v>0.81099583738360015</v>
      </c>
      <c r="AC11134">
        <v>0</v>
      </c>
      <c r="AD11134">
        <v>0</v>
      </c>
      <c r="AE11134">
        <v>25.723507215564847</v>
      </c>
    </row>
    <row r="11135" spans="1:31" x14ac:dyDescent="0.3">
      <c r="A11135">
        <v>2707467</v>
      </c>
      <c r="B11135">
        <v>1</v>
      </c>
      <c r="C11135" t="s">
        <v>80</v>
      </c>
      <c r="D11135" t="s">
        <v>110</v>
      </c>
      <c r="E11135" t="s">
        <v>173</v>
      </c>
      <c r="F11135" t="s">
        <v>30037</v>
      </c>
      <c r="G11135" t="s">
        <v>1613</v>
      </c>
      <c r="H11135" t="s">
        <v>5535</v>
      </c>
      <c r="I11135" t="s">
        <v>490</v>
      </c>
      <c r="J11135" t="s">
        <v>137</v>
      </c>
      <c r="K11135" t="s">
        <v>210</v>
      </c>
      <c r="L11135" t="s">
        <v>30038</v>
      </c>
      <c r="M11135" t="s">
        <v>30039</v>
      </c>
      <c r="N11135">
        <v>4.2500000000000003E-2</v>
      </c>
      <c r="O11135">
        <v>0</v>
      </c>
      <c r="P11135">
        <v>380</v>
      </c>
      <c r="Q11135">
        <v>0</v>
      </c>
      <c r="R11135">
        <v>0</v>
      </c>
      <c r="S11135">
        <v>0</v>
      </c>
      <c r="T11135">
        <v>100</v>
      </c>
      <c r="U11135">
        <v>0</v>
      </c>
      <c r="V11135">
        <v>0</v>
      </c>
      <c r="W11135">
        <v>0</v>
      </c>
      <c r="X11135">
        <v>4.0202119321909224</v>
      </c>
      <c r="Y11135">
        <v>0</v>
      </c>
      <c r="Z11135">
        <v>0</v>
      </c>
      <c r="AA11135">
        <v>0</v>
      </c>
      <c r="AB11135">
        <v>1.2515885080059976</v>
      </c>
      <c r="AC11135">
        <v>0</v>
      </c>
      <c r="AD11135">
        <v>0</v>
      </c>
      <c r="AE11135">
        <v>5.2718004401969196</v>
      </c>
    </row>
    <row r="11136" spans="1:31" x14ac:dyDescent="0.3">
      <c r="A11136">
        <v>2708071</v>
      </c>
      <c r="B11136">
        <v>1</v>
      </c>
      <c r="C11136" t="s">
        <v>80</v>
      </c>
      <c r="D11136" t="s">
        <v>102</v>
      </c>
      <c r="E11136" t="s">
        <v>132</v>
      </c>
      <c r="F11136" t="s">
        <v>30040</v>
      </c>
      <c r="G11136" t="s">
        <v>134</v>
      </c>
      <c r="H11136" t="s">
        <v>135</v>
      </c>
      <c r="I11136" t="s">
        <v>136</v>
      </c>
      <c r="J11136" t="s">
        <v>137</v>
      </c>
      <c r="K11136" t="s">
        <v>138</v>
      </c>
      <c r="L11136" t="s">
        <v>30041</v>
      </c>
      <c r="M11136" t="s">
        <v>30042</v>
      </c>
      <c r="N11136">
        <v>1.304444444</v>
      </c>
      <c r="O11136">
        <v>0</v>
      </c>
      <c r="P11136">
        <v>112</v>
      </c>
      <c r="Q11136">
        <v>0</v>
      </c>
      <c r="R11136">
        <v>0</v>
      </c>
      <c r="S11136">
        <v>0</v>
      </c>
      <c r="T11136">
        <v>20</v>
      </c>
      <c r="U11136">
        <v>0</v>
      </c>
      <c r="V11136">
        <v>0</v>
      </c>
      <c r="W11136">
        <v>0</v>
      </c>
      <c r="X11136">
        <v>24.938291920090453</v>
      </c>
      <c r="Y11136">
        <v>0</v>
      </c>
      <c r="Z11136">
        <v>0</v>
      </c>
      <c r="AA11136">
        <v>0</v>
      </c>
      <c r="AB11136">
        <v>10.348241479613435</v>
      </c>
      <c r="AC11136">
        <v>0</v>
      </c>
      <c r="AD11136">
        <v>0</v>
      </c>
      <c r="AE11136">
        <v>35.286533399703885</v>
      </c>
    </row>
    <row r="11137" spans="1:31" x14ac:dyDescent="0.3">
      <c r="A11137">
        <v>2708257</v>
      </c>
      <c r="B11137">
        <v>1</v>
      </c>
      <c r="C11137" t="s">
        <v>80</v>
      </c>
      <c r="D11137" t="s">
        <v>108</v>
      </c>
      <c r="E11137" t="s">
        <v>132</v>
      </c>
      <c r="F11137" t="s">
        <v>14185</v>
      </c>
      <c r="G11137" t="s">
        <v>134</v>
      </c>
      <c r="H11137" t="s">
        <v>135</v>
      </c>
      <c r="I11137" t="s">
        <v>136</v>
      </c>
      <c r="J11137" t="s">
        <v>137</v>
      </c>
      <c r="K11137" t="s">
        <v>138</v>
      </c>
      <c r="L11137" t="s">
        <v>30043</v>
      </c>
      <c r="M11137" t="s">
        <v>30044</v>
      </c>
      <c r="N11137">
        <v>0.99750000000000005</v>
      </c>
      <c r="O11137">
        <v>0</v>
      </c>
      <c r="P11137">
        <v>15</v>
      </c>
      <c r="Q11137">
        <v>0</v>
      </c>
      <c r="R11137">
        <v>20</v>
      </c>
      <c r="S11137">
        <v>0</v>
      </c>
      <c r="T11137">
        <v>11</v>
      </c>
      <c r="U11137">
        <v>0</v>
      </c>
      <c r="V11137">
        <v>0</v>
      </c>
      <c r="W11137">
        <v>0</v>
      </c>
      <c r="X11137">
        <v>5.7958716758353601</v>
      </c>
      <c r="Y11137">
        <v>0</v>
      </c>
      <c r="Z11137">
        <v>0</v>
      </c>
      <c r="AA11137">
        <v>0</v>
      </c>
      <c r="AB11137">
        <v>3.1184207500862953</v>
      </c>
      <c r="AC11137">
        <v>0</v>
      </c>
      <c r="AD11137">
        <v>0</v>
      </c>
      <c r="AE11137">
        <v>8.9142924259216549</v>
      </c>
    </row>
    <row r="11138" spans="1:31" x14ac:dyDescent="0.3">
      <c r="A11138">
        <v>2708555</v>
      </c>
      <c r="B11138">
        <v>1</v>
      </c>
      <c r="C11138" t="s">
        <v>80</v>
      </c>
      <c r="D11138" t="s">
        <v>106</v>
      </c>
      <c r="E11138" t="s">
        <v>213</v>
      </c>
      <c r="F11138" t="s">
        <v>20103</v>
      </c>
      <c r="G11138" t="s">
        <v>152</v>
      </c>
      <c r="H11138" t="s">
        <v>153</v>
      </c>
      <c r="I11138" t="s">
        <v>136</v>
      </c>
      <c r="J11138" t="s">
        <v>137</v>
      </c>
      <c r="K11138" t="s">
        <v>138</v>
      </c>
      <c r="L11138" t="s">
        <v>30045</v>
      </c>
      <c r="M11138" t="s">
        <v>30046</v>
      </c>
      <c r="N11138">
        <v>4.0547222219999997</v>
      </c>
      <c r="O11138">
        <v>0</v>
      </c>
      <c r="P11138">
        <v>0</v>
      </c>
      <c r="Q11138">
        <v>10</v>
      </c>
      <c r="R11138">
        <v>68</v>
      </c>
      <c r="S11138">
        <v>4</v>
      </c>
      <c r="T11138">
        <v>7</v>
      </c>
      <c r="U11138">
        <v>0</v>
      </c>
      <c r="V11138">
        <v>0</v>
      </c>
      <c r="W11138">
        <v>0</v>
      </c>
      <c r="X11138">
        <v>0</v>
      </c>
      <c r="Y11138">
        <v>47.921335037709476</v>
      </c>
      <c r="Z11138">
        <v>68.588313894407321</v>
      </c>
      <c r="AA11138">
        <v>34.576489492213554</v>
      </c>
      <c r="AB11138">
        <v>16.458738201371418</v>
      </c>
      <c r="AC11138">
        <v>0</v>
      </c>
      <c r="AD11138">
        <v>0</v>
      </c>
      <c r="AE11138">
        <v>167.54487662570176</v>
      </c>
    </row>
    <row r="11139" spans="1:31" x14ac:dyDescent="0.3">
      <c r="A11139">
        <v>2707779</v>
      </c>
      <c r="B11139">
        <v>1</v>
      </c>
      <c r="C11139" t="s">
        <v>81</v>
      </c>
      <c r="D11139" t="s">
        <v>118</v>
      </c>
      <c r="E11139" t="s">
        <v>161</v>
      </c>
      <c r="F11139" t="s">
        <v>2835</v>
      </c>
      <c r="G11139" t="s">
        <v>170</v>
      </c>
      <c r="H11139" t="s">
        <v>135</v>
      </c>
      <c r="I11139" t="s">
        <v>136</v>
      </c>
      <c r="J11139" t="s">
        <v>137</v>
      </c>
      <c r="K11139" t="s">
        <v>138</v>
      </c>
      <c r="L11139" t="s">
        <v>30047</v>
      </c>
      <c r="M11139" t="s">
        <v>30048</v>
      </c>
      <c r="N11139">
        <v>1.293055555</v>
      </c>
      <c r="O11139">
        <v>0</v>
      </c>
      <c r="P11139">
        <v>36</v>
      </c>
      <c r="Q11139">
        <v>0</v>
      </c>
      <c r="R11139">
        <v>16</v>
      </c>
      <c r="S11139">
        <v>0</v>
      </c>
      <c r="T11139">
        <v>1</v>
      </c>
      <c r="U11139">
        <v>0</v>
      </c>
      <c r="V11139">
        <v>0</v>
      </c>
      <c r="W11139">
        <v>0</v>
      </c>
      <c r="X11139">
        <v>8.5548144266256028</v>
      </c>
      <c r="Y11139">
        <v>0</v>
      </c>
      <c r="Z11139">
        <v>0</v>
      </c>
      <c r="AA11139">
        <v>0</v>
      </c>
      <c r="AB11139">
        <v>0.52763328065400839</v>
      </c>
      <c r="AC11139">
        <v>0</v>
      </c>
      <c r="AD11139">
        <v>0</v>
      </c>
      <c r="AE11139">
        <v>9.082447707279611</v>
      </c>
    </row>
    <row r="11140" spans="1:31" x14ac:dyDescent="0.3">
      <c r="A11140">
        <v>2707613</v>
      </c>
      <c r="B11140">
        <v>1</v>
      </c>
      <c r="C11140" t="s">
        <v>81</v>
      </c>
      <c r="D11140" t="s">
        <v>128</v>
      </c>
      <c r="E11140" t="s">
        <v>150</v>
      </c>
      <c r="F11140" t="s">
        <v>30049</v>
      </c>
      <c r="G11140" t="s">
        <v>158</v>
      </c>
      <c r="H11140" t="s">
        <v>153</v>
      </c>
      <c r="I11140" t="s">
        <v>136</v>
      </c>
      <c r="J11140" t="s">
        <v>3</v>
      </c>
      <c r="K11140" t="s">
        <v>138</v>
      </c>
      <c r="L11140" t="s">
        <v>30050</v>
      </c>
      <c r="M11140" t="s">
        <v>30051</v>
      </c>
      <c r="N11140">
        <v>2.159166666</v>
      </c>
      <c r="O11140">
        <v>0</v>
      </c>
      <c r="P11140">
        <v>554</v>
      </c>
      <c r="Q11140">
        <v>0</v>
      </c>
      <c r="R11140">
        <v>1</v>
      </c>
      <c r="S11140">
        <v>24</v>
      </c>
      <c r="T11140">
        <v>58</v>
      </c>
      <c r="U11140">
        <v>27</v>
      </c>
      <c r="V11140">
        <v>46</v>
      </c>
      <c r="W11140">
        <v>0</v>
      </c>
      <c r="X11140">
        <v>251.89823746087347</v>
      </c>
      <c r="Y11140">
        <v>0</v>
      </c>
      <c r="Z11140">
        <v>0</v>
      </c>
      <c r="AA11140">
        <v>808.32036123949831</v>
      </c>
      <c r="AB11140">
        <v>949.905400874272</v>
      </c>
      <c r="AC11140">
        <v>8149.1861263008059</v>
      </c>
      <c r="AD11140">
        <v>4295.8928679573637</v>
      </c>
      <c r="AE11140">
        <v>14455.202993832814</v>
      </c>
    </row>
    <row r="11141" spans="1:31" x14ac:dyDescent="0.3">
      <c r="A11141">
        <v>2708326</v>
      </c>
      <c r="B11141">
        <v>1</v>
      </c>
      <c r="C11141" t="s">
        <v>80</v>
      </c>
      <c r="D11141" t="s">
        <v>92</v>
      </c>
      <c r="E11141" t="s">
        <v>132</v>
      </c>
      <c r="F11141" t="s">
        <v>29729</v>
      </c>
      <c r="G11141" t="s">
        <v>134</v>
      </c>
      <c r="H11141" t="s">
        <v>135</v>
      </c>
      <c r="I11141" t="s">
        <v>136</v>
      </c>
      <c r="J11141" t="s">
        <v>137</v>
      </c>
      <c r="K11141" t="s">
        <v>138</v>
      </c>
      <c r="L11141" t="s">
        <v>30052</v>
      </c>
      <c r="M11141" t="s">
        <v>30053</v>
      </c>
      <c r="N11141">
        <v>4.0686111110000001</v>
      </c>
      <c r="O11141">
        <v>0</v>
      </c>
      <c r="P11141">
        <v>31</v>
      </c>
      <c r="Q11141">
        <v>0</v>
      </c>
      <c r="R11141">
        <v>14</v>
      </c>
      <c r="S11141">
        <v>0</v>
      </c>
      <c r="T11141">
        <v>1</v>
      </c>
      <c r="U11141">
        <v>0</v>
      </c>
      <c r="V11141">
        <v>0</v>
      </c>
      <c r="W11141">
        <v>0</v>
      </c>
      <c r="X11141">
        <v>44.318033719681651</v>
      </c>
      <c r="Y11141">
        <v>0</v>
      </c>
      <c r="Z11141">
        <v>13.73733141843875</v>
      </c>
      <c r="AA11141">
        <v>0</v>
      </c>
      <c r="AB11141">
        <v>1.4019036176535</v>
      </c>
      <c r="AC11141">
        <v>0</v>
      </c>
      <c r="AD11141">
        <v>0</v>
      </c>
      <c r="AE11141">
        <v>59.457268755773903</v>
      </c>
    </row>
    <row r="11142" spans="1:31" x14ac:dyDescent="0.3">
      <c r="A11142">
        <v>2708160</v>
      </c>
      <c r="B11142">
        <v>1</v>
      </c>
      <c r="C11142" t="s">
        <v>80</v>
      </c>
      <c r="D11142" t="s">
        <v>83</v>
      </c>
      <c r="E11142" t="s">
        <v>161</v>
      </c>
      <c r="F11142" t="s">
        <v>30054</v>
      </c>
      <c r="G11142" t="s">
        <v>163</v>
      </c>
      <c r="H11142" t="s">
        <v>135</v>
      </c>
      <c r="I11142" t="s">
        <v>136</v>
      </c>
      <c r="J11142" t="s">
        <v>137</v>
      </c>
      <c r="K11142" t="s">
        <v>138</v>
      </c>
      <c r="L11142" t="s">
        <v>30055</v>
      </c>
      <c r="M11142" t="s">
        <v>30056</v>
      </c>
      <c r="N11142">
        <v>2.0249999999999999</v>
      </c>
      <c r="O11142">
        <v>0</v>
      </c>
      <c r="P11142">
        <v>192</v>
      </c>
      <c r="Q11142">
        <v>0</v>
      </c>
      <c r="R11142">
        <v>0</v>
      </c>
      <c r="S11142">
        <v>0</v>
      </c>
      <c r="T11142">
        <v>14</v>
      </c>
      <c r="U11142">
        <v>0</v>
      </c>
      <c r="V11142">
        <v>0</v>
      </c>
      <c r="W11142">
        <v>0</v>
      </c>
      <c r="X11142">
        <v>85.184824536896045</v>
      </c>
      <c r="Y11142">
        <v>0</v>
      </c>
      <c r="Z11142">
        <v>0</v>
      </c>
      <c r="AA11142">
        <v>0</v>
      </c>
      <c r="AB11142">
        <v>11.991636354098681</v>
      </c>
      <c r="AC11142">
        <v>0</v>
      </c>
      <c r="AD11142">
        <v>0</v>
      </c>
      <c r="AE11142">
        <v>97.176460890994719</v>
      </c>
    </row>
    <row r="11143" spans="1:31" x14ac:dyDescent="0.3">
      <c r="A11143">
        <v>2708303</v>
      </c>
      <c r="B11143">
        <v>1</v>
      </c>
      <c r="C11143" t="s">
        <v>80</v>
      </c>
      <c r="D11143" t="s">
        <v>106</v>
      </c>
      <c r="E11143" t="s">
        <v>132</v>
      </c>
      <c r="F11143" t="s">
        <v>2880</v>
      </c>
      <c r="G11143" t="s">
        <v>134</v>
      </c>
      <c r="H11143" t="s">
        <v>135</v>
      </c>
      <c r="I11143" t="s">
        <v>136</v>
      </c>
      <c r="J11143" t="s">
        <v>137</v>
      </c>
      <c r="K11143" t="s">
        <v>138</v>
      </c>
      <c r="L11143" t="s">
        <v>30057</v>
      </c>
      <c r="M11143" t="s">
        <v>30058</v>
      </c>
      <c r="N11143">
        <v>1.371388888</v>
      </c>
      <c r="O11143">
        <v>0</v>
      </c>
      <c r="P11143">
        <v>4</v>
      </c>
      <c r="Q11143">
        <v>0</v>
      </c>
      <c r="R11143">
        <v>16</v>
      </c>
      <c r="S11143">
        <v>0</v>
      </c>
      <c r="T11143">
        <v>0</v>
      </c>
      <c r="U11143">
        <v>0</v>
      </c>
      <c r="V11143">
        <v>0</v>
      </c>
      <c r="W11143">
        <v>0</v>
      </c>
      <c r="X11143">
        <v>0.96597110427440003</v>
      </c>
      <c r="Y11143">
        <v>0</v>
      </c>
      <c r="Z11143">
        <v>30.999702658451223</v>
      </c>
      <c r="AA11143">
        <v>0</v>
      </c>
      <c r="AB11143">
        <v>0</v>
      </c>
      <c r="AC11143">
        <v>0</v>
      </c>
      <c r="AD11143">
        <v>0</v>
      </c>
      <c r="AE11143">
        <v>31.965673762725622</v>
      </c>
    </row>
    <row r="11144" spans="1:31" x14ac:dyDescent="0.3">
      <c r="A11144">
        <v>2707470</v>
      </c>
      <c r="B11144">
        <v>1</v>
      </c>
      <c r="C11144" t="s">
        <v>80</v>
      </c>
      <c r="D11144" t="s">
        <v>96</v>
      </c>
      <c r="E11144" t="s">
        <v>150</v>
      </c>
      <c r="F11144" t="s">
        <v>27364</v>
      </c>
      <c r="G11144" t="s">
        <v>152</v>
      </c>
      <c r="H11144" t="s">
        <v>153</v>
      </c>
      <c r="I11144" t="s">
        <v>136</v>
      </c>
      <c r="J11144" t="s">
        <v>137</v>
      </c>
      <c r="K11144" t="s">
        <v>138</v>
      </c>
      <c r="L11144" t="s">
        <v>30059</v>
      </c>
      <c r="M11144" t="s">
        <v>30060</v>
      </c>
      <c r="N11144">
        <v>0.82750000000000001</v>
      </c>
      <c r="O11144">
        <v>0</v>
      </c>
      <c r="P11144">
        <v>829</v>
      </c>
      <c r="Q11144">
        <v>0</v>
      </c>
      <c r="R11144">
        <v>2</v>
      </c>
      <c r="S11144">
        <v>0</v>
      </c>
      <c r="T11144">
        <v>97</v>
      </c>
      <c r="U11144">
        <v>0</v>
      </c>
      <c r="V11144">
        <v>0</v>
      </c>
      <c r="W11144">
        <v>0</v>
      </c>
      <c r="X11144">
        <v>130.4367675731298</v>
      </c>
      <c r="Y11144">
        <v>0</v>
      </c>
      <c r="Z11144">
        <v>2.4286090297326663E-2</v>
      </c>
      <c r="AA11144">
        <v>0</v>
      </c>
      <c r="AB11144">
        <v>42.961783346361962</v>
      </c>
      <c r="AC11144">
        <v>0</v>
      </c>
      <c r="AD11144">
        <v>0</v>
      </c>
      <c r="AE11144">
        <v>173.42283700978908</v>
      </c>
    </row>
    <row r="11145" spans="1:31" x14ac:dyDescent="0.3">
      <c r="A11145">
        <v>2708612</v>
      </c>
      <c r="B11145">
        <v>1</v>
      </c>
      <c r="C11145" t="s">
        <v>81</v>
      </c>
      <c r="D11145" t="s">
        <v>122</v>
      </c>
      <c r="E11145" t="s">
        <v>150</v>
      </c>
      <c r="F11145" t="s">
        <v>19043</v>
      </c>
      <c r="G11145" t="s">
        <v>2306</v>
      </c>
      <c r="H11145" t="s">
        <v>153</v>
      </c>
      <c r="I11145" t="s">
        <v>136</v>
      </c>
      <c r="J11145" t="s">
        <v>3</v>
      </c>
      <c r="K11145" t="s">
        <v>138</v>
      </c>
      <c r="L11145" t="s">
        <v>30061</v>
      </c>
      <c r="M11145" t="s">
        <v>30062</v>
      </c>
      <c r="N11145">
        <v>0.29416666600000002</v>
      </c>
      <c r="O11145">
        <v>17</v>
      </c>
      <c r="P11145">
        <v>16130</v>
      </c>
      <c r="Q11145">
        <v>60</v>
      </c>
      <c r="R11145">
        <v>106</v>
      </c>
      <c r="S11145">
        <v>16</v>
      </c>
      <c r="T11145">
        <v>1759</v>
      </c>
      <c r="U11145">
        <v>1</v>
      </c>
      <c r="V11145">
        <v>2</v>
      </c>
      <c r="W11145">
        <v>1.0305802391625003</v>
      </c>
      <c r="X11145">
        <v>923.38081668102632</v>
      </c>
      <c r="Y11145">
        <v>22.471954791740497</v>
      </c>
      <c r="Z11145">
        <v>4.4394120653173745</v>
      </c>
      <c r="AA11145">
        <v>155.04359208376889</v>
      </c>
      <c r="AB11145">
        <v>188.76703398488326</v>
      </c>
      <c r="AC11145">
        <v>29.495264025506813</v>
      </c>
      <c r="AD11145">
        <v>17.476577112814915</v>
      </c>
      <c r="AE11145">
        <v>1342.1052309842207</v>
      </c>
    </row>
    <row r="11146" spans="1:31" x14ac:dyDescent="0.3">
      <c r="A11146">
        <v>2707948</v>
      </c>
      <c r="B11146">
        <v>1</v>
      </c>
      <c r="C11146" t="s">
        <v>81</v>
      </c>
      <c r="D11146" t="s">
        <v>124</v>
      </c>
      <c r="E11146" t="s">
        <v>213</v>
      </c>
      <c r="F11146" t="s">
        <v>30063</v>
      </c>
      <c r="G11146" t="s">
        <v>565</v>
      </c>
      <c r="H11146" t="s">
        <v>153</v>
      </c>
      <c r="I11146" t="s">
        <v>136</v>
      </c>
      <c r="J11146" t="s">
        <v>137</v>
      </c>
      <c r="K11146" t="s">
        <v>138</v>
      </c>
      <c r="L11146" t="s">
        <v>30064</v>
      </c>
      <c r="M11146" t="s">
        <v>30065</v>
      </c>
      <c r="N11146">
        <v>1.7080555550000001</v>
      </c>
      <c r="O11146">
        <v>6</v>
      </c>
      <c r="P11146">
        <v>471</v>
      </c>
      <c r="Q11146">
        <v>141</v>
      </c>
      <c r="R11146">
        <v>161</v>
      </c>
      <c r="S11146">
        <v>10</v>
      </c>
      <c r="T11146">
        <v>37</v>
      </c>
      <c r="U11146">
        <v>3</v>
      </c>
      <c r="V11146">
        <v>0</v>
      </c>
      <c r="W11146">
        <v>11.608306804035299</v>
      </c>
      <c r="X11146">
        <v>130.83337750973698</v>
      </c>
      <c r="Y11146">
        <v>304.75632715983051</v>
      </c>
      <c r="Z11146">
        <v>70.742008625737256</v>
      </c>
      <c r="AA11146">
        <v>6.1677445156108863</v>
      </c>
      <c r="AB11146">
        <v>14.122124382541385</v>
      </c>
      <c r="AC11146">
        <v>180.82828512037585</v>
      </c>
      <c r="AD11146">
        <v>0</v>
      </c>
      <c r="AE11146">
        <v>719.05817411786825</v>
      </c>
    </row>
    <row r="11147" spans="1:31" x14ac:dyDescent="0.3">
      <c r="A11147">
        <v>2707805</v>
      </c>
      <c r="B11147">
        <v>1</v>
      </c>
      <c r="C11147" t="s">
        <v>80</v>
      </c>
      <c r="D11147" t="s">
        <v>96</v>
      </c>
      <c r="E11147" t="s">
        <v>156</v>
      </c>
      <c r="F11147" t="s">
        <v>30066</v>
      </c>
      <c r="G11147" t="s">
        <v>185</v>
      </c>
      <c r="H11147" t="s">
        <v>153</v>
      </c>
      <c r="I11147" t="s">
        <v>136</v>
      </c>
      <c r="J11147" t="s">
        <v>137</v>
      </c>
      <c r="K11147" t="s">
        <v>138</v>
      </c>
      <c r="L11147" t="s">
        <v>30067</v>
      </c>
      <c r="M11147" t="s">
        <v>30068</v>
      </c>
      <c r="N11147">
        <v>8.1633333330000006</v>
      </c>
      <c r="O11147">
        <v>1</v>
      </c>
      <c r="P11147">
        <v>0</v>
      </c>
      <c r="Q11147">
        <v>1</v>
      </c>
      <c r="R11147">
        <v>0</v>
      </c>
      <c r="S11147">
        <v>4</v>
      </c>
      <c r="T11147">
        <v>0</v>
      </c>
      <c r="U11147">
        <v>0</v>
      </c>
      <c r="V11147">
        <v>0</v>
      </c>
      <c r="W11147">
        <v>0</v>
      </c>
      <c r="X11147">
        <v>0</v>
      </c>
      <c r="Y11147">
        <v>3.5765618326581872</v>
      </c>
      <c r="Z11147">
        <v>0</v>
      </c>
      <c r="AA11147">
        <v>18.267906801916165</v>
      </c>
      <c r="AB11147">
        <v>0</v>
      </c>
      <c r="AC11147">
        <v>0</v>
      </c>
      <c r="AD11147">
        <v>0</v>
      </c>
      <c r="AE11147">
        <v>21.844468634574351</v>
      </c>
    </row>
    <row r="11148" spans="1:31" x14ac:dyDescent="0.3">
      <c r="A11148">
        <v>2708177</v>
      </c>
      <c r="B11148">
        <v>1</v>
      </c>
      <c r="C11148" t="s">
        <v>80</v>
      </c>
      <c r="D11148" t="s">
        <v>107</v>
      </c>
      <c r="E11148" t="s">
        <v>132</v>
      </c>
      <c r="F11148" t="s">
        <v>3368</v>
      </c>
      <c r="G11148" t="s">
        <v>134</v>
      </c>
      <c r="H11148" t="s">
        <v>135</v>
      </c>
      <c r="I11148" t="s">
        <v>136</v>
      </c>
      <c r="J11148" t="s">
        <v>137</v>
      </c>
      <c r="K11148" t="s">
        <v>138</v>
      </c>
      <c r="L11148" t="s">
        <v>30069</v>
      </c>
      <c r="M11148" t="s">
        <v>30070</v>
      </c>
      <c r="N11148">
        <v>1.300277777</v>
      </c>
      <c r="O11148">
        <v>0</v>
      </c>
      <c r="P11148">
        <v>136</v>
      </c>
      <c r="Q11148">
        <v>0</v>
      </c>
      <c r="R11148">
        <v>1</v>
      </c>
      <c r="S11148">
        <v>0</v>
      </c>
      <c r="T11148">
        <v>7</v>
      </c>
      <c r="U11148">
        <v>0</v>
      </c>
      <c r="V11148">
        <v>0</v>
      </c>
      <c r="W11148">
        <v>0</v>
      </c>
      <c r="X11148">
        <v>25.327126847134139</v>
      </c>
      <c r="Y11148">
        <v>0</v>
      </c>
      <c r="Z11148">
        <v>0</v>
      </c>
      <c r="AA11148">
        <v>0</v>
      </c>
      <c r="AB11148">
        <v>4.0013246632053461</v>
      </c>
      <c r="AC11148">
        <v>0</v>
      </c>
      <c r="AD11148">
        <v>0</v>
      </c>
      <c r="AE11148">
        <v>29.328451510339484</v>
      </c>
    </row>
    <row r="11149" spans="1:31" x14ac:dyDescent="0.3">
      <c r="A11149">
        <v>2708283</v>
      </c>
      <c r="B11149">
        <v>1</v>
      </c>
      <c r="C11149" t="s">
        <v>80</v>
      </c>
      <c r="D11149" t="s">
        <v>99</v>
      </c>
      <c r="E11149" t="s">
        <v>161</v>
      </c>
      <c r="F11149" t="s">
        <v>30071</v>
      </c>
      <c r="G11149" t="s">
        <v>134</v>
      </c>
      <c r="H11149" t="s">
        <v>135</v>
      </c>
      <c r="I11149" t="s">
        <v>136</v>
      </c>
      <c r="J11149" t="s">
        <v>137</v>
      </c>
      <c r="K11149" t="s">
        <v>138</v>
      </c>
      <c r="L11149" t="s">
        <v>30072</v>
      </c>
      <c r="M11149" t="s">
        <v>29228</v>
      </c>
      <c r="N11149">
        <v>1.919444444</v>
      </c>
      <c r="O11149">
        <v>0</v>
      </c>
      <c r="P11149">
        <v>40</v>
      </c>
      <c r="Q11149">
        <v>0</v>
      </c>
      <c r="R11149">
        <v>0</v>
      </c>
      <c r="S11149">
        <v>0</v>
      </c>
      <c r="T11149">
        <v>0</v>
      </c>
      <c r="U11149">
        <v>0</v>
      </c>
      <c r="V11149">
        <v>0</v>
      </c>
      <c r="W11149">
        <v>0</v>
      </c>
      <c r="X11149">
        <v>7.6890240586346019</v>
      </c>
      <c r="Y11149">
        <v>0</v>
      </c>
      <c r="Z11149">
        <v>0</v>
      </c>
      <c r="AA11149">
        <v>0</v>
      </c>
      <c r="AB11149">
        <v>0</v>
      </c>
      <c r="AC11149">
        <v>0</v>
      </c>
      <c r="AD11149">
        <v>0</v>
      </c>
      <c r="AE11149">
        <v>7.6890240586346019</v>
      </c>
    </row>
    <row r="11150" spans="1:31" x14ac:dyDescent="0.3">
      <c r="A11150">
        <v>2708389</v>
      </c>
      <c r="B11150">
        <v>1</v>
      </c>
      <c r="C11150" t="s">
        <v>80</v>
      </c>
      <c r="D11150" t="s">
        <v>104</v>
      </c>
      <c r="E11150" t="s">
        <v>150</v>
      </c>
      <c r="F11150" t="s">
        <v>30073</v>
      </c>
      <c r="G11150" t="s">
        <v>152</v>
      </c>
      <c r="H11150" t="s">
        <v>153</v>
      </c>
      <c r="I11150" t="s">
        <v>136</v>
      </c>
      <c r="J11150" t="s">
        <v>137</v>
      </c>
      <c r="K11150" t="s">
        <v>138</v>
      </c>
      <c r="L11150" t="s">
        <v>30074</v>
      </c>
      <c r="M11150" t="s">
        <v>30075</v>
      </c>
      <c r="N11150">
        <v>1.707222222</v>
      </c>
      <c r="O11150">
        <v>11</v>
      </c>
      <c r="P11150">
        <v>209</v>
      </c>
      <c r="Q11150">
        <v>9</v>
      </c>
      <c r="R11150">
        <v>33</v>
      </c>
      <c r="S11150">
        <v>18</v>
      </c>
      <c r="T11150">
        <v>65</v>
      </c>
      <c r="U11150">
        <v>1</v>
      </c>
      <c r="V11150">
        <v>0</v>
      </c>
      <c r="W11150">
        <v>66.330834313418492</v>
      </c>
      <c r="X11150">
        <v>152.00815024404605</v>
      </c>
      <c r="Y11150">
        <v>27.713126073475557</v>
      </c>
      <c r="Z11150">
        <v>26.39265954017122</v>
      </c>
      <c r="AA11150">
        <v>243.27311705102272</v>
      </c>
      <c r="AB11150">
        <v>200.86049837877837</v>
      </c>
      <c r="AC11150">
        <v>14.3216105295416</v>
      </c>
      <c r="AD11150">
        <v>0</v>
      </c>
      <c r="AE11150">
        <v>730.89999613045404</v>
      </c>
    </row>
    <row r="11151" spans="1:31" x14ac:dyDescent="0.3">
      <c r="A11151">
        <v>2708638</v>
      </c>
      <c r="B11151">
        <v>1</v>
      </c>
      <c r="C11151" t="s">
        <v>80</v>
      </c>
      <c r="D11151" t="s">
        <v>100</v>
      </c>
      <c r="E11151" t="s">
        <v>150</v>
      </c>
      <c r="F11151" t="s">
        <v>13471</v>
      </c>
      <c r="G11151" t="s">
        <v>152</v>
      </c>
      <c r="H11151" t="s">
        <v>153</v>
      </c>
      <c r="I11151" t="s">
        <v>136</v>
      </c>
      <c r="J11151" t="s">
        <v>137</v>
      </c>
      <c r="K11151" t="s">
        <v>138</v>
      </c>
      <c r="L11151" t="s">
        <v>30076</v>
      </c>
      <c r="M11151" t="s">
        <v>30077</v>
      </c>
      <c r="N11151">
        <v>0.17499999999999999</v>
      </c>
      <c r="O11151">
        <v>0</v>
      </c>
      <c r="P11151">
        <v>694</v>
      </c>
      <c r="Q11151">
        <v>0</v>
      </c>
      <c r="R11151">
        <v>3</v>
      </c>
      <c r="S11151">
        <v>0</v>
      </c>
      <c r="T11151">
        <v>62</v>
      </c>
      <c r="U11151">
        <v>0</v>
      </c>
      <c r="V11151">
        <v>0</v>
      </c>
      <c r="W11151">
        <v>0</v>
      </c>
      <c r="X11151">
        <v>15.718853257662776</v>
      </c>
      <c r="Y11151">
        <v>0</v>
      </c>
      <c r="Z11151">
        <v>0.43741399958944988</v>
      </c>
      <c r="AA11151">
        <v>0</v>
      </c>
      <c r="AB11151">
        <v>3.6063916105888003</v>
      </c>
      <c r="AC11151">
        <v>0</v>
      </c>
      <c r="AD11151">
        <v>0</v>
      </c>
      <c r="AE11151">
        <v>19.762658867841026</v>
      </c>
    </row>
    <row r="11152" spans="1:31" x14ac:dyDescent="0.3">
      <c r="A11152">
        <v>2707593</v>
      </c>
      <c r="B11152">
        <v>1</v>
      </c>
      <c r="C11152" t="s">
        <v>80</v>
      </c>
      <c r="D11152" t="s">
        <v>106</v>
      </c>
      <c r="E11152" t="s">
        <v>213</v>
      </c>
      <c r="F11152" t="s">
        <v>30078</v>
      </c>
      <c r="G11152" t="s">
        <v>152</v>
      </c>
      <c r="H11152" t="s">
        <v>153</v>
      </c>
      <c r="I11152" t="s">
        <v>490</v>
      </c>
      <c r="J11152" t="s">
        <v>137</v>
      </c>
      <c r="K11152" t="s">
        <v>138</v>
      </c>
      <c r="L11152" t="s">
        <v>30079</v>
      </c>
      <c r="M11152" t="s">
        <v>30080</v>
      </c>
      <c r="N11152">
        <v>1.3611111E-2</v>
      </c>
      <c r="O11152">
        <v>1</v>
      </c>
      <c r="P11152">
        <v>774</v>
      </c>
      <c r="Q11152">
        <v>77</v>
      </c>
      <c r="R11152">
        <v>156</v>
      </c>
      <c r="S11152">
        <v>12</v>
      </c>
      <c r="T11152">
        <v>124</v>
      </c>
      <c r="U11152">
        <v>1</v>
      </c>
      <c r="V11152">
        <v>0</v>
      </c>
      <c r="W11152">
        <v>4.3062831775133332E-3</v>
      </c>
      <c r="X11152">
        <v>1.5425576051078591</v>
      </c>
      <c r="Y11152">
        <v>1.3453595616174703</v>
      </c>
      <c r="Z11152">
        <v>1.943748124249435</v>
      </c>
      <c r="AA11152">
        <v>1.0796464783787667</v>
      </c>
      <c r="AB11152">
        <v>0.95870962949924143</v>
      </c>
      <c r="AC11152">
        <v>0.17069545069384501</v>
      </c>
      <c r="AD11152">
        <v>0</v>
      </c>
      <c r="AE11152">
        <v>7.0450231327241308</v>
      </c>
    </row>
    <row r="11153" spans="1:31" x14ac:dyDescent="0.3">
      <c r="A11153">
        <v>2708340</v>
      </c>
      <c r="B11153">
        <v>1</v>
      </c>
      <c r="C11153" t="s">
        <v>80</v>
      </c>
      <c r="D11153" t="s">
        <v>95</v>
      </c>
      <c r="E11153" t="s">
        <v>161</v>
      </c>
      <c r="F11153" t="s">
        <v>30081</v>
      </c>
      <c r="G11153" t="s">
        <v>409</v>
      </c>
      <c r="H11153" t="s">
        <v>135</v>
      </c>
      <c r="I11153" t="s">
        <v>136</v>
      </c>
      <c r="J11153" t="s">
        <v>137</v>
      </c>
      <c r="K11153" t="s">
        <v>138</v>
      </c>
      <c r="L11153" t="s">
        <v>30082</v>
      </c>
      <c r="M11153" t="s">
        <v>30083</v>
      </c>
      <c r="N11153">
        <v>4.0408333330000001</v>
      </c>
      <c r="O11153">
        <v>0</v>
      </c>
      <c r="P11153">
        <v>11</v>
      </c>
      <c r="Q11153">
        <v>0</v>
      </c>
      <c r="R11153">
        <v>0</v>
      </c>
      <c r="S11153">
        <v>0</v>
      </c>
      <c r="T11153">
        <v>38</v>
      </c>
      <c r="U11153">
        <v>0</v>
      </c>
      <c r="V11153">
        <v>0</v>
      </c>
      <c r="W11153">
        <v>0</v>
      </c>
      <c r="X11153">
        <v>11.044188171629532</v>
      </c>
      <c r="Y11153">
        <v>0</v>
      </c>
      <c r="Z11153">
        <v>0</v>
      </c>
      <c r="AA11153">
        <v>0</v>
      </c>
      <c r="AB11153">
        <v>124.87996631492165</v>
      </c>
      <c r="AC11153">
        <v>0</v>
      </c>
      <c r="AD11153">
        <v>0</v>
      </c>
      <c r="AE11153">
        <v>135.92415448655117</v>
      </c>
    </row>
    <row r="11154" spans="1:31" x14ac:dyDescent="0.3">
      <c r="A11154">
        <v>2708091</v>
      </c>
      <c r="B11154">
        <v>1</v>
      </c>
      <c r="C11154" t="s">
        <v>80</v>
      </c>
      <c r="D11154" t="s">
        <v>95</v>
      </c>
      <c r="E11154" t="s">
        <v>156</v>
      </c>
      <c r="F11154" t="s">
        <v>13871</v>
      </c>
      <c r="G11154" t="s">
        <v>185</v>
      </c>
      <c r="H11154" t="s">
        <v>153</v>
      </c>
      <c r="I11154" t="s">
        <v>136</v>
      </c>
      <c r="J11154" t="s">
        <v>137</v>
      </c>
      <c r="K11154" t="s">
        <v>138</v>
      </c>
      <c r="L11154" t="s">
        <v>30084</v>
      </c>
      <c r="M11154" t="s">
        <v>30085</v>
      </c>
      <c r="N11154">
        <v>3.4375</v>
      </c>
      <c r="O11154">
        <v>4</v>
      </c>
      <c r="P11154">
        <v>433</v>
      </c>
      <c r="Q11154">
        <v>4</v>
      </c>
      <c r="R11154">
        <v>31</v>
      </c>
      <c r="S11154">
        <v>10</v>
      </c>
      <c r="T11154">
        <v>74</v>
      </c>
      <c r="U11154">
        <v>0</v>
      </c>
      <c r="V11154">
        <v>1</v>
      </c>
      <c r="W11154">
        <v>45.331371439309642</v>
      </c>
      <c r="X11154">
        <v>325.95545884776936</v>
      </c>
      <c r="Y11154">
        <v>52.960286922406198</v>
      </c>
      <c r="Z11154">
        <v>38.144316040931649</v>
      </c>
      <c r="AA11154">
        <v>285.67432583975921</v>
      </c>
      <c r="AB11154">
        <v>170.8256945174783</v>
      </c>
      <c r="AC11154">
        <v>0</v>
      </c>
      <c r="AD11154">
        <v>15.869795410721414</v>
      </c>
      <c r="AE11154">
        <v>934.76124901837568</v>
      </c>
    </row>
    <row r="11155" spans="1:31" x14ac:dyDescent="0.3">
      <c r="A11155">
        <v>2707848</v>
      </c>
      <c r="B11155">
        <v>1</v>
      </c>
      <c r="C11155" t="s">
        <v>80</v>
      </c>
      <c r="D11155" t="s">
        <v>95</v>
      </c>
      <c r="E11155" t="s">
        <v>132</v>
      </c>
      <c r="F11155" t="s">
        <v>3717</v>
      </c>
      <c r="G11155" t="s">
        <v>134</v>
      </c>
      <c r="H11155" t="s">
        <v>135</v>
      </c>
      <c r="I11155" t="s">
        <v>136</v>
      </c>
      <c r="J11155" t="s">
        <v>137</v>
      </c>
      <c r="K11155" t="s">
        <v>138</v>
      </c>
      <c r="L11155" t="s">
        <v>30086</v>
      </c>
      <c r="M11155" t="s">
        <v>30087</v>
      </c>
      <c r="N11155">
        <v>1.4969444439999999</v>
      </c>
      <c r="O11155">
        <v>0</v>
      </c>
      <c r="P11155">
        <v>120</v>
      </c>
      <c r="Q11155">
        <v>0</v>
      </c>
      <c r="R11155">
        <v>3</v>
      </c>
      <c r="S11155">
        <v>0</v>
      </c>
      <c r="T11155">
        <v>7</v>
      </c>
      <c r="U11155">
        <v>0</v>
      </c>
      <c r="V11155">
        <v>0</v>
      </c>
      <c r="W11155">
        <v>0</v>
      </c>
      <c r="X11155">
        <v>7.5403968385125637</v>
      </c>
      <c r="Y11155">
        <v>0</v>
      </c>
      <c r="Z11155">
        <v>1.4403368567517301</v>
      </c>
      <c r="AA11155">
        <v>0</v>
      </c>
      <c r="AB11155">
        <v>0.90644562942016516</v>
      </c>
      <c r="AC11155">
        <v>0</v>
      </c>
      <c r="AD11155">
        <v>0</v>
      </c>
      <c r="AE11155">
        <v>9.8871793246844586</v>
      </c>
    </row>
    <row r="11156" spans="1:31" x14ac:dyDescent="0.3">
      <c r="A11156">
        <v>2707550</v>
      </c>
      <c r="B11156">
        <v>1</v>
      </c>
      <c r="C11156" t="s">
        <v>81</v>
      </c>
      <c r="D11156" t="s">
        <v>113</v>
      </c>
      <c r="E11156" t="s">
        <v>156</v>
      </c>
      <c r="F11156" t="s">
        <v>4167</v>
      </c>
      <c r="G11156" t="s">
        <v>152</v>
      </c>
      <c r="H11156" t="s">
        <v>153</v>
      </c>
      <c r="I11156" t="s">
        <v>136</v>
      </c>
      <c r="J11156" t="s">
        <v>137</v>
      </c>
      <c r="K11156" t="s">
        <v>138</v>
      </c>
      <c r="L11156" t="s">
        <v>30088</v>
      </c>
      <c r="M11156" t="s">
        <v>30089</v>
      </c>
      <c r="N11156">
        <v>0.29166666600000002</v>
      </c>
      <c r="O11156">
        <v>1</v>
      </c>
      <c r="P11156">
        <v>126</v>
      </c>
      <c r="Q11156">
        <v>3</v>
      </c>
      <c r="R11156">
        <v>3</v>
      </c>
      <c r="S11156">
        <v>1</v>
      </c>
      <c r="T11156">
        <v>4</v>
      </c>
      <c r="U11156">
        <v>0</v>
      </c>
      <c r="V11156">
        <v>0</v>
      </c>
      <c r="W11156">
        <v>1.9442823406300003</v>
      </c>
      <c r="X11156">
        <v>3.1317162674271248</v>
      </c>
      <c r="Y11156">
        <v>3.8139162293907507</v>
      </c>
      <c r="Z11156">
        <v>0.32529485711100004</v>
      </c>
      <c r="AA11156">
        <v>0.39108096031200007</v>
      </c>
      <c r="AB11156">
        <v>0.47582839762500007</v>
      </c>
      <c r="AC11156">
        <v>0</v>
      </c>
      <c r="AD11156">
        <v>0</v>
      </c>
      <c r="AE11156">
        <v>10.082119052495875</v>
      </c>
    </row>
    <row r="11157" spans="1:31" x14ac:dyDescent="0.3">
      <c r="A11157">
        <v>2716079</v>
      </c>
      <c r="B11157">
        <v>3</v>
      </c>
      <c r="C11157" t="s">
        <v>80</v>
      </c>
      <c r="D11157" t="s">
        <v>110</v>
      </c>
      <c r="E11157" t="s">
        <v>156</v>
      </c>
      <c r="F11157" t="s">
        <v>30090</v>
      </c>
      <c r="G11157" t="s">
        <v>152</v>
      </c>
      <c r="H11157" t="s">
        <v>153</v>
      </c>
      <c r="I11157" t="s">
        <v>136</v>
      </c>
      <c r="J11157" t="s">
        <v>137</v>
      </c>
      <c r="K11157" t="s">
        <v>138</v>
      </c>
      <c r="L11157" t="s">
        <v>29696</v>
      </c>
      <c r="M11157" t="s">
        <v>29296</v>
      </c>
      <c r="N11157">
        <v>0.18333333299999999</v>
      </c>
      <c r="O11157">
        <v>0</v>
      </c>
      <c r="P11157">
        <v>14681</v>
      </c>
      <c r="Q11157">
        <v>0</v>
      </c>
      <c r="R11157">
        <v>0</v>
      </c>
      <c r="S11157">
        <v>1</v>
      </c>
      <c r="T11157">
        <v>920</v>
      </c>
      <c r="U11157">
        <v>0</v>
      </c>
      <c r="V11157">
        <v>2</v>
      </c>
      <c r="W11157">
        <v>0</v>
      </c>
      <c r="X11157">
        <v>724.31929186736818</v>
      </c>
      <c r="Y11157">
        <v>0</v>
      </c>
      <c r="Z11157">
        <v>0</v>
      </c>
      <c r="AA11157">
        <v>213.16844782463997</v>
      </c>
      <c r="AB11157">
        <v>111.84333443454415</v>
      </c>
      <c r="AC11157">
        <v>0</v>
      </c>
      <c r="AD11157">
        <v>0.7850743855531499</v>
      </c>
      <c r="AE11157">
        <v>1050.1161485121054</v>
      </c>
    </row>
    <row r="11158" spans="1:31" x14ac:dyDescent="0.3">
      <c r="A11158">
        <v>2707450</v>
      </c>
      <c r="B11158">
        <v>1</v>
      </c>
      <c r="C11158" t="s">
        <v>80</v>
      </c>
      <c r="D11158" t="s">
        <v>90</v>
      </c>
      <c r="E11158" t="s">
        <v>145</v>
      </c>
      <c r="F11158" t="s">
        <v>29001</v>
      </c>
      <c r="G11158" t="s">
        <v>147</v>
      </c>
      <c r="H11158" t="s">
        <v>135</v>
      </c>
      <c r="I11158" t="s">
        <v>136</v>
      </c>
      <c r="J11158" t="s">
        <v>137</v>
      </c>
      <c r="K11158" t="s">
        <v>138</v>
      </c>
      <c r="L11158" t="s">
        <v>30091</v>
      </c>
      <c r="M11158" t="s">
        <v>30092</v>
      </c>
      <c r="N11158">
        <v>1.1425000000000001</v>
      </c>
      <c r="O11158">
        <v>0</v>
      </c>
      <c r="P11158">
        <v>6</v>
      </c>
      <c r="Q11158">
        <v>0</v>
      </c>
      <c r="R11158">
        <v>0</v>
      </c>
      <c r="S11158">
        <v>0</v>
      </c>
      <c r="T11158">
        <v>0</v>
      </c>
      <c r="U11158">
        <v>0</v>
      </c>
      <c r="V11158">
        <v>0</v>
      </c>
      <c r="W11158">
        <v>0</v>
      </c>
      <c r="X11158">
        <v>0.70186786599556505</v>
      </c>
      <c r="Y11158">
        <v>0</v>
      </c>
      <c r="Z11158">
        <v>0</v>
      </c>
      <c r="AA11158">
        <v>0</v>
      </c>
      <c r="AB11158">
        <v>0</v>
      </c>
      <c r="AC11158">
        <v>0</v>
      </c>
      <c r="AD11158">
        <v>0</v>
      </c>
      <c r="AE11158">
        <v>0.70186786599556505</v>
      </c>
    </row>
    <row r="11159" spans="1:31" x14ac:dyDescent="0.3">
      <c r="A11159">
        <v>2708598</v>
      </c>
      <c r="B11159">
        <v>1</v>
      </c>
      <c r="C11159" t="s">
        <v>80</v>
      </c>
      <c r="D11159" t="s">
        <v>92</v>
      </c>
      <c r="E11159" t="s">
        <v>150</v>
      </c>
      <c r="F11159" t="s">
        <v>30093</v>
      </c>
      <c r="G11159" t="s">
        <v>152</v>
      </c>
      <c r="H11159" t="s">
        <v>153</v>
      </c>
      <c r="I11159" t="s">
        <v>136</v>
      </c>
      <c r="J11159" t="s">
        <v>137</v>
      </c>
      <c r="K11159" t="s">
        <v>138</v>
      </c>
      <c r="L11159" t="s">
        <v>30094</v>
      </c>
      <c r="M11159" t="s">
        <v>29093</v>
      </c>
      <c r="N11159">
        <v>7.0277777E-2</v>
      </c>
      <c r="O11159">
        <v>0</v>
      </c>
      <c r="P11159">
        <v>3527</v>
      </c>
      <c r="Q11159">
        <v>0</v>
      </c>
      <c r="R11159">
        <v>7</v>
      </c>
      <c r="S11159">
        <v>19</v>
      </c>
      <c r="T11159">
        <v>636</v>
      </c>
      <c r="U11159">
        <v>1</v>
      </c>
      <c r="V11159">
        <v>0</v>
      </c>
      <c r="W11159">
        <v>0</v>
      </c>
      <c r="X11159">
        <v>45.63500894069265</v>
      </c>
      <c r="Y11159">
        <v>0</v>
      </c>
      <c r="Z11159">
        <v>1.486015131535E-2</v>
      </c>
      <c r="AA11159">
        <v>1.3446100251936</v>
      </c>
      <c r="AB11159">
        <v>26.580327659046056</v>
      </c>
      <c r="AC11159">
        <v>0.61378274033449998</v>
      </c>
      <c r="AD11159">
        <v>0</v>
      </c>
      <c r="AE11159">
        <v>74.188589516582155</v>
      </c>
    </row>
    <row r="11160" spans="1:31" x14ac:dyDescent="0.3">
      <c r="A11160">
        <v>2708289</v>
      </c>
      <c r="B11160">
        <v>1</v>
      </c>
      <c r="C11160" t="s">
        <v>81</v>
      </c>
      <c r="D11160" t="s">
        <v>127</v>
      </c>
      <c r="E11160" t="s">
        <v>213</v>
      </c>
      <c r="F11160" t="s">
        <v>1329</v>
      </c>
      <c r="G11160" t="s">
        <v>152</v>
      </c>
      <c r="H11160" t="s">
        <v>153</v>
      </c>
      <c r="I11160" t="s">
        <v>136</v>
      </c>
      <c r="J11160" t="s">
        <v>137</v>
      </c>
      <c r="K11160" t="s">
        <v>138</v>
      </c>
      <c r="L11160" t="s">
        <v>30095</v>
      </c>
      <c r="M11160" t="s">
        <v>30096</v>
      </c>
      <c r="N11160">
        <v>0.36138888800000002</v>
      </c>
      <c r="O11160">
        <v>4</v>
      </c>
      <c r="P11160">
        <v>87</v>
      </c>
      <c r="Q11160">
        <v>100</v>
      </c>
      <c r="R11160">
        <v>100</v>
      </c>
      <c r="S11160">
        <v>2</v>
      </c>
      <c r="T11160">
        <v>9</v>
      </c>
      <c r="U11160">
        <v>0</v>
      </c>
      <c r="V11160">
        <v>0</v>
      </c>
      <c r="W11160">
        <v>9.903143914333333E-2</v>
      </c>
      <c r="X11160">
        <v>4.0868637344731695</v>
      </c>
      <c r="Y11160">
        <v>0.47835420558034414</v>
      </c>
      <c r="Z11160">
        <v>1.8751172105863201</v>
      </c>
      <c r="AA11160">
        <v>3.0219362088089592</v>
      </c>
      <c r="AB11160">
        <v>0.81637140556307497</v>
      </c>
      <c r="AC11160">
        <v>0</v>
      </c>
      <c r="AD11160">
        <v>0</v>
      </c>
      <c r="AE11160">
        <v>10.377674204155202</v>
      </c>
    </row>
    <row r="11161" spans="1:31" x14ac:dyDescent="0.3">
      <c r="A11161">
        <v>2708621</v>
      </c>
      <c r="B11161">
        <v>1</v>
      </c>
      <c r="C11161" t="s">
        <v>81</v>
      </c>
      <c r="D11161" t="s">
        <v>127</v>
      </c>
      <c r="E11161" t="s">
        <v>161</v>
      </c>
      <c r="F11161" t="s">
        <v>30097</v>
      </c>
      <c r="G11161" t="s">
        <v>163</v>
      </c>
      <c r="H11161" t="s">
        <v>135</v>
      </c>
      <c r="I11161" t="s">
        <v>136</v>
      </c>
      <c r="J11161" t="s">
        <v>137</v>
      </c>
      <c r="K11161" t="s">
        <v>138</v>
      </c>
      <c r="L11161" t="s">
        <v>29685</v>
      </c>
      <c r="M11161" t="s">
        <v>30098</v>
      </c>
      <c r="N11161">
        <v>2.4594444439999998</v>
      </c>
      <c r="O11161">
        <v>0</v>
      </c>
      <c r="P11161">
        <v>146</v>
      </c>
      <c r="Q11161">
        <v>0</v>
      </c>
      <c r="R11161">
        <v>0</v>
      </c>
      <c r="S11161">
        <v>0</v>
      </c>
      <c r="T11161">
        <v>4</v>
      </c>
      <c r="U11161">
        <v>0</v>
      </c>
      <c r="V11161">
        <v>0</v>
      </c>
      <c r="W11161">
        <v>0</v>
      </c>
      <c r="X11161">
        <v>67.186020406768705</v>
      </c>
      <c r="Y11161">
        <v>0</v>
      </c>
      <c r="Z11161">
        <v>0</v>
      </c>
      <c r="AA11161">
        <v>0</v>
      </c>
      <c r="AB11161">
        <v>1.4827433980416331</v>
      </c>
      <c r="AC11161">
        <v>0</v>
      </c>
      <c r="AD11161">
        <v>0</v>
      </c>
      <c r="AE11161">
        <v>68.668763804810339</v>
      </c>
    </row>
    <row r="11162" spans="1:31" x14ac:dyDescent="0.3">
      <c r="A11162">
        <v>2708644</v>
      </c>
      <c r="B11162">
        <v>1</v>
      </c>
      <c r="C11162" t="s">
        <v>80</v>
      </c>
      <c r="D11162" t="s">
        <v>107</v>
      </c>
      <c r="E11162" t="s">
        <v>156</v>
      </c>
      <c r="F11162" t="s">
        <v>30099</v>
      </c>
      <c r="G11162" t="s">
        <v>185</v>
      </c>
      <c r="H11162" t="s">
        <v>153</v>
      </c>
      <c r="I11162" t="s">
        <v>136</v>
      </c>
      <c r="J11162" t="s">
        <v>137</v>
      </c>
      <c r="K11162" t="s">
        <v>138</v>
      </c>
      <c r="L11162" t="s">
        <v>30100</v>
      </c>
      <c r="M11162" t="s">
        <v>30101</v>
      </c>
      <c r="N11162">
        <v>3.4655555549999999</v>
      </c>
      <c r="O11162">
        <v>0</v>
      </c>
      <c r="P11162">
        <v>143</v>
      </c>
      <c r="Q11162">
        <v>0</v>
      </c>
      <c r="R11162">
        <v>0</v>
      </c>
      <c r="S11162">
        <v>0</v>
      </c>
      <c r="T11162">
        <v>1</v>
      </c>
      <c r="U11162">
        <v>0</v>
      </c>
      <c r="V11162">
        <v>0</v>
      </c>
      <c r="W11162">
        <v>0</v>
      </c>
      <c r="X11162">
        <v>33.556293307451682</v>
      </c>
      <c r="Y11162">
        <v>0</v>
      </c>
      <c r="Z11162">
        <v>0</v>
      </c>
      <c r="AA11162">
        <v>0</v>
      </c>
      <c r="AB11162">
        <v>0</v>
      </c>
      <c r="AC11162">
        <v>0</v>
      </c>
      <c r="AD11162">
        <v>0</v>
      </c>
      <c r="AE11162">
        <v>33.556293307451682</v>
      </c>
    </row>
    <row r="11163" spans="1:31" x14ac:dyDescent="0.3">
      <c r="A11163">
        <v>2708126</v>
      </c>
      <c r="B11163">
        <v>1</v>
      </c>
      <c r="C11163" t="s">
        <v>80</v>
      </c>
      <c r="D11163" t="s">
        <v>90</v>
      </c>
      <c r="E11163" t="s">
        <v>200</v>
      </c>
      <c r="F11163" t="s">
        <v>30102</v>
      </c>
      <c r="G11163" t="s">
        <v>158</v>
      </c>
      <c r="H11163" t="s">
        <v>135</v>
      </c>
      <c r="I11163" t="s">
        <v>136</v>
      </c>
      <c r="J11163" t="s">
        <v>3</v>
      </c>
      <c r="K11163" t="s">
        <v>138</v>
      </c>
      <c r="L11163" t="s">
        <v>30103</v>
      </c>
      <c r="M11163" t="s">
        <v>30104</v>
      </c>
      <c r="N11163">
        <v>1.1944444439999999</v>
      </c>
      <c r="O11163">
        <v>0</v>
      </c>
      <c r="P11163">
        <v>40</v>
      </c>
      <c r="Q11163">
        <v>0</v>
      </c>
      <c r="R11163">
        <v>0</v>
      </c>
      <c r="S11163">
        <v>0</v>
      </c>
      <c r="T11163">
        <v>16</v>
      </c>
      <c r="U11163">
        <v>0</v>
      </c>
      <c r="V11163">
        <v>0</v>
      </c>
      <c r="W11163">
        <v>0</v>
      </c>
      <c r="X11163">
        <v>12.545632715129896</v>
      </c>
      <c r="Y11163">
        <v>0</v>
      </c>
      <c r="Z11163">
        <v>0</v>
      </c>
      <c r="AA11163">
        <v>0</v>
      </c>
      <c r="AB11163">
        <v>9.5458767549498837</v>
      </c>
      <c r="AC11163">
        <v>0</v>
      </c>
      <c r="AD11163">
        <v>0</v>
      </c>
      <c r="AE11163">
        <v>22.091509470079778</v>
      </c>
    </row>
    <row r="11164" spans="1:31" x14ac:dyDescent="0.3">
      <c r="A11164">
        <v>2708667</v>
      </c>
      <c r="B11164">
        <v>1</v>
      </c>
      <c r="C11164" t="s">
        <v>80</v>
      </c>
      <c r="D11164" t="s">
        <v>84</v>
      </c>
      <c r="E11164" t="s">
        <v>161</v>
      </c>
      <c r="F11164" t="s">
        <v>30105</v>
      </c>
      <c r="G11164" t="s">
        <v>163</v>
      </c>
      <c r="H11164" t="s">
        <v>135</v>
      </c>
      <c r="I11164" t="s">
        <v>136</v>
      </c>
      <c r="J11164" t="s">
        <v>137</v>
      </c>
      <c r="K11164" t="s">
        <v>138</v>
      </c>
      <c r="L11164" t="s">
        <v>30106</v>
      </c>
      <c r="M11164" t="s">
        <v>30107</v>
      </c>
      <c r="N11164">
        <v>1.0772222220000001</v>
      </c>
      <c r="O11164">
        <v>0</v>
      </c>
      <c r="P11164">
        <v>0</v>
      </c>
      <c r="Q11164">
        <v>0</v>
      </c>
      <c r="R11164">
        <v>0</v>
      </c>
      <c r="S11164">
        <v>0</v>
      </c>
      <c r="T11164">
        <v>1</v>
      </c>
      <c r="U11164">
        <v>0</v>
      </c>
      <c r="V11164">
        <v>0</v>
      </c>
      <c r="W11164">
        <v>0</v>
      </c>
      <c r="X11164">
        <v>0</v>
      </c>
      <c r="Y11164">
        <v>0</v>
      </c>
      <c r="Z11164">
        <v>0</v>
      </c>
      <c r="AA11164">
        <v>0</v>
      </c>
      <c r="AB11164">
        <v>0</v>
      </c>
      <c r="AC11164">
        <v>0</v>
      </c>
      <c r="AD11164">
        <v>0</v>
      </c>
      <c r="AE11164">
        <v>0</v>
      </c>
    </row>
    <row r="11165" spans="1:31" x14ac:dyDescent="0.3">
      <c r="A11165">
        <v>2708272</v>
      </c>
      <c r="B11165">
        <v>1</v>
      </c>
      <c r="C11165" t="s">
        <v>80</v>
      </c>
      <c r="D11165" t="s">
        <v>97</v>
      </c>
      <c r="E11165" t="s">
        <v>161</v>
      </c>
      <c r="F11165" t="s">
        <v>30108</v>
      </c>
      <c r="G11165" t="s">
        <v>6360</v>
      </c>
      <c r="H11165" t="s">
        <v>135</v>
      </c>
      <c r="I11165" t="s">
        <v>136</v>
      </c>
      <c r="J11165" t="s">
        <v>137</v>
      </c>
      <c r="K11165" t="s">
        <v>138</v>
      </c>
      <c r="L11165" t="s">
        <v>30109</v>
      </c>
      <c r="M11165" t="s">
        <v>30110</v>
      </c>
      <c r="N11165">
        <v>1.7030555549999999</v>
      </c>
      <c r="O11165">
        <v>0</v>
      </c>
      <c r="P11165">
        <v>2</v>
      </c>
      <c r="Q11165">
        <v>0</v>
      </c>
      <c r="R11165">
        <v>2</v>
      </c>
      <c r="S11165">
        <v>0</v>
      </c>
      <c r="T11165">
        <v>0</v>
      </c>
      <c r="U11165">
        <v>0</v>
      </c>
      <c r="V11165">
        <v>0</v>
      </c>
      <c r="W11165">
        <v>0</v>
      </c>
      <c r="X11165">
        <v>0</v>
      </c>
      <c r="Y11165">
        <v>0</v>
      </c>
      <c r="Z11165">
        <v>0</v>
      </c>
      <c r="AA11165">
        <v>0</v>
      </c>
      <c r="AB11165">
        <v>0</v>
      </c>
      <c r="AC11165">
        <v>0</v>
      </c>
      <c r="AD11165">
        <v>0</v>
      </c>
      <c r="AE11165">
        <v>0</v>
      </c>
    </row>
    <row r="11166" spans="1:31" x14ac:dyDescent="0.3">
      <c r="A11166">
        <v>2708604</v>
      </c>
      <c r="B11166">
        <v>1</v>
      </c>
      <c r="C11166" t="s">
        <v>80</v>
      </c>
      <c r="D11166" t="s">
        <v>83</v>
      </c>
      <c r="E11166" t="s">
        <v>173</v>
      </c>
      <c r="F11166" t="s">
        <v>30111</v>
      </c>
      <c r="G11166" t="s">
        <v>152</v>
      </c>
      <c r="H11166" t="s">
        <v>153</v>
      </c>
      <c r="I11166" t="s">
        <v>136</v>
      </c>
      <c r="J11166" t="s">
        <v>137</v>
      </c>
      <c r="K11166" t="s">
        <v>138</v>
      </c>
      <c r="L11166" t="s">
        <v>30112</v>
      </c>
      <c r="M11166" t="s">
        <v>30113</v>
      </c>
      <c r="N11166">
        <v>0.272777777</v>
      </c>
      <c r="O11166">
        <v>24</v>
      </c>
      <c r="P11166">
        <v>2656</v>
      </c>
      <c r="Q11166">
        <v>15</v>
      </c>
      <c r="R11166">
        <v>343</v>
      </c>
      <c r="S11166">
        <v>54</v>
      </c>
      <c r="T11166">
        <v>435</v>
      </c>
      <c r="U11166">
        <v>3</v>
      </c>
      <c r="V11166">
        <v>1</v>
      </c>
      <c r="W11166">
        <v>2.9133877571292204</v>
      </c>
      <c r="X11166">
        <v>121.74324963385465</v>
      </c>
      <c r="Y11166">
        <v>7.247581798394533</v>
      </c>
      <c r="Z11166">
        <v>15.915315195040757</v>
      </c>
      <c r="AA11166">
        <v>56.662542461603593</v>
      </c>
      <c r="AB11166">
        <v>87.149672760818149</v>
      </c>
      <c r="AC11166">
        <v>23.702658339549487</v>
      </c>
      <c r="AD11166">
        <v>0.52418474567928008</v>
      </c>
      <c r="AE11166">
        <v>315.85859269206964</v>
      </c>
    </row>
    <row r="11167" spans="1:31" x14ac:dyDescent="0.3">
      <c r="A11167">
        <v>2708166</v>
      </c>
      <c r="B11167">
        <v>1</v>
      </c>
      <c r="C11167" t="s">
        <v>81</v>
      </c>
      <c r="D11167" t="s">
        <v>118</v>
      </c>
      <c r="E11167" t="s">
        <v>173</v>
      </c>
      <c r="F11167" t="s">
        <v>6880</v>
      </c>
      <c r="G11167" t="s">
        <v>152</v>
      </c>
      <c r="H11167" t="s">
        <v>153</v>
      </c>
      <c r="I11167" t="s">
        <v>136</v>
      </c>
      <c r="J11167" t="s">
        <v>137</v>
      </c>
      <c r="K11167" t="s">
        <v>138</v>
      </c>
      <c r="L11167" t="s">
        <v>30114</v>
      </c>
      <c r="M11167" t="s">
        <v>30115</v>
      </c>
      <c r="N11167">
        <v>0.85888888799999996</v>
      </c>
      <c r="O11167">
        <v>17</v>
      </c>
      <c r="P11167">
        <v>1157</v>
      </c>
      <c r="Q11167">
        <v>202</v>
      </c>
      <c r="R11167">
        <v>88</v>
      </c>
      <c r="S11167">
        <v>32</v>
      </c>
      <c r="T11167">
        <v>89</v>
      </c>
      <c r="U11167">
        <v>0</v>
      </c>
      <c r="V11167">
        <v>0</v>
      </c>
      <c r="W11167">
        <v>4.7192193564025153</v>
      </c>
      <c r="X11167">
        <v>172.14350376703069</v>
      </c>
      <c r="Y11167">
        <v>369.06181320692554</v>
      </c>
      <c r="Z11167">
        <v>47.204738689580061</v>
      </c>
      <c r="AA11167">
        <v>65.937553930011703</v>
      </c>
      <c r="AB11167">
        <v>33.533395697043161</v>
      </c>
      <c r="AC11167">
        <v>0</v>
      </c>
      <c r="AD11167">
        <v>0</v>
      </c>
      <c r="AE11167">
        <v>692.60022464699364</v>
      </c>
    </row>
    <row r="11168" spans="1:31" x14ac:dyDescent="0.3">
      <c r="A11168">
        <v>2707974</v>
      </c>
      <c r="B11168">
        <v>1</v>
      </c>
      <c r="C11168" t="s">
        <v>81</v>
      </c>
      <c r="D11168" t="s">
        <v>115</v>
      </c>
      <c r="E11168" t="s">
        <v>161</v>
      </c>
      <c r="F11168" t="s">
        <v>30116</v>
      </c>
      <c r="G11168" t="s">
        <v>163</v>
      </c>
      <c r="H11168" t="s">
        <v>135</v>
      </c>
      <c r="I11168" t="s">
        <v>136</v>
      </c>
      <c r="J11168" t="s">
        <v>137</v>
      </c>
      <c r="K11168" t="s">
        <v>138</v>
      </c>
      <c r="L11168" t="s">
        <v>30117</v>
      </c>
      <c r="M11168" t="s">
        <v>30118</v>
      </c>
      <c r="N11168">
        <v>3.6191666659999999</v>
      </c>
      <c r="O11168">
        <v>0</v>
      </c>
      <c r="P11168">
        <v>17</v>
      </c>
      <c r="Q11168">
        <v>0</v>
      </c>
      <c r="R11168">
        <v>0</v>
      </c>
      <c r="S11168">
        <v>0</v>
      </c>
      <c r="T11168">
        <v>0</v>
      </c>
      <c r="U11168">
        <v>0</v>
      </c>
      <c r="V11168">
        <v>0</v>
      </c>
      <c r="W11168">
        <v>0</v>
      </c>
      <c r="X11168">
        <v>0.74697630238333335</v>
      </c>
      <c r="Y11168">
        <v>0</v>
      </c>
      <c r="Z11168">
        <v>0</v>
      </c>
      <c r="AA11168">
        <v>0</v>
      </c>
      <c r="AB11168">
        <v>0</v>
      </c>
      <c r="AC11168">
        <v>0</v>
      </c>
      <c r="AD11168">
        <v>0</v>
      </c>
      <c r="AE11168">
        <v>0.74697630238333335</v>
      </c>
    </row>
    <row r="11169" spans="1:31" x14ac:dyDescent="0.3">
      <c r="A11169">
        <v>2708057</v>
      </c>
      <c r="B11169">
        <v>1</v>
      </c>
      <c r="C11169" t="s">
        <v>80</v>
      </c>
      <c r="D11169" t="s">
        <v>99</v>
      </c>
      <c r="E11169" t="s">
        <v>161</v>
      </c>
      <c r="F11169" t="s">
        <v>2245</v>
      </c>
      <c r="G11169" t="s">
        <v>163</v>
      </c>
      <c r="H11169" t="s">
        <v>135</v>
      </c>
      <c r="I11169" t="s">
        <v>136</v>
      </c>
      <c r="J11169" t="s">
        <v>137</v>
      </c>
      <c r="K11169" t="s">
        <v>138</v>
      </c>
      <c r="L11169" t="s">
        <v>30119</v>
      </c>
      <c r="M11169" t="s">
        <v>30120</v>
      </c>
      <c r="N11169">
        <v>3.193333333</v>
      </c>
      <c r="O11169">
        <v>0</v>
      </c>
      <c r="P11169">
        <v>18</v>
      </c>
      <c r="Q11169">
        <v>0</v>
      </c>
      <c r="R11169">
        <v>0</v>
      </c>
      <c r="S11169">
        <v>0</v>
      </c>
      <c r="T11169">
        <v>0</v>
      </c>
      <c r="U11169">
        <v>0</v>
      </c>
      <c r="V11169">
        <v>1</v>
      </c>
      <c r="W11169">
        <v>0</v>
      </c>
      <c r="X11169">
        <v>9.6328523259435617</v>
      </c>
      <c r="Y11169">
        <v>0</v>
      </c>
      <c r="Z11169">
        <v>0</v>
      </c>
      <c r="AA11169">
        <v>0</v>
      </c>
      <c r="AB11169">
        <v>0</v>
      </c>
      <c r="AC11169">
        <v>0</v>
      </c>
      <c r="AD11169">
        <v>4.3853694238438701</v>
      </c>
      <c r="AE11169">
        <v>14.018221749787433</v>
      </c>
    </row>
    <row r="11170" spans="1:31" x14ac:dyDescent="0.3">
      <c r="A11170">
        <v>2708661</v>
      </c>
      <c r="B11170">
        <v>1</v>
      </c>
      <c r="C11170" t="s">
        <v>80</v>
      </c>
      <c r="D11170" t="s">
        <v>100</v>
      </c>
      <c r="E11170" t="s">
        <v>150</v>
      </c>
      <c r="F11170" t="s">
        <v>30121</v>
      </c>
      <c r="G11170" t="s">
        <v>152</v>
      </c>
      <c r="H11170" t="s">
        <v>153</v>
      </c>
      <c r="I11170" t="s">
        <v>136</v>
      </c>
      <c r="J11170" t="s">
        <v>137</v>
      </c>
      <c r="K11170" t="s">
        <v>138</v>
      </c>
      <c r="L11170" t="s">
        <v>30122</v>
      </c>
      <c r="M11170" t="s">
        <v>30123</v>
      </c>
      <c r="N11170">
        <v>1.2227777769999999</v>
      </c>
      <c r="O11170">
        <v>4</v>
      </c>
      <c r="P11170">
        <v>9031</v>
      </c>
      <c r="Q11170">
        <v>4</v>
      </c>
      <c r="R11170">
        <v>83</v>
      </c>
      <c r="S11170">
        <v>10</v>
      </c>
      <c r="T11170">
        <v>666</v>
      </c>
      <c r="U11170">
        <v>0</v>
      </c>
      <c r="V11170">
        <v>0</v>
      </c>
      <c r="W11170">
        <v>23.392001943278341</v>
      </c>
      <c r="X11170">
        <v>1095.2469637910883</v>
      </c>
      <c r="Y11170">
        <v>8.8207815252547341</v>
      </c>
      <c r="Z11170">
        <v>21.134161673262014</v>
      </c>
      <c r="AA11170">
        <v>129.02323613002557</v>
      </c>
      <c r="AB11170">
        <v>349.11859455366954</v>
      </c>
      <c r="AC11170">
        <v>0</v>
      </c>
      <c r="AD11170">
        <v>0</v>
      </c>
      <c r="AE11170">
        <v>1626.7357396165785</v>
      </c>
    </row>
    <row r="11171" spans="1:31" x14ac:dyDescent="0.3">
      <c r="A11171">
        <v>2708120</v>
      </c>
      <c r="B11171">
        <v>1</v>
      </c>
      <c r="C11171" t="s">
        <v>80</v>
      </c>
      <c r="D11171" t="s">
        <v>95</v>
      </c>
      <c r="E11171" t="s">
        <v>156</v>
      </c>
      <c r="F11171" t="s">
        <v>30124</v>
      </c>
      <c r="G11171" t="s">
        <v>185</v>
      </c>
      <c r="H11171" t="s">
        <v>153</v>
      </c>
      <c r="I11171" t="s">
        <v>136</v>
      </c>
      <c r="J11171" t="s">
        <v>137</v>
      </c>
      <c r="K11171" t="s">
        <v>138</v>
      </c>
      <c r="L11171" t="s">
        <v>30125</v>
      </c>
      <c r="M11171" t="s">
        <v>30126</v>
      </c>
      <c r="N11171">
        <v>0.95694444400000001</v>
      </c>
      <c r="O11171">
        <v>0</v>
      </c>
      <c r="P11171">
        <v>17</v>
      </c>
      <c r="Q11171">
        <v>0</v>
      </c>
      <c r="R11171">
        <v>3</v>
      </c>
      <c r="S11171">
        <v>0</v>
      </c>
      <c r="T11171">
        <v>2</v>
      </c>
      <c r="U11171">
        <v>1</v>
      </c>
      <c r="V11171">
        <v>0</v>
      </c>
      <c r="W11171">
        <v>0</v>
      </c>
      <c r="X11171">
        <v>0.97707590447611692</v>
      </c>
      <c r="Y11171">
        <v>0</v>
      </c>
      <c r="Z11171">
        <v>0</v>
      </c>
      <c r="AA11171">
        <v>0</v>
      </c>
      <c r="AB11171">
        <v>0</v>
      </c>
      <c r="AC11171">
        <v>179.47503091840912</v>
      </c>
      <c r="AD11171">
        <v>0</v>
      </c>
      <c r="AE11171">
        <v>180.45210682288524</v>
      </c>
    </row>
    <row r="11172" spans="1:31" x14ac:dyDescent="0.3">
      <c r="A11172">
        <v>2707771</v>
      </c>
      <c r="B11172">
        <v>1</v>
      </c>
      <c r="C11172" t="s">
        <v>81</v>
      </c>
      <c r="D11172" t="s">
        <v>122</v>
      </c>
      <c r="E11172" t="s">
        <v>145</v>
      </c>
      <c r="F11172" t="s">
        <v>30127</v>
      </c>
      <c r="G11172" t="s">
        <v>158</v>
      </c>
      <c r="H11172" t="s">
        <v>135</v>
      </c>
      <c r="I11172" t="s">
        <v>136</v>
      </c>
      <c r="J11172" t="s">
        <v>3</v>
      </c>
      <c r="K11172" t="s">
        <v>138</v>
      </c>
      <c r="L11172" t="s">
        <v>30128</v>
      </c>
      <c r="M11172" t="s">
        <v>30129</v>
      </c>
      <c r="N11172">
        <v>1.5333333330000001</v>
      </c>
      <c r="O11172">
        <v>0</v>
      </c>
      <c r="P11172">
        <v>1</v>
      </c>
      <c r="Q11172">
        <v>0</v>
      </c>
      <c r="R11172">
        <v>0</v>
      </c>
      <c r="S11172">
        <v>0</v>
      </c>
      <c r="T11172">
        <v>0</v>
      </c>
      <c r="U11172">
        <v>0</v>
      </c>
      <c r="V11172">
        <v>0</v>
      </c>
      <c r="W11172">
        <v>0</v>
      </c>
      <c r="X11172">
        <v>0</v>
      </c>
      <c r="Y11172">
        <v>0</v>
      </c>
      <c r="Z11172">
        <v>0</v>
      </c>
      <c r="AA11172">
        <v>0</v>
      </c>
      <c r="AB11172">
        <v>0</v>
      </c>
      <c r="AC11172">
        <v>0</v>
      </c>
      <c r="AD11172">
        <v>0</v>
      </c>
      <c r="AE11172">
        <v>0</v>
      </c>
    </row>
    <row r="11173" spans="1:31" x14ac:dyDescent="0.3">
      <c r="A11173">
        <v>2707871</v>
      </c>
      <c r="B11173">
        <v>1</v>
      </c>
      <c r="C11173" t="s">
        <v>80</v>
      </c>
      <c r="D11173" t="s">
        <v>92</v>
      </c>
      <c r="E11173" t="s">
        <v>132</v>
      </c>
      <c r="F11173" t="s">
        <v>30130</v>
      </c>
      <c r="G11173" t="s">
        <v>134</v>
      </c>
      <c r="H11173" t="s">
        <v>135</v>
      </c>
      <c r="I11173" t="s">
        <v>136</v>
      </c>
      <c r="J11173" t="s">
        <v>137</v>
      </c>
      <c r="K11173" t="s">
        <v>138</v>
      </c>
      <c r="L11173" t="s">
        <v>30131</v>
      </c>
      <c r="M11173" t="s">
        <v>30132</v>
      </c>
      <c r="N11173">
        <v>7.903888888</v>
      </c>
      <c r="O11173">
        <v>0</v>
      </c>
      <c r="P11173">
        <v>399</v>
      </c>
      <c r="Q11173">
        <v>0</v>
      </c>
      <c r="R11173">
        <v>0</v>
      </c>
      <c r="S11173">
        <v>0</v>
      </c>
      <c r="T11173">
        <v>211</v>
      </c>
      <c r="U11173">
        <v>0</v>
      </c>
      <c r="V11173">
        <v>0</v>
      </c>
      <c r="W11173">
        <v>0</v>
      </c>
      <c r="X11173">
        <v>577.96597640938285</v>
      </c>
      <c r="Y11173">
        <v>0</v>
      </c>
      <c r="Z11173">
        <v>0</v>
      </c>
      <c r="AA11173">
        <v>0</v>
      </c>
      <c r="AB11173">
        <v>1155.9774745787186</v>
      </c>
      <c r="AC11173">
        <v>0</v>
      </c>
      <c r="AD11173">
        <v>0</v>
      </c>
      <c r="AE11173">
        <v>1733.9434509881014</v>
      </c>
    </row>
    <row r="11174" spans="1:31" x14ac:dyDescent="0.3">
      <c r="A11174">
        <v>2708558</v>
      </c>
      <c r="B11174">
        <v>1</v>
      </c>
      <c r="C11174" t="s">
        <v>80</v>
      </c>
      <c r="D11174" t="s">
        <v>97</v>
      </c>
      <c r="E11174" t="s">
        <v>150</v>
      </c>
      <c r="F11174" t="s">
        <v>3158</v>
      </c>
      <c r="G11174" t="s">
        <v>152</v>
      </c>
      <c r="H11174" t="s">
        <v>153</v>
      </c>
      <c r="I11174" t="s">
        <v>136</v>
      </c>
      <c r="J11174" t="s">
        <v>137</v>
      </c>
      <c r="K11174" t="s">
        <v>138</v>
      </c>
      <c r="L11174" t="s">
        <v>30133</v>
      </c>
      <c r="M11174" t="s">
        <v>30134</v>
      </c>
      <c r="N11174">
        <v>1.363611111</v>
      </c>
      <c r="O11174">
        <v>8</v>
      </c>
      <c r="P11174">
        <v>1184</v>
      </c>
      <c r="Q11174">
        <v>13</v>
      </c>
      <c r="R11174">
        <v>426</v>
      </c>
      <c r="S11174">
        <v>29</v>
      </c>
      <c r="T11174">
        <v>260</v>
      </c>
      <c r="U11174">
        <v>2</v>
      </c>
      <c r="V11174">
        <v>2</v>
      </c>
      <c r="W11174">
        <v>133.90412687621534</v>
      </c>
      <c r="X11174">
        <v>589.58799127306224</v>
      </c>
      <c r="Y11174">
        <v>51.233418092100386</v>
      </c>
      <c r="Z11174">
        <v>143.10965464085436</v>
      </c>
      <c r="AA11174">
        <v>122.44880073112799</v>
      </c>
      <c r="AB11174">
        <v>204.22955858080144</v>
      </c>
      <c r="AC11174">
        <v>42.029160789323996</v>
      </c>
      <c r="AD11174">
        <v>1.4729700735587252</v>
      </c>
      <c r="AE11174">
        <v>1288.0156810570445</v>
      </c>
    </row>
    <row r="11175" spans="1:31" x14ac:dyDescent="0.3">
      <c r="A11175">
        <v>2708312</v>
      </c>
      <c r="B11175">
        <v>1</v>
      </c>
      <c r="C11175" t="s">
        <v>80</v>
      </c>
      <c r="D11175" t="s">
        <v>93</v>
      </c>
      <c r="E11175" t="s">
        <v>161</v>
      </c>
      <c r="F11175" t="s">
        <v>30135</v>
      </c>
      <c r="G11175" t="s">
        <v>163</v>
      </c>
      <c r="H11175" t="s">
        <v>135</v>
      </c>
      <c r="I11175" t="s">
        <v>136</v>
      </c>
      <c r="J11175" t="s">
        <v>137</v>
      </c>
      <c r="K11175" t="s">
        <v>138</v>
      </c>
      <c r="L11175" t="s">
        <v>30136</v>
      </c>
      <c r="M11175" t="s">
        <v>30137</v>
      </c>
      <c r="N11175">
        <v>4.6786111110000004</v>
      </c>
      <c r="O11175">
        <v>0</v>
      </c>
      <c r="P11175">
        <v>0</v>
      </c>
      <c r="Q11175">
        <v>0</v>
      </c>
      <c r="R11175">
        <v>0</v>
      </c>
      <c r="S11175">
        <v>0</v>
      </c>
      <c r="T11175">
        <v>1</v>
      </c>
      <c r="U11175">
        <v>0</v>
      </c>
      <c r="V11175">
        <v>0</v>
      </c>
      <c r="W11175">
        <v>0</v>
      </c>
      <c r="X11175">
        <v>0</v>
      </c>
      <c r="Y11175">
        <v>0</v>
      </c>
      <c r="Z11175">
        <v>0</v>
      </c>
      <c r="AA11175">
        <v>0</v>
      </c>
      <c r="AB11175">
        <v>3.7226389137426548</v>
      </c>
      <c r="AC11175">
        <v>0</v>
      </c>
      <c r="AD11175">
        <v>0</v>
      </c>
      <c r="AE11175">
        <v>3.7226389137426548</v>
      </c>
    </row>
    <row r="11176" spans="1:31" x14ac:dyDescent="0.3">
      <c r="A11176">
        <v>2707917</v>
      </c>
      <c r="B11176">
        <v>1</v>
      </c>
      <c r="C11176" t="s">
        <v>80</v>
      </c>
      <c r="D11176" t="s">
        <v>105</v>
      </c>
      <c r="E11176" t="s">
        <v>213</v>
      </c>
      <c r="F11176" t="s">
        <v>10572</v>
      </c>
      <c r="G11176" t="s">
        <v>152</v>
      </c>
      <c r="H11176" t="s">
        <v>153</v>
      </c>
      <c r="I11176" t="s">
        <v>136</v>
      </c>
      <c r="J11176" t="s">
        <v>137</v>
      </c>
      <c r="K11176" t="s">
        <v>138</v>
      </c>
      <c r="L11176" t="s">
        <v>30138</v>
      </c>
      <c r="M11176" t="s">
        <v>30139</v>
      </c>
      <c r="N11176">
        <v>1.5361111110000001</v>
      </c>
      <c r="O11176">
        <v>2</v>
      </c>
      <c r="P11176">
        <v>2640</v>
      </c>
      <c r="Q11176">
        <v>4</v>
      </c>
      <c r="R11176">
        <v>336</v>
      </c>
      <c r="S11176">
        <v>41</v>
      </c>
      <c r="T11176">
        <v>382</v>
      </c>
      <c r="U11176">
        <v>7</v>
      </c>
      <c r="V11176">
        <v>2</v>
      </c>
      <c r="W11176">
        <v>1.2309591719600002</v>
      </c>
      <c r="X11176">
        <v>765.46744108977566</v>
      </c>
      <c r="Y11176">
        <v>3.2687758645998919</v>
      </c>
      <c r="Z11176">
        <v>174.20586909344999</v>
      </c>
      <c r="AA11176">
        <v>288.55334043463716</v>
      </c>
      <c r="AB11176">
        <v>488.92698836790436</v>
      </c>
      <c r="AC11176">
        <v>410.70479078858443</v>
      </c>
      <c r="AD11176">
        <v>4.113138177803668</v>
      </c>
      <c r="AE11176">
        <v>2136.4713029887153</v>
      </c>
    </row>
    <row r="11177" spans="1:31" x14ac:dyDescent="0.3">
      <c r="A11177">
        <v>2708458</v>
      </c>
      <c r="B11177">
        <v>1</v>
      </c>
      <c r="C11177" t="s">
        <v>81</v>
      </c>
      <c r="D11177" t="s">
        <v>122</v>
      </c>
      <c r="E11177" t="s">
        <v>150</v>
      </c>
      <c r="F11177" t="s">
        <v>11989</v>
      </c>
      <c r="G11177" t="s">
        <v>152</v>
      </c>
      <c r="H11177" t="s">
        <v>153</v>
      </c>
      <c r="I11177" t="s">
        <v>136</v>
      </c>
      <c r="J11177" t="s">
        <v>137</v>
      </c>
      <c r="K11177" t="s">
        <v>138</v>
      </c>
      <c r="L11177" t="s">
        <v>30140</v>
      </c>
      <c r="M11177" t="s">
        <v>30141</v>
      </c>
      <c r="N11177">
        <v>0.52083333300000001</v>
      </c>
      <c r="O11177">
        <v>2</v>
      </c>
      <c r="P11177">
        <v>153</v>
      </c>
      <c r="Q11177">
        <v>0</v>
      </c>
      <c r="R11177">
        <v>12</v>
      </c>
      <c r="S11177">
        <v>8</v>
      </c>
      <c r="T11177">
        <v>39</v>
      </c>
      <c r="U11177">
        <v>3</v>
      </c>
      <c r="V11177">
        <v>0</v>
      </c>
      <c r="W11177">
        <v>104.70847962096585</v>
      </c>
      <c r="X11177">
        <v>15.428116750290934</v>
      </c>
      <c r="Y11177">
        <v>0</v>
      </c>
      <c r="Z11177">
        <v>0.49904596379618327</v>
      </c>
      <c r="AA11177">
        <v>13.409432262015983</v>
      </c>
      <c r="AB11177">
        <v>15.895590617252408</v>
      </c>
      <c r="AC11177">
        <v>253.79396097520032</v>
      </c>
      <c r="AD11177">
        <v>0</v>
      </c>
      <c r="AE11177">
        <v>403.73462618952169</v>
      </c>
    </row>
    <row r="11178" spans="1:31" x14ac:dyDescent="0.3">
      <c r="A11178">
        <v>2707851</v>
      </c>
      <c r="B11178">
        <v>1</v>
      </c>
      <c r="C11178" t="s">
        <v>81</v>
      </c>
      <c r="D11178" t="s">
        <v>128</v>
      </c>
      <c r="E11178" t="s">
        <v>150</v>
      </c>
      <c r="F11178" t="s">
        <v>5739</v>
      </c>
      <c r="G11178" t="s">
        <v>152</v>
      </c>
      <c r="H11178" t="s">
        <v>153</v>
      </c>
      <c r="I11178" t="s">
        <v>490</v>
      </c>
      <c r="J11178" t="s">
        <v>137</v>
      </c>
      <c r="K11178" t="s">
        <v>138</v>
      </c>
      <c r="L11178" t="s">
        <v>30142</v>
      </c>
      <c r="M11178" t="s">
        <v>29993</v>
      </c>
      <c r="N11178">
        <v>2.2222222E-2</v>
      </c>
      <c r="O11178">
        <v>1</v>
      </c>
      <c r="P11178">
        <v>2209</v>
      </c>
      <c r="Q11178">
        <v>0</v>
      </c>
      <c r="R11178">
        <v>23</v>
      </c>
      <c r="S11178">
        <v>1</v>
      </c>
      <c r="T11178">
        <v>149</v>
      </c>
      <c r="U11178">
        <v>0</v>
      </c>
      <c r="V11178">
        <v>1</v>
      </c>
      <c r="W11178">
        <v>4.1959438E-3</v>
      </c>
      <c r="X11178">
        <v>8.721663885021945</v>
      </c>
      <c r="Y11178">
        <v>0</v>
      </c>
      <c r="Z11178">
        <v>9.6866402034133339E-2</v>
      </c>
      <c r="AA11178">
        <v>0.80821566692253333</v>
      </c>
      <c r="AB11178">
        <v>2.7812573093205324</v>
      </c>
      <c r="AC11178">
        <v>0</v>
      </c>
      <c r="AD11178">
        <v>3.9147027863600005E-2</v>
      </c>
      <c r="AE11178">
        <v>12.451346234962742</v>
      </c>
    </row>
    <row r="11179" spans="1:31" x14ac:dyDescent="0.3">
      <c r="A11179">
        <v>2708515</v>
      </c>
      <c r="B11179">
        <v>1</v>
      </c>
      <c r="C11179" t="s">
        <v>80</v>
      </c>
      <c r="D11179" t="s">
        <v>106</v>
      </c>
      <c r="E11179" t="s">
        <v>161</v>
      </c>
      <c r="F11179" t="s">
        <v>30143</v>
      </c>
      <c r="G11179" t="s">
        <v>163</v>
      </c>
      <c r="H11179" t="s">
        <v>135</v>
      </c>
      <c r="I11179" t="s">
        <v>136</v>
      </c>
      <c r="J11179" t="s">
        <v>137</v>
      </c>
      <c r="K11179" t="s">
        <v>138</v>
      </c>
      <c r="L11179" t="s">
        <v>30144</v>
      </c>
      <c r="M11179" t="s">
        <v>30145</v>
      </c>
      <c r="N11179">
        <v>2.9824999999999999</v>
      </c>
      <c r="O11179">
        <v>0</v>
      </c>
      <c r="P11179">
        <v>29</v>
      </c>
      <c r="Q11179">
        <v>0</v>
      </c>
      <c r="R11179">
        <v>1</v>
      </c>
      <c r="S11179">
        <v>0</v>
      </c>
      <c r="T11179">
        <v>4</v>
      </c>
      <c r="U11179">
        <v>0</v>
      </c>
      <c r="V11179">
        <v>0</v>
      </c>
      <c r="W11179">
        <v>0</v>
      </c>
      <c r="X11179">
        <v>9.7731855843987798</v>
      </c>
      <c r="Y11179">
        <v>0</v>
      </c>
      <c r="Z11179">
        <v>0.35359489393200749</v>
      </c>
      <c r="AA11179">
        <v>0</v>
      </c>
      <c r="AB11179">
        <v>2.4776868392625864</v>
      </c>
      <c r="AC11179">
        <v>0</v>
      </c>
      <c r="AD11179">
        <v>0</v>
      </c>
      <c r="AE11179">
        <v>12.604467317593373</v>
      </c>
    </row>
    <row r="11180" spans="1:31" x14ac:dyDescent="0.3">
      <c r="A11180">
        <v>2708229</v>
      </c>
      <c r="B11180">
        <v>1</v>
      </c>
      <c r="C11180" t="s">
        <v>80</v>
      </c>
      <c r="D11180" t="s">
        <v>95</v>
      </c>
      <c r="E11180" t="s">
        <v>161</v>
      </c>
      <c r="F11180" t="s">
        <v>30146</v>
      </c>
      <c r="G11180" t="s">
        <v>163</v>
      </c>
      <c r="H11180" t="s">
        <v>135</v>
      </c>
      <c r="I11180" t="s">
        <v>136</v>
      </c>
      <c r="J11180" t="s">
        <v>137</v>
      </c>
      <c r="K11180" t="s">
        <v>138</v>
      </c>
      <c r="L11180" t="s">
        <v>30147</v>
      </c>
      <c r="M11180" t="s">
        <v>30148</v>
      </c>
      <c r="N11180">
        <v>1.3205555550000001</v>
      </c>
      <c r="O11180">
        <v>0</v>
      </c>
      <c r="P11180">
        <v>94</v>
      </c>
      <c r="Q11180">
        <v>0</v>
      </c>
      <c r="R11180">
        <v>0</v>
      </c>
      <c r="S11180">
        <v>0</v>
      </c>
      <c r="T11180">
        <v>3</v>
      </c>
      <c r="U11180">
        <v>0</v>
      </c>
      <c r="V11180">
        <v>0</v>
      </c>
      <c r="W11180">
        <v>0</v>
      </c>
      <c r="X11180">
        <v>28.604452896573779</v>
      </c>
      <c r="Y11180">
        <v>0</v>
      </c>
      <c r="Z11180">
        <v>0</v>
      </c>
      <c r="AA11180">
        <v>0</v>
      </c>
      <c r="AB11180">
        <v>0.90819403574500746</v>
      </c>
      <c r="AC11180">
        <v>0</v>
      </c>
      <c r="AD11180">
        <v>0</v>
      </c>
      <c r="AE11180">
        <v>29.512646932318788</v>
      </c>
    </row>
    <row r="11181" spans="1:31" x14ac:dyDescent="0.3">
      <c r="A11181">
        <v>2708206</v>
      </c>
      <c r="B11181">
        <v>1</v>
      </c>
      <c r="C11181" t="s">
        <v>81</v>
      </c>
      <c r="D11181" t="s">
        <v>122</v>
      </c>
      <c r="E11181" t="s">
        <v>161</v>
      </c>
      <c r="F11181" t="s">
        <v>30149</v>
      </c>
      <c r="G11181" t="s">
        <v>163</v>
      </c>
      <c r="H11181" t="s">
        <v>135</v>
      </c>
      <c r="I11181" t="s">
        <v>136</v>
      </c>
      <c r="J11181" t="s">
        <v>137</v>
      </c>
      <c r="K11181" t="s">
        <v>138</v>
      </c>
      <c r="L11181" t="s">
        <v>30150</v>
      </c>
      <c r="M11181" t="s">
        <v>30151</v>
      </c>
      <c r="N11181">
        <v>4.9072222219999997</v>
      </c>
      <c r="O11181">
        <v>0</v>
      </c>
      <c r="P11181">
        <v>11</v>
      </c>
      <c r="Q11181">
        <v>0</v>
      </c>
      <c r="R11181">
        <v>0</v>
      </c>
      <c r="S11181">
        <v>0</v>
      </c>
      <c r="T11181">
        <v>1</v>
      </c>
      <c r="U11181">
        <v>0</v>
      </c>
      <c r="V11181">
        <v>0</v>
      </c>
      <c r="W11181">
        <v>0</v>
      </c>
      <c r="X11181">
        <v>6.4044013670464022</v>
      </c>
      <c r="Y11181">
        <v>0</v>
      </c>
      <c r="Z11181">
        <v>0</v>
      </c>
      <c r="AA11181">
        <v>0</v>
      </c>
      <c r="AB11181">
        <v>6.8198369036933326E-2</v>
      </c>
      <c r="AC11181">
        <v>0</v>
      </c>
      <c r="AD11181">
        <v>0</v>
      </c>
      <c r="AE11181">
        <v>6.4725997360833354</v>
      </c>
    </row>
    <row r="11182" spans="1:31" x14ac:dyDescent="0.3">
      <c r="A11182">
        <v>2707874</v>
      </c>
      <c r="B11182">
        <v>1</v>
      </c>
      <c r="C11182" t="s">
        <v>81</v>
      </c>
      <c r="D11182" t="s">
        <v>113</v>
      </c>
      <c r="E11182" t="s">
        <v>145</v>
      </c>
      <c r="F11182" t="s">
        <v>30152</v>
      </c>
      <c r="G11182" t="s">
        <v>230</v>
      </c>
      <c r="H11182" t="s">
        <v>135</v>
      </c>
      <c r="I11182" t="s">
        <v>136</v>
      </c>
      <c r="J11182" t="s">
        <v>137</v>
      </c>
      <c r="K11182" t="s">
        <v>138</v>
      </c>
      <c r="L11182" t="s">
        <v>30153</v>
      </c>
      <c r="M11182" t="s">
        <v>30154</v>
      </c>
      <c r="N11182">
        <v>3.4108333329999998</v>
      </c>
      <c r="O11182">
        <v>0</v>
      </c>
      <c r="P11182">
        <v>2</v>
      </c>
      <c r="Q11182">
        <v>0</v>
      </c>
      <c r="R11182">
        <v>0</v>
      </c>
      <c r="S11182">
        <v>0</v>
      </c>
      <c r="T11182">
        <v>0</v>
      </c>
      <c r="U11182">
        <v>0</v>
      </c>
      <c r="V11182">
        <v>0</v>
      </c>
      <c r="W11182">
        <v>0</v>
      </c>
      <c r="X11182">
        <v>1.4607126759909934</v>
      </c>
      <c r="Y11182">
        <v>0</v>
      </c>
      <c r="Z11182">
        <v>0</v>
      </c>
      <c r="AA11182">
        <v>0</v>
      </c>
      <c r="AB11182">
        <v>0</v>
      </c>
      <c r="AC11182">
        <v>0</v>
      </c>
      <c r="AD11182">
        <v>0</v>
      </c>
      <c r="AE11182">
        <v>1.4607126759909934</v>
      </c>
    </row>
    <row r="11183" spans="1:31" x14ac:dyDescent="0.3">
      <c r="A11183">
        <v>2707682</v>
      </c>
      <c r="B11183">
        <v>1</v>
      </c>
      <c r="C11183" t="s">
        <v>80</v>
      </c>
      <c r="D11183" t="s">
        <v>99</v>
      </c>
      <c r="E11183" t="s">
        <v>156</v>
      </c>
      <c r="F11183" t="s">
        <v>1360</v>
      </c>
      <c r="G11183" t="s">
        <v>185</v>
      </c>
      <c r="H11183" t="s">
        <v>153</v>
      </c>
      <c r="I11183" t="s">
        <v>136</v>
      </c>
      <c r="J11183" t="s">
        <v>137</v>
      </c>
      <c r="K11183" t="s">
        <v>138</v>
      </c>
      <c r="L11183" t="s">
        <v>30155</v>
      </c>
      <c r="M11183" t="s">
        <v>30156</v>
      </c>
      <c r="N11183">
        <v>3.7963888880000001</v>
      </c>
      <c r="O11183">
        <v>1</v>
      </c>
      <c r="P11183">
        <v>274</v>
      </c>
      <c r="Q11183">
        <v>0</v>
      </c>
      <c r="R11183">
        <v>29</v>
      </c>
      <c r="S11183">
        <v>1</v>
      </c>
      <c r="T11183">
        <v>36</v>
      </c>
      <c r="U11183">
        <v>0</v>
      </c>
      <c r="V11183">
        <v>0</v>
      </c>
      <c r="W11183">
        <v>5.0151243952452136</v>
      </c>
      <c r="X11183">
        <v>164.45652476148027</v>
      </c>
      <c r="Y11183">
        <v>0</v>
      </c>
      <c r="Z11183">
        <v>2.6820292462968638</v>
      </c>
      <c r="AA11183">
        <v>6.8943930932883237</v>
      </c>
      <c r="AB11183">
        <v>82.089580920535951</v>
      </c>
      <c r="AC11183">
        <v>0</v>
      </c>
      <c r="AD11183">
        <v>0</v>
      </c>
      <c r="AE11183">
        <v>261.13765241684666</v>
      </c>
    </row>
    <row r="11184" spans="1:31" x14ac:dyDescent="0.3">
      <c r="A11184">
        <v>2707516</v>
      </c>
      <c r="B11184">
        <v>1</v>
      </c>
      <c r="C11184" t="s">
        <v>80</v>
      </c>
      <c r="D11184" t="s">
        <v>93</v>
      </c>
      <c r="E11184" t="s">
        <v>156</v>
      </c>
      <c r="F11184" t="s">
        <v>30157</v>
      </c>
      <c r="G11184" t="s">
        <v>152</v>
      </c>
      <c r="H11184" t="s">
        <v>153</v>
      </c>
      <c r="I11184" t="s">
        <v>136</v>
      </c>
      <c r="J11184" t="s">
        <v>137</v>
      </c>
      <c r="K11184" t="s">
        <v>138</v>
      </c>
      <c r="L11184" t="s">
        <v>30158</v>
      </c>
      <c r="M11184" t="s">
        <v>30159</v>
      </c>
      <c r="N11184">
        <v>2.7055555550000001</v>
      </c>
      <c r="O11184">
        <v>0</v>
      </c>
      <c r="P11184">
        <v>161</v>
      </c>
      <c r="Q11184">
        <v>0</v>
      </c>
      <c r="R11184">
        <v>51</v>
      </c>
      <c r="S11184">
        <v>0</v>
      </c>
      <c r="T11184">
        <v>49</v>
      </c>
      <c r="U11184">
        <v>0</v>
      </c>
      <c r="V11184">
        <v>0</v>
      </c>
      <c r="W11184">
        <v>0</v>
      </c>
      <c r="X11184">
        <v>7.7566015590847526</v>
      </c>
      <c r="Y11184">
        <v>0</v>
      </c>
      <c r="Z11184">
        <v>1.4765982949666667</v>
      </c>
      <c r="AA11184">
        <v>0</v>
      </c>
      <c r="AB11184">
        <v>29.286860832266665</v>
      </c>
      <c r="AC11184">
        <v>0</v>
      </c>
      <c r="AD11184">
        <v>0</v>
      </c>
      <c r="AE11184">
        <v>38.520060686318082</v>
      </c>
    </row>
    <row r="11185" spans="1:31" x14ac:dyDescent="0.3">
      <c r="A11185">
        <v>2708541</v>
      </c>
      <c r="B11185">
        <v>1</v>
      </c>
      <c r="C11185" t="s">
        <v>80</v>
      </c>
      <c r="D11185" t="s">
        <v>83</v>
      </c>
      <c r="E11185" t="s">
        <v>161</v>
      </c>
      <c r="F11185" t="s">
        <v>7424</v>
      </c>
      <c r="G11185" t="s">
        <v>163</v>
      </c>
      <c r="H11185" t="s">
        <v>135</v>
      </c>
      <c r="I11185" t="s">
        <v>136</v>
      </c>
      <c r="J11185" t="s">
        <v>137</v>
      </c>
      <c r="K11185" t="s">
        <v>138</v>
      </c>
      <c r="L11185" t="s">
        <v>30160</v>
      </c>
      <c r="M11185" t="s">
        <v>30161</v>
      </c>
      <c r="N11185">
        <v>1.6263888879999999</v>
      </c>
      <c r="O11185">
        <v>0</v>
      </c>
      <c r="P11185">
        <v>151</v>
      </c>
      <c r="Q11185">
        <v>0</v>
      </c>
      <c r="R11185">
        <v>0</v>
      </c>
      <c r="S11185">
        <v>0</v>
      </c>
      <c r="T11185">
        <v>34</v>
      </c>
      <c r="U11185">
        <v>0</v>
      </c>
      <c r="V11185">
        <v>0</v>
      </c>
      <c r="W11185">
        <v>0</v>
      </c>
      <c r="X11185">
        <v>50.080363914473828</v>
      </c>
      <c r="Y11185">
        <v>0</v>
      </c>
      <c r="Z11185">
        <v>0</v>
      </c>
      <c r="AA11185">
        <v>0</v>
      </c>
      <c r="AB11185">
        <v>22.816529081733194</v>
      </c>
      <c r="AC11185">
        <v>0</v>
      </c>
      <c r="AD11185">
        <v>0</v>
      </c>
      <c r="AE11185">
        <v>72.896892996207015</v>
      </c>
    </row>
    <row r="11186" spans="1:31" x14ac:dyDescent="0.3">
      <c r="A11186">
        <v>2707731</v>
      </c>
      <c r="B11186">
        <v>1</v>
      </c>
      <c r="C11186" t="s">
        <v>80</v>
      </c>
      <c r="D11186" t="s">
        <v>97</v>
      </c>
      <c r="E11186" t="s">
        <v>161</v>
      </c>
      <c r="F11186" t="s">
        <v>30162</v>
      </c>
      <c r="G11186" t="s">
        <v>163</v>
      </c>
      <c r="H11186" t="s">
        <v>135</v>
      </c>
      <c r="I11186" t="s">
        <v>136</v>
      </c>
      <c r="J11186" t="s">
        <v>137</v>
      </c>
      <c r="K11186" t="s">
        <v>138</v>
      </c>
      <c r="L11186" t="s">
        <v>30163</v>
      </c>
      <c r="M11186" t="s">
        <v>30164</v>
      </c>
      <c r="N11186">
        <v>2.6897222219999999</v>
      </c>
      <c r="O11186">
        <v>0</v>
      </c>
      <c r="P11186">
        <v>38</v>
      </c>
      <c r="Q11186">
        <v>0</v>
      </c>
      <c r="R11186">
        <v>9</v>
      </c>
      <c r="S11186">
        <v>0</v>
      </c>
      <c r="T11186">
        <v>11</v>
      </c>
      <c r="U11186">
        <v>0</v>
      </c>
      <c r="V11186">
        <v>0</v>
      </c>
      <c r="W11186">
        <v>0</v>
      </c>
      <c r="X11186">
        <v>14.558091377014645</v>
      </c>
      <c r="Y11186">
        <v>0</v>
      </c>
      <c r="Z11186">
        <v>1.7311955880258252</v>
      </c>
      <c r="AA11186">
        <v>0</v>
      </c>
      <c r="AB11186">
        <v>38.330059983657819</v>
      </c>
      <c r="AC11186">
        <v>0</v>
      </c>
      <c r="AD11186">
        <v>0</v>
      </c>
      <c r="AE11186">
        <v>54.619346948698293</v>
      </c>
    </row>
    <row r="11187" spans="1:31" x14ac:dyDescent="0.3">
      <c r="A11187">
        <v>2707808</v>
      </c>
      <c r="B11187">
        <v>1</v>
      </c>
      <c r="C11187" t="s">
        <v>80</v>
      </c>
      <c r="D11187" t="s">
        <v>92</v>
      </c>
      <c r="E11187" t="s">
        <v>150</v>
      </c>
      <c r="F11187" t="s">
        <v>23588</v>
      </c>
      <c r="G11187" t="s">
        <v>1613</v>
      </c>
      <c r="H11187" t="s">
        <v>153</v>
      </c>
      <c r="I11187" t="s">
        <v>136</v>
      </c>
      <c r="J11187" t="s">
        <v>137</v>
      </c>
      <c r="K11187" t="s">
        <v>210</v>
      </c>
      <c r="L11187" t="s">
        <v>30165</v>
      </c>
      <c r="M11187" t="s">
        <v>30166</v>
      </c>
      <c r="N11187">
        <v>6.3888888000000005E-2</v>
      </c>
      <c r="O11187">
        <v>11</v>
      </c>
      <c r="P11187">
        <v>3412</v>
      </c>
      <c r="Q11187">
        <v>17</v>
      </c>
      <c r="R11187">
        <v>462</v>
      </c>
      <c r="S11187">
        <v>32</v>
      </c>
      <c r="T11187">
        <v>453</v>
      </c>
      <c r="U11187">
        <v>1</v>
      </c>
      <c r="V11187">
        <v>0</v>
      </c>
      <c r="W11187">
        <v>7.234678327295649</v>
      </c>
      <c r="X11187">
        <v>58.588956943178083</v>
      </c>
      <c r="Y11187">
        <v>2.6714152641072082</v>
      </c>
      <c r="Z11187">
        <v>11.415517796317729</v>
      </c>
      <c r="AA11187">
        <v>14.762093119774814</v>
      </c>
      <c r="AB11187">
        <v>26.951232922694949</v>
      </c>
      <c r="AC11187">
        <v>5.1990395061784005</v>
      </c>
      <c r="AD11187">
        <v>0</v>
      </c>
      <c r="AE11187">
        <v>126.82293387954684</v>
      </c>
    </row>
    <row r="11188" spans="1:31" x14ac:dyDescent="0.3">
      <c r="A11188">
        <v>2707708</v>
      </c>
      <c r="B11188">
        <v>1</v>
      </c>
      <c r="C11188" t="s">
        <v>80</v>
      </c>
      <c r="D11188" t="s">
        <v>104</v>
      </c>
      <c r="E11188" t="s">
        <v>213</v>
      </c>
      <c r="F11188" t="s">
        <v>5289</v>
      </c>
      <c r="G11188" t="s">
        <v>152</v>
      </c>
      <c r="H11188" t="s">
        <v>153</v>
      </c>
      <c r="I11188" t="s">
        <v>136</v>
      </c>
      <c r="J11188" t="s">
        <v>137</v>
      </c>
      <c r="K11188" t="s">
        <v>138</v>
      </c>
      <c r="L11188" t="s">
        <v>30167</v>
      </c>
      <c r="M11188" t="s">
        <v>30168</v>
      </c>
      <c r="N11188">
        <v>0.24444444400000001</v>
      </c>
      <c r="O11188">
        <v>0</v>
      </c>
      <c r="P11188">
        <v>380</v>
      </c>
      <c r="Q11188">
        <v>7</v>
      </c>
      <c r="R11188">
        <v>1</v>
      </c>
      <c r="S11188">
        <v>15</v>
      </c>
      <c r="T11188">
        <v>36</v>
      </c>
      <c r="U11188">
        <v>6</v>
      </c>
      <c r="V11188">
        <v>0</v>
      </c>
      <c r="W11188">
        <v>0</v>
      </c>
      <c r="X11188">
        <v>19.972191122475571</v>
      </c>
      <c r="Y11188">
        <v>20.861862221796201</v>
      </c>
      <c r="Z11188">
        <v>0</v>
      </c>
      <c r="AA11188">
        <v>70.145748415089599</v>
      </c>
      <c r="AB11188">
        <v>3.0993895164803993</v>
      </c>
      <c r="AC11188">
        <v>102.84985871433314</v>
      </c>
      <c r="AD11188">
        <v>0</v>
      </c>
      <c r="AE11188">
        <v>216.92904999017492</v>
      </c>
    </row>
    <row r="11189" spans="1:31" x14ac:dyDescent="0.3">
      <c r="A11189">
        <v>2707831</v>
      </c>
      <c r="B11189">
        <v>1</v>
      </c>
      <c r="C11189" t="s">
        <v>81</v>
      </c>
      <c r="D11189" t="s">
        <v>118</v>
      </c>
      <c r="E11189" t="s">
        <v>156</v>
      </c>
      <c r="F11189" t="s">
        <v>1885</v>
      </c>
      <c r="G11189" t="s">
        <v>300</v>
      </c>
      <c r="H11189" t="s">
        <v>153</v>
      </c>
      <c r="I11189" t="s">
        <v>136</v>
      </c>
      <c r="J11189" t="s">
        <v>137</v>
      </c>
      <c r="K11189" t="s">
        <v>210</v>
      </c>
      <c r="L11189" t="s">
        <v>30169</v>
      </c>
      <c r="M11189" t="s">
        <v>30170</v>
      </c>
      <c r="N11189">
        <v>5.9577777770000004</v>
      </c>
      <c r="O11189">
        <v>15</v>
      </c>
      <c r="P11189">
        <v>1405</v>
      </c>
      <c r="Q11189">
        <v>195</v>
      </c>
      <c r="R11189">
        <v>177</v>
      </c>
      <c r="S11189">
        <v>17</v>
      </c>
      <c r="T11189">
        <v>115</v>
      </c>
      <c r="U11189">
        <v>0</v>
      </c>
      <c r="V11189">
        <v>0</v>
      </c>
      <c r="W11189">
        <v>66.711754546971562</v>
      </c>
      <c r="X11189">
        <v>833.41245392372809</v>
      </c>
      <c r="Y11189">
        <v>977.86073497617747</v>
      </c>
      <c r="Z11189">
        <v>123.69432018717957</v>
      </c>
      <c r="AA11189">
        <v>181.57444841326259</v>
      </c>
      <c r="AB11189">
        <v>227.32264671348318</v>
      </c>
      <c r="AC11189">
        <v>0</v>
      </c>
      <c r="AD11189">
        <v>0</v>
      </c>
      <c r="AE11189">
        <v>2410.5763587608021</v>
      </c>
    </row>
    <row r="11190" spans="1:31" x14ac:dyDescent="0.3">
      <c r="A11190">
        <v>2708143</v>
      </c>
      <c r="B11190">
        <v>1</v>
      </c>
      <c r="C11190" t="s">
        <v>81</v>
      </c>
      <c r="D11190" t="s">
        <v>127</v>
      </c>
      <c r="E11190" t="s">
        <v>132</v>
      </c>
      <c r="F11190" t="s">
        <v>30171</v>
      </c>
      <c r="G11190" t="s">
        <v>724</v>
      </c>
      <c r="H11190" t="s">
        <v>135</v>
      </c>
      <c r="I11190" t="s">
        <v>136</v>
      </c>
      <c r="J11190" t="s">
        <v>137</v>
      </c>
      <c r="K11190" t="s">
        <v>138</v>
      </c>
      <c r="L11190" t="s">
        <v>30172</v>
      </c>
      <c r="M11190" t="s">
        <v>30173</v>
      </c>
      <c r="N11190">
        <v>0.68527777700000003</v>
      </c>
      <c r="O11190">
        <v>0</v>
      </c>
      <c r="P11190">
        <v>1</v>
      </c>
      <c r="Q11190">
        <v>0</v>
      </c>
      <c r="R11190">
        <v>6</v>
      </c>
      <c r="S11190">
        <v>0</v>
      </c>
      <c r="T11190">
        <v>0</v>
      </c>
      <c r="U11190">
        <v>0</v>
      </c>
      <c r="V11190">
        <v>0</v>
      </c>
      <c r="W11190">
        <v>0</v>
      </c>
      <c r="X11190">
        <v>0.15053662696333334</v>
      </c>
      <c r="Y11190">
        <v>0</v>
      </c>
      <c r="Z11190">
        <v>7.0469814776400005E-2</v>
      </c>
      <c r="AA11190">
        <v>0</v>
      </c>
      <c r="AB11190">
        <v>0</v>
      </c>
      <c r="AC11190">
        <v>0</v>
      </c>
      <c r="AD11190">
        <v>0</v>
      </c>
      <c r="AE11190">
        <v>0.22100644173973333</v>
      </c>
    </row>
    <row r="11191" spans="1:31" x14ac:dyDescent="0.3">
      <c r="A11191">
        <v>2708329</v>
      </c>
      <c r="B11191">
        <v>1</v>
      </c>
      <c r="C11191" t="s">
        <v>81</v>
      </c>
      <c r="D11191" t="s">
        <v>122</v>
      </c>
      <c r="E11191" t="s">
        <v>132</v>
      </c>
      <c r="F11191" t="s">
        <v>1902</v>
      </c>
      <c r="G11191" t="s">
        <v>134</v>
      </c>
      <c r="H11191" t="s">
        <v>135</v>
      </c>
      <c r="I11191" t="s">
        <v>136</v>
      </c>
      <c r="J11191" t="s">
        <v>137</v>
      </c>
      <c r="K11191" t="s">
        <v>138</v>
      </c>
      <c r="L11191" t="s">
        <v>30174</v>
      </c>
      <c r="M11191" t="s">
        <v>30175</v>
      </c>
      <c r="N11191">
        <v>7.2308333329999996</v>
      </c>
      <c r="O11191">
        <v>0</v>
      </c>
      <c r="P11191">
        <v>102</v>
      </c>
      <c r="Q11191">
        <v>0</v>
      </c>
      <c r="R11191">
        <v>0</v>
      </c>
      <c r="S11191">
        <v>0</v>
      </c>
      <c r="T11191">
        <v>12</v>
      </c>
      <c r="U11191">
        <v>0</v>
      </c>
      <c r="V11191">
        <v>0</v>
      </c>
      <c r="W11191">
        <v>0</v>
      </c>
      <c r="X11191">
        <v>82.265376975944434</v>
      </c>
      <c r="Y11191">
        <v>0</v>
      </c>
      <c r="Z11191">
        <v>0</v>
      </c>
      <c r="AA11191">
        <v>0</v>
      </c>
      <c r="AB11191">
        <v>16.375481600359208</v>
      </c>
      <c r="AC11191">
        <v>0</v>
      </c>
      <c r="AD11191">
        <v>0</v>
      </c>
      <c r="AE11191">
        <v>98.640858576303643</v>
      </c>
    </row>
    <row r="11192" spans="1:31" x14ac:dyDescent="0.3">
      <c r="A11192">
        <v>2707751</v>
      </c>
      <c r="B11192">
        <v>1</v>
      </c>
      <c r="C11192" t="s">
        <v>80</v>
      </c>
      <c r="D11192" t="s">
        <v>89</v>
      </c>
      <c r="E11192" t="s">
        <v>200</v>
      </c>
      <c r="F11192" t="s">
        <v>30176</v>
      </c>
      <c r="G11192" t="s">
        <v>578</v>
      </c>
      <c r="H11192" t="s">
        <v>135</v>
      </c>
      <c r="I11192" t="s">
        <v>136</v>
      </c>
      <c r="J11192" t="s">
        <v>137</v>
      </c>
      <c r="K11192" t="s">
        <v>138</v>
      </c>
      <c r="L11192" t="s">
        <v>30177</v>
      </c>
      <c r="M11192" t="s">
        <v>30178</v>
      </c>
      <c r="N11192">
        <v>4.0497222219999998</v>
      </c>
      <c r="O11192">
        <v>0</v>
      </c>
      <c r="P11192">
        <v>34</v>
      </c>
      <c r="Q11192">
        <v>0</v>
      </c>
      <c r="R11192">
        <v>0</v>
      </c>
      <c r="S11192">
        <v>0</v>
      </c>
      <c r="T11192">
        <v>25</v>
      </c>
      <c r="U11192">
        <v>0</v>
      </c>
      <c r="V11192">
        <v>0</v>
      </c>
      <c r="W11192">
        <v>0</v>
      </c>
      <c r="X11192">
        <v>24.743135619230589</v>
      </c>
      <c r="Y11192">
        <v>0</v>
      </c>
      <c r="Z11192">
        <v>0</v>
      </c>
      <c r="AA11192">
        <v>0</v>
      </c>
      <c r="AB11192">
        <v>67.33870762018951</v>
      </c>
      <c r="AC11192">
        <v>0</v>
      </c>
      <c r="AD11192">
        <v>0</v>
      </c>
      <c r="AE11192">
        <v>92.081843239420095</v>
      </c>
    </row>
    <row r="11193" spans="1:31" x14ac:dyDescent="0.3">
      <c r="A11193">
        <v>2708684</v>
      </c>
      <c r="B11193">
        <v>1</v>
      </c>
      <c r="C11193" t="s">
        <v>80</v>
      </c>
      <c r="D11193" t="s">
        <v>95</v>
      </c>
      <c r="E11193" t="s">
        <v>156</v>
      </c>
      <c r="F11193" t="s">
        <v>30124</v>
      </c>
      <c r="G11193" t="s">
        <v>185</v>
      </c>
      <c r="H11193" t="s">
        <v>153</v>
      </c>
      <c r="I11193" t="s">
        <v>136</v>
      </c>
      <c r="J11193" t="s">
        <v>137</v>
      </c>
      <c r="K11193" t="s">
        <v>138</v>
      </c>
      <c r="L11193" t="s">
        <v>30179</v>
      </c>
      <c r="M11193" t="s">
        <v>30180</v>
      </c>
      <c r="N11193">
        <v>2.4113888879999998</v>
      </c>
      <c r="O11193">
        <v>0</v>
      </c>
      <c r="P11193">
        <v>17</v>
      </c>
      <c r="Q11193">
        <v>0</v>
      </c>
      <c r="R11193">
        <v>3</v>
      </c>
      <c r="S11193">
        <v>0</v>
      </c>
      <c r="T11193">
        <v>2</v>
      </c>
      <c r="U11193">
        <v>1</v>
      </c>
      <c r="V11193">
        <v>0</v>
      </c>
      <c r="W11193">
        <v>0</v>
      </c>
      <c r="X11193">
        <v>2.037770981093995</v>
      </c>
      <c r="Y11193">
        <v>0</v>
      </c>
      <c r="Z11193">
        <v>0</v>
      </c>
      <c r="AA11193">
        <v>0</v>
      </c>
      <c r="AB11193">
        <v>0</v>
      </c>
      <c r="AC11193">
        <v>321.34020253813719</v>
      </c>
      <c r="AD11193">
        <v>0</v>
      </c>
      <c r="AE11193">
        <v>323.3779735192312</v>
      </c>
    </row>
    <row r="11194" spans="1:31" x14ac:dyDescent="0.3">
      <c r="A11194">
        <v>2708584</v>
      </c>
      <c r="B11194">
        <v>1</v>
      </c>
      <c r="C11194" t="s">
        <v>80</v>
      </c>
      <c r="D11194" t="s">
        <v>82</v>
      </c>
      <c r="E11194" t="s">
        <v>156</v>
      </c>
      <c r="F11194" t="s">
        <v>30181</v>
      </c>
      <c r="G11194" t="s">
        <v>152</v>
      </c>
      <c r="H11194" t="s">
        <v>153</v>
      </c>
      <c r="I11194" t="s">
        <v>136</v>
      </c>
      <c r="J11194" t="s">
        <v>137</v>
      </c>
      <c r="K11194" t="s">
        <v>138</v>
      </c>
      <c r="L11194" t="s">
        <v>30182</v>
      </c>
      <c r="M11194" t="s">
        <v>30062</v>
      </c>
      <c r="N11194">
        <v>0.44444444399999999</v>
      </c>
      <c r="O11194">
        <v>0</v>
      </c>
      <c r="P11194">
        <v>4842</v>
      </c>
      <c r="Q11194">
        <v>0</v>
      </c>
      <c r="R11194">
        <v>0</v>
      </c>
      <c r="S11194">
        <v>1</v>
      </c>
      <c r="T11194">
        <v>391</v>
      </c>
      <c r="U11194">
        <v>0</v>
      </c>
      <c r="V11194">
        <v>0</v>
      </c>
      <c r="W11194">
        <v>0</v>
      </c>
      <c r="X11194">
        <v>437.97081782848227</v>
      </c>
      <c r="Y11194">
        <v>0</v>
      </c>
      <c r="Z11194">
        <v>0</v>
      </c>
      <c r="AA11194">
        <v>3.22380968544</v>
      </c>
      <c r="AB11194">
        <v>47.471821544410673</v>
      </c>
      <c r="AC11194">
        <v>0</v>
      </c>
      <c r="AD11194">
        <v>0</v>
      </c>
      <c r="AE11194">
        <v>488.66644905833294</v>
      </c>
    </row>
    <row r="11195" spans="1:31" x14ac:dyDescent="0.3">
      <c r="A11195">
        <v>2708578</v>
      </c>
      <c r="B11195">
        <v>1</v>
      </c>
      <c r="C11195" t="s">
        <v>81</v>
      </c>
      <c r="D11195" t="s">
        <v>122</v>
      </c>
      <c r="E11195" t="s">
        <v>132</v>
      </c>
      <c r="F11195" t="s">
        <v>30183</v>
      </c>
      <c r="G11195" t="s">
        <v>134</v>
      </c>
      <c r="H11195" t="s">
        <v>135</v>
      </c>
      <c r="I11195" t="s">
        <v>136</v>
      </c>
      <c r="J11195" t="s">
        <v>137</v>
      </c>
      <c r="K11195" t="s">
        <v>138</v>
      </c>
      <c r="L11195" t="s">
        <v>30184</v>
      </c>
      <c r="M11195" t="s">
        <v>30185</v>
      </c>
      <c r="N11195">
        <v>4.1222222220000004</v>
      </c>
      <c r="O11195">
        <v>0</v>
      </c>
      <c r="P11195">
        <v>72</v>
      </c>
      <c r="Q11195">
        <v>0</v>
      </c>
      <c r="R11195">
        <v>1</v>
      </c>
      <c r="S11195">
        <v>0</v>
      </c>
      <c r="T11195">
        <v>2</v>
      </c>
      <c r="U11195">
        <v>0</v>
      </c>
      <c r="V11195">
        <v>0</v>
      </c>
      <c r="W11195">
        <v>0</v>
      </c>
      <c r="X11195">
        <v>35.682472425806495</v>
      </c>
      <c r="Y11195">
        <v>0</v>
      </c>
      <c r="Z11195">
        <v>9.2804754481999999E-2</v>
      </c>
      <c r="AA11195">
        <v>0</v>
      </c>
      <c r="AB11195">
        <v>3.3724710200720001</v>
      </c>
      <c r="AC11195">
        <v>0</v>
      </c>
      <c r="AD11195">
        <v>0</v>
      </c>
      <c r="AE11195">
        <v>39.147748200360496</v>
      </c>
    </row>
    <row r="11196" spans="1:31" x14ac:dyDescent="0.3">
      <c r="A11196">
        <v>2707547</v>
      </c>
      <c r="B11196">
        <v>2</v>
      </c>
      <c r="C11196" t="s">
        <v>80</v>
      </c>
      <c r="D11196" t="s">
        <v>97</v>
      </c>
      <c r="E11196" t="s">
        <v>161</v>
      </c>
      <c r="F11196" t="s">
        <v>30186</v>
      </c>
      <c r="G11196" t="s">
        <v>181</v>
      </c>
      <c r="H11196" t="s">
        <v>135</v>
      </c>
      <c r="I11196" t="s">
        <v>136</v>
      </c>
      <c r="J11196" t="s">
        <v>137</v>
      </c>
      <c r="K11196" t="s">
        <v>138</v>
      </c>
      <c r="L11196" t="s">
        <v>29122</v>
      </c>
      <c r="M11196" t="s">
        <v>30187</v>
      </c>
      <c r="N11196">
        <v>5.2177777770000002</v>
      </c>
      <c r="O11196">
        <v>0</v>
      </c>
      <c r="P11196">
        <v>12</v>
      </c>
      <c r="Q11196">
        <v>0</v>
      </c>
      <c r="R11196">
        <v>2</v>
      </c>
      <c r="S11196">
        <v>0</v>
      </c>
      <c r="T11196">
        <v>2</v>
      </c>
      <c r="U11196">
        <v>0</v>
      </c>
      <c r="V11196">
        <v>0</v>
      </c>
      <c r="W11196">
        <v>0</v>
      </c>
      <c r="X11196">
        <v>21.37822241847892</v>
      </c>
      <c r="Y11196">
        <v>0</v>
      </c>
      <c r="Z11196">
        <v>0.32907050358732665</v>
      </c>
      <c r="AA11196">
        <v>0</v>
      </c>
      <c r="AB11196">
        <v>0.43945423792735505</v>
      </c>
      <c r="AC11196">
        <v>0</v>
      </c>
      <c r="AD11196">
        <v>0</v>
      </c>
      <c r="AE11196">
        <v>22.146747159993602</v>
      </c>
    </row>
    <row r="11197" spans="1:31" x14ac:dyDescent="0.3">
      <c r="A11197">
        <v>2708286</v>
      </c>
      <c r="B11197">
        <v>1</v>
      </c>
      <c r="C11197" t="s">
        <v>80</v>
      </c>
      <c r="D11197" t="s">
        <v>93</v>
      </c>
      <c r="E11197" t="s">
        <v>150</v>
      </c>
      <c r="F11197" t="s">
        <v>29066</v>
      </c>
      <c r="G11197" t="s">
        <v>152</v>
      </c>
      <c r="H11197" t="s">
        <v>153</v>
      </c>
      <c r="I11197" t="s">
        <v>136</v>
      </c>
      <c r="J11197" t="s">
        <v>137</v>
      </c>
      <c r="K11197" t="s">
        <v>138</v>
      </c>
      <c r="L11197" t="s">
        <v>30188</v>
      </c>
      <c r="M11197" t="s">
        <v>30189</v>
      </c>
      <c r="N11197">
        <v>0.117777777</v>
      </c>
      <c r="O11197">
        <v>0</v>
      </c>
      <c r="P11197">
        <v>586</v>
      </c>
      <c r="Q11197">
        <v>2</v>
      </c>
      <c r="R11197">
        <v>130</v>
      </c>
      <c r="S11197">
        <v>7</v>
      </c>
      <c r="T11197">
        <v>112</v>
      </c>
      <c r="U11197">
        <v>0</v>
      </c>
      <c r="V11197">
        <v>0</v>
      </c>
      <c r="W11197">
        <v>0</v>
      </c>
      <c r="X11197">
        <v>10.912678589440889</v>
      </c>
      <c r="Y11197">
        <v>1.4399269607168865</v>
      </c>
      <c r="Z11197">
        <v>8.4719137449542377</v>
      </c>
      <c r="AA11197">
        <v>2.4295701950873601</v>
      </c>
      <c r="AB11197">
        <v>7.8723098127172761</v>
      </c>
      <c r="AC11197">
        <v>0</v>
      </c>
      <c r="AD11197">
        <v>0</v>
      </c>
      <c r="AE11197">
        <v>31.126399302916649</v>
      </c>
    </row>
    <row r="11198" spans="1:31" x14ac:dyDescent="0.3">
      <c r="A11198">
        <v>2707745</v>
      </c>
      <c r="B11198">
        <v>1</v>
      </c>
      <c r="C11198" t="s">
        <v>81</v>
      </c>
      <c r="D11198" t="s">
        <v>127</v>
      </c>
      <c r="E11198" t="s">
        <v>156</v>
      </c>
      <c r="F11198" t="s">
        <v>30190</v>
      </c>
      <c r="G11198" t="s">
        <v>185</v>
      </c>
      <c r="H11198" t="s">
        <v>153</v>
      </c>
      <c r="I11198" t="s">
        <v>136</v>
      </c>
      <c r="J11198" t="s">
        <v>137</v>
      </c>
      <c r="K11198" t="s">
        <v>138</v>
      </c>
      <c r="L11198" t="s">
        <v>30191</v>
      </c>
      <c r="M11198" t="s">
        <v>29925</v>
      </c>
      <c r="N11198">
        <v>3.9480555549999998</v>
      </c>
      <c r="O11198">
        <v>0</v>
      </c>
      <c r="P11198">
        <v>63</v>
      </c>
      <c r="Q11198">
        <v>0</v>
      </c>
      <c r="R11198">
        <v>10</v>
      </c>
      <c r="S11198">
        <v>0</v>
      </c>
      <c r="T11198">
        <v>10</v>
      </c>
      <c r="U11198">
        <v>0</v>
      </c>
      <c r="V11198">
        <v>0</v>
      </c>
      <c r="W11198">
        <v>0</v>
      </c>
      <c r="X11198">
        <v>28.706529484817604</v>
      </c>
      <c r="Y11198">
        <v>0</v>
      </c>
      <c r="Z11198">
        <v>3.5651518191801497</v>
      </c>
      <c r="AA11198">
        <v>0</v>
      </c>
      <c r="AB11198">
        <v>4.7202449260953987</v>
      </c>
      <c r="AC11198">
        <v>0</v>
      </c>
      <c r="AD11198">
        <v>0</v>
      </c>
      <c r="AE11198">
        <v>36.991926230093149</v>
      </c>
    </row>
    <row r="11199" spans="1:31" x14ac:dyDescent="0.3">
      <c r="A11199">
        <v>2707768</v>
      </c>
      <c r="B11199">
        <v>1</v>
      </c>
      <c r="C11199" t="s">
        <v>81</v>
      </c>
      <c r="D11199" t="s">
        <v>113</v>
      </c>
      <c r="E11199" t="s">
        <v>161</v>
      </c>
      <c r="F11199" t="s">
        <v>30192</v>
      </c>
      <c r="G11199" t="s">
        <v>163</v>
      </c>
      <c r="H11199" t="s">
        <v>135</v>
      </c>
      <c r="I11199" t="s">
        <v>136</v>
      </c>
      <c r="J11199" t="s">
        <v>137</v>
      </c>
      <c r="K11199" t="s">
        <v>138</v>
      </c>
      <c r="L11199" t="s">
        <v>30193</v>
      </c>
      <c r="M11199" t="s">
        <v>30194</v>
      </c>
      <c r="N11199">
        <v>3.7136111110000001</v>
      </c>
      <c r="O11199">
        <v>0</v>
      </c>
      <c r="P11199">
        <v>4</v>
      </c>
      <c r="Q11199">
        <v>0</v>
      </c>
      <c r="R11199">
        <v>1</v>
      </c>
      <c r="S11199">
        <v>0</v>
      </c>
      <c r="T11199">
        <v>1</v>
      </c>
      <c r="U11199">
        <v>0</v>
      </c>
      <c r="V11199">
        <v>0</v>
      </c>
      <c r="W11199">
        <v>0</v>
      </c>
      <c r="X11199">
        <v>2.0632171642057617</v>
      </c>
      <c r="Y11199">
        <v>0</v>
      </c>
      <c r="Z11199">
        <v>0</v>
      </c>
      <c r="AA11199">
        <v>0</v>
      </c>
      <c r="AB11199">
        <v>2.0518171563265524</v>
      </c>
      <c r="AC11199">
        <v>0</v>
      </c>
      <c r="AD11199">
        <v>0</v>
      </c>
      <c r="AE11199">
        <v>4.1150343205323141</v>
      </c>
    </row>
    <row r="11200" spans="1:31" x14ac:dyDescent="0.3">
      <c r="A11200">
        <v>2708100</v>
      </c>
      <c r="B11200">
        <v>1</v>
      </c>
      <c r="C11200" t="s">
        <v>80</v>
      </c>
      <c r="D11200" t="s">
        <v>98</v>
      </c>
      <c r="E11200" t="s">
        <v>161</v>
      </c>
      <c r="F11200" t="s">
        <v>30195</v>
      </c>
      <c r="G11200" t="s">
        <v>163</v>
      </c>
      <c r="H11200" t="s">
        <v>135</v>
      </c>
      <c r="I11200" t="s">
        <v>136</v>
      </c>
      <c r="J11200" t="s">
        <v>137</v>
      </c>
      <c r="K11200" t="s">
        <v>138</v>
      </c>
      <c r="L11200" t="s">
        <v>30196</v>
      </c>
      <c r="M11200" t="s">
        <v>30197</v>
      </c>
      <c r="N11200">
        <v>0.92805555500000003</v>
      </c>
      <c r="O11200">
        <v>0</v>
      </c>
      <c r="P11200">
        <v>11</v>
      </c>
      <c r="Q11200">
        <v>0</v>
      </c>
      <c r="R11200">
        <v>3</v>
      </c>
      <c r="S11200">
        <v>0</v>
      </c>
      <c r="T11200">
        <v>0</v>
      </c>
      <c r="U11200">
        <v>0</v>
      </c>
      <c r="V11200">
        <v>0</v>
      </c>
      <c r="W11200">
        <v>0</v>
      </c>
      <c r="X11200">
        <v>3.4801315881578798</v>
      </c>
      <c r="Y11200">
        <v>0</v>
      </c>
      <c r="Z11200">
        <v>0.97038886563749005</v>
      </c>
      <c r="AA11200">
        <v>0</v>
      </c>
      <c r="AB11200">
        <v>0</v>
      </c>
      <c r="AC11200">
        <v>0</v>
      </c>
      <c r="AD11200">
        <v>0</v>
      </c>
      <c r="AE11200">
        <v>4.4505204537953702</v>
      </c>
    </row>
    <row r="11201" spans="1:31" x14ac:dyDescent="0.3">
      <c r="A11201">
        <v>2708123</v>
      </c>
      <c r="B11201">
        <v>1</v>
      </c>
      <c r="C11201" t="s">
        <v>80</v>
      </c>
      <c r="D11201" t="s">
        <v>96</v>
      </c>
      <c r="E11201" t="s">
        <v>156</v>
      </c>
      <c r="F11201" t="s">
        <v>30198</v>
      </c>
      <c r="G11201" t="s">
        <v>185</v>
      </c>
      <c r="H11201" t="s">
        <v>153</v>
      </c>
      <c r="I11201" t="s">
        <v>136</v>
      </c>
      <c r="J11201" t="s">
        <v>137</v>
      </c>
      <c r="K11201" t="s">
        <v>138</v>
      </c>
      <c r="L11201" t="s">
        <v>30199</v>
      </c>
      <c r="M11201" t="s">
        <v>30200</v>
      </c>
      <c r="N11201">
        <v>5.5324999999999998</v>
      </c>
      <c r="O11201">
        <v>0</v>
      </c>
      <c r="P11201">
        <v>324</v>
      </c>
      <c r="Q11201">
        <v>0</v>
      </c>
      <c r="R11201">
        <v>0</v>
      </c>
      <c r="S11201">
        <v>0</v>
      </c>
      <c r="T11201">
        <v>26</v>
      </c>
      <c r="U11201">
        <v>0</v>
      </c>
      <c r="V11201">
        <v>0</v>
      </c>
      <c r="W11201">
        <v>0</v>
      </c>
      <c r="X11201">
        <v>404.82395813056343</v>
      </c>
      <c r="Y11201">
        <v>0</v>
      </c>
      <c r="Z11201">
        <v>0</v>
      </c>
      <c r="AA11201">
        <v>0</v>
      </c>
      <c r="AB11201">
        <v>78.913051043379767</v>
      </c>
      <c r="AC11201">
        <v>0</v>
      </c>
      <c r="AD11201">
        <v>0</v>
      </c>
      <c r="AE11201">
        <v>483.73700917394319</v>
      </c>
    </row>
    <row r="11202" spans="1:31" x14ac:dyDescent="0.3">
      <c r="A11202">
        <v>2708146</v>
      </c>
      <c r="B11202">
        <v>1</v>
      </c>
      <c r="C11202" t="s">
        <v>80</v>
      </c>
      <c r="D11202" t="s">
        <v>103</v>
      </c>
      <c r="E11202" t="s">
        <v>161</v>
      </c>
      <c r="F11202" t="s">
        <v>30201</v>
      </c>
      <c r="G11202" t="s">
        <v>163</v>
      </c>
      <c r="H11202" t="s">
        <v>135</v>
      </c>
      <c r="I11202" t="s">
        <v>136</v>
      </c>
      <c r="J11202" t="s">
        <v>137</v>
      </c>
      <c r="K11202" t="s">
        <v>138</v>
      </c>
      <c r="L11202" t="s">
        <v>30202</v>
      </c>
      <c r="M11202" t="s">
        <v>30203</v>
      </c>
      <c r="N11202">
        <v>1.4652777770000001</v>
      </c>
      <c r="O11202">
        <v>0</v>
      </c>
      <c r="P11202">
        <v>246</v>
      </c>
      <c r="Q11202">
        <v>0</v>
      </c>
      <c r="R11202">
        <v>0</v>
      </c>
      <c r="S11202">
        <v>0</v>
      </c>
      <c r="T11202">
        <v>30</v>
      </c>
      <c r="U11202">
        <v>0</v>
      </c>
      <c r="V11202">
        <v>0</v>
      </c>
      <c r="W11202">
        <v>0</v>
      </c>
      <c r="X11202">
        <v>81.935595035137794</v>
      </c>
      <c r="Y11202">
        <v>0</v>
      </c>
      <c r="Z11202">
        <v>0</v>
      </c>
      <c r="AA11202">
        <v>0</v>
      </c>
      <c r="AB11202">
        <v>24.618456834843911</v>
      </c>
      <c r="AC11202">
        <v>0</v>
      </c>
      <c r="AD11202">
        <v>0</v>
      </c>
      <c r="AE11202">
        <v>106.55405186998171</v>
      </c>
    </row>
    <row r="11203" spans="1:31" x14ac:dyDescent="0.3">
      <c r="A11203">
        <v>2707814</v>
      </c>
      <c r="B11203">
        <v>1</v>
      </c>
      <c r="C11203" t="s">
        <v>80</v>
      </c>
      <c r="D11203" t="s">
        <v>83</v>
      </c>
      <c r="E11203" t="s">
        <v>161</v>
      </c>
      <c r="F11203" t="s">
        <v>30204</v>
      </c>
      <c r="G11203" t="s">
        <v>163</v>
      </c>
      <c r="H11203" t="s">
        <v>135</v>
      </c>
      <c r="I11203" t="s">
        <v>136</v>
      </c>
      <c r="J11203" t="s">
        <v>137</v>
      </c>
      <c r="K11203" t="s">
        <v>138</v>
      </c>
      <c r="L11203" t="s">
        <v>30205</v>
      </c>
      <c r="M11203" t="s">
        <v>29687</v>
      </c>
      <c r="N11203">
        <v>1.550277777</v>
      </c>
      <c r="O11203">
        <v>0</v>
      </c>
      <c r="P11203">
        <v>140</v>
      </c>
      <c r="Q11203">
        <v>0</v>
      </c>
      <c r="R11203">
        <v>0</v>
      </c>
      <c r="S11203">
        <v>0</v>
      </c>
      <c r="T11203">
        <v>5</v>
      </c>
      <c r="U11203">
        <v>0</v>
      </c>
      <c r="V11203">
        <v>0</v>
      </c>
      <c r="W11203">
        <v>0</v>
      </c>
      <c r="X11203">
        <v>44.967322460178146</v>
      </c>
      <c r="Y11203">
        <v>0</v>
      </c>
      <c r="Z11203">
        <v>0</v>
      </c>
      <c r="AA11203">
        <v>0</v>
      </c>
      <c r="AB11203">
        <v>0.15299328718145835</v>
      </c>
      <c r="AC11203">
        <v>0</v>
      </c>
      <c r="AD11203">
        <v>0</v>
      </c>
      <c r="AE11203">
        <v>45.120315747359605</v>
      </c>
    </row>
    <row r="11204" spans="1:31" x14ac:dyDescent="0.3">
      <c r="A11204">
        <v>2707960</v>
      </c>
      <c r="B11204">
        <v>1</v>
      </c>
      <c r="C11204" t="s">
        <v>81</v>
      </c>
      <c r="D11204" t="s">
        <v>122</v>
      </c>
      <c r="E11204" t="s">
        <v>161</v>
      </c>
      <c r="F11204" t="s">
        <v>30206</v>
      </c>
      <c r="G11204" t="s">
        <v>163</v>
      </c>
      <c r="H11204" t="s">
        <v>135</v>
      </c>
      <c r="I11204" t="s">
        <v>136</v>
      </c>
      <c r="J11204" t="s">
        <v>137</v>
      </c>
      <c r="K11204" t="s">
        <v>138</v>
      </c>
      <c r="L11204" t="s">
        <v>30207</v>
      </c>
      <c r="M11204" t="s">
        <v>30208</v>
      </c>
      <c r="N11204">
        <v>3.1752777769999998</v>
      </c>
      <c r="O11204">
        <v>0</v>
      </c>
      <c r="P11204">
        <v>99</v>
      </c>
      <c r="Q11204">
        <v>0</v>
      </c>
      <c r="R11204">
        <v>1</v>
      </c>
      <c r="S11204">
        <v>0</v>
      </c>
      <c r="T11204">
        <v>5</v>
      </c>
      <c r="U11204">
        <v>0</v>
      </c>
      <c r="V11204">
        <v>0</v>
      </c>
      <c r="W11204">
        <v>0</v>
      </c>
      <c r="X11204">
        <v>39.106347066015154</v>
      </c>
      <c r="Y11204">
        <v>0</v>
      </c>
      <c r="Z11204">
        <v>3.0080413667660206</v>
      </c>
      <c r="AA11204">
        <v>0</v>
      </c>
      <c r="AB11204">
        <v>3.5618994370709536</v>
      </c>
      <c r="AC11204">
        <v>0</v>
      </c>
      <c r="AD11204">
        <v>0</v>
      </c>
      <c r="AE11204">
        <v>45.676287869852132</v>
      </c>
    </row>
    <row r="11205" spans="1:31" x14ac:dyDescent="0.3">
      <c r="A11205">
        <v>2708501</v>
      </c>
      <c r="B11205">
        <v>1</v>
      </c>
      <c r="C11205" t="s">
        <v>81</v>
      </c>
      <c r="D11205" t="s">
        <v>118</v>
      </c>
      <c r="E11205" t="s">
        <v>132</v>
      </c>
      <c r="F11205" t="s">
        <v>886</v>
      </c>
      <c r="G11205" t="s">
        <v>134</v>
      </c>
      <c r="H11205" t="s">
        <v>135</v>
      </c>
      <c r="I11205" t="s">
        <v>136</v>
      </c>
      <c r="J11205" t="s">
        <v>137</v>
      </c>
      <c r="K11205" t="s">
        <v>138</v>
      </c>
      <c r="L11205" t="s">
        <v>30209</v>
      </c>
      <c r="M11205" t="s">
        <v>30210</v>
      </c>
      <c r="N11205">
        <v>0.73638888800000002</v>
      </c>
      <c r="O11205">
        <v>0</v>
      </c>
      <c r="P11205">
        <v>69</v>
      </c>
      <c r="Q11205">
        <v>0</v>
      </c>
      <c r="R11205">
        <v>1</v>
      </c>
      <c r="S11205">
        <v>0</v>
      </c>
      <c r="T11205">
        <v>3</v>
      </c>
      <c r="U11205">
        <v>0</v>
      </c>
      <c r="V11205">
        <v>0</v>
      </c>
      <c r="W11205">
        <v>0</v>
      </c>
      <c r="X11205">
        <v>8.2086022242580441</v>
      </c>
      <c r="Y11205">
        <v>0</v>
      </c>
      <c r="Z11205">
        <v>0.14300539441944751</v>
      </c>
      <c r="AA11205">
        <v>0</v>
      </c>
      <c r="AB11205">
        <v>1.3326091030344853</v>
      </c>
      <c r="AC11205">
        <v>0</v>
      </c>
      <c r="AD11205">
        <v>0</v>
      </c>
      <c r="AE11205">
        <v>9.6842167217119766</v>
      </c>
    </row>
    <row r="11206" spans="1:31" x14ac:dyDescent="0.3">
      <c r="A11206">
        <v>2708292</v>
      </c>
      <c r="B11206">
        <v>1</v>
      </c>
      <c r="C11206" t="s">
        <v>80</v>
      </c>
      <c r="D11206" t="s">
        <v>91</v>
      </c>
      <c r="E11206" t="s">
        <v>132</v>
      </c>
      <c r="F11206" t="s">
        <v>30211</v>
      </c>
      <c r="G11206" t="s">
        <v>134</v>
      </c>
      <c r="H11206" t="s">
        <v>135</v>
      </c>
      <c r="I11206" t="s">
        <v>136</v>
      </c>
      <c r="J11206" t="s">
        <v>137</v>
      </c>
      <c r="K11206" t="s">
        <v>138</v>
      </c>
      <c r="L11206" t="s">
        <v>30212</v>
      </c>
      <c r="M11206" t="s">
        <v>30213</v>
      </c>
      <c r="N11206">
        <v>2.3452777770000002</v>
      </c>
      <c r="O11206">
        <v>0</v>
      </c>
      <c r="P11206">
        <v>6</v>
      </c>
      <c r="Q11206">
        <v>0</v>
      </c>
      <c r="R11206">
        <v>5</v>
      </c>
      <c r="S11206">
        <v>0</v>
      </c>
      <c r="T11206">
        <v>3</v>
      </c>
      <c r="U11206">
        <v>0</v>
      </c>
      <c r="V11206">
        <v>0</v>
      </c>
      <c r="W11206">
        <v>0</v>
      </c>
      <c r="X11206">
        <v>0.91665466190431066</v>
      </c>
      <c r="Y11206">
        <v>0</v>
      </c>
      <c r="Z11206">
        <v>3.0955423753903348</v>
      </c>
      <c r="AA11206">
        <v>0</v>
      </c>
      <c r="AB11206">
        <v>24.274028708114468</v>
      </c>
      <c r="AC11206">
        <v>0</v>
      </c>
      <c r="AD11206">
        <v>0</v>
      </c>
      <c r="AE11206">
        <v>28.286225745409112</v>
      </c>
    </row>
    <row r="11207" spans="1:31" x14ac:dyDescent="0.3">
      <c r="A11207">
        <v>2708113</v>
      </c>
      <c r="B11207">
        <v>2</v>
      </c>
      <c r="C11207" t="s">
        <v>80</v>
      </c>
      <c r="D11207" t="s">
        <v>96</v>
      </c>
      <c r="E11207" t="s">
        <v>156</v>
      </c>
      <c r="F11207" t="s">
        <v>9232</v>
      </c>
      <c r="G11207" t="s">
        <v>185</v>
      </c>
      <c r="H11207" t="s">
        <v>153</v>
      </c>
      <c r="I11207" t="s">
        <v>136</v>
      </c>
      <c r="J11207" t="s">
        <v>137</v>
      </c>
      <c r="K11207" t="s">
        <v>138</v>
      </c>
      <c r="L11207" t="s">
        <v>29183</v>
      </c>
      <c r="M11207" t="s">
        <v>30214</v>
      </c>
      <c r="N11207">
        <v>0.56555555499999999</v>
      </c>
      <c r="O11207">
        <v>0</v>
      </c>
      <c r="P11207">
        <v>360</v>
      </c>
      <c r="Q11207">
        <v>0</v>
      </c>
      <c r="R11207">
        <v>0</v>
      </c>
      <c r="S11207">
        <v>0</v>
      </c>
      <c r="T11207">
        <v>43</v>
      </c>
      <c r="U11207">
        <v>0</v>
      </c>
      <c r="V11207">
        <v>0</v>
      </c>
      <c r="W11207">
        <v>0</v>
      </c>
      <c r="X11207">
        <v>23.946110559502486</v>
      </c>
      <c r="Y11207">
        <v>0</v>
      </c>
      <c r="Z11207">
        <v>0</v>
      </c>
      <c r="AA11207">
        <v>0</v>
      </c>
      <c r="AB11207">
        <v>13.496395805746992</v>
      </c>
      <c r="AC11207">
        <v>0</v>
      </c>
      <c r="AD11207">
        <v>0</v>
      </c>
      <c r="AE11207">
        <v>37.442506365249479</v>
      </c>
    </row>
    <row r="11208" spans="1:31" x14ac:dyDescent="0.3">
      <c r="A11208">
        <v>2707582</v>
      </c>
      <c r="B11208">
        <v>1</v>
      </c>
      <c r="C11208" t="s">
        <v>80</v>
      </c>
      <c r="D11208" t="s">
        <v>86</v>
      </c>
      <c r="E11208" t="s">
        <v>132</v>
      </c>
      <c r="F11208" t="s">
        <v>30215</v>
      </c>
      <c r="G11208" t="s">
        <v>209</v>
      </c>
      <c r="H11208" t="s">
        <v>135</v>
      </c>
      <c r="I11208" t="s">
        <v>136</v>
      </c>
      <c r="J11208" t="s">
        <v>137</v>
      </c>
      <c r="K11208" t="s">
        <v>210</v>
      </c>
      <c r="L11208" t="s">
        <v>30216</v>
      </c>
      <c r="M11208" t="s">
        <v>30217</v>
      </c>
      <c r="N11208">
        <v>6.7694444440000003</v>
      </c>
      <c r="O11208">
        <v>0</v>
      </c>
      <c r="P11208">
        <v>149</v>
      </c>
      <c r="Q11208">
        <v>0</v>
      </c>
      <c r="R11208">
        <v>22</v>
      </c>
      <c r="S11208">
        <v>0</v>
      </c>
      <c r="T11208">
        <v>14</v>
      </c>
      <c r="U11208">
        <v>0</v>
      </c>
      <c r="V11208">
        <v>0</v>
      </c>
      <c r="W11208">
        <v>0</v>
      </c>
      <c r="X11208">
        <v>468.89677492078334</v>
      </c>
      <c r="Y11208">
        <v>0</v>
      </c>
      <c r="Z11208">
        <v>20.318396304832447</v>
      </c>
      <c r="AA11208">
        <v>0</v>
      </c>
      <c r="AB11208">
        <v>69.053551776235807</v>
      </c>
      <c r="AC11208">
        <v>0</v>
      </c>
      <c r="AD11208">
        <v>0</v>
      </c>
      <c r="AE11208">
        <v>558.26872300185164</v>
      </c>
    </row>
    <row r="11209" spans="1:31" x14ac:dyDescent="0.3">
      <c r="A11209">
        <v>2707977</v>
      </c>
      <c r="B11209">
        <v>1</v>
      </c>
      <c r="C11209" t="s">
        <v>80</v>
      </c>
      <c r="D11209" t="s">
        <v>106</v>
      </c>
      <c r="E11209" t="s">
        <v>213</v>
      </c>
      <c r="F11209" t="s">
        <v>895</v>
      </c>
      <c r="G11209" t="s">
        <v>1613</v>
      </c>
      <c r="H11209" t="s">
        <v>153</v>
      </c>
      <c r="I11209" t="s">
        <v>136</v>
      </c>
      <c r="J11209" t="s">
        <v>137</v>
      </c>
      <c r="K11209" t="s">
        <v>138</v>
      </c>
      <c r="L11209" t="s">
        <v>29651</v>
      </c>
      <c r="M11209" t="s">
        <v>30218</v>
      </c>
      <c r="N11209">
        <v>0.32777777699999999</v>
      </c>
      <c r="O11209">
        <v>0</v>
      </c>
      <c r="P11209">
        <v>45</v>
      </c>
      <c r="Q11209">
        <v>18</v>
      </c>
      <c r="R11209">
        <v>74</v>
      </c>
      <c r="S11209">
        <v>6</v>
      </c>
      <c r="T11209">
        <v>36</v>
      </c>
      <c r="U11209">
        <v>0</v>
      </c>
      <c r="V11209">
        <v>0</v>
      </c>
      <c r="W11209">
        <v>0</v>
      </c>
      <c r="X11209">
        <v>2.6877638453788006</v>
      </c>
      <c r="Y11209">
        <v>12.224567587857852</v>
      </c>
      <c r="Z11209">
        <v>20.503741009815339</v>
      </c>
      <c r="AA11209">
        <v>3.1635718688658327</v>
      </c>
      <c r="AB11209">
        <v>4.919175264124684</v>
      </c>
      <c r="AC11209">
        <v>0</v>
      </c>
      <c r="AD11209">
        <v>0</v>
      </c>
      <c r="AE11209">
        <v>43.4988195760425</v>
      </c>
    </row>
    <row r="11210" spans="1:31" x14ac:dyDescent="0.3">
      <c r="A11210">
        <v>2708223</v>
      </c>
      <c r="B11210">
        <v>1</v>
      </c>
      <c r="C11210" t="s">
        <v>81</v>
      </c>
      <c r="D11210" t="s">
        <v>113</v>
      </c>
      <c r="E11210" t="s">
        <v>156</v>
      </c>
      <c r="F11210" t="s">
        <v>15175</v>
      </c>
      <c r="G11210" t="s">
        <v>185</v>
      </c>
      <c r="H11210" t="s">
        <v>153</v>
      </c>
      <c r="I11210" t="s">
        <v>136</v>
      </c>
      <c r="J11210" t="s">
        <v>137</v>
      </c>
      <c r="K11210" t="s">
        <v>138</v>
      </c>
      <c r="L11210" t="s">
        <v>30219</v>
      </c>
      <c r="M11210" t="s">
        <v>30220</v>
      </c>
      <c r="N11210">
        <v>2.4569444439999999</v>
      </c>
      <c r="O11210">
        <v>0</v>
      </c>
      <c r="P11210">
        <v>95</v>
      </c>
      <c r="Q11210">
        <v>1</v>
      </c>
      <c r="R11210">
        <v>6</v>
      </c>
      <c r="S11210">
        <v>0</v>
      </c>
      <c r="T11210">
        <v>1</v>
      </c>
      <c r="U11210">
        <v>0</v>
      </c>
      <c r="V11210">
        <v>0</v>
      </c>
      <c r="W11210">
        <v>0</v>
      </c>
      <c r="X11210">
        <v>35.065130178990096</v>
      </c>
      <c r="Y11210">
        <v>3.4706818126256387</v>
      </c>
      <c r="Z11210">
        <v>0</v>
      </c>
      <c r="AA11210">
        <v>0</v>
      </c>
      <c r="AB11210">
        <v>2.9262694969083336</v>
      </c>
      <c r="AC11210">
        <v>0</v>
      </c>
      <c r="AD11210">
        <v>0</v>
      </c>
      <c r="AE11210">
        <v>41.462081488524063</v>
      </c>
    </row>
    <row r="11211" spans="1:31" x14ac:dyDescent="0.3">
      <c r="A11211">
        <v>2708664</v>
      </c>
      <c r="B11211">
        <v>1</v>
      </c>
      <c r="C11211" t="s">
        <v>80</v>
      </c>
      <c r="D11211" t="s">
        <v>82</v>
      </c>
      <c r="E11211" t="s">
        <v>161</v>
      </c>
      <c r="F11211" t="s">
        <v>30221</v>
      </c>
      <c r="G11211" t="s">
        <v>163</v>
      </c>
      <c r="H11211" t="s">
        <v>135</v>
      </c>
      <c r="I11211" t="s">
        <v>136</v>
      </c>
      <c r="J11211" t="s">
        <v>137</v>
      </c>
      <c r="K11211" t="s">
        <v>138</v>
      </c>
      <c r="L11211" t="s">
        <v>30222</v>
      </c>
      <c r="M11211" t="s">
        <v>30223</v>
      </c>
      <c r="N11211">
        <v>2.9725000000000001</v>
      </c>
      <c r="O11211">
        <v>0</v>
      </c>
      <c r="P11211">
        <v>191</v>
      </c>
      <c r="Q11211">
        <v>0</v>
      </c>
      <c r="R11211">
        <v>0</v>
      </c>
      <c r="S11211">
        <v>0</v>
      </c>
      <c r="T11211">
        <v>12</v>
      </c>
      <c r="U11211">
        <v>0</v>
      </c>
      <c r="V11211">
        <v>0</v>
      </c>
      <c r="W11211">
        <v>0</v>
      </c>
      <c r="X11211">
        <v>111.48997711448698</v>
      </c>
      <c r="Y11211">
        <v>0</v>
      </c>
      <c r="Z11211">
        <v>0</v>
      </c>
      <c r="AA11211">
        <v>0</v>
      </c>
      <c r="AB11211">
        <v>5.8220596844266526</v>
      </c>
      <c r="AC11211">
        <v>0</v>
      </c>
      <c r="AD11211">
        <v>0</v>
      </c>
      <c r="AE11211">
        <v>117.31203679891362</v>
      </c>
    </row>
    <row r="11212" spans="1:31" x14ac:dyDescent="0.3">
      <c r="A11212">
        <v>2707728</v>
      </c>
      <c r="B11212">
        <v>1</v>
      </c>
      <c r="C11212" t="s">
        <v>80</v>
      </c>
      <c r="D11212" t="s">
        <v>105</v>
      </c>
      <c r="E11212" t="s">
        <v>213</v>
      </c>
      <c r="F11212" t="s">
        <v>10572</v>
      </c>
      <c r="G11212" t="s">
        <v>152</v>
      </c>
      <c r="H11212" t="s">
        <v>153</v>
      </c>
      <c r="I11212" t="s">
        <v>136</v>
      </c>
      <c r="J11212" t="s">
        <v>137</v>
      </c>
      <c r="K11212" t="s">
        <v>138</v>
      </c>
      <c r="L11212" t="s">
        <v>30224</v>
      </c>
      <c r="M11212" t="s">
        <v>30225</v>
      </c>
      <c r="N11212">
        <v>0.34166666600000001</v>
      </c>
      <c r="O11212">
        <v>2</v>
      </c>
      <c r="P11212">
        <v>2640</v>
      </c>
      <c r="Q11212">
        <v>4</v>
      </c>
      <c r="R11212">
        <v>336</v>
      </c>
      <c r="S11212">
        <v>41</v>
      </c>
      <c r="T11212">
        <v>382</v>
      </c>
      <c r="U11212">
        <v>7</v>
      </c>
      <c r="V11212">
        <v>2</v>
      </c>
      <c r="W11212">
        <v>0.29684223880500005</v>
      </c>
      <c r="X11212">
        <v>174.25166907274877</v>
      </c>
      <c r="Y11212">
        <v>0.69079965861227499</v>
      </c>
      <c r="Z11212">
        <v>38.533942311071577</v>
      </c>
      <c r="AA11212">
        <v>67.684131826533985</v>
      </c>
      <c r="AB11212">
        <v>116.00332322037022</v>
      </c>
      <c r="AC11212">
        <v>99.227620563734149</v>
      </c>
      <c r="AD11212">
        <v>1.3273467716845</v>
      </c>
      <c r="AE11212">
        <v>498.01567566356044</v>
      </c>
    </row>
    <row r="11213" spans="1:31" x14ac:dyDescent="0.3">
      <c r="A11213">
        <v>2708060</v>
      </c>
      <c r="B11213">
        <v>1</v>
      </c>
      <c r="C11213" t="s">
        <v>80</v>
      </c>
      <c r="D11213" t="s">
        <v>106</v>
      </c>
      <c r="E11213" t="s">
        <v>156</v>
      </c>
      <c r="F11213" t="s">
        <v>30226</v>
      </c>
      <c r="G11213" t="s">
        <v>185</v>
      </c>
      <c r="H11213" t="s">
        <v>153</v>
      </c>
      <c r="I11213" t="s">
        <v>136</v>
      </c>
      <c r="J11213" t="s">
        <v>137</v>
      </c>
      <c r="K11213" t="s">
        <v>138</v>
      </c>
      <c r="L11213" t="s">
        <v>30227</v>
      </c>
      <c r="M11213" t="s">
        <v>30228</v>
      </c>
      <c r="N11213">
        <v>4.0608333329999997</v>
      </c>
      <c r="O11213">
        <v>0</v>
      </c>
      <c r="P11213">
        <v>16</v>
      </c>
      <c r="Q11213">
        <v>0</v>
      </c>
      <c r="R11213">
        <v>7</v>
      </c>
      <c r="S11213">
        <v>0</v>
      </c>
      <c r="T11213">
        <v>9</v>
      </c>
      <c r="U11213">
        <v>0</v>
      </c>
      <c r="V11213">
        <v>0</v>
      </c>
      <c r="W11213">
        <v>0</v>
      </c>
      <c r="X11213">
        <v>16.522933237513566</v>
      </c>
      <c r="Y11213">
        <v>0</v>
      </c>
      <c r="Z11213">
        <v>21.494043175565999</v>
      </c>
      <c r="AA11213">
        <v>0</v>
      </c>
      <c r="AB11213">
        <v>16.027028853204623</v>
      </c>
      <c r="AC11213">
        <v>0</v>
      </c>
      <c r="AD11213">
        <v>0</v>
      </c>
      <c r="AE11213">
        <v>54.044005266284188</v>
      </c>
    </row>
    <row r="11214" spans="1:31" x14ac:dyDescent="0.3">
      <c r="A11214">
        <v>2707914</v>
      </c>
      <c r="B11214">
        <v>1</v>
      </c>
      <c r="C11214" t="s">
        <v>81</v>
      </c>
      <c r="D11214" t="s">
        <v>112</v>
      </c>
      <c r="E11214" t="s">
        <v>132</v>
      </c>
      <c r="F11214" t="s">
        <v>30229</v>
      </c>
      <c r="G11214" t="s">
        <v>134</v>
      </c>
      <c r="H11214" t="s">
        <v>135</v>
      </c>
      <c r="I11214" t="s">
        <v>136</v>
      </c>
      <c r="J11214" t="s">
        <v>137</v>
      </c>
      <c r="K11214" t="s">
        <v>138</v>
      </c>
      <c r="L11214" t="s">
        <v>30230</v>
      </c>
      <c r="M11214" t="s">
        <v>30231</v>
      </c>
      <c r="N11214">
        <v>7.426111111</v>
      </c>
      <c r="O11214">
        <v>0</v>
      </c>
      <c r="P11214">
        <v>83</v>
      </c>
      <c r="Q11214">
        <v>0</v>
      </c>
      <c r="R11214">
        <v>0</v>
      </c>
      <c r="S11214">
        <v>0</v>
      </c>
      <c r="T11214">
        <v>2</v>
      </c>
      <c r="U11214">
        <v>0</v>
      </c>
      <c r="V11214">
        <v>0</v>
      </c>
      <c r="W11214">
        <v>0</v>
      </c>
      <c r="X11214">
        <v>19.857182449961076</v>
      </c>
      <c r="Y11214">
        <v>0</v>
      </c>
      <c r="Z11214">
        <v>0</v>
      </c>
      <c r="AA11214">
        <v>0</v>
      </c>
      <c r="AB11214">
        <v>0.33163401034571666</v>
      </c>
      <c r="AC11214">
        <v>0</v>
      </c>
      <c r="AD11214">
        <v>0</v>
      </c>
      <c r="AE11214">
        <v>20.188816460306793</v>
      </c>
    </row>
    <row r="11215" spans="1:31" x14ac:dyDescent="0.3">
      <c r="A11215">
        <v>2707476</v>
      </c>
      <c r="B11215">
        <v>1</v>
      </c>
      <c r="C11215" t="s">
        <v>80</v>
      </c>
      <c r="D11215" t="s">
        <v>99</v>
      </c>
      <c r="E11215" t="s">
        <v>161</v>
      </c>
      <c r="F11215" t="s">
        <v>30232</v>
      </c>
      <c r="G11215" t="s">
        <v>163</v>
      </c>
      <c r="H11215" t="s">
        <v>135</v>
      </c>
      <c r="I11215" t="s">
        <v>136</v>
      </c>
      <c r="J11215" t="s">
        <v>137</v>
      </c>
      <c r="K11215" t="s">
        <v>138</v>
      </c>
      <c r="L11215" t="s">
        <v>30233</v>
      </c>
      <c r="M11215" t="s">
        <v>30234</v>
      </c>
      <c r="N11215">
        <v>0.85722222199999998</v>
      </c>
      <c r="O11215">
        <v>0</v>
      </c>
      <c r="P11215">
        <v>67</v>
      </c>
      <c r="Q11215">
        <v>0</v>
      </c>
      <c r="R11215">
        <v>0</v>
      </c>
      <c r="S11215">
        <v>0</v>
      </c>
      <c r="T11215">
        <v>6</v>
      </c>
      <c r="U11215">
        <v>0</v>
      </c>
      <c r="V11215">
        <v>0</v>
      </c>
      <c r="W11215">
        <v>0</v>
      </c>
      <c r="X11215">
        <v>3.5160633739870728</v>
      </c>
      <c r="Y11215">
        <v>0</v>
      </c>
      <c r="Z11215">
        <v>0</v>
      </c>
      <c r="AA11215">
        <v>0</v>
      </c>
      <c r="AB11215">
        <v>1.8931167660663768</v>
      </c>
      <c r="AC11215">
        <v>0</v>
      </c>
      <c r="AD11215">
        <v>0</v>
      </c>
      <c r="AE11215">
        <v>5.4091801400534498</v>
      </c>
    </row>
    <row r="11216" spans="1:31" x14ac:dyDescent="0.3">
      <c r="A11216">
        <v>2708163</v>
      </c>
      <c r="B11216">
        <v>1</v>
      </c>
      <c r="C11216" t="s">
        <v>80</v>
      </c>
      <c r="D11216" t="s">
        <v>93</v>
      </c>
      <c r="E11216" t="s">
        <v>161</v>
      </c>
      <c r="F11216" t="s">
        <v>30235</v>
      </c>
      <c r="G11216" t="s">
        <v>163</v>
      </c>
      <c r="H11216" t="s">
        <v>135</v>
      </c>
      <c r="I11216" t="s">
        <v>136</v>
      </c>
      <c r="J11216" t="s">
        <v>137</v>
      </c>
      <c r="K11216" t="s">
        <v>138</v>
      </c>
      <c r="L11216" t="s">
        <v>30236</v>
      </c>
      <c r="M11216" t="s">
        <v>30237</v>
      </c>
      <c r="N11216">
        <v>7.6283333329999996</v>
      </c>
      <c r="O11216">
        <v>0</v>
      </c>
      <c r="P11216">
        <v>7</v>
      </c>
      <c r="Q11216">
        <v>0</v>
      </c>
      <c r="R11216">
        <v>8</v>
      </c>
      <c r="S11216">
        <v>0</v>
      </c>
      <c r="T11216">
        <v>1</v>
      </c>
      <c r="U11216">
        <v>0</v>
      </c>
      <c r="V11216">
        <v>0</v>
      </c>
      <c r="W11216">
        <v>0</v>
      </c>
      <c r="X11216">
        <v>10.531067907701454</v>
      </c>
      <c r="Y11216">
        <v>0</v>
      </c>
      <c r="Z11216">
        <v>17.312842556661796</v>
      </c>
      <c r="AA11216">
        <v>0</v>
      </c>
      <c r="AB11216">
        <v>5.7366972985414799</v>
      </c>
      <c r="AC11216">
        <v>0</v>
      </c>
      <c r="AD11216">
        <v>0</v>
      </c>
      <c r="AE11216">
        <v>33.580607762904727</v>
      </c>
    </row>
    <row r="11217" spans="1:31" x14ac:dyDescent="0.3">
      <c r="A11217">
        <v>2708183</v>
      </c>
      <c r="B11217">
        <v>1</v>
      </c>
      <c r="C11217" t="s">
        <v>81</v>
      </c>
      <c r="D11217" t="s">
        <v>123</v>
      </c>
      <c r="E11217" t="s">
        <v>156</v>
      </c>
      <c r="F11217" t="s">
        <v>30238</v>
      </c>
      <c r="G11217" t="s">
        <v>152</v>
      </c>
      <c r="H11217" t="s">
        <v>153</v>
      </c>
      <c r="I11217" t="s">
        <v>136</v>
      </c>
      <c r="J11217" t="s">
        <v>137</v>
      </c>
      <c r="K11217" t="s">
        <v>138</v>
      </c>
      <c r="L11217" t="s">
        <v>30239</v>
      </c>
      <c r="M11217" t="s">
        <v>30240</v>
      </c>
      <c r="N11217">
        <v>0.82972222200000001</v>
      </c>
      <c r="O11217">
        <v>0</v>
      </c>
      <c r="P11217">
        <v>410</v>
      </c>
      <c r="Q11217">
        <v>0</v>
      </c>
      <c r="R11217">
        <v>0</v>
      </c>
      <c r="S11217">
        <v>2</v>
      </c>
      <c r="T11217">
        <v>62</v>
      </c>
      <c r="U11217">
        <v>0</v>
      </c>
      <c r="V11217">
        <v>1</v>
      </c>
      <c r="W11217">
        <v>0</v>
      </c>
      <c r="X11217">
        <v>66.307042551883853</v>
      </c>
      <c r="Y11217">
        <v>0</v>
      </c>
      <c r="Z11217">
        <v>0</v>
      </c>
      <c r="AA11217">
        <v>10.54244183351091</v>
      </c>
      <c r="AB11217">
        <v>46.428112635357508</v>
      </c>
      <c r="AC11217">
        <v>0</v>
      </c>
      <c r="AD11217">
        <v>2.2073520836169602</v>
      </c>
      <c r="AE11217">
        <v>125.48494910436922</v>
      </c>
    </row>
    <row r="11218" spans="1:31" x14ac:dyDescent="0.3">
      <c r="A11218">
        <v>2707519</v>
      </c>
      <c r="B11218">
        <v>1</v>
      </c>
      <c r="C11218" t="s">
        <v>81</v>
      </c>
      <c r="D11218" t="s">
        <v>113</v>
      </c>
      <c r="E11218" t="s">
        <v>156</v>
      </c>
      <c r="F11218" t="s">
        <v>30241</v>
      </c>
      <c r="G11218" t="s">
        <v>185</v>
      </c>
      <c r="H11218" t="s">
        <v>153</v>
      </c>
      <c r="I11218" t="s">
        <v>136</v>
      </c>
      <c r="J11218" t="s">
        <v>137</v>
      </c>
      <c r="K11218" t="s">
        <v>138</v>
      </c>
      <c r="L11218" t="s">
        <v>30242</v>
      </c>
      <c r="M11218" t="s">
        <v>28934</v>
      </c>
      <c r="N11218">
        <v>0.89416666600000005</v>
      </c>
      <c r="O11218">
        <v>0</v>
      </c>
      <c r="P11218">
        <v>21</v>
      </c>
      <c r="Q11218">
        <v>0</v>
      </c>
      <c r="R11218">
        <v>11</v>
      </c>
      <c r="S11218">
        <v>0</v>
      </c>
      <c r="T11218">
        <v>4</v>
      </c>
      <c r="U11218">
        <v>0</v>
      </c>
      <c r="V11218">
        <v>0</v>
      </c>
      <c r="W11218">
        <v>0</v>
      </c>
      <c r="X11218">
        <v>3.1589213465081776</v>
      </c>
      <c r="Y11218">
        <v>0</v>
      </c>
      <c r="Z11218">
        <v>1.1260686266614999</v>
      </c>
      <c r="AA11218">
        <v>0</v>
      </c>
      <c r="AB11218">
        <v>1.9703454160911753</v>
      </c>
      <c r="AC11218">
        <v>0</v>
      </c>
      <c r="AD11218">
        <v>0</v>
      </c>
      <c r="AE11218">
        <v>6.2553353892608534</v>
      </c>
    </row>
    <row r="11219" spans="1:31" x14ac:dyDescent="0.3">
      <c r="A11219">
        <v>2707542</v>
      </c>
      <c r="B11219">
        <v>1</v>
      </c>
      <c r="C11219" t="s">
        <v>81</v>
      </c>
      <c r="D11219" t="s">
        <v>126</v>
      </c>
      <c r="E11219" t="s">
        <v>213</v>
      </c>
      <c r="F11219" t="s">
        <v>2021</v>
      </c>
      <c r="G11219" t="s">
        <v>300</v>
      </c>
      <c r="H11219" t="s">
        <v>153</v>
      </c>
      <c r="I11219" t="s">
        <v>136</v>
      </c>
      <c r="J11219" t="s">
        <v>137</v>
      </c>
      <c r="K11219" t="s">
        <v>210</v>
      </c>
      <c r="L11219" t="s">
        <v>30243</v>
      </c>
      <c r="M11219" t="s">
        <v>30244</v>
      </c>
      <c r="N11219">
        <v>5.7191666659999996</v>
      </c>
      <c r="O11219">
        <v>3</v>
      </c>
      <c r="P11219">
        <v>364</v>
      </c>
      <c r="Q11219">
        <v>5</v>
      </c>
      <c r="R11219">
        <v>112</v>
      </c>
      <c r="S11219">
        <v>1</v>
      </c>
      <c r="T11219">
        <v>12</v>
      </c>
      <c r="U11219">
        <v>0</v>
      </c>
      <c r="V11219">
        <v>0</v>
      </c>
      <c r="W11219">
        <v>3.4617120898399993</v>
      </c>
      <c r="X11219">
        <v>132.16143452334299</v>
      </c>
      <c r="Y11219">
        <v>76.113736828214783</v>
      </c>
      <c r="Z11219">
        <v>23.723770043965796</v>
      </c>
      <c r="AA11219">
        <v>70.448948818128713</v>
      </c>
      <c r="AB11219">
        <v>0.21389366632284498</v>
      </c>
      <c r="AC11219">
        <v>0</v>
      </c>
      <c r="AD11219">
        <v>0</v>
      </c>
      <c r="AE11219">
        <v>306.12349596981517</v>
      </c>
    </row>
    <row r="11220" spans="1:31" x14ac:dyDescent="0.3">
      <c r="A11220">
        <v>2707854</v>
      </c>
      <c r="B11220">
        <v>1</v>
      </c>
      <c r="C11220" t="s">
        <v>81</v>
      </c>
      <c r="D11220" t="s">
        <v>123</v>
      </c>
      <c r="E11220" t="s">
        <v>150</v>
      </c>
      <c r="F11220" t="s">
        <v>9353</v>
      </c>
      <c r="G11220" t="s">
        <v>152</v>
      </c>
      <c r="H11220" t="s">
        <v>153</v>
      </c>
      <c r="I11220" t="s">
        <v>136</v>
      </c>
      <c r="J11220" t="s">
        <v>137</v>
      </c>
      <c r="K11220" t="s">
        <v>138</v>
      </c>
      <c r="L11220" t="s">
        <v>30245</v>
      </c>
      <c r="M11220" t="s">
        <v>30246</v>
      </c>
      <c r="N11220">
        <v>0.88861111100000001</v>
      </c>
      <c r="O11220">
        <v>20</v>
      </c>
      <c r="P11220">
        <v>930</v>
      </c>
      <c r="Q11220">
        <v>423</v>
      </c>
      <c r="R11220">
        <v>223</v>
      </c>
      <c r="S11220">
        <v>28</v>
      </c>
      <c r="T11220">
        <v>65</v>
      </c>
      <c r="U11220">
        <v>3</v>
      </c>
      <c r="V11220">
        <v>0</v>
      </c>
      <c r="W11220">
        <v>8.730827876008151</v>
      </c>
      <c r="X11220">
        <v>131.73309850705633</v>
      </c>
      <c r="Y11220">
        <v>222.95081500730367</v>
      </c>
      <c r="Z11220">
        <v>49.938197167444564</v>
      </c>
      <c r="AA11220">
        <v>72.031976877018067</v>
      </c>
      <c r="AB11220">
        <v>14.428001611114336</v>
      </c>
      <c r="AC11220">
        <v>113.50833343813284</v>
      </c>
      <c r="AD11220">
        <v>0</v>
      </c>
      <c r="AE11220">
        <v>613.32125048407795</v>
      </c>
    </row>
    <row r="11221" spans="1:31" x14ac:dyDescent="0.3">
      <c r="A11221">
        <v>2708518</v>
      </c>
      <c r="B11221">
        <v>1</v>
      </c>
      <c r="C11221" t="s">
        <v>80</v>
      </c>
      <c r="D11221" t="s">
        <v>92</v>
      </c>
      <c r="E11221" t="s">
        <v>150</v>
      </c>
      <c r="F11221" t="s">
        <v>30247</v>
      </c>
      <c r="G11221" t="s">
        <v>152</v>
      </c>
      <c r="H11221" t="s">
        <v>153</v>
      </c>
      <c r="I11221" t="s">
        <v>136</v>
      </c>
      <c r="J11221" t="s">
        <v>137</v>
      </c>
      <c r="K11221" t="s">
        <v>138</v>
      </c>
      <c r="L11221" t="s">
        <v>29331</v>
      </c>
      <c r="M11221" t="s">
        <v>30248</v>
      </c>
      <c r="N11221">
        <v>0.98250000000000004</v>
      </c>
      <c r="O11221">
        <v>0</v>
      </c>
      <c r="P11221">
        <v>1454</v>
      </c>
      <c r="Q11221">
        <v>9</v>
      </c>
      <c r="R11221">
        <v>362</v>
      </c>
      <c r="S11221">
        <v>23</v>
      </c>
      <c r="T11221">
        <v>130</v>
      </c>
      <c r="U11221">
        <v>0</v>
      </c>
      <c r="V11221">
        <v>0</v>
      </c>
      <c r="W11221">
        <v>0</v>
      </c>
      <c r="X11221">
        <v>279.16044707968439</v>
      </c>
      <c r="Y11221">
        <v>32.963837607536007</v>
      </c>
      <c r="Z11221">
        <v>39.714626354836916</v>
      </c>
      <c r="AA11221">
        <v>578.81967911136678</v>
      </c>
      <c r="AB11221">
        <v>92.216233958458645</v>
      </c>
      <c r="AC11221">
        <v>0</v>
      </c>
      <c r="AD11221">
        <v>0</v>
      </c>
      <c r="AE11221">
        <v>1022.8748241118826</v>
      </c>
    </row>
    <row r="11222" spans="1:31" x14ac:dyDescent="0.3">
      <c r="A11222">
        <v>2708352</v>
      </c>
      <c r="B11222">
        <v>1</v>
      </c>
      <c r="C11222" t="s">
        <v>81</v>
      </c>
      <c r="D11222" t="s">
        <v>118</v>
      </c>
      <c r="E11222" t="s">
        <v>161</v>
      </c>
      <c r="F11222" t="s">
        <v>30249</v>
      </c>
      <c r="G11222" t="s">
        <v>409</v>
      </c>
      <c r="H11222" t="s">
        <v>135</v>
      </c>
      <c r="I11222" t="s">
        <v>136</v>
      </c>
      <c r="J11222" t="s">
        <v>137</v>
      </c>
      <c r="K11222" t="s">
        <v>138</v>
      </c>
      <c r="L11222" t="s">
        <v>30250</v>
      </c>
      <c r="M11222" t="s">
        <v>29609</v>
      </c>
      <c r="N11222">
        <v>0.9425</v>
      </c>
      <c r="O11222">
        <v>0</v>
      </c>
      <c r="P11222">
        <v>9</v>
      </c>
      <c r="Q11222">
        <v>0</v>
      </c>
      <c r="R11222">
        <v>3</v>
      </c>
      <c r="S11222">
        <v>0</v>
      </c>
      <c r="T11222">
        <v>7</v>
      </c>
      <c r="U11222">
        <v>0</v>
      </c>
      <c r="V11222">
        <v>0</v>
      </c>
      <c r="W11222">
        <v>0</v>
      </c>
      <c r="X11222">
        <v>7.0115754864288249</v>
      </c>
      <c r="Y11222">
        <v>0</v>
      </c>
      <c r="Z11222">
        <v>0.75551992098360166</v>
      </c>
      <c r="AA11222">
        <v>0</v>
      </c>
      <c r="AB11222">
        <v>3.5586754447456097</v>
      </c>
      <c r="AC11222">
        <v>0</v>
      </c>
      <c r="AD11222">
        <v>0</v>
      </c>
      <c r="AE11222">
        <v>11.325770852158037</v>
      </c>
    </row>
    <row r="11223" spans="1:31" x14ac:dyDescent="0.3">
      <c r="A11223">
        <v>2708375</v>
      </c>
      <c r="B11223">
        <v>1</v>
      </c>
      <c r="C11223" t="s">
        <v>81</v>
      </c>
      <c r="D11223" t="s">
        <v>123</v>
      </c>
      <c r="E11223" t="s">
        <v>150</v>
      </c>
      <c r="F11223" t="s">
        <v>17316</v>
      </c>
      <c r="G11223" t="s">
        <v>152</v>
      </c>
      <c r="H11223" t="s">
        <v>153</v>
      </c>
      <c r="I11223" t="s">
        <v>136</v>
      </c>
      <c r="J11223" t="s">
        <v>137</v>
      </c>
      <c r="K11223" t="s">
        <v>138</v>
      </c>
      <c r="L11223" t="s">
        <v>30251</v>
      </c>
      <c r="M11223" t="s">
        <v>30252</v>
      </c>
      <c r="N11223">
        <v>0.48749999999999999</v>
      </c>
      <c r="O11223">
        <v>2</v>
      </c>
      <c r="P11223">
        <v>12</v>
      </c>
      <c r="Q11223">
        <v>19</v>
      </c>
      <c r="R11223">
        <v>95</v>
      </c>
      <c r="S11223">
        <v>7</v>
      </c>
      <c r="T11223">
        <v>80</v>
      </c>
      <c r="U11223">
        <v>1</v>
      </c>
      <c r="V11223">
        <v>4</v>
      </c>
      <c r="W11223">
        <v>0</v>
      </c>
      <c r="X11223">
        <v>0.147320501821575</v>
      </c>
      <c r="Y11223">
        <v>0.22241289705833336</v>
      </c>
      <c r="Z11223">
        <v>1.8661112352493334</v>
      </c>
      <c r="AA11223">
        <v>46.082490730496673</v>
      </c>
      <c r="AB11223">
        <v>37.36927840278539</v>
      </c>
      <c r="AC11223">
        <v>3.0744578223600003</v>
      </c>
      <c r="AD11223">
        <v>3.9726828278817337</v>
      </c>
      <c r="AE11223">
        <v>92.73475441765305</v>
      </c>
    </row>
    <row r="11224" spans="1:31" x14ac:dyDescent="0.3">
      <c r="A11224">
        <v>2708369</v>
      </c>
      <c r="B11224">
        <v>1</v>
      </c>
      <c r="C11224" t="s">
        <v>80</v>
      </c>
      <c r="D11224" t="s">
        <v>92</v>
      </c>
      <c r="E11224" t="s">
        <v>132</v>
      </c>
      <c r="F11224" t="s">
        <v>30253</v>
      </c>
      <c r="G11224" t="s">
        <v>134</v>
      </c>
      <c r="H11224" t="s">
        <v>135</v>
      </c>
      <c r="I11224" t="s">
        <v>136</v>
      </c>
      <c r="J11224" t="s">
        <v>137</v>
      </c>
      <c r="K11224" t="s">
        <v>138</v>
      </c>
      <c r="L11224" t="s">
        <v>30254</v>
      </c>
      <c r="M11224" t="s">
        <v>30255</v>
      </c>
      <c r="N11224">
        <v>2.7827777770000002</v>
      </c>
      <c r="O11224">
        <v>0</v>
      </c>
      <c r="P11224">
        <v>141</v>
      </c>
      <c r="Q11224">
        <v>0</v>
      </c>
      <c r="R11224">
        <v>26</v>
      </c>
      <c r="S11224">
        <v>0</v>
      </c>
      <c r="T11224">
        <v>25</v>
      </c>
      <c r="U11224">
        <v>0</v>
      </c>
      <c r="V11224">
        <v>0</v>
      </c>
      <c r="W11224">
        <v>0</v>
      </c>
      <c r="X11224">
        <v>83.707983428499972</v>
      </c>
      <c r="Y11224">
        <v>0</v>
      </c>
      <c r="Z11224">
        <v>16.086685199779801</v>
      </c>
      <c r="AA11224">
        <v>0</v>
      </c>
      <c r="AB11224">
        <v>56.263532376370144</v>
      </c>
      <c r="AC11224">
        <v>0</v>
      </c>
      <c r="AD11224">
        <v>0</v>
      </c>
      <c r="AE11224">
        <v>156.0582010046499</v>
      </c>
    </row>
    <row r="11225" spans="1:31" x14ac:dyDescent="0.3">
      <c r="A11225">
        <v>2707562</v>
      </c>
      <c r="B11225">
        <v>1</v>
      </c>
      <c r="C11225" t="s">
        <v>81</v>
      </c>
      <c r="D11225" t="s">
        <v>118</v>
      </c>
      <c r="E11225" t="s">
        <v>156</v>
      </c>
      <c r="F11225" t="s">
        <v>14090</v>
      </c>
      <c r="G11225" t="s">
        <v>152</v>
      </c>
      <c r="H11225" t="s">
        <v>153</v>
      </c>
      <c r="I11225" t="s">
        <v>136</v>
      </c>
      <c r="J11225" t="s">
        <v>137</v>
      </c>
      <c r="K11225" t="s">
        <v>138</v>
      </c>
      <c r="L11225" t="s">
        <v>29426</v>
      </c>
      <c r="M11225" t="s">
        <v>30256</v>
      </c>
      <c r="N11225">
        <v>0.50555555500000005</v>
      </c>
      <c r="O11225">
        <v>2</v>
      </c>
      <c r="P11225">
        <v>2869</v>
      </c>
      <c r="Q11225">
        <v>15</v>
      </c>
      <c r="R11225">
        <v>79</v>
      </c>
      <c r="S11225">
        <v>22</v>
      </c>
      <c r="T11225">
        <v>335</v>
      </c>
      <c r="U11225">
        <v>4</v>
      </c>
      <c r="V11225">
        <v>1</v>
      </c>
      <c r="W11225">
        <v>0.50546581269426671</v>
      </c>
      <c r="X11225">
        <v>257.94380909001978</v>
      </c>
      <c r="Y11225">
        <v>3.061739375206634</v>
      </c>
      <c r="Z11225">
        <v>12.357605595071096</v>
      </c>
      <c r="AA11225">
        <v>115.73098371888386</v>
      </c>
      <c r="AB11225">
        <v>112.11732328734811</v>
      </c>
      <c r="AC11225">
        <v>524.31915278283088</v>
      </c>
      <c r="AD11225">
        <v>3.9594933384916002</v>
      </c>
      <c r="AE11225">
        <v>1029.9955730005463</v>
      </c>
    </row>
    <row r="11226" spans="1:31" x14ac:dyDescent="0.3">
      <c r="A11226">
        <v>2708395</v>
      </c>
      <c r="B11226">
        <v>1</v>
      </c>
      <c r="C11226" t="s">
        <v>80</v>
      </c>
      <c r="D11226" t="s">
        <v>108</v>
      </c>
      <c r="E11226" t="s">
        <v>161</v>
      </c>
      <c r="F11226" t="s">
        <v>30257</v>
      </c>
      <c r="G11226" t="s">
        <v>163</v>
      </c>
      <c r="H11226" t="s">
        <v>135</v>
      </c>
      <c r="I11226" t="s">
        <v>136</v>
      </c>
      <c r="J11226" t="s">
        <v>137</v>
      </c>
      <c r="K11226" t="s">
        <v>138</v>
      </c>
      <c r="L11226" t="s">
        <v>30258</v>
      </c>
      <c r="M11226" t="s">
        <v>30259</v>
      </c>
      <c r="N11226">
        <v>2.2149999999999999</v>
      </c>
      <c r="O11226">
        <v>0</v>
      </c>
      <c r="P11226">
        <v>20</v>
      </c>
      <c r="Q11226">
        <v>0</v>
      </c>
      <c r="R11226">
        <v>2</v>
      </c>
      <c r="S11226">
        <v>0</v>
      </c>
      <c r="T11226">
        <v>3</v>
      </c>
      <c r="U11226">
        <v>0</v>
      </c>
      <c r="V11226">
        <v>0</v>
      </c>
      <c r="W11226">
        <v>0</v>
      </c>
      <c r="X11226">
        <v>4.641677299408137</v>
      </c>
      <c r="Y11226">
        <v>0</v>
      </c>
      <c r="Z11226">
        <v>0</v>
      </c>
      <c r="AA11226">
        <v>0</v>
      </c>
      <c r="AB11226">
        <v>0</v>
      </c>
      <c r="AC11226">
        <v>0</v>
      </c>
      <c r="AD11226">
        <v>0</v>
      </c>
      <c r="AE11226">
        <v>4.641677299408137</v>
      </c>
    </row>
    <row r="11227" spans="1:31" x14ac:dyDescent="0.3">
      <c r="A11227">
        <v>2708438</v>
      </c>
      <c r="B11227">
        <v>1</v>
      </c>
      <c r="C11227" t="s">
        <v>80</v>
      </c>
      <c r="D11227" t="s">
        <v>91</v>
      </c>
      <c r="E11227" t="s">
        <v>161</v>
      </c>
      <c r="F11227" t="s">
        <v>30260</v>
      </c>
      <c r="G11227" t="s">
        <v>409</v>
      </c>
      <c r="H11227" t="s">
        <v>135</v>
      </c>
      <c r="I11227" t="s">
        <v>136</v>
      </c>
      <c r="J11227" t="s">
        <v>137</v>
      </c>
      <c r="K11227" t="s">
        <v>138</v>
      </c>
      <c r="L11227" t="s">
        <v>30261</v>
      </c>
      <c r="M11227" t="s">
        <v>30262</v>
      </c>
      <c r="N11227">
        <v>3.99</v>
      </c>
      <c r="O11227">
        <v>0</v>
      </c>
      <c r="P11227">
        <v>1</v>
      </c>
      <c r="Q11227">
        <v>0</v>
      </c>
      <c r="R11227">
        <v>2</v>
      </c>
      <c r="S11227">
        <v>0</v>
      </c>
      <c r="T11227">
        <v>0</v>
      </c>
      <c r="U11227">
        <v>0</v>
      </c>
      <c r="V11227">
        <v>0</v>
      </c>
      <c r="W11227">
        <v>0</v>
      </c>
      <c r="X11227">
        <v>0</v>
      </c>
      <c r="Y11227">
        <v>0</v>
      </c>
      <c r="Z11227">
        <v>3.4857373830124998</v>
      </c>
      <c r="AA11227">
        <v>0</v>
      </c>
      <c r="AB11227">
        <v>0</v>
      </c>
      <c r="AC11227">
        <v>0</v>
      </c>
      <c r="AD11227">
        <v>0</v>
      </c>
      <c r="AE11227">
        <v>3.4857373830124998</v>
      </c>
    </row>
    <row r="11228" spans="1:31" x14ac:dyDescent="0.3">
      <c r="A11228">
        <v>2707834</v>
      </c>
      <c r="B11228">
        <v>1</v>
      </c>
      <c r="C11228" t="s">
        <v>80</v>
      </c>
      <c r="D11228" t="s">
        <v>99</v>
      </c>
      <c r="E11228" t="s">
        <v>132</v>
      </c>
      <c r="F11228" t="s">
        <v>30263</v>
      </c>
      <c r="G11228" t="s">
        <v>134</v>
      </c>
      <c r="H11228" t="s">
        <v>135</v>
      </c>
      <c r="I11228" t="s">
        <v>136</v>
      </c>
      <c r="J11228" t="s">
        <v>137</v>
      </c>
      <c r="K11228" t="s">
        <v>138</v>
      </c>
      <c r="L11228" t="s">
        <v>30264</v>
      </c>
      <c r="M11228" t="s">
        <v>30265</v>
      </c>
      <c r="N11228">
        <v>5.7780555549999999</v>
      </c>
      <c r="O11228">
        <v>0</v>
      </c>
      <c r="P11228">
        <v>102</v>
      </c>
      <c r="Q11228">
        <v>0</v>
      </c>
      <c r="R11228">
        <v>0</v>
      </c>
      <c r="S11228">
        <v>0</v>
      </c>
      <c r="T11228">
        <v>2</v>
      </c>
      <c r="U11228">
        <v>0</v>
      </c>
      <c r="V11228">
        <v>0</v>
      </c>
      <c r="W11228">
        <v>0</v>
      </c>
      <c r="X11228">
        <v>82.249623287853495</v>
      </c>
      <c r="Y11228">
        <v>0</v>
      </c>
      <c r="Z11228">
        <v>0</v>
      </c>
      <c r="AA11228">
        <v>0</v>
      </c>
      <c r="AB11228">
        <v>1.8100135117135403</v>
      </c>
      <c r="AC11228">
        <v>0</v>
      </c>
      <c r="AD11228">
        <v>0</v>
      </c>
      <c r="AE11228">
        <v>84.059636799567031</v>
      </c>
    </row>
    <row r="11229" spans="1:31" x14ac:dyDescent="0.3">
      <c r="A11229">
        <v>2707456</v>
      </c>
      <c r="B11229">
        <v>1</v>
      </c>
      <c r="C11229" t="s">
        <v>80</v>
      </c>
      <c r="D11229" t="s">
        <v>82</v>
      </c>
      <c r="E11229" t="s">
        <v>200</v>
      </c>
      <c r="F11229" t="s">
        <v>30266</v>
      </c>
      <c r="G11229" t="s">
        <v>300</v>
      </c>
      <c r="H11229" t="s">
        <v>135</v>
      </c>
      <c r="I11229" t="s">
        <v>136</v>
      </c>
      <c r="J11229" t="s">
        <v>137</v>
      </c>
      <c r="K11229" t="s">
        <v>210</v>
      </c>
      <c r="L11229" t="s">
        <v>30267</v>
      </c>
      <c r="M11229" t="s">
        <v>30268</v>
      </c>
      <c r="N11229">
        <v>5.5666666659999997</v>
      </c>
      <c r="O11229">
        <v>0</v>
      </c>
      <c r="P11229">
        <v>1</v>
      </c>
      <c r="Q11229">
        <v>0</v>
      </c>
      <c r="R11229">
        <v>0</v>
      </c>
      <c r="S11229">
        <v>0</v>
      </c>
      <c r="T11229">
        <v>33</v>
      </c>
      <c r="U11229">
        <v>0</v>
      </c>
      <c r="V11229">
        <v>0</v>
      </c>
      <c r="W11229">
        <v>0</v>
      </c>
      <c r="X11229">
        <v>0.65986174325755009</v>
      </c>
      <c r="Y11229">
        <v>0</v>
      </c>
      <c r="Z11229">
        <v>0</v>
      </c>
      <c r="AA11229">
        <v>0</v>
      </c>
      <c r="AB11229">
        <v>77.786749996398669</v>
      </c>
      <c r="AC11229">
        <v>0</v>
      </c>
      <c r="AD11229">
        <v>0</v>
      </c>
      <c r="AE11229">
        <v>78.44661173965622</v>
      </c>
    </row>
    <row r="11230" spans="1:31" x14ac:dyDescent="0.3">
      <c r="A11230">
        <v>2707891</v>
      </c>
      <c r="B11230">
        <v>1</v>
      </c>
      <c r="C11230" t="s">
        <v>80</v>
      </c>
      <c r="D11230" t="s">
        <v>93</v>
      </c>
      <c r="E11230" t="s">
        <v>161</v>
      </c>
      <c r="F11230" t="s">
        <v>30269</v>
      </c>
      <c r="G11230" t="s">
        <v>163</v>
      </c>
      <c r="H11230" t="s">
        <v>135</v>
      </c>
      <c r="I11230" t="s">
        <v>136</v>
      </c>
      <c r="J11230" t="s">
        <v>137</v>
      </c>
      <c r="K11230" t="s">
        <v>138</v>
      </c>
      <c r="L11230" t="s">
        <v>30270</v>
      </c>
      <c r="M11230" t="s">
        <v>30271</v>
      </c>
      <c r="N11230">
        <v>1.4522222220000001</v>
      </c>
      <c r="O11230">
        <v>0</v>
      </c>
      <c r="P11230">
        <v>17</v>
      </c>
      <c r="Q11230">
        <v>0</v>
      </c>
      <c r="R11230">
        <v>0</v>
      </c>
      <c r="S11230">
        <v>0</v>
      </c>
      <c r="T11230">
        <v>3</v>
      </c>
      <c r="U11230">
        <v>0</v>
      </c>
      <c r="V11230">
        <v>0</v>
      </c>
      <c r="W11230">
        <v>0</v>
      </c>
      <c r="X11230">
        <v>4.4877084430755598</v>
      </c>
      <c r="Y11230">
        <v>0</v>
      </c>
      <c r="Z11230">
        <v>0</v>
      </c>
      <c r="AA11230">
        <v>0</v>
      </c>
      <c r="AB11230">
        <v>13.67618141356659</v>
      </c>
      <c r="AC11230">
        <v>0</v>
      </c>
      <c r="AD11230">
        <v>0</v>
      </c>
      <c r="AE11230">
        <v>18.16388985664215</v>
      </c>
    </row>
    <row r="11231" spans="1:31" x14ac:dyDescent="0.3">
      <c r="A11231">
        <v>2707499</v>
      </c>
      <c r="B11231">
        <v>1</v>
      </c>
      <c r="C11231" t="s">
        <v>80</v>
      </c>
      <c r="D11231" t="s">
        <v>105</v>
      </c>
      <c r="E11231" t="s">
        <v>173</v>
      </c>
      <c r="F11231" t="s">
        <v>30272</v>
      </c>
      <c r="G11231" t="s">
        <v>1613</v>
      </c>
      <c r="H11231" t="s">
        <v>5535</v>
      </c>
      <c r="I11231" t="s">
        <v>136</v>
      </c>
      <c r="J11231" t="s">
        <v>137</v>
      </c>
      <c r="K11231" t="s">
        <v>210</v>
      </c>
      <c r="L11231" t="s">
        <v>30273</v>
      </c>
      <c r="M11231" t="s">
        <v>30274</v>
      </c>
      <c r="N11231">
        <v>8.5833332999999998E-2</v>
      </c>
      <c r="O11231">
        <v>97</v>
      </c>
      <c r="P11231">
        <v>71203</v>
      </c>
      <c r="Q11231">
        <v>102</v>
      </c>
      <c r="R11231">
        <v>1281</v>
      </c>
      <c r="S11231">
        <v>288</v>
      </c>
      <c r="T11231">
        <v>7064</v>
      </c>
      <c r="U11231">
        <v>76</v>
      </c>
      <c r="V11231">
        <v>54</v>
      </c>
      <c r="W11231">
        <v>4.0260948846246736</v>
      </c>
      <c r="X11231">
        <v>1142.0478962789991</v>
      </c>
      <c r="Y11231">
        <v>16.042832718829853</v>
      </c>
      <c r="Z11231">
        <v>21.829536686153421</v>
      </c>
      <c r="AA11231">
        <v>402.57643568453057</v>
      </c>
      <c r="AB11231">
        <v>373.78497073212816</v>
      </c>
      <c r="AC11231">
        <v>349.96902481417567</v>
      </c>
      <c r="AD11231">
        <v>44.263093588655423</v>
      </c>
      <c r="AE11231">
        <v>2354.539885388097</v>
      </c>
    </row>
    <row r="11232" spans="1:31" x14ac:dyDescent="0.3">
      <c r="A11232">
        <v>2708040</v>
      </c>
      <c r="B11232">
        <v>1</v>
      </c>
      <c r="C11232" t="s">
        <v>80</v>
      </c>
      <c r="D11232" t="s">
        <v>97</v>
      </c>
      <c r="E11232" t="s">
        <v>145</v>
      </c>
      <c r="F11232" t="s">
        <v>30275</v>
      </c>
      <c r="G11232" t="s">
        <v>147</v>
      </c>
      <c r="H11232" t="s">
        <v>135</v>
      </c>
      <c r="I11232" t="s">
        <v>136</v>
      </c>
      <c r="J11232" t="s">
        <v>137</v>
      </c>
      <c r="K11232" t="s">
        <v>138</v>
      </c>
      <c r="L11232" t="s">
        <v>30276</v>
      </c>
      <c r="M11232" t="s">
        <v>30277</v>
      </c>
      <c r="N11232">
        <v>4.4061111110000004</v>
      </c>
      <c r="O11232">
        <v>0</v>
      </c>
      <c r="P11232">
        <v>1</v>
      </c>
      <c r="Q11232">
        <v>0</v>
      </c>
      <c r="R11232">
        <v>0</v>
      </c>
      <c r="S11232">
        <v>0</v>
      </c>
      <c r="T11232">
        <v>0</v>
      </c>
      <c r="U11232">
        <v>0</v>
      </c>
      <c r="V11232">
        <v>0</v>
      </c>
      <c r="W11232">
        <v>0</v>
      </c>
      <c r="X11232">
        <v>1.2879271834931802</v>
      </c>
      <c r="Y11232">
        <v>0</v>
      </c>
      <c r="Z11232">
        <v>0</v>
      </c>
      <c r="AA11232">
        <v>0</v>
      </c>
      <c r="AB11232">
        <v>0</v>
      </c>
      <c r="AC11232">
        <v>0</v>
      </c>
      <c r="AD11232">
        <v>0</v>
      </c>
      <c r="AE11232">
        <v>1.2879271834931802</v>
      </c>
    </row>
    <row r="11233" spans="1:31" x14ac:dyDescent="0.3">
      <c r="A11233">
        <v>2708581</v>
      </c>
      <c r="B11233">
        <v>1</v>
      </c>
      <c r="C11233" t="s">
        <v>80</v>
      </c>
      <c r="D11233" t="s">
        <v>83</v>
      </c>
      <c r="E11233" t="s">
        <v>173</v>
      </c>
      <c r="F11233" t="s">
        <v>30278</v>
      </c>
      <c r="G11233" t="s">
        <v>152</v>
      </c>
      <c r="H11233" t="s">
        <v>153</v>
      </c>
      <c r="I11233" t="s">
        <v>136</v>
      </c>
      <c r="J11233" t="s">
        <v>137</v>
      </c>
      <c r="K11233" t="s">
        <v>138</v>
      </c>
      <c r="L11233" t="s">
        <v>30279</v>
      </c>
      <c r="M11233" t="s">
        <v>30280</v>
      </c>
      <c r="N11233">
        <v>0.39638888799999999</v>
      </c>
      <c r="O11233">
        <v>0</v>
      </c>
      <c r="P11233">
        <v>1631</v>
      </c>
      <c r="Q11233">
        <v>0</v>
      </c>
      <c r="R11233">
        <v>0</v>
      </c>
      <c r="S11233">
        <v>0</v>
      </c>
      <c r="T11233">
        <v>23</v>
      </c>
      <c r="U11233">
        <v>0</v>
      </c>
      <c r="V11233">
        <v>0</v>
      </c>
      <c r="W11233">
        <v>0</v>
      </c>
      <c r="X11233">
        <v>142.23899467077604</v>
      </c>
      <c r="Y11233">
        <v>0</v>
      </c>
      <c r="Z11233">
        <v>0</v>
      </c>
      <c r="AA11233">
        <v>0</v>
      </c>
      <c r="AB11233">
        <v>18.150848744418777</v>
      </c>
      <c r="AC11233">
        <v>0</v>
      </c>
      <c r="AD11233">
        <v>0</v>
      </c>
      <c r="AE11233">
        <v>160.3898434151948</v>
      </c>
    </row>
    <row r="11234" spans="1:31" x14ac:dyDescent="0.3">
      <c r="A11234">
        <v>2709546</v>
      </c>
      <c r="B11234">
        <v>1</v>
      </c>
      <c r="C11234" t="s">
        <v>81</v>
      </c>
      <c r="D11234" t="s">
        <v>112</v>
      </c>
      <c r="E11234" t="s">
        <v>161</v>
      </c>
      <c r="F11234" t="s">
        <v>30281</v>
      </c>
      <c r="G11234" t="s">
        <v>163</v>
      </c>
      <c r="H11234" t="s">
        <v>135</v>
      </c>
      <c r="I11234" t="s">
        <v>136</v>
      </c>
      <c r="J11234" t="s">
        <v>137</v>
      </c>
      <c r="K11234" t="s">
        <v>138</v>
      </c>
      <c r="L11234" t="s">
        <v>30282</v>
      </c>
      <c r="M11234" t="s">
        <v>30283</v>
      </c>
      <c r="N11234">
        <v>2.6741666660000001</v>
      </c>
      <c r="O11234">
        <v>0</v>
      </c>
      <c r="P11234">
        <v>73</v>
      </c>
      <c r="Q11234">
        <v>0</v>
      </c>
      <c r="R11234">
        <v>3</v>
      </c>
      <c r="S11234">
        <v>0</v>
      </c>
      <c r="T11234">
        <v>1</v>
      </c>
      <c r="U11234">
        <v>0</v>
      </c>
      <c r="V11234">
        <v>0</v>
      </c>
      <c r="W11234">
        <v>0</v>
      </c>
      <c r="X11234">
        <v>28.144812637165359</v>
      </c>
      <c r="Y11234">
        <v>0</v>
      </c>
      <c r="Z11234">
        <v>1.4781102578958334</v>
      </c>
      <c r="AA11234">
        <v>0</v>
      </c>
      <c r="AB11234">
        <v>1.3767427108680084</v>
      </c>
      <c r="AC11234">
        <v>0</v>
      </c>
      <c r="AD11234">
        <v>0</v>
      </c>
      <c r="AE11234">
        <v>30.999665605929199</v>
      </c>
    </row>
    <row r="11235" spans="1:31" x14ac:dyDescent="0.3">
      <c r="A11235">
        <v>2708882</v>
      </c>
      <c r="B11235">
        <v>1</v>
      </c>
      <c r="C11235" t="s">
        <v>80</v>
      </c>
      <c r="D11235" t="s">
        <v>107</v>
      </c>
      <c r="E11235" t="s">
        <v>161</v>
      </c>
      <c r="F11235" t="s">
        <v>2858</v>
      </c>
      <c r="G11235" t="s">
        <v>163</v>
      </c>
      <c r="H11235" t="s">
        <v>135</v>
      </c>
      <c r="I11235" t="s">
        <v>136</v>
      </c>
      <c r="J11235" t="s">
        <v>137</v>
      </c>
      <c r="K11235" t="s">
        <v>138</v>
      </c>
      <c r="L11235" t="s">
        <v>30284</v>
      </c>
      <c r="M11235" t="s">
        <v>30285</v>
      </c>
      <c r="N11235">
        <v>2.6133333329999999</v>
      </c>
      <c r="O11235">
        <v>0</v>
      </c>
      <c r="P11235">
        <v>29</v>
      </c>
      <c r="Q11235">
        <v>0</v>
      </c>
      <c r="R11235">
        <v>0</v>
      </c>
      <c r="S11235">
        <v>0</v>
      </c>
      <c r="T11235">
        <v>5</v>
      </c>
      <c r="U11235">
        <v>0</v>
      </c>
      <c r="V11235">
        <v>0</v>
      </c>
      <c r="W11235">
        <v>0</v>
      </c>
      <c r="X11235">
        <v>3.6178958168765796</v>
      </c>
      <c r="Y11235">
        <v>0</v>
      </c>
      <c r="Z11235">
        <v>0</v>
      </c>
      <c r="AA11235">
        <v>0</v>
      </c>
      <c r="AB11235">
        <v>2.7334915726313542</v>
      </c>
      <c r="AC11235">
        <v>0</v>
      </c>
      <c r="AD11235">
        <v>0</v>
      </c>
      <c r="AE11235">
        <v>6.3513873895079342</v>
      </c>
    </row>
    <row r="11236" spans="1:31" x14ac:dyDescent="0.3">
      <c r="A11236">
        <v>2708900</v>
      </c>
      <c r="B11236">
        <v>2</v>
      </c>
      <c r="C11236" t="s">
        <v>81</v>
      </c>
      <c r="D11236" t="s">
        <v>118</v>
      </c>
      <c r="E11236" t="s">
        <v>132</v>
      </c>
      <c r="F11236" t="s">
        <v>29593</v>
      </c>
      <c r="G11236" t="s">
        <v>393</v>
      </c>
      <c r="H11236" t="s">
        <v>135</v>
      </c>
      <c r="I11236" t="s">
        <v>136</v>
      </c>
      <c r="J11236" t="s">
        <v>137</v>
      </c>
      <c r="K11236" t="s">
        <v>138</v>
      </c>
      <c r="L11236" t="s">
        <v>30286</v>
      </c>
      <c r="M11236" t="s">
        <v>30287</v>
      </c>
      <c r="N11236">
        <v>6.0833333000000003E-2</v>
      </c>
      <c r="O11236">
        <v>0</v>
      </c>
      <c r="P11236">
        <v>69</v>
      </c>
      <c r="Q11236">
        <v>0</v>
      </c>
      <c r="R11236">
        <v>1</v>
      </c>
      <c r="S11236">
        <v>0</v>
      </c>
      <c r="T11236">
        <v>9</v>
      </c>
      <c r="U11236">
        <v>0</v>
      </c>
      <c r="V11236">
        <v>0</v>
      </c>
      <c r="W11236">
        <v>0</v>
      </c>
      <c r="X11236">
        <v>0.75531073715530528</v>
      </c>
      <c r="Y11236">
        <v>0</v>
      </c>
      <c r="Z11236">
        <v>0</v>
      </c>
      <c r="AA11236">
        <v>0</v>
      </c>
      <c r="AB11236">
        <v>0.1951469509775825</v>
      </c>
      <c r="AC11236">
        <v>0</v>
      </c>
      <c r="AD11236">
        <v>0</v>
      </c>
      <c r="AE11236">
        <v>0.95045768813288778</v>
      </c>
    </row>
    <row r="11237" spans="1:31" x14ac:dyDescent="0.3">
      <c r="A11237">
        <v>2709168</v>
      </c>
      <c r="B11237">
        <v>1</v>
      </c>
      <c r="C11237" t="s">
        <v>80</v>
      </c>
      <c r="D11237" t="s">
        <v>93</v>
      </c>
      <c r="E11237" t="s">
        <v>213</v>
      </c>
      <c r="F11237" t="s">
        <v>14441</v>
      </c>
      <c r="G11237" t="s">
        <v>300</v>
      </c>
      <c r="H11237" t="s">
        <v>153</v>
      </c>
      <c r="I11237" t="s">
        <v>136</v>
      </c>
      <c r="J11237" t="s">
        <v>137</v>
      </c>
      <c r="K11237" t="s">
        <v>210</v>
      </c>
      <c r="L11237" t="s">
        <v>30288</v>
      </c>
      <c r="M11237" t="s">
        <v>30289</v>
      </c>
      <c r="N11237">
        <v>6.9411111109999997</v>
      </c>
      <c r="O11237">
        <v>0</v>
      </c>
      <c r="P11237">
        <v>53</v>
      </c>
      <c r="Q11237">
        <v>4</v>
      </c>
      <c r="R11237">
        <v>123</v>
      </c>
      <c r="S11237">
        <v>3</v>
      </c>
      <c r="T11237">
        <v>55</v>
      </c>
      <c r="U11237">
        <v>0</v>
      </c>
      <c r="V11237">
        <v>0</v>
      </c>
      <c r="W11237">
        <v>0</v>
      </c>
      <c r="X11237">
        <v>79.941998903120123</v>
      </c>
      <c r="Y11237">
        <v>137.75427989052335</v>
      </c>
      <c r="Z11237">
        <v>538.95243838715942</v>
      </c>
      <c r="AA11237">
        <v>43.65807600327426</v>
      </c>
      <c r="AB11237">
        <v>218.46118073054899</v>
      </c>
      <c r="AC11237">
        <v>0</v>
      </c>
      <c r="AD11237">
        <v>0</v>
      </c>
      <c r="AE11237">
        <v>1018.7679739146262</v>
      </c>
    </row>
    <row r="11238" spans="1:31" x14ac:dyDescent="0.3">
      <c r="A11238">
        <v>2709191</v>
      </c>
      <c r="B11238">
        <v>1</v>
      </c>
      <c r="C11238" t="s">
        <v>80</v>
      </c>
      <c r="D11238" t="s">
        <v>105</v>
      </c>
      <c r="E11238" t="s">
        <v>161</v>
      </c>
      <c r="F11238" t="s">
        <v>30290</v>
      </c>
      <c r="G11238" t="s">
        <v>163</v>
      </c>
      <c r="H11238" t="s">
        <v>135</v>
      </c>
      <c r="I11238" t="s">
        <v>136</v>
      </c>
      <c r="J11238" t="s">
        <v>137</v>
      </c>
      <c r="K11238" t="s">
        <v>138</v>
      </c>
      <c r="L11238" t="s">
        <v>30291</v>
      </c>
      <c r="M11238" t="s">
        <v>30292</v>
      </c>
      <c r="N11238">
        <v>2.4816666660000002</v>
      </c>
      <c r="O11238">
        <v>0</v>
      </c>
      <c r="P11238">
        <v>1</v>
      </c>
      <c r="Q11238">
        <v>0</v>
      </c>
      <c r="R11238">
        <v>1</v>
      </c>
      <c r="S11238">
        <v>0</v>
      </c>
      <c r="T11238">
        <v>1</v>
      </c>
      <c r="U11238">
        <v>0</v>
      </c>
      <c r="V11238">
        <v>0</v>
      </c>
      <c r="W11238">
        <v>0</v>
      </c>
      <c r="X11238">
        <v>0</v>
      </c>
      <c r="Y11238">
        <v>0</v>
      </c>
      <c r="Z11238">
        <v>2.7168310243921665E-2</v>
      </c>
      <c r="AA11238">
        <v>0</v>
      </c>
      <c r="AB11238">
        <v>3.5362549001395864</v>
      </c>
      <c r="AC11238">
        <v>0</v>
      </c>
      <c r="AD11238">
        <v>0</v>
      </c>
      <c r="AE11238">
        <v>3.5634232103835082</v>
      </c>
    </row>
    <row r="11239" spans="1:31" x14ac:dyDescent="0.3">
      <c r="A11239">
        <v>2708859</v>
      </c>
      <c r="B11239">
        <v>1</v>
      </c>
      <c r="C11239" t="s">
        <v>80</v>
      </c>
      <c r="D11239" t="s">
        <v>96</v>
      </c>
      <c r="E11239" t="s">
        <v>156</v>
      </c>
      <c r="F11239" t="s">
        <v>1003</v>
      </c>
      <c r="G11239" t="s">
        <v>152</v>
      </c>
      <c r="H11239" t="s">
        <v>153</v>
      </c>
      <c r="I11239" t="s">
        <v>136</v>
      </c>
      <c r="J11239" t="s">
        <v>137</v>
      </c>
      <c r="K11239" t="s">
        <v>138</v>
      </c>
      <c r="L11239" t="s">
        <v>30293</v>
      </c>
      <c r="M11239" t="s">
        <v>30294</v>
      </c>
      <c r="N11239">
        <v>9.6</v>
      </c>
      <c r="O11239">
        <v>1</v>
      </c>
      <c r="P11239">
        <v>268</v>
      </c>
      <c r="Q11239">
        <v>2</v>
      </c>
      <c r="R11239">
        <v>0</v>
      </c>
      <c r="S11239">
        <v>5</v>
      </c>
      <c r="T11239">
        <v>4</v>
      </c>
      <c r="U11239">
        <v>0</v>
      </c>
      <c r="V11239">
        <v>0</v>
      </c>
      <c r="W11239">
        <v>1.8335337696000003</v>
      </c>
      <c r="X11239">
        <v>319.18359270945501</v>
      </c>
      <c r="Y11239">
        <v>59.052390788612399</v>
      </c>
      <c r="Z11239">
        <v>0</v>
      </c>
      <c r="AA11239">
        <v>247.31847392322842</v>
      </c>
      <c r="AB11239">
        <v>41.622711416532013</v>
      </c>
      <c r="AC11239">
        <v>0</v>
      </c>
      <c r="AD11239">
        <v>0</v>
      </c>
      <c r="AE11239">
        <v>669.0107026074279</v>
      </c>
    </row>
    <row r="11240" spans="1:31" x14ac:dyDescent="0.3">
      <c r="A11240">
        <v>2709383</v>
      </c>
      <c r="B11240">
        <v>1</v>
      </c>
      <c r="C11240" t="s">
        <v>81</v>
      </c>
      <c r="D11240" t="s">
        <v>123</v>
      </c>
      <c r="E11240" t="s">
        <v>161</v>
      </c>
      <c r="F11240" t="s">
        <v>30295</v>
      </c>
      <c r="G11240" t="s">
        <v>163</v>
      </c>
      <c r="H11240" t="s">
        <v>135</v>
      </c>
      <c r="I11240" t="s">
        <v>136</v>
      </c>
      <c r="J11240" t="s">
        <v>137</v>
      </c>
      <c r="K11240" t="s">
        <v>138</v>
      </c>
      <c r="L11240" t="s">
        <v>30296</v>
      </c>
      <c r="M11240" t="s">
        <v>30297</v>
      </c>
      <c r="N11240">
        <v>3.790277777</v>
      </c>
      <c r="O11240">
        <v>0</v>
      </c>
      <c r="P11240">
        <v>5</v>
      </c>
      <c r="Q11240">
        <v>0</v>
      </c>
      <c r="R11240">
        <v>11</v>
      </c>
      <c r="S11240">
        <v>0</v>
      </c>
      <c r="T11240">
        <v>0</v>
      </c>
      <c r="U11240">
        <v>0</v>
      </c>
      <c r="V11240">
        <v>0</v>
      </c>
      <c r="W11240">
        <v>0</v>
      </c>
      <c r="X11240">
        <v>0</v>
      </c>
      <c r="Y11240">
        <v>0</v>
      </c>
      <c r="Z11240">
        <v>0</v>
      </c>
      <c r="AA11240">
        <v>0</v>
      </c>
      <c r="AB11240">
        <v>0</v>
      </c>
      <c r="AC11240">
        <v>0</v>
      </c>
      <c r="AD11240">
        <v>0</v>
      </c>
      <c r="AE11240">
        <v>0</v>
      </c>
    </row>
    <row r="11241" spans="1:31" x14ac:dyDescent="0.3">
      <c r="A11241">
        <v>2708696</v>
      </c>
      <c r="B11241">
        <v>1</v>
      </c>
      <c r="C11241" t="s">
        <v>80</v>
      </c>
      <c r="D11241" t="s">
        <v>104</v>
      </c>
      <c r="E11241" t="s">
        <v>150</v>
      </c>
      <c r="F11241" t="s">
        <v>9356</v>
      </c>
      <c r="G11241" t="s">
        <v>152</v>
      </c>
      <c r="H11241" t="s">
        <v>153</v>
      </c>
      <c r="I11241" t="s">
        <v>136</v>
      </c>
      <c r="J11241" t="s">
        <v>137</v>
      </c>
      <c r="K11241" t="s">
        <v>138</v>
      </c>
      <c r="L11241" t="s">
        <v>30298</v>
      </c>
      <c r="M11241" t="s">
        <v>30299</v>
      </c>
      <c r="N11241">
        <v>2.275555555</v>
      </c>
      <c r="O11241">
        <v>1</v>
      </c>
      <c r="P11241">
        <v>10</v>
      </c>
      <c r="Q11241">
        <v>21</v>
      </c>
      <c r="R11241">
        <v>50</v>
      </c>
      <c r="S11241">
        <v>13</v>
      </c>
      <c r="T11241">
        <v>9</v>
      </c>
      <c r="U11241">
        <v>7</v>
      </c>
      <c r="V11241">
        <v>0</v>
      </c>
      <c r="W11241">
        <v>0.86350039340399998</v>
      </c>
      <c r="X11241">
        <v>2.2147739837754261</v>
      </c>
      <c r="Y11241">
        <v>172.66204293187914</v>
      </c>
      <c r="Z11241">
        <v>1.6579347147066665</v>
      </c>
      <c r="AA11241">
        <v>149.42697663873963</v>
      </c>
      <c r="AB11241">
        <v>6.2053479601681332</v>
      </c>
      <c r="AC11241">
        <v>1859.5846420909077</v>
      </c>
      <c r="AD11241">
        <v>0</v>
      </c>
      <c r="AE11241">
        <v>2192.6152187135808</v>
      </c>
    </row>
    <row r="11242" spans="1:31" x14ac:dyDescent="0.3">
      <c r="A11242">
        <v>2709360</v>
      </c>
      <c r="B11242">
        <v>1</v>
      </c>
      <c r="C11242" t="s">
        <v>81</v>
      </c>
      <c r="D11242" t="s">
        <v>118</v>
      </c>
      <c r="E11242" t="s">
        <v>156</v>
      </c>
      <c r="F11242" t="s">
        <v>5748</v>
      </c>
      <c r="G11242" t="s">
        <v>185</v>
      </c>
      <c r="H11242" t="s">
        <v>153</v>
      </c>
      <c r="I11242" t="s">
        <v>136</v>
      </c>
      <c r="J11242" t="s">
        <v>137</v>
      </c>
      <c r="K11242" t="s">
        <v>138</v>
      </c>
      <c r="L11242" t="s">
        <v>30300</v>
      </c>
      <c r="M11242" t="s">
        <v>30301</v>
      </c>
      <c r="N11242">
        <v>3.063055555</v>
      </c>
      <c r="O11242">
        <v>1</v>
      </c>
      <c r="P11242">
        <v>2</v>
      </c>
      <c r="Q11242">
        <v>10</v>
      </c>
      <c r="R11242">
        <v>11</v>
      </c>
      <c r="S11242">
        <v>3</v>
      </c>
      <c r="T11242">
        <v>2</v>
      </c>
      <c r="U11242">
        <v>0</v>
      </c>
      <c r="V11242">
        <v>0</v>
      </c>
      <c r="W11242">
        <v>0.60019841194250001</v>
      </c>
      <c r="X11242">
        <v>1.1755648038454969</v>
      </c>
      <c r="Y11242">
        <v>0</v>
      </c>
      <c r="Z11242">
        <v>0</v>
      </c>
      <c r="AA11242">
        <v>69.157384729952781</v>
      </c>
      <c r="AB11242">
        <v>7.0568768407107729</v>
      </c>
      <c r="AC11242">
        <v>0</v>
      </c>
      <c r="AD11242">
        <v>0</v>
      </c>
      <c r="AE11242">
        <v>77.990024786451556</v>
      </c>
    </row>
    <row r="11243" spans="1:31" x14ac:dyDescent="0.3">
      <c r="A11243">
        <v>2709254</v>
      </c>
      <c r="B11243">
        <v>1</v>
      </c>
      <c r="C11243" t="s">
        <v>80</v>
      </c>
      <c r="D11243" t="s">
        <v>106</v>
      </c>
      <c r="E11243" t="s">
        <v>161</v>
      </c>
      <c r="F11243" t="s">
        <v>30302</v>
      </c>
      <c r="G11243" t="s">
        <v>163</v>
      </c>
      <c r="H11243" t="s">
        <v>135</v>
      </c>
      <c r="I11243" t="s">
        <v>136</v>
      </c>
      <c r="J11243" t="s">
        <v>137</v>
      </c>
      <c r="K11243" t="s">
        <v>138</v>
      </c>
      <c r="L11243" t="s">
        <v>30303</v>
      </c>
      <c r="M11243" t="s">
        <v>30304</v>
      </c>
      <c r="N11243">
        <v>0.98055555500000002</v>
      </c>
      <c r="O11243">
        <v>0</v>
      </c>
      <c r="P11243">
        <v>18</v>
      </c>
      <c r="Q11243">
        <v>0</v>
      </c>
      <c r="R11243">
        <v>2</v>
      </c>
      <c r="S11243">
        <v>0</v>
      </c>
      <c r="T11243">
        <v>3</v>
      </c>
      <c r="U11243">
        <v>0</v>
      </c>
      <c r="V11243">
        <v>0</v>
      </c>
      <c r="W11243">
        <v>0</v>
      </c>
      <c r="X11243">
        <v>2.4411057931766531</v>
      </c>
      <c r="Y11243">
        <v>0</v>
      </c>
      <c r="Z11243">
        <v>0.79759238364855012</v>
      </c>
      <c r="AA11243">
        <v>0</v>
      </c>
      <c r="AB11243">
        <v>0.11420714834558333</v>
      </c>
      <c r="AC11243">
        <v>0</v>
      </c>
      <c r="AD11243">
        <v>0</v>
      </c>
      <c r="AE11243">
        <v>3.3529053251707865</v>
      </c>
    </row>
    <row r="11244" spans="1:31" x14ac:dyDescent="0.3">
      <c r="A11244">
        <v>2709586</v>
      </c>
      <c r="B11244">
        <v>1</v>
      </c>
      <c r="C11244" t="s">
        <v>81</v>
      </c>
      <c r="D11244" t="s">
        <v>118</v>
      </c>
      <c r="E11244" t="s">
        <v>156</v>
      </c>
      <c r="F11244" t="s">
        <v>14090</v>
      </c>
      <c r="G11244" t="s">
        <v>152</v>
      </c>
      <c r="H11244" t="s">
        <v>153</v>
      </c>
      <c r="I11244" t="s">
        <v>136</v>
      </c>
      <c r="J11244" t="s">
        <v>137</v>
      </c>
      <c r="K11244" t="s">
        <v>138</v>
      </c>
      <c r="L11244" t="s">
        <v>30305</v>
      </c>
      <c r="M11244" t="s">
        <v>30306</v>
      </c>
      <c r="N11244">
        <v>0.49444444399999998</v>
      </c>
      <c r="O11244">
        <v>2</v>
      </c>
      <c r="P11244">
        <v>2869</v>
      </c>
      <c r="Q11244">
        <v>15</v>
      </c>
      <c r="R11244">
        <v>79</v>
      </c>
      <c r="S11244">
        <v>22</v>
      </c>
      <c r="T11244">
        <v>335</v>
      </c>
      <c r="U11244">
        <v>4</v>
      </c>
      <c r="V11244">
        <v>1</v>
      </c>
      <c r="W11244">
        <v>0.45729862533599996</v>
      </c>
      <c r="X11244">
        <v>234.24706418296918</v>
      </c>
      <c r="Y11244">
        <v>2.7607947603776744</v>
      </c>
      <c r="Z11244">
        <v>12.074884098270154</v>
      </c>
      <c r="AA11244">
        <v>92.91176533023247</v>
      </c>
      <c r="AB11244">
        <v>92.704400319393642</v>
      </c>
      <c r="AC11244">
        <v>192.41074548937667</v>
      </c>
      <c r="AD11244">
        <v>0.92223244424204986</v>
      </c>
      <c r="AE11244">
        <v>628.48918525019781</v>
      </c>
    </row>
    <row r="11245" spans="1:31" x14ac:dyDescent="0.3">
      <c r="A11245">
        <v>2709646</v>
      </c>
      <c r="B11245">
        <v>1</v>
      </c>
      <c r="C11245" t="s">
        <v>81</v>
      </c>
      <c r="D11245" t="s">
        <v>115</v>
      </c>
      <c r="E11245" t="s">
        <v>161</v>
      </c>
      <c r="F11245" t="s">
        <v>22731</v>
      </c>
      <c r="G11245" t="s">
        <v>163</v>
      </c>
      <c r="H11245" t="s">
        <v>135</v>
      </c>
      <c r="I11245" t="s">
        <v>136</v>
      </c>
      <c r="J11245" t="s">
        <v>137</v>
      </c>
      <c r="K11245" t="s">
        <v>138</v>
      </c>
      <c r="L11245" t="s">
        <v>30307</v>
      </c>
      <c r="M11245" t="s">
        <v>30308</v>
      </c>
      <c r="N11245">
        <v>2.5858333330000001</v>
      </c>
      <c r="O11245">
        <v>0</v>
      </c>
      <c r="P11245">
        <v>5</v>
      </c>
      <c r="Q11245">
        <v>0</v>
      </c>
      <c r="R11245">
        <v>2</v>
      </c>
      <c r="S11245">
        <v>0</v>
      </c>
      <c r="T11245">
        <v>0</v>
      </c>
      <c r="U11245">
        <v>0</v>
      </c>
      <c r="V11245">
        <v>0</v>
      </c>
      <c r="W11245">
        <v>0</v>
      </c>
      <c r="X11245">
        <v>0.55716823560916673</v>
      </c>
      <c r="Y11245">
        <v>0</v>
      </c>
      <c r="Z11245">
        <v>1.5255606878866668</v>
      </c>
      <c r="AA11245">
        <v>0</v>
      </c>
      <c r="AB11245">
        <v>0</v>
      </c>
      <c r="AC11245">
        <v>0</v>
      </c>
      <c r="AD11245">
        <v>0</v>
      </c>
      <c r="AE11245">
        <v>2.0827289234958335</v>
      </c>
    </row>
    <row r="11246" spans="1:31" x14ac:dyDescent="0.3">
      <c r="A11246">
        <v>2708945</v>
      </c>
      <c r="B11246">
        <v>1</v>
      </c>
      <c r="C11246" t="s">
        <v>80</v>
      </c>
      <c r="D11246" t="s">
        <v>100</v>
      </c>
      <c r="E11246" t="s">
        <v>145</v>
      </c>
      <c r="F11246" t="s">
        <v>30309</v>
      </c>
      <c r="G11246" t="s">
        <v>181</v>
      </c>
      <c r="H11246" t="s">
        <v>135</v>
      </c>
      <c r="I11246" t="s">
        <v>136</v>
      </c>
      <c r="J11246" t="s">
        <v>137</v>
      </c>
      <c r="K11246" t="s">
        <v>138</v>
      </c>
      <c r="L11246" t="s">
        <v>30310</v>
      </c>
      <c r="M11246" t="s">
        <v>30311</v>
      </c>
      <c r="N11246">
        <v>7.1063888879999997</v>
      </c>
      <c r="O11246">
        <v>0</v>
      </c>
      <c r="P11246">
        <v>3</v>
      </c>
      <c r="Q11246">
        <v>0</v>
      </c>
      <c r="R11246">
        <v>0</v>
      </c>
      <c r="S11246">
        <v>0</v>
      </c>
      <c r="T11246">
        <v>0</v>
      </c>
      <c r="U11246">
        <v>0</v>
      </c>
      <c r="V11246">
        <v>0</v>
      </c>
      <c r="W11246">
        <v>0</v>
      </c>
      <c r="X11246">
        <v>3.0438268438517047</v>
      </c>
      <c r="Y11246">
        <v>0</v>
      </c>
      <c r="Z11246">
        <v>0</v>
      </c>
      <c r="AA11246">
        <v>0</v>
      </c>
      <c r="AB11246">
        <v>0</v>
      </c>
      <c r="AC11246">
        <v>0</v>
      </c>
      <c r="AD11246">
        <v>0</v>
      </c>
      <c r="AE11246">
        <v>3.0438268438517047</v>
      </c>
    </row>
    <row r="11247" spans="1:31" x14ac:dyDescent="0.3">
      <c r="A11247">
        <v>2709400</v>
      </c>
      <c r="B11247">
        <v>1</v>
      </c>
      <c r="C11247" t="s">
        <v>80</v>
      </c>
      <c r="D11247" t="s">
        <v>96</v>
      </c>
      <c r="E11247" t="s">
        <v>161</v>
      </c>
      <c r="F11247" t="s">
        <v>9099</v>
      </c>
      <c r="G11247" t="s">
        <v>163</v>
      </c>
      <c r="H11247" t="s">
        <v>135</v>
      </c>
      <c r="I11247" t="s">
        <v>136</v>
      </c>
      <c r="J11247" t="s">
        <v>137</v>
      </c>
      <c r="K11247" t="s">
        <v>138</v>
      </c>
      <c r="L11247" t="s">
        <v>30312</v>
      </c>
      <c r="M11247" t="s">
        <v>30313</v>
      </c>
      <c r="N11247">
        <v>8.2469444440000004</v>
      </c>
      <c r="O11247">
        <v>0</v>
      </c>
      <c r="P11247">
        <v>2</v>
      </c>
      <c r="Q11247">
        <v>0</v>
      </c>
      <c r="R11247">
        <v>0</v>
      </c>
      <c r="S11247">
        <v>0</v>
      </c>
      <c r="T11247">
        <v>30</v>
      </c>
      <c r="U11247">
        <v>0</v>
      </c>
      <c r="V11247">
        <v>0</v>
      </c>
      <c r="W11247">
        <v>0</v>
      </c>
      <c r="X11247">
        <v>2.0658350299624799</v>
      </c>
      <c r="Y11247">
        <v>0</v>
      </c>
      <c r="Z11247">
        <v>0</v>
      </c>
      <c r="AA11247">
        <v>0</v>
      </c>
      <c r="AB11247">
        <v>64.561985443761458</v>
      </c>
      <c r="AC11247">
        <v>0</v>
      </c>
      <c r="AD11247">
        <v>0</v>
      </c>
      <c r="AE11247">
        <v>66.627820473723943</v>
      </c>
    </row>
    <row r="11248" spans="1:31" x14ac:dyDescent="0.3">
      <c r="A11248">
        <v>2709792</v>
      </c>
      <c r="B11248">
        <v>1</v>
      </c>
      <c r="C11248" t="s">
        <v>81</v>
      </c>
      <c r="D11248" t="s">
        <v>123</v>
      </c>
      <c r="E11248" t="s">
        <v>156</v>
      </c>
      <c r="F11248" t="s">
        <v>30314</v>
      </c>
      <c r="G11248" t="s">
        <v>152</v>
      </c>
      <c r="H11248" t="s">
        <v>153</v>
      </c>
      <c r="I11248" t="s">
        <v>136</v>
      </c>
      <c r="J11248" t="s">
        <v>137</v>
      </c>
      <c r="K11248" t="s">
        <v>138</v>
      </c>
      <c r="L11248" t="s">
        <v>30315</v>
      </c>
      <c r="M11248" t="s">
        <v>30316</v>
      </c>
      <c r="N11248">
        <v>0.53055555499999996</v>
      </c>
      <c r="O11248">
        <v>0</v>
      </c>
      <c r="P11248">
        <v>2425</v>
      </c>
      <c r="Q11248">
        <v>0</v>
      </c>
      <c r="R11248">
        <v>9</v>
      </c>
      <c r="S11248">
        <v>5</v>
      </c>
      <c r="T11248">
        <v>154</v>
      </c>
      <c r="U11248">
        <v>2</v>
      </c>
      <c r="V11248">
        <v>0</v>
      </c>
      <c r="W11248">
        <v>0</v>
      </c>
      <c r="X11248">
        <v>280.17635278673129</v>
      </c>
      <c r="Y11248">
        <v>0</v>
      </c>
      <c r="Z11248">
        <v>0.15846668827500002</v>
      </c>
      <c r="AA11248">
        <v>76.412738297506095</v>
      </c>
      <c r="AB11248">
        <v>47.150041420892407</v>
      </c>
      <c r="AC11248">
        <v>14.752508562783785</v>
      </c>
      <c r="AD11248">
        <v>0</v>
      </c>
      <c r="AE11248">
        <v>418.65010775618856</v>
      </c>
    </row>
    <row r="11249" spans="1:31" x14ac:dyDescent="0.3">
      <c r="A11249">
        <v>2709045</v>
      </c>
      <c r="B11249">
        <v>1</v>
      </c>
      <c r="C11249" t="s">
        <v>80</v>
      </c>
      <c r="D11249" t="s">
        <v>111</v>
      </c>
      <c r="E11249" t="s">
        <v>145</v>
      </c>
      <c r="F11249" t="s">
        <v>30317</v>
      </c>
      <c r="G11249" t="s">
        <v>543</v>
      </c>
      <c r="H11249" t="s">
        <v>135</v>
      </c>
      <c r="I11249" t="s">
        <v>136</v>
      </c>
      <c r="J11249" t="s">
        <v>137</v>
      </c>
      <c r="K11249" t="s">
        <v>138</v>
      </c>
      <c r="L11249" t="s">
        <v>30318</v>
      </c>
      <c r="M11249" t="s">
        <v>30319</v>
      </c>
      <c r="N11249">
        <v>3.733055555</v>
      </c>
      <c r="O11249">
        <v>0</v>
      </c>
      <c r="P11249">
        <v>8</v>
      </c>
      <c r="Q11249">
        <v>0</v>
      </c>
      <c r="R11249">
        <v>0</v>
      </c>
      <c r="S11249">
        <v>0</v>
      </c>
      <c r="T11249">
        <v>2</v>
      </c>
      <c r="U11249">
        <v>0</v>
      </c>
      <c r="V11249">
        <v>0</v>
      </c>
      <c r="W11249">
        <v>0</v>
      </c>
      <c r="X11249">
        <v>6.3961628184450321</v>
      </c>
      <c r="Y11249">
        <v>0</v>
      </c>
      <c r="Z11249">
        <v>0</v>
      </c>
      <c r="AA11249">
        <v>0</v>
      </c>
      <c r="AB11249">
        <v>5.1660206617948461</v>
      </c>
      <c r="AC11249">
        <v>0</v>
      </c>
      <c r="AD11249">
        <v>0</v>
      </c>
      <c r="AE11249">
        <v>11.562183480239877</v>
      </c>
    </row>
    <row r="11250" spans="1:31" x14ac:dyDescent="0.3">
      <c r="A11250">
        <v>2708753</v>
      </c>
      <c r="B11250">
        <v>1</v>
      </c>
      <c r="C11250" t="s">
        <v>80</v>
      </c>
      <c r="D11250" t="s">
        <v>103</v>
      </c>
      <c r="E11250" t="s">
        <v>156</v>
      </c>
      <c r="F11250" t="s">
        <v>30320</v>
      </c>
      <c r="G11250" t="s">
        <v>152</v>
      </c>
      <c r="H11250" t="s">
        <v>153</v>
      </c>
      <c r="I11250" t="s">
        <v>136</v>
      </c>
      <c r="J11250" t="s">
        <v>137</v>
      </c>
      <c r="K11250" t="s">
        <v>138</v>
      </c>
      <c r="L11250" t="s">
        <v>30321</v>
      </c>
      <c r="M11250" t="s">
        <v>30322</v>
      </c>
      <c r="N11250">
        <v>0.903888888</v>
      </c>
      <c r="O11250">
        <v>0</v>
      </c>
      <c r="P11250">
        <v>399</v>
      </c>
      <c r="Q11250">
        <v>0</v>
      </c>
      <c r="R11250">
        <v>11</v>
      </c>
      <c r="S11250">
        <v>1</v>
      </c>
      <c r="T11250">
        <v>28</v>
      </c>
      <c r="U11250">
        <v>0</v>
      </c>
      <c r="V11250">
        <v>0</v>
      </c>
      <c r="W11250">
        <v>0</v>
      </c>
      <c r="X11250">
        <v>70.05853867505347</v>
      </c>
      <c r="Y11250">
        <v>0</v>
      </c>
      <c r="Z11250">
        <v>0.89896285109695984</v>
      </c>
      <c r="AA11250">
        <v>162.76956181744509</v>
      </c>
      <c r="AB11250">
        <v>32.757960304814056</v>
      </c>
      <c r="AC11250">
        <v>0</v>
      </c>
      <c r="AD11250">
        <v>0</v>
      </c>
      <c r="AE11250">
        <v>266.48502364840959</v>
      </c>
    </row>
    <row r="11251" spans="1:31" x14ac:dyDescent="0.3">
      <c r="A11251">
        <v>2709629</v>
      </c>
      <c r="B11251">
        <v>1</v>
      </c>
      <c r="C11251" t="s">
        <v>81</v>
      </c>
      <c r="D11251" t="s">
        <v>113</v>
      </c>
      <c r="E11251" t="s">
        <v>200</v>
      </c>
      <c r="F11251" t="s">
        <v>30323</v>
      </c>
      <c r="G11251" t="s">
        <v>158</v>
      </c>
      <c r="H11251" t="s">
        <v>135</v>
      </c>
      <c r="I11251" t="s">
        <v>136</v>
      </c>
      <c r="J11251" t="s">
        <v>3</v>
      </c>
      <c r="K11251" t="s">
        <v>138</v>
      </c>
      <c r="L11251" t="s">
        <v>30324</v>
      </c>
      <c r="M11251" t="s">
        <v>30325</v>
      </c>
      <c r="N11251">
        <v>2.8594444440000002</v>
      </c>
      <c r="O11251">
        <v>0</v>
      </c>
      <c r="P11251">
        <v>55</v>
      </c>
      <c r="Q11251">
        <v>0</v>
      </c>
      <c r="R11251">
        <v>0</v>
      </c>
      <c r="S11251">
        <v>0</v>
      </c>
      <c r="T11251">
        <v>5</v>
      </c>
      <c r="U11251">
        <v>0</v>
      </c>
      <c r="V11251">
        <v>0</v>
      </c>
      <c r="W11251">
        <v>0</v>
      </c>
      <c r="X11251">
        <v>30.88783436020131</v>
      </c>
      <c r="Y11251">
        <v>0</v>
      </c>
      <c r="Z11251">
        <v>0</v>
      </c>
      <c r="AA11251">
        <v>0</v>
      </c>
      <c r="AB11251">
        <v>5.1760647434298406</v>
      </c>
      <c r="AC11251">
        <v>0</v>
      </c>
      <c r="AD11251">
        <v>0</v>
      </c>
      <c r="AE11251">
        <v>36.063899103631151</v>
      </c>
    </row>
    <row r="11252" spans="1:31" x14ac:dyDescent="0.3">
      <c r="A11252">
        <v>2708861</v>
      </c>
      <c r="B11252">
        <v>2</v>
      </c>
      <c r="C11252" t="s">
        <v>80</v>
      </c>
      <c r="D11252" t="s">
        <v>88</v>
      </c>
      <c r="E11252" t="s">
        <v>132</v>
      </c>
      <c r="F11252" t="s">
        <v>30326</v>
      </c>
      <c r="G11252" t="s">
        <v>1141</v>
      </c>
      <c r="H11252" t="s">
        <v>135</v>
      </c>
      <c r="I11252" t="s">
        <v>136</v>
      </c>
      <c r="J11252" t="s">
        <v>137</v>
      </c>
      <c r="K11252" t="s">
        <v>138</v>
      </c>
      <c r="L11252" t="s">
        <v>30327</v>
      </c>
      <c r="M11252" t="s">
        <v>30328</v>
      </c>
      <c r="N11252">
        <v>0.54111111099999998</v>
      </c>
      <c r="O11252">
        <v>0</v>
      </c>
      <c r="P11252">
        <v>1134</v>
      </c>
      <c r="Q11252">
        <v>0</v>
      </c>
      <c r="R11252">
        <v>0</v>
      </c>
      <c r="S11252">
        <v>0</v>
      </c>
      <c r="T11252">
        <v>80</v>
      </c>
      <c r="U11252">
        <v>0</v>
      </c>
      <c r="V11252">
        <v>1</v>
      </c>
      <c r="W11252">
        <v>0</v>
      </c>
      <c r="X11252">
        <v>109.43452172199271</v>
      </c>
      <c r="Y11252">
        <v>0</v>
      </c>
      <c r="Z11252">
        <v>0</v>
      </c>
      <c r="AA11252">
        <v>0</v>
      </c>
      <c r="AB11252">
        <v>41.447741904133451</v>
      </c>
      <c r="AC11252">
        <v>0</v>
      </c>
      <c r="AD11252">
        <v>0.87757131545145994</v>
      </c>
      <c r="AE11252">
        <v>151.75983494157762</v>
      </c>
    </row>
    <row r="11253" spans="1:31" x14ac:dyDescent="0.3">
      <c r="A11253">
        <v>2708919</v>
      </c>
      <c r="B11253">
        <v>1</v>
      </c>
      <c r="C11253" t="s">
        <v>81</v>
      </c>
      <c r="D11253" t="s">
        <v>113</v>
      </c>
      <c r="E11253" t="s">
        <v>156</v>
      </c>
      <c r="F11253" t="s">
        <v>30329</v>
      </c>
      <c r="G11253" t="s">
        <v>185</v>
      </c>
      <c r="H11253" t="s">
        <v>153</v>
      </c>
      <c r="I11253" t="s">
        <v>136</v>
      </c>
      <c r="J11253" t="s">
        <v>137</v>
      </c>
      <c r="K11253" t="s">
        <v>138</v>
      </c>
      <c r="L11253" t="s">
        <v>30330</v>
      </c>
      <c r="M11253" t="s">
        <v>30331</v>
      </c>
      <c r="N11253">
        <v>1.92</v>
      </c>
      <c r="O11253">
        <v>0</v>
      </c>
      <c r="P11253">
        <v>0</v>
      </c>
      <c r="Q11253">
        <v>1</v>
      </c>
      <c r="R11253">
        <v>51</v>
      </c>
      <c r="S11253">
        <v>0</v>
      </c>
      <c r="T11253">
        <v>1</v>
      </c>
      <c r="U11253">
        <v>0</v>
      </c>
      <c r="V11253">
        <v>0</v>
      </c>
      <c r="W11253">
        <v>0</v>
      </c>
      <c r="X11253">
        <v>0</v>
      </c>
      <c r="Y11253">
        <v>20.60625440491269</v>
      </c>
      <c r="Z11253">
        <v>30.612927655758096</v>
      </c>
      <c r="AA11253">
        <v>0</v>
      </c>
      <c r="AB11253">
        <v>2.6791912463750003E-3</v>
      </c>
      <c r="AC11253">
        <v>0</v>
      </c>
      <c r="AD11253">
        <v>0</v>
      </c>
      <c r="AE11253">
        <v>51.221861251917161</v>
      </c>
    </row>
    <row r="11254" spans="1:31" x14ac:dyDescent="0.3">
      <c r="A11254">
        <v>2709105</v>
      </c>
      <c r="B11254">
        <v>1</v>
      </c>
      <c r="C11254" t="s">
        <v>81</v>
      </c>
      <c r="D11254" t="s">
        <v>124</v>
      </c>
      <c r="E11254" t="s">
        <v>132</v>
      </c>
      <c r="F11254" t="s">
        <v>30332</v>
      </c>
      <c r="G11254" t="s">
        <v>1141</v>
      </c>
      <c r="H11254" t="s">
        <v>135</v>
      </c>
      <c r="I11254" t="s">
        <v>136</v>
      </c>
      <c r="J11254" t="s">
        <v>137</v>
      </c>
      <c r="K11254" t="s">
        <v>138</v>
      </c>
      <c r="L11254" t="s">
        <v>30333</v>
      </c>
      <c r="M11254" t="s">
        <v>30334</v>
      </c>
      <c r="N11254">
        <v>0.79472222199999998</v>
      </c>
      <c r="O11254">
        <v>0</v>
      </c>
      <c r="P11254">
        <v>132</v>
      </c>
      <c r="Q11254">
        <v>0</v>
      </c>
      <c r="R11254">
        <v>8</v>
      </c>
      <c r="S11254">
        <v>0</v>
      </c>
      <c r="T11254">
        <v>8</v>
      </c>
      <c r="U11254">
        <v>0</v>
      </c>
      <c r="V11254">
        <v>0</v>
      </c>
      <c r="W11254">
        <v>0</v>
      </c>
      <c r="X11254">
        <v>11.086369227709806</v>
      </c>
      <c r="Y11254">
        <v>0</v>
      </c>
      <c r="Z11254">
        <v>2.9696291894734959</v>
      </c>
      <c r="AA11254">
        <v>0</v>
      </c>
      <c r="AB11254">
        <v>1.7360654611431001</v>
      </c>
      <c r="AC11254">
        <v>0</v>
      </c>
      <c r="AD11254">
        <v>0</v>
      </c>
      <c r="AE11254">
        <v>15.792063878326402</v>
      </c>
    </row>
    <row r="11255" spans="1:31" x14ac:dyDescent="0.3">
      <c r="A11255">
        <v>2709486</v>
      </c>
      <c r="B11255">
        <v>1</v>
      </c>
      <c r="C11255" t="s">
        <v>80</v>
      </c>
      <c r="D11255" t="s">
        <v>94</v>
      </c>
      <c r="E11255" t="s">
        <v>156</v>
      </c>
      <c r="F11255" t="s">
        <v>30335</v>
      </c>
      <c r="G11255" t="s">
        <v>185</v>
      </c>
      <c r="H11255" t="s">
        <v>153</v>
      </c>
      <c r="I11255" t="s">
        <v>136</v>
      </c>
      <c r="J11255" t="s">
        <v>137</v>
      </c>
      <c r="K11255" t="s">
        <v>138</v>
      </c>
      <c r="L11255" t="s">
        <v>30336</v>
      </c>
      <c r="M11255" t="s">
        <v>30337</v>
      </c>
      <c r="N11255">
        <v>1.4838888880000001</v>
      </c>
      <c r="O11255">
        <v>0</v>
      </c>
      <c r="P11255">
        <v>1</v>
      </c>
      <c r="Q11255">
        <v>0</v>
      </c>
      <c r="R11255">
        <v>15</v>
      </c>
      <c r="S11255">
        <v>0</v>
      </c>
      <c r="T11255">
        <v>1</v>
      </c>
      <c r="U11255">
        <v>0</v>
      </c>
      <c r="V11255">
        <v>0</v>
      </c>
      <c r="W11255">
        <v>0</v>
      </c>
      <c r="X11255">
        <v>0</v>
      </c>
      <c r="Y11255">
        <v>0</v>
      </c>
      <c r="Z11255">
        <v>0</v>
      </c>
      <c r="AA11255">
        <v>0</v>
      </c>
      <c r="AB11255">
        <v>0</v>
      </c>
      <c r="AC11255">
        <v>0</v>
      </c>
      <c r="AD11255">
        <v>0</v>
      </c>
      <c r="AE11255">
        <v>0</v>
      </c>
    </row>
    <row r="11256" spans="1:31" x14ac:dyDescent="0.3">
      <c r="A11256">
        <v>2708962</v>
      </c>
      <c r="B11256">
        <v>1</v>
      </c>
      <c r="C11256" t="s">
        <v>80</v>
      </c>
      <c r="D11256" t="s">
        <v>105</v>
      </c>
      <c r="E11256" t="s">
        <v>161</v>
      </c>
      <c r="F11256" t="s">
        <v>29251</v>
      </c>
      <c r="G11256" t="s">
        <v>163</v>
      </c>
      <c r="H11256" t="s">
        <v>135</v>
      </c>
      <c r="I11256" t="s">
        <v>136</v>
      </c>
      <c r="J11256" t="s">
        <v>137</v>
      </c>
      <c r="K11256" t="s">
        <v>138</v>
      </c>
      <c r="L11256" t="s">
        <v>30338</v>
      </c>
      <c r="M11256" t="s">
        <v>30339</v>
      </c>
      <c r="N11256">
        <v>1.450555555</v>
      </c>
      <c r="O11256">
        <v>0</v>
      </c>
      <c r="P11256">
        <v>183</v>
      </c>
      <c r="Q11256">
        <v>0</v>
      </c>
      <c r="R11256">
        <v>0</v>
      </c>
      <c r="S11256">
        <v>0</v>
      </c>
      <c r="T11256">
        <v>2</v>
      </c>
      <c r="U11256">
        <v>0</v>
      </c>
      <c r="V11256">
        <v>0</v>
      </c>
      <c r="W11256">
        <v>0</v>
      </c>
      <c r="X11256">
        <v>50.253522517038704</v>
      </c>
      <c r="Y11256">
        <v>0</v>
      </c>
      <c r="Z11256">
        <v>0</v>
      </c>
      <c r="AA11256">
        <v>0</v>
      </c>
      <c r="AB11256">
        <v>0.88327273510901816</v>
      </c>
      <c r="AC11256">
        <v>0</v>
      </c>
      <c r="AD11256">
        <v>0</v>
      </c>
      <c r="AE11256">
        <v>51.136795252147721</v>
      </c>
    </row>
    <row r="11257" spans="1:31" x14ac:dyDescent="0.3">
      <c r="A11257">
        <v>2708819</v>
      </c>
      <c r="B11257">
        <v>1</v>
      </c>
      <c r="C11257" t="s">
        <v>81</v>
      </c>
      <c r="D11257" t="s">
        <v>118</v>
      </c>
      <c r="E11257" t="s">
        <v>156</v>
      </c>
      <c r="F11257" t="s">
        <v>663</v>
      </c>
      <c r="G11257" t="s">
        <v>185</v>
      </c>
      <c r="H11257" t="s">
        <v>153</v>
      </c>
      <c r="I11257" t="s">
        <v>136</v>
      </c>
      <c r="J11257" t="s">
        <v>137</v>
      </c>
      <c r="K11257" t="s">
        <v>138</v>
      </c>
      <c r="L11257" t="s">
        <v>30340</v>
      </c>
      <c r="M11257" t="s">
        <v>30341</v>
      </c>
      <c r="N11257">
        <v>5.0669444439999998</v>
      </c>
      <c r="O11257">
        <v>0</v>
      </c>
      <c r="P11257">
        <v>186</v>
      </c>
      <c r="Q11257">
        <v>0</v>
      </c>
      <c r="R11257">
        <v>17</v>
      </c>
      <c r="S11257">
        <v>0</v>
      </c>
      <c r="T11257">
        <v>24</v>
      </c>
      <c r="U11257">
        <v>0</v>
      </c>
      <c r="V11257">
        <v>0</v>
      </c>
      <c r="W11257">
        <v>0</v>
      </c>
      <c r="X11257">
        <v>155.11442886558808</v>
      </c>
      <c r="Y11257">
        <v>0</v>
      </c>
      <c r="Z11257">
        <v>9.8540398091216002</v>
      </c>
      <c r="AA11257">
        <v>0</v>
      </c>
      <c r="AB11257">
        <v>22.636387600272101</v>
      </c>
      <c r="AC11257">
        <v>0</v>
      </c>
      <c r="AD11257">
        <v>0</v>
      </c>
      <c r="AE11257">
        <v>187.60485627498178</v>
      </c>
    </row>
    <row r="11258" spans="1:31" x14ac:dyDescent="0.3">
      <c r="A11258">
        <v>2709752</v>
      </c>
      <c r="B11258">
        <v>1</v>
      </c>
      <c r="C11258" t="s">
        <v>80</v>
      </c>
      <c r="D11258" t="s">
        <v>102</v>
      </c>
      <c r="E11258" t="s">
        <v>156</v>
      </c>
      <c r="F11258" t="s">
        <v>30342</v>
      </c>
      <c r="G11258" t="s">
        <v>185</v>
      </c>
      <c r="H11258" t="s">
        <v>153</v>
      </c>
      <c r="I11258" t="s">
        <v>136</v>
      </c>
      <c r="J11258" t="s">
        <v>137</v>
      </c>
      <c r="K11258" t="s">
        <v>138</v>
      </c>
      <c r="L11258" t="s">
        <v>30343</v>
      </c>
      <c r="M11258" t="s">
        <v>30344</v>
      </c>
      <c r="N11258">
        <v>0.88861111100000001</v>
      </c>
      <c r="O11258">
        <v>0</v>
      </c>
      <c r="P11258">
        <v>148</v>
      </c>
      <c r="Q11258">
        <v>0</v>
      </c>
      <c r="R11258">
        <v>6</v>
      </c>
      <c r="S11258">
        <v>7</v>
      </c>
      <c r="T11258">
        <v>17</v>
      </c>
      <c r="U11258">
        <v>0</v>
      </c>
      <c r="V11258">
        <v>0</v>
      </c>
      <c r="W11258">
        <v>0</v>
      </c>
      <c r="X11258">
        <v>28.529917564782757</v>
      </c>
      <c r="Y11258">
        <v>0</v>
      </c>
      <c r="Z11258">
        <v>2.4665321874821005</v>
      </c>
      <c r="AA11258">
        <v>63.739279779147502</v>
      </c>
      <c r="AB11258">
        <v>7.4332353723840336</v>
      </c>
      <c r="AC11258">
        <v>0</v>
      </c>
      <c r="AD11258">
        <v>0</v>
      </c>
      <c r="AE11258">
        <v>102.16896490379639</v>
      </c>
    </row>
    <row r="11259" spans="1:31" x14ac:dyDescent="0.3">
      <c r="A11259">
        <v>2709672</v>
      </c>
      <c r="B11259">
        <v>1</v>
      </c>
      <c r="C11259" t="s">
        <v>80</v>
      </c>
      <c r="D11259" t="s">
        <v>104</v>
      </c>
      <c r="E11259" t="s">
        <v>200</v>
      </c>
      <c r="F11259" t="s">
        <v>30345</v>
      </c>
      <c r="G11259" t="s">
        <v>543</v>
      </c>
      <c r="H11259" t="s">
        <v>135</v>
      </c>
      <c r="I11259" t="s">
        <v>136</v>
      </c>
      <c r="J11259" t="s">
        <v>137</v>
      </c>
      <c r="K11259" t="s">
        <v>138</v>
      </c>
      <c r="L11259" t="s">
        <v>30346</v>
      </c>
      <c r="M11259" t="s">
        <v>30347</v>
      </c>
      <c r="N11259">
        <v>5.1447222220000004</v>
      </c>
      <c r="O11259">
        <v>0</v>
      </c>
      <c r="P11259">
        <v>54</v>
      </c>
      <c r="Q11259">
        <v>0</v>
      </c>
      <c r="R11259">
        <v>0</v>
      </c>
      <c r="S11259">
        <v>0</v>
      </c>
      <c r="T11259">
        <v>4</v>
      </c>
      <c r="U11259">
        <v>0</v>
      </c>
      <c r="V11259">
        <v>0</v>
      </c>
      <c r="W11259">
        <v>0</v>
      </c>
      <c r="X11259">
        <v>52.757828199118649</v>
      </c>
      <c r="Y11259">
        <v>0</v>
      </c>
      <c r="Z11259">
        <v>0</v>
      </c>
      <c r="AA11259">
        <v>0</v>
      </c>
      <c r="AB11259">
        <v>12.942359903400209</v>
      </c>
      <c r="AC11259">
        <v>0</v>
      </c>
      <c r="AD11259">
        <v>0</v>
      </c>
      <c r="AE11259">
        <v>65.700188102518865</v>
      </c>
    </row>
    <row r="11260" spans="1:31" x14ac:dyDescent="0.3">
      <c r="A11260">
        <v>2709423</v>
      </c>
      <c r="B11260">
        <v>1</v>
      </c>
      <c r="C11260" t="s">
        <v>80</v>
      </c>
      <c r="D11260" t="s">
        <v>96</v>
      </c>
      <c r="E11260" t="s">
        <v>145</v>
      </c>
      <c r="F11260" t="s">
        <v>30348</v>
      </c>
      <c r="G11260" t="s">
        <v>181</v>
      </c>
      <c r="H11260" t="s">
        <v>135</v>
      </c>
      <c r="I11260" t="s">
        <v>136</v>
      </c>
      <c r="J11260" t="s">
        <v>137</v>
      </c>
      <c r="K11260" t="s">
        <v>138</v>
      </c>
      <c r="L11260" t="s">
        <v>30349</v>
      </c>
      <c r="M11260" t="s">
        <v>30350</v>
      </c>
      <c r="N11260">
        <v>6.204722222</v>
      </c>
      <c r="O11260">
        <v>0</v>
      </c>
      <c r="P11260">
        <v>0</v>
      </c>
      <c r="Q11260">
        <v>0</v>
      </c>
      <c r="R11260">
        <v>0</v>
      </c>
      <c r="S11260">
        <v>0</v>
      </c>
      <c r="T11260">
        <v>1</v>
      </c>
      <c r="U11260">
        <v>0</v>
      </c>
      <c r="V11260">
        <v>0</v>
      </c>
      <c r="W11260">
        <v>0</v>
      </c>
      <c r="X11260">
        <v>0</v>
      </c>
      <c r="Y11260">
        <v>0</v>
      </c>
      <c r="Z11260">
        <v>0</v>
      </c>
      <c r="AA11260">
        <v>0</v>
      </c>
      <c r="AB11260">
        <v>0.86700250660979927</v>
      </c>
      <c r="AC11260">
        <v>0</v>
      </c>
      <c r="AD11260">
        <v>0</v>
      </c>
      <c r="AE11260">
        <v>0.86700250660979927</v>
      </c>
    </row>
    <row r="11261" spans="1:31" x14ac:dyDescent="0.3">
      <c r="A11261">
        <v>2709068</v>
      </c>
      <c r="B11261">
        <v>1</v>
      </c>
      <c r="C11261" t="s">
        <v>80</v>
      </c>
      <c r="D11261" t="s">
        <v>99</v>
      </c>
      <c r="E11261" t="s">
        <v>145</v>
      </c>
      <c r="F11261" t="s">
        <v>30351</v>
      </c>
      <c r="G11261" t="s">
        <v>230</v>
      </c>
      <c r="H11261" t="s">
        <v>135</v>
      </c>
      <c r="I11261" t="s">
        <v>136</v>
      </c>
      <c r="J11261" t="s">
        <v>137</v>
      </c>
      <c r="K11261" t="s">
        <v>138</v>
      </c>
      <c r="L11261" t="s">
        <v>30352</v>
      </c>
      <c r="M11261" t="s">
        <v>30353</v>
      </c>
      <c r="N11261">
        <v>2.8088888879999998</v>
      </c>
      <c r="O11261">
        <v>0</v>
      </c>
      <c r="P11261">
        <v>1</v>
      </c>
      <c r="Q11261">
        <v>0</v>
      </c>
      <c r="R11261">
        <v>0</v>
      </c>
      <c r="S11261">
        <v>0</v>
      </c>
      <c r="T11261">
        <v>0</v>
      </c>
      <c r="U11261">
        <v>0</v>
      </c>
      <c r="V11261">
        <v>0</v>
      </c>
      <c r="W11261">
        <v>0</v>
      </c>
      <c r="X11261">
        <v>0.32346488554953834</v>
      </c>
      <c r="Y11261">
        <v>0</v>
      </c>
      <c r="Z11261">
        <v>0</v>
      </c>
      <c r="AA11261">
        <v>0</v>
      </c>
      <c r="AB11261">
        <v>0</v>
      </c>
      <c r="AC11261">
        <v>0</v>
      </c>
      <c r="AD11261">
        <v>0</v>
      </c>
      <c r="AE11261">
        <v>0.32346488554953834</v>
      </c>
    </row>
    <row r="11262" spans="1:31" x14ac:dyDescent="0.3">
      <c r="A11262">
        <v>2709466</v>
      </c>
      <c r="B11262">
        <v>1</v>
      </c>
      <c r="C11262" t="s">
        <v>80</v>
      </c>
      <c r="D11262" t="s">
        <v>95</v>
      </c>
      <c r="E11262" t="s">
        <v>161</v>
      </c>
      <c r="F11262" t="s">
        <v>30354</v>
      </c>
      <c r="G11262" t="s">
        <v>170</v>
      </c>
      <c r="H11262" t="s">
        <v>135</v>
      </c>
      <c r="I11262" t="s">
        <v>136</v>
      </c>
      <c r="J11262" t="s">
        <v>137</v>
      </c>
      <c r="K11262" t="s">
        <v>138</v>
      </c>
      <c r="L11262" t="s">
        <v>30355</v>
      </c>
      <c r="M11262" t="s">
        <v>30356</v>
      </c>
      <c r="N11262">
        <v>0.72722222199999997</v>
      </c>
      <c r="O11262">
        <v>0</v>
      </c>
      <c r="P11262">
        <v>32</v>
      </c>
      <c r="Q11262">
        <v>0</v>
      </c>
      <c r="R11262">
        <v>0</v>
      </c>
      <c r="S11262">
        <v>0</v>
      </c>
      <c r="T11262">
        <v>3</v>
      </c>
      <c r="U11262">
        <v>0</v>
      </c>
      <c r="V11262">
        <v>0</v>
      </c>
      <c r="W11262">
        <v>0</v>
      </c>
      <c r="X11262">
        <v>3.8033499563998392</v>
      </c>
      <c r="Y11262">
        <v>0</v>
      </c>
      <c r="Z11262">
        <v>0</v>
      </c>
      <c r="AA11262">
        <v>0</v>
      </c>
      <c r="AB11262">
        <v>0.26206339014374747</v>
      </c>
      <c r="AC11262">
        <v>0</v>
      </c>
      <c r="AD11262">
        <v>0</v>
      </c>
      <c r="AE11262">
        <v>4.0654133465435862</v>
      </c>
    </row>
    <row r="11263" spans="1:31" x14ac:dyDescent="0.3">
      <c r="A11263">
        <v>2709709</v>
      </c>
      <c r="B11263">
        <v>1</v>
      </c>
      <c r="C11263" t="s">
        <v>81</v>
      </c>
      <c r="D11263" t="s">
        <v>117</v>
      </c>
      <c r="E11263" t="s">
        <v>156</v>
      </c>
      <c r="F11263" t="s">
        <v>30357</v>
      </c>
      <c r="G11263" t="s">
        <v>152</v>
      </c>
      <c r="H11263" t="s">
        <v>153</v>
      </c>
      <c r="I11263" t="s">
        <v>136</v>
      </c>
      <c r="J11263" t="s">
        <v>137</v>
      </c>
      <c r="K11263" t="s">
        <v>138</v>
      </c>
      <c r="L11263" t="s">
        <v>30358</v>
      </c>
      <c r="M11263" t="s">
        <v>30359</v>
      </c>
      <c r="N11263">
        <v>0.23611111100000001</v>
      </c>
      <c r="O11263">
        <v>1</v>
      </c>
      <c r="P11263">
        <v>217</v>
      </c>
      <c r="Q11263">
        <v>25</v>
      </c>
      <c r="R11263">
        <v>48</v>
      </c>
      <c r="S11263">
        <v>0</v>
      </c>
      <c r="T11263">
        <v>6</v>
      </c>
      <c r="U11263">
        <v>1</v>
      </c>
      <c r="V11263">
        <v>0</v>
      </c>
      <c r="W11263">
        <v>6.7135941708333327E-2</v>
      </c>
      <c r="X11263">
        <v>6.9591529219110004</v>
      </c>
      <c r="Y11263">
        <v>12.759865869905916</v>
      </c>
      <c r="Z11263">
        <v>0</v>
      </c>
      <c r="AA11263">
        <v>0</v>
      </c>
      <c r="AB11263">
        <v>0.27424152260700002</v>
      </c>
      <c r="AC11263">
        <v>7.3223865733624995</v>
      </c>
      <c r="AD11263">
        <v>0</v>
      </c>
      <c r="AE11263">
        <v>27.382782829494751</v>
      </c>
    </row>
    <row r="11264" spans="1:31" x14ac:dyDescent="0.3">
      <c r="A11264">
        <v>2709317</v>
      </c>
      <c r="B11264">
        <v>1</v>
      </c>
      <c r="C11264" t="s">
        <v>81</v>
      </c>
      <c r="D11264" t="s">
        <v>118</v>
      </c>
      <c r="E11264" t="s">
        <v>150</v>
      </c>
      <c r="F11264" t="s">
        <v>2796</v>
      </c>
      <c r="G11264" t="s">
        <v>170</v>
      </c>
      <c r="H11264" t="s">
        <v>153</v>
      </c>
      <c r="I11264" t="s">
        <v>136</v>
      </c>
      <c r="J11264" t="s">
        <v>137</v>
      </c>
      <c r="K11264" t="s">
        <v>138</v>
      </c>
      <c r="L11264" t="s">
        <v>30360</v>
      </c>
      <c r="M11264" t="s">
        <v>30361</v>
      </c>
      <c r="N11264">
        <v>0.230555555</v>
      </c>
      <c r="O11264">
        <v>0</v>
      </c>
      <c r="P11264">
        <v>344</v>
      </c>
      <c r="Q11264">
        <v>45</v>
      </c>
      <c r="R11264">
        <v>62</v>
      </c>
      <c r="S11264">
        <v>13</v>
      </c>
      <c r="T11264">
        <v>61</v>
      </c>
      <c r="U11264">
        <v>2</v>
      </c>
      <c r="V11264">
        <v>0</v>
      </c>
      <c r="W11264">
        <v>0</v>
      </c>
      <c r="X11264">
        <v>13.922396682350069</v>
      </c>
      <c r="Y11264">
        <v>4.7731559713361831</v>
      </c>
      <c r="Z11264">
        <v>7.4275225834649996</v>
      </c>
      <c r="AA11264">
        <v>28.909062757834722</v>
      </c>
      <c r="AB11264">
        <v>4.132076801692909</v>
      </c>
      <c r="AC11264">
        <v>120.17423168289702</v>
      </c>
      <c r="AD11264">
        <v>0</v>
      </c>
      <c r="AE11264">
        <v>179.33844647957591</v>
      </c>
    </row>
    <row r="11265" spans="1:31" x14ac:dyDescent="0.3">
      <c r="A11265">
        <v>2709815</v>
      </c>
      <c r="B11265">
        <v>1</v>
      </c>
      <c r="C11265" t="s">
        <v>80</v>
      </c>
      <c r="D11265" t="s">
        <v>82</v>
      </c>
      <c r="E11265" t="s">
        <v>145</v>
      </c>
      <c r="F11265" t="s">
        <v>30362</v>
      </c>
      <c r="G11265" t="s">
        <v>147</v>
      </c>
      <c r="H11265" t="s">
        <v>135</v>
      </c>
      <c r="I11265" t="s">
        <v>136</v>
      </c>
      <c r="J11265" t="s">
        <v>137</v>
      </c>
      <c r="K11265" t="s">
        <v>138</v>
      </c>
      <c r="L11265" t="s">
        <v>30363</v>
      </c>
      <c r="M11265" t="s">
        <v>30364</v>
      </c>
      <c r="N11265">
        <v>1.8802777770000001</v>
      </c>
      <c r="O11265">
        <v>0</v>
      </c>
      <c r="P11265">
        <v>9</v>
      </c>
      <c r="Q11265">
        <v>0</v>
      </c>
      <c r="R11265">
        <v>0</v>
      </c>
      <c r="S11265">
        <v>0</v>
      </c>
      <c r="T11265">
        <v>0</v>
      </c>
      <c r="U11265">
        <v>0</v>
      </c>
      <c r="V11265">
        <v>0</v>
      </c>
      <c r="W11265">
        <v>0</v>
      </c>
      <c r="X11265">
        <v>4.035347988618911</v>
      </c>
      <c r="Y11265">
        <v>0</v>
      </c>
      <c r="Z11265">
        <v>0</v>
      </c>
      <c r="AA11265">
        <v>0</v>
      </c>
      <c r="AB11265">
        <v>0</v>
      </c>
      <c r="AC11265">
        <v>0</v>
      </c>
      <c r="AD11265">
        <v>0</v>
      </c>
      <c r="AE11265">
        <v>4.035347988618911</v>
      </c>
    </row>
    <row r="11266" spans="1:31" x14ac:dyDescent="0.3">
      <c r="A11266">
        <v>2709858</v>
      </c>
      <c r="B11266">
        <v>1</v>
      </c>
      <c r="C11266" t="s">
        <v>80</v>
      </c>
      <c r="D11266" t="s">
        <v>84</v>
      </c>
      <c r="E11266" t="s">
        <v>132</v>
      </c>
      <c r="F11266" t="s">
        <v>30365</v>
      </c>
      <c r="G11266" t="s">
        <v>134</v>
      </c>
      <c r="H11266" t="s">
        <v>135</v>
      </c>
      <c r="I11266" t="s">
        <v>136</v>
      </c>
      <c r="J11266" t="s">
        <v>137</v>
      </c>
      <c r="K11266" t="s">
        <v>138</v>
      </c>
      <c r="L11266" t="s">
        <v>30366</v>
      </c>
      <c r="M11266" t="s">
        <v>30367</v>
      </c>
      <c r="N11266">
        <v>0.53861111100000003</v>
      </c>
      <c r="O11266">
        <v>0</v>
      </c>
      <c r="P11266">
        <v>494</v>
      </c>
      <c r="Q11266">
        <v>0</v>
      </c>
      <c r="R11266">
        <v>0</v>
      </c>
      <c r="S11266">
        <v>0</v>
      </c>
      <c r="T11266">
        <v>20</v>
      </c>
      <c r="U11266">
        <v>0</v>
      </c>
      <c r="V11266">
        <v>0</v>
      </c>
      <c r="W11266">
        <v>0</v>
      </c>
      <c r="X11266">
        <v>42.741461205136567</v>
      </c>
      <c r="Y11266">
        <v>0</v>
      </c>
      <c r="Z11266">
        <v>0</v>
      </c>
      <c r="AA11266">
        <v>0</v>
      </c>
      <c r="AB11266">
        <v>6.5168063062990669</v>
      </c>
      <c r="AC11266">
        <v>0</v>
      </c>
      <c r="AD11266">
        <v>0</v>
      </c>
      <c r="AE11266">
        <v>49.258267511435633</v>
      </c>
    </row>
    <row r="11267" spans="1:31" x14ac:dyDescent="0.3">
      <c r="A11267">
        <v>2708925</v>
      </c>
      <c r="B11267">
        <v>1</v>
      </c>
      <c r="C11267" t="s">
        <v>80</v>
      </c>
      <c r="D11267" t="s">
        <v>92</v>
      </c>
      <c r="E11267" t="s">
        <v>161</v>
      </c>
      <c r="F11267" t="s">
        <v>30368</v>
      </c>
      <c r="G11267" t="s">
        <v>163</v>
      </c>
      <c r="H11267" t="s">
        <v>135</v>
      </c>
      <c r="I11267" t="s">
        <v>136</v>
      </c>
      <c r="J11267" t="s">
        <v>137</v>
      </c>
      <c r="K11267" t="s">
        <v>138</v>
      </c>
      <c r="L11267" t="s">
        <v>30369</v>
      </c>
      <c r="M11267" t="s">
        <v>30370</v>
      </c>
      <c r="N11267">
        <v>6.7625000000000002</v>
      </c>
      <c r="O11267">
        <v>0</v>
      </c>
      <c r="P11267">
        <v>195</v>
      </c>
      <c r="Q11267">
        <v>0</v>
      </c>
      <c r="R11267">
        <v>0</v>
      </c>
      <c r="S11267">
        <v>0</v>
      </c>
      <c r="T11267">
        <v>18</v>
      </c>
      <c r="U11267">
        <v>0</v>
      </c>
      <c r="V11267">
        <v>0</v>
      </c>
      <c r="W11267">
        <v>0</v>
      </c>
      <c r="X11267">
        <v>178.09757139548591</v>
      </c>
      <c r="Y11267">
        <v>0</v>
      </c>
      <c r="Z11267">
        <v>0</v>
      </c>
      <c r="AA11267">
        <v>0</v>
      </c>
      <c r="AB11267">
        <v>87.801437829644954</v>
      </c>
      <c r="AC11267">
        <v>0</v>
      </c>
      <c r="AD11267">
        <v>0</v>
      </c>
      <c r="AE11267">
        <v>265.89900922513084</v>
      </c>
    </row>
    <row r="11268" spans="1:31" x14ac:dyDescent="0.3">
      <c r="A11268">
        <v>2709417</v>
      </c>
      <c r="B11268">
        <v>1</v>
      </c>
      <c r="C11268" t="s">
        <v>81</v>
      </c>
      <c r="D11268" t="s">
        <v>126</v>
      </c>
      <c r="E11268" t="s">
        <v>161</v>
      </c>
      <c r="F11268" t="s">
        <v>30371</v>
      </c>
      <c r="G11268" t="s">
        <v>163</v>
      </c>
      <c r="H11268" t="s">
        <v>135</v>
      </c>
      <c r="I11268" t="s">
        <v>136</v>
      </c>
      <c r="J11268" t="s">
        <v>137</v>
      </c>
      <c r="K11268" t="s">
        <v>138</v>
      </c>
      <c r="L11268" t="s">
        <v>30372</v>
      </c>
      <c r="M11268" t="s">
        <v>30373</v>
      </c>
      <c r="N11268">
        <v>1.094166666</v>
      </c>
      <c r="O11268">
        <v>0</v>
      </c>
      <c r="P11268">
        <v>24</v>
      </c>
      <c r="Q11268">
        <v>0</v>
      </c>
      <c r="R11268">
        <v>0</v>
      </c>
      <c r="S11268">
        <v>0</v>
      </c>
      <c r="T11268">
        <v>4</v>
      </c>
      <c r="U11268">
        <v>0</v>
      </c>
      <c r="V11268">
        <v>0</v>
      </c>
      <c r="W11268">
        <v>0</v>
      </c>
      <c r="X11268">
        <v>2.5029116111393446</v>
      </c>
      <c r="Y11268">
        <v>0</v>
      </c>
      <c r="Z11268">
        <v>0</v>
      </c>
      <c r="AA11268">
        <v>0</v>
      </c>
      <c r="AB11268">
        <v>1.7980631655807175</v>
      </c>
      <c r="AC11268">
        <v>0</v>
      </c>
      <c r="AD11268">
        <v>0</v>
      </c>
      <c r="AE11268">
        <v>4.3009747767200626</v>
      </c>
    </row>
    <row r="11269" spans="1:31" x14ac:dyDescent="0.3">
      <c r="A11269">
        <v>2708716</v>
      </c>
      <c r="B11269">
        <v>1</v>
      </c>
      <c r="C11269" t="s">
        <v>81</v>
      </c>
      <c r="D11269" t="s">
        <v>122</v>
      </c>
      <c r="E11269" t="s">
        <v>213</v>
      </c>
      <c r="F11269" t="s">
        <v>6429</v>
      </c>
      <c r="G11269" t="s">
        <v>152</v>
      </c>
      <c r="H11269" t="s">
        <v>153</v>
      </c>
      <c r="I11269" t="s">
        <v>136</v>
      </c>
      <c r="J11269" t="s">
        <v>137</v>
      </c>
      <c r="K11269" t="s">
        <v>138</v>
      </c>
      <c r="L11269" t="s">
        <v>30374</v>
      </c>
      <c r="M11269" t="s">
        <v>30375</v>
      </c>
      <c r="N11269">
        <v>1.5249999999999999</v>
      </c>
      <c r="O11269">
        <v>2</v>
      </c>
      <c r="P11269">
        <v>283</v>
      </c>
      <c r="Q11269">
        <v>3</v>
      </c>
      <c r="R11269">
        <v>0</v>
      </c>
      <c r="S11269">
        <v>1</v>
      </c>
      <c r="T11269">
        <v>5</v>
      </c>
      <c r="U11269">
        <v>0</v>
      </c>
      <c r="V11269">
        <v>0</v>
      </c>
      <c r="W11269">
        <v>0.41976480699517504</v>
      </c>
      <c r="X11269">
        <v>29.645222853230749</v>
      </c>
      <c r="Y11269">
        <v>2.4265584290312754</v>
      </c>
      <c r="Z11269">
        <v>0</v>
      </c>
      <c r="AA11269">
        <v>10.946117850816975</v>
      </c>
      <c r="AB11269">
        <v>2.4161338528415</v>
      </c>
      <c r="AC11269">
        <v>0</v>
      </c>
      <c r="AD11269">
        <v>0</v>
      </c>
      <c r="AE11269">
        <v>45.853797792915671</v>
      </c>
    </row>
    <row r="11270" spans="1:31" x14ac:dyDescent="0.3">
      <c r="A11270">
        <v>2709712</v>
      </c>
      <c r="B11270">
        <v>1</v>
      </c>
      <c r="C11270" t="s">
        <v>80</v>
      </c>
      <c r="D11270" t="s">
        <v>83</v>
      </c>
      <c r="E11270" t="s">
        <v>156</v>
      </c>
      <c r="F11270" t="s">
        <v>30376</v>
      </c>
      <c r="G11270" t="s">
        <v>348</v>
      </c>
      <c r="H11270" t="s">
        <v>153</v>
      </c>
      <c r="I11270" t="s">
        <v>136</v>
      </c>
      <c r="J11270" t="s">
        <v>137</v>
      </c>
      <c r="K11270" t="s">
        <v>138</v>
      </c>
      <c r="L11270" t="s">
        <v>30377</v>
      </c>
      <c r="M11270" t="s">
        <v>30378</v>
      </c>
      <c r="N11270">
        <v>1.113888888</v>
      </c>
      <c r="O11270">
        <v>0</v>
      </c>
      <c r="P11270">
        <v>301</v>
      </c>
      <c r="Q11270">
        <v>0</v>
      </c>
      <c r="R11270">
        <v>0</v>
      </c>
      <c r="S11270">
        <v>0</v>
      </c>
      <c r="T11270">
        <v>98</v>
      </c>
      <c r="U11270">
        <v>0</v>
      </c>
      <c r="V11270">
        <v>0</v>
      </c>
      <c r="W11270">
        <v>0</v>
      </c>
      <c r="X11270">
        <v>90.699245542005627</v>
      </c>
      <c r="Y11270">
        <v>0</v>
      </c>
      <c r="Z11270">
        <v>0</v>
      </c>
      <c r="AA11270">
        <v>0</v>
      </c>
      <c r="AB11270">
        <v>112.24452040709799</v>
      </c>
      <c r="AC11270">
        <v>0</v>
      </c>
      <c r="AD11270">
        <v>0</v>
      </c>
      <c r="AE11270">
        <v>202.94376594910364</v>
      </c>
    </row>
    <row r="11271" spans="1:31" x14ac:dyDescent="0.3">
      <c r="A11271">
        <v>2709211</v>
      </c>
      <c r="B11271">
        <v>1</v>
      </c>
      <c r="C11271" t="s">
        <v>81</v>
      </c>
      <c r="D11271" t="s">
        <v>118</v>
      </c>
      <c r="E11271" t="s">
        <v>156</v>
      </c>
      <c r="F11271" t="s">
        <v>14433</v>
      </c>
      <c r="G11271" t="s">
        <v>185</v>
      </c>
      <c r="H11271" t="s">
        <v>153</v>
      </c>
      <c r="I11271" t="s">
        <v>136</v>
      </c>
      <c r="J11271" t="s">
        <v>137</v>
      </c>
      <c r="K11271" t="s">
        <v>138</v>
      </c>
      <c r="L11271" t="s">
        <v>30379</v>
      </c>
      <c r="M11271" t="s">
        <v>30380</v>
      </c>
      <c r="N11271">
        <v>3.2194444440000001</v>
      </c>
      <c r="O11271">
        <v>0</v>
      </c>
      <c r="P11271">
        <v>0</v>
      </c>
      <c r="Q11271">
        <v>9</v>
      </c>
      <c r="R11271">
        <v>30</v>
      </c>
      <c r="S11271">
        <v>5</v>
      </c>
      <c r="T11271">
        <v>9</v>
      </c>
      <c r="U11271">
        <v>0</v>
      </c>
      <c r="V11271">
        <v>0</v>
      </c>
      <c r="W11271">
        <v>0</v>
      </c>
      <c r="X11271">
        <v>0</v>
      </c>
      <c r="Y11271">
        <v>9.0847949734427846</v>
      </c>
      <c r="Z11271">
        <v>0.14122573680424999</v>
      </c>
      <c r="AA11271">
        <v>631.86650150930495</v>
      </c>
      <c r="AB11271">
        <v>7.7504702446586986</v>
      </c>
      <c r="AC11271">
        <v>0</v>
      </c>
      <c r="AD11271">
        <v>0</v>
      </c>
      <c r="AE11271">
        <v>648.84299246421062</v>
      </c>
    </row>
    <row r="11272" spans="1:31" x14ac:dyDescent="0.3">
      <c r="A11272">
        <v>2709334</v>
      </c>
      <c r="B11272">
        <v>1</v>
      </c>
      <c r="C11272" t="s">
        <v>80</v>
      </c>
      <c r="D11272" t="s">
        <v>103</v>
      </c>
      <c r="E11272" t="s">
        <v>156</v>
      </c>
      <c r="F11272" t="s">
        <v>30381</v>
      </c>
      <c r="G11272" t="s">
        <v>170</v>
      </c>
      <c r="H11272" t="s">
        <v>153</v>
      </c>
      <c r="I11272" t="s">
        <v>136</v>
      </c>
      <c r="J11272" t="s">
        <v>137</v>
      </c>
      <c r="K11272" t="s">
        <v>138</v>
      </c>
      <c r="L11272" t="s">
        <v>30382</v>
      </c>
      <c r="M11272" t="s">
        <v>30383</v>
      </c>
      <c r="N11272">
        <v>2.1727777769999999</v>
      </c>
      <c r="O11272">
        <v>0</v>
      </c>
      <c r="P11272">
        <v>24</v>
      </c>
      <c r="Q11272">
        <v>0</v>
      </c>
      <c r="R11272">
        <v>38</v>
      </c>
      <c r="S11272">
        <v>0</v>
      </c>
      <c r="T11272">
        <v>25</v>
      </c>
      <c r="U11272">
        <v>0</v>
      </c>
      <c r="V11272">
        <v>0</v>
      </c>
      <c r="W11272">
        <v>0</v>
      </c>
      <c r="X11272">
        <v>7.6356616196672702</v>
      </c>
      <c r="Y11272">
        <v>0</v>
      </c>
      <c r="Z11272">
        <v>2.9724144521765283</v>
      </c>
      <c r="AA11272">
        <v>0</v>
      </c>
      <c r="AB11272">
        <v>16.251624334936729</v>
      </c>
      <c r="AC11272">
        <v>0</v>
      </c>
      <c r="AD11272">
        <v>0</v>
      </c>
      <c r="AE11272">
        <v>26.859700406780526</v>
      </c>
    </row>
    <row r="11273" spans="1:31" x14ac:dyDescent="0.3">
      <c r="A11273">
        <v>2709257</v>
      </c>
      <c r="B11273">
        <v>1</v>
      </c>
      <c r="C11273" t="s">
        <v>80</v>
      </c>
      <c r="D11273" t="s">
        <v>83</v>
      </c>
      <c r="E11273" t="s">
        <v>145</v>
      </c>
      <c r="F11273" t="s">
        <v>30384</v>
      </c>
      <c r="G11273" t="s">
        <v>181</v>
      </c>
      <c r="H11273" t="s">
        <v>135</v>
      </c>
      <c r="I11273" t="s">
        <v>136</v>
      </c>
      <c r="J11273" t="s">
        <v>137</v>
      </c>
      <c r="K11273" t="s">
        <v>138</v>
      </c>
      <c r="L11273" t="s">
        <v>30385</v>
      </c>
      <c r="M11273" t="s">
        <v>30386</v>
      </c>
      <c r="N11273">
        <v>1.7169444439999999</v>
      </c>
      <c r="O11273">
        <v>0</v>
      </c>
      <c r="P11273">
        <v>9</v>
      </c>
      <c r="Q11273">
        <v>0</v>
      </c>
      <c r="R11273">
        <v>0</v>
      </c>
      <c r="S11273">
        <v>0</v>
      </c>
      <c r="T11273">
        <v>1</v>
      </c>
      <c r="U11273">
        <v>0</v>
      </c>
      <c r="V11273">
        <v>0</v>
      </c>
      <c r="W11273">
        <v>0</v>
      </c>
      <c r="X11273">
        <v>3.9804438133751847</v>
      </c>
      <c r="Y11273">
        <v>0</v>
      </c>
      <c r="Z11273">
        <v>0</v>
      </c>
      <c r="AA11273">
        <v>0</v>
      </c>
      <c r="AB11273">
        <v>2.0272691983358331</v>
      </c>
      <c r="AC11273">
        <v>0</v>
      </c>
      <c r="AD11273">
        <v>0</v>
      </c>
      <c r="AE11273">
        <v>6.0077130117110178</v>
      </c>
    </row>
    <row r="11274" spans="1:31" x14ac:dyDescent="0.3">
      <c r="A11274">
        <v>2709503</v>
      </c>
      <c r="B11274">
        <v>1</v>
      </c>
      <c r="C11274" t="s">
        <v>80</v>
      </c>
      <c r="D11274" t="s">
        <v>93</v>
      </c>
      <c r="E11274" t="s">
        <v>213</v>
      </c>
      <c r="F11274" t="s">
        <v>3290</v>
      </c>
      <c r="G11274" t="s">
        <v>152</v>
      </c>
      <c r="H11274" t="s">
        <v>153</v>
      </c>
      <c r="I11274" t="s">
        <v>490</v>
      </c>
      <c r="J11274" t="s">
        <v>137</v>
      </c>
      <c r="K11274" t="s">
        <v>138</v>
      </c>
      <c r="L11274" t="s">
        <v>30387</v>
      </c>
      <c r="M11274" t="s">
        <v>30388</v>
      </c>
      <c r="N11274">
        <v>2.7777769999999999E-3</v>
      </c>
      <c r="O11274">
        <v>0</v>
      </c>
      <c r="P11274">
        <v>213</v>
      </c>
      <c r="Q11274">
        <v>11</v>
      </c>
      <c r="R11274">
        <v>87</v>
      </c>
      <c r="S11274">
        <v>5</v>
      </c>
      <c r="T11274">
        <v>32</v>
      </c>
      <c r="U11274">
        <v>0</v>
      </c>
      <c r="V11274">
        <v>0</v>
      </c>
      <c r="W11274">
        <v>0</v>
      </c>
      <c r="X11274">
        <v>3.808695707831667E-2</v>
      </c>
      <c r="Y11274">
        <v>7.3968341399333337E-3</v>
      </c>
      <c r="Z11274">
        <v>6.2616434137333339E-3</v>
      </c>
      <c r="AA11274">
        <v>1.1952753368733336E-2</v>
      </c>
      <c r="AB11274">
        <v>4.4980824733866664E-2</v>
      </c>
      <c r="AC11274">
        <v>0</v>
      </c>
      <c r="AD11274">
        <v>0</v>
      </c>
      <c r="AE11274">
        <v>0.10867901273458334</v>
      </c>
    </row>
    <row r="11275" spans="1:31" x14ac:dyDescent="0.3">
      <c r="A11275">
        <v>2708839</v>
      </c>
      <c r="B11275">
        <v>1</v>
      </c>
      <c r="C11275" t="s">
        <v>80</v>
      </c>
      <c r="D11275" t="s">
        <v>107</v>
      </c>
      <c r="E11275" t="s">
        <v>161</v>
      </c>
      <c r="F11275" t="s">
        <v>30389</v>
      </c>
      <c r="G11275" t="s">
        <v>163</v>
      </c>
      <c r="H11275" t="s">
        <v>135</v>
      </c>
      <c r="I11275" t="s">
        <v>136</v>
      </c>
      <c r="J11275" t="s">
        <v>137</v>
      </c>
      <c r="K11275" t="s">
        <v>138</v>
      </c>
      <c r="L11275" t="s">
        <v>30390</v>
      </c>
      <c r="M11275" t="s">
        <v>30391</v>
      </c>
      <c r="N11275">
        <v>0.96777777700000001</v>
      </c>
      <c r="O11275">
        <v>0</v>
      </c>
      <c r="P11275">
        <v>68</v>
      </c>
      <c r="Q11275">
        <v>0</v>
      </c>
      <c r="R11275">
        <v>1</v>
      </c>
      <c r="S11275">
        <v>0</v>
      </c>
      <c r="T11275">
        <v>6</v>
      </c>
      <c r="U11275">
        <v>0</v>
      </c>
      <c r="V11275">
        <v>0</v>
      </c>
      <c r="W11275">
        <v>0</v>
      </c>
      <c r="X11275">
        <v>6.0034378849479548</v>
      </c>
      <c r="Y11275">
        <v>0</v>
      </c>
      <c r="Z11275">
        <v>3.606804797635E-2</v>
      </c>
      <c r="AA11275">
        <v>0</v>
      </c>
      <c r="AB11275">
        <v>2.5566548116576793</v>
      </c>
      <c r="AC11275">
        <v>0</v>
      </c>
      <c r="AD11275">
        <v>0</v>
      </c>
      <c r="AE11275">
        <v>8.5961607445819848</v>
      </c>
    </row>
    <row r="11276" spans="1:31" x14ac:dyDescent="0.3">
      <c r="A11276">
        <v>2708816</v>
      </c>
      <c r="B11276">
        <v>1</v>
      </c>
      <c r="C11276" t="s">
        <v>81</v>
      </c>
      <c r="D11276" t="s">
        <v>121</v>
      </c>
      <c r="E11276" t="s">
        <v>132</v>
      </c>
      <c r="F11276" t="s">
        <v>14381</v>
      </c>
      <c r="G11276" t="s">
        <v>134</v>
      </c>
      <c r="H11276" t="s">
        <v>135</v>
      </c>
      <c r="I11276" t="s">
        <v>136</v>
      </c>
      <c r="J11276" t="s">
        <v>137</v>
      </c>
      <c r="K11276" t="s">
        <v>138</v>
      </c>
      <c r="L11276" t="s">
        <v>30392</v>
      </c>
      <c r="M11276" t="s">
        <v>30393</v>
      </c>
      <c r="N11276">
        <v>0.33222222200000001</v>
      </c>
      <c r="O11276">
        <v>0</v>
      </c>
      <c r="P11276">
        <v>5</v>
      </c>
      <c r="Q11276">
        <v>0</v>
      </c>
      <c r="R11276">
        <v>3</v>
      </c>
      <c r="S11276">
        <v>0</v>
      </c>
      <c r="T11276">
        <v>98</v>
      </c>
      <c r="U11276">
        <v>0</v>
      </c>
      <c r="V11276">
        <v>0</v>
      </c>
      <c r="W11276">
        <v>0</v>
      </c>
      <c r="X11276">
        <v>0.72912493553257829</v>
      </c>
      <c r="Y11276">
        <v>0</v>
      </c>
      <c r="Z11276">
        <v>0.17456789084972665</v>
      </c>
      <c r="AA11276">
        <v>0</v>
      </c>
      <c r="AB11276">
        <v>2.730017215225407</v>
      </c>
      <c r="AC11276">
        <v>0</v>
      </c>
      <c r="AD11276">
        <v>0</v>
      </c>
      <c r="AE11276">
        <v>3.6337100416077117</v>
      </c>
    </row>
    <row r="11277" spans="1:31" x14ac:dyDescent="0.3">
      <c r="A11277">
        <v>2709357</v>
      </c>
      <c r="B11277">
        <v>1</v>
      </c>
      <c r="C11277" t="s">
        <v>81</v>
      </c>
      <c r="D11277" t="s">
        <v>116</v>
      </c>
      <c r="E11277" t="s">
        <v>161</v>
      </c>
      <c r="F11277" t="s">
        <v>30394</v>
      </c>
      <c r="G11277" t="s">
        <v>1696</v>
      </c>
      <c r="H11277" t="s">
        <v>135</v>
      </c>
      <c r="I11277" t="s">
        <v>136</v>
      </c>
      <c r="J11277" t="s">
        <v>137</v>
      </c>
      <c r="K11277" t="s">
        <v>138</v>
      </c>
      <c r="L11277" t="s">
        <v>30395</v>
      </c>
      <c r="M11277" t="s">
        <v>30396</v>
      </c>
      <c r="N11277">
        <v>1.3333333329999999</v>
      </c>
      <c r="O11277">
        <v>0</v>
      </c>
      <c r="P11277">
        <v>10</v>
      </c>
      <c r="Q11277">
        <v>0</v>
      </c>
      <c r="R11277">
        <v>0</v>
      </c>
      <c r="S11277">
        <v>0</v>
      </c>
      <c r="T11277">
        <v>0</v>
      </c>
      <c r="U11277">
        <v>0</v>
      </c>
      <c r="V11277">
        <v>0</v>
      </c>
      <c r="W11277">
        <v>0</v>
      </c>
      <c r="X11277">
        <v>3.3792368303903739</v>
      </c>
      <c r="Y11277">
        <v>0</v>
      </c>
      <c r="Z11277">
        <v>0</v>
      </c>
      <c r="AA11277">
        <v>0</v>
      </c>
      <c r="AB11277">
        <v>0</v>
      </c>
      <c r="AC11277">
        <v>0</v>
      </c>
      <c r="AD11277">
        <v>0</v>
      </c>
      <c r="AE11277">
        <v>3.3792368303903739</v>
      </c>
    </row>
    <row r="11278" spans="1:31" x14ac:dyDescent="0.3">
      <c r="A11278">
        <v>2708710</v>
      </c>
      <c r="B11278">
        <v>1</v>
      </c>
      <c r="C11278" t="s">
        <v>81</v>
      </c>
      <c r="D11278" t="s">
        <v>112</v>
      </c>
      <c r="E11278" t="s">
        <v>173</v>
      </c>
      <c r="F11278" t="s">
        <v>30397</v>
      </c>
      <c r="G11278" t="s">
        <v>7810</v>
      </c>
      <c r="H11278" t="s">
        <v>5535</v>
      </c>
      <c r="I11278" t="s">
        <v>136</v>
      </c>
      <c r="J11278" t="s">
        <v>137</v>
      </c>
      <c r="K11278" t="s">
        <v>210</v>
      </c>
      <c r="L11278" t="s">
        <v>30398</v>
      </c>
      <c r="M11278" t="s">
        <v>30399</v>
      </c>
      <c r="N11278">
        <v>9.5405555549999992</v>
      </c>
      <c r="O11278">
        <v>55</v>
      </c>
      <c r="P11278">
        <v>29397</v>
      </c>
      <c r="Q11278">
        <v>1480</v>
      </c>
      <c r="R11278">
        <v>3294</v>
      </c>
      <c r="S11278">
        <v>288</v>
      </c>
      <c r="T11278">
        <v>4058</v>
      </c>
      <c r="U11278">
        <v>46</v>
      </c>
      <c r="V11278">
        <v>16</v>
      </c>
      <c r="W11278">
        <v>422.59284977497026</v>
      </c>
      <c r="X11278">
        <v>41020.663179523945</v>
      </c>
      <c r="Y11278">
        <v>13349.70916476542</v>
      </c>
      <c r="Z11278">
        <v>7208.6758175879659</v>
      </c>
      <c r="AA11278">
        <v>20696.17662891807</v>
      </c>
      <c r="AB11278">
        <v>13143.499010960566</v>
      </c>
      <c r="AC11278">
        <v>11223.880653368742</v>
      </c>
      <c r="AD11278">
        <v>746.73784084482531</v>
      </c>
      <c r="AE11278">
        <v>107811.93514574452</v>
      </c>
    </row>
    <row r="11279" spans="1:31" x14ac:dyDescent="0.3">
      <c r="A11279">
        <v>2709340</v>
      </c>
      <c r="B11279">
        <v>1</v>
      </c>
      <c r="C11279" t="s">
        <v>80</v>
      </c>
      <c r="D11279" t="s">
        <v>103</v>
      </c>
      <c r="E11279" t="s">
        <v>161</v>
      </c>
      <c r="F11279" t="s">
        <v>30400</v>
      </c>
      <c r="G11279" t="s">
        <v>163</v>
      </c>
      <c r="H11279" t="s">
        <v>135</v>
      </c>
      <c r="I11279" t="s">
        <v>136</v>
      </c>
      <c r="J11279" t="s">
        <v>137</v>
      </c>
      <c r="K11279" t="s">
        <v>138</v>
      </c>
      <c r="L11279" t="s">
        <v>30401</v>
      </c>
      <c r="M11279" t="s">
        <v>30402</v>
      </c>
      <c r="N11279">
        <v>0.92638888799999997</v>
      </c>
      <c r="O11279">
        <v>0</v>
      </c>
      <c r="P11279">
        <v>7</v>
      </c>
      <c r="Q11279">
        <v>0</v>
      </c>
      <c r="R11279">
        <v>17</v>
      </c>
      <c r="S11279">
        <v>0</v>
      </c>
      <c r="T11279">
        <v>17</v>
      </c>
      <c r="U11279">
        <v>0</v>
      </c>
      <c r="V11279">
        <v>0</v>
      </c>
      <c r="W11279">
        <v>0</v>
      </c>
      <c r="X11279">
        <v>1.0912991464431125</v>
      </c>
      <c r="Y11279">
        <v>0</v>
      </c>
      <c r="Z11279">
        <v>0</v>
      </c>
      <c r="AA11279">
        <v>0</v>
      </c>
      <c r="AB11279">
        <v>1.0908163661708332</v>
      </c>
      <c r="AC11279">
        <v>0</v>
      </c>
      <c r="AD11279">
        <v>0</v>
      </c>
      <c r="AE11279">
        <v>2.1821155126139455</v>
      </c>
    </row>
    <row r="11280" spans="1:31" x14ac:dyDescent="0.3">
      <c r="A11280">
        <v>2708856</v>
      </c>
      <c r="B11280">
        <v>1</v>
      </c>
      <c r="C11280" t="s">
        <v>80</v>
      </c>
      <c r="D11280" t="s">
        <v>107</v>
      </c>
      <c r="E11280" t="s">
        <v>161</v>
      </c>
      <c r="F11280" t="s">
        <v>30403</v>
      </c>
      <c r="G11280" t="s">
        <v>163</v>
      </c>
      <c r="H11280" t="s">
        <v>135</v>
      </c>
      <c r="I11280" t="s">
        <v>136</v>
      </c>
      <c r="J11280" t="s">
        <v>137</v>
      </c>
      <c r="K11280" t="s">
        <v>138</v>
      </c>
      <c r="L11280" t="s">
        <v>30404</v>
      </c>
      <c r="M11280" t="s">
        <v>30405</v>
      </c>
      <c r="N11280">
        <v>0.403888888</v>
      </c>
      <c r="O11280">
        <v>0</v>
      </c>
      <c r="P11280">
        <v>53</v>
      </c>
      <c r="Q11280">
        <v>0</v>
      </c>
      <c r="R11280">
        <v>0</v>
      </c>
      <c r="S11280">
        <v>0</v>
      </c>
      <c r="T11280">
        <v>1</v>
      </c>
      <c r="U11280">
        <v>0</v>
      </c>
      <c r="V11280">
        <v>0</v>
      </c>
      <c r="W11280">
        <v>0</v>
      </c>
      <c r="X11280">
        <v>1.2071925306486</v>
      </c>
      <c r="Y11280">
        <v>0</v>
      </c>
      <c r="Z11280">
        <v>0</v>
      </c>
      <c r="AA11280">
        <v>0</v>
      </c>
      <c r="AB11280">
        <v>0</v>
      </c>
      <c r="AC11280">
        <v>0</v>
      </c>
      <c r="AD11280">
        <v>0</v>
      </c>
      <c r="AE11280">
        <v>1.2071925306486</v>
      </c>
    </row>
    <row r="11281" spans="1:31" x14ac:dyDescent="0.3">
      <c r="A11281">
        <v>2709002</v>
      </c>
      <c r="B11281">
        <v>1</v>
      </c>
      <c r="C11281" t="s">
        <v>81</v>
      </c>
      <c r="D11281" t="s">
        <v>122</v>
      </c>
      <c r="E11281" t="s">
        <v>132</v>
      </c>
      <c r="F11281" t="s">
        <v>24507</v>
      </c>
      <c r="G11281" t="s">
        <v>134</v>
      </c>
      <c r="H11281" t="s">
        <v>135</v>
      </c>
      <c r="I11281" t="s">
        <v>136</v>
      </c>
      <c r="J11281" t="s">
        <v>137</v>
      </c>
      <c r="K11281" t="s">
        <v>138</v>
      </c>
      <c r="L11281" t="s">
        <v>30406</v>
      </c>
      <c r="M11281" t="s">
        <v>30407</v>
      </c>
      <c r="N11281">
        <v>1.651944444</v>
      </c>
      <c r="O11281">
        <v>0</v>
      </c>
      <c r="P11281">
        <v>180</v>
      </c>
      <c r="Q11281">
        <v>0</v>
      </c>
      <c r="R11281">
        <v>1</v>
      </c>
      <c r="S11281">
        <v>0</v>
      </c>
      <c r="T11281">
        <v>9</v>
      </c>
      <c r="U11281">
        <v>0</v>
      </c>
      <c r="V11281">
        <v>0</v>
      </c>
      <c r="W11281">
        <v>0</v>
      </c>
      <c r="X11281">
        <v>38.88775734824172</v>
      </c>
      <c r="Y11281">
        <v>0</v>
      </c>
      <c r="Z11281">
        <v>0</v>
      </c>
      <c r="AA11281">
        <v>0</v>
      </c>
      <c r="AB11281">
        <v>10.784251614466426</v>
      </c>
      <c r="AC11281">
        <v>0</v>
      </c>
      <c r="AD11281">
        <v>0</v>
      </c>
      <c r="AE11281">
        <v>49.672008962708148</v>
      </c>
    </row>
    <row r="11282" spans="1:31" x14ac:dyDescent="0.3">
      <c r="A11282">
        <v>2709835</v>
      </c>
      <c r="B11282">
        <v>1</v>
      </c>
      <c r="C11282" t="s">
        <v>80</v>
      </c>
      <c r="D11282" t="s">
        <v>82</v>
      </c>
      <c r="E11282" t="s">
        <v>145</v>
      </c>
      <c r="F11282" t="s">
        <v>30408</v>
      </c>
      <c r="G11282" t="s">
        <v>230</v>
      </c>
      <c r="H11282" t="s">
        <v>135</v>
      </c>
      <c r="I11282" t="s">
        <v>136</v>
      </c>
      <c r="J11282" t="s">
        <v>137</v>
      </c>
      <c r="K11282" t="s">
        <v>138</v>
      </c>
      <c r="L11282" t="s">
        <v>30409</v>
      </c>
      <c r="M11282" t="s">
        <v>30410</v>
      </c>
      <c r="N11282">
        <v>1.9550000000000001</v>
      </c>
      <c r="O11282">
        <v>0</v>
      </c>
      <c r="P11282">
        <v>1</v>
      </c>
      <c r="Q11282">
        <v>0</v>
      </c>
      <c r="R11282">
        <v>0</v>
      </c>
      <c r="S11282">
        <v>0</v>
      </c>
      <c r="T11282">
        <v>1</v>
      </c>
      <c r="U11282">
        <v>0</v>
      </c>
      <c r="V11282">
        <v>0</v>
      </c>
      <c r="W11282">
        <v>0</v>
      </c>
      <c r="X11282">
        <v>0</v>
      </c>
      <c r="Y11282">
        <v>0</v>
      </c>
      <c r="Z11282">
        <v>0</v>
      </c>
      <c r="AA11282">
        <v>0</v>
      </c>
      <c r="AB11282">
        <v>5.9438627531010001E-2</v>
      </c>
      <c r="AC11282">
        <v>0</v>
      </c>
      <c r="AD11282">
        <v>0</v>
      </c>
      <c r="AE11282">
        <v>5.9438627531010001E-2</v>
      </c>
    </row>
    <row r="11283" spans="1:31" x14ac:dyDescent="0.3">
      <c r="A11283">
        <v>2708902</v>
      </c>
      <c r="B11283">
        <v>1</v>
      </c>
      <c r="C11283" t="s">
        <v>80</v>
      </c>
      <c r="D11283" t="s">
        <v>93</v>
      </c>
      <c r="E11283" t="s">
        <v>161</v>
      </c>
      <c r="F11283" t="s">
        <v>30411</v>
      </c>
      <c r="G11283" t="s">
        <v>163</v>
      </c>
      <c r="H11283" t="s">
        <v>135</v>
      </c>
      <c r="I11283" t="s">
        <v>136</v>
      </c>
      <c r="J11283" t="s">
        <v>137</v>
      </c>
      <c r="K11283" t="s">
        <v>138</v>
      </c>
      <c r="L11283" t="s">
        <v>30412</v>
      </c>
      <c r="M11283" t="s">
        <v>30413</v>
      </c>
      <c r="N11283">
        <v>2.3911111109999998</v>
      </c>
      <c r="O11283">
        <v>0</v>
      </c>
      <c r="P11283">
        <v>5</v>
      </c>
      <c r="Q11283">
        <v>0</v>
      </c>
      <c r="R11283">
        <v>4</v>
      </c>
      <c r="S11283">
        <v>0</v>
      </c>
      <c r="T11283">
        <v>2</v>
      </c>
      <c r="U11283">
        <v>0</v>
      </c>
      <c r="V11283">
        <v>0</v>
      </c>
      <c r="W11283">
        <v>0</v>
      </c>
      <c r="X11283">
        <v>2.5746353978095184</v>
      </c>
      <c r="Y11283">
        <v>0</v>
      </c>
      <c r="Z11283">
        <v>6.4593589314248252</v>
      </c>
      <c r="AA11283">
        <v>0</v>
      </c>
      <c r="AB11283">
        <v>5.7070109665443454</v>
      </c>
      <c r="AC11283">
        <v>0</v>
      </c>
      <c r="AD11283">
        <v>0</v>
      </c>
      <c r="AE11283">
        <v>14.741005295778688</v>
      </c>
    </row>
    <row r="11284" spans="1:31" x14ac:dyDescent="0.3">
      <c r="A11284">
        <v>2709606</v>
      </c>
      <c r="B11284">
        <v>1</v>
      </c>
      <c r="C11284" t="s">
        <v>80</v>
      </c>
      <c r="D11284" t="s">
        <v>92</v>
      </c>
      <c r="E11284" t="s">
        <v>145</v>
      </c>
      <c r="F11284" t="s">
        <v>30414</v>
      </c>
      <c r="G11284" t="s">
        <v>230</v>
      </c>
      <c r="H11284" t="s">
        <v>135</v>
      </c>
      <c r="I11284" t="s">
        <v>136</v>
      </c>
      <c r="J11284" t="s">
        <v>137</v>
      </c>
      <c r="K11284" t="s">
        <v>138</v>
      </c>
      <c r="L11284" t="s">
        <v>30415</v>
      </c>
      <c r="M11284" t="s">
        <v>30416</v>
      </c>
      <c r="N11284">
        <v>6.1841666660000003</v>
      </c>
      <c r="O11284">
        <v>0</v>
      </c>
      <c r="P11284">
        <v>0</v>
      </c>
      <c r="Q11284">
        <v>0</v>
      </c>
      <c r="R11284">
        <v>1</v>
      </c>
      <c r="S11284">
        <v>0</v>
      </c>
      <c r="T11284">
        <v>0</v>
      </c>
      <c r="U11284">
        <v>0</v>
      </c>
      <c r="V11284">
        <v>0</v>
      </c>
      <c r="W11284">
        <v>0</v>
      </c>
      <c r="X11284">
        <v>0</v>
      </c>
      <c r="Y11284">
        <v>0</v>
      </c>
      <c r="Z11284">
        <v>0</v>
      </c>
      <c r="AA11284">
        <v>0</v>
      </c>
      <c r="AB11284">
        <v>0</v>
      </c>
      <c r="AC11284">
        <v>0</v>
      </c>
      <c r="AD11284">
        <v>0</v>
      </c>
      <c r="AE11284">
        <v>0</v>
      </c>
    </row>
    <row r="11285" spans="1:31" x14ac:dyDescent="0.3">
      <c r="A11285">
        <v>2709189</v>
      </c>
      <c r="B11285">
        <v>2</v>
      </c>
      <c r="C11285" t="s">
        <v>80</v>
      </c>
      <c r="D11285" t="s">
        <v>100</v>
      </c>
      <c r="E11285" t="s">
        <v>132</v>
      </c>
      <c r="F11285" t="s">
        <v>30417</v>
      </c>
      <c r="G11285" t="s">
        <v>163</v>
      </c>
      <c r="H11285" t="s">
        <v>135</v>
      </c>
      <c r="I11285" t="s">
        <v>136</v>
      </c>
      <c r="J11285" t="s">
        <v>137</v>
      </c>
      <c r="K11285" t="s">
        <v>138</v>
      </c>
      <c r="L11285" t="s">
        <v>30418</v>
      </c>
      <c r="M11285" t="s">
        <v>30419</v>
      </c>
      <c r="N11285">
        <v>0.400277777</v>
      </c>
      <c r="O11285">
        <v>0</v>
      </c>
      <c r="P11285">
        <v>104</v>
      </c>
      <c r="Q11285">
        <v>0</v>
      </c>
      <c r="R11285">
        <v>12</v>
      </c>
      <c r="S11285">
        <v>0</v>
      </c>
      <c r="T11285">
        <v>25</v>
      </c>
      <c r="U11285">
        <v>0</v>
      </c>
      <c r="V11285">
        <v>1</v>
      </c>
      <c r="W11285">
        <v>0</v>
      </c>
      <c r="X11285">
        <v>7.1519242137861241</v>
      </c>
      <c r="Y11285">
        <v>0</v>
      </c>
      <c r="Z11285">
        <v>1.0172995691787501</v>
      </c>
      <c r="AA11285">
        <v>0</v>
      </c>
      <c r="AB11285">
        <v>3.9991929048302923</v>
      </c>
      <c r="AC11285">
        <v>0</v>
      </c>
      <c r="AD11285">
        <v>0.80683403455270009</v>
      </c>
      <c r="AE11285">
        <v>12.975250722347866</v>
      </c>
    </row>
    <row r="11286" spans="1:31" x14ac:dyDescent="0.3">
      <c r="A11286">
        <v>2709108</v>
      </c>
      <c r="B11286">
        <v>1</v>
      </c>
      <c r="C11286" t="s">
        <v>81</v>
      </c>
      <c r="D11286" t="s">
        <v>121</v>
      </c>
      <c r="E11286" t="s">
        <v>213</v>
      </c>
      <c r="F11286" t="s">
        <v>27014</v>
      </c>
      <c r="G11286" t="s">
        <v>152</v>
      </c>
      <c r="H11286" t="s">
        <v>153</v>
      </c>
      <c r="I11286" t="s">
        <v>490</v>
      </c>
      <c r="J11286" t="s">
        <v>137</v>
      </c>
      <c r="K11286" t="s">
        <v>138</v>
      </c>
      <c r="L11286" t="s">
        <v>30420</v>
      </c>
      <c r="M11286" t="s">
        <v>30421</v>
      </c>
      <c r="N11286">
        <v>8.3333330000000001E-3</v>
      </c>
      <c r="O11286">
        <v>4</v>
      </c>
      <c r="P11286">
        <v>270</v>
      </c>
      <c r="Q11286">
        <v>0</v>
      </c>
      <c r="R11286">
        <v>57</v>
      </c>
      <c r="S11286">
        <v>3</v>
      </c>
      <c r="T11286">
        <v>14</v>
      </c>
      <c r="U11286">
        <v>0</v>
      </c>
      <c r="V11286">
        <v>0</v>
      </c>
      <c r="W11286">
        <v>7.2725215000000011E-3</v>
      </c>
      <c r="X11286">
        <v>0.24954117582874985</v>
      </c>
      <c r="Y11286">
        <v>0</v>
      </c>
      <c r="Z11286">
        <v>1.4605942252250001E-3</v>
      </c>
      <c r="AA11286">
        <v>2.8719638904599998E-2</v>
      </c>
      <c r="AB11286">
        <v>7.1986214380049998E-2</v>
      </c>
      <c r="AC11286">
        <v>0</v>
      </c>
      <c r="AD11286">
        <v>0</v>
      </c>
      <c r="AE11286">
        <v>0.35898014483862484</v>
      </c>
    </row>
    <row r="11287" spans="1:31" x14ac:dyDescent="0.3">
      <c r="A11287">
        <v>2709818</v>
      </c>
      <c r="B11287">
        <v>1</v>
      </c>
      <c r="C11287" t="s">
        <v>80</v>
      </c>
      <c r="D11287" t="s">
        <v>107</v>
      </c>
      <c r="E11287" t="s">
        <v>161</v>
      </c>
      <c r="F11287" t="s">
        <v>30422</v>
      </c>
      <c r="G11287" t="s">
        <v>1696</v>
      </c>
      <c r="H11287" t="s">
        <v>135</v>
      </c>
      <c r="I11287" t="s">
        <v>136</v>
      </c>
      <c r="J11287" t="s">
        <v>137</v>
      </c>
      <c r="K11287" t="s">
        <v>138</v>
      </c>
      <c r="L11287" t="s">
        <v>30423</v>
      </c>
      <c r="M11287" t="s">
        <v>30424</v>
      </c>
      <c r="N11287">
        <v>1.7194444440000001</v>
      </c>
      <c r="O11287">
        <v>0</v>
      </c>
      <c r="P11287">
        <v>31</v>
      </c>
      <c r="Q11287">
        <v>0</v>
      </c>
      <c r="R11287">
        <v>0</v>
      </c>
      <c r="S11287">
        <v>0</v>
      </c>
      <c r="T11287">
        <v>1</v>
      </c>
      <c r="U11287">
        <v>0</v>
      </c>
      <c r="V11287">
        <v>0</v>
      </c>
      <c r="W11287">
        <v>0</v>
      </c>
      <c r="X11287">
        <v>2.1538155409108803</v>
      </c>
      <c r="Y11287">
        <v>0</v>
      </c>
      <c r="Z11287">
        <v>0</v>
      </c>
      <c r="AA11287">
        <v>0</v>
      </c>
      <c r="AB11287">
        <v>0.14670395966128</v>
      </c>
      <c r="AC11287">
        <v>0</v>
      </c>
      <c r="AD11287">
        <v>0</v>
      </c>
      <c r="AE11287">
        <v>2.3005195005721601</v>
      </c>
    </row>
    <row r="11288" spans="1:31" x14ac:dyDescent="0.3">
      <c r="A11288">
        <v>2709798</v>
      </c>
      <c r="B11288">
        <v>1</v>
      </c>
      <c r="C11288" t="s">
        <v>80</v>
      </c>
      <c r="D11288" t="s">
        <v>103</v>
      </c>
      <c r="E11288" t="s">
        <v>145</v>
      </c>
      <c r="F11288" t="s">
        <v>30425</v>
      </c>
      <c r="G11288" t="s">
        <v>230</v>
      </c>
      <c r="H11288" t="s">
        <v>135</v>
      </c>
      <c r="I11288" t="s">
        <v>136</v>
      </c>
      <c r="J11288" t="s">
        <v>137</v>
      </c>
      <c r="K11288" t="s">
        <v>138</v>
      </c>
      <c r="L11288" t="s">
        <v>30426</v>
      </c>
      <c r="M11288" t="s">
        <v>30427</v>
      </c>
      <c r="N11288">
        <v>2.3941666659999998</v>
      </c>
      <c r="O11288">
        <v>0</v>
      </c>
      <c r="P11288">
        <v>0</v>
      </c>
      <c r="Q11288">
        <v>0</v>
      </c>
      <c r="R11288">
        <v>0</v>
      </c>
      <c r="S11288">
        <v>0</v>
      </c>
      <c r="T11288">
        <v>1</v>
      </c>
      <c r="U11288">
        <v>0</v>
      </c>
      <c r="V11288">
        <v>0</v>
      </c>
      <c r="W11288">
        <v>0</v>
      </c>
      <c r="X11288">
        <v>0</v>
      </c>
      <c r="Y11288">
        <v>0</v>
      </c>
      <c r="Z11288">
        <v>0</v>
      </c>
      <c r="AA11288">
        <v>0</v>
      </c>
      <c r="AB11288">
        <v>0.40458075579727004</v>
      </c>
      <c r="AC11288">
        <v>0</v>
      </c>
      <c r="AD11288">
        <v>0</v>
      </c>
      <c r="AE11288">
        <v>0.40458075579727004</v>
      </c>
    </row>
    <row r="11289" spans="1:31" x14ac:dyDescent="0.3">
      <c r="A11289">
        <v>2709626</v>
      </c>
      <c r="B11289">
        <v>1</v>
      </c>
      <c r="C11289" t="s">
        <v>81</v>
      </c>
      <c r="D11289" t="s">
        <v>128</v>
      </c>
      <c r="E11289" t="s">
        <v>213</v>
      </c>
      <c r="F11289" t="s">
        <v>30428</v>
      </c>
      <c r="G11289" t="s">
        <v>152</v>
      </c>
      <c r="H11289" t="s">
        <v>153</v>
      </c>
      <c r="I11289" t="s">
        <v>136</v>
      </c>
      <c r="J11289" t="s">
        <v>137</v>
      </c>
      <c r="K11289" t="s">
        <v>138</v>
      </c>
      <c r="L11289" t="s">
        <v>30429</v>
      </c>
      <c r="M11289" t="s">
        <v>30430</v>
      </c>
      <c r="N11289">
        <v>3.8050000000000002</v>
      </c>
      <c r="O11289">
        <v>0</v>
      </c>
      <c r="P11289">
        <v>0</v>
      </c>
      <c r="Q11289">
        <v>0</v>
      </c>
      <c r="R11289">
        <v>0</v>
      </c>
      <c r="S11289">
        <v>2</v>
      </c>
      <c r="T11289">
        <v>0</v>
      </c>
      <c r="U11289">
        <v>0</v>
      </c>
      <c r="V11289">
        <v>0</v>
      </c>
      <c r="W11289">
        <v>0</v>
      </c>
      <c r="X11289">
        <v>0</v>
      </c>
      <c r="Y11289">
        <v>0</v>
      </c>
      <c r="Z11289">
        <v>0</v>
      </c>
      <c r="AA11289">
        <v>154.11333885476918</v>
      </c>
      <c r="AB11289">
        <v>0</v>
      </c>
      <c r="AC11289">
        <v>0</v>
      </c>
      <c r="AD11289">
        <v>0</v>
      </c>
      <c r="AE11289">
        <v>154.11333885476918</v>
      </c>
    </row>
    <row r="11290" spans="1:31" x14ac:dyDescent="0.3">
      <c r="A11290">
        <v>2709483</v>
      </c>
      <c r="B11290">
        <v>1</v>
      </c>
      <c r="C11290" t="s">
        <v>81</v>
      </c>
      <c r="D11290" t="s">
        <v>128</v>
      </c>
      <c r="E11290" t="s">
        <v>161</v>
      </c>
      <c r="F11290" t="s">
        <v>18318</v>
      </c>
      <c r="G11290" t="s">
        <v>163</v>
      </c>
      <c r="H11290" t="s">
        <v>135</v>
      </c>
      <c r="I11290" t="s">
        <v>136</v>
      </c>
      <c r="J11290" t="s">
        <v>137</v>
      </c>
      <c r="K11290" t="s">
        <v>138</v>
      </c>
      <c r="L11290" t="s">
        <v>30431</v>
      </c>
      <c r="M11290" t="s">
        <v>30432</v>
      </c>
      <c r="N11290">
        <v>1.2627777769999999</v>
      </c>
      <c r="O11290">
        <v>0</v>
      </c>
      <c r="P11290">
        <v>245</v>
      </c>
      <c r="Q11290">
        <v>0</v>
      </c>
      <c r="R11290">
        <v>0</v>
      </c>
      <c r="S11290">
        <v>0</v>
      </c>
      <c r="T11290">
        <v>20</v>
      </c>
      <c r="U11290">
        <v>0</v>
      </c>
      <c r="V11290">
        <v>1</v>
      </c>
      <c r="W11290">
        <v>0</v>
      </c>
      <c r="X11290">
        <v>45.994577810427458</v>
      </c>
      <c r="Y11290">
        <v>0</v>
      </c>
      <c r="Z11290">
        <v>0</v>
      </c>
      <c r="AA11290">
        <v>0</v>
      </c>
      <c r="AB11290">
        <v>18.064088594694898</v>
      </c>
      <c r="AC11290">
        <v>0</v>
      </c>
      <c r="AD11290">
        <v>0.78571289035456171</v>
      </c>
      <c r="AE11290">
        <v>64.844379295476912</v>
      </c>
    </row>
    <row r="11291" spans="1:31" x14ac:dyDescent="0.3">
      <c r="A11291">
        <v>2709775</v>
      </c>
      <c r="B11291">
        <v>1</v>
      </c>
      <c r="C11291" t="s">
        <v>80</v>
      </c>
      <c r="D11291" t="s">
        <v>108</v>
      </c>
      <c r="E11291" t="s">
        <v>156</v>
      </c>
      <c r="F11291" t="s">
        <v>30433</v>
      </c>
      <c r="G11291" t="s">
        <v>862</v>
      </c>
      <c r="H11291" t="s">
        <v>153</v>
      </c>
      <c r="I11291" t="s">
        <v>136</v>
      </c>
      <c r="J11291" t="s">
        <v>137</v>
      </c>
      <c r="K11291" t="s">
        <v>138</v>
      </c>
      <c r="L11291" t="s">
        <v>30434</v>
      </c>
      <c r="M11291" t="s">
        <v>30435</v>
      </c>
      <c r="N11291">
        <v>0.46611111100000002</v>
      </c>
      <c r="O11291">
        <v>0</v>
      </c>
      <c r="P11291">
        <v>46</v>
      </c>
      <c r="Q11291">
        <v>0</v>
      </c>
      <c r="R11291">
        <v>8</v>
      </c>
      <c r="S11291">
        <v>0</v>
      </c>
      <c r="T11291">
        <v>19</v>
      </c>
      <c r="U11291">
        <v>0</v>
      </c>
      <c r="V11291">
        <v>0</v>
      </c>
      <c r="W11291">
        <v>0</v>
      </c>
      <c r="X11291">
        <v>4.8927730864431265</v>
      </c>
      <c r="Y11291">
        <v>0</v>
      </c>
      <c r="Z11291">
        <v>1.5398214613543653</v>
      </c>
      <c r="AA11291">
        <v>0</v>
      </c>
      <c r="AB11291">
        <v>5.5271867707849909</v>
      </c>
      <c r="AC11291">
        <v>0</v>
      </c>
      <c r="AD11291">
        <v>0</v>
      </c>
      <c r="AE11291">
        <v>11.959781318582483</v>
      </c>
    </row>
    <row r="11292" spans="1:31" x14ac:dyDescent="0.3">
      <c r="A11292">
        <v>2709669</v>
      </c>
      <c r="B11292">
        <v>1</v>
      </c>
      <c r="C11292" t="s">
        <v>81</v>
      </c>
      <c r="D11292" t="s">
        <v>128</v>
      </c>
      <c r="E11292" t="s">
        <v>150</v>
      </c>
      <c r="F11292" t="s">
        <v>7518</v>
      </c>
      <c r="G11292" t="s">
        <v>170</v>
      </c>
      <c r="H11292" t="s">
        <v>153</v>
      </c>
      <c r="I11292" t="s">
        <v>136</v>
      </c>
      <c r="J11292" t="s">
        <v>137</v>
      </c>
      <c r="K11292" t="s">
        <v>138</v>
      </c>
      <c r="L11292" t="s">
        <v>30436</v>
      </c>
      <c r="M11292" t="s">
        <v>30437</v>
      </c>
      <c r="N11292">
        <v>0.49472222199999999</v>
      </c>
      <c r="O11292">
        <v>21</v>
      </c>
      <c r="P11292">
        <v>185</v>
      </c>
      <c r="Q11292">
        <v>315</v>
      </c>
      <c r="R11292">
        <v>103</v>
      </c>
      <c r="S11292">
        <v>10</v>
      </c>
      <c r="T11292">
        <v>10</v>
      </c>
      <c r="U11292">
        <v>0</v>
      </c>
      <c r="V11292">
        <v>0</v>
      </c>
      <c r="W11292">
        <v>0.80937088396421841</v>
      </c>
      <c r="X11292">
        <v>21.992995782163845</v>
      </c>
      <c r="Y11292">
        <v>10.57612808871936</v>
      </c>
      <c r="Z11292">
        <v>10.888788219565965</v>
      </c>
      <c r="AA11292">
        <v>1.6457068648475</v>
      </c>
      <c r="AB11292">
        <v>2.7080368124019816</v>
      </c>
      <c r="AC11292">
        <v>0</v>
      </c>
      <c r="AD11292">
        <v>0</v>
      </c>
      <c r="AE11292">
        <v>48.621026651662866</v>
      </c>
    </row>
    <row r="11293" spans="1:31" x14ac:dyDescent="0.3">
      <c r="A11293">
        <v>2708922</v>
      </c>
      <c r="B11293">
        <v>1</v>
      </c>
      <c r="C11293" t="s">
        <v>80</v>
      </c>
      <c r="D11293" t="s">
        <v>96</v>
      </c>
      <c r="E11293" t="s">
        <v>145</v>
      </c>
      <c r="F11293" t="s">
        <v>30438</v>
      </c>
      <c r="G11293" t="s">
        <v>230</v>
      </c>
      <c r="H11293" t="s">
        <v>135</v>
      </c>
      <c r="I11293" t="s">
        <v>136</v>
      </c>
      <c r="J11293" t="s">
        <v>137</v>
      </c>
      <c r="K11293" t="s">
        <v>138</v>
      </c>
      <c r="L11293" t="s">
        <v>30439</v>
      </c>
      <c r="M11293" t="s">
        <v>30440</v>
      </c>
      <c r="N11293">
        <v>5.9227777770000003</v>
      </c>
      <c r="O11293">
        <v>0</v>
      </c>
      <c r="P11293">
        <v>1</v>
      </c>
      <c r="Q11293">
        <v>0</v>
      </c>
      <c r="R11293">
        <v>0</v>
      </c>
      <c r="S11293">
        <v>0</v>
      </c>
      <c r="T11293">
        <v>0</v>
      </c>
      <c r="U11293">
        <v>0</v>
      </c>
      <c r="V11293">
        <v>0</v>
      </c>
      <c r="W11293">
        <v>0</v>
      </c>
      <c r="X11293">
        <v>0</v>
      </c>
      <c r="Y11293">
        <v>0</v>
      </c>
      <c r="Z11293">
        <v>0</v>
      </c>
      <c r="AA11293">
        <v>0</v>
      </c>
      <c r="AB11293">
        <v>0</v>
      </c>
      <c r="AC11293">
        <v>0</v>
      </c>
      <c r="AD11293">
        <v>0</v>
      </c>
      <c r="AE11293">
        <v>0</v>
      </c>
    </row>
    <row r="11294" spans="1:31" x14ac:dyDescent="0.3">
      <c r="A11294">
        <v>2709314</v>
      </c>
      <c r="B11294">
        <v>1</v>
      </c>
      <c r="C11294" t="s">
        <v>80</v>
      </c>
      <c r="D11294" t="s">
        <v>85</v>
      </c>
      <c r="E11294" t="s">
        <v>145</v>
      </c>
      <c r="F11294" t="s">
        <v>30441</v>
      </c>
      <c r="G11294" t="s">
        <v>147</v>
      </c>
      <c r="H11294" t="s">
        <v>135</v>
      </c>
      <c r="I11294" t="s">
        <v>136</v>
      </c>
      <c r="J11294" t="s">
        <v>137</v>
      </c>
      <c r="K11294" t="s">
        <v>138</v>
      </c>
      <c r="L11294" t="s">
        <v>30442</v>
      </c>
      <c r="M11294" t="s">
        <v>30443</v>
      </c>
      <c r="N11294">
        <v>2.1800000000000002</v>
      </c>
      <c r="O11294">
        <v>0</v>
      </c>
      <c r="P11294">
        <v>0</v>
      </c>
      <c r="Q11294">
        <v>0</v>
      </c>
      <c r="R11294">
        <v>0</v>
      </c>
      <c r="S11294">
        <v>0</v>
      </c>
      <c r="T11294">
        <v>1</v>
      </c>
      <c r="U11294">
        <v>0</v>
      </c>
      <c r="V11294">
        <v>0</v>
      </c>
      <c r="W11294">
        <v>0</v>
      </c>
      <c r="X11294">
        <v>0</v>
      </c>
      <c r="Y11294">
        <v>0</v>
      </c>
      <c r="Z11294">
        <v>0</v>
      </c>
      <c r="AA11294">
        <v>0</v>
      </c>
      <c r="AB11294">
        <v>0</v>
      </c>
      <c r="AC11294">
        <v>0</v>
      </c>
      <c r="AD11294">
        <v>0</v>
      </c>
      <c r="AE11294">
        <v>0</v>
      </c>
    </row>
    <row r="11295" spans="1:31" x14ac:dyDescent="0.3">
      <c r="A11295">
        <v>2709277</v>
      </c>
      <c r="B11295">
        <v>1</v>
      </c>
      <c r="C11295" t="s">
        <v>80</v>
      </c>
      <c r="D11295" t="s">
        <v>107</v>
      </c>
      <c r="E11295" t="s">
        <v>145</v>
      </c>
      <c r="F11295" t="s">
        <v>30444</v>
      </c>
      <c r="G11295" t="s">
        <v>181</v>
      </c>
      <c r="H11295" t="s">
        <v>135</v>
      </c>
      <c r="I11295" t="s">
        <v>136</v>
      </c>
      <c r="J11295" t="s">
        <v>137</v>
      </c>
      <c r="K11295" t="s">
        <v>138</v>
      </c>
      <c r="L11295" t="s">
        <v>30445</v>
      </c>
      <c r="M11295" t="s">
        <v>30446</v>
      </c>
      <c r="N11295">
        <v>3.2866666659999999</v>
      </c>
      <c r="O11295">
        <v>0</v>
      </c>
      <c r="P11295">
        <v>0</v>
      </c>
      <c r="Q11295">
        <v>0</v>
      </c>
      <c r="R11295">
        <v>0</v>
      </c>
      <c r="S11295">
        <v>0</v>
      </c>
      <c r="T11295">
        <v>1</v>
      </c>
      <c r="U11295">
        <v>0</v>
      </c>
      <c r="V11295">
        <v>0</v>
      </c>
      <c r="W11295">
        <v>0</v>
      </c>
      <c r="X11295">
        <v>0</v>
      </c>
      <c r="Y11295">
        <v>0</v>
      </c>
      <c r="Z11295">
        <v>0</v>
      </c>
      <c r="AA11295">
        <v>0</v>
      </c>
      <c r="AB11295">
        <v>0</v>
      </c>
      <c r="AC11295">
        <v>0</v>
      </c>
      <c r="AD11295">
        <v>0</v>
      </c>
      <c r="AE11295">
        <v>0</v>
      </c>
    </row>
    <row r="11296" spans="1:31" x14ac:dyDescent="0.3">
      <c r="A11296">
        <v>2709128</v>
      </c>
      <c r="B11296">
        <v>1</v>
      </c>
      <c r="C11296" t="s">
        <v>81</v>
      </c>
      <c r="D11296" t="s">
        <v>118</v>
      </c>
      <c r="E11296" t="s">
        <v>213</v>
      </c>
      <c r="F11296" t="s">
        <v>30447</v>
      </c>
      <c r="G11296" t="s">
        <v>152</v>
      </c>
      <c r="H11296" t="s">
        <v>153</v>
      </c>
      <c r="I11296" t="s">
        <v>490</v>
      </c>
      <c r="J11296" t="s">
        <v>137</v>
      </c>
      <c r="K11296" t="s">
        <v>138</v>
      </c>
      <c r="L11296" t="s">
        <v>30448</v>
      </c>
      <c r="M11296" t="s">
        <v>30449</v>
      </c>
      <c r="N11296">
        <v>2.7777769999999999E-3</v>
      </c>
      <c r="O11296">
        <v>3</v>
      </c>
      <c r="P11296">
        <v>1211</v>
      </c>
      <c r="Q11296">
        <v>3</v>
      </c>
      <c r="R11296">
        <v>62</v>
      </c>
      <c r="S11296">
        <v>1</v>
      </c>
      <c r="T11296">
        <v>86</v>
      </c>
      <c r="U11296">
        <v>0</v>
      </c>
      <c r="V11296">
        <v>0</v>
      </c>
      <c r="W11296">
        <v>1.8210103000000002E-3</v>
      </c>
      <c r="X11296">
        <v>0.55588878433156474</v>
      </c>
      <c r="Y11296">
        <v>0</v>
      </c>
      <c r="Z11296">
        <v>0.1516897592433</v>
      </c>
      <c r="AA11296">
        <v>3.5141398635333332E-2</v>
      </c>
      <c r="AB11296">
        <v>9.6386946366399981E-2</v>
      </c>
      <c r="AC11296">
        <v>0</v>
      </c>
      <c r="AD11296">
        <v>0</v>
      </c>
      <c r="AE11296">
        <v>0.84092789887659802</v>
      </c>
    </row>
    <row r="11297" spans="1:31" x14ac:dyDescent="0.3">
      <c r="A11297">
        <v>2709022</v>
      </c>
      <c r="B11297">
        <v>1</v>
      </c>
      <c r="C11297" t="s">
        <v>80</v>
      </c>
      <c r="D11297" t="s">
        <v>108</v>
      </c>
      <c r="E11297" t="s">
        <v>161</v>
      </c>
      <c r="F11297" t="s">
        <v>30450</v>
      </c>
      <c r="G11297" t="s">
        <v>409</v>
      </c>
      <c r="H11297" t="s">
        <v>135</v>
      </c>
      <c r="I11297" t="s">
        <v>136</v>
      </c>
      <c r="J11297" t="s">
        <v>137</v>
      </c>
      <c r="K11297" t="s">
        <v>138</v>
      </c>
      <c r="L11297" t="s">
        <v>30451</v>
      </c>
      <c r="M11297" t="s">
        <v>30452</v>
      </c>
      <c r="N11297">
        <v>1.669166666</v>
      </c>
      <c r="O11297">
        <v>0</v>
      </c>
      <c r="P11297">
        <v>0</v>
      </c>
      <c r="Q11297">
        <v>0</v>
      </c>
      <c r="R11297">
        <v>2</v>
      </c>
      <c r="S11297">
        <v>0</v>
      </c>
      <c r="T11297">
        <v>1</v>
      </c>
      <c r="U11297">
        <v>0</v>
      </c>
      <c r="V11297">
        <v>0</v>
      </c>
      <c r="W11297">
        <v>0</v>
      </c>
      <c r="X11297">
        <v>0</v>
      </c>
      <c r="Y11297">
        <v>0</v>
      </c>
      <c r="Z11297">
        <v>0</v>
      </c>
      <c r="AA11297">
        <v>0</v>
      </c>
      <c r="AB11297">
        <v>17.276413326991332</v>
      </c>
      <c r="AC11297">
        <v>0</v>
      </c>
      <c r="AD11297">
        <v>0</v>
      </c>
      <c r="AE11297">
        <v>17.276413326991332</v>
      </c>
    </row>
    <row r="11298" spans="1:31" x14ac:dyDescent="0.3">
      <c r="A11298">
        <v>2709028</v>
      </c>
      <c r="B11298">
        <v>1</v>
      </c>
      <c r="C11298" t="s">
        <v>81</v>
      </c>
      <c r="D11298" t="s">
        <v>112</v>
      </c>
      <c r="E11298" t="s">
        <v>161</v>
      </c>
      <c r="F11298" t="s">
        <v>2442</v>
      </c>
      <c r="G11298" t="s">
        <v>163</v>
      </c>
      <c r="H11298" t="s">
        <v>135</v>
      </c>
      <c r="I11298" t="s">
        <v>136</v>
      </c>
      <c r="J11298" t="s">
        <v>137</v>
      </c>
      <c r="K11298" t="s">
        <v>138</v>
      </c>
      <c r="L11298" t="s">
        <v>30453</v>
      </c>
      <c r="M11298" t="s">
        <v>30454</v>
      </c>
      <c r="N11298">
        <v>2.596666666</v>
      </c>
      <c r="O11298">
        <v>0</v>
      </c>
      <c r="P11298">
        <v>63</v>
      </c>
      <c r="Q11298">
        <v>0</v>
      </c>
      <c r="R11298">
        <v>1</v>
      </c>
      <c r="S11298">
        <v>0</v>
      </c>
      <c r="T11298">
        <v>39</v>
      </c>
      <c r="U11298">
        <v>0</v>
      </c>
      <c r="V11298">
        <v>0</v>
      </c>
      <c r="W11298">
        <v>0</v>
      </c>
      <c r="X11298">
        <v>23.351967853472747</v>
      </c>
      <c r="Y11298">
        <v>0</v>
      </c>
      <c r="Z11298">
        <v>2.1014761606826669E-2</v>
      </c>
      <c r="AA11298">
        <v>0</v>
      </c>
      <c r="AB11298">
        <v>39.551601756240451</v>
      </c>
      <c r="AC11298">
        <v>0</v>
      </c>
      <c r="AD11298">
        <v>0</v>
      </c>
      <c r="AE11298">
        <v>62.924584371320023</v>
      </c>
    </row>
    <row r="11299" spans="1:31" x14ac:dyDescent="0.3">
      <c r="A11299">
        <v>2709120</v>
      </c>
      <c r="B11299">
        <v>1</v>
      </c>
      <c r="C11299" t="s">
        <v>80</v>
      </c>
      <c r="D11299" t="s">
        <v>93</v>
      </c>
      <c r="E11299" t="s">
        <v>161</v>
      </c>
      <c r="F11299" t="s">
        <v>30455</v>
      </c>
      <c r="G11299" t="s">
        <v>163</v>
      </c>
      <c r="H11299" t="s">
        <v>135</v>
      </c>
      <c r="I11299" t="s">
        <v>136</v>
      </c>
      <c r="J11299" t="s">
        <v>137</v>
      </c>
      <c r="K11299" t="s">
        <v>138</v>
      </c>
      <c r="L11299" t="s">
        <v>30456</v>
      </c>
      <c r="M11299" t="s">
        <v>30457</v>
      </c>
      <c r="N11299">
        <v>6.41</v>
      </c>
      <c r="O11299">
        <v>0</v>
      </c>
      <c r="P11299">
        <v>0</v>
      </c>
      <c r="Q11299">
        <v>0</v>
      </c>
      <c r="R11299">
        <v>3</v>
      </c>
      <c r="S11299">
        <v>0</v>
      </c>
      <c r="T11299">
        <v>1</v>
      </c>
      <c r="U11299">
        <v>0</v>
      </c>
      <c r="V11299">
        <v>0</v>
      </c>
      <c r="W11299">
        <v>0</v>
      </c>
      <c r="X11299">
        <v>0</v>
      </c>
      <c r="Y11299">
        <v>0</v>
      </c>
      <c r="Z11299">
        <v>3.3219256105350006</v>
      </c>
      <c r="AA11299">
        <v>0</v>
      </c>
      <c r="AB11299">
        <v>2.4336364271231252</v>
      </c>
      <c r="AC11299">
        <v>0</v>
      </c>
      <c r="AD11299">
        <v>0</v>
      </c>
      <c r="AE11299">
        <v>5.7555620376581258</v>
      </c>
    </row>
    <row r="11300" spans="1:31" x14ac:dyDescent="0.3">
      <c r="A11300">
        <v>2709429</v>
      </c>
      <c r="B11300">
        <v>1</v>
      </c>
      <c r="C11300" t="s">
        <v>80</v>
      </c>
      <c r="D11300" t="s">
        <v>108</v>
      </c>
      <c r="E11300" t="s">
        <v>161</v>
      </c>
      <c r="F11300" t="s">
        <v>30458</v>
      </c>
      <c r="G11300" t="s">
        <v>163</v>
      </c>
      <c r="H11300" t="s">
        <v>135</v>
      </c>
      <c r="I11300" t="s">
        <v>136</v>
      </c>
      <c r="J11300" t="s">
        <v>137</v>
      </c>
      <c r="K11300" t="s">
        <v>138</v>
      </c>
      <c r="L11300" t="s">
        <v>30459</v>
      </c>
      <c r="M11300" t="s">
        <v>30460</v>
      </c>
      <c r="N11300">
        <v>2.0747222220000001</v>
      </c>
      <c r="O11300">
        <v>0</v>
      </c>
      <c r="P11300">
        <v>5</v>
      </c>
      <c r="Q11300">
        <v>0</v>
      </c>
      <c r="R11300">
        <v>10</v>
      </c>
      <c r="S11300">
        <v>0</v>
      </c>
      <c r="T11300">
        <v>4</v>
      </c>
      <c r="U11300">
        <v>0</v>
      </c>
      <c r="V11300">
        <v>0</v>
      </c>
      <c r="W11300">
        <v>0</v>
      </c>
      <c r="X11300">
        <v>2.3265373493279</v>
      </c>
      <c r="Y11300">
        <v>0</v>
      </c>
      <c r="Z11300">
        <v>0</v>
      </c>
      <c r="AA11300">
        <v>0</v>
      </c>
      <c r="AB11300">
        <v>0</v>
      </c>
      <c r="AC11300">
        <v>0</v>
      </c>
      <c r="AD11300">
        <v>0</v>
      </c>
      <c r="AE11300">
        <v>2.3265373493279</v>
      </c>
    </row>
    <row r="11301" spans="1:31" x14ac:dyDescent="0.3">
      <c r="A11301">
        <v>2708765</v>
      </c>
      <c r="B11301">
        <v>1</v>
      </c>
      <c r="C11301" t="s">
        <v>80</v>
      </c>
      <c r="D11301" t="s">
        <v>84</v>
      </c>
      <c r="E11301" t="s">
        <v>200</v>
      </c>
      <c r="F11301" t="s">
        <v>30461</v>
      </c>
      <c r="G11301" t="s">
        <v>543</v>
      </c>
      <c r="H11301" t="s">
        <v>135</v>
      </c>
      <c r="I11301" t="s">
        <v>136</v>
      </c>
      <c r="J11301" t="s">
        <v>137</v>
      </c>
      <c r="K11301" t="s">
        <v>138</v>
      </c>
      <c r="L11301" t="s">
        <v>30462</v>
      </c>
      <c r="M11301" t="s">
        <v>30463</v>
      </c>
      <c r="N11301">
        <v>0.707777777</v>
      </c>
      <c r="O11301">
        <v>0</v>
      </c>
      <c r="P11301">
        <v>133</v>
      </c>
      <c r="Q11301">
        <v>0</v>
      </c>
      <c r="R11301">
        <v>0</v>
      </c>
      <c r="S11301">
        <v>0</v>
      </c>
      <c r="T11301">
        <v>1</v>
      </c>
      <c r="U11301">
        <v>0</v>
      </c>
      <c r="V11301">
        <v>0</v>
      </c>
      <c r="W11301">
        <v>0</v>
      </c>
      <c r="X11301">
        <v>14.600501451297582</v>
      </c>
      <c r="Y11301">
        <v>0</v>
      </c>
      <c r="Z11301">
        <v>0</v>
      </c>
      <c r="AA11301">
        <v>0</v>
      </c>
      <c r="AB11301">
        <v>1.4269788281548801</v>
      </c>
      <c r="AC11301">
        <v>0</v>
      </c>
      <c r="AD11301">
        <v>0</v>
      </c>
      <c r="AE11301">
        <v>16.027480279452462</v>
      </c>
    </row>
    <row r="11302" spans="1:31" x14ac:dyDescent="0.3">
      <c r="A11302">
        <v>2709406</v>
      </c>
      <c r="B11302">
        <v>1</v>
      </c>
      <c r="C11302" t="s">
        <v>80</v>
      </c>
      <c r="D11302" t="s">
        <v>102</v>
      </c>
      <c r="E11302" t="s">
        <v>161</v>
      </c>
      <c r="F11302" t="s">
        <v>22049</v>
      </c>
      <c r="G11302" t="s">
        <v>163</v>
      </c>
      <c r="H11302" t="s">
        <v>135</v>
      </c>
      <c r="I11302" t="s">
        <v>136</v>
      </c>
      <c r="J11302" t="s">
        <v>137</v>
      </c>
      <c r="K11302" t="s">
        <v>138</v>
      </c>
      <c r="L11302" t="s">
        <v>30464</v>
      </c>
      <c r="M11302" t="s">
        <v>30465</v>
      </c>
      <c r="N11302">
        <v>5.33</v>
      </c>
      <c r="O11302">
        <v>0</v>
      </c>
      <c r="P11302">
        <v>68</v>
      </c>
      <c r="Q11302">
        <v>0</v>
      </c>
      <c r="R11302">
        <v>2</v>
      </c>
      <c r="S11302">
        <v>0</v>
      </c>
      <c r="T11302">
        <v>12</v>
      </c>
      <c r="U11302">
        <v>0</v>
      </c>
      <c r="V11302">
        <v>0</v>
      </c>
      <c r="W11302">
        <v>0</v>
      </c>
      <c r="X11302">
        <v>38.199290620563332</v>
      </c>
      <c r="Y11302">
        <v>0</v>
      </c>
      <c r="Z11302">
        <v>0.36763529926683663</v>
      </c>
      <c r="AA11302">
        <v>0</v>
      </c>
      <c r="AB11302">
        <v>23.076416071001571</v>
      </c>
      <c r="AC11302">
        <v>0</v>
      </c>
      <c r="AD11302">
        <v>0</v>
      </c>
      <c r="AE11302">
        <v>61.643341990831743</v>
      </c>
    </row>
    <row r="11303" spans="1:31" x14ac:dyDescent="0.3">
      <c r="A11303">
        <v>2709137</v>
      </c>
      <c r="B11303">
        <v>1</v>
      </c>
      <c r="C11303" t="s">
        <v>80</v>
      </c>
      <c r="D11303" t="s">
        <v>93</v>
      </c>
      <c r="E11303" t="s">
        <v>161</v>
      </c>
      <c r="F11303" t="s">
        <v>30466</v>
      </c>
      <c r="G11303" t="s">
        <v>163</v>
      </c>
      <c r="H11303" t="s">
        <v>135</v>
      </c>
      <c r="I11303" t="s">
        <v>136</v>
      </c>
      <c r="J11303" t="s">
        <v>137</v>
      </c>
      <c r="K11303" t="s">
        <v>138</v>
      </c>
      <c r="L11303" t="s">
        <v>30467</v>
      </c>
      <c r="M11303" t="s">
        <v>30468</v>
      </c>
      <c r="N11303">
        <v>4.5483333330000004</v>
      </c>
      <c r="O11303">
        <v>0</v>
      </c>
      <c r="P11303">
        <v>0</v>
      </c>
      <c r="Q11303">
        <v>0</v>
      </c>
      <c r="R11303">
        <v>1</v>
      </c>
      <c r="S11303">
        <v>0</v>
      </c>
      <c r="T11303">
        <v>1</v>
      </c>
      <c r="U11303">
        <v>0</v>
      </c>
      <c r="V11303">
        <v>0</v>
      </c>
      <c r="W11303">
        <v>0</v>
      </c>
      <c r="X11303">
        <v>0</v>
      </c>
      <c r="Y11303">
        <v>0</v>
      </c>
      <c r="Z11303">
        <v>0</v>
      </c>
      <c r="AA11303">
        <v>0</v>
      </c>
      <c r="AB11303">
        <v>7.4689520430299696</v>
      </c>
      <c r="AC11303">
        <v>0</v>
      </c>
      <c r="AD11303">
        <v>0</v>
      </c>
      <c r="AE11303">
        <v>7.4689520430299696</v>
      </c>
    </row>
    <row r="11304" spans="1:31" x14ac:dyDescent="0.3">
      <c r="A11304">
        <v>2709552</v>
      </c>
      <c r="B11304">
        <v>1</v>
      </c>
      <c r="C11304" t="s">
        <v>80</v>
      </c>
      <c r="D11304" t="s">
        <v>93</v>
      </c>
      <c r="E11304" t="s">
        <v>150</v>
      </c>
      <c r="F11304" t="s">
        <v>10845</v>
      </c>
      <c r="G11304" t="s">
        <v>152</v>
      </c>
      <c r="H11304" t="s">
        <v>153</v>
      </c>
      <c r="I11304" t="s">
        <v>136</v>
      </c>
      <c r="J11304" t="s">
        <v>137</v>
      </c>
      <c r="K11304" t="s">
        <v>138</v>
      </c>
      <c r="L11304" t="s">
        <v>30469</v>
      </c>
      <c r="M11304" t="s">
        <v>30470</v>
      </c>
      <c r="N11304">
        <v>0.32777777699999999</v>
      </c>
      <c r="O11304">
        <v>1</v>
      </c>
      <c r="P11304">
        <v>1664</v>
      </c>
      <c r="Q11304">
        <v>4</v>
      </c>
      <c r="R11304">
        <v>213</v>
      </c>
      <c r="S11304">
        <v>13</v>
      </c>
      <c r="T11304">
        <v>360</v>
      </c>
      <c r="U11304">
        <v>1</v>
      </c>
      <c r="V11304">
        <v>3</v>
      </c>
      <c r="W11304">
        <v>4.1011664178767502</v>
      </c>
      <c r="X11304">
        <v>71.913638972743612</v>
      </c>
      <c r="Y11304">
        <v>6.2858628599935331</v>
      </c>
      <c r="Z11304">
        <v>30.256602647335363</v>
      </c>
      <c r="AA11304">
        <v>16.000867546132302</v>
      </c>
      <c r="AB11304">
        <v>61.31237697588918</v>
      </c>
      <c r="AC11304">
        <v>11.352987492222667</v>
      </c>
      <c r="AD11304">
        <v>0.7844353709048999</v>
      </c>
      <c r="AE11304">
        <v>202.0079382830983</v>
      </c>
    </row>
    <row r="11305" spans="1:31" x14ac:dyDescent="0.3">
      <c r="A11305">
        <v>2708805</v>
      </c>
      <c r="B11305">
        <v>1</v>
      </c>
      <c r="C11305" t="s">
        <v>81</v>
      </c>
      <c r="D11305" t="s">
        <v>128</v>
      </c>
      <c r="E11305" t="s">
        <v>145</v>
      </c>
      <c r="F11305" t="s">
        <v>30471</v>
      </c>
      <c r="G11305" t="s">
        <v>147</v>
      </c>
      <c r="H11305" t="s">
        <v>135</v>
      </c>
      <c r="I11305" t="s">
        <v>136</v>
      </c>
      <c r="J11305" t="s">
        <v>137</v>
      </c>
      <c r="K11305" t="s">
        <v>138</v>
      </c>
      <c r="L11305" t="s">
        <v>30472</v>
      </c>
      <c r="M11305" t="s">
        <v>30473</v>
      </c>
      <c r="N11305">
        <v>2.0119444440000001</v>
      </c>
      <c r="O11305">
        <v>0</v>
      </c>
      <c r="P11305">
        <v>1</v>
      </c>
      <c r="Q11305">
        <v>0</v>
      </c>
      <c r="R11305">
        <v>0</v>
      </c>
      <c r="S11305">
        <v>0</v>
      </c>
      <c r="T11305">
        <v>0</v>
      </c>
      <c r="U11305">
        <v>0</v>
      </c>
      <c r="V11305">
        <v>0</v>
      </c>
      <c r="W11305">
        <v>0</v>
      </c>
      <c r="X11305">
        <v>0.40437703541890668</v>
      </c>
      <c r="Y11305">
        <v>0</v>
      </c>
      <c r="Z11305">
        <v>0</v>
      </c>
      <c r="AA11305">
        <v>0</v>
      </c>
      <c r="AB11305">
        <v>0</v>
      </c>
      <c r="AC11305">
        <v>0</v>
      </c>
      <c r="AD11305">
        <v>0</v>
      </c>
      <c r="AE11305">
        <v>0.40437703541890668</v>
      </c>
    </row>
    <row r="11306" spans="1:31" x14ac:dyDescent="0.3">
      <c r="A11306">
        <v>2774507</v>
      </c>
      <c r="B11306">
        <v>1</v>
      </c>
      <c r="C11306" t="s">
        <v>81</v>
      </c>
      <c r="D11306" t="s">
        <v>112</v>
      </c>
      <c r="E11306" t="s">
        <v>173</v>
      </c>
      <c r="F11306" t="s">
        <v>30474</v>
      </c>
      <c r="G11306" t="s">
        <v>300</v>
      </c>
      <c r="H11306" t="s">
        <v>153</v>
      </c>
      <c r="I11306" t="s">
        <v>136</v>
      </c>
      <c r="J11306" t="s">
        <v>137</v>
      </c>
      <c r="K11306" t="s">
        <v>210</v>
      </c>
      <c r="L11306" t="s">
        <v>30475</v>
      </c>
      <c r="M11306" t="s">
        <v>30476</v>
      </c>
      <c r="N11306">
        <v>8.48</v>
      </c>
      <c r="O11306">
        <v>0</v>
      </c>
      <c r="P11306">
        <v>22023</v>
      </c>
      <c r="Q11306">
        <v>13</v>
      </c>
      <c r="R11306">
        <v>705</v>
      </c>
      <c r="S11306">
        <v>7</v>
      </c>
      <c r="T11306">
        <v>3760</v>
      </c>
      <c r="U11306">
        <v>3</v>
      </c>
      <c r="V11306">
        <v>9</v>
      </c>
      <c r="W11306">
        <v>0</v>
      </c>
      <c r="X11306">
        <v>26088.435315129707</v>
      </c>
      <c r="Y11306">
        <v>615.31794863871232</v>
      </c>
      <c r="Z11306">
        <v>354.38023033307968</v>
      </c>
      <c r="AA11306">
        <v>1171.4060544484139</v>
      </c>
      <c r="AB11306">
        <v>13354.227555795223</v>
      </c>
      <c r="AC11306">
        <v>669.85535595002602</v>
      </c>
      <c r="AD11306">
        <v>723.08866130496904</v>
      </c>
      <c r="AE11306">
        <v>42976.711121600136</v>
      </c>
    </row>
    <row r="11307" spans="1:31" x14ac:dyDescent="0.3">
      <c r="A11307">
        <v>2709051</v>
      </c>
      <c r="B11307">
        <v>1</v>
      </c>
      <c r="C11307" t="s">
        <v>81</v>
      </c>
      <c r="D11307" t="s">
        <v>128</v>
      </c>
      <c r="E11307" t="s">
        <v>132</v>
      </c>
      <c r="F11307" t="s">
        <v>7270</v>
      </c>
      <c r="G11307" t="s">
        <v>134</v>
      </c>
      <c r="H11307" t="s">
        <v>135</v>
      </c>
      <c r="I11307" t="s">
        <v>136</v>
      </c>
      <c r="J11307" t="s">
        <v>137</v>
      </c>
      <c r="K11307" t="s">
        <v>138</v>
      </c>
      <c r="L11307" t="s">
        <v>30477</v>
      </c>
      <c r="M11307" t="s">
        <v>30478</v>
      </c>
      <c r="N11307">
        <v>5.0561111109999999</v>
      </c>
      <c r="O11307">
        <v>0</v>
      </c>
      <c r="P11307">
        <v>531</v>
      </c>
      <c r="Q11307">
        <v>0</v>
      </c>
      <c r="R11307">
        <v>1</v>
      </c>
      <c r="S11307">
        <v>0</v>
      </c>
      <c r="T11307">
        <v>48</v>
      </c>
      <c r="U11307">
        <v>0</v>
      </c>
      <c r="V11307">
        <v>1</v>
      </c>
      <c r="W11307">
        <v>0</v>
      </c>
      <c r="X11307">
        <v>432.58205329385328</v>
      </c>
      <c r="Y11307">
        <v>0</v>
      </c>
      <c r="Z11307">
        <v>4.5688797462014339</v>
      </c>
      <c r="AA11307">
        <v>0</v>
      </c>
      <c r="AB11307">
        <v>164.25276796759502</v>
      </c>
      <c r="AC11307">
        <v>0</v>
      </c>
      <c r="AD11307">
        <v>3.5708971243588734</v>
      </c>
      <c r="AE11307">
        <v>604.97459813200862</v>
      </c>
    </row>
    <row r="11308" spans="1:31" x14ac:dyDescent="0.3">
      <c r="A11308">
        <v>2709300</v>
      </c>
      <c r="B11308">
        <v>1</v>
      </c>
      <c r="C11308" t="s">
        <v>80</v>
      </c>
      <c r="D11308" t="s">
        <v>83</v>
      </c>
      <c r="E11308" t="s">
        <v>145</v>
      </c>
      <c r="F11308" t="s">
        <v>9260</v>
      </c>
      <c r="G11308" t="s">
        <v>147</v>
      </c>
      <c r="H11308" t="s">
        <v>135</v>
      </c>
      <c r="I11308" t="s">
        <v>136</v>
      </c>
      <c r="J11308" t="s">
        <v>137</v>
      </c>
      <c r="K11308" t="s">
        <v>138</v>
      </c>
      <c r="L11308" t="s">
        <v>30479</v>
      </c>
      <c r="M11308" t="s">
        <v>30480</v>
      </c>
      <c r="N11308">
        <v>0.91555555499999997</v>
      </c>
      <c r="O11308">
        <v>0</v>
      </c>
      <c r="P11308">
        <v>0</v>
      </c>
      <c r="Q11308">
        <v>0</v>
      </c>
      <c r="R11308">
        <v>0</v>
      </c>
      <c r="S11308">
        <v>0</v>
      </c>
      <c r="T11308">
        <v>36</v>
      </c>
      <c r="U11308">
        <v>0</v>
      </c>
      <c r="V11308">
        <v>0</v>
      </c>
      <c r="W11308">
        <v>0</v>
      </c>
      <c r="X11308">
        <v>0</v>
      </c>
      <c r="Y11308">
        <v>0</v>
      </c>
      <c r="Z11308">
        <v>0</v>
      </c>
      <c r="AA11308">
        <v>0</v>
      </c>
      <c r="AB11308">
        <v>17.722679006811148</v>
      </c>
      <c r="AC11308">
        <v>0</v>
      </c>
      <c r="AD11308">
        <v>0</v>
      </c>
      <c r="AE11308">
        <v>17.722679006811148</v>
      </c>
    </row>
    <row r="11309" spans="1:31" x14ac:dyDescent="0.3">
      <c r="A11309">
        <v>2709389</v>
      </c>
      <c r="B11309">
        <v>1</v>
      </c>
      <c r="C11309" t="s">
        <v>81</v>
      </c>
      <c r="D11309" t="s">
        <v>118</v>
      </c>
      <c r="E11309" t="s">
        <v>161</v>
      </c>
      <c r="F11309" t="s">
        <v>30481</v>
      </c>
      <c r="G11309" t="s">
        <v>163</v>
      </c>
      <c r="H11309" t="s">
        <v>135</v>
      </c>
      <c r="I11309" t="s">
        <v>136</v>
      </c>
      <c r="J11309" t="s">
        <v>137</v>
      </c>
      <c r="K11309" t="s">
        <v>138</v>
      </c>
      <c r="L11309" t="s">
        <v>30482</v>
      </c>
      <c r="M11309" t="s">
        <v>30483</v>
      </c>
      <c r="N11309">
        <v>1.433888888</v>
      </c>
      <c r="O11309">
        <v>0</v>
      </c>
      <c r="P11309">
        <v>2</v>
      </c>
      <c r="Q11309">
        <v>0</v>
      </c>
      <c r="R11309">
        <v>1</v>
      </c>
      <c r="S11309">
        <v>0</v>
      </c>
      <c r="T11309">
        <v>3</v>
      </c>
      <c r="U11309">
        <v>0</v>
      </c>
      <c r="V11309">
        <v>0</v>
      </c>
      <c r="W11309">
        <v>0</v>
      </c>
      <c r="X11309">
        <v>0.7460304788873775</v>
      </c>
      <c r="Y11309">
        <v>0</v>
      </c>
      <c r="Z11309">
        <v>0</v>
      </c>
      <c r="AA11309">
        <v>0</v>
      </c>
      <c r="AB11309">
        <v>1.7719159789751475</v>
      </c>
      <c r="AC11309">
        <v>0</v>
      </c>
      <c r="AD11309">
        <v>0</v>
      </c>
      <c r="AE11309">
        <v>2.517946457862525</v>
      </c>
    </row>
    <row r="11310" spans="1:31" x14ac:dyDescent="0.3">
      <c r="A11310">
        <v>2709097</v>
      </c>
      <c r="B11310">
        <v>1</v>
      </c>
      <c r="C11310" t="s">
        <v>80</v>
      </c>
      <c r="D11310" t="s">
        <v>103</v>
      </c>
      <c r="E11310" t="s">
        <v>213</v>
      </c>
      <c r="F11310" t="s">
        <v>30484</v>
      </c>
      <c r="G11310" t="s">
        <v>300</v>
      </c>
      <c r="H11310" t="s">
        <v>153</v>
      </c>
      <c r="I11310" t="s">
        <v>136</v>
      </c>
      <c r="J11310" t="s">
        <v>137</v>
      </c>
      <c r="K11310" t="s">
        <v>210</v>
      </c>
      <c r="L11310" t="s">
        <v>30485</v>
      </c>
      <c r="M11310" t="s">
        <v>30486</v>
      </c>
      <c r="N11310">
        <v>3.906111111</v>
      </c>
      <c r="O11310">
        <v>0</v>
      </c>
      <c r="P11310">
        <v>0</v>
      </c>
      <c r="Q11310">
        <v>2</v>
      </c>
      <c r="R11310">
        <v>0</v>
      </c>
      <c r="S11310">
        <v>2</v>
      </c>
      <c r="T11310">
        <v>2</v>
      </c>
      <c r="U11310">
        <v>7</v>
      </c>
      <c r="V11310">
        <v>1</v>
      </c>
      <c r="W11310">
        <v>0</v>
      </c>
      <c r="X11310">
        <v>0</v>
      </c>
      <c r="Y11310">
        <v>4.461903849341601</v>
      </c>
      <c r="Z11310">
        <v>0</v>
      </c>
      <c r="AA11310">
        <v>368.39640124005331</v>
      </c>
      <c r="AB11310">
        <v>6.9443641648704872</v>
      </c>
      <c r="AC11310">
        <v>5983.9401798764229</v>
      </c>
      <c r="AD11310">
        <v>152.18384465289139</v>
      </c>
      <c r="AE11310">
        <v>6515.92669378358</v>
      </c>
    </row>
    <row r="11311" spans="1:31" x14ac:dyDescent="0.3">
      <c r="A11311">
        <v>2709175</v>
      </c>
      <c r="B11311">
        <v>2</v>
      </c>
      <c r="C11311" t="s">
        <v>81</v>
      </c>
      <c r="D11311" t="s">
        <v>121</v>
      </c>
      <c r="E11311" t="s">
        <v>132</v>
      </c>
      <c r="F11311" t="s">
        <v>14381</v>
      </c>
      <c r="G11311" t="s">
        <v>163</v>
      </c>
      <c r="H11311" t="s">
        <v>135</v>
      </c>
      <c r="I11311" t="s">
        <v>136</v>
      </c>
      <c r="J11311" t="s">
        <v>137</v>
      </c>
      <c r="K11311" t="s">
        <v>138</v>
      </c>
      <c r="L11311" t="s">
        <v>30487</v>
      </c>
      <c r="M11311" t="s">
        <v>30488</v>
      </c>
      <c r="N11311">
        <v>0.502222222</v>
      </c>
      <c r="O11311">
        <v>0</v>
      </c>
      <c r="P11311">
        <v>5</v>
      </c>
      <c r="Q11311">
        <v>0</v>
      </c>
      <c r="R11311">
        <v>3</v>
      </c>
      <c r="S11311">
        <v>0</v>
      </c>
      <c r="T11311">
        <v>98</v>
      </c>
      <c r="U11311">
        <v>0</v>
      </c>
      <c r="V11311">
        <v>0</v>
      </c>
      <c r="W11311">
        <v>0</v>
      </c>
      <c r="X11311">
        <v>1.1372639319136533</v>
      </c>
      <c r="Y11311">
        <v>0</v>
      </c>
      <c r="Z11311">
        <v>0.3337739124412667</v>
      </c>
      <c r="AA11311">
        <v>0</v>
      </c>
      <c r="AB11311">
        <v>6.1686140880037899</v>
      </c>
      <c r="AC11311">
        <v>0</v>
      </c>
      <c r="AD11311">
        <v>0</v>
      </c>
      <c r="AE11311">
        <v>7.63965193235871</v>
      </c>
    </row>
    <row r="11312" spans="1:31" x14ac:dyDescent="0.3">
      <c r="A11312">
        <v>2709102</v>
      </c>
      <c r="B11312">
        <v>2</v>
      </c>
      <c r="C11312" t="s">
        <v>80</v>
      </c>
      <c r="D11312" t="s">
        <v>83</v>
      </c>
      <c r="E11312" t="s">
        <v>156</v>
      </c>
      <c r="F11312" t="s">
        <v>30489</v>
      </c>
      <c r="G11312" t="s">
        <v>565</v>
      </c>
      <c r="H11312" t="s">
        <v>153</v>
      </c>
      <c r="I11312" t="s">
        <v>136</v>
      </c>
      <c r="J11312" t="s">
        <v>137</v>
      </c>
      <c r="K11312" t="s">
        <v>138</v>
      </c>
      <c r="L11312" t="s">
        <v>30490</v>
      </c>
      <c r="M11312" t="s">
        <v>30491</v>
      </c>
      <c r="N11312">
        <v>3.227777777</v>
      </c>
      <c r="O11312">
        <v>1</v>
      </c>
      <c r="P11312">
        <v>870</v>
      </c>
      <c r="Q11312">
        <v>0</v>
      </c>
      <c r="R11312">
        <v>7</v>
      </c>
      <c r="S11312">
        <v>9</v>
      </c>
      <c r="T11312">
        <v>54</v>
      </c>
      <c r="U11312">
        <v>2</v>
      </c>
      <c r="V11312">
        <v>2</v>
      </c>
      <c r="W11312">
        <v>18.385586911219789</v>
      </c>
      <c r="X11312">
        <v>644.36811103397542</v>
      </c>
      <c r="Y11312">
        <v>0</v>
      </c>
      <c r="Z11312">
        <v>31.224385491757833</v>
      </c>
      <c r="AA11312">
        <v>173.74461563736639</v>
      </c>
      <c r="AB11312">
        <v>188.98501904558563</v>
      </c>
      <c r="AC11312">
        <v>63.644024520746711</v>
      </c>
      <c r="AD11312">
        <v>25.79681123035191</v>
      </c>
      <c r="AE11312">
        <v>1146.148553871004</v>
      </c>
    </row>
    <row r="11313" spans="1:31" x14ac:dyDescent="0.3">
      <c r="A11313">
        <v>2709509</v>
      </c>
      <c r="B11313">
        <v>1</v>
      </c>
      <c r="C11313" t="s">
        <v>80</v>
      </c>
      <c r="D11313" t="s">
        <v>110</v>
      </c>
      <c r="E11313" t="s">
        <v>161</v>
      </c>
      <c r="F11313" t="s">
        <v>30492</v>
      </c>
      <c r="G11313" t="s">
        <v>163</v>
      </c>
      <c r="H11313" t="s">
        <v>135</v>
      </c>
      <c r="I11313" t="s">
        <v>136</v>
      </c>
      <c r="J11313" t="s">
        <v>137</v>
      </c>
      <c r="K11313" t="s">
        <v>138</v>
      </c>
      <c r="L11313" t="s">
        <v>30493</v>
      </c>
      <c r="M11313" t="s">
        <v>30494</v>
      </c>
      <c r="N11313">
        <v>1.8374999999999999</v>
      </c>
      <c r="O11313">
        <v>0</v>
      </c>
      <c r="P11313">
        <v>48</v>
      </c>
      <c r="Q11313">
        <v>0</v>
      </c>
      <c r="R11313">
        <v>0</v>
      </c>
      <c r="S11313">
        <v>0</v>
      </c>
      <c r="T11313">
        <v>1</v>
      </c>
      <c r="U11313">
        <v>0</v>
      </c>
      <c r="V11313">
        <v>0</v>
      </c>
      <c r="W11313">
        <v>0</v>
      </c>
      <c r="X11313">
        <v>19.714407154902208</v>
      </c>
      <c r="Y11313">
        <v>0</v>
      </c>
      <c r="Z11313">
        <v>0</v>
      </c>
      <c r="AA11313">
        <v>0</v>
      </c>
      <c r="AB11313">
        <v>0</v>
      </c>
      <c r="AC11313">
        <v>0</v>
      </c>
      <c r="AD11313">
        <v>0</v>
      </c>
      <c r="AE11313">
        <v>19.714407154902208</v>
      </c>
    </row>
    <row r="11314" spans="1:31" x14ac:dyDescent="0.3">
      <c r="A11314">
        <v>2708999</v>
      </c>
      <c r="B11314">
        <v>2</v>
      </c>
      <c r="C11314" t="s">
        <v>80</v>
      </c>
      <c r="D11314" t="s">
        <v>106</v>
      </c>
      <c r="E11314" t="s">
        <v>132</v>
      </c>
      <c r="F11314" t="s">
        <v>30495</v>
      </c>
      <c r="G11314" t="s">
        <v>163</v>
      </c>
      <c r="H11314" t="s">
        <v>135</v>
      </c>
      <c r="I11314" t="s">
        <v>136</v>
      </c>
      <c r="J11314" t="s">
        <v>137</v>
      </c>
      <c r="K11314" t="s">
        <v>138</v>
      </c>
      <c r="L11314" t="s">
        <v>30496</v>
      </c>
      <c r="M11314" t="s">
        <v>30497</v>
      </c>
      <c r="N11314">
        <v>0.271666666</v>
      </c>
      <c r="O11314">
        <v>0</v>
      </c>
      <c r="P11314">
        <v>20</v>
      </c>
      <c r="Q11314">
        <v>0</v>
      </c>
      <c r="R11314">
        <v>8</v>
      </c>
      <c r="S11314">
        <v>0</v>
      </c>
      <c r="T11314">
        <v>1</v>
      </c>
      <c r="U11314">
        <v>0</v>
      </c>
      <c r="V11314">
        <v>0</v>
      </c>
      <c r="W11314">
        <v>0</v>
      </c>
      <c r="X11314">
        <v>0.44253009115936004</v>
      </c>
      <c r="Y11314">
        <v>0</v>
      </c>
      <c r="Z11314">
        <v>0.41298119678807999</v>
      </c>
      <c r="AA11314">
        <v>0</v>
      </c>
      <c r="AB11314">
        <v>0</v>
      </c>
      <c r="AC11314">
        <v>0</v>
      </c>
      <c r="AD11314">
        <v>0</v>
      </c>
      <c r="AE11314">
        <v>0.85551128794744002</v>
      </c>
    </row>
    <row r="11315" spans="1:31" x14ac:dyDescent="0.3">
      <c r="A11315">
        <v>2708845</v>
      </c>
      <c r="B11315">
        <v>1</v>
      </c>
      <c r="C11315" t="s">
        <v>80</v>
      </c>
      <c r="D11315" t="s">
        <v>84</v>
      </c>
      <c r="E11315" t="s">
        <v>156</v>
      </c>
      <c r="F11315" t="s">
        <v>30498</v>
      </c>
      <c r="G11315" t="s">
        <v>2358</v>
      </c>
      <c r="H11315" t="s">
        <v>153</v>
      </c>
      <c r="I11315" t="s">
        <v>136</v>
      </c>
      <c r="J11315" t="s">
        <v>137</v>
      </c>
      <c r="K11315" t="s">
        <v>138</v>
      </c>
      <c r="L11315" t="s">
        <v>30499</v>
      </c>
      <c r="M11315" t="s">
        <v>30500</v>
      </c>
      <c r="N11315">
        <v>3.4552777770000001</v>
      </c>
      <c r="O11315">
        <v>0</v>
      </c>
      <c r="P11315">
        <v>0</v>
      </c>
      <c r="Q11315">
        <v>0</v>
      </c>
      <c r="R11315">
        <v>0</v>
      </c>
      <c r="S11315">
        <v>0</v>
      </c>
      <c r="T11315">
        <v>0</v>
      </c>
      <c r="U11315">
        <v>1</v>
      </c>
      <c r="V11315">
        <v>0</v>
      </c>
      <c r="W11315">
        <v>0</v>
      </c>
      <c r="X11315">
        <v>0</v>
      </c>
      <c r="Y11315">
        <v>0</v>
      </c>
      <c r="Z11315">
        <v>0</v>
      </c>
      <c r="AA11315">
        <v>0</v>
      </c>
      <c r="AB11315">
        <v>0</v>
      </c>
      <c r="AC11315">
        <v>140.08668178878179</v>
      </c>
      <c r="AD11315">
        <v>0</v>
      </c>
      <c r="AE11315">
        <v>140.08668178878179</v>
      </c>
    </row>
    <row r="11316" spans="1:31" x14ac:dyDescent="0.3">
      <c r="A11316">
        <v>2709203</v>
      </c>
      <c r="B11316">
        <v>1</v>
      </c>
      <c r="C11316" t="s">
        <v>80</v>
      </c>
      <c r="D11316" t="s">
        <v>98</v>
      </c>
      <c r="E11316" t="s">
        <v>150</v>
      </c>
      <c r="F11316" t="s">
        <v>11806</v>
      </c>
      <c r="G11316" t="s">
        <v>152</v>
      </c>
      <c r="H11316" t="s">
        <v>153</v>
      </c>
      <c r="I11316" t="s">
        <v>136</v>
      </c>
      <c r="J11316" t="s">
        <v>137</v>
      </c>
      <c r="K11316" t="s">
        <v>138</v>
      </c>
      <c r="L11316" t="s">
        <v>30501</v>
      </c>
      <c r="M11316" t="s">
        <v>30502</v>
      </c>
      <c r="N11316">
        <v>0.11444444400000001</v>
      </c>
      <c r="O11316">
        <v>0</v>
      </c>
      <c r="P11316">
        <v>0</v>
      </c>
      <c r="Q11316">
        <v>9</v>
      </c>
      <c r="R11316">
        <v>100</v>
      </c>
      <c r="S11316">
        <v>3</v>
      </c>
      <c r="T11316">
        <v>21</v>
      </c>
      <c r="U11316">
        <v>1</v>
      </c>
      <c r="V11316">
        <v>0</v>
      </c>
      <c r="W11316">
        <v>0</v>
      </c>
      <c r="X11316">
        <v>0</v>
      </c>
      <c r="Y11316">
        <v>3.4922758297812</v>
      </c>
      <c r="Z11316">
        <v>4.9676130352976386</v>
      </c>
      <c r="AA11316">
        <v>1.1601942542854666</v>
      </c>
      <c r="AB11316">
        <v>0.79205345416549</v>
      </c>
      <c r="AC11316">
        <v>1.9561969274370001</v>
      </c>
      <c r="AD11316">
        <v>0</v>
      </c>
      <c r="AE11316">
        <v>12.368333500966795</v>
      </c>
    </row>
    <row r="11317" spans="1:31" x14ac:dyDescent="0.3">
      <c r="A11317">
        <v>2709535</v>
      </c>
      <c r="B11317">
        <v>1</v>
      </c>
      <c r="C11317" t="s">
        <v>81</v>
      </c>
      <c r="D11317" t="s">
        <v>118</v>
      </c>
      <c r="E11317" t="s">
        <v>145</v>
      </c>
      <c r="F11317" t="s">
        <v>30503</v>
      </c>
      <c r="G11317" t="s">
        <v>181</v>
      </c>
      <c r="H11317" t="s">
        <v>135</v>
      </c>
      <c r="I11317" t="s">
        <v>136</v>
      </c>
      <c r="J11317" t="s">
        <v>137</v>
      </c>
      <c r="K11317" t="s">
        <v>138</v>
      </c>
      <c r="L11317" t="s">
        <v>30504</v>
      </c>
      <c r="M11317" t="s">
        <v>30505</v>
      </c>
      <c r="N11317">
        <v>8.4944444440000009</v>
      </c>
      <c r="O11317">
        <v>0</v>
      </c>
      <c r="P11317">
        <v>1</v>
      </c>
      <c r="Q11317">
        <v>0</v>
      </c>
      <c r="R11317">
        <v>0</v>
      </c>
      <c r="S11317">
        <v>0</v>
      </c>
      <c r="T11317">
        <v>0</v>
      </c>
      <c r="U11317">
        <v>0</v>
      </c>
      <c r="V11317">
        <v>0</v>
      </c>
      <c r="W11317">
        <v>0</v>
      </c>
      <c r="X11317">
        <v>1.7652407113916666</v>
      </c>
      <c r="Y11317">
        <v>0</v>
      </c>
      <c r="Z11317">
        <v>0</v>
      </c>
      <c r="AA11317">
        <v>0</v>
      </c>
      <c r="AB11317">
        <v>0</v>
      </c>
      <c r="AC11317">
        <v>0</v>
      </c>
      <c r="AD11317">
        <v>0</v>
      </c>
      <c r="AE11317">
        <v>1.7652407113916666</v>
      </c>
    </row>
    <row r="11318" spans="1:31" x14ac:dyDescent="0.3">
      <c r="A11318">
        <v>2708968</v>
      </c>
      <c r="B11318">
        <v>1</v>
      </c>
      <c r="C11318" t="s">
        <v>80</v>
      </c>
      <c r="D11318" t="s">
        <v>104</v>
      </c>
      <c r="E11318" t="s">
        <v>150</v>
      </c>
      <c r="F11318" t="s">
        <v>18105</v>
      </c>
      <c r="G11318" t="s">
        <v>152</v>
      </c>
      <c r="H11318" t="s">
        <v>153</v>
      </c>
      <c r="I11318" t="s">
        <v>136</v>
      </c>
      <c r="J11318" t="s">
        <v>137</v>
      </c>
      <c r="K11318" t="s">
        <v>138</v>
      </c>
      <c r="L11318" t="s">
        <v>30476</v>
      </c>
      <c r="M11318" t="s">
        <v>30506</v>
      </c>
      <c r="N11318">
        <v>0.60055555500000002</v>
      </c>
      <c r="O11318">
        <v>0</v>
      </c>
      <c r="P11318">
        <v>21</v>
      </c>
      <c r="Q11318">
        <v>1</v>
      </c>
      <c r="R11318">
        <v>0</v>
      </c>
      <c r="S11318">
        <v>31</v>
      </c>
      <c r="T11318">
        <v>21</v>
      </c>
      <c r="U11318">
        <v>18</v>
      </c>
      <c r="V11318">
        <v>0</v>
      </c>
      <c r="W11318">
        <v>0</v>
      </c>
      <c r="X11318">
        <v>1.2718976590909596</v>
      </c>
      <c r="Y11318">
        <v>2.7506337062400001E-2</v>
      </c>
      <c r="Z11318">
        <v>0</v>
      </c>
      <c r="AA11318">
        <v>94.867078212059084</v>
      </c>
      <c r="AB11318">
        <v>5.6728830770555243</v>
      </c>
      <c r="AC11318">
        <v>337.33553125468234</v>
      </c>
      <c r="AD11318">
        <v>0</v>
      </c>
      <c r="AE11318">
        <v>439.17489653995028</v>
      </c>
    </row>
    <row r="11319" spans="1:31" x14ac:dyDescent="0.3">
      <c r="A11319">
        <v>2708868</v>
      </c>
      <c r="B11319">
        <v>1</v>
      </c>
      <c r="C11319" t="s">
        <v>80</v>
      </c>
      <c r="D11319" t="s">
        <v>84</v>
      </c>
      <c r="E11319" t="s">
        <v>145</v>
      </c>
      <c r="F11319" t="s">
        <v>30507</v>
      </c>
      <c r="G11319" t="s">
        <v>147</v>
      </c>
      <c r="H11319" t="s">
        <v>135</v>
      </c>
      <c r="I11319" t="s">
        <v>136</v>
      </c>
      <c r="J11319" t="s">
        <v>137</v>
      </c>
      <c r="K11319" t="s">
        <v>138</v>
      </c>
      <c r="L11319" t="s">
        <v>30508</v>
      </c>
      <c r="M11319" t="s">
        <v>30509</v>
      </c>
      <c r="N11319">
        <v>1.278888888</v>
      </c>
      <c r="O11319">
        <v>0</v>
      </c>
      <c r="P11319">
        <v>5</v>
      </c>
      <c r="Q11319">
        <v>0</v>
      </c>
      <c r="R11319">
        <v>0</v>
      </c>
      <c r="S11319">
        <v>0</v>
      </c>
      <c r="T11319">
        <v>2</v>
      </c>
      <c r="U11319">
        <v>0</v>
      </c>
      <c r="V11319">
        <v>0</v>
      </c>
      <c r="W11319">
        <v>0</v>
      </c>
      <c r="X11319">
        <v>0.84107806899111004</v>
      </c>
      <c r="Y11319">
        <v>0</v>
      </c>
      <c r="Z11319">
        <v>0</v>
      </c>
      <c r="AA11319">
        <v>0</v>
      </c>
      <c r="AB11319">
        <v>2.0729595921488051</v>
      </c>
      <c r="AC11319">
        <v>0</v>
      </c>
      <c r="AD11319">
        <v>0</v>
      </c>
      <c r="AE11319">
        <v>2.9140376611399152</v>
      </c>
    </row>
    <row r="11320" spans="1:31" x14ac:dyDescent="0.3">
      <c r="A11320">
        <v>2709821</v>
      </c>
      <c r="B11320">
        <v>1</v>
      </c>
      <c r="C11320" t="s">
        <v>81</v>
      </c>
      <c r="D11320" t="s">
        <v>128</v>
      </c>
      <c r="E11320" t="s">
        <v>161</v>
      </c>
      <c r="F11320" t="s">
        <v>30510</v>
      </c>
      <c r="G11320" t="s">
        <v>163</v>
      </c>
      <c r="H11320" t="s">
        <v>135</v>
      </c>
      <c r="I11320" t="s">
        <v>136</v>
      </c>
      <c r="J11320" t="s">
        <v>137</v>
      </c>
      <c r="K11320" t="s">
        <v>138</v>
      </c>
      <c r="L11320" t="s">
        <v>30511</v>
      </c>
      <c r="M11320" t="s">
        <v>30512</v>
      </c>
      <c r="N11320">
        <v>5.8311111110000002</v>
      </c>
      <c r="O11320">
        <v>0</v>
      </c>
      <c r="P11320">
        <v>5</v>
      </c>
      <c r="Q11320">
        <v>0</v>
      </c>
      <c r="R11320">
        <v>2</v>
      </c>
      <c r="S11320">
        <v>0</v>
      </c>
      <c r="T11320">
        <v>0</v>
      </c>
      <c r="U11320">
        <v>0</v>
      </c>
      <c r="V11320">
        <v>0</v>
      </c>
      <c r="W11320">
        <v>0</v>
      </c>
      <c r="X11320">
        <v>1.1522358566841402</v>
      </c>
      <c r="Y11320">
        <v>0</v>
      </c>
      <c r="Z11320">
        <v>0.13659582430996664</v>
      </c>
      <c r="AA11320">
        <v>0</v>
      </c>
      <c r="AB11320">
        <v>0</v>
      </c>
      <c r="AC11320">
        <v>0</v>
      </c>
      <c r="AD11320">
        <v>0</v>
      </c>
      <c r="AE11320">
        <v>1.2888316809941069</v>
      </c>
    </row>
    <row r="11321" spans="1:31" x14ac:dyDescent="0.3">
      <c r="A11321">
        <v>2708934</v>
      </c>
      <c r="B11321">
        <v>2</v>
      </c>
      <c r="C11321" t="s">
        <v>80</v>
      </c>
      <c r="D11321" t="s">
        <v>83</v>
      </c>
      <c r="E11321" t="s">
        <v>132</v>
      </c>
      <c r="F11321" t="s">
        <v>30513</v>
      </c>
      <c r="G11321" t="s">
        <v>163</v>
      </c>
      <c r="H11321" t="s">
        <v>135</v>
      </c>
      <c r="I11321" t="s">
        <v>136</v>
      </c>
      <c r="J11321" t="s">
        <v>137</v>
      </c>
      <c r="K11321" t="s">
        <v>138</v>
      </c>
      <c r="L11321" t="s">
        <v>30514</v>
      </c>
      <c r="M11321" t="s">
        <v>30515</v>
      </c>
      <c r="N11321">
        <v>1.06</v>
      </c>
      <c r="O11321">
        <v>0</v>
      </c>
      <c r="P11321">
        <v>383</v>
      </c>
      <c r="Q11321">
        <v>0</v>
      </c>
      <c r="R11321">
        <v>0</v>
      </c>
      <c r="S11321">
        <v>0</v>
      </c>
      <c r="T11321">
        <v>103</v>
      </c>
      <c r="U11321">
        <v>0</v>
      </c>
      <c r="V11321">
        <v>0</v>
      </c>
      <c r="W11321">
        <v>0</v>
      </c>
      <c r="X11321">
        <v>74.042422643632094</v>
      </c>
      <c r="Y11321">
        <v>0</v>
      </c>
      <c r="Z11321">
        <v>0</v>
      </c>
      <c r="AA11321">
        <v>0</v>
      </c>
      <c r="AB11321">
        <v>128.00676030004018</v>
      </c>
      <c r="AC11321">
        <v>0</v>
      </c>
      <c r="AD11321">
        <v>0</v>
      </c>
      <c r="AE11321">
        <v>202.04918294367229</v>
      </c>
    </row>
    <row r="11322" spans="1:31" x14ac:dyDescent="0.3">
      <c r="A11322">
        <v>2709578</v>
      </c>
      <c r="B11322">
        <v>1</v>
      </c>
      <c r="C11322" t="s">
        <v>80</v>
      </c>
      <c r="D11322" t="s">
        <v>94</v>
      </c>
      <c r="E11322" t="s">
        <v>156</v>
      </c>
      <c r="F11322" t="s">
        <v>30516</v>
      </c>
      <c r="G11322" t="s">
        <v>185</v>
      </c>
      <c r="H11322" t="s">
        <v>153</v>
      </c>
      <c r="I11322" t="s">
        <v>136</v>
      </c>
      <c r="J11322" t="s">
        <v>137</v>
      </c>
      <c r="K11322" t="s">
        <v>138</v>
      </c>
      <c r="L11322" t="s">
        <v>30517</v>
      </c>
      <c r="M11322" t="s">
        <v>30518</v>
      </c>
      <c r="N11322">
        <v>0.35861111099999998</v>
      </c>
      <c r="O11322">
        <v>0</v>
      </c>
      <c r="P11322">
        <v>139</v>
      </c>
      <c r="Q11322">
        <v>0</v>
      </c>
      <c r="R11322">
        <v>0</v>
      </c>
      <c r="S11322">
        <v>0</v>
      </c>
      <c r="T11322">
        <v>56</v>
      </c>
      <c r="U11322">
        <v>1</v>
      </c>
      <c r="V11322">
        <v>0</v>
      </c>
      <c r="W11322">
        <v>0</v>
      </c>
      <c r="X11322">
        <v>7.2392612542711987</v>
      </c>
      <c r="Y11322">
        <v>0</v>
      </c>
      <c r="Z11322">
        <v>0</v>
      </c>
      <c r="AA11322">
        <v>0</v>
      </c>
      <c r="AB11322">
        <v>5.7433329260859693</v>
      </c>
      <c r="AC11322">
        <v>0</v>
      </c>
      <c r="AD11322">
        <v>0</v>
      </c>
      <c r="AE11322">
        <v>12.982594180357168</v>
      </c>
    </row>
    <row r="11323" spans="1:31" x14ac:dyDescent="0.3">
      <c r="A11323">
        <v>2709701</v>
      </c>
      <c r="B11323">
        <v>1</v>
      </c>
      <c r="C11323" t="s">
        <v>81</v>
      </c>
      <c r="D11323" t="s">
        <v>127</v>
      </c>
      <c r="E11323" t="s">
        <v>145</v>
      </c>
      <c r="F11323" t="s">
        <v>30519</v>
      </c>
      <c r="G11323" t="s">
        <v>230</v>
      </c>
      <c r="H11323" t="s">
        <v>135</v>
      </c>
      <c r="I11323" t="s">
        <v>136</v>
      </c>
      <c r="J11323" t="s">
        <v>137</v>
      </c>
      <c r="K11323" t="s">
        <v>138</v>
      </c>
      <c r="L11323" t="s">
        <v>30520</v>
      </c>
      <c r="M11323" t="s">
        <v>30521</v>
      </c>
      <c r="N11323">
        <v>2.5649999999999999</v>
      </c>
      <c r="O11323">
        <v>0</v>
      </c>
      <c r="P11323">
        <v>2</v>
      </c>
      <c r="Q11323">
        <v>0</v>
      </c>
      <c r="R11323">
        <v>0</v>
      </c>
      <c r="S11323">
        <v>0</v>
      </c>
      <c r="T11323">
        <v>0</v>
      </c>
      <c r="U11323">
        <v>0</v>
      </c>
      <c r="V11323">
        <v>0</v>
      </c>
      <c r="W11323">
        <v>0</v>
      </c>
      <c r="X11323">
        <v>0.7578370787130001</v>
      </c>
      <c r="Y11323">
        <v>0</v>
      </c>
      <c r="Z11323">
        <v>0</v>
      </c>
      <c r="AA11323">
        <v>0</v>
      </c>
      <c r="AB11323">
        <v>0</v>
      </c>
      <c r="AC11323">
        <v>0</v>
      </c>
      <c r="AD11323">
        <v>0</v>
      </c>
      <c r="AE11323">
        <v>0.7578370787130001</v>
      </c>
    </row>
    <row r="11324" spans="1:31" x14ac:dyDescent="0.3">
      <c r="A11324">
        <v>2709801</v>
      </c>
      <c r="B11324">
        <v>1</v>
      </c>
      <c r="C11324" t="s">
        <v>80</v>
      </c>
      <c r="D11324" t="s">
        <v>94</v>
      </c>
      <c r="E11324" t="s">
        <v>156</v>
      </c>
      <c r="F11324" t="s">
        <v>30522</v>
      </c>
      <c r="G11324" t="s">
        <v>263</v>
      </c>
      <c r="H11324" t="s">
        <v>153</v>
      </c>
      <c r="I11324" t="s">
        <v>136</v>
      </c>
      <c r="J11324" t="s">
        <v>137</v>
      </c>
      <c r="K11324" t="s">
        <v>138</v>
      </c>
      <c r="L11324" t="s">
        <v>30523</v>
      </c>
      <c r="M11324" t="s">
        <v>30524</v>
      </c>
      <c r="N11324">
        <v>3.8725000000000001</v>
      </c>
      <c r="O11324">
        <v>0</v>
      </c>
      <c r="P11324">
        <v>66</v>
      </c>
      <c r="Q11324">
        <v>0</v>
      </c>
      <c r="R11324">
        <v>5</v>
      </c>
      <c r="S11324">
        <v>0</v>
      </c>
      <c r="T11324">
        <v>10</v>
      </c>
      <c r="U11324">
        <v>0</v>
      </c>
      <c r="V11324">
        <v>0</v>
      </c>
      <c r="W11324">
        <v>0</v>
      </c>
      <c r="X11324">
        <v>30.753601243991323</v>
      </c>
      <c r="Y11324">
        <v>0</v>
      </c>
      <c r="Z11324">
        <v>7.40911733886142</v>
      </c>
      <c r="AA11324">
        <v>0</v>
      </c>
      <c r="AB11324">
        <v>6.0391761551430516</v>
      </c>
      <c r="AC11324">
        <v>0</v>
      </c>
      <c r="AD11324">
        <v>0</v>
      </c>
      <c r="AE11324">
        <v>44.201894737995794</v>
      </c>
    </row>
    <row r="11325" spans="1:31" x14ac:dyDescent="0.3">
      <c r="A11325">
        <v>2709280</v>
      </c>
      <c r="B11325">
        <v>1</v>
      </c>
      <c r="C11325" t="s">
        <v>80</v>
      </c>
      <c r="D11325" t="s">
        <v>83</v>
      </c>
      <c r="E11325" t="s">
        <v>145</v>
      </c>
      <c r="F11325" t="s">
        <v>30525</v>
      </c>
      <c r="G11325" t="s">
        <v>147</v>
      </c>
      <c r="H11325" t="s">
        <v>135</v>
      </c>
      <c r="I11325" t="s">
        <v>136</v>
      </c>
      <c r="J11325" t="s">
        <v>137</v>
      </c>
      <c r="K11325" t="s">
        <v>138</v>
      </c>
      <c r="L11325" t="s">
        <v>30526</v>
      </c>
      <c r="M11325" t="s">
        <v>30527</v>
      </c>
      <c r="N11325">
        <v>5.8938888880000002</v>
      </c>
      <c r="O11325">
        <v>0</v>
      </c>
      <c r="P11325">
        <v>5</v>
      </c>
      <c r="Q11325">
        <v>0</v>
      </c>
      <c r="R11325">
        <v>0</v>
      </c>
      <c r="S11325">
        <v>0</v>
      </c>
      <c r="T11325">
        <v>0</v>
      </c>
      <c r="U11325">
        <v>0</v>
      </c>
      <c r="V11325">
        <v>0</v>
      </c>
      <c r="W11325">
        <v>0</v>
      </c>
      <c r="X11325">
        <v>5.5257744240921243</v>
      </c>
      <c r="Y11325">
        <v>0</v>
      </c>
      <c r="Z11325">
        <v>0</v>
      </c>
      <c r="AA11325">
        <v>0</v>
      </c>
      <c r="AB11325">
        <v>0</v>
      </c>
      <c r="AC11325">
        <v>0</v>
      </c>
      <c r="AD11325">
        <v>0</v>
      </c>
      <c r="AE11325">
        <v>5.5257744240921243</v>
      </c>
    </row>
    <row r="11326" spans="1:31" x14ac:dyDescent="0.3">
      <c r="A11326">
        <v>2708974</v>
      </c>
      <c r="B11326">
        <v>1</v>
      </c>
      <c r="C11326" t="s">
        <v>80</v>
      </c>
      <c r="D11326" t="s">
        <v>90</v>
      </c>
      <c r="E11326" t="s">
        <v>161</v>
      </c>
      <c r="F11326" t="s">
        <v>30528</v>
      </c>
      <c r="G11326" t="s">
        <v>300</v>
      </c>
      <c r="H11326" t="s">
        <v>135</v>
      </c>
      <c r="I11326" t="s">
        <v>136</v>
      </c>
      <c r="J11326" t="s">
        <v>137</v>
      </c>
      <c r="K11326" t="s">
        <v>210</v>
      </c>
      <c r="L11326" t="s">
        <v>30529</v>
      </c>
      <c r="M11326" t="s">
        <v>30530</v>
      </c>
      <c r="N11326">
        <v>2.0177777770000001</v>
      </c>
      <c r="O11326">
        <v>0</v>
      </c>
      <c r="P11326">
        <v>155</v>
      </c>
      <c r="Q11326">
        <v>0</v>
      </c>
      <c r="R11326">
        <v>0</v>
      </c>
      <c r="S11326">
        <v>0</v>
      </c>
      <c r="T11326">
        <v>5</v>
      </c>
      <c r="U11326">
        <v>0</v>
      </c>
      <c r="V11326">
        <v>0</v>
      </c>
      <c r="W11326">
        <v>0</v>
      </c>
      <c r="X11326">
        <v>52.427641720987772</v>
      </c>
      <c r="Y11326">
        <v>0</v>
      </c>
      <c r="Z11326">
        <v>0</v>
      </c>
      <c r="AA11326">
        <v>0</v>
      </c>
      <c r="AB11326">
        <v>2.1808683606922168</v>
      </c>
      <c r="AC11326">
        <v>0</v>
      </c>
      <c r="AD11326">
        <v>0</v>
      </c>
      <c r="AE11326">
        <v>54.608510081679988</v>
      </c>
    </row>
    <row r="11327" spans="1:31" x14ac:dyDescent="0.3">
      <c r="A11327">
        <v>2709472</v>
      </c>
      <c r="B11327">
        <v>1</v>
      </c>
      <c r="C11327" t="s">
        <v>80</v>
      </c>
      <c r="D11327" t="s">
        <v>98</v>
      </c>
      <c r="E11327" t="s">
        <v>145</v>
      </c>
      <c r="F11327" t="s">
        <v>30531</v>
      </c>
      <c r="G11327" t="s">
        <v>230</v>
      </c>
      <c r="H11327" t="s">
        <v>135</v>
      </c>
      <c r="I11327" t="s">
        <v>136</v>
      </c>
      <c r="J11327" t="s">
        <v>137</v>
      </c>
      <c r="K11327" t="s">
        <v>138</v>
      </c>
      <c r="L11327" t="s">
        <v>30532</v>
      </c>
      <c r="M11327" t="s">
        <v>30533</v>
      </c>
      <c r="N11327">
        <v>1.839722222</v>
      </c>
      <c r="O11327">
        <v>0</v>
      </c>
      <c r="P11327">
        <v>1</v>
      </c>
      <c r="Q11327">
        <v>0</v>
      </c>
      <c r="R11327">
        <v>0</v>
      </c>
      <c r="S11327">
        <v>0</v>
      </c>
      <c r="T11327">
        <v>0</v>
      </c>
      <c r="U11327">
        <v>0</v>
      </c>
      <c r="V11327">
        <v>0</v>
      </c>
      <c r="W11327">
        <v>0</v>
      </c>
      <c r="X11327">
        <v>0.33457225557083325</v>
      </c>
      <c r="Y11327">
        <v>0</v>
      </c>
      <c r="Z11327">
        <v>0</v>
      </c>
      <c r="AA11327">
        <v>0</v>
      </c>
      <c r="AB11327">
        <v>0</v>
      </c>
      <c r="AC11327">
        <v>0</v>
      </c>
      <c r="AD11327">
        <v>0</v>
      </c>
      <c r="AE11327">
        <v>0.33457225557083325</v>
      </c>
    </row>
    <row r="11328" spans="1:31" x14ac:dyDescent="0.3">
      <c r="A11328">
        <v>2709515</v>
      </c>
      <c r="B11328">
        <v>1</v>
      </c>
      <c r="C11328" t="s">
        <v>81</v>
      </c>
      <c r="D11328" t="s">
        <v>119</v>
      </c>
      <c r="E11328" t="s">
        <v>161</v>
      </c>
      <c r="F11328" t="s">
        <v>30534</v>
      </c>
      <c r="G11328" t="s">
        <v>163</v>
      </c>
      <c r="H11328" t="s">
        <v>135</v>
      </c>
      <c r="I11328" t="s">
        <v>136</v>
      </c>
      <c r="J11328" t="s">
        <v>137</v>
      </c>
      <c r="K11328" t="s">
        <v>138</v>
      </c>
      <c r="L11328" t="s">
        <v>30535</v>
      </c>
      <c r="M11328" t="s">
        <v>30536</v>
      </c>
      <c r="N11328">
        <v>4.5561111109999999</v>
      </c>
      <c r="O11328">
        <v>0</v>
      </c>
      <c r="P11328">
        <v>34</v>
      </c>
      <c r="Q11328">
        <v>0</v>
      </c>
      <c r="R11328">
        <v>0</v>
      </c>
      <c r="S11328">
        <v>0</v>
      </c>
      <c r="T11328">
        <v>9</v>
      </c>
      <c r="U11328">
        <v>0</v>
      </c>
      <c r="V11328">
        <v>0</v>
      </c>
      <c r="W11328">
        <v>0</v>
      </c>
      <c r="X11328">
        <v>16.371077724220473</v>
      </c>
      <c r="Y11328">
        <v>0</v>
      </c>
      <c r="Z11328">
        <v>0</v>
      </c>
      <c r="AA11328">
        <v>0</v>
      </c>
      <c r="AB11328">
        <v>17.445747472087827</v>
      </c>
      <c r="AC11328">
        <v>0</v>
      </c>
      <c r="AD11328">
        <v>0</v>
      </c>
      <c r="AE11328">
        <v>33.816825196308301</v>
      </c>
    </row>
    <row r="11329" spans="1:31" x14ac:dyDescent="0.3">
      <c r="A11329">
        <v>2709615</v>
      </c>
      <c r="B11329">
        <v>1</v>
      </c>
      <c r="C11329" t="s">
        <v>81</v>
      </c>
      <c r="D11329" t="s">
        <v>121</v>
      </c>
      <c r="E11329" t="s">
        <v>213</v>
      </c>
      <c r="F11329" t="s">
        <v>9069</v>
      </c>
      <c r="G11329" t="s">
        <v>152</v>
      </c>
      <c r="H11329" t="s">
        <v>153</v>
      </c>
      <c r="I11329" t="s">
        <v>136</v>
      </c>
      <c r="J11329" t="s">
        <v>137</v>
      </c>
      <c r="K11329" t="s">
        <v>138</v>
      </c>
      <c r="L11329" t="s">
        <v>30537</v>
      </c>
      <c r="M11329" t="s">
        <v>30538</v>
      </c>
      <c r="N11329">
        <v>0.31805555499999999</v>
      </c>
      <c r="O11329">
        <v>3</v>
      </c>
      <c r="P11329">
        <v>294</v>
      </c>
      <c r="Q11329">
        <v>4</v>
      </c>
      <c r="R11329">
        <v>37</v>
      </c>
      <c r="S11329">
        <v>3</v>
      </c>
      <c r="T11329">
        <v>15</v>
      </c>
      <c r="U11329">
        <v>0</v>
      </c>
      <c r="V11329">
        <v>0</v>
      </c>
      <c r="W11329">
        <v>3.5227121798397372</v>
      </c>
      <c r="X11329">
        <v>11.039503850459766</v>
      </c>
      <c r="Y11329">
        <v>6.5530217906283994</v>
      </c>
      <c r="Z11329">
        <v>1.2256900774929997</v>
      </c>
      <c r="AA11329">
        <v>7.1705620728577504</v>
      </c>
      <c r="AB11329">
        <v>2.6006537843989004</v>
      </c>
      <c r="AC11329">
        <v>0</v>
      </c>
      <c r="AD11329">
        <v>0</v>
      </c>
      <c r="AE11329">
        <v>32.11214375567755</v>
      </c>
    </row>
    <row r="11330" spans="1:31" x14ac:dyDescent="0.3">
      <c r="A11330">
        <v>2708739</v>
      </c>
      <c r="B11330">
        <v>1</v>
      </c>
      <c r="C11330" t="s">
        <v>80</v>
      </c>
      <c r="D11330" t="s">
        <v>91</v>
      </c>
      <c r="E11330" t="s">
        <v>150</v>
      </c>
      <c r="F11330" t="s">
        <v>151</v>
      </c>
      <c r="G11330" t="s">
        <v>152</v>
      </c>
      <c r="H11330" t="s">
        <v>153</v>
      </c>
      <c r="I11330" t="s">
        <v>136</v>
      </c>
      <c r="J11330" t="s">
        <v>137</v>
      </c>
      <c r="K11330" t="s">
        <v>138</v>
      </c>
      <c r="L11330" t="s">
        <v>30539</v>
      </c>
      <c r="M11330" t="s">
        <v>30540</v>
      </c>
      <c r="N11330">
        <v>7.0277777E-2</v>
      </c>
      <c r="O11330">
        <v>15</v>
      </c>
      <c r="P11330">
        <v>240</v>
      </c>
      <c r="Q11330">
        <v>25</v>
      </c>
      <c r="R11330">
        <v>71</v>
      </c>
      <c r="S11330">
        <v>17</v>
      </c>
      <c r="T11330">
        <v>221</v>
      </c>
      <c r="U11330">
        <v>1</v>
      </c>
      <c r="V11330">
        <v>0</v>
      </c>
      <c r="W11330">
        <v>1.0678583593566073</v>
      </c>
      <c r="X11330">
        <v>3.6905451678629411</v>
      </c>
      <c r="Y11330">
        <v>0.55881501268273093</v>
      </c>
      <c r="Z11330">
        <v>0.29925617229134915</v>
      </c>
      <c r="AA11330">
        <v>10.266028712121168</v>
      </c>
      <c r="AB11330">
        <v>9.8771132709655394</v>
      </c>
      <c r="AC11330">
        <v>0.50679200979001826</v>
      </c>
      <c r="AD11330">
        <v>0</v>
      </c>
      <c r="AE11330">
        <v>26.266408705070354</v>
      </c>
    </row>
    <row r="11331" spans="1:31" x14ac:dyDescent="0.3">
      <c r="A11331">
        <v>2709618</v>
      </c>
      <c r="B11331">
        <v>1</v>
      </c>
      <c r="C11331" t="s">
        <v>80</v>
      </c>
      <c r="D11331" t="s">
        <v>93</v>
      </c>
      <c r="E11331" t="s">
        <v>161</v>
      </c>
      <c r="F11331" t="s">
        <v>30541</v>
      </c>
      <c r="G11331" t="s">
        <v>409</v>
      </c>
      <c r="H11331" t="s">
        <v>135</v>
      </c>
      <c r="I11331" t="s">
        <v>136</v>
      </c>
      <c r="J11331" t="s">
        <v>137</v>
      </c>
      <c r="K11331" t="s">
        <v>138</v>
      </c>
      <c r="L11331" t="s">
        <v>30542</v>
      </c>
      <c r="M11331" t="s">
        <v>30543</v>
      </c>
      <c r="N11331">
        <v>3.5438888880000001</v>
      </c>
      <c r="O11331">
        <v>0</v>
      </c>
      <c r="P11331">
        <v>1</v>
      </c>
      <c r="Q11331">
        <v>0</v>
      </c>
      <c r="R11331">
        <v>10</v>
      </c>
      <c r="S11331">
        <v>0</v>
      </c>
      <c r="T11331">
        <v>8</v>
      </c>
      <c r="U11331">
        <v>0</v>
      </c>
      <c r="V11331">
        <v>0</v>
      </c>
      <c r="W11331">
        <v>0</v>
      </c>
      <c r="X11331">
        <v>0</v>
      </c>
      <c r="Y11331">
        <v>0</v>
      </c>
      <c r="Z11331">
        <v>8.2481287540464621</v>
      </c>
      <c r="AA11331">
        <v>0</v>
      </c>
      <c r="AB11331">
        <v>9.6409521192472383</v>
      </c>
      <c r="AC11331">
        <v>0</v>
      </c>
      <c r="AD11331">
        <v>0</v>
      </c>
      <c r="AE11331">
        <v>17.8890808732937</v>
      </c>
    </row>
    <row r="11332" spans="1:31" x14ac:dyDescent="0.3">
      <c r="A11332">
        <v>2709426</v>
      </c>
      <c r="B11332">
        <v>1</v>
      </c>
      <c r="C11332" t="s">
        <v>81</v>
      </c>
      <c r="D11332" t="s">
        <v>123</v>
      </c>
      <c r="E11332" t="s">
        <v>161</v>
      </c>
      <c r="F11332" t="s">
        <v>30544</v>
      </c>
      <c r="G11332" t="s">
        <v>134</v>
      </c>
      <c r="H11332" t="s">
        <v>135</v>
      </c>
      <c r="I11332" t="s">
        <v>136</v>
      </c>
      <c r="J11332" t="s">
        <v>137</v>
      </c>
      <c r="K11332" t="s">
        <v>138</v>
      </c>
      <c r="L11332" t="s">
        <v>30545</v>
      </c>
      <c r="M11332" t="s">
        <v>30546</v>
      </c>
      <c r="N11332">
        <v>4.6211111110000003</v>
      </c>
      <c r="O11332">
        <v>0</v>
      </c>
      <c r="P11332">
        <v>595</v>
      </c>
      <c r="Q11332">
        <v>0</v>
      </c>
      <c r="R11332">
        <v>0</v>
      </c>
      <c r="S11332">
        <v>0</v>
      </c>
      <c r="T11332">
        <v>74</v>
      </c>
      <c r="U11332">
        <v>0</v>
      </c>
      <c r="V11332">
        <v>0</v>
      </c>
      <c r="W11332">
        <v>0</v>
      </c>
      <c r="X11332">
        <v>426.96540724041535</v>
      </c>
      <c r="Y11332">
        <v>0</v>
      </c>
      <c r="Z11332">
        <v>0</v>
      </c>
      <c r="AA11332">
        <v>0</v>
      </c>
      <c r="AB11332">
        <v>66.146707368525682</v>
      </c>
      <c r="AC11332">
        <v>0</v>
      </c>
      <c r="AD11332">
        <v>0</v>
      </c>
      <c r="AE11332">
        <v>493.11211460894106</v>
      </c>
    </row>
    <row r="11333" spans="1:31" x14ac:dyDescent="0.3">
      <c r="A11333">
        <v>2709094</v>
      </c>
      <c r="B11333">
        <v>1</v>
      </c>
      <c r="C11333" t="s">
        <v>81</v>
      </c>
      <c r="D11333" t="s">
        <v>128</v>
      </c>
      <c r="E11333" t="s">
        <v>213</v>
      </c>
      <c r="F11333" t="s">
        <v>1420</v>
      </c>
      <c r="G11333" t="s">
        <v>209</v>
      </c>
      <c r="H11333" t="s">
        <v>153</v>
      </c>
      <c r="I11333" t="s">
        <v>136</v>
      </c>
      <c r="J11333" t="s">
        <v>137</v>
      </c>
      <c r="K11333" t="s">
        <v>210</v>
      </c>
      <c r="L11333" t="s">
        <v>30547</v>
      </c>
      <c r="M11333" t="s">
        <v>30548</v>
      </c>
      <c r="N11333">
        <v>3.3988888880000001</v>
      </c>
      <c r="O11333">
        <v>6</v>
      </c>
      <c r="P11333">
        <v>642</v>
      </c>
      <c r="Q11333">
        <v>99</v>
      </c>
      <c r="R11333">
        <v>30</v>
      </c>
      <c r="S11333">
        <v>6</v>
      </c>
      <c r="T11333">
        <v>69</v>
      </c>
      <c r="U11333">
        <v>0</v>
      </c>
      <c r="V11333">
        <v>0</v>
      </c>
      <c r="W11333">
        <v>2.2653575475200007</v>
      </c>
      <c r="X11333">
        <v>326.35975952011898</v>
      </c>
      <c r="Y11333">
        <v>89.421705856993853</v>
      </c>
      <c r="Z11333">
        <v>20.14712468305623</v>
      </c>
      <c r="AA11333">
        <v>83.472453576670574</v>
      </c>
      <c r="AB11333">
        <v>104.01356998845856</v>
      </c>
      <c r="AC11333">
        <v>0</v>
      </c>
      <c r="AD11333">
        <v>0</v>
      </c>
      <c r="AE11333">
        <v>625.67997117281823</v>
      </c>
    </row>
    <row r="11334" spans="1:31" x14ac:dyDescent="0.3">
      <c r="A11334">
        <v>2709595</v>
      </c>
      <c r="B11334">
        <v>1</v>
      </c>
      <c r="C11334" t="s">
        <v>80</v>
      </c>
      <c r="D11334" t="s">
        <v>83</v>
      </c>
      <c r="E11334" t="s">
        <v>200</v>
      </c>
      <c r="F11334" t="s">
        <v>30549</v>
      </c>
      <c r="G11334" t="s">
        <v>393</v>
      </c>
      <c r="H11334" t="s">
        <v>135</v>
      </c>
      <c r="I11334" t="s">
        <v>136</v>
      </c>
      <c r="J11334" t="s">
        <v>137</v>
      </c>
      <c r="K11334" t="s">
        <v>138</v>
      </c>
      <c r="L11334" t="s">
        <v>30550</v>
      </c>
      <c r="M11334" t="s">
        <v>30551</v>
      </c>
      <c r="N11334">
        <v>8.35</v>
      </c>
      <c r="O11334">
        <v>0</v>
      </c>
      <c r="P11334">
        <v>117</v>
      </c>
      <c r="Q11334">
        <v>0</v>
      </c>
      <c r="R11334">
        <v>0</v>
      </c>
      <c r="S11334">
        <v>0</v>
      </c>
      <c r="T11334">
        <v>26</v>
      </c>
      <c r="U11334">
        <v>0</v>
      </c>
      <c r="V11334">
        <v>0</v>
      </c>
      <c r="W11334">
        <v>0</v>
      </c>
      <c r="X11334">
        <v>165.40577103920774</v>
      </c>
      <c r="Y11334">
        <v>0</v>
      </c>
      <c r="Z11334">
        <v>0</v>
      </c>
      <c r="AA11334">
        <v>0</v>
      </c>
      <c r="AB11334">
        <v>173.05221364916346</v>
      </c>
      <c r="AC11334">
        <v>0</v>
      </c>
      <c r="AD11334">
        <v>0</v>
      </c>
      <c r="AE11334">
        <v>338.4579846883712</v>
      </c>
    </row>
    <row r="11335" spans="1:31" x14ac:dyDescent="0.3">
      <c r="A11335">
        <v>2709263</v>
      </c>
      <c r="B11335">
        <v>1</v>
      </c>
      <c r="C11335" t="s">
        <v>81</v>
      </c>
      <c r="D11335" t="s">
        <v>112</v>
      </c>
      <c r="E11335" t="s">
        <v>213</v>
      </c>
      <c r="F11335" t="s">
        <v>19933</v>
      </c>
      <c r="G11335" t="s">
        <v>152</v>
      </c>
      <c r="H11335" t="s">
        <v>153</v>
      </c>
      <c r="I11335" t="s">
        <v>136</v>
      </c>
      <c r="J11335" t="s">
        <v>137</v>
      </c>
      <c r="K11335" t="s">
        <v>138</v>
      </c>
      <c r="L11335" t="s">
        <v>30552</v>
      </c>
      <c r="M11335" t="s">
        <v>30553</v>
      </c>
      <c r="N11335">
        <v>2.1683333330000001</v>
      </c>
      <c r="O11335">
        <v>1</v>
      </c>
      <c r="P11335">
        <v>0</v>
      </c>
      <c r="Q11335">
        <v>28</v>
      </c>
      <c r="R11335">
        <v>13</v>
      </c>
      <c r="S11335">
        <v>0</v>
      </c>
      <c r="T11335">
        <v>0</v>
      </c>
      <c r="U11335">
        <v>0</v>
      </c>
      <c r="V11335">
        <v>0</v>
      </c>
      <c r="W11335">
        <v>0.45619560986833335</v>
      </c>
      <c r="X11335">
        <v>0</v>
      </c>
      <c r="Y11335">
        <v>63.383142192822</v>
      </c>
      <c r="Z11335">
        <v>0</v>
      </c>
      <c r="AA11335">
        <v>0</v>
      </c>
      <c r="AB11335">
        <v>0</v>
      </c>
      <c r="AC11335">
        <v>0</v>
      </c>
      <c r="AD11335">
        <v>0</v>
      </c>
      <c r="AE11335">
        <v>63.839337802690331</v>
      </c>
    </row>
    <row r="11336" spans="1:31" x14ac:dyDescent="0.3">
      <c r="A11336">
        <v>2709117</v>
      </c>
      <c r="B11336">
        <v>1</v>
      </c>
      <c r="C11336" t="s">
        <v>80</v>
      </c>
      <c r="D11336" t="s">
        <v>83</v>
      </c>
      <c r="E11336" t="s">
        <v>156</v>
      </c>
      <c r="F11336" t="s">
        <v>30554</v>
      </c>
      <c r="G11336" t="s">
        <v>300</v>
      </c>
      <c r="H11336" t="s">
        <v>153</v>
      </c>
      <c r="I11336" t="s">
        <v>136</v>
      </c>
      <c r="J11336" t="s">
        <v>137</v>
      </c>
      <c r="K11336" t="s">
        <v>210</v>
      </c>
      <c r="L11336" t="s">
        <v>30555</v>
      </c>
      <c r="M11336" t="s">
        <v>30556</v>
      </c>
      <c r="N11336">
        <v>3.8141666660000002</v>
      </c>
      <c r="O11336">
        <v>0</v>
      </c>
      <c r="P11336">
        <v>712</v>
      </c>
      <c r="Q11336">
        <v>0</v>
      </c>
      <c r="R11336">
        <v>0</v>
      </c>
      <c r="S11336">
        <v>1</v>
      </c>
      <c r="T11336">
        <v>538</v>
      </c>
      <c r="U11336">
        <v>0</v>
      </c>
      <c r="V11336">
        <v>30</v>
      </c>
      <c r="W11336">
        <v>0</v>
      </c>
      <c r="X11336">
        <v>659.32750879183857</v>
      </c>
      <c r="Y11336">
        <v>0</v>
      </c>
      <c r="Z11336">
        <v>0</v>
      </c>
      <c r="AA11336">
        <v>3.8220963756816668</v>
      </c>
      <c r="AB11336">
        <v>2475.8592910602265</v>
      </c>
      <c r="AC11336">
        <v>0</v>
      </c>
      <c r="AD11336">
        <v>1039.3670737237167</v>
      </c>
      <c r="AE11336">
        <v>4178.375969951463</v>
      </c>
    </row>
    <row r="11337" spans="1:31" x14ac:dyDescent="0.3">
      <c r="A11337">
        <v>2709049</v>
      </c>
      <c r="B11337">
        <v>2</v>
      </c>
      <c r="C11337" t="s">
        <v>80</v>
      </c>
      <c r="D11337" t="s">
        <v>108</v>
      </c>
      <c r="E11337" t="s">
        <v>132</v>
      </c>
      <c r="F11337" t="s">
        <v>30557</v>
      </c>
      <c r="G11337" t="s">
        <v>724</v>
      </c>
      <c r="H11337" t="s">
        <v>135</v>
      </c>
      <c r="I11337" t="s">
        <v>136</v>
      </c>
      <c r="J11337" t="s">
        <v>137</v>
      </c>
      <c r="K11337" t="s">
        <v>138</v>
      </c>
      <c r="L11337" t="s">
        <v>30558</v>
      </c>
      <c r="M11337" t="s">
        <v>30559</v>
      </c>
      <c r="N11337">
        <v>0.88166666599999999</v>
      </c>
      <c r="O11337">
        <v>0</v>
      </c>
      <c r="P11337">
        <v>55</v>
      </c>
      <c r="Q11337">
        <v>0</v>
      </c>
      <c r="R11337">
        <v>29</v>
      </c>
      <c r="S11337">
        <v>0</v>
      </c>
      <c r="T11337">
        <v>7</v>
      </c>
      <c r="U11337">
        <v>0</v>
      </c>
      <c r="V11337">
        <v>0</v>
      </c>
      <c r="W11337">
        <v>0</v>
      </c>
      <c r="X11337">
        <v>4.7163932682073524</v>
      </c>
      <c r="Y11337">
        <v>0</v>
      </c>
      <c r="Z11337">
        <v>0.48378956956419994</v>
      </c>
      <c r="AA11337">
        <v>0</v>
      </c>
      <c r="AB11337">
        <v>2.2150949017200401</v>
      </c>
      <c r="AC11337">
        <v>0</v>
      </c>
      <c r="AD11337">
        <v>0</v>
      </c>
      <c r="AE11337">
        <v>7.415277739491593</v>
      </c>
    </row>
    <row r="11338" spans="1:31" x14ac:dyDescent="0.3">
      <c r="A11338">
        <v>2708828</v>
      </c>
      <c r="B11338">
        <v>2</v>
      </c>
      <c r="C11338" t="s">
        <v>81</v>
      </c>
      <c r="D11338" t="s">
        <v>118</v>
      </c>
      <c r="E11338" t="s">
        <v>150</v>
      </c>
      <c r="F11338" t="s">
        <v>2796</v>
      </c>
      <c r="G11338" t="s">
        <v>185</v>
      </c>
      <c r="H11338" t="s">
        <v>153</v>
      </c>
      <c r="I11338" t="s">
        <v>136</v>
      </c>
      <c r="J11338" t="s">
        <v>137</v>
      </c>
      <c r="K11338" t="s">
        <v>138</v>
      </c>
      <c r="L11338" t="s">
        <v>30560</v>
      </c>
      <c r="M11338" t="s">
        <v>30561</v>
      </c>
      <c r="N11338">
        <v>0.66277777699999996</v>
      </c>
      <c r="O11338">
        <v>0</v>
      </c>
      <c r="P11338">
        <v>344</v>
      </c>
      <c r="Q11338">
        <v>54</v>
      </c>
      <c r="R11338">
        <v>92</v>
      </c>
      <c r="S11338">
        <v>17</v>
      </c>
      <c r="T11338">
        <v>71</v>
      </c>
      <c r="U11338">
        <v>3</v>
      </c>
      <c r="V11338">
        <v>0</v>
      </c>
      <c r="W11338">
        <v>0</v>
      </c>
      <c r="X11338">
        <v>39.439186524210434</v>
      </c>
      <c r="Y11338">
        <v>17.740081315146192</v>
      </c>
      <c r="Z11338">
        <v>20.294171275175099</v>
      </c>
      <c r="AA11338">
        <v>205.94090555007296</v>
      </c>
      <c r="AB11338">
        <v>12.144249138184403</v>
      </c>
      <c r="AC11338">
        <v>376.67130299902749</v>
      </c>
      <c r="AD11338">
        <v>0</v>
      </c>
      <c r="AE11338">
        <v>672.22989680181661</v>
      </c>
    </row>
    <row r="11339" spans="1:31" x14ac:dyDescent="0.3">
      <c r="A11339">
        <v>2709265</v>
      </c>
      <c r="B11339">
        <v>2</v>
      </c>
      <c r="C11339" t="s">
        <v>80</v>
      </c>
      <c r="D11339" t="s">
        <v>96</v>
      </c>
      <c r="E11339" t="s">
        <v>132</v>
      </c>
      <c r="F11339" t="s">
        <v>30562</v>
      </c>
      <c r="G11339" t="s">
        <v>2849</v>
      </c>
      <c r="H11339" t="s">
        <v>135</v>
      </c>
      <c r="I11339" t="s">
        <v>136</v>
      </c>
      <c r="J11339" t="s">
        <v>137</v>
      </c>
      <c r="K11339" t="s">
        <v>138</v>
      </c>
      <c r="L11339" t="s">
        <v>30563</v>
      </c>
      <c r="M11339" t="s">
        <v>30564</v>
      </c>
      <c r="N11339">
        <v>0.390555555</v>
      </c>
      <c r="O11339">
        <v>0</v>
      </c>
      <c r="P11339">
        <v>232</v>
      </c>
      <c r="Q11339">
        <v>0</v>
      </c>
      <c r="R11339">
        <v>0</v>
      </c>
      <c r="S11339">
        <v>0</v>
      </c>
      <c r="T11339">
        <v>6</v>
      </c>
      <c r="U11339">
        <v>0</v>
      </c>
      <c r="V11339">
        <v>0</v>
      </c>
      <c r="W11339">
        <v>0</v>
      </c>
      <c r="X11339">
        <v>5.5282030358751006</v>
      </c>
      <c r="Y11339">
        <v>0</v>
      </c>
      <c r="Z11339">
        <v>0</v>
      </c>
      <c r="AA11339">
        <v>0</v>
      </c>
      <c r="AB11339">
        <v>0.75310677826616668</v>
      </c>
      <c r="AC11339">
        <v>0</v>
      </c>
      <c r="AD11339">
        <v>0</v>
      </c>
      <c r="AE11339">
        <v>6.2813098141412675</v>
      </c>
    </row>
    <row r="11340" spans="1:31" x14ac:dyDescent="0.3">
      <c r="A11340">
        <v>2709827</v>
      </c>
      <c r="B11340">
        <v>1</v>
      </c>
      <c r="C11340" t="s">
        <v>80</v>
      </c>
      <c r="D11340" t="s">
        <v>90</v>
      </c>
      <c r="E11340" t="s">
        <v>145</v>
      </c>
      <c r="F11340" t="s">
        <v>30565</v>
      </c>
      <c r="G11340" t="s">
        <v>230</v>
      </c>
      <c r="H11340" t="s">
        <v>135</v>
      </c>
      <c r="I11340" t="s">
        <v>136</v>
      </c>
      <c r="J11340" t="s">
        <v>137</v>
      </c>
      <c r="K11340" t="s">
        <v>138</v>
      </c>
      <c r="L11340" t="s">
        <v>30566</v>
      </c>
      <c r="M11340" t="s">
        <v>30567</v>
      </c>
      <c r="N11340">
        <v>3.2069444439999999</v>
      </c>
      <c r="O11340">
        <v>0</v>
      </c>
      <c r="P11340">
        <v>4</v>
      </c>
      <c r="Q11340">
        <v>0</v>
      </c>
      <c r="R11340">
        <v>0</v>
      </c>
      <c r="S11340">
        <v>0</v>
      </c>
      <c r="T11340">
        <v>0</v>
      </c>
      <c r="U11340">
        <v>0</v>
      </c>
      <c r="V11340">
        <v>0</v>
      </c>
      <c r="W11340">
        <v>0</v>
      </c>
      <c r="X11340">
        <v>1.0390287085666403</v>
      </c>
      <c r="Y11340">
        <v>0</v>
      </c>
      <c r="Z11340">
        <v>0</v>
      </c>
      <c r="AA11340">
        <v>0</v>
      </c>
      <c r="AB11340">
        <v>0</v>
      </c>
      <c r="AC11340">
        <v>0</v>
      </c>
      <c r="AD11340">
        <v>0</v>
      </c>
      <c r="AE11340">
        <v>1.0390287085666403</v>
      </c>
    </row>
    <row r="11341" spans="1:31" x14ac:dyDescent="0.3">
      <c r="A11341">
        <v>2709054</v>
      </c>
      <c r="B11341">
        <v>1</v>
      </c>
      <c r="C11341" t="s">
        <v>81</v>
      </c>
      <c r="D11341" t="s">
        <v>115</v>
      </c>
      <c r="E11341" t="s">
        <v>150</v>
      </c>
      <c r="F11341" t="s">
        <v>30568</v>
      </c>
      <c r="G11341" t="s">
        <v>152</v>
      </c>
      <c r="H11341" t="s">
        <v>153</v>
      </c>
      <c r="I11341" t="s">
        <v>490</v>
      </c>
      <c r="J11341" t="s">
        <v>137</v>
      </c>
      <c r="K11341" t="s">
        <v>138</v>
      </c>
      <c r="L11341" t="s">
        <v>30569</v>
      </c>
      <c r="M11341" t="s">
        <v>30570</v>
      </c>
      <c r="N11341">
        <v>2.7777769999999999E-3</v>
      </c>
      <c r="O11341">
        <v>3</v>
      </c>
      <c r="P11341">
        <v>680</v>
      </c>
      <c r="Q11341">
        <v>19</v>
      </c>
      <c r="R11341">
        <v>226</v>
      </c>
      <c r="S11341">
        <v>1</v>
      </c>
      <c r="T11341">
        <v>37</v>
      </c>
      <c r="U11341">
        <v>1</v>
      </c>
      <c r="V11341">
        <v>0</v>
      </c>
      <c r="W11341">
        <v>1.2120869166666666E-3</v>
      </c>
      <c r="X11341">
        <v>9.3004912130000048E-2</v>
      </c>
      <c r="Y11341">
        <v>0.10578047103119999</v>
      </c>
      <c r="Z11341">
        <v>7.2160293281933324E-2</v>
      </c>
      <c r="AA11341">
        <v>5.9101373579999996E-4</v>
      </c>
      <c r="AB11341">
        <v>3.5744554102500006E-2</v>
      </c>
      <c r="AC11341">
        <v>3.8399483260875007E-2</v>
      </c>
      <c r="AD11341">
        <v>0</v>
      </c>
      <c r="AE11341">
        <v>0.34689281445897502</v>
      </c>
    </row>
    <row r="11342" spans="1:31" x14ac:dyDescent="0.3">
      <c r="A11342">
        <v>2709303</v>
      </c>
      <c r="B11342">
        <v>1</v>
      </c>
      <c r="C11342" t="s">
        <v>80</v>
      </c>
      <c r="D11342" t="s">
        <v>101</v>
      </c>
      <c r="E11342" t="s">
        <v>161</v>
      </c>
      <c r="F11342" t="s">
        <v>13331</v>
      </c>
      <c r="G11342" t="s">
        <v>170</v>
      </c>
      <c r="H11342" t="s">
        <v>135</v>
      </c>
      <c r="I11342" t="s">
        <v>136</v>
      </c>
      <c r="J11342" t="s">
        <v>137</v>
      </c>
      <c r="K11342" t="s">
        <v>138</v>
      </c>
      <c r="L11342" t="s">
        <v>30571</v>
      </c>
      <c r="M11342" t="s">
        <v>30572</v>
      </c>
      <c r="N11342">
        <v>0.686111111</v>
      </c>
      <c r="O11342">
        <v>0</v>
      </c>
      <c r="P11342">
        <v>78</v>
      </c>
      <c r="Q11342">
        <v>0</v>
      </c>
      <c r="R11342">
        <v>1</v>
      </c>
      <c r="S11342">
        <v>0</v>
      </c>
      <c r="T11342">
        <v>3</v>
      </c>
      <c r="U11342">
        <v>0</v>
      </c>
      <c r="V11342">
        <v>0</v>
      </c>
      <c r="W11342">
        <v>0</v>
      </c>
      <c r="X11342">
        <v>11.446309164971158</v>
      </c>
      <c r="Y11342">
        <v>0</v>
      </c>
      <c r="Z11342">
        <v>6.137689656267499E-2</v>
      </c>
      <c r="AA11342">
        <v>0</v>
      </c>
      <c r="AB11342">
        <v>1.792422740774325</v>
      </c>
      <c r="AC11342">
        <v>0</v>
      </c>
      <c r="AD11342">
        <v>0</v>
      </c>
      <c r="AE11342">
        <v>13.300108802308159</v>
      </c>
    </row>
    <row r="11343" spans="1:31" x14ac:dyDescent="0.3">
      <c r="A11343">
        <v>2709741</v>
      </c>
      <c r="B11343">
        <v>1</v>
      </c>
      <c r="C11343" t="s">
        <v>81</v>
      </c>
      <c r="D11343" t="s">
        <v>128</v>
      </c>
      <c r="E11343" t="s">
        <v>145</v>
      </c>
      <c r="F11343" t="s">
        <v>30573</v>
      </c>
      <c r="G11343" t="s">
        <v>230</v>
      </c>
      <c r="H11343" t="s">
        <v>135</v>
      </c>
      <c r="I11343" t="s">
        <v>136</v>
      </c>
      <c r="J11343" t="s">
        <v>137</v>
      </c>
      <c r="K11343" t="s">
        <v>138</v>
      </c>
      <c r="L11343" t="s">
        <v>30574</v>
      </c>
      <c r="M11343" t="s">
        <v>30575</v>
      </c>
      <c r="N11343">
        <v>5.5311111110000004</v>
      </c>
      <c r="O11343">
        <v>0</v>
      </c>
      <c r="P11343">
        <v>1</v>
      </c>
      <c r="Q11343">
        <v>0</v>
      </c>
      <c r="R11343">
        <v>0</v>
      </c>
      <c r="S11343">
        <v>0</v>
      </c>
      <c r="T11343">
        <v>0</v>
      </c>
      <c r="U11343">
        <v>0</v>
      </c>
      <c r="V11343">
        <v>0</v>
      </c>
      <c r="W11343">
        <v>0</v>
      </c>
      <c r="X11343">
        <v>0</v>
      </c>
      <c r="Y11343">
        <v>0</v>
      </c>
      <c r="Z11343">
        <v>0</v>
      </c>
      <c r="AA11343">
        <v>0</v>
      </c>
      <c r="AB11343">
        <v>0</v>
      </c>
      <c r="AC11343">
        <v>0</v>
      </c>
      <c r="AD11343">
        <v>0</v>
      </c>
      <c r="AE11343">
        <v>0</v>
      </c>
    </row>
    <row r="11344" spans="1:31" x14ac:dyDescent="0.3">
      <c r="A11344">
        <v>2709681</v>
      </c>
      <c r="B11344">
        <v>1</v>
      </c>
      <c r="C11344" t="s">
        <v>81</v>
      </c>
      <c r="D11344" t="s">
        <v>114</v>
      </c>
      <c r="E11344" t="s">
        <v>161</v>
      </c>
      <c r="F11344" t="s">
        <v>30576</v>
      </c>
      <c r="G11344" t="s">
        <v>163</v>
      </c>
      <c r="H11344" t="s">
        <v>135</v>
      </c>
      <c r="I11344" t="s">
        <v>136</v>
      </c>
      <c r="J11344" t="s">
        <v>137</v>
      </c>
      <c r="K11344" t="s">
        <v>138</v>
      </c>
      <c r="L11344" t="s">
        <v>30577</v>
      </c>
      <c r="M11344" t="s">
        <v>30578</v>
      </c>
      <c r="N11344">
        <v>0.87194444400000004</v>
      </c>
      <c r="O11344">
        <v>0</v>
      </c>
      <c r="P11344">
        <v>5</v>
      </c>
      <c r="Q11344">
        <v>0</v>
      </c>
      <c r="R11344">
        <v>1</v>
      </c>
      <c r="S11344">
        <v>0</v>
      </c>
      <c r="T11344">
        <v>0</v>
      </c>
      <c r="U11344">
        <v>0</v>
      </c>
      <c r="V11344">
        <v>0</v>
      </c>
      <c r="W11344">
        <v>0</v>
      </c>
      <c r="X11344">
        <v>0.28622424375767996</v>
      </c>
      <c r="Y11344">
        <v>0</v>
      </c>
      <c r="Z11344">
        <v>0.11127669205024002</v>
      </c>
      <c r="AA11344">
        <v>0</v>
      </c>
      <c r="AB11344">
        <v>0</v>
      </c>
      <c r="AC11344">
        <v>0</v>
      </c>
      <c r="AD11344">
        <v>0</v>
      </c>
      <c r="AE11344">
        <v>0.39750093580792001</v>
      </c>
    </row>
    <row r="11345" spans="1:31" x14ac:dyDescent="0.3">
      <c r="A11345">
        <v>2708994</v>
      </c>
      <c r="B11345">
        <v>1</v>
      </c>
      <c r="C11345" t="s">
        <v>80</v>
      </c>
      <c r="D11345" t="s">
        <v>84</v>
      </c>
      <c r="E11345" t="s">
        <v>132</v>
      </c>
      <c r="F11345" t="s">
        <v>30579</v>
      </c>
      <c r="G11345" t="s">
        <v>300</v>
      </c>
      <c r="H11345" t="s">
        <v>135</v>
      </c>
      <c r="I11345" t="s">
        <v>136</v>
      </c>
      <c r="J11345" t="s">
        <v>137</v>
      </c>
      <c r="K11345" t="s">
        <v>210</v>
      </c>
      <c r="L11345" t="s">
        <v>30580</v>
      </c>
      <c r="M11345" t="s">
        <v>30581</v>
      </c>
      <c r="N11345">
        <v>5.1258333330000001</v>
      </c>
      <c r="O11345">
        <v>0</v>
      </c>
      <c r="P11345">
        <v>60</v>
      </c>
      <c r="Q11345">
        <v>0</v>
      </c>
      <c r="R11345">
        <v>1</v>
      </c>
      <c r="S11345">
        <v>0</v>
      </c>
      <c r="T11345">
        <v>63</v>
      </c>
      <c r="U11345">
        <v>0</v>
      </c>
      <c r="V11345">
        <v>2</v>
      </c>
      <c r="W11345">
        <v>0</v>
      </c>
      <c r="X11345">
        <v>67.77572882356219</v>
      </c>
      <c r="Y11345">
        <v>0</v>
      </c>
      <c r="Z11345">
        <v>0</v>
      </c>
      <c r="AA11345">
        <v>0</v>
      </c>
      <c r="AB11345">
        <v>328.18749937206815</v>
      </c>
      <c r="AC11345">
        <v>0</v>
      </c>
      <c r="AD11345">
        <v>222.45671653407402</v>
      </c>
      <c r="AE11345">
        <v>618.41994472970441</v>
      </c>
    </row>
    <row r="11346" spans="1:31" x14ac:dyDescent="0.3">
      <c r="A11346">
        <v>2708662</v>
      </c>
      <c r="B11346">
        <v>1</v>
      </c>
      <c r="C11346" t="s">
        <v>80</v>
      </c>
      <c r="D11346" t="s">
        <v>93</v>
      </c>
      <c r="E11346" t="s">
        <v>150</v>
      </c>
      <c r="F11346" t="s">
        <v>29066</v>
      </c>
      <c r="G11346" t="s">
        <v>152</v>
      </c>
      <c r="H11346" t="s">
        <v>153</v>
      </c>
      <c r="I11346" t="s">
        <v>136</v>
      </c>
      <c r="J11346" t="s">
        <v>137</v>
      </c>
      <c r="K11346" t="s">
        <v>138</v>
      </c>
      <c r="L11346" t="s">
        <v>30582</v>
      </c>
      <c r="M11346" t="s">
        <v>30583</v>
      </c>
      <c r="N11346">
        <v>0.246388888</v>
      </c>
      <c r="O11346">
        <v>0</v>
      </c>
      <c r="P11346">
        <v>586</v>
      </c>
      <c r="Q11346">
        <v>2</v>
      </c>
      <c r="R11346">
        <v>130</v>
      </c>
      <c r="S11346">
        <v>7</v>
      </c>
      <c r="T11346">
        <v>112</v>
      </c>
      <c r="U11346">
        <v>0</v>
      </c>
      <c r="V11346">
        <v>0</v>
      </c>
      <c r="W11346">
        <v>0</v>
      </c>
      <c r="X11346">
        <v>18.815455066918897</v>
      </c>
      <c r="Y11346">
        <v>2.5254415551721325</v>
      </c>
      <c r="Z11346">
        <v>11.664004241430685</v>
      </c>
      <c r="AA11346">
        <v>4.1830653222524177</v>
      </c>
      <c r="AB11346">
        <v>11.018311955056982</v>
      </c>
      <c r="AC11346">
        <v>0</v>
      </c>
      <c r="AD11346">
        <v>0</v>
      </c>
      <c r="AE11346">
        <v>48.20627814083111</v>
      </c>
    </row>
    <row r="11347" spans="1:31" x14ac:dyDescent="0.3">
      <c r="A11347">
        <v>2708699</v>
      </c>
      <c r="B11347">
        <v>1</v>
      </c>
      <c r="C11347" t="s">
        <v>80</v>
      </c>
      <c r="D11347" t="s">
        <v>82</v>
      </c>
      <c r="E11347" t="s">
        <v>145</v>
      </c>
      <c r="F11347" t="s">
        <v>30584</v>
      </c>
      <c r="G11347" t="s">
        <v>230</v>
      </c>
      <c r="H11347" t="s">
        <v>135</v>
      </c>
      <c r="I11347" t="s">
        <v>136</v>
      </c>
      <c r="J11347" t="s">
        <v>137</v>
      </c>
      <c r="K11347" t="s">
        <v>138</v>
      </c>
      <c r="L11347" t="s">
        <v>30585</v>
      </c>
      <c r="M11347" t="s">
        <v>30586</v>
      </c>
      <c r="N11347">
        <v>3.8186111110000001</v>
      </c>
      <c r="O11347">
        <v>0</v>
      </c>
      <c r="P11347">
        <v>1</v>
      </c>
      <c r="Q11347">
        <v>0</v>
      </c>
      <c r="R11347">
        <v>0</v>
      </c>
      <c r="S11347">
        <v>0</v>
      </c>
      <c r="T11347">
        <v>0</v>
      </c>
      <c r="U11347">
        <v>0</v>
      </c>
      <c r="V11347">
        <v>0</v>
      </c>
      <c r="W11347">
        <v>0</v>
      </c>
      <c r="X11347">
        <v>0.77038728658397337</v>
      </c>
      <c r="Y11347">
        <v>0</v>
      </c>
      <c r="Z11347">
        <v>0</v>
      </c>
      <c r="AA11347">
        <v>0</v>
      </c>
      <c r="AB11347">
        <v>0</v>
      </c>
      <c r="AC11347">
        <v>0</v>
      </c>
      <c r="AD11347">
        <v>0</v>
      </c>
      <c r="AE11347">
        <v>0.77038728658397337</v>
      </c>
    </row>
    <row r="11348" spans="1:31" x14ac:dyDescent="0.3">
      <c r="A11348">
        <v>2708859</v>
      </c>
      <c r="B11348">
        <v>2</v>
      </c>
      <c r="C11348" t="s">
        <v>80</v>
      </c>
      <c r="D11348" t="s">
        <v>96</v>
      </c>
      <c r="E11348" t="s">
        <v>213</v>
      </c>
      <c r="F11348" t="s">
        <v>5864</v>
      </c>
      <c r="G11348" t="s">
        <v>152</v>
      </c>
      <c r="H11348" t="s">
        <v>153</v>
      </c>
      <c r="I11348" t="s">
        <v>136</v>
      </c>
      <c r="J11348" t="s">
        <v>137</v>
      </c>
      <c r="K11348" t="s">
        <v>138</v>
      </c>
      <c r="L11348" t="s">
        <v>30294</v>
      </c>
      <c r="M11348" t="s">
        <v>30587</v>
      </c>
      <c r="N11348">
        <v>1.0647222220000001</v>
      </c>
      <c r="O11348">
        <v>2</v>
      </c>
      <c r="P11348">
        <v>952</v>
      </c>
      <c r="Q11348">
        <v>5</v>
      </c>
      <c r="R11348">
        <v>0</v>
      </c>
      <c r="S11348">
        <v>16</v>
      </c>
      <c r="T11348">
        <v>18</v>
      </c>
      <c r="U11348">
        <v>1</v>
      </c>
      <c r="V11348">
        <v>0</v>
      </c>
      <c r="W11348">
        <v>27.865145315961804</v>
      </c>
      <c r="X11348">
        <v>101.1578012584613</v>
      </c>
      <c r="Y11348">
        <v>28.746997757763832</v>
      </c>
      <c r="Z11348">
        <v>0</v>
      </c>
      <c r="AA11348">
        <v>85.198733818089053</v>
      </c>
      <c r="AB11348">
        <v>22.309886981460128</v>
      </c>
      <c r="AC11348">
        <v>3.1985292348573795</v>
      </c>
      <c r="AD11348">
        <v>0</v>
      </c>
      <c r="AE11348">
        <v>268.47709436659352</v>
      </c>
    </row>
    <row r="11349" spans="1:31" x14ac:dyDescent="0.3">
      <c r="A11349">
        <v>2709200</v>
      </c>
      <c r="B11349">
        <v>1</v>
      </c>
      <c r="C11349" t="s">
        <v>80</v>
      </c>
      <c r="D11349" t="s">
        <v>103</v>
      </c>
      <c r="E11349" t="s">
        <v>156</v>
      </c>
      <c r="F11349" t="s">
        <v>20697</v>
      </c>
      <c r="G11349" t="s">
        <v>348</v>
      </c>
      <c r="H11349" t="s">
        <v>153</v>
      </c>
      <c r="I11349" t="s">
        <v>136</v>
      </c>
      <c r="J11349" t="s">
        <v>137</v>
      </c>
      <c r="K11349" t="s">
        <v>138</v>
      </c>
      <c r="L11349" t="s">
        <v>30588</v>
      </c>
      <c r="M11349" t="s">
        <v>30589</v>
      </c>
      <c r="N11349">
        <v>0.54555555499999997</v>
      </c>
      <c r="O11349">
        <v>0</v>
      </c>
      <c r="P11349">
        <v>0</v>
      </c>
      <c r="Q11349">
        <v>0</v>
      </c>
      <c r="R11349">
        <v>0</v>
      </c>
      <c r="S11349">
        <v>1</v>
      </c>
      <c r="T11349">
        <v>0</v>
      </c>
      <c r="U11349">
        <v>0</v>
      </c>
      <c r="V11349">
        <v>0</v>
      </c>
      <c r="W11349">
        <v>0</v>
      </c>
      <c r="X11349">
        <v>0</v>
      </c>
      <c r="Y11349">
        <v>0</v>
      </c>
      <c r="Z11349">
        <v>0</v>
      </c>
      <c r="AA11349">
        <v>260.7192022791678</v>
      </c>
      <c r="AB11349">
        <v>0</v>
      </c>
      <c r="AC11349">
        <v>0</v>
      </c>
      <c r="AD11349">
        <v>0</v>
      </c>
      <c r="AE11349">
        <v>260.7192022791678</v>
      </c>
    </row>
    <row r="11350" spans="1:31" x14ac:dyDescent="0.3">
      <c r="A11350">
        <v>2708848</v>
      </c>
      <c r="B11350">
        <v>1</v>
      </c>
      <c r="C11350" t="s">
        <v>80</v>
      </c>
      <c r="D11350" t="s">
        <v>107</v>
      </c>
      <c r="E11350" t="s">
        <v>161</v>
      </c>
      <c r="F11350" t="s">
        <v>30590</v>
      </c>
      <c r="G11350" t="s">
        <v>163</v>
      </c>
      <c r="H11350" t="s">
        <v>135</v>
      </c>
      <c r="I11350" t="s">
        <v>136</v>
      </c>
      <c r="J11350" t="s">
        <v>137</v>
      </c>
      <c r="K11350" t="s">
        <v>138</v>
      </c>
      <c r="L11350" t="s">
        <v>30591</v>
      </c>
      <c r="M11350" t="s">
        <v>30592</v>
      </c>
      <c r="N11350">
        <v>0.70277777699999999</v>
      </c>
      <c r="O11350">
        <v>0</v>
      </c>
      <c r="P11350">
        <v>10</v>
      </c>
      <c r="Q11350">
        <v>0</v>
      </c>
      <c r="R11350">
        <v>0</v>
      </c>
      <c r="S11350">
        <v>0</v>
      </c>
      <c r="T11350">
        <v>1</v>
      </c>
      <c r="U11350">
        <v>0</v>
      </c>
      <c r="V11350">
        <v>0</v>
      </c>
      <c r="W11350">
        <v>0</v>
      </c>
      <c r="X11350">
        <v>1.2210246131469451</v>
      </c>
      <c r="Y11350">
        <v>0</v>
      </c>
      <c r="Z11350">
        <v>0</v>
      </c>
      <c r="AA11350">
        <v>0</v>
      </c>
      <c r="AB11350">
        <v>0.21821424399026668</v>
      </c>
      <c r="AC11350">
        <v>0</v>
      </c>
      <c r="AD11350">
        <v>0</v>
      </c>
      <c r="AE11350">
        <v>1.4392388571372119</v>
      </c>
    </row>
    <row r="11351" spans="1:31" x14ac:dyDescent="0.3">
      <c r="A11351">
        <v>2708822</v>
      </c>
      <c r="B11351">
        <v>1</v>
      </c>
      <c r="C11351" t="s">
        <v>80</v>
      </c>
      <c r="D11351" t="s">
        <v>110</v>
      </c>
      <c r="E11351" t="s">
        <v>173</v>
      </c>
      <c r="F11351" t="s">
        <v>30593</v>
      </c>
      <c r="G11351" t="s">
        <v>1613</v>
      </c>
      <c r="H11351" t="s">
        <v>5535</v>
      </c>
      <c r="I11351" t="s">
        <v>136</v>
      </c>
      <c r="J11351" t="s">
        <v>137</v>
      </c>
      <c r="K11351" t="s">
        <v>210</v>
      </c>
      <c r="L11351" t="s">
        <v>30594</v>
      </c>
      <c r="M11351" t="s">
        <v>30595</v>
      </c>
      <c r="N11351">
        <v>0.36083333299999998</v>
      </c>
      <c r="O11351">
        <v>0</v>
      </c>
      <c r="P11351">
        <v>28657</v>
      </c>
      <c r="Q11351">
        <v>0</v>
      </c>
      <c r="R11351">
        <v>0</v>
      </c>
      <c r="S11351">
        <v>25</v>
      </c>
      <c r="T11351">
        <v>2832</v>
      </c>
      <c r="U11351">
        <v>3</v>
      </c>
      <c r="V11351">
        <v>3</v>
      </c>
      <c r="W11351">
        <v>0</v>
      </c>
      <c r="X11351">
        <v>1875.0348622210111</v>
      </c>
      <c r="Y11351">
        <v>0</v>
      </c>
      <c r="Z11351">
        <v>0</v>
      </c>
      <c r="AA11351">
        <v>214.27842082822659</v>
      </c>
      <c r="AB11351">
        <v>570.8291781580067</v>
      </c>
      <c r="AC11351">
        <v>58.959567207997488</v>
      </c>
      <c r="AD11351">
        <v>5.4233301663957914</v>
      </c>
      <c r="AE11351">
        <v>2724.5253585816376</v>
      </c>
    </row>
    <row r="11352" spans="1:31" x14ac:dyDescent="0.3">
      <c r="A11352">
        <v>2709555</v>
      </c>
      <c r="B11352">
        <v>1</v>
      </c>
      <c r="C11352" t="s">
        <v>81</v>
      </c>
      <c r="D11352" t="s">
        <v>127</v>
      </c>
      <c r="E11352" t="s">
        <v>145</v>
      </c>
      <c r="F11352" t="s">
        <v>30596</v>
      </c>
      <c r="G11352" t="s">
        <v>181</v>
      </c>
      <c r="H11352" t="s">
        <v>135</v>
      </c>
      <c r="I11352" t="s">
        <v>136</v>
      </c>
      <c r="J11352" t="s">
        <v>137</v>
      </c>
      <c r="K11352" t="s">
        <v>138</v>
      </c>
      <c r="L11352" t="s">
        <v>30597</v>
      </c>
      <c r="M11352" t="s">
        <v>30598</v>
      </c>
      <c r="N11352">
        <v>2.1063888880000001</v>
      </c>
      <c r="O11352">
        <v>0</v>
      </c>
      <c r="P11352">
        <v>0</v>
      </c>
      <c r="Q11352">
        <v>0</v>
      </c>
      <c r="R11352">
        <v>0</v>
      </c>
      <c r="S11352">
        <v>0</v>
      </c>
      <c r="T11352">
        <v>1</v>
      </c>
      <c r="U11352">
        <v>0</v>
      </c>
      <c r="V11352">
        <v>0</v>
      </c>
      <c r="W11352">
        <v>0</v>
      </c>
      <c r="X11352">
        <v>0</v>
      </c>
      <c r="Y11352">
        <v>0</v>
      </c>
      <c r="Z11352">
        <v>0</v>
      </c>
      <c r="AA11352">
        <v>0</v>
      </c>
      <c r="AB11352">
        <v>0</v>
      </c>
      <c r="AC11352">
        <v>0</v>
      </c>
      <c r="AD11352">
        <v>0</v>
      </c>
      <c r="AE11352">
        <v>0</v>
      </c>
    </row>
    <row r="11353" spans="1:31" x14ac:dyDescent="0.3">
      <c r="A11353">
        <v>2709057</v>
      </c>
      <c r="B11353">
        <v>1</v>
      </c>
      <c r="C11353" t="s">
        <v>80</v>
      </c>
      <c r="D11353" t="s">
        <v>95</v>
      </c>
      <c r="E11353" t="s">
        <v>173</v>
      </c>
      <c r="F11353" t="s">
        <v>30599</v>
      </c>
      <c r="G11353" t="s">
        <v>209</v>
      </c>
      <c r="H11353" t="s">
        <v>153</v>
      </c>
      <c r="I11353" t="s">
        <v>136</v>
      </c>
      <c r="J11353" t="s">
        <v>137</v>
      </c>
      <c r="K11353" t="s">
        <v>210</v>
      </c>
      <c r="L11353" t="s">
        <v>30600</v>
      </c>
      <c r="M11353" t="s">
        <v>30601</v>
      </c>
      <c r="N11353">
        <v>3.4997222219999999</v>
      </c>
      <c r="O11353">
        <v>0</v>
      </c>
      <c r="P11353">
        <v>1</v>
      </c>
      <c r="Q11353">
        <v>0</v>
      </c>
      <c r="R11353">
        <v>0</v>
      </c>
      <c r="S11353">
        <v>0</v>
      </c>
      <c r="T11353">
        <v>0</v>
      </c>
      <c r="U11353">
        <v>1</v>
      </c>
      <c r="V11353">
        <v>0</v>
      </c>
      <c r="W11353">
        <v>0</v>
      </c>
      <c r="X11353">
        <v>0.46489118741894997</v>
      </c>
      <c r="Y11353">
        <v>0</v>
      </c>
      <c r="Z11353">
        <v>0</v>
      </c>
      <c r="AA11353">
        <v>0</v>
      </c>
      <c r="AB11353">
        <v>0</v>
      </c>
      <c r="AC11353">
        <v>204.514600768126</v>
      </c>
      <c r="AD11353">
        <v>0</v>
      </c>
      <c r="AE11353">
        <v>204.97949195554494</v>
      </c>
    </row>
    <row r="11354" spans="1:31" x14ac:dyDescent="0.3">
      <c r="A11354">
        <v>2709532</v>
      </c>
      <c r="B11354">
        <v>1</v>
      </c>
      <c r="C11354" t="s">
        <v>81</v>
      </c>
      <c r="D11354" t="s">
        <v>112</v>
      </c>
      <c r="E11354" t="s">
        <v>161</v>
      </c>
      <c r="F11354" t="s">
        <v>2177</v>
      </c>
      <c r="G11354" t="s">
        <v>163</v>
      </c>
      <c r="H11354" t="s">
        <v>135</v>
      </c>
      <c r="I11354" t="s">
        <v>136</v>
      </c>
      <c r="J11354" t="s">
        <v>137</v>
      </c>
      <c r="K11354" t="s">
        <v>138</v>
      </c>
      <c r="L11354" t="s">
        <v>30602</v>
      </c>
      <c r="M11354" t="s">
        <v>30603</v>
      </c>
      <c r="N11354">
        <v>4.0975000000000001</v>
      </c>
      <c r="O11354">
        <v>0</v>
      </c>
      <c r="P11354">
        <v>9</v>
      </c>
      <c r="Q11354">
        <v>0</v>
      </c>
      <c r="R11354">
        <v>0</v>
      </c>
      <c r="S11354">
        <v>0</v>
      </c>
      <c r="T11354">
        <v>0</v>
      </c>
      <c r="U11354">
        <v>0</v>
      </c>
      <c r="V11354">
        <v>0</v>
      </c>
      <c r="W11354">
        <v>0</v>
      </c>
      <c r="X11354">
        <v>4.6844627570277604</v>
      </c>
      <c r="Y11354">
        <v>0</v>
      </c>
      <c r="Z11354">
        <v>0</v>
      </c>
      <c r="AA11354">
        <v>0</v>
      </c>
      <c r="AB11354">
        <v>0</v>
      </c>
      <c r="AC11354">
        <v>0</v>
      </c>
      <c r="AD11354">
        <v>0</v>
      </c>
      <c r="AE11354">
        <v>4.6844627570277604</v>
      </c>
    </row>
    <row r="11355" spans="1:31" x14ac:dyDescent="0.3">
      <c r="A11355">
        <v>2708991</v>
      </c>
      <c r="B11355">
        <v>1</v>
      </c>
      <c r="C11355" t="s">
        <v>81</v>
      </c>
      <c r="D11355" t="s">
        <v>118</v>
      </c>
      <c r="E11355" t="s">
        <v>145</v>
      </c>
      <c r="F11355" t="s">
        <v>30604</v>
      </c>
      <c r="G11355" t="s">
        <v>230</v>
      </c>
      <c r="H11355" t="s">
        <v>135</v>
      </c>
      <c r="I11355" t="s">
        <v>136</v>
      </c>
      <c r="J11355" t="s">
        <v>137</v>
      </c>
      <c r="K11355" t="s">
        <v>138</v>
      </c>
      <c r="L11355" t="s">
        <v>30605</v>
      </c>
      <c r="M11355" t="s">
        <v>30606</v>
      </c>
      <c r="N11355">
        <v>5.9325000000000001</v>
      </c>
      <c r="O11355">
        <v>0</v>
      </c>
      <c r="P11355">
        <v>1</v>
      </c>
      <c r="Q11355">
        <v>0</v>
      </c>
      <c r="R11355">
        <v>0</v>
      </c>
      <c r="S11355">
        <v>0</v>
      </c>
      <c r="T11355">
        <v>0</v>
      </c>
      <c r="U11355">
        <v>0</v>
      </c>
      <c r="V11355">
        <v>0</v>
      </c>
      <c r="W11355">
        <v>0</v>
      </c>
      <c r="X11355">
        <v>0.82196755921067344</v>
      </c>
      <c r="Y11355">
        <v>0</v>
      </c>
      <c r="Z11355">
        <v>0</v>
      </c>
      <c r="AA11355">
        <v>0</v>
      </c>
      <c r="AB11355">
        <v>0</v>
      </c>
      <c r="AC11355">
        <v>0</v>
      </c>
      <c r="AD11355">
        <v>0</v>
      </c>
      <c r="AE11355">
        <v>0.82196755921067344</v>
      </c>
    </row>
    <row r="11356" spans="1:31" x14ac:dyDescent="0.3">
      <c r="A11356">
        <v>2708865</v>
      </c>
      <c r="B11356">
        <v>1</v>
      </c>
      <c r="C11356" t="s">
        <v>80</v>
      </c>
      <c r="D11356" t="s">
        <v>100</v>
      </c>
      <c r="E11356" t="s">
        <v>161</v>
      </c>
      <c r="F11356" t="s">
        <v>30607</v>
      </c>
      <c r="G11356" t="s">
        <v>163</v>
      </c>
      <c r="H11356" t="s">
        <v>135</v>
      </c>
      <c r="I11356" t="s">
        <v>136</v>
      </c>
      <c r="J11356" t="s">
        <v>137</v>
      </c>
      <c r="K11356" t="s">
        <v>138</v>
      </c>
      <c r="L11356" t="s">
        <v>30608</v>
      </c>
      <c r="M11356" t="s">
        <v>30609</v>
      </c>
      <c r="N11356">
        <v>3.9963888879999998</v>
      </c>
      <c r="O11356">
        <v>0</v>
      </c>
      <c r="P11356">
        <v>23</v>
      </c>
      <c r="Q11356">
        <v>0</v>
      </c>
      <c r="R11356">
        <v>5</v>
      </c>
      <c r="S11356">
        <v>0</v>
      </c>
      <c r="T11356">
        <v>6</v>
      </c>
      <c r="U11356">
        <v>0</v>
      </c>
      <c r="V11356">
        <v>0</v>
      </c>
      <c r="W11356">
        <v>0</v>
      </c>
      <c r="X11356">
        <v>37.980029973718658</v>
      </c>
      <c r="Y11356">
        <v>0</v>
      </c>
      <c r="Z11356">
        <v>14.567359985828102</v>
      </c>
      <c r="AA11356">
        <v>0</v>
      </c>
      <c r="AB11356">
        <v>20.110018197511128</v>
      </c>
      <c r="AC11356">
        <v>0</v>
      </c>
      <c r="AD11356">
        <v>0</v>
      </c>
      <c r="AE11356">
        <v>72.657408157057887</v>
      </c>
    </row>
    <row r="11357" spans="1:31" x14ac:dyDescent="0.3">
      <c r="A11357">
        <v>2709469</v>
      </c>
      <c r="B11357">
        <v>1</v>
      </c>
      <c r="C11357" t="s">
        <v>81</v>
      </c>
      <c r="D11357" t="s">
        <v>122</v>
      </c>
      <c r="E11357" t="s">
        <v>156</v>
      </c>
      <c r="F11357" t="s">
        <v>30610</v>
      </c>
      <c r="G11357" t="s">
        <v>152</v>
      </c>
      <c r="H11357" t="s">
        <v>153</v>
      </c>
      <c r="I11357" t="s">
        <v>136</v>
      </c>
      <c r="J11357" t="s">
        <v>137</v>
      </c>
      <c r="K11357" t="s">
        <v>138</v>
      </c>
      <c r="L11357" t="s">
        <v>30611</v>
      </c>
      <c r="M11357" t="s">
        <v>30612</v>
      </c>
      <c r="N11357">
        <v>6.3888888000000005E-2</v>
      </c>
      <c r="O11357">
        <v>0</v>
      </c>
      <c r="P11357">
        <v>128</v>
      </c>
      <c r="Q11357">
        <v>0</v>
      </c>
      <c r="R11357">
        <v>6</v>
      </c>
      <c r="S11357">
        <v>0</v>
      </c>
      <c r="T11357">
        <v>12</v>
      </c>
      <c r="U11357">
        <v>0</v>
      </c>
      <c r="V11357">
        <v>0</v>
      </c>
      <c r="W11357">
        <v>0</v>
      </c>
      <c r="X11357">
        <v>0.94969539808549952</v>
      </c>
      <c r="Y11357">
        <v>0</v>
      </c>
      <c r="Z11357">
        <v>4.2608289342666666E-2</v>
      </c>
      <c r="AA11357">
        <v>0</v>
      </c>
      <c r="AB11357">
        <v>0.37885963493183339</v>
      </c>
      <c r="AC11357">
        <v>0</v>
      </c>
      <c r="AD11357">
        <v>0</v>
      </c>
      <c r="AE11357">
        <v>1.3711633223599997</v>
      </c>
    </row>
    <row r="11358" spans="1:31" x14ac:dyDescent="0.3">
      <c r="A11358">
        <v>2709718</v>
      </c>
      <c r="B11358">
        <v>1</v>
      </c>
      <c r="C11358" t="s">
        <v>80</v>
      </c>
      <c r="D11358" t="s">
        <v>92</v>
      </c>
      <c r="E11358" t="s">
        <v>200</v>
      </c>
      <c r="F11358" t="s">
        <v>30613</v>
      </c>
      <c r="G11358" t="s">
        <v>409</v>
      </c>
      <c r="H11358" t="s">
        <v>135</v>
      </c>
      <c r="I11358" t="s">
        <v>136</v>
      </c>
      <c r="J11358" t="s">
        <v>137</v>
      </c>
      <c r="K11358" t="s">
        <v>138</v>
      </c>
      <c r="L11358" t="s">
        <v>30614</v>
      </c>
      <c r="M11358" t="s">
        <v>30615</v>
      </c>
      <c r="N11358">
        <v>3.4930555550000002</v>
      </c>
      <c r="O11358">
        <v>0</v>
      </c>
      <c r="P11358">
        <v>48</v>
      </c>
      <c r="Q11358">
        <v>0</v>
      </c>
      <c r="R11358">
        <v>0</v>
      </c>
      <c r="S11358">
        <v>0</v>
      </c>
      <c r="T11358">
        <v>0</v>
      </c>
      <c r="U11358">
        <v>0</v>
      </c>
      <c r="V11358">
        <v>0</v>
      </c>
      <c r="W11358">
        <v>0</v>
      </c>
      <c r="X11358">
        <v>54.358580322651164</v>
      </c>
      <c r="Y11358">
        <v>0</v>
      </c>
      <c r="Z11358">
        <v>0</v>
      </c>
      <c r="AA11358">
        <v>0</v>
      </c>
      <c r="AB11358">
        <v>0</v>
      </c>
      <c r="AC11358">
        <v>0</v>
      </c>
      <c r="AD11358">
        <v>0</v>
      </c>
      <c r="AE11358">
        <v>54.358580322651164</v>
      </c>
    </row>
    <row r="11359" spans="1:31" x14ac:dyDescent="0.3">
      <c r="A11359">
        <v>2709575</v>
      </c>
      <c r="B11359">
        <v>1</v>
      </c>
      <c r="C11359" t="s">
        <v>80</v>
      </c>
      <c r="D11359" t="s">
        <v>98</v>
      </c>
      <c r="E11359" t="s">
        <v>161</v>
      </c>
      <c r="F11359" t="s">
        <v>30616</v>
      </c>
      <c r="G11359" t="s">
        <v>409</v>
      </c>
      <c r="H11359" t="s">
        <v>135</v>
      </c>
      <c r="I11359" t="s">
        <v>136</v>
      </c>
      <c r="J11359" t="s">
        <v>137</v>
      </c>
      <c r="K11359" t="s">
        <v>138</v>
      </c>
      <c r="L11359" t="s">
        <v>30617</v>
      </c>
      <c r="M11359" t="s">
        <v>30618</v>
      </c>
      <c r="N11359">
        <v>1.288333333</v>
      </c>
      <c r="O11359">
        <v>0</v>
      </c>
      <c r="P11359">
        <v>3</v>
      </c>
      <c r="Q11359">
        <v>0</v>
      </c>
      <c r="R11359">
        <v>7</v>
      </c>
      <c r="S11359">
        <v>0</v>
      </c>
      <c r="T11359">
        <v>3</v>
      </c>
      <c r="U11359">
        <v>0</v>
      </c>
      <c r="V11359">
        <v>0</v>
      </c>
      <c r="W11359">
        <v>0</v>
      </c>
      <c r="X11359">
        <v>0.38524334851945002</v>
      </c>
      <c r="Y11359">
        <v>0</v>
      </c>
      <c r="Z11359">
        <v>6.6376775954064007</v>
      </c>
      <c r="AA11359">
        <v>0</v>
      </c>
      <c r="AB11359">
        <v>3.5114265545956895</v>
      </c>
      <c r="AC11359">
        <v>0</v>
      </c>
      <c r="AD11359">
        <v>0</v>
      </c>
      <c r="AE11359">
        <v>10.534347498521541</v>
      </c>
    </row>
    <row r="11360" spans="1:31" x14ac:dyDescent="0.3">
      <c r="A11360">
        <v>2709114</v>
      </c>
      <c r="B11360">
        <v>1</v>
      </c>
      <c r="C11360" t="s">
        <v>80</v>
      </c>
      <c r="D11360" t="s">
        <v>105</v>
      </c>
      <c r="E11360" t="s">
        <v>145</v>
      </c>
      <c r="F11360" t="s">
        <v>8974</v>
      </c>
      <c r="G11360" t="s">
        <v>181</v>
      </c>
      <c r="H11360" t="s">
        <v>135</v>
      </c>
      <c r="I11360" t="s">
        <v>136</v>
      </c>
      <c r="J11360" t="s">
        <v>137</v>
      </c>
      <c r="K11360" t="s">
        <v>138</v>
      </c>
      <c r="L11360" t="s">
        <v>30619</v>
      </c>
      <c r="M11360" t="s">
        <v>30620</v>
      </c>
      <c r="N11360">
        <v>1.031111111</v>
      </c>
      <c r="O11360">
        <v>0</v>
      </c>
      <c r="P11360">
        <v>3</v>
      </c>
      <c r="Q11360">
        <v>0</v>
      </c>
      <c r="R11360">
        <v>0</v>
      </c>
      <c r="S11360">
        <v>0</v>
      </c>
      <c r="T11360">
        <v>0</v>
      </c>
      <c r="U11360">
        <v>0</v>
      </c>
      <c r="V11360">
        <v>0</v>
      </c>
      <c r="W11360">
        <v>0</v>
      </c>
      <c r="X11360">
        <v>0.58020475554740181</v>
      </c>
      <c r="Y11360">
        <v>0</v>
      </c>
      <c r="Z11360">
        <v>0</v>
      </c>
      <c r="AA11360">
        <v>0</v>
      </c>
      <c r="AB11360">
        <v>0</v>
      </c>
      <c r="AC11360">
        <v>0</v>
      </c>
      <c r="AD11360">
        <v>0</v>
      </c>
      <c r="AE11360">
        <v>0.58020475554740181</v>
      </c>
    </row>
    <row r="11361" spans="1:31" x14ac:dyDescent="0.3">
      <c r="A11361">
        <v>2709363</v>
      </c>
      <c r="B11361">
        <v>1</v>
      </c>
      <c r="C11361" t="s">
        <v>81</v>
      </c>
      <c r="D11361" t="s">
        <v>120</v>
      </c>
      <c r="E11361" t="s">
        <v>132</v>
      </c>
      <c r="F11361" t="s">
        <v>30621</v>
      </c>
      <c r="G11361" t="s">
        <v>134</v>
      </c>
      <c r="H11361" t="s">
        <v>135</v>
      </c>
      <c r="I11361" t="s">
        <v>136</v>
      </c>
      <c r="J11361" t="s">
        <v>137</v>
      </c>
      <c r="K11361" t="s">
        <v>138</v>
      </c>
      <c r="L11361" t="s">
        <v>30622</v>
      </c>
      <c r="M11361" t="s">
        <v>30623</v>
      </c>
      <c r="N11361">
        <v>4.0558333329999998</v>
      </c>
      <c r="O11361">
        <v>0</v>
      </c>
      <c r="P11361">
        <v>119</v>
      </c>
      <c r="Q11361">
        <v>0</v>
      </c>
      <c r="R11361">
        <v>7</v>
      </c>
      <c r="S11361">
        <v>0</v>
      </c>
      <c r="T11361">
        <v>10</v>
      </c>
      <c r="U11361">
        <v>0</v>
      </c>
      <c r="V11361">
        <v>0</v>
      </c>
      <c r="W11361">
        <v>0</v>
      </c>
      <c r="X11361">
        <v>62.925936944546528</v>
      </c>
      <c r="Y11361">
        <v>0</v>
      </c>
      <c r="Z11361">
        <v>6.7342929065398787</v>
      </c>
      <c r="AA11361">
        <v>0</v>
      </c>
      <c r="AB11361">
        <v>6.0746453095995747</v>
      </c>
      <c r="AC11361">
        <v>0</v>
      </c>
      <c r="AD11361">
        <v>0</v>
      </c>
      <c r="AE11361">
        <v>75.734875160685988</v>
      </c>
    </row>
    <row r="11362" spans="1:31" x14ac:dyDescent="0.3">
      <c r="A11362">
        <v>2709326</v>
      </c>
      <c r="B11362">
        <v>1</v>
      </c>
      <c r="C11362" t="s">
        <v>80</v>
      </c>
      <c r="D11362" t="s">
        <v>104</v>
      </c>
      <c r="E11362" t="s">
        <v>173</v>
      </c>
      <c r="F11362" t="s">
        <v>30624</v>
      </c>
      <c r="G11362" t="s">
        <v>152</v>
      </c>
      <c r="H11362" t="s">
        <v>153</v>
      </c>
      <c r="I11362" t="s">
        <v>136</v>
      </c>
      <c r="J11362" t="s">
        <v>137</v>
      </c>
      <c r="K11362" t="s">
        <v>138</v>
      </c>
      <c r="L11362" t="s">
        <v>30625</v>
      </c>
      <c r="M11362" t="s">
        <v>30626</v>
      </c>
      <c r="N11362">
        <v>0.104722222</v>
      </c>
      <c r="O11362">
        <v>20</v>
      </c>
      <c r="P11362">
        <v>3668</v>
      </c>
      <c r="Q11362">
        <v>65</v>
      </c>
      <c r="R11362">
        <v>51</v>
      </c>
      <c r="S11362">
        <v>109</v>
      </c>
      <c r="T11362">
        <v>345</v>
      </c>
      <c r="U11362">
        <v>24</v>
      </c>
      <c r="V11362">
        <v>0</v>
      </c>
      <c r="W11362">
        <v>0.40407903313123339</v>
      </c>
      <c r="X11362">
        <v>71.569989254309618</v>
      </c>
      <c r="Y11362">
        <v>13.293616200576505</v>
      </c>
      <c r="Z11362">
        <v>0.71259230985480837</v>
      </c>
      <c r="AA11362">
        <v>129.18566511677088</v>
      </c>
      <c r="AB11362">
        <v>16.71638355808987</v>
      </c>
      <c r="AC11362">
        <v>111.17769880074486</v>
      </c>
      <c r="AD11362">
        <v>0</v>
      </c>
      <c r="AE11362">
        <v>343.06002427347778</v>
      </c>
    </row>
    <row r="11363" spans="1:31" x14ac:dyDescent="0.3">
      <c r="A11363">
        <v>2709661</v>
      </c>
      <c r="B11363">
        <v>1</v>
      </c>
      <c r="C11363" t="s">
        <v>81</v>
      </c>
      <c r="D11363" t="s">
        <v>123</v>
      </c>
      <c r="E11363" t="s">
        <v>156</v>
      </c>
      <c r="F11363" t="s">
        <v>30627</v>
      </c>
      <c r="G11363" t="s">
        <v>152</v>
      </c>
      <c r="H11363" t="s">
        <v>153</v>
      </c>
      <c r="I11363" t="s">
        <v>136</v>
      </c>
      <c r="J11363" t="s">
        <v>137</v>
      </c>
      <c r="K11363" t="s">
        <v>138</v>
      </c>
      <c r="L11363" t="s">
        <v>30628</v>
      </c>
      <c r="M11363" t="s">
        <v>30629</v>
      </c>
      <c r="N11363">
        <v>0.15</v>
      </c>
      <c r="O11363">
        <v>0</v>
      </c>
      <c r="P11363">
        <v>2425</v>
      </c>
      <c r="Q11363">
        <v>0</v>
      </c>
      <c r="R11363">
        <v>9</v>
      </c>
      <c r="S11363">
        <v>5</v>
      </c>
      <c r="T11363">
        <v>154</v>
      </c>
      <c r="U11363">
        <v>2</v>
      </c>
      <c r="V11363">
        <v>0</v>
      </c>
      <c r="W11363">
        <v>0</v>
      </c>
      <c r="X11363">
        <v>79.038591056006524</v>
      </c>
      <c r="Y11363">
        <v>0</v>
      </c>
      <c r="Z11363">
        <v>5.81045725476E-2</v>
      </c>
      <c r="AA11363">
        <v>22.794428699702099</v>
      </c>
      <c r="AB11363">
        <v>15.486131676208961</v>
      </c>
      <c r="AC11363">
        <v>4.2204971912318996</v>
      </c>
      <c r="AD11363">
        <v>0</v>
      </c>
      <c r="AE11363">
        <v>121.59775319569708</v>
      </c>
    </row>
    <row r="11364" spans="1:31" x14ac:dyDescent="0.3">
      <c r="A11364">
        <v>2708928</v>
      </c>
      <c r="B11364">
        <v>1</v>
      </c>
      <c r="C11364" t="s">
        <v>81</v>
      </c>
      <c r="D11364" t="s">
        <v>126</v>
      </c>
      <c r="E11364" t="s">
        <v>161</v>
      </c>
      <c r="F11364" t="s">
        <v>30630</v>
      </c>
      <c r="G11364" t="s">
        <v>163</v>
      </c>
      <c r="H11364" t="s">
        <v>135</v>
      </c>
      <c r="I11364" t="s">
        <v>136</v>
      </c>
      <c r="J11364" t="s">
        <v>137</v>
      </c>
      <c r="K11364" t="s">
        <v>138</v>
      </c>
      <c r="L11364" t="s">
        <v>30631</v>
      </c>
      <c r="M11364" t="s">
        <v>30632</v>
      </c>
      <c r="N11364">
        <v>1.873611111</v>
      </c>
      <c r="O11364">
        <v>0</v>
      </c>
      <c r="P11364">
        <v>15</v>
      </c>
      <c r="Q11364">
        <v>0</v>
      </c>
      <c r="R11364">
        <v>0</v>
      </c>
      <c r="S11364">
        <v>0</v>
      </c>
      <c r="T11364">
        <v>0</v>
      </c>
      <c r="U11364">
        <v>0</v>
      </c>
      <c r="V11364">
        <v>0</v>
      </c>
      <c r="W11364">
        <v>0</v>
      </c>
      <c r="X11364">
        <v>2.9468898646656001</v>
      </c>
      <c r="Y11364">
        <v>0</v>
      </c>
      <c r="Z11364">
        <v>0</v>
      </c>
      <c r="AA11364">
        <v>0</v>
      </c>
      <c r="AB11364">
        <v>0</v>
      </c>
      <c r="AC11364">
        <v>0</v>
      </c>
      <c r="AD11364">
        <v>0</v>
      </c>
      <c r="AE11364">
        <v>2.9468898646656001</v>
      </c>
    </row>
    <row r="11365" spans="1:31" x14ac:dyDescent="0.3">
      <c r="A11365">
        <v>2708828</v>
      </c>
      <c r="B11365">
        <v>1</v>
      </c>
      <c r="C11365" t="s">
        <v>81</v>
      </c>
      <c r="D11365" t="s">
        <v>118</v>
      </c>
      <c r="E11365" t="s">
        <v>156</v>
      </c>
      <c r="F11365" t="s">
        <v>30633</v>
      </c>
      <c r="G11365" t="s">
        <v>185</v>
      </c>
      <c r="H11365" t="s">
        <v>153</v>
      </c>
      <c r="I11365" t="s">
        <v>136</v>
      </c>
      <c r="J11365" t="s">
        <v>137</v>
      </c>
      <c r="K11365" t="s">
        <v>138</v>
      </c>
      <c r="L11365" t="s">
        <v>30634</v>
      </c>
      <c r="M11365" t="s">
        <v>30560</v>
      </c>
      <c r="N11365">
        <v>4.4911111110000004</v>
      </c>
      <c r="O11365">
        <v>0</v>
      </c>
      <c r="P11365">
        <v>142</v>
      </c>
      <c r="Q11365">
        <v>0</v>
      </c>
      <c r="R11365">
        <v>15</v>
      </c>
      <c r="S11365">
        <v>0</v>
      </c>
      <c r="T11365">
        <v>25</v>
      </c>
      <c r="U11365">
        <v>0</v>
      </c>
      <c r="V11365">
        <v>0</v>
      </c>
      <c r="W11365">
        <v>0</v>
      </c>
      <c r="X11365">
        <v>115.52323616484314</v>
      </c>
      <c r="Y11365">
        <v>0</v>
      </c>
      <c r="Z11365">
        <v>38.780510492084936</v>
      </c>
      <c r="AA11365">
        <v>0</v>
      </c>
      <c r="AB11365">
        <v>22.430524493428326</v>
      </c>
      <c r="AC11365">
        <v>0</v>
      </c>
      <c r="AD11365">
        <v>0</v>
      </c>
      <c r="AE11365">
        <v>176.73427115035639</v>
      </c>
    </row>
    <row r="11366" spans="1:31" x14ac:dyDescent="0.3">
      <c r="A11366">
        <v>2709143</v>
      </c>
      <c r="B11366">
        <v>1</v>
      </c>
      <c r="C11366" t="s">
        <v>80</v>
      </c>
      <c r="D11366" t="s">
        <v>100</v>
      </c>
      <c r="E11366" t="s">
        <v>161</v>
      </c>
      <c r="F11366" t="s">
        <v>30635</v>
      </c>
      <c r="G11366" t="s">
        <v>163</v>
      </c>
      <c r="H11366" t="s">
        <v>135</v>
      </c>
      <c r="I11366" t="s">
        <v>136</v>
      </c>
      <c r="J11366" t="s">
        <v>137</v>
      </c>
      <c r="K11366" t="s">
        <v>138</v>
      </c>
      <c r="L11366" t="s">
        <v>30636</v>
      </c>
      <c r="M11366" t="s">
        <v>30637</v>
      </c>
      <c r="N11366">
        <v>4.8136111110000002</v>
      </c>
      <c r="O11366">
        <v>0</v>
      </c>
      <c r="P11366">
        <v>7</v>
      </c>
      <c r="Q11366">
        <v>0</v>
      </c>
      <c r="R11366">
        <v>10</v>
      </c>
      <c r="S11366">
        <v>0</v>
      </c>
      <c r="T11366">
        <v>1</v>
      </c>
      <c r="U11366">
        <v>0</v>
      </c>
      <c r="V11366">
        <v>0</v>
      </c>
      <c r="W11366">
        <v>0</v>
      </c>
      <c r="X11366">
        <v>5.018341537419948</v>
      </c>
      <c r="Y11366">
        <v>0</v>
      </c>
      <c r="Z11366">
        <v>15.232502775444907</v>
      </c>
      <c r="AA11366">
        <v>0</v>
      </c>
      <c r="AB11366">
        <v>0.43328356024155001</v>
      </c>
      <c r="AC11366">
        <v>0</v>
      </c>
      <c r="AD11366">
        <v>0</v>
      </c>
      <c r="AE11366">
        <v>20.684127873106405</v>
      </c>
    </row>
    <row r="11367" spans="1:31" x14ac:dyDescent="0.3">
      <c r="A11367">
        <v>2708788</v>
      </c>
      <c r="B11367">
        <v>1</v>
      </c>
      <c r="C11367" t="s">
        <v>81</v>
      </c>
      <c r="D11367" t="s">
        <v>126</v>
      </c>
      <c r="E11367" t="s">
        <v>156</v>
      </c>
      <c r="F11367" t="s">
        <v>30638</v>
      </c>
      <c r="G11367" t="s">
        <v>152</v>
      </c>
      <c r="H11367" t="s">
        <v>153</v>
      </c>
      <c r="I11367" t="s">
        <v>136</v>
      </c>
      <c r="J11367" t="s">
        <v>137</v>
      </c>
      <c r="K11367" t="s">
        <v>138</v>
      </c>
      <c r="L11367" t="s">
        <v>30639</v>
      </c>
      <c r="M11367" t="s">
        <v>30640</v>
      </c>
      <c r="N11367">
        <v>1.5852777769999999</v>
      </c>
      <c r="O11367">
        <v>0</v>
      </c>
      <c r="P11367">
        <v>1417</v>
      </c>
      <c r="Q11367">
        <v>15</v>
      </c>
      <c r="R11367">
        <v>123</v>
      </c>
      <c r="S11367">
        <v>3</v>
      </c>
      <c r="T11367">
        <v>307</v>
      </c>
      <c r="U11367">
        <v>0</v>
      </c>
      <c r="V11367">
        <v>1</v>
      </c>
      <c r="W11367">
        <v>0</v>
      </c>
      <c r="X11367">
        <v>317.07194861485107</v>
      </c>
      <c r="Y11367">
        <v>23.320418587519629</v>
      </c>
      <c r="Z11367">
        <v>35.556220457826697</v>
      </c>
      <c r="AA11367">
        <v>10.591327899799632</v>
      </c>
      <c r="AB11367">
        <v>150.42412350410021</v>
      </c>
      <c r="AC11367">
        <v>0</v>
      </c>
      <c r="AD11367">
        <v>0.22811431746976002</v>
      </c>
      <c r="AE11367">
        <v>537.19215338156698</v>
      </c>
    </row>
    <row r="11368" spans="1:31" x14ac:dyDescent="0.3">
      <c r="A11368">
        <v>2709521</v>
      </c>
      <c r="B11368">
        <v>1</v>
      </c>
      <c r="C11368" t="s">
        <v>80</v>
      </c>
      <c r="D11368" t="s">
        <v>103</v>
      </c>
      <c r="E11368" t="s">
        <v>156</v>
      </c>
      <c r="F11368" t="s">
        <v>30641</v>
      </c>
      <c r="G11368" t="s">
        <v>185</v>
      </c>
      <c r="H11368" t="s">
        <v>153</v>
      </c>
      <c r="I11368" t="s">
        <v>136</v>
      </c>
      <c r="J11368" t="s">
        <v>137</v>
      </c>
      <c r="K11368" t="s">
        <v>138</v>
      </c>
      <c r="L11368" t="s">
        <v>30642</v>
      </c>
      <c r="M11368" t="s">
        <v>30643</v>
      </c>
      <c r="N11368">
        <v>3.716111111</v>
      </c>
      <c r="O11368">
        <v>0</v>
      </c>
      <c r="P11368">
        <v>35</v>
      </c>
      <c r="Q11368">
        <v>0</v>
      </c>
      <c r="R11368">
        <v>34</v>
      </c>
      <c r="S11368">
        <v>0</v>
      </c>
      <c r="T11368">
        <v>20</v>
      </c>
      <c r="U11368">
        <v>0</v>
      </c>
      <c r="V11368">
        <v>0</v>
      </c>
      <c r="W11368">
        <v>0</v>
      </c>
      <c r="X11368">
        <v>32.194522060427687</v>
      </c>
      <c r="Y11368">
        <v>0</v>
      </c>
      <c r="Z11368">
        <v>6.6503096213953752</v>
      </c>
      <c r="AA11368">
        <v>0</v>
      </c>
      <c r="AB11368">
        <v>12.594993520022594</v>
      </c>
      <c r="AC11368">
        <v>0</v>
      </c>
      <c r="AD11368">
        <v>0</v>
      </c>
      <c r="AE11368">
        <v>51.43982520184565</v>
      </c>
    </row>
    <row r="11369" spans="1:31" x14ac:dyDescent="0.3">
      <c r="A11369">
        <v>2709189</v>
      </c>
      <c r="B11369">
        <v>1</v>
      </c>
      <c r="C11369" t="s">
        <v>80</v>
      </c>
      <c r="D11369" t="s">
        <v>100</v>
      </c>
      <c r="E11369" t="s">
        <v>161</v>
      </c>
      <c r="F11369" t="s">
        <v>30644</v>
      </c>
      <c r="G11369" t="s">
        <v>163</v>
      </c>
      <c r="H11369" t="s">
        <v>135</v>
      </c>
      <c r="I11369" t="s">
        <v>136</v>
      </c>
      <c r="J11369" t="s">
        <v>137</v>
      </c>
      <c r="K11369" t="s">
        <v>138</v>
      </c>
      <c r="L11369" t="s">
        <v>30645</v>
      </c>
      <c r="M11369" t="s">
        <v>30418</v>
      </c>
      <c r="N11369">
        <v>2.923333333</v>
      </c>
      <c r="O11369">
        <v>0</v>
      </c>
      <c r="P11369">
        <v>20</v>
      </c>
      <c r="Q11369">
        <v>0</v>
      </c>
      <c r="R11369">
        <v>2</v>
      </c>
      <c r="S11369">
        <v>0</v>
      </c>
      <c r="T11369">
        <v>6</v>
      </c>
      <c r="U11369">
        <v>0</v>
      </c>
      <c r="V11369">
        <v>1</v>
      </c>
      <c r="W11369">
        <v>0</v>
      </c>
      <c r="X11369">
        <v>11.61809516506467</v>
      </c>
      <c r="Y11369">
        <v>0</v>
      </c>
      <c r="Z11369">
        <v>0.91862761665266679</v>
      </c>
      <c r="AA11369">
        <v>0</v>
      </c>
      <c r="AB11369">
        <v>4.4777142840736737</v>
      </c>
      <c r="AC11369">
        <v>0</v>
      </c>
      <c r="AD11369">
        <v>6.099986831892708</v>
      </c>
      <c r="AE11369">
        <v>23.114423897683718</v>
      </c>
    </row>
    <row r="11370" spans="1:31" x14ac:dyDescent="0.3">
      <c r="A11370">
        <v>2709498</v>
      </c>
      <c r="B11370">
        <v>1</v>
      </c>
      <c r="C11370" t="s">
        <v>80</v>
      </c>
      <c r="D11370" t="s">
        <v>105</v>
      </c>
      <c r="E11370" t="s">
        <v>132</v>
      </c>
      <c r="F11370" t="s">
        <v>30646</v>
      </c>
      <c r="G11370" t="s">
        <v>134</v>
      </c>
      <c r="H11370" t="s">
        <v>135</v>
      </c>
      <c r="I11370" t="s">
        <v>136</v>
      </c>
      <c r="J11370" t="s">
        <v>137</v>
      </c>
      <c r="K11370" t="s">
        <v>138</v>
      </c>
      <c r="L11370" t="s">
        <v>30647</v>
      </c>
      <c r="M11370" t="s">
        <v>30648</v>
      </c>
      <c r="N11370">
        <v>0.71388888800000005</v>
      </c>
      <c r="O11370">
        <v>0</v>
      </c>
      <c r="P11370">
        <v>8</v>
      </c>
      <c r="Q11370">
        <v>0</v>
      </c>
      <c r="R11370">
        <v>31</v>
      </c>
      <c r="S11370">
        <v>0</v>
      </c>
      <c r="T11370">
        <v>9</v>
      </c>
      <c r="U11370">
        <v>0</v>
      </c>
      <c r="V11370">
        <v>0</v>
      </c>
      <c r="W11370">
        <v>0</v>
      </c>
      <c r="X11370">
        <v>0.7797586572659333</v>
      </c>
      <c r="Y11370">
        <v>0</v>
      </c>
      <c r="Z11370">
        <v>5.5613215869561667</v>
      </c>
      <c r="AA11370">
        <v>0</v>
      </c>
      <c r="AB11370">
        <v>1.322493660096</v>
      </c>
      <c r="AC11370">
        <v>0</v>
      </c>
      <c r="AD11370">
        <v>0</v>
      </c>
      <c r="AE11370">
        <v>7.6635739043180999</v>
      </c>
    </row>
    <row r="11371" spans="1:31" x14ac:dyDescent="0.3">
      <c r="A11371">
        <v>2709830</v>
      </c>
      <c r="B11371">
        <v>1</v>
      </c>
      <c r="C11371" t="s">
        <v>80</v>
      </c>
      <c r="D11371" t="s">
        <v>85</v>
      </c>
      <c r="E11371" t="s">
        <v>161</v>
      </c>
      <c r="F11371" t="s">
        <v>30649</v>
      </c>
      <c r="G11371" t="s">
        <v>202</v>
      </c>
      <c r="H11371" t="s">
        <v>135</v>
      </c>
      <c r="I11371" t="s">
        <v>136</v>
      </c>
      <c r="J11371" t="s">
        <v>137</v>
      </c>
      <c r="K11371" t="s">
        <v>138</v>
      </c>
      <c r="L11371" t="s">
        <v>30650</v>
      </c>
      <c r="M11371" t="s">
        <v>30651</v>
      </c>
      <c r="N11371">
        <v>1.1305555549999999</v>
      </c>
      <c r="O11371">
        <v>0</v>
      </c>
      <c r="P11371">
        <v>99</v>
      </c>
      <c r="Q11371">
        <v>0</v>
      </c>
      <c r="R11371">
        <v>0</v>
      </c>
      <c r="S11371">
        <v>0</v>
      </c>
      <c r="T11371">
        <v>25</v>
      </c>
      <c r="U11371">
        <v>0</v>
      </c>
      <c r="V11371">
        <v>0</v>
      </c>
      <c r="W11371">
        <v>0</v>
      </c>
      <c r="X11371">
        <v>20.409933026844456</v>
      </c>
      <c r="Y11371">
        <v>0</v>
      </c>
      <c r="Z11371">
        <v>0</v>
      </c>
      <c r="AA11371">
        <v>0</v>
      </c>
      <c r="AB11371">
        <v>12.778003677612796</v>
      </c>
      <c r="AC11371">
        <v>0</v>
      </c>
      <c r="AD11371">
        <v>0</v>
      </c>
      <c r="AE11371">
        <v>33.18793670445725</v>
      </c>
    </row>
    <row r="11372" spans="1:31" x14ac:dyDescent="0.3">
      <c r="A11372">
        <v>2709312</v>
      </c>
      <c r="B11372">
        <v>1</v>
      </c>
      <c r="C11372" t="s">
        <v>81</v>
      </c>
      <c r="D11372" t="s">
        <v>124</v>
      </c>
      <c r="E11372" t="s">
        <v>150</v>
      </c>
      <c r="F11372" t="s">
        <v>5558</v>
      </c>
      <c r="G11372" t="s">
        <v>152</v>
      </c>
      <c r="H11372" t="s">
        <v>153</v>
      </c>
      <c r="I11372" t="s">
        <v>136</v>
      </c>
      <c r="J11372" t="s">
        <v>137</v>
      </c>
      <c r="K11372" t="s">
        <v>138</v>
      </c>
      <c r="L11372" t="s">
        <v>30652</v>
      </c>
      <c r="M11372" t="s">
        <v>30653</v>
      </c>
      <c r="N11372">
        <v>0.516666666</v>
      </c>
      <c r="O11372">
        <v>2</v>
      </c>
      <c r="P11372">
        <v>184</v>
      </c>
      <c r="Q11372">
        <v>39</v>
      </c>
      <c r="R11372">
        <v>131</v>
      </c>
      <c r="S11372">
        <v>14</v>
      </c>
      <c r="T11372">
        <v>21</v>
      </c>
      <c r="U11372">
        <v>1</v>
      </c>
      <c r="V11372">
        <v>0</v>
      </c>
      <c r="W11372">
        <v>0</v>
      </c>
      <c r="X11372">
        <v>9.93887455315868</v>
      </c>
      <c r="Y11372">
        <v>1.2223555843333331</v>
      </c>
      <c r="Z11372">
        <v>17.319176890155003</v>
      </c>
      <c r="AA11372">
        <v>15.788813051901867</v>
      </c>
      <c r="AB11372">
        <v>1.7087676745417832</v>
      </c>
      <c r="AC11372">
        <v>5.1144883798513323</v>
      </c>
      <c r="AD11372">
        <v>0</v>
      </c>
      <c r="AE11372">
        <v>51.092476133941993</v>
      </c>
    </row>
    <row r="11373" spans="1:31" x14ac:dyDescent="0.3">
      <c r="A11373">
        <v>2708665</v>
      </c>
      <c r="B11373">
        <v>1</v>
      </c>
      <c r="C11373" t="s">
        <v>80</v>
      </c>
      <c r="D11373" t="s">
        <v>104</v>
      </c>
      <c r="E11373" t="s">
        <v>150</v>
      </c>
      <c r="F11373" t="s">
        <v>19161</v>
      </c>
      <c r="G11373" t="s">
        <v>152</v>
      </c>
      <c r="H11373" t="s">
        <v>153</v>
      </c>
      <c r="I11373" t="s">
        <v>136</v>
      </c>
      <c r="J11373" t="s">
        <v>137</v>
      </c>
      <c r="K11373" t="s">
        <v>138</v>
      </c>
      <c r="L11373" t="s">
        <v>30654</v>
      </c>
      <c r="M11373" t="s">
        <v>30655</v>
      </c>
      <c r="N11373">
        <v>0.29694444399999997</v>
      </c>
      <c r="O11373">
        <v>0</v>
      </c>
      <c r="P11373">
        <v>0</v>
      </c>
      <c r="Q11373">
        <v>0</v>
      </c>
      <c r="R11373">
        <v>0</v>
      </c>
      <c r="S11373">
        <v>0</v>
      </c>
      <c r="T11373">
        <v>0</v>
      </c>
      <c r="U11373">
        <v>1</v>
      </c>
      <c r="V11373">
        <v>0</v>
      </c>
      <c r="W11373">
        <v>0</v>
      </c>
      <c r="X11373">
        <v>0</v>
      </c>
      <c r="Y11373">
        <v>0</v>
      </c>
      <c r="Z11373">
        <v>0</v>
      </c>
      <c r="AA11373">
        <v>0</v>
      </c>
      <c r="AB11373">
        <v>0</v>
      </c>
      <c r="AC11373">
        <v>0.15877307676533334</v>
      </c>
      <c r="AD11373">
        <v>0</v>
      </c>
      <c r="AE11373">
        <v>0.15877307676533334</v>
      </c>
    </row>
    <row r="11374" spans="1:31" x14ac:dyDescent="0.3">
      <c r="A11374">
        <v>2709335</v>
      </c>
      <c r="B11374">
        <v>1</v>
      </c>
      <c r="C11374" t="s">
        <v>81</v>
      </c>
      <c r="D11374" t="s">
        <v>126</v>
      </c>
      <c r="E11374" t="s">
        <v>132</v>
      </c>
      <c r="F11374" t="s">
        <v>6816</v>
      </c>
      <c r="G11374" t="s">
        <v>134</v>
      </c>
      <c r="H11374" t="s">
        <v>135</v>
      </c>
      <c r="I11374" t="s">
        <v>136</v>
      </c>
      <c r="J11374" t="s">
        <v>137</v>
      </c>
      <c r="K11374" t="s">
        <v>138</v>
      </c>
      <c r="L11374" t="s">
        <v>30656</v>
      </c>
      <c r="M11374" t="s">
        <v>30657</v>
      </c>
      <c r="N11374">
        <v>0.54722222200000004</v>
      </c>
      <c r="O11374">
        <v>0</v>
      </c>
      <c r="P11374">
        <v>31</v>
      </c>
      <c r="Q11374">
        <v>0</v>
      </c>
      <c r="R11374">
        <v>21</v>
      </c>
      <c r="S11374">
        <v>0</v>
      </c>
      <c r="T11374">
        <v>5</v>
      </c>
      <c r="U11374">
        <v>0</v>
      </c>
      <c r="V11374">
        <v>0</v>
      </c>
      <c r="W11374">
        <v>0</v>
      </c>
      <c r="X11374">
        <v>1.1585181564462004</v>
      </c>
      <c r="Y11374">
        <v>0</v>
      </c>
      <c r="Z11374">
        <v>2.8924443357290004</v>
      </c>
      <c r="AA11374">
        <v>0</v>
      </c>
      <c r="AB11374">
        <v>0.17987841078120004</v>
      </c>
      <c r="AC11374">
        <v>0</v>
      </c>
      <c r="AD11374">
        <v>0</v>
      </c>
      <c r="AE11374">
        <v>4.2308409029564</v>
      </c>
    </row>
    <row r="11375" spans="1:31" x14ac:dyDescent="0.3">
      <c r="A11375">
        <v>2709334</v>
      </c>
      <c r="B11375">
        <v>2</v>
      </c>
      <c r="C11375" t="s">
        <v>80</v>
      </c>
      <c r="D11375" t="s">
        <v>103</v>
      </c>
      <c r="E11375" t="s">
        <v>213</v>
      </c>
      <c r="F11375" t="s">
        <v>30658</v>
      </c>
      <c r="G11375" t="s">
        <v>170</v>
      </c>
      <c r="H11375" t="s">
        <v>153</v>
      </c>
      <c r="I11375" t="s">
        <v>136</v>
      </c>
      <c r="J11375" t="s">
        <v>137</v>
      </c>
      <c r="K11375" t="s">
        <v>138</v>
      </c>
      <c r="L11375" t="s">
        <v>30383</v>
      </c>
      <c r="M11375" t="s">
        <v>30659</v>
      </c>
      <c r="N11375">
        <v>0.340277777</v>
      </c>
      <c r="O11375">
        <v>0</v>
      </c>
      <c r="P11375">
        <v>61</v>
      </c>
      <c r="Q11375">
        <v>2</v>
      </c>
      <c r="R11375">
        <v>52</v>
      </c>
      <c r="S11375">
        <v>19</v>
      </c>
      <c r="T11375">
        <v>49</v>
      </c>
      <c r="U11375">
        <v>17</v>
      </c>
      <c r="V11375">
        <v>0</v>
      </c>
      <c r="W11375">
        <v>0</v>
      </c>
      <c r="X11375">
        <v>3.5108622813436674</v>
      </c>
      <c r="Y11375">
        <v>0.41566102810049999</v>
      </c>
      <c r="Z11375">
        <v>0.50787204822812504</v>
      </c>
      <c r="AA11375">
        <v>89.79955284345165</v>
      </c>
      <c r="AB11375">
        <v>6.4540643905920012</v>
      </c>
      <c r="AC11375">
        <v>317.65166266557947</v>
      </c>
      <c r="AD11375">
        <v>0</v>
      </c>
      <c r="AE11375">
        <v>418.33967525729543</v>
      </c>
    </row>
    <row r="11376" spans="1:31" x14ac:dyDescent="0.3">
      <c r="A11376">
        <v>2709790</v>
      </c>
      <c r="B11376">
        <v>1</v>
      </c>
      <c r="C11376" t="s">
        <v>80</v>
      </c>
      <c r="D11376" t="s">
        <v>83</v>
      </c>
      <c r="E11376" t="s">
        <v>145</v>
      </c>
      <c r="F11376" t="s">
        <v>30660</v>
      </c>
      <c r="G11376" t="s">
        <v>147</v>
      </c>
      <c r="H11376" t="s">
        <v>135</v>
      </c>
      <c r="I11376" t="s">
        <v>136</v>
      </c>
      <c r="J11376" t="s">
        <v>137</v>
      </c>
      <c r="K11376" t="s">
        <v>138</v>
      </c>
      <c r="L11376" t="s">
        <v>30661</v>
      </c>
      <c r="M11376" t="s">
        <v>30662</v>
      </c>
      <c r="N11376">
        <v>1.7627777769999999</v>
      </c>
      <c r="O11376">
        <v>0</v>
      </c>
      <c r="P11376">
        <v>0</v>
      </c>
      <c r="Q11376">
        <v>0</v>
      </c>
      <c r="R11376">
        <v>0</v>
      </c>
      <c r="S11376">
        <v>0</v>
      </c>
      <c r="T11376">
        <v>2</v>
      </c>
      <c r="U11376">
        <v>0</v>
      </c>
      <c r="V11376">
        <v>0</v>
      </c>
      <c r="W11376">
        <v>0</v>
      </c>
      <c r="X11376">
        <v>0</v>
      </c>
      <c r="Y11376">
        <v>0</v>
      </c>
      <c r="Z11376">
        <v>0</v>
      </c>
      <c r="AA11376">
        <v>0</v>
      </c>
      <c r="AB11376">
        <v>3.4537128284449999E-3</v>
      </c>
      <c r="AC11376">
        <v>0</v>
      </c>
      <c r="AD11376">
        <v>0</v>
      </c>
      <c r="AE11376">
        <v>3.4537128284449999E-3</v>
      </c>
    </row>
    <row r="11377" spans="1:31" x14ac:dyDescent="0.3">
      <c r="A11377">
        <v>2709352</v>
      </c>
      <c r="B11377">
        <v>1</v>
      </c>
      <c r="C11377" t="s">
        <v>81</v>
      </c>
      <c r="D11377" t="s">
        <v>123</v>
      </c>
      <c r="E11377" t="s">
        <v>132</v>
      </c>
      <c r="F11377" t="s">
        <v>29878</v>
      </c>
      <c r="G11377" t="s">
        <v>134</v>
      </c>
      <c r="H11377" t="s">
        <v>135</v>
      </c>
      <c r="I11377" t="s">
        <v>136</v>
      </c>
      <c r="J11377" t="s">
        <v>137</v>
      </c>
      <c r="K11377" t="s">
        <v>138</v>
      </c>
      <c r="L11377" t="s">
        <v>30663</v>
      </c>
      <c r="M11377" t="s">
        <v>30664</v>
      </c>
      <c r="N11377">
        <v>3.7683333330000002</v>
      </c>
      <c r="O11377">
        <v>0</v>
      </c>
      <c r="P11377">
        <v>1</v>
      </c>
      <c r="Q11377">
        <v>0</v>
      </c>
      <c r="R11377">
        <v>2</v>
      </c>
      <c r="S11377">
        <v>0</v>
      </c>
      <c r="T11377">
        <v>2</v>
      </c>
      <c r="U11377">
        <v>0</v>
      </c>
      <c r="V11377">
        <v>0</v>
      </c>
      <c r="W11377">
        <v>0</v>
      </c>
      <c r="X11377">
        <v>0</v>
      </c>
      <c r="Y11377">
        <v>0</v>
      </c>
      <c r="Z11377">
        <v>0</v>
      </c>
      <c r="AA11377">
        <v>0</v>
      </c>
      <c r="AB11377">
        <v>5.1602381523830001</v>
      </c>
      <c r="AC11377">
        <v>0</v>
      </c>
      <c r="AD11377">
        <v>0</v>
      </c>
      <c r="AE11377">
        <v>5.1602381523830001</v>
      </c>
    </row>
    <row r="11378" spans="1:31" x14ac:dyDescent="0.3">
      <c r="A11378">
        <v>2708957</v>
      </c>
      <c r="B11378">
        <v>1</v>
      </c>
      <c r="C11378" t="s">
        <v>80</v>
      </c>
      <c r="D11378" t="s">
        <v>107</v>
      </c>
      <c r="E11378" t="s">
        <v>161</v>
      </c>
      <c r="F11378" t="s">
        <v>20231</v>
      </c>
      <c r="G11378" t="s">
        <v>163</v>
      </c>
      <c r="H11378" t="s">
        <v>135</v>
      </c>
      <c r="I11378" t="s">
        <v>136</v>
      </c>
      <c r="J11378" t="s">
        <v>137</v>
      </c>
      <c r="K11378" t="s">
        <v>138</v>
      </c>
      <c r="L11378" t="s">
        <v>30665</v>
      </c>
      <c r="M11378" t="s">
        <v>30666</v>
      </c>
      <c r="N11378">
        <v>2.414722222</v>
      </c>
      <c r="O11378">
        <v>0</v>
      </c>
      <c r="P11378">
        <v>82</v>
      </c>
      <c r="Q11378">
        <v>0</v>
      </c>
      <c r="R11378">
        <v>0</v>
      </c>
      <c r="S11378">
        <v>0</v>
      </c>
      <c r="T11378">
        <v>9</v>
      </c>
      <c r="U11378">
        <v>0</v>
      </c>
      <c r="V11378">
        <v>0</v>
      </c>
      <c r="W11378">
        <v>0</v>
      </c>
      <c r="X11378">
        <v>14.682357400131165</v>
      </c>
      <c r="Y11378">
        <v>0</v>
      </c>
      <c r="Z11378">
        <v>0</v>
      </c>
      <c r="AA11378">
        <v>0</v>
      </c>
      <c r="AB11378">
        <v>24.149353961675928</v>
      </c>
      <c r="AC11378">
        <v>0</v>
      </c>
      <c r="AD11378">
        <v>0</v>
      </c>
      <c r="AE11378">
        <v>38.831711361807095</v>
      </c>
    </row>
    <row r="11379" spans="1:31" x14ac:dyDescent="0.3">
      <c r="A11379">
        <v>2709289</v>
      </c>
      <c r="B11379">
        <v>1</v>
      </c>
      <c r="C11379" t="s">
        <v>81</v>
      </c>
      <c r="D11379" t="s">
        <v>113</v>
      </c>
      <c r="E11379" t="s">
        <v>161</v>
      </c>
      <c r="F11379" t="s">
        <v>30667</v>
      </c>
      <c r="G11379" t="s">
        <v>163</v>
      </c>
      <c r="H11379" t="s">
        <v>135</v>
      </c>
      <c r="I11379" t="s">
        <v>136</v>
      </c>
      <c r="J11379" t="s">
        <v>137</v>
      </c>
      <c r="K11379" t="s">
        <v>138</v>
      </c>
      <c r="L11379" t="s">
        <v>30668</v>
      </c>
      <c r="M11379" t="s">
        <v>30669</v>
      </c>
      <c r="N11379">
        <v>2.3091666659999999</v>
      </c>
      <c r="O11379">
        <v>0</v>
      </c>
      <c r="P11379">
        <v>1</v>
      </c>
      <c r="Q11379">
        <v>0</v>
      </c>
      <c r="R11379">
        <v>0</v>
      </c>
      <c r="S11379">
        <v>0</v>
      </c>
      <c r="T11379">
        <v>0</v>
      </c>
      <c r="U11379">
        <v>0</v>
      </c>
      <c r="V11379">
        <v>0</v>
      </c>
      <c r="W11379">
        <v>0</v>
      </c>
      <c r="X11379">
        <v>0.10208721301859502</v>
      </c>
      <c r="Y11379">
        <v>0</v>
      </c>
      <c r="Z11379">
        <v>0</v>
      </c>
      <c r="AA11379">
        <v>0</v>
      </c>
      <c r="AB11379">
        <v>0</v>
      </c>
      <c r="AC11379">
        <v>0</v>
      </c>
      <c r="AD11379">
        <v>0</v>
      </c>
      <c r="AE11379">
        <v>0.10208721301859502</v>
      </c>
    </row>
    <row r="11380" spans="1:31" x14ac:dyDescent="0.3">
      <c r="A11380">
        <v>2709644</v>
      </c>
      <c r="B11380">
        <v>1</v>
      </c>
      <c r="C11380" t="s">
        <v>81</v>
      </c>
      <c r="D11380" t="s">
        <v>120</v>
      </c>
      <c r="E11380" t="s">
        <v>132</v>
      </c>
      <c r="F11380" t="s">
        <v>30621</v>
      </c>
      <c r="G11380" t="s">
        <v>170</v>
      </c>
      <c r="H11380" t="s">
        <v>135</v>
      </c>
      <c r="I11380" t="s">
        <v>136</v>
      </c>
      <c r="J11380" t="s">
        <v>137</v>
      </c>
      <c r="K11380" t="s">
        <v>138</v>
      </c>
      <c r="L11380" t="s">
        <v>30670</v>
      </c>
      <c r="M11380" t="s">
        <v>30671</v>
      </c>
      <c r="N11380">
        <v>0.30277777700000003</v>
      </c>
      <c r="O11380">
        <v>0</v>
      </c>
      <c r="P11380">
        <v>119</v>
      </c>
      <c r="Q11380">
        <v>0</v>
      </c>
      <c r="R11380">
        <v>7</v>
      </c>
      <c r="S11380">
        <v>0</v>
      </c>
      <c r="T11380">
        <v>10</v>
      </c>
      <c r="U11380">
        <v>0</v>
      </c>
      <c r="V11380">
        <v>0</v>
      </c>
      <c r="W11380">
        <v>0</v>
      </c>
      <c r="X11380">
        <v>5.0079147595387052</v>
      </c>
      <c r="Y11380">
        <v>0</v>
      </c>
      <c r="Z11380">
        <v>0.56123894016959996</v>
      </c>
      <c r="AA11380">
        <v>0</v>
      </c>
      <c r="AB11380">
        <v>0.45184170640640003</v>
      </c>
      <c r="AC11380">
        <v>0</v>
      </c>
      <c r="AD11380">
        <v>0</v>
      </c>
      <c r="AE11380">
        <v>6.0209954061147055</v>
      </c>
    </row>
    <row r="11381" spans="1:31" x14ac:dyDescent="0.3">
      <c r="A11381">
        <v>2708897</v>
      </c>
      <c r="B11381">
        <v>1</v>
      </c>
      <c r="C11381" t="s">
        <v>80</v>
      </c>
      <c r="D11381" t="s">
        <v>84</v>
      </c>
      <c r="E11381" t="s">
        <v>161</v>
      </c>
      <c r="F11381" t="s">
        <v>30672</v>
      </c>
      <c r="G11381" t="s">
        <v>163</v>
      </c>
      <c r="H11381" t="s">
        <v>135</v>
      </c>
      <c r="I11381" t="s">
        <v>136</v>
      </c>
      <c r="J11381" t="s">
        <v>137</v>
      </c>
      <c r="K11381" t="s">
        <v>138</v>
      </c>
      <c r="L11381" t="s">
        <v>30673</v>
      </c>
      <c r="M11381" t="s">
        <v>30674</v>
      </c>
      <c r="N11381">
        <v>2.54</v>
      </c>
      <c r="O11381">
        <v>0</v>
      </c>
      <c r="P11381">
        <v>222</v>
      </c>
      <c r="Q11381">
        <v>0</v>
      </c>
      <c r="R11381">
        <v>0</v>
      </c>
      <c r="S11381">
        <v>0</v>
      </c>
      <c r="T11381">
        <v>1</v>
      </c>
      <c r="U11381">
        <v>0</v>
      </c>
      <c r="V11381">
        <v>0</v>
      </c>
      <c r="W11381">
        <v>0</v>
      </c>
      <c r="X11381">
        <v>87.039172740657776</v>
      </c>
      <c r="Y11381">
        <v>0</v>
      </c>
      <c r="Z11381">
        <v>0</v>
      </c>
      <c r="AA11381">
        <v>0</v>
      </c>
      <c r="AB11381">
        <v>0.152391816504725</v>
      </c>
      <c r="AC11381">
        <v>0</v>
      </c>
      <c r="AD11381">
        <v>0</v>
      </c>
      <c r="AE11381">
        <v>87.191564557162508</v>
      </c>
    </row>
    <row r="11382" spans="1:31" x14ac:dyDescent="0.3">
      <c r="A11382">
        <v>2709538</v>
      </c>
      <c r="B11382">
        <v>1</v>
      </c>
      <c r="C11382" t="s">
        <v>81</v>
      </c>
      <c r="D11382" t="s">
        <v>120</v>
      </c>
      <c r="E11382" t="s">
        <v>150</v>
      </c>
      <c r="F11382" t="s">
        <v>2056</v>
      </c>
      <c r="G11382" t="s">
        <v>152</v>
      </c>
      <c r="H11382" t="s">
        <v>153</v>
      </c>
      <c r="I11382" t="s">
        <v>136</v>
      </c>
      <c r="J11382" t="s">
        <v>137</v>
      </c>
      <c r="K11382" t="s">
        <v>138</v>
      </c>
      <c r="L11382" t="s">
        <v>30675</v>
      </c>
      <c r="M11382" t="s">
        <v>30676</v>
      </c>
      <c r="N11382">
        <v>0.936111111</v>
      </c>
      <c r="O11382">
        <v>2</v>
      </c>
      <c r="P11382">
        <v>324</v>
      </c>
      <c r="Q11382">
        <v>99</v>
      </c>
      <c r="R11382">
        <v>9</v>
      </c>
      <c r="S11382">
        <v>10</v>
      </c>
      <c r="T11382">
        <v>23</v>
      </c>
      <c r="U11382">
        <v>0</v>
      </c>
      <c r="V11382">
        <v>0</v>
      </c>
      <c r="W11382">
        <v>0</v>
      </c>
      <c r="X11382">
        <v>52.950758537735538</v>
      </c>
      <c r="Y11382">
        <v>13.008226941572984</v>
      </c>
      <c r="Z11382">
        <v>10.8788361911196</v>
      </c>
      <c r="AA11382">
        <v>46.395727386823125</v>
      </c>
      <c r="AB11382">
        <v>5.785312993589085</v>
      </c>
      <c r="AC11382">
        <v>0</v>
      </c>
      <c r="AD11382">
        <v>0</v>
      </c>
      <c r="AE11382">
        <v>129.01886205084034</v>
      </c>
    </row>
    <row r="11383" spans="1:31" x14ac:dyDescent="0.3">
      <c r="A11383">
        <v>2708997</v>
      </c>
      <c r="B11383">
        <v>1</v>
      </c>
      <c r="C11383" t="s">
        <v>81</v>
      </c>
      <c r="D11383" t="s">
        <v>120</v>
      </c>
      <c r="E11383" t="s">
        <v>213</v>
      </c>
      <c r="F11383" t="s">
        <v>7637</v>
      </c>
      <c r="G11383" t="s">
        <v>152</v>
      </c>
      <c r="H11383" t="s">
        <v>153</v>
      </c>
      <c r="I11383" t="s">
        <v>136</v>
      </c>
      <c r="J11383" t="s">
        <v>137</v>
      </c>
      <c r="K11383" t="s">
        <v>138</v>
      </c>
      <c r="L11383" t="s">
        <v>30677</v>
      </c>
      <c r="M11383" t="s">
        <v>30678</v>
      </c>
      <c r="N11383">
        <v>0.49166666599999997</v>
      </c>
      <c r="O11383">
        <v>4</v>
      </c>
      <c r="P11383">
        <v>496</v>
      </c>
      <c r="Q11383">
        <v>30</v>
      </c>
      <c r="R11383">
        <v>52</v>
      </c>
      <c r="S11383">
        <v>6</v>
      </c>
      <c r="T11383">
        <v>39</v>
      </c>
      <c r="U11383">
        <v>0</v>
      </c>
      <c r="V11383">
        <v>0</v>
      </c>
      <c r="W11383">
        <v>3.2338269710517173</v>
      </c>
      <c r="X11383">
        <v>34.23015496935615</v>
      </c>
      <c r="Y11383">
        <v>0.87854454370906665</v>
      </c>
      <c r="Z11383">
        <v>12.826924515628036</v>
      </c>
      <c r="AA11383">
        <v>1.5016600520555556</v>
      </c>
      <c r="AB11383">
        <v>7.1364301299289972</v>
      </c>
      <c r="AC11383">
        <v>0</v>
      </c>
      <c r="AD11383">
        <v>0</v>
      </c>
      <c r="AE11383">
        <v>59.807541181729526</v>
      </c>
    </row>
    <row r="11384" spans="1:31" x14ac:dyDescent="0.3">
      <c r="A11384">
        <v>2709544</v>
      </c>
      <c r="B11384">
        <v>1</v>
      </c>
      <c r="C11384" t="s">
        <v>81</v>
      </c>
      <c r="D11384" t="s">
        <v>125</v>
      </c>
      <c r="E11384" t="s">
        <v>156</v>
      </c>
      <c r="F11384" t="s">
        <v>30679</v>
      </c>
      <c r="G11384" t="s">
        <v>152</v>
      </c>
      <c r="H11384" t="s">
        <v>153</v>
      </c>
      <c r="I11384" t="s">
        <v>136</v>
      </c>
      <c r="J11384" t="s">
        <v>137</v>
      </c>
      <c r="K11384" t="s">
        <v>138</v>
      </c>
      <c r="L11384" t="s">
        <v>30680</v>
      </c>
      <c r="M11384" t="s">
        <v>30681</v>
      </c>
      <c r="N11384">
        <v>0.33333333300000001</v>
      </c>
      <c r="O11384">
        <v>0</v>
      </c>
      <c r="P11384">
        <v>1659</v>
      </c>
      <c r="Q11384">
        <v>0</v>
      </c>
      <c r="R11384">
        <v>1</v>
      </c>
      <c r="S11384">
        <v>2</v>
      </c>
      <c r="T11384">
        <v>310</v>
      </c>
      <c r="U11384">
        <v>0</v>
      </c>
      <c r="V11384">
        <v>0</v>
      </c>
      <c r="W11384">
        <v>0</v>
      </c>
      <c r="X11384">
        <v>74.493757820304936</v>
      </c>
      <c r="Y11384">
        <v>0</v>
      </c>
      <c r="Z11384">
        <v>0</v>
      </c>
      <c r="AA11384">
        <v>0.73171673850600005</v>
      </c>
      <c r="AB11384">
        <v>42.671712193352988</v>
      </c>
      <c r="AC11384">
        <v>0</v>
      </c>
      <c r="AD11384">
        <v>0</v>
      </c>
      <c r="AE11384">
        <v>117.89718675216392</v>
      </c>
    </row>
    <row r="11385" spans="1:31" x14ac:dyDescent="0.3">
      <c r="A11385">
        <v>2709060</v>
      </c>
      <c r="B11385">
        <v>1</v>
      </c>
      <c r="C11385" t="s">
        <v>80</v>
      </c>
      <c r="D11385" t="s">
        <v>83</v>
      </c>
      <c r="E11385" t="s">
        <v>156</v>
      </c>
      <c r="F11385" t="s">
        <v>30682</v>
      </c>
      <c r="G11385" t="s">
        <v>300</v>
      </c>
      <c r="H11385" t="s">
        <v>153</v>
      </c>
      <c r="I11385" t="s">
        <v>136</v>
      </c>
      <c r="J11385" t="s">
        <v>137</v>
      </c>
      <c r="K11385" t="s">
        <v>210</v>
      </c>
      <c r="L11385" t="s">
        <v>30683</v>
      </c>
      <c r="M11385" t="s">
        <v>30684</v>
      </c>
      <c r="N11385">
        <v>2.2463888879999998</v>
      </c>
      <c r="O11385">
        <v>0</v>
      </c>
      <c r="P11385">
        <v>0</v>
      </c>
      <c r="Q11385">
        <v>0</v>
      </c>
      <c r="R11385">
        <v>0</v>
      </c>
      <c r="S11385">
        <v>5</v>
      </c>
      <c r="T11385">
        <v>0</v>
      </c>
      <c r="U11385">
        <v>6</v>
      </c>
      <c r="V11385">
        <v>0</v>
      </c>
      <c r="W11385">
        <v>0</v>
      </c>
      <c r="X11385">
        <v>0</v>
      </c>
      <c r="Y11385">
        <v>0</v>
      </c>
      <c r="Z11385">
        <v>0</v>
      </c>
      <c r="AA11385">
        <v>46.81749851064297</v>
      </c>
      <c r="AB11385">
        <v>0</v>
      </c>
      <c r="AC11385">
        <v>745.58928991430957</v>
      </c>
      <c r="AD11385">
        <v>0</v>
      </c>
      <c r="AE11385">
        <v>792.40678842495254</v>
      </c>
    </row>
    <row r="11386" spans="1:31" x14ac:dyDescent="0.3">
      <c r="A11386">
        <v>2709392</v>
      </c>
      <c r="B11386">
        <v>1</v>
      </c>
      <c r="C11386" t="s">
        <v>81</v>
      </c>
      <c r="D11386" t="s">
        <v>121</v>
      </c>
      <c r="E11386" t="s">
        <v>156</v>
      </c>
      <c r="F11386" t="s">
        <v>26945</v>
      </c>
      <c r="G11386" t="s">
        <v>185</v>
      </c>
      <c r="H11386" t="s">
        <v>153</v>
      </c>
      <c r="I11386" t="s">
        <v>136</v>
      </c>
      <c r="J11386" t="s">
        <v>137</v>
      </c>
      <c r="K11386" t="s">
        <v>138</v>
      </c>
      <c r="L11386" t="s">
        <v>30685</v>
      </c>
      <c r="M11386" t="s">
        <v>30686</v>
      </c>
      <c r="N11386">
        <v>2.977777777</v>
      </c>
      <c r="O11386">
        <v>0</v>
      </c>
      <c r="P11386">
        <v>30</v>
      </c>
      <c r="Q11386">
        <v>0</v>
      </c>
      <c r="R11386">
        <v>8</v>
      </c>
      <c r="S11386">
        <v>0</v>
      </c>
      <c r="T11386">
        <v>5</v>
      </c>
      <c r="U11386">
        <v>0</v>
      </c>
      <c r="V11386">
        <v>0</v>
      </c>
      <c r="W11386">
        <v>0</v>
      </c>
      <c r="X11386">
        <v>8.6029740083261661</v>
      </c>
      <c r="Y11386">
        <v>0</v>
      </c>
      <c r="Z11386">
        <v>0</v>
      </c>
      <c r="AA11386">
        <v>0</v>
      </c>
      <c r="AB11386">
        <v>11.505278109450408</v>
      </c>
      <c r="AC11386">
        <v>0</v>
      </c>
      <c r="AD11386">
        <v>0</v>
      </c>
      <c r="AE11386">
        <v>20.108252117776573</v>
      </c>
    </row>
    <row r="11387" spans="1:31" x14ac:dyDescent="0.3">
      <c r="A11387">
        <v>2709415</v>
      </c>
      <c r="B11387">
        <v>1</v>
      </c>
      <c r="C11387" t="s">
        <v>80</v>
      </c>
      <c r="D11387" t="s">
        <v>87</v>
      </c>
      <c r="E11387" t="s">
        <v>156</v>
      </c>
      <c r="F11387" t="s">
        <v>29196</v>
      </c>
      <c r="G11387" t="s">
        <v>300</v>
      </c>
      <c r="H11387" t="s">
        <v>153</v>
      </c>
      <c r="I11387" t="s">
        <v>136</v>
      </c>
      <c r="J11387" t="s">
        <v>137</v>
      </c>
      <c r="K11387" t="s">
        <v>210</v>
      </c>
      <c r="L11387" t="s">
        <v>30687</v>
      </c>
      <c r="M11387" t="s">
        <v>30688</v>
      </c>
      <c r="N11387">
        <v>8.432222222</v>
      </c>
      <c r="O11387">
        <v>1</v>
      </c>
      <c r="P11387">
        <v>0</v>
      </c>
      <c r="Q11387">
        <v>0</v>
      </c>
      <c r="R11387">
        <v>0</v>
      </c>
      <c r="S11387">
        <v>14</v>
      </c>
      <c r="T11387">
        <v>61</v>
      </c>
      <c r="U11387">
        <v>1</v>
      </c>
      <c r="V11387">
        <v>0</v>
      </c>
      <c r="W11387">
        <v>4.8149795633111854</v>
      </c>
      <c r="X11387">
        <v>0</v>
      </c>
      <c r="Y11387">
        <v>0</v>
      </c>
      <c r="Z11387">
        <v>0</v>
      </c>
      <c r="AA11387">
        <v>1946.8929966534431</v>
      </c>
      <c r="AB11387">
        <v>1637.5942724406957</v>
      </c>
      <c r="AC11387">
        <v>0</v>
      </c>
      <c r="AD11387">
        <v>0</v>
      </c>
      <c r="AE11387">
        <v>3589.30224865745</v>
      </c>
    </row>
    <row r="11388" spans="1:31" x14ac:dyDescent="0.3">
      <c r="A11388">
        <v>2708774</v>
      </c>
      <c r="B11388">
        <v>1</v>
      </c>
      <c r="C11388" t="s">
        <v>81</v>
      </c>
      <c r="D11388" t="s">
        <v>115</v>
      </c>
      <c r="E11388" t="s">
        <v>150</v>
      </c>
      <c r="F11388" t="s">
        <v>26380</v>
      </c>
      <c r="G11388" t="s">
        <v>152</v>
      </c>
      <c r="H11388" t="s">
        <v>153</v>
      </c>
      <c r="I11388" t="s">
        <v>136</v>
      </c>
      <c r="J11388" t="s">
        <v>137</v>
      </c>
      <c r="K11388" t="s">
        <v>138</v>
      </c>
      <c r="L11388" t="s">
        <v>30689</v>
      </c>
      <c r="M11388" t="s">
        <v>30690</v>
      </c>
      <c r="N11388">
        <v>0.13</v>
      </c>
      <c r="O11388">
        <v>3</v>
      </c>
      <c r="P11388">
        <v>680</v>
      </c>
      <c r="Q11388">
        <v>19</v>
      </c>
      <c r="R11388">
        <v>226</v>
      </c>
      <c r="S11388">
        <v>1</v>
      </c>
      <c r="T11388">
        <v>37</v>
      </c>
      <c r="U11388">
        <v>1</v>
      </c>
      <c r="V11388">
        <v>0</v>
      </c>
      <c r="W11388">
        <v>4.2911373180000004E-2</v>
      </c>
      <c r="X11388">
        <v>4.2551235186524963</v>
      </c>
      <c r="Y11388">
        <v>4.2911388211068004</v>
      </c>
      <c r="Z11388">
        <v>2.3328792230795998</v>
      </c>
      <c r="AA11388">
        <v>2.5238199949170002E-2</v>
      </c>
      <c r="AB11388">
        <v>1.1301369084720001</v>
      </c>
      <c r="AC11388">
        <v>1.50672843184149</v>
      </c>
      <c r="AD11388">
        <v>0</v>
      </c>
      <c r="AE11388">
        <v>13.584156476281555</v>
      </c>
    </row>
    <row r="11389" spans="1:31" x14ac:dyDescent="0.3">
      <c r="A11389">
        <v>2709770</v>
      </c>
      <c r="B11389">
        <v>1</v>
      </c>
      <c r="C11389" t="s">
        <v>81</v>
      </c>
      <c r="D11389" t="s">
        <v>127</v>
      </c>
      <c r="E11389" t="s">
        <v>156</v>
      </c>
      <c r="F11389" t="s">
        <v>30691</v>
      </c>
      <c r="G11389" t="s">
        <v>348</v>
      </c>
      <c r="H11389" t="s">
        <v>153</v>
      </c>
      <c r="I11389" t="s">
        <v>136</v>
      </c>
      <c r="J11389" t="s">
        <v>137</v>
      </c>
      <c r="K11389" t="s">
        <v>138</v>
      </c>
      <c r="L11389" t="s">
        <v>30692</v>
      </c>
      <c r="M11389" t="s">
        <v>30693</v>
      </c>
      <c r="N11389">
        <v>3.596944444</v>
      </c>
      <c r="O11389">
        <v>0</v>
      </c>
      <c r="P11389">
        <v>1</v>
      </c>
      <c r="Q11389">
        <v>0</v>
      </c>
      <c r="R11389">
        <v>4</v>
      </c>
      <c r="S11389">
        <v>0</v>
      </c>
      <c r="T11389">
        <v>0</v>
      </c>
      <c r="U11389">
        <v>0</v>
      </c>
      <c r="V11389">
        <v>0</v>
      </c>
      <c r="W11389">
        <v>0</v>
      </c>
      <c r="X11389">
        <v>0</v>
      </c>
      <c r="Y11389">
        <v>0</v>
      </c>
      <c r="Z11389">
        <v>13.26526710855665</v>
      </c>
      <c r="AA11389">
        <v>0</v>
      </c>
      <c r="AB11389">
        <v>0</v>
      </c>
      <c r="AC11389">
        <v>0</v>
      </c>
      <c r="AD11389">
        <v>0</v>
      </c>
      <c r="AE11389">
        <v>13.26526710855665</v>
      </c>
    </row>
    <row r="11390" spans="1:31" x14ac:dyDescent="0.3">
      <c r="A11390">
        <v>2709252</v>
      </c>
      <c r="B11390">
        <v>1</v>
      </c>
      <c r="C11390" t="s">
        <v>80</v>
      </c>
      <c r="D11390" t="s">
        <v>105</v>
      </c>
      <c r="E11390" t="s">
        <v>145</v>
      </c>
      <c r="F11390" t="s">
        <v>10400</v>
      </c>
      <c r="G11390" t="s">
        <v>158</v>
      </c>
      <c r="H11390" t="s">
        <v>135</v>
      </c>
      <c r="I11390" t="s">
        <v>136</v>
      </c>
      <c r="J11390" t="s">
        <v>3</v>
      </c>
      <c r="K11390" t="s">
        <v>138</v>
      </c>
      <c r="L11390" t="s">
        <v>30694</v>
      </c>
      <c r="M11390" t="s">
        <v>30695</v>
      </c>
      <c r="N11390">
        <v>4.7622222220000001</v>
      </c>
      <c r="O11390">
        <v>0</v>
      </c>
      <c r="P11390">
        <v>21</v>
      </c>
      <c r="Q11390">
        <v>0</v>
      </c>
      <c r="R11390">
        <v>0</v>
      </c>
      <c r="S11390">
        <v>0</v>
      </c>
      <c r="T11390">
        <v>0</v>
      </c>
      <c r="U11390">
        <v>0</v>
      </c>
      <c r="V11390">
        <v>0</v>
      </c>
      <c r="W11390">
        <v>0</v>
      </c>
      <c r="X11390">
        <v>17.105312149693589</v>
      </c>
      <c r="Y11390">
        <v>0</v>
      </c>
      <c r="Z11390">
        <v>0</v>
      </c>
      <c r="AA11390">
        <v>0</v>
      </c>
      <c r="AB11390">
        <v>0</v>
      </c>
      <c r="AC11390">
        <v>0</v>
      </c>
      <c r="AD11390">
        <v>0</v>
      </c>
      <c r="AE11390">
        <v>17.105312149693589</v>
      </c>
    </row>
    <row r="11391" spans="1:31" x14ac:dyDescent="0.3">
      <c r="A11391">
        <v>2709229</v>
      </c>
      <c r="B11391">
        <v>1</v>
      </c>
      <c r="C11391" t="s">
        <v>80</v>
      </c>
      <c r="D11391" t="s">
        <v>93</v>
      </c>
      <c r="E11391" t="s">
        <v>150</v>
      </c>
      <c r="F11391" t="s">
        <v>28418</v>
      </c>
      <c r="G11391" t="s">
        <v>152</v>
      </c>
      <c r="H11391" t="s">
        <v>153</v>
      </c>
      <c r="I11391" t="s">
        <v>136</v>
      </c>
      <c r="J11391" t="s">
        <v>137</v>
      </c>
      <c r="K11391" t="s">
        <v>138</v>
      </c>
      <c r="L11391" t="s">
        <v>30696</v>
      </c>
      <c r="M11391" t="s">
        <v>30697</v>
      </c>
      <c r="N11391">
        <v>0.1575</v>
      </c>
      <c r="O11391">
        <v>0</v>
      </c>
      <c r="P11391">
        <v>5630</v>
      </c>
      <c r="Q11391">
        <v>0</v>
      </c>
      <c r="R11391">
        <v>33</v>
      </c>
      <c r="S11391">
        <v>8</v>
      </c>
      <c r="T11391">
        <v>430</v>
      </c>
      <c r="U11391">
        <v>4</v>
      </c>
      <c r="V11391">
        <v>0</v>
      </c>
      <c r="W11391">
        <v>0</v>
      </c>
      <c r="X11391">
        <v>149.2333930854104</v>
      </c>
      <c r="Y11391">
        <v>0</v>
      </c>
      <c r="Z11391">
        <v>6.8322700275468975</v>
      </c>
      <c r="AA11391">
        <v>91.38698376599514</v>
      </c>
      <c r="AB11391">
        <v>69.653026069483971</v>
      </c>
      <c r="AC11391">
        <v>19.278665132958</v>
      </c>
      <c r="AD11391">
        <v>0</v>
      </c>
      <c r="AE11391">
        <v>336.38433808139439</v>
      </c>
    </row>
    <row r="11392" spans="1:31" x14ac:dyDescent="0.3">
      <c r="A11392">
        <v>2709750</v>
      </c>
      <c r="B11392">
        <v>1</v>
      </c>
      <c r="C11392" t="s">
        <v>80</v>
      </c>
      <c r="D11392" t="s">
        <v>88</v>
      </c>
      <c r="E11392" t="s">
        <v>200</v>
      </c>
      <c r="F11392" t="s">
        <v>6253</v>
      </c>
      <c r="G11392" t="s">
        <v>163</v>
      </c>
      <c r="H11392" t="s">
        <v>135</v>
      </c>
      <c r="I11392" t="s">
        <v>136</v>
      </c>
      <c r="J11392" t="s">
        <v>137</v>
      </c>
      <c r="K11392" t="s">
        <v>138</v>
      </c>
      <c r="L11392" t="s">
        <v>30698</v>
      </c>
      <c r="M11392" t="s">
        <v>30699</v>
      </c>
      <c r="N11392">
        <v>3.8833333329999999</v>
      </c>
      <c r="O11392">
        <v>0</v>
      </c>
      <c r="P11392">
        <v>201</v>
      </c>
      <c r="Q11392">
        <v>0</v>
      </c>
      <c r="R11392">
        <v>0</v>
      </c>
      <c r="S11392">
        <v>0</v>
      </c>
      <c r="T11392">
        <v>6</v>
      </c>
      <c r="U11392">
        <v>0</v>
      </c>
      <c r="V11392">
        <v>1</v>
      </c>
      <c r="W11392">
        <v>0</v>
      </c>
      <c r="X11392">
        <v>178.82188716155417</v>
      </c>
      <c r="Y11392">
        <v>0</v>
      </c>
      <c r="Z11392">
        <v>0</v>
      </c>
      <c r="AA11392">
        <v>0</v>
      </c>
      <c r="AB11392">
        <v>1.3992879258652005</v>
      </c>
      <c r="AC11392">
        <v>0</v>
      </c>
      <c r="AD11392">
        <v>3.9734115292756496</v>
      </c>
      <c r="AE11392">
        <v>184.19458661669501</v>
      </c>
    </row>
    <row r="11393" spans="1:31" x14ac:dyDescent="0.3">
      <c r="A11393">
        <v>2709086</v>
      </c>
      <c r="B11393">
        <v>1</v>
      </c>
      <c r="C11393" t="s">
        <v>80</v>
      </c>
      <c r="D11393" t="s">
        <v>106</v>
      </c>
      <c r="E11393" t="s">
        <v>213</v>
      </c>
      <c r="F11393" t="s">
        <v>14567</v>
      </c>
      <c r="G11393" t="s">
        <v>152</v>
      </c>
      <c r="H11393" t="s">
        <v>153</v>
      </c>
      <c r="I11393" t="s">
        <v>136</v>
      </c>
      <c r="J11393" t="s">
        <v>137</v>
      </c>
      <c r="K11393" t="s">
        <v>138</v>
      </c>
      <c r="L11393" t="s">
        <v>30700</v>
      </c>
      <c r="M11393" t="s">
        <v>30701</v>
      </c>
      <c r="N11393">
        <v>0.241666666</v>
      </c>
      <c r="O11393">
        <v>1</v>
      </c>
      <c r="P11393">
        <v>97</v>
      </c>
      <c r="Q11393">
        <v>8</v>
      </c>
      <c r="R11393">
        <v>57</v>
      </c>
      <c r="S11393">
        <v>8</v>
      </c>
      <c r="T11393">
        <v>27</v>
      </c>
      <c r="U11393">
        <v>0</v>
      </c>
      <c r="V11393">
        <v>0</v>
      </c>
      <c r="W11393">
        <v>3.7713783201749999E-2</v>
      </c>
      <c r="X11393">
        <v>3.9230183582858995</v>
      </c>
      <c r="Y11393">
        <v>6.8656551323678672</v>
      </c>
      <c r="Z11393">
        <v>6.6968012514050779</v>
      </c>
      <c r="AA11393">
        <v>7.3368021488571999</v>
      </c>
      <c r="AB11393">
        <v>1.7876672206994999</v>
      </c>
      <c r="AC11393">
        <v>0</v>
      </c>
      <c r="AD11393">
        <v>0</v>
      </c>
      <c r="AE11393">
        <v>26.647657894817293</v>
      </c>
    </row>
    <row r="11394" spans="1:31" x14ac:dyDescent="0.3">
      <c r="A11394">
        <v>2709627</v>
      </c>
      <c r="B11394">
        <v>1</v>
      </c>
      <c r="C11394" t="s">
        <v>80</v>
      </c>
      <c r="D11394" t="s">
        <v>105</v>
      </c>
      <c r="E11394" t="s">
        <v>161</v>
      </c>
      <c r="F11394" t="s">
        <v>1928</v>
      </c>
      <c r="G11394" t="s">
        <v>163</v>
      </c>
      <c r="H11394" t="s">
        <v>135</v>
      </c>
      <c r="I11394" t="s">
        <v>136</v>
      </c>
      <c r="J11394" t="s">
        <v>137</v>
      </c>
      <c r="K11394" t="s">
        <v>138</v>
      </c>
      <c r="L11394" t="s">
        <v>30702</v>
      </c>
      <c r="M11394" t="s">
        <v>30703</v>
      </c>
      <c r="N11394">
        <v>3.985833333</v>
      </c>
      <c r="O11394">
        <v>0</v>
      </c>
      <c r="P11394">
        <v>0</v>
      </c>
      <c r="Q11394">
        <v>0</v>
      </c>
      <c r="R11394">
        <v>19</v>
      </c>
      <c r="S11394">
        <v>0</v>
      </c>
      <c r="T11394">
        <v>1</v>
      </c>
      <c r="U11394">
        <v>0</v>
      </c>
      <c r="V11394">
        <v>0</v>
      </c>
      <c r="W11394">
        <v>0</v>
      </c>
      <c r="X11394">
        <v>0</v>
      </c>
      <c r="Y11394">
        <v>0</v>
      </c>
      <c r="Z11394">
        <v>21.407314401202939</v>
      </c>
      <c r="AA11394">
        <v>0</v>
      </c>
      <c r="AB11394">
        <v>0.21576869886694336</v>
      </c>
      <c r="AC11394">
        <v>0</v>
      </c>
      <c r="AD11394">
        <v>0</v>
      </c>
      <c r="AE11394">
        <v>21.623083100069881</v>
      </c>
    </row>
    <row r="11395" spans="1:31" x14ac:dyDescent="0.3">
      <c r="A11395">
        <v>2709017</v>
      </c>
      <c r="B11395">
        <v>1</v>
      </c>
      <c r="C11395" t="s">
        <v>80</v>
      </c>
      <c r="D11395" t="s">
        <v>94</v>
      </c>
      <c r="E11395" t="s">
        <v>161</v>
      </c>
      <c r="F11395" t="s">
        <v>30704</v>
      </c>
      <c r="G11395" t="s">
        <v>163</v>
      </c>
      <c r="H11395" t="s">
        <v>135</v>
      </c>
      <c r="I11395" t="s">
        <v>136</v>
      </c>
      <c r="J11395" t="s">
        <v>137</v>
      </c>
      <c r="K11395" t="s">
        <v>138</v>
      </c>
      <c r="L11395" t="s">
        <v>30705</v>
      </c>
      <c r="M11395" t="s">
        <v>30706</v>
      </c>
      <c r="N11395">
        <v>4.1383333330000003</v>
      </c>
      <c r="O11395">
        <v>0</v>
      </c>
      <c r="P11395">
        <v>1</v>
      </c>
      <c r="Q11395">
        <v>0</v>
      </c>
      <c r="R11395">
        <v>0</v>
      </c>
      <c r="S11395">
        <v>0</v>
      </c>
      <c r="T11395">
        <v>0</v>
      </c>
      <c r="U11395">
        <v>0</v>
      </c>
      <c r="V11395">
        <v>0</v>
      </c>
      <c r="W11395">
        <v>0</v>
      </c>
      <c r="X11395">
        <v>0.33295333201919997</v>
      </c>
      <c r="Y11395">
        <v>0</v>
      </c>
      <c r="Z11395">
        <v>0</v>
      </c>
      <c r="AA11395">
        <v>0</v>
      </c>
      <c r="AB11395">
        <v>0</v>
      </c>
      <c r="AC11395">
        <v>0</v>
      </c>
      <c r="AD11395">
        <v>0</v>
      </c>
      <c r="AE11395">
        <v>0.33295333201919997</v>
      </c>
    </row>
    <row r="11396" spans="1:31" x14ac:dyDescent="0.3">
      <c r="A11396">
        <v>2709080</v>
      </c>
      <c r="B11396">
        <v>1</v>
      </c>
      <c r="C11396" t="s">
        <v>80</v>
      </c>
      <c r="D11396" t="s">
        <v>97</v>
      </c>
      <c r="E11396" t="s">
        <v>150</v>
      </c>
      <c r="F11396" t="s">
        <v>30707</v>
      </c>
      <c r="G11396" t="s">
        <v>152</v>
      </c>
      <c r="H11396" t="s">
        <v>153</v>
      </c>
      <c r="I11396" t="s">
        <v>136</v>
      </c>
      <c r="J11396" t="s">
        <v>137</v>
      </c>
      <c r="K11396" t="s">
        <v>138</v>
      </c>
      <c r="L11396" t="s">
        <v>30708</v>
      </c>
      <c r="M11396" t="s">
        <v>30709</v>
      </c>
      <c r="N11396">
        <v>1.038888888</v>
      </c>
      <c r="O11396">
        <v>5</v>
      </c>
      <c r="P11396">
        <v>1896</v>
      </c>
      <c r="Q11396">
        <v>5</v>
      </c>
      <c r="R11396">
        <v>323</v>
      </c>
      <c r="S11396">
        <v>18</v>
      </c>
      <c r="T11396">
        <v>224</v>
      </c>
      <c r="U11396">
        <v>1</v>
      </c>
      <c r="V11396">
        <v>0</v>
      </c>
      <c r="W11396">
        <v>23.169606714630572</v>
      </c>
      <c r="X11396">
        <v>341.715691235034</v>
      </c>
      <c r="Y11396">
        <v>1.9872820844378669</v>
      </c>
      <c r="Z11396">
        <v>54.335454784948851</v>
      </c>
      <c r="AA11396">
        <v>51.681196672471494</v>
      </c>
      <c r="AB11396">
        <v>245.68753497187564</v>
      </c>
      <c r="AC11396">
        <v>115.29738468872787</v>
      </c>
      <c r="AD11396">
        <v>0</v>
      </c>
      <c r="AE11396">
        <v>833.87415115212639</v>
      </c>
    </row>
    <row r="11397" spans="1:31" x14ac:dyDescent="0.3">
      <c r="A11397">
        <v>2708725</v>
      </c>
      <c r="B11397">
        <v>1</v>
      </c>
      <c r="C11397" t="s">
        <v>80</v>
      </c>
      <c r="D11397" t="s">
        <v>94</v>
      </c>
      <c r="E11397" t="s">
        <v>150</v>
      </c>
      <c r="F11397" t="s">
        <v>22778</v>
      </c>
      <c r="G11397" t="s">
        <v>152</v>
      </c>
      <c r="H11397" t="s">
        <v>153</v>
      </c>
      <c r="I11397" t="s">
        <v>136</v>
      </c>
      <c r="J11397" t="s">
        <v>137</v>
      </c>
      <c r="K11397" t="s">
        <v>138</v>
      </c>
      <c r="L11397" t="s">
        <v>30710</v>
      </c>
      <c r="M11397" t="s">
        <v>30711</v>
      </c>
      <c r="N11397">
        <v>0.60527777699999996</v>
      </c>
      <c r="O11397">
        <v>0</v>
      </c>
      <c r="P11397">
        <v>3468</v>
      </c>
      <c r="Q11397">
        <v>108</v>
      </c>
      <c r="R11397">
        <v>687</v>
      </c>
      <c r="S11397">
        <v>18</v>
      </c>
      <c r="T11397">
        <v>464</v>
      </c>
      <c r="U11397">
        <v>7</v>
      </c>
      <c r="V11397">
        <v>1</v>
      </c>
      <c r="W11397">
        <v>0</v>
      </c>
      <c r="X11397">
        <v>259.1779444570376</v>
      </c>
      <c r="Y11397">
        <v>14.322388604900702</v>
      </c>
      <c r="Z11397">
        <v>18.128467758313224</v>
      </c>
      <c r="AA11397">
        <v>77.731620858979284</v>
      </c>
      <c r="AB11397">
        <v>102.89636723438119</v>
      </c>
      <c r="AC11397">
        <v>151.95013576563795</v>
      </c>
      <c r="AD11397">
        <v>3.9198348256007574</v>
      </c>
      <c r="AE11397">
        <v>628.12675950485072</v>
      </c>
    </row>
    <row r="11398" spans="1:31" x14ac:dyDescent="0.3">
      <c r="A11398">
        <v>2709372</v>
      </c>
      <c r="B11398">
        <v>1</v>
      </c>
      <c r="C11398" t="s">
        <v>81</v>
      </c>
      <c r="D11398" t="s">
        <v>122</v>
      </c>
      <c r="E11398" t="s">
        <v>150</v>
      </c>
      <c r="F11398" t="s">
        <v>22448</v>
      </c>
      <c r="G11398" t="s">
        <v>152</v>
      </c>
      <c r="H11398" t="s">
        <v>153</v>
      </c>
      <c r="I11398" t="s">
        <v>136</v>
      </c>
      <c r="J11398" t="s">
        <v>137</v>
      </c>
      <c r="K11398" t="s">
        <v>138</v>
      </c>
      <c r="L11398" t="s">
        <v>30712</v>
      </c>
      <c r="M11398" t="s">
        <v>30713</v>
      </c>
      <c r="N11398">
        <v>3.534444444</v>
      </c>
      <c r="O11398">
        <v>2</v>
      </c>
      <c r="P11398">
        <v>277</v>
      </c>
      <c r="Q11398">
        <v>0</v>
      </c>
      <c r="R11398">
        <v>13</v>
      </c>
      <c r="S11398">
        <v>16</v>
      </c>
      <c r="T11398">
        <v>51</v>
      </c>
      <c r="U11398">
        <v>8</v>
      </c>
      <c r="V11398">
        <v>0</v>
      </c>
      <c r="W11398">
        <v>700.7485232387138</v>
      </c>
      <c r="X11398">
        <v>174.34935869952844</v>
      </c>
      <c r="Y11398">
        <v>0</v>
      </c>
      <c r="Z11398">
        <v>5.1530055354781998</v>
      </c>
      <c r="AA11398">
        <v>188.14057915134103</v>
      </c>
      <c r="AB11398">
        <v>225.97846370851209</v>
      </c>
      <c r="AC11398">
        <v>1927.8445199522357</v>
      </c>
      <c r="AD11398">
        <v>0</v>
      </c>
      <c r="AE11398">
        <v>3222.2144502858091</v>
      </c>
    </row>
    <row r="11399" spans="1:31" x14ac:dyDescent="0.3">
      <c r="A11399">
        <v>2708874</v>
      </c>
      <c r="B11399">
        <v>1</v>
      </c>
      <c r="C11399" t="s">
        <v>80</v>
      </c>
      <c r="D11399" t="s">
        <v>104</v>
      </c>
      <c r="E11399" t="s">
        <v>161</v>
      </c>
      <c r="F11399" t="s">
        <v>30714</v>
      </c>
      <c r="G11399" t="s">
        <v>163</v>
      </c>
      <c r="H11399" t="s">
        <v>135</v>
      </c>
      <c r="I11399" t="s">
        <v>136</v>
      </c>
      <c r="J11399" t="s">
        <v>137</v>
      </c>
      <c r="K11399" t="s">
        <v>138</v>
      </c>
      <c r="L11399" t="s">
        <v>30715</v>
      </c>
      <c r="M11399" t="s">
        <v>30716</v>
      </c>
      <c r="N11399">
        <v>4.090833333</v>
      </c>
      <c r="O11399">
        <v>0</v>
      </c>
      <c r="P11399">
        <v>0</v>
      </c>
      <c r="Q11399">
        <v>0</v>
      </c>
      <c r="R11399">
        <v>3</v>
      </c>
      <c r="S11399">
        <v>0</v>
      </c>
      <c r="T11399">
        <v>2</v>
      </c>
      <c r="U11399">
        <v>0</v>
      </c>
      <c r="V11399">
        <v>0</v>
      </c>
      <c r="W11399">
        <v>0</v>
      </c>
      <c r="X11399">
        <v>0</v>
      </c>
      <c r="Y11399">
        <v>0</v>
      </c>
      <c r="Z11399">
        <v>0</v>
      </c>
      <c r="AA11399">
        <v>0</v>
      </c>
      <c r="AB11399">
        <v>1.2226971963559652</v>
      </c>
      <c r="AC11399">
        <v>0</v>
      </c>
      <c r="AD11399">
        <v>0</v>
      </c>
      <c r="AE11399">
        <v>1.2226971963559652</v>
      </c>
    </row>
    <row r="11400" spans="1:31" x14ac:dyDescent="0.3">
      <c r="A11400">
        <v>2709123</v>
      </c>
      <c r="B11400">
        <v>1</v>
      </c>
      <c r="C11400" t="s">
        <v>80</v>
      </c>
      <c r="D11400" t="s">
        <v>93</v>
      </c>
      <c r="E11400" t="s">
        <v>150</v>
      </c>
      <c r="F11400" t="s">
        <v>30717</v>
      </c>
      <c r="G11400" t="s">
        <v>300</v>
      </c>
      <c r="H11400" t="s">
        <v>153</v>
      </c>
      <c r="I11400" t="s">
        <v>136</v>
      </c>
      <c r="J11400" t="s">
        <v>137</v>
      </c>
      <c r="K11400" t="s">
        <v>210</v>
      </c>
      <c r="L11400" t="s">
        <v>30718</v>
      </c>
      <c r="M11400" t="s">
        <v>30719</v>
      </c>
      <c r="N11400">
        <v>7.5405555550000001</v>
      </c>
      <c r="O11400">
        <v>3</v>
      </c>
      <c r="P11400">
        <v>5</v>
      </c>
      <c r="Q11400">
        <v>39</v>
      </c>
      <c r="R11400">
        <v>2</v>
      </c>
      <c r="S11400">
        <v>10</v>
      </c>
      <c r="T11400">
        <v>12</v>
      </c>
      <c r="U11400">
        <v>1</v>
      </c>
      <c r="V11400">
        <v>0</v>
      </c>
      <c r="W11400">
        <v>23.037367224913918</v>
      </c>
      <c r="X11400">
        <v>13.466179818316881</v>
      </c>
      <c r="Y11400">
        <v>945.91512295316727</v>
      </c>
      <c r="Z11400">
        <v>8.1273327969823423</v>
      </c>
      <c r="AA11400">
        <v>152.17801814535545</v>
      </c>
      <c r="AB11400">
        <v>68.537444351104014</v>
      </c>
      <c r="AC11400">
        <v>71.741369265947057</v>
      </c>
      <c r="AD11400">
        <v>0</v>
      </c>
      <c r="AE11400">
        <v>1283.0028345557871</v>
      </c>
    </row>
    <row r="11401" spans="1:31" x14ac:dyDescent="0.3">
      <c r="A11401">
        <v>2709664</v>
      </c>
      <c r="B11401">
        <v>1</v>
      </c>
      <c r="C11401" t="s">
        <v>81</v>
      </c>
      <c r="D11401" t="s">
        <v>112</v>
      </c>
      <c r="E11401" t="s">
        <v>132</v>
      </c>
      <c r="F11401" t="s">
        <v>15958</v>
      </c>
      <c r="G11401" t="s">
        <v>134</v>
      </c>
      <c r="H11401" t="s">
        <v>135</v>
      </c>
      <c r="I11401" t="s">
        <v>136</v>
      </c>
      <c r="J11401" t="s">
        <v>137</v>
      </c>
      <c r="K11401" t="s">
        <v>138</v>
      </c>
      <c r="L11401" t="s">
        <v>30720</v>
      </c>
      <c r="M11401" t="s">
        <v>30721</v>
      </c>
      <c r="N11401">
        <v>2.4144444439999999</v>
      </c>
      <c r="O11401">
        <v>0</v>
      </c>
      <c r="P11401">
        <v>26</v>
      </c>
      <c r="Q11401">
        <v>0</v>
      </c>
      <c r="R11401">
        <v>13</v>
      </c>
      <c r="S11401">
        <v>0</v>
      </c>
      <c r="T11401">
        <v>0</v>
      </c>
      <c r="U11401">
        <v>0</v>
      </c>
      <c r="V11401">
        <v>0</v>
      </c>
      <c r="W11401">
        <v>0</v>
      </c>
      <c r="X11401">
        <v>2.4347693488906557</v>
      </c>
      <c r="Y11401">
        <v>0</v>
      </c>
      <c r="Z11401">
        <v>2.8098136954066666</v>
      </c>
      <c r="AA11401">
        <v>0</v>
      </c>
      <c r="AB11401">
        <v>0</v>
      </c>
      <c r="AC11401">
        <v>0</v>
      </c>
      <c r="AD11401">
        <v>0</v>
      </c>
      <c r="AE11401">
        <v>5.2445830442973218</v>
      </c>
    </row>
    <row r="11402" spans="1:31" x14ac:dyDescent="0.3">
      <c r="A11402">
        <v>2709309</v>
      </c>
      <c r="B11402">
        <v>1</v>
      </c>
      <c r="C11402" t="s">
        <v>81</v>
      </c>
      <c r="D11402" t="s">
        <v>120</v>
      </c>
      <c r="E11402" t="s">
        <v>132</v>
      </c>
      <c r="F11402" t="s">
        <v>30722</v>
      </c>
      <c r="G11402" t="s">
        <v>134</v>
      </c>
      <c r="H11402" t="s">
        <v>135</v>
      </c>
      <c r="I11402" t="s">
        <v>136</v>
      </c>
      <c r="J11402" t="s">
        <v>137</v>
      </c>
      <c r="K11402" t="s">
        <v>138</v>
      </c>
      <c r="L11402" t="s">
        <v>30723</v>
      </c>
      <c r="M11402" t="s">
        <v>30724</v>
      </c>
      <c r="N11402">
        <v>2.2430555550000002</v>
      </c>
      <c r="O11402">
        <v>0</v>
      </c>
      <c r="P11402">
        <v>154</v>
      </c>
      <c r="Q11402">
        <v>0</v>
      </c>
      <c r="R11402">
        <v>24</v>
      </c>
      <c r="S11402">
        <v>0</v>
      </c>
      <c r="T11402">
        <v>12</v>
      </c>
      <c r="U11402">
        <v>0</v>
      </c>
      <c r="V11402">
        <v>0</v>
      </c>
      <c r="W11402">
        <v>0</v>
      </c>
      <c r="X11402">
        <v>44.396215770537275</v>
      </c>
      <c r="Y11402">
        <v>0</v>
      </c>
      <c r="Z11402">
        <v>17.969767890635815</v>
      </c>
      <c r="AA11402">
        <v>0</v>
      </c>
      <c r="AB11402">
        <v>13.964093670445408</v>
      </c>
      <c r="AC11402">
        <v>0</v>
      </c>
      <c r="AD11402">
        <v>0</v>
      </c>
      <c r="AE11402">
        <v>76.330077331618497</v>
      </c>
    </row>
    <row r="11403" spans="1:31" x14ac:dyDescent="0.3">
      <c r="A11403">
        <v>2708954</v>
      </c>
      <c r="B11403">
        <v>1</v>
      </c>
      <c r="C11403" t="s">
        <v>80</v>
      </c>
      <c r="D11403" t="s">
        <v>104</v>
      </c>
      <c r="E11403" t="s">
        <v>145</v>
      </c>
      <c r="F11403" t="s">
        <v>30725</v>
      </c>
      <c r="G11403" t="s">
        <v>230</v>
      </c>
      <c r="H11403" t="s">
        <v>135</v>
      </c>
      <c r="I11403" t="s">
        <v>136</v>
      </c>
      <c r="J11403" t="s">
        <v>137</v>
      </c>
      <c r="K11403" t="s">
        <v>138</v>
      </c>
      <c r="L11403" t="s">
        <v>30726</v>
      </c>
      <c r="M11403" t="s">
        <v>30727</v>
      </c>
      <c r="N11403">
        <v>3.4683333329999999</v>
      </c>
      <c r="O11403">
        <v>0</v>
      </c>
      <c r="P11403">
        <v>1</v>
      </c>
      <c r="Q11403">
        <v>0</v>
      </c>
      <c r="R11403">
        <v>0</v>
      </c>
      <c r="S11403">
        <v>0</v>
      </c>
      <c r="T11403">
        <v>0</v>
      </c>
      <c r="U11403">
        <v>0</v>
      </c>
      <c r="V11403">
        <v>0</v>
      </c>
      <c r="W11403">
        <v>0</v>
      </c>
      <c r="X11403">
        <v>0.63037274348626415</v>
      </c>
      <c r="Y11403">
        <v>0</v>
      </c>
      <c r="Z11403">
        <v>0</v>
      </c>
      <c r="AA11403">
        <v>0</v>
      </c>
      <c r="AB11403">
        <v>0</v>
      </c>
      <c r="AC11403">
        <v>0</v>
      </c>
      <c r="AD11403">
        <v>0</v>
      </c>
      <c r="AE11403">
        <v>0.63037274348626415</v>
      </c>
    </row>
    <row r="11404" spans="1:31" x14ac:dyDescent="0.3">
      <c r="A11404">
        <v>2708814</v>
      </c>
      <c r="B11404">
        <v>1</v>
      </c>
      <c r="C11404" t="s">
        <v>81</v>
      </c>
      <c r="D11404" t="s">
        <v>124</v>
      </c>
      <c r="E11404" t="s">
        <v>213</v>
      </c>
      <c r="F11404" t="s">
        <v>30728</v>
      </c>
      <c r="G11404" t="s">
        <v>152</v>
      </c>
      <c r="H11404" t="s">
        <v>153</v>
      </c>
      <c r="I11404" t="s">
        <v>136</v>
      </c>
      <c r="J11404" t="s">
        <v>137</v>
      </c>
      <c r="K11404" t="s">
        <v>138</v>
      </c>
      <c r="L11404" t="s">
        <v>30729</v>
      </c>
      <c r="M11404" t="s">
        <v>30730</v>
      </c>
      <c r="N11404">
        <v>8.6263888879999993</v>
      </c>
      <c r="O11404">
        <v>14</v>
      </c>
      <c r="P11404">
        <v>459</v>
      </c>
      <c r="Q11404">
        <v>282</v>
      </c>
      <c r="R11404">
        <v>62</v>
      </c>
      <c r="S11404">
        <v>13</v>
      </c>
      <c r="T11404">
        <v>28</v>
      </c>
      <c r="U11404">
        <v>0</v>
      </c>
      <c r="V11404">
        <v>0</v>
      </c>
      <c r="W11404">
        <v>26.432367091570207</v>
      </c>
      <c r="X11404">
        <v>581.62579018189422</v>
      </c>
      <c r="Y11404">
        <v>533.39755886315595</v>
      </c>
      <c r="Z11404">
        <v>135.43996190955394</v>
      </c>
      <c r="AA11404">
        <v>539.81559673347658</v>
      </c>
      <c r="AB11404">
        <v>44.322121325469915</v>
      </c>
      <c r="AC11404">
        <v>0</v>
      </c>
      <c r="AD11404">
        <v>0</v>
      </c>
      <c r="AE11404">
        <v>1861.0333961051208</v>
      </c>
    </row>
    <row r="11405" spans="1:31" x14ac:dyDescent="0.3">
      <c r="A11405">
        <v>2709163</v>
      </c>
      <c r="B11405">
        <v>1</v>
      </c>
      <c r="C11405" t="s">
        <v>80</v>
      </c>
      <c r="D11405" t="s">
        <v>109</v>
      </c>
      <c r="E11405" t="s">
        <v>145</v>
      </c>
      <c r="F11405" t="s">
        <v>30731</v>
      </c>
      <c r="G11405" t="s">
        <v>147</v>
      </c>
      <c r="H11405" t="s">
        <v>135</v>
      </c>
      <c r="I11405" t="s">
        <v>136</v>
      </c>
      <c r="J11405" t="s">
        <v>137</v>
      </c>
      <c r="K11405" t="s">
        <v>138</v>
      </c>
      <c r="L11405" t="s">
        <v>30732</v>
      </c>
      <c r="M11405" t="s">
        <v>30733</v>
      </c>
      <c r="N11405">
        <v>4.0533333330000003</v>
      </c>
      <c r="O11405">
        <v>0</v>
      </c>
      <c r="P11405">
        <v>2</v>
      </c>
      <c r="Q11405">
        <v>0</v>
      </c>
      <c r="R11405">
        <v>0</v>
      </c>
      <c r="S11405">
        <v>0</v>
      </c>
      <c r="T11405">
        <v>0</v>
      </c>
      <c r="U11405">
        <v>0</v>
      </c>
      <c r="V11405">
        <v>0</v>
      </c>
      <c r="W11405">
        <v>0</v>
      </c>
      <c r="X11405">
        <v>0.74488712055426676</v>
      </c>
      <c r="Y11405">
        <v>0</v>
      </c>
      <c r="Z11405">
        <v>0</v>
      </c>
      <c r="AA11405">
        <v>0</v>
      </c>
      <c r="AB11405">
        <v>0</v>
      </c>
      <c r="AC11405">
        <v>0</v>
      </c>
      <c r="AD11405">
        <v>0</v>
      </c>
      <c r="AE11405">
        <v>0.74488712055426676</v>
      </c>
    </row>
    <row r="11406" spans="1:31" x14ac:dyDescent="0.3">
      <c r="A11406">
        <v>2708768</v>
      </c>
      <c r="B11406">
        <v>1</v>
      </c>
      <c r="C11406" t="s">
        <v>80</v>
      </c>
      <c r="D11406" t="s">
        <v>101</v>
      </c>
      <c r="E11406" t="s">
        <v>132</v>
      </c>
      <c r="F11406" t="s">
        <v>29489</v>
      </c>
      <c r="G11406" t="s">
        <v>170</v>
      </c>
      <c r="H11406" t="s">
        <v>135</v>
      </c>
      <c r="I11406" t="s">
        <v>136</v>
      </c>
      <c r="J11406" t="s">
        <v>137</v>
      </c>
      <c r="K11406" t="s">
        <v>138</v>
      </c>
      <c r="L11406" t="s">
        <v>30734</v>
      </c>
      <c r="M11406" t="s">
        <v>30735</v>
      </c>
      <c r="N11406">
        <v>2.1302777769999999</v>
      </c>
      <c r="O11406">
        <v>0</v>
      </c>
      <c r="P11406">
        <v>37</v>
      </c>
      <c r="Q11406">
        <v>0</v>
      </c>
      <c r="R11406">
        <v>6</v>
      </c>
      <c r="S11406">
        <v>0</v>
      </c>
      <c r="T11406">
        <v>12</v>
      </c>
      <c r="U11406">
        <v>0</v>
      </c>
      <c r="V11406">
        <v>1</v>
      </c>
      <c r="W11406">
        <v>0</v>
      </c>
      <c r="X11406">
        <v>18.94294147014509</v>
      </c>
      <c r="Y11406">
        <v>0</v>
      </c>
      <c r="Z11406">
        <v>5.8018614609165118</v>
      </c>
      <c r="AA11406">
        <v>0</v>
      </c>
      <c r="AB11406">
        <v>26.169157979881529</v>
      </c>
      <c r="AC11406">
        <v>0</v>
      </c>
      <c r="AD11406">
        <v>0</v>
      </c>
      <c r="AE11406">
        <v>50.913960910943132</v>
      </c>
    </row>
    <row r="11407" spans="1:31" x14ac:dyDescent="0.3">
      <c r="A11407">
        <v>2709850</v>
      </c>
      <c r="B11407">
        <v>1</v>
      </c>
      <c r="C11407" t="s">
        <v>80</v>
      </c>
      <c r="D11407" t="s">
        <v>92</v>
      </c>
      <c r="E11407" t="s">
        <v>145</v>
      </c>
      <c r="F11407" t="s">
        <v>30736</v>
      </c>
      <c r="G11407" t="s">
        <v>181</v>
      </c>
      <c r="H11407" t="s">
        <v>135</v>
      </c>
      <c r="I11407" t="s">
        <v>136</v>
      </c>
      <c r="J11407" t="s">
        <v>137</v>
      </c>
      <c r="K11407" t="s">
        <v>138</v>
      </c>
      <c r="L11407" t="s">
        <v>30737</v>
      </c>
      <c r="M11407" t="s">
        <v>30738</v>
      </c>
      <c r="N11407">
        <v>1.102777777</v>
      </c>
      <c r="O11407">
        <v>0</v>
      </c>
      <c r="P11407">
        <v>1</v>
      </c>
      <c r="Q11407">
        <v>0</v>
      </c>
      <c r="R11407">
        <v>0</v>
      </c>
      <c r="S11407">
        <v>0</v>
      </c>
      <c r="T11407">
        <v>0</v>
      </c>
      <c r="U11407">
        <v>0</v>
      </c>
      <c r="V11407">
        <v>0</v>
      </c>
      <c r="W11407">
        <v>0</v>
      </c>
      <c r="X11407">
        <v>0.21072672016250002</v>
      </c>
      <c r="Y11407">
        <v>0</v>
      </c>
      <c r="Z11407">
        <v>0</v>
      </c>
      <c r="AA11407">
        <v>0</v>
      </c>
      <c r="AB11407">
        <v>0</v>
      </c>
      <c r="AC11407">
        <v>0</v>
      </c>
      <c r="AD11407">
        <v>0</v>
      </c>
      <c r="AE11407">
        <v>0.21072672016250002</v>
      </c>
    </row>
    <row r="11408" spans="1:31" x14ac:dyDescent="0.3">
      <c r="A11408">
        <v>2708668</v>
      </c>
      <c r="B11408">
        <v>1</v>
      </c>
      <c r="C11408" t="s">
        <v>81</v>
      </c>
      <c r="D11408" t="s">
        <v>127</v>
      </c>
      <c r="E11408" t="s">
        <v>213</v>
      </c>
      <c r="F11408" t="s">
        <v>14288</v>
      </c>
      <c r="G11408" t="s">
        <v>152</v>
      </c>
      <c r="H11408" t="s">
        <v>153</v>
      </c>
      <c r="I11408" t="s">
        <v>136</v>
      </c>
      <c r="J11408" t="s">
        <v>137</v>
      </c>
      <c r="K11408" t="s">
        <v>138</v>
      </c>
      <c r="L11408" t="s">
        <v>30739</v>
      </c>
      <c r="M11408" t="s">
        <v>30740</v>
      </c>
      <c r="N11408">
        <v>1.3572222220000001</v>
      </c>
      <c r="O11408">
        <v>0</v>
      </c>
      <c r="P11408">
        <v>876</v>
      </c>
      <c r="Q11408">
        <v>0</v>
      </c>
      <c r="R11408">
        <v>38</v>
      </c>
      <c r="S11408">
        <v>0</v>
      </c>
      <c r="T11408">
        <v>101</v>
      </c>
      <c r="U11408">
        <v>0</v>
      </c>
      <c r="V11408">
        <v>0</v>
      </c>
      <c r="W11408">
        <v>0</v>
      </c>
      <c r="X11408">
        <v>182.61639353819365</v>
      </c>
      <c r="Y11408">
        <v>0</v>
      </c>
      <c r="Z11408">
        <v>17.009768896888563</v>
      </c>
      <c r="AA11408">
        <v>0</v>
      </c>
      <c r="AB11408">
        <v>49.357339308590312</v>
      </c>
      <c r="AC11408">
        <v>0</v>
      </c>
      <c r="AD11408">
        <v>0</v>
      </c>
      <c r="AE11408">
        <v>248.98350174367255</v>
      </c>
    </row>
    <row r="11409" spans="1:31" x14ac:dyDescent="0.3">
      <c r="A11409">
        <v>2709455</v>
      </c>
      <c r="B11409">
        <v>1</v>
      </c>
      <c r="C11409" t="s">
        <v>80</v>
      </c>
      <c r="D11409" t="s">
        <v>83</v>
      </c>
      <c r="E11409" t="s">
        <v>145</v>
      </c>
      <c r="F11409" t="s">
        <v>30741</v>
      </c>
      <c r="G11409" t="s">
        <v>230</v>
      </c>
      <c r="H11409" t="s">
        <v>135</v>
      </c>
      <c r="I11409" t="s">
        <v>136</v>
      </c>
      <c r="J11409" t="s">
        <v>137</v>
      </c>
      <c r="K11409" t="s">
        <v>138</v>
      </c>
      <c r="L11409" t="s">
        <v>30742</v>
      </c>
      <c r="M11409" t="s">
        <v>30743</v>
      </c>
      <c r="N11409">
        <v>0.45500000000000002</v>
      </c>
      <c r="O11409">
        <v>0</v>
      </c>
      <c r="P11409">
        <v>2</v>
      </c>
      <c r="Q11409">
        <v>0</v>
      </c>
      <c r="R11409">
        <v>0</v>
      </c>
      <c r="S11409">
        <v>0</v>
      </c>
      <c r="T11409">
        <v>0</v>
      </c>
      <c r="U11409">
        <v>0</v>
      </c>
      <c r="V11409">
        <v>0</v>
      </c>
      <c r="W11409">
        <v>0</v>
      </c>
      <c r="X11409">
        <v>0.12550517246708998</v>
      </c>
      <c r="Y11409">
        <v>0</v>
      </c>
      <c r="Z11409">
        <v>0</v>
      </c>
      <c r="AA11409">
        <v>0</v>
      </c>
      <c r="AB11409">
        <v>0</v>
      </c>
      <c r="AC11409">
        <v>0</v>
      </c>
      <c r="AD11409">
        <v>0</v>
      </c>
      <c r="AE11409">
        <v>0.12550517246708998</v>
      </c>
    </row>
    <row r="11410" spans="1:31" x14ac:dyDescent="0.3">
      <c r="A11410">
        <v>2709575</v>
      </c>
      <c r="B11410">
        <v>2</v>
      </c>
      <c r="C11410" t="s">
        <v>80</v>
      </c>
      <c r="D11410" t="s">
        <v>98</v>
      </c>
      <c r="E11410" t="s">
        <v>132</v>
      </c>
      <c r="F11410" t="s">
        <v>30744</v>
      </c>
      <c r="G11410" t="s">
        <v>409</v>
      </c>
      <c r="H11410" t="s">
        <v>135</v>
      </c>
      <c r="I11410" t="s">
        <v>136</v>
      </c>
      <c r="J11410" t="s">
        <v>137</v>
      </c>
      <c r="K11410" t="s">
        <v>138</v>
      </c>
      <c r="L11410" t="s">
        <v>30618</v>
      </c>
      <c r="M11410" t="s">
        <v>30745</v>
      </c>
      <c r="N11410">
        <v>0.72083333299999997</v>
      </c>
      <c r="O11410">
        <v>0</v>
      </c>
      <c r="P11410">
        <v>7</v>
      </c>
      <c r="Q11410">
        <v>0</v>
      </c>
      <c r="R11410">
        <v>15</v>
      </c>
      <c r="S11410">
        <v>0</v>
      </c>
      <c r="T11410">
        <v>5</v>
      </c>
      <c r="U11410">
        <v>0</v>
      </c>
      <c r="V11410">
        <v>0</v>
      </c>
      <c r="W11410">
        <v>0</v>
      </c>
      <c r="X11410">
        <v>0.39635605155229992</v>
      </c>
      <c r="Y11410">
        <v>0</v>
      </c>
      <c r="Z11410">
        <v>8.7342263958000732</v>
      </c>
      <c r="AA11410">
        <v>0</v>
      </c>
      <c r="AB11410">
        <v>6.5704677560215874</v>
      </c>
      <c r="AC11410">
        <v>0</v>
      </c>
      <c r="AD11410">
        <v>0</v>
      </c>
      <c r="AE11410">
        <v>15.70105020337396</v>
      </c>
    </row>
    <row r="11411" spans="1:31" x14ac:dyDescent="0.3">
      <c r="A11411">
        <v>2708960</v>
      </c>
      <c r="B11411">
        <v>1</v>
      </c>
      <c r="C11411" t="s">
        <v>81</v>
      </c>
      <c r="D11411" t="s">
        <v>128</v>
      </c>
      <c r="E11411" t="s">
        <v>161</v>
      </c>
      <c r="F11411" t="s">
        <v>6649</v>
      </c>
      <c r="G11411" t="s">
        <v>409</v>
      </c>
      <c r="H11411" t="s">
        <v>135</v>
      </c>
      <c r="I11411" t="s">
        <v>136</v>
      </c>
      <c r="J11411" t="s">
        <v>137</v>
      </c>
      <c r="K11411" t="s">
        <v>138</v>
      </c>
      <c r="L11411" t="s">
        <v>30746</v>
      </c>
      <c r="M11411" t="s">
        <v>30747</v>
      </c>
      <c r="N11411">
        <v>4.5872222220000003</v>
      </c>
      <c r="O11411">
        <v>0</v>
      </c>
      <c r="P11411">
        <v>2</v>
      </c>
      <c r="Q11411">
        <v>0</v>
      </c>
      <c r="R11411">
        <v>0</v>
      </c>
      <c r="S11411">
        <v>0</v>
      </c>
      <c r="T11411">
        <v>2</v>
      </c>
      <c r="U11411">
        <v>0</v>
      </c>
      <c r="V11411">
        <v>0</v>
      </c>
      <c r="W11411">
        <v>0</v>
      </c>
      <c r="X11411">
        <v>0.95058103264524774</v>
      </c>
      <c r="Y11411">
        <v>0</v>
      </c>
      <c r="Z11411">
        <v>0</v>
      </c>
      <c r="AA11411">
        <v>0</v>
      </c>
      <c r="AB11411">
        <v>6.0128823867145833</v>
      </c>
      <c r="AC11411">
        <v>0</v>
      </c>
      <c r="AD11411">
        <v>0</v>
      </c>
      <c r="AE11411">
        <v>6.9634634193598313</v>
      </c>
    </row>
    <row r="11412" spans="1:31" x14ac:dyDescent="0.3">
      <c r="A11412">
        <v>2708854</v>
      </c>
      <c r="B11412">
        <v>1</v>
      </c>
      <c r="C11412" t="s">
        <v>81</v>
      </c>
      <c r="D11412" t="s">
        <v>128</v>
      </c>
      <c r="E11412" t="s">
        <v>150</v>
      </c>
      <c r="F11412" t="s">
        <v>30748</v>
      </c>
      <c r="G11412" t="s">
        <v>300</v>
      </c>
      <c r="H11412" t="s">
        <v>153</v>
      </c>
      <c r="I11412" t="s">
        <v>136</v>
      </c>
      <c r="J11412" t="s">
        <v>137</v>
      </c>
      <c r="K11412" t="s">
        <v>210</v>
      </c>
      <c r="L11412" t="s">
        <v>30749</v>
      </c>
      <c r="M11412" t="s">
        <v>30750</v>
      </c>
      <c r="N11412">
        <v>3.6627777770000001</v>
      </c>
      <c r="O11412">
        <v>4</v>
      </c>
      <c r="P11412">
        <v>12378</v>
      </c>
      <c r="Q11412">
        <v>13</v>
      </c>
      <c r="R11412">
        <v>162</v>
      </c>
      <c r="S11412">
        <v>23</v>
      </c>
      <c r="T11412">
        <v>1101</v>
      </c>
      <c r="U11412">
        <v>10</v>
      </c>
      <c r="V11412">
        <v>1</v>
      </c>
      <c r="W11412">
        <v>3.5046540007789497</v>
      </c>
      <c r="X11412">
        <v>7226.4793205264368</v>
      </c>
      <c r="Y11412">
        <v>17.392624503215043</v>
      </c>
      <c r="Z11412">
        <v>90.640720451827718</v>
      </c>
      <c r="AA11412">
        <v>584.58867363685579</v>
      </c>
      <c r="AB11412">
        <v>2539.3130986568053</v>
      </c>
      <c r="AC11412">
        <v>2272.9607165000471</v>
      </c>
      <c r="AD11412">
        <v>17.845390211664629</v>
      </c>
      <c r="AE11412">
        <v>12752.725198487631</v>
      </c>
    </row>
    <row r="11413" spans="1:31" x14ac:dyDescent="0.3">
      <c r="A11413">
        <v>2709100</v>
      </c>
      <c r="B11413">
        <v>1</v>
      </c>
      <c r="C11413" t="s">
        <v>80</v>
      </c>
      <c r="D11413" t="s">
        <v>110</v>
      </c>
      <c r="E11413" t="s">
        <v>145</v>
      </c>
      <c r="F11413" t="s">
        <v>30751</v>
      </c>
      <c r="G11413" t="s">
        <v>230</v>
      </c>
      <c r="H11413" t="s">
        <v>135</v>
      </c>
      <c r="I11413" t="s">
        <v>136</v>
      </c>
      <c r="J11413" t="s">
        <v>137</v>
      </c>
      <c r="K11413" t="s">
        <v>138</v>
      </c>
      <c r="L11413" t="s">
        <v>30752</v>
      </c>
      <c r="M11413" t="s">
        <v>30753</v>
      </c>
      <c r="N11413">
        <v>1.1727777770000001</v>
      </c>
      <c r="O11413">
        <v>0</v>
      </c>
      <c r="P11413">
        <v>1</v>
      </c>
      <c r="Q11413">
        <v>0</v>
      </c>
      <c r="R11413">
        <v>0</v>
      </c>
      <c r="S11413">
        <v>0</v>
      </c>
      <c r="T11413">
        <v>0</v>
      </c>
      <c r="U11413">
        <v>0</v>
      </c>
      <c r="V11413">
        <v>0</v>
      </c>
      <c r="W11413">
        <v>0</v>
      </c>
      <c r="X11413">
        <v>0</v>
      </c>
      <c r="Y11413">
        <v>0</v>
      </c>
      <c r="Z11413">
        <v>0</v>
      </c>
      <c r="AA11413">
        <v>0</v>
      </c>
      <c r="AB11413">
        <v>0</v>
      </c>
      <c r="AC11413">
        <v>0</v>
      </c>
      <c r="AD11413">
        <v>0</v>
      </c>
      <c r="AE11413">
        <v>0</v>
      </c>
    </row>
    <row r="11414" spans="1:31" x14ac:dyDescent="0.3">
      <c r="A11414">
        <v>2709000</v>
      </c>
      <c r="B11414">
        <v>1</v>
      </c>
      <c r="C11414" t="s">
        <v>80</v>
      </c>
      <c r="D11414" t="s">
        <v>103</v>
      </c>
      <c r="E11414" t="s">
        <v>150</v>
      </c>
      <c r="F11414" t="s">
        <v>5294</v>
      </c>
      <c r="G11414" t="s">
        <v>300</v>
      </c>
      <c r="H11414" t="s">
        <v>153</v>
      </c>
      <c r="I11414" t="s">
        <v>136</v>
      </c>
      <c r="J11414" t="s">
        <v>137</v>
      </c>
      <c r="K11414" t="s">
        <v>210</v>
      </c>
      <c r="L11414" t="s">
        <v>30754</v>
      </c>
      <c r="M11414" t="s">
        <v>30755</v>
      </c>
      <c r="N11414">
        <v>1.291388888</v>
      </c>
      <c r="O11414">
        <v>1</v>
      </c>
      <c r="P11414">
        <v>295</v>
      </c>
      <c r="Q11414">
        <v>18</v>
      </c>
      <c r="R11414">
        <v>110</v>
      </c>
      <c r="S11414">
        <v>12</v>
      </c>
      <c r="T11414">
        <v>47</v>
      </c>
      <c r="U11414">
        <v>3</v>
      </c>
      <c r="V11414">
        <v>0</v>
      </c>
      <c r="W11414">
        <v>1.125431990731796</v>
      </c>
      <c r="X11414">
        <v>65.930194042437066</v>
      </c>
      <c r="Y11414">
        <v>201.56414000771846</v>
      </c>
      <c r="Z11414">
        <v>19.558402382298642</v>
      </c>
      <c r="AA11414">
        <v>28.199526296316584</v>
      </c>
      <c r="AB11414">
        <v>11.464217897714017</v>
      </c>
      <c r="AC11414">
        <v>13.954196601456013</v>
      </c>
      <c r="AD11414">
        <v>0</v>
      </c>
      <c r="AE11414">
        <v>341.79610921867265</v>
      </c>
    </row>
    <row r="11415" spans="1:31" x14ac:dyDescent="0.3">
      <c r="A11415">
        <v>2709541</v>
      </c>
      <c r="B11415">
        <v>1</v>
      </c>
      <c r="C11415" t="s">
        <v>80</v>
      </c>
      <c r="D11415" t="s">
        <v>93</v>
      </c>
      <c r="E11415" t="s">
        <v>132</v>
      </c>
      <c r="F11415" t="s">
        <v>16683</v>
      </c>
      <c r="G11415" t="s">
        <v>134</v>
      </c>
      <c r="H11415" t="s">
        <v>135</v>
      </c>
      <c r="I11415" t="s">
        <v>136</v>
      </c>
      <c r="J11415" t="s">
        <v>137</v>
      </c>
      <c r="K11415" t="s">
        <v>138</v>
      </c>
      <c r="L11415" t="s">
        <v>30756</v>
      </c>
      <c r="M11415" t="s">
        <v>30757</v>
      </c>
      <c r="N11415">
        <v>2.3655555549999998</v>
      </c>
      <c r="O11415">
        <v>0</v>
      </c>
      <c r="P11415">
        <v>15</v>
      </c>
      <c r="Q11415">
        <v>0</v>
      </c>
      <c r="R11415">
        <v>8</v>
      </c>
      <c r="S11415">
        <v>0</v>
      </c>
      <c r="T11415">
        <v>4</v>
      </c>
      <c r="U11415">
        <v>0</v>
      </c>
      <c r="V11415">
        <v>0</v>
      </c>
      <c r="W11415">
        <v>0</v>
      </c>
      <c r="X11415">
        <v>0</v>
      </c>
      <c r="Y11415">
        <v>0</v>
      </c>
      <c r="Z11415">
        <v>0</v>
      </c>
      <c r="AA11415">
        <v>0</v>
      </c>
      <c r="AB11415">
        <v>12.962412393590048</v>
      </c>
      <c r="AC11415">
        <v>0</v>
      </c>
      <c r="AD11415">
        <v>0</v>
      </c>
      <c r="AE11415">
        <v>12.962412393590048</v>
      </c>
    </row>
    <row r="11416" spans="1:31" x14ac:dyDescent="0.3">
      <c r="A11416">
        <v>2709787</v>
      </c>
      <c r="B11416">
        <v>1</v>
      </c>
      <c r="C11416" t="s">
        <v>80</v>
      </c>
      <c r="D11416" t="s">
        <v>84</v>
      </c>
      <c r="E11416" t="s">
        <v>156</v>
      </c>
      <c r="F11416" t="s">
        <v>30758</v>
      </c>
      <c r="G11416" t="s">
        <v>152</v>
      </c>
      <c r="H11416" t="s">
        <v>153</v>
      </c>
      <c r="I11416" t="s">
        <v>136</v>
      </c>
      <c r="J11416" t="s">
        <v>137</v>
      </c>
      <c r="K11416" t="s">
        <v>138</v>
      </c>
      <c r="L11416" t="s">
        <v>30759</v>
      </c>
      <c r="M11416" t="s">
        <v>30760</v>
      </c>
      <c r="N11416">
        <v>1.0852777769999999</v>
      </c>
      <c r="O11416">
        <v>0</v>
      </c>
      <c r="P11416">
        <v>0</v>
      </c>
      <c r="Q11416">
        <v>0</v>
      </c>
      <c r="R11416">
        <v>0</v>
      </c>
      <c r="S11416">
        <v>0</v>
      </c>
      <c r="T11416">
        <v>0</v>
      </c>
      <c r="U11416">
        <v>1</v>
      </c>
      <c r="V11416">
        <v>0</v>
      </c>
      <c r="W11416">
        <v>0</v>
      </c>
      <c r="X11416">
        <v>0</v>
      </c>
      <c r="Y11416">
        <v>0</v>
      </c>
      <c r="Z11416">
        <v>0</v>
      </c>
      <c r="AA11416">
        <v>0</v>
      </c>
      <c r="AB11416">
        <v>0</v>
      </c>
      <c r="AC11416">
        <v>40.079459528225627</v>
      </c>
      <c r="AD11416">
        <v>0</v>
      </c>
      <c r="AE11416">
        <v>40.079459528225627</v>
      </c>
    </row>
    <row r="11417" spans="1:31" x14ac:dyDescent="0.3">
      <c r="A11417">
        <v>2708728</v>
      </c>
      <c r="B11417">
        <v>1</v>
      </c>
      <c r="C11417" t="s">
        <v>81</v>
      </c>
      <c r="D11417" t="s">
        <v>123</v>
      </c>
      <c r="E11417" t="s">
        <v>150</v>
      </c>
      <c r="F11417" t="s">
        <v>12602</v>
      </c>
      <c r="G11417" t="s">
        <v>152</v>
      </c>
      <c r="H11417" t="s">
        <v>153</v>
      </c>
      <c r="I11417" t="s">
        <v>136</v>
      </c>
      <c r="J11417" t="s">
        <v>137</v>
      </c>
      <c r="K11417" t="s">
        <v>138</v>
      </c>
      <c r="L11417" t="s">
        <v>30761</v>
      </c>
      <c r="M11417" t="s">
        <v>30762</v>
      </c>
      <c r="N11417">
        <v>0.97666666599999996</v>
      </c>
      <c r="O11417">
        <v>4</v>
      </c>
      <c r="P11417">
        <v>10</v>
      </c>
      <c r="Q11417">
        <v>82</v>
      </c>
      <c r="R11417">
        <v>93</v>
      </c>
      <c r="S11417">
        <v>12</v>
      </c>
      <c r="T11417">
        <v>12</v>
      </c>
      <c r="U11417">
        <v>0</v>
      </c>
      <c r="V11417">
        <v>0</v>
      </c>
      <c r="W11417">
        <v>0</v>
      </c>
      <c r="X11417">
        <v>0.532911651895</v>
      </c>
      <c r="Y11417">
        <v>11.460812766091493</v>
      </c>
      <c r="Z11417">
        <v>13.067563552104303</v>
      </c>
      <c r="AA11417">
        <v>11.057350849932799</v>
      </c>
      <c r="AB11417">
        <v>0</v>
      </c>
      <c r="AC11417">
        <v>0</v>
      </c>
      <c r="AD11417">
        <v>0</v>
      </c>
      <c r="AE11417">
        <v>36.118638820023591</v>
      </c>
    </row>
    <row r="11418" spans="1:31" x14ac:dyDescent="0.3">
      <c r="A11418">
        <v>2709219</v>
      </c>
      <c r="B11418">
        <v>2</v>
      </c>
      <c r="C11418" t="s">
        <v>80</v>
      </c>
      <c r="D11418" t="s">
        <v>100</v>
      </c>
      <c r="E11418" t="s">
        <v>150</v>
      </c>
      <c r="F11418" t="s">
        <v>25514</v>
      </c>
      <c r="G11418" t="s">
        <v>185</v>
      </c>
      <c r="H11418" t="s">
        <v>153</v>
      </c>
      <c r="I11418" t="s">
        <v>136</v>
      </c>
      <c r="J11418" t="s">
        <v>137</v>
      </c>
      <c r="K11418" t="s">
        <v>138</v>
      </c>
      <c r="L11418" t="s">
        <v>30763</v>
      </c>
      <c r="M11418" t="s">
        <v>30764</v>
      </c>
      <c r="N11418">
        <v>0.263333333</v>
      </c>
      <c r="O11418">
        <v>0</v>
      </c>
      <c r="P11418">
        <v>433</v>
      </c>
      <c r="Q11418">
        <v>3</v>
      </c>
      <c r="R11418">
        <v>44</v>
      </c>
      <c r="S11418">
        <v>8</v>
      </c>
      <c r="T11418">
        <v>34</v>
      </c>
      <c r="U11418">
        <v>1</v>
      </c>
      <c r="V11418">
        <v>0</v>
      </c>
      <c r="W11418">
        <v>0</v>
      </c>
      <c r="X11418">
        <v>37.364190749402056</v>
      </c>
      <c r="Y11418">
        <v>1.4858486111364499</v>
      </c>
      <c r="Z11418">
        <v>4.3044435595258275</v>
      </c>
      <c r="AA11418">
        <v>13.250088935827486</v>
      </c>
      <c r="AB11418">
        <v>5.8562885572556276</v>
      </c>
      <c r="AC11418">
        <v>9.206774939805749</v>
      </c>
      <c r="AD11418">
        <v>0</v>
      </c>
      <c r="AE11418">
        <v>71.467635352953195</v>
      </c>
    </row>
    <row r="11419" spans="1:31" x14ac:dyDescent="0.3">
      <c r="A11419">
        <v>2708871</v>
      </c>
      <c r="B11419">
        <v>1</v>
      </c>
      <c r="C11419" t="s">
        <v>80</v>
      </c>
      <c r="D11419" t="s">
        <v>97</v>
      </c>
      <c r="E11419" t="s">
        <v>161</v>
      </c>
      <c r="F11419" t="s">
        <v>30162</v>
      </c>
      <c r="G11419" t="s">
        <v>158</v>
      </c>
      <c r="H11419" t="s">
        <v>135</v>
      </c>
      <c r="I11419" t="s">
        <v>136</v>
      </c>
      <c r="J11419" t="s">
        <v>3</v>
      </c>
      <c r="K11419" t="s">
        <v>138</v>
      </c>
      <c r="L11419" t="s">
        <v>30765</v>
      </c>
      <c r="M11419" t="s">
        <v>30766</v>
      </c>
      <c r="N11419">
        <v>7.989166666</v>
      </c>
      <c r="O11419">
        <v>0</v>
      </c>
      <c r="P11419">
        <v>38</v>
      </c>
      <c r="Q11419">
        <v>0</v>
      </c>
      <c r="R11419">
        <v>9</v>
      </c>
      <c r="S11419">
        <v>0</v>
      </c>
      <c r="T11419">
        <v>11</v>
      </c>
      <c r="U11419">
        <v>0</v>
      </c>
      <c r="V11419">
        <v>0</v>
      </c>
      <c r="W11419">
        <v>0</v>
      </c>
      <c r="X11419">
        <v>40.836459514953759</v>
      </c>
      <c r="Y11419">
        <v>0</v>
      </c>
      <c r="Z11419">
        <v>5.01908595672624</v>
      </c>
      <c r="AA11419">
        <v>0</v>
      </c>
      <c r="AB11419">
        <v>98.348073739553257</v>
      </c>
      <c r="AC11419">
        <v>0</v>
      </c>
      <c r="AD11419">
        <v>0</v>
      </c>
      <c r="AE11419">
        <v>144.20361921123327</v>
      </c>
    </row>
    <row r="11420" spans="1:31" x14ac:dyDescent="0.3">
      <c r="A11420">
        <v>2709604</v>
      </c>
      <c r="B11420">
        <v>1</v>
      </c>
      <c r="C11420" t="s">
        <v>81</v>
      </c>
      <c r="D11420" t="s">
        <v>124</v>
      </c>
      <c r="E11420" t="s">
        <v>161</v>
      </c>
      <c r="F11420" t="s">
        <v>6545</v>
      </c>
      <c r="G11420" t="s">
        <v>163</v>
      </c>
      <c r="H11420" t="s">
        <v>135</v>
      </c>
      <c r="I11420" t="s">
        <v>136</v>
      </c>
      <c r="J11420" t="s">
        <v>137</v>
      </c>
      <c r="K11420" t="s">
        <v>138</v>
      </c>
      <c r="L11420" t="s">
        <v>30767</v>
      </c>
      <c r="M11420" t="s">
        <v>30768</v>
      </c>
      <c r="N11420">
        <v>1.301388888</v>
      </c>
      <c r="O11420">
        <v>0</v>
      </c>
      <c r="P11420">
        <v>2</v>
      </c>
      <c r="Q11420">
        <v>0</v>
      </c>
      <c r="R11420">
        <v>0</v>
      </c>
      <c r="S11420">
        <v>0</v>
      </c>
      <c r="T11420">
        <v>0</v>
      </c>
      <c r="U11420">
        <v>0</v>
      </c>
      <c r="V11420">
        <v>0</v>
      </c>
      <c r="W11420">
        <v>0</v>
      </c>
      <c r="X11420">
        <v>0.3267506212821083</v>
      </c>
      <c r="Y11420">
        <v>0</v>
      </c>
      <c r="Z11420">
        <v>0</v>
      </c>
      <c r="AA11420">
        <v>0</v>
      </c>
      <c r="AB11420">
        <v>0</v>
      </c>
      <c r="AC11420">
        <v>0</v>
      </c>
      <c r="AD11420">
        <v>0</v>
      </c>
      <c r="AE11420">
        <v>0.3267506212821083</v>
      </c>
    </row>
    <row r="11421" spans="1:31" x14ac:dyDescent="0.3">
      <c r="A11421">
        <v>2709232</v>
      </c>
      <c r="B11421">
        <v>1</v>
      </c>
      <c r="C11421" t="s">
        <v>80</v>
      </c>
      <c r="D11421" t="s">
        <v>83</v>
      </c>
      <c r="E11421" t="s">
        <v>145</v>
      </c>
      <c r="F11421" t="s">
        <v>30769</v>
      </c>
      <c r="G11421" t="s">
        <v>147</v>
      </c>
      <c r="H11421" t="s">
        <v>135</v>
      </c>
      <c r="I11421" t="s">
        <v>136</v>
      </c>
      <c r="J11421" t="s">
        <v>137</v>
      </c>
      <c r="K11421" t="s">
        <v>138</v>
      </c>
      <c r="L11421" t="s">
        <v>30770</v>
      </c>
      <c r="M11421" t="s">
        <v>30771</v>
      </c>
      <c r="N11421">
        <v>4.0322222219999997</v>
      </c>
      <c r="O11421">
        <v>0</v>
      </c>
      <c r="P11421">
        <v>0</v>
      </c>
      <c r="Q11421">
        <v>0</v>
      </c>
      <c r="R11421">
        <v>0</v>
      </c>
      <c r="S11421">
        <v>0</v>
      </c>
      <c r="T11421">
        <v>19</v>
      </c>
      <c r="U11421">
        <v>0</v>
      </c>
      <c r="V11421">
        <v>0</v>
      </c>
      <c r="W11421">
        <v>0</v>
      </c>
      <c r="X11421">
        <v>0</v>
      </c>
      <c r="Y11421">
        <v>0</v>
      </c>
      <c r="Z11421">
        <v>0</v>
      </c>
      <c r="AA11421">
        <v>0</v>
      </c>
      <c r="AB11421">
        <v>79.950527914709468</v>
      </c>
      <c r="AC11421">
        <v>0</v>
      </c>
      <c r="AD11421">
        <v>0</v>
      </c>
      <c r="AE11421">
        <v>79.950527914709468</v>
      </c>
    </row>
    <row r="11422" spans="1:31" x14ac:dyDescent="0.3">
      <c r="A11422">
        <v>2708761</v>
      </c>
      <c r="B11422">
        <v>2</v>
      </c>
      <c r="C11422" t="s">
        <v>80</v>
      </c>
      <c r="D11422" t="s">
        <v>97</v>
      </c>
      <c r="E11422" t="s">
        <v>150</v>
      </c>
      <c r="F11422" t="s">
        <v>30772</v>
      </c>
      <c r="G11422" t="s">
        <v>185</v>
      </c>
      <c r="H11422" t="s">
        <v>153</v>
      </c>
      <c r="I11422" t="s">
        <v>136</v>
      </c>
      <c r="J11422" t="s">
        <v>137</v>
      </c>
      <c r="K11422" t="s">
        <v>138</v>
      </c>
      <c r="L11422" t="s">
        <v>30773</v>
      </c>
      <c r="M11422" t="s">
        <v>30774</v>
      </c>
      <c r="N11422">
        <v>0.65</v>
      </c>
      <c r="O11422">
        <v>5</v>
      </c>
      <c r="P11422">
        <v>1896</v>
      </c>
      <c r="Q11422">
        <v>5</v>
      </c>
      <c r="R11422">
        <v>323</v>
      </c>
      <c r="S11422">
        <v>18</v>
      </c>
      <c r="T11422">
        <v>224</v>
      </c>
      <c r="U11422">
        <v>1</v>
      </c>
      <c r="V11422">
        <v>0</v>
      </c>
      <c r="W11422">
        <v>10.9526897603838</v>
      </c>
      <c r="X11422">
        <v>205.26817483020773</v>
      </c>
      <c r="Y11422">
        <v>1.084897850283</v>
      </c>
      <c r="Z11422">
        <v>21.217248508801802</v>
      </c>
      <c r="AA11422">
        <v>28.979395200580505</v>
      </c>
      <c r="AB11422">
        <v>102.44693852112721</v>
      </c>
      <c r="AC11422">
        <v>59.57803604852775</v>
      </c>
      <c r="AD11422">
        <v>0</v>
      </c>
      <c r="AE11422">
        <v>429.52738071991178</v>
      </c>
    </row>
    <row r="11423" spans="1:31" x14ac:dyDescent="0.3">
      <c r="A11423">
        <v>2709020</v>
      </c>
      <c r="B11423">
        <v>1</v>
      </c>
      <c r="C11423" t="s">
        <v>81</v>
      </c>
      <c r="D11423" t="s">
        <v>125</v>
      </c>
      <c r="E11423" t="s">
        <v>156</v>
      </c>
      <c r="F11423" t="s">
        <v>30775</v>
      </c>
      <c r="G11423" t="s">
        <v>209</v>
      </c>
      <c r="H11423" t="s">
        <v>153</v>
      </c>
      <c r="I11423" t="s">
        <v>136</v>
      </c>
      <c r="J11423" t="s">
        <v>137</v>
      </c>
      <c r="K11423" t="s">
        <v>210</v>
      </c>
      <c r="L11423" t="s">
        <v>30776</v>
      </c>
      <c r="M11423" t="s">
        <v>30777</v>
      </c>
      <c r="N11423">
        <v>6.1466666659999998</v>
      </c>
      <c r="O11423">
        <v>0</v>
      </c>
      <c r="P11423">
        <v>929</v>
      </c>
      <c r="Q11423">
        <v>0</v>
      </c>
      <c r="R11423">
        <v>5</v>
      </c>
      <c r="S11423">
        <v>0</v>
      </c>
      <c r="T11423">
        <v>142</v>
      </c>
      <c r="U11423">
        <v>0</v>
      </c>
      <c r="V11423">
        <v>0</v>
      </c>
      <c r="W11423">
        <v>0</v>
      </c>
      <c r="X11423">
        <v>763.58584006070078</v>
      </c>
      <c r="Y11423">
        <v>0</v>
      </c>
      <c r="Z11423">
        <v>0</v>
      </c>
      <c r="AA11423">
        <v>0</v>
      </c>
      <c r="AB11423">
        <v>485.37298978076348</v>
      </c>
      <c r="AC11423">
        <v>0</v>
      </c>
      <c r="AD11423">
        <v>0</v>
      </c>
      <c r="AE11423">
        <v>1248.9588298414642</v>
      </c>
    </row>
    <row r="11424" spans="1:31" x14ac:dyDescent="0.3">
      <c r="A11424">
        <v>2708934</v>
      </c>
      <c r="B11424">
        <v>1</v>
      </c>
      <c r="C11424" t="s">
        <v>80</v>
      </c>
      <c r="D11424" t="s">
        <v>83</v>
      </c>
      <c r="E11424" t="s">
        <v>200</v>
      </c>
      <c r="F11424" t="s">
        <v>30778</v>
      </c>
      <c r="G11424" t="s">
        <v>163</v>
      </c>
      <c r="H11424" t="s">
        <v>135</v>
      </c>
      <c r="I11424" t="s">
        <v>136</v>
      </c>
      <c r="J11424" t="s">
        <v>137</v>
      </c>
      <c r="K11424" t="s">
        <v>138</v>
      </c>
      <c r="L11424" t="s">
        <v>30779</v>
      </c>
      <c r="M11424" t="s">
        <v>30514</v>
      </c>
      <c r="N11424">
        <v>2.0836111110000002</v>
      </c>
      <c r="O11424">
        <v>0</v>
      </c>
      <c r="P11424">
        <v>38</v>
      </c>
      <c r="Q11424">
        <v>0</v>
      </c>
      <c r="R11424">
        <v>0</v>
      </c>
      <c r="S11424">
        <v>0</v>
      </c>
      <c r="T11424">
        <v>13</v>
      </c>
      <c r="U11424">
        <v>0</v>
      </c>
      <c r="V11424">
        <v>0</v>
      </c>
      <c r="W11424">
        <v>0</v>
      </c>
      <c r="X11424">
        <v>17.338504967321715</v>
      </c>
      <c r="Y11424">
        <v>0</v>
      </c>
      <c r="Z11424">
        <v>0</v>
      </c>
      <c r="AA11424">
        <v>0</v>
      </c>
      <c r="AB11424">
        <v>32.085662953829747</v>
      </c>
      <c r="AC11424">
        <v>0</v>
      </c>
      <c r="AD11424">
        <v>0</v>
      </c>
      <c r="AE11424">
        <v>49.424167921151465</v>
      </c>
    </row>
    <row r="11425" spans="1:31" x14ac:dyDescent="0.3">
      <c r="A11425">
        <v>2709767</v>
      </c>
      <c r="B11425">
        <v>1</v>
      </c>
      <c r="C11425" t="s">
        <v>80</v>
      </c>
      <c r="D11425" t="s">
        <v>104</v>
      </c>
      <c r="E11425" t="s">
        <v>161</v>
      </c>
      <c r="F11425" t="s">
        <v>30780</v>
      </c>
      <c r="G11425" t="s">
        <v>163</v>
      </c>
      <c r="H11425" t="s">
        <v>135</v>
      </c>
      <c r="I11425" t="s">
        <v>136</v>
      </c>
      <c r="J11425" t="s">
        <v>137</v>
      </c>
      <c r="K11425" t="s">
        <v>138</v>
      </c>
      <c r="L11425" t="s">
        <v>30781</v>
      </c>
      <c r="M11425" t="s">
        <v>30782</v>
      </c>
      <c r="N11425">
        <v>2.523055555</v>
      </c>
      <c r="O11425">
        <v>0</v>
      </c>
      <c r="P11425">
        <v>0</v>
      </c>
      <c r="Q11425">
        <v>0</v>
      </c>
      <c r="R11425">
        <v>2</v>
      </c>
      <c r="S11425">
        <v>0</v>
      </c>
      <c r="T11425">
        <v>0</v>
      </c>
      <c r="U11425">
        <v>0</v>
      </c>
      <c r="V11425">
        <v>0</v>
      </c>
      <c r="W11425">
        <v>0</v>
      </c>
      <c r="X11425">
        <v>0</v>
      </c>
      <c r="Y11425">
        <v>0</v>
      </c>
      <c r="Z11425">
        <v>1.2236086195258333</v>
      </c>
      <c r="AA11425">
        <v>0</v>
      </c>
      <c r="AB11425">
        <v>0</v>
      </c>
      <c r="AC11425">
        <v>0</v>
      </c>
      <c r="AD11425">
        <v>0</v>
      </c>
      <c r="AE11425">
        <v>1.2236086195258333</v>
      </c>
    </row>
    <row r="11426" spans="1:31" x14ac:dyDescent="0.3">
      <c r="A11426">
        <v>2709671</v>
      </c>
      <c r="B11426">
        <v>2</v>
      </c>
      <c r="C11426" t="s">
        <v>80</v>
      </c>
      <c r="D11426" t="s">
        <v>104</v>
      </c>
      <c r="E11426" t="s">
        <v>132</v>
      </c>
      <c r="F11426" t="s">
        <v>30783</v>
      </c>
      <c r="G11426" t="s">
        <v>163</v>
      </c>
      <c r="H11426" t="s">
        <v>135</v>
      </c>
      <c r="I11426" t="s">
        <v>136</v>
      </c>
      <c r="J11426" t="s">
        <v>137</v>
      </c>
      <c r="K11426" t="s">
        <v>138</v>
      </c>
      <c r="L11426" t="s">
        <v>30784</v>
      </c>
      <c r="M11426" t="s">
        <v>30785</v>
      </c>
      <c r="N11426">
        <v>0.126388888</v>
      </c>
      <c r="O11426">
        <v>0</v>
      </c>
      <c r="P11426">
        <v>152</v>
      </c>
      <c r="Q11426">
        <v>0</v>
      </c>
      <c r="R11426">
        <v>1</v>
      </c>
      <c r="S11426">
        <v>0</v>
      </c>
      <c r="T11426">
        <v>21</v>
      </c>
      <c r="U11426">
        <v>0</v>
      </c>
      <c r="V11426">
        <v>0</v>
      </c>
      <c r="W11426">
        <v>0</v>
      </c>
      <c r="X11426">
        <v>3.7245947984063021</v>
      </c>
      <c r="Y11426">
        <v>0</v>
      </c>
      <c r="Z11426">
        <v>0</v>
      </c>
      <c r="AA11426">
        <v>0</v>
      </c>
      <c r="AB11426">
        <v>0.71402241396622501</v>
      </c>
      <c r="AC11426">
        <v>0</v>
      </c>
      <c r="AD11426">
        <v>0</v>
      </c>
      <c r="AE11426">
        <v>4.4386172123725274</v>
      </c>
    </row>
    <row r="11427" spans="1:31" x14ac:dyDescent="0.3">
      <c r="A11427">
        <v>2709518</v>
      </c>
      <c r="B11427">
        <v>1</v>
      </c>
      <c r="C11427" t="s">
        <v>80</v>
      </c>
      <c r="D11427" t="s">
        <v>105</v>
      </c>
      <c r="E11427" t="s">
        <v>145</v>
      </c>
      <c r="F11427" t="s">
        <v>30786</v>
      </c>
      <c r="G11427" t="s">
        <v>181</v>
      </c>
      <c r="H11427" t="s">
        <v>135</v>
      </c>
      <c r="I11427" t="s">
        <v>136</v>
      </c>
      <c r="J11427" t="s">
        <v>137</v>
      </c>
      <c r="K11427" t="s">
        <v>138</v>
      </c>
      <c r="L11427" t="s">
        <v>30787</v>
      </c>
      <c r="M11427" t="s">
        <v>30788</v>
      </c>
      <c r="N11427">
        <v>3.0972222220000001</v>
      </c>
      <c r="O11427">
        <v>0</v>
      </c>
      <c r="P11427">
        <v>11</v>
      </c>
      <c r="Q11427">
        <v>0</v>
      </c>
      <c r="R11427">
        <v>0</v>
      </c>
      <c r="S11427">
        <v>0</v>
      </c>
      <c r="T11427">
        <v>0</v>
      </c>
      <c r="U11427">
        <v>0</v>
      </c>
      <c r="V11427">
        <v>0</v>
      </c>
      <c r="W11427">
        <v>0</v>
      </c>
      <c r="X11427">
        <v>5.4733922329191875</v>
      </c>
      <c r="Y11427">
        <v>0</v>
      </c>
      <c r="Z11427">
        <v>0</v>
      </c>
      <c r="AA11427">
        <v>0</v>
      </c>
      <c r="AB11427">
        <v>0</v>
      </c>
      <c r="AC11427">
        <v>0</v>
      </c>
      <c r="AD11427">
        <v>0</v>
      </c>
      <c r="AE11427">
        <v>5.4733922329191875</v>
      </c>
    </row>
    <row r="11428" spans="1:31" x14ac:dyDescent="0.3">
      <c r="A11428">
        <v>2708877</v>
      </c>
      <c r="B11428">
        <v>1</v>
      </c>
      <c r="C11428" t="s">
        <v>81</v>
      </c>
      <c r="D11428" t="s">
        <v>116</v>
      </c>
      <c r="E11428" t="s">
        <v>161</v>
      </c>
      <c r="F11428" t="s">
        <v>30789</v>
      </c>
      <c r="G11428" t="s">
        <v>163</v>
      </c>
      <c r="H11428" t="s">
        <v>135</v>
      </c>
      <c r="I11428" t="s">
        <v>136</v>
      </c>
      <c r="J11428" t="s">
        <v>137</v>
      </c>
      <c r="K11428" t="s">
        <v>138</v>
      </c>
      <c r="L11428" t="s">
        <v>30790</v>
      </c>
      <c r="M11428" t="s">
        <v>30791</v>
      </c>
      <c r="N11428">
        <v>1.629444444</v>
      </c>
      <c r="O11428">
        <v>0</v>
      </c>
      <c r="P11428">
        <v>109</v>
      </c>
      <c r="Q11428">
        <v>0</v>
      </c>
      <c r="R11428">
        <v>0</v>
      </c>
      <c r="S11428">
        <v>0</v>
      </c>
      <c r="T11428">
        <v>23</v>
      </c>
      <c r="U11428">
        <v>0</v>
      </c>
      <c r="V11428">
        <v>0</v>
      </c>
      <c r="W11428">
        <v>0</v>
      </c>
      <c r="X11428">
        <v>22.627256208762574</v>
      </c>
      <c r="Y11428">
        <v>0</v>
      </c>
      <c r="Z11428">
        <v>0</v>
      </c>
      <c r="AA11428">
        <v>0</v>
      </c>
      <c r="AB11428">
        <v>4.5326368449261807</v>
      </c>
      <c r="AC11428">
        <v>0</v>
      </c>
      <c r="AD11428">
        <v>0</v>
      </c>
      <c r="AE11428">
        <v>27.159893053688755</v>
      </c>
    </row>
    <row r="11429" spans="1:31" x14ac:dyDescent="0.3">
      <c r="A11429">
        <v>2708740</v>
      </c>
      <c r="B11429">
        <v>1</v>
      </c>
      <c r="C11429" t="s">
        <v>81</v>
      </c>
      <c r="D11429" t="s">
        <v>120</v>
      </c>
      <c r="E11429" t="s">
        <v>150</v>
      </c>
      <c r="F11429" t="s">
        <v>5111</v>
      </c>
      <c r="G11429" t="s">
        <v>152</v>
      </c>
      <c r="H11429" t="s">
        <v>153</v>
      </c>
      <c r="I11429" t="s">
        <v>136</v>
      </c>
      <c r="J11429" t="s">
        <v>137</v>
      </c>
      <c r="K11429" t="s">
        <v>138</v>
      </c>
      <c r="L11429" t="s">
        <v>30792</v>
      </c>
      <c r="M11429" t="s">
        <v>30793</v>
      </c>
      <c r="N11429">
        <v>2.025833333</v>
      </c>
      <c r="O11429">
        <v>5</v>
      </c>
      <c r="P11429">
        <v>2375</v>
      </c>
      <c r="Q11429">
        <v>289</v>
      </c>
      <c r="R11429">
        <v>272</v>
      </c>
      <c r="S11429">
        <v>47</v>
      </c>
      <c r="T11429">
        <v>297</v>
      </c>
      <c r="U11429">
        <v>5</v>
      </c>
      <c r="V11429">
        <v>0</v>
      </c>
      <c r="W11429">
        <v>81.307166220866435</v>
      </c>
      <c r="X11429">
        <v>776.11785548508419</v>
      </c>
      <c r="Y11429">
        <v>350.2650178903811</v>
      </c>
      <c r="Z11429">
        <v>85.603450533821018</v>
      </c>
      <c r="AA11429">
        <v>157.45737435851066</v>
      </c>
      <c r="AB11429">
        <v>163.28712412035441</v>
      </c>
      <c r="AC11429">
        <v>167.25589174286154</v>
      </c>
      <c r="AD11429">
        <v>0</v>
      </c>
      <c r="AE11429">
        <v>1781.2938803518791</v>
      </c>
    </row>
    <row r="11430" spans="1:31" x14ac:dyDescent="0.3">
      <c r="A11430">
        <v>2709736</v>
      </c>
      <c r="B11430">
        <v>1</v>
      </c>
      <c r="C11430" t="s">
        <v>81</v>
      </c>
      <c r="D11430" t="s">
        <v>122</v>
      </c>
      <c r="E11430" t="s">
        <v>132</v>
      </c>
      <c r="F11430" t="s">
        <v>30794</v>
      </c>
      <c r="G11430" t="s">
        <v>134</v>
      </c>
      <c r="H11430" t="s">
        <v>135</v>
      </c>
      <c r="I11430" t="s">
        <v>136</v>
      </c>
      <c r="J11430" t="s">
        <v>137</v>
      </c>
      <c r="K11430" t="s">
        <v>138</v>
      </c>
      <c r="L11430" t="s">
        <v>30795</v>
      </c>
      <c r="M11430" t="s">
        <v>30796</v>
      </c>
      <c r="N11430">
        <v>1.189444444</v>
      </c>
      <c r="O11430">
        <v>0</v>
      </c>
      <c r="P11430">
        <v>259</v>
      </c>
      <c r="Q11430">
        <v>0</v>
      </c>
      <c r="R11430">
        <v>0</v>
      </c>
      <c r="S11430">
        <v>0</v>
      </c>
      <c r="T11430">
        <v>32</v>
      </c>
      <c r="U11430">
        <v>0</v>
      </c>
      <c r="V11430">
        <v>1</v>
      </c>
      <c r="W11430">
        <v>0</v>
      </c>
      <c r="X11430">
        <v>58.653355347792747</v>
      </c>
      <c r="Y11430">
        <v>0</v>
      </c>
      <c r="Z11430">
        <v>0</v>
      </c>
      <c r="AA11430">
        <v>0</v>
      </c>
      <c r="AB11430">
        <v>12.933124780193703</v>
      </c>
      <c r="AC11430">
        <v>0</v>
      </c>
      <c r="AD11430">
        <v>25.512020038399104</v>
      </c>
      <c r="AE11430">
        <v>97.098500166385548</v>
      </c>
    </row>
    <row r="11431" spans="1:31" x14ac:dyDescent="0.3">
      <c r="A11431">
        <v>2709257</v>
      </c>
      <c r="B11431">
        <v>2</v>
      </c>
      <c r="C11431" t="s">
        <v>80</v>
      </c>
      <c r="D11431" t="s">
        <v>83</v>
      </c>
      <c r="E11431" t="s">
        <v>132</v>
      </c>
      <c r="F11431" t="s">
        <v>30513</v>
      </c>
      <c r="G11431" t="s">
        <v>181</v>
      </c>
      <c r="H11431" t="s">
        <v>135</v>
      </c>
      <c r="I11431" t="s">
        <v>136</v>
      </c>
      <c r="J11431" t="s">
        <v>137</v>
      </c>
      <c r="K11431" t="s">
        <v>138</v>
      </c>
      <c r="L11431" t="s">
        <v>30386</v>
      </c>
      <c r="M11431" t="s">
        <v>30797</v>
      </c>
      <c r="N11431">
        <v>1.5974999999999999</v>
      </c>
      <c r="O11431">
        <v>0</v>
      </c>
      <c r="P11431">
        <v>383</v>
      </c>
      <c r="Q11431">
        <v>0</v>
      </c>
      <c r="R11431">
        <v>0</v>
      </c>
      <c r="S11431">
        <v>0</v>
      </c>
      <c r="T11431">
        <v>103</v>
      </c>
      <c r="U11431">
        <v>0</v>
      </c>
      <c r="V11431">
        <v>0</v>
      </c>
      <c r="W11431">
        <v>0</v>
      </c>
      <c r="X11431">
        <v>109.01899110367503</v>
      </c>
      <c r="Y11431">
        <v>0</v>
      </c>
      <c r="Z11431">
        <v>0</v>
      </c>
      <c r="AA11431">
        <v>0</v>
      </c>
      <c r="AB11431">
        <v>189.38412522667142</v>
      </c>
      <c r="AC11431">
        <v>0</v>
      </c>
      <c r="AD11431">
        <v>0</v>
      </c>
      <c r="AE11431">
        <v>298.40311633034645</v>
      </c>
    </row>
    <row r="11432" spans="1:31" x14ac:dyDescent="0.3">
      <c r="A11432">
        <v>2709759</v>
      </c>
      <c r="B11432">
        <v>1</v>
      </c>
      <c r="C11432" t="s">
        <v>81</v>
      </c>
      <c r="D11432" t="s">
        <v>117</v>
      </c>
      <c r="E11432" t="s">
        <v>161</v>
      </c>
      <c r="F11432" t="s">
        <v>30798</v>
      </c>
      <c r="G11432" t="s">
        <v>163</v>
      </c>
      <c r="H11432" t="s">
        <v>135</v>
      </c>
      <c r="I11432" t="s">
        <v>136</v>
      </c>
      <c r="J11432" t="s">
        <v>137</v>
      </c>
      <c r="K11432" t="s">
        <v>138</v>
      </c>
      <c r="L11432" t="s">
        <v>30799</v>
      </c>
      <c r="M11432" t="s">
        <v>30800</v>
      </c>
      <c r="N11432">
        <v>1.251666666</v>
      </c>
      <c r="O11432">
        <v>0</v>
      </c>
      <c r="P11432">
        <v>42</v>
      </c>
      <c r="Q11432">
        <v>0</v>
      </c>
      <c r="R11432">
        <v>1</v>
      </c>
      <c r="S11432">
        <v>0</v>
      </c>
      <c r="T11432">
        <v>3</v>
      </c>
      <c r="U11432">
        <v>0</v>
      </c>
      <c r="V11432">
        <v>0</v>
      </c>
      <c r="W11432">
        <v>0</v>
      </c>
      <c r="X11432">
        <v>5.9829547001270704</v>
      </c>
      <c r="Y11432">
        <v>0</v>
      </c>
      <c r="Z11432">
        <v>0.55799471277390755</v>
      </c>
      <c r="AA11432">
        <v>0</v>
      </c>
      <c r="AB11432">
        <v>1.23288368430519</v>
      </c>
      <c r="AC11432">
        <v>0</v>
      </c>
      <c r="AD11432">
        <v>0</v>
      </c>
      <c r="AE11432">
        <v>7.7738330972061682</v>
      </c>
    </row>
    <row r="11433" spans="1:31" x14ac:dyDescent="0.3">
      <c r="A11433">
        <v>2708886</v>
      </c>
      <c r="B11433">
        <v>1</v>
      </c>
      <c r="C11433" t="s">
        <v>80</v>
      </c>
      <c r="D11433" t="s">
        <v>93</v>
      </c>
      <c r="E11433" t="s">
        <v>161</v>
      </c>
      <c r="F11433" t="s">
        <v>30801</v>
      </c>
      <c r="G11433" t="s">
        <v>163</v>
      </c>
      <c r="H11433" t="s">
        <v>135</v>
      </c>
      <c r="I11433" t="s">
        <v>136</v>
      </c>
      <c r="J11433" t="s">
        <v>137</v>
      </c>
      <c r="K11433" t="s">
        <v>138</v>
      </c>
      <c r="L11433" t="s">
        <v>30802</v>
      </c>
      <c r="M11433" t="s">
        <v>30803</v>
      </c>
      <c r="N11433">
        <v>5.0405555550000001</v>
      </c>
      <c r="O11433">
        <v>0</v>
      </c>
      <c r="P11433">
        <v>1</v>
      </c>
      <c r="Q11433">
        <v>0</v>
      </c>
      <c r="R11433">
        <v>7</v>
      </c>
      <c r="S11433">
        <v>0</v>
      </c>
      <c r="T11433">
        <v>4</v>
      </c>
      <c r="U11433">
        <v>0</v>
      </c>
      <c r="V11433">
        <v>0</v>
      </c>
      <c r="W11433">
        <v>0</v>
      </c>
      <c r="X11433">
        <v>0.40095813572131506</v>
      </c>
      <c r="Y11433">
        <v>0</v>
      </c>
      <c r="Z11433">
        <v>14.323030952242179</v>
      </c>
      <c r="AA11433">
        <v>0</v>
      </c>
      <c r="AB11433">
        <v>11.497021895249301</v>
      </c>
      <c r="AC11433">
        <v>0</v>
      </c>
      <c r="AD11433">
        <v>0</v>
      </c>
      <c r="AE11433">
        <v>26.221010983212793</v>
      </c>
    </row>
    <row r="11434" spans="1:31" x14ac:dyDescent="0.3">
      <c r="A11434">
        <v>2709527</v>
      </c>
      <c r="B11434">
        <v>1</v>
      </c>
      <c r="C11434" t="s">
        <v>80</v>
      </c>
      <c r="D11434" t="s">
        <v>107</v>
      </c>
      <c r="E11434" t="s">
        <v>161</v>
      </c>
      <c r="F11434" t="s">
        <v>29333</v>
      </c>
      <c r="G11434" t="s">
        <v>163</v>
      </c>
      <c r="H11434" t="s">
        <v>135</v>
      </c>
      <c r="I11434" t="s">
        <v>136</v>
      </c>
      <c r="J11434" t="s">
        <v>137</v>
      </c>
      <c r="K11434" t="s">
        <v>138</v>
      </c>
      <c r="L11434" t="s">
        <v>30804</v>
      </c>
      <c r="M11434" t="s">
        <v>30805</v>
      </c>
      <c r="N11434">
        <v>6.323611111</v>
      </c>
      <c r="O11434">
        <v>0</v>
      </c>
      <c r="P11434">
        <v>36</v>
      </c>
      <c r="Q11434">
        <v>0</v>
      </c>
      <c r="R11434">
        <v>0</v>
      </c>
      <c r="S11434">
        <v>0</v>
      </c>
      <c r="T11434">
        <v>3</v>
      </c>
      <c r="U11434">
        <v>0</v>
      </c>
      <c r="V11434">
        <v>0</v>
      </c>
      <c r="W11434">
        <v>0</v>
      </c>
      <c r="X11434">
        <v>30.746158059421564</v>
      </c>
      <c r="Y11434">
        <v>0</v>
      </c>
      <c r="Z11434">
        <v>0</v>
      </c>
      <c r="AA11434">
        <v>0</v>
      </c>
      <c r="AB11434">
        <v>2.86111166674455</v>
      </c>
      <c r="AC11434">
        <v>0</v>
      </c>
      <c r="AD11434">
        <v>0</v>
      </c>
      <c r="AE11434">
        <v>33.607269726166116</v>
      </c>
    </row>
    <row r="11435" spans="1:31" x14ac:dyDescent="0.3">
      <c r="A11435">
        <v>2708913</v>
      </c>
      <c r="B11435">
        <v>2</v>
      </c>
      <c r="C11435" t="s">
        <v>80</v>
      </c>
      <c r="D11435" t="s">
        <v>93</v>
      </c>
      <c r="E11435" t="s">
        <v>132</v>
      </c>
      <c r="F11435" t="s">
        <v>30806</v>
      </c>
      <c r="G11435" t="s">
        <v>163</v>
      </c>
      <c r="H11435" t="s">
        <v>135</v>
      </c>
      <c r="I11435" t="s">
        <v>136</v>
      </c>
      <c r="J11435" t="s">
        <v>137</v>
      </c>
      <c r="K11435" t="s">
        <v>138</v>
      </c>
      <c r="L11435" t="s">
        <v>30807</v>
      </c>
      <c r="M11435" t="s">
        <v>30808</v>
      </c>
      <c r="N11435">
        <v>0.51972222199999996</v>
      </c>
      <c r="O11435">
        <v>0</v>
      </c>
      <c r="P11435">
        <v>1</v>
      </c>
      <c r="Q11435">
        <v>0</v>
      </c>
      <c r="R11435">
        <v>0</v>
      </c>
      <c r="S11435">
        <v>0</v>
      </c>
      <c r="T11435">
        <v>0</v>
      </c>
      <c r="U11435">
        <v>0</v>
      </c>
      <c r="V11435">
        <v>0</v>
      </c>
      <c r="W11435">
        <v>0</v>
      </c>
      <c r="X11435">
        <v>1.1169642798233334E-2</v>
      </c>
      <c r="Y11435">
        <v>0</v>
      </c>
      <c r="Z11435">
        <v>0</v>
      </c>
      <c r="AA11435">
        <v>0</v>
      </c>
      <c r="AB11435">
        <v>0</v>
      </c>
      <c r="AC11435">
        <v>0</v>
      </c>
      <c r="AD11435">
        <v>0</v>
      </c>
      <c r="AE11435">
        <v>1.1169642798233334E-2</v>
      </c>
    </row>
    <row r="11436" spans="1:31" x14ac:dyDescent="0.3">
      <c r="A11436">
        <v>2708717</v>
      </c>
      <c r="B11436">
        <v>1</v>
      </c>
      <c r="C11436" t="s">
        <v>81</v>
      </c>
      <c r="D11436" t="s">
        <v>119</v>
      </c>
      <c r="E11436" t="s">
        <v>161</v>
      </c>
      <c r="F11436" t="s">
        <v>21878</v>
      </c>
      <c r="G11436" t="s">
        <v>163</v>
      </c>
      <c r="H11436" t="s">
        <v>135</v>
      </c>
      <c r="I11436" t="s">
        <v>136</v>
      </c>
      <c r="J11436" t="s">
        <v>137</v>
      </c>
      <c r="K11436" t="s">
        <v>138</v>
      </c>
      <c r="L11436" t="s">
        <v>30809</v>
      </c>
      <c r="M11436" t="s">
        <v>30810</v>
      </c>
      <c r="N11436">
        <v>1.9555555549999999</v>
      </c>
      <c r="O11436">
        <v>0</v>
      </c>
      <c r="P11436">
        <v>9</v>
      </c>
      <c r="Q11436">
        <v>0</v>
      </c>
      <c r="R11436">
        <v>0</v>
      </c>
      <c r="S11436">
        <v>0</v>
      </c>
      <c r="T11436">
        <v>1</v>
      </c>
      <c r="U11436">
        <v>0</v>
      </c>
      <c r="V11436">
        <v>0</v>
      </c>
      <c r="W11436">
        <v>0</v>
      </c>
      <c r="X11436">
        <v>2.3872515906066667</v>
      </c>
      <c r="Y11436">
        <v>0</v>
      </c>
      <c r="Z11436">
        <v>0</v>
      </c>
      <c r="AA11436">
        <v>0</v>
      </c>
      <c r="AB11436">
        <v>6.1435230662190001</v>
      </c>
      <c r="AC11436">
        <v>0</v>
      </c>
      <c r="AD11436">
        <v>0</v>
      </c>
      <c r="AE11436">
        <v>8.5307746568256668</v>
      </c>
    </row>
    <row r="11437" spans="1:31" x14ac:dyDescent="0.3">
      <c r="A11437">
        <v>2708840</v>
      </c>
      <c r="B11437">
        <v>1</v>
      </c>
      <c r="C11437" t="s">
        <v>80</v>
      </c>
      <c r="D11437" t="s">
        <v>103</v>
      </c>
      <c r="E11437" t="s">
        <v>132</v>
      </c>
      <c r="F11437" t="s">
        <v>30811</v>
      </c>
      <c r="G11437" t="s">
        <v>134</v>
      </c>
      <c r="H11437" t="s">
        <v>135</v>
      </c>
      <c r="I11437" t="s">
        <v>136</v>
      </c>
      <c r="J11437" t="s">
        <v>137</v>
      </c>
      <c r="K11437" t="s">
        <v>138</v>
      </c>
      <c r="L11437" t="s">
        <v>30812</v>
      </c>
      <c r="M11437" t="s">
        <v>30813</v>
      </c>
      <c r="N11437">
        <v>6.5536111110000004</v>
      </c>
      <c r="O11437">
        <v>0</v>
      </c>
      <c r="P11437">
        <v>2</v>
      </c>
      <c r="Q11437">
        <v>0</v>
      </c>
      <c r="R11437">
        <v>10</v>
      </c>
      <c r="S11437">
        <v>0</v>
      </c>
      <c r="T11437">
        <v>1</v>
      </c>
      <c r="U11437">
        <v>0</v>
      </c>
      <c r="V11437">
        <v>0</v>
      </c>
      <c r="W11437">
        <v>0</v>
      </c>
      <c r="X11437">
        <v>2.9499911646459451</v>
      </c>
      <c r="Y11437">
        <v>0</v>
      </c>
      <c r="Z11437">
        <v>216.20136144899075</v>
      </c>
      <c r="AA11437">
        <v>0</v>
      </c>
      <c r="AB11437">
        <v>2.6718486474175416</v>
      </c>
      <c r="AC11437">
        <v>0</v>
      </c>
      <c r="AD11437">
        <v>0</v>
      </c>
      <c r="AE11437">
        <v>221.82320126105424</v>
      </c>
    </row>
    <row r="11438" spans="1:31" x14ac:dyDescent="0.3">
      <c r="A11438">
        <v>2709504</v>
      </c>
      <c r="B11438">
        <v>1</v>
      </c>
      <c r="C11438" t="s">
        <v>81</v>
      </c>
      <c r="D11438" t="s">
        <v>122</v>
      </c>
      <c r="E11438" t="s">
        <v>132</v>
      </c>
      <c r="F11438" t="s">
        <v>30814</v>
      </c>
      <c r="G11438" t="s">
        <v>134</v>
      </c>
      <c r="H11438" t="s">
        <v>135</v>
      </c>
      <c r="I11438" t="s">
        <v>136</v>
      </c>
      <c r="J11438" t="s">
        <v>137</v>
      </c>
      <c r="K11438" t="s">
        <v>138</v>
      </c>
      <c r="L11438" t="s">
        <v>30815</v>
      </c>
      <c r="M11438" t="s">
        <v>30816</v>
      </c>
      <c r="N11438">
        <v>3.4166666659999998</v>
      </c>
      <c r="O11438">
        <v>0</v>
      </c>
      <c r="P11438">
        <v>53</v>
      </c>
      <c r="Q11438">
        <v>0</v>
      </c>
      <c r="R11438">
        <v>0</v>
      </c>
      <c r="S11438">
        <v>0</v>
      </c>
      <c r="T11438">
        <v>2</v>
      </c>
      <c r="U11438">
        <v>0</v>
      </c>
      <c r="V11438">
        <v>0</v>
      </c>
      <c r="W11438">
        <v>0</v>
      </c>
      <c r="X11438">
        <v>15.437476936373498</v>
      </c>
      <c r="Y11438">
        <v>0</v>
      </c>
      <c r="Z11438">
        <v>0</v>
      </c>
      <c r="AA11438">
        <v>0</v>
      </c>
      <c r="AB11438">
        <v>7.1295047559000013E-2</v>
      </c>
      <c r="AC11438">
        <v>0</v>
      </c>
      <c r="AD11438">
        <v>0</v>
      </c>
      <c r="AE11438">
        <v>15.508771983932498</v>
      </c>
    </row>
    <row r="11439" spans="1:31" x14ac:dyDescent="0.3">
      <c r="A11439">
        <v>2708757</v>
      </c>
      <c r="B11439">
        <v>1</v>
      </c>
      <c r="C11439" t="s">
        <v>80</v>
      </c>
      <c r="D11439" t="s">
        <v>94</v>
      </c>
      <c r="E11439" t="s">
        <v>173</v>
      </c>
      <c r="F11439" t="s">
        <v>944</v>
      </c>
      <c r="G11439" t="s">
        <v>152</v>
      </c>
      <c r="H11439" t="s">
        <v>153</v>
      </c>
      <c r="I11439" t="s">
        <v>136</v>
      </c>
      <c r="J11439" t="s">
        <v>137</v>
      </c>
      <c r="K11439" t="s">
        <v>138</v>
      </c>
      <c r="L11439" t="s">
        <v>30817</v>
      </c>
      <c r="M11439" t="s">
        <v>30818</v>
      </c>
      <c r="N11439">
        <v>5.6658332999999998E-2</v>
      </c>
      <c r="O11439">
        <v>6</v>
      </c>
      <c r="P11439">
        <v>55</v>
      </c>
      <c r="Q11439">
        <v>43</v>
      </c>
      <c r="R11439">
        <v>157</v>
      </c>
      <c r="S11439">
        <v>6</v>
      </c>
      <c r="T11439">
        <v>60</v>
      </c>
      <c r="U11439">
        <v>2</v>
      </c>
      <c r="V11439">
        <v>0</v>
      </c>
      <c r="W11439">
        <v>6.3617943593254164E-2</v>
      </c>
      <c r="X11439">
        <v>0.20818424718491754</v>
      </c>
      <c r="Y11439">
        <v>1.1476389252726655</v>
      </c>
      <c r="Z11439">
        <v>0.49789341512641505</v>
      </c>
      <c r="AA11439">
        <v>2.8700013547459915</v>
      </c>
      <c r="AB11439">
        <v>0.86945301642994088</v>
      </c>
      <c r="AC11439">
        <v>3.2294372457559333</v>
      </c>
      <c r="AD11439">
        <v>0</v>
      </c>
      <c r="AE11439">
        <v>8.8862261481091185</v>
      </c>
    </row>
    <row r="11440" spans="1:31" x14ac:dyDescent="0.3">
      <c r="A11440">
        <v>2709089</v>
      </c>
      <c r="B11440">
        <v>1</v>
      </c>
      <c r="C11440" t="s">
        <v>80</v>
      </c>
      <c r="D11440" t="s">
        <v>107</v>
      </c>
      <c r="E11440" t="s">
        <v>161</v>
      </c>
      <c r="F11440" t="s">
        <v>30819</v>
      </c>
      <c r="G11440" t="s">
        <v>409</v>
      </c>
      <c r="H11440" t="s">
        <v>135</v>
      </c>
      <c r="I11440" t="s">
        <v>136</v>
      </c>
      <c r="J11440" t="s">
        <v>137</v>
      </c>
      <c r="K11440" t="s">
        <v>138</v>
      </c>
      <c r="L11440" t="s">
        <v>30820</v>
      </c>
      <c r="M11440" t="s">
        <v>30821</v>
      </c>
      <c r="N11440">
        <v>3.5816666659999998</v>
      </c>
      <c r="O11440">
        <v>0</v>
      </c>
      <c r="P11440">
        <v>47</v>
      </c>
      <c r="Q11440">
        <v>0</v>
      </c>
      <c r="R11440">
        <v>0</v>
      </c>
      <c r="S11440">
        <v>0</v>
      </c>
      <c r="T11440">
        <v>0</v>
      </c>
      <c r="U11440">
        <v>0</v>
      </c>
      <c r="V11440">
        <v>0</v>
      </c>
      <c r="W11440">
        <v>0</v>
      </c>
      <c r="X11440">
        <v>4.4547794028761798</v>
      </c>
      <c r="Y11440">
        <v>0</v>
      </c>
      <c r="Z11440">
        <v>0</v>
      </c>
      <c r="AA11440">
        <v>0</v>
      </c>
      <c r="AB11440">
        <v>0</v>
      </c>
      <c r="AC11440">
        <v>0</v>
      </c>
      <c r="AD11440">
        <v>0</v>
      </c>
      <c r="AE11440">
        <v>4.4547794028761798</v>
      </c>
    </row>
    <row r="11441" spans="1:31" x14ac:dyDescent="0.3">
      <c r="A11441">
        <v>2708903</v>
      </c>
      <c r="B11441">
        <v>1</v>
      </c>
      <c r="C11441" t="s">
        <v>81</v>
      </c>
      <c r="D11441" t="s">
        <v>121</v>
      </c>
      <c r="E11441" t="s">
        <v>161</v>
      </c>
      <c r="F11441" t="s">
        <v>30822</v>
      </c>
      <c r="G11441" t="s">
        <v>163</v>
      </c>
      <c r="H11441" t="s">
        <v>135</v>
      </c>
      <c r="I11441" t="s">
        <v>136</v>
      </c>
      <c r="J11441" t="s">
        <v>137</v>
      </c>
      <c r="K11441" t="s">
        <v>138</v>
      </c>
      <c r="L11441" t="s">
        <v>30823</v>
      </c>
      <c r="M11441" t="s">
        <v>30824</v>
      </c>
      <c r="N11441">
        <v>1.8280555549999999</v>
      </c>
      <c r="O11441">
        <v>0</v>
      </c>
      <c r="P11441">
        <v>37</v>
      </c>
      <c r="Q11441">
        <v>0</v>
      </c>
      <c r="R11441">
        <v>0</v>
      </c>
      <c r="S11441">
        <v>0</v>
      </c>
      <c r="T11441">
        <v>4</v>
      </c>
      <c r="U11441">
        <v>0</v>
      </c>
      <c r="V11441">
        <v>0</v>
      </c>
      <c r="W11441">
        <v>0</v>
      </c>
      <c r="X11441">
        <v>5.9224674009876948</v>
      </c>
      <c r="Y11441">
        <v>0</v>
      </c>
      <c r="Z11441">
        <v>0</v>
      </c>
      <c r="AA11441">
        <v>0</v>
      </c>
      <c r="AB11441">
        <v>4.8678939204764733</v>
      </c>
      <c r="AC11441">
        <v>0</v>
      </c>
      <c r="AD11441">
        <v>0</v>
      </c>
      <c r="AE11441">
        <v>10.790361321464168</v>
      </c>
    </row>
    <row r="11442" spans="1:31" x14ac:dyDescent="0.3">
      <c r="A11442">
        <v>2709195</v>
      </c>
      <c r="B11442">
        <v>1</v>
      </c>
      <c r="C11442" t="s">
        <v>80</v>
      </c>
      <c r="D11442" t="s">
        <v>108</v>
      </c>
      <c r="E11442" t="s">
        <v>161</v>
      </c>
      <c r="F11442" t="s">
        <v>30825</v>
      </c>
      <c r="G11442" t="s">
        <v>163</v>
      </c>
      <c r="H11442" t="s">
        <v>135</v>
      </c>
      <c r="I11442" t="s">
        <v>136</v>
      </c>
      <c r="J11442" t="s">
        <v>137</v>
      </c>
      <c r="K11442" t="s">
        <v>138</v>
      </c>
      <c r="L11442" t="s">
        <v>30826</v>
      </c>
      <c r="M11442" t="s">
        <v>30827</v>
      </c>
      <c r="N11442">
        <v>2.5297222220000002</v>
      </c>
      <c r="O11442">
        <v>0</v>
      </c>
      <c r="P11442">
        <v>21</v>
      </c>
      <c r="Q11442">
        <v>0</v>
      </c>
      <c r="R11442">
        <v>6</v>
      </c>
      <c r="S11442">
        <v>0</v>
      </c>
      <c r="T11442">
        <v>4</v>
      </c>
      <c r="U11442">
        <v>0</v>
      </c>
      <c r="V11442">
        <v>0</v>
      </c>
      <c r="W11442">
        <v>0</v>
      </c>
      <c r="X11442">
        <v>7.8983886876232381</v>
      </c>
      <c r="Y11442">
        <v>0</v>
      </c>
      <c r="Z11442">
        <v>1.2102458188962051</v>
      </c>
      <c r="AA11442">
        <v>0</v>
      </c>
      <c r="AB11442">
        <v>14.478777972221957</v>
      </c>
      <c r="AC11442">
        <v>0</v>
      </c>
      <c r="AD11442">
        <v>0</v>
      </c>
      <c r="AE11442">
        <v>23.587412478741399</v>
      </c>
    </row>
    <row r="11443" spans="1:31" x14ac:dyDescent="0.3">
      <c r="A11443">
        <v>2709049</v>
      </c>
      <c r="B11443">
        <v>1</v>
      </c>
      <c r="C11443" t="s">
        <v>80</v>
      </c>
      <c r="D11443" t="s">
        <v>108</v>
      </c>
      <c r="E11443" t="s">
        <v>161</v>
      </c>
      <c r="F11443" t="s">
        <v>14324</v>
      </c>
      <c r="G11443" t="s">
        <v>724</v>
      </c>
      <c r="H11443" t="s">
        <v>135</v>
      </c>
      <c r="I11443" t="s">
        <v>136</v>
      </c>
      <c r="J11443" t="s">
        <v>137</v>
      </c>
      <c r="K11443" t="s">
        <v>138</v>
      </c>
      <c r="L11443" t="s">
        <v>30828</v>
      </c>
      <c r="M11443" t="s">
        <v>30558</v>
      </c>
      <c r="N11443">
        <v>4.1730555550000004</v>
      </c>
      <c r="O11443">
        <v>0</v>
      </c>
      <c r="P11443">
        <v>27</v>
      </c>
      <c r="Q11443">
        <v>0</v>
      </c>
      <c r="R11443">
        <v>4</v>
      </c>
      <c r="S11443">
        <v>0</v>
      </c>
      <c r="T11443">
        <v>1</v>
      </c>
      <c r="U11443">
        <v>0</v>
      </c>
      <c r="V11443">
        <v>0</v>
      </c>
      <c r="W11443">
        <v>0</v>
      </c>
      <c r="X11443">
        <v>11.860618781758074</v>
      </c>
      <c r="Y11443">
        <v>0</v>
      </c>
      <c r="Z11443">
        <v>2.4254795978610315</v>
      </c>
      <c r="AA11443">
        <v>0</v>
      </c>
      <c r="AB11443">
        <v>4.9164667176399997</v>
      </c>
      <c r="AC11443">
        <v>0</v>
      </c>
      <c r="AD11443">
        <v>0</v>
      </c>
      <c r="AE11443">
        <v>19.202565097259104</v>
      </c>
    </row>
    <row r="11444" spans="1:31" x14ac:dyDescent="0.3">
      <c r="A11444">
        <v>2709836</v>
      </c>
      <c r="B11444">
        <v>1</v>
      </c>
      <c r="C11444" t="s">
        <v>81</v>
      </c>
      <c r="D11444" t="s">
        <v>113</v>
      </c>
      <c r="E11444" t="s">
        <v>161</v>
      </c>
      <c r="F11444" t="s">
        <v>10383</v>
      </c>
      <c r="G11444" t="s">
        <v>163</v>
      </c>
      <c r="H11444" t="s">
        <v>135</v>
      </c>
      <c r="I11444" t="s">
        <v>136</v>
      </c>
      <c r="J11444" t="s">
        <v>137</v>
      </c>
      <c r="K11444" t="s">
        <v>138</v>
      </c>
      <c r="L11444" t="s">
        <v>30829</v>
      </c>
      <c r="M11444" t="s">
        <v>30830</v>
      </c>
      <c r="N11444">
        <v>1.7752777769999999</v>
      </c>
      <c r="O11444">
        <v>0</v>
      </c>
      <c r="P11444">
        <v>1</v>
      </c>
      <c r="Q11444">
        <v>0</v>
      </c>
      <c r="R11444">
        <v>10</v>
      </c>
      <c r="S11444">
        <v>0</v>
      </c>
      <c r="T11444">
        <v>1</v>
      </c>
      <c r="U11444">
        <v>0</v>
      </c>
      <c r="V11444">
        <v>0</v>
      </c>
      <c r="W11444">
        <v>0</v>
      </c>
      <c r="X11444">
        <v>0</v>
      </c>
      <c r="Y11444">
        <v>0</v>
      </c>
      <c r="Z11444">
        <v>2.3066180104909826</v>
      </c>
      <c r="AA11444">
        <v>0</v>
      </c>
      <c r="AB11444">
        <v>0.80244987655495348</v>
      </c>
      <c r="AC11444">
        <v>0</v>
      </c>
      <c r="AD11444">
        <v>0</v>
      </c>
      <c r="AE11444">
        <v>3.1090678870459358</v>
      </c>
    </row>
    <row r="11445" spans="1:31" x14ac:dyDescent="0.3">
      <c r="A11445">
        <v>2709464</v>
      </c>
      <c r="B11445">
        <v>1</v>
      </c>
      <c r="C11445" t="s">
        <v>80</v>
      </c>
      <c r="D11445" t="s">
        <v>82</v>
      </c>
      <c r="E11445" t="s">
        <v>145</v>
      </c>
      <c r="F11445" t="s">
        <v>30831</v>
      </c>
      <c r="G11445" t="s">
        <v>230</v>
      </c>
      <c r="H11445" t="s">
        <v>135</v>
      </c>
      <c r="I11445" t="s">
        <v>136</v>
      </c>
      <c r="J11445" t="s">
        <v>137</v>
      </c>
      <c r="K11445" t="s">
        <v>138</v>
      </c>
      <c r="L11445" t="s">
        <v>30832</v>
      </c>
      <c r="M11445" t="s">
        <v>30833</v>
      </c>
      <c r="N11445">
        <v>3.4877777769999998</v>
      </c>
      <c r="O11445">
        <v>0</v>
      </c>
      <c r="P11445">
        <v>0</v>
      </c>
      <c r="Q11445">
        <v>0</v>
      </c>
      <c r="R11445">
        <v>0</v>
      </c>
      <c r="S11445">
        <v>0</v>
      </c>
      <c r="T11445">
        <v>3</v>
      </c>
      <c r="U11445">
        <v>0</v>
      </c>
      <c r="V11445">
        <v>0</v>
      </c>
      <c r="W11445">
        <v>0</v>
      </c>
      <c r="X11445">
        <v>0</v>
      </c>
      <c r="Y11445">
        <v>0</v>
      </c>
      <c r="Z11445">
        <v>0</v>
      </c>
      <c r="AA11445">
        <v>0</v>
      </c>
      <c r="AB11445">
        <v>0.93142174050635995</v>
      </c>
      <c r="AC11445">
        <v>0</v>
      </c>
      <c r="AD11445">
        <v>0</v>
      </c>
      <c r="AE11445">
        <v>0.93142174050635995</v>
      </c>
    </row>
    <row r="11446" spans="1:31" x14ac:dyDescent="0.3">
      <c r="A11446">
        <v>2708800</v>
      </c>
      <c r="B11446">
        <v>1</v>
      </c>
      <c r="C11446" t="s">
        <v>80</v>
      </c>
      <c r="D11446" t="s">
        <v>96</v>
      </c>
      <c r="E11446" t="s">
        <v>156</v>
      </c>
      <c r="F11446" t="s">
        <v>30834</v>
      </c>
      <c r="G11446" t="s">
        <v>263</v>
      </c>
      <c r="H11446" t="s">
        <v>153</v>
      </c>
      <c r="I11446" t="s">
        <v>136</v>
      </c>
      <c r="J11446" t="s">
        <v>137</v>
      </c>
      <c r="K11446" t="s">
        <v>138</v>
      </c>
      <c r="L11446" t="s">
        <v>30835</v>
      </c>
      <c r="M11446" t="s">
        <v>30836</v>
      </c>
      <c r="N11446">
        <v>2.679166666</v>
      </c>
      <c r="O11446">
        <v>0</v>
      </c>
      <c r="P11446">
        <v>0</v>
      </c>
      <c r="Q11446">
        <v>0</v>
      </c>
      <c r="R11446">
        <v>0</v>
      </c>
      <c r="S11446">
        <v>1</v>
      </c>
      <c r="T11446">
        <v>0</v>
      </c>
      <c r="U11446">
        <v>0</v>
      </c>
      <c r="V11446">
        <v>0</v>
      </c>
      <c r="W11446">
        <v>0</v>
      </c>
      <c r="X11446">
        <v>0</v>
      </c>
      <c r="Y11446">
        <v>0</v>
      </c>
      <c r="Z11446">
        <v>0</v>
      </c>
      <c r="AA11446">
        <v>2.480963848597713</v>
      </c>
      <c r="AB11446">
        <v>0</v>
      </c>
      <c r="AC11446">
        <v>0</v>
      </c>
      <c r="AD11446">
        <v>0</v>
      </c>
      <c r="AE11446">
        <v>2.480963848597713</v>
      </c>
    </row>
    <row r="11447" spans="1:31" x14ac:dyDescent="0.3">
      <c r="A11447">
        <v>2708966</v>
      </c>
      <c r="B11447">
        <v>1</v>
      </c>
      <c r="C11447" t="s">
        <v>80</v>
      </c>
      <c r="D11447" t="s">
        <v>84</v>
      </c>
      <c r="E11447" t="s">
        <v>145</v>
      </c>
      <c r="F11447" t="s">
        <v>30837</v>
      </c>
      <c r="G11447" t="s">
        <v>181</v>
      </c>
      <c r="H11447" t="s">
        <v>135</v>
      </c>
      <c r="I11447" t="s">
        <v>136</v>
      </c>
      <c r="J11447" t="s">
        <v>137</v>
      </c>
      <c r="K11447" t="s">
        <v>138</v>
      </c>
      <c r="L11447" t="s">
        <v>30838</v>
      </c>
      <c r="M11447" t="s">
        <v>30839</v>
      </c>
      <c r="N11447">
        <v>7.8483333330000002</v>
      </c>
      <c r="O11447">
        <v>0</v>
      </c>
      <c r="P11447">
        <v>3</v>
      </c>
      <c r="Q11447">
        <v>0</v>
      </c>
      <c r="R11447">
        <v>0</v>
      </c>
      <c r="S11447">
        <v>0</v>
      </c>
      <c r="T11447">
        <v>0</v>
      </c>
      <c r="U11447">
        <v>0</v>
      </c>
      <c r="V11447">
        <v>0</v>
      </c>
      <c r="W11447">
        <v>0</v>
      </c>
      <c r="X11447">
        <v>4.6327179498809565</v>
      </c>
      <c r="Y11447">
        <v>0</v>
      </c>
      <c r="Z11447">
        <v>0</v>
      </c>
      <c r="AA11447">
        <v>0</v>
      </c>
      <c r="AB11447">
        <v>0</v>
      </c>
      <c r="AC11447">
        <v>0</v>
      </c>
      <c r="AD11447">
        <v>0</v>
      </c>
      <c r="AE11447">
        <v>4.6327179498809565</v>
      </c>
    </row>
    <row r="11448" spans="1:31" x14ac:dyDescent="0.3">
      <c r="A11448">
        <v>2709129</v>
      </c>
      <c r="B11448">
        <v>1</v>
      </c>
      <c r="C11448" t="s">
        <v>80</v>
      </c>
      <c r="D11448" t="s">
        <v>96</v>
      </c>
      <c r="E11448" t="s">
        <v>132</v>
      </c>
      <c r="F11448" t="s">
        <v>30840</v>
      </c>
      <c r="G11448" t="s">
        <v>2849</v>
      </c>
      <c r="H11448" t="s">
        <v>135</v>
      </c>
      <c r="I11448" t="s">
        <v>136</v>
      </c>
      <c r="J11448" t="s">
        <v>137</v>
      </c>
      <c r="K11448" t="s">
        <v>138</v>
      </c>
      <c r="L11448" t="s">
        <v>30841</v>
      </c>
      <c r="M11448" t="s">
        <v>30842</v>
      </c>
      <c r="N11448">
        <v>7.448611111</v>
      </c>
      <c r="O11448">
        <v>0</v>
      </c>
      <c r="P11448">
        <v>73</v>
      </c>
      <c r="Q11448">
        <v>0</v>
      </c>
      <c r="R11448">
        <v>9</v>
      </c>
      <c r="S11448">
        <v>0</v>
      </c>
      <c r="T11448">
        <v>30</v>
      </c>
      <c r="U11448">
        <v>0</v>
      </c>
      <c r="V11448">
        <v>0</v>
      </c>
      <c r="W11448">
        <v>0</v>
      </c>
      <c r="X11448">
        <v>132.81681804112426</v>
      </c>
      <c r="Y11448">
        <v>0</v>
      </c>
      <c r="Z11448">
        <v>0.20366932423097417</v>
      </c>
      <c r="AA11448">
        <v>0</v>
      </c>
      <c r="AB11448">
        <v>188.66692886639393</v>
      </c>
      <c r="AC11448">
        <v>0</v>
      </c>
      <c r="AD11448">
        <v>0</v>
      </c>
      <c r="AE11448">
        <v>321.68741623174918</v>
      </c>
    </row>
    <row r="11449" spans="1:31" x14ac:dyDescent="0.3">
      <c r="A11449">
        <v>2709842</v>
      </c>
      <c r="B11449">
        <v>1</v>
      </c>
      <c r="C11449" t="s">
        <v>81</v>
      </c>
      <c r="D11449" t="s">
        <v>113</v>
      </c>
      <c r="E11449" t="s">
        <v>161</v>
      </c>
      <c r="F11449" t="s">
        <v>30843</v>
      </c>
      <c r="G11449" t="s">
        <v>163</v>
      </c>
      <c r="H11449" t="s">
        <v>135</v>
      </c>
      <c r="I11449" t="s">
        <v>136</v>
      </c>
      <c r="J11449" t="s">
        <v>137</v>
      </c>
      <c r="K11449" t="s">
        <v>138</v>
      </c>
      <c r="L11449" t="s">
        <v>30844</v>
      </c>
      <c r="M11449" t="s">
        <v>30845</v>
      </c>
      <c r="N11449">
        <v>2.2194444440000001</v>
      </c>
      <c r="O11449">
        <v>0</v>
      </c>
      <c r="P11449">
        <v>1</v>
      </c>
      <c r="Q11449">
        <v>0</v>
      </c>
      <c r="R11449">
        <v>0</v>
      </c>
      <c r="S11449">
        <v>0</v>
      </c>
      <c r="T11449">
        <v>0</v>
      </c>
      <c r="U11449">
        <v>0</v>
      </c>
      <c r="V11449">
        <v>0</v>
      </c>
      <c r="W11449">
        <v>0</v>
      </c>
      <c r="X11449">
        <v>0.24363788772691003</v>
      </c>
      <c r="Y11449">
        <v>0</v>
      </c>
      <c r="Z11449">
        <v>0</v>
      </c>
      <c r="AA11449">
        <v>0</v>
      </c>
      <c r="AB11449">
        <v>0</v>
      </c>
      <c r="AC11449">
        <v>0</v>
      </c>
      <c r="AD11449">
        <v>0</v>
      </c>
      <c r="AE11449">
        <v>0.24363788772691003</v>
      </c>
    </row>
    <row r="11450" spans="1:31" x14ac:dyDescent="0.3">
      <c r="A11450">
        <v>2708843</v>
      </c>
      <c r="B11450">
        <v>1</v>
      </c>
      <c r="C11450" t="s">
        <v>81</v>
      </c>
      <c r="D11450" t="s">
        <v>123</v>
      </c>
      <c r="E11450" t="s">
        <v>145</v>
      </c>
      <c r="F11450" t="s">
        <v>30846</v>
      </c>
      <c r="G11450" t="s">
        <v>230</v>
      </c>
      <c r="H11450" t="s">
        <v>135</v>
      </c>
      <c r="I11450" t="s">
        <v>136</v>
      </c>
      <c r="J11450" t="s">
        <v>137</v>
      </c>
      <c r="K11450" t="s">
        <v>138</v>
      </c>
      <c r="L11450" t="s">
        <v>30847</v>
      </c>
      <c r="M11450" t="s">
        <v>30848</v>
      </c>
      <c r="N11450">
        <v>4.6644444439999999</v>
      </c>
      <c r="O11450">
        <v>0</v>
      </c>
      <c r="P11450">
        <v>4</v>
      </c>
      <c r="Q11450">
        <v>0</v>
      </c>
      <c r="R11450">
        <v>0</v>
      </c>
      <c r="S11450">
        <v>0</v>
      </c>
      <c r="T11450">
        <v>0</v>
      </c>
      <c r="U11450">
        <v>0</v>
      </c>
      <c r="V11450">
        <v>0</v>
      </c>
      <c r="W11450">
        <v>0</v>
      </c>
      <c r="X11450">
        <v>3.1505569020031374</v>
      </c>
      <c r="Y11450">
        <v>0</v>
      </c>
      <c r="Z11450">
        <v>0</v>
      </c>
      <c r="AA11450">
        <v>0</v>
      </c>
      <c r="AB11450">
        <v>0</v>
      </c>
      <c r="AC11450">
        <v>0</v>
      </c>
      <c r="AD11450">
        <v>0</v>
      </c>
      <c r="AE11450">
        <v>3.1505569020031374</v>
      </c>
    </row>
    <row r="11451" spans="1:31" x14ac:dyDescent="0.3">
      <c r="A11451">
        <v>2709135</v>
      </c>
      <c r="B11451">
        <v>1</v>
      </c>
      <c r="C11451" t="s">
        <v>80</v>
      </c>
      <c r="D11451" t="s">
        <v>96</v>
      </c>
      <c r="E11451" t="s">
        <v>145</v>
      </c>
      <c r="F11451" t="s">
        <v>30849</v>
      </c>
      <c r="G11451" t="s">
        <v>181</v>
      </c>
      <c r="H11451" t="s">
        <v>135</v>
      </c>
      <c r="I11451" t="s">
        <v>136</v>
      </c>
      <c r="J11451" t="s">
        <v>137</v>
      </c>
      <c r="K11451" t="s">
        <v>138</v>
      </c>
      <c r="L11451" t="s">
        <v>30850</v>
      </c>
      <c r="M11451" t="s">
        <v>30851</v>
      </c>
      <c r="N11451">
        <v>8.2661111110000007</v>
      </c>
      <c r="O11451">
        <v>0</v>
      </c>
      <c r="P11451">
        <v>1</v>
      </c>
      <c r="Q11451">
        <v>0</v>
      </c>
      <c r="R11451">
        <v>0</v>
      </c>
      <c r="S11451">
        <v>0</v>
      </c>
      <c r="T11451">
        <v>0</v>
      </c>
      <c r="U11451">
        <v>0</v>
      </c>
      <c r="V11451">
        <v>0</v>
      </c>
      <c r="W11451">
        <v>0</v>
      </c>
      <c r="X11451">
        <v>3.18249310922576</v>
      </c>
      <c r="Y11451">
        <v>0</v>
      </c>
      <c r="Z11451">
        <v>0</v>
      </c>
      <c r="AA11451">
        <v>0</v>
      </c>
      <c r="AB11451">
        <v>0</v>
      </c>
      <c r="AC11451">
        <v>0</v>
      </c>
      <c r="AD11451">
        <v>0</v>
      </c>
      <c r="AE11451">
        <v>3.18249310922576</v>
      </c>
    </row>
    <row r="11452" spans="1:31" x14ac:dyDescent="0.3">
      <c r="A11452">
        <v>2709066</v>
      </c>
      <c r="B11452">
        <v>1</v>
      </c>
      <c r="C11452" t="s">
        <v>80</v>
      </c>
      <c r="D11452" t="s">
        <v>104</v>
      </c>
      <c r="E11452" t="s">
        <v>156</v>
      </c>
      <c r="F11452" t="s">
        <v>30852</v>
      </c>
      <c r="G11452" t="s">
        <v>185</v>
      </c>
      <c r="H11452" t="s">
        <v>153</v>
      </c>
      <c r="I11452" t="s">
        <v>136</v>
      </c>
      <c r="J11452" t="s">
        <v>137</v>
      </c>
      <c r="K11452" t="s">
        <v>138</v>
      </c>
      <c r="L11452" t="s">
        <v>30853</v>
      </c>
      <c r="M11452" t="s">
        <v>30854</v>
      </c>
      <c r="N11452">
        <v>5.8049999999999997</v>
      </c>
      <c r="O11452">
        <v>0</v>
      </c>
      <c r="P11452">
        <v>0</v>
      </c>
      <c r="Q11452">
        <v>0</v>
      </c>
      <c r="R11452">
        <v>0</v>
      </c>
      <c r="S11452">
        <v>3</v>
      </c>
      <c r="T11452">
        <v>0</v>
      </c>
      <c r="U11452">
        <v>1</v>
      </c>
      <c r="V11452">
        <v>0</v>
      </c>
      <c r="W11452">
        <v>0</v>
      </c>
      <c r="X11452">
        <v>0</v>
      </c>
      <c r="Y11452">
        <v>0</v>
      </c>
      <c r="Z11452">
        <v>0</v>
      </c>
      <c r="AA11452">
        <v>136.1705291882748</v>
      </c>
      <c r="AB11452">
        <v>0</v>
      </c>
      <c r="AC11452">
        <v>313.87488452533893</v>
      </c>
      <c r="AD11452">
        <v>0</v>
      </c>
      <c r="AE11452">
        <v>450.0454137136137</v>
      </c>
    </row>
    <row r="11453" spans="1:31" x14ac:dyDescent="0.3">
      <c r="A11453">
        <v>2708817</v>
      </c>
      <c r="B11453">
        <v>1</v>
      </c>
      <c r="C11453" t="s">
        <v>80</v>
      </c>
      <c r="D11453" t="s">
        <v>86</v>
      </c>
      <c r="E11453" t="s">
        <v>145</v>
      </c>
      <c r="F11453" t="s">
        <v>30855</v>
      </c>
      <c r="G11453" t="s">
        <v>147</v>
      </c>
      <c r="H11453" t="s">
        <v>135</v>
      </c>
      <c r="I11453" t="s">
        <v>136</v>
      </c>
      <c r="J11453" t="s">
        <v>137</v>
      </c>
      <c r="K11453" t="s">
        <v>138</v>
      </c>
      <c r="L11453" t="s">
        <v>30856</v>
      </c>
      <c r="M11453" t="s">
        <v>30857</v>
      </c>
      <c r="N11453">
        <v>0.84611111100000003</v>
      </c>
      <c r="O11453">
        <v>0</v>
      </c>
      <c r="P11453">
        <v>1</v>
      </c>
      <c r="Q11453">
        <v>0</v>
      </c>
      <c r="R11453">
        <v>0</v>
      </c>
      <c r="S11453">
        <v>0</v>
      </c>
      <c r="T11453">
        <v>0</v>
      </c>
      <c r="U11453">
        <v>0</v>
      </c>
      <c r="V11453">
        <v>0</v>
      </c>
      <c r="W11453">
        <v>0</v>
      </c>
      <c r="X11453">
        <v>0.12618528593279998</v>
      </c>
      <c r="Y11453">
        <v>0</v>
      </c>
      <c r="Z11453">
        <v>0</v>
      </c>
      <c r="AA11453">
        <v>0</v>
      </c>
      <c r="AB11453">
        <v>0</v>
      </c>
      <c r="AC11453">
        <v>0</v>
      </c>
      <c r="AD11453">
        <v>0</v>
      </c>
      <c r="AE11453">
        <v>0.12618528593279998</v>
      </c>
    </row>
    <row r="11454" spans="1:31" x14ac:dyDescent="0.3">
      <c r="A11454">
        <v>2709029</v>
      </c>
      <c r="B11454">
        <v>1</v>
      </c>
      <c r="C11454" t="s">
        <v>81</v>
      </c>
      <c r="D11454" t="s">
        <v>126</v>
      </c>
      <c r="E11454" t="s">
        <v>161</v>
      </c>
      <c r="F11454" t="s">
        <v>30858</v>
      </c>
      <c r="G11454" t="s">
        <v>163</v>
      </c>
      <c r="H11454" t="s">
        <v>135</v>
      </c>
      <c r="I11454" t="s">
        <v>136</v>
      </c>
      <c r="J11454" t="s">
        <v>137</v>
      </c>
      <c r="K11454" t="s">
        <v>138</v>
      </c>
      <c r="L11454" t="s">
        <v>30859</v>
      </c>
      <c r="M11454" t="s">
        <v>30860</v>
      </c>
      <c r="N11454">
        <v>2.7733333330000001</v>
      </c>
      <c r="O11454">
        <v>0</v>
      </c>
      <c r="P11454">
        <v>26</v>
      </c>
      <c r="Q11454">
        <v>0</v>
      </c>
      <c r="R11454">
        <v>1</v>
      </c>
      <c r="S11454">
        <v>0</v>
      </c>
      <c r="T11454">
        <v>1</v>
      </c>
      <c r="U11454">
        <v>0</v>
      </c>
      <c r="V11454">
        <v>0</v>
      </c>
      <c r="W11454">
        <v>0</v>
      </c>
      <c r="X11454">
        <v>6.502413533759503</v>
      </c>
      <c r="Y11454">
        <v>0</v>
      </c>
      <c r="Z11454">
        <v>0.91511380145741494</v>
      </c>
      <c r="AA11454">
        <v>0</v>
      </c>
      <c r="AB11454">
        <v>0.32999524630765753</v>
      </c>
      <c r="AC11454">
        <v>0</v>
      </c>
      <c r="AD11454">
        <v>0</v>
      </c>
      <c r="AE11454">
        <v>7.7475225815245752</v>
      </c>
    </row>
    <row r="11455" spans="1:31" x14ac:dyDescent="0.3">
      <c r="A11455">
        <v>2709278</v>
      </c>
      <c r="B11455">
        <v>1</v>
      </c>
      <c r="C11455" t="s">
        <v>80</v>
      </c>
      <c r="D11455" t="s">
        <v>104</v>
      </c>
      <c r="E11455" t="s">
        <v>161</v>
      </c>
      <c r="F11455" t="s">
        <v>30861</v>
      </c>
      <c r="G11455" t="s">
        <v>724</v>
      </c>
      <c r="H11455" t="s">
        <v>135</v>
      </c>
      <c r="I11455" t="s">
        <v>136</v>
      </c>
      <c r="J11455" t="s">
        <v>137</v>
      </c>
      <c r="K11455" t="s">
        <v>138</v>
      </c>
      <c r="L11455" t="s">
        <v>30862</v>
      </c>
      <c r="M11455" t="s">
        <v>30863</v>
      </c>
      <c r="N11455">
        <v>1.746111111</v>
      </c>
      <c r="O11455">
        <v>0</v>
      </c>
      <c r="P11455">
        <v>9</v>
      </c>
      <c r="Q11455">
        <v>0</v>
      </c>
      <c r="R11455">
        <v>2</v>
      </c>
      <c r="S11455">
        <v>0</v>
      </c>
      <c r="T11455">
        <v>1</v>
      </c>
      <c r="U11455">
        <v>0</v>
      </c>
      <c r="V11455">
        <v>0</v>
      </c>
      <c r="W11455">
        <v>0</v>
      </c>
      <c r="X11455">
        <v>4.4647679391112236</v>
      </c>
      <c r="Y11455">
        <v>0</v>
      </c>
      <c r="Z11455">
        <v>0</v>
      </c>
      <c r="AA11455">
        <v>0</v>
      </c>
      <c r="AB11455">
        <v>0</v>
      </c>
      <c r="AC11455">
        <v>0</v>
      </c>
      <c r="AD11455">
        <v>0</v>
      </c>
      <c r="AE11455">
        <v>4.4647679391112236</v>
      </c>
    </row>
    <row r="11456" spans="1:31" x14ac:dyDescent="0.3">
      <c r="A11456">
        <v>2708780</v>
      </c>
      <c r="B11456">
        <v>1</v>
      </c>
      <c r="C11456" t="s">
        <v>80</v>
      </c>
      <c r="D11456" t="s">
        <v>103</v>
      </c>
      <c r="E11456" t="s">
        <v>161</v>
      </c>
      <c r="F11456" t="s">
        <v>30864</v>
      </c>
      <c r="G11456" t="s">
        <v>163</v>
      </c>
      <c r="H11456" t="s">
        <v>135</v>
      </c>
      <c r="I11456" t="s">
        <v>136</v>
      </c>
      <c r="J11456" t="s">
        <v>137</v>
      </c>
      <c r="K11456" t="s">
        <v>138</v>
      </c>
      <c r="L11456" t="s">
        <v>30865</v>
      </c>
      <c r="M11456" t="s">
        <v>30866</v>
      </c>
      <c r="N11456">
        <v>2.968611111</v>
      </c>
      <c r="O11456">
        <v>0</v>
      </c>
      <c r="P11456">
        <v>14</v>
      </c>
      <c r="Q11456">
        <v>0</v>
      </c>
      <c r="R11456">
        <v>3</v>
      </c>
      <c r="S11456">
        <v>0</v>
      </c>
      <c r="T11456">
        <v>10</v>
      </c>
      <c r="U11456">
        <v>0</v>
      </c>
      <c r="V11456">
        <v>0</v>
      </c>
      <c r="W11456">
        <v>0</v>
      </c>
      <c r="X11456">
        <v>24.694009152085986</v>
      </c>
      <c r="Y11456">
        <v>0</v>
      </c>
      <c r="Z11456">
        <v>0</v>
      </c>
      <c r="AA11456">
        <v>0</v>
      </c>
      <c r="AB11456">
        <v>26.962151221292942</v>
      </c>
      <c r="AC11456">
        <v>0</v>
      </c>
      <c r="AD11456">
        <v>0</v>
      </c>
      <c r="AE11456">
        <v>51.656160373378924</v>
      </c>
    </row>
    <row r="11457" spans="1:31" x14ac:dyDescent="0.3">
      <c r="A11457">
        <v>2709238</v>
      </c>
      <c r="B11457">
        <v>1</v>
      </c>
      <c r="C11457" t="s">
        <v>80</v>
      </c>
      <c r="D11457" t="s">
        <v>83</v>
      </c>
      <c r="E11457" t="s">
        <v>145</v>
      </c>
      <c r="F11457" t="s">
        <v>30867</v>
      </c>
      <c r="G11457" t="s">
        <v>147</v>
      </c>
      <c r="H11457" t="s">
        <v>135</v>
      </c>
      <c r="I11457" t="s">
        <v>136</v>
      </c>
      <c r="J11457" t="s">
        <v>137</v>
      </c>
      <c r="K11457" t="s">
        <v>138</v>
      </c>
      <c r="L11457" t="s">
        <v>30868</v>
      </c>
      <c r="M11457" t="s">
        <v>30869</v>
      </c>
      <c r="N11457">
        <v>0.94861111099999995</v>
      </c>
      <c r="O11457">
        <v>0</v>
      </c>
      <c r="P11457">
        <v>0</v>
      </c>
      <c r="Q11457">
        <v>0</v>
      </c>
      <c r="R11457">
        <v>0</v>
      </c>
      <c r="S11457">
        <v>0</v>
      </c>
      <c r="T11457">
        <v>3</v>
      </c>
      <c r="U11457">
        <v>0</v>
      </c>
      <c r="V11457">
        <v>0</v>
      </c>
      <c r="W11457">
        <v>0</v>
      </c>
      <c r="X11457">
        <v>0</v>
      </c>
      <c r="Y11457">
        <v>0</v>
      </c>
      <c r="Z11457">
        <v>0</v>
      </c>
      <c r="AA11457">
        <v>0</v>
      </c>
      <c r="AB11457">
        <v>1.3737293374582373</v>
      </c>
      <c r="AC11457">
        <v>0</v>
      </c>
      <c r="AD11457">
        <v>0</v>
      </c>
      <c r="AE11457">
        <v>1.3737293374582373</v>
      </c>
    </row>
    <row r="11458" spans="1:31" x14ac:dyDescent="0.3">
      <c r="A11458">
        <v>2709192</v>
      </c>
      <c r="B11458">
        <v>1</v>
      </c>
      <c r="C11458" t="s">
        <v>81</v>
      </c>
      <c r="D11458" t="s">
        <v>113</v>
      </c>
      <c r="E11458" t="s">
        <v>213</v>
      </c>
      <c r="F11458" t="s">
        <v>30870</v>
      </c>
      <c r="G11458" t="s">
        <v>152</v>
      </c>
      <c r="H11458" t="s">
        <v>153</v>
      </c>
      <c r="I11458" t="s">
        <v>490</v>
      </c>
      <c r="J11458" t="s">
        <v>137</v>
      </c>
      <c r="K11458" t="s">
        <v>138</v>
      </c>
      <c r="L11458" t="s">
        <v>30871</v>
      </c>
      <c r="M11458" t="s">
        <v>30872</v>
      </c>
      <c r="N11458">
        <v>8.3333330000000001E-3</v>
      </c>
      <c r="O11458">
        <v>7</v>
      </c>
      <c r="P11458">
        <v>1625</v>
      </c>
      <c r="Q11458">
        <v>16</v>
      </c>
      <c r="R11458">
        <v>410</v>
      </c>
      <c r="S11458">
        <v>6</v>
      </c>
      <c r="T11458">
        <v>128</v>
      </c>
      <c r="U11458">
        <v>0</v>
      </c>
      <c r="V11458">
        <v>0</v>
      </c>
      <c r="W11458">
        <v>1.51395309301E-2</v>
      </c>
      <c r="X11458">
        <v>2.249733501818203</v>
      </c>
      <c r="Y11458">
        <v>8.5619271969000016E-2</v>
      </c>
      <c r="Z11458">
        <v>0.386407691660625</v>
      </c>
      <c r="AA11458">
        <v>0.20567332076579997</v>
      </c>
      <c r="AB11458">
        <v>0.45914656051580016</v>
      </c>
      <c r="AC11458">
        <v>0</v>
      </c>
      <c r="AD11458">
        <v>0</v>
      </c>
      <c r="AE11458">
        <v>3.4017198776595281</v>
      </c>
    </row>
    <row r="11459" spans="1:31" x14ac:dyDescent="0.3">
      <c r="A11459">
        <v>2708860</v>
      </c>
      <c r="B11459">
        <v>1</v>
      </c>
      <c r="C11459" t="s">
        <v>80</v>
      </c>
      <c r="D11459" t="s">
        <v>82</v>
      </c>
      <c r="E11459" t="s">
        <v>145</v>
      </c>
      <c r="F11459" t="s">
        <v>10646</v>
      </c>
      <c r="G11459" t="s">
        <v>230</v>
      </c>
      <c r="H11459" t="s">
        <v>135</v>
      </c>
      <c r="I11459" t="s">
        <v>136</v>
      </c>
      <c r="J11459" t="s">
        <v>137</v>
      </c>
      <c r="K11459" t="s">
        <v>138</v>
      </c>
      <c r="L11459" t="s">
        <v>30873</v>
      </c>
      <c r="M11459" t="s">
        <v>30874</v>
      </c>
      <c r="N11459">
        <v>0.953333333</v>
      </c>
      <c r="O11459">
        <v>0</v>
      </c>
      <c r="P11459">
        <v>3</v>
      </c>
      <c r="Q11459">
        <v>0</v>
      </c>
      <c r="R11459">
        <v>0</v>
      </c>
      <c r="S11459">
        <v>0</v>
      </c>
      <c r="T11459">
        <v>0</v>
      </c>
      <c r="U11459">
        <v>0</v>
      </c>
      <c r="V11459">
        <v>0</v>
      </c>
      <c r="W11459">
        <v>0</v>
      </c>
      <c r="X11459">
        <v>0.60593949907161915</v>
      </c>
      <c r="Y11459">
        <v>0</v>
      </c>
      <c r="Z11459">
        <v>0</v>
      </c>
      <c r="AA11459">
        <v>0</v>
      </c>
      <c r="AB11459">
        <v>0</v>
      </c>
      <c r="AC11459">
        <v>0</v>
      </c>
      <c r="AD11459">
        <v>0</v>
      </c>
      <c r="AE11459">
        <v>0.60593949907161915</v>
      </c>
    </row>
    <row r="11460" spans="1:31" x14ac:dyDescent="0.3">
      <c r="A11460">
        <v>2708883</v>
      </c>
      <c r="B11460">
        <v>1</v>
      </c>
      <c r="C11460" t="s">
        <v>80</v>
      </c>
      <c r="D11460" t="s">
        <v>107</v>
      </c>
      <c r="E11460" t="s">
        <v>213</v>
      </c>
      <c r="F11460" t="s">
        <v>30875</v>
      </c>
      <c r="G11460" t="s">
        <v>152</v>
      </c>
      <c r="H11460" t="s">
        <v>153</v>
      </c>
      <c r="I11460" t="s">
        <v>136</v>
      </c>
      <c r="J11460" t="s">
        <v>137</v>
      </c>
      <c r="K11460" t="s">
        <v>138</v>
      </c>
      <c r="L11460" t="s">
        <v>30876</v>
      </c>
      <c r="M11460" t="s">
        <v>30877</v>
      </c>
      <c r="N11460">
        <v>3.3275000000000001</v>
      </c>
      <c r="O11460">
        <v>0</v>
      </c>
      <c r="P11460">
        <v>0</v>
      </c>
      <c r="Q11460">
        <v>1</v>
      </c>
      <c r="R11460">
        <v>11</v>
      </c>
      <c r="S11460">
        <v>1</v>
      </c>
      <c r="T11460">
        <v>4</v>
      </c>
      <c r="U11460">
        <v>0</v>
      </c>
      <c r="V11460">
        <v>0</v>
      </c>
      <c r="W11460">
        <v>0</v>
      </c>
      <c r="X11460">
        <v>0</v>
      </c>
      <c r="Y11460">
        <v>4.5386223950249871</v>
      </c>
      <c r="Z11460">
        <v>47.948379175370739</v>
      </c>
      <c r="AA11460">
        <v>25.881507775449951</v>
      </c>
      <c r="AB11460">
        <v>10.299200138084192</v>
      </c>
      <c r="AC11460">
        <v>0</v>
      </c>
      <c r="AD11460">
        <v>0</v>
      </c>
      <c r="AE11460">
        <v>88.667709483929869</v>
      </c>
    </row>
    <row r="11461" spans="1:31" x14ac:dyDescent="0.3">
      <c r="A11461">
        <v>2709401</v>
      </c>
      <c r="B11461">
        <v>1</v>
      </c>
      <c r="C11461" t="s">
        <v>80</v>
      </c>
      <c r="D11461" t="s">
        <v>96</v>
      </c>
      <c r="E11461" t="s">
        <v>156</v>
      </c>
      <c r="F11461" t="s">
        <v>1311</v>
      </c>
      <c r="G11461" t="s">
        <v>348</v>
      </c>
      <c r="H11461" t="s">
        <v>153</v>
      </c>
      <c r="I11461" t="s">
        <v>136</v>
      </c>
      <c r="J11461" t="s">
        <v>137</v>
      </c>
      <c r="K11461" t="s">
        <v>138</v>
      </c>
      <c r="L11461" t="s">
        <v>30878</v>
      </c>
      <c r="M11461" t="s">
        <v>30879</v>
      </c>
      <c r="N11461">
        <v>1.9797222219999999</v>
      </c>
      <c r="O11461">
        <v>2</v>
      </c>
      <c r="P11461">
        <v>0</v>
      </c>
      <c r="Q11461">
        <v>1</v>
      </c>
      <c r="R11461">
        <v>0</v>
      </c>
      <c r="S11461">
        <v>2</v>
      </c>
      <c r="T11461">
        <v>0</v>
      </c>
      <c r="U11461">
        <v>0</v>
      </c>
      <c r="V11461">
        <v>0</v>
      </c>
      <c r="W11461">
        <v>17.323668757745768</v>
      </c>
      <c r="X11461">
        <v>0</v>
      </c>
      <c r="Y11461">
        <v>0.37457313039599999</v>
      </c>
      <c r="Z11461">
        <v>0</v>
      </c>
      <c r="AA11461">
        <v>16.183396480908019</v>
      </c>
      <c r="AB11461">
        <v>0</v>
      </c>
      <c r="AC11461">
        <v>0</v>
      </c>
      <c r="AD11461">
        <v>0</v>
      </c>
      <c r="AE11461">
        <v>33.881638369049789</v>
      </c>
    </row>
    <row r="11462" spans="1:31" x14ac:dyDescent="0.3">
      <c r="A11462">
        <v>2708837</v>
      </c>
      <c r="B11462">
        <v>1</v>
      </c>
      <c r="C11462" t="s">
        <v>80</v>
      </c>
      <c r="D11462" t="s">
        <v>108</v>
      </c>
      <c r="E11462" t="s">
        <v>161</v>
      </c>
      <c r="F11462" t="s">
        <v>30880</v>
      </c>
      <c r="G11462" t="s">
        <v>163</v>
      </c>
      <c r="H11462" t="s">
        <v>135</v>
      </c>
      <c r="I11462" t="s">
        <v>136</v>
      </c>
      <c r="J11462" t="s">
        <v>137</v>
      </c>
      <c r="K11462" t="s">
        <v>138</v>
      </c>
      <c r="L11462" t="s">
        <v>30881</v>
      </c>
      <c r="M11462" t="s">
        <v>30882</v>
      </c>
      <c r="N11462">
        <v>5.159166666</v>
      </c>
      <c r="O11462">
        <v>0</v>
      </c>
      <c r="P11462">
        <v>29</v>
      </c>
      <c r="Q11462">
        <v>0</v>
      </c>
      <c r="R11462">
        <v>10</v>
      </c>
      <c r="S11462">
        <v>0</v>
      </c>
      <c r="T11462">
        <v>10</v>
      </c>
      <c r="U11462">
        <v>0</v>
      </c>
      <c r="V11462">
        <v>0</v>
      </c>
      <c r="W11462">
        <v>0</v>
      </c>
      <c r="X11462">
        <v>25.075482092677664</v>
      </c>
      <c r="Y11462">
        <v>0</v>
      </c>
      <c r="Z11462">
        <v>4.5363450772472671</v>
      </c>
      <c r="AA11462">
        <v>0</v>
      </c>
      <c r="AB11462">
        <v>16.585220947472099</v>
      </c>
      <c r="AC11462">
        <v>0</v>
      </c>
      <c r="AD11462">
        <v>0</v>
      </c>
      <c r="AE11462">
        <v>46.197048117397031</v>
      </c>
    </row>
    <row r="11463" spans="1:31" x14ac:dyDescent="0.3">
      <c r="A11463">
        <v>2708900</v>
      </c>
      <c r="B11463">
        <v>1</v>
      </c>
      <c r="C11463" t="s">
        <v>81</v>
      </c>
      <c r="D11463" t="s">
        <v>118</v>
      </c>
      <c r="E11463" t="s">
        <v>161</v>
      </c>
      <c r="F11463" t="s">
        <v>29090</v>
      </c>
      <c r="G11463" t="s">
        <v>393</v>
      </c>
      <c r="H11463" t="s">
        <v>135</v>
      </c>
      <c r="I11463" t="s">
        <v>136</v>
      </c>
      <c r="J11463" t="s">
        <v>137</v>
      </c>
      <c r="K11463" t="s">
        <v>138</v>
      </c>
      <c r="L11463" t="s">
        <v>30883</v>
      </c>
      <c r="M11463" t="s">
        <v>30286</v>
      </c>
      <c r="N11463">
        <v>3.3908333329999998</v>
      </c>
      <c r="O11463">
        <v>0</v>
      </c>
      <c r="P11463">
        <v>0</v>
      </c>
      <c r="Q11463">
        <v>0</v>
      </c>
      <c r="R11463">
        <v>0</v>
      </c>
      <c r="S11463">
        <v>0</v>
      </c>
      <c r="T11463">
        <v>1</v>
      </c>
      <c r="U11463">
        <v>0</v>
      </c>
      <c r="V11463">
        <v>0</v>
      </c>
      <c r="W11463">
        <v>0</v>
      </c>
      <c r="X11463">
        <v>0</v>
      </c>
      <c r="Y11463">
        <v>0</v>
      </c>
      <c r="Z11463">
        <v>0</v>
      </c>
      <c r="AA11463">
        <v>0</v>
      </c>
      <c r="AB11463">
        <v>3.8175214646875002</v>
      </c>
      <c r="AC11463">
        <v>0</v>
      </c>
      <c r="AD11463">
        <v>0</v>
      </c>
      <c r="AE11463">
        <v>3.8175214646875002</v>
      </c>
    </row>
    <row r="11464" spans="1:31" x14ac:dyDescent="0.3">
      <c r="A11464">
        <v>2709587</v>
      </c>
      <c r="B11464">
        <v>1</v>
      </c>
      <c r="C11464" t="s">
        <v>81</v>
      </c>
      <c r="D11464" t="s">
        <v>122</v>
      </c>
      <c r="E11464" t="s">
        <v>213</v>
      </c>
      <c r="F11464" t="s">
        <v>11048</v>
      </c>
      <c r="G11464" t="s">
        <v>152</v>
      </c>
      <c r="H11464" t="s">
        <v>153</v>
      </c>
      <c r="I11464" t="s">
        <v>136</v>
      </c>
      <c r="J11464" t="s">
        <v>137</v>
      </c>
      <c r="K11464" t="s">
        <v>138</v>
      </c>
      <c r="L11464" t="s">
        <v>30884</v>
      </c>
      <c r="M11464" t="s">
        <v>30885</v>
      </c>
      <c r="N11464">
        <v>0.19305555499999999</v>
      </c>
      <c r="O11464">
        <v>5</v>
      </c>
      <c r="P11464">
        <v>215</v>
      </c>
      <c r="Q11464">
        <v>11</v>
      </c>
      <c r="R11464">
        <v>3</v>
      </c>
      <c r="S11464">
        <v>2</v>
      </c>
      <c r="T11464">
        <v>21</v>
      </c>
      <c r="U11464">
        <v>0</v>
      </c>
      <c r="V11464">
        <v>0</v>
      </c>
      <c r="W11464">
        <v>0.1910773318541667</v>
      </c>
      <c r="X11464">
        <v>4.6231732347726089</v>
      </c>
      <c r="Y11464">
        <v>0.3890263018302208</v>
      </c>
      <c r="Z11464">
        <v>1.0376433494100001E-2</v>
      </c>
      <c r="AA11464">
        <v>12.779921360687499</v>
      </c>
      <c r="AB11464">
        <v>0.99585119035593739</v>
      </c>
      <c r="AC11464">
        <v>0</v>
      </c>
      <c r="AD11464">
        <v>0</v>
      </c>
      <c r="AE11464">
        <v>18.989425852994533</v>
      </c>
    </row>
    <row r="11465" spans="1:31" x14ac:dyDescent="0.3">
      <c r="A11465">
        <v>2709693</v>
      </c>
      <c r="B11465">
        <v>1</v>
      </c>
      <c r="C11465" t="s">
        <v>80</v>
      </c>
      <c r="D11465" t="s">
        <v>83</v>
      </c>
      <c r="E11465" t="s">
        <v>145</v>
      </c>
      <c r="F11465" t="s">
        <v>30886</v>
      </c>
      <c r="G11465" t="s">
        <v>230</v>
      </c>
      <c r="H11465" t="s">
        <v>135</v>
      </c>
      <c r="I11465" t="s">
        <v>136</v>
      </c>
      <c r="J11465" t="s">
        <v>137</v>
      </c>
      <c r="K11465" t="s">
        <v>138</v>
      </c>
      <c r="L11465" t="s">
        <v>30887</v>
      </c>
      <c r="M11465" t="s">
        <v>30888</v>
      </c>
      <c r="N11465">
        <v>1.2180555550000001</v>
      </c>
      <c r="O11465">
        <v>0</v>
      </c>
      <c r="P11465">
        <v>4</v>
      </c>
      <c r="Q11465">
        <v>0</v>
      </c>
      <c r="R11465">
        <v>0</v>
      </c>
      <c r="S11465">
        <v>0</v>
      </c>
      <c r="T11465">
        <v>0</v>
      </c>
      <c r="U11465">
        <v>0</v>
      </c>
      <c r="V11465">
        <v>0</v>
      </c>
      <c r="W11465">
        <v>0</v>
      </c>
      <c r="X11465">
        <v>1.1841471964402799</v>
      </c>
      <c r="Y11465">
        <v>0</v>
      </c>
      <c r="Z11465">
        <v>0</v>
      </c>
      <c r="AA11465">
        <v>0</v>
      </c>
      <c r="AB11465">
        <v>0</v>
      </c>
      <c r="AC11465">
        <v>0</v>
      </c>
      <c r="AD11465">
        <v>0</v>
      </c>
      <c r="AE11465">
        <v>1.1841471964402799</v>
      </c>
    </row>
    <row r="11466" spans="1:31" x14ac:dyDescent="0.3">
      <c r="A11466">
        <v>2709779</v>
      </c>
      <c r="B11466">
        <v>1</v>
      </c>
      <c r="C11466" t="s">
        <v>80</v>
      </c>
      <c r="D11466" t="s">
        <v>85</v>
      </c>
      <c r="E11466" t="s">
        <v>145</v>
      </c>
      <c r="F11466" t="s">
        <v>30889</v>
      </c>
      <c r="G11466" t="s">
        <v>230</v>
      </c>
      <c r="H11466" t="s">
        <v>135</v>
      </c>
      <c r="I11466" t="s">
        <v>136</v>
      </c>
      <c r="J11466" t="s">
        <v>137</v>
      </c>
      <c r="K11466" t="s">
        <v>138</v>
      </c>
      <c r="L11466" t="s">
        <v>30890</v>
      </c>
      <c r="M11466" t="s">
        <v>30891</v>
      </c>
      <c r="N11466">
        <v>1.6997222219999999</v>
      </c>
      <c r="O11466">
        <v>0</v>
      </c>
      <c r="P11466">
        <v>6</v>
      </c>
      <c r="Q11466">
        <v>0</v>
      </c>
      <c r="R11466">
        <v>0</v>
      </c>
      <c r="S11466">
        <v>0</v>
      </c>
      <c r="T11466">
        <v>0</v>
      </c>
      <c r="U11466">
        <v>0</v>
      </c>
      <c r="V11466">
        <v>0</v>
      </c>
      <c r="W11466">
        <v>0</v>
      </c>
      <c r="X11466">
        <v>2.20460629275123</v>
      </c>
      <c r="Y11466">
        <v>0</v>
      </c>
      <c r="Z11466">
        <v>0</v>
      </c>
      <c r="AA11466">
        <v>0</v>
      </c>
      <c r="AB11466">
        <v>0</v>
      </c>
      <c r="AC11466">
        <v>0</v>
      </c>
      <c r="AD11466">
        <v>0</v>
      </c>
      <c r="AE11466">
        <v>2.20460629275123</v>
      </c>
    </row>
    <row r="11467" spans="1:31" x14ac:dyDescent="0.3">
      <c r="A11467">
        <v>2709633</v>
      </c>
      <c r="B11467">
        <v>1</v>
      </c>
      <c r="C11467" t="s">
        <v>80</v>
      </c>
      <c r="D11467" t="s">
        <v>101</v>
      </c>
      <c r="E11467" t="s">
        <v>156</v>
      </c>
      <c r="F11467" t="s">
        <v>7543</v>
      </c>
      <c r="G11467" t="s">
        <v>185</v>
      </c>
      <c r="H11467" t="s">
        <v>153</v>
      </c>
      <c r="I11467" t="s">
        <v>136</v>
      </c>
      <c r="J11467" t="s">
        <v>137</v>
      </c>
      <c r="K11467" t="s">
        <v>138</v>
      </c>
      <c r="L11467" t="s">
        <v>30892</v>
      </c>
      <c r="M11467" t="s">
        <v>30893</v>
      </c>
      <c r="N11467">
        <v>2.6347222220000002</v>
      </c>
      <c r="O11467">
        <v>14</v>
      </c>
      <c r="P11467">
        <v>39</v>
      </c>
      <c r="Q11467">
        <v>17</v>
      </c>
      <c r="R11467">
        <v>0</v>
      </c>
      <c r="S11467">
        <v>9</v>
      </c>
      <c r="T11467">
        <v>1</v>
      </c>
      <c r="U11467">
        <v>0</v>
      </c>
      <c r="V11467">
        <v>0</v>
      </c>
      <c r="W11467">
        <v>56.126857419085859</v>
      </c>
      <c r="X11467">
        <v>21.976303116820876</v>
      </c>
      <c r="Y11467">
        <v>17.471474667578924</v>
      </c>
      <c r="Z11467">
        <v>0</v>
      </c>
      <c r="AA11467">
        <v>29.228091597331503</v>
      </c>
      <c r="AB11467">
        <v>3.1394810170375003</v>
      </c>
      <c r="AC11467">
        <v>0</v>
      </c>
      <c r="AD11467">
        <v>0</v>
      </c>
      <c r="AE11467">
        <v>127.94220781785465</v>
      </c>
    </row>
    <row r="11468" spans="1:31" x14ac:dyDescent="0.3">
      <c r="A11468">
        <v>2709092</v>
      </c>
      <c r="B11468">
        <v>1</v>
      </c>
      <c r="C11468" t="s">
        <v>80</v>
      </c>
      <c r="D11468" t="s">
        <v>100</v>
      </c>
      <c r="E11468" t="s">
        <v>150</v>
      </c>
      <c r="F11468" t="s">
        <v>14356</v>
      </c>
      <c r="G11468" t="s">
        <v>152</v>
      </c>
      <c r="H11468" t="s">
        <v>153</v>
      </c>
      <c r="I11468" t="s">
        <v>136</v>
      </c>
      <c r="J11468" t="s">
        <v>137</v>
      </c>
      <c r="K11468" t="s">
        <v>138</v>
      </c>
      <c r="L11468" t="s">
        <v>30407</v>
      </c>
      <c r="M11468" t="s">
        <v>30894</v>
      </c>
      <c r="N11468">
        <v>0.230555555</v>
      </c>
      <c r="O11468">
        <v>0</v>
      </c>
      <c r="P11468">
        <v>337</v>
      </c>
      <c r="Q11468">
        <v>0</v>
      </c>
      <c r="R11468">
        <v>126</v>
      </c>
      <c r="S11468">
        <v>0</v>
      </c>
      <c r="T11468">
        <v>86</v>
      </c>
      <c r="U11468">
        <v>0</v>
      </c>
      <c r="V11468">
        <v>0</v>
      </c>
      <c r="W11468">
        <v>0</v>
      </c>
      <c r="X11468">
        <v>14.223138340552762</v>
      </c>
      <c r="Y11468">
        <v>0</v>
      </c>
      <c r="Z11468">
        <v>11.843022866153802</v>
      </c>
      <c r="AA11468">
        <v>0</v>
      </c>
      <c r="AB11468">
        <v>11.729900012260719</v>
      </c>
      <c r="AC11468">
        <v>0</v>
      </c>
      <c r="AD11468">
        <v>0</v>
      </c>
      <c r="AE11468">
        <v>37.796061218967282</v>
      </c>
    </row>
    <row r="11469" spans="1:31" x14ac:dyDescent="0.3">
      <c r="A11469">
        <v>2709301</v>
      </c>
      <c r="B11469">
        <v>1</v>
      </c>
      <c r="C11469" t="s">
        <v>80</v>
      </c>
      <c r="D11469" t="s">
        <v>94</v>
      </c>
      <c r="E11469" t="s">
        <v>150</v>
      </c>
      <c r="F11469" t="s">
        <v>19123</v>
      </c>
      <c r="G11469" t="s">
        <v>152</v>
      </c>
      <c r="H11469" t="s">
        <v>153</v>
      </c>
      <c r="I11469" t="s">
        <v>136</v>
      </c>
      <c r="J11469" t="s">
        <v>137</v>
      </c>
      <c r="K11469" t="s">
        <v>138</v>
      </c>
      <c r="L11469" t="s">
        <v>30895</v>
      </c>
      <c r="M11469" t="s">
        <v>30896</v>
      </c>
      <c r="N11469">
        <v>5.7686111110000002</v>
      </c>
      <c r="O11469">
        <v>0</v>
      </c>
      <c r="P11469">
        <v>0</v>
      </c>
      <c r="Q11469">
        <v>35</v>
      </c>
      <c r="R11469">
        <v>139</v>
      </c>
      <c r="S11469">
        <v>2</v>
      </c>
      <c r="T11469">
        <v>11</v>
      </c>
      <c r="U11469">
        <v>0</v>
      </c>
      <c r="V11469">
        <v>0</v>
      </c>
      <c r="W11469">
        <v>0</v>
      </c>
      <c r="X11469">
        <v>0</v>
      </c>
      <c r="Y11469">
        <v>15.6089759701178</v>
      </c>
      <c r="Z11469">
        <v>24.445983516424267</v>
      </c>
      <c r="AA11469">
        <v>39.312037229549006</v>
      </c>
      <c r="AB11469">
        <v>13.490982555241667</v>
      </c>
      <c r="AC11469">
        <v>0</v>
      </c>
      <c r="AD11469">
        <v>0</v>
      </c>
      <c r="AE11469">
        <v>92.857979271332752</v>
      </c>
    </row>
    <row r="11470" spans="1:31" x14ac:dyDescent="0.3">
      <c r="A11470">
        <v>2709152</v>
      </c>
      <c r="B11470">
        <v>1</v>
      </c>
      <c r="C11470" t="s">
        <v>81</v>
      </c>
      <c r="D11470" t="s">
        <v>122</v>
      </c>
      <c r="E11470" t="s">
        <v>213</v>
      </c>
      <c r="F11470" t="s">
        <v>17599</v>
      </c>
      <c r="G11470" t="s">
        <v>152</v>
      </c>
      <c r="H11470" t="s">
        <v>153</v>
      </c>
      <c r="I11470" t="s">
        <v>136</v>
      </c>
      <c r="J11470" t="s">
        <v>137</v>
      </c>
      <c r="K11470" t="s">
        <v>138</v>
      </c>
      <c r="L11470" t="s">
        <v>30897</v>
      </c>
      <c r="M11470" t="s">
        <v>30898</v>
      </c>
      <c r="N11470">
        <v>3.270277777</v>
      </c>
      <c r="O11470">
        <v>2</v>
      </c>
      <c r="P11470">
        <v>105</v>
      </c>
      <c r="Q11470">
        <v>17</v>
      </c>
      <c r="R11470">
        <v>7</v>
      </c>
      <c r="S11470">
        <v>9</v>
      </c>
      <c r="T11470">
        <v>8</v>
      </c>
      <c r="U11470">
        <v>0</v>
      </c>
      <c r="V11470">
        <v>0</v>
      </c>
      <c r="W11470">
        <v>1.4402047230407085</v>
      </c>
      <c r="X11470">
        <v>44.467154388887288</v>
      </c>
      <c r="Y11470">
        <v>92.252297675171846</v>
      </c>
      <c r="Z11470">
        <v>3.3108881128119583</v>
      </c>
      <c r="AA11470">
        <v>605.62690566093784</v>
      </c>
      <c r="AB11470">
        <v>5.8355372141793467</v>
      </c>
      <c r="AC11470">
        <v>0</v>
      </c>
      <c r="AD11470">
        <v>0</v>
      </c>
      <c r="AE11470">
        <v>752.93298777502901</v>
      </c>
    </row>
    <row r="11471" spans="1:31" x14ac:dyDescent="0.3">
      <c r="A11471">
        <v>2709733</v>
      </c>
      <c r="B11471">
        <v>1</v>
      </c>
      <c r="C11471" t="s">
        <v>81</v>
      </c>
      <c r="D11471" t="s">
        <v>121</v>
      </c>
      <c r="E11471" t="s">
        <v>161</v>
      </c>
      <c r="F11471" t="s">
        <v>30899</v>
      </c>
      <c r="G11471" t="s">
        <v>163</v>
      </c>
      <c r="H11471" t="s">
        <v>135</v>
      </c>
      <c r="I11471" t="s">
        <v>136</v>
      </c>
      <c r="J11471" t="s">
        <v>137</v>
      </c>
      <c r="K11471" t="s">
        <v>138</v>
      </c>
      <c r="L11471" t="s">
        <v>30900</v>
      </c>
      <c r="M11471" t="s">
        <v>30901</v>
      </c>
      <c r="N11471">
        <v>3.3877777770000002</v>
      </c>
      <c r="O11471">
        <v>0</v>
      </c>
      <c r="P11471">
        <v>5</v>
      </c>
      <c r="Q11471">
        <v>0</v>
      </c>
      <c r="R11471">
        <v>0</v>
      </c>
      <c r="S11471">
        <v>0</v>
      </c>
      <c r="T11471">
        <v>0</v>
      </c>
      <c r="U11471">
        <v>0</v>
      </c>
      <c r="V11471">
        <v>0</v>
      </c>
      <c r="W11471">
        <v>0</v>
      </c>
      <c r="X11471">
        <v>2.7116801799987993</v>
      </c>
      <c r="Y11471">
        <v>0</v>
      </c>
      <c r="Z11471">
        <v>0</v>
      </c>
      <c r="AA11471">
        <v>0</v>
      </c>
      <c r="AB11471">
        <v>0</v>
      </c>
      <c r="AC11471">
        <v>0</v>
      </c>
      <c r="AD11471">
        <v>0</v>
      </c>
      <c r="AE11471">
        <v>2.7116801799987993</v>
      </c>
    </row>
    <row r="11472" spans="1:31" x14ac:dyDescent="0.3">
      <c r="A11472">
        <v>2709739</v>
      </c>
      <c r="B11472">
        <v>1</v>
      </c>
      <c r="C11472" t="s">
        <v>80</v>
      </c>
      <c r="D11472" t="s">
        <v>82</v>
      </c>
      <c r="E11472" t="s">
        <v>145</v>
      </c>
      <c r="F11472" t="s">
        <v>30902</v>
      </c>
      <c r="G11472" t="s">
        <v>230</v>
      </c>
      <c r="H11472" t="s">
        <v>135</v>
      </c>
      <c r="I11472" t="s">
        <v>136</v>
      </c>
      <c r="J11472" t="s">
        <v>137</v>
      </c>
      <c r="K11472" t="s">
        <v>138</v>
      </c>
      <c r="L11472" t="s">
        <v>30903</v>
      </c>
      <c r="M11472" t="s">
        <v>30904</v>
      </c>
      <c r="N11472">
        <v>1.494444444</v>
      </c>
      <c r="O11472">
        <v>0</v>
      </c>
      <c r="P11472">
        <v>1</v>
      </c>
      <c r="Q11472">
        <v>0</v>
      </c>
      <c r="R11472">
        <v>0</v>
      </c>
      <c r="S11472">
        <v>0</v>
      </c>
      <c r="T11472">
        <v>0</v>
      </c>
      <c r="U11472">
        <v>0</v>
      </c>
      <c r="V11472">
        <v>0</v>
      </c>
      <c r="W11472">
        <v>0</v>
      </c>
      <c r="X11472">
        <v>0.72854136131360503</v>
      </c>
      <c r="Y11472">
        <v>0</v>
      </c>
      <c r="Z11472">
        <v>0</v>
      </c>
      <c r="AA11472">
        <v>0</v>
      </c>
      <c r="AB11472">
        <v>0</v>
      </c>
      <c r="AC11472">
        <v>0</v>
      </c>
      <c r="AD11472">
        <v>0</v>
      </c>
      <c r="AE11472">
        <v>0.72854136131360503</v>
      </c>
    </row>
    <row r="11473" spans="1:31" x14ac:dyDescent="0.3">
      <c r="A11473">
        <v>2709839</v>
      </c>
      <c r="B11473">
        <v>1</v>
      </c>
      <c r="C11473" t="s">
        <v>80</v>
      </c>
      <c r="D11473" t="s">
        <v>82</v>
      </c>
      <c r="E11473" t="s">
        <v>145</v>
      </c>
      <c r="F11473" t="s">
        <v>30905</v>
      </c>
      <c r="G11473" t="s">
        <v>147</v>
      </c>
      <c r="H11473" t="s">
        <v>135</v>
      </c>
      <c r="I11473" t="s">
        <v>136</v>
      </c>
      <c r="J11473" t="s">
        <v>137</v>
      </c>
      <c r="K11473" t="s">
        <v>138</v>
      </c>
      <c r="L11473" t="s">
        <v>30906</v>
      </c>
      <c r="M11473" t="s">
        <v>30907</v>
      </c>
      <c r="N11473">
        <v>2.8819444440000002</v>
      </c>
      <c r="O11473">
        <v>0</v>
      </c>
      <c r="P11473">
        <v>6</v>
      </c>
      <c r="Q11473">
        <v>0</v>
      </c>
      <c r="R11473">
        <v>0</v>
      </c>
      <c r="S11473">
        <v>0</v>
      </c>
      <c r="T11473">
        <v>0</v>
      </c>
      <c r="U11473">
        <v>0</v>
      </c>
      <c r="V11473">
        <v>0</v>
      </c>
      <c r="W11473">
        <v>0</v>
      </c>
      <c r="X11473">
        <v>2.6337681478288197</v>
      </c>
      <c r="Y11473">
        <v>0</v>
      </c>
      <c r="Z11473">
        <v>0</v>
      </c>
      <c r="AA11473">
        <v>0</v>
      </c>
      <c r="AB11473">
        <v>0</v>
      </c>
      <c r="AC11473">
        <v>0</v>
      </c>
      <c r="AD11473">
        <v>0</v>
      </c>
      <c r="AE11473">
        <v>2.6337681478288197</v>
      </c>
    </row>
    <row r="11474" spans="1:31" x14ac:dyDescent="0.3">
      <c r="A11474">
        <v>2709441</v>
      </c>
      <c r="B11474">
        <v>1</v>
      </c>
      <c r="C11474" t="s">
        <v>80</v>
      </c>
      <c r="D11474" t="s">
        <v>83</v>
      </c>
      <c r="E11474" t="s">
        <v>173</v>
      </c>
      <c r="F11474" t="s">
        <v>30908</v>
      </c>
      <c r="G11474" t="s">
        <v>300</v>
      </c>
      <c r="H11474" t="s">
        <v>153</v>
      </c>
      <c r="I11474" t="s">
        <v>136</v>
      </c>
      <c r="J11474" t="s">
        <v>137</v>
      </c>
      <c r="K11474" t="s">
        <v>210</v>
      </c>
      <c r="L11474" t="s">
        <v>30909</v>
      </c>
      <c r="M11474" t="s">
        <v>30910</v>
      </c>
      <c r="N11474">
        <v>3.5622222219999999</v>
      </c>
      <c r="O11474">
        <v>0</v>
      </c>
      <c r="P11474">
        <v>2070</v>
      </c>
      <c r="Q11474">
        <v>0</v>
      </c>
      <c r="R11474">
        <v>0</v>
      </c>
      <c r="S11474">
        <v>2</v>
      </c>
      <c r="T11474">
        <v>385</v>
      </c>
      <c r="U11474">
        <v>0</v>
      </c>
      <c r="V11474">
        <v>5</v>
      </c>
      <c r="W11474">
        <v>0</v>
      </c>
      <c r="X11474">
        <v>1556.2027348514141</v>
      </c>
      <c r="Y11474">
        <v>0</v>
      </c>
      <c r="Z11474">
        <v>0</v>
      </c>
      <c r="AA11474">
        <v>341.59610059208745</v>
      </c>
      <c r="AB11474">
        <v>1347.3590585434149</v>
      </c>
      <c r="AC11474">
        <v>0</v>
      </c>
      <c r="AD11474">
        <v>338.0483941072979</v>
      </c>
      <c r="AE11474">
        <v>3583.2062880942144</v>
      </c>
    </row>
    <row r="11475" spans="1:31" x14ac:dyDescent="0.3">
      <c r="A11475">
        <v>2708989</v>
      </c>
      <c r="B11475">
        <v>1</v>
      </c>
      <c r="C11475" t="s">
        <v>81</v>
      </c>
      <c r="D11475" t="s">
        <v>121</v>
      </c>
      <c r="E11475" t="s">
        <v>156</v>
      </c>
      <c r="F11475" t="s">
        <v>30911</v>
      </c>
      <c r="G11475" t="s">
        <v>152</v>
      </c>
      <c r="H11475" t="s">
        <v>153</v>
      </c>
      <c r="I11475" t="s">
        <v>136</v>
      </c>
      <c r="J11475" t="s">
        <v>137</v>
      </c>
      <c r="K11475" t="s">
        <v>138</v>
      </c>
      <c r="L11475" t="s">
        <v>30912</v>
      </c>
      <c r="M11475" t="s">
        <v>30913</v>
      </c>
      <c r="N11475">
        <v>2.3677777770000001</v>
      </c>
      <c r="O11475">
        <v>1</v>
      </c>
      <c r="P11475">
        <v>920</v>
      </c>
      <c r="Q11475">
        <v>0</v>
      </c>
      <c r="R11475">
        <v>168</v>
      </c>
      <c r="S11475">
        <v>0</v>
      </c>
      <c r="T11475">
        <v>283</v>
      </c>
      <c r="U11475">
        <v>0</v>
      </c>
      <c r="V11475">
        <v>0</v>
      </c>
      <c r="W11475">
        <v>0.50968320778999998</v>
      </c>
      <c r="X11475">
        <v>346.98909495583933</v>
      </c>
      <c r="Y11475">
        <v>0</v>
      </c>
      <c r="Z11475">
        <v>8.9590013839746501</v>
      </c>
      <c r="AA11475">
        <v>0</v>
      </c>
      <c r="AB11475">
        <v>347.27451040214231</v>
      </c>
      <c r="AC11475">
        <v>0</v>
      </c>
      <c r="AD11475">
        <v>0</v>
      </c>
      <c r="AE11475">
        <v>703.73228994974625</v>
      </c>
    </row>
    <row r="11476" spans="1:31" x14ac:dyDescent="0.3">
      <c r="A11476">
        <v>2709653</v>
      </c>
      <c r="B11476">
        <v>1</v>
      </c>
      <c r="C11476" t="s">
        <v>80</v>
      </c>
      <c r="D11476" t="s">
        <v>105</v>
      </c>
      <c r="E11476" t="s">
        <v>156</v>
      </c>
      <c r="F11476" t="s">
        <v>30914</v>
      </c>
      <c r="G11476" t="s">
        <v>185</v>
      </c>
      <c r="H11476" t="s">
        <v>153</v>
      </c>
      <c r="I11476" t="s">
        <v>136</v>
      </c>
      <c r="J11476" t="s">
        <v>137</v>
      </c>
      <c r="K11476" t="s">
        <v>138</v>
      </c>
      <c r="L11476" t="s">
        <v>30915</v>
      </c>
      <c r="M11476" t="s">
        <v>30916</v>
      </c>
      <c r="N11476">
        <v>4.9611111110000001</v>
      </c>
      <c r="O11476">
        <v>0</v>
      </c>
      <c r="P11476">
        <v>2</v>
      </c>
      <c r="Q11476">
        <v>0</v>
      </c>
      <c r="R11476">
        <v>0</v>
      </c>
      <c r="S11476">
        <v>0</v>
      </c>
      <c r="T11476">
        <v>2</v>
      </c>
      <c r="U11476">
        <v>0</v>
      </c>
      <c r="V11476">
        <v>0</v>
      </c>
      <c r="W11476">
        <v>0</v>
      </c>
      <c r="X11476">
        <v>1.1266361032443268</v>
      </c>
      <c r="Y11476">
        <v>0</v>
      </c>
      <c r="Z11476">
        <v>0</v>
      </c>
      <c r="AA11476">
        <v>0</v>
      </c>
      <c r="AB11476">
        <v>5.5241458038949993</v>
      </c>
      <c r="AC11476">
        <v>0</v>
      </c>
      <c r="AD11476">
        <v>0</v>
      </c>
      <c r="AE11476">
        <v>6.6507819071393257</v>
      </c>
    </row>
    <row r="11477" spans="1:31" x14ac:dyDescent="0.3">
      <c r="A11477">
        <v>2708657</v>
      </c>
      <c r="B11477">
        <v>1</v>
      </c>
      <c r="C11477" t="s">
        <v>80</v>
      </c>
      <c r="D11477" t="s">
        <v>103</v>
      </c>
      <c r="E11477" t="s">
        <v>150</v>
      </c>
      <c r="F11477" t="s">
        <v>30917</v>
      </c>
      <c r="G11477" t="s">
        <v>152</v>
      </c>
      <c r="H11477" t="s">
        <v>153</v>
      </c>
      <c r="I11477" t="s">
        <v>136</v>
      </c>
      <c r="J11477" t="s">
        <v>137</v>
      </c>
      <c r="K11477" t="s">
        <v>138</v>
      </c>
      <c r="L11477" t="s">
        <v>30918</v>
      </c>
      <c r="M11477" t="s">
        <v>30919</v>
      </c>
      <c r="N11477">
        <v>0.463888888</v>
      </c>
      <c r="O11477">
        <v>0</v>
      </c>
      <c r="P11477">
        <v>90</v>
      </c>
      <c r="Q11477">
        <v>17</v>
      </c>
      <c r="R11477">
        <v>39</v>
      </c>
      <c r="S11477">
        <v>3</v>
      </c>
      <c r="T11477">
        <v>13</v>
      </c>
      <c r="U11477">
        <v>0</v>
      </c>
      <c r="V11477">
        <v>0</v>
      </c>
      <c r="W11477">
        <v>0</v>
      </c>
      <c r="X11477">
        <v>7.9298340978574844</v>
      </c>
      <c r="Y11477">
        <v>5.2114443642009505</v>
      </c>
      <c r="Z11477">
        <v>1.5545076116207002</v>
      </c>
      <c r="AA11477">
        <v>6.3678312922391678E-2</v>
      </c>
      <c r="AB11477">
        <v>2.9496530312992091</v>
      </c>
      <c r="AC11477">
        <v>0</v>
      </c>
      <c r="AD11477">
        <v>0</v>
      </c>
      <c r="AE11477">
        <v>17.709117417900735</v>
      </c>
    </row>
    <row r="11478" spans="1:31" x14ac:dyDescent="0.3">
      <c r="A11478">
        <v>2709155</v>
      </c>
      <c r="B11478">
        <v>1</v>
      </c>
      <c r="C11478" t="s">
        <v>80</v>
      </c>
      <c r="D11478" t="s">
        <v>93</v>
      </c>
      <c r="E11478" t="s">
        <v>145</v>
      </c>
      <c r="F11478" t="s">
        <v>30920</v>
      </c>
      <c r="G11478" t="s">
        <v>147</v>
      </c>
      <c r="H11478" t="s">
        <v>135</v>
      </c>
      <c r="I11478" t="s">
        <v>136</v>
      </c>
      <c r="J11478" t="s">
        <v>137</v>
      </c>
      <c r="K11478" t="s">
        <v>138</v>
      </c>
      <c r="L11478" t="s">
        <v>30921</v>
      </c>
      <c r="M11478" t="s">
        <v>30922</v>
      </c>
      <c r="N11478">
        <v>3.6930555549999999</v>
      </c>
      <c r="O11478">
        <v>0</v>
      </c>
      <c r="P11478">
        <v>1</v>
      </c>
      <c r="Q11478">
        <v>0</v>
      </c>
      <c r="R11478">
        <v>0</v>
      </c>
      <c r="S11478">
        <v>0</v>
      </c>
      <c r="T11478">
        <v>0</v>
      </c>
      <c r="U11478">
        <v>0</v>
      </c>
      <c r="V11478">
        <v>0</v>
      </c>
      <c r="W11478">
        <v>0</v>
      </c>
      <c r="X11478">
        <v>0.35776260539435006</v>
      </c>
      <c r="Y11478">
        <v>0</v>
      </c>
      <c r="Z11478">
        <v>0</v>
      </c>
      <c r="AA11478">
        <v>0</v>
      </c>
      <c r="AB11478">
        <v>0</v>
      </c>
      <c r="AC11478">
        <v>0</v>
      </c>
      <c r="AD11478">
        <v>0</v>
      </c>
      <c r="AE11478">
        <v>0.35776260539435006</v>
      </c>
    </row>
    <row r="11479" spans="1:31" x14ac:dyDescent="0.3">
      <c r="A11479">
        <v>2709630</v>
      </c>
      <c r="B11479">
        <v>1</v>
      </c>
      <c r="C11479" t="s">
        <v>80</v>
      </c>
      <c r="D11479" t="s">
        <v>82</v>
      </c>
      <c r="E11479" t="s">
        <v>200</v>
      </c>
      <c r="F11479" t="s">
        <v>623</v>
      </c>
      <c r="G11479" t="s">
        <v>543</v>
      </c>
      <c r="H11479" t="s">
        <v>135</v>
      </c>
      <c r="I11479" t="s">
        <v>136</v>
      </c>
      <c r="J11479" t="s">
        <v>137</v>
      </c>
      <c r="K11479" t="s">
        <v>138</v>
      </c>
      <c r="L11479" t="s">
        <v>30923</v>
      </c>
      <c r="M11479" t="s">
        <v>30924</v>
      </c>
      <c r="N11479">
        <v>4.1008333329999997</v>
      </c>
      <c r="O11479">
        <v>0</v>
      </c>
      <c r="P11479">
        <v>30</v>
      </c>
      <c r="Q11479">
        <v>0</v>
      </c>
      <c r="R11479">
        <v>0</v>
      </c>
      <c r="S11479">
        <v>0</v>
      </c>
      <c r="T11479">
        <v>8</v>
      </c>
      <c r="U11479">
        <v>0</v>
      </c>
      <c r="V11479">
        <v>0</v>
      </c>
      <c r="W11479">
        <v>0</v>
      </c>
      <c r="X11479">
        <v>21.029171426168517</v>
      </c>
      <c r="Y11479">
        <v>0</v>
      </c>
      <c r="Z11479">
        <v>0</v>
      </c>
      <c r="AA11479">
        <v>0</v>
      </c>
      <c r="AB11479">
        <v>38.096059420662129</v>
      </c>
      <c r="AC11479">
        <v>0</v>
      </c>
      <c r="AD11479">
        <v>0</v>
      </c>
      <c r="AE11479">
        <v>59.125230846830647</v>
      </c>
    </row>
    <row r="11480" spans="1:31" x14ac:dyDescent="0.3">
      <c r="A11480">
        <v>2708797</v>
      </c>
      <c r="B11480">
        <v>1</v>
      </c>
      <c r="C11480" t="s">
        <v>81</v>
      </c>
      <c r="D11480" t="s">
        <v>121</v>
      </c>
      <c r="E11480" t="s">
        <v>150</v>
      </c>
      <c r="F11480" t="s">
        <v>14866</v>
      </c>
      <c r="G11480" t="s">
        <v>152</v>
      </c>
      <c r="H11480" t="s">
        <v>153</v>
      </c>
      <c r="I11480" t="s">
        <v>136</v>
      </c>
      <c r="J11480" t="s">
        <v>137</v>
      </c>
      <c r="K11480" t="s">
        <v>138</v>
      </c>
      <c r="L11480" t="s">
        <v>30925</v>
      </c>
      <c r="M11480" t="s">
        <v>30926</v>
      </c>
      <c r="N11480">
        <v>0.66861111100000004</v>
      </c>
      <c r="O11480">
        <v>10</v>
      </c>
      <c r="P11480">
        <v>1567</v>
      </c>
      <c r="Q11480">
        <v>4</v>
      </c>
      <c r="R11480">
        <v>65</v>
      </c>
      <c r="S11480">
        <v>6</v>
      </c>
      <c r="T11480">
        <v>86</v>
      </c>
      <c r="U11480">
        <v>0</v>
      </c>
      <c r="V11480">
        <v>0</v>
      </c>
      <c r="W11480">
        <v>12.253425226600102</v>
      </c>
      <c r="X11480">
        <v>103.50224422165208</v>
      </c>
      <c r="Y11480">
        <v>11.724327317473916</v>
      </c>
      <c r="Z11480">
        <v>5.2367308931109466</v>
      </c>
      <c r="AA11480">
        <v>16.060579263550753</v>
      </c>
      <c r="AB11480">
        <v>12.059831187138611</v>
      </c>
      <c r="AC11480">
        <v>0</v>
      </c>
      <c r="AD11480">
        <v>0</v>
      </c>
      <c r="AE11480">
        <v>160.83713810952639</v>
      </c>
    </row>
    <row r="11481" spans="1:31" x14ac:dyDescent="0.3">
      <c r="A11481">
        <v>2708920</v>
      </c>
      <c r="B11481">
        <v>1</v>
      </c>
      <c r="C11481" t="s">
        <v>80</v>
      </c>
      <c r="D11481" t="s">
        <v>100</v>
      </c>
      <c r="E11481" t="s">
        <v>161</v>
      </c>
      <c r="F11481" t="s">
        <v>30927</v>
      </c>
      <c r="G11481" t="s">
        <v>163</v>
      </c>
      <c r="H11481" t="s">
        <v>135</v>
      </c>
      <c r="I11481" t="s">
        <v>136</v>
      </c>
      <c r="J11481" t="s">
        <v>137</v>
      </c>
      <c r="K11481" t="s">
        <v>138</v>
      </c>
      <c r="L11481" t="s">
        <v>30928</v>
      </c>
      <c r="M11481" t="s">
        <v>30929</v>
      </c>
      <c r="N11481">
        <v>1.5266666659999999</v>
      </c>
      <c r="O11481">
        <v>0</v>
      </c>
      <c r="P11481">
        <v>8</v>
      </c>
      <c r="Q11481">
        <v>0</v>
      </c>
      <c r="R11481">
        <v>0</v>
      </c>
      <c r="S11481">
        <v>0</v>
      </c>
      <c r="T11481">
        <v>0</v>
      </c>
      <c r="U11481">
        <v>0</v>
      </c>
      <c r="V11481">
        <v>0</v>
      </c>
      <c r="W11481">
        <v>0</v>
      </c>
      <c r="X11481">
        <v>2.757085917243506</v>
      </c>
      <c r="Y11481">
        <v>0</v>
      </c>
      <c r="Z11481">
        <v>0</v>
      </c>
      <c r="AA11481">
        <v>0</v>
      </c>
      <c r="AB11481">
        <v>0</v>
      </c>
      <c r="AC11481">
        <v>0</v>
      </c>
      <c r="AD11481">
        <v>0</v>
      </c>
      <c r="AE11481">
        <v>2.757085917243506</v>
      </c>
    </row>
    <row r="11482" spans="1:31" x14ac:dyDescent="0.3">
      <c r="A11482">
        <v>2709510</v>
      </c>
      <c r="B11482">
        <v>1</v>
      </c>
      <c r="C11482" t="s">
        <v>81</v>
      </c>
      <c r="D11482" t="s">
        <v>122</v>
      </c>
      <c r="E11482" t="s">
        <v>145</v>
      </c>
      <c r="F11482" t="s">
        <v>30930</v>
      </c>
      <c r="G11482" t="s">
        <v>147</v>
      </c>
      <c r="H11482" t="s">
        <v>135</v>
      </c>
      <c r="I11482" t="s">
        <v>136</v>
      </c>
      <c r="J11482" t="s">
        <v>137</v>
      </c>
      <c r="K11482" t="s">
        <v>138</v>
      </c>
      <c r="L11482" t="s">
        <v>30931</v>
      </c>
      <c r="M11482" t="s">
        <v>30932</v>
      </c>
      <c r="N11482">
        <v>4.6349999999999998</v>
      </c>
      <c r="O11482">
        <v>0</v>
      </c>
      <c r="P11482">
        <v>1</v>
      </c>
      <c r="Q11482">
        <v>0</v>
      </c>
      <c r="R11482">
        <v>0</v>
      </c>
      <c r="S11482">
        <v>0</v>
      </c>
      <c r="T11482">
        <v>0</v>
      </c>
      <c r="U11482">
        <v>0</v>
      </c>
      <c r="V11482">
        <v>0</v>
      </c>
      <c r="W11482">
        <v>0</v>
      </c>
      <c r="X11482">
        <v>0.18691101221373332</v>
      </c>
      <c r="Y11482">
        <v>0</v>
      </c>
      <c r="Z11482">
        <v>0</v>
      </c>
      <c r="AA11482">
        <v>0</v>
      </c>
      <c r="AB11482">
        <v>0</v>
      </c>
      <c r="AC11482">
        <v>0</v>
      </c>
      <c r="AD11482">
        <v>0</v>
      </c>
      <c r="AE11482">
        <v>0.18691101221373332</v>
      </c>
    </row>
    <row r="11483" spans="1:31" x14ac:dyDescent="0.3">
      <c r="A11483">
        <v>2708579</v>
      </c>
      <c r="B11483">
        <v>2</v>
      </c>
      <c r="C11483" t="s">
        <v>80</v>
      </c>
      <c r="D11483" t="s">
        <v>97</v>
      </c>
      <c r="E11483" t="s">
        <v>150</v>
      </c>
      <c r="F11483" t="s">
        <v>9333</v>
      </c>
      <c r="G11483" t="s">
        <v>185</v>
      </c>
      <c r="H11483" t="s">
        <v>153</v>
      </c>
      <c r="I11483" t="s">
        <v>136</v>
      </c>
      <c r="J11483" t="s">
        <v>137</v>
      </c>
      <c r="K11483" t="s">
        <v>138</v>
      </c>
      <c r="L11483" t="s">
        <v>29597</v>
      </c>
      <c r="M11483" t="s">
        <v>30933</v>
      </c>
      <c r="N11483">
        <v>0.91194444399999997</v>
      </c>
      <c r="O11483">
        <v>2</v>
      </c>
      <c r="P11483">
        <v>994</v>
      </c>
      <c r="Q11483">
        <v>1</v>
      </c>
      <c r="R11483">
        <v>32</v>
      </c>
      <c r="S11483">
        <v>5</v>
      </c>
      <c r="T11483">
        <v>71</v>
      </c>
      <c r="U11483">
        <v>0</v>
      </c>
      <c r="V11483">
        <v>0</v>
      </c>
      <c r="W11483">
        <v>11.937941553630715</v>
      </c>
      <c r="X11483">
        <v>86.668674615349005</v>
      </c>
      <c r="Y11483">
        <v>8.0934550368977509E-2</v>
      </c>
      <c r="Z11483">
        <v>1.2491121522020299</v>
      </c>
      <c r="AA11483">
        <v>5.7328162836406573</v>
      </c>
      <c r="AB11483">
        <v>41.082075238181211</v>
      </c>
      <c r="AC11483">
        <v>0</v>
      </c>
      <c r="AD11483">
        <v>0</v>
      </c>
      <c r="AE11483">
        <v>146.7515543933726</v>
      </c>
    </row>
    <row r="11484" spans="1:31" x14ac:dyDescent="0.3">
      <c r="A11484">
        <v>2709112</v>
      </c>
      <c r="B11484">
        <v>1</v>
      </c>
      <c r="C11484" t="s">
        <v>81</v>
      </c>
      <c r="D11484" t="s">
        <v>123</v>
      </c>
      <c r="E11484" t="s">
        <v>132</v>
      </c>
      <c r="F11484" t="s">
        <v>30934</v>
      </c>
      <c r="G11484" t="s">
        <v>134</v>
      </c>
      <c r="H11484" t="s">
        <v>135</v>
      </c>
      <c r="I11484" t="s">
        <v>136</v>
      </c>
      <c r="J11484" t="s">
        <v>137</v>
      </c>
      <c r="K11484" t="s">
        <v>138</v>
      </c>
      <c r="L11484" t="s">
        <v>30935</v>
      </c>
      <c r="M11484" t="s">
        <v>30936</v>
      </c>
      <c r="N11484">
        <v>6.3288888879999998</v>
      </c>
      <c r="O11484">
        <v>0</v>
      </c>
      <c r="P11484">
        <v>431</v>
      </c>
      <c r="Q11484">
        <v>0</v>
      </c>
      <c r="R11484">
        <v>0</v>
      </c>
      <c r="S11484">
        <v>0</v>
      </c>
      <c r="T11484">
        <v>17</v>
      </c>
      <c r="U11484">
        <v>0</v>
      </c>
      <c r="V11484">
        <v>0</v>
      </c>
      <c r="W11484">
        <v>0</v>
      </c>
      <c r="X11484">
        <v>421.08017429260588</v>
      </c>
      <c r="Y11484">
        <v>0</v>
      </c>
      <c r="Z11484">
        <v>0</v>
      </c>
      <c r="AA11484">
        <v>0</v>
      </c>
      <c r="AB11484">
        <v>32.651007332935933</v>
      </c>
      <c r="AC11484">
        <v>0</v>
      </c>
      <c r="AD11484">
        <v>0</v>
      </c>
      <c r="AE11484">
        <v>453.73118162554181</v>
      </c>
    </row>
    <row r="11485" spans="1:31" x14ac:dyDescent="0.3">
      <c r="A11485">
        <v>2708963</v>
      </c>
      <c r="B11485">
        <v>1</v>
      </c>
      <c r="C11485" t="s">
        <v>80</v>
      </c>
      <c r="D11485" t="s">
        <v>96</v>
      </c>
      <c r="E11485" t="s">
        <v>161</v>
      </c>
      <c r="F11485" t="s">
        <v>408</v>
      </c>
      <c r="G11485" t="s">
        <v>1696</v>
      </c>
      <c r="H11485" t="s">
        <v>135</v>
      </c>
      <c r="I11485" t="s">
        <v>136</v>
      </c>
      <c r="J11485" t="s">
        <v>137</v>
      </c>
      <c r="K11485" t="s">
        <v>138</v>
      </c>
      <c r="L11485" t="s">
        <v>30937</v>
      </c>
      <c r="M11485" t="s">
        <v>30938</v>
      </c>
      <c r="N11485">
        <v>3.486388888</v>
      </c>
      <c r="O11485">
        <v>0</v>
      </c>
      <c r="P11485">
        <v>43</v>
      </c>
      <c r="Q11485">
        <v>0</v>
      </c>
      <c r="R11485">
        <v>0</v>
      </c>
      <c r="S11485">
        <v>0</v>
      </c>
      <c r="T11485">
        <v>5</v>
      </c>
      <c r="U11485">
        <v>0</v>
      </c>
      <c r="V11485">
        <v>0</v>
      </c>
      <c r="W11485">
        <v>0</v>
      </c>
      <c r="X11485">
        <v>27.828451548522203</v>
      </c>
      <c r="Y11485">
        <v>0</v>
      </c>
      <c r="Z11485">
        <v>0</v>
      </c>
      <c r="AA11485">
        <v>0</v>
      </c>
      <c r="AB11485">
        <v>5.1136109020404765</v>
      </c>
      <c r="AC11485">
        <v>0</v>
      </c>
      <c r="AD11485">
        <v>0</v>
      </c>
      <c r="AE11485">
        <v>32.94206245056268</v>
      </c>
    </row>
    <row r="11486" spans="1:31" x14ac:dyDescent="0.3">
      <c r="A11486">
        <v>2709361</v>
      </c>
      <c r="B11486">
        <v>1</v>
      </c>
      <c r="C11486" t="s">
        <v>80</v>
      </c>
      <c r="D11486" t="s">
        <v>105</v>
      </c>
      <c r="E11486" t="s">
        <v>213</v>
      </c>
      <c r="F11486" t="s">
        <v>30939</v>
      </c>
      <c r="G11486" t="s">
        <v>300</v>
      </c>
      <c r="H11486" t="s">
        <v>153</v>
      </c>
      <c r="I11486" t="s">
        <v>136</v>
      </c>
      <c r="J11486" t="s">
        <v>137</v>
      </c>
      <c r="K11486" t="s">
        <v>210</v>
      </c>
      <c r="L11486" t="s">
        <v>30940</v>
      </c>
      <c r="M11486" t="s">
        <v>30941</v>
      </c>
      <c r="N11486">
        <v>3.2991666660000001</v>
      </c>
      <c r="O11486">
        <v>2</v>
      </c>
      <c r="P11486">
        <v>138</v>
      </c>
      <c r="Q11486">
        <v>5</v>
      </c>
      <c r="R11486">
        <v>3</v>
      </c>
      <c r="S11486">
        <v>10</v>
      </c>
      <c r="T11486">
        <v>42</v>
      </c>
      <c r="U11486">
        <v>0</v>
      </c>
      <c r="V11486">
        <v>0</v>
      </c>
      <c r="W11486">
        <v>2.3983621545943796</v>
      </c>
      <c r="X11486">
        <v>84.815538730048843</v>
      </c>
      <c r="Y11486">
        <v>76.513640177127641</v>
      </c>
      <c r="Z11486">
        <v>0</v>
      </c>
      <c r="AA11486">
        <v>138.98882472322938</v>
      </c>
      <c r="AB11486">
        <v>66.537868678706431</v>
      </c>
      <c r="AC11486">
        <v>0</v>
      </c>
      <c r="AD11486">
        <v>0</v>
      </c>
      <c r="AE11486">
        <v>369.25423446370667</v>
      </c>
    </row>
    <row r="11487" spans="1:31" x14ac:dyDescent="0.3">
      <c r="A11487">
        <v>2709610</v>
      </c>
      <c r="B11487">
        <v>1</v>
      </c>
      <c r="C11487" t="s">
        <v>80</v>
      </c>
      <c r="D11487" t="s">
        <v>107</v>
      </c>
      <c r="E11487" t="s">
        <v>161</v>
      </c>
      <c r="F11487" t="s">
        <v>29377</v>
      </c>
      <c r="G11487" t="s">
        <v>170</v>
      </c>
      <c r="H11487" t="s">
        <v>135</v>
      </c>
      <c r="I11487" t="s">
        <v>136</v>
      </c>
      <c r="J11487" t="s">
        <v>137</v>
      </c>
      <c r="K11487" t="s">
        <v>138</v>
      </c>
      <c r="L11487" t="s">
        <v>30942</v>
      </c>
      <c r="M11487" t="s">
        <v>30943</v>
      </c>
      <c r="N11487">
        <v>2.1425000000000001</v>
      </c>
      <c r="O11487">
        <v>0</v>
      </c>
      <c r="P11487">
        <v>42</v>
      </c>
      <c r="Q11487">
        <v>0</v>
      </c>
      <c r="R11487">
        <v>0</v>
      </c>
      <c r="S11487">
        <v>0</v>
      </c>
      <c r="T11487">
        <v>1</v>
      </c>
      <c r="U11487">
        <v>0</v>
      </c>
      <c r="V11487">
        <v>0</v>
      </c>
      <c r="W11487">
        <v>0</v>
      </c>
      <c r="X11487">
        <v>3.4120489803661105</v>
      </c>
      <c r="Y11487">
        <v>0</v>
      </c>
      <c r="Z11487">
        <v>0</v>
      </c>
      <c r="AA11487">
        <v>0</v>
      </c>
      <c r="AB11487">
        <v>2.4691610938828825</v>
      </c>
      <c r="AC11487">
        <v>0</v>
      </c>
      <c r="AD11487">
        <v>0</v>
      </c>
      <c r="AE11487">
        <v>5.881210074248993</v>
      </c>
    </row>
    <row r="11488" spans="1:31" x14ac:dyDescent="0.3">
      <c r="A11488">
        <v>2709424</v>
      </c>
      <c r="B11488">
        <v>1</v>
      </c>
      <c r="C11488" t="s">
        <v>80</v>
      </c>
      <c r="D11488" t="s">
        <v>106</v>
      </c>
      <c r="E11488" t="s">
        <v>161</v>
      </c>
      <c r="F11488" t="s">
        <v>25422</v>
      </c>
      <c r="G11488" t="s">
        <v>163</v>
      </c>
      <c r="H11488" t="s">
        <v>135</v>
      </c>
      <c r="I11488" t="s">
        <v>136</v>
      </c>
      <c r="J11488" t="s">
        <v>137</v>
      </c>
      <c r="K11488" t="s">
        <v>138</v>
      </c>
      <c r="L11488" t="s">
        <v>30944</v>
      </c>
      <c r="M11488" t="s">
        <v>30945</v>
      </c>
      <c r="N11488">
        <v>2.6724999999999999</v>
      </c>
      <c r="O11488">
        <v>0</v>
      </c>
      <c r="P11488">
        <v>1</v>
      </c>
      <c r="Q11488">
        <v>0</v>
      </c>
      <c r="R11488">
        <v>2</v>
      </c>
      <c r="S11488">
        <v>0</v>
      </c>
      <c r="T11488">
        <v>0</v>
      </c>
      <c r="U11488">
        <v>0</v>
      </c>
      <c r="V11488">
        <v>0</v>
      </c>
      <c r="W11488">
        <v>0</v>
      </c>
      <c r="X11488">
        <v>0.73082688561162423</v>
      </c>
      <c r="Y11488">
        <v>0</v>
      </c>
      <c r="Z11488">
        <v>12.0780450827507</v>
      </c>
      <c r="AA11488">
        <v>0</v>
      </c>
      <c r="AB11488">
        <v>0</v>
      </c>
      <c r="AC11488">
        <v>0</v>
      </c>
      <c r="AD11488">
        <v>0</v>
      </c>
      <c r="AE11488">
        <v>12.808871968362324</v>
      </c>
    </row>
    <row r="11489" spans="1:31" x14ac:dyDescent="0.3">
      <c r="A11489">
        <v>2709816</v>
      </c>
      <c r="B11489">
        <v>1</v>
      </c>
      <c r="C11489" t="s">
        <v>80</v>
      </c>
      <c r="D11489" t="s">
        <v>90</v>
      </c>
      <c r="E11489" t="s">
        <v>161</v>
      </c>
      <c r="F11489" t="s">
        <v>30946</v>
      </c>
      <c r="G11489" t="s">
        <v>158</v>
      </c>
      <c r="H11489" t="s">
        <v>135</v>
      </c>
      <c r="I11489" t="s">
        <v>136</v>
      </c>
      <c r="J11489" t="s">
        <v>3</v>
      </c>
      <c r="K11489" t="s">
        <v>138</v>
      </c>
      <c r="L11489" t="s">
        <v>30947</v>
      </c>
      <c r="M11489" t="s">
        <v>30948</v>
      </c>
      <c r="N11489">
        <v>0.691111111</v>
      </c>
      <c r="O11489">
        <v>0</v>
      </c>
      <c r="P11489">
        <v>102</v>
      </c>
      <c r="Q11489">
        <v>0</v>
      </c>
      <c r="R11489">
        <v>0</v>
      </c>
      <c r="S11489">
        <v>0</v>
      </c>
      <c r="T11489">
        <v>5</v>
      </c>
      <c r="U11489">
        <v>0</v>
      </c>
      <c r="V11489">
        <v>0</v>
      </c>
      <c r="W11489">
        <v>0</v>
      </c>
      <c r="X11489">
        <v>16.288089695064819</v>
      </c>
      <c r="Y11489">
        <v>0</v>
      </c>
      <c r="Z11489">
        <v>0</v>
      </c>
      <c r="AA11489">
        <v>0</v>
      </c>
      <c r="AB11489">
        <v>0.79069279906561174</v>
      </c>
      <c r="AC11489">
        <v>0</v>
      </c>
      <c r="AD11489">
        <v>0</v>
      </c>
      <c r="AE11489">
        <v>17.078782494130429</v>
      </c>
    </row>
    <row r="11490" spans="1:31" x14ac:dyDescent="0.3">
      <c r="A11490">
        <v>2709716</v>
      </c>
      <c r="B11490">
        <v>1</v>
      </c>
      <c r="C11490" t="s">
        <v>81</v>
      </c>
      <c r="D11490" t="s">
        <v>122</v>
      </c>
      <c r="E11490" t="s">
        <v>161</v>
      </c>
      <c r="F11490" t="s">
        <v>30949</v>
      </c>
      <c r="G11490" t="s">
        <v>163</v>
      </c>
      <c r="H11490" t="s">
        <v>135</v>
      </c>
      <c r="I11490" t="s">
        <v>136</v>
      </c>
      <c r="J11490" t="s">
        <v>137</v>
      </c>
      <c r="K11490" t="s">
        <v>138</v>
      </c>
      <c r="L11490" t="s">
        <v>30950</v>
      </c>
      <c r="M11490" t="s">
        <v>30951</v>
      </c>
      <c r="N11490">
        <v>0.92972222199999999</v>
      </c>
      <c r="O11490">
        <v>0</v>
      </c>
      <c r="P11490">
        <v>125</v>
      </c>
      <c r="Q11490">
        <v>0</v>
      </c>
      <c r="R11490">
        <v>0</v>
      </c>
      <c r="S11490">
        <v>0</v>
      </c>
      <c r="T11490">
        <v>50</v>
      </c>
      <c r="U11490">
        <v>0</v>
      </c>
      <c r="V11490">
        <v>0</v>
      </c>
      <c r="W11490">
        <v>0</v>
      </c>
      <c r="X11490">
        <v>29.160784977082749</v>
      </c>
      <c r="Y11490">
        <v>0</v>
      </c>
      <c r="Z11490">
        <v>0</v>
      </c>
      <c r="AA11490">
        <v>0</v>
      </c>
      <c r="AB11490">
        <v>37.499270371652003</v>
      </c>
      <c r="AC11490">
        <v>0</v>
      </c>
      <c r="AD11490">
        <v>0</v>
      </c>
      <c r="AE11490">
        <v>66.660055348734744</v>
      </c>
    </row>
    <row r="11491" spans="1:31" x14ac:dyDescent="0.3">
      <c r="A11491">
        <v>2708677</v>
      </c>
      <c r="B11491">
        <v>1</v>
      </c>
      <c r="C11491" t="s">
        <v>81</v>
      </c>
      <c r="D11491" t="s">
        <v>127</v>
      </c>
      <c r="E11491" t="s">
        <v>200</v>
      </c>
      <c r="F11491" t="s">
        <v>30952</v>
      </c>
      <c r="G11491" t="s">
        <v>409</v>
      </c>
      <c r="H11491" t="s">
        <v>135</v>
      </c>
      <c r="I11491" t="s">
        <v>136</v>
      </c>
      <c r="J11491" t="s">
        <v>137</v>
      </c>
      <c r="K11491" t="s">
        <v>138</v>
      </c>
      <c r="L11491" t="s">
        <v>30953</v>
      </c>
      <c r="M11491" t="s">
        <v>30954</v>
      </c>
      <c r="N11491">
        <v>4.2355555550000004</v>
      </c>
      <c r="O11491">
        <v>0</v>
      </c>
      <c r="P11491">
        <v>62</v>
      </c>
      <c r="Q11491">
        <v>0</v>
      </c>
      <c r="R11491">
        <v>0</v>
      </c>
      <c r="S11491">
        <v>0</v>
      </c>
      <c r="T11491">
        <v>9</v>
      </c>
      <c r="U11491">
        <v>0</v>
      </c>
      <c r="V11491">
        <v>0</v>
      </c>
      <c r="W11491">
        <v>0</v>
      </c>
      <c r="X11491">
        <v>47.183224940745205</v>
      </c>
      <c r="Y11491">
        <v>0</v>
      </c>
      <c r="Z11491">
        <v>0</v>
      </c>
      <c r="AA11491">
        <v>0</v>
      </c>
      <c r="AB11491">
        <v>20.571178359763859</v>
      </c>
      <c r="AC11491">
        <v>0</v>
      </c>
      <c r="AD11491">
        <v>0</v>
      </c>
      <c r="AE11491">
        <v>67.754403300509068</v>
      </c>
    </row>
    <row r="11492" spans="1:31" x14ac:dyDescent="0.3">
      <c r="A11492">
        <v>2709175</v>
      </c>
      <c r="B11492">
        <v>1</v>
      </c>
      <c r="C11492" t="s">
        <v>81</v>
      </c>
      <c r="D11492" t="s">
        <v>121</v>
      </c>
      <c r="E11492" t="s">
        <v>161</v>
      </c>
      <c r="F11492" t="s">
        <v>30955</v>
      </c>
      <c r="G11492" t="s">
        <v>163</v>
      </c>
      <c r="H11492" t="s">
        <v>135</v>
      </c>
      <c r="I11492" t="s">
        <v>136</v>
      </c>
      <c r="J11492" t="s">
        <v>137</v>
      </c>
      <c r="K11492" t="s">
        <v>138</v>
      </c>
      <c r="L11492" t="s">
        <v>30956</v>
      </c>
      <c r="M11492" t="s">
        <v>30487</v>
      </c>
      <c r="N11492">
        <v>3.9313888879999999</v>
      </c>
      <c r="O11492">
        <v>0</v>
      </c>
      <c r="P11492">
        <v>4</v>
      </c>
      <c r="Q11492">
        <v>0</v>
      </c>
      <c r="R11492">
        <v>3</v>
      </c>
      <c r="S11492">
        <v>0</v>
      </c>
      <c r="T11492">
        <v>0</v>
      </c>
      <c r="U11492">
        <v>0</v>
      </c>
      <c r="V11492">
        <v>0</v>
      </c>
      <c r="W11492">
        <v>0</v>
      </c>
      <c r="X11492">
        <v>7.8161656534855313</v>
      </c>
      <c r="Y11492">
        <v>0</v>
      </c>
      <c r="Z11492">
        <v>2.8457495775493062</v>
      </c>
      <c r="AA11492">
        <v>0</v>
      </c>
      <c r="AB11492">
        <v>0</v>
      </c>
      <c r="AC11492">
        <v>0</v>
      </c>
      <c r="AD11492">
        <v>0</v>
      </c>
      <c r="AE11492">
        <v>10.661915231034838</v>
      </c>
    </row>
    <row r="11493" spans="1:31" x14ac:dyDescent="0.3">
      <c r="A11493">
        <v>2708777</v>
      </c>
      <c r="B11493">
        <v>1</v>
      </c>
      <c r="C11493" t="s">
        <v>80</v>
      </c>
      <c r="D11493" t="s">
        <v>100</v>
      </c>
      <c r="E11493" t="s">
        <v>150</v>
      </c>
      <c r="F11493" t="s">
        <v>25514</v>
      </c>
      <c r="G11493" t="s">
        <v>152</v>
      </c>
      <c r="H11493" t="s">
        <v>153</v>
      </c>
      <c r="I11493" t="s">
        <v>136</v>
      </c>
      <c r="J11493" t="s">
        <v>137</v>
      </c>
      <c r="K11493" t="s">
        <v>138</v>
      </c>
      <c r="L11493" t="s">
        <v>30957</v>
      </c>
      <c r="M11493" t="s">
        <v>30958</v>
      </c>
      <c r="N11493">
        <v>1.6558333329999999</v>
      </c>
      <c r="O11493">
        <v>0</v>
      </c>
      <c r="P11493">
        <v>387</v>
      </c>
      <c r="Q11493">
        <v>3</v>
      </c>
      <c r="R11493">
        <v>37</v>
      </c>
      <c r="S11493">
        <v>8</v>
      </c>
      <c r="T11493">
        <v>33</v>
      </c>
      <c r="U11493">
        <v>1</v>
      </c>
      <c r="V11493">
        <v>0</v>
      </c>
      <c r="W11493">
        <v>0</v>
      </c>
      <c r="X11493">
        <v>165.54144251222996</v>
      </c>
      <c r="Y11493">
        <v>8.3814382041369928</v>
      </c>
      <c r="Z11493">
        <v>15.912122814145174</v>
      </c>
      <c r="AA11493">
        <v>75.188680358563261</v>
      </c>
      <c r="AB11493">
        <v>23.498995300014581</v>
      </c>
      <c r="AC11493">
        <v>53.024636816387549</v>
      </c>
      <c r="AD11493">
        <v>0</v>
      </c>
      <c r="AE11493">
        <v>341.54731600547757</v>
      </c>
    </row>
    <row r="11494" spans="1:31" x14ac:dyDescent="0.3">
      <c r="A11494">
        <v>2709026</v>
      </c>
      <c r="B11494">
        <v>1</v>
      </c>
      <c r="C11494" t="s">
        <v>81</v>
      </c>
      <c r="D11494" t="s">
        <v>119</v>
      </c>
      <c r="E11494" t="s">
        <v>213</v>
      </c>
      <c r="F11494" t="s">
        <v>30959</v>
      </c>
      <c r="G11494" t="s">
        <v>152</v>
      </c>
      <c r="H11494" t="s">
        <v>153</v>
      </c>
      <c r="I11494" t="s">
        <v>490</v>
      </c>
      <c r="J11494" t="s">
        <v>137</v>
      </c>
      <c r="K11494" t="s">
        <v>138</v>
      </c>
      <c r="L11494" t="s">
        <v>30960</v>
      </c>
      <c r="M11494" t="s">
        <v>30961</v>
      </c>
      <c r="N11494">
        <v>1.6666666E-2</v>
      </c>
      <c r="O11494">
        <v>4</v>
      </c>
      <c r="P11494">
        <v>1684</v>
      </c>
      <c r="Q11494">
        <v>128</v>
      </c>
      <c r="R11494">
        <v>408</v>
      </c>
      <c r="S11494">
        <v>6</v>
      </c>
      <c r="T11494">
        <v>80</v>
      </c>
      <c r="U11494">
        <v>0</v>
      </c>
      <c r="V11494">
        <v>0</v>
      </c>
      <c r="W11494">
        <v>1.4545043000000002E-2</v>
      </c>
      <c r="X11494">
        <v>3.145475555852979</v>
      </c>
      <c r="Y11494">
        <v>3.1409408842861994</v>
      </c>
      <c r="Z11494">
        <v>2.6588441341554492</v>
      </c>
      <c r="AA11494">
        <v>0.25050780998279998</v>
      </c>
      <c r="AB11494">
        <v>0.35325718853039995</v>
      </c>
      <c r="AC11494">
        <v>0</v>
      </c>
      <c r="AD11494">
        <v>0</v>
      </c>
      <c r="AE11494">
        <v>9.5635706158078264</v>
      </c>
    </row>
    <row r="11495" spans="1:31" x14ac:dyDescent="0.3">
      <c r="A11495">
        <v>2708926</v>
      </c>
      <c r="B11495">
        <v>1</v>
      </c>
      <c r="C11495" t="s">
        <v>81</v>
      </c>
      <c r="D11495" t="s">
        <v>115</v>
      </c>
      <c r="E11495" t="s">
        <v>161</v>
      </c>
      <c r="F11495" t="s">
        <v>10885</v>
      </c>
      <c r="G11495" t="s">
        <v>163</v>
      </c>
      <c r="H11495" t="s">
        <v>135</v>
      </c>
      <c r="I11495" t="s">
        <v>136</v>
      </c>
      <c r="J11495" t="s">
        <v>137</v>
      </c>
      <c r="K11495" t="s">
        <v>138</v>
      </c>
      <c r="L11495" t="s">
        <v>30962</v>
      </c>
      <c r="M11495" t="s">
        <v>30963</v>
      </c>
      <c r="N11495">
        <v>2.7430555550000002</v>
      </c>
      <c r="O11495">
        <v>0</v>
      </c>
      <c r="P11495">
        <v>8</v>
      </c>
      <c r="Q11495">
        <v>0</v>
      </c>
      <c r="R11495">
        <v>2</v>
      </c>
      <c r="S11495">
        <v>0</v>
      </c>
      <c r="T11495">
        <v>0</v>
      </c>
      <c r="U11495">
        <v>0</v>
      </c>
      <c r="V11495">
        <v>0</v>
      </c>
      <c r="W11495">
        <v>0</v>
      </c>
      <c r="X11495">
        <v>0.50693807174000005</v>
      </c>
      <c r="Y11495">
        <v>0</v>
      </c>
      <c r="Z11495">
        <v>0.254605859036235</v>
      </c>
      <c r="AA11495">
        <v>0</v>
      </c>
      <c r="AB11495">
        <v>0</v>
      </c>
      <c r="AC11495">
        <v>0</v>
      </c>
      <c r="AD11495">
        <v>0</v>
      </c>
      <c r="AE11495">
        <v>0.76154393077623506</v>
      </c>
    </row>
    <row r="11496" spans="1:31" x14ac:dyDescent="0.3">
      <c r="A11496">
        <v>2708763</v>
      </c>
      <c r="B11496">
        <v>1</v>
      </c>
      <c r="C11496" t="s">
        <v>80</v>
      </c>
      <c r="D11496" t="s">
        <v>102</v>
      </c>
      <c r="E11496" t="s">
        <v>150</v>
      </c>
      <c r="F11496" t="s">
        <v>1161</v>
      </c>
      <c r="G11496" t="s">
        <v>152</v>
      </c>
      <c r="H11496" t="s">
        <v>153</v>
      </c>
      <c r="I11496" t="s">
        <v>136</v>
      </c>
      <c r="J11496" t="s">
        <v>137</v>
      </c>
      <c r="K11496" t="s">
        <v>138</v>
      </c>
      <c r="L11496" t="s">
        <v>30964</v>
      </c>
      <c r="M11496" t="s">
        <v>30965</v>
      </c>
      <c r="N11496">
        <v>0.40777777700000001</v>
      </c>
      <c r="O11496">
        <v>1</v>
      </c>
      <c r="P11496">
        <v>1783</v>
      </c>
      <c r="Q11496">
        <v>10</v>
      </c>
      <c r="R11496">
        <v>541</v>
      </c>
      <c r="S11496">
        <v>19</v>
      </c>
      <c r="T11496">
        <v>351</v>
      </c>
      <c r="U11496">
        <v>9</v>
      </c>
      <c r="V11496">
        <v>2</v>
      </c>
      <c r="W11496">
        <v>0.11907092230712332</v>
      </c>
      <c r="X11496">
        <v>85.399117250749114</v>
      </c>
      <c r="Y11496">
        <v>3.7814038638758998</v>
      </c>
      <c r="Z11496">
        <v>34.857101404632942</v>
      </c>
      <c r="AA11496">
        <v>60.594690746712011</v>
      </c>
      <c r="AB11496">
        <v>55.154768788670623</v>
      </c>
      <c r="AC11496">
        <v>202.03332152155843</v>
      </c>
      <c r="AD11496">
        <v>8.5116817373715037</v>
      </c>
      <c r="AE11496">
        <v>450.45115623587765</v>
      </c>
    </row>
    <row r="11497" spans="1:31" x14ac:dyDescent="0.3">
      <c r="A11497">
        <v>2709642</v>
      </c>
      <c r="B11497">
        <v>1</v>
      </c>
      <c r="C11497" t="s">
        <v>81</v>
      </c>
      <c r="D11497" t="s">
        <v>123</v>
      </c>
      <c r="E11497" t="s">
        <v>132</v>
      </c>
      <c r="F11497" t="s">
        <v>30966</v>
      </c>
      <c r="G11497" t="s">
        <v>134</v>
      </c>
      <c r="H11497" t="s">
        <v>135</v>
      </c>
      <c r="I11497" t="s">
        <v>136</v>
      </c>
      <c r="J11497" t="s">
        <v>137</v>
      </c>
      <c r="K11497" t="s">
        <v>138</v>
      </c>
      <c r="L11497" t="s">
        <v>30967</v>
      </c>
      <c r="M11497" t="s">
        <v>30968</v>
      </c>
      <c r="N11497">
        <v>2.9075000000000002</v>
      </c>
      <c r="O11497">
        <v>0</v>
      </c>
      <c r="P11497">
        <v>1</v>
      </c>
      <c r="Q11497">
        <v>0</v>
      </c>
      <c r="R11497">
        <v>29</v>
      </c>
      <c r="S11497">
        <v>0</v>
      </c>
      <c r="T11497">
        <v>4</v>
      </c>
      <c r="U11497">
        <v>0</v>
      </c>
      <c r="V11497">
        <v>0</v>
      </c>
      <c r="W11497">
        <v>0</v>
      </c>
      <c r="X11497">
        <v>0</v>
      </c>
      <c r="Y11497">
        <v>0</v>
      </c>
      <c r="Z11497">
        <v>10.884615509554724</v>
      </c>
      <c r="AA11497">
        <v>0</v>
      </c>
      <c r="AB11497">
        <v>3.4487292755533336</v>
      </c>
      <c r="AC11497">
        <v>0</v>
      </c>
      <c r="AD11497">
        <v>0</v>
      </c>
      <c r="AE11497">
        <v>14.333344785108057</v>
      </c>
    </row>
    <row r="11498" spans="1:31" x14ac:dyDescent="0.3">
      <c r="A11498">
        <v>2708955</v>
      </c>
      <c r="B11498">
        <v>1</v>
      </c>
      <c r="C11498" t="s">
        <v>80</v>
      </c>
      <c r="D11498" t="s">
        <v>103</v>
      </c>
      <c r="E11498" t="s">
        <v>213</v>
      </c>
      <c r="F11498" t="s">
        <v>30969</v>
      </c>
      <c r="G11498" t="s">
        <v>152</v>
      </c>
      <c r="H11498" t="s">
        <v>153</v>
      </c>
      <c r="I11498" t="s">
        <v>136</v>
      </c>
      <c r="J11498" t="s">
        <v>137</v>
      </c>
      <c r="K11498" t="s">
        <v>138</v>
      </c>
      <c r="L11498" t="s">
        <v>30970</v>
      </c>
      <c r="M11498" t="s">
        <v>30971</v>
      </c>
      <c r="N11498">
        <v>1.221944444</v>
      </c>
      <c r="O11498">
        <v>4</v>
      </c>
      <c r="P11498">
        <v>2759</v>
      </c>
      <c r="Q11498">
        <v>23</v>
      </c>
      <c r="R11498">
        <v>425</v>
      </c>
      <c r="S11498">
        <v>36</v>
      </c>
      <c r="T11498">
        <v>940</v>
      </c>
      <c r="U11498">
        <v>3</v>
      </c>
      <c r="V11498">
        <v>2</v>
      </c>
      <c r="W11498">
        <v>1.074752961658975</v>
      </c>
      <c r="X11498">
        <v>468.99967988514499</v>
      </c>
      <c r="Y11498">
        <v>42.874177855743625</v>
      </c>
      <c r="Z11498">
        <v>53.34120166881587</v>
      </c>
      <c r="AA11498">
        <v>96.413339268370109</v>
      </c>
      <c r="AB11498">
        <v>328.62530642225818</v>
      </c>
      <c r="AC11498">
        <v>20.045508590011138</v>
      </c>
      <c r="AD11498">
        <v>2.4425914995850548</v>
      </c>
      <c r="AE11498">
        <v>1013.8165581515881</v>
      </c>
    </row>
    <row r="11499" spans="1:31" x14ac:dyDescent="0.3">
      <c r="A11499">
        <v>2708786</v>
      </c>
      <c r="B11499">
        <v>1</v>
      </c>
      <c r="C11499" t="s">
        <v>80</v>
      </c>
      <c r="D11499" t="s">
        <v>94</v>
      </c>
      <c r="E11499" t="s">
        <v>161</v>
      </c>
      <c r="F11499" t="s">
        <v>30972</v>
      </c>
      <c r="G11499" t="s">
        <v>163</v>
      </c>
      <c r="H11499" t="s">
        <v>135</v>
      </c>
      <c r="I11499" t="s">
        <v>136</v>
      </c>
      <c r="J11499" t="s">
        <v>137</v>
      </c>
      <c r="K11499" t="s">
        <v>138</v>
      </c>
      <c r="L11499" t="s">
        <v>30973</v>
      </c>
      <c r="M11499" t="s">
        <v>30974</v>
      </c>
      <c r="N11499">
        <v>0.83805555499999995</v>
      </c>
      <c r="O11499">
        <v>0</v>
      </c>
      <c r="P11499">
        <v>40</v>
      </c>
      <c r="Q11499">
        <v>0</v>
      </c>
      <c r="R11499">
        <v>6</v>
      </c>
      <c r="S11499">
        <v>0</v>
      </c>
      <c r="T11499">
        <v>0</v>
      </c>
      <c r="U11499">
        <v>0</v>
      </c>
      <c r="V11499">
        <v>0</v>
      </c>
      <c r="W11499">
        <v>0</v>
      </c>
      <c r="X11499">
        <v>5.6761444388797813</v>
      </c>
      <c r="Y11499">
        <v>0</v>
      </c>
      <c r="Z11499">
        <v>1.4542037686447025</v>
      </c>
      <c r="AA11499">
        <v>0</v>
      </c>
      <c r="AB11499">
        <v>0</v>
      </c>
      <c r="AC11499">
        <v>0</v>
      </c>
      <c r="AD11499">
        <v>0</v>
      </c>
      <c r="AE11499">
        <v>7.1303482075244835</v>
      </c>
    </row>
    <row r="11500" spans="1:31" x14ac:dyDescent="0.3">
      <c r="A11500">
        <v>2708809</v>
      </c>
      <c r="B11500">
        <v>1</v>
      </c>
      <c r="C11500" t="s">
        <v>80</v>
      </c>
      <c r="D11500" t="s">
        <v>104</v>
      </c>
      <c r="E11500" t="s">
        <v>150</v>
      </c>
      <c r="F11500" t="s">
        <v>30975</v>
      </c>
      <c r="G11500" t="s">
        <v>1361</v>
      </c>
      <c r="H11500" t="s">
        <v>153</v>
      </c>
      <c r="I11500" t="s">
        <v>136</v>
      </c>
      <c r="J11500" t="s">
        <v>137</v>
      </c>
      <c r="K11500" t="s">
        <v>138</v>
      </c>
      <c r="L11500" t="s">
        <v>30976</v>
      </c>
      <c r="M11500" t="s">
        <v>30977</v>
      </c>
      <c r="N11500">
        <v>1.517222222</v>
      </c>
      <c r="O11500">
        <v>12</v>
      </c>
      <c r="P11500">
        <v>109</v>
      </c>
      <c r="Q11500">
        <v>12</v>
      </c>
      <c r="R11500">
        <v>20</v>
      </c>
      <c r="S11500">
        <v>16</v>
      </c>
      <c r="T11500">
        <v>30</v>
      </c>
      <c r="U11500">
        <v>1</v>
      </c>
      <c r="V11500">
        <v>0</v>
      </c>
      <c r="W11500">
        <v>1.9290619436983336</v>
      </c>
      <c r="X11500">
        <v>31.954420279317482</v>
      </c>
      <c r="Y11500">
        <v>6.4248143866194258</v>
      </c>
      <c r="Z11500">
        <v>2.2879270072367803</v>
      </c>
      <c r="AA11500">
        <v>240.60858956372343</v>
      </c>
      <c r="AB11500">
        <v>10.32697064075316</v>
      </c>
      <c r="AC11500">
        <v>25.672425074402668</v>
      </c>
      <c r="AD11500">
        <v>0</v>
      </c>
      <c r="AE11500">
        <v>319.20420889575132</v>
      </c>
    </row>
    <row r="11501" spans="1:31" x14ac:dyDescent="0.3">
      <c r="A11501">
        <v>2709805</v>
      </c>
      <c r="B11501">
        <v>1</v>
      </c>
      <c r="C11501" t="s">
        <v>81</v>
      </c>
      <c r="D11501" t="s">
        <v>119</v>
      </c>
      <c r="E11501" t="s">
        <v>161</v>
      </c>
      <c r="F11501" t="s">
        <v>30978</v>
      </c>
      <c r="G11501" t="s">
        <v>163</v>
      </c>
      <c r="H11501" t="s">
        <v>135</v>
      </c>
      <c r="I11501" t="s">
        <v>136</v>
      </c>
      <c r="J11501" t="s">
        <v>137</v>
      </c>
      <c r="K11501" t="s">
        <v>138</v>
      </c>
      <c r="L11501" t="s">
        <v>30979</v>
      </c>
      <c r="M11501" t="s">
        <v>30980</v>
      </c>
      <c r="N11501">
        <v>2.7636111109999999</v>
      </c>
      <c r="O11501">
        <v>0</v>
      </c>
      <c r="P11501">
        <v>13</v>
      </c>
      <c r="Q11501">
        <v>0</v>
      </c>
      <c r="R11501">
        <v>3</v>
      </c>
      <c r="S11501">
        <v>0</v>
      </c>
      <c r="T11501">
        <v>0</v>
      </c>
      <c r="U11501">
        <v>0</v>
      </c>
      <c r="V11501">
        <v>0</v>
      </c>
      <c r="W11501">
        <v>0</v>
      </c>
      <c r="X11501">
        <v>1.9687954276394204</v>
      </c>
      <c r="Y11501">
        <v>0</v>
      </c>
      <c r="Z11501">
        <v>0.5411582084689176</v>
      </c>
      <c r="AA11501">
        <v>0</v>
      </c>
      <c r="AB11501">
        <v>0</v>
      </c>
      <c r="AC11501">
        <v>0</v>
      </c>
      <c r="AD11501">
        <v>0</v>
      </c>
      <c r="AE11501">
        <v>2.5099536361083379</v>
      </c>
    </row>
    <row r="11502" spans="1:31" x14ac:dyDescent="0.3">
      <c r="A11502">
        <v>2709816</v>
      </c>
      <c r="B11502">
        <v>2</v>
      </c>
      <c r="C11502" t="s">
        <v>80</v>
      </c>
      <c r="D11502" t="s">
        <v>90</v>
      </c>
      <c r="E11502" t="s">
        <v>132</v>
      </c>
      <c r="F11502" t="s">
        <v>30981</v>
      </c>
      <c r="G11502" t="s">
        <v>158</v>
      </c>
      <c r="H11502" t="s">
        <v>135</v>
      </c>
      <c r="I11502" t="s">
        <v>136</v>
      </c>
      <c r="J11502" t="s">
        <v>3</v>
      </c>
      <c r="K11502" t="s">
        <v>138</v>
      </c>
      <c r="L11502" t="s">
        <v>30948</v>
      </c>
      <c r="M11502" t="s">
        <v>30982</v>
      </c>
      <c r="N11502">
        <v>0.37944444399999999</v>
      </c>
      <c r="O11502">
        <v>0</v>
      </c>
      <c r="P11502">
        <v>393</v>
      </c>
      <c r="Q11502">
        <v>0</v>
      </c>
      <c r="R11502">
        <v>0</v>
      </c>
      <c r="S11502">
        <v>0</v>
      </c>
      <c r="T11502">
        <v>22</v>
      </c>
      <c r="U11502">
        <v>0</v>
      </c>
      <c r="V11502">
        <v>0</v>
      </c>
      <c r="W11502">
        <v>0</v>
      </c>
      <c r="X11502">
        <v>32.164429208131196</v>
      </c>
      <c r="Y11502">
        <v>0</v>
      </c>
      <c r="Z11502">
        <v>0</v>
      </c>
      <c r="AA11502">
        <v>0</v>
      </c>
      <c r="AB11502">
        <v>1.2884946426416015</v>
      </c>
      <c r="AC11502">
        <v>0</v>
      </c>
      <c r="AD11502">
        <v>0</v>
      </c>
      <c r="AE11502">
        <v>33.452923850772798</v>
      </c>
    </row>
    <row r="11503" spans="1:31" x14ac:dyDescent="0.3">
      <c r="A11503">
        <v>2708746</v>
      </c>
      <c r="B11503">
        <v>1</v>
      </c>
      <c r="C11503" t="s">
        <v>80</v>
      </c>
      <c r="D11503" t="s">
        <v>91</v>
      </c>
      <c r="E11503" t="s">
        <v>150</v>
      </c>
      <c r="F11503" t="s">
        <v>8827</v>
      </c>
      <c r="G11503" t="s">
        <v>565</v>
      </c>
      <c r="H11503" t="s">
        <v>153</v>
      </c>
      <c r="I11503" t="s">
        <v>136</v>
      </c>
      <c r="J11503" t="s">
        <v>137</v>
      </c>
      <c r="K11503" t="s">
        <v>138</v>
      </c>
      <c r="L11503" t="s">
        <v>30983</v>
      </c>
      <c r="M11503" t="s">
        <v>30984</v>
      </c>
      <c r="N11503">
        <v>9.8058333330000007</v>
      </c>
      <c r="O11503">
        <v>0</v>
      </c>
      <c r="P11503">
        <v>0</v>
      </c>
      <c r="Q11503">
        <v>0</v>
      </c>
      <c r="R11503">
        <v>0</v>
      </c>
      <c r="S11503">
        <v>6</v>
      </c>
      <c r="T11503">
        <v>2</v>
      </c>
      <c r="U11503">
        <v>0</v>
      </c>
      <c r="V11503">
        <v>0</v>
      </c>
      <c r="W11503">
        <v>0</v>
      </c>
      <c r="X11503">
        <v>0</v>
      </c>
      <c r="Y11503">
        <v>0</v>
      </c>
      <c r="Z11503">
        <v>0</v>
      </c>
      <c r="AA11503">
        <v>7005.3237962206967</v>
      </c>
      <c r="AB11503">
        <v>9.7562788288264652</v>
      </c>
      <c r="AC11503">
        <v>0</v>
      </c>
      <c r="AD11503">
        <v>0</v>
      </c>
      <c r="AE11503">
        <v>7015.0800750495237</v>
      </c>
    </row>
    <row r="11504" spans="1:31" x14ac:dyDescent="0.3">
      <c r="A11504">
        <v>2709433</v>
      </c>
      <c r="B11504">
        <v>1</v>
      </c>
      <c r="C11504" t="s">
        <v>81</v>
      </c>
      <c r="D11504" t="s">
        <v>125</v>
      </c>
      <c r="E11504" t="s">
        <v>213</v>
      </c>
      <c r="F11504" t="s">
        <v>7564</v>
      </c>
      <c r="G11504" t="s">
        <v>152</v>
      </c>
      <c r="H11504" t="s">
        <v>153</v>
      </c>
      <c r="I11504" t="s">
        <v>136</v>
      </c>
      <c r="J11504" t="s">
        <v>137</v>
      </c>
      <c r="K11504" t="s">
        <v>138</v>
      </c>
      <c r="L11504" t="s">
        <v>30985</v>
      </c>
      <c r="M11504" t="s">
        <v>30986</v>
      </c>
      <c r="N11504">
        <v>1.0405555550000001</v>
      </c>
      <c r="O11504">
        <v>1</v>
      </c>
      <c r="P11504">
        <v>437</v>
      </c>
      <c r="Q11504">
        <v>25</v>
      </c>
      <c r="R11504">
        <v>57</v>
      </c>
      <c r="S11504">
        <v>0</v>
      </c>
      <c r="T11504">
        <v>46</v>
      </c>
      <c r="U11504">
        <v>0</v>
      </c>
      <c r="V11504">
        <v>0</v>
      </c>
      <c r="W11504">
        <v>0.20161718290416666</v>
      </c>
      <c r="X11504">
        <v>67.663091629903448</v>
      </c>
      <c r="Y11504">
        <v>28.029063284468691</v>
      </c>
      <c r="Z11504">
        <v>4.0313033677875341</v>
      </c>
      <c r="AA11504">
        <v>0</v>
      </c>
      <c r="AB11504">
        <v>26.744001318266484</v>
      </c>
      <c r="AC11504">
        <v>0</v>
      </c>
      <c r="AD11504">
        <v>0</v>
      </c>
      <c r="AE11504">
        <v>126.66907678333033</v>
      </c>
    </row>
    <row r="11505" spans="1:31" x14ac:dyDescent="0.3">
      <c r="A11505">
        <v>2708700</v>
      </c>
      <c r="B11505">
        <v>1</v>
      </c>
      <c r="C11505" t="s">
        <v>80</v>
      </c>
      <c r="D11505" t="s">
        <v>103</v>
      </c>
      <c r="E11505" t="s">
        <v>161</v>
      </c>
      <c r="F11505" t="s">
        <v>30987</v>
      </c>
      <c r="G11505" t="s">
        <v>170</v>
      </c>
      <c r="H11505" t="s">
        <v>135</v>
      </c>
      <c r="I11505" t="s">
        <v>136</v>
      </c>
      <c r="J11505" t="s">
        <v>137</v>
      </c>
      <c r="K11505" t="s">
        <v>138</v>
      </c>
      <c r="L11505" t="s">
        <v>30988</v>
      </c>
      <c r="M11505" t="s">
        <v>30989</v>
      </c>
      <c r="N11505">
        <v>5.8544444440000003</v>
      </c>
      <c r="O11505">
        <v>0</v>
      </c>
      <c r="P11505">
        <v>78</v>
      </c>
      <c r="Q11505">
        <v>0</v>
      </c>
      <c r="R11505">
        <v>0</v>
      </c>
      <c r="S11505">
        <v>0</v>
      </c>
      <c r="T11505">
        <v>15</v>
      </c>
      <c r="U11505">
        <v>0</v>
      </c>
      <c r="V11505">
        <v>1</v>
      </c>
      <c r="W11505">
        <v>0</v>
      </c>
      <c r="X11505">
        <v>88.318394549233787</v>
      </c>
      <c r="Y11505">
        <v>0</v>
      </c>
      <c r="Z11505">
        <v>0</v>
      </c>
      <c r="AA11505">
        <v>0</v>
      </c>
      <c r="AB11505">
        <v>40.410908220759076</v>
      </c>
      <c r="AC11505">
        <v>0</v>
      </c>
      <c r="AD11505">
        <v>0.6818268465205517</v>
      </c>
      <c r="AE11505">
        <v>129.41112961651342</v>
      </c>
    </row>
    <row r="11506" spans="1:31" x14ac:dyDescent="0.3">
      <c r="A11506">
        <v>2709055</v>
      </c>
      <c r="B11506">
        <v>1</v>
      </c>
      <c r="C11506" t="s">
        <v>80</v>
      </c>
      <c r="D11506" t="s">
        <v>90</v>
      </c>
      <c r="E11506" t="s">
        <v>145</v>
      </c>
      <c r="F11506" t="s">
        <v>30990</v>
      </c>
      <c r="G11506" t="s">
        <v>147</v>
      </c>
      <c r="H11506" t="s">
        <v>135</v>
      </c>
      <c r="I11506" t="s">
        <v>136</v>
      </c>
      <c r="J11506" t="s">
        <v>137</v>
      </c>
      <c r="K11506" t="s">
        <v>138</v>
      </c>
      <c r="L11506" t="s">
        <v>30991</v>
      </c>
      <c r="M11506" t="s">
        <v>30992</v>
      </c>
      <c r="N11506">
        <v>0.95111111100000001</v>
      </c>
      <c r="O11506">
        <v>0</v>
      </c>
      <c r="P11506">
        <v>0</v>
      </c>
      <c r="Q11506">
        <v>0</v>
      </c>
      <c r="R11506">
        <v>0</v>
      </c>
      <c r="S11506">
        <v>0</v>
      </c>
      <c r="T11506">
        <v>5</v>
      </c>
      <c r="U11506">
        <v>0</v>
      </c>
      <c r="V11506">
        <v>0</v>
      </c>
      <c r="W11506">
        <v>0</v>
      </c>
      <c r="X11506">
        <v>0</v>
      </c>
      <c r="Y11506">
        <v>0</v>
      </c>
      <c r="Z11506">
        <v>0</v>
      </c>
      <c r="AA11506">
        <v>0</v>
      </c>
      <c r="AB11506">
        <v>3.4496902738970405</v>
      </c>
      <c r="AC11506">
        <v>0</v>
      </c>
      <c r="AD11506">
        <v>0</v>
      </c>
      <c r="AE11506">
        <v>3.4496902738970405</v>
      </c>
    </row>
    <row r="11507" spans="1:31" x14ac:dyDescent="0.3">
      <c r="A11507">
        <v>2709496</v>
      </c>
      <c r="B11507">
        <v>1</v>
      </c>
      <c r="C11507" t="s">
        <v>81</v>
      </c>
      <c r="D11507" t="s">
        <v>123</v>
      </c>
      <c r="E11507" t="s">
        <v>150</v>
      </c>
      <c r="F11507" t="s">
        <v>11056</v>
      </c>
      <c r="G11507" t="s">
        <v>152</v>
      </c>
      <c r="H11507" t="s">
        <v>153</v>
      </c>
      <c r="I11507" t="s">
        <v>136</v>
      </c>
      <c r="J11507" t="s">
        <v>137</v>
      </c>
      <c r="K11507" t="s">
        <v>138</v>
      </c>
      <c r="L11507" t="s">
        <v>30993</v>
      </c>
      <c r="M11507" t="s">
        <v>30994</v>
      </c>
      <c r="N11507">
        <v>0.266666666</v>
      </c>
      <c r="O11507">
        <v>1</v>
      </c>
      <c r="P11507">
        <v>129</v>
      </c>
      <c r="Q11507">
        <v>3</v>
      </c>
      <c r="R11507">
        <v>47</v>
      </c>
      <c r="S11507">
        <v>2</v>
      </c>
      <c r="T11507">
        <v>16</v>
      </c>
      <c r="U11507">
        <v>0</v>
      </c>
      <c r="V11507">
        <v>0</v>
      </c>
      <c r="W11507">
        <v>5.0904985600000008E-2</v>
      </c>
      <c r="X11507">
        <v>3.4511955401039991</v>
      </c>
      <c r="Y11507">
        <v>0.2488956971904</v>
      </c>
      <c r="Z11507">
        <v>2.9011991559519998</v>
      </c>
      <c r="AA11507">
        <v>4.5239097853600002E-2</v>
      </c>
      <c r="AB11507">
        <v>1.5947775086592002</v>
      </c>
      <c r="AC11507">
        <v>0</v>
      </c>
      <c r="AD11507">
        <v>0</v>
      </c>
      <c r="AE11507">
        <v>8.2922119853591987</v>
      </c>
    </row>
    <row r="11508" spans="1:31" x14ac:dyDescent="0.3">
      <c r="A11508">
        <v>2709247</v>
      </c>
      <c r="B11508">
        <v>1</v>
      </c>
      <c r="C11508" t="s">
        <v>80</v>
      </c>
      <c r="D11508" t="s">
        <v>88</v>
      </c>
      <c r="E11508" t="s">
        <v>200</v>
      </c>
      <c r="F11508" t="s">
        <v>15085</v>
      </c>
      <c r="G11508" t="s">
        <v>543</v>
      </c>
      <c r="H11508" t="s">
        <v>135</v>
      </c>
      <c r="I11508" t="s">
        <v>136</v>
      </c>
      <c r="J11508" t="s">
        <v>137</v>
      </c>
      <c r="K11508" t="s">
        <v>138</v>
      </c>
      <c r="L11508" t="s">
        <v>30995</v>
      </c>
      <c r="M11508" t="s">
        <v>30996</v>
      </c>
      <c r="N11508">
        <v>7.0463888880000001</v>
      </c>
      <c r="O11508">
        <v>0</v>
      </c>
      <c r="P11508">
        <v>28</v>
      </c>
      <c r="Q11508">
        <v>0</v>
      </c>
      <c r="R11508">
        <v>0</v>
      </c>
      <c r="S11508">
        <v>0</v>
      </c>
      <c r="T11508">
        <v>9</v>
      </c>
      <c r="U11508">
        <v>0</v>
      </c>
      <c r="V11508">
        <v>0</v>
      </c>
      <c r="W11508">
        <v>0</v>
      </c>
      <c r="X11508">
        <v>35.196866819027335</v>
      </c>
      <c r="Y11508">
        <v>0</v>
      </c>
      <c r="Z11508">
        <v>0</v>
      </c>
      <c r="AA11508">
        <v>0</v>
      </c>
      <c r="AB11508">
        <v>87.345572664283125</v>
      </c>
      <c r="AC11508">
        <v>0</v>
      </c>
      <c r="AD11508">
        <v>0</v>
      </c>
      <c r="AE11508">
        <v>122.54243948331046</v>
      </c>
    </row>
    <row r="11509" spans="1:31" x14ac:dyDescent="0.3">
      <c r="A11509">
        <v>2708849</v>
      </c>
      <c r="B11509">
        <v>1</v>
      </c>
      <c r="C11509" t="s">
        <v>81</v>
      </c>
      <c r="D11509" t="s">
        <v>126</v>
      </c>
      <c r="E11509" t="s">
        <v>156</v>
      </c>
      <c r="F11509" t="s">
        <v>30997</v>
      </c>
      <c r="G11509" t="s">
        <v>348</v>
      </c>
      <c r="H11509" t="s">
        <v>153</v>
      </c>
      <c r="I11509" t="s">
        <v>136</v>
      </c>
      <c r="J11509" t="s">
        <v>137</v>
      </c>
      <c r="K11509" t="s">
        <v>138</v>
      </c>
      <c r="L11509" t="s">
        <v>30998</v>
      </c>
      <c r="M11509" t="s">
        <v>30999</v>
      </c>
      <c r="N11509">
        <v>18.782777777</v>
      </c>
      <c r="O11509">
        <v>2</v>
      </c>
      <c r="P11509">
        <v>414</v>
      </c>
      <c r="Q11509">
        <v>18</v>
      </c>
      <c r="R11509">
        <v>3</v>
      </c>
      <c r="S11509">
        <v>0</v>
      </c>
      <c r="T11509">
        <v>32</v>
      </c>
      <c r="U11509">
        <v>0</v>
      </c>
      <c r="V11509">
        <v>0</v>
      </c>
      <c r="W11509">
        <v>7.538505838906663</v>
      </c>
      <c r="X11509">
        <v>765.91018374221073</v>
      </c>
      <c r="Y11509">
        <v>28.757669872361141</v>
      </c>
      <c r="Z11509">
        <v>12.078484060205248</v>
      </c>
      <c r="AA11509">
        <v>0</v>
      </c>
      <c r="AB11509">
        <v>182.17671823595009</v>
      </c>
      <c r="AC11509">
        <v>0</v>
      </c>
      <c r="AD11509">
        <v>0</v>
      </c>
      <c r="AE11509">
        <v>996.4615617496338</v>
      </c>
    </row>
    <row r="11510" spans="1:31" x14ac:dyDescent="0.3">
      <c r="A11510">
        <v>2709788</v>
      </c>
      <c r="B11510">
        <v>1</v>
      </c>
      <c r="C11510" t="s">
        <v>81</v>
      </c>
      <c r="D11510" t="s">
        <v>127</v>
      </c>
      <c r="E11510" t="s">
        <v>132</v>
      </c>
      <c r="F11510" t="s">
        <v>31000</v>
      </c>
      <c r="G11510" t="s">
        <v>170</v>
      </c>
      <c r="H11510" t="s">
        <v>135</v>
      </c>
      <c r="I11510" t="s">
        <v>136</v>
      </c>
      <c r="J11510" t="s">
        <v>137</v>
      </c>
      <c r="K11510" t="s">
        <v>138</v>
      </c>
      <c r="L11510" t="s">
        <v>31001</v>
      </c>
      <c r="M11510" t="s">
        <v>31002</v>
      </c>
      <c r="N11510">
        <v>0.44166666599999999</v>
      </c>
      <c r="O11510">
        <v>0</v>
      </c>
      <c r="P11510">
        <v>535</v>
      </c>
      <c r="Q11510">
        <v>0</v>
      </c>
      <c r="R11510">
        <v>0</v>
      </c>
      <c r="S11510">
        <v>0</v>
      </c>
      <c r="T11510">
        <v>10</v>
      </c>
      <c r="U11510">
        <v>0</v>
      </c>
      <c r="V11510">
        <v>0</v>
      </c>
      <c r="W11510">
        <v>0</v>
      </c>
      <c r="X11510">
        <v>49.099557948330272</v>
      </c>
      <c r="Y11510">
        <v>0</v>
      </c>
      <c r="Z11510">
        <v>0</v>
      </c>
      <c r="AA11510">
        <v>0</v>
      </c>
      <c r="AB11510">
        <v>2.3007539343333328</v>
      </c>
      <c r="AC11510">
        <v>0</v>
      </c>
      <c r="AD11510">
        <v>0</v>
      </c>
      <c r="AE11510">
        <v>51.400311882663601</v>
      </c>
    </row>
    <row r="11511" spans="1:31" x14ac:dyDescent="0.3">
      <c r="A11511">
        <v>2708803</v>
      </c>
      <c r="B11511">
        <v>1</v>
      </c>
      <c r="C11511" t="s">
        <v>81</v>
      </c>
      <c r="D11511" t="s">
        <v>126</v>
      </c>
      <c r="E11511" t="s">
        <v>213</v>
      </c>
      <c r="F11511" t="s">
        <v>31003</v>
      </c>
      <c r="G11511" t="s">
        <v>152</v>
      </c>
      <c r="H11511" t="s">
        <v>153</v>
      </c>
      <c r="I11511" t="s">
        <v>136</v>
      </c>
      <c r="J11511" t="s">
        <v>137</v>
      </c>
      <c r="K11511" t="s">
        <v>138</v>
      </c>
      <c r="L11511" t="s">
        <v>31004</v>
      </c>
      <c r="M11511" t="s">
        <v>31005</v>
      </c>
      <c r="N11511">
        <v>4.4852777770000003</v>
      </c>
      <c r="O11511">
        <v>5</v>
      </c>
      <c r="P11511">
        <v>509</v>
      </c>
      <c r="Q11511">
        <v>33</v>
      </c>
      <c r="R11511">
        <v>128</v>
      </c>
      <c r="S11511">
        <v>3</v>
      </c>
      <c r="T11511">
        <v>23</v>
      </c>
      <c r="U11511">
        <v>1</v>
      </c>
      <c r="V11511">
        <v>0</v>
      </c>
      <c r="W11511">
        <v>3.513119676245835</v>
      </c>
      <c r="X11511">
        <v>160.21902731295131</v>
      </c>
      <c r="Y11511">
        <v>193.50250680933524</v>
      </c>
      <c r="Z11511">
        <v>142.3415219081499</v>
      </c>
      <c r="AA11511">
        <v>30.570510262493855</v>
      </c>
      <c r="AB11511">
        <v>7.4008362189681076</v>
      </c>
      <c r="AC11511">
        <v>199.83696087481195</v>
      </c>
      <c r="AD11511">
        <v>0</v>
      </c>
      <c r="AE11511">
        <v>737.38448306295618</v>
      </c>
    </row>
    <row r="11512" spans="1:31" x14ac:dyDescent="0.3">
      <c r="A11512">
        <v>2709401</v>
      </c>
      <c r="B11512">
        <v>2</v>
      </c>
      <c r="C11512" t="s">
        <v>80</v>
      </c>
      <c r="D11512" t="s">
        <v>96</v>
      </c>
      <c r="E11512" t="s">
        <v>150</v>
      </c>
      <c r="F11512" t="s">
        <v>15434</v>
      </c>
      <c r="G11512" t="s">
        <v>348</v>
      </c>
      <c r="H11512" t="s">
        <v>153</v>
      </c>
      <c r="I11512" t="s">
        <v>136</v>
      </c>
      <c r="J11512" t="s">
        <v>137</v>
      </c>
      <c r="K11512" t="s">
        <v>138</v>
      </c>
      <c r="L11512" t="s">
        <v>30879</v>
      </c>
      <c r="M11512" t="s">
        <v>31006</v>
      </c>
      <c r="N11512">
        <v>0.59388888799999995</v>
      </c>
      <c r="O11512">
        <v>2</v>
      </c>
      <c r="P11512">
        <v>0</v>
      </c>
      <c r="Q11512">
        <v>1</v>
      </c>
      <c r="R11512">
        <v>0</v>
      </c>
      <c r="S11512">
        <v>2</v>
      </c>
      <c r="T11512">
        <v>0</v>
      </c>
      <c r="U11512">
        <v>0</v>
      </c>
      <c r="V11512">
        <v>0</v>
      </c>
      <c r="W11512">
        <v>5.1426656340758932</v>
      </c>
      <c r="X11512">
        <v>0</v>
      </c>
      <c r="Y11512">
        <v>0.113844921392</v>
      </c>
      <c r="Z11512">
        <v>0</v>
      </c>
      <c r="AA11512">
        <v>4.8423350525200952</v>
      </c>
      <c r="AB11512">
        <v>0</v>
      </c>
      <c r="AC11512">
        <v>0</v>
      </c>
      <c r="AD11512">
        <v>0</v>
      </c>
      <c r="AE11512">
        <v>10.09884560798799</v>
      </c>
    </row>
    <row r="11513" spans="1:31" x14ac:dyDescent="0.3">
      <c r="A11513">
        <v>2709556</v>
      </c>
      <c r="B11513">
        <v>1</v>
      </c>
      <c r="C11513" t="s">
        <v>81</v>
      </c>
      <c r="D11513" t="s">
        <v>122</v>
      </c>
      <c r="E11513" t="s">
        <v>213</v>
      </c>
      <c r="F11513" t="s">
        <v>31007</v>
      </c>
      <c r="G11513" t="s">
        <v>152</v>
      </c>
      <c r="H11513" t="s">
        <v>153</v>
      </c>
      <c r="I11513" t="s">
        <v>136</v>
      </c>
      <c r="J11513" t="s">
        <v>137</v>
      </c>
      <c r="K11513" t="s">
        <v>138</v>
      </c>
      <c r="L11513" t="s">
        <v>31008</v>
      </c>
      <c r="M11513" t="s">
        <v>31009</v>
      </c>
      <c r="N11513">
        <v>0.54583333300000003</v>
      </c>
      <c r="O11513">
        <v>0</v>
      </c>
      <c r="P11513">
        <v>120</v>
      </c>
      <c r="Q11513">
        <v>0</v>
      </c>
      <c r="R11513">
        <v>0</v>
      </c>
      <c r="S11513">
        <v>0</v>
      </c>
      <c r="T11513">
        <v>12</v>
      </c>
      <c r="U11513">
        <v>0</v>
      </c>
      <c r="V11513">
        <v>0</v>
      </c>
      <c r="W11513">
        <v>0</v>
      </c>
      <c r="X11513">
        <v>6.1184572462859981</v>
      </c>
      <c r="Y11513">
        <v>0</v>
      </c>
      <c r="Z11513">
        <v>0</v>
      </c>
      <c r="AA11513">
        <v>0</v>
      </c>
      <c r="AB11513">
        <v>3.0982602478183998</v>
      </c>
      <c r="AC11513">
        <v>0</v>
      </c>
      <c r="AD11513">
        <v>0</v>
      </c>
      <c r="AE11513">
        <v>9.2167174941043974</v>
      </c>
    </row>
    <row r="11514" spans="1:31" x14ac:dyDescent="0.3">
      <c r="A11514">
        <v>2709015</v>
      </c>
      <c r="B11514">
        <v>1</v>
      </c>
      <c r="C11514" t="s">
        <v>80</v>
      </c>
      <c r="D11514" t="s">
        <v>100</v>
      </c>
      <c r="E11514" t="s">
        <v>213</v>
      </c>
      <c r="F11514" t="s">
        <v>6047</v>
      </c>
      <c r="G11514" t="s">
        <v>209</v>
      </c>
      <c r="H11514" t="s">
        <v>153</v>
      </c>
      <c r="I11514" t="s">
        <v>136</v>
      </c>
      <c r="J11514" t="s">
        <v>137</v>
      </c>
      <c r="K11514" t="s">
        <v>210</v>
      </c>
      <c r="L11514" t="s">
        <v>31010</v>
      </c>
      <c r="M11514" t="s">
        <v>31011</v>
      </c>
      <c r="N11514">
        <v>9.1533333330000008</v>
      </c>
      <c r="O11514">
        <v>0</v>
      </c>
      <c r="P11514">
        <v>2</v>
      </c>
      <c r="Q11514">
        <v>16</v>
      </c>
      <c r="R11514">
        <v>72</v>
      </c>
      <c r="S11514">
        <v>1</v>
      </c>
      <c r="T11514">
        <v>6</v>
      </c>
      <c r="U11514">
        <v>0</v>
      </c>
      <c r="V11514">
        <v>0</v>
      </c>
      <c r="W11514">
        <v>0</v>
      </c>
      <c r="X11514">
        <v>3.4656933978000004</v>
      </c>
      <c r="Y11514">
        <v>94.812621643511378</v>
      </c>
      <c r="Z11514">
        <v>16.138302573204825</v>
      </c>
      <c r="AA11514">
        <v>0.92627114273999989</v>
      </c>
      <c r="AB11514">
        <v>0</v>
      </c>
      <c r="AC11514">
        <v>0</v>
      </c>
      <c r="AD11514">
        <v>0</v>
      </c>
      <c r="AE11514">
        <v>115.3428887572562</v>
      </c>
    </row>
    <row r="11515" spans="1:31" x14ac:dyDescent="0.3">
      <c r="A11515">
        <v>2709035</v>
      </c>
      <c r="B11515">
        <v>1</v>
      </c>
      <c r="C11515" t="s">
        <v>81</v>
      </c>
      <c r="D11515" t="s">
        <v>127</v>
      </c>
      <c r="E11515" t="s">
        <v>156</v>
      </c>
      <c r="F11515" t="s">
        <v>4595</v>
      </c>
      <c r="G11515" t="s">
        <v>152</v>
      </c>
      <c r="H11515" t="s">
        <v>153</v>
      </c>
      <c r="I11515" t="s">
        <v>136</v>
      </c>
      <c r="J11515" t="s">
        <v>137</v>
      </c>
      <c r="K11515" t="s">
        <v>138</v>
      </c>
      <c r="L11515" t="s">
        <v>31012</v>
      </c>
      <c r="M11515" t="s">
        <v>31013</v>
      </c>
      <c r="N11515">
        <v>1.666666666</v>
      </c>
      <c r="O11515">
        <v>1</v>
      </c>
      <c r="P11515">
        <v>496</v>
      </c>
      <c r="Q11515">
        <v>97</v>
      </c>
      <c r="R11515">
        <v>142</v>
      </c>
      <c r="S11515">
        <v>8</v>
      </c>
      <c r="T11515">
        <v>68</v>
      </c>
      <c r="U11515">
        <v>0</v>
      </c>
      <c r="V11515">
        <v>0</v>
      </c>
      <c r="W11515">
        <v>0.78803431462240014</v>
      </c>
      <c r="X11515">
        <v>124.41592786934098</v>
      </c>
      <c r="Y11515">
        <v>174.7559128856401</v>
      </c>
      <c r="Z11515">
        <v>21.38349443024876</v>
      </c>
      <c r="AA11515">
        <v>50.099915004087599</v>
      </c>
      <c r="AB11515">
        <v>24.864119188838494</v>
      </c>
      <c r="AC11515">
        <v>0</v>
      </c>
      <c r="AD11515">
        <v>0</v>
      </c>
      <c r="AE11515">
        <v>396.30740369277834</v>
      </c>
    </row>
    <row r="11516" spans="1:31" x14ac:dyDescent="0.3">
      <c r="A11516">
        <v>2708866</v>
      </c>
      <c r="B11516">
        <v>1</v>
      </c>
      <c r="C11516" t="s">
        <v>81</v>
      </c>
      <c r="D11516" t="s">
        <v>123</v>
      </c>
      <c r="E11516" t="s">
        <v>161</v>
      </c>
      <c r="F11516" t="s">
        <v>31014</v>
      </c>
      <c r="G11516" t="s">
        <v>163</v>
      </c>
      <c r="H11516" t="s">
        <v>135</v>
      </c>
      <c r="I11516" t="s">
        <v>136</v>
      </c>
      <c r="J11516" t="s">
        <v>137</v>
      </c>
      <c r="K11516" t="s">
        <v>138</v>
      </c>
      <c r="L11516" t="s">
        <v>31015</v>
      </c>
      <c r="M11516" t="s">
        <v>31016</v>
      </c>
      <c r="N11516">
        <v>2.8033333329999999</v>
      </c>
      <c r="O11516">
        <v>0</v>
      </c>
      <c r="P11516">
        <v>431</v>
      </c>
      <c r="Q11516">
        <v>0</v>
      </c>
      <c r="R11516">
        <v>0</v>
      </c>
      <c r="S11516">
        <v>0</v>
      </c>
      <c r="T11516">
        <v>17</v>
      </c>
      <c r="U11516">
        <v>0</v>
      </c>
      <c r="V11516">
        <v>0</v>
      </c>
      <c r="W11516">
        <v>0</v>
      </c>
      <c r="X11516">
        <v>182.39469629242055</v>
      </c>
      <c r="Y11516">
        <v>0</v>
      </c>
      <c r="Z11516">
        <v>0</v>
      </c>
      <c r="AA11516">
        <v>0</v>
      </c>
      <c r="AB11516">
        <v>12.733386355282718</v>
      </c>
      <c r="AC11516">
        <v>0</v>
      </c>
      <c r="AD11516">
        <v>0</v>
      </c>
      <c r="AE11516">
        <v>195.12808264770325</v>
      </c>
    </row>
    <row r="11517" spans="1:31" x14ac:dyDescent="0.3">
      <c r="A11517">
        <v>2709184</v>
      </c>
      <c r="B11517">
        <v>1</v>
      </c>
      <c r="C11517" t="s">
        <v>80</v>
      </c>
      <c r="D11517" t="s">
        <v>88</v>
      </c>
      <c r="E11517" t="s">
        <v>145</v>
      </c>
      <c r="F11517" t="s">
        <v>31017</v>
      </c>
      <c r="G11517" t="s">
        <v>181</v>
      </c>
      <c r="H11517" t="s">
        <v>135</v>
      </c>
      <c r="I11517" t="s">
        <v>136</v>
      </c>
      <c r="J11517" t="s">
        <v>137</v>
      </c>
      <c r="K11517" t="s">
        <v>138</v>
      </c>
      <c r="L11517" t="s">
        <v>31018</v>
      </c>
      <c r="M11517" t="s">
        <v>31019</v>
      </c>
      <c r="N11517">
        <v>5.7824999999999998</v>
      </c>
      <c r="O11517">
        <v>0</v>
      </c>
      <c r="P11517">
        <v>1</v>
      </c>
      <c r="Q11517">
        <v>0</v>
      </c>
      <c r="R11517">
        <v>0</v>
      </c>
      <c r="S11517">
        <v>0</v>
      </c>
      <c r="T11517">
        <v>7</v>
      </c>
      <c r="U11517">
        <v>0</v>
      </c>
      <c r="V11517">
        <v>0</v>
      </c>
      <c r="W11517">
        <v>0</v>
      </c>
      <c r="X11517">
        <v>1.2101873246002925</v>
      </c>
      <c r="Y11517">
        <v>0</v>
      </c>
      <c r="Z11517">
        <v>0</v>
      </c>
      <c r="AA11517">
        <v>0</v>
      </c>
      <c r="AB11517">
        <v>32.020408763739852</v>
      </c>
      <c r="AC11517">
        <v>0</v>
      </c>
      <c r="AD11517">
        <v>0</v>
      </c>
      <c r="AE11517">
        <v>33.230596088340143</v>
      </c>
    </row>
    <row r="11518" spans="1:31" x14ac:dyDescent="0.3">
      <c r="A11518">
        <v>2709719</v>
      </c>
      <c r="B11518">
        <v>1</v>
      </c>
      <c r="C11518" t="s">
        <v>80</v>
      </c>
      <c r="D11518" t="s">
        <v>96</v>
      </c>
      <c r="E11518" t="s">
        <v>161</v>
      </c>
      <c r="F11518" t="s">
        <v>29058</v>
      </c>
      <c r="G11518" t="s">
        <v>202</v>
      </c>
      <c r="H11518" t="s">
        <v>135</v>
      </c>
      <c r="I11518" t="s">
        <v>136</v>
      </c>
      <c r="J11518" t="s">
        <v>137</v>
      </c>
      <c r="K11518" t="s">
        <v>138</v>
      </c>
      <c r="L11518" t="s">
        <v>31020</v>
      </c>
      <c r="M11518" t="s">
        <v>31021</v>
      </c>
      <c r="N11518">
        <v>8.3438888880000004</v>
      </c>
      <c r="O11518">
        <v>0</v>
      </c>
      <c r="P11518">
        <v>54</v>
      </c>
      <c r="Q11518">
        <v>0</v>
      </c>
      <c r="R11518">
        <v>0</v>
      </c>
      <c r="S11518">
        <v>0</v>
      </c>
      <c r="T11518">
        <v>1</v>
      </c>
      <c r="U11518">
        <v>0</v>
      </c>
      <c r="V11518">
        <v>0</v>
      </c>
      <c r="W11518">
        <v>0</v>
      </c>
      <c r="X11518">
        <v>45.216286272837273</v>
      </c>
      <c r="Y11518">
        <v>0</v>
      </c>
      <c r="Z11518">
        <v>0</v>
      </c>
      <c r="AA11518">
        <v>0</v>
      </c>
      <c r="AB11518">
        <v>0</v>
      </c>
      <c r="AC11518">
        <v>0</v>
      </c>
      <c r="AD11518">
        <v>0</v>
      </c>
      <c r="AE11518">
        <v>45.216286272837273</v>
      </c>
    </row>
    <row r="11519" spans="1:31" x14ac:dyDescent="0.3">
      <c r="A11519">
        <v>2709476</v>
      </c>
      <c r="B11519">
        <v>1</v>
      </c>
      <c r="C11519" t="s">
        <v>81</v>
      </c>
      <c r="D11519" t="s">
        <v>115</v>
      </c>
      <c r="E11519" t="s">
        <v>161</v>
      </c>
      <c r="F11519" t="s">
        <v>25194</v>
      </c>
      <c r="G11519" t="s">
        <v>163</v>
      </c>
      <c r="H11519" t="s">
        <v>135</v>
      </c>
      <c r="I11519" t="s">
        <v>136</v>
      </c>
      <c r="J11519" t="s">
        <v>137</v>
      </c>
      <c r="K11519" t="s">
        <v>138</v>
      </c>
      <c r="L11519" t="s">
        <v>30581</v>
      </c>
      <c r="M11519" t="s">
        <v>31022</v>
      </c>
      <c r="N11519">
        <v>4.2608333329999999</v>
      </c>
      <c r="O11519">
        <v>0</v>
      </c>
      <c r="P11519">
        <v>4</v>
      </c>
      <c r="Q11519">
        <v>0</v>
      </c>
      <c r="R11519">
        <v>0</v>
      </c>
      <c r="S11519">
        <v>0</v>
      </c>
      <c r="T11519">
        <v>0</v>
      </c>
      <c r="U11519">
        <v>0</v>
      </c>
      <c r="V11519">
        <v>0</v>
      </c>
      <c r="W11519">
        <v>0</v>
      </c>
      <c r="X11519">
        <v>0</v>
      </c>
      <c r="Y11519">
        <v>0</v>
      </c>
      <c r="Z11519">
        <v>0</v>
      </c>
      <c r="AA11519">
        <v>0</v>
      </c>
      <c r="AB11519">
        <v>0</v>
      </c>
      <c r="AC11519">
        <v>0</v>
      </c>
      <c r="AD11519">
        <v>0</v>
      </c>
      <c r="AE11519">
        <v>0</v>
      </c>
    </row>
    <row r="11520" spans="1:31" x14ac:dyDescent="0.3">
      <c r="A11520">
        <v>2709407</v>
      </c>
      <c r="B11520">
        <v>1</v>
      </c>
      <c r="C11520" t="s">
        <v>80</v>
      </c>
      <c r="D11520" t="s">
        <v>103</v>
      </c>
      <c r="E11520" t="s">
        <v>161</v>
      </c>
      <c r="F11520" t="s">
        <v>29951</v>
      </c>
      <c r="G11520" t="s">
        <v>163</v>
      </c>
      <c r="H11520" t="s">
        <v>135</v>
      </c>
      <c r="I11520" t="s">
        <v>136</v>
      </c>
      <c r="J11520" t="s">
        <v>137</v>
      </c>
      <c r="K11520" t="s">
        <v>138</v>
      </c>
      <c r="L11520" t="s">
        <v>31023</v>
      </c>
      <c r="M11520" t="s">
        <v>31024</v>
      </c>
      <c r="N11520">
        <v>1.3133333330000001</v>
      </c>
      <c r="O11520">
        <v>0</v>
      </c>
      <c r="P11520">
        <v>73</v>
      </c>
      <c r="Q11520">
        <v>0</v>
      </c>
      <c r="R11520">
        <v>0</v>
      </c>
      <c r="S11520">
        <v>0</v>
      </c>
      <c r="T11520">
        <v>6</v>
      </c>
      <c r="U11520">
        <v>0</v>
      </c>
      <c r="V11520">
        <v>0</v>
      </c>
      <c r="W11520">
        <v>0</v>
      </c>
      <c r="X11520">
        <v>15.613123157497556</v>
      </c>
      <c r="Y11520">
        <v>0</v>
      </c>
      <c r="Z11520">
        <v>0</v>
      </c>
      <c r="AA11520">
        <v>0</v>
      </c>
      <c r="AB11520">
        <v>5.1476450227345349</v>
      </c>
      <c r="AC11520">
        <v>0</v>
      </c>
      <c r="AD11520">
        <v>0</v>
      </c>
      <c r="AE11520">
        <v>20.760768180232091</v>
      </c>
    </row>
    <row r="11521" spans="1:31" x14ac:dyDescent="0.3">
      <c r="A11521">
        <v>2708743</v>
      </c>
      <c r="B11521">
        <v>1</v>
      </c>
      <c r="C11521" t="s">
        <v>80</v>
      </c>
      <c r="D11521" t="s">
        <v>86</v>
      </c>
      <c r="E11521" t="s">
        <v>145</v>
      </c>
      <c r="F11521" t="s">
        <v>31025</v>
      </c>
      <c r="G11521" t="s">
        <v>147</v>
      </c>
      <c r="H11521" t="s">
        <v>135</v>
      </c>
      <c r="I11521" t="s">
        <v>136</v>
      </c>
      <c r="J11521" t="s">
        <v>137</v>
      </c>
      <c r="K11521" t="s">
        <v>138</v>
      </c>
      <c r="L11521" t="s">
        <v>31026</v>
      </c>
      <c r="M11521" t="s">
        <v>31027</v>
      </c>
      <c r="N11521">
        <v>1.110833333</v>
      </c>
      <c r="O11521">
        <v>0</v>
      </c>
      <c r="P11521">
        <v>6</v>
      </c>
      <c r="Q11521">
        <v>0</v>
      </c>
      <c r="R11521">
        <v>0</v>
      </c>
      <c r="S11521">
        <v>0</v>
      </c>
      <c r="T11521">
        <v>0</v>
      </c>
      <c r="U11521">
        <v>0</v>
      </c>
      <c r="V11521">
        <v>0</v>
      </c>
      <c r="W11521">
        <v>0</v>
      </c>
      <c r="X11521">
        <v>1.4318208297608841</v>
      </c>
      <c r="Y11521">
        <v>0</v>
      </c>
      <c r="Z11521">
        <v>0</v>
      </c>
      <c r="AA11521">
        <v>0</v>
      </c>
      <c r="AB11521">
        <v>0</v>
      </c>
      <c r="AC11521">
        <v>0</v>
      </c>
      <c r="AD11521">
        <v>0</v>
      </c>
      <c r="AE11521">
        <v>1.4318208297608841</v>
      </c>
    </row>
    <row r="11522" spans="1:31" x14ac:dyDescent="0.3">
      <c r="A11522">
        <v>2708720</v>
      </c>
      <c r="B11522">
        <v>1</v>
      </c>
      <c r="C11522" t="s">
        <v>80</v>
      </c>
      <c r="D11522" t="s">
        <v>95</v>
      </c>
      <c r="E11522" t="s">
        <v>156</v>
      </c>
      <c r="F11522" t="s">
        <v>31028</v>
      </c>
      <c r="G11522" t="s">
        <v>185</v>
      </c>
      <c r="H11522" t="s">
        <v>153</v>
      </c>
      <c r="I11522" t="s">
        <v>136</v>
      </c>
      <c r="J11522" t="s">
        <v>137</v>
      </c>
      <c r="K11522" t="s">
        <v>138</v>
      </c>
      <c r="L11522" t="s">
        <v>31029</v>
      </c>
      <c r="M11522" t="s">
        <v>31030</v>
      </c>
      <c r="N11522">
        <v>0.60305555499999997</v>
      </c>
      <c r="O11522">
        <v>1</v>
      </c>
      <c r="P11522">
        <v>0</v>
      </c>
      <c r="Q11522">
        <v>0</v>
      </c>
      <c r="R11522">
        <v>0</v>
      </c>
      <c r="S11522">
        <v>0</v>
      </c>
      <c r="T11522">
        <v>0</v>
      </c>
      <c r="U11522">
        <v>0</v>
      </c>
      <c r="V11522">
        <v>0</v>
      </c>
      <c r="W11522">
        <v>0.39501554789552912</v>
      </c>
      <c r="X11522">
        <v>0</v>
      </c>
      <c r="Y11522">
        <v>0</v>
      </c>
      <c r="Z11522">
        <v>0</v>
      </c>
      <c r="AA11522">
        <v>0</v>
      </c>
      <c r="AB11522">
        <v>0</v>
      </c>
      <c r="AC11522">
        <v>0</v>
      </c>
      <c r="AD11522">
        <v>0</v>
      </c>
      <c r="AE11522">
        <v>0.39501554789552912</v>
      </c>
    </row>
    <row r="11523" spans="1:31" x14ac:dyDescent="0.3">
      <c r="A11523">
        <v>2708912</v>
      </c>
      <c r="B11523">
        <v>1</v>
      </c>
      <c r="C11523" t="s">
        <v>81</v>
      </c>
      <c r="D11523" t="s">
        <v>123</v>
      </c>
      <c r="E11523" t="s">
        <v>213</v>
      </c>
      <c r="F11523" t="s">
        <v>5029</v>
      </c>
      <c r="G11523" t="s">
        <v>152</v>
      </c>
      <c r="H11523" t="s">
        <v>153</v>
      </c>
      <c r="I11523" t="s">
        <v>136</v>
      </c>
      <c r="J11523" t="s">
        <v>137</v>
      </c>
      <c r="K11523" t="s">
        <v>138</v>
      </c>
      <c r="L11523" t="s">
        <v>31031</v>
      </c>
      <c r="M11523" t="s">
        <v>31032</v>
      </c>
      <c r="N11523">
        <v>4.3261111110000003</v>
      </c>
      <c r="O11523">
        <v>0</v>
      </c>
      <c r="P11523">
        <v>9</v>
      </c>
      <c r="Q11523">
        <v>0</v>
      </c>
      <c r="R11523">
        <v>115</v>
      </c>
      <c r="S11523">
        <v>0</v>
      </c>
      <c r="T11523">
        <v>11</v>
      </c>
      <c r="U11523">
        <v>0</v>
      </c>
      <c r="V11523">
        <v>0</v>
      </c>
      <c r="W11523">
        <v>0</v>
      </c>
      <c r="X11523">
        <v>0.79978485061083338</v>
      </c>
      <c r="Y11523">
        <v>0</v>
      </c>
      <c r="Z11523">
        <v>18.908029285848126</v>
      </c>
      <c r="AA11523">
        <v>0</v>
      </c>
      <c r="AB11523">
        <v>0</v>
      </c>
      <c r="AC11523">
        <v>0</v>
      </c>
      <c r="AD11523">
        <v>0</v>
      </c>
      <c r="AE11523">
        <v>19.707814136458961</v>
      </c>
    </row>
    <row r="11524" spans="1:31" x14ac:dyDescent="0.3">
      <c r="A11524">
        <v>2708998</v>
      </c>
      <c r="B11524">
        <v>1</v>
      </c>
      <c r="C11524" t="s">
        <v>81</v>
      </c>
      <c r="D11524" t="s">
        <v>127</v>
      </c>
      <c r="E11524" t="s">
        <v>213</v>
      </c>
      <c r="F11524" t="s">
        <v>9943</v>
      </c>
      <c r="G11524" t="s">
        <v>565</v>
      </c>
      <c r="H11524" t="s">
        <v>153</v>
      </c>
      <c r="I11524" t="s">
        <v>136</v>
      </c>
      <c r="J11524" t="s">
        <v>137</v>
      </c>
      <c r="K11524" t="s">
        <v>138</v>
      </c>
      <c r="L11524" t="s">
        <v>31033</v>
      </c>
      <c r="M11524" t="s">
        <v>31034</v>
      </c>
      <c r="N11524">
        <v>9.7041666660000008</v>
      </c>
      <c r="O11524">
        <v>5</v>
      </c>
      <c r="P11524">
        <v>0</v>
      </c>
      <c r="Q11524">
        <v>32</v>
      </c>
      <c r="R11524">
        <v>0</v>
      </c>
      <c r="S11524">
        <v>6</v>
      </c>
      <c r="T11524">
        <v>0</v>
      </c>
      <c r="U11524">
        <v>2</v>
      </c>
      <c r="V11524">
        <v>0</v>
      </c>
      <c r="W11524">
        <v>10.38749930293333</v>
      </c>
      <c r="X11524">
        <v>0</v>
      </c>
      <c r="Y11524">
        <v>10.923835996577395</v>
      </c>
      <c r="Z11524">
        <v>0</v>
      </c>
      <c r="AA11524">
        <v>117.54374909346399</v>
      </c>
      <c r="AB11524">
        <v>0</v>
      </c>
      <c r="AC11524">
        <v>201.75888948541217</v>
      </c>
      <c r="AD11524">
        <v>0</v>
      </c>
      <c r="AE11524">
        <v>340.6139738783869</v>
      </c>
    </row>
    <row r="11525" spans="1:31" x14ac:dyDescent="0.3">
      <c r="A11525">
        <v>2708703</v>
      </c>
      <c r="B11525">
        <v>1</v>
      </c>
      <c r="C11525" t="s">
        <v>80</v>
      </c>
      <c r="D11525" t="s">
        <v>103</v>
      </c>
      <c r="E11525" t="s">
        <v>161</v>
      </c>
      <c r="F11525" t="s">
        <v>31035</v>
      </c>
      <c r="G11525" t="s">
        <v>163</v>
      </c>
      <c r="H11525" t="s">
        <v>135</v>
      </c>
      <c r="I11525" t="s">
        <v>136</v>
      </c>
      <c r="J11525" t="s">
        <v>137</v>
      </c>
      <c r="K11525" t="s">
        <v>138</v>
      </c>
      <c r="L11525" t="s">
        <v>31036</v>
      </c>
      <c r="M11525" t="s">
        <v>31037</v>
      </c>
      <c r="N11525">
        <v>8.8161111109999997</v>
      </c>
      <c r="O11525">
        <v>0</v>
      </c>
      <c r="P11525">
        <v>0</v>
      </c>
      <c r="Q11525">
        <v>0</v>
      </c>
      <c r="R11525">
        <v>3</v>
      </c>
      <c r="S11525">
        <v>0</v>
      </c>
      <c r="T11525">
        <v>0</v>
      </c>
      <c r="U11525">
        <v>0</v>
      </c>
      <c r="V11525">
        <v>0</v>
      </c>
      <c r="W11525">
        <v>0</v>
      </c>
      <c r="X11525">
        <v>0</v>
      </c>
      <c r="Y11525">
        <v>0</v>
      </c>
      <c r="Z11525">
        <v>0</v>
      </c>
      <c r="AA11525">
        <v>0</v>
      </c>
      <c r="AB11525">
        <v>0</v>
      </c>
      <c r="AC11525">
        <v>0</v>
      </c>
      <c r="AD11525">
        <v>0</v>
      </c>
      <c r="AE11525">
        <v>0</v>
      </c>
    </row>
    <row r="11526" spans="1:31" x14ac:dyDescent="0.3">
      <c r="A11526">
        <v>2709053</v>
      </c>
      <c r="B11526">
        <v>2</v>
      </c>
      <c r="C11526" t="s">
        <v>80</v>
      </c>
      <c r="D11526" t="s">
        <v>96</v>
      </c>
      <c r="E11526" t="s">
        <v>132</v>
      </c>
      <c r="F11526" t="s">
        <v>31038</v>
      </c>
      <c r="G11526" t="s">
        <v>409</v>
      </c>
      <c r="H11526" t="s">
        <v>135</v>
      </c>
      <c r="I11526" t="s">
        <v>136</v>
      </c>
      <c r="J11526" t="s">
        <v>137</v>
      </c>
      <c r="K11526" t="s">
        <v>138</v>
      </c>
      <c r="L11526" t="s">
        <v>31039</v>
      </c>
      <c r="M11526" t="s">
        <v>31040</v>
      </c>
      <c r="N11526">
        <v>2.2722222219999999</v>
      </c>
      <c r="O11526">
        <v>0</v>
      </c>
      <c r="P11526">
        <v>3</v>
      </c>
      <c r="Q11526">
        <v>0</v>
      </c>
      <c r="R11526">
        <v>4</v>
      </c>
      <c r="S11526">
        <v>0</v>
      </c>
      <c r="T11526">
        <v>0</v>
      </c>
      <c r="U11526">
        <v>0</v>
      </c>
      <c r="V11526">
        <v>0</v>
      </c>
      <c r="W11526">
        <v>0</v>
      </c>
      <c r="X11526">
        <v>3.3323117958879704</v>
      </c>
      <c r="Y11526">
        <v>0</v>
      </c>
      <c r="Z11526">
        <v>0.85007078833050009</v>
      </c>
      <c r="AA11526">
        <v>0</v>
      </c>
      <c r="AB11526">
        <v>0</v>
      </c>
      <c r="AC11526">
        <v>0</v>
      </c>
      <c r="AD11526">
        <v>0</v>
      </c>
      <c r="AE11526">
        <v>4.1823825842184705</v>
      </c>
    </row>
    <row r="11527" spans="1:31" x14ac:dyDescent="0.3">
      <c r="A11527">
        <v>2708869</v>
      </c>
      <c r="B11527">
        <v>1</v>
      </c>
      <c r="C11527" t="s">
        <v>81</v>
      </c>
      <c r="D11527" t="s">
        <v>120</v>
      </c>
      <c r="E11527" t="s">
        <v>213</v>
      </c>
      <c r="F11527" t="s">
        <v>7643</v>
      </c>
      <c r="G11527" t="s">
        <v>152</v>
      </c>
      <c r="H11527" t="s">
        <v>153</v>
      </c>
      <c r="I11527" t="s">
        <v>136</v>
      </c>
      <c r="J11527" t="s">
        <v>137</v>
      </c>
      <c r="K11527" t="s">
        <v>138</v>
      </c>
      <c r="L11527" t="s">
        <v>31041</v>
      </c>
      <c r="M11527" t="s">
        <v>31042</v>
      </c>
      <c r="N11527">
        <v>2.1408333329999998</v>
      </c>
      <c r="O11527">
        <v>6</v>
      </c>
      <c r="P11527">
        <v>784</v>
      </c>
      <c r="Q11527">
        <v>42</v>
      </c>
      <c r="R11527">
        <v>19</v>
      </c>
      <c r="S11527">
        <v>12</v>
      </c>
      <c r="T11527">
        <v>55</v>
      </c>
      <c r="U11527">
        <v>6</v>
      </c>
      <c r="V11527">
        <v>0</v>
      </c>
      <c r="W11527">
        <v>3.5051529028083497</v>
      </c>
      <c r="X11527">
        <v>171.53663626932334</v>
      </c>
      <c r="Y11527">
        <v>433.84058378838478</v>
      </c>
      <c r="Z11527">
        <v>7.563278149832275</v>
      </c>
      <c r="AA11527">
        <v>38.68783934750541</v>
      </c>
      <c r="AB11527">
        <v>32.810355048945802</v>
      </c>
      <c r="AC11527">
        <v>519.91711728065843</v>
      </c>
      <c r="AD11527">
        <v>0</v>
      </c>
      <c r="AE11527">
        <v>1207.8609627874584</v>
      </c>
    </row>
    <row r="11528" spans="1:31" x14ac:dyDescent="0.3">
      <c r="A11528">
        <v>2709559</v>
      </c>
      <c r="B11528">
        <v>1</v>
      </c>
      <c r="C11528" t="s">
        <v>81</v>
      </c>
      <c r="D11528" t="s">
        <v>127</v>
      </c>
      <c r="E11528" t="s">
        <v>132</v>
      </c>
      <c r="F11528" t="s">
        <v>1595</v>
      </c>
      <c r="G11528" t="s">
        <v>134</v>
      </c>
      <c r="H11528" t="s">
        <v>135</v>
      </c>
      <c r="I11528" t="s">
        <v>136</v>
      </c>
      <c r="J11528" t="s">
        <v>137</v>
      </c>
      <c r="K11528" t="s">
        <v>138</v>
      </c>
      <c r="L11528" t="s">
        <v>31043</v>
      </c>
      <c r="M11528" t="s">
        <v>31044</v>
      </c>
      <c r="N11528">
        <v>2.0694444440000002</v>
      </c>
      <c r="O11528">
        <v>0</v>
      </c>
      <c r="P11528">
        <v>151</v>
      </c>
      <c r="Q11528">
        <v>0</v>
      </c>
      <c r="R11528">
        <v>12</v>
      </c>
      <c r="S11528">
        <v>0</v>
      </c>
      <c r="T11528">
        <v>10</v>
      </c>
      <c r="U11528">
        <v>0</v>
      </c>
      <c r="V11528">
        <v>0</v>
      </c>
      <c r="W11528">
        <v>0</v>
      </c>
      <c r="X11528">
        <v>51.838736512944841</v>
      </c>
      <c r="Y11528">
        <v>0</v>
      </c>
      <c r="Z11528">
        <v>10.160958197982003</v>
      </c>
      <c r="AA11528">
        <v>0</v>
      </c>
      <c r="AB11528">
        <v>10.448469202433751</v>
      </c>
      <c r="AC11528">
        <v>0</v>
      </c>
      <c r="AD11528">
        <v>0</v>
      </c>
      <c r="AE11528">
        <v>72.448163913360602</v>
      </c>
    </row>
    <row r="11529" spans="1:31" x14ac:dyDescent="0.3">
      <c r="A11529">
        <v>2709579</v>
      </c>
      <c r="B11529">
        <v>1</v>
      </c>
      <c r="C11529" t="s">
        <v>80</v>
      </c>
      <c r="D11529" t="s">
        <v>88</v>
      </c>
      <c r="E11529" t="s">
        <v>161</v>
      </c>
      <c r="F11529" t="s">
        <v>29517</v>
      </c>
      <c r="G11529" t="s">
        <v>724</v>
      </c>
      <c r="H11529" t="s">
        <v>135</v>
      </c>
      <c r="I11529" t="s">
        <v>136</v>
      </c>
      <c r="J11529" t="s">
        <v>137</v>
      </c>
      <c r="K11529" t="s">
        <v>138</v>
      </c>
      <c r="L11529" t="s">
        <v>31045</v>
      </c>
      <c r="M11529" t="s">
        <v>31046</v>
      </c>
      <c r="N11529">
        <v>3.4841666660000001</v>
      </c>
      <c r="O11529">
        <v>0</v>
      </c>
      <c r="P11529">
        <v>1</v>
      </c>
      <c r="Q11529">
        <v>0</v>
      </c>
      <c r="R11529">
        <v>1</v>
      </c>
      <c r="S11529">
        <v>0</v>
      </c>
      <c r="T11529">
        <v>3</v>
      </c>
      <c r="U11529">
        <v>0</v>
      </c>
      <c r="V11529">
        <v>0</v>
      </c>
      <c r="W11529">
        <v>0</v>
      </c>
      <c r="X11529">
        <v>1.8720238063326917</v>
      </c>
      <c r="Y11529">
        <v>0</v>
      </c>
      <c r="Z11529">
        <v>1.3095902061478351</v>
      </c>
      <c r="AA11529">
        <v>0</v>
      </c>
      <c r="AB11529">
        <v>27.202221894583879</v>
      </c>
      <c r="AC11529">
        <v>0</v>
      </c>
      <c r="AD11529">
        <v>0</v>
      </c>
      <c r="AE11529">
        <v>30.383835907064405</v>
      </c>
    </row>
    <row r="11530" spans="1:31" x14ac:dyDescent="0.3">
      <c r="A11530">
        <v>2709081</v>
      </c>
      <c r="B11530">
        <v>1</v>
      </c>
      <c r="C11530" t="s">
        <v>80</v>
      </c>
      <c r="D11530" t="s">
        <v>104</v>
      </c>
      <c r="E11530" t="s">
        <v>145</v>
      </c>
      <c r="F11530" t="s">
        <v>31047</v>
      </c>
      <c r="G11530" t="s">
        <v>230</v>
      </c>
      <c r="H11530" t="s">
        <v>135</v>
      </c>
      <c r="I11530" t="s">
        <v>136</v>
      </c>
      <c r="J11530" t="s">
        <v>137</v>
      </c>
      <c r="K11530" t="s">
        <v>138</v>
      </c>
      <c r="L11530" t="s">
        <v>30853</v>
      </c>
      <c r="M11530" t="s">
        <v>31048</v>
      </c>
      <c r="N11530">
        <v>3.4597222219999999</v>
      </c>
      <c r="O11530">
        <v>0</v>
      </c>
      <c r="P11530">
        <v>1</v>
      </c>
      <c r="Q11530">
        <v>0</v>
      </c>
      <c r="R11530">
        <v>0</v>
      </c>
      <c r="S11530">
        <v>0</v>
      </c>
      <c r="T11530">
        <v>0</v>
      </c>
      <c r="U11530">
        <v>0</v>
      </c>
      <c r="V11530">
        <v>0</v>
      </c>
      <c r="W11530">
        <v>0</v>
      </c>
      <c r="X11530">
        <v>1.7105941640626801</v>
      </c>
      <c r="Y11530">
        <v>0</v>
      </c>
      <c r="Z11530">
        <v>0</v>
      </c>
      <c r="AA11530">
        <v>0</v>
      </c>
      <c r="AB11530">
        <v>0</v>
      </c>
      <c r="AC11530">
        <v>0</v>
      </c>
      <c r="AD11530">
        <v>0</v>
      </c>
      <c r="AE11530">
        <v>1.7105941640626801</v>
      </c>
    </row>
    <row r="11531" spans="1:31" x14ac:dyDescent="0.3">
      <c r="A11531">
        <v>2709722</v>
      </c>
      <c r="B11531">
        <v>1</v>
      </c>
      <c r="C11531" t="s">
        <v>81</v>
      </c>
      <c r="D11531" t="s">
        <v>127</v>
      </c>
      <c r="E11531" t="s">
        <v>213</v>
      </c>
      <c r="F11531" t="s">
        <v>31049</v>
      </c>
      <c r="G11531" t="s">
        <v>152</v>
      </c>
      <c r="H11531" t="s">
        <v>153</v>
      </c>
      <c r="I11531" t="s">
        <v>136</v>
      </c>
      <c r="J11531" t="s">
        <v>137</v>
      </c>
      <c r="K11531" t="s">
        <v>138</v>
      </c>
      <c r="L11531" t="s">
        <v>31050</v>
      </c>
      <c r="M11531" t="s">
        <v>31051</v>
      </c>
      <c r="N11531">
        <v>2.3763888880000001</v>
      </c>
      <c r="O11531">
        <v>1</v>
      </c>
      <c r="P11531">
        <v>0</v>
      </c>
      <c r="Q11531">
        <v>0</v>
      </c>
      <c r="R11531">
        <v>18</v>
      </c>
      <c r="S11531">
        <v>0</v>
      </c>
      <c r="T11531">
        <v>4</v>
      </c>
      <c r="U11531">
        <v>0</v>
      </c>
      <c r="V11531">
        <v>0</v>
      </c>
      <c r="W11531">
        <v>10.100420883653333</v>
      </c>
      <c r="X11531">
        <v>0</v>
      </c>
      <c r="Y11531">
        <v>0</v>
      </c>
      <c r="Z11531">
        <v>5.0143631477566686</v>
      </c>
      <c r="AA11531">
        <v>0</v>
      </c>
      <c r="AB11531">
        <v>2.6636732337583338</v>
      </c>
      <c r="AC11531">
        <v>0</v>
      </c>
      <c r="AD11531">
        <v>0</v>
      </c>
      <c r="AE11531">
        <v>17.778457265168335</v>
      </c>
    </row>
    <row r="11532" spans="1:31" x14ac:dyDescent="0.3">
      <c r="A11532">
        <v>2709679</v>
      </c>
      <c r="B11532">
        <v>1</v>
      </c>
      <c r="C11532" t="s">
        <v>81</v>
      </c>
      <c r="D11532" t="s">
        <v>124</v>
      </c>
      <c r="E11532" t="s">
        <v>145</v>
      </c>
      <c r="F11532" t="s">
        <v>31052</v>
      </c>
      <c r="G11532" t="s">
        <v>230</v>
      </c>
      <c r="H11532" t="s">
        <v>135</v>
      </c>
      <c r="I11532" t="s">
        <v>136</v>
      </c>
      <c r="J11532" t="s">
        <v>137</v>
      </c>
      <c r="K11532" t="s">
        <v>138</v>
      </c>
      <c r="L11532" t="s">
        <v>31053</v>
      </c>
      <c r="M11532" t="s">
        <v>31054</v>
      </c>
      <c r="N11532">
        <v>1.983055555</v>
      </c>
      <c r="O11532">
        <v>0</v>
      </c>
      <c r="P11532">
        <v>3</v>
      </c>
      <c r="Q11532">
        <v>0</v>
      </c>
      <c r="R11532">
        <v>0</v>
      </c>
      <c r="S11532">
        <v>0</v>
      </c>
      <c r="T11532">
        <v>0</v>
      </c>
      <c r="U11532">
        <v>0</v>
      </c>
      <c r="V11532">
        <v>0</v>
      </c>
      <c r="W11532">
        <v>0</v>
      </c>
      <c r="X11532">
        <v>0.82505209345941832</v>
      </c>
      <c r="Y11532">
        <v>0</v>
      </c>
      <c r="Z11532">
        <v>0</v>
      </c>
      <c r="AA11532">
        <v>0</v>
      </c>
      <c r="AB11532">
        <v>0</v>
      </c>
      <c r="AC11532">
        <v>0</v>
      </c>
      <c r="AD11532">
        <v>0</v>
      </c>
      <c r="AE11532">
        <v>0.82505209345941832</v>
      </c>
    </row>
    <row r="11533" spans="1:31" x14ac:dyDescent="0.3">
      <c r="A11533">
        <v>2709038</v>
      </c>
      <c r="B11533">
        <v>1</v>
      </c>
      <c r="C11533" t="s">
        <v>80</v>
      </c>
      <c r="D11533" t="s">
        <v>82</v>
      </c>
      <c r="E11533" t="s">
        <v>145</v>
      </c>
      <c r="F11533" t="s">
        <v>31055</v>
      </c>
      <c r="G11533" t="s">
        <v>181</v>
      </c>
      <c r="H11533" t="s">
        <v>135</v>
      </c>
      <c r="I11533" t="s">
        <v>136</v>
      </c>
      <c r="J11533" t="s">
        <v>137</v>
      </c>
      <c r="K11533" t="s">
        <v>138</v>
      </c>
      <c r="L11533" t="s">
        <v>31056</v>
      </c>
      <c r="M11533" t="s">
        <v>31057</v>
      </c>
      <c r="N11533">
        <v>7.8852777769999998</v>
      </c>
      <c r="O11533">
        <v>0</v>
      </c>
      <c r="P11533">
        <v>13</v>
      </c>
      <c r="Q11533">
        <v>0</v>
      </c>
      <c r="R11533">
        <v>0</v>
      </c>
      <c r="S11533">
        <v>0</v>
      </c>
      <c r="T11533">
        <v>5</v>
      </c>
      <c r="U11533">
        <v>0</v>
      </c>
      <c r="V11533">
        <v>0</v>
      </c>
      <c r="W11533">
        <v>0</v>
      </c>
      <c r="X11533">
        <v>13.819187762719393</v>
      </c>
      <c r="Y11533">
        <v>0</v>
      </c>
      <c r="Z11533">
        <v>0</v>
      </c>
      <c r="AA11533">
        <v>0</v>
      </c>
      <c r="AB11533">
        <v>43.115330547540687</v>
      </c>
      <c r="AC11533">
        <v>0</v>
      </c>
      <c r="AD11533">
        <v>0</v>
      </c>
      <c r="AE11533">
        <v>56.934518310260081</v>
      </c>
    </row>
    <row r="11534" spans="1:31" x14ac:dyDescent="0.3">
      <c r="A11534">
        <v>2709553</v>
      </c>
      <c r="B11534">
        <v>1</v>
      </c>
      <c r="C11534" t="s">
        <v>80</v>
      </c>
      <c r="D11534" t="s">
        <v>96</v>
      </c>
      <c r="E11534" t="s">
        <v>161</v>
      </c>
      <c r="F11534" t="s">
        <v>31058</v>
      </c>
      <c r="G11534" t="s">
        <v>163</v>
      </c>
      <c r="H11534" t="s">
        <v>135</v>
      </c>
      <c r="I11534" t="s">
        <v>136</v>
      </c>
      <c r="J11534" t="s">
        <v>137</v>
      </c>
      <c r="K11534" t="s">
        <v>138</v>
      </c>
      <c r="L11534" t="s">
        <v>31059</v>
      </c>
      <c r="M11534" t="s">
        <v>31060</v>
      </c>
      <c r="N11534">
        <v>8.8761111110000002</v>
      </c>
      <c r="O11534">
        <v>0</v>
      </c>
      <c r="P11534">
        <v>20</v>
      </c>
      <c r="Q11534">
        <v>0</v>
      </c>
      <c r="R11534">
        <v>2</v>
      </c>
      <c r="S11534">
        <v>0</v>
      </c>
      <c r="T11534">
        <v>4</v>
      </c>
      <c r="U11534">
        <v>0</v>
      </c>
      <c r="V11534">
        <v>0</v>
      </c>
      <c r="W11534">
        <v>0</v>
      </c>
      <c r="X11534">
        <v>42.253431731030972</v>
      </c>
      <c r="Y11534">
        <v>0</v>
      </c>
      <c r="Z11534">
        <v>0</v>
      </c>
      <c r="AA11534">
        <v>0</v>
      </c>
      <c r="AB11534">
        <v>8.545825996159353</v>
      </c>
      <c r="AC11534">
        <v>0</v>
      </c>
      <c r="AD11534">
        <v>0</v>
      </c>
      <c r="AE11534">
        <v>50.799257727190323</v>
      </c>
    </row>
    <row r="11535" spans="1:31" x14ac:dyDescent="0.3">
      <c r="A11535">
        <v>2709457</v>
      </c>
      <c r="B11535">
        <v>2</v>
      </c>
      <c r="C11535" t="s">
        <v>80</v>
      </c>
      <c r="D11535" t="s">
        <v>93</v>
      </c>
      <c r="E11535" t="s">
        <v>132</v>
      </c>
      <c r="F11535" t="s">
        <v>16046</v>
      </c>
      <c r="G11535" t="s">
        <v>409</v>
      </c>
      <c r="H11535" t="s">
        <v>135</v>
      </c>
      <c r="I11535" t="s">
        <v>136</v>
      </c>
      <c r="J11535" t="s">
        <v>137</v>
      </c>
      <c r="K11535" t="s">
        <v>138</v>
      </c>
      <c r="L11535" t="s">
        <v>31061</v>
      </c>
      <c r="M11535" t="s">
        <v>30324</v>
      </c>
      <c r="N11535">
        <v>0.32388888799999999</v>
      </c>
      <c r="O11535">
        <v>0</v>
      </c>
      <c r="P11535">
        <v>22</v>
      </c>
      <c r="Q11535">
        <v>0</v>
      </c>
      <c r="R11535">
        <v>19</v>
      </c>
      <c r="S11535">
        <v>0</v>
      </c>
      <c r="T11535">
        <v>10</v>
      </c>
      <c r="U11535">
        <v>0</v>
      </c>
      <c r="V11535">
        <v>0</v>
      </c>
      <c r="W11535">
        <v>0</v>
      </c>
      <c r="X11535">
        <v>2.2816783136973653</v>
      </c>
      <c r="Y11535">
        <v>0</v>
      </c>
      <c r="Z11535">
        <v>2.18703861183368</v>
      </c>
      <c r="AA11535">
        <v>0</v>
      </c>
      <c r="AB11535">
        <v>1.21211527241244</v>
      </c>
      <c r="AC11535">
        <v>0</v>
      </c>
      <c r="AD11535">
        <v>0</v>
      </c>
      <c r="AE11535">
        <v>5.6808321979434853</v>
      </c>
    </row>
    <row r="11536" spans="1:31" x14ac:dyDescent="0.3">
      <c r="A11536">
        <v>2709802</v>
      </c>
      <c r="B11536">
        <v>1</v>
      </c>
      <c r="C11536" t="s">
        <v>81</v>
      </c>
      <c r="D11536" t="s">
        <v>122</v>
      </c>
      <c r="E11536" t="s">
        <v>213</v>
      </c>
      <c r="F11536" t="s">
        <v>11048</v>
      </c>
      <c r="G11536" t="s">
        <v>152</v>
      </c>
      <c r="H11536" t="s">
        <v>153</v>
      </c>
      <c r="I11536" t="s">
        <v>136</v>
      </c>
      <c r="J11536" t="s">
        <v>137</v>
      </c>
      <c r="K11536" t="s">
        <v>138</v>
      </c>
      <c r="L11536" t="s">
        <v>31062</v>
      </c>
      <c r="M11536" t="s">
        <v>31063</v>
      </c>
      <c r="N11536">
        <v>0.198333333</v>
      </c>
      <c r="O11536">
        <v>5</v>
      </c>
      <c r="P11536">
        <v>215</v>
      </c>
      <c r="Q11536">
        <v>11</v>
      </c>
      <c r="R11536">
        <v>3</v>
      </c>
      <c r="S11536">
        <v>2</v>
      </c>
      <c r="T11536">
        <v>21</v>
      </c>
      <c r="U11536">
        <v>0</v>
      </c>
      <c r="V11536">
        <v>0</v>
      </c>
      <c r="W11536">
        <v>0.26042881655000005</v>
      </c>
      <c r="X11536">
        <v>5.6605449799637535</v>
      </c>
      <c r="Y11536">
        <v>0.37228101146078507</v>
      </c>
      <c r="Z11536">
        <v>9.4087724850000012E-3</v>
      </c>
      <c r="AA11536">
        <v>13.811396141549999</v>
      </c>
      <c r="AB11536">
        <v>0.92112176750454</v>
      </c>
      <c r="AC11536">
        <v>0</v>
      </c>
      <c r="AD11536">
        <v>0</v>
      </c>
      <c r="AE11536">
        <v>21.035181489514077</v>
      </c>
    </row>
    <row r="11537" spans="1:31" x14ac:dyDescent="0.3">
      <c r="A11537">
        <v>2708769</v>
      </c>
      <c r="B11537">
        <v>1</v>
      </c>
      <c r="C11537" t="s">
        <v>81</v>
      </c>
      <c r="D11537" t="s">
        <v>116</v>
      </c>
      <c r="E11537" t="s">
        <v>150</v>
      </c>
      <c r="F11537" t="s">
        <v>3563</v>
      </c>
      <c r="G11537" t="s">
        <v>2209</v>
      </c>
      <c r="H11537" t="s">
        <v>153</v>
      </c>
      <c r="I11537" t="s">
        <v>136</v>
      </c>
      <c r="J11537" t="s">
        <v>137</v>
      </c>
      <c r="K11537" t="s">
        <v>138</v>
      </c>
      <c r="L11537" t="s">
        <v>31064</v>
      </c>
      <c r="M11537" t="s">
        <v>31065</v>
      </c>
      <c r="N11537">
        <v>2.804444444</v>
      </c>
      <c r="O11537">
        <v>22</v>
      </c>
      <c r="P11537">
        <v>4534</v>
      </c>
      <c r="Q11537">
        <v>557</v>
      </c>
      <c r="R11537">
        <v>517</v>
      </c>
      <c r="S11537">
        <v>49</v>
      </c>
      <c r="T11537">
        <v>504</v>
      </c>
      <c r="U11537">
        <v>7</v>
      </c>
      <c r="V11537">
        <v>0</v>
      </c>
      <c r="W11537">
        <v>13.25309181991201</v>
      </c>
      <c r="X11537">
        <v>1326.9109824848767</v>
      </c>
      <c r="Y11537">
        <v>571.5406144029555</v>
      </c>
      <c r="Z11537">
        <v>203.21598692083728</v>
      </c>
      <c r="AA11537">
        <v>804.2388653562482</v>
      </c>
      <c r="AB11537">
        <v>235.04682211279641</v>
      </c>
      <c r="AC11537">
        <v>143.37326449058935</v>
      </c>
      <c r="AD11537">
        <v>0</v>
      </c>
      <c r="AE11537">
        <v>3297.5796275882153</v>
      </c>
    </row>
    <row r="11538" spans="1:31" x14ac:dyDescent="0.3">
      <c r="A11538">
        <v>2709765</v>
      </c>
      <c r="B11538">
        <v>1</v>
      </c>
      <c r="C11538" t="s">
        <v>80</v>
      </c>
      <c r="D11538" t="s">
        <v>93</v>
      </c>
      <c r="E11538" t="s">
        <v>150</v>
      </c>
      <c r="F11538" t="s">
        <v>29066</v>
      </c>
      <c r="G11538" t="s">
        <v>152</v>
      </c>
      <c r="H11538" t="s">
        <v>153</v>
      </c>
      <c r="I11538" t="s">
        <v>136</v>
      </c>
      <c r="J11538" t="s">
        <v>137</v>
      </c>
      <c r="K11538" t="s">
        <v>138</v>
      </c>
      <c r="L11538" t="s">
        <v>31066</v>
      </c>
      <c r="M11538" t="s">
        <v>31067</v>
      </c>
      <c r="N11538">
        <v>0.25444444399999999</v>
      </c>
      <c r="O11538">
        <v>0</v>
      </c>
      <c r="P11538">
        <v>586</v>
      </c>
      <c r="Q11538">
        <v>2</v>
      </c>
      <c r="R11538">
        <v>130</v>
      </c>
      <c r="S11538">
        <v>7</v>
      </c>
      <c r="T11538">
        <v>112</v>
      </c>
      <c r="U11538">
        <v>0</v>
      </c>
      <c r="V11538">
        <v>0</v>
      </c>
      <c r="W11538">
        <v>0</v>
      </c>
      <c r="X11538">
        <v>23.764313893984106</v>
      </c>
      <c r="Y11538">
        <v>3.0290253765164099</v>
      </c>
      <c r="Z11538">
        <v>17.518518847206082</v>
      </c>
      <c r="AA11538">
        <v>5.0534113681499919</v>
      </c>
      <c r="AB11538">
        <v>16.230657931936562</v>
      </c>
      <c r="AC11538">
        <v>0</v>
      </c>
      <c r="AD11538">
        <v>0</v>
      </c>
      <c r="AE11538">
        <v>65.595927417793149</v>
      </c>
    </row>
    <row r="11539" spans="1:31" x14ac:dyDescent="0.3">
      <c r="A11539">
        <v>2709622</v>
      </c>
      <c r="B11539">
        <v>1</v>
      </c>
      <c r="C11539" t="s">
        <v>81</v>
      </c>
      <c r="D11539" t="s">
        <v>127</v>
      </c>
      <c r="E11539" t="s">
        <v>132</v>
      </c>
      <c r="F11539" t="s">
        <v>8467</v>
      </c>
      <c r="G11539" t="s">
        <v>134</v>
      </c>
      <c r="H11539" t="s">
        <v>135</v>
      </c>
      <c r="I11539" t="s">
        <v>136</v>
      </c>
      <c r="J11539" t="s">
        <v>137</v>
      </c>
      <c r="K11539" t="s">
        <v>138</v>
      </c>
      <c r="L11539" t="s">
        <v>31068</v>
      </c>
      <c r="M11539" t="s">
        <v>31069</v>
      </c>
      <c r="N11539">
        <v>1.5249999999999999</v>
      </c>
      <c r="O11539">
        <v>0</v>
      </c>
      <c r="P11539">
        <v>67</v>
      </c>
      <c r="Q11539">
        <v>0</v>
      </c>
      <c r="R11539">
        <v>15</v>
      </c>
      <c r="S11539">
        <v>0</v>
      </c>
      <c r="T11539">
        <v>1</v>
      </c>
      <c r="U11539">
        <v>0</v>
      </c>
      <c r="V11539">
        <v>0</v>
      </c>
      <c r="W11539">
        <v>0</v>
      </c>
      <c r="X11539">
        <v>14.886474138618139</v>
      </c>
      <c r="Y11539">
        <v>0</v>
      </c>
      <c r="Z11539">
        <v>12.054799160405624</v>
      </c>
      <c r="AA11539">
        <v>0</v>
      </c>
      <c r="AB11539">
        <v>1.5764731180000003E-4</v>
      </c>
      <c r="AC11539">
        <v>0</v>
      </c>
      <c r="AD11539">
        <v>0</v>
      </c>
      <c r="AE11539">
        <v>26.941430946335561</v>
      </c>
    </row>
    <row r="11540" spans="1:31" x14ac:dyDescent="0.3">
      <c r="A11540">
        <v>2709018</v>
      </c>
      <c r="B11540">
        <v>1</v>
      </c>
      <c r="C11540" t="s">
        <v>80</v>
      </c>
      <c r="D11540" t="s">
        <v>83</v>
      </c>
      <c r="E11540" t="s">
        <v>161</v>
      </c>
      <c r="F11540" t="s">
        <v>31070</v>
      </c>
      <c r="G11540" t="s">
        <v>163</v>
      </c>
      <c r="H11540" t="s">
        <v>135</v>
      </c>
      <c r="I11540" t="s">
        <v>136</v>
      </c>
      <c r="J11540" t="s">
        <v>137</v>
      </c>
      <c r="K11540" t="s">
        <v>138</v>
      </c>
      <c r="L11540" t="s">
        <v>31071</v>
      </c>
      <c r="M11540" t="s">
        <v>31072</v>
      </c>
      <c r="N11540">
        <v>7.0280555549999999</v>
      </c>
      <c r="O11540">
        <v>0</v>
      </c>
      <c r="P11540">
        <v>15</v>
      </c>
      <c r="Q11540">
        <v>0</v>
      </c>
      <c r="R11540">
        <v>2</v>
      </c>
      <c r="S11540">
        <v>0</v>
      </c>
      <c r="T11540">
        <v>0</v>
      </c>
      <c r="U11540">
        <v>0</v>
      </c>
      <c r="V11540">
        <v>0</v>
      </c>
      <c r="W11540">
        <v>0</v>
      </c>
      <c r="X11540">
        <v>17.768613532004004</v>
      </c>
      <c r="Y11540">
        <v>0</v>
      </c>
      <c r="Z11540">
        <v>2.825959828635674</v>
      </c>
      <c r="AA11540">
        <v>0</v>
      </c>
      <c r="AB11540">
        <v>0</v>
      </c>
      <c r="AC11540">
        <v>0</v>
      </c>
      <c r="AD11540">
        <v>0</v>
      </c>
      <c r="AE11540">
        <v>20.594573360639679</v>
      </c>
    </row>
    <row r="11541" spans="1:31" x14ac:dyDescent="0.3">
      <c r="A11541">
        <v>2708826</v>
      </c>
      <c r="B11541">
        <v>1</v>
      </c>
      <c r="C11541" t="s">
        <v>80</v>
      </c>
      <c r="D11541" t="s">
        <v>105</v>
      </c>
      <c r="E11541" t="s">
        <v>173</v>
      </c>
      <c r="F11541" t="s">
        <v>31073</v>
      </c>
      <c r="G11541" t="s">
        <v>1613</v>
      </c>
      <c r="H11541" t="s">
        <v>5535</v>
      </c>
      <c r="I11541" t="s">
        <v>136</v>
      </c>
      <c r="J11541" t="s">
        <v>137</v>
      </c>
      <c r="K11541" t="s">
        <v>210</v>
      </c>
      <c r="L11541" t="s">
        <v>31074</v>
      </c>
      <c r="M11541" t="s">
        <v>31075</v>
      </c>
      <c r="N11541">
        <v>0.15777777700000001</v>
      </c>
      <c r="O11541">
        <v>0</v>
      </c>
      <c r="P11541">
        <v>3830</v>
      </c>
      <c r="Q11541">
        <v>0</v>
      </c>
      <c r="R11541">
        <v>0</v>
      </c>
      <c r="S11541">
        <v>1</v>
      </c>
      <c r="T11541">
        <v>286</v>
      </c>
      <c r="U11541">
        <v>0</v>
      </c>
      <c r="V11541">
        <v>1</v>
      </c>
      <c r="W11541">
        <v>0</v>
      </c>
      <c r="X11541">
        <v>118.23834494169267</v>
      </c>
      <c r="Y11541">
        <v>0</v>
      </c>
      <c r="Z11541">
        <v>0</v>
      </c>
      <c r="AA11541">
        <v>1.6398735947456002</v>
      </c>
      <c r="AB11541">
        <v>31.330740576897615</v>
      </c>
      <c r="AC11541">
        <v>0</v>
      </c>
      <c r="AD11541">
        <v>0.19409725610124001</v>
      </c>
      <c r="AE11541">
        <v>151.40305636943711</v>
      </c>
    </row>
    <row r="11542" spans="1:31" x14ac:dyDescent="0.3">
      <c r="A11542">
        <v>2709224</v>
      </c>
      <c r="B11542">
        <v>1</v>
      </c>
      <c r="C11542" t="s">
        <v>81</v>
      </c>
      <c r="D11542" t="s">
        <v>120</v>
      </c>
      <c r="E11542" t="s">
        <v>132</v>
      </c>
      <c r="F11542" t="s">
        <v>31076</v>
      </c>
      <c r="G11542" t="s">
        <v>134</v>
      </c>
      <c r="H11542" t="s">
        <v>135</v>
      </c>
      <c r="I11542" t="s">
        <v>136</v>
      </c>
      <c r="J11542" t="s">
        <v>137</v>
      </c>
      <c r="K11542" t="s">
        <v>138</v>
      </c>
      <c r="L11542" t="s">
        <v>31077</v>
      </c>
      <c r="M11542" t="s">
        <v>31078</v>
      </c>
      <c r="N11542">
        <v>0.35</v>
      </c>
      <c r="O11542">
        <v>0</v>
      </c>
      <c r="P11542">
        <v>293</v>
      </c>
      <c r="Q11542">
        <v>0</v>
      </c>
      <c r="R11542">
        <v>1</v>
      </c>
      <c r="S11542">
        <v>0</v>
      </c>
      <c r="T11542">
        <v>37</v>
      </c>
      <c r="U11542">
        <v>0</v>
      </c>
      <c r="V11542">
        <v>0</v>
      </c>
      <c r="W11542">
        <v>0</v>
      </c>
      <c r="X11542">
        <v>12.325716593988004</v>
      </c>
      <c r="Y11542">
        <v>0</v>
      </c>
      <c r="Z11542">
        <v>0.2207527086303</v>
      </c>
      <c r="AA11542">
        <v>0</v>
      </c>
      <c r="AB11542">
        <v>2.5075669483000502</v>
      </c>
      <c r="AC11542">
        <v>0</v>
      </c>
      <c r="AD11542">
        <v>0</v>
      </c>
      <c r="AE11542">
        <v>15.054036250918355</v>
      </c>
    </row>
    <row r="11543" spans="1:31" x14ac:dyDescent="0.3">
      <c r="A11543">
        <v>2709367</v>
      </c>
      <c r="B11543">
        <v>1</v>
      </c>
      <c r="C11543" t="s">
        <v>81</v>
      </c>
      <c r="D11543" t="s">
        <v>116</v>
      </c>
      <c r="E11543" t="s">
        <v>145</v>
      </c>
      <c r="F11543" t="s">
        <v>31079</v>
      </c>
      <c r="G11543" t="s">
        <v>230</v>
      </c>
      <c r="H11543" t="s">
        <v>135</v>
      </c>
      <c r="I11543" t="s">
        <v>136</v>
      </c>
      <c r="J11543" t="s">
        <v>137</v>
      </c>
      <c r="K11543" t="s">
        <v>138</v>
      </c>
      <c r="L11543" t="s">
        <v>31080</v>
      </c>
      <c r="M11543" t="s">
        <v>31081</v>
      </c>
      <c r="N11543">
        <v>2.9922222220000001</v>
      </c>
      <c r="O11543">
        <v>0</v>
      </c>
      <c r="P11543">
        <v>3</v>
      </c>
      <c r="Q11543">
        <v>0</v>
      </c>
      <c r="R11543">
        <v>0</v>
      </c>
      <c r="S11543">
        <v>0</v>
      </c>
      <c r="T11543">
        <v>3</v>
      </c>
      <c r="U11543">
        <v>0</v>
      </c>
      <c r="V11543">
        <v>0</v>
      </c>
      <c r="W11543">
        <v>0</v>
      </c>
      <c r="X11543">
        <v>1.2160373913436233</v>
      </c>
      <c r="Y11543">
        <v>0</v>
      </c>
      <c r="Z11543">
        <v>0</v>
      </c>
      <c r="AA11543">
        <v>0</v>
      </c>
      <c r="AB11543">
        <v>2.054004365333407</v>
      </c>
      <c r="AC11543">
        <v>0</v>
      </c>
      <c r="AD11543">
        <v>0</v>
      </c>
      <c r="AE11543">
        <v>3.2700417566770303</v>
      </c>
    </row>
    <row r="11544" spans="1:31" x14ac:dyDescent="0.3">
      <c r="A11544">
        <v>2708975</v>
      </c>
      <c r="B11544">
        <v>1</v>
      </c>
      <c r="C11544" t="s">
        <v>80</v>
      </c>
      <c r="D11544" t="s">
        <v>97</v>
      </c>
      <c r="E11544" t="s">
        <v>150</v>
      </c>
      <c r="F11544" t="s">
        <v>31082</v>
      </c>
      <c r="G11544" t="s">
        <v>300</v>
      </c>
      <c r="H11544" t="s">
        <v>153</v>
      </c>
      <c r="I11544" t="s">
        <v>136</v>
      </c>
      <c r="J11544" t="s">
        <v>137</v>
      </c>
      <c r="K11544" t="s">
        <v>210</v>
      </c>
      <c r="L11544" t="s">
        <v>31083</v>
      </c>
      <c r="M11544" t="s">
        <v>31084</v>
      </c>
      <c r="N11544">
        <v>3.1855555550000001</v>
      </c>
      <c r="O11544">
        <v>4</v>
      </c>
      <c r="P11544">
        <v>2993</v>
      </c>
      <c r="Q11544">
        <v>0</v>
      </c>
      <c r="R11544">
        <v>92</v>
      </c>
      <c r="S11544">
        <v>6</v>
      </c>
      <c r="T11544">
        <v>601</v>
      </c>
      <c r="U11544">
        <v>0</v>
      </c>
      <c r="V11544">
        <v>0</v>
      </c>
      <c r="W11544">
        <v>71.916038759645957</v>
      </c>
      <c r="X11544">
        <v>3051.2977088751181</v>
      </c>
      <c r="Y11544">
        <v>0</v>
      </c>
      <c r="Z11544">
        <v>71.704890313378826</v>
      </c>
      <c r="AA11544">
        <v>141.94139899790414</v>
      </c>
      <c r="AB11544">
        <v>1489.7665081364851</v>
      </c>
      <c r="AC11544">
        <v>0</v>
      </c>
      <c r="AD11544">
        <v>0</v>
      </c>
      <c r="AE11544">
        <v>4826.6265450825322</v>
      </c>
    </row>
    <row r="11545" spans="1:31" x14ac:dyDescent="0.3">
      <c r="A11545">
        <v>2709665</v>
      </c>
      <c r="B11545">
        <v>1</v>
      </c>
      <c r="C11545" t="s">
        <v>81</v>
      </c>
      <c r="D11545" t="s">
        <v>123</v>
      </c>
      <c r="E11545" t="s">
        <v>213</v>
      </c>
      <c r="F11545" t="s">
        <v>5213</v>
      </c>
      <c r="G11545" t="s">
        <v>152</v>
      </c>
      <c r="H11545" t="s">
        <v>153</v>
      </c>
      <c r="I11545" t="s">
        <v>136</v>
      </c>
      <c r="J11545" t="s">
        <v>137</v>
      </c>
      <c r="K11545" t="s">
        <v>138</v>
      </c>
      <c r="L11545" t="s">
        <v>31085</v>
      </c>
      <c r="M11545" t="s">
        <v>31086</v>
      </c>
      <c r="N11545">
        <v>1.3663888879999999</v>
      </c>
      <c r="O11545">
        <v>3</v>
      </c>
      <c r="P11545">
        <v>216</v>
      </c>
      <c r="Q11545">
        <v>25</v>
      </c>
      <c r="R11545">
        <v>53</v>
      </c>
      <c r="S11545">
        <v>0</v>
      </c>
      <c r="T11545">
        <v>17</v>
      </c>
      <c r="U11545">
        <v>1</v>
      </c>
      <c r="V11545">
        <v>0</v>
      </c>
      <c r="W11545">
        <v>12.517435492685436</v>
      </c>
      <c r="X11545">
        <v>74.332653328569549</v>
      </c>
      <c r="Y11545">
        <v>19.395168713149989</v>
      </c>
      <c r="Z11545">
        <v>14.367503293994242</v>
      </c>
      <c r="AA11545">
        <v>0</v>
      </c>
      <c r="AB11545">
        <v>6.898931433539123</v>
      </c>
      <c r="AC11545">
        <v>36.095071832429568</v>
      </c>
      <c r="AD11545">
        <v>0</v>
      </c>
      <c r="AE11545">
        <v>163.60676409436792</v>
      </c>
    </row>
    <row r="11546" spans="1:31" x14ac:dyDescent="0.3">
      <c r="A11546">
        <v>2708978</v>
      </c>
      <c r="B11546">
        <v>1</v>
      </c>
      <c r="C11546" t="s">
        <v>81</v>
      </c>
      <c r="D11546" t="s">
        <v>128</v>
      </c>
      <c r="E11546" t="s">
        <v>150</v>
      </c>
      <c r="F11546" t="s">
        <v>5201</v>
      </c>
      <c r="G11546" t="s">
        <v>152</v>
      </c>
      <c r="H11546" t="s">
        <v>153</v>
      </c>
      <c r="I11546" t="s">
        <v>136</v>
      </c>
      <c r="J11546" t="s">
        <v>137</v>
      </c>
      <c r="K11546" t="s">
        <v>138</v>
      </c>
      <c r="L11546" t="s">
        <v>31087</v>
      </c>
      <c r="M11546" t="s">
        <v>31088</v>
      </c>
      <c r="N11546">
        <v>1.683611111</v>
      </c>
      <c r="O11546">
        <v>0</v>
      </c>
      <c r="P11546">
        <v>0</v>
      </c>
      <c r="Q11546">
        <v>0</v>
      </c>
      <c r="R11546">
        <v>0</v>
      </c>
      <c r="S11546">
        <v>10</v>
      </c>
      <c r="T11546">
        <v>0</v>
      </c>
      <c r="U11546">
        <v>11</v>
      </c>
      <c r="V11546">
        <v>0</v>
      </c>
      <c r="W11546">
        <v>0</v>
      </c>
      <c r="X11546">
        <v>0</v>
      </c>
      <c r="Y11546">
        <v>0</v>
      </c>
      <c r="Z11546">
        <v>0</v>
      </c>
      <c r="AA11546">
        <v>84.11170770845014</v>
      </c>
      <c r="AB11546">
        <v>0</v>
      </c>
      <c r="AC11546">
        <v>1378.8394689096028</v>
      </c>
      <c r="AD11546">
        <v>0</v>
      </c>
      <c r="AE11546">
        <v>1462.9511766180531</v>
      </c>
    </row>
    <row r="11547" spans="1:31" x14ac:dyDescent="0.3">
      <c r="A11547">
        <v>2708838</v>
      </c>
      <c r="B11547">
        <v>1</v>
      </c>
      <c r="C11547" t="s">
        <v>80</v>
      </c>
      <c r="D11547" t="s">
        <v>84</v>
      </c>
      <c r="E11547" t="s">
        <v>145</v>
      </c>
      <c r="F11547" t="s">
        <v>31089</v>
      </c>
      <c r="G11547" t="s">
        <v>147</v>
      </c>
      <c r="H11547" t="s">
        <v>135</v>
      </c>
      <c r="I11547" t="s">
        <v>136</v>
      </c>
      <c r="J11547" t="s">
        <v>137</v>
      </c>
      <c r="K11547" t="s">
        <v>138</v>
      </c>
      <c r="L11547" t="s">
        <v>31090</v>
      </c>
      <c r="M11547" t="s">
        <v>31091</v>
      </c>
      <c r="N11547">
        <v>3.810277777</v>
      </c>
      <c r="O11547">
        <v>0</v>
      </c>
      <c r="P11547">
        <v>3</v>
      </c>
      <c r="Q11547">
        <v>0</v>
      </c>
      <c r="R11547">
        <v>0</v>
      </c>
      <c r="S11547">
        <v>0</v>
      </c>
      <c r="T11547">
        <v>1</v>
      </c>
      <c r="U11547">
        <v>0</v>
      </c>
      <c r="V11547">
        <v>0</v>
      </c>
      <c r="W11547">
        <v>0</v>
      </c>
      <c r="X11547">
        <v>1.3132038881712451</v>
      </c>
      <c r="Y11547">
        <v>0</v>
      </c>
      <c r="Z11547">
        <v>0</v>
      </c>
      <c r="AA11547">
        <v>0</v>
      </c>
      <c r="AB11547">
        <v>0.23983193532475</v>
      </c>
      <c r="AC11547">
        <v>0</v>
      </c>
      <c r="AD11547">
        <v>0</v>
      </c>
      <c r="AE11547">
        <v>1.5530358234959951</v>
      </c>
    </row>
    <row r="11548" spans="1:31" x14ac:dyDescent="0.3">
      <c r="A11548">
        <v>2709502</v>
      </c>
      <c r="B11548">
        <v>1</v>
      </c>
      <c r="C11548" t="s">
        <v>80</v>
      </c>
      <c r="D11548" t="s">
        <v>107</v>
      </c>
      <c r="E11548" t="s">
        <v>145</v>
      </c>
      <c r="F11548" t="s">
        <v>31092</v>
      </c>
      <c r="G11548" t="s">
        <v>147</v>
      </c>
      <c r="H11548" t="s">
        <v>135</v>
      </c>
      <c r="I11548" t="s">
        <v>136</v>
      </c>
      <c r="J11548" t="s">
        <v>137</v>
      </c>
      <c r="K11548" t="s">
        <v>138</v>
      </c>
      <c r="L11548" t="s">
        <v>31093</v>
      </c>
      <c r="M11548" t="s">
        <v>31094</v>
      </c>
      <c r="N11548">
        <v>3.7625000000000002</v>
      </c>
      <c r="O11548">
        <v>0</v>
      </c>
      <c r="P11548">
        <v>0</v>
      </c>
      <c r="Q11548">
        <v>0</v>
      </c>
      <c r="R11548">
        <v>1</v>
      </c>
      <c r="S11548">
        <v>0</v>
      </c>
      <c r="T11548">
        <v>0</v>
      </c>
      <c r="U11548">
        <v>0</v>
      </c>
      <c r="V11548">
        <v>0</v>
      </c>
      <c r="W11548">
        <v>0</v>
      </c>
      <c r="X11548">
        <v>0</v>
      </c>
      <c r="Y11548">
        <v>0</v>
      </c>
      <c r="Z11548">
        <v>1.5266415277137899</v>
      </c>
      <c r="AA11548">
        <v>0</v>
      </c>
      <c r="AB11548">
        <v>0</v>
      </c>
      <c r="AC11548">
        <v>0</v>
      </c>
      <c r="AD11548">
        <v>0</v>
      </c>
      <c r="AE11548">
        <v>1.5266415277137899</v>
      </c>
    </row>
    <row r="11549" spans="1:31" x14ac:dyDescent="0.3">
      <c r="A11549">
        <v>2709379</v>
      </c>
      <c r="B11549">
        <v>1</v>
      </c>
      <c r="C11549" t="s">
        <v>80</v>
      </c>
      <c r="D11549" t="s">
        <v>100</v>
      </c>
      <c r="E11549" t="s">
        <v>161</v>
      </c>
      <c r="F11549" t="s">
        <v>31095</v>
      </c>
      <c r="G11549" t="s">
        <v>1347</v>
      </c>
      <c r="H11549" t="s">
        <v>135</v>
      </c>
      <c r="I11549" t="s">
        <v>136</v>
      </c>
      <c r="J11549" t="s">
        <v>137</v>
      </c>
      <c r="K11549" t="s">
        <v>138</v>
      </c>
      <c r="L11549" t="s">
        <v>31096</v>
      </c>
      <c r="M11549" t="s">
        <v>31097</v>
      </c>
      <c r="N11549">
        <v>6.5247222220000003</v>
      </c>
      <c r="O11549">
        <v>0</v>
      </c>
      <c r="P11549">
        <v>51</v>
      </c>
      <c r="Q11549">
        <v>0</v>
      </c>
      <c r="R11549">
        <v>1</v>
      </c>
      <c r="S11549">
        <v>0</v>
      </c>
      <c r="T11549">
        <v>1</v>
      </c>
      <c r="U11549">
        <v>0</v>
      </c>
      <c r="V11549">
        <v>0</v>
      </c>
      <c r="W11549">
        <v>0</v>
      </c>
      <c r="X11549">
        <v>64.426229002162614</v>
      </c>
      <c r="Y11549">
        <v>0</v>
      </c>
      <c r="Z11549">
        <v>0</v>
      </c>
      <c r="AA11549">
        <v>0</v>
      </c>
      <c r="AB11549">
        <v>1.2106886686235492</v>
      </c>
      <c r="AC11549">
        <v>0</v>
      </c>
      <c r="AD11549">
        <v>0</v>
      </c>
      <c r="AE11549">
        <v>65.636917670786161</v>
      </c>
    </row>
    <row r="11550" spans="1:31" x14ac:dyDescent="0.3">
      <c r="A11550">
        <v>2709356</v>
      </c>
      <c r="B11550">
        <v>1</v>
      </c>
      <c r="C11550" t="s">
        <v>80</v>
      </c>
      <c r="D11550" t="s">
        <v>94</v>
      </c>
      <c r="E11550" t="s">
        <v>156</v>
      </c>
      <c r="F11550" t="s">
        <v>31098</v>
      </c>
      <c r="G11550" t="s">
        <v>185</v>
      </c>
      <c r="H11550" t="s">
        <v>153</v>
      </c>
      <c r="I11550" t="s">
        <v>136</v>
      </c>
      <c r="J11550" t="s">
        <v>137</v>
      </c>
      <c r="K11550" t="s">
        <v>138</v>
      </c>
      <c r="L11550" t="s">
        <v>31099</v>
      </c>
      <c r="M11550" t="s">
        <v>31100</v>
      </c>
      <c r="N11550">
        <v>1.6725000000000001</v>
      </c>
      <c r="O11550">
        <v>0</v>
      </c>
      <c r="P11550">
        <v>51</v>
      </c>
      <c r="Q11550">
        <v>0</v>
      </c>
      <c r="R11550">
        <v>0</v>
      </c>
      <c r="S11550">
        <v>0</v>
      </c>
      <c r="T11550">
        <v>35</v>
      </c>
      <c r="U11550">
        <v>0</v>
      </c>
      <c r="V11550">
        <v>0</v>
      </c>
      <c r="W11550">
        <v>0</v>
      </c>
      <c r="X11550">
        <v>13.818481250451473</v>
      </c>
      <c r="Y11550">
        <v>0</v>
      </c>
      <c r="Z11550">
        <v>0</v>
      </c>
      <c r="AA11550">
        <v>0</v>
      </c>
      <c r="AB11550">
        <v>26.284070353702134</v>
      </c>
      <c r="AC11550">
        <v>0</v>
      </c>
      <c r="AD11550">
        <v>0</v>
      </c>
      <c r="AE11550">
        <v>40.102551604153604</v>
      </c>
    </row>
    <row r="11551" spans="1:31" x14ac:dyDescent="0.3">
      <c r="A11551">
        <v>2709233</v>
      </c>
      <c r="B11551">
        <v>1</v>
      </c>
      <c r="C11551" t="s">
        <v>81</v>
      </c>
      <c r="D11551" t="s">
        <v>123</v>
      </c>
      <c r="E11551" t="s">
        <v>145</v>
      </c>
      <c r="F11551" t="s">
        <v>31101</v>
      </c>
      <c r="G11551" t="s">
        <v>230</v>
      </c>
      <c r="H11551" t="s">
        <v>135</v>
      </c>
      <c r="I11551" t="s">
        <v>136</v>
      </c>
      <c r="J11551" t="s">
        <v>137</v>
      </c>
      <c r="K11551" t="s">
        <v>138</v>
      </c>
      <c r="L11551" t="s">
        <v>31102</v>
      </c>
      <c r="M11551" t="s">
        <v>31103</v>
      </c>
      <c r="N11551">
        <v>2.3816666660000001</v>
      </c>
      <c r="O11551">
        <v>0</v>
      </c>
      <c r="P11551">
        <v>1</v>
      </c>
      <c r="Q11551">
        <v>0</v>
      </c>
      <c r="R11551">
        <v>0</v>
      </c>
      <c r="S11551">
        <v>0</v>
      </c>
      <c r="T11551">
        <v>0</v>
      </c>
      <c r="U11551">
        <v>0</v>
      </c>
      <c r="V11551">
        <v>0</v>
      </c>
      <c r="W11551">
        <v>0</v>
      </c>
      <c r="X11551">
        <v>0.20842738080979417</v>
      </c>
      <c r="Y11551">
        <v>0</v>
      </c>
      <c r="Z11551">
        <v>0</v>
      </c>
      <c r="AA11551">
        <v>0</v>
      </c>
      <c r="AB11551">
        <v>0</v>
      </c>
      <c r="AC11551">
        <v>0</v>
      </c>
      <c r="AD11551">
        <v>0</v>
      </c>
      <c r="AE11551">
        <v>0.20842738080979417</v>
      </c>
    </row>
    <row r="11552" spans="1:31" x14ac:dyDescent="0.3">
      <c r="A11552">
        <v>2726568</v>
      </c>
      <c r="B11552">
        <v>1</v>
      </c>
      <c r="C11552" t="s">
        <v>80</v>
      </c>
      <c r="D11552" t="s">
        <v>97</v>
      </c>
      <c r="E11552" t="s">
        <v>150</v>
      </c>
      <c r="F11552" t="s">
        <v>9333</v>
      </c>
      <c r="G11552" t="s">
        <v>152</v>
      </c>
      <c r="H11552" t="s">
        <v>153</v>
      </c>
      <c r="I11552" t="s">
        <v>136</v>
      </c>
      <c r="J11552" t="s">
        <v>137</v>
      </c>
      <c r="K11552" t="s">
        <v>138</v>
      </c>
      <c r="L11552" t="s">
        <v>31104</v>
      </c>
      <c r="M11552" t="s">
        <v>31105</v>
      </c>
      <c r="N11552">
        <v>9.807222222</v>
      </c>
      <c r="O11552">
        <v>2</v>
      </c>
      <c r="P11552">
        <v>995</v>
      </c>
      <c r="Q11552">
        <v>1</v>
      </c>
      <c r="R11552">
        <v>32</v>
      </c>
      <c r="S11552">
        <v>5</v>
      </c>
      <c r="T11552">
        <v>71</v>
      </c>
      <c r="U11552">
        <v>0</v>
      </c>
      <c r="V11552">
        <v>0</v>
      </c>
      <c r="W11552">
        <v>169.82895818591004</v>
      </c>
      <c r="X11552">
        <v>989.38028246555984</v>
      </c>
      <c r="Y11552">
        <v>1.0290012877383399</v>
      </c>
      <c r="Z11552">
        <v>18.049106249992828</v>
      </c>
      <c r="AA11552">
        <v>69.329867941466404</v>
      </c>
      <c r="AB11552">
        <v>623.01769195247152</v>
      </c>
      <c r="AC11552">
        <v>0</v>
      </c>
      <c r="AD11552">
        <v>0</v>
      </c>
      <c r="AE11552">
        <v>1870.6349080831387</v>
      </c>
    </row>
    <row r="11553" spans="1:31" x14ac:dyDescent="0.3">
      <c r="A11553">
        <v>2709588</v>
      </c>
      <c r="B11553">
        <v>1</v>
      </c>
      <c r="C11553" t="s">
        <v>80</v>
      </c>
      <c r="D11553" t="s">
        <v>103</v>
      </c>
      <c r="E11553" t="s">
        <v>145</v>
      </c>
      <c r="F11553" t="s">
        <v>31106</v>
      </c>
      <c r="G11553" t="s">
        <v>230</v>
      </c>
      <c r="H11553" t="s">
        <v>135</v>
      </c>
      <c r="I11553" t="s">
        <v>136</v>
      </c>
      <c r="J11553" t="s">
        <v>137</v>
      </c>
      <c r="K11553" t="s">
        <v>138</v>
      </c>
      <c r="L11553" t="s">
        <v>31107</v>
      </c>
      <c r="M11553" t="s">
        <v>31108</v>
      </c>
      <c r="N11553">
        <v>1.5083333329999999</v>
      </c>
      <c r="O11553">
        <v>0</v>
      </c>
      <c r="P11553">
        <v>0</v>
      </c>
      <c r="Q11553">
        <v>0</v>
      </c>
      <c r="R11553">
        <v>0</v>
      </c>
      <c r="S11553">
        <v>0</v>
      </c>
      <c r="T11553">
        <v>1</v>
      </c>
      <c r="U11553">
        <v>0</v>
      </c>
      <c r="V11553">
        <v>0</v>
      </c>
      <c r="W11553">
        <v>0</v>
      </c>
      <c r="X11553">
        <v>0</v>
      </c>
      <c r="Y11553">
        <v>0</v>
      </c>
      <c r="Z11553">
        <v>0</v>
      </c>
      <c r="AA11553">
        <v>0</v>
      </c>
      <c r="AB11553">
        <v>1.1847654089551003</v>
      </c>
      <c r="AC11553">
        <v>0</v>
      </c>
      <c r="AD11553">
        <v>0</v>
      </c>
      <c r="AE11553">
        <v>1.1847654089551003</v>
      </c>
    </row>
    <row r="11554" spans="1:31" x14ac:dyDescent="0.3">
      <c r="A11554">
        <v>2709648</v>
      </c>
      <c r="B11554">
        <v>1</v>
      </c>
      <c r="C11554" t="s">
        <v>80</v>
      </c>
      <c r="D11554" t="s">
        <v>84</v>
      </c>
      <c r="E11554" t="s">
        <v>145</v>
      </c>
      <c r="F11554" t="s">
        <v>31109</v>
      </c>
      <c r="G11554" t="s">
        <v>230</v>
      </c>
      <c r="H11554" t="s">
        <v>135</v>
      </c>
      <c r="I11554" t="s">
        <v>136</v>
      </c>
      <c r="J11554" t="s">
        <v>137</v>
      </c>
      <c r="K11554" t="s">
        <v>138</v>
      </c>
      <c r="L11554" t="s">
        <v>31110</v>
      </c>
      <c r="M11554" t="s">
        <v>31111</v>
      </c>
      <c r="N11554">
        <v>5.2283333330000001</v>
      </c>
      <c r="O11554">
        <v>0</v>
      </c>
      <c r="P11554">
        <v>1</v>
      </c>
      <c r="Q11554">
        <v>0</v>
      </c>
      <c r="R11554">
        <v>0</v>
      </c>
      <c r="S11554">
        <v>0</v>
      </c>
      <c r="T11554">
        <v>0</v>
      </c>
      <c r="U11554">
        <v>0</v>
      </c>
      <c r="V11554">
        <v>0</v>
      </c>
      <c r="W11554">
        <v>0</v>
      </c>
      <c r="X11554">
        <v>1.0970827560999998</v>
      </c>
      <c r="Y11554">
        <v>0</v>
      </c>
      <c r="Z11554">
        <v>0</v>
      </c>
      <c r="AA11554">
        <v>0</v>
      </c>
      <c r="AB11554">
        <v>0</v>
      </c>
      <c r="AC11554">
        <v>0</v>
      </c>
      <c r="AD11554">
        <v>0</v>
      </c>
      <c r="AE11554">
        <v>1.0970827560999998</v>
      </c>
    </row>
    <row r="11555" spans="1:31" x14ac:dyDescent="0.3">
      <c r="A11555">
        <v>2709834</v>
      </c>
      <c r="B11555">
        <v>1</v>
      </c>
      <c r="C11555" t="s">
        <v>81</v>
      </c>
      <c r="D11555" t="s">
        <v>118</v>
      </c>
      <c r="E11555" t="s">
        <v>161</v>
      </c>
      <c r="F11555" t="s">
        <v>31112</v>
      </c>
      <c r="G11555" t="s">
        <v>163</v>
      </c>
      <c r="H11555" t="s">
        <v>135</v>
      </c>
      <c r="I11555" t="s">
        <v>136</v>
      </c>
      <c r="J11555" t="s">
        <v>137</v>
      </c>
      <c r="K11555" t="s">
        <v>138</v>
      </c>
      <c r="L11555" t="s">
        <v>31113</v>
      </c>
      <c r="M11555" t="s">
        <v>31114</v>
      </c>
      <c r="N11555">
        <v>0.82138888799999998</v>
      </c>
      <c r="O11555">
        <v>0</v>
      </c>
      <c r="P11555">
        <v>2</v>
      </c>
      <c r="Q11555">
        <v>0</v>
      </c>
      <c r="R11555">
        <v>0</v>
      </c>
      <c r="S11555">
        <v>0</v>
      </c>
      <c r="T11555">
        <v>1</v>
      </c>
      <c r="U11555">
        <v>0</v>
      </c>
      <c r="V11555">
        <v>0</v>
      </c>
      <c r="W11555">
        <v>0</v>
      </c>
      <c r="X11555">
        <v>0.47830834152302831</v>
      </c>
      <c r="Y11555">
        <v>0</v>
      </c>
      <c r="Z11555">
        <v>0</v>
      </c>
      <c r="AA11555">
        <v>0</v>
      </c>
      <c r="AB11555">
        <v>0</v>
      </c>
      <c r="AC11555">
        <v>0</v>
      </c>
      <c r="AD11555">
        <v>0</v>
      </c>
      <c r="AE11555">
        <v>0.47830834152302831</v>
      </c>
    </row>
    <row r="11556" spans="1:31" x14ac:dyDescent="0.3">
      <c r="A11556">
        <v>2708755</v>
      </c>
      <c r="B11556">
        <v>1</v>
      </c>
      <c r="C11556" t="s">
        <v>80</v>
      </c>
      <c r="D11556" t="s">
        <v>103</v>
      </c>
      <c r="E11556" t="s">
        <v>213</v>
      </c>
      <c r="F11556" t="s">
        <v>8437</v>
      </c>
      <c r="G11556" t="s">
        <v>152</v>
      </c>
      <c r="H11556" t="s">
        <v>153</v>
      </c>
      <c r="I11556" t="s">
        <v>490</v>
      </c>
      <c r="J11556" t="s">
        <v>137</v>
      </c>
      <c r="K11556" t="s">
        <v>138</v>
      </c>
      <c r="L11556" t="s">
        <v>31115</v>
      </c>
      <c r="M11556" t="s">
        <v>31116</v>
      </c>
      <c r="N11556">
        <v>5.5555550000000002E-3</v>
      </c>
      <c r="O11556">
        <v>4</v>
      </c>
      <c r="P11556">
        <v>2085</v>
      </c>
      <c r="Q11556">
        <v>22</v>
      </c>
      <c r="R11556">
        <v>309</v>
      </c>
      <c r="S11556">
        <v>31</v>
      </c>
      <c r="T11556">
        <v>786</v>
      </c>
      <c r="U11556">
        <v>2</v>
      </c>
      <c r="V11556">
        <v>1</v>
      </c>
      <c r="W11556">
        <v>4.1116143735833331E-3</v>
      </c>
      <c r="X11556">
        <v>1.4516094435475302</v>
      </c>
      <c r="Y11556">
        <v>0.16308733355718338</v>
      </c>
      <c r="Z11556">
        <v>0.14366731878906674</v>
      </c>
      <c r="AA11556">
        <v>0.32476546183791671</v>
      </c>
      <c r="AB11556">
        <v>0.79699667568905053</v>
      </c>
      <c r="AC11556">
        <v>7.9514236578433345E-2</v>
      </c>
      <c r="AD11556">
        <v>0</v>
      </c>
      <c r="AE11556">
        <v>2.9637520843727643</v>
      </c>
    </row>
    <row r="11557" spans="1:31" x14ac:dyDescent="0.3">
      <c r="A11557">
        <v>2709734</v>
      </c>
      <c r="B11557">
        <v>1</v>
      </c>
      <c r="C11557" t="s">
        <v>81</v>
      </c>
      <c r="D11557" t="s">
        <v>123</v>
      </c>
      <c r="E11557" t="s">
        <v>161</v>
      </c>
      <c r="F11557" t="s">
        <v>27649</v>
      </c>
      <c r="G11557" t="s">
        <v>163</v>
      </c>
      <c r="H11557" t="s">
        <v>135</v>
      </c>
      <c r="I11557" t="s">
        <v>136</v>
      </c>
      <c r="J11557" t="s">
        <v>137</v>
      </c>
      <c r="K11557" t="s">
        <v>138</v>
      </c>
      <c r="L11557" t="s">
        <v>31117</v>
      </c>
      <c r="M11557" t="s">
        <v>31118</v>
      </c>
      <c r="N11557">
        <v>1.0319444440000001</v>
      </c>
      <c r="O11557">
        <v>0</v>
      </c>
      <c r="P11557">
        <v>6</v>
      </c>
      <c r="Q11557">
        <v>0</v>
      </c>
      <c r="R11557">
        <v>0</v>
      </c>
      <c r="S11557">
        <v>0</v>
      </c>
      <c r="T11557">
        <v>2</v>
      </c>
      <c r="U11557">
        <v>0</v>
      </c>
      <c r="V11557">
        <v>0</v>
      </c>
      <c r="W11557">
        <v>0</v>
      </c>
      <c r="X11557">
        <v>1.2574691231491675</v>
      </c>
      <c r="Y11557">
        <v>0</v>
      </c>
      <c r="Z11557">
        <v>0</v>
      </c>
      <c r="AA11557">
        <v>0</v>
      </c>
      <c r="AB11557">
        <v>1.2041017362058333</v>
      </c>
      <c r="AC11557">
        <v>0</v>
      </c>
      <c r="AD11557">
        <v>0</v>
      </c>
      <c r="AE11557">
        <v>2.4615708593550005</v>
      </c>
    </row>
    <row r="11558" spans="1:31" x14ac:dyDescent="0.3">
      <c r="A11558">
        <v>2709193</v>
      </c>
      <c r="B11558">
        <v>1</v>
      </c>
      <c r="C11558" t="s">
        <v>81</v>
      </c>
      <c r="D11558" t="s">
        <v>120</v>
      </c>
      <c r="E11558" t="s">
        <v>161</v>
      </c>
      <c r="F11558" t="s">
        <v>31119</v>
      </c>
      <c r="G11558" t="s">
        <v>163</v>
      </c>
      <c r="H11558" t="s">
        <v>135</v>
      </c>
      <c r="I11558" t="s">
        <v>136</v>
      </c>
      <c r="J11558" t="s">
        <v>137</v>
      </c>
      <c r="K11558" t="s">
        <v>138</v>
      </c>
      <c r="L11558" t="s">
        <v>31120</v>
      </c>
      <c r="M11558" t="s">
        <v>31121</v>
      </c>
      <c r="N11558">
        <v>8.494722222</v>
      </c>
      <c r="O11558">
        <v>0</v>
      </c>
      <c r="P11558">
        <v>42</v>
      </c>
      <c r="Q11558">
        <v>0</v>
      </c>
      <c r="R11558">
        <v>0</v>
      </c>
      <c r="S11558">
        <v>0</v>
      </c>
      <c r="T11558">
        <v>6</v>
      </c>
      <c r="U11558">
        <v>0</v>
      </c>
      <c r="V11558">
        <v>0</v>
      </c>
      <c r="W11558">
        <v>0</v>
      </c>
      <c r="X11558">
        <v>37.024659833348004</v>
      </c>
      <c r="Y11558">
        <v>0</v>
      </c>
      <c r="Z11558">
        <v>0</v>
      </c>
      <c r="AA11558">
        <v>0</v>
      </c>
      <c r="AB11558">
        <v>10.738715013805253</v>
      </c>
      <c r="AC11558">
        <v>0</v>
      </c>
      <c r="AD11558">
        <v>0</v>
      </c>
      <c r="AE11558">
        <v>47.763374847153258</v>
      </c>
    </row>
    <row r="11559" spans="1:31" x14ac:dyDescent="0.3">
      <c r="A11559">
        <v>2709442</v>
      </c>
      <c r="B11559">
        <v>1</v>
      </c>
      <c r="C11559" t="s">
        <v>81</v>
      </c>
      <c r="D11559" t="s">
        <v>112</v>
      </c>
      <c r="E11559" t="s">
        <v>161</v>
      </c>
      <c r="F11559" t="s">
        <v>10635</v>
      </c>
      <c r="G11559" t="s">
        <v>163</v>
      </c>
      <c r="H11559" t="s">
        <v>135</v>
      </c>
      <c r="I11559" t="s">
        <v>136</v>
      </c>
      <c r="J11559" t="s">
        <v>137</v>
      </c>
      <c r="K11559" t="s">
        <v>138</v>
      </c>
      <c r="L11559" t="s">
        <v>31122</v>
      </c>
      <c r="M11559" t="s">
        <v>31123</v>
      </c>
      <c r="N11559">
        <v>1.4608333330000001</v>
      </c>
      <c r="O11559">
        <v>0</v>
      </c>
      <c r="P11559">
        <v>2</v>
      </c>
      <c r="Q11559">
        <v>0</v>
      </c>
      <c r="R11559">
        <v>3</v>
      </c>
      <c r="S11559">
        <v>0</v>
      </c>
      <c r="T11559">
        <v>6</v>
      </c>
      <c r="U11559">
        <v>0</v>
      </c>
      <c r="V11559">
        <v>0</v>
      </c>
      <c r="W11559">
        <v>0</v>
      </c>
      <c r="X11559">
        <v>0.53357158265499993</v>
      </c>
      <c r="Y11559">
        <v>0</v>
      </c>
      <c r="Z11559">
        <v>0</v>
      </c>
      <c r="AA11559">
        <v>0</v>
      </c>
      <c r="AB11559">
        <v>9.2547063867140036</v>
      </c>
      <c r="AC11559">
        <v>0</v>
      </c>
      <c r="AD11559">
        <v>0</v>
      </c>
      <c r="AE11559">
        <v>9.7882779693690036</v>
      </c>
    </row>
    <row r="11560" spans="1:31" x14ac:dyDescent="0.3">
      <c r="A11560">
        <v>2709688</v>
      </c>
      <c r="B11560">
        <v>1</v>
      </c>
      <c r="C11560" t="s">
        <v>81</v>
      </c>
      <c r="D11560" t="s">
        <v>122</v>
      </c>
      <c r="E11560" t="s">
        <v>156</v>
      </c>
      <c r="F11560" t="s">
        <v>12260</v>
      </c>
      <c r="G11560" t="s">
        <v>152</v>
      </c>
      <c r="H11560" t="s">
        <v>153</v>
      </c>
      <c r="I11560" t="s">
        <v>136</v>
      </c>
      <c r="J11560" t="s">
        <v>137</v>
      </c>
      <c r="K11560" t="s">
        <v>138</v>
      </c>
      <c r="L11560" t="s">
        <v>31124</v>
      </c>
      <c r="M11560" t="s">
        <v>31125</v>
      </c>
      <c r="N11560">
        <v>2.9336111109999998</v>
      </c>
      <c r="O11560">
        <v>0</v>
      </c>
      <c r="P11560">
        <v>0</v>
      </c>
      <c r="Q11560">
        <v>0</v>
      </c>
      <c r="R11560">
        <v>0</v>
      </c>
      <c r="S11560">
        <v>0</v>
      </c>
      <c r="T11560">
        <v>1</v>
      </c>
      <c r="U11560">
        <v>0</v>
      </c>
      <c r="V11560">
        <v>0</v>
      </c>
      <c r="W11560">
        <v>0</v>
      </c>
      <c r="X11560">
        <v>0</v>
      </c>
      <c r="Y11560">
        <v>0</v>
      </c>
      <c r="Z11560">
        <v>0</v>
      </c>
      <c r="AA11560">
        <v>0</v>
      </c>
      <c r="AB11560">
        <v>11.669301386478891</v>
      </c>
      <c r="AC11560">
        <v>0</v>
      </c>
      <c r="AD11560">
        <v>0</v>
      </c>
      <c r="AE11560">
        <v>11.669301386478891</v>
      </c>
    </row>
    <row r="11561" spans="1:31" x14ac:dyDescent="0.3">
      <c r="A11561">
        <v>2709084</v>
      </c>
      <c r="B11561">
        <v>1</v>
      </c>
      <c r="C11561" t="s">
        <v>81</v>
      </c>
      <c r="D11561" t="s">
        <v>112</v>
      </c>
      <c r="E11561" t="s">
        <v>156</v>
      </c>
      <c r="F11561" t="s">
        <v>10194</v>
      </c>
      <c r="G11561" t="s">
        <v>209</v>
      </c>
      <c r="H11561" t="s">
        <v>153</v>
      </c>
      <c r="I11561" t="s">
        <v>136</v>
      </c>
      <c r="J11561" t="s">
        <v>137</v>
      </c>
      <c r="K11561" t="s">
        <v>210</v>
      </c>
      <c r="L11561" t="s">
        <v>31126</v>
      </c>
      <c r="M11561" t="s">
        <v>31127</v>
      </c>
      <c r="N11561">
        <v>7.6055555549999996</v>
      </c>
      <c r="O11561">
        <v>0</v>
      </c>
      <c r="P11561">
        <v>204</v>
      </c>
      <c r="Q11561">
        <v>0</v>
      </c>
      <c r="R11561">
        <v>13</v>
      </c>
      <c r="S11561">
        <v>0</v>
      </c>
      <c r="T11561">
        <v>5</v>
      </c>
      <c r="U11561">
        <v>0</v>
      </c>
      <c r="V11561">
        <v>0</v>
      </c>
      <c r="W11561">
        <v>0</v>
      </c>
      <c r="X11561">
        <v>82.849610768231756</v>
      </c>
      <c r="Y11561">
        <v>0</v>
      </c>
      <c r="Z11561">
        <v>4.0150109581166662</v>
      </c>
      <c r="AA11561">
        <v>0</v>
      </c>
      <c r="AB11561">
        <v>0.50794651617120012</v>
      </c>
      <c r="AC11561">
        <v>0</v>
      </c>
      <c r="AD11561">
        <v>0</v>
      </c>
      <c r="AE11561">
        <v>87.37256824251962</v>
      </c>
    </row>
    <row r="11562" spans="1:31" x14ac:dyDescent="0.3">
      <c r="A11562">
        <v>2709605</v>
      </c>
      <c r="B11562">
        <v>1</v>
      </c>
      <c r="C11562" t="s">
        <v>80</v>
      </c>
      <c r="D11562" t="s">
        <v>107</v>
      </c>
      <c r="E11562" t="s">
        <v>213</v>
      </c>
      <c r="F11562" t="s">
        <v>6384</v>
      </c>
      <c r="G11562" t="s">
        <v>152</v>
      </c>
      <c r="H11562" t="s">
        <v>153</v>
      </c>
      <c r="I11562" t="s">
        <v>136</v>
      </c>
      <c r="J11562" t="s">
        <v>137</v>
      </c>
      <c r="K11562" t="s">
        <v>138</v>
      </c>
      <c r="L11562" t="s">
        <v>31128</v>
      </c>
      <c r="M11562" t="s">
        <v>31129</v>
      </c>
      <c r="N11562">
        <v>0.50555555500000005</v>
      </c>
      <c r="O11562">
        <v>0</v>
      </c>
      <c r="P11562">
        <v>499</v>
      </c>
      <c r="Q11562">
        <v>4</v>
      </c>
      <c r="R11562">
        <v>3</v>
      </c>
      <c r="S11562">
        <v>0</v>
      </c>
      <c r="T11562">
        <v>28</v>
      </c>
      <c r="U11562">
        <v>0</v>
      </c>
      <c r="V11562">
        <v>1</v>
      </c>
      <c r="W11562">
        <v>0</v>
      </c>
      <c r="X11562">
        <v>21.870479753604311</v>
      </c>
      <c r="Y11562">
        <v>0.90994103156319994</v>
      </c>
      <c r="Z11562">
        <v>0.28047267415440003</v>
      </c>
      <c r="AA11562">
        <v>0</v>
      </c>
      <c r="AB11562">
        <v>10.769310065732402</v>
      </c>
      <c r="AC11562">
        <v>0</v>
      </c>
      <c r="AD11562">
        <v>0.1302680328768</v>
      </c>
      <c r="AE11562">
        <v>33.960471557931115</v>
      </c>
    </row>
    <row r="11563" spans="1:31" x14ac:dyDescent="0.3">
      <c r="A11563">
        <v>2709227</v>
      </c>
      <c r="B11563">
        <v>1</v>
      </c>
      <c r="C11563" t="s">
        <v>80</v>
      </c>
      <c r="D11563" t="s">
        <v>93</v>
      </c>
      <c r="E11563" t="s">
        <v>132</v>
      </c>
      <c r="F11563" t="s">
        <v>5472</v>
      </c>
      <c r="G11563" t="s">
        <v>300</v>
      </c>
      <c r="H11563" t="s">
        <v>135</v>
      </c>
      <c r="I11563" t="s">
        <v>136</v>
      </c>
      <c r="J11563" t="s">
        <v>137</v>
      </c>
      <c r="K11563" t="s">
        <v>210</v>
      </c>
      <c r="L11563" t="s">
        <v>31130</v>
      </c>
      <c r="M11563" t="s">
        <v>31131</v>
      </c>
      <c r="N11563">
        <v>0.84361111099999997</v>
      </c>
      <c r="O11563">
        <v>0</v>
      </c>
      <c r="P11563">
        <v>183</v>
      </c>
      <c r="Q11563">
        <v>0</v>
      </c>
      <c r="R11563">
        <v>0</v>
      </c>
      <c r="S11563">
        <v>0</v>
      </c>
      <c r="T11563">
        <v>74</v>
      </c>
      <c r="U11563">
        <v>0</v>
      </c>
      <c r="V11563">
        <v>0</v>
      </c>
      <c r="W11563">
        <v>0</v>
      </c>
      <c r="X11563">
        <v>21.413019126820689</v>
      </c>
      <c r="Y11563">
        <v>0</v>
      </c>
      <c r="Z11563">
        <v>0</v>
      </c>
      <c r="AA11563">
        <v>0</v>
      </c>
      <c r="AB11563">
        <v>24.641753746506041</v>
      </c>
      <c r="AC11563">
        <v>0</v>
      </c>
      <c r="AD11563">
        <v>0</v>
      </c>
      <c r="AE11563">
        <v>46.054772873326726</v>
      </c>
    </row>
    <row r="11564" spans="1:31" x14ac:dyDescent="0.3">
      <c r="A11564">
        <v>2709127</v>
      </c>
      <c r="B11564">
        <v>1</v>
      </c>
      <c r="C11564" t="s">
        <v>81</v>
      </c>
      <c r="D11564" t="s">
        <v>119</v>
      </c>
      <c r="E11564" t="s">
        <v>156</v>
      </c>
      <c r="F11564" t="s">
        <v>31132</v>
      </c>
      <c r="G11564" t="s">
        <v>185</v>
      </c>
      <c r="H11564" t="s">
        <v>153</v>
      </c>
      <c r="I11564" t="s">
        <v>136</v>
      </c>
      <c r="J11564" t="s">
        <v>137</v>
      </c>
      <c r="K11564" t="s">
        <v>138</v>
      </c>
      <c r="L11564" t="s">
        <v>31133</v>
      </c>
      <c r="M11564" t="s">
        <v>31134</v>
      </c>
      <c r="N11564">
        <v>3.8563888880000001</v>
      </c>
      <c r="O11564">
        <v>0</v>
      </c>
      <c r="P11564">
        <v>333</v>
      </c>
      <c r="Q11564">
        <v>0</v>
      </c>
      <c r="R11564">
        <v>18</v>
      </c>
      <c r="S11564">
        <v>0</v>
      </c>
      <c r="T11564">
        <v>16</v>
      </c>
      <c r="U11564">
        <v>0</v>
      </c>
      <c r="V11564">
        <v>0</v>
      </c>
      <c r="W11564">
        <v>0</v>
      </c>
      <c r="X11564">
        <v>162.63628155604411</v>
      </c>
      <c r="Y11564">
        <v>0</v>
      </c>
      <c r="Z11564">
        <v>43.006969660124064</v>
      </c>
      <c r="AA11564">
        <v>0</v>
      </c>
      <c r="AB11564">
        <v>14.859245834193432</v>
      </c>
      <c r="AC11564">
        <v>0</v>
      </c>
      <c r="AD11564">
        <v>0</v>
      </c>
      <c r="AE11564">
        <v>220.50249705036163</v>
      </c>
    </row>
    <row r="11565" spans="1:31" x14ac:dyDescent="0.3">
      <c r="A11565">
        <v>2708735</v>
      </c>
      <c r="B11565">
        <v>1</v>
      </c>
      <c r="C11565" t="s">
        <v>80</v>
      </c>
      <c r="D11565" t="s">
        <v>94</v>
      </c>
      <c r="E11565" t="s">
        <v>150</v>
      </c>
      <c r="F11565" t="s">
        <v>19123</v>
      </c>
      <c r="G11565" t="s">
        <v>152</v>
      </c>
      <c r="H11565" t="s">
        <v>153</v>
      </c>
      <c r="I11565" t="s">
        <v>136</v>
      </c>
      <c r="J11565" t="s">
        <v>137</v>
      </c>
      <c r="K11565" t="s">
        <v>138</v>
      </c>
      <c r="L11565" t="s">
        <v>30710</v>
      </c>
      <c r="M11565" t="s">
        <v>31135</v>
      </c>
      <c r="N11565">
        <v>1.1711111110000001</v>
      </c>
      <c r="O11565">
        <v>0</v>
      </c>
      <c r="P11565">
        <v>0</v>
      </c>
      <c r="Q11565">
        <v>35</v>
      </c>
      <c r="R11565">
        <v>139</v>
      </c>
      <c r="S11565">
        <v>2</v>
      </c>
      <c r="T11565">
        <v>11</v>
      </c>
      <c r="U11565">
        <v>0</v>
      </c>
      <c r="V11565">
        <v>0</v>
      </c>
      <c r="W11565">
        <v>0</v>
      </c>
      <c r="X11565">
        <v>0</v>
      </c>
      <c r="Y11565">
        <v>2.7293996770419251</v>
      </c>
      <c r="Z11565">
        <v>3.5843374295839747</v>
      </c>
      <c r="AA11565">
        <v>7.2765668020023995</v>
      </c>
      <c r="AB11565">
        <v>1.8422098446966668</v>
      </c>
      <c r="AC11565">
        <v>0</v>
      </c>
      <c r="AD11565">
        <v>0</v>
      </c>
      <c r="AE11565">
        <v>15.432513753324967</v>
      </c>
    </row>
    <row r="11566" spans="1:31" x14ac:dyDescent="0.3">
      <c r="A11566">
        <v>2709419</v>
      </c>
      <c r="B11566">
        <v>1</v>
      </c>
      <c r="C11566" t="s">
        <v>80</v>
      </c>
      <c r="D11566" t="s">
        <v>82</v>
      </c>
      <c r="E11566" t="s">
        <v>145</v>
      </c>
      <c r="F11566" t="s">
        <v>31136</v>
      </c>
      <c r="G11566" t="s">
        <v>230</v>
      </c>
      <c r="H11566" t="s">
        <v>135</v>
      </c>
      <c r="I11566" t="s">
        <v>136</v>
      </c>
      <c r="J11566" t="s">
        <v>137</v>
      </c>
      <c r="K11566" t="s">
        <v>138</v>
      </c>
      <c r="L11566" t="s">
        <v>30827</v>
      </c>
      <c r="M11566" t="s">
        <v>31137</v>
      </c>
      <c r="N11566">
        <v>1.464722222</v>
      </c>
      <c r="O11566">
        <v>0</v>
      </c>
      <c r="P11566">
        <v>5</v>
      </c>
      <c r="Q11566">
        <v>0</v>
      </c>
      <c r="R11566">
        <v>0</v>
      </c>
      <c r="S11566">
        <v>0</v>
      </c>
      <c r="T11566">
        <v>0</v>
      </c>
      <c r="U11566">
        <v>0</v>
      </c>
      <c r="V11566">
        <v>0</v>
      </c>
      <c r="W11566">
        <v>0</v>
      </c>
      <c r="X11566">
        <v>0.90001343218097829</v>
      </c>
      <c r="Y11566">
        <v>0</v>
      </c>
      <c r="Z11566">
        <v>0</v>
      </c>
      <c r="AA11566">
        <v>0</v>
      </c>
      <c r="AB11566">
        <v>0</v>
      </c>
      <c r="AC11566">
        <v>0</v>
      </c>
      <c r="AD11566">
        <v>0</v>
      </c>
      <c r="AE11566">
        <v>0.90001343218097829</v>
      </c>
    </row>
    <row r="11567" spans="1:31" x14ac:dyDescent="0.3">
      <c r="A11567">
        <v>2709170</v>
      </c>
      <c r="B11567">
        <v>1</v>
      </c>
      <c r="C11567" t="s">
        <v>80</v>
      </c>
      <c r="D11567" t="s">
        <v>92</v>
      </c>
      <c r="E11567" t="s">
        <v>161</v>
      </c>
      <c r="F11567" t="s">
        <v>31138</v>
      </c>
      <c r="G11567" t="s">
        <v>409</v>
      </c>
      <c r="H11567" t="s">
        <v>135</v>
      </c>
      <c r="I11567" t="s">
        <v>136</v>
      </c>
      <c r="J11567" t="s">
        <v>137</v>
      </c>
      <c r="K11567" t="s">
        <v>138</v>
      </c>
      <c r="L11567" t="s">
        <v>31139</v>
      </c>
      <c r="M11567" t="s">
        <v>31140</v>
      </c>
      <c r="N11567">
        <v>8.1333333329999995</v>
      </c>
      <c r="O11567">
        <v>0</v>
      </c>
      <c r="P11567">
        <v>5</v>
      </c>
      <c r="Q11567">
        <v>0</v>
      </c>
      <c r="R11567">
        <v>4</v>
      </c>
      <c r="S11567">
        <v>0</v>
      </c>
      <c r="T11567">
        <v>0</v>
      </c>
      <c r="U11567">
        <v>0</v>
      </c>
      <c r="V11567">
        <v>0</v>
      </c>
      <c r="W11567">
        <v>0</v>
      </c>
      <c r="X11567">
        <v>9.1477819532667315</v>
      </c>
      <c r="Y11567">
        <v>0</v>
      </c>
      <c r="Z11567">
        <v>28.175917562674666</v>
      </c>
      <c r="AA11567">
        <v>0</v>
      </c>
      <c r="AB11567">
        <v>0</v>
      </c>
      <c r="AC11567">
        <v>0</v>
      </c>
      <c r="AD11567">
        <v>0</v>
      </c>
      <c r="AE11567">
        <v>37.323699515941399</v>
      </c>
    </row>
    <row r="11568" spans="1:31" x14ac:dyDescent="0.3">
      <c r="A11568">
        <v>2708878</v>
      </c>
      <c r="B11568">
        <v>1</v>
      </c>
      <c r="C11568" t="s">
        <v>81</v>
      </c>
      <c r="D11568" t="s">
        <v>121</v>
      </c>
      <c r="E11568" t="s">
        <v>161</v>
      </c>
      <c r="F11568" t="s">
        <v>31141</v>
      </c>
      <c r="G11568" t="s">
        <v>163</v>
      </c>
      <c r="H11568" t="s">
        <v>135</v>
      </c>
      <c r="I11568" t="s">
        <v>136</v>
      </c>
      <c r="J11568" t="s">
        <v>137</v>
      </c>
      <c r="K11568" t="s">
        <v>138</v>
      </c>
      <c r="L11568" t="s">
        <v>31142</v>
      </c>
      <c r="M11568" t="s">
        <v>31143</v>
      </c>
      <c r="N11568">
        <v>1.716388888</v>
      </c>
      <c r="O11568">
        <v>0</v>
      </c>
      <c r="P11568">
        <v>13</v>
      </c>
      <c r="Q11568">
        <v>0</v>
      </c>
      <c r="R11568">
        <v>4</v>
      </c>
      <c r="S11568">
        <v>0</v>
      </c>
      <c r="T11568">
        <v>1</v>
      </c>
      <c r="U11568">
        <v>0</v>
      </c>
      <c r="V11568">
        <v>0</v>
      </c>
      <c r="W11568">
        <v>0</v>
      </c>
      <c r="X11568">
        <v>2.9549443951378502</v>
      </c>
      <c r="Y11568">
        <v>0</v>
      </c>
      <c r="Z11568">
        <v>0</v>
      </c>
      <c r="AA11568">
        <v>0</v>
      </c>
      <c r="AB11568">
        <v>0</v>
      </c>
      <c r="AC11568">
        <v>0</v>
      </c>
      <c r="AD11568">
        <v>0</v>
      </c>
      <c r="AE11568">
        <v>2.9549443951378502</v>
      </c>
    </row>
    <row r="11569" spans="1:31" x14ac:dyDescent="0.3">
      <c r="A11569">
        <v>2709415</v>
      </c>
      <c r="B11569">
        <v>2</v>
      </c>
      <c r="C11569" t="s">
        <v>80</v>
      </c>
      <c r="D11569" t="s">
        <v>100</v>
      </c>
      <c r="E11569" t="s">
        <v>156</v>
      </c>
      <c r="F11569" t="s">
        <v>31144</v>
      </c>
      <c r="G11569" t="s">
        <v>300</v>
      </c>
      <c r="H11569" t="s">
        <v>153</v>
      </c>
      <c r="I11569" t="s">
        <v>136</v>
      </c>
      <c r="J11569" t="s">
        <v>137</v>
      </c>
      <c r="K11569" t="s">
        <v>210</v>
      </c>
      <c r="L11569" t="s">
        <v>30688</v>
      </c>
      <c r="M11569" t="s">
        <v>31145</v>
      </c>
      <c r="N11569">
        <v>0.40861111100000003</v>
      </c>
      <c r="O11569">
        <v>1</v>
      </c>
      <c r="P11569">
        <v>0</v>
      </c>
      <c r="Q11569">
        <v>0</v>
      </c>
      <c r="R11569">
        <v>0</v>
      </c>
      <c r="S11569">
        <v>0</v>
      </c>
      <c r="T11569">
        <v>1</v>
      </c>
      <c r="U11569">
        <v>0</v>
      </c>
      <c r="V11569">
        <v>0</v>
      </c>
      <c r="W11569">
        <v>0.24360033789437255</v>
      </c>
      <c r="X11569">
        <v>0</v>
      </c>
      <c r="Y11569">
        <v>0</v>
      </c>
      <c r="Z11569">
        <v>0</v>
      </c>
      <c r="AA11569">
        <v>0</v>
      </c>
      <c r="AB11569">
        <v>2.9393729588516</v>
      </c>
      <c r="AC11569">
        <v>0</v>
      </c>
      <c r="AD11569">
        <v>0</v>
      </c>
      <c r="AE11569">
        <v>3.1829732967459727</v>
      </c>
    </row>
    <row r="11570" spans="1:31" x14ac:dyDescent="0.3">
      <c r="A11570">
        <v>2708835</v>
      </c>
      <c r="B11570">
        <v>1</v>
      </c>
      <c r="C11570" t="s">
        <v>81</v>
      </c>
      <c r="D11570" t="s">
        <v>128</v>
      </c>
      <c r="E11570" t="s">
        <v>156</v>
      </c>
      <c r="F11570" t="s">
        <v>4876</v>
      </c>
      <c r="G11570" t="s">
        <v>185</v>
      </c>
      <c r="H11570" t="s">
        <v>153</v>
      </c>
      <c r="I11570" t="s">
        <v>136</v>
      </c>
      <c r="J11570" t="s">
        <v>137</v>
      </c>
      <c r="K11570" t="s">
        <v>138</v>
      </c>
      <c r="L11570" t="s">
        <v>31146</v>
      </c>
      <c r="M11570" t="s">
        <v>31147</v>
      </c>
      <c r="N11570">
        <v>1.058333333</v>
      </c>
      <c r="O11570">
        <v>2</v>
      </c>
      <c r="P11570">
        <v>0</v>
      </c>
      <c r="Q11570">
        <v>61</v>
      </c>
      <c r="R11570">
        <v>0</v>
      </c>
      <c r="S11570">
        <v>2</v>
      </c>
      <c r="T11570">
        <v>0</v>
      </c>
      <c r="U11570">
        <v>0</v>
      </c>
      <c r="V11570">
        <v>0</v>
      </c>
      <c r="W11570">
        <v>0</v>
      </c>
      <c r="X11570">
        <v>0</v>
      </c>
      <c r="Y11570">
        <v>5.7963060155334407</v>
      </c>
      <c r="Z11570">
        <v>0</v>
      </c>
      <c r="AA11570">
        <v>16.23142652695671</v>
      </c>
      <c r="AB11570">
        <v>0</v>
      </c>
      <c r="AC11570">
        <v>0</v>
      </c>
      <c r="AD11570">
        <v>0</v>
      </c>
      <c r="AE11570">
        <v>22.027732542490149</v>
      </c>
    </row>
    <row r="11571" spans="1:31" x14ac:dyDescent="0.3">
      <c r="A11571">
        <v>2709144</v>
      </c>
      <c r="B11571">
        <v>1</v>
      </c>
      <c r="C11571" t="s">
        <v>81</v>
      </c>
      <c r="D11571" t="s">
        <v>122</v>
      </c>
      <c r="E11571" t="s">
        <v>213</v>
      </c>
      <c r="F11571" t="s">
        <v>489</v>
      </c>
      <c r="G11571" t="s">
        <v>152</v>
      </c>
      <c r="H11571" t="s">
        <v>153</v>
      </c>
      <c r="I11571" t="s">
        <v>136</v>
      </c>
      <c r="J11571" t="s">
        <v>137</v>
      </c>
      <c r="K11571" t="s">
        <v>138</v>
      </c>
      <c r="L11571" t="s">
        <v>31148</v>
      </c>
      <c r="M11571" t="s">
        <v>31149</v>
      </c>
      <c r="N11571">
        <v>0.21055555500000001</v>
      </c>
      <c r="O11571">
        <v>2</v>
      </c>
      <c r="P11571">
        <v>384</v>
      </c>
      <c r="Q11571">
        <v>46</v>
      </c>
      <c r="R11571">
        <v>25</v>
      </c>
      <c r="S11571">
        <v>2</v>
      </c>
      <c r="T11571">
        <v>49</v>
      </c>
      <c r="U11571">
        <v>0</v>
      </c>
      <c r="V11571">
        <v>0</v>
      </c>
      <c r="W11571">
        <v>7.2424030891673333E-2</v>
      </c>
      <c r="X11571">
        <v>10.534198623894541</v>
      </c>
      <c r="Y11571">
        <v>16.965251348430005</v>
      </c>
      <c r="Z11571">
        <v>1.40107531499964</v>
      </c>
      <c r="AA11571">
        <v>0.31835915396208997</v>
      </c>
      <c r="AB11571">
        <v>6.2291713571893856</v>
      </c>
      <c r="AC11571">
        <v>0</v>
      </c>
      <c r="AD11571">
        <v>0</v>
      </c>
      <c r="AE11571">
        <v>35.520479829367332</v>
      </c>
    </row>
    <row r="11572" spans="1:31" x14ac:dyDescent="0.3">
      <c r="A11572">
        <v>2709854</v>
      </c>
      <c r="B11572">
        <v>1</v>
      </c>
      <c r="C11572" t="s">
        <v>80</v>
      </c>
      <c r="D11572" t="s">
        <v>110</v>
      </c>
      <c r="E11572" t="s">
        <v>161</v>
      </c>
      <c r="F11572" t="s">
        <v>31150</v>
      </c>
      <c r="G11572" t="s">
        <v>163</v>
      </c>
      <c r="H11572" t="s">
        <v>135</v>
      </c>
      <c r="I11572" t="s">
        <v>136</v>
      </c>
      <c r="J11572" t="s">
        <v>137</v>
      </c>
      <c r="K11572" t="s">
        <v>138</v>
      </c>
      <c r="L11572" t="s">
        <v>31151</v>
      </c>
      <c r="M11572" t="s">
        <v>31152</v>
      </c>
      <c r="N11572">
        <v>1.473333333</v>
      </c>
      <c r="O11572">
        <v>0</v>
      </c>
      <c r="P11572">
        <v>172</v>
      </c>
      <c r="Q11572">
        <v>0</v>
      </c>
      <c r="R11572">
        <v>0</v>
      </c>
      <c r="S11572">
        <v>0</v>
      </c>
      <c r="T11572">
        <v>1</v>
      </c>
      <c r="U11572">
        <v>0</v>
      </c>
      <c r="V11572">
        <v>0</v>
      </c>
      <c r="W11572">
        <v>0</v>
      </c>
      <c r="X11572">
        <v>47.900495158515888</v>
      </c>
      <c r="Y11572">
        <v>0</v>
      </c>
      <c r="Z11572">
        <v>0</v>
      </c>
      <c r="AA11572">
        <v>0</v>
      </c>
      <c r="AB11572">
        <v>0</v>
      </c>
      <c r="AC11572">
        <v>0</v>
      </c>
      <c r="AD11572">
        <v>0</v>
      </c>
      <c r="AE11572">
        <v>47.900495158515888</v>
      </c>
    </row>
    <row r="11573" spans="1:31" x14ac:dyDescent="0.3">
      <c r="A11573">
        <v>2709336</v>
      </c>
      <c r="B11573">
        <v>1</v>
      </c>
      <c r="C11573" t="s">
        <v>81</v>
      </c>
      <c r="D11573" t="s">
        <v>112</v>
      </c>
      <c r="E11573" t="s">
        <v>161</v>
      </c>
      <c r="F11573" t="s">
        <v>31153</v>
      </c>
      <c r="G11573" t="s">
        <v>163</v>
      </c>
      <c r="H11573" t="s">
        <v>135</v>
      </c>
      <c r="I11573" t="s">
        <v>136</v>
      </c>
      <c r="J11573" t="s">
        <v>137</v>
      </c>
      <c r="K11573" t="s">
        <v>138</v>
      </c>
      <c r="L11573" t="s">
        <v>31154</v>
      </c>
      <c r="M11573" t="s">
        <v>31155</v>
      </c>
      <c r="N11573">
        <v>1.2469444439999999</v>
      </c>
      <c r="O11573">
        <v>0</v>
      </c>
      <c r="P11573">
        <v>14</v>
      </c>
      <c r="Q11573">
        <v>0</v>
      </c>
      <c r="R11573">
        <v>4</v>
      </c>
      <c r="S11573">
        <v>0</v>
      </c>
      <c r="T11573">
        <v>0</v>
      </c>
      <c r="U11573">
        <v>0</v>
      </c>
      <c r="V11573">
        <v>0</v>
      </c>
      <c r="W11573">
        <v>0</v>
      </c>
      <c r="X11573">
        <v>0.75213737669186675</v>
      </c>
      <c r="Y11573">
        <v>0</v>
      </c>
      <c r="Z11573">
        <v>0.64328223691666664</v>
      </c>
      <c r="AA11573">
        <v>0</v>
      </c>
      <c r="AB11573">
        <v>0</v>
      </c>
      <c r="AC11573">
        <v>0</v>
      </c>
      <c r="AD11573">
        <v>0</v>
      </c>
      <c r="AE11573">
        <v>1.3954196136085333</v>
      </c>
    </row>
    <row r="11574" spans="1:31" x14ac:dyDescent="0.3">
      <c r="A11574">
        <v>2708689</v>
      </c>
      <c r="B11574">
        <v>1</v>
      </c>
      <c r="C11574" t="s">
        <v>80</v>
      </c>
      <c r="D11574" t="s">
        <v>99</v>
      </c>
      <c r="E11574" t="s">
        <v>213</v>
      </c>
      <c r="F11574" t="s">
        <v>6785</v>
      </c>
      <c r="G11574" t="s">
        <v>152</v>
      </c>
      <c r="H11574" t="s">
        <v>153</v>
      </c>
      <c r="I11574" t="s">
        <v>136</v>
      </c>
      <c r="J11574" t="s">
        <v>137</v>
      </c>
      <c r="K11574" t="s">
        <v>138</v>
      </c>
      <c r="L11574" t="s">
        <v>31156</v>
      </c>
      <c r="M11574" t="s">
        <v>31157</v>
      </c>
      <c r="N11574">
        <v>2.1430555550000001</v>
      </c>
      <c r="O11574">
        <v>0</v>
      </c>
      <c r="P11574">
        <v>0</v>
      </c>
      <c r="Q11574">
        <v>0</v>
      </c>
      <c r="R11574">
        <v>0</v>
      </c>
      <c r="S11574">
        <v>5</v>
      </c>
      <c r="T11574">
        <v>0</v>
      </c>
      <c r="U11574">
        <v>0</v>
      </c>
      <c r="V11574">
        <v>0</v>
      </c>
      <c r="W11574">
        <v>0</v>
      </c>
      <c r="X11574">
        <v>0</v>
      </c>
      <c r="Y11574">
        <v>0</v>
      </c>
      <c r="Z11574">
        <v>0</v>
      </c>
      <c r="AA11574">
        <v>485.97214458209504</v>
      </c>
      <c r="AB11574">
        <v>0</v>
      </c>
      <c r="AC11574">
        <v>0</v>
      </c>
      <c r="AD11574">
        <v>0</v>
      </c>
      <c r="AE11574">
        <v>485.97214458209504</v>
      </c>
    </row>
    <row r="11575" spans="1:31" x14ac:dyDescent="0.3">
      <c r="A11575">
        <v>2709837</v>
      </c>
      <c r="B11575">
        <v>1</v>
      </c>
      <c r="C11575" t="s">
        <v>80</v>
      </c>
      <c r="D11575" t="s">
        <v>83</v>
      </c>
      <c r="E11575" t="s">
        <v>161</v>
      </c>
      <c r="F11575" t="s">
        <v>31158</v>
      </c>
      <c r="G11575" t="s">
        <v>163</v>
      </c>
      <c r="H11575" t="s">
        <v>135</v>
      </c>
      <c r="I11575" t="s">
        <v>136</v>
      </c>
      <c r="J11575" t="s">
        <v>137</v>
      </c>
      <c r="K11575" t="s">
        <v>138</v>
      </c>
      <c r="L11575" t="s">
        <v>31159</v>
      </c>
      <c r="M11575" t="s">
        <v>31160</v>
      </c>
      <c r="N11575">
        <v>2.849722222</v>
      </c>
      <c r="O11575">
        <v>0</v>
      </c>
      <c r="P11575">
        <v>126</v>
      </c>
      <c r="Q11575">
        <v>0</v>
      </c>
      <c r="R11575">
        <v>0</v>
      </c>
      <c r="S11575">
        <v>0</v>
      </c>
      <c r="T11575">
        <v>24</v>
      </c>
      <c r="U11575">
        <v>0</v>
      </c>
      <c r="V11575">
        <v>1</v>
      </c>
      <c r="W11575">
        <v>0</v>
      </c>
      <c r="X11575">
        <v>71.998557771569466</v>
      </c>
      <c r="Y11575">
        <v>0</v>
      </c>
      <c r="Z11575">
        <v>0</v>
      </c>
      <c r="AA11575">
        <v>0</v>
      </c>
      <c r="AB11575">
        <v>44.941086958659128</v>
      </c>
      <c r="AC11575">
        <v>0</v>
      </c>
      <c r="AD11575">
        <v>5.2414780925774913</v>
      </c>
      <c r="AE11575">
        <v>122.18112282280609</v>
      </c>
    </row>
    <row r="11576" spans="1:31" x14ac:dyDescent="0.3">
      <c r="A11576">
        <v>2709482</v>
      </c>
      <c r="B11576">
        <v>1</v>
      </c>
      <c r="C11576" t="s">
        <v>80</v>
      </c>
      <c r="D11576" t="s">
        <v>110</v>
      </c>
      <c r="E11576" t="s">
        <v>145</v>
      </c>
      <c r="F11576" t="s">
        <v>31161</v>
      </c>
      <c r="G11576" t="s">
        <v>158</v>
      </c>
      <c r="H11576" t="s">
        <v>135</v>
      </c>
      <c r="I11576" t="s">
        <v>136</v>
      </c>
      <c r="J11576" t="s">
        <v>3</v>
      </c>
      <c r="K11576" t="s">
        <v>138</v>
      </c>
      <c r="L11576" t="s">
        <v>31162</v>
      </c>
      <c r="M11576" t="s">
        <v>31163</v>
      </c>
      <c r="N11576">
        <v>3.435277777</v>
      </c>
      <c r="O11576">
        <v>0</v>
      </c>
      <c r="P11576">
        <v>11</v>
      </c>
      <c r="Q11576">
        <v>0</v>
      </c>
      <c r="R11576">
        <v>0</v>
      </c>
      <c r="S11576">
        <v>0</v>
      </c>
      <c r="T11576">
        <v>0</v>
      </c>
      <c r="U11576">
        <v>0</v>
      </c>
      <c r="V11576">
        <v>0</v>
      </c>
      <c r="W11576">
        <v>0</v>
      </c>
      <c r="X11576">
        <v>8.8484842196124074</v>
      </c>
      <c r="Y11576">
        <v>0</v>
      </c>
      <c r="Z11576">
        <v>0</v>
      </c>
      <c r="AA11576">
        <v>0</v>
      </c>
      <c r="AB11576">
        <v>0</v>
      </c>
      <c r="AC11576">
        <v>0</v>
      </c>
      <c r="AD11576">
        <v>0</v>
      </c>
      <c r="AE11576">
        <v>8.8484842196124074</v>
      </c>
    </row>
    <row r="11577" spans="1:31" x14ac:dyDescent="0.3">
      <c r="A11577">
        <v>2708712</v>
      </c>
      <c r="B11577">
        <v>1</v>
      </c>
      <c r="C11577" t="s">
        <v>81</v>
      </c>
      <c r="D11577" t="s">
        <v>120</v>
      </c>
      <c r="E11577" t="s">
        <v>156</v>
      </c>
      <c r="F11577" t="s">
        <v>31164</v>
      </c>
      <c r="G11577" t="s">
        <v>158</v>
      </c>
      <c r="H11577" t="s">
        <v>153</v>
      </c>
      <c r="I11577" t="s">
        <v>136</v>
      </c>
      <c r="J11577" t="s">
        <v>137</v>
      </c>
      <c r="K11577" t="s">
        <v>138</v>
      </c>
      <c r="L11577" t="s">
        <v>31165</v>
      </c>
      <c r="M11577" t="s">
        <v>31166</v>
      </c>
      <c r="N11577">
        <v>9.7777777770000007</v>
      </c>
      <c r="O11577">
        <v>0</v>
      </c>
      <c r="P11577">
        <v>149</v>
      </c>
      <c r="Q11577">
        <v>0</v>
      </c>
      <c r="R11577">
        <v>14</v>
      </c>
      <c r="S11577">
        <v>0</v>
      </c>
      <c r="T11577">
        <v>12</v>
      </c>
      <c r="U11577">
        <v>0</v>
      </c>
      <c r="V11577">
        <v>0</v>
      </c>
      <c r="W11577">
        <v>0</v>
      </c>
      <c r="X11577">
        <v>148.66084912226293</v>
      </c>
      <c r="Y11577">
        <v>0</v>
      </c>
      <c r="Z11577">
        <v>24.802514727054103</v>
      </c>
      <c r="AA11577">
        <v>0</v>
      </c>
      <c r="AB11577">
        <v>20.004868326651369</v>
      </c>
      <c r="AC11577">
        <v>0</v>
      </c>
      <c r="AD11577">
        <v>0</v>
      </c>
      <c r="AE11577">
        <v>193.46823217596841</v>
      </c>
    </row>
    <row r="11578" spans="1:31" x14ac:dyDescent="0.3">
      <c r="A11578">
        <v>2708795</v>
      </c>
      <c r="B11578">
        <v>1</v>
      </c>
      <c r="C11578" t="s">
        <v>81</v>
      </c>
      <c r="D11578" t="s">
        <v>118</v>
      </c>
      <c r="E11578" t="s">
        <v>150</v>
      </c>
      <c r="F11578" t="s">
        <v>31167</v>
      </c>
      <c r="G11578" t="s">
        <v>152</v>
      </c>
      <c r="H11578" t="s">
        <v>153</v>
      </c>
      <c r="I11578" t="s">
        <v>136</v>
      </c>
      <c r="J11578" t="s">
        <v>137</v>
      </c>
      <c r="K11578" t="s">
        <v>138</v>
      </c>
      <c r="L11578" t="s">
        <v>31168</v>
      </c>
      <c r="M11578" t="s">
        <v>31169</v>
      </c>
      <c r="N11578">
        <v>1.6086111110000001</v>
      </c>
      <c r="O11578">
        <v>1</v>
      </c>
      <c r="P11578">
        <v>830</v>
      </c>
      <c r="Q11578">
        <v>1</v>
      </c>
      <c r="R11578">
        <v>32</v>
      </c>
      <c r="S11578">
        <v>2</v>
      </c>
      <c r="T11578">
        <v>77</v>
      </c>
      <c r="U11578">
        <v>0</v>
      </c>
      <c r="V11578">
        <v>0</v>
      </c>
      <c r="W11578">
        <v>0</v>
      </c>
      <c r="X11578">
        <v>182.42296527350581</v>
      </c>
      <c r="Y11578">
        <v>5.5473483833799166</v>
      </c>
      <c r="Z11578">
        <v>21.00361703473348</v>
      </c>
      <c r="AA11578">
        <v>17.290333155481946</v>
      </c>
      <c r="AB11578">
        <v>46.769480204648467</v>
      </c>
      <c r="AC11578">
        <v>0</v>
      </c>
      <c r="AD11578">
        <v>0</v>
      </c>
      <c r="AE11578">
        <v>273.03374405174964</v>
      </c>
    </row>
    <row r="11579" spans="1:31" x14ac:dyDescent="0.3">
      <c r="A11579">
        <v>2709290</v>
      </c>
      <c r="B11579">
        <v>1</v>
      </c>
      <c r="C11579" t="s">
        <v>81</v>
      </c>
      <c r="D11579" t="s">
        <v>121</v>
      </c>
      <c r="E11579" t="s">
        <v>156</v>
      </c>
      <c r="F11579" t="s">
        <v>31170</v>
      </c>
      <c r="G11579" t="s">
        <v>185</v>
      </c>
      <c r="H11579" t="s">
        <v>153</v>
      </c>
      <c r="I11579" t="s">
        <v>136</v>
      </c>
      <c r="J11579" t="s">
        <v>137</v>
      </c>
      <c r="K11579" t="s">
        <v>138</v>
      </c>
      <c r="L11579" t="s">
        <v>31171</v>
      </c>
      <c r="M11579" t="s">
        <v>31172</v>
      </c>
      <c r="N11579">
        <v>6.7430555549999998</v>
      </c>
      <c r="O11579">
        <v>0</v>
      </c>
      <c r="P11579">
        <v>23</v>
      </c>
      <c r="Q11579">
        <v>0</v>
      </c>
      <c r="R11579">
        <v>2</v>
      </c>
      <c r="S11579">
        <v>2</v>
      </c>
      <c r="T11579">
        <v>0</v>
      </c>
      <c r="U11579">
        <v>0</v>
      </c>
      <c r="V11579">
        <v>0</v>
      </c>
      <c r="W11579">
        <v>0</v>
      </c>
      <c r="X11579">
        <v>15.470762459725664</v>
      </c>
      <c r="Y11579">
        <v>0</v>
      </c>
      <c r="Z11579">
        <v>0</v>
      </c>
      <c r="AA11579">
        <v>90.270685887454533</v>
      </c>
      <c r="AB11579">
        <v>0</v>
      </c>
      <c r="AC11579">
        <v>0</v>
      </c>
      <c r="AD11579">
        <v>0</v>
      </c>
      <c r="AE11579">
        <v>105.7414483471802</v>
      </c>
    </row>
    <row r="11580" spans="1:31" x14ac:dyDescent="0.3">
      <c r="A11580">
        <v>2708958</v>
      </c>
      <c r="B11580">
        <v>1</v>
      </c>
      <c r="C11580" t="s">
        <v>81</v>
      </c>
      <c r="D11580" t="s">
        <v>118</v>
      </c>
      <c r="E11580" t="s">
        <v>156</v>
      </c>
      <c r="F11580" t="s">
        <v>31173</v>
      </c>
      <c r="G11580" t="s">
        <v>152</v>
      </c>
      <c r="H11580" t="s">
        <v>153</v>
      </c>
      <c r="I11580" t="s">
        <v>136</v>
      </c>
      <c r="J11580" t="s">
        <v>137</v>
      </c>
      <c r="K11580" t="s">
        <v>138</v>
      </c>
      <c r="L11580" t="s">
        <v>31174</v>
      </c>
      <c r="M11580" t="s">
        <v>31175</v>
      </c>
      <c r="N11580">
        <v>0.94277777699999998</v>
      </c>
      <c r="O11580">
        <v>0</v>
      </c>
      <c r="P11580">
        <v>0</v>
      </c>
      <c r="Q11580">
        <v>0</v>
      </c>
      <c r="R11580">
        <v>0</v>
      </c>
      <c r="S11580">
        <v>7</v>
      </c>
      <c r="T11580">
        <v>0</v>
      </c>
      <c r="U11580">
        <v>0</v>
      </c>
      <c r="V11580">
        <v>0</v>
      </c>
      <c r="W11580">
        <v>0</v>
      </c>
      <c r="X11580">
        <v>0</v>
      </c>
      <c r="Y11580">
        <v>0</v>
      </c>
      <c r="Z11580">
        <v>0</v>
      </c>
      <c r="AA11580">
        <v>0</v>
      </c>
      <c r="AB11580">
        <v>0</v>
      </c>
      <c r="AC11580">
        <v>0</v>
      </c>
      <c r="AD11580">
        <v>0</v>
      </c>
      <c r="AE11580">
        <v>0</v>
      </c>
    </row>
    <row r="11581" spans="1:31" x14ac:dyDescent="0.3">
      <c r="A11581">
        <v>2709791</v>
      </c>
      <c r="B11581">
        <v>1</v>
      </c>
      <c r="C11581" t="s">
        <v>81</v>
      </c>
      <c r="D11581" t="s">
        <v>121</v>
      </c>
      <c r="E11581" t="s">
        <v>161</v>
      </c>
      <c r="F11581" t="s">
        <v>31176</v>
      </c>
      <c r="G11581" t="s">
        <v>163</v>
      </c>
      <c r="H11581" t="s">
        <v>135</v>
      </c>
      <c r="I11581" t="s">
        <v>136</v>
      </c>
      <c r="J11581" t="s">
        <v>137</v>
      </c>
      <c r="K11581" t="s">
        <v>138</v>
      </c>
      <c r="L11581" t="s">
        <v>31177</v>
      </c>
      <c r="M11581" t="s">
        <v>31178</v>
      </c>
      <c r="N11581">
        <v>3.5347222220000001</v>
      </c>
      <c r="O11581">
        <v>0</v>
      </c>
      <c r="P11581">
        <v>1</v>
      </c>
      <c r="Q11581">
        <v>0</v>
      </c>
      <c r="R11581">
        <v>0</v>
      </c>
      <c r="S11581">
        <v>0</v>
      </c>
      <c r="T11581">
        <v>0</v>
      </c>
      <c r="U11581">
        <v>0</v>
      </c>
      <c r="V11581">
        <v>0</v>
      </c>
      <c r="W11581">
        <v>0</v>
      </c>
      <c r="X11581">
        <v>0.35084766094925168</v>
      </c>
      <c r="Y11581">
        <v>0</v>
      </c>
      <c r="Z11581">
        <v>0</v>
      </c>
      <c r="AA11581">
        <v>0</v>
      </c>
      <c r="AB11581">
        <v>0</v>
      </c>
      <c r="AC11581">
        <v>0</v>
      </c>
      <c r="AD11581">
        <v>0</v>
      </c>
      <c r="AE11581">
        <v>0.35084766094925168</v>
      </c>
    </row>
    <row r="11582" spans="1:31" x14ac:dyDescent="0.3">
      <c r="A11582">
        <v>2709585</v>
      </c>
      <c r="B11582">
        <v>1</v>
      </c>
      <c r="C11582" t="s">
        <v>80</v>
      </c>
      <c r="D11582" t="s">
        <v>83</v>
      </c>
      <c r="E11582" t="s">
        <v>156</v>
      </c>
      <c r="F11582" t="s">
        <v>8769</v>
      </c>
      <c r="G11582" t="s">
        <v>152</v>
      </c>
      <c r="H11582" t="s">
        <v>153</v>
      </c>
      <c r="I11582" t="s">
        <v>136</v>
      </c>
      <c r="J11582" t="s">
        <v>137</v>
      </c>
      <c r="K11582" t="s">
        <v>138</v>
      </c>
      <c r="L11582" t="s">
        <v>31179</v>
      </c>
      <c r="M11582" t="s">
        <v>31180</v>
      </c>
      <c r="N11582">
        <v>0.277777777</v>
      </c>
      <c r="O11582">
        <v>0</v>
      </c>
      <c r="P11582">
        <v>145</v>
      </c>
      <c r="Q11582">
        <v>0</v>
      </c>
      <c r="R11582">
        <v>1</v>
      </c>
      <c r="S11582">
        <v>31</v>
      </c>
      <c r="T11582">
        <v>21</v>
      </c>
      <c r="U11582">
        <v>13</v>
      </c>
      <c r="V11582">
        <v>4</v>
      </c>
      <c r="W11582">
        <v>0</v>
      </c>
      <c r="X11582">
        <v>9.467380258424992</v>
      </c>
      <c r="Y11582">
        <v>0</v>
      </c>
      <c r="Z11582">
        <v>0.62069384668500005</v>
      </c>
      <c r="AA11582">
        <v>166.46271192174009</v>
      </c>
      <c r="AB11582">
        <v>9.9524442179833361</v>
      </c>
      <c r="AC11582">
        <v>83.136032262832799</v>
      </c>
      <c r="AD11582">
        <v>13.273296582058332</v>
      </c>
      <c r="AE11582">
        <v>282.91255908972454</v>
      </c>
    </row>
    <row r="11583" spans="1:31" x14ac:dyDescent="0.3">
      <c r="A11583">
        <v>2709004</v>
      </c>
      <c r="B11583">
        <v>1</v>
      </c>
      <c r="C11583" t="s">
        <v>80</v>
      </c>
      <c r="D11583" t="s">
        <v>94</v>
      </c>
      <c r="E11583" t="s">
        <v>145</v>
      </c>
      <c r="F11583" t="s">
        <v>31181</v>
      </c>
      <c r="G11583" t="s">
        <v>230</v>
      </c>
      <c r="H11583" t="s">
        <v>135</v>
      </c>
      <c r="I11583" t="s">
        <v>136</v>
      </c>
      <c r="J11583" t="s">
        <v>137</v>
      </c>
      <c r="K11583" t="s">
        <v>138</v>
      </c>
      <c r="L11583" t="s">
        <v>31182</v>
      </c>
      <c r="M11583" t="s">
        <v>31183</v>
      </c>
      <c r="N11583">
        <v>6.3563888879999997</v>
      </c>
      <c r="O11583">
        <v>0</v>
      </c>
      <c r="P11583">
        <v>1</v>
      </c>
      <c r="Q11583">
        <v>0</v>
      </c>
      <c r="R11583">
        <v>0</v>
      </c>
      <c r="S11583">
        <v>0</v>
      </c>
      <c r="T11583">
        <v>0</v>
      </c>
      <c r="U11583">
        <v>0</v>
      </c>
      <c r="V11583">
        <v>0</v>
      </c>
      <c r="W11583">
        <v>0</v>
      </c>
      <c r="X11583">
        <v>0</v>
      </c>
      <c r="Y11583">
        <v>0</v>
      </c>
      <c r="Z11583">
        <v>0</v>
      </c>
      <c r="AA11583">
        <v>0</v>
      </c>
      <c r="AB11583">
        <v>0</v>
      </c>
      <c r="AC11583">
        <v>0</v>
      </c>
      <c r="AD11583">
        <v>0</v>
      </c>
      <c r="AE11583">
        <v>0</v>
      </c>
    </row>
    <row r="11584" spans="1:31" x14ac:dyDescent="0.3">
      <c r="A11584">
        <v>2709691</v>
      </c>
      <c r="B11584">
        <v>1</v>
      </c>
      <c r="C11584" t="s">
        <v>80</v>
      </c>
      <c r="D11584" t="s">
        <v>103</v>
      </c>
      <c r="E11584" t="s">
        <v>145</v>
      </c>
      <c r="F11584" t="s">
        <v>31184</v>
      </c>
      <c r="G11584" t="s">
        <v>230</v>
      </c>
      <c r="H11584" t="s">
        <v>135</v>
      </c>
      <c r="I11584" t="s">
        <v>136</v>
      </c>
      <c r="J11584" t="s">
        <v>137</v>
      </c>
      <c r="K11584" t="s">
        <v>138</v>
      </c>
      <c r="L11584" t="s">
        <v>31185</v>
      </c>
      <c r="M11584" t="s">
        <v>31186</v>
      </c>
      <c r="N11584">
        <v>2.503055555</v>
      </c>
      <c r="O11584">
        <v>0</v>
      </c>
      <c r="P11584">
        <v>1</v>
      </c>
      <c r="Q11584">
        <v>0</v>
      </c>
      <c r="R11584">
        <v>0</v>
      </c>
      <c r="S11584">
        <v>0</v>
      </c>
      <c r="T11584">
        <v>0</v>
      </c>
      <c r="U11584">
        <v>0</v>
      </c>
      <c r="V11584">
        <v>0</v>
      </c>
      <c r="W11584">
        <v>0</v>
      </c>
      <c r="X11584">
        <v>0.48381782366391007</v>
      </c>
      <c r="Y11584">
        <v>0</v>
      </c>
      <c r="Z11584">
        <v>0</v>
      </c>
      <c r="AA11584">
        <v>0</v>
      </c>
      <c r="AB11584">
        <v>0</v>
      </c>
      <c r="AC11584">
        <v>0</v>
      </c>
      <c r="AD11584">
        <v>0</v>
      </c>
      <c r="AE11584">
        <v>0.48381782366391007</v>
      </c>
    </row>
    <row r="11585" spans="1:31" x14ac:dyDescent="0.3">
      <c r="A11585">
        <v>2709416</v>
      </c>
      <c r="B11585">
        <v>1</v>
      </c>
      <c r="C11585" t="s">
        <v>81</v>
      </c>
      <c r="D11585" t="s">
        <v>123</v>
      </c>
      <c r="E11585" t="s">
        <v>132</v>
      </c>
      <c r="F11585" t="s">
        <v>31187</v>
      </c>
      <c r="G11585" t="s">
        <v>134</v>
      </c>
      <c r="H11585" t="s">
        <v>135</v>
      </c>
      <c r="I11585" t="s">
        <v>136</v>
      </c>
      <c r="J11585" t="s">
        <v>137</v>
      </c>
      <c r="K11585" t="s">
        <v>138</v>
      </c>
      <c r="L11585" t="s">
        <v>31188</v>
      </c>
      <c r="M11585" t="s">
        <v>31189</v>
      </c>
      <c r="N11585">
        <v>1.7266666660000001</v>
      </c>
      <c r="O11585">
        <v>0</v>
      </c>
      <c r="P11585">
        <v>0</v>
      </c>
      <c r="Q11585">
        <v>0</v>
      </c>
      <c r="R11585">
        <v>14</v>
      </c>
      <c r="S11585">
        <v>0</v>
      </c>
      <c r="T11585">
        <v>2</v>
      </c>
      <c r="U11585">
        <v>0</v>
      </c>
      <c r="V11585">
        <v>0</v>
      </c>
      <c r="W11585">
        <v>0</v>
      </c>
      <c r="X11585">
        <v>0</v>
      </c>
      <c r="Y11585">
        <v>0</v>
      </c>
      <c r="Z11585">
        <v>2.6170050291</v>
      </c>
      <c r="AA11585">
        <v>0</v>
      </c>
      <c r="AB11585">
        <v>0</v>
      </c>
      <c r="AC11585">
        <v>0</v>
      </c>
      <c r="AD11585">
        <v>0</v>
      </c>
      <c r="AE11585">
        <v>2.6170050291</v>
      </c>
    </row>
    <row r="11586" spans="1:31" x14ac:dyDescent="0.3">
      <c r="A11586">
        <v>2708775</v>
      </c>
      <c r="B11586">
        <v>1</v>
      </c>
      <c r="C11586" t="s">
        <v>80</v>
      </c>
      <c r="D11586" t="s">
        <v>98</v>
      </c>
      <c r="E11586" t="s">
        <v>132</v>
      </c>
      <c r="F11586" t="s">
        <v>31190</v>
      </c>
      <c r="G11586" t="s">
        <v>134</v>
      </c>
      <c r="H11586" t="s">
        <v>135</v>
      </c>
      <c r="I11586" t="s">
        <v>136</v>
      </c>
      <c r="J11586" t="s">
        <v>137</v>
      </c>
      <c r="K11586" t="s">
        <v>138</v>
      </c>
      <c r="L11586" t="s">
        <v>31191</v>
      </c>
      <c r="M11586" t="s">
        <v>31192</v>
      </c>
      <c r="N11586">
        <v>3.0977777770000001</v>
      </c>
      <c r="O11586">
        <v>0</v>
      </c>
      <c r="P11586">
        <v>189</v>
      </c>
      <c r="Q11586">
        <v>0</v>
      </c>
      <c r="R11586">
        <v>0</v>
      </c>
      <c r="S11586">
        <v>0</v>
      </c>
      <c r="T11586">
        <v>14</v>
      </c>
      <c r="U11586">
        <v>0</v>
      </c>
      <c r="V11586">
        <v>0</v>
      </c>
      <c r="W11586">
        <v>0</v>
      </c>
      <c r="X11586">
        <v>48.637314433550053</v>
      </c>
      <c r="Y11586">
        <v>0</v>
      </c>
      <c r="Z11586">
        <v>0</v>
      </c>
      <c r="AA11586">
        <v>0</v>
      </c>
      <c r="AB11586">
        <v>5.5140278695006488</v>
      </c>
      <c r="AC11586">
        <v>0</v>
      </c>
      <c r="AD11586">
        <v>0</v>
      </c>
      <c r="AE11586">
        <v>54.151342303050704</v>
      </c>
    </row>
    <row r="11587" spans="1:31" x14ac:dyDescent="0.3">
      <c r="A11587">
        <v>2709771</v>
      </c>
      <c r="B11587">
        <v>1</v>
      </c>
      <c r="C11587" t="s">
        <v>81</v>
      </c>
      <c r="D11587" t="s">
        <v>112</v>
      </c>
      <c r="E11587" t="s">
        <v>145</v>
      </c>
      <c r="F11587" t="s">
        <v>31193</v>
      </c>
      <c r="G11587" t="s">
        <v>230</v>
      </c>
      <c r="H11587" t="s">
        <v>135</v>
      </c>
      <c r="I11587" t="s">
        <v>136</v>
      </c>
      <c r="J11587" t="s">
        <v>137</v>
      </c>
      <c r="K11587" t="s">
        <v>138</v>
      </c>
      <c r="L11587" t="s">
        <v>31194</v>
      </c>
      <c r="M11587" t="s">
        <v>31195</v>
      </c>
      <c r="N11587">
        <v>1.004444444</v>
      </c>
      <c r="O11587">
        <v>0</v>
      </c>
      <c r="P11587">
        <v>1</v>
      </c>
      <c r="Q11587">
        <v>0</v>
      </c>
      <c r="R11587">
        <v>0</v>
      </c>
      <c r="S11587">
        <v>0</v>
      </c>
      <c r="T11587">
        <v>0</v>
      </c>
      <c r="U11587">
        <v>0</v>
      </c>
      <c r="V11587">
        <v>0</v>
      </c>
      <c r="W11587">
        <v>0</v>
      </c>
      <c r="X11587">
        <v>0.86620222899085997</v>
      </c>
      <c r="Y11587">
        <v>0</v>
      </c>
      <c r="Z11587">
        <v>0</v>
      </c>
      <c r="AA11587">
        <v>0</v>
      </c>
      <c r="AB11587">
        <v>0</v>
      </c>
      <c r="AC11587">
        <v>0</v>
      </c>
      <c r="AD11587">
        <v>0</v>
      </c>
      <c r="AE11587">
        <v>0.86620222899085997</v>
      </c>
    </row>
    <row r="11588" spans="1:31" x14ac:dyDescent="0.3">
      <c r="A11588">
        <v>2709794</v>
      </c>
      <c r="B11588">
        <v>1</v>
      </c>
      <c r="C11588" t="s">
        <v>80</v>
      </c>
      <c r="D11588" t="s">
        <v>94</v>
      </c>
      <c r="E11588" t="s">
        <v>156</v>
      </c>
      <c r="F11588" t="s">
        <v>31196</v>
      </c>
      <c r="G11588" t="s">
        <v>185</v>
      </c>
      <c r="H11588" t="s">
        <v>153</v>
      </c>
      <c r="I11588" t="s">
        <v>136</v>
      </c>
      <c r="J11588" t="s">
        <v>137</v>
      </c>
      <c r="K11588" t="s">
        <v>138</v>
      </c>
      <c r="L11588" t="s">
        <v>31197</v>
      </c>
      <c r="M11588" t="s">
        <v>31198</v>
      </c>
      <c r="N11588">
        <v>4.6849999999999996</v>
      </c>
      <c r="O11588">
        <v>0</v>
      </c>
      <c r="P11588">
        <v>168</v>
      </c>
      <c r="Q11588">
        <v>0</v>
      </c>
      <c r="R11588">
        <v>13</v>
      </c>
      <c r="S11588">
        <v>0</v>
      </c>
      <c r="T11588">
        <v>23</v>
      </c>
      <c r="U11588">
        <v>1</v>
      </c>
      <c r="V11588">
        <v>0</v>
      </c>
      <c r="W11588">
        <v>0</v>
      </c>
      <c r="X11588">
        <v>83.17753925668714</v>
      </c>
      <c r="Y11588">
        <v>0</v>
      </c>
      <c r="Z11588">
        <v>27.042305592368816</v>
      </c>
      <c r="AA11588">
        <v>0</v>
      </c>
      <c r="AB11588">
        <v>100.5065060981569</v>
      </c>
      <c r="AC11588">
        <v>16.250031650871541</v>
      </c>
      <c r="AD11588">
        <v>0</v>
      </c>
      <c r="AE11588">
        <v>226.9763825980844</v>
      </c>
    </row>
    <row r="11589" spans="1:31" x14ac:dyDescent="0.3">
      <c r="A11589">
        <v>2709184</v>
      </c>
      <c r="B11589">
        <v>2</v>
      </c>
      <c r="C11589" t="s">
        <v>80</v>
      </c>
      <c r="D11589" t="s">
        <v>88</v>
      </c>
      <c r="E11589" t="s">
        <v>200</v>
      </c>
      <c r="F11589" t="s">
        <v>31199</v>
      </c>
      <c r="G11589" t="s">
        <v>181</v>
      </c>
      <c r="H11589" t="s">
        <v>135</v>
      </c>
      <c r="I11589" t="s">
        <v>136</v>
      </c>
      <c r="J11589" t="s">
        <v>137</v>
      </c>
      <c r="K11589" t="s">
        <v>138</v>
      </c>
      <c r="L11589" t="s">
        <v>31019</v>
      </c>
      <c r="M11589" t="s">
        <v>31200</v>
      </c>
      <c r="N11589">
        <v>0.278888888</v>
      </c>
      <c r="O11589">
        <v>0</v>
      </c>
      <c r="P11589">
        <v>116</v>
      </c>
      <c r="Q11589">
        <v>0</v>
      </c>
      <c r="R11589">
        <v>0</v>
      </c>
      <c r="S11589">
        <v>0</v>
      </c>
      <c r="T11589">
        <v>11</v>
      </c>
      <c r="U11589">
        <v>0</v>
      </c>
      <c r="V11589">
        <v>0</v>
      </c>
      <c r="W11589">
        <v>0</v>
      </c>
      <c r="X11589">
        <v>6.0946732375626826</v>
      </c>
      <c r="Y11589">
        <v>0</v>
      </c>
      <c r="Z11589">
        <v>0</v>
      </c>
      <c r="AA11589">
        <v>0</v>
      </c>
      <c r="AB11589">
        <v>2.2605597423128008</v>
      </c>
      <c r="AC11589">
        <v>0</v>
      </c>
      <c r="AD11589">
        <v>0</v>
      </c>
      <c r="AE11589">
        <v>8.355232979875483</v>
      </c>
    </row>
    <row r="11590" spans="1:31" x14ac:dyDescent="0.3">
      <c r="A11590">
        <v>2708895</v>
      </c>
      <c r="B11590">
        <v>1</v>
      </c>
      <c r="C11590" t="s">
        <v>81</v>
      </c>
      <c r="D11590" t="s">
        <v>126</v>
      </c>
      <c r="E11590" t="s">
        <v>132</v>
      </c>
      <c r="F11590" t="s">
        <v>31201</v>
      </c>
      <c r="G11590" t="s">
        <v>134</v>
      </c>
      <c r="H11590" t="s">
        <v>135</v>
      </c>
      <c r="I11590" t="s">
        <v>136</v>
      </c>
      <c r="J11590" t="s">
        <v>137</v>
      </c>
      <c r="K11590" t="s">
        <v>138</v>
      </c>
      <c r="L11590" t="s">
        <v>31202</v>
      </c>
      <c r="M11590" t="s">
        <v>31203</v>
      </c>
      <c r="N11590">
        <v>1.423888888</v>
      </c>
      <c r="O11590">
        <v>0</v>
      </c>
      <c r="P11590">
        <v>49</v>
      </c>
      <c r="Q11590">
        <v>0</v>
      </c>
      <c r="R11590">
        <v>2</v>
      </c>
      <c r="S11590">
        <v>0</v>
      </c>
      <c r="T11590">
        <v>2</v>
      </c>
      <c r="U11590">
        <v>0</v>
      </c>
      <c r="V11590">
        <v>0</v>
      </c>
      <c r="W11590">
        <v>0</v>
      </c>
      <c r="X11590">
        <v>4.6542839393297406</v>
      </c>
      <c r="Y11590">
        <v>0</v>
      </c>
      <c r="Z11590">
        <v>2.3986907964073527</v>
      </c>
      <c r="AA11590">
        <v>0</v>
      </c>
      <c r="AB11590">
        <v>0</v>
      </c>
      <c r="AC11590">
        <v>0</v>
      </c>
      <c r="AD11590">
        <v>0</v>
      </c>
      <c r="AE11590">
        <v>7.0529747357370933</v>
      </c>
    </row>
    <row r="11591" spans="1:31" x14ac:dyDescent="0.3">
      <c r="A11591">
        <v>2709751</v>
      </c>
      <c r="B11591">
        <v>1</v>
      </c>
      <c r="C11591" t="s">
        <v>80</v>
      </c>
      <c r="D11591" t="s">
        <v>92</v>
      </c>
      <c r="E11591" t="s">
        <v>132</v>
      </c>
      <c r="F11591" t="s">
        <v>31204</v>
      </c>
      <c r="G11591" t="s">
        <v>170</v>
      </c>
      <c r="H11591" t="s">
        <v>135</v>
      </c>
      <c r="I11591" t="s">
        <v>136</v>
      </c>
      <c r="J11591" t="s">
        <v>137</v>
      </c>
      <c r="K11591" t="s">
        <v>138</v>
      </c>
      <c r="L11591" t="s">
        <v>31205</v>
      </c>
      <c r="M11591" t="s">
        <v>31206</v>
      </c>
      <c r="N11591">
        <v>0.27222222200000001</v>
      </c>
      <c r="O11591">
        <v>0</v>
      </c>
      <c r="P11591">
        <v>68</v>
      </c>
      <c r="Q11591">
        <v>0</v>
      </c>
      <c r="R11591">
        <v>1</v>
      </c>
      <c r="S11591">
        <v>0</v>
      </c>
      <c r="T11591">
        <v>5</v>
      </c>
      <c r="U11591">
        <v>0</v>
      </c>
      <c r="V11591">
        <v>0</v>
      </c>
      <c r="W11591">
        <v>0</v>
      </c>
      <c r="X11591">
        <v>3.246091441274999</v>
      </c>
      <c r="Y11591">
        <v>0</v>
      </c>
      <c r="Z11591">
        <v>3.7592767699500006E-2</v>
      </c>
      <c r="AA11591">
        <v>0</v>
      </c>
      <c r="AB11591">
        <v>3.2556384485856</v>
      </c>
      <c r="AC11591">
        <v>0</v>
      </c>
      <c r="AD11591">
        <v>0</v>
      </c>
      <c r="AE11591">
        <v>6.5393226575600991</v>
      </c>
    </row>
    <row r="11592" spans="1:31" x14ac:dyDescent="0.3">
      <c r="A11592">
        <v>2709230</v>
      </c>
      <c r="B11592">
        <v>1</v>
      </c>
      <c r="C11592" t="s">
        <v>80</v>
      </c>
      <c r="D11592" t="s">
        <v>104</v>
      </c>
      <c r="E11592" t="s">
        <v>150</v>
      </c>
      <c r="F11592" t="s">
        <v>31207</v>
      </c>
      <c r="G11592" t="s">
        <v>152</v>
      </c>
      <c r="H11592" t="s">
        <v>153</v>
      </c>
      <c r="I11592" t="s">
        <v>136</v>
      </c>
      <c r="J11592" t="s">
        <v>137</v>
      </c>
      <c r="K11592" t="s">
        <v>138</v>
      </c>
      <c r="L11592" t="s">
        <v>31208</v>
      </c>
      <c r="M11592" t="s">
        <v>31209</v>
      </c>
      <c r="N11592">
        <v>8.8055554999999994E-2</v>
      </c>
      <c r="O11592">
        <v>10</v>
      </c>
      <c r="P11592">
        <v>137</v>
      </c>
      <c r="Q11592">
        <v>47</v>
      </c>
      <c r="R11592">
        <v>101</v>
      </c>
      <c r="S11592">
        <v>20</v>
      </c>
      <c r="T11592">
        <v>37</v>
      </c>
      <c r="U11592">
        <v>0</v>
      </c>
      <c r="V11592">
        <v>0</v>
      </c>
      <c r="W11592">
        <v>0.29285140073044164</v>
      </c>
      <c r="X11592">
        <v>1.2001702723445613</v>
      </c>
      <c r="Y11592">
        <v>6.4328190898379223</v>
      </c>
      <c r="Z11592">
        <v>0.44507409321021668</v>
      </c>
      <c r="AA11592">
        <v>9.0497160203342304</v>
      </c>
      <c r="AB11592">
        <v>0.30553678345093582</v>
      </c>
      <c r="AC11592">
        <v>0</v>
      </c>
      <c r="AD11592">
        <v>0</v>
      </c>
      <c r="AE11592">
        <v>17.72616765990831</v>
      </c>
    </row>
    <row r="11593" spans="1:31" x14ac:dyDescent="0.3">
      <c r="A11593">
        <v>2708961</v>
      </c>
      <c r="B11593">
        <v>1</v>
      </c>
      <c r="C11593" t="s">
        <v>80</v>
      </c>
      <c r="D11593" t="s">
        <v>86</v>
      </c>
      <c r="E11593" t="s">
        <v>161</v>
      </c>
      <c r="F11593" t="s">
        <v>31210</v>
      </c>
      <c r="G11593" t="s">
        <v>409</v>
      </c>
      <c r="H11593" t="s">
        <v>135</v>
      </c>
      <c r="I11593" t="s">
        <v>136</v>
      </c>
      <c r="J11593" t="s">
        <v>137</v>
      </c>
      <c r="K11593" t="s">
        <v>138</v>
      </c>
      <c r="L11593" t="s">
        <v>31211</v>
      </c>
      <c r="M11593" t="s">
        <v>31212</v>
      </c>
      <c r="N11593">
        <v>1.8430555550000001</v>
      </c>
      <c r="O11593">
        <v>0</v>
      </c>
      <c r="P11593">
        <v>10</v>
      </c>
      <c r="Q11593">
        <v>0</v>
      </c>
      <c r="R11593">
        <v>9</v>
      </c>
      <c r="S11593">
        <v>0</v>
      </c>
      <c r="T11593">
        <v>4</v>
      </c>
      <c r="U11593">
        <v>0</v>
      </c>
      <c r="V11593">
        <v>0</v>
      </c>
      <c r="W11593">
        <v>0</v>
      </c>
      <c r="X11593">
        <v>61.45635932871479</v>
      </c>
      <c r="Y11593">
        <v>0</v>
      </c>
      <c r="Z11593">
        <v>7.3049855941275759</v>
      </c>
      <c r="AA11593">
        <v>0</v>
      </c>
      <c r="AB11593">
        <v>17.100117386269517</v>
      </c>
      <c r="AC11593">
        <v>0</v>
      </c>
      <c r="AD11593">
        <v>0</v>
      </c>
      <c r="AE11593">
        <v>85.861462309111886</v>
      </c>
    </row>
    <row r="11594" spans="1:31" x14ac:dyDescent="0.3">
      <c r="A11594">
        <v>2709671</v>
      </c>
      <c r="B11594">
        <v>1</v>
      </c>
      <c r="C11594" t="s">
        <v>80</v>
      </c>
      <c r="D11594" t="s">
        <v>104</v>
      </c>
      <c r="E11594" t="s">
        <v>161</v>
      </c>
      <c r="F11594" t="s">
        <v>28238</v>
      </c>
      <c r="G11594" t="s">
        <v>163</v>
      </c>
      <c r="H11594" t="s">
        <v>135</v>
      </c>
      <c r="I11594" t="s">
        <v>136</v>
      </c>
      <c r="J11594" t="s">
        <v>137</v>
      </c>
      <c r="K11594" t="s">
        <v>138</v>
      </c>
      <c r="L11594" t="s">
        <v>31213</v>
      </c>
      <c r="M11594" t="s">
        <v>30784</v>
      </c>
      <c r="N11594">
        <v>1.0905555549999999</v>
      </c>
      <c r="O11594">
        <v>0</v>
      </c>
      <c r="P11594">
        <v>64</v>
      </c>
      <c r="Q11594">
        <v>0</v>
      </c>
      <c r="R11594">
        <v>0</v>
      </c>
      <c r="S11594">
        <v>0</v>
      </c>
      <c r="T11594">
        <v>16</v>
      </c>
      <c r="U11594">
        <v>0</v>
      </c>
      <c r="V11594">
        <v>0</v>
      </c>
      <c r="W11594">
        <v>0</v>
      </c>
      <c r="X11594">
        <v>12.399317466788457</v>
      </c>
      <c r="Y11594">
        <v>0</v>
      </c>
      <c r="Z11594">
        <v>0</v>
      </c>
      <c r="AA11594">
        <v>0</v>
      </c>
      <c r="AB11594">
        <v>5.9007953290593447</v>
      </c>
      <c r="AC11594">
        <v>0</v>
      </c>
      <c r="AD11594">
        <v>0</v>
      </c>
      <c r="AE11594">
        <v>18.300112795847802</v>
      </c>
    </row>
    <row r="11595" spans="1:31" x14ac:dyDescent="0.3">
      <c r="A11595">
        <v>2709814</v>
      </c>
      <c r="B11595">
        <v>1</v>
      </c>
      <c r="C11595" t="s">
        <v>80</v>
      </c>
      <c r="D11595" t="s">
        <v>96</v>
      </c>
      <c r="E11595" t="s">
        <v>145</v>
      </c>
      <c r="F11595" t="s">
        <v>31214</v>
      </c>
      <c r="G11595" t="s">
        <v>181</v>
      </c>
      <c r="H11595" t="s">
        <v>135</v>
      </c>
      <c r="I11595" t="s">
        <v>136</v>
      </c>
      <c r="J11595" t="s">
        <v>137</v>
      </c>
      <c r="K11595" t="s">
        <v>138</v>
      </c>
      <c r="L11595" t="s">
        <v>31215</v>
      </c>
      <c r="M11595" t="s">
        <v>31216</v>
      </c>
      <c r="N11595">
        <v>1.5308333329999999</v>
      </c>
      <c r="O11595">
        <v>0</v>
      </c>
      <c r="P11595">
        <v>1</v>
      </c>
      <c r="Q11595">
        <v>0</v>
      </c>
      <c r="R11595">
        <v>0</v>
      </c>
      <c r="S11595">
        <v>0</v>
      </c>
      <c r="T11595">
        <v>0</v>
      </c>
      <c r="U11595">
        <v>0</v>
      </c>
      <c r="V11595">
        <v>0</v>
      </c>
      <c r="W11595">
        <v>0</v>
      </c>
      <c r="X11595">
        <v>0</v>
      </c>
      <c r="Y11595">
        <v>0</v>
      </c>
      <c r="Z11595">
        <v>0</v>
      </c>
      <c r="AA11595">
        <v>0</v>
      </c>
      <c r="AB11595">
        <v>0</v>
      </c>
      <c r="AC11595">
        <v>0</v>
      </c>
      <c r="AD11595">
        <v>0</v>
      </c>
      <c r="AE11595">
        <v>0</v>
      </c>
    </row>
    <row r="11596" spans="1:31" x14ac:dyDescent="0.3">
      <c r="A11596">
        <v>2709373</v>
      </c>
      <c r="B11596">
        <v>1</v>
      </c>
      <c r="C11596" t="s">
        <v>80</v>
      </c>
      <c r="D11596" t="s">
        <v>83</v>
      </c>
      <c r="E11596" t="s">
        <v>156</v>
      </c>
      <c r="F11596" t="s">
        <v>8769</v>
      </c>
      <c r="G11596" t="s">
        <v>152</v>
      </c>
      <c r="H11596" t="s">
        <v>153</v>
      </c>
      <c r="I11596" t="s">
        <v>136</v>
      </c>
      <c r="J11596" t="s">
        <v>137</v>
      </c>
      <c r="K11596" t="s">
        <v>138</v>
      </c>
      <c r="L11596" t="s">
        <v>31217</v>
      </c>
      <c r="M11596" t="s">
        <v>31218</v>
      </c>
      <c r="N11596">
        <v>0.19138888800000001</v>
      </c>
      <c r="O11596">
        <v>0</v>
      </c>
      <c r="P11596">
        <v>145</v>
      </c>
      <c r="Q11596">
        <v>0</v>
      </c>
      <c r="R11596">
        <v>1</v>
      </c>
      <c r="S11596">
        <v>31</v>
      </c>
      <c r="T11596">
        <v>21</v>
      </c>
      <c r="U11596">
        <v>13</v>
      </c>
      <c r="V11596">
        <v>4</v>
      </c>
      <c r="W11596">
        <v>0</v>
      </c>
      <c r="X11596">
        <v>6.5282081271597221</v>
      </c>
      <c r="Y11596">
        <v>0</v>
      </c>
      <c r="Z11596">
        <v>0.44220849221835001</v>
      </c>
      <c r="AA11596">
        <v>114.82881057765987</v>
      </c>
      <c r="AB11596">
        <v>6.961657347816633</v>
      </c>
      <c r="AC11596">
        <v>58.650697286857152</v>
      </c>
      <c r="AD11596">
        <v>10.678263029383192</v>
      </c>
      <c r="AE11596">
        <v>198.08984486109492</v>
      </c>
    </row>
    <row r="11597" spans="1:31" x14ac:dyDescent="0.3">
      <c r="A11597">
        <v>2709459</v>
      </c>
      <c r="B11597">
        <v>1</v>
      </c>
      <c r="C11597" t="s">
        <v>80</v>
      </c>
      <c r="D11597" t="s">
        <v>100</v>
      </c>
      <c r="E11597" t="s">
        <v>161</v>
      </c>
      <c r="F11597" t="s">
        <v>3344</v>
      </c>
      <c r="G11597" t="s">
        <v>163</v>
      </c>
      <c r="H11597" t="s">
        <v>135</v>
      </c>
      <c r="I11597" t="s">
        <v>136</v>
      </c>
      <c r="J11597" t="s">
        <v>137</v>
      </c>
      <c r="K11597" t="s">
        <v>138</v>
      </c>
      <c r="L11597" t="s">
        <v>31219</v>
      </c>
      <c r="M11597" t="s">
        <v>31220</v>
      </c>
      <c r="N11597">
        <v>2.895277777</v>
      </c>
      <c r="O11597">
        <v>0</v>
      </c>
      <c r="P11597">
        <v>22</v>
      </c>
      <c r="Q11597">
        <v>0</v>
      </c>
      <c r="R11597">
        <v>8</v>
      </c>
      <c r="S11597">
        <v>0</v>
      </c>
      <c r="T11597">
        <v>3</v>
      </c>
      <c r="U11597">
        <v>0</v>
      </c>
      <c r="V11597">
        <v>0</v>
      </c>
      <c r="W11597">
        <v>0</v>
      </c>
      <c r="X11597">
        <v>12.055302561943197</v>
      </c>
      <c r="Y11597">
        <v>0</v>
      </c>
      <c r="Z11597">
        <v>3.2368333242729612</v>
      </c>
      <c r="AA11597">
        <v>0</v>
      </c>
      <c r="AB11597">
        <v>11.264963172063588</v>
      </c>
      <c r="AC11597">
        <v>0</v>
      </c>
      <c r="AD11597">
        <v>0</v>
      </c>
      <c r="AE11597">
        <v>26.557099058279746</v>
      </c>
    </row>
    <row r="11598" spans="1:31" x14ac:dyDescent="0.3">
      <c r="A11598">
        <v>2709708</v>
      </c>
      <c r="B11598">
        <v>1</v>
      </c>
      <c r="C11598" t="s">
        <v>81</v>
      </c>
      <c r="D11598" t="s">
        <v>126</v>
      </c>
      <c r="E11598" t="s">
        <v>156</v>
      </c>
      <c r="F11598" t="s">
        <v>31221</v>
      </c>
      <c r="G11598" t="s">
        <v>152</v>
      </c>
      <c r="H11598" t="s">
        <v>153</v>
      </c>
      <c r="I11598" t="s">
        <v>136</v>
      </c>
      <c r="J11598" t="s">
        <v>137</v>
      </c>
      <c r="K11598" t="s">
        <v>138</v>
      </c>
      <c r="L11598" t="s">
        <v>31222</v>
      </c>
      <c r="M11598" t="s">
        <v>31223</v>
      </c>
      <c r="N11598">
        <v>0.3</v>
      </c>
      <c r="O11598">
        <v>0</v>
      </c>
      <c r="P11598">
        <v>129</v>
      </c>
      <c r="Q11598">
        <v>0</v>
      </c>
      <c r="R11598">
        <v>13</v>
      </c>
      <c r="S11598">
        <v>1</v>
      </c>
      <c r="T11598">
        <v>15</v>
      </c>
      <c r="U11598">
        <v>0</v>
      </c>
      <c r="V11598">
        <v>0</v>
      </c>
      <c r="W11598">
        <v>0</v>
      </c>
      <c r="X11598">
        <v>7.5902518844711979</v>
      </c>
      <c r="Y11598">
        <v>0</v>
      </c>
      <c r="Z11598">
        <v>3.3859142942040004</v>
      </c>
      <c r="AA11598">
        <v>6.2849590714727999</v>
      </c>
      <c r="AB11598">
        <v>3.7596524871320995</v>
      </c>
      <c r="AC11598">
        <v>0</v>
      </c>
      <c r="AD11598">
        <v>0</v>
      </c>
      <c r="AE11598">
        <v>21.020777737280099</v>
      </c>
    </row>
    <row r="11599" spans="1:31" x14ac:dyDescent="0.3">
      <c r="A11599">
        <v>2709067</v>
      </c>
      <c r="B11599">
        <v>1</v>
      </c>
      <c r="C11599" t="s">
        <v>80</v>
      </c>
      <c r="D11599" t="s">
        <v>83</v>
      </c>
      <c r="E11599" t="s">
        <v>132</v>
      </c>
      <c r="F11599" t="s">
        <v>13128</v>
      </c>
      <c r="G11599" t="s">
        <v>300</v>
      </c>
      <c r="H11599" t="s">
        <v>135</v>
      </c>
      <c r="I11599" t="s">
        <v>136</v>
      </c>
      <c r="J11599" t="s">
        <v>137</v>
      </c>
      <c r="K11599" t="s">
        <v>210</v>
      </c>
      <c r="L11599" t="s">
        <v>31224</v>
      </c>
      <c r="M11599" t="s">
        <v>31225</v>
      </c>
      <c r="N11599">
        <v>1.4627777769999999</v>
      </c>
      <c r="O11599">
        <v>0</v>
      </c>
      <c r="P11599">
        <v>132</v>
      </c>
      <c r="Q11599">
        <v>0</v>
      </c>
      <c r="R11599">
        <v>0</v>
      </c>
      <c r="S11599">
        <v>0</v>
      </c>
      <c r="T11599">
        <v>35</v>
      </c>
      <c r="U11599">
        <v>0</v>
      </c>
      <c r="V11599">
        <v>0</v>
      </c>
      <c r="W11599">
        <v>0</v>
      </c>
      <c r="X11599">
        <v>143.2070727118184</v>
      </c>
      <c r="Y11599">
        <v>0</v>
      </c>
      <c r="Z11599">
        <v>0</v>
      </c>
      <c r="AA11599">
        <v>0</v>
      </c>
      <c r="AB11599">
        <v>49.415488971603608</v>
      </c>
      <c r="AC11599">
        <v>0</v>
      </c>
      <c r="AD11599">
        <v>0</v>
      </c>
      <c r="AE11599">
        <v>192.62256168342202</v>
      </c>
    </row>
    <row r="11600" spans="1:31" x14ac:dyDescent="0.3">
      <c r="A11600">
        <v>2709857</v>
      </c>
      <c r="B11600">
        <v>1</v>
      </c>
      <c r="C11600" t="s">
        <v>80</v>
      </c>
      <c r="D11600" t="s">
        <v>96</v>
      </c>
      <c r="E11600" t="s">
        <v>213</v>
      </c>
      <c r="F11600" t="s">
        <v>9492</v>
      </c>
      <c r="G11600" t="s">
        <v>152</v>
      </c>
      <c r="H11600" t="s">
        <v>153</v>
      </c>
      <c r="I11600" t="s">
        <v>136</v>
      </c>
      <c r="J11600" t="s">
        <v>137</v>
      </c>
      <c r="K11600" t="s">
        <v>138</v>
      </c>
      <c r="L11600" t="s">
        <v>31226</v>
      </c>
      <c r="M11600" t="s">
        <v>31227</v>
      </c>
      <c r="N11600">
        <v>0.15555555500000001</v>
      </c>
      <c r="O11600">
        <v>2</v>
      </c>
      <c r="P11600">
        <v>952</v>
      </c>
      <c r="Q11600">
        <v>5</v>
      </c>
      <c r="R11600">
        <v>0</v>
      </c>
      <c r="S11600">
        <v>16</v>
      </c>
      <c r="T11600">
        <v>18</v>
      </c>
      <c r="U11600">
        <v>1</v>
      </c>
      <c r="V11600">
        <v>0</v>
      </c>
      <c r="W11600">
        <v>4.0529948284671997</v>
      </c>
      <c r="X11600">
        <v>15.263482543092032</v>
      </c>
      <c r="Y11600">
        <v>3.6275166088140005</v>
      </c>
      <c r="Z11600">
        <v>0</v>
      </c>
      <c r="AA11600">
        <v>11.695760452591601</v>
      </c>
      <c r="AB11600">
        <v>2.2400177939589336</v>
      </c>
      <c r="AC11600">
        <v>0.37207827972000007</v>
      </c>
      <c r="AD11600">
        <v>0</v>
      </c>
      <c r="AE11600">
        <v>37.25185050664377</v>
      </c>
    </row>
    <row r="11601" spans="1:31" x14ac:dyDescent="0.3">
      <c r="A11601">
        <v>2708875</v>
      </c>
      <c r="B11601">
        <v>1</v>
      </c>
      <c r="C11601" t="s">
        <v>80</v>
      </c>
      <c r="D11601" t="s">
        <v>100</v>
      </c>
      <c r="E11601" t="s">
        <v>161</v>
      </c>
      <c r="F11601" t="s">
        <v>31228</v>
      </c>
      <c r="G11601" t="s">
        <v>163</v>
      </c>
      <c r="H11601" t="s">
        <v>135</v>
      </c>
      <c r="I11601" t="s">
        <v>136</v>
      </c>
      <c r="J11601" t="s">
        <v>137</v>
      </c>
      <c r="K11601" t="s">
        <v>138</v>
      </c>
      <c r="L11601" t="s">
        <v>31229</v>
      </c>
      <c r="M11601" t="s">
        <v>31230</v>
      </c>
      <c r="N11601">
        <v>7.1044444440000003</v>
      </c>
      <c r="O11601">
        <v>0</v>
      </c>
      <c r="P11601">
        <v>24</v>
      </c>
      <c r="Q11601">
        <v>0</v>
      </c>
      <c r="R11601">
        <v>0</v>
      </c>
      <c r="S11601">
        <v>0</v>
      </c>
      <c r="T11601">
        <v>3</v>
      </c>
      <c r="U11601">
        <v>0</v>
      </c>
      <c r="V11601">
        <v>0</v>
      </c>
      <c r="W11601">
        <v>0</v>
      </c>
      <c r="X11601">
        <v>44.151941773559848</v>
      </c>
      <c r="Y11601">
        <v>0</v>
      </c>
      <c r="Z11601">
        <v>0</v>
      </c>
      <c r="AA11601">
        <v>0</v>
      </c>
      <c r="AB11601">
        <v>23.774867148657073</v>
      </c>
      <c r="AC11601">
        <v>0</v>
      </c>
      <c r="AD11601">
        <v>0</v>
      </c>
      <c r="AE11601">
        <v>67.926808922216921</v>
      </c>
    </row>
    <row r="11602" spans="1:31" x14ac:dyDescent="0.3">
      <c r="A11602">
        <v>2709565</v>
      </c>
      <c r="B11602">
        <v>1</v>
      </c>
      <c r="C11602" t="s">
        <v>80</v>
      </c>
      <c r="D11602" t="s">
        <v>92</v>
      </c>
      <c r="E11602" t="s">
        <v>145</v>
      </c>
      <c r="F11602" t="s">
        <v>31231</v>
      </c>
      <c r="G11602" t="s">
        <v>181</v>
      </c>
      <c r="H11602" t="s">
        <v>135</v>
      </c>
      <c r="I11602" t="s">
        <v>136</v>
      </c>
      <c r="J11602" t="s">
        <v>137</v>
      </c>
      <c r="K11602" t="s">
        <v>138</v>
      </c>
      <c r="L11602" t="s">
        <v>31232</v>
      </c>
      <c r="M11602" t="s">
        <v>31233</v>
      </c>
      <c r="N11602">
        <v>4.9077777769999997</v>
      </c>
      <c r="O11602">
        <v>0</v>
      </c>
      <c r="P11602">
        <v>1</v>
      </c>
      <c r="Q11602">
        <v>0</v>
      </c>
      <c r="R11602">
        <v>0</v>
      </c>
      <c r="S11602">
        <v>0</v>
      </c>
      <c r="T11602">
        <v>0</v>
      </c>
      <c r="U11602">
        <v>0</v>
      </c>
      <c r="V11602">
        <v>0</v>
      </c>
      <c r="W11602">
        <v>0</v>
      </c>
      <c r="X11602">
        <v>0.61659126546271503</v>
      </c>
      <c r="Y11602">
        <v>0</v>
      </c>
      <c r="Z11602">
        <v>0</v>
      </c>
      <c r="AA11602">
        <v>0</v>
      </c>
      <c r="AB11602">
        <v>0</v>
      </c>
      <c r="AC11602">
        <v>0</v>
      </c>
      <c r="AD11602">
        <v>0</v>
      </c>
      <c r="AE11602">
        <v>0.61659126546271503</v>
      </c>
    </row>
    <row r="11603" spans="1:31" x14ac:dyDescent="0.3">
      <c r="A11603">
        <v>2709617</v>
      </c>
      <c r="B11603">
        <v>1</v>
      </c>
      <c r="C11603" t="s">
        <v>80</v>
      </c>
      <c r="D11603" t="s">
        <v>97</v>
      </c>
      <c r="E11603" t="s">
        <v>145</v>
      </c>
      <c r="F11603" t="s">
        <v>31234</v>
      </c>
      <c r="G11603" t="s">
        <v>230</v>
      </c>
      <c r="H11603" t="s">
        <v>135</v>
      </c>
      <c r="I11603" t="s">
        <v>136</v>
      </c>
      <c r="J11603" t="s">
        <v>137</v>
      </c>
      <c r="K11603" t="s">
        <v>138</v>
      </c>
      <c r="L11603" t="s">
        <v>31235</v>
      </c>
      <c r="M11603" t="s">
        <v>31236</v>
      </c>
      <c r="N11603">
        <v>4.4227777770000003</v>
      </c>
      <c r="O11603">
        <v>0</v>
      </c>
      <c r="P11603">
        <v>1</v>
      </c>
      <c r="Q11603">
        <v>0</v>
      </c>
      <c r="R11603">
        <v>0</v>
      </c>
      <c r="S11603">
        <v>0</v>
      </c>
      <c r="T11603">
        <v>0</v>
      </c>
      <c r="U11603">
        <v>0</v>
      </c>
      <c r="V11603">
        <v>0</v>
      </c>
      <c r="W11603">
        <v>0</v>
      </c>
      <c r="X11603">
        <v>0.93898516284984002</v>
      </c>
      <c r="Y11603">
        <v>0</v>
      </c>
      <c r="Z11603">
        <v>0</v>
      </c>
      <c r="AA11603">
        <v>0</v>
      </c>
      <c r="AB11603">
        <v>0</v>
      </c>
      <c r="AC11603">
        <v>0</v>
      </c>
      <c r="AD11603">
        <v>0</v>
      </c>
      <c r="AE11603">
        <v>0.93898516284984002</v>
      </c>
    </row>
    <row r="11604" spans="1:31" x14ac:dyDescent="0.3">
      <c r="A11604">
        <v>2708871</v>
      </c>
      <c r="B11604">
        <v>2</v>
      </c>
      <c r="C11604" t="s">
        <v>80</v>
      </c>
      <c r="D11604" t="s">
        <v>97</v>
      </c>
      <c r="E11604" t="s">
        <v>156</v>
      </c>
      <c r="F11604" t="s">
        <v>1350</v>
      </c>
      <c r="G11604" t="s">
        <v>158</v>
      </c>
      <c r="H11604" t="s">
        <v>153</v>
      </c>
      <c r="I11604" t="s">
        <v>136</v>
      </c>
      <c r="J11604" t="s">
        <v>3</v>
      </c>
      <c r="K11604" t="s">
        <v>138</v>
      </c>
      <c r="L11604" t="s">
        <v>30766</v>
      </c>
      <c r="M11604" t="s">
        <v>31237</v>
      </c>
      <c r="N11604">
        <v>2.2836111109999999</v>
      </c>
      <c r="O11604">
        <v>5</v>
      </c>
      <c r="P11604">
        <v>1961</v>
      </c>
      <c r="Q11604">
        <v>3</v>
      </c>
      <c r="R11604">
        <v>251</v>
      </c>
      <c r="S11604">
        <v>14</v>
      </c>
      <c r="T11604">
        <v>280</v>
      </c>
      <c r="U11604">
        <v>0</v>
      </c>
      <c r="V11604">
        <v>0</v>
      </c>
      <c r="W11604">
        <v>559.27071800219596</v>
      </c>
      <c r="X11604">
        <v>995.40266589821169</v>
      </c>
      <c r="Y11604">
        <v>7.1029904991732549</v>
      </c>
      <c r="Z11604">
        <v>95.49726357765293</v>
      </c>
      <c r="AA11604">
        <v>612.31818071137127</v>
      </c>
      <c r="AB11604">
        <v>374.14690601241358</v>
      </c>
      <c r="AC11604">
        <v>0</v>
      </c>
      <c r="AD11604">
        <v>0</v>
      </c>
      <c r="AE11604">
        <v>2643.7387247010192</v>
      </c>
    </row>
    <row r="11605" spans="1:31" x14ac:dyDescent="0.3">
      <c r="A11605">
        <v>2708884</v>
      </c>
      <c r="B11605">
        <v>1</v>
      </c>
      <c r="C11605" t="s">
        <v>80</v>
      </c>
      <c r="D11605" t="s">
        <v>89</v>
      </c>
      <c r="E11605" t="s">
        <v>145</v>
      </c>
      <c r="F11605" t="s">
        <v>31238</v>
      </c>
      <c r="G11605" t="s">
        <v>230</v>
      </c>
      <c r="H11605" t="s">
        <v>135</v>
      </c>
      <c r="I11605" t="s">
        <v>136</v>
      </c>
      <c r="J11605" t="s">
        <v>137</v>
      </c>
      <c r="K11605" t="s">
        <v>138</v>
      </c>
      <c r="L11605" t="s">
        <v>31239</v>
      </c>
      <c r="M11605" t="s">
        <v>31240</v>
      </c>
      <c r="N11605">
        <v>3.068333333</v>
      </c>
      <c r="O11605">
        <v>0</v>
      </c>
      <c r="P11605">
        <v>1</v>
      </c>
      <c r="Q11605">
        <v>0</v>
      </c>
      <c r="R11605">
        <v>0</v>
      </c>
      <c r="S11605">
        <v>0</v>
      </c>
      <c r="T11605">
        <v>0</v>
      </c>
      <c r="U11605">
        <v>0</v>
      </c>
      <c r="V11605">
        <v>0</v>
      </c>
      <c r="W11605">
        <v>0</v>
      </c>
      <c r="X11605">
        <v>0.61188689769188664</v>
      </c>
      <c r="Y11605">
        <v>0</v>
      </c>
      <c r="Z11605">
        <v>0</v>
      </c>
      <c r="AA11605">
        <v>0</v>
      </c>
      <c r="AB11605">
        <v>0</v>
      </c>
      <c r="AC11605">
        <v>0</v>
      </c>
      <c r="AD11605">
        <v>0</v>
      </c>
      <c r="AE11605">
        <v>0.61188689769188664</v>
      </c>
    </row>
    <row r="11606" spans="1:31" x14ac:dyDescent="0.3">
      <c r="A11606">
        <v>2708761</v>
      </c>
      <c r="B11606">
        <v>1</v>
      </c>
      <c r="C11606" t="s">
        <v>80</v>
      </c>
      <c r="D11606" t="s">
        <v>97</v>
      </c>
      <c r="E11606" t="s">
        <v>156</v>
      </c>
      <c r="F11606" t="s">
        <v>31241</v>
      </c>
      <c r="G11606" t="s">
        <v>185</v>
      </c>
      <c r="H11606" t="s">
        <v>153</v>
      </c>
      <c r="I11606" t="s">
        <v>136</v>
      </c>
      <c r="J11606" t="s">
        <v>137</v>
      </c>
      <c r="K11606" t="s">
        <v>138</v>
      </c>
      <c r="L11606" t="s">
        <v>31242</v>
      </c>
      <c r="M11606" t="s">
        <v>30773</v>
      </c>
      <c r="N11606">
        <v>0.22194444399999999</v>
      </c>
      <c r="O11606">
        <v>0</v>
      </c>
      <c r="P11606">
        <v>150</v>
      </c>
      <c r="Q11606">
        <v>2</v>
      </c>
      <c r="R11606">
        <v>30</v>
      </c>
      <c r="S11606">
        <v>1</v>
      </c>
      <c r="T11606">
        <v>16</v>
      </c>
      <c r="U11606">
        <v>1</v>
      </c>
      <c r="V11606">
        <v>0</v>
      </c>
      <c r="W11606">
        <v>0</v>
      </c>
      <c r="X11606">
        <v>12.260559000223834</v>
      </c>
      <c r="Y11606">
        <v>0.75346952006861501</v>
      </c>
      <c r="Z11606">
        <v>1.7098936363886474</v>
      </c>
      <c r="AA11606">
        <v>0.20237261400416667</v>
      </c>
      <c r="AB11606">
        <v>1.4413158772677499</v>
      </c>
      <c r="AC11606">
        <v>2.6509451744166004</v>
      </c>
      <c r="AD11606">
        <v>0</v>
      </c>
      <c r="AE11606">
        <v>19.018555822369613</v>
      </c>
    </row>
    <row r="11607" spans="1:31" x14ac:dyDescent="0.3">
      <c r="A11607">
        <v>2708861</v>
      </c>
      <c r="B11607">
        <v>1</v>
      </c>
      <c r="C11607" t="s">
        <v>80</v>
      </c>
      <c r="D11607" t="s">
        <v>88</v>
      </c>
      <c r="E11607" t="s">
        <v>200</v>
      </c>
      <c r="F11607" t="s">
        <v>31243</v>
      </c>
      <c r="G11607" t="s">
        <v>1141</v>
      </c>
      <c r="H11607" t="s">
        <v>135</v>
      </c>
      <c r="I11607" t="s">
        <v>136</v>
      </c>
      <c r="J11607" t="s">
        <v>137</v>
      </c>
      <c r="K11607" t="s">
        <v>138</v>
      </c>
      <c r="L11607" t="s">
        <v>31244</v>
      </c>
      <c r="M11607" t="s">
        <v>30327</v>
      </c>
      <c r="N11607">
        <v>3.4141666659999999</v>
      </c>
      <c r="O11607">
        <v>0</v>
      </c>
      <c r="P11607">
        <v>130</v>
      </c>
      <c r="Q11607">
        <v>0</v>
      </c>
      <c r="R11607">
        <v>0</v>
      </c>
      <c r="S11607">
        <v>0</v>
      </c>
      <c r="T11607">
        <v>14</v>
      </c>
      <c r="U11607">
        <v>0</v>
      </c>
      <c r="V11607">
        <v>0</v>
      </c>
      <c r="W11607">
        <v>0</v>
      </c>
      <c r="X11607">
        <v>72.655326798757116</v>
      </c>
      <c r="Y11607">
        <v>0</v>
      </c>
      <c r="Z11607">
        <v>0</v>
      </c>
      <c r="AA11607">
        <v>0</v>
      </c>
      <c r="AB11607">
        <v>14.164864307311195</v>
      </c>
      <c r="AC11607">
        <v>0</v>
      </c>
      <c r="AD11607">
        <v>0</v>
      </c>
      <c r="AE11607">
        <v>86.820191106068307</v>
      </c>
    </row>
    <row r="11608" spans="1:31" x14ac:dyDescent="0.3">
      <c r="A11608">
        <v>2708738</v>
      </c>
      <c r="B11608">
        <v>1</v>
      </c>
      <c r="C11608" t="s">
        <v>80</v>
      </c>
      <c r="D11608" t="s">
        <v>83</v>
      </c>
      <c r="E11608" t="s">
        <v>145</v>
      </c>
      <c r="F11608" t="s">
        <v>31245</v>
      </c>
      <c r="G11608" t="s">
        <v>230</v>
      </c>
      <c r="H11608" t="s">
        <v>135</v>
      </c>
      <c r="I11608" t="s">
        <v>136</v>
      </c>
      <c r="J11608" t="s">
        <v>137</v>
      </c>
      <c r="K11608" t="s">
        <v>138</v>
      </c>
      <c r="L11608" t="s">
        <v>31246</v>
      </c>
      <c r="M11608" t="s">
        <v>31247</v>
      </c>
      <c r="N11608">
        <v>2.3027777770000002</v>
      </c>
      <c r="O11608">
        <v>0</v>
      </c>
      <c r="P11608">
        <v>4</v>
      </c>
      <c r="Q11608">
        <v>0</v>
      </c>
      <c r="R11608">
        <v>0</v>
      </c>
      <c r="S11608">
        <v>0</v>
      </c>
      <c r="T11608">
        <v>1</v>
      </c>
      <c r="U11608">
        <v>0</v>
      </c>
      <c r="V11608">
        <v>0</v>
      </c>
      <c r="W11608">
        <v>0</v>
      </c>
      <c r="X11608">
        <v>1.2081381776462501</v>
      </c>
      <c r="Y11608">
        <v>0</v>
      </c>
      <c r="Z11608">
        <v>0</v>
      </c>
      <c r="AA11608">
        <v>0</v>
      </c>
      <c r="AB11608">
        <v>0</v>
      </c>
      <c r="AC11608">
        <v>0</v>
      </c>
      <c r="AD11608">
        <v>0</v>
      </c>
      <c r="AE11608">
        <v>1.2081381776462501</v>
      </c>
    </row>
    <row r="11609" spans="1:31" x14ac:dyDescent="0.3">
      <c r="A11609">
        <v>2709402</v>
      </c>
      <c r="B11609">
        <v>1</v>
      </c>
      <c r="C11609" t="s">
        <v>80</v>
      </c>
      <c r="D11609" t="s">
        <v>104</v>
      </c>
      <c r="E11609" t="s">
        <v>150</v>
      </c>
      <c r="F11609" t="s">
        <v>31248</v>
      </c>
      <c r="G11609" t="s">
        <v>170</v>
      </c>
      <c r="H11609" t="s">
        <v>153</v>
      </c>
      <c r="I11609" t="s">
        <v>136</v>
      </c>
      <c r="J11609" t="s">
        <v>137</v>
      </c>
      <c r="K11609" t="s">
        <v>138</v>
      </c>
      <c r="L11609" t="s">
        <v>31249</v>
      </c>
      <c r="M11609" t="s">
        <v>31250</v>
      </c>
      <c r="N11609">
        <v>0.19138888800000001</v>
      </c>
      <c r="O11609">
        <v>0</v>
      </c>
      <c r="P11609">
        <v>21</v>
      </c>
      <c r="Q11609">
        <v>1</v>
      </c>
      <c r="R11609">
        <v>0</v>
      </c>
      <c r="S11609">
        <v>31</v>
      </c>
      <c r="T11609">
        <v>21</v>
      </c>
      <c r="U11609">
        <v>18</v>
      </c>
      <c r="V11609">
        <v>0</v>
      </c>
      <c r="W11609">
        <v>0</v>
      </c>
      <c r="X11609">
        <v>0.40202364302441512</v>
      </c>
      <c r="Y11609">
        <v>8.3788044569599995E-3</v>
      </c>
      <c r="Z11609">
        <v>0</v>
      </c>
      <c r="AA11609">
        <v>30.683616115346492</v>
      </c>
      <c r="AB11609">
        <v>1.9062997789217526</v>
      </c>
      <c r="AC11609">
        <v>105.03810210305166</v>
      </c>
      <c r="AD11609">
        <v>0</v>
      </c>
      <c r="AE11609">
        <v>138.03842044480126</v>
      </c>
    </row>
    <row r="11610" spans="1:31" x14ac:dyDescent="0.3">
      <c r="A11610">
        <v>2709339</v>
      </c>
      <c r="B11610">
        <v>1</v>
      </c>
      <c r="C11610" t="s">
        <v>81</v>
      </c>
      <c r="D11610" t="s">
        <v>112</v>
      </c>
      <c r="E11610" t="s">
        <v>150</v>
      </c>
      <c r="F11610" t="s">
        <v>19007</v>
      </c>
      <c r="G11610" t="s">
        <v>152</v>
      </c>
      <c r="H11610" t="s">
        <v>153</v>
      </c>
      <c r="I11610" t="s">
        <v>136</v>
      </c>
      <c r="J11610" t="s">
        <v>137</v>
      </c>
      <c r="K11610" t="s">
        <v>138</v>
      </c>
      <c r="L11610" t="s">
        <v>31251</v>
      </c>
      <c r="M11610" t="s">
        <v>31252</v>
      </c>
      <c r="N11610">
        <v>2.3405555549999999</v>
      </c>
      <c r="O11610">
        <v>1</v>
      </c>
      <c r="P11610">
        <v>3</v>
      </c>
      <c r="Q11610">
        <v>55</v>
      </c>
      <c r="R11610">
        <v>90</v>
      </c>
      <c r="S11610">
        <v>5</v>
      </c>
      <c r="T11610">
        <v>1</v>
      </c>
      <c r="U11610">
        <v>0</v>
      </c>
      <c r="V11610">
        <v>0</v>
      </c>
      <c r="W11610">
        <v>1.0256076478146334</v>
      </c>
      <c r="X11610">
        <v>0.42762456108333335</v>
      </c>
      <c r="Y11610">
        <v>5.8537271082170266</v>
      </c>
      <c r="Z11610">
        <v>9.9535432010438516</v>
      </c>
      <c r="AA11610">
        <v>37.343108356488727</v>
      </c>
      <c r="AB11610">
        <v>0</v>
      </c>
      <c r="AC11610">
        <v>0</v>
      </c>
      <c r="AD11610">
        <v>0</v>
      </c>
      <c r="AE11610">
        <v>54.603610874647572</v>
      </c>
    </row>
    <row r="11611" spans="1:31" x14ac:dyDescent="0.3">
      <c r="A11611">
        <v>2709053</v>
      </c>
      <c r="B11611">
        <v>1</v>
      </c>
      <c r="C11611" t="s">
        <v>80</v>
      </c>
      <c r="D11611" t="s">
        <v>96</v>
      </c>
      <c r="E11611" t="s">
        <v>161</v>
      </c>
      <c r="F11611" t="s">
        <v>31253</v>
      </c>
      <c r="G11611" t="s">
        <v>409</v>
      </c>
      <c r="H11611" t="s">
        <v>135</v>
      </c>
      <c r="I11611" t="s">
        <v>136</v>
      </c>
      <c r="J11611" t="s">
        <v>137</v>
      </c>
      <c r="K11611" t="s">
        <v>138</v>
      </c>
      <c r="L11611" t="s">
        <v>31254</v>
      </c>
      <c r="M11611" t="s">
        <v>31039</v>
      </c>
      <c r="N11611">
        <v>7.3258333330000003</v>
      </c>
      <c r="O11611">
        <v>0</v>
      </c>
      <c r="P11611">
        <v>3</v>
      </c>
      <c r="Q11611">
        <v>0</v>
      </c>
      <c r="R11611">
        <v>4</v>
      </c>
      <c r="S11611">
        <v>0</v>
      </c>
      <c r="T11611">
        <v>0</v>
      </c>
      <c r="U11611">
        <v>0</v>
      </c>
      <c r="V11611">
        <v>0</v>
      </c>
      <c r="W11611">
        <v>0</v>
      </c>
      <c r="X11611">
        <v>9.0107055025628195</v>
      </c>
      <c r="Y11611">
        <v>0</v>
      </c>
      <c r="Z11611">
        <v>2.4141523436651253</v>
      </c>
      <c r="AA11611">
        <v>0</v>
      </c>
      <c r="AB11611">
        <v>0</v>
      </c>
      <c r="AC11611">
        <v>0</v>
      </c>
      <c r="AD11611">
        <v>0</v>
      </c>
      <c r="AE11611">
        <v>11.424857846227944</v>
      </c>
    </row>
    <row r="11612" spans="1:31" x14ac:dyDescent="0.3">
      <c r="A11612">
        <v>2709385</v>
      </c>
      <c r="B11612">
        <v>1</v>
      </c>
      <c r="C11612" t="s">
        <v>81</v>
      </c>
      <c r="D11612" t="s">
        <v>119</v>
      </c>
      <c r="E11612" t="s">
        <v>156</v>
      </c>
      <c r="F11612" t="s">
        <v>21748</v>
      </c>
      <c r="G11612" t="s">
        <v>185</v>
      </c>
      <c r="H11612" t="s">
        <v>153</v>
      </c>
      <c r="I11612" t="s">
        <v>136</v>
      </c>
      <c r="J11612" t="s">
        <v>137</v>
      </c>
      <c r="K11612" t="s">
        <v>138</v>
      </c>
      <c r="L11612" t="s">
        <v>31255</v>
      </c>
      <c r="M11612" t="s">
        <v>31256</v>
      </c>
      <c r="N11612">
        <v>2.1922222219999998</v>
      </c>
      <c r="O11612">
        <v>1</v>
      </c>
      <c r="P11612">
        <v>321</v>
      </c>
      <c r="Q11612">
        <v>0</v>
      </c>
      <c r="R11612">
        <v>72</v>
      </c>
      <c r="S11612">
        <v>2</v>
      </c>
      <c r="T11612">
        <v>6</v>
      </c>
      <c r="U11612">
        <v>0</v>
      </c>
      <c r="V11612">
        <v>0</v>
      </c>
      <c r="W11612">
        <v>0.43456367175083332</v>
      </c>
      <c r="X11612">
        <v>42.96404877630286</v>
      </c>
      <c r="Y11612">
        <v>0</v>
      </c>
      <c r="Z11612">
        <v>28.172651674297907</v>
      </c>
      <c r="AA11612">
        <v>21.16630407523591</v>
      </c>
      <c r="AB11612">
        <v>1.6248928374780749</v>
      </c>
      <c r="AC11612">
        <v>0</v>
      </c>
      <c r="AD11612">
        <v>0</v>
      </c>
      <c r="AE11612">
        <v>94.362461035065579</v>
      </c>
    </row>
    <row r="11613" spans="1:31" x14ac:dyDescent="0.3">
      <c r="A11613">
        <v>2709694</v>
      </c>
      <c r="B11613">
        <v>1</v>
      </c>
      <c r="C11613" t="s">
        <v>80</v>
      </c>
      <c r="D11613" t="s">
        <v>100</v>
      </c>
      <c r="E11613" t="s">
        <v>145</v>
      </c>
      <c r="F11613" t="s">
        <v>31257</v>
      </c>
      <c r="G11613" t="s">
        <v>181</v>
      </c>
      <c r="H11613" t="s">
        <v>135</v>
      </c>
      <c r="I11613" t="s">
        <v>136</v>
      </c>
      <c r="J11613" t="s">
        <v>137</v>
      </c>
      <c r="K11613" t="s">
        <v>138</v>
      </c>
      <c r="L11613" t="s">
        <v>31258</v>
      </c>
      <c r="M11613" t="s">
        <v>31259</v>
      </c>
      <c r="N11613">
        <v>2.1633333330000002</v>
      </c>
      <c r="O11613">
        <v>0</v>
      </c>
      <c r="P11613">
        <v>1</v>
      </c>
      <c r="Q11613">
        <v>0</v>
      </c>
      <c r="R11613">
        <v>0</v>
      </c>
      <c r="S11613">
        <v>0</v>
      </c>
      <c r="T11613">
        <v>0</v>
      </c>
      <c r="U11613">
        <v>0</v>
      </c>
      <c r="V11613">
        <v>0</v>
      </c>
      <c r="W11613">
        <v>0</v>
      </c>
      <c r="X11613">
        <v>0.59967934542893508</v>
      </c>
      <c r="Y11613">
        <v>0</v>
      </c>
      <c r="Z11613">
        <v>0</v>
      </c>
      <c r="AA11613">
        <v>0</v>
      </c>
      <c r="AB11613">
        <v>0</v>
      </c>
      <c r="AC11613">
        <v>0</v>
      </c>
      <c r="AD11613">
        <v>0</v>
      </c>
      <c r="AE11613">
        <v>0.59967934542893508</v>
      </c>
    </row>
    <row r="11614" spans="1:31" x14ac:dyDescent="0.3">
      <c r="A11614">
        <v>2709448</v>
      </c>
      <c r="B11614">
        <v>1</v>
      </c>
      <c r="C11614" t="s">
        <v>80</v>
      </c>
      <c r="D11614" t="s">
        <v>90</v>
      </c>
      <c r="E11614" t="s">
        <v>161</v>
      </c>
      <c r="F11614" t="s">
        <v>31260</v>
      </c>
      <c r="G11614" t="s">
        <v>1479</v>
      </c>
      <c r="H11614" t="s">
        <v>135</v>
      </c>
      <c r="I11614" t="s">
        <v>136</v>
      </c>
      <c r="J11614" t="s">
        <v>137</v>
      </c>
      <c r="K11614" t="s">
        <v>138</v>
      </c>
      <c r="L11614" t="s">
        <v>31261</v>
      </c>
      <c r="M11614" t="s">
        <v>31262</v>
      </c>
      <c r="N11614">
        <v>2.9311111109999999</v>
      </c>
      <c r="O11614">
        <v>0</v>
      </c>
      <c r="P11614">
        <v>231</v>
      </c>
      <c r="Q11614">
        <v>0</v>
      </c>
      <c r="R11614">
        <v>0</v>
      </c>
      <c r="S11614">
        <v>0</v>
      </c>
      <c r="T11614">
        <v>26</v>
      </c>
      <c r="U11614">
        <v>0</v>
      </c>
      <c r="V11614">
        <v>0</v>
      </c>
      <c r="W11614">
        <v>0</v>
      </c>
      <c r="X11614">
        <v>128.4578210856109</v>
      </c>
      <c r="Y11614">
        <v>0</v>
      </c>
      <c r="Z11614">
        <v>0</v>
      </c>
      <c r="AA11614">
        <v>0</v>
      </c>
      <c r="AB11614">
        <v>28.516742108928142</v>
      </c>
      <c r="AC11614">
        <v>0</v>
      </c>
      <c r="AD11614">
        <v>0</v>
      </c>
      <c r="AE11614">
        <v>156.97456319453903</v>
      </c>
    </row>
    <row r="11615" spans="1:31" x14ac:dyDescent="0.3">
      <c r="A11615">
        <v>2709093</v>
      </c>
      <c r="B11615">
        <v>1</v>
      </c>
      <c r="C11615" t="s">
        <v>80</v>
      </c>
      <c r="D11615" t="s">
        <v>100</v>
      </c>
      <c r="E11615" t="s">
        <v>150</v>
      </c>
      <c r="F11615" t="s">
        <v>13471</v>
      </c>
      <c r="G11615" t="s">
        <v>152</v>
      </c>
      <c r="H11615" t="s">
        <v>153</v>
      </c>
      <c r="I11615" t="s">
        <v>136</v>
      </c>
      <c r="J11615" t="s">
        <v>137</v>
      </c>
      <c r="K11615" t="s">
        <v>138</v>
      </c>
      <c r="L11615" t="s">
        <v>31263</v>
      </c>
      <c r="M11615" t="s">
        <v>31264</v>
      </c>
      <c r="N11615">
        <v>0.47777777700000001</v>
      </c>
      <c r="O11615">
        <v>0</v>
      </c>
      <c r="P11615">
        <v>694</v>
      </c>
      <c r="Q11615">
        <v>0</v>
      </c>
      <c r="R11615">
        <v>3</v>
      </c>
      <c r="S11615">
        <v>0</v>
      </c>
      <c r="T11615">
        <v>62</v>
      </c>
      <c r="U11615">
        <v>0</v>
      </c>
      <c r="V11615">
        <v>0</v>
      </c>
      <c r="W11615">
        <v>0</v>
      </c>
      <c r="X11615">
        <v>42.204731943116684</v>
      </c>
      <c r="Y11615">
        <v>0</v>
      </c>
      <c r="Z11615">
        <v>1.6966346935613834</v>
      </c>
      <c r="AA11615">
        <v>0</v>
      </c>
      <c r="AB11615">
        <v>14.0817678253472</v>
      </c>
      <c r="AC11615">
        <v>0</v>
      </c>
      <c r="AD11615">
        <v>0</v>
      </c>
      <c r="AE11615">
        <v>57.983134462025269</v>
      </c>
    </row>
    <row r="11616" spans="1:31" x14ac:dyDescent="0.3">
      <c r="A11616">
        <v>2708801</v>
      </c>
      <c r="B11616">
        <v>1</v>
      </c>
      <c r="C11616" t="s">
        <v>80</v>
      </c>
      <c r="D11616" t="s">
        <v>90</v>
      </c>
      <c r="E11616" t="s">
        <v>161</v>
      </c>
      <c r="F11616" t="s">
        <v>8318</v>
      </c>
      <c r="G11616" t="s">
        <v>163</v>
      </c>
      <c r="H11616" t="s">
        <v>135</v>
      </c>
      <c r="I11616" t="s">
        <v>136</v>
      </c>
      <c r="J11616" t="s">
        <v>137</v>
      </c>
      <c r="K11616" t="s">
        <v>138</v>
      </c>
      <c r="L11616" t="s">
        <v>31265</v>
      </c>
      <c r="M11616" t="s">
        <v>31266</v>
      </c>
      <c r="N11616">
        <v>2.5750000000000002</v>
      </c>
      <c r="O11616">
        <v>0</v>
      </c>
      <c r="P11616">
        <v>158</v>
      </c>
      <c r="Q11616">
        <v>0</v>
      </c>
      <c r="R11616">
        <v>0</v>
      </c>
      <c r="S11616">
        <v>0</v>
      </c>
      <c r="T11616">
        <v>44</v>
      </c>
      <c r="U11616">
        <v>0</v>
      </c>
      <c r="V11616">
        <v>0</v>
      </c>
      <c r="W11616">
        <v>0</v>
      </c>
      <c r="X11616">
        <v>96.610122634043023</v>
      </c>
      <c r="Y11616">
        <v>0</v>
      </c>
      <c r="Z11616">
        <v>0</v>
      </c>
      <c r="AA11616">
        <v>0</v>
      </c>
      <c r="AB11616">
        <v>43.882003985869183</v>
      </c>
      <c r="AC11616">
        <v>0</v>
      </c>
      <c r="AD11616">
        <v>0</v>
      </c>
      <c r="AE11616">
        <v>140.4921266199122</v>
      </c>
    </row>
    <row r="11617" spans="1:31" x14ac:dyDescent="0.3">
      <c r="A11617">
        <v>2709511</v>
      </c>
      <c r="B11617">
        <v>1</v>
      </c>
      <c r="C11617" t="s">
        <v>80</v>
      </c>
      <c r="D11617" t="s">
        <v>92</v>
      </c>
      <c r="E11617" t="s">
        <v>161</v>
      </c>
      <c r="F11617" t="s">
        <v>31267</v>
      </c>
      <c r="G11617" t="s">
        <v>6433</v>
      </c>
      <c r="H11617" t="s">
        <v>135</v>
      </c>
      <c r="I11617" t="s">
        <v>136</v>
      </c>
      <c r="J11617" t="s">
        <v>137</v>
      </c>
      <c r="K11617" t="s">
        <v>138</v>
      </c>
      <c r="L11617" t="s">
        <v>31268</v>
      </c>
      <c r="M11617" t="s">
        <v>31269</v>
      </c>
      <c r="N11617">
        <v>5.9422222219999998</v>
      </c>
      <c r="O11617">
        <v>0</v>
      </c>
      <c r="P11617">
        <v>25</v>
      </c>
      <c r="Q11617">
        <v>0</v>
      </c>
      <c r="R11617">
        <v>14</v>
      </c>
      <c r="S11617">
        <v>0</v>
      </c>
      <c r="T11617">
        <v>1</v>
      </c>
      <c r="U11617">
        <v>0</v>
      </c>
      <c r="V11617">
        <v>0</v>
      </c>
      <c r="W11617">
        <v>0</v>
      </c>
      <c r="X11617">
        <v>35.635274801920971</v>
      </c>
      <c r="Y11617">
        <v>0</v>
      </c>
      <c r="Z11617">
        <v>19.522138481330689</v>
      </c>
      <c r="AA11617">
        <v>0</v>
      </c>
      <c r="AB11617">
        <v>2.2929320828015967</v>
      </c>
      <c r="AC11617">
        <v>0</v>
      </c>
      <c r="AD11617">
        <v>0</v>
      </c>
      <c r="AE11617">
        <v>57.450345366053256</v>
      </c>
    </row>
    <row r="11618" spans="1:31" x14ac:dyDescent="0.3">
      <c r="A11618">
        <v>2709654</v>
      </c>
      <c r="B11618">
        <v>1</v>
      </c>
      <c r="C11618" t="s">
        <v>81</v>
      </c>
      <c r="D11618" t="s">
        <v>120</v>
      </c>
      <c r="E11618" t="s">
        <v>213</v>
      </c>
      <c r="F11618" t="s">
        <v>31270</v>
      </c>
      <c r="G11618" t="s">
        <v>152</v>
      </c>
      <c r="H11618" t="s">
        <v>153</v>
      </c>
      <c r="I11618" t="s">
        <v>136</v>
      </c>
      <c r="J11618" t="s">
        <v>137</v>
      </c>
      <c r="K11618" t="s">
        <v>138</v>
      </c>
      <c r="L11618" t="s">
        <v>31271</v>
      </c>
      <c r="M11618" t="s">
        <v>31272</v>
      </c>
      <c r="N11618">
        <v>1.7825</v>
      </c>
      <c r="O11618">
        <v>6</v>
      </c>
      <c r="P11618">
        <v>784</v>
      </c>
      <c r="Q11618">
        <v>42</v>
      </c>
      <c r="R11618">
        <v>19</v>
      </c>
      <c r="S11618">
        <v>12</v>
      </c>
      <c r="T11618">
        <v>55</v>
      </c>
      <c r="U11618">
        <v>6</v>
      </c>
      <c r="V11618">
        <v>0</v>
      </c>
      <c r="W11618">
        <v>4.3037736147227674</v>
      </c>
      <c r="X11618">
        <v>179.32328495490907</v>
      </c>
      <c r="Y11618">
        <v>341.96022145386763</v>
      </c>
      <c r="Z11618">
        <v>7.1430087509203579</v>
      </c>
      <c r="AA11618">
        <v>37.510384766324513</v>
      </c>
      <c r="AB11618">
        <v>32.584948651793482</v>
      </c>
      <c r="AC11618">
        <v>367.90655990946425</v>
      </c>
      <c r="AD11618">
        <v>0</v>
      </c>
      <c r="AE11618">
        <v>970.73218210200207</v>
      </c>
    </row>
    <row r="11619" spans="1:31" x14ac:dyDescent="0.3">
      <c r="A11619">
        <v>2709488</v>
      </c>
      <c r="B11619">
        <v>1</v>
      </c>
      <c r="C11619" t="s">
        <v>80</v>
      </c>
      <c r="D11619" t="s">
        <v>96</v>
      </c>
      <c r="E11619" t="s">
        <v>156</v>
      </c>
      <c r="F11619" t="s">
        <v>31273</v>
      </c>
      <c r="G11619" t="s">
        <v>2358</v>
      </c>
      <c r="H11619" t="s">
        <v>153</v>
      </c>
      <c r="I11619" t="s">
        <v>136</v>
      </c>
      <c r="J11619" t="s">
        <v>137</v>
      </c>
      <c r="K11619" t="s">
        <v>138</v>
      </c>
      <c r="L11619" t="s">
        <v>31274</v>
      </c>
      <c r="M11619" t="s">
        <v>31275</v>
      </c>
      <c r="N11619">
        <v>1.7527777769999999</v>
      </c>
      <c r="O11619">
        <v>2</v>
      </c>
      <c r="P11619">
        <v>1223</v>
      </c>
      <c r="Q11619">
        <v>5</v>
      </c>
      <c r="R11619">
        <v>7</v>
      </c>
      <c r="S11619">
        <v>8</v>
      </c>
      <c r="T11619">
        <v>168</v>
      </c>
      <c r="U11619">
        <v>0</v>
      </c>
      <c r="V11619">
        <v>0</v>
      </c>
      <c r="W11619">
        <v>6.1901842917954006</v>
      </c>
      <c r="X11619">
        <v>504.69453925871096</v>
      </c>
      <c r="Y11619">
        <v>5.1989746618232671</v>
      </c>
      <c r="Z11619">
        <v>3.316224809606092</v>
      </c>
      <c r="AA11619">
        <v>86.597088892514677</v>
      </c>
      <c r="AB11619">
        <v>279.75344299012073</v>
      </c>
      <c r="AC11619">
        <v>0</v>
      </c>
      <c r="AD11619">
        <v>0</v>
      </c>
      <c r="AE11619">
        <v>885.75045490457114</v>
      </c>
    </row>
    <row r="11620" spans="1:31" x14ac:dyDescent="0.3">
      <c r="A11620">
        <v>2708658</v>
      </c>
      <c r="B11620">
        <v>1</v>
      </c>
      <c r="C11620" t="s">
        <v>80</v>
      </c>
      <c r="D11620" t="s">
        <v>104</v>
      </c>
      <c r="E11620" t="s">
        <v>173</v>
      </c>
      <c r="F11620" t="s">
        <v>30624</v>
      </c>
      <c r="G11620" t="s">
        <v>152</v>
      </c>
      <c r="H11620" t="s">
        <v>153</v>
      </c>
      <c r="I11620" t="s">
        <v>136</v>
      </c>
      <c r="J11620" t="s">
        <v>137</v>
      </c>
      <c r="K11620" t="s">
        <v>138</v>
      </c>
      <c r="L11620" t="s">
        <v>31276</v>
      </c>
      <c r="M11620" t="s">
        <v>31277</v>
      </c>
      <c r="N11620">
        <v>1.605555555</v>
      </c>
      <c r="O11620">
        <v>20</v>
      </c>
      <c r="P11620">
        <v>3668</v>
      </c>
      <c r="Q11620">
        <v>65</v>
      </c>
      <c r="R11620">
        <v>51</v>
      </c>
      <c r="S11620">
        <v>109</v>
      </c>
      <c r="T11620">
        <v>345</v>
      </c>
      <c r="U11620">
        <v>24</v>
      </c>
      <c r="V11620">
        <v>0</v>
      </c>
      <c r="W11620">
        <v>5.0863720241113324</v>
      </c>
      <c r="X11620">
        <v>1086.9215735119762</v>
      </c>
      <c r="Y11620">
        <v>184.49944119952002</v>
      </c>
      <c r="Z11620">
        <v>7.6239766771851425</v>
      </c>
      <c r="AA11620">
        <v>1831.144423055491</v>
      </c>
      <c r="AB11620">
        <v>181.19259133555013</v>
      </c>
      <c r="AC11620">
        <v>1558.8924103026964</v>
      </c>
      <c r="AD11620">
        <v>0</v>
      </c>
      <c r="AE11620">
        <v>4855.36078810653</v>
      </c>
    </row>
    <row r="11621" spans="1:31" x14ac:dyDescent="0.3">
      <c r="A11621">
        <v>2709156</v>
      </c>
      <c r="B11621">
        <v>1</v>
      </c>
      <c r="C11621" t="s">
        <v>80</v>
      </c>
      <c r="D11621" t="s">
        <v>98</v>
      </c>
      <c r="E11621" t="s">
        <v>132</v>
      </c>
      <c r="F11621" t="s">
        <v>31278</v>
      </c>
      <c r="G11621" t="s">
        <v>134</v>
      </c>
      <c r="H11621" t="s">
        <v>135</v>
      </c>
      <c r="I11621" t="s">
        <v>136</v>
      </c>
      <c r="J11621" t="s">
        <v>137</v>
      </c>
      <c r="K11621" t="s">
        <v>138</v>
      </c>
      <c r="L11621" t="s">
        <v>31279</v>
      </c>
      <c r="M11621" t="s">
        <v>31280</v>
      </c>
      <c r="N11621">
        <v>1.963055555</v>
      </c>
      <c r="O11621">
        <v>0</v>
      </c>
      <c r="P11621">
        <v>48</v>
      </c>
      <c r="Q11621">
        <v>0</v>
      </c>
      <c r="R11621">
        <v>6</v>
      </c>
      <c r="S11621">
        <v>0</v>
      </c>
      <c r="T11621">
        <v>10</v>
      </c>
      <c r="U11621">
        <v>0</v>
      </c>
      <c r="V11621">
        <v>0</v>
      </c>
      <c r="W11621">
        <v>0</v>
      </c>
      <c r="X11621">
        <v>12.069991735044587</v>
      </c>
      <c r="Y11621">
        <v>0</v>
      </c>
      <c r="Z11621">
        <v>5.6239617213934707</v>
      </c>
      <c r="AA11621">
        <v>0</v>
      </c>
      <c r="AB11621">
        <v>4.7908378397221645</v>
      </c>
      <c r="AC11621">
        <v>0</v>
      </c>
      <c r="AD11621">
        <v>0</v>
      </c>
      <c r="AE11621">
        <v>22.484791296160225</v>
      </c>
    </row>
    <row r="11622" spans="1:31" x14ac:dyDescent="0.3">
      <c r="A11622">
        <v>2708821</v>
      </c>
      <c r="B11622">
        <v>1</v>
      </c>
      <c r="C11622" t="s">
        <v>80</v>
      </c>
      <c r="D11622" t="s">
        <v>100</v>
      </c>
      <c r="E11622" t="s">
        <v>145</v>
      </c>
      <c r="F11622" t="s">
        <v>29343</v>
      </c>
      <c r="G11622" t="s">
        <v>147</v>
      </c>
      <c r="H11622" t="s">
        <v>135</v>
      </c>
      <c r="I11622" t="s">
        <v>136</v>
      </c>
      <c r="J11622" t="s">
        <v>137</v>
      </c>
      <c r="K11622" t="s">
        <v>138</v>
      </c>
      <c r="L11622" t="s">
        <v>31281</v>
      </c>
      <c r="M11622" t="s">
        <v>31282</v>
      </c>
      <c r="N11622">
        <v>0.68694444399999999</v>
      </c>
      <c r="O11622">
        <v>0</v>
      </c>
      <c r="P11622">
        <v>1</v>
      </c>
      <c r="Q11622">
        <v>0</v>
      </c>
      <c r="R11622">
        <v>0</v>
      </c>
      <c r="S11622">
        <v>0</v>
      </c>
      <c r="T11622">
        <v>0</v>
      </c>
      <c r="U11622">
        <v>0</v>
      </c>
      <c r="V11622">
        <v>0</v>
      </c>
      <c r="W11622">
        <v>0</v>
      </c>
      <c r="X11622">
        <v>0.20230938103874169</v>
      </c>
      <c r="Y11622">
        <v>0</v>
      </c>
      <c r="Z11622">
        <v>0</v>
      </c>
      <c r="AA11622">
        <v>0</v>
      </c>
      <c r="AB11622">
        <v>0</v>
      </c>
      <c r="AC11622">
        <v>0</v>
      </c>
      <c r="AD11622">
        <v>0</v>
      </c>
      <c r="AE11622">
        <v>0.20230938103874169</v>
      </c>
    </row>
    <row r="11623" spans="1:31" x14ac:dyDescent="0.3">
      <c r="A11623">
        <v>2709531</v>
      </c>
      <c r="B11623">
        <v>1</v>
      </c>
      <c r="C11623" t="s">
        <v>81</v>
      </c>
      <c r="D11623" t="s">
        <v>113</v>
      </c>
      <c r="E11623" t="s">
        <v>161</v>
      </c>
      <c r="F11623" t="s">
        <v>7294</v>
      </c>
      <c r="G11623" t="s">
        <v>163</v>
      </c>
      <c r="H11623" t="s">
        <v>135</v>
      </c>
      <c r="I11623" t="s">
        <v>136</v>
      </c>
      <c r="J11623" t="s">
        <v>137</v>
      </c>
      <c r="K11623" t="s">
        <v>138</v>
      </c>
      <c r="L11623" t="s">
        <v>31283</v>
      </c>
      <c r="M11623" t="s">
        <v>31284</v>
      </c>
      <c r="N11623">
        <v>6.1744444439999997</v>
      </c>
      <c r="O11623">
        <v>0</v>
      </c>
      <c r="P11623">
        <v>12</v>
      </c>
      <c r="Q11623">
        <v>0</v>
      </c>
      <c r="R11623">
        <v>0</v>
      </c>
      <c r="S11623">
        <v>0</v>
      </c>
      <c r="T11623">
        <v>0</v>
      </c>
      <c r="U11623">
        <v>0</v>
      </c>
      <c r="V11623">
        <v>0</v>
      </c>
      <c r="W11623">
        <v>0</v>
      </c>
      <c r="X11623">
        <v>0</v>
      </c>
      <c r="Y11623">
        <v>0</v>
      </c>
      <c r="Z11623">
        <v>0</v>
      </c>
      <c r="AA11623">
        <v>0</v>
      </c>
      <c r="AB11623">
        <v>0</v>
      </c>
      <c r="AC11623">
        <v>0</v>
      </c>
      <c r="AD11623">
        <v>0</v>
      </c>
      <c r="AE11623">
        <v>0</v>
      </c>
    </row>
    <row r="11624" spans="1:31" x14ac:dyDescent="0.3">
      <c r="A11624">
        <v>2709360</v>
      </c>
      <c r="B11624">
        <v>2</v>
      </c>
      <c r="C11624" t="s">
        <v>81</v>
      </c>
      <c r="D11624" t="s">
        <v>118</v>
      </c>
      <c r="E11624" t="s">
        <v>213</v>
      </c>
      <c r="F11624" t="s">
        <v>5397</v>
      </c>
      <c r="G11624" t="s">
        <v>185</v>
      </c>
      <c r="H11624" t="s">
        <v>153</v>
      </c>
      <c r="I11624" t="s">
        <v>136</v>
      </c>
      <c r="J11624" t="s">
        <v>137</v>
      </c>
      <c r="K11624" t="s">
        <v>138</v>
      </c>
      <c r="L11624" t="s">
        <v>30301</v>
      </c>
      <c r="M11624" t="s">
        <v>31285</v>
      </c>
      <c r="N11624">
        <v>2.108333333</v>
      </c>
      <c r="O11624">
        <v>2</v>
      </c>
      <c r="P11624">
        <v>466</v>
      </c>
      <c r="Q11624">
        <v>49</v>
      </c>
      <c r="R11624">
        <v>70</v>
      </c>
      <c r="S11624">
        <v>20</v>
      </c>
      <c r="T11624">
        <v>52</v>
      </c>
      <c r="U11624">
        <v>0</v>
      </c>
      <c r="V11624">
        <v>0</v>
      </c>
      <c r="W11624">
        <v>2.5035339311863338</v>
      </c>
      <c r="X11624">
        <v>202.33130152595422</v>
      </c>
      <c r="Y11624">
        <v>88.632058789118602</v>
      </c>
      <c r="Z11624">
        <v>13.645816445299157</v>
      </c>
      <c r="AA11624">
        <v>730.54988604017274</v>
      </c>
      <c r="AB11624">
        <v>49.62664060385076</v>
      </c>
      <c r="AC11624">
        <v>0</v>
      </c>
      <c r="AD11624">
        <v>0</v>
      </c>
      <c r="AE11624">
        <v>1087.2892373355817</v>
      </c>
    </row>
    <row r="11625" spans="1:31" x14ac:dyDescent="0.3">
      <c r="A11625">
        <v>2709797</v>
      </c>
      <c r="B11625">
        <v>1</v>
      </c>
      <c r="C11625" t="s">
        <v>80</v>
      </c>
      <c r="D11625" t="s">
        <v>110</v>
      </c>
      <c r="E11625" t="s">
        <v>145</v>
      </c>
      <c r="F11625" t="s">
        <v>31286</v>
      </c>
      <c r="G11625" t="s">
        <v>230</v>
      </c>
      <c r="H11625" t="s">
        <v>135</v>
      </c>
      <c r="I11625" t="s">
        <v>136</v>
      </c>
      <c r="J11625" t="s">
        <v>137</v>
      </c>
      <c r="K11625" t="s">
        <v>138</v>
      </c>
      <c r="L11625" t="s">
        <v>31287</v>
      </c>
      <c r="M11625" t="s">
        <v>31288</v>
      </c>
      <c r="N11625">
        <v>1.855</v>
      </c>
      <c r="O11625">
        <v>0</v>
      </c>
      <c r="P11625">
        <v>4</v>
      </c>
      <c r="Q11625">
        <v>0</v>
      </c>
      <c r="R11625">
        <v>0</v>
      </c>
      <c r="S11625">
        <v>0</v>
      </c>
      <c r="T11625">
        <v>0</v>
      </c>
      <c r="U11625">
        <v>0</v>
      </c>
      <c r="V11625">
        <v>0</v>
      </c>
      <c r="W11625">
        <v>0</v>
      </c>
      <c r="X11625">
        <v>1.4649213392137586</v>
      </c>
      <c r="Y11625">
        <v>0</v>
      </c>
      <c r="Z11625">
        <v>0</v>
      </c>
      <c r="AA11625">
        <v>0</v>
      </c>
      <c r="AB11625">
        <v>0</v>
      </c>
      <c r="AC11625">
        <v>0</v>
      </c>
      <c r="AD11625">
        <v>0</v>
      </c>
      <c r="AE11625">
        <v>1.4649213392137586</v>
      </c>
    </row>
    <row r="11626" spans="1:31" x14ac:dyDescent="0.3">
      <c r="A11626">
        <v>2709611</v>
      </c>
      <c r="B11626">
        <v>1</v>
      </c>
      <c r="C11626" t="s">
        <v>80</v>
      </c>
      <c r="D11626" t="s">
        <v>107</v>
      </c>
      <c r="E11626" t="s">
        <v>161</v>
      </c>
      <c r="F11626" t="s">
        <v>31289</v>
      </c>
      <c r="G11626" t="s">
        <v>170</v>
      </c>
      <c r="H11626" t="s">
        <v>135</v>
      </c>
      <c r="I11626" t="s">
        <v>136</v>
      </c>
      <c r="J11626" t="s">
        <v>137</v>
      </c>
      <c r="K11626" t="s">
        <v>138</v>
      </c>
      <c r="L11626" t="s">
        <v>31290</v>
      </c>
      <c r="M11626" t="s">
        <v>31291</v>
      </c>
      <c r="N11626">
        <v>2.1577777770000002</v>
      </c>
      <c r="O11626">
        <v>0</v>
      </c>
      <c r="P11626">
        <v>138</v>
      </c>
      <c r="Q11626">
        <v>0</v>
      </c>
      <c r="R11626">
        <v>0</v>
      </c>
      <c r="S11626">
        <v>0</v>
      </c>
      <c r="T11626">
        <v>4</v>
      </c>
      <c r="U11626">
        <v>0</v>
      </c>
      <c r="V11626">
        <v>0</v>
      </c>
      <c r="W11626">
        <v>0</v>
      </c>
      <c r="X11626">
        <v>11.577975893115418</v>
      </c>
      <c r="Y11626">
        <v>0</v>
      </c>
      <c r="Z11626">
        <v>0</v>
      </c>
      <c r="AA11626">
        <v>0</v>
      </c>
      <c r="AB11626">
        <v>3.3307394079412602</v>
      </c>
      <c r="AC11626">
        <v>0</v>
      </c>
      <c r="AD11626">
        <v>0</v>
      </c>
      <c r="AE11626">
        <v>14.908715301056679</v>
      </c>
    </row>
    <row r="11627" spans="1:31" x14ac:dyDescent="0.3">
      <c r="A11627">
        <v>2708970</v>
      </c>
      <c r="B11627">
        <v>1</v>
      </c>
      <c r="C11627" t="s">
        <v>80</v>
      </c>
      <c r="D11627" t="s">
        <v>104</v>
      </c>
      <c r="E11627" t="s">
        <v>213</v>
      </c>
      <c r="F11627" t="s">
        <v>26985</v>
      </c>
      <c r="G11627" t="s">
        <v>152</v>
      </c>
      <c r="H11627" t="s">
        <v>153</v>
      </c>
      <c r="I11627" t="s">
        <v>136</v>
      </c>
      <c r="J11627" t="s">
        <v>137</v>
      </c>
      <c r="K11627" t="s">
        <v>138</v>
      </c>
      <c r="L11627" t="s">
        <v>31292</v>
      </c>
      <c r="M11627" t="s">
        <v>31293</v>
      </c>
      <c r="N11627">
        <v>1.095</v>
      </c>
      <c r="O11627">
        <v>10</v>
      </c>
      <c r="P11627">
        <v>415</v>
      </c>
      <c r="Q11627">
        <v>12</v>
      </c>
      <c r="R11627">
        <v>23</v>
      </c>
      <c r="S11627">
        <v>18</v>
      </c>
      <c r="T11627">
        <v>52</v>
      </c>
      <c r="U11627">
        <v>0</v>
      </c>
      <c r="V11627">
        <v>0</v>
      </c>
      <c r="W11627">
        <v>6.5540488916731263</v>
      </c>
      <c r="X11627">
        <v>64.142477847815144</v>
      </c>
      <c r="Y11627">
        <v>11.030078764427774</v>
      </c>
      <c r="Z11627">
        <v>2.0636012648251723</v>
      </c>
      <c r="AA11627">
        <v>52.257045267294394</v>
      </c>
      <c r="AB11627">
        <v>21.78207803774615</v>
      </c>
      <c r="AC11627">
        <v>0</v>
      </c>
      <c r="AD11627">
        <v>0</v>
      </c>
      <c r="AE11627">
        <v>157.82933007378173</v>
      </c>
    </row>
    <row r="11628" spans="1:31" x14ac:dyDescent="0.3">
      <c r="A11628">
        <v>2709325</v>
      </c>
      <c r="B11628">
        <v>1</v>
      </c>
      <c r="C11628" t="s">
        <v>80</v>
      </c>
      <c r="D11628" t="s">
        <v>104</v>
      </c>
      <c r="E11628" t="s">
        <v>150</v>
      </c>
      <c r="F11628" t="s">
        <v>10165</v>
      </c>
      <c r="G11628" t="s">
        <v>152</v>
      </c>
      <c r="H11628" t="s">
        <v>153</v>
      </c>
      <c r="I11628" t="s">
        <v>136</v>
      </c>
      <c r="J11628" t="s">
        <v>137</v>
      </c>
      <c r="K11628" t="s">
        <v>138</v>
      </c>
      <c r="L11628" t="s">
        <v>31294</v>
      </c>
      <c r="M11628" t="s">
        <v>31295</v>
      </c>
      <c r="N11628">
        <v>1.282777777</v>
      </c>
      <c r="O11628">
        <v>8</v>
      </c>
      <c r="P11628">
        <v>4</v>
      </c>
      <c r="Q11628">
        <v>36</v>
      </c>
      <c r="R11628">
        <v>14</v>
      </c>
      <c r="S11628">
        <v>40</v>
      </c>
      <c r="T11628">
        <v>19</v>
      </c>
      <c r="U11628">
        <v>9</v>
      </c>
      <c r="V11628">
        <v>0</v>
      </c>
      <c r="W11628">
        <v>2.1427531543473273</v>
      </c>
      <c r="X11628">
        <v>5.9992160764916473</v>
      </c>
      <c r="Y11628">
        <v>43.983023638273387</v>
      </c>
      <c r="Z11628">
        <v>6.4542926106833995</v>
      </c>
      <c r="AA11628">
        <v>148.72723389056736</v>
      </c>
      <c r="AB11628">
        <v>25.581894923346713</v>
      </c>
      <c r="AC11628">
        <v>847.7058257315166</v>
      </c>
      <c r="AD11628">
        <v>0</v>
      </c>
      <c r="AE11628">
        <v>1080.5942400252263</v>
      </c>
    </row>
    <row r="11629" spans="1:31" x14ac:dyDescent="0.3">
      <c r="A11629">
        <v>2708927</v>
      </c>
      <c r="B11629">
        <v>1</v>
      </c>
      <c r="C11629" t="s">
        <v>81</v>
      </c>
      <c r="D11629" t="s">
        <v>126</v>
      </c>
      <c r="E11629" t="s">
        <v>145</v>
      </c>
      <c r="F11629" t="s">
        <v>31296</v>
      </c>
      <c r="G11629" t="s">
        <v>147</v>
      </c>
      <c r="H11629" t="s">
        <v>135</v>
      </c>
      <c r="I11629" t="s">
        <v>136</v>
      </c>
      <c r="J11629" t="s">
        <v>137</v>
      </c>
      <c r="K11629" t="s">
        <v>138</v>
      </c>
      <c r="L11629" t="s">
        <v>31297</v>
      </c>
      <c r="M11629" t="s">
        <v>31298</v>
      </c>
      <c r="N11629">
        <v>2.4455555549999999</v>
      </c>
      <c r="O11629">
        <v>0</v>
      </c>
      <c r="P11629">
        <v>1</v>
      </c>
      <c r="Q11629">
        <v>0</v>
      </c>
      <c r="R11629">
        <v>0</v>
      </c>
      <c r="S11629">
        <v>0</v>
      </c>
      <c r="T11629">
        <v>0</v>
      </c>
      <c r="U11629">
        <v>0</v>
      </c>
      <c r="V11629">
        <v>0</v>
      </c>
      <c r="W11629">
        <v>0</v>
      </c>
      <c r="X11629">
        <v>0.28404701514273334</v>
      </c>
      <c r="Y11629">
        <v>0</v>
      </c>
      <c r="Z11629">
        <v>0</v>
      </c>
      <c r="AA11629">
        <v>0</v>
      </c>
      <c r="AB11629">
        <v>0</v>
      </c>
      <c r="AC11629">
        <v>0</v>
      </c>
      <c r="AD11629">
        <v>0</v>
      </c>
      <c r="AE11629">
        <v>0.28404701514273334</v>
      </c>
    </row>
    <row r="11630" spans="1:31" x14ac:dyDescent="0.3">
      <c r="A11630">
        <v>2709219</v>
      </c>
      <c r="B11630">
        <v>1</v>
      </c>
      <c r="C11630" t="s">
        <v>80</v>
      </c>
      <c r="D11630" t="s">
        <v>100</v>
      </c>
      <c r="E11630" t="s">
        <v>156</v>
      </c>
      <c r="F11630" t="s">
        <v>2575</v>
      </c>
      <c r="G11630" t="s">
        <v>185</v>
      </c>
      <c r="H11630" t="s">
        <v>153</v>
      </c>
      <c r="I11630" t="s">
        <v>136</v>
      </c>
      <c r="J11630" t="s">
        <v>137</v>
      </c>
      <c r="K11630" t="s">
        <v>138</v>
      </c>
      <c r="L11630" t="s">
        <v>31299</v>
      </c>
      <c r="M11630" t="s">
        <v>30763</v>
      </c>
      <c r="N11630">
        <v>4.0541666660000004</v>
      </c>
      <c r="O11630">
        <v>0</v>
      </c>
      <c r="P11630">
        <v>46</v>
      </c>
      <c r="Q11630">
        <v>0</v>
      </c>
      <c r="R11630">
        <v>7</v>
      </c>
      <c r="S11630">
        <v>0</v>
      </c>
      <c r="T11630">
        <v>1</v>
      </c>
      <c r="U11630">
        <v>0</v>
      </c>
      <c r="V11630">
        <v>0</v>
      </c>
      <c r="W11630">
        <v>0</v>
      </c>
      <c r="X11630">
        <v>132.97072532976014</v>
      </c>
      <c r="Y11630">
        <v>0</v>
      </c>
      <c r="Z11630">
        <v>6.4703051890409258</v>
      </c>
      <c r="AA11630">
        <v>0</v>
      </c>
      <c r="AB11630">
        <v>2.2904156084193401</v>
      </c>
      <c r="AC11630">
        <v>0</v>
      </c>
      <c r="AD11630">
        <v>0</v>
      </c>
      <c r="AE11630">
        <v>141.73144612722041</v>
      </c>
    </row>
    <row r="11631" spans="1:31" x14ac:dyDescent="0.3">
      <c r="A11631">
        <v>2708778</v>
      </c>
      <c r="B11631">
        <v>1</v>
      </c>
      <c r="C11631" t="s">
        <v>80</v>
      </c>
      <c r="D11631" t="s">
        <v>102</v>
      </c>
      <c r="E11631" t="s">
        <v>161</v>
      </c>
      <c r="F11631" t="s">
        <v>31300</v>
      </c>
      <c r="G11631" t="s">
        <v>163</v>
      </c>
      <c r="H11631" t="s">
        <v>135</v>
      </c>
      <c r="I11631" t="s">
        <v>136</v>
      </c>
      <c r="J11631" t="s">
        <v>137</v>
      </c>
      <c r="K11631" t="s">
        <v>138</v>
      </c>
      <c r="L11631" t="s">
        <v>31301</v>
      </c>
      <c r="M11631" t="s">
        <v>31302</v>
      </c>
      <c r="N11631">
        <v>0.52111111099999996</v>
      </c>
      <c r="O11631">
        <v>0</v>
      </c>
      <c r="P11631">
        <v>6</v>
      </c>
      <c r="Q11631">
        <v>0</v>
      </c>
      <c r="R11631">
        <v>5</v>
      </c>
      <c r="S11631">
        <v>0</v>
      </c>
      <c r="T11631">
        <v>1</v>
      </c>
      <c r="U11631">
        <v>0</v>
      </c>
      <c r="V11631">
        <v>0</v>
      </c>
      <c r="W11631">
        <v>0</v>
      </c>
      <c r="X11631">
        <v>9.3751083299999996E-2</v>
      </c>
      <c r="Y11631">
        <v>0</v>
      </c>
      <c r="Z11631">
        <v>0</v>
      </c>
      <c r="AA11631">
        <v>0</v>
      </c>
      <c r="AB11631">
        <v>0.40539091823999995</v>
      </c>
      <c r="AC11631">
        <v>0</v>
      </c>
      <c r="AD11631">
        <v>0</v>
      </c>
      <c r="AE11631">
        <v>0.49914200153999994</v>
      </c>
    </row>
    <row r="11632" spans="1:31" x14ac:dyDescent="0.3">
      <c r="A11632">
        <v>2709428</v>
      </c>
      <c r="B11632">
        <v>1</v>
      </c>
      <c r="C11632" t="s">
        <v>81</v>
      </c>
      <c r="D11632" t="s">
        <v>120</v>
      </c>
      <c r="E11632" t="s">
        <v>213</v>
      </c>
      <c r="F11632" t="s">
        <v>2002</v>
      </c>
      <c r="G11632" t="s">
        <v>152</v>
      </c>
      <c r="H11632" t="s">
        <v>153</v>
      </c>
      <c r="I11632" t="s">
        <v>136</v>
      </c>
      <c r="J11632" t="s">
        <v>137</v>
      </c>
      <c r="K11632" t="s">
        <v>138</v>
      </c>
      <c r="L11632" t="s">
        <v>31303</v>
      </c>
      <c r="M11632" t="s">
        <v>31304</v>
      </c>
      <c r="N11632">
        <v>4.1808333329999998</v>
      </c>
      <c r="O11632">
        <v>2</v>
      </c>
      <c r="P11632">
        <v>1</v>
      </c>
      <c r="Q11632">
        <v>66</v>
      </c>
      <c r="R11632">
        <v>29</v>
      </c>
      <c r="S11632">
        <v>6</v>
      </c>
      <c r="T11632">
        <v>2</v>
      </c>
      <c r="U11632">
        <v>1</v>
      </c>
      <c r="V11632">
        <v>0</v>
      </c>
      <c r="W11632">
        <v>1.6816282521266668</v>
      </c>
      <c r="X11632">
        <v>0</v>
      </c>
      <c r="Y11632">
        <v>16.656412489546661</v>
      </c>
      <c r="Z11632">
        <v>4.3937896806416665</v>
      </c>
      <c r="AA11632">
        <v>381.0396755296149</v>
      </c>
      <c r="AB11632">
        <v>0</v>
      </c>
      <c r="AC11632">
        <v>263.80364026353669</v>
      </c>
      <c r="AD11632">
        <v>0</v>
      </c>
      <c r="AE11632">
        <v>667.57514621546659</v>
      </c>
    </row>
    <row r="11633" spans="1:31" x14ac:dyDescent="0.3">
      <c r="A11633">
        <v>2708881</v>
      </c>
      <c r="B11633">
        <v>1</v>
      </c>
      <c r="C11633" t="s">
        <v>81</v>
      </c>
      <c r="D11633" t="s">
        <v>115</v>
      </c>
      <c r="E11633" t="s">
        <v>156</v>
      </c>
      <c r="F11633" t="s">
        <v>31305</v>
      </c>
      <c r="G11633" t="s">
        <v>348</v>
      </c>
      <c r="H11633" t="s">
        <v>153</v>
      </c>
      <c r="I11633" t="s">
        <v>136</v>
      </c>
      <c r="J11633" t="s">
        <v>137</v>
      </c>
      <c r="K11633" t="s">
        <v>138</v>
      </c>
      <c r="L11633" t="s">
        <v>31306</v>
      </c>
      <c r="M11633" t="s">
        <v>31307</v>
      </c>
      <c r="N11633">
        <v>2.3075000000000001</v>
      </c>
      <c r="O11633">
        <v>0</v>
      </c>
      <c r="P11633">
        <v>21</v>
      </c>
      <c r="Q11633">
        <v>0</v>
      </c>
      <c r="R11633">
        <v>2</v>
      </c>
      <c r="S11633">
        <v>0</v>
      </c>
      <c r="T11633">
        <v>2</v>
      </c>
      <c r="U11633">
        <v>0</v>
      </c>
      <c r="V11633">
        <v>0</v>
      </c>
      <c r="W11633">
        <v>0</v>
      </c>
      <c r="X11633">
        <v>3.4739416577662539</v>
      </c>
      <c r="Y11633">
        <v>0</v>
      </c>
      <c r="Z11633">
        <v>0</v>
      </c>
      <c r="AA11633">
        <v>0</v>
      </c>
      <c r="AB11633">
        <v>2.7859086863764837</v>
      </c>
      <c r="AC11633">
        <v>0</v>
      </c>
      <c r="AD11633">
        <v>0</v>
      </c>
      <c r="AE11633">
        <v>6.2598503441427376</v>
      </c>
    </row>
    <row r="11634" spans="1:31" x14ac:dyDescent="0.3">
      <c r="A11634">
        <v>2708695</v>
      </c>
      <c r="B11634">
        <v>1</v>
      </c>
      <c r="C11634" t="s">
        <v>80</v>
      </c>
      <c r="D11634" t="s">
        <v>103</v>
      </c>
      <c r="E11634" t="s">
        <v>213</v>
      </c>
      <c r="F11634" t="s">
        <v>31308</v>
      </c>
      <c r="G11634" t="s">
        <v>152</v>
      </c>
      <c r="H11634" t="s">
        <v>153</v>
      </c>
      <c r="I11634" t="s">
        <v>136</v>
      </c>
      <c r="J11634" t="s">
        <v>137</v>
      </c>
      <c r="K11634" t="s">
        <v>138</v>
      </c>
      <c r="L11634" t="s">
        <v>31309</v>
      </c>
      <c r="M11634" t="s">
        <v>31310</v>
      </c>
      <c r="N11634">
        <v>1.5680555549999999</v>
      </c>
      <c r="O11634">
        <v>0</v>
      </c>
      <c r="P11634">
        <v>61</v>
      </c>
      <c r="Q11634">
        <v>2</v>
      </c>
      <c r="R11634">
        <v>52</v>
      </c>
      <c r="S11634">
        <v>21</v>
      </c>
      <c r="T11634">
        <v>51</v>
      </c>
      <c r="U11634">
        <v>18</v>
      </c>
      <c r="V11634">
        <v>1</v>
      </c>
      <c r="W11634">
        <v>0</v>
      </c>
      <c r="X11634">
        <v>16.040759770091029</v>
      </c>
      <c r="Y11634">
        <v>1.6339412706817502</v>
      </c>
      <c r="Z11634">
        <v>1.7125051557135083</v>
      </c>
      <c r="AA11634">
        <v>433.8295694459726</v>
      </c>
      <c r="AB11634">
        <v>34.741277012708878</v>
      </c>
      <c r="AC11634">
        <v>1281.9020816133839</v>
      </c>
      <c r="AD11634">
        <v>0</v>
      </c>
      <c r="AE11634">
        <v>1769.8601342685515</v>
      </c>
    </row>
    <row r="11635" spans="1:31" x14ac:dyDescent="0.3">
      <c r="A11635">
        <v>2708718</v>
      </c>
      <c r="B11635">
        <v>1</v>
      </c>
      <c r="C11635" t="s">
        <v>81</v>
      </c>
      <c r="D11635" t="s">
        <v>123</v>
      </c>
      <c r="E11635" t="s">
        <v>150</v>
      </c>
      <c r="F11635" t="s">
        <v>31311</v>
      </c>
      <c r="G11635" t="s">
        <v>152</v>
      </c>
      <c r="H11635" t="s">
        <v>153</v>
      </c>
      <c r="I11635" t="s">
        <v>136</v>
      </c>
      <c r="J11635" t="s">
        <v>137</v>
      </c>
      <c r="K11635" t="s">
        <v>138</v>
      </c>
      <c r="L11635" t="s">
        <v>31312</v>
      </c>
      <c r="M11635" t="s">
        <v>31313</v>
      </c>
      <c r="N11635">
        <v>3.034166666</v>
      </c>
      <c r="O11635">
        <v>0</v>
      </c>
      <c r="P11635">
        <v>2788</v>
      </c>
      <c r="Q11635">
        <v>0</v>
      </c>
      <c r="R11635">
        <v>2</v>
      </c>
      <c r="S11635">
        <v>1</v>
      </c>
      <c r="T11635">
        <v>99</v>
      </c>
      <c r="U11635">
        <v>0</v>
      </c>
      <c r="V11635">
        <v>1</v>
      </c>
      <c r="W11635">
        <v>0</v>
      </c>
      <c r="X11635">
        <v>1597.4169471323598</v>
      </c>
      <c r="Y11635">
        <v>0</v>
      </c>
      <c r="Z11635">
        <v>0.62247615036277992</v>
      </c>
      <c r="AA11635">
        <v>33.823408064550044</v>
      </c>
      <c r="AB11635">
        <v>155.28574362807035</v>
      </c>
      <c r="AC11635">
        <v>0</v>
      </c>
      <c r="AD11635">
        <v>32.230084710555239</v>
      </c>
      <c r="AE11635">
        <v>1819.3786596858981</v>
      </c>
    </row>
    <row r="11636" spans="1:31" x14ac:dyDescent="0.3">
      <c r="A11636">
        <v>2708741</v>
      </c>
      <c r="B11636">
        <v>1</v>
      </c>
      <c r="C11636" t="s">
        <v>81</v>
      </c>
      <c r="D11636" t="s">
        <v>124</v>
      </c>
      <c r="E11636" t="s">
        <v>150</v>
      </c>
      <c r="F11636" t="s">
        <v>14099</v>
      </c>
      <c r="G11636" t="s">
        <v>152</v>
      </c>
      <c r="H11636" t="s">
        <v>153</v>
      </c>
      <c r="I11636" t="s">
        <v>136</v>
      </c>
      <c r="J11636" t="s">
        <v>137</v>
      </c>
      <c r="K11636" t="s">
        <v>138</v>
      </c>
      <c r="L11636" t="s">
        <v>31314</v>
      </c>
      <c r="M11636" t="s">
        <v>31315</v>
      </c>
      <c r="N11636">
        <v>0.98361111099999998</v>
      </c>
      <c r="O11636">
        <v>2</v>
      </c>
      <c r="P11636">
        <v>381</v>
      </c>
      <c r="Q11636">
        <v>94</v>
      </c>
      <c r="R11636">
        <v>90</v>
      </c>
      <c r="S11636">
        <v>10</v>
      </c>
      <c r="T11636">
        <v>28</v>
      </c>
      <c r="U11636">
        <v>1</v>
      </c>
      <c r="V11636">
        <v>0</v>
      </c>
      <c r="W11636">
        <v>1.3841635023352123</v>
      </c>
      <c r="X11636">
        <v>42.806365570737675</v>
      </c>
      <c r="Y11636">
        <v>9.1739350377767295</v>
      </c>
      <c r="Z11636">
        <v>14.450755725326019</v>
      </c>
      <c r="AA11636">
        <v>4.6776456702600573</v>
      </c>
      <c r="AB11636">
        <v>4.177589144001133</v>
      </c>
      <c r="AC11636">
        <v>27.578872928838003</v>
      </c>
      <c r="AD11636">
        <v>0</v>
      </c>
      <c r="AE11636">
        <v>104.24932757927482</v>
      </c>
    </row>
    <row r="11637" spans="1:31" x14ac:dyDescent="0.3">
      <c r="A11637">
        <v>2709282</v>
      </c>
      <c r="B11637">
        <v>1</v>
      </c>
      <c r="C11637" t="s">
        <v>81</v>
      </c>
      <c r="D11637" t="s">
        <v>122</v>
      </c>
      <c r="E11637" t="s">
        <v>156</v>
      </c>
      <c r="F11637" t="s">
        <v>31316</v>
      </c>
      <c r="G11637" t="s">
        <v>170</v>
      </c>
      <c r="H11637" t="s">
        <v>153</v>
      </c>
      <c r="I11637" t="s">
        <v>136</v>
      </c>
      <c r="J11637" t="s">
        <v>137</v>
      </c>
      <c r="K11637" t="s">
        <v>138</v>
      </c>
      <c r="L11637" t="s">
        <v>31317</v>
      </c>
      <c r="M11637" t="s">
        <v>31318</v>
      </c>
      <c r="N11637">
        <v>0.21083333300000001</v>
      </c>
      <c r="O11637">
        <v>1</v>
      </c>
      <c r="P11637">
        <v>210</v>
      </c>
      <c r="Q11637">
        <v>1</v>
      </c>
      <c r="R11637">
        <v>0</v>
      </c>
      <c r="S11637">
        <v>0</v>
      </c>
      <c r="T11637">
        <v>5</v>
      </c>
      <c r="U11637">
        <v>0</v>
      </c>
      <c r="V11637">
        <v>0</v>
      </c>
      <c r="W11637">
        <v>4.4669046867499999E-2</v>
      </c>
      <c r="X11637">
        <v>3.0639442272666431</v>
      </c>
      <c r="Y11637">
        <v>0.2315495004345875</v>
      </c>
      <c r="Z11637">
        <v>0</v>
      </c>
      <c r="AA11637">
        <v>0</v>
      </c>
      <c r="AB11637">
        <v>0.50399122990931</v>
      </c>
      <c r="AC11637">
        <v>0</v>
      </c>
      <c r="AD11637">
        <v>0</v>
      </c>
      <c r="AE11637">
        <v>3.8441540044780402</v>
      </c>
    </row>
    <row r="11638" spans="1:31" x14ac:dyDescent="0.3">
      <c r="A11638">
        <v>2708841</v>
      </c>
      <c r="B11638">
        <v>1</v>
      </c>
      <c r="C11638" t="s">
        <v>81</v>
      </c>
      <c r="D11638" t="s">
        <v>123</v>
      </c>
      <c r="E11638" t="s">
        <v>150</v>
      </c>
      <c r="F11638" t="s">
        <v>11056</v>
      </c>
      <c r="G11638" t="s">
        <v>152</v>
      </c>
      <c r="H11638" t="s">
        <v>153</v>
      </c>
      <c r="I11638" t="s">
        <v>136</v>
      </c>
      <c r="J11638" t="s">
        <v>137</v>
      </c>
      <c r="K11638" t="s">
        <v>138</v>
      </c>
      <c r="L11638" t="s">
        <v>31319</v>
      </c>
      <c r="M11638" t="s">
        <v>31320</v>
      </c>
      <c r="N11638">
        <v>4.7416666660000004</v>
      </c>
      <c r="O11638">
        <v>1</v>
      </c>
      <c r="P11638">
        <v>129</v>
      </c>
      <c r="Q11638">
        <v>3</v>
      </c>
      <c r="R11638">
        <v>47</v>
      </c>
      <c r="S11638">
        <v>2</v>
      </c>
      <c r="T11638">
        <v>16</v>
      </c>
      <c r="U11638">
        <v>0</v>
      </c>
      <c r="V11638">
        <v>0</v>
      </c>
      <c r="W11638">
        <v>0.83916812112499994</v>
      </c>
      <c r="X11638">
        <v>60.166164556405576</v>
      </c>
      <c r="Y11638">
        <v>4.5875493742518003</v>
      </c>
      <c r="Z11638">
        <v>56.074677497016665</v>
      </c>
      <c r="AA11638">
        <v>0.75409567909645014</v>
      </c>
      <c r="AB11638">
        <v>23.067029513181151</v>
      </c>
      <c r="AC11638">
        <v>0</v>
      </c>
      <c r="AD11638">
        <v>0</v>
      </c>
      <c r="AE11638">
        <v>145.48868474107664</v>
      </c>
    </row>
    <row r="11639" spans="1:31" x14ac:dyDescent="0.3">
      <c r="A11639">
        <v>2709090</v>
      </c>
      <c r="B11639">
        <v>1</v>
      </c>
      <c r="C11639" t="s">
        <v>80</v>
      </c>
      <c r="D11639" t="s">
        <v>82</v>
      </c>
      <c r="E11639" t="s">
        <v>145</v>
      </c>
      <c r="F11639" t="s">
        <v>31321</v>
      </c>
      <c r="G11639" t="s">
        <v>147</v>
      </c>
      <c r="H11639" t="s">
        <v>135</v>
      </c>
      <c r="I11639" t="s">
        <v>136</v>
      </c>
      <c r="J11639" t="s">
        <v>137</v>
      </c>
      <c r="K11639" t="s">
        <v>138</v>
      </c>
      <c r="L11639" t="s">
        <v>31322</v>
      </c>
      <c r="M11639" t="s">
        <v>31323</v>
      </c>
      <c r="N11639">
        <v>3.4758333330000002</v>
      </c>
      <c r="O11639">
        <v>0</v>
      </c>
      <c r="P11639">
        <v>0</v>
      </c>
      <c r="Q11639">
        <v>0</v>
      </c>
      <c r="R11639">
        <v>0</v>
      </c>
      <c r="S11639">
        <v>0</v>
      </c>
      <c r="T11639">
        <v>3</v>
      </c>
      <c r="U11639">
        <v>0</v>
      </c>
      <c r="V11639">
        <v>0</v>
      </c>
      <c r="W11639">
        <v>0</v>
      </c>
      <c r="X11639">
        <v>0</v>
      </c>
      <c r="Y11639">
        <v>0</v>
      </c>
      <c r="Z11639">
        <v>0</v>
      </c>
      <c r="AA11639">
        <v>0</v>
      </c>
      <c r="AB11639">
        <v>7.0936830722482398</v>
      </c>
      <c r="AC11639">
        <v>0</v>
      </c>
      <c r="AD11639">
        <v>0</v>
      </c>
      <c r="AE11639">
        <v>7.0936830722482398</v>
      </c>
    </row>
    <row r="11640" spans="1:31" x14ac:dyDescent="0.3">
      <c r="A11640">
        <v>2709342</v>
      </c>
      <c r="B11640">
        <v>1</v>
      </c>
      <c r="C11640" t="s">
        <v>80</v>
      </c>
      <c r="D11640" t="s">
        <v>83</v>
      </c>
      <c r="E11640" t="s">
        <v>156</v>
      </c>
      <c r="F11640" t="s">
        <v>31324</v>
      </c>
      <c r="G11640" t="s">
        <v>170</v>
      </c>
      <c r="H11640" t="s">
        <v>153</v>
      </c>
      <c r="I11640" t="s">
        <v>136</v>
      </c>
      <c r="J11640" t="s">
        <v>137</v>
      </c>
      <c r="K11640" t="s">
        <v>138</v>
      </c>
      <c r="L11640" t="s">
        <v>31325</v>
      </c>
      <c r="M11640" t="s">
        <v>31326</v>
      </c>
      <c r="N11640">
        <v>1.5872222220000001</v>
      </c>
      <c r="O11640">
        <v>0</v>
      </c>
      <c r="P11640">
        <v>5</v>
      </c>
      <c r="Q11640">
        <v>0</v>
      </c>
      <c r="R11640">
        <v>2</v>
      </c>
      <c r="S11640">
        <v>0</v>
      </c>
      <c r="T11640">
        <v>7</v>
      </c>
      <c r="U11640">
        <v>0</v>
      </c>
      <c r="V11640">
        <v>1</v>
      </c>
      <c r="W11640">
        <v>0</v>
      </c>
      <c r="X11640">
        <v>3.7606411257681001</v>
      </c>
      <c r="Y11640">
        <v>0</v>
      </c>
      <c r="Z11640">
        <v>0.80316873292131663</v>
      </c>
      <c r="AA11640">
        <v>0</v>
      </c>
      <c r="AB11640">
        <v>99.034791886899313</v>
      </c>
      <c r="AC11640">
        <v>0</v>
      </c>
      <c r="AD11640">
        <v>24.062401421828003</v>
      </c>
      <c r="AE11640">
        <v>127.66100316741672</v>
      </c>
    </row>
    <row r="11641" spans="1:31" x14ac:dyDescent="0.3">
      <c r="A11641">
        <v>2708904</v>
      </c>
      <c r="B11641">
        <v>1</v>
      </c>
      <c r="C11641" t="s">
        <v>80</v>
      </c>
      <c r="D11641" t="s">
        <v>102</v>
      </c>
      <c r="E11641" t="s">
        <v>161</v>
      </c>
      <c r="F11641" t="s">
        <v>31327</v>
      </c>
      <c r="G11641" t="s">
        <v>163</v>
      </c>
      <c r="H11641" t="s">
        <v>135</v>
      </c>
      <c r="I11641" t="s">
        <v>136</v>
      </c>
      <c r="J11641" t="s">
        <v>137</v>
      </c>
      <c r="K11641" t="s">
        <v>138</v>
      </c>
      <c r="L11641" t="s">
        <v>31328</v>
      </c>
      <c r="M11641" t="s">
        <v>31329</v>
      </c>
      <c r="N11641">
        <v>1.734444444</v>
      </c>
      <c r="O11641">
        <v>0</v>
      </c>
      <c r="P11641">
        <v>11</v>
      </c>
      <c r="Q11641">
        <v>0</v>
      </c>
      <c r="R11641">
        <v>3</v>
      </c>
      <c r="S11641">
        <v>0</v>
      </c>
      <c r="T11641">
        <v>4</v>
      </c>
      <c r="U11641">
        <v>0</v>
      </c>
      <c r="V11641">
        <v>0</v>
      </c>
      <c r="W11641">
        <v>0</v>
      </c>
      <c r="X11641">
        <v>5.2839586655649411</v>
      </c>
      <c r="Y11641">
        <v>0</v>
      </c>
      <c r="Z11641">
        <v>1.2186224533245951</v>
      </c>
      <c r="AA11641">
        <v>0</v>
      </c>
      <c r="AB11641">
        <v>12.884322715068739</v>
      </c>
      <c r="AC11641">
        <v>0</v>
      </c>
      <c r="AD11641">
        <v>0</v>
      </c>
      <c r="AE11641">
        <v>19.386903833958275</v>
      </c>
    </row>
    <row r="11642" spans="1:31" x14ac:dyDescent="0.3">
      <c r="A11642">
        <v>2708701</v>
      </c>
      <c r="B11642">
        <v>1</v>
      </c>
      <c r="C11642" t="s">
        <v>81</v>
      </c>
      <c r="D11642" t="s">
        <v>122</v>
      </c>
      <c r="E11642" t="s">
        <v>200</v>
      </c>
      <c r="F11642" t="s">
        <v>31330</v>
      </c>
      <c r="G11642" t="s">
        <v>543</v>
      </c>
      <c r="H11642" t="s">
        <v>135</v>
      </c>
      <c r="I11642" t="s">
        <v>136</v>
      </c>
      <c r="J11642" t="s">
        <v>137</v>
      </c>
      <c r="K11642" t="s">
        <v>138</v>
      </c>
      <c r="L11642" t="s">
        <v>31331</v>
      </c>
      <c r="M11642" t="s">
        <v>31332</v>
      </c>
      <c r="N11642">
        <v>3.6002777770000001</v>
      </c>
      <c r="O11642">
        <v>0</v>
      </c>
      <c r="P11642">
        <v>93</v>
      </c>
      <c r="Q11642">
        <v>0</v>
      </c>
      <c r="R11642">
        <v>0</v>
      </c>
      <c r="S11642">
        <v>0</v>
      </c>
      <c r="T11642">
        <v>14</v>
      </c>
      <c r="U11642">
        <v>0</v>
      </c>
      <c r="V11642">
        <v>0</v>
      </c>
      <c r="W11642">
        <v>0</v>
      </c>
      <c r="X11642">
        <v>60.537629529581913</v>
      </c>
      <c r="Y11642">
        <v>0</v>
      </c>
      <c r="Z11642">
        <v>0</v>
      </c>
      <c r="AA11642">
        <v>0</v>
      </c>
      <c r="AB11642">
        <v>23.187499525820115</v>
      </c>
      <c r="AC11642">
        <v>0</v>
      </c>
      <c r="AD11642">
        <v>0</v>
      </c>
      <c r="AE11642">
        <v>83.725129055402022</v>
      </c>
    </row>
    <row r="11643" spans="1:31" x14ac:dyDescent="0.3">
      <c r="A11643">
        <v>2708804</v>
      </c>
      <c r="B11643">
        <v>1</v>
      </c>
      <c r="C11643" t="s">
        <v>80</v>
      </c>
      <c r="D11643" t="s">
        <v>94</v>
      </c>
      <c r="E11643" t="s">
        <v>150</v>
      </c>
      <c r="F11643" t="s">
        <v>4368</v>
      </c>
      <c r="G11643" t="s">
        <v>152</v>
      </c>
      <c r="H11643" t="s">
        <v>153</v>
      </c>
      <c r="I11643" t="s">
        <v>136</v>
      </c>
      <c r="J11643" t="s">
        <v>137</v>
      </c>
      <c r="K11643" t="s">
        <v>138</v>
      </c>
      <c r="L11643" t="s">
        <v>31333</v>
      </c>
      <c r="M11643" t="s">
        <v>31334</v>
      </c>
      <c r="N11643">
        <v>0.62</v>
      </c>
      <c r="O11643">
        <v>0</v>
      </c>
      <c r="P11643">
        <v>1</v>
      </c>
      <c r="Q11643">
        <v>5</v>
      </c>
      <c r="R11643">
        <v>64</v>
      </c>
      <c r="S11643">
        <v>1</v>
      </c>
      <c r="T11643">
        <v>4</v>
      </c>
      <c r="U11643">
        <v>0</v>
      </c>
      <c r="V11643">
        <v>0</v>
      </c>
      <c r="W11643">
        <v>0</v>
      </c>
      <c r="X11643">
        <v>0.2015601937416</v>
      </c>
      <c r="Y11643">
        <v>0.3776173164453</v>
      </c>
      <c r="Z11643">
        <v>1.9887292756799995</v>
      </c>
      <c r="AA11643">
        <v>4.0310123736960003E-2</v>
      </c>
      <c r="AB11643">
        <v>2.8475123880396596</v>
      </c>
      <c r="AC11643">
        <v>0</v>
      </c>
      <c r="AD11643">
        <v>0</v>
      </c>
      <c r="AE11643">
        <v>5.4557292976435185</v>
      </c>
    </row>
    <row r="11644" spans="1:31" x14ac:dyDescent="0.3">
      <c r="A11644">
        <v>2709196</v>
      </c>
      <c r="B11644">
        <v>1</v>
      </c>
      <c r="C11644" t="s">
        <v>80</v>
      </c>
      <c r="D11644" t="s">
        <v>82</v>
      </c>
      <c r="E11644" t="s">
        <v>145</v>
      </c>
      <c r="F11644" t="s">
        <v>31335</v>
      </c>
      <c r="G11644" t="s">
        <v>230</v>
      </c>
      <c r="H11644" t="s">
        <v>135</v>
      </c>
      <c r="I11644" t="s">
        <v>136</v>
      </c>
      <c r="J11644" t="s">
        <v>137</v>
      </c>
      <c r="K11644" t="s">
        <v>138</v>
      </c>
      <c r="L11644" t="s">
        <v>31336</v>
      </c>
      <c r="M11644" t="s">
        <v>31337</v>
      </c>
      <c r="N11644">
        <v>3.1555555549999998</v>
      </c>
      <c r="O11644">
        <v>0</v>
      </c>
      <c r="P11644">
        <v>1</v>
      </c>
      <c r="Q11644">
        <v>0</v>
      </c>
      <c r="R11644">
        <v>0</v>
      </c>
      <c r="S11644">
        <v>0</v>
      </c>
      <c r="T11644">
        <v>0</v>
      </c>
      <c r="U11644">
        <v>0</v>
      </c>
      <c r="V11644">
        <v>0</v>
      </c>
      <c r="W11644">
        <v>0</v>
      </c>
      <c r="X11644">
        <v>1.2611339801855836</v>
      </c>
      <c r="Y11644">
        <v>0</v>
      </c>
      <c r="Z11644">
        <v>0</v>
      </c>
      <c r="AA11644">
        <v>0</v>
      </c>
      <c r="AB11644">
        <v>0</v>
      </c>
      <c r="AC11644">
        <v>0</v>
      </c>
      <c r="AD11644">
        <v>0</v>
      </c>
      <c r="AE11644">
        <v>1.2611339801855836</v>
      </c>
    </row>
    <row r="11645" spans="1:31" x14ac:dyDescent="0.3">
      <c r="A11645">
        <v>2709677</v>
      </c>
      <c r="B11645">
        <v>1</v>
      </c>
      <c r="C11645" t="s">
        <v>81</v>
      </c>
      <c r="D11645" t="s">
        <v>119</v>
      </c>
      <c r="E11645" t="s">
        <v>161</v>
      </c>
      <c r="F11645" t="s">
        <v>27640</v>
      </c>
      <c r="G11645" t="s">
        <v>163</v>
      </c>
      <c r="H11645" t="s">
        <v>135</v>
      </c>
      <c r="I11645" t="s">
        <v>136</v>
      </c>
      <c r="J11645" t="s">
        <v>137</v>
      </c>
      <c r="K11645" t="s">
        <v>138</v>
      </c>
      <c r="L11645" t="s">
        <v>31057</v>
      </c>
      <c r="M11645" t="s">
        <v>31338</v>
      </c>
      <c r="N11645">
        <v>1.4313888880000001</v>
      </c>
      <c r="O11645">
        <v>0</v>
      </c>
      <c r="P11645">
        <v>7</v>
      </c>
      <c r="Q11645">
        <v>0</v>
      </c>
      <c r="R11645">
        <v>0</v>
      </c>
      <c r="S11645">
        <v>0</v>
      </c>
      <c r="T11645">
        <v>0</v>
      </c>
      <c r="U11645">
        <v>0</v>
      </c>
      <c r="V11645">
        <v>0</v>
      </c>
      <c r="W11645">
        <v>0</v>
      </c>
      <c r="X11645">
        <v>3.5199694666229998E-2</v>
      </c>
      <c r="Y11645">
        <v>0</v>
      </c>
      <c r="Z11645">
        <v>0</v>
      </c>
      <c r="AA11645">
        <v>0</v>
      </c>
      <c r="AB11645">
        <v>0</v>
      </c>
      <c r="AC11645">
        <v>0</v>
      </c>
      <c r="AD11645">
        <v>0</v>
      </c>
      <c r="AE11645">
        <v>3.5199694666229998E-2</v>
      </c>
    </row>
    <row r="11646" spans="1:31" x14ac:dyDescent="0.3">
      <c r="A11646">
        <v>2709179</v>
      </c>
      <c r="B11646">
        <v>1</v>
      </c>
      <c r="C11646" t="s">
        <v>81</v>
      </c>
      <c r="D11646" t="s">
        <v>121</v>
      </c>
      <c r="E11646" t="s">
        <v>156</v>
      </c>
      <c r="F11646" t="s">
        <v>31339</v>
      </c>
      <c r="G11646" t="s">
        <v>158</v>
      </c>
      <c r="H11646" t="s">
        <v>153</v>
      </c>
      <c r="I11646" t="s">
        <v>136</v>
      </c>
      <c r="J11646" t="s">
        <v>3</v>
      </c>
      <c r="K11646" t="s">
        <v>138</v>
      </c>
      <c r="L11646" t="s">
        <v>31340</v>
      </c>
      <c r="M11646" t="s">
        <v>31341</v>
      </c>
      <c r="N11646">
        <v>8.2238888879999994</v>
      </c>
      <c r="O11646">
        <v>0</v>
      </c>
      <c r="P11646">
        <v>205</v>
      </c>
      <c r="Q11646">
        <v>0</v>
      </c>
      <c r="R11646">
        <v>0</v>
      </c>
      <c r="S11646">
        <v>0</v>
      </c>
      <c r="T11646">
        <v>80</v>
      </c>
      <c r="U11646">
        <v>0</v>
      </c>
      <c r="V11646">
        <v>0</v>
      </c>
      <c r="W11646">
        <v>0</v>
      </c>
      <c r="X11646">
        <v>281.23010430535567</v>
      </c>
      <c r="Y11646">
        <v>0</v>
      </c>
      <c r="Z11646">
        <v>0</v>
      </c>
      <c r="AA11646">
        <v>0</v>
      </c>
      <c r="AB11646">
        <v>414.81965838653167</v>
      </c>
      <c r="AC11646">
        <v>0</v>
      </c>
      <c r="AD11646">
        <v>0</v>
      </c>
      <c r="AE11646">
        <v>696.04976269188728</v>
      </c>
    </row>
    <row r="11647" spans="1:31" x14ac:dyDescent="0.3">
      <c r="A11647">
        <v>2709843</v>
      </c>
      <c r="B11647">
        <v>1</v>
      </c>
      <c r="C11647" t="s">
        <v>81</v>
      </c>
      <c r="D11647" t="s">
        <v>127</v>
      </c>
      <c r="E11647" t="s">
        <v>156</v>
      </c>
      <c r="F11647" t="s">
        <v>14047</v>
      </c>
      <c r="G11647" t="s">
        <v>170</v>
      </c>
      <c r="H11647" t="s">
        <v>153</v>
      </c>
      <c r="I11647" t="s">
        <v>136</v>
      </c>
      <c r="J11647" t="s">
        <v>137</v>
      </c>
      <c r="K11647" t="s">
        <v>138</v>
      </c>
      <c r="L11647" t="s">
        <v>31342</v>
      </c>
      <c r="M11647" t="s">
        <v>31343</v>
      </c>
      <c r="N11647">
        <v>0.43055555499999998</v>
      </c>
      <c r="O11647">
        <v>2</v>
      </c>
      <c r="P11647">
        <v>0</v>
      </c>
      <c r="Q11647">
        <v>26</v>
      </c>
      <c r="R11647">
        <v>0</v>
      </c>
      <c r="S11647">
        <v>1</v>
      </c>
      <c r="T11647">
        <v>0</v>
      </c>
      <c r="U11647">
        <v>0</v>
      </c>
      <c r="V11647">
        <v>0</v>
      </c>
      <c r="W11647">
        <v>1.1716587616039587</v>
      </c>
      <c r="X11647">
        <v>0</v>
      </c>
      <c r="Y11647">
        <v>1.7968588104333336</v>
      </c>
      <c r="Z11647">
        <v>0</v>
      </c>
      <c r="AA11647">
        <v>3.7953493316000002E-2</v>
      </c>
      <c r="AB11647">
        <v>0</v>
      </c>
      <c r="AC11647">
        <v>0</v>
      </c>
      <c r="AD11647">
        <v>0</v>
      </c>
      <c r="AE11647">
        <v>3.0064710653532924</v>
      </c>
    </row>
    <row r="11648" spans="1:31" x14ac:dyDescent="0.3">
      <c r="A11648">
        <v>2709820</v>
      </c>
      <c r="B11648">
        <v>1</v>
      </c>
      <c r="C11648" t="s">
        <v>80</v>
      </c>
      <c r="D11648" t="s">
        <v>106</v>
      </c>
      <c r="E11648" t="s">
        <v>161</v>
      </c>
      <c r="F11648" t="s">
        <v>31344</v>
      </c>
      <c r="G11648" t="s">
        <v>163</v>
      </c>
      <c r="H11648" t="s">
        <v>135</v>
      </c>
      <c r="I11648" t="s">
        <v>136</v>
      </c>
      <c r="J11648" t="s">
        <v>137</v>
      </c>
      <c r="K11648" t="s">
        <v>138</v>
      </c>
      <c r="L11648" t="s">
        <v>31345</v>
      </c>
      <c r="M11648" t="s">
        <v>31346</v>
      </c>
      <c r="N11648">
        <v>0.95527777700000005</v>
      </c>
      <c r="O11648">
        <v>0</v>
      </c>
      <c r="P11648">
        <v>7</v>
      </c>
      <c r="Q11648">
        <v>0</v>
      </c>
      <c r="R11648">
        <v>0</v>
      </c>
      <c r="S11648">
        <v>0</v>
      </c>
      <c r="T11648">
        <v>1</v>
      </c>
      <c r="U11648">
        <v>0</v>
      </c>
      <c r="V11648">
        <v>0</v>
      </c>
      <c r="W11648">
        <v>0</v>
      </c>
      <c r="X11648">
        <v>1.1436799960851201</v>
      </c>
      <c r="Y11648">
        <v>0</v>
      </c>
      <c r="Z11648">
        <v>0</v>
      </c>
      <c r="AA11648">
        <v>0</v>
      </c>
      <c r="AB11648">
        <v>4.3094657319891663E-2</v>
      </c>
      <c r="AC11648">
        <v>0</v>
      </c>
      <c r="AD11648">
        <v>0</v>
      </c>
      <c r="AE11648">
        <v>1.1867746534050116</v>
      </c>
    </row>
    <row r="11649" spans="1:31" x14ac:dyDescent="0.3">
      <c r="A11649">
        <v>2708824</v>
      </c>
      <c r="B11649">
        <v>1</v>
      </c>
      <c r="C11649" t="s">
        <v>80</v>
      </c>
      <c r="D11649" t="s">
        <v>89</v>
      </c>
      <c r="E11649" t="s">
        <v>145</v>
      </c>
      <c r="F11649" t="s">
        <v>31347</v>
      </c>
      <c r="G11649" t="s">
        <v>230</v>
      </c>
      <c r="H11649" t="s">
        <v>135</v>
      </c>
      <c r="I11649" t="s">
        <v>136</v>
      </c>
      <c r="J11649" t="s">
        <v>137</v>
      </c>
      <c r="K11649" t="s">
        <v>138</v>
      </c>
      <c r="L11649" t="s">
        <v>31348</v>
      </c>
      <c r="M11649" t="s">
        <v>31349</v>
      </c>
      <c r="N11649">
        <v>1.030277777</v>
      </c>
      <c r="O11649">
        <v>0</v>
      </c>
      <c r="P11649">
        <v>1</v>
      </c>
      <c r="Q11649">
        <v>0</v>
      </c>
      <c r="R11649">
        <v>0</v>
      </c>
      <c r="S11649">
        <v>0</v>
      </c>
      <c r="T11649">
        <v>0</v>
      </c>
      <c r="U11649">
        <v>0</v>
      </c>
      <c r="V11649">
        <v>0</v>
      </c>
      <c r="W11649">
        <v>0</v>
      </c>
      <c r="X11649">
        <v>0</v>
      </c>
      <c r="Y11649">
        <v>0</v>
      </c>
      <c r="Z11649">
        <v>0</v>
      </c>
      <c r="AA11649">
        <v>0</v>
      </c>
      <c r="AB11649">
        <v>0</v>
      </c>
      <c r="AC11649">
        <v>0</v>
      </c>
      <c r="AD11649">
        <v>0</v>
      </c>
      <c r="AE11649">
        <v>0</v>
      </c>
    </row>
    <row r="11650" spans="1:31" x14ac:dyDescent="0.3">
      <c r="A11650">
        <v>2709153</v>
      </c>
      <c r="B11650">
        <v>1</v>
      </c>
      <c r="C11650" t="s">
        <v>81</v>
      </c>
      <c r="D11650" t="s">
        <v>122</v>
      </c>
      <c r="E11650" t="s">
        <v>156</v>
      </c>
      <c r="F11650" t="s">
        <v>31350</v>
      </c>
      <c r="G11650" t="s">
        <v>185</v>
      </c>
      <c r="H11650" t="s">
        <v>153</v>
      </c>
      <c r="I11650" t="s">
        <v>136</v>
      </c>
      <c r="J11650" t="s">
        <v>137</v>
      </c>
      <c r="K11650" t="s">
        <v>138</v>
      </c>
      <c r="L11650" t="s">
        <v>31351</v>
      </c>
      <c r="M11650" t="s">
        <v>31352</v>
      </c>
      <c r="N11650">
        <v>2.9672222220000002</v>
      </c>
      <c r="O11650">
        <v>0</v>
      </c>
      <c r="P11650">
        <v>83</v>
      </c>
      <c r="Q11650">
        <v>0</v>
      </c>
      <c r="R11650">
        <v>0</v>
      </c>
      <c r="S11650">
        <v>0</v>
      </c>
      <c r="T11650">
        <v>3</v>
      </c>
      <c r="U11650">
        <v>0</v>
      </c>
      <c r="V11650">
        <v>0</v>
      </c>
      <c r="W11650">
        <v>0</v>
      </c>
      <c r="X11650">
        <v>20.886826857025568</v>
      </c>
      <c r="Y11650">
        <v>0</v>
      </c>
      <c r="Z11650">
        <v>0</v>
      </c>
      <c r="AA11650">
        <v>0</v>
      </c>
      <c r="AB11650">
        <v>0.17858514739337999</v>
      </c>
      <c r="AC11650">
        <v>0</v>
      </c>
      <c r="AD11650">
        <v>0</v>
      </c>
      <c r="AE11650">
        <v>21.065412004418949</v>
      </c>
    </row>
    <row r="11651" spans="1:31" x14ac:dyDescent="0.3">
      <c r="A11651">
        <v>2709508</v>
      </c>
      <c r="B11651">
        <v>1</v>
      </c>
      <c r="C11651" t="s">
        <v>81</v>
      </c>
      <c r="D11651" t="s">
        <v>120</v>
      </c>
      <c r="E11651" t="s">
        <v>132</v>
      </c>
      <c r="F11651" t="s">
        <v>31353</v>
      </c>
      <c r="G11651" t="s">
        <v>134</v>
      </c>
      <c r="H11651" t="s">
        <v>135</v>
      </c>
      <c r="I11651" t="s">
        <v>136</v>
      </c>
      <c r="J11651" t="s">
        <v>137</v>
      </c>
      <c r="K11651" t="s">
        <v>138</v>
      </c>
      <c r="L11651" t="s">
        <v>31354</v>
      </c>
      <c r="M11651" t="s">
        <v>31355</v>
      </c>
      <c r="N11651">
        <v>1.4583333329999999</v>
      </c>
      <c r="O11651">
        <v>0</v>
      </c>
      <c r="P11651">
        <v>114</v>
      </c>
      <c r="Q11651">
        <v>0</v>
      </c>
      <c r="R11651">
        <v>9</v>
      </c>
      <c r="S11651">
        <v>0</v>
      </c>
      <c r="T11651">
        <v>15</v>
      </c>
      <c r="U11651">
        <v>0</v>
      </c>
      <c r="V11651">
        <v>0</v>
      </c>
      <c r="W11651">
        <v>0</v>
      </c>
      <c r="X11651">
        <v>17.573510834077187</v>
      </c>
      <c r="Y11651">
        <v>0</v>
      </c>
      <c r="Z11651">
        <v>11.394179919989876</v>
      </c>
      <c r="AA11651">
        <v>0</v>
      </c>
      <c r="AB11651">
        <v>3.1554704005651666</v>
      </c>
      <c r="AC11651">
        <v>0</v>
      </c>
      <c r="AD11651">
        <v>0</v>
      </c>
      <c r="AE11651">
        <v>32.123161154632228</v>
      </c>
    </row>
    <row r="11652" spans="1:31" x14ac:dyDescent="0.3">
      <c r="A11652">
        <v>2709651</v>
      </c>
      <c r="B11652">
        <v>1</v>
      </c>
      <c r="C11652" t="s">
        <v>80</v>
      </c>
      <c r="D11652" t="s">
        <v>103</v>
      </c>
      <c r="E11652" t="s">
        <v>213</v>
      </c>
      <c r="F11652" t="s">
        <v>30969</v>
      </c>
      <c r="G11652" t="s">
        <v>170</v>
      </c>
      <c r="H11652" t="s">
        <v>153</v>
      </c>
      <c r="I11652" t="s">
        <v>136</v>
      </c>
      <c r="J11652" t="s">
        <v>137</v>
      </c>
      <c r="K11652" t="s">
        <v>138</v>
      </c>
      <c r="L11652" t="s">
        <v>31356</v>
      </c>
      <c r="M11652" t="s">
        <v>31357</v>
      </c>
      <c r="N11652">
        <v>1.0280555549999999</v>
      </c>
      <c r="O11652">
        <v>4</v>
      </c>
      <c r="P11652">
        <v>2767</v>
      </c>
      <c r="Q11652">
        <v>23</v>
      </c>
      <c r="R11652">
        <v>429</v>
      </c>
      <c r="S11652">
        <v>36</v>
      </c>
      <c r="T11652">
        <v>953</v>
      </c>
      <c r="U11652">
        <v>3</v>
      </c>
      <c r="V11652">
        <v>2</v>
      </c>
      <c r="W11652">
        <v>1.0924008657948998</v>
      </c>
      <c r="X11652">
        <v>469.82161610304382</v>
      </c>
      <c r="Y11652">
        <v>36.974409219057897</v>
      </c>
      <c r="Z11652">
        <v>53.71876381190053</v>
      </c>
      <c r="AA11652">
        <v>90.89627813144736</v>
      </c>
      <c r="AB11652">
        <v>301.81955253946109</v>
      </c>
      <c r="AC11652">
        <v>11.389020901510564</v>
      </c>
      <c r="AD11652">
        <v>1.4224580521216099</v>
      </c>
      <c r="AE11652">
        <v>967.13449962433765</v>
      </c>
    </row>
    <row r="11653" spans="1:31" x14ac:dyDescent="0.3">
      <c r="A11653">
        <v>2709173</v>
      </c>
      <c r="B11653">
        <v>1</v>
      </c>
      <c r="C11653" t="s">
        <v>81</v>
      </c>
      <c r="D11653" t="s">
        <v>128</v>
      </c>
      <c r="E11653" t="s">
        <v>156</v>
      </c>
      <c r="F11653" t="s">
        <v>8781</v>
      </c>
      <c r="G11653" t="s">
        <v>185</v>
      </c>
      <c r="H11653" t="s">
        <v>153</v>
      </c>
      <c r="I11653" t="s">
        <v>136</v>
      </c>
      <c r="J11653" t="s">
        <v>137</v>
      </c>
      <c r="K11653" t="s">
        <v>138</v>
      </c>
      <c r="L11653" t="s">
        <v>31358</v>
      </c>
      <c r="M11653" t="s">
        <v>31359</v>
      </c>
      <c r="N11653">
        <v>7.8433333330000004</v>
      </c>
      <c r="O11653">
        <v>0</v>
      </c>
      <c r="P11653">
        <v>9</v>
      </c>
      <c r="Q11653">
        <v>0</v>
      </c>
      <c r="R11653">
        <v>11</v>
      </c>
      <c r="S11653">
        <v>0</v>
      </c>
      <c r="T11653">
        <v>1</v>
      </c>
      <c r="U11653">
        <v>0</v>
      </c>
      <c r="V11653">
        <v>0</v>
      </c>
      <c r="W11653">
        <v>0</v>
      </c>
      <c r="X11653">
        <v>1.478858582105</v>
      </c>
      <c r="Y11653">
        <v>0</v>
      </c>
      <c r="Z11653">
        <v>20.910390124429163</v>
      </c>
      <c r="AA11653">
        <v>0</v>
      </c>
      <c r="AB11653">
        <v>0</v>
      </c>
      <c r="AC11653">
        <v>0</v>
      </c>
      <c r="AD11653">
        <v>0</v>
      </c>
      <c r="AE11653">
        <v>22.389248706534165</v>
      </c>
    </row>
    <row r="11654" spans="1:31" x14ac:dyDescent="0.3">
      <c r="A11654">
        <v>2708924</v>
      </c>
      <c r="B11654">
        <v>1</v>
      </c>
      <c r="C11654" t="s">
        <v>80</v>
      </c>
      <c r="D11654" t="s">
        <v>92</v>
      </c>
      <c r="E11654" t="s">
        <v>145</v>
      </c>
      <c r="F11654" t="s">
        <v>31360</v>
      </c>
      <c r="G11654" t="s">
        <v>147</v>
      </c>
      <c r="H11654" t="s">
        <v>135</v>
      </c>
      <c r="I11654" t="s">
        <v>136</v>
      </c>
      <c r="J11654" t="s">
        <v>137</v>
      </c>
      <c r="K11654" t="s">
        <v>138</v>
      </c>
      <c r="L11654" t="s">
        <v>31361</v>
      </c>
      <c r="M11654" t="s">
        <v>31362</v>
      </c>
      <c r="N11654">
        <v>3.2666666659999999</v>
      </c>
      <c r="O11654">
        <v>0</v>
      </c>
      <c r="P11654">
        <v>8</v>
      </c>
      <c r="Q11654">
        <v>0</v>
      </c>
      <c r="R11654">
        <v>0</v>
      </c>
      <c r="S11654">
        <v>0</v>
      </c>
      <c r="T11654">
        <v>0</v>
      </c>
      <c r="U11654">
        <v>0</v>
      </c>
      <c r="V11654">
        <v>0</v>
      </c>
      <c r="W11654">
        <v>0</v>
      </c>
      <c r="X11654">
        <v>7.6496061550919423</v>
      </c>
      <c r="Y11654">
        <v>0</v>
      </c>
      <c r="Z11654">
        <v>0</v>
      </c>
      <c r="AA11654">
        <v>0</v>
      </c>
      <c r="AB11654">
        <v>0</v>
      </c>
      <c r="AC11654">
        <v>0</v>
      </c>
      <c r="AD11654">
        <v>0</v>
      </c>
      <c r="AE11654">
        <v>7.6496061550919423</v>
      </c>
    </row>
    <row r="11655" spans="1:31" x14ac:dyDescent="0.3">
      <c r="A11655">
        <v>2709279</v>
      </c>
      <c r="B11655">
        <v>1</v>
      </c>
      <c r="C11655" t="s">
        <v>81</v>
      </c>
      <c r="D11655" t="s">
        <v>119</v>
      </c>
      <c r="E11655" t="s">
        <v>161</v>
      </c>
      <c r="F11655" t="s">
        <v>30978</v>
      </c>
      <c r="G11655" t="s">
        <v>163</v>
      </c>
      <c r="H11655" t="s">
        <v>135</v>
      </c>
      <c r="I11655" t="s">
        <v>136</v>
      </c>
      <c r="J11655" t="s">
        <v>137</v>
      </c>
      <c r="K11655" t="s">
        <v>138</v>
      </c>
      <c r="L11655" t="s">
        <v>31363</v>
      </c>
      <c r="M11655" t="s">
        <v>31364</v>
      </c>
      <c r="N11655">
        <v>4.0822222220000004</v>
      </c>
      <c r="O11655">
        <v>0</v>
      </c>
      <c r="P11655">
        <v>13</v>
      </c>
      <c r="Q11655">
        <v>0</v>
      </c>
      <c r="R11655">
        <v>3</v>
      </c>
      <c r="S11655">
        <v>0</v>
      </c>
      <c r="T11655">
        <v>0</v>
      </c>
      <c r="U11655">
        <v>0</v>
      </c>
      <c r="V11655">
        <v>0</v>
      </c>
      <c r="W11655">
        <v>0</v>
      </c>
      <c r="X11655">
        <v>2.5575659444824836</v>
      </c>
      <c r="Y11655">
        <v>0</v>
      </c>
      <c r="Z11655">
        <v>0.97103205546158267</v>
      </c>
      <c r="AA11655">
        <v>0</v>
      </c>
      <c r="AB11655">
        <v>0</v>
      </c>
      <c r="AC11655">
        <v>0</v>
      </c>
      <c r="AD11655">
        <v>0</v>
      </c>
      <c r="AE11655">
        <v>3.5285979999440662</v>
      </c>
    </row>
    <row r="11656" spans="1:31" x14ac:dyDescent="0.3">
      <c r="A11656">
        <v>2708781</v>
      </c>
      <c r="B11656">
        <v>1</v>
      </c>
      <c r="C11656" t="s">
        <v>81</v>
      </c>
      <c r="D11656" t="s">
        <v>118</v>
      </c>
      <c r="E11656" t="s">
        <v>173</v>
      </c>
      <c r="F11656" t="s">
        <v>3887</v>
      </c>
      <c r="G11656" t="s">
        <v>152</v>
      </c>
      <c r="H11656" t="s">
        <v>153</v>
      </c>
      <c r="I11656" t="s">
        <v>136</v>
      </c>
      <c r="J11656" t="s">
        <v>137</v>
      </c>
      <c r="K11656" t="s">
        <v>138</v>
      </c>
      <c r="L11656" t="s">
        <v>31365</v>
      </c>
      <c r="M11656" t="s">
        <v>31366</v>
      </c>
      <c r="N11656">
        <v>0.38194444399999999</v>
      </c>
      <c r="O11656">
        <v>23</v>
      </c>
      <c r="P11656">
        <v>2965</v>
      </c>
      <c r="Q11656">
        <v>538</v>
      </c>
      <c r="R11656">
        <v>658</v>
      </c>
      <c r="S11656">
        <v>59</v>
      </c>
      <c r="T11656">
        <v>336</v>
      </c>
      <c r="U11656">
        <v>3</v>
      </c>
      <c r="V11656">
        <v>0</v>
      </c>
      <c r="W11656">
        <v>4.6066332593691666</v>
      </c>
      <c r="X11656">
        <v>133.27093598163097</v>
      </c>
      <c r="Y11656">
        <v>128.41948482428884</v>
      </c>
      <c r="Z11656">
        <v>31.919048718498335</v>
      </c>
      <c r="AA11656">
        <v>74.900257258167926</v>
      </c>
      <c r="AB11656">
        <v>33.819992768063322</v>
      </c>
      <c r="AC11656">
        <v>50.342336955729273</v>
      </c>
      <c r="AD11656">
        <v>0</v>
      </c>
      <c r="AE11656">
        <v>457.27868976574786</v>
      </c>
    </row>
    <row r="11657" spans="1:31" x14ac:dyDescent="0.3">
      <c r="A11657">
        <v>2709365</v>
      </c>
      <c r="B11657">
        <v>1</v>
      </c>
      <c r="C11657" t="s">
        <v>81</v>
      </c>
      <c r="D11657" t="s">
        <v>113</v>
      </c>
      <c r="E11657" t="s">
        <v>145</v>
      </c>
      <c r="F11657" t="s">
        <v>31367</v>
      </c>
      <c r="G11657" t="s">
        <v>230</v>
      </c>
      <c r="H11657" t="s">
        <v>135</v>
      </c>
      <c r="I11657" t="s">
        <v>136</v>
      </c>
      <c r="J11657" t="s">
        <v>137</v>
      </c>
      <c r="K11657" t="s">
        <v>138</v>
      </c>
      <c r="L11657" t="s">
        <v>31368</v>
      </c>
      <c r="M11657" t="s">
        <v>31369</v>
      </c>
      <c r="N11657">
        <v>3.8205555549999999</v>
      </c>
      <c r="O11657">
        <v>0</v>
      </c>
      <c r="P11657">
        <v>1</v>
      </c>
      <c r="Q11657">
        <v>0</v>
      </c>
      <c r="R11657">
        <v>0</v>
      </c>
      <c r="S11657">
        <v>0</v>
      </c>
      <c r="T11657">
        <v>0</v>
      </c>
      <c r="U11657">
        <v>0</v>
      </c>
      <c r="V11657">
        <v>0</v>
      </c>
      <c r="W11657">
        <v>0</v>
      </c>
      <c r="X11657">
        <v>0.27689958895479999</v>
      </c>
      <c r="Y11657">
        <v>0</v>
      </c>
      <c r="Z11657">
        <v>0</v>
      </c>
      <c r="AA11657">
        <v>0</v>
      </c>
      <c r="AB11657">
        <v>0</v>
      </c>
      <c r="AC11657">
        <v>0</v>
      </c>
      <c r="AD11657">
        <v>0</v>
      </c>
      <c r="AE11657">
        <v>0.27689958895479999</v>
      </c>
    </row>
    <row r="11658" spans="1:31" x14ac:dyDescent="0.3">
      <c r="A11658">
        <v>2709073</v>
      </c>
      <c r="B11658">
        <v>1</v>
      </c>
      <c r="C11658" t="s">
        <v>80</v>
      </c>
      <c r="D11658" t="s">
        <v>97</v>
      </c>
      <c r="E11658" t="s">
        <v>150</v>
      </c>
      <c r="F11658" t="s">
        <v>8470</v>
      </c>
      <c r="G11658" t="s">
        <v>152</v>
      </c>
      <c r="H11658" t="s">
        <v>153</v>
      </c>
      <c r="I11658" t="s">
        <v>136</v>
      </c>
      <c r="J11658" t="s">
        <v>137</v>
      </c>
      <c r="K11658" t="s">
        <v>138</v>
      </c>
      <c r="L11658" t="s">
        <v>31370</v>
      </c>
      <c r="M11658" t="s">
        <v>31371</v>
      </c>
      <c r="N11658">
        <v>1.0263888880000001</v>
      </c>
      <c r="O11658">
        <v>0</v>
      </c>
      <c r="P11658">
        <v>145</v>
      </c>
      <c r="Q11658">
        <v>0</v>
      </c>
      <c r="R11658">
        <v>253</v>
      </c>
      <c r="S11658">
        <v>2</v>
      </c>
      <c r="T11658">
        <v>74</v>
      </c>
      <c r="U11658">
        <v>0</v>
      </c>
      <c r="V11658">
        <v>0</v>
      </c>
      <c r="W11658">
        <v>0</v>
      </c>
      <c r="X11658">
        <v>68.651191602128691</v>
      </c>
      <c r="Y11658">
        <v>0</v>
      </c>
      <c r="Z11658">
        <v>42.839250087058637</v>
      </c>
      <c r="AA11658">
        <v>15.402615718686494</v>
      </c>
      <c r="AB11658">
        <v>79.230122711358106</v>
      </c>
      <c r="AC11658">
        <v>0</v>
      </c>
      <c r="AD11658">
        <v>0</v>
      </c>
      <c r="AE11658">
        <v>206.1231801192319</v>
      </c>
    </row>
    <row r="11659" spans="1:31" x14ac:dyDescent="0.3">
      <c r="A11659">
        <v>2709614</v>
      </c>
      <c r="B11659">
        <v>1</v>
      </c>
      <c r="C11659" t="s">
        <v>80</v>
      </c>
      <c r="D11659" t="s">
        <v>93</v>
      </c>
      <c r="E11659" t="s">
        <v>161</v>
      </c>
      <c r="F11659" t="s">
        <v>31372</v>
      </c>
      <c r="G11659" t="s">
        <v>163</v>
      </c>
      <c r="H11659" t="s">
        <v>135</v>
      </c>
      <c r="I11659" t="s">
        <v>136</v>
      </c>
      <c r="J11659" t="s">
        <v>137</v>
      </c>
      <c r="K11659" t="s">
        <v>138</v>
      </c>
      <c r="L11659" t="s">
        <v>31373</v>
      </c>
      <c r="M11659" t="s">
        <v>31374</v>
      </c>
      <c r="N11659">
        <v>3.9786111110000002</v>
      </c>
      <c r="O11659">
        <v>0</v>
      </c>
      <c r="P11659">
        <v>30</v>
      </c>
      <c r="Q11659">
        <v>0</v>
      </c>
      <c r="R11659">
        <v>2</v>
      </c>
      <c r="S11659">
        <v>0</v>
      </c>
      <c r="T11659">
        <v>1</v>
      </c>
      <c r="U11659">
        <v>0</v>
      </c>
      <c r="V11659">
        <v>0</v>
      </c>
      <c r="W11659">
        <v>0</v>
      </c>
      <c r="X11659">
        <v>16.859459238479687</v>
      </c>
      <c r="Y11659">
        <v>0</v>
      </c>
      <c r="Z11659">
        <v>32.371203719852268</v>
      </c>
      <c r="AA11659">
        <v>0</v>
      </c>
      <c r="AB11659">
        <v>1.5749642975968001</v>
      </c>
      <c r="AC11659">
        <v>0</v>
      </c>
      <c r="AD11659">
        <v>0</v>
      </c>
      <c r="AE11659">
        <v>50.805627255928755</v>
      </c>
    </row>
    <row r="11660" spans="1:31" x14ac:dyDescent="0.3">
      <c r="A11660">
        <v>2709285</v>
      </c>
      <c r="B11660">
        <v>1</v>
      </c>
      <c r="C11660" t="s">
        <v>81</v>
      </c>
      <c r="D11660" t="s">
        <v>116</v>
      </c>
      <c r="E11660" t="s">
        <v>145</v>
      </c>
      <c r="F11660" t="s">
        <v>31375</v>
      </c>
      <c r="G11660" t="s">
        <v>230</v>
      </c>
      <c r="H11660" t="s">
        <v>135</v>
      </c>
      <c r="I11660" t="s">
        <v>136</v>
      </c>
      <c r="J11660" t="s">
        <v>137</v>
      </c>
      <c r="K11660" t="s">
        <v>138</v>
      </c>
      <c r="L11660" t="s">
        <v>31376</v>
      </c>
      <c r="M11660" t="s">
        <v>31377</v>
      </c>
      <c r="N11660">
        <v>5.5405555550000001</v>
      </c>
      <c r="O11660">
        <v>0</v>
      </c>
      <c r="P11660">
        <v>1</v>
      </c>
      <c r="Q11660">
        <v>0</v>
      </c>
      <c r="R11660">
        <v>0</v>
      </c>
      <c r="S11660">
        <v>0</v>
      </c>
      <c r="T11660">
        <v>0</v>
      </c>
      <c r="U11660">
        <v>0</v>
      </c>
      <c r="V11660">
        <v>0</v>
      </c>
      <c r="W11660">
        <v>0</v>
      </c>
      <c r="X11660">
        <v>0.67177156958770845</v>
      </c>
      <c r="Y11660">
        <v>0</v>
      </c>
      <c r="Z11660">
        <v>0</v>
      </c>
      <c r="AA11660">
        <v>0</v>
      </c>
      <c r="AB11660">
        <v>0</v>
      </c>
      <c r="AC11660">
        <v>0</v>
      </c>
      <c r="AD11660">
        <v>0</v>
      </c>
      <c r="AE11660">
        <v>0.67177156958770845</v>
      </c>
    </row>
    <row r="11661" spans="1:31" x14ac:dyDescent="0.3">
      <c r="A11661">
        <v>2708953</v>
      </c>
      <c r="B11661">
        <v>1</v>
      </c>
      <c r="C11661" t="s">
        <v>80</v>
      </c>
      <c r="D11661" t="s">
        <v>105</v>
      </c>
      <c r="E11661" t="s">
        <v>132</v>
      </c>
      <c r="F11661" t="s">
        <v>1140</v>
      </c>
      <c r="G11661" t="s">
        <v>134</v>
      </c>
      <c r="H11661" t="s">
        <v>135</v>
      </c>
      <c r="I11661" t="s">
        <v>136</v>
      </c>
      <c r="J11661" t="s">
        <v>137</v>
      </c>
      <c r="K11661" t="s">
        <v>138</v>
      </c>
      <c r="L11661" t="s">
        <v>31378</v>
      </c>
      <c r="M11661" t="s">
        <v>31379</v>
      </c>
      <c r="N11661">
        <v>3.088333333</v>
      </c>
      <c r="O11661">
        <v>0</v>
      </c>
      <c r="P11661">
        <v>2</v>
      </c>
      <c r="Q11661">
        <v>0</v>
      </c>
      <c r="R11661">
        <v>2</v>
      </c>
      <c r="S11661">
        <v>0</v>
      </c>
      <c r="T11661">
        <v>2</v>
      </c>
      <c r="U11661">
        <v>0</v>
      </c>
      <c r="V11661">
        <v>0</v>
      </c>
      <c r="W11661">
        <v>0</v>
      </c>
      <c r="X11661">
        <v>2.2113412700836044</v>
      </c>
      <c r="Y11661">
        <v>0</v>
      </c>
      <c r="Z11661">
        <v>1.4548314137251217</v>
      </c>
      <c r="AA11661">
        <v>0</v>
      </c>
      <c r="AB11661">
        <v>10.0633707406603</v>
      </c>
      <c r="AC11661">
        <v>0</v>
      </c>
      <c r="AD11661">
        <v>0</v>
      </c>
      <c r="AE11661">
        <v>13.729543424469027</v>
      </c>
    </row>
    <row r="11662" spans="1:31" x14ac:dyDescent="0.3">
      <c r="A11662">
        <v>2709500</v>
      </c>
      <c r="B11662">
        <v>1</v>
      </c>
      <c r="C11662" t="s">
        <v>80</v>
      </c>
      <c r="D11662" t="s">
        <v>103</v>
      </c>
      <c r="E11662" t="s">
        <v>156</v>
      </c>
      <c r="F11662" t="s">
        <v>31380</v>
      </c>
      <c r="G11662" t="s">
        <v>170</v>
      </c>
      <c r="H11662" t="s">
        <v>153</v>
      </c>
      <c r="I11662" t="s">
        <v>136</v>
      </c>
      <c r="J11662" t="s">
        <v>137</v>
      </c>
      <c r="K11662" t="s">
        <v>138</v>
      </c>
      <c r="L11662" t="s">
        <v>31381</v>
      </c>
      <c r="M11662" t="s">
        <v>31382</v>
      </c>
      <c r="N11662">
        <v>0.43583333299999999</v>
      </c>
      <c r="O11662">
        <v>0</v>
      </c>
      <c r="P11662">
        <v>0</v>
      </c>
      <c r="Q11662">
        <v>0</v>
      </c>
      <c r="R11662">
        <v>0</v>
      </c>
      <c r="S11662">
        <v>0</v>
      </c>
      <c r="T11662">
        <v>0</v>
      </c>
      <c r="U11662">
        <v>1</v>
      </c>
      <c r="V11662">
        <v>0</v>
      </c>
      <c r="W11662">
        <v>0</v>
      </c>
      <c r="X11662">
        <v>0</v>
      </c>
      <c r="Y11662">
        <v>0</v>
      </c>
      <c r="Z11662">
        <v>0</v>
      </c>
      <c r="AA11662">
        <v>0</v>
      </c>
      <c r="AB11662">
        <v>0</v>
      </c>
      <c r="AC11662">
        <v>54.935851771642753</v>
      </c>
      <c r="AD11662">
        <v>0</v>
      </c>
      <c r="AE11662">
        <v>54.935851771642753</v>
      </c>
    </row>
    <row r="11663" spans="1:31" x14ac:dyDescent="0.3">
      <c r="A11663">
        <v>2708767</v>
      </c>
      <c r="B11663">
        <v>1</v>
      </c>
      <c r="C11663" t="s">
        <v>80</v>
      </c>
      <c r="D11663" t="s">
        <v>92</v>
      </c>
      <c r="E11663" t="s">
        <v>200</v>
      </c>
      <c r="F11663" t="s">
        <v>31383</v>
      </c>
      <c r="G11663" t="s">
        <v>543</v>
      </c>
      <c r="H11663" t="s">
        <v>135</v>
      </c>
      <c r="I11663" t="s">
        <v>136</v>
      </c>
      <c r="J11663" t="s">
        <v>137</v>
      </c>
      <c r="K11663" t="s">
        <v>138</v>
      </c>
      <c r="L11663" t="s">
        <v>31384</v>
      </c>
      <c r="M11663" t="s">
        <v>31385</v>
      </c>
      <c r="N11663">
        <v>4.2077777770000004</v>
      </c>
      <c r="O11663">
        <v>0</v>
      </c>
      <c r="P11663">
        <v>57</v>
      </c>
      <c r="Q11663">
        <v>0</v>
      </c>
      <c r="R11663">
        <v>0</v>
      </c>
      <c r="S11663">
        <v>0</v>
      </c>
      <c r="T11663">
        <v>18</v>
      </c>
      <c r="U11663">
        <v>0</v>
      </c>
      <c r="V11663">
        <v>0</v>
      </c>
      <c r="W11663">
        <v>0</v>
      </c>
      <c r="X11663">
        <v>99.789977272002915</v>
      </c>
      <c r="Y11663">
        <v>0</v>
      </c>
      <c r="Z11663">
        <v>0</v>
      </c>
      <c r="AA11663">
        <v>0</v>
      </c>
      <c r="AB11663">
        <v>50.587854471112756</v>
      </c>
      <c r="AC11663">
        <v>0</v>
      </c>
      <c r="AD11663">
        <v>0</v>
      </c>
      <c r="AE11663">
        <v>150.37783174311568</v>
      </c>
    </row>
    <row r="11664" spans="1:31" x14ac:dyDescent="0.3">
      <c r="A11664">
        <v>2709331</v>
      </c>
      <c r="B11664">
        <v>1</v>
      </c>
      <c r="C11664" t="s">
        <v>80</v>
      </c>
      <c r="D11664" t="s">
        <v>104</v>
      </c>
      <c r="E11664" t="s">
        <v>150</v>
      </c>
      <c r="F11664" t="s">
        <v>31248</v>
      </c>
      <c r="G11664" t="s">
        <v>170</v>
      </c>
      <c r="H11664" t="s">
        <v>153</v>
      </c>
      <c r="I11664" t="s">
        <v>136</v>
      </c>
      <c r="J11664" t="s">
        <v>137</v>
      </c>
      <c r="K11664" t="s">
        <v>138</v>
      </c>
      <c r="L11664" t="s">
        <v>31386</v>
      </c>
      <c r="M11664" t="s">
        <v>31387</v>
      </c>
      <c r="N11664">
        <v>0.18361111099999999</v>
      </c>
      <c r="O11664">
        <v>0</v>
      </c>
      <c r="P11664">
        <v>21</v>
      </c>
      <c r="Q11664">
        <v>1</v>
      </c>
      <c r="R11664">
        <v>0</v>
      </c>
      <c r="S11664">
        <v>31</v>
      </c>
      <c r="T11664">
        <v>21</v>
      </c>
      <c r="U11664">
        <v>18</v>
      </c>
      <c r="V11664">
        <v>0</v>
      </c>
      <c r="W11664">
        <v>0</v>
      </c>
      <c r="X11664">
        <v>0.3846259340159684</v>
      </c>
      <c r="Y11664">
        <v>7.9513566182399988E-3</v>
      </c>
      <c r="Z11664">
        <v>0</v>
      </c>
      <c r="AA11664">
        <v>29.404028816098613</v>
      </c>
      <c r="AB11664">
        <v>1.8335020747246562</v>
      </c>
      <c r="AC11664">
        <v>98.590493624437883</v>
      </c>
      <c r="AD11664">
        <v>0</v>
      </c>
      <c r="AE11664">
        <v>130.22060180589537</v>
      </c>
    </row>
    <row r="11665" spans="1:31" x14ac:dyDescent="0.3">
      <c r="A11665">
        <v>2709454</v>
      </c>
      <c r="B11665">
        <v>1</v>
      </c>
      <c r="C11665" t="s">
        <v>80</v>
      </c>
      <c r="D11665" t="s">
        <v>101</v>
      </c>
      <c r="E11665" t="s">
        <v>156</v>
      </c>
      <c r="F11665" t="s">
        <v>31388</v>
      </c>
      <c r="G11665" t="s">
        <v>152</v>
      </c>
      <c r="H11665" t="s">
        <v>153</v>
      </c>
      <c r="I11665" t="s">
        <v>136</v>
      </c>
      <c r="J11665" t="s">
        <v>137</v>
      </c>
      <c r="K11665" t="s">
        <v>138</v>
      </c>
      <c r="L11665" t="s">
        <v>30941</v>
      </c>
      <c r="M11665" t="s">
        <v>31389</v>
      </c>
      <c r="N11665">
        <v>0.9</v>
      </c>
      <c r="O11665">
        <v>0</v>
      </c>
      <c r="P11665">
        <v>2581</v>
      </c>
      <c r="Q11665">
        <v>0</v>
      </c>
      <c r="R11665">
        <v>1</v>
      </c>
      <c r="S11665">
        <v>1</v>
      </c>
      <c r="T11665">
        <v>333</v>
      </c>
      <c r="U11665">
        <v>0</v>
      </c>
      <c r="V11665">
        <v>0</v>
      </c>
      <c r="W11665">
        <v>0</v>
      </c>
      <c r="X11665">
        <v>259.57616531592868</v>
      </c>
      <c r="Y11665">
        <v>0</v>
      </c>
      <c r="Z11665">
        <v>0</v>
      </c>
      <c r="AA11665">
        <v>3.3387386101600338</v>
      </c>
      <c r="AB11665">
        <v>220.51590235630459</v>
      </c>
      <c r="AC11665">
        <v>0</v>
      </c>
      <c r="AD11665">
        <v>0</v>
      </c>
      <c r="AE11665">
        <v>483.43080628239329</v>
      </c>
    </row>
    <row r="11666" spans="1:31" x14ac:dyDescent="0.3">
      <c r="A11666">
        <v>2709185</v>
      </c>
      <c r="B11666">
        <v>1</v>
      </c>
      <c r="C11666" t="s">
        <v>81</v>
      </c>
      <c r="D11666" t="s">
        <v>118</v>
      </c>
      <c r="E11666" t="s">
        <v>150</v>
      </c>
      <c r="F11666" t="s">
        <v>31390</v>
      </c>
      <c r="G11666" t="s">
        <v>300</v>
      </c>
      <c r="H11666" t="s">
        <v>153</v>
      </c>
      <c r="I11666" t="s">
        <v>136</v>
      </c>
      <c r="J11666" t="s">
        <v>137</v>
      </c>
      <c r="K11666" t="s">
        <v>210</v>
      </c>
      <c r="L11666" t="s">
        <v>31391</v>
      </c>
      <c r="M11666" t="s">
        <v>31392</v>
      </c>
      <c r="N11666">
        <v>4.8833333330000004</v>
      </c>
      <c r="O11666">
        <v>14</v>
      </c>
      <c r="P11666">
        <v>1</v>
      </c>
      <c r="Q11666">
        <v>55</v>
      </c>
      <c r="R11666">
        <v>5</v>
      </c>
      <c r="S11666">
        <v>35</v>
      </c>
      <c r="T11666">
        <v>1</v>
      </c>
      <c r="U11666">
        <v>0</v>
      </c>
      <c r="V11666">
        <v>0</v>
      </c>
      <c r="W11666">
        <v>68.731613211877274</v>
      </c>
      <c r="X11666">
        <v>0.33001493706680007</v>
      </c>
      <c r="Y11666">
        <v>99.04030990512355</v>
      </c>
      <c r="Z11666">
        <v>2.724672135344</v>
      </c>
      <c r="AA11666">
        <v>708.19365456146261</v>
      </c>
      <c r="AB11666">
        <v>5.7293832333833326</v>
      </c>
      <c r="AC11666">
        <v>0</v>
      </c>
      <c r="AD11666">
        <v>0</v>
      </c>
      <c r="AE11666">
        <v>884.74964798425765</v>
      </c>
    </row>
    <row r="11667" spans="1:31" x14ac:dyDescent="0.3">
      <c r="A11667">
        <v>2709826</v>
      </c>
      <c r="B11667">
        <v>1</v>
      </c>
      <c r="C11667" t="s">
        <v>81</v>
      </c>
      <c r="D11667" t="s">
        <v>118</v>
      </c>
      <c r="E11667" t="s">
        <v>156</v>
      </c>
      <c r="F11667" t="s">
        <v>6519</v>
      </c>
      <c r="G11667" t="s">
        <v>185</v>
      </c>
      <c r="H11667" t="s">
        <v>153</v>
      </c>
      <c r="I11667" t="s">
        <v>136</v>
      </c>
      <c r="J11667" t="s">
        <v>137</v>
      </c>
      <c r="K11667" t="s">
        <v>138</v>
      </c>
      <c r="L11667" t="s">
        <v>31393</v>
      </c>
      <c r="M11667" t="s">
        <v>31394</v>
      </c>
      <c r="N11667">
        <v>2.8719444439999999</v>
      </c>
      <c r="O11667">
        <v>0</v>
      </c>
      <c r="P11667">
        <v>2</v>
      </c>
      <c r="Q11667">
        <v>8</v>
      </c>
      <c r="R11667">
        <v>11</v>
      </c>
      <c r="S11667">
        <v>3</v>
      </c>
      <c r="T11667">
        <v>2</v>
      </c>
      <c r="U11667">
        <v>0</v>
      </c>
      <c r="V11667">
        <v>0</v>
      </c>
      <c r="W11667">
        <v>0</v>
      </c>
      <c r="X11667">
        <v>1.1802068671898034</v>
      </c>
      <c r="Y11667">
        <v>0</v>
      </c>
      <c r="Z11667">
        <v>0</v>
      </c>
      <c r="AA11667">
        <v>62.210363815711325</v>
      </c>
      <c r="AB11667">
        <v>4.7271931206392539</v>
      </c>
      <c r="AC11667">
        <v>0</v>
      </c>
      <c r="AD11667">
        <v>0</v>
      </c>
      <c r="AE11667">
        <v>68.117763803540385</v>
      </c>
    </row>
    <row r="11668" spans="1:31" x14ac:dyDescent="0.3">
      <c r="A11668">
        <v>2708807</v>
      </c>
      <c r="B11668">
        <v>1</v>
      </c>
      <c r="C11668" t="s">
        <v>81</v>
      </c>
      <c r="D11668" t="s">
        <v>119</v>
      </c>
      <c r="E11668" t="s">
        <v>150</v>
      </c>
      <c r="F11668" t="s">
        <v>11117</v>
      </c>
      <c r="G11668" t="s">
        <v>152</v>
      </c>
      <c r="H11668" t="s">
        <v>153</v>
      </c>
      <c r="I11668" t="s">
        <v>136</v>
      </c>
      <c r="J11668" t="s">
        <v>137</v>
      </c>
      <c r="K11668" t="s">
        <v>138</v>
      </c>
      <c r="L11668" t="s">
        <v>31395</v>
      </c>
      <c r="M11668" t="s">
        <v>31396</v>
      </c>
      <c r="N11668">
        <v>0.41277777700000001</v>
      </c>
      <c r="O11668">
        <v>6</v>
      </c>
      <c r="P11668">
        <v>2848</v>
      </c>
      <c r="Q11668">
        <v>33</v>
      </c>
      <c r="R11668">
        <v>571</v>
      </c>
      <c r="S11668">
        <v>12</v>
      </c>
      <c r="T11668">
        <v>283</v>
      </c>
      <c r="U11668">
        <v>1</v>
      </c>
      <c r="V11668">
        <v>0</v>
      </c>
      <c r="W11668">
        <v>0.41036634804942007</v>
      </c>
      <c r="X11668">
        <v>122.99407191547128</v>
      </c>
      <c r="Y11668">
        <v>8.0533980283512498</v>
      </c>
      <c r="Z11668">
        <v>26.91593447445786</v>
      </c>
      <c r="AA11668">
        <v>71.290635042217346</v>
      </c>
      <c r="AB11668">
        <v>31.124340378277974</v>
      </c>
      <c r="AC11668">
        <v>0.30225480148654171</v>
      </c>
      <c r="AD11668">
        <v>0</v>
      </c>
      <c r="AE11668">
        <v>261.09100098831163</v>
      </c>
    </row>
    <row r="11669" spans="1:31" x14ac:dyDescent="0.3">
      <c r="A11669">
        <v>2709139</v>
      </c>
      <c r="B11669">
        <v>1</v>
      </c>
      <c r="C11669" t="s">
        <v>81</v>
      </c>
      <c r="D11669" t="s">
        <v>118</v>
      </c>
      <c r="E11669" t="s">
        <v>213</v>
      </c>
      <c r="F11669" t="s">
        <v>19971</v>
      </c>
      <c r="G11669" t="s">
        <v>152</v>
      </c>
      <c r="H11669" t="s">
        <v>153</v>
      </c>
      <c r="I11669" t="s">
        <v>136</v>
      </c>
      <c r="J11669" t="s">
        <v>137</v>
      </c>
      <c r="K11669" t="s">
        <v>138</v>
      </c>
      <c r="L11669" t="s">
        <v>31397</v>
      </c>
      <c r="M11669" t="s">
        <v>31398</v>
      </c>
      <c r="N11669">
        <v>2.9161111110000002</v>
      </c>
      <c r="O11669">
        <v>0</v>
      </c>
      <c r="P11669">
        <v>405</v>
      </c>
      <c r="Q11669">
        <v>0</v>
      </c>
      <c r="R11669">
        <v>16</v>
      </c>
      <c r="S11669">
        <v>0</v>
      </c>
      <c r="T11669">
        <v>42</v>
      </c>
      <c r="U11669">
        <v>0</v>
      </c>
      <c r="V11669">
        <v>0</v>
      </c>
      <c r="W11669">
        <v>0</v>
      </c>
      <c r="X11669">
        <v>100.06754306868524</v>
      </c>
      <c r="Y11669">
        <v>0</v>
      </c>
      <c r="Z11669">
        <v>7.6146201855557338</v>
      </c>
      <c r="AA11669">
        <v>0</v>
      </c>
      <c r="AB11669">
        <v>23.839501095504794</v>
      </c>
      <c r="AC11669">
        <v>0</v>
      </c>
      <c r="AD11669">
        <v>0</v>
      </c>
      <c r="AE11669">
        <v>131.52166434974578</v>
      </c>
    </row>
    <row r="11670" spans="1:31" x14ac:dyDescent="0.3">
      <c r="A11670">
        <v>2709437</v>
      </c>
      <c r="B11670">
        <v>1</v>
      </c>
      <c r="C11670" t="s">
        <v>80</v>
      </c>
      <c r="D11670" t="s">
        <v>93</v>
      </c>
      <c r="E11670" t="s">
        <v>161</v>
      </c>
      <c r="F11670" t="s">
        <v>31399</v>
      </c>
      <c r="G11670" t="s">
        <v>163</v>
      </c>
      <c r="H11670" t="s">
        <v>135</v>
      </c>
      <c r="I11670" t="s">
        <v>136</v>
      </c>
      <c r="J11670" t="s">
        <v>137</v>
      </c>
      <c r="K11670" t="s">
        <v>138</v>
      </c>
      <c r="L11670" t="s">
        <v>31400</v>
      </c>
      <c r="M11670" t="s">
        <v>31401</v>
      </c>
      <c r="N11670">
        <v>2.9219444440000002</v>
      </c>
      <c r="O11670">
        <v>0</v>
      </c>
      <c r="P11670">
        <v>0</v>
      </c>
      <c r="Q11670">
        <v>0</v>
      </c>
      <c r="R11670">
        <v>1</v>
      </c>
      <c r="S11670">
        <v>0</v>
      </c>
      <c r="T11670">
        <v>0</v>
      </c>
      <c r="U11670">
        <v>0</v>
      </c>
      <c r="V11670">
        <v>0</v>
      </c>
      <c r="W11670">
        <v>0</v>
      </c>
      <c r="X11670">
        <v>0</v>
      </c>
      <c r="Y11670">
        <v>0</v>
      </c>
      <c r="Z11670">
        <v>1.4773372328050001</v>
      </c>
      <c r="AA11670">
        <v>0</v>
      </c>
      <c r="AB11670">
        <v>0</v>
      </c>
      <c r="AC11670">
        <v>0</v>
      </c>
      <c r="AD11670">
        <v>0</v>
      </c>
      <c r="AE11670">
        <v>1.4773372328050001</v>
      </c>
    </row>
    <row r="11671" spans="1:31" x14ac:dyDescent="0.3">
      <c r="A11671">
        <v>2709348</v>
      </c>
      <c r="B11671">
        <v>1</v>
      </c>
      <c r="C11671" t="s">
        <v>80</v>
      </c>
      <c r="D11671" t="s">
        <v>96</v>
      </c>
      <c r="E11671" t="s">
        <v>161</v>
      </c>
      <c r="F11671" t="s">
        <v>31402</v>
      </c>
      <c r="G11671" t="s">
        <v>163</v>
      </c>
      <c r="H11671" t="s">
        <v>135</v>
      </c>
      <c r="I11671" t="s">
        <v>136</v>
      </c>
      <c r="J11671" t="s">
        <v>137</v>
      </c>
      <c r="K11671" t="s">
        <v>138</v>
      </c>
      <c r="L11671" t="s">
        <v>31403</v>
      </c>
      <c r="M11671" t="s">
        <v>31404</v>
      </c>
      <c r="N11671">
        <v>9.0316666659999996</v>
      </c>
      <c r="O11671">
        <v>0</v>
      </c>
      <c r="P11671">
        <v>56</v>
      </c>
      <c r="Q11671">
        <v>0</v>
      </c>
      <c r="R11671">
        <v>0</v>
      </c>
      <c r="S11671">
        <v>0</v>
      </c>
      <c r="T11671">
        <v>39</v>
      </c>
      <c r="U11671">
        <v>0</v>
      </c>
      <c r="V11671">
        <v>0</v>
      </c>
      <c r="W11671">
        <v>0</v>
      </c>
      <c r="X11671">
        <v>98.270440155252103</v>
      </c>
      <c r="Y11671">
        <v>0</v>
      </c>
      <c r="Z11671">
        <v>0</v>
      </c>
      <c r="AA11671">
        <v>0</v>
      </c>
      <c r="AB11671">
        <v>131.33166744213821</v>
      </c>
      <c r="AC11671">
        <v>0</v>
      </c>
      <c r="AD11671">
        <v>0</v>
      </c>
      <c r="AE11671">
        <v>229.60210759739033</v>
      </c>
    </row>
    <row r="11672" spans="1:31" x14ac:dyDescent="0.3">
      <c r="A11672">
        <v>2708750</v>
      </c>
      <c r="B11672">
        <v>1</v>
      </c>
      <c r="C11672" t="s">
        <v>81</v>
      </c>
      <c r="D11672" t="s">
        <v>125</v>
      </c>
      <c r="E11672" t="s">
        <v>213</v>
      </c>
      <c r="F11672" t="s">
        <v>31405</v>
      </c>
      <c r="G11672" t="s">
        <v>152</v>
      </c>
      <c r="H11672" t="s">
        <v>153</v>
      </c>
      <c r="I11672" t="s">
        <v>136</v>
      </c>
      <c r="J11672" t="s">
        <v>137</v>
      </c>
      <c r="K11672" t="s">
        <v>138</v>
      </c>
      <c r="L11672" t="s">
        <v>31406</v>
      </c>
      <c r="M11672" t="s">
        <v>31407</v>
      </c>
      <c r="N11672">
        <v>6.6294444439999998</v>
      </c>
      <c r="O11672">
        <v>0</v>
      </c>
      <c r="P11672">
        <v>0</v>
      </c>
      <c r="Q11672">
        <v>0</v>
      </c>
      <c r="R11672">
        <v>3</v>
      </c>
      <c r="S11672">
        <v>0</v>
      </c>
      <c r="T11672">
        <v>0</v>
      </c>
      <c r="U11672">
        <v>0</v>
      </c>
      <c r="V11672">
        <v>0</v>
      </c>
      <c r="W11672">
        <v>0</v>
      </c>
      <c r="X11672">
        <v>0</v>
      </c>
      <c r="Y11672">
        <v>0</v>
      </c>
      <c r="Z11672">
        <v>0</v>
      </c>
      <c r="AA11672">
        <v>0</v>
      </c>
      <c r="AB11672">
        <v>0</v>
      </c>
      <c r="AC11672">
        <v>0</v>
      </c>
      <c r="AD11672">
        <v>0</v>
      </c>
      <c r="AE11672">
        <v>0</v>
      </c>
    </row>
    <row r="11673" spans="1:31" x14ac:dyDescent="0.3">
      <c r="A11673">
        <v>2708707</v>
      </c>
      <c r="B11673">
        <v>1</v>
      </c>
      <c r="C11673" t="s">
        <v>81</v>
      </c>
      <c r="D11673" t="s">
        <v>120</v>
      </c>
      <c r="E11673" t="s">
        <v>213</v>
      </c>
      <c r="F11673" t="s">
        <v>31408</v>
      </c>
      <c r="G11673" t="s">
        <v>152</v>
      </c>
      <c r="H11673" t="s">
        <v>153</v>
      </c>
      <c r="I11673" t="s">
        <v>136</v>
      </c>
      <c r="J11673" t="s">
        <v>137</v>
      </c>
      <c r="K11673" t="s">
        <v>138</v>
      </c>
      <c r="L11673" t="s">
        <v>31409</v>
      </c>
      <c r="M11673" t="s">
        <v>31410</v>
      </c>
      <c r="N11673">
        <v>2.1305555549999999</v>
      </c>
      <c r="O11673">
        <v>1</v>
      </c>
      <c r="P11673">
        <v>1328</v>
      </c>
      <c r="Q11673">
        <v>50</v>
      </c>
      <c r="R11673">
        <v>47</v>
      </c>
      <c r="S11673">
        <v>5</v>
      </c>
      <c r="T11673">
        <v>173</v>
      </c>
      <c r="U11673">
        <v>0</v>
      </c>
      <c r="V11673">
        <v>0</v>
      </c>
      <c r="W11673">
        <v>0.35521831745833332</v>
      </c>
      <c r="X11673">
        <v>422.30461969665993</v>
      </c>
      <c r="Y11673">
        <v>10.990554750468002</v>
      </c>
      <c r="Z11673">
        <v>9.6694813187781925</v>
      </c>
      <c r="AA11673">
        <v>3.28920499445905</v>
      </c>
      <c r="AB11673">
        <v>158.43824561561101</v>
      </c>
      <c r="AC11673">
        <v>0</v>
      </c>
      <c r="AD11673">
        <v>0</v>
      </c>
      <c r="AE11673">
        <v>605.04732469343446</v>
      </c>
    </row>
    <row r="11674" spans="1:31" x14ac:dyDescent="0.3">
      <c r="A11674">
        <v>2709145</v>
      </c>
      <c r="B11674">
        <v>1</v>
      </c>
      <c r="C11674" t="s">
        <v>81</v>
      </c>
      <c r="D11674" t="s">
        <v>118</v>
      </c>
      <c r="E11674" t="s">
        <v>132</v>
      </c>
      <c r="F11674" t="s">
        <v>31411</v>
      </c>
      <c r="G11674" t="s">
        <v>134</v>
      </c>
      <c r="H11674" t="s">
        <v>135</v>
      </c>
      <c r="I11674" t="s">
        <v>136</v>
      </c>
      <c r="J11674" t="s">
        <v>137</v>
      </c>
      <c r="K11674" t="s">
        <v>138</v>
      </c>
      <c r="L11674" t="s">
        <v>31412</v>
      </c>
      <c r="M11674" t="s">
        <v>31413</v>
      </c>
      <c r="N11674">
        <v>4.2374999999999998</v>
      </c>
      <c r="O11674">
        <v>0</v>
      </c>
      <c r="P11674">
        <v>4</v>
      </c>
      <c r="Q11674">
        <v>0</v>
      </c>
      <c r="R11674">
        <v>9</v>
      </c>
      <c r="S11674">
        <v>0</v>
      </c>
      <c r="T11674">
        <v>4</v>
      </c>
      <c r="U11674">
        <v>0</v>
      </c>
      <c r="V11674">
        <v>0</v>
      </c>
      <c r="W11674">
        <v>0</v>
      </c>
      <c r="X11674">
        <v>1.3694595500286604</v>
      </c>
      <c r="Y11674">
        <v>0</v>
      </c>
      <c r="Z11674">
        <v>0.16221844230296248</v>
      </c>
      <c r="AA11674">
        <v>0</v>
      </c>
      <c r="AB11674">
        <v>13.188934899577214</v>
      </c>
      <c r="AC11674">
        <v>0</v>
      </c>
      <c r="AD11674">
        <v>0</v>
      </c>
      <c r="AE11674">
        <v>14.720612891908837</v>
      </c>
    </row>
    <row r="11675" spans="1:31" x14ac:dyDescent="0.3">
      <c r="A11675">
        <v>2709394</v>
      </c>
      <c r="B11675">
        <v>1</v>
      </c>
      <c r="C11675" t="s">
        <v>80</v>
      </c>
      <c r="D11675" t="s">
        <v>97</v>
      </c>
      <c r="E11675" t="s">
        <v>156</v>
      </c>
      <c r="F11675" t="s">
        <v>31414</v>
      </c>
      <c r="G11675" t="s">
        <v>300</v>
      </c>
      <c r="H11675" t="s">
        <v>153</v>
      </c>
      <c r="I11675" t="s">
        <v>136</v>
      </c>
      <c r="J11675" t="s">
        <v>137</v>
      </c>
      <c r="K11675" t="s">
        <v>210</v>
      </c>
      <c r="L11675" t="s">
        <v>31415</v>
      </c>
      <c r="M11675" t="s">
        <v>31416</v>
      </c>
      <c r="N11675">
        <v>5.6794444439999996</v>
      </c>
      <c r="O11675">
        <v>3</v>
      </c>
      <c r="P11675">
        <v>201</v>
      </c>
      <c r="Q11675">
        <v>0</v>
      </c>
      <c r="R11675">
        <v>0</v>
      </c>
      <c r="S11675">
        <v>0</v>
      </c>
      <c r="T11675">
        <v>4</v>
      </c>
      <c r="U11675">
        <v>0</v>
      </c>
      <c r="V11675">
        <v>0</v>
      </c>
      <c r="W11675">
        <v>272.753180249058</v>
      </c>
      <c r="X11675">
        <v>517.3671314880944</v>
      </c>
      <c r="Y11675">
        <v>0</v>
      </c>
      <c r="Z11675">
        <v>0</v>
      </c>
      <c r="AA11675">
        <v>0</v>
      </c>
      <c r="AB11675">
        <v>8.9525795042259944</v>
      </c>
      <c r="AC11675">
        <v>0</v>
      </c>
      <c r="AD11675">
        <v>0</v>
      </c>
      <c r="AE11675">
        <v>799.07289124137844</v>
      </c>
    </row>
    <row r="11676" spans="1:31" x14ac:dyDescent="0.3">
      <c r="A11676">
        <v>2709245</v>
      </c>
      <c r="B11676">
        <v>1</v>
      </c>
      <c r="C11676" t="s">
        <v>80</v>
      </c>
      <c r="D11676" t="s">
        <v>94</v>
      </c>
      <c r="E11676" t="s">
        <v>150</v>
      </c>
      <c r="F11676" t="s">
        <v>2062</v>
      </c>
      <c r="G11676" t="s">
        <v>300</v>
      </c>
      <c r="H11676" t="s">
        <v>153</v>
      </c>
      <c r="I11676" t="s">
        <v>136</v>
      </c>
      <c r="J11676" t="s">
        <v>137</v>
      </c>
      <c r="K11676" t="s">
        <v>210</v>
      </c>
      <c r="L11676" t="s">
        <v>31417</v>
      </c>
      <c r="M11676" t="s">
        <v>31418</v>
      </c>
      <c r="N11676">
        <v>0.65</v>
      </c>
      <c r="O11676">
        <v>0</v>
      </c>
      <c r="P11676">
        <v>237</v>
      </c>
      <c r="Q11676">
        <v>25</v>
      </c>
      <c r="R11676">
        <v>20</v>
      </c>
      <c r="S11676">
        <v>31</v>
      </c>
      <c r="T11676">
        <v>23</v>
      </c>
      <c r="U11676">
        <v>6</v>
      </c>
      <c r="V11676">
        <v>0</v>
      </c>
      <c r="W11676">
        <v>0</v>
      </c>
      <c r="X11676">
        <v>13.107765980286899</v>
      </c>
      <c r="Y11676">
        <v>196.18500472834575</v>
      </c>
      <c r="Z11676">
        <v>6.6546243018060007</v>
      </c>
      <c r="AA11676">
        <v>103.78207791719234</v>
      </c>
      <c r="AB11676">
        <v>5.7141266574346492</v>
      </c>
      <c r="AC11676">
        <v>312.19522287042372</v>
      </c>
      <c r="AD11676">
        <v>0</v>
      </c>
      <c r="AE11676">
        <v>637.63882245548939</v>
      </c>
    </row>
    <row r="11677" spans="1:31" x14ac:dyDescent="0.3">
      <c r="A11677">
        <v>2709540</v>
      </c>
      <c r="B11677">
        <v>1</v>
      </c>
      <c r="C11677" t="s">
        <v>81</v>
      </c>
      <c r="D11677" t="s">
        <v>113</v>
      </c>
      <c r="E11677" t="s">
        <v>156</v>
      </c>
      <c r="F11677" t="s">
        <v>26724</v>
      </c>
      <c r="G11677" t="s">
        <v>152</v>
      </c>
      <c r="H11677" t="s">
        <v>153</v>
      </c>
      <c r="I11677" t="s">
        <v>490</v>
      </c>
      <c r="J11677" t="s">
        <v>137</v>
      </c>
      <c r="K11677" t="s">
        <v>138</v>
      </c>
      <c r="L11677" t="s">
        <v>31419</v>
      </c>
      <c r="M11677" t="s">
        <v>31420</v>
      </c>
      <c r="N11677">
        <v>8.3333330000000001E-3</v>
      </c>
      <c r="O11677">
        <v>2</v>
      </c>
      <c r="P11677">
        <v>253</v>
      </c>
      <c r="Q11677">
        <v>8</v>
      </c>
      <c r="R11677">
        <v>2</v>
      </c>
      <c r="S11677">
        <v>5</v>
      </c>
      <c r="T11677">
        <v>4</v>
      </c>
      <c r="U11677">
        <v>2</v>
      </c>
      <c r="V11677">
        <v>0</v>
      </c>
      <c r="W11677">
        <v>3.1815616000000005E-3</v>
      </c>
      <c r="X11677">
        <v>0.28627991182837537</v>
      </c>
      <c r="Y11677">
        <v>0.14022189080379996</v>
      </c>
      <c r="Z11677">
        <v>4.0044761987499998E-3</v>
      </c>
      <c r="AA11677">
        <v>1.2488181625500002E-2</v>
      </c>
      <c r="AB11677">
        <v>3.2785376384000003E-2</v>
      </c>
      <c r="AC11677">
        <v>0.45945997884766665</v>
      </c>
      <c r="AD11677">
        <v>0</v>
      </c>
      <c r="AE11677">
        <v>0.93842137728809205</v>
      </c>
    </row>
    <row r="11678" spans="1:31" x14ac:dyDescent="0.3">
      <c r="A11678">
        <v>2708704</v>
      </c>
      <c r="B11678">
        <v>1</v>
      </c>
      <c r="C11678" t="s">
        <v>80</v>
      </c>
      <c r="D11678" t="s">
        <v>93</v>
      </c>
      <c r="E11678" t="s">
        <v>150</v>
      </c>
      <c r="F11678" t="s">
        <v>29066</v>
      </c>
      <c r="G11678" t="s">
        <v>152</v>
      </c>
      <c r="H11678" t="s">
        <v>153</v>
      </c>
      <c r="I11678" t="s">
        <v>136</v>
      </c>
      <c r="J11678" t="s">
        <v>137</v>
      </c>
      <c r="K11678" t="s">
        <v>138</v>
      </c>
      <c r="L11678" t="s">
        <v>31421</v>
      </c>
      <c r="M11678" t="s">
        <v>31422</v>
      </c>
      <c r="N11678">
        <v>0.10611111099999999</v>
      </c>
      <c r="O11678">
        <v>0</v>
      </c>
      <c r="P11678">
        <v>586</v>
      </c>
      <c r="Q11678">
        <v>2</v>
      </c>
      <c r="R11678">
        <v>130</v>
      </c>
      <c r="S11678">
        <v>7</v>
      </c>
      <c r="T11678">
        <v>112</v>
      </c>
      <c r="U11678">
        <v>0</v>
      </c>
      <c r="V11678">
        <v>0</v>
      </c>
      <c r="W11678">
        <v>0</v>
      </c>
      <c r="X11678">
        <v>8.1031610322018306</v>
      </c>
      <c r="Y11678">
        <v>1.0876197001981449</v>
      </c>
      <c r="Z11678">
        <v>5.0232802933782672</v>
      </c>
      <c r="AA11678">
        <v>1.801500510823477</v>
      </c>
      <c r="AB11678">
        <v>4.7452031193142821</v>
      </c>
      <c r="AC11678">
        <v>0</v>
      </c>
      <c r="AD11678">
        <v>0</v>
      </c>
      <c r="AE11678">
        <v>20.760764655916002</v>
      </c>
    </row>
    <row r="11679" spans="1:31" x14ac:dyDescent="0.3">
      <c r="A11679">
        <v>2708999</v>
      </c>
      <c r="B11679">
        <v>1</v>
      </c>
      <c r="C11679" t="s">
        <v>80</v>
      </c>
      <c r="D11679" t="s">
        <v>106</v>
      </c>
      <c r="E11679" t="s">
        <v>161</v>
      </c>
      <c r="F11679" t="s">
        <v>31423</v>
      </c>
      <c r="G11679" t="s">
        <v>163</v>
      </c>
      <c r="H11679" t="s">
        <v>135</v>
      </c>
      <c r="I11679" t="s">
        <v>136</v>
      </c>
      <c r="J11679" t="s">
        <v>137</v>
      </c>
      <c r="K11679" t="s">
        <v>138</v>
      </c>
      <c r="L11679" t="s">
        <v>31424</v>
      </c>
      <c r="M11679" t="s">
        <v>30496</v>
      </c>
      <c r="N11679">
        <v>2.488611111</v>
      </c>
      <c r="O11679">
        <v>0</v>
      </c>
      <c r="P11679">
        <v>7</v>
      </c>
      <c r="Q11679">
        <v>0</v>
      </c>
      <c r="R11679">
        <v>3</v>
      </c>
      <c r="S11679">
        <v>0</v>
      </c>
      <c r="T11679">
        <v>0</v>
      </c>
      <c r="U11679">
        <v>0</v>
      </c>
      <c r="V11679">
        <v>0</v>
      </c>
      <c r="W11679">
        <v>0</v>
      </c>
      <c r="X11679">
        <v>0</v>
      </c>
      <c r="Y11679">
        <v>0</v>
      </c>
      <c r="Z11679">
        <v>0</v>
      </c>
      <c r="AA11679">
        <v>0</v>
      </c>
      <c r="AB11679">
        <v>0</v>
      </c>
      <c r="AC11679">
        <v>0</v>
      </c>
      <c r="AD11679">
        <v>0</v>
      </c>
      <c r="AE11679">
        <v>0</v>
      </c>
    </row>
    <row r="11680" spans="1:31" x14ac:dyDescent="0.3">
      <c r="A11680">
        <v>2709225</v>
      </c>
      <c r="B11680">
        <v>1</v>
      </c>
      <c r="C11680" t="s">
        <v>80</v>
      </c>
      <c r="D11680" t="s">
        <v>91</v>
      </c>
      <c r="E11680" t="s">
        <v>161</v>
      </c>
      <c r="F11680" t="s">
        <v>31425</v>
      </c>
      <c r="G11680" t="s">
        <v>409</v>
      </c>
      <c r="H11680" t="s">
        <v>135</v>
      </c>
      <c r="I11680" t="s">
        <v>136</v>
      </c>
      <c r="J11680" t="s">
        <v>137</v>
      </c>
      <c r="K11680" t="s">
        <v>138</v>
      </c>
      <c r="L11680" t="s">
        <v>31426</v>
      </c>
      <c r="M11680" t="s">
        <v>31427</v>
      </c>
      <c r="N11680">
        <v>9.4636111110000005</v>
      </c>
      <c r="O11680">
        <v>0</v>
      </c>
      <c r="P11680">
        <v>1</v>
      </c>
      <c r="Q11680">
        <v>0</v>
      </c>
      <c r="R11680">
        <v>2</v>
      </c>
      <c r="S11680">
        <v>0</v>
      </c>
      <c r="T11680">
        <v>1</v>
      </c>
      <c r="U11680">
        <v>0</v>
      </c>
      <c r="V11680">
        <v>0</v>
      </c>
      <c r="W11680">
        <v>0</v>
      </c>
      <c r="X11680">
        <v>0.13820494271491668</v>
      </c>
      <c r="Y11680">
        <v>0</v>
      </c>
      <c r="Z11680">
        <v>4.3375929161922757</v>
      </c>
      <c r="AA11680">
        <v>0</v>
      </c>
      <c r="AB11680">
        <v>3.6708759770992647</v>
      </c>
      <c r="AC11680">
        <v>0</v>
      </c>
      <c r="AD11680">
        <v>0</v>
      </c>
      <c r="AE11680">
        <v>8.1466738360064568</v>
      </c>
    </row>
    <row r="11681" spans="1:31" x14ac:dyDescent="0.3">
      <c r="A11681">
        <v>2708870</v>
      </c>
      <c r="B11681">
        <v>1</v>
      </c>
      <c r="C11681" t="s">
        <v>81</v>
      </c>
      <c r="D11681" t="s">
        <v>123</v>
      </c>
      <c r="E11681" t="s">
        <v>200</v>
      </c>
      <c r="F11681" t="s">
        <v>31428</v>
      </c>
      <c r="G11681" t="s">
        <v>163</v>
      </c>
      <c r="H11681" t="s">
        <v>135</v>
      </c>
      <c r="I11681" t="s">
        <v>136</v>
      </c>
      <c r="J11681" t="s">
        <v>137</v>
      </c>
      <c r="K11681" t="s">
        <v>138</v>
      </c>
      <c r="L11681" t="s">
        <v>31429</v>
      </c>
      <c r="M11681" t="s">
        <v>31430</v>
      </c>
      <c r="N11681">
        <v>2.9488888879999999</v>
      </c>
      <c r="O11681">
        <v>0</v>
      </c>
      <c r="P11681">
        <v>0</v>
      </c>
      <c r="Q11681">
        <v>0</v>
      </c>
      <c r="R11681">
        <v>0</v>
      </c>
      <c r="S11681">
        <v>0</v>
      </c>
      <c r="T11681">
        <v>8</v>
      </c>
      <c r="U11681">
        <v>0</v>
      </c>
      <c r="V11681">
        <v>3</v>
      </c>
      <c r="W11681">
        <v>0</v>
      </c>
      <c r="X11681">
        <v>0</v>
      </c>
      <c r="Y11681">
        <v>0</v>
      </c>
      <c r="Z11681">
        <v>0</v>
      </c>
      <c r="AA11681">
        <v>0</v>
      </c>
      <c r="AB11681">
        <v>6.468514090875348</v>
      </c>
      <c r="AC11681">
        <v>0</v>
      </c>
      <c r="AD11681">
        <v>12.583261314956646</v>
      </c>
      <c r="AE11681">
        <v>19.051775405831993</v>
      </c>
    </row>
    <row r="11682" spans="1:31" x14ac:dyDescent="0.3">
      <c r="A11682">
        <v>2709039</v>
      </c>
      <c r="B11682">
        <v>1</v>
      </c>
      <c r="C11682" t="s">
        <v>81</v>
      </c>
      <c r="D11682" t="s">
        <v>113</v>
      </c>
      <c r="E11682" t="s">
        <v>132</v>
      </c>
      <c r="F11682" t="s">
        <v>31431</v>
      </c>
      <c r="G11682" t="s">
        <v>134</v>
      </c>
      <c r="H11682" t="s">
        <v>135</v>
      </c>
      <c r="I11682" t="s">
        <v>136</v>
      </c>
      <c r="J11682" t="s">
        <v>137</v>
      </c>
      <c r="K11682" t="s">
        <v>138</v>
      </c>
      <c r="L11682" t="s">
        <v>31432</v>
      </c>
      <c r="M11682" t="s">
        <v>31433</v>
      </c>
      <c r="N11682">
        <v>1.8444444440000001</v>
      </c>
      <c r="O11682">
        <v>0</v>
      </c>
      <c r="P11682">
        <v>32</v>
      </c>
      <c r="Q11682">
        <v>0</v>
      </c>
      <c r="R11682">
        <v>2</v>
      </c>
      <c r="S11682">
        <v>0</v>
      </c>
      <c r="T11682">
        <v>1</v>
      </c>
      <c r="U11682">
        <v>0</v>
      </c>
      <c r="V11682">
        <v>0</v>
      </c>
      <c r="W11682">
        <v>0</v>
      </c>
      <c r="X11682">
        <v>2.2454164572884072</v>
      </c>
      <c r="Y11682">
        <v>0</v>
      </c>
      <c r="Z11682">
        <v>0</v>
      </c>
      <c r="AA11682">
        <v>0</v>
      </c>
      <c r="AB11682">
        <v>0</v>
      </c>
      <c r="AC11682">
        <v>0</v>
      </c>
      <c r="AD11682">
        <v>0</v>
      </c>
      <c r="AE11682">
        <v>2.2454164572884072</v>
      </c>
    </row>
    <row r="11683" spans="1:31" x14ac:dyDescent="0.3">
      <c r="A11683">
        <v>2709746</v>
      </c>
      <c r="B11683">
        <v>1</v>
      </c>
      <c r="C11683" t="s">
        <v>80</v>
      </c>
      <c r="D11683" t="s">
        <v>94</v>
      </c>
      <c r="E11683" t="s">
        <v>161</v>
      </c>
      <c r="F11683" t="s">
        <v>31434</v>
      </c>
      <c r="G11683" t="s">
        <v>163</v>
      </c>
      <c r="H11683" t="s">
        <v>135</v>
      </c>
      <c r="I11683" t="s">
        <v>136</v>
      </c>
      <c r="J11683" t="s">
        <v>137</v>
      </c>
      <c r="K11683" t="s">
        <v>138</v>
      </c>
      <c r="L11683" t="s">
        <v>31435</v>
      </c>
      <c r="M11683" t="s">
        <v>31436</v>
      </c>
      <c r="N11683">
        <v>3.4138888879999998</v>
      </c>
      <c r="O11683">
        <v>0</v>
      </c>
      <c r="P11683">
        <v>27</v>
      </c>
      <c r="Q11683">
        <v>0</v>
      </c>
      <c r="R11683">
        <v>0</v>
      </c>
      <c r="S11683">
        <v>0</v>
      </c>
      <c r="T11683">
        <v>3</v>
      </c>
      <c r="U11683">
        <v>0</v>
      </c>
      <c r="V11683">
        <v>0</v>
      </c>
      <c r="W11683">
        <v>0</v>
      </c>
      <c r="X11683">
        <v>7.4425098374537129</v>
      </c>
      <c r="Y11683">
        <v>0</v>
      </c>
      <c r="Z11683">
        <v>0</v>
      </c>
      <c r="AA11683">
        <v>0</v>
      </c>
      <c r="AB11683">
        <v>0.33300566173065332</v>
      </c>
      <c r="AC11683">
        <v>0</v>
      </c>
      <c r="AD11683">
        <v>0</v>
      </c>
      <c r="AE11683">
        <v>7.7755154991843662</v>
      </c>
    </row>
    <row r="11684" spans="1:31" x14ac:dyDescent="0.3">
      <c r="A11684">
        <v>2708903</v>
      </c>
      <c r="B11684">
        <v>2</v>
      </c>
      <c r="C11684" t="s">
        <v>81</v>
      </c>
      <c r="D11684" t="s">
        <v>121</v>
      </c>
      <c r="E11684" t="s">
        <v>132</v>
      </c>
      <c r="F11684" t="s">
        <v>31437</v>
      </c>
      <c r="G11684" t="s">
        <v>163</v>
      </c>
      <c r="H11684" t="s">
        <v>135</v>
      </c>
      <c r="I11684" t="s">
        <v>136</v>
      </c>
      <c r="J11684" t="s">
        <v>137</v>
      </c>
      <c r="K11684" t="s">
        <v>138</v>
      </c>
      <c r="L11684" t="s">
        <v>30824</v>
      </c>
      <c r="M11684" t="s">
        <v>31438</v>
      </c>
      <c r="N11684">
        <v>0.38750000000000001</v>
      </c>
      <c r="O11684">
        <v>0</v>
      </c>
      <c r="P11684">
        <v>69</v>
      </c>
      <c r="Q11684">
        <v>0</v>
      </c>
      <c r="R11684">
        <v>0</v>
      </c>
      <c r="S11684">
        <v>0</v>
      </c>
      <c r="T11684">
        <v>5</v>
      </c>
      <c r="U11684">
        <v>0</v>
      </c>
      <c r="V11684">
        <v>0</v>
      </c>
      <c r="W11684">
        <v>0</v>
      </c>
      <c r="X11684">
        <v>2.2380013651765496</v>
      </c>
      <c r="Y11684">
        <v>0</v>
      </c>
      <c r="Z11684">
        <v>0</v>
      </c>
      <c r="AA11684">
        <v>0</v>
      </c>
      <c r="AB11684">
        <v>1.1197232873988752</v>
      </c>
      <c r="AC11684">
        <v>0</v>
      </c>
      <c r="AD11684">
        <v>0</v>
      </c>
      <c r="AE11684">
        <v>3.357724652575425</v>
      </c>
    </row>
    <row r="11685" spans="1:31" x14ac:dyDescent="0.3">
      <c r="A11685">
        <v>2709062</v>
      </c>
      <c r="B11685">
        <v>1</v>
      </c>
      <c r="C11685" t="s">
        <v>81</v>
      </c>
      <c r="D11685" t="s">
        <v>127</v>
      </c>
      <c r="E11685" t="s">
        <v>156</v>
      </c>
      <c r="F11685" t="s">
        <v>7160</v>
      </c>
      <c r="G11685" t="s">
        <v>185</v>
      </c>
      <c r="H11685" t="s">
        <v>153</v>
      </c>
      <c r="I11685" t="s">
        <v>136</v>
      </c>
      <c r="J11685" t="s">
        <v>137</v>
      </c>
      <c r="K11685" t="s">
        <v>138</v>
      </c>
      <c r="L11685" t="s">
        <v>31439</v>
      </c>
      <c r="M11685" t="s">
        <v>31440</v>
      </c>
      <c r="N11685">
        <v>8.716111111</v>
      </c>
      <c r="O11685">
        <v>0</v>
      </c>
      <c r="P11685">
        <v>45</v>
      </c>
      <c r="Q11685">
        <v>5</v>
      </c>
      <c r="R11685">
        <v>0</v>
      </c>
      <c r="S11685">
        <v>0</v>
      </c>
      <c r="T11685">
        <v>1</v>
      </c>
      <c r="U11685">
        <v>0</v>
      </c>
      <c r="V11685">
        <v>0</v>
      </c>
      <c r="W11685">
        <v>0</v>
      </c>
      <c r="X11685">
        <v>30.414465553307863</v>
      </c>
      <c r="Y11685">
        <v>0</v>
      </c>
      <c r="Z11685">
        <v>0</v>
      </c>
      <c r="AA11685">
        <v>0</v>
      </c>
      <c r="AB11685">
        <v>0</v>
      </c>
      <c r="AC11685">
        <v>0</v>
      </c>
      <c r="AD11685">
        <v>0</v>
      </c>
      <c r="AE11685">
        <v>30.414465553307863</v>
      </c>
    </row>
    <row r="11686" spans="1:31" x14ac:dyDescent="0.3">
      <c r="A11686">
        <v>2708913</v>
      </c>
      <c r="B11686">
        <v>1</v>
      </c>
      <c r="C11686" t="s">
        <v>80</v>
      </c>
      <c r="D11686" t="s">
        <v>93</v>
      </c>
      <c r="E11686" t="s">
        <v>161</v>
      </c>
      <c r="F11686" t="s">
        <v>31441</v>
      </c>
      <c r="G11686" t="s">
        <v>163</v>
      </c>
      <c r="H11686" t="s">
        <v>135</v>
      </c>
      <c r="I11686" t="s">
        <v>136</v>
      </c>
      <c r="J11686" t="s">
        <v>137</v>
      </c>
      <c r="K11686" t="s">
        <v>138</v>
      </c>
      <c r="L11686" t="s">
        <v>31442</v>
      </c>
      <c r="M11686" t="s">
        <v>30807</v>
      </c>
      <c r="N11686">
        <v>4.3852777769999998</v>
      </c>
      <c r="O11686">
        <v>0</v>
      </c>
      <c r="P11686">
        <v>35</v>
      </c>
      <c r="Q11686">
        <v>0</v>
      </c>
      <c r="R11686">
        <v>0</v>
      </c>
      <c r="S11686">
        <v>0</v>
      </c>
      <c r="T11686">
        <v>1</v>
      </c>
      <c r="U11686">
        <v>0</v>
      </c>
      <c r="V11686">
        <v>0</v>
      </c>
      <c r="W11686">
        <v>0</v>
      </c>
      <c r="X11686">
        <v>10.696541341389466</v>
      </c>
      <c r="Y11686">
        <v>0</v>
      </c>
      <c r="Z11686">
        <v>0</v>
      </c>
      <c r="AA11686">
        <v>0</v>
      </c>
      <c r="AB11686">
        <v>5.2762057610786171</v>
      </c>
      <c r="AC11686">
        <v>0</v>
      </c>
      <c r="AD11686">
        <v>0</v>
      </c>
      <c r="AE11686">
        <v>15.972747102468084</v>
      </c>
    </row>
    <row r="11687" spans="1:31" x14ac:dyDescent="0.3">
      <c r="A11687">
        <v>2708770</v>
      </c>
      <c r="B11687">
        <v>1</v>
      </c>
      <c r="C11687" t="s">
        <v>81</v>
      </c>
      <c r="D11687" t="s">
        <v>121</v>
      </c>
      <c r="E11687" t="s">
        <v>161</v>
      </c>
      <c r="F11687" t="s">
        <v>19185</v>
      </c>
      <c r="G11687" t="s">
        <v>170</v>
      </c>
      <c r="H11687" t="s">
        <v>135</v>
      </c>
      <c r="I11687" t="s">
        <v>136</v>
      </c>
      <c r="J11687" t="s">
        <v>137</v>
      </c>
      <c r="K11687" t="s">
        <v>138</v>
      </c>
      <c r="L11687" t="s">
        <v>31443</v>
      </c>
      <c r="M11687" t="s">
        <v>31444</v>
      </c>
      <c r="N11687">
        <v>1.0419444440000001</v>
      </c>
      <c r="O11687">
        <v>0</v>
      </c>
      <c r="P11687">
        <v>4</v>
      </c>
      <c r="Q11687">
        <v>0</v>
      </c>
      <c r="R11687">
        <v>11</v>
      </c>
      <c r="S11687">
        <v>0</v>
      </c>
      <c r="T11687">
        <v>3</v>
      </c>
      <c r="U11687">
        <v>0</v>
      </c>
      <c r="V11687">
        <v>0</v>
      </c>
      <c r="W11687">
        <v>0</v>
      </c>
      <c r="X11687">
        <v>0.56294399901348002</v>
      </c>
      <c r="Y11687">
        <v>0</v>
      </c>
      <c r="Z11687">
        <v>0</v>
      </c>
      <c r="AA11687">
        <v>0</v>
      </c>
      <c r="AB11687">
        <v>0</v>
      </c>
      <c r="AC11687">
        <v>0</v>
      </c>
      <c r="AD11687">
        <v>0</v>
      </c>
      <c r="AE11687">
        <v>0.56294399901348002</v>
      </c>
    </row>
    <row r="11688" spans="1:31" x14ac:dyDescent="0.3">
      <c r="A11688">
        <v>2709660</v>
      </c>
      <c r="B11688">
        <v>1</v>
      </c>
      <c r="C11688" t="s">
        <v>80</v>
      </c>
      <c r="D11688" t="s">
        <v>96</v>
      </c>
      <c r="E11688" t="s">
        <v>200</v>
      </c>
      <c r="F11688" t="s">
        <v>31445</v>
      </c>
      <c r="G11688" t="s">
        <v>409</v>
      </c>
      <c r="H11688" t="s">
        <v>135</v>
      </c>
      <c r="I11688" t="s">
        <v>136</v>
      </c>
      <c r="J11688" t="s">
        <v>137</v>
      </c>
      <c r="K11688" t="s">
        <v>138</v>
      </c>
      <c r="L11688" t="s">
        <v>31446</v>
      </c>
      <c r="M11688" t="s">
        <v>31447</v>
      </c>
      <c r="N11688">
        <v>7.0030555550000004</v>
      </c>
      <c r="O11688">
        <v>0</v>
      </c>
      <c r="P11688">
        <v>75</v>
      </c>
      <c r="Q11688">
        <v>0</v>
      </c>
      <c r="R11688">
        <v>0</v>
      </c>
      <c r="S11688">
        <v>0</v>
      </c>
      <c r="T11688">
        <v>0</v>
      </c>
      <c r="U11688">
        <v>0</v>
      </c>
      <c r="V11688">
        <v>0</v>
      </c>
      <c r="W11688">
        <v>0</v>
      </c>
      <c r="X11688">
        <v>69.043161996707823</v>
      </c>
      <c r="Y11688">
        <v>0</v>
      </c>
      <c r="Z11688">
        <v>0</v>
      </c>
      <c r="AA11688">
        <v>0</v>
      </c>
      <c r="AB11688">
        <v>0</v>
      </c>
      <c r="AC11688">
        <v>0</v>
      </c>
      <c r="AD11688">
        <v>0</v>
      </c>
      <c r="AE11688">
        <v>69.043161996707823</v>
      </c>
    </row>
    <row r="11689" spans="1:31" x14ac:dyDescent="0.3">
      <c r="A11689">
        <v>2709162</v>
      </c>
      <c r="B11689">
        <v>1</v>
      </c>
      <c r="C11689" t="s">
        <v>80</v>
      </c>
      <c r="D11689" t="s">
        <v>93</v>
      </c>
      <c r="E11689" t="s">
        <v>132</v>
      </c>
      <c r="F11689" t="s">
        <v>31448</v>
      </c>
      <c r="G11689" t="s">
        <v>300</v>
      </c>
      <c r="H11689" t="s">
        <v>135</v>
      </c>
      <c r="I11689" t="s">
        <v>136</v>
      </c>
      <c r="J11689" t="s">
        <v>137</v>
      </c>
      <c r="K11689" t="s">
        <v>210</v>
      </c>
      <c r="L11689" t="s">
        <v>31449</v>
      </c>
      <c r="M11689" t="s">
        <v>31450</v>
      </c>
      <c r="N11689">
        <v>2.8105555550000001</v>
      </c>
      <c r="O11689">
        <v>0</v>
      </c>
      <c r="P11689">
        <v>1</v>
      </c>
      <c r="Q11689">
        <v>0</v>
      </c>
      <c r="R11689">
        <v>3</v>
      </c>
      <c r="S11689">
        <v>0</v>
      </c>
      <c r="T11689">
        <v>4</v>
      </c>
      <c r="U11689">
        <v>0</v>
      </c>
      <c r="V11689">
        <v>0</v>
      </c>
      <c r="W11689">
        <v>0</v>
      </c>
      <c r="X11689">
        <v>3.1786172698681536</v>
      </c>
      <c r="Y11689">
        <v>0</v>
      </c>
      <c r="Z11689">
        <v>9.6686310136124796</v>
      </c>
      <c r="AA11689">
        <v>0</v>
      </c>
      <c r="AB11689">
        <v>0</v>
      </c>
      <c r="AC11689">
        <v>0</v>
      </c>
      <c r="AD11689">
        <v>0</v>
      </c>
      <c r="AE11689">
        <v>12.847248283480633</v>
      </c>
    </row>
    <row r="11690" spans="1:31" x14ac:dyDescent="0.3">
      <c r="A11690">
        <v>2709623</v>
      </c>
      <c r="B11690">
        <v>1</v>
      </c>
      <c r="C11690" t="s">
        <v>81</v>
      </c>
      <c r="D11690" t="s">
        <v>113</v>
      </c>
      <c r="E11690" t="s">
        <v>145</v>
      </c>
      <c r="F11690" t="s">
        <v>31451</v>
      </c>
      <c r="G11690" t="s">
        <v>147</v>
      </c>
      <c r="H11690" t="s">
        <v>135</v>
      </c>
      <c r="I11690" t="s">
        <v>136</v>
      </c>
      <c r="J11690" t="s">
        <v>137</v>
      </c>
      <c r="K11690" t="s">
        <v>138</v>
      </c>
      <c r="L11690" t="s">
        <v>31452</v>
      </c>
      <c r="M11690" t="s">
        <v>31453</v>
      </c>
      <c r="N11690">
        <v>3.9705555549999998</v>
      </c>
      <c r="O11690">
        <v>0</v>
      </c>
      <c r="P11690">
        <v>2</v>
      </c>
      <c r="Q11690">
        <v>0</v>
      </c>
      <c r="R11690">
        <v>0</v>
      </c>
      <c r="S11690">
        <v>0</v>
      </c>
      <c r="T11690">
        <v>0</v>
      </c>
      <c r="U11690">
        <v>0</v>
      </c>
      <c r="V11690">
        <v>0</v>
      </c>
      <c r="W11690">
        <v>0</v>
      </c>
      <c r="X11690">
        <v>1.6159375046025</v>
      </c>
      <c r="Y11690">
        <v>0</v>
      </c>
      <c r="Z11690">
        <v>0</v>
      </c>
      <c r="AA11690">
        <v>0</v>
      </c>
      <c r="AB11690">
        <v>0</v>
      </c>
      <c r="AC11690">
        <v>0</v>
      </c>
      <c r="AD11690">
        <v>0</v>
      </c>
      <c r="AE11690">
        <v>1.6159375046025</v>
      </c>
    </row>
    <row r="11691" spans="1:31" x14ac:dyDescent="0.3">
      <c r="A11691">
        <v>2708727</v>
      </c>
      <c r="B11691">
        <v>1</v>
      </c>
      <c r="C11691" t="s">
        <v>80</v>
      </c>
      <c r="D11691" t="s">
        <v>103</v>
      </c>
      <c r="E11691" t="s">
        <v>173</v>
      </c>
      <c r="F11691" t="s">
        <v>14999</v>
      </c>
      <c r="G11691" t="s">
        <v>152</v>
      </c>
      <c r="H11691" t="s">
        <v>153</v>
      </c>
      <c r="I11691" t="s">
        <v>136</v>
      </c>
      <c r="J11691" t="s">
        <v>137</v>
      </c>
      <c r="K11691" t="s">
        <v>138</v>
      </c>
      <c r="L11691" t="s">
        <v>31454</v>
      </c>
      <c r="M11691" t="s">
        <v>31455</v>
      </c>
      <c r="N11691">
        <v>7.5277777000000004E-2</v>
      </c>
      <c r="O11691">
        <v>0</v>
      </c>
      <c r="P11691">
        <v>0</v>
      </c>
      <c r="Q11691">
        <v>2</v>
      </c>
      <c r="R11691">
        <v>0</v>
      </c>
      <c r="S11691">
        <v>79</v>
      </c>
      <c r="T11691">
        <v>7</v>
      </c>
      <c r="U11691">
        <v>84</v>
      </c>
      <c r="V11691">
        <v>0</v>
      </c>
      <c r="W11691">
        <v>0</v>
      </c>
      <c r="X11691">
        <v>0</v>
      </c>
      <c r="Y11691">
        <v>2.7383928133590002E-2</v>
      </c>
      <c r="Z11691">
        <v>0</v>
      </c>
      <c r="AA11691">
        <v>26.72533794661102</v>
      </c>
      <c r="AB11691">
        <v>1.358580129527841</v>
      </c>
      <c r="AC11691">
        <v>281.66357231514161</v>
      </c>
      <c r="AD11691">
        <v>0</v>
      </c>
      <c r="AE11691">
        <v>309.77487431941404</v>
      </c>
    </row>
    <row r="11692" spans="1:31" x14ac:dyDescent="0.3">
      <c r="A11692">
        <v>2708976</v>
      </c>
      <c r="B11692">
        <v>1</v>
      </c>
      <c r="C11692" t="s">
        <v>81</v>
      </c>
      <c r="D11692" t="s">
        <v>128</v>
      </c>
      <c r="E11692" t="s">
        <v>150</v>
      </c>
      <c r="F11692" t="s">
        <v>31456</v>
      </c>
      <c r="G11692" t="s">
        <v>152</v>
      </c>
      <c r="H11692" t="s">
        <v>153</v>
      </c>
      <c r="I11692" t="s">
        <v>136</v>
      </c>
      <c r="J11692" t="s">
        <v>137</v>
      </c>
      <c r="K11692" t="s">
        <v>138</v>
      </c>
      <c r="L11692" t="s">
        <v>31087</v>
      </c>
      <c r="M11692" t="s">
        <v>31457</v>
      </c>
      <c r="N11692">
        <v>1.551666666</v>
      </c>
      <c r="O11692">
        <v>0</v>
      </c>
      <c r="P11692">
        <v>0</v>
      </c>
      <c r="Q11692">
        <v>0</v>
      </c>
      <c r="R11692">
        <v>1</v>
      </c>
      <c r="S11692">
        <v>9</v>
      </c>
      <c r="T11692">
        <v>43</v>
      </c>
      <c r="U11692">
        <v>10</v>
      </c>
      <c r="V11692">
        <v>46</v>
      </c>
      <c r="W11692">
        <v>0</v>
      </c>
      <c r="X11692">
        <v>0</v>
      </c>
      <c r="Y11692">
        <v>0</v>
      </c>
      <c r="Z11692">
        <v>0</v>
      </c>
      <c r="AA11692">
        <v>201.30237579622545</v>
      </c>
      <c r="AB11692">
        <v>533.52390902430159</v>
      </c>
      <c r="AC11692">
        <v>1433.6603232489902</v>
      </c>
      <c r="AD11692">
        <v>1054.969749977565</v>
      </c>
      <c r="AE11692">
        <v>3223.4563580470822</v>
      </c>
    </row>
    <row r="11693" spans="1:31" x14ac:dyDescent="0.3">
      <c r="A11693">
        <v>2709809</v>
      </c>
      <c r="B11693">
        <v>1</v>
      </c>
      <c r="C11693" t="s">
        <v>81</v>
      </c>
      <c r="D11693" t="s">
        <v>118</v>
      </c>
      <c r="E11693" t="s">
        <v>161</v>
      </c>
      <c r="F11693" t="s">
        <v>31458</v>
      </c>
      <c r="G11693" t="s">
        <v>163</v>
      </c>
      <c r="H11693" t="s">
        <v>135</v>
      </c>
      <c r="I11693" t="s">
        <v>136</v>
      </c>
      <c r="J11693" t="s">
        <v>137</v>
      </c>
      <c r="K11693" t="s">
        <v>138</v>
      </c>
      <c r="L11693" t="s">
        <v>31459</v>
      </c>
      <c r="M11693" t="s">
        <v>31460</v>
      </c>
      <c r="N11693">
        <v>1.6686111109999999</v>
      </c>
      <c r="O11693">
        <v>0</v>
      </c>
      <c r="P11693">
        <v>38</v>
      </c>
      <c r="Q11693">
        <v>0</v>
      </c>
      <c r="R11693">
        <v>0</v>
      </c>
      <c r="S11693">
        <v>0</v>
      </c>
      <c r="T11693">
        <v>1</v>
      </c>
      <c r="U11693">
        <v>0</v>
      </c>
      <c r="V11693">
        <v>0</v>
      </c>
      <c r="W11693">
        <v>0</v>
      </c>
      <c r="X11693">
        <v>5.1485969484697076</v>
      </c>
      <c r="Y11693">
        <v>0</v>
      </c>
      <c r="Z11693">
        <v>0</v>
      </c>
      <c r="AA11693">
        <v>0</v>
      </c>
      <c r="AB11693">
        <v>0</v>
      </c>
      <c r="AC11693">
        <v>0</v>
      </c>
      <c r="AD11693">
        <v>0</v>
      </c>
      <c r="AE11693">
        <v>5.1485969484697076</v>
      </c>
    </row>
    <row r="11694" spans="1:31" x14ac:dyDescent="0.3">
      <c r="A11694">
        <v>2708787</v>
      </c>
      <c r="B11694">
        <v>1</v>
      </c>
      <c r="C11694" t="s">
        <v>80</v>
      </c>
      <c r="D11694" t="s">
        <v>104</v>
      </c>
      <c r="E11694" t="s">
        <v>213</v>
      </c>
      <c r="F11694" t="s">
        <v>26985</v>
      </c>
      <c r="G11694" t="s">
        <v>152</v>
      </c>
      <c r="H11694" t="s">
        <v>153</v>
      </c>
      <c r="I11694" t="s">
        <v>136</v>
      </c>
      <c r="J11694" t="s">
        <v>137</v>
      </c>
      <c r="K11694" t="s">
        <v>138</v>
      </c>
      <c r="L11694" t="s">
        <v>31461</v>
      </c>
      <c r="M11694" t="s">
        <v>31462</v>
      </c>
      <c r="N11694">
        <v>2.9047222220000002</v>
      </c>
      <c r="O11694">
        <v>10</v>
      </c>
      <c r="P11694">
        <v>415</v>
      </c>
      <c r="Q11694">
        <v>12</v>
      </c>
      <c r="R11694">
        <v>23</v>
      </c>
      <c r="S11694">
        <v>18</v>
      </c>
      <c r="T11694">
        <v>52</v>
      </c>
      <c r="U11694">
        <v>0</v>
      </c>
      <c r="V11694">
        <v>0</v>
      </c>
      <c r="W11694">
        <v>12.739460325310047</v>
      </c>
      <c r="X11694">
        <v>163.02672391731835</v>
      </c>
      <c r="Y11694">
        <v>23.192488705328348</v>
      </c>
      <c r="Z11694">
        <v>4.080022408605088</v>
      </c>
      <c r="AA11694">
        <v>125.28745659933975</v>
      </c>
      <c r="AB11694">
        <v>39.894134336713542</v>
      </c>
      <c r="AC11694">
        <v>0</v>
      </c>
      <c r="AD11694">
        <v>0</v>
      </c>
      <c r="AE11694">
        <v>368.22028629261507</v>
      </c>
    </row>
    <row r="11695" spans="1:31" x14ac:dyDescent="0.3">
      <c r="A11695">
        <v>2708810</v>
      </c>
      <c r="B11695">
        <v>1</v>
      </c>
      <c r="C11695" t="s">
        <v>81</v>
      </c>
      <c r="D11695" t="s">
        <v>118</v>
      </c>
      <c r="E11695" t="s">
        <v>213</v>
      </c>
      <c r="F11695" t="s">
        <v>8171</v>
      </c>
      <c r="G11695" t="s">
        <v>152</v>
      </c>
      <c r="H11695" t="s">
        <v>153</v>
      </c>
      <c r="I11695" t="s">
        <v>136</v>
      </c>
      <c r="J11695" t="s">
        <v>137</v>
      </c>
      <c r="K11695" t="s">
        <v>138</v>
      </c>
      <c r="L11695" t="s">
        <v>31463</v>
      </c>
      <c r="M11695" t="s">
        <v>31464</v>
      </c>
      <c r="N11695">
        <v>1.878055555</v>
      </c>
      <c r="O11695">
        <v>7</v>
      </c>
      <c r="P11695">
        <v>693</v>
      </c>
      <c r="Q11695">
        <v>94</v>
      </c>
      <c r="R11695">
        <v>255</v>
      </c>
      <c r="S11695">
        <v>29</v>
      </c>
      <c r="T11695">
        <v>82</v>
      </c>
      <c r="U11695">
        <v>4</v>
      </c>
      <c r="V11695">
        <v>0</v>
      </c>
      <c r="W11695">
        <v>3.4628432446976056</v>
      </c>
      <c r="X11695">
        <v>163.60764039265743</v>
      </c>
      <c r="Y11695">
        <v>184.40475097625963</v>
      </c>
      <c r="Z11695">
        <v>103.74925378737413</v>
      </c>
      <c r="AA11695">
        <v>104.17585110147105</v>
      </c>
      <c r="AB11695">
        <v>28.475907600728281</v>
      </c>
      <c r="AC11695">
        <v>139.16260462980568</v>
      </c>
      <c r="AD11695">
        <v>0</v>
      </c>
      <c r="AE11695">
        <v>727.03885173299386</v>
      </c>
    </row>
    <row r="11696" spans="1:31" x14ac:dyDescent="0.3">
      <c r="A11696">
        <v>2709142</v>
      </c>
      <c r="B11696">
        <v>1</v>
      </c>
      <c r="C11696" t="s">
        <v>80</v>
      </c>
      <c r="D11696" t="s">
        <v>103</v>
      </c>
      <c r="E11696" t="s">
        <v>213</v>
      </c>
      <c r="F11696" t="s">
        <v>31465</v>
      </c>
      <c r="G11696" t="s">
        <v>152</v>
      </c>
      <c r="H11696" t="s">
        <v>153</v>
      </c>
      <c r="I11696" t="s">
        <v>136</v>
      </c>
      <c r="J11696" t="s">
        <v>137</v>
      </c>
      <c r="K11696" t="s">
        <v>138</v>
      </c>
      <c r="L11696" t="s">
        <v>31466</v>
      </c>
      <c r="M11696" t="s">
        <v>31467</v>
      </c>
      <c r="N11696">
        <v>2.2430555550000002</v>
      </c>
      <c r="O11696">
        <v>0</v>
      </c>
      <c r="P11696">
        <v>0</v>
      </c>
      <c r="Q11696">
        <v>1</v>
      </c>
      <c r="R11696">
        <v>0</v>
      </c>
      <c r="S11696">
        <v>0</v>
      </c>
      <c r="T11696">
        <v>0</v>
      </c>
      <c r="U11696">
        <v>10</v>
      </c>
      <c r="V11696">
        <v>0</v>
      </c>
      <c r="W11696">
        <v>0</v>
      </c>
      <c r="X11696">
        <v>0</v>
      </c>
      <c r="Y11696">
        <v>44.96610513495466</v>
      </c>
      <c r="Z11696">
        <v>0</v>
      </c>
      <c r="AA11696">
        <v>0</v>
      </c>
      <c r="AB11696">
        <v>0</v>
      </c>
      <c r="AC11696">
        <v>818.71920032439027</v>
      </c>
      <c r="AD11696">
        <v>0</v>
      </c>
      <c r="AE11696">
        <v>863.68530545934493</v>
      </c>
    </row>
    <row r="11697" spans="1:31" x14ac:dyDescent="0.3">
      <c r="A11697">
        <v>2709806</v>
      </c>
      <c r="B11697">
        <v>1</v>
      </c>
      <c r="C11697" t="s">
        <v>80</v>
      </c>
      <c r="D11697" t="s">
        <v>107</v>
      </c>
      <c r="E11697" t="s">
        <v>132</v>
      </c>
      <c r="F11697" t="s">
        <v>31468</v>
      </c>
      <c r="G11697" t="s">
        <v>134</v>
      </c>
      <c r="H11697" t="s">
        <v>135</v>
      </c>
      <c r="I11697" t="s">
        <v>136</v>
      </c>
      <c r="J11697" t="s">
        <v>137</v>
      </c>
      <c r="K11697" t="s">
        <v>138</v>
      </c>
      <c r="L11697" t="s">
        <v>31469</v>
      </c>
      <c r="M11697" t="s">
        <v>31470</v>
      </c>
      <c r="N11697">
        <v>1.494444444</v>
      </c>
      <c r="O11697">
        <v>0</v>
      </c>
      <c r="P11697">
        <v>36</v>
      </c>
      <c r="Q11697">
        <v>0</v>
      </c>
      <c r="R11697">
        <v>0</v>
      </c>
      <c r="S11697">
        <v>0</v>
      </c>
      <c r="T11697">
        <v>1</v>
      </c>
      <c r="U11697">
        <v>0</v>
      </c>
      <c r="V11697">
        <v>0</v>
      </c>
      <c r="W11697">
        <v>0</v>
      </c>
      <c r="X11697">
        <v>3.2553472677505</v>
      </c>
      <c r="Y11697">
        <v>0</v>
      </c>
      <c r="Z11697">
        <v>0</v>
      </c>
      <c r="AA11697">
        <v>0</v>
      </c>
      <c r="AB11697">
        <v>1.4513374604166667</v>
      </c>
      <c r="AC11697">
        <v>0</v>
      </c>
      <c r="AD11697">
        <v>0</v>
      </c>
      <c r="AE11697">
        <v>4.7066847281671667</v>
      </c>
    </row>
    <row r="11698" spans="1:31" x14ac:dyDescent="0.3">
      <c r="A11698">
        <v>2709620</v>
      </c>
      <c r="B11698">
        <v>1</v>
      </c>
      <c r="C11698" t="s">
        <v>81</v>
      </c>
      <c r="D11698" t="s">
        <v>118</v>
      </c>
      <c r="E11698" t="s">
        <v>161</v>
      </c>
      <c r="F11698" t="s">
        <v>31471</v>
      </c>
      <c r="G11698" t="s">
        <v>163</v>
      </c>
      <c r="H11698" t="s">
        <v>135</v>
      </c>
      <c r="I11698" t="s">
        <v>136</v>
      </c>
      <c r="J11698" t="s">
        <v>137</v>
      </c>
      <c r="K11698" t="s">
        <v>138</v>
      </c>
      <c r="L11698" t="s">
        <v>31472</v>
      </c>
      <c r="M11698" t="s">
        <v>31473</v>
      </c>
      <c r="N11698">
        <v>3.1202777770000001</v>
      </c>
      <c r="O11698">
        <v>0</v>
      </c>
      <c r="P11698">
        <v>4</v>
      </c>
      <c r="Q11698">
        <v>0</v>
      </c>
      <c r="R11698">
        <v>5</v>
      </c>
      <c r="S11698">
        <v>0</v>
      </c>
      <c r="T11698">
        <v>0</v>
      </c>
      <c r="U11698">
        <v>0</v>
      </c>
      <c r="V11698">
        <v>0</v>
      </c>
      <c r="W11698">
        <v>0</v>
      </c>
      <c r="X11698">
        <v>1.8864244190455199</v>
      </c>
      <c r="Y11698">
        <v>0</v>
      </c>
      <c r="Z11698">
        <v>0</v>
      </c>
      <c r="AA11698">
        <v>0</v>
      </c>
      <c r="AB11698">
        <v>0</v>
      </c>
      <c r="AC11698">
        <v>0</v>
      </c>
      <c r="AD11698">
        <v>0</v>
      </c>
      <c r="AE11698">
        <v>1.8864244190455199</v>
      </c>
    </row>
    <row r="11699" spans="1:31" x14ac:dyDescent="0.3">
      <c r="A11699">
        <v>2709165</v>
      </c>
      <c r="B11699">
        <v>1</v>
      </c>
      <c r="C11699" t="s">
        <v>80</v>
      </c>
      <c r="D11699" t="s">
        <v>101</v>
      </c>
      <c r="E11699" t="s">
        <v>161</v>
      </c>
      <c r="F11699" t="s">
        <v>13031</v>
      </c>
      <c r="G11699" t="s">
        <v>170</v>
      </c>
      <c r="H11699" t="s">
        <v>135</v>
      </c>
      <c r="I11699" t="s">
        <v>136</v>
      </c>
      <c r="J11699" t="s">
        <v>137</v>
      </c>
      <c r="K11699" t="s">
        <v>138</v>
      </c>
      <c r="L11699" t="s">
        <v>31474</v>
      </c>
      <c r="M11699" t="s">
        <v>31475</v>
      </c>
      <c r="N11699">
        <v>1.3719444439999999</v>
      </c>
      <c r="O11699">
        <v>0</v>
      </c>
      <c r="P11699">
        <v>75</v>
      </c>
      <c r="Q11699">
        <v>0</v>
      </c>
      <c r="R11699">
        <v>0</v>
      </c>
      <c r="S11699">
        <v>0</v>
      </c>
      <c r="T11699">
        <v>5</v>
      </c>
      <c r="U11699">
        <v>0</v>
      </c>
      <c r="V11699">
        <v>0</v>
      </c>
      <c r="W11699">
        <v>0</v>
      </c>
      <c r="X11699">
        <v>22.879886403412616</v>
      </c>
      <c r="Y11699">
        <v>0</v>
      </c>
      <c r="Z11699">
        <v>0</v>
      </c>
      <c r="AA11699">
        <v>0</v>
      </c>
      <c r="AB11699">
        <v>3.6948036155603297</v>
      </c>
      <c r="AC11699">
        <v>0</v>
      </c>
      <c r="AD11699">
        <v>0</v>
      </c>
      <c r="AE11699">
        <v>26.574690018972944</v>
      </c>
    </row>
    <row r="11700" spans="1:31" x14ac:dyDescent="0.3">
      <c r="A11700">
        <v>2708933</v>
      </c>
      <c r="B11700">
        <v>1</v>
      </c>
      <c r="C11700" t="s">
        <v>80</v>
      </c>
      <c r="D11700" t="s">
        <v>108</v>
      </c>
      <c r="E11700" t="s">
        <v>161</v>
      </c>
      <c r="F11700" t="s">
        <v>31476</v>
      </c>
      <c r="G11700" t="s">
        <v>163</v>
      </c>
      <c r="H11700" t="s">
        <v>135</v>
      </c>
      <c r="I11700" t="s">
        <v>136</v>
      </c>
      <c r="J11700" t="s">
        <v>137</v>
      </c>
      <c r="K11700" t="s">
        <v>138</v>
      </c>
      <c r="L11700" t="s">
        <v>31477</v>
      </c>
      <c r="M11700" t="s">
        <v>31478</v>
      </c>
      <c r="N11700">
        <v>2.2850000000000001</v>
      </c>
      <c r="O11700">
        <v>0</v>
      </c>
      <c r="P11700">
        <v>42</v>
      </c>
      <c r="Q11700">
        <v>0</v>
      </c>
      <c r="R11700">
        <v>6</v>
      </c>
      <c r="S11700">
        <v>0</v>
      </c>
      <c r="T11700">
        <v>5</v>
      </c>
      <c r="U11700">
        <v>0</v>
      </c>
      <c r="V11700">
        <v>0</v>
      </c>
      <c r="W11700">
        <v>0</v>
      </c>
      <c r="X11700">
        <v>13.677431641669029</v>
      </c>
      <c r="Y11700">
        <v>0</v>
      </c>
      <c r="Z11700">
        <v>12.149687874466149</v>
      </c>
      <c r="AA11700">
        <v>0</v>
      </c>
      <c r="AB11700">
        <v>5.6424331766820757</v>
      </c>
      <c r="AC11700">
        <v>0</v>
      </c>
      <c r="AD11700">
        <v>0</v>
      </c>
      <c r="AE11700">
        <v>31.469552692817253</v>
      </c>
    </row>
    <row r="11701" spans="1:31" x14ac:dyDescent="0.3">
      <c r="A11701">
        <v>2708910</v>
      </c>
      <c r="B11701">
        <v>1</v>
      </c>
      <c r="C11701" t="s">
        <v>81</v>
      </c>
      <c r="D11701" t="s">
        <v>123</v>
      </c>
      <c r="E11701" t="s">
        <v>132</v>
      </c>
      <c r="F11701" t="s">
        <v>31479</v>
      </c>
      <c r="G11701" t="s">
        <v>134</v>
      </c>
      <c r="H11701" t="s">
        <v>135</v>
      </c>
      <c r="I11701" t="s">
        <v>136</v>
      </c>
      <c r="J11701" t="s">
        <v>137</v>
      </c>
      <c r="K11701" t="s">
        <v>138</v>
      </c>
      <c r="L11701" t="s">
        <v>31480</v>
      </c>
      <c r="M11701" t="s">
        <v>31481</v>
      </c>
      <c r="N11701">
        <v>3.3025000000000002</v>
      </c>
      <c r="O11701">
        <v>0</v>
      </c>
      <c r="P11701">
        <v>4</v>
      </c>
      <c r="Q11701">
        <v>0</v>
      </c>
      <c r="R11701">
        <v>63</v>
      </c>
      <c r="S11701">
        <v>0</v>
      </c>
      <c r="T11701">
        <v>14</v>
      </c>
      <c r="U11701">
        <v>0</v>
      </c>
      <c r="V11701">
        <v>0</v>
      </c>
      <c r="W11701">
        <v>0</v>
      </c>
      <c r="X11701">
        <v>1.2212750409800002</v>
      </c>
      <c r="Y11701">
        <v>0</v>
      </c>
      <c r="Z11701">
        <v>6.9393760332866652</v>
      </c>
      <c r="AA11701">
        <v>0</v>
      </c>
      <c r="AB11701">
        <v>0.3972539359555875</v>
      </c>
      <c r="AC11701">
        <v>0</v>
      </c>
      <c r="AD11701">
        <v>0</v>
      </c>
      <c r="AE11701">
        <v>8.5579050102222531</v>
      </c>
    </row>
    <row r="11702" spans="1:31" x14ac:dyDescent="0.3">
      <c r="A11702">
        <v>2709102</v>
      </c>
      <c r="B11702">
        <v>1</v>
      </c>
      <c r="C11702" t="s">
        <v>80</v>
      </c>
      <c r="D11702" t="s">
        <v>83</v>
      </c>
      <c r="E11702" t="s">
        <v>213</v>
      </c>
      <c r="F11702" t="s">
        <v>31482</v>
      </c>
      <c r="G11702" t="s">
        <v>565</v>
      </c>
      <c r="H11702" t="s">
        <v>153</v>
      </c>
      <c r="I11702" t="s">
        <v>136</v>
      </c>
      <c r="J11702" t="s">
        <v>137</v>
      </c>
      <c r="K11702" t="s">
        <v>138</v>
      </c>
      <c r="L11702" t="s">
        <v>31483</v>
      </c>
      <c r="M11702" t="s">
        <v>30490</v>
      </c>
      <c r="N11702">
        <v>0.74416666600000003</v>
      </c>
      <c r="O11702">
        <v>0</v>
      </c>
      <c r="P11702">
        <v>1250</v>
      </c>
      <c r="Q11702">
        <v>0</v>
      </c>
      <c r="R11702">
        <v>5</v>
      </c>
      <c r="S11702">
        <v>1</v>
      </c>
      <c r="T11702">
        <v>222</v>
      </c>
      <c r="U11702">
        <v>0</v>
      </c>
      <c r="V11702">
        <v>2</v>
      </c>
      <c r="W11702">
        <v>0</v>
      </c>
      <c r="X11702">
        <v>181.17327943674525</v>
      </c>
      <c r="Y11702">
        <v>0</v>
      </c>
      <c r="Z11702">
        <v>2.7853930575050252</v>
      </c>
      <c r="AA11702">
        <v>0.75602237820499985</v>
      </c>
      <c r="AB11702">
        <v>201.17825334154912</v>
      </c>
      <c r="AC11702">
        <v>0</v>
      </c>
      <c r="AD11702">
        <v>69.047072282496345</v>
      </c>
      <c r="AE11702">
        <v>454.94002049650072</v>
      </c>
    </row>
    <row r="11703" spans="1:31" x14ac:dyDescent="0.3">
      <c r="A11703">
        <v>2709683</v>
      </c>
      <c r="B11703">
        <v>1</v>
      </c>
      <c r="C11703" t="s">
        <v>80</v>
      </c>
      <c r="D11703" t="s">
        <v>106</v>
      </c>
      <c r="E11703" t="s">
        <v>161</v>
      </c>
      <c r="F11703" t="s">
        <v>24265</v>
      </c>
      <c r="G11703" t="s">
        <v>163</v>
      </c>
      <c r="H11703" t="s">
        <v>135</v>
      </c>
      <c r="I11703" t="s">
        <v>136</v>
      </c>
      <c r="J11703" t="s">
        <v>137</v>
      </c>
      <c r="K11703" t="s">
        <v>138</v>
      </c>
      <c r="L11703" t="s">
        <v>31484</v>
      </c>
      <c r="M11703" t="s">
        <v>31485</v>
      </c>
      <c r="N11703">
        <v>3.164722222</v>
      </c>
      <c r="O11703">
        <v>0</v>
      </c>
      <c r="P11703">
        <v>29</v>
      </c>
      <c r="Q11703">
        <v>0</v>
      </c>
      <c r="R11703">
        <v>0</v>
      </c>
      <c r="S11703">
        <v>0</v>
      </c>
      <c r="T11703">
        <v>1</v>
      </c>
      <c r="U11703">
        <v>0</v>
      </c>
      <c r="V11703">
        <v>0</v>
      </c>
      <c r="W11703">
        <v>0</v>
      </c>
      <c r="X11703">
        <v>9.1395809294343007</v>
      </c>
      <c r="Y11703">
        <v>0</v>
      </c>
      <c r="Z11703">
        <v>0</v>
      </c>
      <c r="AA11703">
        <v>0</v>
      </c>
      <c r="AB11703">
        <v>0.39805612854806499</v>
      </c>
      <c r="AC11703">
        <v>0</v>
      </c>
      <c r="AD11703">
        <v>0</v>
      </c>
      <c r="AE11703">
        <v>9.5376370579823657</v>
      </c>
    </row>
    <row r="11704" spans="1:31" x14ac:dyDescent="0.3">
      <c r="A11704">
        <v>2709056</v>
      </c>
      <c r="B11704">
        <v>1</v>
      </c>
      <c r="C11704" t="s">
        <v>80</v>
      </c>
      <c r="D11704" t="s">
        <v>90</v>
      </c>
      <c r="E11704" t="s">
        <v>145</v>
      </c>
      <c r="F11704" t="s">
        <v>29001</v>
      </c>
      <c r="G11704" t="s">
        <v>181</v>
      </c>
      <c r="H11704" t="s">
        <v>135</v>
      </c>
      <c r="I11704" t="s">
        <v>136</v>
      </c>
      <c r="J11704" t="s">
        <v>137</v>
      </c>
      <c r="K11704" t="s">
        <v>138</v>
      </c>
      <c r="L11704" t="s">
        <v>31486</v>
      </c>
      <c r="M11704" t="s">
        <v>31487</v>
      </c>
      <c r="N11704">
        <v>4.0316666659999996</v>
      </c>
      <c r="O11704">
        <v>0</v>
      </c>
      <c r="P11704">
        <v>6</v>
      </c>
      <c r="Q11704">
        <v>0</v>
      </c>
      <c r="R11704">
        <v>0</v>
      </c>
      <c r="S11704">
        <v>0</v>
      </c>
      <c r="T11704">
        <v>0</v>
      </c>
      <c r="U11704">
        <v>0</v>
      </c>
      <c r="V11704">
        <v>0</v>
      </c>
      <c r="W11704">
        <v>0</v>
      </c>
      <c r="X11704">
        <v>2.4709726450164626</v>
      </c>
      <c r="Y11704">
        <v>0</v>
      </c>
      <c r="Z11704">
        <v>0</v>
      </c>
      <c r="AA11704">
        <v>0</v>
      </c>
      <c r="AB11704">
        <v>0</v>
      </c>
      <c r="AC11704">
        <v>0</v>
      </c>
      <c r="AD11704">
        <v>0</v>
      </c>
      <c r="AE11704">
        <v>2.4709726450164626</v>
      </c>
    </row>
    <row r="11705" spans="1:31" x14ac:dyDescent="0.3">
      <c r="A11705">
        <v>2709248</v>
      </c>
      <c r="B11705">
        <v>1</v>
      </c>
      <c r="C11705" t="s">
        <v>80</v>
      </c>
      <c r="D11705" t="s">
        <v>102</v>
      </c>
      <c r="E11705" t="s">
        <v>156</v>
      </c>
      <c r="F11705" t="s">
        <v>31488</v>
      </c>
      <c r="G11705" t="s">
        <v>185</v>
      </c>
      <c r="H11705" t="s">
        <v>153</v>
      </c>
      <c r="I11705" t="s">
        <v>136</v>
      </c>
      <c r="J11705" t="s">
        <v>137</v>
      </c>
      <c r="K11705" t="s">
        <v>138</v>
      </c>
      <c r="L11705" t="s">
        <v>31489</v>
      </c>
      <c r="M11705" t="s">
        <v>31490</v>
      </c>
      <c r="N11705">
        <v>1.4666666660000001</v>
      </c>
      <c r="O11705">
        <v>0</v>
      </c>
      <c r="P11705">
        <v>5</v>
      </c>
      <c r="Q11705">
        <v>0</v>
      </c>
      <c r="R11705">
        <v>25</v>
      </c>
      <c r="S11705">
        <v>0</v>
      </c>
      <c r="T11705">
        <v>13</v>
      </c>
      <c r="U11705">
        <v>0</v>
      </c>
      <c r="V11705">
        <v>0</v>
      </c>
      <c r="W11705">
        <v>0</v>
      </c>
      <c r="X11705">
        <v>0.24695367463624004</v>
      </c>
      <c r="Y11705">
        <v>0</v>
      </c>
      <c r="Z11705">
        <v>1.1325338550527999</v>
      </c>
      <c r="AA11705">
        <v>0</v>
      </c>
      <c r="AB11705">
        <v>3.4684994506666662</v>
      </c>
      <c r="AC11705">
        <v>0</v>
      </c>
      <c r="AD11705">
        <v>0</v>
      </c>
      <c r="AE11705">
        <v>4.8479869803557065</v>
      </c>
    </row>
    <row r="11706" spans="1:31" x14ac:dyDescent="0.3">
      <c r="A11706">
        <v>2709537</v>
      </c>
      <c r="B11706">
        <v>1</v>
      </c>
      <c r="C11706" t="s">
        <v>81</v>
      </c>
      <c r="D11706" t="s">
        <v>118</v>
      </c>
      <c r="E11706" t="s">
        <v>200</v>
      </c>
      <c r="F11706" t="s">
        <v>31491</v>
      </c>
      <c r="G11706" t="s">
        <v>158</v>
      </c>
      <c r="H11706" t="s">
        <v>135</v>
      </c>
      <c r="I11706" t="s">
        <v>136</v>
      </c>
      <c r="J11706" t="s">
        <v>3</v>
      </c>
      <c r="K11706" t="s">
        <v>138</v>
      </c>
      <c r="L11706" t="s">
        <v>31492</v>
      </c>
      <c r="M11706" t="s">
        <v>31493</v>
      </c>
      <c r="N11706">
        <v>5.1613888880000003</v>
      </c>
      <c r="O11706">
        <v>0</v>
      </c>
      <c r="P11706">
        <v>3</v>
      </c>
      <c r="Q11706">
        <v>0</v>
      </c>
      <c r="R11706">
        <v>0</v>
      </c>
      <c r="S11706">
        <v>0</v>
      </c>
      <c r="T11706">
        <v>16</v>
      </c>
      <c r="U11706">
        <v>0</v>
      </c>
      <c r="V11706">
        <v>0</v>
      </c>
      <c r="W11706">
        <v>0</v>
      </c>
      <c r="X11706">
        <v>0.67906677141915495</v>
      </c>
      <c r="Y11706">
        <v>0</v>
      </c>
      <c r="Z11706">
        <v>0</v>
      </c>
      <c r="AA11706">
        <v>0</v>
      </c>
      <c r="AB11706">
        <v>38.015802445606731</v>
      </c>
      <c r="AC11706">
        <v>0</v>
      </c>
      <c r="AD11706">
        <v>0</v>
      </c>
      <c r="AE11706">
        <v>38.694869217025882</v>
      </c>
    </row>
    <row r="11707" spans="1:31" x14ac:dyDescent="0.3">
      <c r="A11707">
        <v>2709557</v>
      </c>
      <c r="B11707">
        <v>1</v>
      </c>
      <c r="C11707" t="s">
        <v>81</v>
      </c>
      <c r="D11707" t="s">
        <v>113</v>
      </c>
      <c r="E11707" t="s">
        <v>132</v>
      </c>
      <c r="F11707" t="s">
        <v>31494</v>
      </c>
      <c r="G11707" t="s">
        <v>134</v>
      </c>
      <c r="H11707" t="s">
        <v>135</v>
      </c>
      <c r="I11707" t="s">
        <v>136</v>
      </c>
      <c r="J11707" t="s">
        <v>137</v>
      </c>
      <c r="K11707" t="s">
        <v>138</v>
      </c>
      <c r="L11707" t="s">
        <v>31495</v>
      </c>
      <c r="M11707" t="s">
        <v>31496</v>
      </c>
      <c r="N11707">
        <v>0.84166666599999995</v>
      </c>
      <c r="O11707">
        <v>0</v>
      </c>
      <c r="P11707">
        <v>221</v>
      </c>
      <c r="Q11707">
        <v>0</v>
      </c>
      <c r="R11707">
        <v>0</v>
      </c>
      <c r="S11707">
        <v>0</v>
      </c>
      <c r="T11707">
        <v>89</v>
      </c>
      <c r="U11707">
        <v>0</v>
      </c>
      <c r="V11707">
        <v>0</v>
      </c>
      <c r="W11707">
        <v>0</v>
      </c>
      <c r="X11707">
        <v>34.742153614795839</v>
      </c>
      <c r="Y11707">
        <v>0</v>
      </c>
      <c r="Z11707">
        <v>0</v>
      </c>
      <c r="AA11707">
        <v>0</v>
      </c>
      <c r="AB11707">
        <v>22.399838382353099</v>
      </c>
      <c r="AC11707">
        <v>0</v>
      </c>
      <c r="AD11707">
        <v>0</v>
      </c>
      <c r="AE11707">
        <v>57.141991997148935</v>
      </c>
    </row>
    <row r="11708" spans="1:31" x14ac:dyDescent="0.3">
      <c r="A11708">
        <v>2709228</v>
      </c>
      <c r="B11708">
        <v>1</v>
      </c>
      <c r="C11708" t="s">
        <v>81</v>
      </c>
      <c r="D11708" t="s">
        <v>123</v>
      </c>
      <c r="E11708" t="s">
        <v>132</v>
      </c>
      <c r="F11708" t="s">
        <v>16867</v>
      </c>
      <c r="G11708" t="s">
        <v>134</v>
      </c>
      <c r="H11708" t="s">
        <v>135</v>
      </c>
      <c r="I11708" t="s">
        <v>136</v>
      </c>
      <c r="J11708" t="s">
        <v>137</v>
      </c>
      <c r="K11708" t="s">
        <v>138</v>
      </c>
      <c r="L11708" t="s">
        <v>31497</v>
      </c>
      <c r="M11708" t="s">
        <v>31498</v>
      </c>
      <c r="N11708">
        <v>3.196666666</v>
      </c>
      <c r="O11708">
        <v>0</v>
      </c>
      <c r="P11708">
        <v>595</v>
      </c>
      <c r="Q11708">
        <v>0</v>
      </c>
      <c r="R11708">
        <v>0</v>
      </c>
      <c r="S11708">
        <v>0</v>
      </c>
      <c r="T11708">
        <v>74</v>
      </c>
      <c r="U11708">
        <v>0</v>
      </c>
      <c r="V11708">
        <v>0</v>
      </c>
      <c r="W11708">
        <v>0</v>
      </c>
      <c r="X11708">
        <v>285.1836915628889</v>
      </c>
      <c r="Y11708">
        <v>0</v>
      </c>
      <c r="Z11708">
        <v>0</v>
      </c>
      <c r="AA11708">
        <v>0</v>
      </c>
      <c r="AB11708">
        <v>46.055619704144618</v>
      </c>
      <c r="AC11708">
        <v>0</v>
      </c>
      <c r="AD11708">
        <v>0</v>
      </c>
      <c r="AE11708">
        <v>331.23931126703349</v>
      </c>
    </row>
    <row r="11709" spans="1:31" x14ac:dyDescent="0.3">
      <c r="A11709">
        <v>2708893</v>
      </c>
      <c r="B11709">
        <v>1</v>
      </c>
      <c r="C11709" t="s">
        <v>81</v>
      </c>
      <c r="D11709" t="s">
        <v>127</v>
      </c>
      <c r="E11709" t="s">
        <v>161</v>
      </c>
      <c r="F11709" t="s">
        <v>31499</v>
      </c>
      <c r="G11709" t="s">
        <v>163</v>
      </c>
      <c r="H11709" t="s">
        <v>135</v>
      </c>
      <c r="I11709" t="s">
        <v>136</v>
      </c>
      <c r="J11709" t="s">
        <v>137</v>
      </c>
      <c r="K11709" t="s">
        <v>138</v>
      </c>
      <c r="L11709" t="s">
        <v>31500</v>
      </c>
      <c r="M11709" t="s">
        <v>31501</v>
      </c>
      <c r="N11709">
        <v>3.4527777770000001</v>
      </c>
      <c r="O11709">
        <v>0</v>
      </c>
      <c r="P11709">
        <v>23</v>
      </c>
      <c r="Q11709">
        <v>0</v>
      </c>
      <c r="R11709">
        <v>2</v>
      </c>
      <c r="S11709">
        <v>0</v>
      </c>
      <c r="T11709">
        <v>1</v>
      </c>
      <c r="U11709">
        <v>0</v>
      </c>
      <c r="V11709">
        <v>0</v>
      </c>
      <c r="W11709">
        <v>0</v>
      </c>
      <c r="X11709">
        <v>11.405623779334396</v>
      </c>
      <c r="Y11709">
        <v>0</v>
      </c>
      <c r="Z11709">
        <v>0</v>
      </c>
      <c r="AA11709">
        <v>0</v>
      </c>
      <c r="AB11709">
        <v>0</v>
      </c>
      <c r="AC11709">
        <v>0</v>
      </c>
      <c r="AD11709">
        <v>0</v>
      </c>
      <c r="AE11709">
        <v>11.405623779334396</v>
      </c>
    </row>
    <row r="11710" spans="1:31" x14ac:dyDescent="0.3">
      <c r="A11710">
        <v>2709202</v>
      </c>
      <c r="B11710">
        <v>1</v>
      </c>
      <c r="C11710" t="s">
        <v>81</v>
      </c>
      <c r="D11710" t="s">
        <v>120</v>
      </c>
      <c r="E11710" t="s">
        <v>213</v>
      </c>
      <c r="F11710" t="s">
        <v>7643</v>
      </c>
      <c r="G11710" t="s">
        <v>152</v>
      </c>
      <c r="H11710" t="s">
        <v>153</v>
      </c>
      <c r="I11710" t="s">
        <v>136</v>
      </c>
      <c r="J11710" t="s">
        <v>137</v>
      </c>
      <c r="K11710" t="s">
        <v>138</v>
      </c>
      <c r="L11710" t="s">
        <v>31502</v>
      </c>
      <c r="M11710" t="s">
        <v>31503</v>
      </c>
      <c r="N11710">
        <v>1.591111111</v>
      </c>
      <c r="O11710">
        <v>6</v>
      </c>
      <c r="P11710">
        <v>784</v>
      </c>
      <c r="Q11710">
        <v>42</v>
      </c>
      <c r="R11710">
        <v>19</v>
      </c>
      <c r="S11710">
        <v>12</v>
      </c>
      <c r="T11710">
        <v>55</v>
      </c>
      <c r="U11710">
        <v>6</v>
      </c>
      <c r="V11710">
        <v>0</v>
      </c>
      <c r="W11710">
        <v>3.0822217371866669</v>
      </c>
      <c r="X11710">
        <v>133.17810875985984</v>
      </c>
      <c r="Y11710">
        <v>282.06372692289608</v>
      </c>
      <c r="Z11710">
        <v>5.7835058724318875</v>
      </c>
      <c r="AA11710">
        <v>30.652567005281668</v>
      </c>
      <c r="AB11710">
        <v>28.520987866038347</v>
      </c>
      <c r="AC11710">
        <v>409.01533544449086</v>
      </c>
      <c r="AD11710">
        <v>0</v>
      </c>
      <c r="AE11710">
        <v>892.2964536081854</v>
      </c>
    </row>
    <row r="11711" spans="1:31" x14ac:dyDescent="0.3">
      <c r="A11711">
        <v>2709016</v>
      </c>
      <c r="B11711">
        <v>1</v>
      </c>
      <c r="C11711" t="s">
        <v>80</v>
      </c>
      <c r="D11711" t="s">
        <v>108</v>
      </c>
      <c r="E11711" t="s">
        <v>161</v>
      </c>
      <c r="F11711" t="s">
        <v>31504</v>
      </c>
      <c r="G11711" t="s">
        <v>163</v>
      </c>
      <c r="H11711" t="s">
        <v>135</v>
      </c>
      <c r="I11711" t="s">
        <v>136</v>
      </c>
      <c r="J11711" t="s">
        <v>137</v>
      </c>
      <c r="K11711" t="s">
        <v>138</v>
      </c>
      <c r="L11711" t="s">
        <v>31505</v>
      </c>
      <c r="M11711" t="s">
        <v>31506</v>
      </c>
      <c r="N11711">
        <v>2.5377777770000001</v>
      </c>
      <c r="O11711">
        <v>0</v>
      </c>
      <c r="P11711">
        <v>6</v>
      </c>
      <c r="Q11711">
        <v>0</v>
      </c>
      <c r="R11711">
        <v>1</v>
      </c>
      <c r="S11711">
        <v>0</v>
      </c>
      <c r="T11711">
        <v>1</v>
      </c>
      <c r="U11711">
        <v>0</v>
      </c>
      <c r="V11711">
        <v>0</v>
      </c>
      <c r="W11711">
        <v>0</v>
      </c>
      <c r="X11711">
        <v>2.5677898169160671</v>
      </c>
      <c r="Y11711">
        <v>0</v>
      </c>
      <c r="Z11711">
        <v>1.3536452988216667</v>
      </c>
      <c r="AA11711">
        <v>0</v>
      </c>
      <c r="AB11711">
        <v>2.9645606168383334</v>
      </c>
      <c r="AC11711">
        <v>0</v>
      </c>
      <c r="AD11711">
        <v>0</v>
      </c>
      <c r="AE11711">
        <v>6.8859957325760668</v>
      </c>
    </row>
    <row r="11712" spans="1:31" x14ac:dyDescent="0.3">
      <c r="A11712">
        <v>2708916</v>
      </c>
      <c r="B11712">
        <v>1</v>
      </c>
      <c r="C11712" t="s">
        <v>80</v>
      </c>
      <c r="D11712" t="s">
        <v>92</v>
      </c>
      <c r="E11712" t="s">
        <v>161</v>
      </c>
      <c r="F11712" t="s">
        <v>31507</v>
      </c>
      <c r="G11712" t="s">
        <v>163</v>
      </c>
      <c r="H11712" t="s">
        <v>135</v>
      </c>
      <c r="I11712" t="s">
        <v>136</v>
      </c>
      <c r="J11712" t="s">
        <v>137</v>
      </c>
      <c r="K11712" t="s">
        <v>138</v>
      </c>
      <c r="L11712" t="s">
        <v>31508</v>
      </c>
      <c r="M11712" t="s">
        <v>31509</v>
      </c>
      <c r="N11712">
        <v>1.6827777770000001</v>
      </c>
      <c r="O11712">
        <v>0</v>
      </c>
      <c r="P11712">
        <v>50</v>
      </c>
      <c r="Q11712">
        <v>0</v>
      </c>
      <c r="R11712">
        <v>0</v>
      </c>
      <c r="S11712">
        <v>0</v>
      </c>
      <c r="T11712">
        <v>9</v>
      </c>
      <c r="U11712">
        <v>0</v>
      </c>
      <c r="V11712">
        <v>0</v>
      </c>
      <c r="W11712">
        <v>0</v>
      </c>
      <c r="X11712">
        <v>19.371908570760322</v>
      </c>
      <c r="Y11712">
        <v>0</v>
      </c>
      <c r="Z11712">
        <v>0</v>
      </c>
      <c r="AA11712">
        <v>0</v>
      </c>
      <c r="AB11712">
        <v>1.5600509882787295</v>
      </c>
      <c r="AC11712">
        <v>0</v>
      </c>
      <c r="AD11712">
        <v>0</v>
      </c>
      <c r="AE11712">
        <v>20.931959559039051</v>
      </c>
    </row>
    <row r="11713" spans="1:31" x14ac:dyDescent="0.3">
      <c r="A11713">
        <v>2709208</v>
      </c>
      <c r="B11713">
        <v>1</v>
      </c>
      <c r="C11713" t="s">
        <v>81</v>
      </c>
      <c r="D11713" t="s">
        <v>123</v>
      </c>
      <c r="E11713" t="s">
        <v>132</v>
      </c>
      <c r="F11713" t="s">
        <v>29304</v>
      </c>
      <c r="G11713" t="s">
        <v>134</v>
      </c>
      <c r="H11713" t="s">
        <v>135</v>
      </c>
      <c r="I11713" t="s">
        <v>136</v>
      </c>
      <c r="J11713" t="s">
        <v>137</v>
      </c>
      <c r="K11713" t="s">
        <v>138</v>
      </c>
      <c r="L11713" t="s">
        <v>31510</v>
      </c>
      <c r="M11713" t="s">
        <v>31511</v>
      </c>
      <c r="N11713">
        <v>7.8291666659999999</v>
      </c>
      <c r="O11713">
        <v>0</v>
      </c>
      <c r="P11713">
        <v>488</v>
      </c>
      <c r="Q11713">
        <v>0</v>
      </c>
      <c r="R11713">
        <v>0</v>
      </c>
      <c r="S11713">
        <v>0</v>
      </c>
      <c r="T11713">
        <v>15</v>
      </c>
      <c r="U11713">
        <v>0</v>
      </c>
      <c r="V11713">
        <v>0</v>
      </c>
      <c r="W11713">
        <v>0</v>
      </c>
      <c r="X11713">
        <v>808.30951422906458</v>
      </c>
      <c r="Y11713">
        <v>0</v>
      </c>
      <c r="Z11713">
        <v>0</v>
      </c>
      <c r="AA11713">
        <v>0</v>
      </c>
      <c r="AB11713">
        <v>23.144042845238534</v>
      </c>
      <c r="AC11713">
        <v>0</v>
      </c>
      <c r="AD11713">
        <v>0</v>
      </c>
      <c r="AE11713">
        <v>831.45355707430315</v>
      </c>
    </row>
    <row r="11714" spans="1:31" x14ac:dyDescent="0.3">
      <c r="A11714">
        <v>2709849</v>
      </c>
      <c r="B11714">
        <v>1</v>
      </c>
      <c r="C11714" t="s">
        <v>81</v>
      </c>
      <c r="D11714" t="s">
        <v>123</v>
      </c>
      <c r="E11714" t="s">
        <v>156</v>
      </c>
      <c r="F11714" t="s">
        <v>30627</v>
      </c>
      <c r="G11714" t="s">
        <v>152</v>
      </c>
      <c r="H11714" t="s">
        <v>153</v>
      </c>
      <c r="I11714" t="s">
        <v>490</v>
      </c>
      <c r="J11714" t="s">
        <v>137</v>
      </c>
      <c r="K11714" t="s">
        <v>138</v>
      </c>
      <c r="L11714" t="s">
        <v>31512</v>
      </c>
      <c r="M11714" t="s">
        <v>31513</v>
      </c>
      <c r="N11714">
        <v>1.9444444000000002E-2</v>
      </c>
      <c r="O11714">
        <v>0</v>
      </c>
      <c r="P11714">
        <v>2425</v>
      </c>
      <c r="Q11714">
        <v>0</v>
      </c>
      <c r="R11714">
        <v>9</v>
      </c>
      <c r="S11714">
        <v>5</v>
      </c>
      <c r="T11714">
        <v>154</v>
      </c>
      <c r="U11714">
        <v>2</v>
      </c>
      <c r="V11714">
        <v>0</v>
      </c>
      <c r="W11714">
        <v>0</v>
      </c>
      <c r="X11714">
        <v>9.3291652475655482</v>
      </c>
      <c r="Y11714">
        <v>0</v>
      </c>
      <c r="Z11714">
        <v>4.9590088151333341E-3</v>
      </c>
      <c r="AA11714">
        <v>2.6018757363743665</v>
      </c>
      <c r="AB11714">
        <v>1.4167472070145903</v>
      </c>
      <c r="AC11714">
        <v>0.53350911271315005</v>
      </c>
      <c r="AD11714">
        <v>0</v>
      </c>
      <c r="AE11714">
        <v>13.886256312482788</v>
      </c>
    </row>
    <row r="11715" spans="1:31" x14ac:dyDescent="0.3">
      <c r="A11715">
        <v>2708687</v>
      </c>
      <c r="B11715">
        <v>1</v>
      </c>
      <c r="C11715" t="s">
        <v>81</v>
      </c>
      <c r="D11715" t="s">
        <v>122</v>
      </c>
      <c r="E11715" t="s">
        <v>156</v>
      </c>
      <c r="F11715" t="s">
        <v>31514</v>
      </c>
      <c r="G11715" t="s">
        <v>565</v>
      </c>
      <c r="H11715" t="s">
        <v>153</v>
      </c>
      <c r="I11715" t="s">
        <v>136</v>
      </c>
      <c r="J11715" t="s">
        <v>137</v>
      </c>
      <c r="K11715" t="s">
        <v>138</v>
      </c>
      <c r="L11715" t="s">
        <v>31515</v>
      </c>
      <c r="M11715" t="s">
        <v>31516</v>
      </c>
      <c r="N11715">
        <v>6.295833333</v>
      </c>
      <c r="O11715">
        <v>2</v>
      </c>
      <c r="P11715">
        <v>34</v>
      </c>
      <c r="Q11715">
        <v>0</v>
      </c>
      <c r="R11715">
        <v>8</v>
      </c>
      <c r="S11715">
        <v>8</v>
      </c>
      <c r="T11715">
        <v>27</v>
      </c>
      <c r="U11715">
        <v>3</v>
      </c>
      <c r="V11715">
        <v>0</v>
      </c>
      <c r="W11715">
        <v>1031.00889586988</v>
      </c>
      <c r="X11715">
        <v>28.280649415407304</v>
      </c>
      <c r="Y11715">
        <v>0</v>
      </c>
      <c r="Z11715">
        <v>4.0070536959313241</v>
      </c>
      <c r="AA11715">
        <v>153.68099938518773</v>
      </c>
      <c r="AB11715">
        <v>150.73750651513308</v>
      </c>
      <c r="AC11715">
        <v>2815.4727437204679</v>
      </c>
      <c r="AD11715">
        <v>0</v>
      </c>
      <c r="AE11715">
        <v>4183.1878486020069</v>
      </c>
    </row>
    <row r="11716" spans="1:31" x14ac:dyDescent="0.3">
      <c r="A11716">
        <v>2709457</v>
      </c>
      <c r="B11716">
        <v>1</v>
      </c>
      <c r="C11716" t="s">
        <v>80</v>
      </c>
      <c r="D11716" t="s">
        <v>93</v>
      </c>
      <c r="E11716" t="s">
        <v>161</v>
      </c>
      <c r="F11716" t="s">
        <v>31517</v>
      </c>
      <c r="G11716" t="s">
        <v>409</v>
      </c>
      <c r="H11716" t="s">
        <v>135</v>
      </c>
      <c r="I11716" t="s">
        <v>136</v>
      </c>
      <c r="J11716" t="s">
        <v>137</v>
      </c>
      <c r="K11716" t="s">
        <v>138</v>
      </c>
      <c r="L11716" t="s">
        <v>31518</v>
      </c>
      <c r="M11716" t="s">
        <v>31061</v>
      </c>
      <c r="N11716">
        <v>2.519722222</v>
      </c>
      <c r="O11716">
        <v>0</v>
      </c>
      <c r="P11716">
        <v>16</v>
      </c>
      <c r="Q11716">
        <v>0</v>
      </c>
      <c r="R11716">
        <v>4</v>
      </c>
      <c r="S11716">
        <v>0</v>
      </c>
      <c r="T11716">
        <v>4</v>
      </c>
      <c r="U11716">
        <v>0</v>
      </c>
      <c r="V11716">
        <v>0</v>
      </c>
      <c r="W11716">
        <v>0</v>
      </c>
      <c r="X11716">
        <v>11.298014599557032</v>
      </c>
      <c r="Y11716">
        <v>0</v>
      </c>
      <c r="Z11716">
        <v>11.6594161012758</v>
      </c>
      <c r="AA11716">
        <v>0</v>
      </c>
      <c r="AB11716">
        <v>6.5022639802807953</v>
      </c>
      <c r="AC11716">
        <v>0</v>
      </c>
      <c r="AD11716">
        <v>0</v>
      </c>
      <c r="AE11716">
        <v>29.459694681113625</v>
      </c>
    </row>
    <row r="11717" spans="1:31" x14ac:dyDescent="0.3">
      <c r="A11717">
        <v>2708724</v>
      </c>
      <c r="B11717">
        <v>1</v>
      </c>
      <c r="C11717" t="s">
        <v>81</v>
      </c>
      <c r="D11717" t="s">
        <v>123</v>
      </c>
      <c r="E11717" t="s">
        <v>156</v>
      </c>
      <c r="F11717" t="s">
        <v>372</v>
      </c>
      <c r="G11717" t="s">
        <v>152</v>
      </c>
      <c r="H11717" t="s">
        <v>153</v>
      </c>
      <c r="I11717" t="s">
        <v>136</v>
      </c>
      <c r="J11717" t="s">
        <v>137</v>
      </c>
      <c r="K11717" t="s">
        <v>138</v>
      </c>
      <c r="L11717" t="s">
        <v>31312</v>
      </c>
      <c r="M11717" t="s">
        <v>31519</v>
      </c>
      <c r="N11717">
        <v>4.0266666659999997</v>
      </c>
      <c r="O11717">
        <v>0</v>
      </c>
      <c r="P11717">
        <v>3</v>
      </c>
      <c r="Q11717">
        <v>0</v>
      </c>
      <c r="R11717">
        <v>0</v>
      </c>
      <c r="S11717">
        <v>0</v>
      </c>
      <c r="T11717">
        <v>344</v>
      </c>
      <c r="U11717">
        <v>0</v>
      </c>
      <c r="V11717">
        <v>16</v>
      </c>
      <c r="W11717">
        <v>0</v>
      </c>
      <c r="X11717">
        <v>0.20957443593705666</v>
      </c>
      <c r="Y11717">
        <v>0</v>
      </c>
      <c r="Z11717">
        <v>0</v>
      </c>
      <c r="AA11717">
        <v>0</v>
      </c>
      <c r="AB11717">
        <v>782.81417444608792</v>
      </c>
      <c r="AC11717">
        <v>0</v>
      </c>
      <c r="AD11717">
        <v>345.16704666396913</v>
      </c>
      <c r="AE11717">
        <v>1128.1907955459942</v>
      </c>
    </row>
    <row r="11718" spans="1:31" x14ac:dyDescent="0.3">
      <c r="A11718">
        <v>2709265</v>
      </c>
      <c r="B11718">
        <v>1</v>
      </c>
      <c r="C11718" t="s">
        <v>80</v>
      </c>
      <c r="D11718" t="s">
        <v>96</v>
      </c>
      <c r="E11718" t="s">
        <v>161</v>
      </c>
      <c r="F11718" t="s">
        <v>31520</v>
      </c>
      <c r="G11718" t="s">
        <v>2849</v>
      </c>
      <c r="H11718" t="s">
        <v>135</v>
      </c>
      <c r="I11718" t="s">
        <v>136</v>
      </c>
      <c r="J11718" t="s">
        <v>137</v>
      </c>
      <c r="K11718" t="s">
        <v>138</v>
      </c>
      <c r="L11718" t="s">
        <v>31521</v>
      </c>
      <c r="M11718" t="s">
        <v>30563</v>
      </c>
      <c r="N11718">
        <v>8.5399999999999991</v>
      </c>
      <c r="O11718">
        <v>0</v>
      </c>
      <c r="P11718">
        <v>34</v>
      </c>
      <c r="Q11718">
        <v>0</v>
      </c>
      <c r="R11718">
        <v>0</v>
      </c>
      <c r="S11718">
        <v>0</v>
      </c>
      <c r="T11718">
        <v>2</v>
      </c>
      <c r="U11718">
        <v>0</v>
      </c>
      <c r="V11718">
        <v>0</v>
      </c>
      <c r="W11718">
        <v>0</v>
      </c>
      <c r="X11718">
        <v>4.1109568992024004</v>
      </c>
      <c r="Y11718">
        <v>0</v>
      </c>
      <c r="Z11718">
        <v>0</v>
      </c>
      <c r="AA11718">
        <v>0</v>
      </c>
      <c r="AB11718">
        <v>0</v>
      </c>
      <c r="AC11718">
        <v>0</v>
      </c>
      <c r="AD11718">
        <v>0</v>
      </c>
      <c r="AE11718">
        <v>4.1109568992024004</v>
      </c>
    </row>
    <row r="11719" spans="1:31" x14ac:dyDescent="0.3">
      <c r="A11719">
        <v>2709520</v>
      </c>
      <c r="B11719">
        <v>1</v>
      </c>
      <c r="C11719" t="s">
        <v>81</v>
      </c>
      <c r="D11719" t="s">
        <v>128</v>
      </c>
      <c r="E11719" t="s">
        <v>161</v>
      </c>
      <c r="F11719" t="s">
        <v>31522</v>
      </c>
      <c r="G11719" t="s">
        <v>163</v>
      </c>
      <c r="H11719" t="s">
        <v>135</v>
      </c>
      <c r="I11719" t="s">
        <v>136</v>
      </c>
      <c r="J11719" t="s">
        <v>137</v>
      </c>
      <c r="K11719" t="s">
        <v>138</v>
      </c>
      <c r="L11719" t="s">
        <v>31523</v>
      </c>
      <c r="M11719" t="s">
        <v>31524</v>
      </c>
      <c r="N11719">
        <v>5.2761111109999996</v>
      </c>
      <c r="O11719">
        <v>0</v>
      </c>
      <c r="P11719">
        <v>6</v>
      </c>
      <c r="Q11719">
        <v>0</v>
      </c>
      <c r="R11719">
        <v>0</v>
      </c>
      <c r="S11719">
        <v>0</v>
      </c>
      <c r="T11719">
        <v>0</v>
      </c>
      <c r="U11719">
        <v>0</v>
      </c>
      <c r="V11719">
        <v>0</v>
      </c>
      <c r="W11719">
        <v>0</v>
      </c>
      <c r="X11719">
        <v>7.7324966840455236</v>
      </c>
      <c r="Y11719">
        <v>0</v>
      </c>
      <c r="Z11719">
        <v>0</v>
      </c>
      <c r="AA11719">
        <v>0</v>
      </c>
      <c r="AB11719">
        <v>0</v>
      </c>
      <c r="AC11719">
        <v>0</v>
      </c>
      <c r="AD11719">
        <v>0</v>
      </c>
      <c r="AE11719">
        <v>7.7324966840455236</v>
      </c>
    </row>
    <row r="11720" spans="1:31" x14ac:dyDescent="0.3">
      <c r="A11720">
        <v>2708873</v>
      </c>
      <c r="B11720">
        <v>1</v>
      </c>
      <c r="C11720" t="s">
        <v>80</v>
      </c>
      <c r="D11720" t="s">
        <v>106</v>
      </c>
      <c r="E11720" t="s">
        <v>213</v>
      </c>
      <c r="F11720" t="s">
        <v>31525</v>
      </c>
      <c r="G11720" t="s">
        <v>152</v>
      </c>
      <c r="H11720" t="s">
        <v>153</v>
      </c>
      <c r="I11720" t="s">
        <v>136</v>
      </c>
      <c r="J11720" t="s">
        <v>137</v>
      </c>
      <c r="K11720" t="s">
        <v>138</v>
      </c>
      <c r="L11720" t="s">
        <v>31526</v>
      </c>
      <c r="M11720" t="s">
        <v>31527</v>
      </c>
      <c r="N11720">
        <v>1.6797222220000001</v>
      </c>
      <c r="O11720">
        <v>2</v>
      </c>
      <c r="P11720">
        <v>958</v>
      </c>
      <c r="Q11720">
        <v>1</v>
      </c>
      <c r="R11720">
        <v>116</v>
      </c>
      <c r="S11720">
        <v>6</v>
      </c>
      <c r="T11720">
        <v>150</v>
      </c>
      <c r="U11720">
        <v>0</v>
      </c>
      <c r="V11720">
        <v>1</v>
      </c>
      <c r="W11720">
        <v>2.9569595591200003E-2</v>
      </c>
      <c r="X11720">
        <v>203.37677241776498</v>
      </c>
      <c r="Y11720">
        <v>0.3607761057095667</v>
      </c>
      <c r="Z11720">
        <v>20.619659485519445</v>
      </c>
      <c r="AA11720">
        <v>17.424890153320941</v>
      </c>
      <c r="AB11720">
        <v>93.738411222461977</v>
      </c>
      <c r="AC11720">
        <v>0</v>
      </c>
      <c r="AD11720">
        <v>0.13862337932298666</v>
      </c>
      <c r="AE11720">
        <v>335.68870235969109</v>
      </c>
    </row>
    <row r="11721" spans="1:31" x14ac:dyDescent="0.3">
      <c r="A11721">
        <v>2709414</v>
      </c>
      <c r="B11721">
        <v>1</v>
      </c>
      <c r="C11721" t="s">
        <v>81</v>
      </c>
      <c r="D11721" t="s">
        <v>115</v>
      </c>
      <c r="E11721" t="s">
        <v>213</v>
      </c>
      <c r="F11721" t="s">
        <v>31528</v>
      </c>
      <c r="G11721" t="s">
        <v>152</v>
      </c>
      <c r="H11721" t="s">
        <v>153</v>
      </c>
      <c r="I11721" t="s">
        <v>136</v>
      </c>
      <c r="J11721" t="s">
        <v>137</v>
      </c>
      <c r="K11721" t="s">
        <v>138</v>
      </c>
      <c r="L11721" t="s">
        <v>31529</v>
      </c>
      <c r="M11721" t="s">
        <v>31530</v>
      </c>
      <c r="N11721">
        <v>1.930555555</v>
      </c>
      <c r="O11721">
        <v>1</v>
      </c>
      <c r="P11721">
        <v>104</v>
      </c>
      <c r="Q11721">
        <v>0</v>
      </c>
      <c r="R11721">
        <v>53</v>
      </c>
      <c r="S11721">
        <v>6</v>
      </c>
      <c r="T11721">
        <v>19</v>
      </c>
      <c r="U11721">
        <v>0</v>
      </c>
      <c r="V11721">
        <v>0</v>
      </c>
      <c r="W11721">
        <v>0.37252246177499998</v>
      </c>
      <c r="X11721">
        <v>2.2602520056157998</v>
      </c>
      <c r="Y11721">
        <v>0</v>
      </c>
      <c r="Z11721">
        <v>12.713360448958381</v>
      </c>
      <c r="AA11721">
        <v>58.010426504534024</v>
      </c>
      <c r="AB11721">
        <v>20.879087209817428</v>
      </c>
      <c r="AC11721">
        <v>0</v>
      </c>
      <c r="AD11721">
        <v>0</v>
      </c>
      <c r="AE11721">
        <v>94.235648630700638</v>
      </c>
    </row>
    <row r="11722" spans="1:31" x14ac:dyDescent="0.3">
      <c r="A11722">
        <v>2708730</v>
      </c>
      <c r="B11722">
        <v>1</v>
      </c>
      <c r="C11722" t="s">
        <v>81</v>
      </c>
      <c r="D11722" t="s">
        <v>122</v>
      </c>
      <c r="E11722" t="s">
        <v>213</v>
      </c>
      <c r="F11722" t="s">
        <v>2639</v>
      </c>
      <c r="G11722" t="s">
        <v>152</v>
      </c>
      <c r="H11722" t="s">
        <v>153</v>
      </c>
      <c r="I11722" t="s">
        <v>136</v>
      </c>
      <c r="J11722" t="s">
        <v>137</v>
      </c>
      <c r="K11722" t="s">
        <v>138</v>
      </c>
      <c r="L11722" t="s">
        <v>31531</v>
      </c>
      <c r="M11722" t="s">
        <v>31532</v>
      </c>
      <c r="N11722">
        <v>5.3427777770000002</v>
      </c>
      <c r="O11722">
        <v>0</v>
      </c>
      <c r="P11722">
        <v>114</v>
      </c>
      <c r="Q11722">
        <v>0</v>
      </c>
      <c r="R11722">
        <v>0</v>
      </c>
      <c r="S11722">
        <v>3</v>
      </c>
      <c r="T11722">
        <v>4</v>
      </c>
      <c r="U11722">
        <v>0</v>
      </c>
      <c r="V11722">
        <v>0</v>
      </c>
      <c r="W11722">
        <v>0</v>
      </c>
      <c r="X11722">
        <v>48.927675521878783</v>
      </c>
      <c r="Y11722">
        <v>0</v>
      </c>
      <c r="Z11722">
        <v>0</v>
      </c>
      <c r="AA11722">
        <v>23.749163959792927</v>
      </c>
      <c r="AB11722">
        <v>0.6515918598321333</v>
      </c>
      <c r="AC11722">
        <v>0</v>
      </c>
      <c r="AD11722">
        <v>0</v>
      </c>
      <c r="AE11722">
        <v>73.328431341503844</v>
      </c>
    </row>
    <row r="11723" spans="1:31" x14ac:dyDescent="0.3">
      <c r="A11723">
        <v>2709222</v>
      </c>
      <c r="B11723">
        <v>1</v>
      </c>
      <c r="C11723" t="s">
        <v>80</v>
      </c>
      <c r="D11723" t="s">
        <v>84</v>
      </c>
      <c r="E11723" t="s">
        <v>145</v>
      </c>
      <c r="F11723" t="s">
        <v>31533</v>
      </c>
      <c r="G11723" t="s">
        <v>230</v>
      </c>
      <c r="H11723" t="s">
        <v>135</v>
      </c>
      <c r="I11723" t="s">
        <v>136</v>
      </c>
      <c r="J11723" t="s">
        <v>137</v>
      </c>
      <c r="K11723" t="s">
        <v>138</v>
      </c>
      <c r="L11723" t="s">
        <v>31534</v>
      </c>
      <c r="M11723" t="s">
        <v>31535</v>
      </c>
      <c r="N11723">
        <v>3.1408333329999998</v>
      </c>
      <c r="O11723">
        <v>0</v>
      </c>
      <c r="P11723">
        <v>2</v>
      </c>
      <c r="Q11723">
        <v>0</v>
      </c>
      <c r="R11723">
        <v>0</v>
      </c>
      <c r="S11723">
        <v>0</v>
      </c>
      <c r="T11723">
        <v>0</v>
      </c>
      <c r="U11723">
        <v>0</v>
      </c>
      <c r="V11723">
        <v>0</v>
      </c>
      <c r="W11723">
        <v>0</v>
      </c>
      <c r="X11723">
        <v>0.47550814169971339</v>
      </c>
      <c r="Y11723">
        <v>0</v>
      </c>
      <c r="Z11723">
        <v>0</v>
      </c>
      <c r="AA11723">
        <v>0</v>
      </c>
      <c r="AB11723">
        <v>0</v>
      </c>
      <c r="AC11723">
        <v>0</v>
      </c>
      <c r="AD11723">
        <v>0</v>
      </c>
      <c r="AE11723">
        <v>0.47550814169971339</v>
      </c>
    </row>
    <row r="11724" spans="1:31" x14ac:dyDescent="0.3">
      <c r="A11724">
        <v>2709812</v>
      </c>
      <c r="B11724">
        <v>1</v>
      </c>
      <c r="C11724" t="s">
        <v>80</v>
      </c>
      <c r="D11724" t="s">
        <v>97</v>
      </c>
      <c r="E11724" t="s">
        <v>145</v>
      </c>
      <c r="F11724" t="s">
        <v>31536</v>
      </c>
      <c r="G11724" t="s">
        <v>230</v>
      </c>
      <c r="H11724" t="s">
        <v>135</v>
      </c>
      <c r="I11724" t="s">
        <v>136</v>
      </c>
      <c r="J11724" t="s">
        <v>137</v>
      </c>
      <c r="K11724" t="s">
        <v>138</v>
      </c>
      <c r="L11724" t="s">
        <v>31537</v>
      </c>
      <c r="M11724" t="s">
        <v>31538</v>
      </c>
      <c r="N11724">
        <v>0.96416666600000001</v>
      </c>
      <c r="O11724">
        <v>0</v>
      </c>
      <c r="P11724">
        <v>1</v>
      </c>
      <c r="Q11724">
        <v>0</v>
      </c>
      <c r="R11724">
        <v>0</v>
      </c>
      <c r="S11724">
        <v>0</v>
      </c>
      <c r="T11724">
        <v>0</v>
      </c>
      <c r="U11724">
        <v>0</v>
      </c>
      <c r="V11724">
        <v>0</v>
      </c>
      <c r="W11724">
        <v>0</v>
      </c>
      <c r="X11724">
        <v>0.22725185876737497</v>
      </c>
      <c r="Y11724">
        <v>0</v>
      </c>
      <c r="Z11724">
        <v>0</v>
      </c>
      <c r="AA11724">
        <v>0</v>
      </c>
      <c r="AB11724">
        <v>0</v>
      </c>
      <c r="AC11724">
        <v>0</v>
      </c>
      <c r="AD11724">
        <v>0</v>
      </c>
      <c r="AE11724">
        <v>0.22725185876737497</v>
      </c>
    </row>
    <row r="11725" spans="1:31" x14ac:dyDescent="0.3">
      <c r="A11725">
        <v>2709663</v>
      </c>
      <c r="B11725">
        <v>1</v>
      </c>
      <c r="C11725" t="s">
        <v>80</v>
      </c>
      <c r="D11725" t="s">
        <v>105</v>
      </c>
      <c r="E11725" t="s">
        <v>156</v>
      </c>
      <c r="F11725" t="s">
        <v>31539</v>
      </c>
      <c r="G11725" t="s">
        <v>185</v>
      </c>
      <c r="H11725" t="s">
        <v>153</v>
      </c>
      <c r="I11725" t="s">
        <v>136</v>
      </c>
      <c r="J11725" t="s">
        <v>137</v>
      </c>
      <c r="K11725" t="s">
        <v>138</v>
      </c>
      <c r="L11725" t="s">
        <v>31540</v>
      </c>
      <c r="M11725" t="s">
        <v>31541</v>
      </c>
      <c r="N11725">
        <v>8.7602777770000007</v>
      </c>
      <c r="O11725">
        <v>0</v>
      </c>
      <c r="P11725">
        <v>0</v>
      </c>
      <c r="Q11725">
        <v>0</v>
      </c>
      <c r="R11725">
        <v>0</v>
      </c>
      <c r="S11725">
        <v>5</v>
      </c>
      <c r="T11725">
        <v>0</v>
      </c>
      <c r="U11725">
        <v>0</v>
      </c>
      <c r="V11725">
        <v>0</v>
      </c>
      <c r="W11725">
        <v>0</v>
      </c>
      <c r="X11725">
        <v>0</v>
      </c>
      <c r="Y11725">
        <v>0</v>
      </c>
      <c r="Z11725">
        <v>0</v>
      </c>
      <c r="AA11725">
        <v>231.59892499865029</v>
      </c>
      <c r="AB11725">
        <v>0</v>
      </c>
      <c r="AC11725">
        <v>0</v>
      </c>
      <c r="AD11725">
        <v>0</v>
      </c>
      <c r="AE11725">
        <v>231.59892499865029</v>
      </c>
    </row>
    <row r="11726" spans="1:31" x14ac:dyDescent="0.3">
      <c r="A11726">
        <v>2710143</v>
      </c>
      <c r="B11726">
        <v>2</v>
      </c>
      <c r="C11726" t="s">
        <v>80</v>
      </c>
      <c r="D11726" t="s">
        <v>100</v>
      </c>
      <c r="E11726" t="s">
        <v>150</v>
      </c>
      <c r="F11726" t="s">
        <v>25514</v>
      </c>
      <c r="G11726" t="s">
        <v>185</v>
      </c>
      <c r="H11726" t="s">
        <v>153</v>
      </c>
      <c r="I11726" t="s">
        <v>136</v>
      </c>
      <c r="J11726" t="s">
        <v>137</v>
      </c>
      <c r="K11726" t="s">
        <v>138</v>
      </c>
      <c r="L11726" t="s">
        <v>31542</v>
      </c>
      <c r="M11726" t="s">
        <v>31543</v>
      </c>
      <c r="N11726">
        <v>0.52638888800000005</v>
      </c>
      <c r="O11726">
        <v>0</v>
      </c>
      <c r="P11726">
        <v>433</v>
      </c>
      <c r="Q11726">
        <v>3</v>
      </c>
      <c r="R11726">
        <v>44</v>
      </c>
      <c r="S11726">
        <v>8</v>
      </c>
      <c r="T11726">
        <v>34</v>
      </c>
      <c r="U11726">
        <v>1</v>
      </c>
      <c r="V11726">
        <v>0</v>
      </c>
      <c r="W11726">
        <v>0</v>
      </c>
      <c r="X11726">
        <v>75.632908420850981</v>
      </c>
      <c r="Y11726">
        <v>3.3208790036194666</v>
      </c>
      <c r="Z11726">
        <v>8.0903545113260034</v>
      </c>
      <c r="AA11726">
        <v>36.977678393792445</v>
      </c>
      <c r="AB11726">
        <v>14.86057368072427</v>
      </c>
      <c r="AC11726">
        <v>55.222205599871998</v>
      </c>
      <c r="AD11726">
        <v>0</v>
      </c>
      <c r="AE11726">
        <v>194.10459961018518</v>
      </c>
    </row>
    <row r="11727" spans="1:31" x14ac:dyDescent="0.3">
      <c r="A11727">
        <v>2709878</v>
      </c>
      <c r="B11727">
        <v>1</v>
      </c>
      <c r="C11727" t="s">
        <v>80</v>
      </c>
      <c r="D11727" t="s">
        <v>110</v>
      </c>
      <c r="E11727" t="s">
        <v>145</v>
      </c>
      <c r="F11727" t="s">
        <v>31544</v>
      </c>
      <c r="G11727" t="s">
        <v>181</v>
      </c>
      <c r="H11727" t="s">
        <v>135</v>
      </c>
      <c r="I11727" t="s">
        <v>136</v>
      </c>
      <c r="J11727" t="s">
        <v>137</v>
      </c>
      <c r="K11727" t="s">
        <v>138</v>
      </c>
      <c r="L11727" t="s">
        <v>31545</v>
      </c>
      <c r="M11727" t="s">
        <v>31546</v>
      </c>
      <c r="N11727">
        <v>3.3486111109999999</v>
      </c>
      <c r="O11727">
        <v>0</v>
      </c>
      <c r="P11727">
        <v>5</v>
      </c>
      <c r="Q11727">
        <v>0</v>
      </c>
      <c r="R11727">
        <v>0</v>
      </c>
      <c r="S11727">
        <v>0</v>
      </c>
      <c r="T11727">
        <v>0</v>
      </c>
      <c r="U11727">
        <v>0</v>
      </c>
      <c r="V11727">
        <v>0</v>
      </c>
      <c r="W11727">
        <v>0</v>
      </c>
      <c r="X11727">
        <v>2.6104029406670803</v>
      </c>
      <c r="Y11727">
        <v>0</v>
      </c>
      <c r="Z11727">
        <v>0</v>
      </c>
      <c r="AA11727">
        <v>0</v>
      </c>
      <c r="AB11727">
        <v>0</v>
      </c>
      <c r="AC11727">
        <v>0</v>
      </c>
      <c r="AD11727">
        <v>0</v>
      </c>
      <c r="AE11727">
        <v>2.6104029406670803</v>
      </c>
    </row>
    <row r="11728" spans="1:31" x14ac:dyDescent="0.3">
      <c r="A11728">
        <v>2710542</v>
      </c>
      <c r="B11728">
        <v>1</v>
      </c>
      <c r="C11728" t="s">
        <v>80</v>
      </c>
      <c r="D11728" t="s">
        <v>94</v>
      </c>
      <c r="E11728" t="s">
        <v>161</v>
      </c>
      <c r="F11728" t="s">
        <v>31547</v>
      </c>
      <c r="G11728" t="s">
        <v>163</v>
      </c>
      <c r="H11728" t="s">
        <v>135</v>
      </c>
      <c r="I11728" t="s">
        <v>136</v>
      </c>
      <c r="J11728" t="s">
        <v>137</v>
      </c>
      <c r="K11728" t="s">
        <v>138</v>
      </c>
      <c r="L11728" t="s">
        <v>31548</v>
      </c>
      <c r="M11728" t="s">
        <v>31549</v>
      </c>
      <c r="N11728">
        <v>4.1236111109999998</v>
      </c>
      <c r="O11728">
        <v>0</v>
      </c>
      <c r="P11728">
        <v>20</v>
      </c>
      <c r="Q11728">
        <v>0</v>
      </c>
      <c r="R11728">
        <v>0</v>
      </c>
      <c r="S11728">
        <v>0</v>
      </c>
      <c r="T11728">
        <v>3</v>
      </c>
      <c r="U11728">
        <v>0</v>
      </c>
      <c r="V11728">
        <v>0</v>
      </c>
      <c r="W11728">
        <v>0</v>
      </c>
      <c r="X11728">
        <v>11.680928889311589</v>
      </c>
      <c r="Y11728">
        <v>0</v>
      </c>
      <c r="Z11728">
        <v>0</v>
      </c>
      <c r="AA11728">
        <v>0</v>
      </c>
      <c r="AB11728">
        <v>13.912972493465176</v>
      </c>
      <c r="AC11728">
        <v>0</v>
      </c>
      <c r="AD11728">
        <v>0</v>
      </c>
      <c r="AE11728">
        <v>25.593901382776764</v>
      </c>
    </row>
    <row r="11729" spans="1:31" x14ac:dyDescent="0.3">
      <c r="A11729">
        <v>2710565</v>
      </c>
      <c r="B11729">
        <v>1</v>
      </c>
      <c r="C11729" t="s">
        <v>81</v>
      </c>
      <c r="D11729" t="s">
        <v>116</v>
      </c>
      <c r="E11729" t="s">
        <v>132</v>
      </c>
      <c r="F11729" t="s">
        <v>31550</v>
      </c>
      <c r="G11729" t="s">
        <v>409</v>
      </c>
      <c r="H11729" t="s">
        <v>135</v>
      </c>
      <c r="I11729" t="s">
        <v>136</v>
      </c>
      <c r="J11729" t="s">
        <v>137</v>
      </c>
      <c r="K11729" t="s">
        <v>138</v>
      </c>
      <c r="L11729" t="s">
        <v>31551</v>
      </c>
      <c r="M11729" t="s">
        <v>31552</v>
      </c>
      <c r="N11729">
        <v>2.7383333329999999</v>
      </c>
      <c r="O11729">
        <v>0</v>
      </c>
      <c r="P11729">
        <v>40</v>
      </c>
      <c r="Q11729">
        <v>0</v>
      </c>
      <c r="R11729">
        <v>25</v>
      </c>
      <c r="S11729">
        <v>0</v>
      </c>
      <c r="T11729">
        <v>1</v>
      </c>
      <c r="U11729">
        <v>0</v>
      </c>
      <c r="V11729">
        <v>0</v>
      </c>
      <c r="W11729">
        <v>0</v>
      </c>
      <c r="X11729">
        <v>8.4238680632609721</v>
      </c>
      <c r="Y11729">
        <v>0</v>
      </c>
      <c r="Z11729">
        <v>11.357635114383616</v>
      </c>
      <c r="AA11729">
        <v>0</v>
      </c>
      <c r="AB11729">
        <v>1.23088130357764</v>
      </c>
      <c r="AC11729">
        <v>0</v>
      </c>
      <c r="AD11729">
        <v>0</v>
      </c>
      <c r="AE11729">
        <v>21.012384481222227</v>
      </c>
    </row>
    <row r="11730" spans="1:31" x14ac:dyDescent="0.3">
      <c r="A11730">
        <v>2710187</v>
      </c>
      <c r="B11730">
        <v>1</v>
      </c>
      <c r="C11730" t="s">
        <v>80</v>
      </c>
      <c r="D11730" t="s">
        <v>83</v>
      </c>
      <c r="E11730" t="s">
        <v>200</v>
      </c>
      <c r="F11730" t="s">
        <v>30778</v>
      </c>
      <c r="G11730" t="s">
        <v>163</v>
      </c>
      <c r="H11730" t="s">
        <v>135</v>
      </c>
      <c r="I11730" t="s">
        <v>136</v>
      </c>
      <c r="J11730" t="s">
        <v>137</v>
      </c>
      <c r="K11730" t="s">
        <v>138</v>
      </c>
      <c r="L11730" t="s">
        <v>31553</v>
      </c>
      <c r="M11730" t="s">
        <v>31554</v>
      </c>
      <c r="N11730">
        <v>0.94055555499999999</v>
      </c>
      <c r="O11730">
        <v>0</v>
      </c>
      <c r="P11730">
        <v>38</v>
      </c>
      <c r="Q11730">
        <v>0</v>
      </c>
      <c r="R11730">
        <v>0</v>
      </c>
      <c r="S11730">
        <v>0</v>
      </c>
      <c r="T11730">
        <v>13</v>
      </c>
      <c r="U11730">
        <v>0</v>
      </c>
      <c r="V11730">
        <v>0</v>
      </c>
      <c r="W11730">
        <v>0</v>
      </c>
      <c r="X11730">
        <v>8.007380051444807</v>
      </c>
      <c r="Y11730">
        <v>0</v>
      </c>
      <c r="Z11730">
        <v>0</v>
      </c>
      <c r="AA11730">
        <v>0</v>
      </c>
      <c r="AB11730">
        <v>19.31576017358277</v>
      </c>
      <c r="AC11730">
        <v>0</v>
      </c>
      <c r="AD11730">
        <v>0</v>
      </c>
      <c r="AE11730">
        <v>27.323140225027579</v>
      </c>
    </row>
    <row r="11731" spans="1:31" x14ac:dyDescent="0.3">
      <c r="A11731">
        <v>2710024</v>
      </c>
      <c r="B11731">
        <v>1</v>
      </c>
      <c r="C11731" t="s">
        <v>80</v>
      </c>
      <c r="D11731" t="s">
        <v>104</v>
      </c>
      <c r="E11731" t="s">
        <v>156</v>
      </c>
      <c r="F11731" t="s">
        <v>31555</v>
      </c>
      <c r="G11731" t="s">
        <v>263</v>
      </c>
      <c r="H11731" t="s">
        <v>153</v>
      </c>
      <c r="I11731" t="s">
        <v>136</v>
      </c>
      <c r="J11731" t="s">
        <v>137</v>
      </c>
      <c r="K11731" t="s">
        <v>138</v>
      </c>
      <c r="L11731" t="s">
        <v>31556</v>
      </c>
      <c r="M11731" t="s">
        <v>31557</v>
      </c>
      <c r="N11731">
        <v>5.511666666</v>
      </c>
      <c r="O11731">
        <v>0</v>
      </c>
      <c r="P11731">
        <v>515</v>
      </c>
      <c r="Q11731">
        <v>0</v>
      </c>
      <c r="R11731">
        <v>1</v>
      </c>
      <c r="S11731">
        <v>0</v>
      </c>
      <c r="T11731">
        <v>34</v>
      </c>
      <c r="U11731">
        <v>0</v>
      </c>
      <c r="V11731">
        <v>0</v>
      </c>
      <c r="W11731">
        <v>0</v>
      </c>
      <c r="X11731">
        <v>535.74556979502188</v>
      </c>
      <c r="Y11731">
        <v>0</v>
      </c>
      <c r="Z11731">
        <v>0</v>
      </c>
      <c r="AA11731">
        <v>0</v>
      </c>
      <c r="AB11731">
        <v>226.50753911654004</v>
      </c>
      <c r="AC11731">
        <v>0</v>
      </c>
      <c r="AD11731">
        <v>0</v>
      </c>
      <c r="AE11731">
        <v>762.25310891156187</v>
      </c>
    </row>
    <row r="11732" spans="1:31" x14ac:dyDescent="0.3">
      <c r="A11732">
        <v>2710465</v>
      </c>
      <c r="B11732">
        <v>1</v>
      </c>
      <c r="C11732" t="s">
        <v>81</v>
      </c>
      <c r="D11732" t="s">
        <v>112</v>
      </c>
      <c r="E11732" t="s">
        <v>161</v>
      </c>
      <c r="F11732" t="s">
        <v>31558</v>
      </c>
      <c r="G11732" t="s">
        <v>409</v>
      </c>
      <c r="H11732" t="s">
        <v>135</v>
      </c>
      <c r="I11732" t="s">
        <v>136</v>
      </c>
      <c r="J11732" t="s">
        <v>137</v>
      </c>
      <c r="K11732" t="s">
        <v>138</v>
      </c>
      <c r="L11732" t="s">
        <v>31559</v>
      </c>
      <c r="M11732" t="s">
        <v>31560</v>
      </c>
      <c r="N11732">
        <v>1.699166666</v>
      </c>
      <c r="O11732">
        <v>0</v>
      </c>
      <c r="P11732">
        <v>103</v>
      </c>
      <c r="Q11732">
        <v>0</v>
      </c>
      <c r="R11732">
        <v>12</v>
      </c>
      <c r="S11732">
        <v>0</v>
      </c>
      <c r="T11732">
        <v>5</v>
      </c>
      <c r="U11732">
        <v>0</v>
      </c>
      <c r="V11732">
        <v>0</v>
      </c>
      <c r="W11732">
        <v>0</v>
      </c>
      <c r="X11732">
        <v>35.486968998160116</v>
      </c>
      <c r="Y11732">
        <v>0</v>
      </c>
      <c r="Z11732">
        <v>0.20440157326391253</v>
      </c>
      <c r="AA11732">
        <v>0</v>
      </c>
      <c r="AB11732">
        <v>4.416763321010392</v>
      </c>
      <c r="AC11732">
        <v>0</v>
      </c>
      <c r="AD11732">
        <v>0</v>
      </c>
      <c r="AE11732">
        <v>40.108133892434424</v>
      </c>
    </row>
    <row r="11733" spans="1:31" x14ac:dyDescent="0.3">
      <c r="A11733">
        <v>2710419</v>
      </c>
      <c r="B11733">
        <v>1</v>
      </c>
      <c r="C11733" t="s">
        <v>80</v>
      </c>
      <c r="D11733" t="s">
        <v>82</v>
      </c>
      <c r="E11733" t="s">
        <v>145</v>
      </c>
      <c r="F11733" t="s">
        <v>31561</v>
      </c>
      <c r="G11733" t="s">
        <v>147</v>
      </c>
      <c r="H11733" t="s">
        <v>135</v>
      </c>
      <c r="I11733" t="s">
        <v>136</v>
      </c>
      <c r="J11733" t="s">
        <v>137</v>
      </c>
      <c r="K11733" t="s">
        <v>138</v>
      </c>
      <c r="L11733" t="s">
        <v>31562</v>
      </c>
      <c r="M11733" t="s">
        <v>31563</v>
      </c>
      <c r="N11733">
        <v>2.6405555550000002</v>
      </c>
      <c r="O11733">
        <v>0</v>
      </c>
      <c r="P11733">
        <v>11</v>
      </c>
      <c r="Q11733">
        <v>0</v>
      </c>
      <c r="R11733">
        <v>0</v>
      </c>
      <c r="S11733">
        <v>0</v>
      </c>
      <c r="T11733">
        <v>0</v>
      </c>
      <c r="U11733">
        <v>0</v>
      </c>
      <c r="V11733">
        <v>0</v>
      </c>
      <c r="W11733">
        <v>0</v>
      </c>
      <c r="X11733">
        <v>5.5220542496690666</v>
      </c>
      <c r="Y11733">
        <v>0</v>
      </c>
      <c r="Z11733">
        <v>0</v>
      </c>
      <c r="AA11733">
        <v>0</v>
      </c>
      <c r="AB11733">
        <v>0</v>
      </c>
      <c r="AC11733">
        <v>0</v>
      </c>
      <c r="AD11733">
        <v>0</v>
      </c>
      <c r="AE11733">
        <v>5.5220542496690666</v>
      </c>
    </row>
    <row r="11734" spans="1:31" x14ac:dyDescent="0.3">
      <c r="A11734">
        <v>2710087</v>
      </c>
      <c r="B11734">
        <v>1</v>
      </c>
      <c r="C11734" t="s">
        <v>80</v>
      </c>
      <c r="D11734" t="s">
        <v>96</v>
      </c>
      <c r="E11734" t="s">
        <v>145</v>
      </c>
      <c r="F11734" t="s">
        <v>26420</v>
      </c>
      <c r="G11734" t="s">
        <v>181</v>
      </c>
      <c r="H11734" t="s">
        <v>135</v>
      </c>
      <c r="I11734" t="s">
        <v>136</v>
      </c>
      <c r="J11734" t="s">
        <v>137</v>
      </c>
      <c r="K11734" t="s">
        <v>138</v>
      </c>
      <c r="L11734" t="s">
        <v>31564</v>
      </c>
      <c r="M11734" t="s">
        <v>31565</v>
      </c>
      <c r="N11734">
        <v>3.3061111109999999</v>
      </c>
      <c r="O11734">
        <v>0</v>
      </c>
      <c r="P11734">
        <v>1</v>
      </c>
      <c r="Q11734">
        <v>0</v>
      </c>
      <c r="R11734">
        <v>0</v>
      </c>
      <c r="S11734">
        <v>0</v>
      </c>
      <c r="T11734">
        <v>0</v>
      </c>
      <c r="U11734">
        <v>0</v>
      </c>
      <c r="V11734">
        <v>0</v>
      </c>
      <c r="W11734">
        <v>0</v>
      </c>
      <c r="X11734">
        <v>0.50005114128906669</v>
      </c>
      <c r="Y11734">
        <v>0</v>
      </c>
      <c r="Z11734">
        <v>0</v>
      </c>
      <c r="AA11734">
        <v>0</v>
      </c>
      <c r="AB11734">
        <v>0</v>
      </c>
      <c r="AC11734">
        <v>0</v>
      </c>
      <c r="AD11734">
        <v>0</v>
      </c>
      <c r="AE11734">
        <v>0.50005114128906669</v>
      </c>
    </row>
    <row r="11735" spans="1:31" x14ac:dyDescent="0.3">
      <c r="A11735">
        <v>2710273</v>
      </c>
      <c r="B11735">
        <v>1</v>
      </c>
      <c r="C11735" t="s">
        <v>80</v>
      </c>
      <c r="D11735" t="s">
        <v>100</v>
      </c>
      <c r="E11735" t="s">
        <v>156</v>
      </c>
      <c r="F11735" t="s">
        <v>31566</v>
      </c>
      <c r="G11735" t="s">
        <v>185</v>
      </c>
      <c r="H11735" t="s">
        <v>153</v>
      </c>
      <c r="I11735" t="s">
        <v>136</v>
      </c>
      <c r="J11735" t="s">
        <v>137</v>
      </c>
      <c r="K11735" t="s">
        <v>138</v>
      </c>
      <c r="L11735" t="s">
        <v>31567</v>
      </c>
      <c r="M11735" t="s">
        <v>31568</v>
      </c>
      <c r="N11735">
        <v>4.1672222220000004</v>
      </c>
      <c r="O11735">
        <v>0</v>
      </c>
      <c r="P11735">
        <v>23</v>
      </c>
      <c r="Q11735">
        <v>7</v>
      </c>
      <c r="R11735">
        <v>24</v>
      </c>
      <c r="S11735">
        <v>1</v>
      </c>
      <c r="T11735">
        <v>15</v>
      </c>
      <c r="U11735">
        <v>0</v>
      </c>
      <c r="V11735">
        <v>0</v>
      </c>
      <c r="W11735">
        <v>0</v>
      </c>
      <c r="X11735">
        <v>25.016245167155933</v>
      </c>
      <c r="Y11735">
        <v>35.233494164377802</v>
      </c>
      <c r="Z11735">
        <v>39.469141781965845</v>
      </c>
      <c r="AA11735">
        <v>6.2440115694811302</v>
      </c>
      <c r="AB11735">
        <v>28.449523351765688</v>
      </c>
      <c r="AC11735">
        <v>0</v>
      </c>
      <c r="AD11735">
        <v>0</v>
      </c>
      <c r="AE11735">
        <v>134.4124160347464</v>
      </c>
    </row>
    <row r="11736" spans="1:31" x14ac:dyDescent="0.3">
      <c r="A11736">
        <v>2710628</v>
      </c>
      <c r="B11736">
        <v>1</v>
      </c>
      <c r="C11736" t="s">
        <v>80</v>
      </c>
      <c r="D11736" t="s">
        <v>100</v>
      </c>
      <c r="E11736" t="s">
        <v>150</v>
      </c>
      <c r="F11736" t="s">
        <v>20565</v>
      </c>
      <c r="G11736" t="s">
        <v>170</v>
      </c>
      <c r="H11736" t="s">
        <v>153</v>
      </c>
      <c r="I11736" t="s">
        <v>136</v>
      </c>
      <c r="J11736" t="s">
        <v>137</v>
      </c>
      <c r="K11736" t="s">
        <v>138</v>
      </c>
      <c r="L11736" t="s">
        <v>31569</v>
      </c>
      <c r="M11736" t="s">
        <v>31570</v>
      </c>
      <c r="N11736">
        <v>0.85277777700000001</v>
      </c>
      <c r="O11736">
        <v>0</v>
      </c>
      <c r="P11736">
        <v>387</v>
      </c>
      <c r="Q11736">
        <v>3</v>
      </c>
      <c r="R11736">
        <v>37</v>
      </c>
      <c r="S11736">
        <v>8</v>
      </c>
      <c r="T11736">
        <v>33</v>
      </c>
      <c r="U11736">
        <v>1</v>
      </c>
      <c r="V11736">
        <v>0</v>
      </c>
      <c r="W11736">
        <v>0</v>
      </c>
      <c r="X11736">
        <v>98.432418138173446</v>
      </c>
      <c r="Y11736">
        <v>4.5301123343083756</v>
      </c>
      <c r="Z11736">
        <v>9.0711932863454354</v>
      </c>
      <c r="AA11736">
        <v>44.60260039555817</v>
      </c>
      <c r="AB11736">
        <v>14.369396762609124</v>
      </c>
      <c r="AC11736">
        <v>40.170495640483239</v>
      </c>
      <c r="AD11736">
        <v>0</v>
      </c>
      <c r="AE11736">
        <v>211.17621655747777</v>
      </c>
    </row>
    <row r="11737" spans="1:31" x14ac:dyDescent="0.3">
      <c r="A11737">
        <v>2710379</v>
      </c>
      <c r="B11737">
        <v>1</v>
      </c>
      <c r="C11737" t="s">
        <v>81</v>
      </c>
      <c r="D11737" t="s">
        <v>127</v>
      </c>
      <c r="E11737" t="s">
        <v>145</v>
      </c>
      <c r="F11737" t="s">
        <v>31571</v>
      </c>
      <c r="G11737" t="s">
        <v>181</v>
      </c>
      <c r="H11737" t="s">
        <v>135</v>
      </c>
      <c r="I11737" t="s">
        <v>136</v>
      </c>
      <c r="J11737" t="s">
        <v>137</v>
      </c>
      <c r="K11737" t="s">
        <v>138</v>
      </c>
      <c r="L11737" t="s">
        <v>31572</v>
      </c>
      <c r="M11737" t="s">
        <v>31573</v>
      </c>
      <c r="N11737">
        <v>3.9569444439999999</v>
      </c>
      <c r="O11737">
        <v>0</v>
      </c>
      <c r="P11737">
        <v>8</v>
      </c>
      <c r="Q11737">
        <v>0</v>
      </c>
      <c r="R11737">
        <v>0</v>
      </c>
      <c r="S11737">
        <v>0</v>
      </c>
      <c r="T11737">
        <v>0</v>
      </c>
      <c r="U11737">
        <v>0</v>
      </c>
      <c r="V11737">
        <v>0</v>
      </c>
      <c r="W11737">
        <v>0</v>
      </c>
      <c r="X11737">
        <v>6.1939919578240978</v>
      </c>
      <c r="Y11737">
        <v>0</v>
      </c>
      <c r="Z11737">
        <v>0</v>
      </c>
      <c r="AA11737">
        <v>0</v>
      </c>
      <c r="AB11737">
        <v>0</v>
      </c>
      <c r="AC11737">
        <v>0</v>
      </c>
      <c r="AD11737">
        <v>0</v>
      </c>
      <c r="AE11737">
        <v>6.1939919578240978</v>
      </c>
    </row>
    <row r="11738" spans="1:31" x14ac:dyDescent="0.3">
      <c r="A11738">
        <v>2710479</v>
      </c>
      <c r="B11738">
        <v>1</v>
      </c>
      <c r="C11738" t="s">
        <v>80</v>
      </c>
      <c r="D11738" t="s">
        <v>103</v>
      </c>
      <c r="E11738" t="s">
        <v>145</v>
      </c>
      <c r="F11738" t="s">
        <v>31574</v>
      </c>
      <c r="G11738" t="s">
        <v>181</v>
      </c>
      <c r="H11738" t="s">
        <v>135</v>
      </c>
      <c r="I11738" t="s">
        <v>136</v>
      </c>
      <c r="J11738" t="s">
        <v>137</v>
      </c>
      <c r="K11738" t="s">
        <v>138</v>
      </c>
      <c r="L11738" t="s">
        <v>31575</v>
      </c>
      <c r="M11738" t="s">
        <v>31576</v>
      </c>
      <c r="N11738">
        <v>3.7041666659999999</v>
      </c>
      <c r="O11738">
        <v>0</v>
      </c>
      <c r="P11738">
        <v>2</v>
      </c>
      <c r="Q11738">
        <v>0</v>
      </c>
      <c r="R11738">
        <v>0</v>
      </c>
      <c r="S11738">
        <v>0</v>
      </c>
      <c r="T11738">
        <v>0</v>
      </c>
      <c r="U11738">
        <v>0</v>
      </c>
      <c r="V11738">
        <v>0</v>
      </c>
      <c r="W11738">
        <v>0</v>
      </c>
      <c r="X11738">
        <v>2.1113775760437377</v>
      </c>
      <c r="Y11738">
        <v>0</v>
      </c>
      <c r="Z11738">
        <v>0</v>
      </c>
      <c r="AA11738">
        <v>0</v>
      </c>
      <c r="AB11738">
        <v>0</v>
      </c>
      <c r="AC11738">
        <v>0</v>
      </c>
      <c r="AD11738">
        <v>0</v>
      </c>
      <c r="AE11738">
        <v>2.1113775760437377</v>
      </c>
    </row>
    <row r="11739" spans="1:31" x14ac:dyDescent="0.3">
      <c r="A11739">
        <v>2710671</v>
      </c>
      <c r="B11739">
        <v>1</v>
      </c>
      <c r="C11739" t="s">
        <v>80</v>
      </c>
      <c r="D11739" t="s">
        <v>90</v>
      </c>
      <c r="E11739" t="s">
        <v>145</v>
      </c>
      <c r="F11739" t="s">
        <v>31577</v>
      </c>
      <c r="G11739" t="s">
        <v>230</v>
      </c>
      <c r="H11739" t="s">
        <v>135</v>
      </c>
      <c r="I11739" t="s">
        <v>136</v>
      </c>
      <c r="J11739" t="s">
        <v>137</v>
      </c>
      <c r="K11739" t="s">
        <v>138</v>
      </c>
      <c r="L11739" t="s">
        <v>31578</v>
      </c>
      <c r="M11739" t="s">
        <v>31579</v>
      </c>
      <c r="N11739">
        <v>1.159444444</v>
      </c>
      <c r="O11739">
        <v>0</v>
      </c>
      <c r="P11739">
        <v>4</v>
      </c>
      <c r="Q11739">
        <v>0</v>
      </c>
      <c r="R11739">
        <v>0</v>
      </c>
      <c r="S11739">
        <v>0</v>
      </c>
      <c r="T11739">
        <v>0</v>
      </c>
      <c r="U11739">
        <v>0</v>
      </c>
      <c r="V11739">
        <v>0</v>
      </c>
      <c r="W11739">
        <v>0</v>
      </c>
      <c r="X11739">
        <v>1.2698222635295278</v>
      </c>
      <c r="Y11739">
        <v>0</v>
      </c>
      <c r="Z11739">
        <v>0</v>
      </c>
      <c r="AA11739">
        <v>0</v>
      </c>
      <c r="AB11739">
        <v>0</v>
      </c>
      <c r="AC11739">
        <v>0</v>
      </c>
      <c r="AD11739">
        <v>0</v>
      </c>
      <c r="AE11739">
        <v>1.2698222635295278</v>
      </c>
    </row>
    <row r="11740" spans="1:31" x14ac:dyDescent="0.3">
      <c r="A11740">
        <v>2710525</v>
      </c>
      <c r="B11740">
        <v>1</v>
      </c>
      <c r="C11740" t="s">
        <v>80</v>
      </c>
      <c r="D11740" t="s">
        <v>102</v>
      </c>
      <c r="E11740" t="s">
        <v>132</v>
      </c>
      <c r="F11740" t="s">
        <v>31580</v>
      </c>
      <c r="G11740" t="s">
        <v>134</v>
      </c>
      <c r="H11740" t="s">
        <v>135</v>
      </c>
      <c r="I11740" t="s">
        <v>136</v>
      </c>
      <c r="J11740" t="s">
        <v>137</v>
      </c>
      <c r="K11740" t="s">
        <v>138</v>
      </c>
      <c r="L11740" t="s">
        <v>31581</v>
      </c>
      <c r="M11740" t="s">
        <v>31582</v>
      </c>
      <c r="N11740">
        <v>2.233333333</v>
      </c>
      <c r="O11740">
        <v>0</v>
      </c>
      <c r="P11740">
        <v>0</v>
      </c>
      <c r="Q11740">
        <v>0</v>
      </c>
      <c r="R11740">
        <v>14</v>
      </c>
      <c r="S11740">
        <v>0</v>
      </c>
      <c r="T11740">
        <v>0</v>
      </c>
      <c r="U11740">
        <v>0</v>
      </c>
      <c r="V11740">
        <v>0</v>
      </c>
      <c r="W11740">
        <v>0</v>
      </c>
      <c r="X11740">
        <v>0</v>
      </c>
      <c r="Y11740">
        <v>0</v>
      </c>
      <c r="Z11740">
        <v>8.3264504664000011E-3</v>
      </c>
      <c r="AA11740">
        <v>0</v>
      </c>
      <c r="AB11740">
        <v>0</v>
      </c>
      <c r="AC11740">
        <v>0</v>
      </c>
      <c r="AD11740">
        <v>0</v>
      </c>
      <c r="AE11740">
        <v>8.3264504664000011E-3</v>
      </c>
    </row>
    <row r="11741" spans="1:31" x14ac:dyDescent="0.3">
      <c r="A11741">
        <v>2709984</v>
      </c>
      <c r="B11741">
        <v>1</v>
      </c>
      <c r="C11741" t="s">
        <v>80</v>
      </c>
      <c r="D11741" t="s">
        <v>100</v>
      </c>
      <c r="E11741" t="s">
        <v>145</v>
      </c>
      <c r="F11741" t="s">
        <v>31583</v>
      </c>
      <c r="G11741" t="s">
        <v>230</v>
      </c>
      <c r="H11741" t="s">
        <v>135</v>
      </c>
      <c r="I11741" t="s">
        <v>136</v>
      </c>
      <c r="J11741" t="s">
        <v>137</v>
      </c>
      <c r="K11741" t="s">
        <v>138</v>
      </c>
      <c r="L11741" t="s">
        <v>31584</v>
      </c>
      <c r="M11741" t="s">
        <v>31585</v>
      </c>
      <c r="N11741">
        <v>2.7933333330000001</v>
      </c>
      <c r="O11741">
        <v>0</v>
      </c>
      <c r="P11741">
        <v>2</v>
      </c>
      <c r="Q11741">
        <v>0</v>
      </c>
      <c r="R11741">
        <v>0</v>
      </c>
      <c r="S11741">
        <v>0</v>
      </c>
      <c r="T11741">
        <v>0</v>
      </c>
      <c r="U11741">
        <v>0</v>
      </c>
      <c r="V11741">
        <v>0</v>
      </c>
      <c r="W11741">
        <v>0</v>
      </c>
      <c r="X11741">
        <v>0</v>
      </c>
      <c r="Y11741">
        <v>0</v>
      </c>
      <c r="Z11741">
        <v>0</v>
      </c>
      <c r="AA11741">
        <v>0</v>
      </c>
      <c r="AB11741">
        <v>0</v>
      </c>
      <c r="AC11741">
        <v>0</v>
      </c>
      <c r="AD11741">
        <v>0</v>
      </c>
      <c r="AE11741">
        <v>0</v>
      </c>
    </row>
    <row r="11742" spans="1:31" x14ac:dyDescent="0.3">
      <c r="A11742">
        <v>2709938</v>
      </c>
      <c r="B11742">
        <v>1</v>
      </c>
      <c r="C11742" t="s">
        <v>81</v>
      </c>
      <c r="D11742" t="s">
        <v>118</v>
      </c>
      <c r="E11742" t="s">
        <v>145</v>
      </c>
      <c r="F11742" t="s">
        <v>25530</v>
      </c>
      <c r="G11742" t="s">
        <v>147</v>
      </c>
      <c r="H11742" t="s">
        <v>135</v>
      </c>
      <c r="I11742" t="s">
        <v>136</v>
      </c>
      <c r="J11742" t="s">
        <v>137</v>
      </c>
      <c r="K11742" t="s">
        <v>138</v>
      </c>
      <c r="L11742" t="s">
        <v>31586</v>
      </c>
      <c r="M11742" t="s">
        <v>31587</v>
      </c>
      <c r="N11742">
        <v>0.90222222200000002</v>
      </c>
      <c r="O11742">
        <v>0</v>
      </c>
      <c r="P11742">
        <v>0</v>
      </c>
      <c r="Q11742">
        <v>0</v>
      </c>
      <c r="R11742">
        <v>0</v>
      </c>
      <c r="S11742">
        <v>0</v>
      </c>
      <c r="T11742">
        <v>0</v>
      </c>
      <c r="U11742">
        <v>0</v>
      </c>
      <c r="V11742">
        <v>1</v>
      </c>
      <c r="W11742">
        <v>0</v>
      </c>
      <c r="X11742">
        <v>0</v>
      </c>
      <c r="Y11742">
        <v>0</v>
      </c>
      <c r="Z11742">
        <v>0</v>
      </c>
      <c r="AA11742">
        <v>0</v>
      </c>
      <c r="AB11742">
        <v>0</v>
      </c>
      <c r="AC11742">
        <v>0</v>
      </c>
      <c r="AD11742">
        <v>26.7523274763297</v>
      </c>
      <c r="AE11742">
        <v>26.7523274763297</v>
      </c>
    </row>
    <row r="11743" spans="1:31" x14ac:dyDescent="0.3">
      <c r="A11743">
        <v>2710485</v>
      </c>
      <c r="B11743">
        <v>1</v>
      </c>
      <c r="C11743" t="s">
        <v>81</v>
      </c>
      <c r="D11743" t="s">
        <v>120</v>
      </c>
      <c r="E11743" t="s">
        <v>213</v>
      </c>
      <c r="F11743" t="s">
        <v>7023</v>
      </c>
      <c r="G11743" t="s">
        <v>152</v>
      </c>
      <c r="H11743" t="s">
        <v>153</v>
      </c>
      <c r="I11743" t="s">
        <v>136</v>
      </c>
      <c r="J11743" t="s">
        <v>137</v>
      </c>
      <c r="K11743" t="s">
        <v>138</v>
      </c>
      <c r="L11743" t="s">
        <v>31588</v>
      </c>
      <c r="M11743" t="s">
        <v>31589</v>
      </c>
      <c r="N11743">
        <v>0.55694444399999998</v>
      </c>
      <c r="O11743">
        <v>0</v>
      </c>
      <c r="P11743">
        <v>525</v>
      </c>
      <c r="Q11743">
        <v>32</v>
      </c>
      <c r="R11743">
        <v>54</v>
      </c>
      <c r="S11743">
        <v>4</v>
      </c>
      <c r="T11743">
        <v>34</v>
      </c>
      <c r="U11743">
        <v>0</v>
      </c>
      <c r="V11743">
        <v>1</v>
      </c>
      <c r="W11743">
        <v>0</v>
      </c>
      <c r="X11743">
        <v>77.134223674571857</v>
      </c>
      <c r="Y11743">
        <v>43.137501823596864</v>
      </c>
      <c r="Z11743">
        <v>8.7004702120471258</v>
      </c>
      <c r="AA11743">
        <v>8.7822377079244003</v>
      </c>
      <c r="AB11743">
        <v>10.626338921858874</v>
      </c>
      <c r="AC11743">
        <v>0</v>
      </c>
      <c r="AD11743">
        <v>9.6613017163348296</v>
      </c>
      <c r="AE11743">
        <v>158.04207405633395</v>
      </c>
    </row>
    <row r="11744" spans="1:31" x14ac:dyDescent="0.3">
      <c r="A11744">
        <v>2710548</v>
      </c>
      <c r="B11744">
        <v>1</v>
      </c>
      <c r="C11744" t="s">
        <v>80</v>
      </c>
      <c r="D11744" t="s">
        <v>94</v>
      </c>
      <c r="E11744" t="s">
        <v>132</v>
      </c>
      <c r="F11744" t="s">
        <v>31590</v>
      </c>
      <c r="G11744" t="s">
        <v>170</v>
      </c>
      <c r="H11744" t="s">
        <v>135</v>
      </c>
      <c r="I11744" t="s">
        <v>136</v>
      </c>
      <c r="J11744" t="s">
        <v>137</v>
      </c>
      <c r="K11744" t="s">
        <v>138</v>
      </c>
      <c r="L11744" t="s">
        <v>31591</v>
      </c>
      <c r="M11744" t="s">
        <v>31592</v>
      </c>
      <c r="N11744">
        <v>0.53833333299999997</v>
      </c>
      <c r="O11744">
        <v>0</v>
      </c>
      <c r="P11744">
        <v>0</v>
      </c>
      <c r="Q11744">
        <v>0</v>
      </c>
      <c r="R11744">
        <v>19</v>
      </c>
      <c r="S11744">
        <v>0</v>
      </c>
      <c r="T11744">
        <v>7</v>
      </c>
      <c r="U11744">
        <v>0</v>
      </c>
      <c r="V11744">
        <v>0</v>
      </c>
      <c r="W11744">
        <v>0</v>
      </c>
      <c r="X11744">
        <v>0</v>
      </c>
      <c r="Y11744">
        <v>0</v>
      </c>
      <c r="Z11744">
        <v>1.5032498038818751</v>
      </c>
      <c r="AA11744">
        <v>0</v>
      </c>
      <c r="AB11744">
        <v>0.30433964566345001</v>
      </c>
      <c r="AC11744">
        <v>0</v>
      </c>
      <c r="AD11744">
        <v>0</v>
      </c>
      <c r="AE11744">
        <v>1.8075894495453251</v>
      </c>
    </row>
    <row r="11745" spans="1:31" x14ac:dyDescent="0.3">
      <c r="A11745">
        <v>2710442</v>
      </c>
      <c r="B11745">
        <v>1</v>
      </c>
      <c r="C11745" t="s">
        <v>80</v>
      </c>
      <c r="D11745" t="s">
        <v>108</v>
      </c>
      <c r="E11745" t="s">
        <v>161</v>
      </c>
      <c r="F11745" t="s">
        <v>7369</v>
      </c>
      <c r="G11745" t="s">
        <v>1479</v>
      </c>
      <c r="H11745" t="s">
        <v>135</v>
      </c>
      <c r="I11745" t="s">
        <v>136</v>
      </c>
      <c r="J11745" t="s">
        <v>137</v>
      </c>
      <c r="K11745" t="s">
        <v>138</v>
      </c>
      <c r="L11745" t="s">
        <v>31593</v>
      </c>
      <c r="M11745" t="s">
        <v>31594</v>
      </c>
      <c r="N11745">
        <v>2.8377777769999999</v>
      </c>
      <c r="O11745">
        <v>0</v>
      </c>
      <c r="P11745">
        <v>8</v>
      </c>
      <c r="Q11745">
        <v>0</v>
      </c>
      <c r="R11745">
        <v>0</v>
      </c>
      <c r="S11745">
        <v>0</v>
      </c>
      <c r="T11745">
        <v>0</v>
      </c>
      <c r="U11745">
        <v>0</v>
      </c>
      <c r="V11745">
        <v>0</v>
      </c>
      <c r="W11745">
        <v>0</v>
      </c>
      <c r="X11745">
        <v>2.44755640120438</v>
      </c>
      <c r="Y11745">
        <v>0</v>
      </c>
      <c r="Z11745">
        <v>0</v>
      </c>
      <c r="AA11745">
        <v>0</v>
      </c>
      <c r="AB11745">
        <v>0</v>
      </c>
      <c r="AC11745">
        <v>0</v>
      </c>
      <c r="AD11745">
        <v>0</v>
      </c>
      <c r="AE11745">
        <v>2.44755640120438</v>
      </c>
    </row>
    <row r="11746" spans="1:31" x14ac:dyDescent="0.3">
      <c r="A11746">
        <v>2710064</v>
      </c>
      <c r="B11746">
        <v>1</v>
      </c>
      <c r="C11746" t="s">
        <v>80</v>
      </c>
      <c r="D11746" t="s">
        <v>94</v>
      </c>
      <c r="E11746" t="s">
        <v>145</v>
      </c>
      <c r="F11746" t="s">
        <v>31595</v>
      </c>
      <c r="G11746" t="s">
        <v>181</v>
      </c>
      <c r="H11746" t="s">
        <v>135</v>
      </c>
      <c r="I11746" t="s">
        <v>136</v>
      </c>
      <c r="J11746" t="s">
        <v>137</v>
      </c>
      <c r="K11746" t="s">
        <v>138</v>
      </c>
      <c r="L11746" t="s">
        <v>31596</v>
      </c>
      <c r="M11746" t="s">
        <v>31597</v>
      </c>
      <c r="N11746">
        <v>3.938055555</v>
      </c>
      <c r="O11746">
        <v>0</v>
      </c>
      <c r="P11746">
        <v>0</v>
      </c>
      <c r="Q11746">
        <v>0</v>
      </c>
      <c r="R11746">
        <v>0</v>
      </c>
      <c r="S11746">
        <v>0</v>
      </c>
      <c r="T11746">
        <v>2</v>
      </c>
      <c r="U11746">
        <v>0</v>
      </c>
      <c r="V11746">
        <v>0</v>
      </c>
      <c r="W11746">
        <v>0</v>
      </c>
      <c r="X11746">
        <v>0</v>
      </c>
      <c r="Y11746">
        <v>0</v>
      </c>
      <c r="Z11746">
        <v>0</v>
      </c>
      <c r="AA11746">
        <v>0</v>
      </c>
      <c r="AB11746">
        <v>0.70993508528378346</v>
      </c>
      <c r="AC11746">
        <v>0</v>
      </c>
      <c r="AD11746">
        <v>0</v>
      </c>
      <c r="AE11746">
        <v>0.70993508528378346</v>
      </c>
    </row>
    <row r="11747" spans="1:31" x14ac:dyDescent="0.3">
      <c r="A11747">
        <v>2709958</v>
      </c>
      <c r="B11747">
        <v>1</v>
      </c>
      <c r="C11747" t="s">
        <v>81</v>
      </c>
      <c r="D11747" t="s">
        <v>120</v>
      </c>
      <c r="E11747" t="s">
        <v>156</v>
      </c>
      <c r="F11747" t="s">
        <v>10394</v>
      </c>
      <c r="G11747" t="s">
        <v>152</v>
      </c>
      <c r="H11747" t="s">
        <v>153</v>
      </c>
      <c r="I11747" t="s">
        <v>490</v>
      </c>
      <c r="J11747" t="s">
        <v>137</v>
      </c>
      <c r="K11747" t="s">
        <v>138</v>
      </c>
      <c r="L11747" t="s">
        <v>31598</v>
      </c>
      <c r="M11747" t="s">
        <v>31599</v>
      </c>
      <c r="N11747">
        <v>2.7777769999999999E-3</v>
      </c>
      <c r="O11747">
        <v>6</v>
      </c>
      <c r="P11747">
        <v>784</v>
      </c>
      <c r="Q11747">
        <v>34</v>
      </c>
      <c r="R11747">
        <v>11</v>
      </c>
      <c r="S11747">
        <v>10</v>
      </c>
      <c r="T11747">
        <v>55</v>
      </c>
      <c r="U11747">
        <v>5</v>
      </c>
      <c r="V11747">
        <v>0</v>
      </c>
      <c r="W11747">
        <v>4.8313801648333342E-3</v>
      </c>
      <c r="X11747">
        <v>0.24554753558678882</v>
      </c>
      <c r="Y11747">
        <v>0.58854092550966686</v>
      </c>
      <c r="Z11747">
        <v>1.0039750212683335E-2</v>
      </c>
      <c r="AA11747">
        <v>4.3531341541100006E-2</v>
      </c>
      <c r="AB11747">
        <v>6.4144368239825014E-2</v>
      </c>
      <c r="AC11747">
        <v>2.0156241861820501</v>
      </c>
      <c r="AD11747">
        <v>0</v>
      </c>
      <c r="AE11747">
        <v>2.9722594874369475</v>
      </c>
    </row>
    <row r="11748" spans="1:31" x14ac:dyDescent="0.3">
      <c r="A11748">
        <v>2710007</v>
      </c>
      <c r="B11748">
        <v>1</v>
      </c>
      <c r="C11748" t="s">
        <v>80</v>
      </c>
      <c r="D11748" t="s">
        <v>91</v>
      </c>
      <c r="E11748" t="s">
        <v>213</v>
      </c>
      <c r="F11748" t="s">
        <v>31600</v>
      </c>
      <c r="G11748" t="s">
        <v>300</v>
      </c>
      <c r="H11748" t="s">
        <v>153</v>
      </c>
      <c r="I11748" t="s">
        <v>136</v>
      </c>
      <c r="J11748" t="s">
        <v>137</v>
      </c>
      <c r="K11748" t="s">
        <v>210</v>
      </c>
      <c r="L11748" t="s">
        <v>31601</v>
      </c>
      <c r="M11748" t="s">
        <v>31602</v>
      </c>
      <c r="N11748">
        <v>7.5733333329999999</v>
      </c>
      <c r="O11748">
        <v>3</v>
      </c>
      <c r="P11748">
        <v>0</v>
      </c>
      <c r="Q11748">
        <v>1</v>
      </c>
      <c r="R11748">
        <v>0</v>
      </c>
      <c r="S11748">
        <v>2</v>
      </c>
      <c r="T11748">
        <v>0</v>
      </c>
      <c r="U11748">
        <v>0</v>
      </c>
      <c r="V11748">
        <v>0</v>
      </c>
      <c r="W11748">
        <v>2.4458950471056</v>
      </c>
      <c r="X11748">
        <v>0</v>
      </c>
      <c r="Y11748">
        <v>17.433358033702049</v>
      </c>
      <c r="Z11748">
        <v>0</v>
      </c>
      <c r="AA11748">
        <v>11.714322201076321</v>
      </c>
      <c r="AB11748">
        <v>0</v>
      </c>
      <c r="AC11748">
        <v>0</v>
      </c>
      <c r="AD11748">
        <v>0</v>
      </c>
      <c r="AE11748">
        <v>31.593575281883972</v>
      </c>
    </row>
    <row r="11749" spans="1:31" x14ac:dyDescent="0.3">
      <c r="A11749">
        <v>2710256</v>
      </c>
      <c r="B11749">
        <v>1</v>
      </c>
      <c r="C11749" t="s">
        <v>80</v>
      </c>
      <c r="D11749" t="s">
        <v>97</v>
      </c>
      <c r="E11749" t="s">
        <v>145</v>
      </c>
      <c r="F11749" t="s">
        <v>31603</v>
      </c>
      <c r="G11749" t="s">
        <v>158</v>
      </c>
      <c r="H11749" t="s">
        <v>135</v>
      </c>
      <c r="I11749" t="s">
        <v>136</v>
      </c>
      <c r="J11749" t="s">
        <v>3</v>
      </c>
      <c r="K11749" t="s">
        <v>138</v>
      </c>
      <c r="L11749" t="s">
        <v>31604</v>
      </c>
      <c r="M11749" t="s">
        <v>31605</v>
      </c>
      <c r="N11749">
        <v>2.4241666660000001</v>
      </c>
      <c r="O11749">
        <v>0</v>
      </c>
      <c r="P11749">
        <v>3</v>
      </c>
      <c r="Q11749">
        <v>0</v>
      </c>
      <c r="R11749">
        <v>0</v>
      </c>
      <c r="S11749">
        <v>0</v>
      </c>
      <c r="T11749">
        <v>0</v>
      </c>
      <c r="U11749">
        <v>0</v>
      </c>
      <c r="V11749">
        <v>0</v>
      </c>
      <c r="W11749">
        <v>0</v>
      </c>
      <c r="X11749">
        <v>1.0467383527617851</v>
      </c>
      <c r="Y11749">
        <v>0</v>
      </c>
      <c r="Z11749">
        <v>0</v>
      </c>
      <c r="AA11749">
        <v>0</v>
      </c>
      <c r="AB11749">
        <v>0</v>
      </c>
      <c r="AC11749">
        <v>0</v>
      </c>
      <c r="AD11749">
        <v>0</v>
      </c>
      <c r="AE11749">
        <v>1.0467383527617851</v>
      </c>
    </row>
    <row r="11750" spans="1:31" x14ac:dyDescent="0.3">
      <c r="A11750">
        <v>2710107</v>
      </c>
      <c r="B11750">
        <v>1</v>
      </c>
      <c r="C11750" t="s">
        <v>81</v>
      </c>
      <c r="D11750" t="s">
        <v>128</v>
      </c>
      <c r="E11750" t="s">
        <v>161</v>
      </c>
      <c r="F11750" t="s">
        <v>31606</v>
      </c>
      <c r="G11750" t="s">
        <v>170</v>
      </c>
      <c r="H11750" t="s">
        <v>135</v>
      </c>
      <c r="I11750" t="s">
        <v>136</v>
      </c>
      <c r="J11750" t="s">
        <v>137</v>
      </c>
      <c r="K11750" t="s">
        <v>138</v>
      </c>
      <c r="L11750" t="s">
        <v>31607</v>
      </c>
      <c r="M11750" t="s">
        <v>31608</v>
      </c>
      <c r="N11750">
        <v>5.3650000000000002</v>
      </c>
      <c r="O11750">
        <v>0</v>
      </c>
      <c r="P11750">
        <v>196</v>
      </c>
      <c r="Q11750">
        <v>0</v>
      </c>
      <c r="R11750">
        <v>19</v>
      </c>
      <c r="S11750">
        <v>0</v>
      </c>
      <c r="T11750">
        <v>20</v>
      </c>
      <c r="U11750">
        <v>0</v>
      </c>
      <c r="V11750">
        <v>0</v>
      </c>
      <c r="W11750">
        <v>0</v>
      </c>
      <c r="X11750">
        <v>178.88424995652949</v>
      </c>
      <c r="Y11750">
        <v>0</v>
      </c>
      <c r="Z11750">
        <v>12.987117083509709</v>
      </c>
      <c r="AA11750">
        <v>0</v>
      </c>
      <c r="AB11750">
        <v>45.510094518355046</v>
      </c>
      <c r="AC11750">
        <v>0</v>
      </c>
      <c r="AD11750">
        <v>0</v>
      </c>
      <c r="AE11750">
        <v>237.38146155839422</v>
      </c>
    </row>
    <row r="11751" spans="1:31" x14ac:dyDescent="0.3">
      <c r="A11751">
        <v>2710648</v>
      </c>
      <c r="B11751">
        <v>1</v>
      </c>
      <c r="C11751" t="s">
        <v>80</v>
      </c>
      <c r="D11751" t="s">
        <v>107</v>
      </c>
      <c r="E11751" t="s">
        <v>200</v>
      </c>
      <c r="F11751" t="s">
        <v>31609</v>
      </c>
      <c r="G11751" t="s">
        <v>163</v>
      </c>
      <c r="H11751" t="s">
        <v>135</v>
      </c>
      <c r="I11751" t="s">
        <v>136</v>
      </c>
      <c r="J11751" t="s">
        <v>137</v>
      </c>
      <c r="K11751" t="s">
        <v>138</v>
      </c>
      <c r="L11751" t="s">
        <v>31610</v>
      </c>
      <c r="M11751" t="s">
        <v>31611</v>
      </c>
      <c r="N11751">
        <v>0.42777777700000003</v>
      </c>
      <c r="O11751">
        <v>0</v>
      </c>
      <c r="P11751">
        <v>33</v>
      </c>
      <c r="Q11751">
        <v>0</v>
      </c>
      <c r="R11751">
        <v>0</v>
      </c>
      <c r="S11751">
        <v>0</v>
      </c>
      <c r="T11751">
        <v>2</v>
      </c>
      <c r="U11751">
        <v>0</v>
      </c>
      <c r="V11751">
        <v>0</v>
      </c>
      <c r="W11751">
        <v>0</v>
      </c>
      <c r="X11751">
        <v>2.4886412350560203</v>
      </c>
      <c r="Y11751">
        <v>0</v>
      </c>
      <c r="Z11751">
        <v>0</v>
      </c>
      <c r="AA11751">
        <v>0</v>
      </c>
      <c r="AB11751">
        <v>0.4155417673234667</v>
      </c>
      <c r="AC11751">
        <v>0</v>
      </c>
      <c r="AD11751">
        <v>0</v>
      </c>
      <c r="AE11751">
        <v>2.904183002379487</v>
      </c>
    </row>
    <row r="11752" spans="1:31" x14ac:dyDescent="0.3">
      <c r="A11752">
        <v>2710067</v>
      </c>
      <c r="B11752">
        <v>1</v>
      </c>
      <c r="C11752" t="s">
        <v>81</v>
      </c>
      <c r="D11752" t="s">
        <v>112</v>
      </c>
      <c r="E11752" t="s">
        <v>132</v>
      </c>
      <c r="F11752" t="s">
        <v>31612</v>
      </c>
      <c r="G11752" t="s">
        <v>1141</v>
      </c>
      <c r="H11752" t="s">
        <v>135</v>
      </c>
      <c r="I11752" t="s">
        <v>136</v>
      </c>
      <c r="J11752" t="s">
        <v>137</v>
      </c>
      <c r="K11752" t="s">
        <v>138</v>
      </c>
      <c r="L11752" t="s">
        <v>31613</v>
      </c>
      <c r="M11752" t="s">
        <v>31614</v>
      </c>
      <c r="N11752">
        <v>4.2533333329999996</v>
      </c>
      <c r="O11752">
        <v>0</v>
      </c>
      <c r="P11752">
        <v>74</v>
      </c>
      <c r="Q11752">
        <v>0</v>
      </c>
      <c r="R11752">
        <v>3</v>
      </c>
      <c r="S11752">
        <v>0</v>
      </c>
      <c r="T11752">
        <v>2</v>
      </c>
      <c r="U11752">
        <v>0</v>
      </c>
      <c r="V11752">
        <v>0</v>
      </c>
      <c r="W11752">
        <v>0</v>
      </c>
      <c r="X11752">
        <v>21.733183614032274</v>
      </c>
      <c r="Y11752">
        <v>0</v>
      </c>
      <c r="Z11752">
        <v>2.2285530750350002</v>
      </c>
      <c r="AA11752">
        <v>0</v>
      </c>
      <c r="AB11752">
        <v>0.36906557350356006</v>
      </c>
      <c r="AC11752">
        <v>0</v>
      </c>
      <c r="AD11752">
        <v>0</v>
      </c>
      <c r="AE11752">
        <v>24.330802262570831</v>
      </c>
    </row>
    <row r="11753" spans="1:31" x14ac:dyDescent="0.3">
      <c r="A11753">
        <v>2709955</v>
      </c>
      <c r="B11753">
        <v>2</v>
      </c>
      <c r="C11753" t="s">
        <v>80</v>
      </c>
      <c r="D11753" t="s">
        <v>104</v>
      </c>
      <c r="E11753" t="s">
        <v>213</v>
      </c>
      <c r="F11753" t="s">
        <v>31615</v>
      </c>
      <c r="G11753" t="s">
        <v>185</v>
      </c>
      <c r="H11753" t="s">
        <v>153</v>
      </c>
      <c r="I11753" t="s">
        <v>136</v>
      </c>
      <c r="J11753" t="s">
        <v>137</v>
      </c>
      <c r="K11753" t="s">
        <v>138</v>
      </c>
      <c r="L11753" t="s">
        <v>31616</v>
      </c>
      <c r="M11753" t="s">
        <v>31617</v>
      </c>
      <c r="N11753">
        <v>0.92194444399999997</v>
      </c>
      <c r="O11753">
        <v>0</v>
      </c>
      <c r="P11753">
        <v>184</v>
      </c>
      <c r="Q11753">
        <v>0</v>
      </c>
      <c r="R11753">
        <v>2</v>
      </c>
      <c r="S11753">
        <v>6</v>
      </c>
      <c r="T11753">
        <v>21</v>
      </c>
      <c r="U11753">
        <v>1</v>
      </c>
      <c r="V11753">
        <v>0</v>
      </c>
      <c r="W11753">
        <v>0</v>
      </c>
      <c r="X11753">
        <v>33.918307014634777</v>
      </c>
      <c r="Y11753">
        <v>0</v>
      </c>
      <c r="Z11753">
        <v>0</v>
      </c>
      <c r="AA11753">
        <v>8.2698032653388172</v>
      </c>
      <c r="AB11753">
        <v>19.375858604456024</v>
      </c>
      <c r="AC11753">
        <v>22.074414823014397</v>
      </c>
      <c r="AD11753">
        <v>0</v>
      </c>
      <c r="AE11753">
        <v>83.638383707444007</v>
      </c>
    </row>
    <row r="11754" spans="1:31" x14ac:dyDescent="0.3">
      <c r="A11754">
        <v>2710167</v>
      </c>
      <c r="B11754">
        <v>1</v>
      </c>
      <c r="C11754" t="s">
        <v>81</v>
      </c>
      <c r="D11754" t="s">
        <v>114</v>
      </c>
      <c r="E11754" t="s">
        <v>156</v>
      </c>
      <c r="F11754" t="s">
        <v>31618</v>
      </c>
      <c r="G11754" t="s">
        <v>185</v>
      </c>
      <c r="H11754" t="s">
        <v>153</v>
      </c>
      <c r="I11754" t="s">
        <v>136</v>
      </c>
      <c r="J11754" t="s">
        <v>137</v>
      </c>
      <c r="K11754" t="s">
        <v>138</v>
      </c>
      <c r="L11754" t="s">
        <v>31619</v>
      </c>
      <c r="M11754" t="s">
        <v>31620</v>
      </c>
      <c r="N11754">
        <v>1.551111111</v>
      </c>
      <c r="O11754">
        <v>0</v>
      </c>
      <c r="P11754">
        <v>0</v>
      </c>
      <c r="Q11754">
        <v>0</v>
      </c>
      <c r="R11754">
        <v>0</v>
      </c>
      <c r="S11754">
        <v>1</v>
      </c>
      <c r="T11754">
        <v>0</v>
      </c>
      <c r="U11754">
        <v>0</v>
      </c>
      <c r="V11754">
        <v>0</v>
      </c>
      <c r="W11754">
        <v>0</v>
      </c>
      <c r="X11754">
        <v>0</v>
      </c>
      <c r="Y11754">
        <v>0</v>
      </c>
      <c r="Z11754">
        <v>0</v>
      </c>
      <c r="AA11754">
        <v>6.3405597644463754</v>
      </c>
      <c r="AB11754">
        <v>0</v>
      </c>
      <c r="AC11754">
        <v>0</v>
      </c>
      <c r="AD11754">
        <v>0</v>
      </c>
      <c r="AE11754">
        <v>6.3405597644463754</v>
      </c>
    </row>
    <row r="11755" spans="1:31" x14ac:dyDescent="0.3">
      <c r="A11755">
        <v>2710585</v>
      </c>
      <c r="B11755">
        <v>1</v>
      </c>
      <c r="C11755" t="s">
        <v>81</v>
      </c>
      <c r="D11755" t="s">
        <v>128</v>
      </c>
      <c r="E11755" t="s">
        <v>213</v>
      </c>
      <c r="F11755" t="s">
        <v>30428</v>
      </c>
      <c r="G11755" t="s">
        <v>152</v>
      </c>
      <c r="H11755" t="s">
        <v>153</v>
      </c>
      <c r="I11755" t="s">
        <v>136</v>
      </c>
      <c r="J11755" t="s">
        <v>137</v>
      </c>
      <c r="K11755" t="s">
        <v>138</v>
      </c>
      <c r="L11755" t="s">
        <v>31621</v>
      </c>
      <c r="M11755" t="s">
        <v>31622</v>
      </c>
      <c r="N11755">
        <v>2.0891666660000001</v>
      </c>
      <c r="O11755">
        <v>0</v>
      </c>
      <c r="P11755">
        <v>0</v>
      </c>
      <c r="Q11755">
        <v>0</v>
      </c>
      <c r="R11755">
        <v>0</v>
      </c>
      <c r="S11755">
        <v>2</v>
      </c>
      <c r="T11755">
        <v>0</v>
      </c>
      <c r="U11755">
        <v>0</v>
      </c>
      <c r="V11755">
        <v>0</v>
      </c>
      <c r="W11755">
        <v>0</v>
      </c>
      <c r="X11755">
        <v>0</v>
      </c>
      <c r="Y11755">
        <v>0</v>
      </c>
      <c r="Z11755">
        <v>0</v>
      </c>
      <c r="AA11755">
        <v>85.623960775992117</v>
      </c>
      <c r="AB11755">
        <v>0</v>
      </c>
      <c r="AC11755">
        <v>0</v>
      </c>
      <c r="AD11755">
        <v>0</v>
      </c>
      <c r="AE11755">
        <v>85.623960775992117</v>
      </c>
    </row>
    <row r="11756" spans="1:31" x14ac:dyDescent="0.3">
      <c r="A11756">
        <v>2709921</v>
      </c>
      <c r="B11756">
        <v>1</v>
      </c>
      <c r="C11756" t="s">
        <v>80</v>
      </c>
      <c r="D11756" t="s">
        <v>82</v>
      </c>
      <c r="E11756" t="s">
        <v>145</v>
      </c>
      <c r="F11756" t="s">
        <v>31561</v>
      </c>
      <c r="G11756" t="s">
        <v>147</v>
      </c>
      <c r="H11756" t="s">
        <v>135</v>
      </c>
      <c r="I11756" t="s">
        <v>136</v>
      </c>
      <c r="J11756" t="s">
        <v>137</v>
      </c>
      <c r="K11756" t="s">
        <v>138</v>
      </c>
      <c r="L11756" t="s">
        <v>31623</v>
      </c>
      <c r="M11756" t="s">
        <v>31624</v>
      </c>
      <c r="N11756">
        <v>1.967777777</v>
      </c>
      <c r="O11756">
        <v>0</v>
      </c>
      <c r="P11756">
        <v>11</v>
      </c>
      <c r="Q11756">
        <v>0</v>
      </c>
      <c r="R11756">
        <v>0</v>
      </c>
      <c r="S11756">
        <v>0</v>
      </c>
      <c r="T11756">
        <v>0</v>
      </c>
      <c r="U11756">
        <v>0</v>
      </c>
      <c r="V11756">
        <v>0</v>
      </c>
      <c r="W11756">
        <v>0</v>
      </c>
      <c r="X11756">
        <v>3.9094091678502014</v>
      </c>
      <c r="Y11756">
        <v>0</v>
      </c>
      <c r="Z11756">
        <v>0</v>
      </c>
      <c r="AA11756">
        <v>0</v>
      </c>
      <c r="AB11756">
        <v>0</v>
      </c>
      <c r="AC11756">
        <v>0</v>
      </c>
      <c r="AD11756">
        <v>0</v>
      </c>
      <c r="AE11756">
        <v>3.9094091678502014</v>
      </c>
    </row>
    <row r="11757" spans="1:31" x14ac:dyDescent="0.3">
      <c r="A11757">
        <v>2710562</v>
      </c>
      <c r="B11757">
        <v>1</v>
      </c>
      <c r="C11757" t="s">
        <v>80</v>
      </c>
      <c r="D11757" t="s">
        <v>102</v>
      </c>
      <c r="E11757" t="s">
        <v>132</v>
      </c>
      <c r="F11757" t="s">
        <v>31625</v>
      </c>
      <c r="G11757" t="s">
        <v>170</v>
      </c>
      <c r="H11757" t="s">
        <v>135</v>
      </c>
      <c r="I11757" t="s">
        <v>136</v>
      </c>
      <c r="J11757" t="s">
        <v>137</v>
      </c>
      <c r="K11757" t="s">
        <v>138</v>
      </c>
      <c r="L11757" t="s">
        <v>31626</v>
      </c>
      <c r="M11757" t="s">
        <v>31627</v>
      </c>
      <c r="N11757">
        <v>0.55861111100000005</v>
      </c>
      <c r="O11757">
        <v>0</v>
      </c>
      <c r="P11757">
        <v>86</v>
      </c>
      <c r="Q11757">
        <v>0</v>
      </c>
      <c r="R11757">
        <v>1</v>
      </c>
      <c r="S11757">
        <v>0</v>
      </c>
      <c r="T11757">
        <v>4</v>
      </c>
      <c r="U11757">
        <v>0</v>
      </c>
      <c r="V11757">
        <v>0</v>
      </c>
      <c r="W11757">
        <v>0</v>
      </c>
      <c r="X11757">
        <v>14.386627877960096</v>
      </c>
      <c r="Y11757">
        <v>0</v>
      </c>
      <c r="Z11757">
        <v>0</v>
      </c>
      <c r="AA11757">
        <v>0</v>
      </c>
      <c r="AB11757">
        <v>1.9148480944092252</v>
      </c>
      <c r="AC11757">
        <v>0</v>
      </c>
      <c r="AD11757">
        <v>0</v>
      </c>
      <c r="AE11757">
        <v>16.301475972369321</v>
      </c>
    </row>
    <row r="11758" spans="1:31" x14ac:dyDescent="0.3">
      <c r="A11758">
        <v>2710021</v>
      </c>
      <c r="B11758">
        <v>1</v>
      </c>
      <c r="C11758" t="s">
        <v>80</v>
      </c>
      <c r="D11758" t="s">
        <v>94</v>
      </c>
      <c r="E11758" t="s">
        <v>132</v>
      </c>
      <c r="F11758" t="s">
        <v>5265</v>
      </c>
      <c r="G11758" t="s">
        <v>209</v>
      </c>
      <c r="H11758" t="s">
        <v>135</v>
      </c>
      <c r="I11758" t="s">
        <v>136</v>
      </c>
      <c r="J11758" t="s">
        <v>137</v>
      </c>
      <c r="K11758" t="s">
        <v>210</v>
      </c>
      <c r="L11758" t="s">
        <v>31628</v>
      </c>
      <c r="M11758" t="s">
        <v>31629</v>
      </c>
      <c r="N11758">
        <v>0.33750000000000002</v>
      </c>
      <c r="O11758">
        <v>0</v>
      </c>
      <c r="P11758">
        <v>423</v>
      </c>
      <c r="Q11758">
        <v>0</v>
      </c>
      <c r="R11758">
        <v>0</v>
      </c>
      <c r="S11758">
        <v>0</v>
      </c>
      <c r="T11758">
        <v>16</v>
      </c>
      <c r="U11758">
        <v>0</v>
      </c>
      <c r="V11758">
        <v>0</v>
      </c>
      <c r="W11758">
        <v>0</v>
      </c>
      <c r="X11758">
        <v>22.183051320331199</v>
      </c>
      <c r="Y11758">
        <v>0</v>
      </c>
      <c r="Z11758">
        <v>0</v>
      </c>
      <c r="AA11758">
        <v>0</v>
      </c>
      <c r="AB11758">
        <v>4.5709372772312626</v>
      </c>
      <c r="AC11758">
        <v>0</v>
      </c>
      <c r="AD11758">
        <v>0</v>
      </c>
      <c r="AE11758">
        <v>26.753988597562461</v>
      </c>
    </row>
    <row r="11759" spans="1:31" x14ac:dyDescent="0.3">
      <c r="A11759">
        <v>2709944</v>
      </c>
      <c r="B11759">
        <v>1</v>
      </c>
      <c r="C11759" t="s">
        <v>80</v>
      </c>
      <c r="D11759" t="s">
        <v>91</v>
      </c>
      <c r="E11759" t="s">
        <v>213</v>
      </c>
      <c r="F11759" t="s">
        <v>14840</v>
      </c>
      <c r="G11759" t="s">
        <v>152</v>
      </c>
      <c r="H11759" t="s">
        <v>153</v>
      </c>
      <c r="I11759" t="s">
        <v>136</v>
      </c>
      <c r="J11759" t="s">
        <v>137</v>
      </c>
      <c r="K11759" t="s">
        <v>138</v>
      </c>
      <c r="L11759" t="s">
        <v>31630</v>
      </c>
      <c r="M11759" t="s">
        <v>31631</v>
      </c>
      <c r="N11759">
        <v>1.5166666660000001</v>
      </c>
      <c r="O11759">
        <v>3</v>
      </c>
      <c r="P11759">
        <v>16</v>
      </c>
      <c r="Q11759">
        <v>25</v>
      </c>
      <c r="R11759">
        <v>4</v>
      </c>
      <c r="S11759">
        <v>26</v>
      </c>
      <c r="T11759">
        <v>2</v>
      </c>
      <c r="U11759">
        <v>0</v>
      </c>
      <c r="V11759">
        <v>0</v>
      </c>
      <c r="W11759">
        <v>4.7153230114545002</v>
      </c>
      <c r="X11759">
        <v>7.1067921040570994</v>
      </c>
      <c r="Y11759">
        <v>35.899407710814508</v>
      </c>
      <c r="Z11759">
        <v>0.66193489735459998</v>
      </c>
      <c r="AA11759">
        <v>351.58540213067869</v>
      </c>
      <c r="AB11759">
        <v>6.4250049352563003</v>
      </c>
      <c r="AC11759">
        <v>0</v>
      </c>
      <c r="AD11759">
        <v>0</v>
      </c>
      <c r="AE11759">
        <v>406.39386478961569</v>
      </c>
    </row>
    <row r="11760" spans="1:31" x14ac:dyDescent="0.3">
      <c r="A11760">
        <v>2709881</v>
      </c>
      <c r="B11760">
        <v>1</v>
      </c>
      <c r="C11760" t="s">
        <v>81</v>
      </c>
      <c r="D11760" t="s">
        <v>123</v>
      </c>
      <c r="E11760" t="s">
        <v>213</v>
      </c>
      <c r="F11760" t="s">
        <v>11161</v>
      </c>
      <c r="G11760" t="s">
        <v>152</v>
      </c>
      <c r="H11760" t="s">
        <v>153</v>
      </c>
      <c r="I11760" t="s">
        <v>136</v>
      </c>
      <c r="J11760" t="s">
        <v>137</v>
      </c>
      <c r="K11760" t="s">
        <v>138</v>
      </c>
      <c r="L11760" t="s">
        <v>31632</v>
      </c>
      <c r="M11760" t="s">
        <v>31633</v>
      </c>
      <c r="N11760">
        <v>0.71416666600000001</v>
      </c>
      <c r="O11760">
        <v>3</v>
      </c>
      <c r="P11760">
        <v>382</v>
      </c>
      <c r="Q11760">
        <v>148</v>
      </c>
      <c r="R11760">
        <v>59</v>
      </c>
      <c r="S11760">
        <v>12</v>
      </c>
      <c r="T11760">
        <v>35</v>
      </c>
      <c r="U11760">
        <v>0</v>
      </c>
      <c r="V11760">
        <v>0</v>
      </c>
      <c r="W11760">
        <v>0.32792069693500003</v>
      </c>
      <c r="X11760">
        <v>27.620460546425392</v>
      </c>
      <c r="Y11760">
        <v>30.105418544927044</v>
      </c>
      <c r="Z11760">
        <v>3.5540064401205589</v>
      </c>
      <c r="AA11760">
        <v>0.5419861375614059</v>
      </c>
      <c r="AB11760">
        <v>6.0326860738046486</v>
      </c>
      <c r="AC11760">
        <v>0</v>
      </c>
      <c r="AD11760">
        <v>0</v>
      </c>
      <c r="AE11760">
        <v>68.182478439774059</v>
      </c>
    </row>
    <row r="11761" spans="1:31" x14ac:dyDescent="0.3">
      <c r="A11761">
        <v>2710130</v>
      </c>
      <c r="B11761">
        <v>1</v>
      </c>
      <c r="C11761" t="s">
        <v>80</v>
      </c>
      <c r="D11761" t="s">
        <v>101</v>
      </c>
      <c r="E11761" t="s">
        <v>161</v>
      </c>
      <c r="F11761" t="s">
        <v>31634</v>
      </c>
      <c r="G11761" t="s">
        <v>158</v>
      </c>
      <c r="H11761" t="s">
        <v>135</v>
      </c>
      <c r="I11761" t="s">
        <v>136</v>
      </c>
      <c r="J11761" t="s">
        <v>3</v>
      </c>
      <c r="K11761" t="s">
        <v>138</v>
      </c>
      <c r="L11761" t="s">
        <v>31635</v>
      </c>
      <c r="M11761" t="s">
        <v>31636</v>
      </c>
      <c r="N11761">
        <v>1.7749999999999999</v>
      </c>
      <c r="O11761">
        <v>0</v>
      </c>
      <c r="P11761">
        <v>52</v>
      </c>
      <c r="Q11761">
        <v>0</v>
      </c>
      <c r="R11761">
        <v>0</v>
      </c>
      <c r="S11761">
        <v>0</v>
      </c>
      <c r="T11761">
        <v>2</v>
      </c>
      <c r="U11761">
        <v>0</v>
      </c>
      <c r="V11761">
        <v>0</v>
      </c>
      <c r="W11761">
        <v>0</v>
      </c>
      <c r="X11761">
        <v>8.4614258575717827</v>
      </c>
      <c r="Y11761">
        <v>0</v>
      </c>
      <c r="Z11761">
        <v>0</v>
      </c>
      <c r="AA11761">
        <v>0</v>
      </c>
      <c r="AB11761">
        <v>2.9378036406250665</v>
      </c>
      <c r="AC11761">
        <v>0</v>
      </c>
      <c r="AD11761">
        <v>0</v>
      </c>
      <c r="AE11761">
        <v>11.399229498196849</v>
      </c>
    </row>
    <row r="11762" spans="1:31" x14ac:dyDescent="0.3">
      <c r="A11762">
        <v>2710522</v>
      </c>
      <c r="B11762">
        <v>1</v>
      </c>
      <c r="C11762" t="s">
        <v>80</v>
      </c>
      <c r="D11762" t="s">
        <v>93</v>
      </c>
      <c r="E11762" t="s">
        <v>150</v>
      </c>
      <c r="F11762" t="s">
        <v>3729</v>
      </c>
      <c r="G11762" t="s">
        <v>152</v>
      </c>
      <c r="H11762" t="s">
        <v>153</v>
      </c>
      <c r="I11762" t="s">
        <v>136</v>
      </c>
      <c r="J11762" t="s">
        <v>137</v>
      </c>
      <c r="K11762" t="s">
        <v>138</v>
      </c>
      <c r="L11762" t="s">
        <v>31637</v>
      </c>
      <c r="M11762" t="s">
        <v>31638</v>
      </c>
      <c r="N11762">
        <v>6.9444443999999994E-2</v>
      </c>
      <c r="O11762">
        <v>3</v>
      </c>
      <c r="P11762">
        <v>14</v>
      </c>
      <c r="Q11762">
        <v>41</v>
      </c>
      <c r="R11762">
        <v>198</v>
      </c>
      <c r="S11762">
        <v>11</v>
      </c>
      <c r="T11762">
        <v>49</v>
      </c>
      <c r="U11762">
        <v>0</v>
      </c>
      <c r="V11762">
        <v>0</v>
      </c>
      <c r="W11762">
        <v>0.58568112846833342</v>
      </c>
      <c r="X11762">
        <v>0.47039336896125</v>
      </c>
      <c r="Y11762">
        <v>5.2152308071749998</v>
      </c>
      <c r="Z11762">
        <v>9.8688526840822917</v>
      </c>
      <c r="AA11762">
        <v>1.8404050837466668</v>
      </c>
      <c r="AB11762">
        <v>2.2741392085625001</v>
      </c>
      <c r="AC11762">
        <v>0</v>
      </c>
      <c r="AD11762">
        <v>0</v>
      </c>
      <c r="AE11762">
        <v>20.254702280996039</v>
      </c>
    </row>
    <row r="11763" spans="1:31" x14ac:dyDescent="0.3">
      <c r="A11763">
        <v>2710230</v>
      </c>
      <c r="B11763">
        <v>1</v>
      </c>
      <c r="C11763" t="s">
        <v>81</v>
      </c>
      <c r="D11763" t="s">
        <v>117</v>
      </c>
      <c r="E11763" t="s">
        <v>156</v>
      </c>
      <c r="F11763" t="s">
        <v>11915</v>
      </c>
      <c r="G11763" t="s">
        <v>185</v>
      </c>
      <c r="H11763" t="s">
        <v>153</v>
      </c>
      <c r="I11763" t="s">
        <v>136</v>
      </c>
      <c r="J11763" t="s">
        <v>137</v>
      </c>
      <c r="K11763" t="s">
        <v>138</v>
      </c>
      <c r="L11763" t="s">
        <v>31639</v>
      </c>
      <c r="M11763" t="s">
        <v>31640</v>
      </c>
      <c r="N11763">
        <v>0.43527777699999998</v>
      </c>
      <c r="O11763">
        <v>0</v>
      </c>
      <c r="P11763">
        <v>30</v>
      </c>
      <c r="Q11763">
        <v>0</v>
      </c>
      <c r="R11763">
        <v>2</v>
      </c>
      <c r="S11763">
        <v>0</v>
      </c>
      <c r="T11763">
        <v>4</v>
      </c>
      <c r="U11763">
        <v>0</v>
      </c>
      <c r="V11763">
        <v>0</v>
      </c>
      <c r="W11763">
        <v>0</v>
      </c>
      <c r="X11763">
        <v>1.5786491526694348</v>
      </c>
      <c r="Y11763">
        <v>0</v>
      </c>
      <c r="Z11763">
        <v>0</v>
      </c>
      <c r="AA11763">
        <v>0</v>
      </c>
      <c r="AB11763">
        <v>0.79715429645685998</v>
      </c>
      <c r="AC11763">
        <v>0</v>
      </c>
      <c r="AD11763">
        <v>0</v>
      </c>
      <c r="AE11763">
        <v>2.3758034491262947</v>
      </c>
    </row>
    <row r="11764" spans="1:31" x14ac:dyDescent="0.3">
      <c r="A11764">
        <v>2709919</v>
      </c>
      <c r="B11764">
        <v>2</v>
      </c>
      <c r="C11764" t="s">
        <v>80</v>
      </c>
      <c r="D11764" t="s">
        <v>100</v>
      </c>
      <c r="E11764" t="s">
        <v>150</v>
      </c>
      <c r="F11764" t="s">
        <v>7673</v>
      </c>
      <c r="G11764" t="s">
        <v>185</v>
      </c>
      <c r="H11764" t="s">
        <v>153</v>
      </c>
      <c r="I11764" t="s">
        <v>136</v>
      </c>
      <c r="J11764" t="s">
        <v>137</v>
      </c>
      <c r="K11764" t="s">
        <v>138</v>
      </c>
      <c r="L11764" t="s">
        <v>31641</v>
      </c>
      <c r="M11764" t="s">
        <v>31642</v>
      </c>
      <c r="N11764">
        <v>0.40361111100000002</v>
      </c>
      <c r="O11764">
        <v>6</v>
      </c>
      <c r="P11764">
        <v>446</v>
      </c>
      <c r="Q11764">
        <v>4</v>
      </c>
      <c r="R11764">
        <v>64</v>
      </c>
      <c r="S11764">
        <v>18</v>
      </c>
      <c r="T11764">
        <v>115</v>
      </c>
      <c r="U11764">
        <v>4</v>
      </c>
      <c r="V11764">
        <v>1</v>
      </c>
      <c r="W11764">
        <v>0.92572705727224347</v>
      </c>
      <c r="X11764">
        <v>58.510726959255877</v>
      </c>
      <c r="Y11764">
        <v>1.1454611683604001</v>
      </c>
      <c r="Z11764">
        <v>22.958885413158328</v>
      </c>
      <c r="AA11764">
        <v>30.739444714835852</v>
      </c>
      <c r="AB11764">
        <v>37.110990001787243</v>
      </c>
      <c r="AC11764">
        <v>154.90613196458833</v>
      </c>
      <c r="AD11764">
        <v>7.7714317236079994E-2</v>
      </c>
      <c r="AE11764">
        <v>306.37508159649434</v>
      </c>
    </row>
    <row r="11765" spans="1:31" x14ac:dyDescent="0.3">
      <c r="A11765">
        <v>2710089</v>
      </c>
      <c r="B11765">
        <v>2</v>
      </c>
      <c r="C11765" t="s">
        <v>80</v>
      </c>
      <c r="D11765" t="s">
        <v>100</v>
      </c>
      <c r="E11765" t="s">
        <v>213</v>
      </c>
      <c r="F11765" t="s">
        <v>19461</v>
      </c>
      <c r="G11765" t="s">
        <v>185</v>
      </c>
      <c r="H11765" t="s">
        <v>153</v>
      </c>
      <c r="I11765" t="s">
        <v>136</v>
      </c>
      <c r="J11765" t="s">
        <v>137</v>
      </c>
      <c r="K11765" t="s">
        <v>138</v>
      </c>
      <c r="L11765" t="s">
        <v>31643</v>
      </c>
      <c r="M11765" t="s">
        <v>31644</v>
      </c>
      <c r="N11765">
        <v>1.041111111</v>
      </c>
      <c r="O11765">
        <v>0</v>
      </c>
      <c r="P11765">
        <v>287</v>
      </c>
      <c r="Q11765">
        <v>0</v>
      </c>
      <c r="R11765">
        <v>22</v>
      </c>
      <c r="S11765">
        <v>8</v>
      </c>
      <c r="T11765">
        <v>63</v>
      </c>
      <c r="U11765">
        <v>2</v>
      </c>
      <c r="V11765">
        <v>1</v>
      </c>
      <c r="W11765">
        <v>0</v>
      </c>
      <c r="X11765">
        <v>63.323030449218209</v>
      </c>
      <c r="Y11765">
        <v>0</v>
      </c>
      <c r="Z11765">
        <v>33.678759381035505</v>
      </c>
      <c r="AA11765">
        <v>137.923931562744</v>
      </c>
      <c r="AB11765">
        <v>61.599807923201858</v>
      </c>
      <c r="AC11765">
        <v>168.70100870594251</v>
      </c>
      <c r="AD11765">
        <v>30.930447492000404</v>
      </c>
      <c r="AE11765">
        <v>496.15698551414249</v>
      </c>
    </row>
    <row r="11766" spans="1:31" x14ac:dyDescent="0.3">
      <c r="A11766">
        <v>2710396</v>
      </c>
      <c r="B11766">
        <v>1</v>
      </c>
      <c r="C11766" t="s">
        <v>80</v>
      </c>
      <c r="D11766" t="s">
        <v>108</v>
      </c>
      <c r="E11766" t="s">
        <v>213</v>
      </c>
      <c r="F11766" t="s">
        <v>6299</v>
      </c>
      <c r="G11766" t="s">
        <v>152</v>
      </c>
      <c r="H11766" t="s">
        <v>153</v>
      </c>
      <c r="I11766" t="s">
        <v>136</v>
      </c>
      <c r="J11766" t="s">
        <v>137</v>
      </c>
      <c r="K11766" t="s">
        <v>138</v>
      </c>
      <c r="L11766" t="s">
        <v>31645</v>
      </c>
      <c r="M11766" t="s">
        <v>31646</v>
      </c>
      <c r="N11766">
        <v>0.65277777699999995</v>
      </c>
      <c r="O11766">
        <v>0</v>
      </c>
      <c r="P11766">
        <v>850</v>
      </c>
      <c r="Q11766">
        <v>5</v>
      </c>
      <c r="R11766">
        <v>103</v>
      </c>
      <c r="S11766">
        <v>2</v>
      </c>
      <c r="T11766">
        <v>162</v>
      </c>
      <c r="U11766">
        <v>1</v>
      </c>
      <c r="V11766">
        <v>0</v>
      </c>
      <c r="W11766">
        <v>0</v>
      </c>
      <c r="X11766">
        <v>102.0615009755861</v>
      </c>
      <c r="Y11766">
        <v>13.36615392999806</v>
      </c>
      <c r="Z11766">
        <v>16.417534744231109</v>
      </c>
      <c r="AA11766">
        <v>8.8522683009413008</v>
      </c>
      <c r="AB11766">
        <v>95.633053120781526</v>
      </c>
      <c r="AC11766">
        <v>49.581428787809003</v>
      </c>
      <c r="AD11766">
        <v>0</v>
      </c>
      <c r="AE11766">
        <v>285.91193985934706</v>
      </c>
    </row>
    <row r="11767" spans="1:31" x14ac:dyDescent="0.3">
      <c r="A11767">
        <v>2710651</v>
      </c>
      <c r="B11767">
        <v>1</v>
      </c>
      <c r="C11767" t="s">
        <v>80</v>
      </c>
      <c r="D11767" t="s">
        <v>85</v>
      </c>
      <c r="E11767" t="s">
        <v>173</v>
      </c>
      <c r="F11767" t="s">
        <v>7245</v>
      </c>
      <c r="G11767" t="s">
        <v>152</v>
      </c>
      <c r="H11767" t="s">
        <v>153</v>
      </c>
      <c r="I11767" t="s">
        <v>136</v>
      </c>
      <c r="J11767" t="s">
        <v>137</v>
      </c>
      <c r="K11767" t="s">
        <v>138</v>
      </c>
      <c r="L11767" t="s">
        <v>31647</v>
      </c>
      <c r="M11767" t="s">
        <v>31648</v>
      </c>
      <c r="N11767">
        <v>1.278333333</v>
      </c>
      <c r="O11767">
        <v>0</v>
      </c>
      <c r="P11767">
        <v>4847</v>
      </c>
      <c r="Q11767">
        <v>0</v>
      </c>
      <c r="R11767">
        <v>0</v>
      </c>
      <c r="S11767">
        <v>0</v>
      </c>
      <c r="T11767">
        <v>254</v>
      </c>
      <c r="U11767">
        <v>0</v>
      </c>
      <c r="V11767">
        <v>0</v>
      </c>
      <c r="W11767">
        <v>0</v>
      </c>
      <c r="X11767">
        <v>1118.0100641324427</v>
      </c>
      <c r="Y11767">
        <v>0</v>
      </c>
      <c r="Z11767">
        <v>0</v>
      </c>
      <c r="AA11767">
        <v>0</v>
      </c>
      <c r="AB11767">
        <v>174.19795297315002</v>
      </c>
      <c r="AC11767">
        <v>0</v>
      </c>
      <c r="AD11767">
        <v>0</v>
      </c>
      <c r="AE11767">
        <v>1292.2080171055927</v>
      </c>
    </row>
    <row r="11768" spans="1:31" x14ac:dyDescent="0.3">
      <c r="A11768">
        <v>2710502</v>
      </c>
      <c r="B11768">
        <v>1</v>
      </c>
      <c r="C11768" t="s">
        <v>80</v>
      </c>
      <c r="D11768" t="s">
        <v>102</v>
      </c>
      <c r="E11768" t="s">
        <v>150</v>
      </c>
      <c r="F11768" t="s">
        <v>31649</v>
      </c>
      <c r="G11768" t="s">
        <v>152</v>
      </c>
      <c r="H11768" t="s">
        <v>153</v>
      </c>
      <c r="I11768" t="s">
        <v>136</v>
      </c>
      <c r="J11768" t="s">
        <v>137</v>
      </c>
      <c r="K11768" t="s">
        <v>138</v>
      </c>
      <c r="L11768" t="s">
        <v>31650</v>
      </c>
      <c r="M11768" t="s">
        <v>31651</v>
      </c>
      <c r="N11768">
        <v>6.3611110999999998E-2</v>
      </c>
      <c r="O11768">
        <v>0</v>
      </c>
      <c r="P11768">
        <v>0</v>
      </c>
      <c r="Q11768">
        <v>0</v>
      </c>
      <c r="R11768">
        <v>0</v>
      </c>
      <c r="S11768">
        <v>1</v>
      </c>
      <c r="T11768">
        <v>0</v>
      </c>
      <c r="U11768">
        <v>1</v>
      </c>
      <c r="V11768">
        <v>0</v>
      </c>
      <c r="W11768">
        <v>0</v>
      </c>
      <c r="X11768">
        <v>0</v>
      </c>
      <c r="Y11768">
        <v>0</v>
      </c>
      <c r="Z11768">
        <v>0</v>
      </c>
      <c r="AA11768">
        <v>0</v>
      </c>
      <c r="AB11768">
        <v>0</v>
      </c>
      <c r="AC11768">
        <v>0.80575813152319997</v>
      </c>
      <c r="AD11768">
        <v>0</v>
      </c>
      <c r="AE11768">
        <v>0.80575813152319997</v>
      </c>
    </row>
    <row r="11769" spans="1:31" x14ac:dyDescent="0.3">
      <c r="A11769">
        <v>2709826</v>
      </c>
      <c r="B11769">
        <v>2</v>
      </c>
      <c r="C11769" t="s">
        <v>81</v>
      </c>
      <c r="D11769" t="s">
        <v>118</v>
      </c>
      <c r="E11769" t="s">
        <v>213</v>
      </c>
      <c r="F11769" t="s">
        <v>5397</v>
      </c>
      <c r="G11769" t="s">
        <v>185</v>
      </c>
      <c r="H11769" t="s">
        <v>153</v>
      </c>
      <c r="I11769" t="s">
        <v>136</v>
      </c>
      <c r="J11769" t="s">
        <v>137</v>
      </c>
      <c r="K11769" t="s">
        <v>138</v>
      </c>
      <c r="L11769" t="s">
        <v>31394</v>
      </c>
      <c r="M11769" t="s">
        <v>31652</v>
      </c>
      <c r="N11769">
        <v>2.8133333330000001</v>
      </c>
      <c r="O11769">
        <v>2</v>
      </c>
      <c r="P11769">
        <v>466</v>
      </c>
      <c r="Q11769">
        <v>49</v>
      </c>
      <c r="R11769">
        <v>70</v>
      </c>
      <c r="S11769">
        <v>20</v>
      </c>
      <c r="T11769">
        <v>52</v>
      </c>
      <c r="U11769">
        <v>0</v>
      </c>
      <c r="V11769">
        <v>0</v>
      </c>
      <c r="W11769">
        <v>2.4420255742129671</v>
      </c>
      <c r="X11769">
        <v>246.228112440519</v>
      </c>
      <c r="Y11769">
        <v>96.896662885026743</v>
      </c>
      <c r="Z11769">
        <v>11.902163995382322</v>
      </c>
      <c r="AA11769">
        <v>849.77049728689644</v>
      </c>
      <c r="AB11769">
        <v>42.989478462388576</v>
      </c>
      <c r="AC11769">
        <v>0</v>
      </c>
      <c r="AD11769">
        <v>0</v>
      </c>
      <c r="AE11769">
        <v>1250.2289406444261</v>
      </c>
    </row>
    <row r="11770" spans="1:31" x14ac:dyDescent="0.3">
      <c r="A11770">
        <v>2710471</v>
      </c>
      <c r="B11770">
        <v>1</v>
      </c>
      <c r="C11770" t="s">
        <v>80</v>
      </c>
      <c r="D11770" t="s">
        <v>94</v>
      </c>
      <c r="E11770" t="s">
        <v>150</v>
      </c>
      <c r="F11770" t="s">
        <v>17408</v>
      </c>
      <c r="G11770" t="s">
        <v>152</v>
      </c>
      <c r="H11770" t="s">
        <v>153</v>
      </c>
      <c r="I11770" t="s">
        <v>136</v>
      </c>
      <c r="J11770" t="s">
        <v>137</v>
      </c>
      <c r="K11770" t="s">
        <v>138</v>
      </c>
      <c r="L11770" t="s">
        <v>31653</v>
      </c>
      <c r="M11770" t="s">
        <v>31654</v>
      </c>
      <c r="N11770">
        <v>0.20027777699999999</v>
      </c>
      <c r="O11770">
        <v>0</v>
      </c>
      <c r="P11770">
        <v>0</v>
      </c>
      <c r="Q11770">
        <v>8</v>
      </c>
      <c r="R11770">
        <v>34</v>
      </c>
      <c r="S11770">
        <v>0</v>
      </c>
      <c r="T11770">
        <v>1</v>
      </c>
      <c r="U11770">
        <v>1</v>
      </c>
      <c r="V11770">
        <v>0</v>
      </c>
      <c r="W11770">
        <v>0</v>
      </c>
      <c r="X11770">
        <v>0</v>
      </c>
      <c r="Y11770">
        <v>0.37769981128844249</v>
      </c>
      <c r="Z11770">
        <v>0.1134997453275</v>
      </c>
      <c r="AA11770">
        <v>0</v>
      </c>
      <c r="AB11770">
        <v>0</v>
      </c>
      <c r="AC11770">
        <v>15.384218339496602</v>
      </c>
      <c r="AD11770">
        <v>0</v>
      </c>
      <c r="AE11770">
        <v>15.875417896112545</v>
      </c>
    </row>
    <row r="11771" spans="1:31" x14ac:dyDescent="0.3">
      <c r="A11771">
        <v>2709970</v>
      </c>
      <c r="B11771">
        <v>1</v>
      </c>
      <c r="C11771" t="s">
        <v>80</v>
      </c>
      <c r="D11771" t="s">
        <v>91</v>
      </c>
      <c r="E11771" t="s">
        <v>161</v>
      </c>
      <c r="F11771" t="s">
        <v>31655</v>
      </c>
      <c r="G11771" t="s">
        <v>163</v>
      </c>
      <c r="H11771" t="s">
        <v>135</v>
      </c>
      <c r="I11771" t="s">
        <v>136</v>
      </c>
      <c r="J11771" t="s">
        <v>137</v>
      </c>
      <c r="K11771" t="s">
        <v>138</v>
      </c>
      <c r="L11771" t="s">
        <v>31656</v>
      </c>
      <c r="M11771" t="s">
        <v>31657</v>
      </c>
      <c r="N11771">
        <v>1.1369444440000001</v>
      </c>
      <c r="O11771">
        <v>0</v>
      </c>
      <c r="P11771">
        <v>92</v>
      </c>
      <c r="Q11771">
        <v>0</v>
      </c>
      <c r="R11771">
        <v>0</v>
      </c>
      <c r="S11771">
        <v>0</v>
      </c>
      <c r="T11771">
        <v>19</v>
      </c>
      <c r="U11771">
        <v>0</v>
      </c>
      <c r="V11771">
        <v>0</v>
      </c>
      <c r="W11771">
        <v>0</v>
      </c>
      <c r="X11771">
        <v>18.02976256959073</v>
      </c>
      <c r="Y11771">
        <v>0</v>
      </c>
      <c r="Z11771">
        <v>0</v>
      </c>
      <c r="AA11771">
        <v>0</v>
      </c>
      <c r="AB11771">
        <v>5.1054129898139635</v>
      </c>
      <c r="AC11771">
        <v>0</v>
      </c>
      <c r="AD11771">
        <v>0</v>
      </c>
      <c r="AE11771">
        <v>23.135175559404694</v>
      </c>
    </row>
    <row r="11772" spans="1:31" x14ac:dyDescent="0.3">
      <c r="A11772">
        <v>2710093</v>
      </c>
      <c r="B11772">
        <v>1</v>
      </c>
      <c r="C11772" t="s">
        <v>81</v>
      </c>
      <c r="D11772" t="s">
        <v>121</v>
      </c>
      <c r="E11772" t="s">
        <v>213</v>
      </c>
      <c r="F11772" t="s">
        <v>27276</v>
      </c>
      <c r="G11772" t="s">
        <v>300</v>
      </c>
      <c r="H11772" t="s">
        <v>153</v>
      </c>
      <c r="I11772" t="s">
        <v>136</v>
      </c>
      <c r="J11772" t="s">
        <v>137</v>
      </c>
      <c r="K11772" t="s">
        <v>210</v>
      </c>
      <c r="L11772" t="s">
        <v>31658</v>
      </c>
      <c r="M11772" t="s">
        <v>31659</v>
      </c>
      <c r="N11772">
        <v>0.92333333299999998</v>
      </c>
      <c r="O11772">
        <v>2</v>
      </c>
      <c r="P11772">
        <v>523</v>
      </c>
      <c r="Q11772">
        <v>1</v>
      </c>
      <c r="R11772">
        <v>45</v>
      </c>
      <c r="S11772">
        <v>1</v>
      </c>
      <c r="T11772">
        <v>13</v>
      </c>
      <c r="U11772">
        <v>0</v>
      </c>
      <c r="V11772">
        <v>0</v>
      </c>
      <c r="W11772">
        <v>0.34693400886333337</v>
      </c>
      <c r="X11772">
        <v>54.813579495101322</v>
      </c>
      <c r="Y11772">
        <v>1.8775204155811203</v>
      </c>
      <c r="Z11772">
        <v>1.3752009300286399</v>
      </c>
      <c r="AA11772">
        <v>3.8927845128349574</v>
      </c>
      <c r="AB11772">
        <v>6.4499196146055304</v>
      </c>
      <c r="AC11772">
        <v>0</v>
      </c>
      <c r="AD11772">
        <v>0</v>
      </c>
      <c r="AE11772">
        <v>68.755938977014907</v>
      </c>
    </row>
    <row r="11773" spans="1:31" x14ac:dyDescent="0.3">
      <c r="A11773">
        <v>2710611</v>
      </c>
      <c r="B11773">
        <v>1</v>
      </c>
      <c r="C11773" t="s">
        <v>81</v>
      </c>
      <c r="D11773" t="s">
        <v>128</v>
      </c>
      <c r="E11773" t="s">
        <v>150</v>
      </c>
      <c r="F11773" t="s">
        <v>7518</v>
      </c>
      <c r="G11773" t="s">
        <v>152</v>
      </c>
      <c r="H11773" t="s">
        <v>153</v>
      </c>
      <c r="I11773" t="s">
        <v>136</v>
      </c>
      <c r="J11773" t="s">
        <v>137</v>
      </c>
      <c r="K11773" t="s">
        <v>138</v>
      </c>
      <c r="L11773" t="s">
        <v>31660</v>
      </c>
      <c r="M11773" t="s">
        <v>31661</v>
      </c>
      <c r="N11773">
        <v>1.2424999999999999</v>
      </c>
      <c r="O11773">
        <v>21</v>
      </c>
      <c r="P11773">
        <v>185</v>
      </c>
      <c r="Q11773">
        <v>315</v>
      </c>
      <c r="R11773">
        <v>103</v>
      </c>
      <c r="S11773">
        <v>10</v>
      </c>
      <c r="T11773">
        <v>10</v>
      </c>
      <c r="U11773">
        <v>0</v>
      </c>
      <c r="V11773">
        <v>0</v>
      </c>
      <c r="W11773">
        <v>1.8832057115396177</v>
      </c>
      <c r="X11773">
        <v>52.583076330785225</v>
      </c>
      <c r="Y11773">
        <v>23.227383914664646</v>
      </c>
      <c r="Z11773">
        <v>19.0825065916884</v>
      </c>
      <c r="AA11773">
        <v>4.0088858835550001</v>
      </c>
      <c r="AB11773">
        <v>5.6708653715597226</v>
      </c>
      <c r="AC11773">
        <v>0</v>
      </c>
      <c r="AD11773">
        <v>0</v>
      </c>
      <c r="AE11773">
        <v>106.45592380379261</v>
      </c>
    </row>
    <row r="11774" spans="1:31" x14ac:dyDescent="0.3">
      <c r="A11774">
        <v>2710571</v>
      </c>
      <c r="B11774">
        <v>1</v>
      </c>
      <c r="C11774" t="s">
        <v>81</v>
      </c>
      <c r="D11774" t="s">
        <v>128</v>
      </c>
      <c r="E11774" t="s">
        <v>145</v>
      </c>
      <c r="F11774" t="s">
        <v>31662</v>
      </c>
      <c r="G11774" t="s">
        <v>147</v>
      </c>
      <c r="H11774" t="s">
        <v>135</v>
      </c>
      <c r="I11774" t="s">
        <v>136</v>
      </c>
      <c r="J11774" t="s">
        <v>137</v>
      </c>
      <c r="K11774" t="s">
        <v>138</v>
      </c>
      <c r="L11774" t="s">
        <v>31663</v>
      </c>
      <c r="M11774" t="s">
        <v>31664</v>
      </c>
      <c r="N11774">
        <v>2.5772222220000001</v>
      </c>
      <c r="O11774">
        <v>0</v>
      </c>
      <c r="P11774">
        <v>1</v>
      </c>
      <c r="Q11774">
        <v>0</v>
      </c>
      <c r="R11774">
        <v>0</v>
      </c>
      <c r="S11774">
        <v>0</v>
      </c>
      <c r="T11774">
        <v>0</v>
      </c>
      <c r="U11774">
        <v>0</v>
      </c>
      <c r="V11774">
        <v>0</v>
      </c>
      <c r="W11774">
        <v>0</v>
      </c>
      <c r="X11774">
        <v>1.4089358180000003E-4</v>
      </c>
      <c r="Y11774">
        <v>0</v>
      </c>
      <c r="Z11774">
        <v>0</v>
      </c>
      <c r="AA11774">
        <v>0</v>
      </c>
      <c r="AB11774">
        <v>0</v>
      </c>
      <c r="AC11774">
        <v>0</v>
      </c>
      <c r="AD11774">
        <v>0</v>
      </c>
      <c r="AE11774">
        <v>1.4089358180000003E-4</v>
      </c>
    </row>
    <row r="11775" spans="1:31" x14ac:dyDescent="0.3">
      <c r="A11775">
        <v>2710431</v>
      </c>
      <c r="B11775">
        <v>1</v>
      </c>
      <c r="C11775" t="s">
        <v>80</v>
      </c>
      <c r="D11775" t="s">
        <v>84</v>
      </c>
      <c r="E11775" t="s">
        <v>145</v>
      </c>
      <c r="F11775" t="s">
        <v>31665</v>
      </c>
      <c r="G11775" t="s">
        <v>181</v>
      </c>
      <c r="H11775" t="s">
        <v>135</v>
      </c>
      <c r="I11775" t="s">
        <v>136</v>
      </c>
      <c r="J11775" t="s">
        <v>137</v>
      </c>
      <c r="K11775" t="s">
        <v>138</v>
      </c>
      <c r="L11775" t="s">
        <v>31666</v>
      </c>
      <c r="M11775" t="s">
        <v>31667</v>
      </c>
      <c r="N11775">
        <v>4.6008333329999997</v>
      </c>
      <c r="O11775">
        <v>0</v>
      </c>
      <c r="P11775">
        <v>2</v>
      </c>
      <c r="Q11775">
        <v>0</v>
      </c>
      <c r="R11775">
        <v>0</v>
      </c>
      <c r="S11775">
        <v>0</v>
      </c>
      <c r="T11775">
        <v>1</v>
      </c>
      <c r="U11775">
        <v>0</v>
      </c>
      <c r="V11775">
        <v>0</v>
      </c>
      <c r="W11775">
        <v>0</v>
      </c>
      <c r="X11775">
        <v>0</v>
      </c>
      <c r="Y11775">
        <v>0</v>
      </c>
      <c r="Z11775">
        <v>0</v>
      </c>
      <c r="AA11775">
        <v>0</v>
      </c>
      <c r="AB11775">
        <v>0</v>
      </c>
      <c r="AC11775">
        <v>0</v>
      </c>
      <c r="AD11775">
        <v>0</v>
      </c>
      <c r="AE11775">
        <v>0</v>
      </c>
    </row>
    <row r="11776" spans="1:31" x14ac:dyDescent="0.3">
      <c r="A11776">
        <v>2710617</v>
      </c>
      <c r="B11776">
        <v>1</v>
      </c>
      <c r="C11776" t="s">
        <v>80</v>
      </c>
      <c r="D11776" t="s">
        <v>100</v>
      </c>
      <c r="E11776" t="s">
        <v>156</v>
      </c>
      <c r="F11776" t="s">
        <v>2575</v>
      </c>
      <c r="G11776" t="s">
        <v>185</v>
      </c>
      <c r="H11776" t="s">
        <v>153</v>
      </c>
      <c r="I11776" t="s">
        <v>136</v>
      </c>
      <c r="J11776" t="s">
        <v>137</v>
      </c>
      <c r="K11776" t="s">
        <v>138</v>
      </c>
      <c r="L11776" t="s">
        <v>31668</v>
      </c>
      <c r="M11776" t="s">
        <v>31669</v>
      </c>
      <c r="N11776">
        <v>2.8258333329999998</v>
      </c>
      <c r="O11776">
        <v>0</v>
      </c>
      <c r="P11776">
        <v>46</v>
      </c>
      <c r="Q11776">
        <v>0</v>
      </c>
      <c r="R11776">
        <v>7</v>
      </c>
      <c r="S11776">
        <v>0</v>
      </c>
      <c r="T11776">
        <v>1</v>
      </c>
      <c r="U11776">
        <v>0</v>
      </c>
      <c r="V11776">
        <v>0</v>
      </c>
      <c r="W11776">
        <v>0</v>
      </c>
      <c r="X11776">
        <v>99.317469744993247</v>
      </c>
      <c r="Y11776">
        <v>0</v>
      </c>
      <c r="Z11776">
        <v>3.6718357733212437</v>
      </c>
      <c r="AA11776">
        <v>0</v>
      </c>
      <c r="AB11776">
        <v>1.3252974064296665</v>
      </c>
      <c r="AC11776">
        <v>0</v>
      </c>
      <c r="AD11776">
        <v>0</v>
      </c>
      <c r="AE11776">
        <v>104.31460292474416</v>
      </c>
    </row>
    <row r="11777" spans="1:31" x14ac:dyDescent="0.3">
      <c r="A11777">
        <v>2710285</v>
      </c>
      <c r="B11777">
        <v>1</v>
      </c>
      <c r="C11777" t="s">
        <v>81</v>
      </c>
      <c r="D11777" t="s">
        <v>113</v>
      </c>
      <c r="E11777" t="s">
        <v>156</v>
      </c>
      <c r="F11777" t="s">
        <v>31670</v>
      </c>
      <c r="G11777" t="s">
        <v>17349</v>
      </c>
      <c r="H11777" t="s">
        <v>153</v>
      </c>
      <c r="I11777" t="s">
        <v>136</v>
      </c>
      <c r="J11777" t="s">
        <v>137</v>
      </c>
      <c r="K11777" t="s">
        <v>138</v>
      </c>
      <c r="L11777" t="s">
        <v>31671</v>
      </c>
      <c r="M11777" t="s">
        <v>31672</v>
      </c>
      <c r="N11777">
        <v>4.5483333330000004</v>
      </c>
      <c r="O11777">
        <v>0</v>
      </c>
      <c r="P11777">
        <v>19</v>
      </c>
      <c r="Q11777">
        <v>0</v>
      </c>
      <c r="R11777">
        <v>7</v>
      </c>
      <c r="S11777">
        <v>0</v>
      </c>
      <c r="T11777">
        <v>0</v>
      </c>
      <c r="U11777">
        <v>0</v>
      </c>
      <c r="V11777">
        <v>0</v>
      </c>
      <c r="W11777">
        <v>0</v>
      </c>
      <c r="X11777">
        <v>1.8129538683199997</v>
      </c>
      <c r="Y11777">
        <v>0</v>
      </c>
      <c r="Z11777">
        <v>2.4373503722983334</v>
      </c>
      <c r="AA11777">
        <v>0</v>
      </c>
      <c r="AB11777">
        <v>0</v>
      </c>
      <c r="AC11777">
        <v>0</v>
      </c>
      <c r="AD11777">
        <v>0</v>
      </c>
      <c r="AE11777">
        <v>4.2503042406183331</v>
      </c>
    </row>
    <row r="11778" spans="1:31" x14ac:dyDescent="0.3">
      <c r="A11778">
        <v>2710076</v>
      </c>
      <c r="B11778">
        <v>1</v>
      </c>
      <c r="C11778" t="s">
        <v>81</v>
      </c>
      <c r="D11778" t="s">
        <v>117</v>
      </c>
      <c r="E11778" t="s">
        <v>156</v>
      </c>
      <c r="F11778" t="s">
        <v>31673</v>
      </c>
      <c r="G11778" t="s">
        <v>185</v>
      </c>
      <c r="H11778" t="s">
        <v>153</v>
      </c>
      <c r="I11778" t="s">
        <v>136</v>
      </c>
      <c r="J11778" t="s">
        <v>137</v>
      </c>
      <c r="K11778" t="s">
        <v>138</v>
      </c>
      <c r="L11778" t="s">
        <v>31674</v>
      </c>
      <c r="M11778" t="s">
        <v>31675</v>
      </c>
      <c r="N11778">
        <v>2.3936111109999998</v>
      </c>
      <c r="O11778">
        <v>0</v>
      </c>
      <c r="P11778">
        <v>10</v>
      </c>
      <c r="Q11778">
        <v>0</v>
      </c>
      <c r="R11778">
        <v>0</v>
      </c>
      <c r="S11778">
        <v>0</v>
      </c>
      <c r="T11778">
        <v>0</v>
      </c>
      <c r="U11778">
        <v>0</v>
      </c>
      <c r="V11778">
        <v>0</v>
      </c>
      <c r="W11778">
        <v>0</v>
      </c>
      <c r="X11778">
        <v>2.3204666608108035</v>
      </c>
      <c r="Y11778">
        <v>0</v>
      </c>
      <c r="Z11778">
        <v>0</v>
      </c>
      <c r="AA11778">
        <v>0</v>
      </c>
      <c r="AB11778">
        <v>0</v>
      </c>
      <c r="AC11778">
        <v>0</v>
      </c>
      <c r="AD11778">
        <v>0</v>
      </c>
      <c r="AE11778">
        <v>2.3204666608108035</v>
      </c>
    </row>
    <row r="11779" spans="1:31" x14ac:dyDescent="0.3">
      <c r="A11779">
        <v>2710030</v>
      </c>
      <c r="B11779">
        <v>1</v>
      </c>
      <c r="C11779" t="s">
        <v>80</v>
      </c>
      <c r="D11779" t="s">
        <v>97</v>
      </c>
      <c r="E11779" t="s">
        <v>150</v>
      </c>
      <c r="F11779" t="s">
        <v>9856</v>
      </c>
      <c r="G11779" t="s">
        <v>925</v>
      </c>
      <c r="H11779" t="s">
        <v>153</v>
      </c>
      <c r="I11779" t="s">
        <v>136</v>
      </c>
      <c r="J11779" t="s">
        <v>137</v>
      </c>
      <c r="K11779" t="s">
        <v>210</v>
      </c>
      <c r="L11779" t="s">
        <v>31676</v>
      </c>
      <c r="M11779" t="s">
        <v>31677</v>
      </c>
      <c r="N11779">
        <v>2.622222222</v>
      </c>
      <c r="O11779">
        <v>32</v>
      </c>
      <c r="P11779">
        <v>19259</v>
      </c>
      <c r="Q11779">
        <v>39</v>
      </c>
      <c r="R11779">
        <v>665</v>
      </c>
      <c r="S11779">
        <v>115</v>
      </c>
      <c r="T11779">
        <v>2331</v>
      </c>
      <c r="U11779">
        <v>6</v>
      </c>
      <c r="V11779">
        <v>14</v>
      </c>
      <c r="W11779">
        <v>208.21561812597793</v>
      </c>
      <c r="X11779">
        <v>7798.1189071734698</v>
      </c>
      <c r="Y11779">
        <v>157.75228127488967</v>
      </c>
      <c r="Z11779">
        <v>290.12014461538269</v>
      </c>
      <c r="AA11779">
        <v>3974.5164156200453</v>
      </c>
      <c r="AB11779">
        <v>5430.3494039555189</v>
      </c>
      <c r="AC11779">
        <v>2240.7449589601115</v>
      </c>
      <c r="AD11779">
        <v>576.00697945644401</v>
      </c>
      <c r="AE11779">
        <v>20675.824709181841</v>
      </c>
    </row>
    <row r="11780" spans="1:31" x14ac:dyDescent="0.3">
      <c r="A11780">
        <v>2709987</v>
      </c>
      <c r="B11780">
        <v>1</v>
      </c>
      <c r="C11780" t="s">
        <v>80</v>
      </c>
      <c r="D11780" t="s">
        <v>99</v>
      </c>
      <c r="E11780" t="s">
        <v>132</v>
      </c>
      <c r="F11780" t="s">
        <v>5331</v>
      </c>
      <c r="G11780" t="s">
        <v>209</v>
      </c>
      <c r="H11780" t="s">
        <v>135</v>
      </c>
      <c r="I11780" t="s">
        <v>136</v>
      </c>
      <c r="J11780" t="s">
        <v>137</v>
      </c>
      <c r="K11780" t="s">
        <v>210</v>
      </c>
      <c r="L11780" t="s">
        <v>31678</v>
      </c>
      <c r="M11780" t="s">
        <v>31679</v>
      </c>
      <c r="N11780">
        <v>2.9133333330000002</v>
      </c>
      <c r="O11780">
        <v>0</v>
      </c>
      <c r="P11780">
        <v>117</v>
      </c>
      <c r="Q11780">
        <v>0</v>
      </c>
      <c r="R11780">
        <v>2</v>
      </c>
      <c r="S11780">
        <v>0</v>
      </c>
      <c r="T11780">
        <v>9</v>
      </c>
      <c r="U11780">
        <v>0</v>
      </c>
      <c r="V11780">
        <v>1</v>
      </c>
      <c r="W11780">
        <v>0</v>
      </c>
      <c r="X11780">
        <v>43.207508797863085</v>
      </c>
      <c r="Y11780">
        <v>0</v>
      </c>
      <c r="Z11780">
        <v>0</v>
      </c>
      <c r="AA11780">
        <v>0</v>
      </c>
      <c r="AB11780">
        <v>23.565905216573803</v>
      </c>
      <c r="AC11780">
        <v>0</v>
      </c>
      <c r="AD11780">
        <v>483.04804686873774</v>
      </c>
      <c r="AE11780">
        <v>549.82146088317461</v>
      </c>
    </row>
    <row r="11781" spans="1:31" x14ac:dyDescent="0.3">
      <c r="A11781">
        <v>2710325</v>
      </c>
      <c r="B11781">
        <v>1</v>
      </c>
      <c r="C11781" t="s">
        <v>80</v>
      </c>
      <c r="D11781" t="s">
        <v>101</v>
      </c>
      <c r="E11781" t="s">
        <v>145</v>
      </c>
      <c r="F11781" t="s">
        <v>31680</v>
      </c>
      <c r="G11781" t="s">
        <v>158</v>
      </c>
      <c r="H11781" t="s">
        <v>135</v>
      </c>
      <c r="I11781" t="s">
        <v>136</v>
      </c>
      <c r="J11781" t="s">
        <v>3</v>
      </c>
      <c r="K11781" t="s">
        <v>138</v>
      </c>
      <c r="L11781" t="s">
        <v>31681</v>
      </c>
      <c r="M11781" t="s">
        <v>31682</v>
      </c>
      <c r="N11781">
        <v>1.7050000000000001</v>
      </c>
      <c r="O11781">
        <v>0</v>
      </c>
      <c r="P11781">
        <v>1</v>
      </c>
      <c r="Q11781">
        <v>0</v>
      </c>
      <c r="R11781">
        <v>0</v>
      </c>
      <c r="S11781">
        <v>0</v>
      </c>
      <c r="T11781">
        <v>0</v>
      </c>
      <c r="U11781">
        <v>0</v>
      </c>
      <c r="V11781">
        <v>0</v>
      </c>
      <c r="W11781">
        <v>0</v>
      </c>
      <c r="X11781">
        <v>0.26790118179896166</v>
      </c>
      <c r="Y11781">
        <v>0</v>
      </c>
      <c r="Z11781">
        <v>0</v>
      </c>
      <c r="AA11781">
        <v>0</v>
      </c>
      <c r="AB11781">
        <v>0</v>
      </c>
      <c r="AC11781">
        <v>0</v>
      </c>
      <c r="AD11781">
        <v>0</v>
      </c>
      <c r="AE11781">
        <v>0.26790118179896166</v>
      </c>
    </row>
    <row r="11782" spans="1:31" x14ac:dyDescent="0.3">
      <c r="A11782">
        <v>2710033</v>
      </c>
      <c r="B11782">
        <v>1</v>
      </c>
      <c r="C11782" t="s">
        <v>80</v>
      </c>
      <c r="D11782" t="s">
        <v>84</v>
      </c>
      <c r="E11782" t="s">
        <v>132</v>
      </c>
      <c r="F11782" t="s">
        <v>18223</v>
      </c>
      <c r="G11782" t="s">
        <v>209</v>
      </c>
      <c r="H11782" t="s">
        <v>135</v>
      </c>
      <c r="I11782" t="s">
        <v>136</v>
      </c>
      <c r="J11782" t="s">
        <v>137</v>
      </c>
      <c r="K11782" t="s">
        <v>210</v>
      </c>
      <c r="L11782" t="s">
        <v>31683</v>
      </c>
      <c r="M11782" t="s">
        <v>31684</v>
      </c>
      <c r="N11782">
        <v>7.7038888879999998</v>
      </c>
      <c r="O11782">
        <v>0</v>
      </c>
      <c r="P11782">
        <v>402</v>
      </c>
      <c r="Q11782">
        <v>0</v>
      </c>
      <c r="R11782">
        <v>0</v>
      </c>
      <c r="S11782">
        <v>0</v>
      </c>
      <c r="T11782">
        <v>17</v>
      </c>
      <c r="U11782">
        <v>0</v>
      </c>
      <c r="V11782">
        <v>0</v>
      </c>
      <c r="W11782">
        <v>0</v>
      </c>
      <c r="X11782">
        <v>583.68823195756818</v>
      </c>
      <c r="Y11782">
        <v>0</v>
      </c>
      <c r="Z11782">
        <v>0</v>
      </c>
      <c r="AA11782">
        <v>0</v>
      </c>
      <c r="AB11782">
        <v>55.004099815406569</v>
      </c>
      <c r="AC11782">
        <v>0</v>
      </c>
      <c r="AD11782">
        <v>0</v>
      </c>
      <c r="AE11782">
        <v>638.69233177297474</v>
      </c>
    </row>
    <row r="11783" spans="1:31" x14ac:dyDescent="0.3">
      <c r="A11783">
        <v>2710554</v>
      </c>
      <c r="B11783">
        <v>1</v>
      </c>
      <c r="C11783" t="s">
        <v>81</v>
      </c>
      <c r="D11783" t="s">
        <v>117</v>
      </c>
      <c r="E11783" t="s">
        <v>145</v>
      </c>
      <c r="F11783" t="s">
        <v>31685</v>
      </c>
      <c r="G11783" t="s">
        <v>147</v>
      </c>
      <c r="H11783" t="s">
        <v>135</v>
      </c>
      <c r="I11783" t="s">
        <v>136</v>
      </c>
      <c r="J11783" t="s">
        <v>137</v>
      </c>
      <c r="K11783" t="s">
        <v>138</v>
      </c>
      <c r="L11783" t="s">
        <v>31686</v>
      </c>
      <c r="M11783" t="s">
        <v>31687</v>
      </c>
      <c r="N11783">
        <v>0.54666666600000002</v>
      </c>
      <c r="O11783">
        <v>0</v>
      </c>
      <c r="P11783">
        <v>7</v>
      </c>
      <c r="Q11783">
        <v>0</v>
      </c>
      <c r="R11783">
        <v>0</v>
      </c>
      <c r="S11783">
        <v>0</v>
      </c>
      <c r="T11783">
        <v>0</v>
      </c>
      <c r="U11783">
        <v>0</v>
      </c>
      <c r="V11783">
        <v>0</v>
      </c>
      <c r="W11783">
        <v>0</v>
      </c>
      <c r="X11783">
        <v>0.80564876600003998</v>
      </c>
      <c r="Y11783">
        <v>0</v>
      </c>
      <c r="Z11783">
        <v>0</v>
      </c>
      <c r="AA11783">
        <v>0</v>
      </c>
      <c r="AB11783">
        <v>0</v>
      </c>
      <c r="AC11783">
        <v>0</v>
      </c>
      <c r="AD11783">
        <v>0</v>
      </c>
      <c r="AE11783">
        <v>0.80564876600003998</v>
      </c>
    </row>
    <row r="11784" spans="1:31" x14ac:dyDescent="0.3">
      <c r="A11784">
        <v>2710199</v>
      </c>
      <c r="B11784">
        <v>1</v>
      </c>
      <c r="C11784" t="s">
        <v>81</v>
      </c>
      <c r="D11784" t="s">
        <v>121</v>
      </c>
      <c r="E11784" t="s">
        <v>156</v>
      </c>
      <c r="F11784" t="s">
        <v>31688</v>
      </c>
      <c r="G11784" t="s">
        <v>185</v>
      </c>
      <c r="H11784" t="s">
        <v>153</v>
      </c>
      <c r="I11784" t="s">
        <v>136</v>
      </c>
      <c r="J11784" t="s">
        <v>137</v>
      </c>
      <c r="K11784" t="s">
        <v>138</v>
      </c>
      <c r="L11784" t="s">
        <v>31689</v>
      </c>
      <c r="M11784" t="s">
        <v>31690</v>
      </c>
      <c r="N11784">
        <v>6.778333333</v>
      </c>
      <c r="O11784">
        <v>0</v>
      </c>
      <c r="P11784">
        <v>24</v>
      </c>
      <c r="Q11784">
        <v>0</v>
      </c>
      <c r="R11784">
        <v>0</v>
      </c>
      <c r="S11784">
        <v>0</v>
      </c>
      <c r="T11784">
        <v>2</v>
      </c>
      <c r="U11784">
        <v>0</v>
      </c>
      <c r="V11784">
        <v>0</v>
      </c>
      <c r="W11784">
        <v>0</v>
      </c>
      <c r="X11784">
        <v>24.884001598179179</v>
      </c>
      <c r="Y11784">
        <v>0</v>
      </c>
      <c r="Z11784">
        <v>0</v>
      </c>
      <c r="AA11784">
        <v>0</v>
      </c>
      <c r="AB11784">
        <v>24.513710436858897</v>
      </c>
      <c r="AC11784">
        <v>0</v>
      </c>
      <c r="AD11784">
        <v>0</v>
      </c>
      <c r="AE11784">
        <v>49.397712035038076</v>
      </c>
    </row>
    <row r="11785" spans="1:31" x14ac:dyDescent="0.3">
      <c r="A11785">
        <v>2710219</v>
      </c>
      <c r="B11785">
        <v>1</v>
      </c>
      <c r="C11785" t="s">
        <v>80</v>
      </c>
      <c r="D11785" t="s">
        <v>100</v>
      </c>
      <c r="E11785" t="s">
        <v>150</v>
      </c>
      <c r="F11785" t="s">
        <v>1908</v>
      </c>
      <c r="G11785" t="s">
        <v>152</v>
      </c>
      <c r="H11785" t="s">
        <v>153</v>
      </c>
      <c r="I11785" t="s">
        <v>136</v>
      </c>
      <c r="J11785" t="s">
        <v>137</v>
      </c>
      <c r="K11785" t="s">
        <v>138</v>
      </c>
      <c r="L11785" t="s">
        <v>31691</v>
      </c>
      <c r="M11785" t="s">
        <v>31692</v>
      </c>
      <c r="N11785">
        <v>0.61583333299999998</v>
      </c>
      <c r="O11785">
        <v>1</v>
      </c>
      <c r="P11785">
        <v>483</v>
      </c>
      <c r="Q11785">
        <v>28</v>
      </c>
      <c r="R11785">
        <v>129</v>
      </c>
      <c r="S11785">
        <v>11</v>
      </c>
      <c r="T11785">
        <v>102</v>
      </c>
      <c r="U11785">
        <v>0</v>
      </c>
      <c r="V11785">
        <v>0</v>
      </c>
      <c r="W11785">
        <v>0.84435961597048337</v>
      </c>
      <c r="X11785">
        <v>52.106103490694416</v>
      </c>
      <c r="Y11785">
        <v>91.012887476953196</v>
      </c>
      <c r="Z11785">
        <v>30.269934691696445</v>
      </c>
      <c r="AA11785">
        <v>22.762079887258295</v>
      </c>
      <c r="AB11785">
        <v>28.958803274551908</v>
      </c>
      <c r="AC11785">
        <v>0</v>
      </c>
      <c r="AD11785">
        <v>0</v>
      </c>
      <c r="AE11785">
        <v>225.95416843712474</v>
      </c>
    </row>
    <row r="11786" spans="1:31" x14ac:dyDescent="0.3">
      <c r="A11786">
        <v>2710534</v>
      </c>
      <c r="B11786">
        <v>1</v>
      </c>
      <c r="C11786" t="s">
        <v>81</v>
      </c>
      <c r="D11786" t="s">
        <v>121</v>
      </c>
      <c r="E11786" t="s">
        <v>132</v>
      </c>
      <c r="F11786" t="s">
        <v>31693</v>
      </c>
      <c r="G11786" t="s">
        <v>134</v>
      </c>
      <c r="H11786" t="s">
        <v>135</v>
      </c>
      <c r="I11786" t="s">
        <v>136</v>
      </c>
      <c r="J11786" t="s">
        <v>137</v>
      </c>
      <c r="K11786" t="s">
        <v>138</v>
      </c>
      <c r="L11786" t="s">
        <v>31694</v>
      </c>
      <c r="M11786" t="s">
        <v>31695</v>
      </c>
      <c r="N11786">
        <v>2.2113888880000001</v>
      </c>
      <c r="O11786">
        <v>0</v>
      </c>
      <c r="P11786">
        <v>82</v>
      </c>
      <c r="Q11786">
        <v>0</v>
      </c>
      <c r="R11786">
        <v>1</v>
      </c>
      <c r="S11786">
        <v>0</v>
      </c>
      <c r="T11786">
        <v>11</v>
      </c>
      <c r="U11786">
        <v>0</v>
      </c>
      <c r="V11786">
        <v>0</v>
      </c>
      <c r="W11786">
        <v>0</v>
      </c>
      <c r="X11786">
        <v>21.549193440881428</v>
      </c>
      <c r="Y11786">
        <v>0</v>
      </c>
      <c r="Z11786">
        <v>0</v>
      </c>
      <c r="AA11786">
        <v>0</v>
      </c>
      <c r="AB11786">
        <v>2.4461529509524493</v>
      </c>
      <c r="AC11786">
        <v>0</v>
      </c>
      <c r="AD11786">
        <v>0</v>
      </c>
      <c r="AE11786">
        <v>23.995346391833877</v>
      </c>
    </row>
    <row r="11787" spans="1:31" x14ac:dyDescent="0.3">
      <c r="A11787">
        <v>2710050</v>
      </c>
      <c r="B11787">
        <v>1</v>
      </c>
      <c r="C11787" t="s">
        <v>80</v>
      </c>
      <c r="D11787" t="s">
        <v>106</v>
      </c>
      <c r="E11787" t="s">
        <v>161</v>
      </c>
      <c r="F11787" t="s">
        <v>3569</v>
      </c>
      <c r="G11787" t="s">
        <v>163</v>
      </c>
      <c r="H11787" t="s">
        <v>135</v>
      </c>
      <c r="I11787" t="s">
        <v>136</v>
      </c>
      <c r="J11787" t="s">
        <v>137</v>
      </c>
      <c r="K11787" t="s">
        <v>138</v>
      </c>
      <c r="L11787" t="s">
        <v>31696</v>
      </c>
      <c r="M11787" t="s">
        <v>31697</v>
      </c>
      <c r="N11787">
        <v>2.159166666</v>
      </c>
      <c r="O11787">
        <v>0</v>
      </c>
      <c r="P11787">
        <v>0</v>
      </c>
      <c r="Q11787">
        <v>0</v>
      </c>
      <c r="R11787">
        <v>5</v>
      </c>
      <c r="S11787">
        <v>0</v>
      </c>
      <c r="T11787">
        <v>0</v>
      </c>
      <c r="U11787">
        <v>0</v>
      </c>
      <c r="V11787">
        <v>0</v>
      </c>
      <c r="W11787">
        <v>0</v>
      </c>
      <c r="X11787">
        <v>0</v>
      </c>
      <c r="Y11787">
        <v>0</v>
      </c>
      <c r="Z11787">
        <v>0</v>
      </c>
      <c r="AA11787">
        <v>0</v>
      </c>
      <c r="AB11787">
        <v>0</v>
      </c>
      <c r="AC11787">
        <v>0</v>
      </c>
      <c r="AD11787">
        <v>0</v>
      </c>
      <c r="AE11787">
        <v>0</v>
      </c>
    </row>
    <row r="11788" spans="1:31" x14ac:dyDescent="0.3">
      <c r="A11788">
        <v>2710299</v>
      </c>
      <c r="B11788">
        <v>1</v>
      </c>
      <c r="C11788" t="s">
        <v>80</v>
      </c>
      <c r="D11788" t="s">
        <v>82</v>
      </c>
      <c r="E11788" t="s">
        <v>145</v>
      </c>
      <c r="F11788" t="s">
        <v>26059</v>
      </c>
      <c r="G11788" t="s">
        <v>147</v>
      </c>
      <c r="H11788" t="s">
        <v>135</v>
      </c>
      <c r="I11788" t="s">
        <v>136</v>
      </c>
      <c r="J11788" t="s">
        <v>137</v>
      </c>
      <c r="K11788" t="s">
        <v>138</v>
      </c>
      <c r="L11788" t="s">
        <v>31698</v>
      </c>
      <c r="M11788" t="s">
        <v>31699</v>
      </c>
      <c r="N11788">
        <v>2.985833333</v>
      </c>
      <c r="O11788">
        <v>0</v>
      </c>
      <c r="P11788">
        <v>25</v>
      </c>
      <c r="Q11788">
        <v>0</v>
      </c>
      <c r="R11788">
        <v>0</v>
      </c>
      <c r="S11788">
        <v>0</v>
      </c>
      <c r="T11788">
        <v>0</v>
      </c>
      <c r="U11788">
        <v>0</v>
      </c>
      <c r="V11788">
        <v>0</v>
      </c>
      <c r="W11788">
        <v>0</v>
      </c>
      <c r="X11788">
        <v>14.343548318021556</v>
      </c>
      <c r="Y11788">
        <v>0</v>
      </c>
      <c r="Z11788">
        <v>0</v>
      </c>
      <c r="AA11788">
        <v>0</v>
      </c>
      <c r="AB11788">
        <v>0</v>
      </c>
      <c r="AC11788">
        <v>0</v>
      </c>
      <c r="AD11788">
        <v>0</v>
      </c>
      <c r="AE11788">
        <v>14.343548318021556</v>
      </c>
    </row>
    <row r="11789" spans="1:31" x14ac:dyDescent="0.3">
      <c r="A11789">
        <v>2709907</v>
      </c>
      <c r="B11789">
        <v>1</v>
      </c>
      <c r="C11789" t="s">
        <v>81</v>
      </c>
      <c r="D11789" t="s">
        <v>128</v>
      </c>
      <c r="E11789" t="s">
        <v>150</v>
      </c>
      <c r="F11789" t="s">
        <v>8835</v>
      </c>
      <c r="G11789" t="s">
        <v>152</v>
      </c>
      <c r="H11789" t="s">
        <v>153</v>
      </c>
      <c r="I11789" t="s">
        <v>136</v>
      </c>
      <c r="J11789" t="s">
        <v>137</v>
      </c>
      <c r="K11789" t="s">
        <v>138</v>
      </c>
      <c r="L11789" t="s">
        <v>31700</v>
      </c>
      <c r="M11789" t="s">
        <v>31701</v>
      </c>
      <c r="N11789">
        <v>1.020277777</v>
      </c>
      <c r="O11789">
        <v>16</v>
      </c>
      <c r="P11789">
        <v>107</v>
      </c>
      <c r="Q11789">
        <v>34</v>
      </c>
      <c r="R11789">
        <v>16</v>
      </c>
      <c r="S11789">
        <v>4</v>
      </c>
      <c r="T11789">
        <v>9</v>
      </c>
      <c r="U11789">
        <v>0</v>
      </c>
      <c r="V11789">
        <v>0</v>
      </c>
      <c r="W11789">
        <v>1.6758439016962001</v>
      </c>
      <c r="X11789">
        <v>13.274658918920663</v>
      </c>
      <c r="Y11789">
        <v>1.6358810247338418</v>
      </c>
      <c r="Z11789">
        <v>1.7675940427535604</v>
      </c>
      <c r="AA11789">
        <v>2.3519268313158008</v>
      </c>
      <c r="AB11789">
        <v>1.8686457111585391</v>
      </c>
      <c r="AC11789">
        <v>0</v>
      </c>
      <c r="AD11789">
        <v>0</v>
      </c>
      <c r="AE11789">
        <v>22.574550430578608</v>
      </c>
    </row>
    <row r="11790" spans="1:31" x14ac:dyDescent="0.3">
      <c r="A11790">
        <v>2710348</v>
      </c>
      <c r="B11790">
        <v>1</v>
      </c>
      <c r="C11790" t="s">
        <v>80</v>
      </c>
      <c r="D11790" t="s">
        <v>83</v>
      </c>
      <c r="E11790" t="s">
        <v>156</v>
      </c>
      <c r="F11790" t="s">
        <v>7537</v>
      </c>
      <c r="G11790" t="s">
        <v>170</v>
      </c>
      <c r="H11790" t="s">
        <v>153</v>
      </c>
      <c r="I11790" t="s">
        <v>136</v>
      </c>
      <c r="J11790" t="s">
        <v>137</v>
      </c>
      <c r="K11790" t="s">
        <v>138</v>
      </c>
      <c r="L11790" t="s">
        <v>31702</v>
      </c>
      <c r="M11790" t="s">
        <v>31703</v>
      </c>
      <c r="N11790">
        <v>0.7</v>
      </c>
      <c r="O11790">
        <v>0</v>
      </c>
      <c r="P11790">
        <v>172</v>
      </c>
      <c r="Q11790">
        <v>0</v>
      </c>
      <c r="R11790">
        <v>0</v>
      </c>
      <c r="S11790">
        <v>3</v>
      </c>
      <c r="T11790">
        <v>52</v>
      </c>
      <c r="U11790">
        <v>1</v>
      </c>
      <c r="V11790">
        <v>0</v>
      </c>
      <c r="W11790">
        <v>0</v>
      </c>
      <c r="X11790">
        <v>34.490755525101697</v>
      </c>
      <c r="Y11790">
        <v>0</v>
      </c>
      <c r="Z11790">
        <v>0</v>
      </c>
      <c r="AA11790">
        <v>113.63000433425066</v>
      </c>
      <c r="AB11790">
        <v>25.643330531992955</v>
      </c>
      <c r="AC11790">
        <v>21.76204394751224</v>
      </c>
      <c r="AD11790">
        <v>0</v>
      </c>
      <c r="AE11790">
        <v>195.52613433885753</v>
      </c>
    </row>
    <row r="11791" spans="1:31" x14ac:dyDescent="0.3">
      <c r="A11791">
        <v>2710262</v>
      </c>
      <c r="B11791">
        <v>1</v>
      </c>
      <c r="C11791" t="s">
        <v>81</v>
      </c>
      <c r="D11791" t="s">
        <v>119</v>
      </c>
      <c r="E11791" t="s">
        <v>161</v>
      </c>
      <c r="F11791" t="s">
        <v>31704</v>
      </c>
      <c r="G11791" t="s">
        <v>163</v>
      </c>
      <c r="H11791" t="s">
        <v>135</v>
      </c>
      <c r="I11791" t="s">
        <v>136</v>
      </c>
      <c r="J11791" t="s">
        <v>137</v>
      </c>
      <c r="K11791" t="s">
        <v>138</v>
      </c>
      <c r="L11791" t="s">
        <v>31705</v>
      </c>
      <c r="M11791" t="s">
        <v>31706</v>
      </c>
      <c r="N11791">
        <v>5.4002777770000003</v>
      </c>
      <c r="O11791">
        <v>0</v>
      </c>
      <c r="P11791">
        <v>10</v>
      </c>
      <c r="Q11791">
        <v>0</v>
      </c>
      <c r="R11791">
        <v>3</v>
      </c>
      <c r="S11791">
        <v>0</v>
      </c>
      <c r="T11791">
        <v>0</v>
      </c>
      <c r="U11791">
        <v>0</v>
      </c>
      <c r="V11791">
        <v>0</v>
      </c>
      <c r="W11791">
        <v>0</v>
      </c>
      <c r="X11791">
        <v>0</v>
      </c>
      <c r="Y11791">
        <v>0</v>
      </c>
      <c r="Z11791">
        <v>0</v>
      </c>
      <c r="AA11791">
        <v>0</v>
      </c>
      <c r="AB11791">
        <v>0</v>
      </c>
      <c r="AC11791">
        <v>0</v>
      </c>
      <c r="AD11791">
        <v>0</v>
      </c>
      <c r="AE11791">
        <v>0</v>
      </c>
    </row>
    <row r="11792" spans="1:31" x14ac:dyDescent="0.3">
      <c r="A11792">
        <v>2709864</v>
      </c>
      <c r="B11792">
        <v>1</v>
      </c>
      <c r="C11792" t="s">
        <v>80</v>
      </c>
      <c r="D11792" t="s">
        <v>104</v>
      </c>
      <c r="E11792" t="s">
        <v>161</v>
      </c>
      <c r="F11792" t="s">
        <v>31707</v>
      </c>
      <c r="G11792" t="s">
        <v>163</v>
      </c>
      <c r="H11792" t="s">
        <v>135</v>
      </c>
      <c r="I11792" t="s">
        <v>136</v>
      </c>
      <c r="J11792" t="s">
        <v>137</v>
      </c>
      <c r="K11792" t="s">
        <v>138</v>
      </c>
      <c r="L11792" t="s">
        <v>31708</v>
      </c>
      <c r="M11792" t="s">
        <v>31709</v>
      </c>
      <c r="N11792">
        <v>0.90527777700000001</v>
      </c>
      <c r="O11792">
        <v>0</v>
      </c>
      <c r="P11792">
        <v>2</v>
      </c>
      <c r="Q11792">
        <v>0</v>
      </c>
      <c r="R11792">
        <v>3</v>
      </c>
      <c r="S11792">
        <v>0</v>
      </c>
      <c r="T11792">
        <v>1</v>
      </c>
      <c r="U11792">
        <v>0</v>
      </c>
      <c r="V11792">
        <v>0</v>
      </c>
      <c r="W11792">
        <v>0</v>
      </c>
      <c r="X11792">
        <v>0</v>
      </c>
      <c r="Y11792">
        <v>0</v>
      </c>
      <c r="Z11792">
        <v>0</v>
      </c>
      <c r="AA11792">
        <v>0</v>
      </c>
      <c r="AB11792">
        <v>0</v>
      </c>
      <c r="AC11792">
        <v>0</v>
      </c>
      <c r="AD11792">
        <v>0</v>
      </c>
      <c r="AE11792">
        <v>0</v>
      </c>
    </row>
    <row r="11793" spans="1:31" x14ac:dyDescent="0.3">
      <c r="A11793">
        <v>2710637</v>
      </c>
      <c r="B11793">
        <v>1</v>
      </c>
      <c r="C11793" t="s">
        <v>80</v>
      </c>
      <c r="D11793" t="s">
        <v>93</v>
      </c>
      <c r="E11793" t="s">
        <v>161</v>
      </c>
      <c r="F11793" t="s">
        <v>31710</v>
      </c>
      <c r="G11793" t="s">
        <v>163</v>
      </c>
      <c r="H11793" t="s">
        <v>135</v>
      </c>
      <c r="I11793" t="s">
        <v>136</v>
      </c>
      <c r="J11793" t="s">
        <v>137</v>
      </c>
      <c r="K11793" t="s">
        <v>138</v>
      </c>
      <c r="L11793" t="s">
        <v>31711</v>
      </c>
      <c r="M11793" t="s">
        <v>31712</v>
      </c>
      <c r="N11793">
        <v>3.6977777770000002</v>
      </c>
      <c r="O11793">
        <v>0</v>
      </c>
      <c r="P11793">
        <v>17</v>
      </c>
      <c r="Q11793">
        <v>0</v>
      </c>
      <c r="R11793">
        <v>14</v>
      </c>
      <c r="S11793">
        <v>0</v>
      </c>
      <c r="T11793">
        <v>6</v>
      </c>
      <c r="U11793">
        <v>0</v>
      </c>
      <c r="V11793">
        <v>0</v>
      </c>
      <c r="W11793">
        <v>0</v>
      </c>
      <c r="X11793">
        <v>0.67876699700000009</v>
      </c>
      <c r="Y11793">
        <v>0</v>
      </c>
      <c r="Z11793">
        <v>1.4135966937866666</v>
      </c>
      <c r="AA11793">
        <v>0</v>
      </c>
      <c r="AB11793">
        <v>0</v>
      </c>
      <c r="AC11793">
        <v>0</v>
      </c>
      <c r="AD11793">
        <v>0</v>
      </c>
      <c r="AE11793">
        <v>2.0923636907866667</v>
      </c>
    </row>
    <row r="11794" spans="1:31" x14ac:dyDescent="0.3">
      <c r="A11794">
        <v>2709973</v>
      </c>
      <c r="B11794">
        <v>1</v>
      </c>
      <c r="C11794" t="s">
        <v>81</v>
      </c>
      <c r="D11794" t="s">
        <v>127</v>
      </c>
      <c r="E11794" t="s">
        <v>156</v>
      </c>
      <c r="F11794" t="s">
        <v>31713</v>
      </c>
      <c r="G11794" t="s">
        <v>185</v>
      </c>
      <c r="H11794" t="s">
        <v>153</v>
      </c>
      <c r="I11794" t="s">
        <v>136</v>
      </c>
      <c r="J11794" t="s">
        <v>137</v>
      </c>
      <c r="K11794" t="s">
        <v>138</v>
      </c>
      <c r="L11794" t="s">
        <v>31714</v>
      </c>
      <c r="M11794" t="s">
        <v>31715</v>
      </c>
      <c r="N11794">
        <v>5.0180555550000001</v>
      </c>
      <c r="O11794">
        <v>0</v>
      </c>
      <c r="P11794">
        <v>0</v>
      </c>
      <c r="Q11794">
        <v>0</v>
      </c>
      <c r="R11794">
        <v>9</v>
      </c>
      <c r="S11794">
        <v>0</v>
      </c>
      <c r="T11794">
        <v>0</v>
      </c>
      <c r="U11794">
        <v>0</v>
      </c>
      <c r="V11794">
        <v>0</v>
      </c>
      <c r="W11794">
        <v>0</v>
      </c>
      <c r="X11794">
        <v>0</v>
      </c>
      <c r="Y11794">
        <v>0</v>
      </c>
      <c r="Z11794">
        <v>0</v>
      </c>
      <c r="AA11794">
        <v>0</v>
      </c>
      <c r="AB11794">
        <v>0</v>
      </c>
      <c r="AC11794">
        <v>0</v>
      </c>
      <c r="AD11794">
        <v>0</v>
      </c>
      <c r="AE11794">
        <v>0</v>
      </c>
    </row>
    <row r="11795" spans="1:31" x14ac:dyDescent="0.3">
      <c r="A11795">
        <v>2710282</v>
      </c>
      <c r="B11795">
        <v>1</v>
      </c>
      <c r="C11795" t="s">
        <v>80</v>
      </c>
      <c r="D11795" t="s">
        <v>105</v>
      </c>
      <c r="E11795" t="s">
        <v>145</v>
      </c>
      <c r="F11795" t="s">
        <v>31716</v>
      </c>
      <c r="G11795" t="s">
        <v>181</v>
      </c>
      <c r="H11795" t="s">
        <v>135</v>
      </c>
      <c r="I11795" t="s">
        <v>136</v>
      </c>
      <c r="J11795" t="s">
        <v>137</v>
      </c>
      <c r="K11795" t="s">
        <v>138</v>
      </c>
      <c r="L11795" t="s">
        <v>31717</v>
      </c>
      <c r="M11795" t="s">
        <v>31718</v>
      </c>
      <c r="N11795">
        <v>1.736388888</v>
      </c>
      <c r="O11795">
        <v>0</v>
      </c>
      <c r="P11795">
        <v>7</v>
      </c>
      <c r="Q11795">
        <v>0</v>
      </c>
      <c r="R11795">
        <v>0</v>
      </c>
      <c r="S11795">
        <v>0</v>
      </c>
      <c r="T11795">
        <v>0</v>
      </c>
      <c r="U11795">
        <v>0</v>
      </c>
      <c r="V11795">
        <v>0</v>
      </c>
      <c r="W11795">
        <v>0</v>
      </c>
      <c r="X11795">
        <v>1.9305848154726246</v>
      </c>
      <c r="Y11795">
        <v>0</v>
      </c>
      <c r="Z11795">
        <v>0</v>
      </c>
      <c r="AA11795">
        <v>0</v>
      </c>
      <c r="AB11795">
        <v>0</v>
      </c>
      <c r="AC11795">
        <v>0</v>
      </c>
      <c r="AD11795">
        <v>0</v>
      </c>
      <c r="AE11795">
        <v>1.9305848154726246</v>
      </c>
    </row>
    <row r="11796" spans="1:31" x14ac:dyDescent="0.3">
      <c r="A11796">
        <v>2710591</v>
      </c>
      <c r="B11796">
        <v>1</v>
      </c>
      <c r="C11796" t="s">
        <v>80</v>
      </c>
      <c r="D11796" t="s">
        <v>84</v>
      </c>
      <c r="E11796" t="s">
        <v>145</v>
      </c>
      <c r="F11796" t="s">
        <v>31719</v>
      </c>
      <c r="G11796" t="s">
        <v>147</v>
      </c>
      <c r="H11796" t="s">
        <v>135</v>
      </c>
      <c r="I11796" t="s">
        <v>136</v>
      </c>
      <c r="J11796" t="s">
        <v>137</v>
      </c>
      <c r="K11796" t="s">
        <v>138</v>
      </c>
      <c r="L11796" t="s">
        <v>31720</v>
      </c>
      <c r="M11796" t="s">
        <v>31721</v>
      </c>
      <c r="N11796">
        <v>1.9502777769999999</v>
      </c>
      <c r="O11796">
        <v>0</v>
      </c>
      <c r="P11796">
        <v>5</v>
      </c>
      <c r="Q11796">
        <v>0</v>
      </c>
      <c r="R11796">
        <v>0</v>
      </c>
      <c r="S11796">
        <v>0</v>
      </c>
      <c r="T11796">
        <v>0</v>
      </c>
      <c r="U11796">
        <v>0</v>
      </c>
      <c r="V11796">
        <v>0</v>
      </c>
      <c r="W11796">
        <v>0</v>
      </c>
      <c r="X11796">
        <v>1.4033614643189167</v>
      </c>
      <c r="Y11796">
        <v>0</v>
      </c>
      <c r="Z11796">
        <v>0</v>
      </c>
      <c r="AA11796">
        <v>0</v>
      </c>
      <c r="AB11796">
        <v>0</v>
      </c>
      <c r="AC11796">
        <v>0</v>
      </c>
      <c r="AD11796">
        <v>0</v>
      </c>
      <c r="AE11796">
        <v>1.4033614643189167</v>
      </c>
    </row>
    <row r="11797" spans="1:31" x14ac:dyDescent="0.3">
      <c r="A11797">
        <v>2710113</v>
      </c>
      <c r="B11797">
        <v>1</v>
      </c>
      <c r="C11797" t="s">
        <v>80</v>
      </c>
      <c r="D11797" t="s">
        <v>106</v>
      </c>
      <c r="E11797" t="s">
        <v>150</v>
      </c>
      <c r="F11797" t="s">
        <v>12288</v>
      </c>
      <c r="G11797" t="s">
        <v>152</v>
      </c>
      <c r="H11797" t="s">
        <v>153</v>
      </c>
      <c r="I11797" t="s">
        <v>136</v>
      </c>
      <c r="J11797" t="s">
        <v>137</v>
      </c>
      <c r="K11797" t="s">
        <v>138</v>
      </c>
      <c r="L11797" t="s">
        <v>31722</v>
      </c>
      <c r="M11797" t="s">
        <v>31723</v>
      </c>
      <c r="N11797">
        <v>0.46694444400000001</v>
      </c>
      <c r="O11797">
        <v>1</v>
      </c>
      <c r="P11797">
        <v>4726</v>
      </c>
      <c r="Q11797">
        <v>331</v>
      </c>
      <c r="R11797">
        <v>911</v>
      </c>
      <c r="S11797">
        <v>72</v>
      </c>
      <c r="T11797">
        <v>967</v>
      </c>
      <c r="U11797">
        <v>1</v>
      </c>
      <c r="V11797">
        <v>0</v>
      </c>
      <c r="W11797">
        <v>0.13053881421042751</v>
      </c>
      <c r="X11797">
        <v>326.32607715378253</v>
      </c>
      <c r="Y11797">
        <v>192.62800551056068</v>
      </c>
      <c r="Z11797">
        <v>300.15147527461346</v>
      </c>
      <c r="AA11797">
        <v>169.53566635893273</v>
      </c>
      <c r="AB11797">
        <v>291.08319147099883</v>
      </c>
      <c r="AC11797">
        <v>7.7301127471936049</v>
      </c>
      <c r="AD11797">
        <v>0</v>
      </c>
      <c r="AE11797">
        <v>1287.5850673302921</v>
      </c>
    </row>
    <row r="11798" spans="1:31" x14ac:dyDescent="0.3">
      <c r="A11798">
        <v>2709904</v>
      </c>
      <c r="B11798">
        <v>1</v>
      </c>
      <c r="C11798" t="s">
        <v>80</v>
      </c>
      <c r="D11798" t="s">
        <v>97</v>
      </c>
      <c r="E11798" t="s">
        <v>150</v>
      </c>
      <c r="F11798" t="s">
        <v>31724</v>
      </c>
      <c r="G11798" t="s">
        <v>300</v>
      </c>
      <c r="H11798" t="s">
        <v>153</v>
      </c>
      <c r="I11798" t="s">
        <v>136</v>
      </c>
      <c r="J11798" t="s">
        <v>137</v>
      </c>
      <c r="K11798" t="s">
        <v>210</v>
      </c>
      <c r="L11798" t="s">
        <v>31725</v>
      </c>
      <c r="M11798" t="s">
        <v>31726</v>
      </c>
      <c r="N11798">
        <v>1.295833333</v>
      </c>
      <c r="O11798">
        <v>16</v>
      </c>
      <c r="P11798">
        <v>14818</v>
      </c>
      <c r="Q11798">
        <v>31</v>
      </c>
      <c r="R11798">
        <v>862</v>
      </c>
      <c r="S11798">
        <v>86</v>
      </c>
      <c r="T11798">
        <v>1595</v>
      </c>
      <c r="U11798">
        <v>3</v>
      </c>
      <c r="V11798">
        <v>1</v>
      </c>
      <c r="W11798">
        <v>133.64357903539019</v>
      </c>
      <c r="X11798">
        <v>3538.5366616482934</v>
      </c>
      <c r="Y11798">
        <v>103.27224757388971</v>
      </c>
      <c r="Z11798">
        <v>278.17537846837575</v>
      </c>
      <c r="AA11798">
        <v>1057.7954693614731</v>
      </c>
      <c r="AB11798">
        <v>1113.5839177996929</v>
      </c>
      <c r="AC11798">
        <v>66.644544924586498</v>
      </c>
      <c r="AD11798">
        <v>4.144585150664688</v>
      </c>
      <c r="AE11798">
        <v>6295.7963839623671</v>
      </c>
    </row>
    <row r="11799" spans="1:31" x14ac:dyDescent="0.3">
      <c r="A11799">
        <v>2710325</v>
      </c>
      <c r="B11799">
        <v>2</v>
      </c>
      <c r="C11799" t="s">
        <v>80</v>
      </c>
      <c r="D11799" t="s">
        <v>101</v>
      </c>
      <c r="E11799" t="s">
        <v>161</v>
      </c>
      <c r="F11799" t="s">
        <v>31727</v>
      </c>
      <c r="G11799" t="s">
        <v>158</v>
      </c>
      <c r="H11799" t="s">
        <v>135</v>
      </c>
      <c r="I11799" t="s">
        <v>136</v>
      </c>
      <c r="J11799" t="s">
        <v>3</v>
      </c>
      <c r="K11799" t="s">
        <v>138</v>
      </c>
      <c r="L11799" t="s">
        <v>31682</v>
      </c>
      <c r="M11799" t="s">
        <v>31728</v>
      </c>
      <c r="N11799">
        <v>0.86777777700000003</v>
      </c>
      <c r="O11799">
        <v>0</v>
      </c>
      <c r="P11799">
        <v>80</v>
      </c>
      <c r="Q11799">
        <v>0</v>
      </c>
      <c r="R11799">
        <v>0</v>
      </c>
      <c r="S11799">
        <v>0</v>
      </c>
      <c r="T11799">
        <v>9</v>
      </c>
      <c r="U11799">
        <v>0</v>
      </c>
      <c r="V11799">
        <v>0</v>
      </c>
      <c r="W11799">
        <v>0</v>
      </c>
      <c r="X11799">
        <v>6.7908692978108398</v>
      </c>
      <c r="Y11799">
        <v>0</v>
      </c>
      <c r="Z11799">
        <v>0</v>
      </c>
      <c r="AA11799">
        <v>0</v>
      </c>
      <c r="AB11799">
        <v>1.8324546664829899</v>
      </c>
      <c r="AC11799">
        <v>0</v>
      </c>
      <c r="AD11799">
        <v>0</v>
      </c>
      <c r="AE11799">
        <v>8.6233239642938297</v>
      </c>
    </row>
    <row r="11800" spans="1:31" x14ac:dyDescent="0.3">
      <c r="A11800">
        <v>2710491</v>
      </c>
      <c r="B11800">
        <v>1</v>
      </c>
      <c r="C11800" t="s">
        <v>80</v>
      </c>
      <c r="D11800" t="s">
        <v>93</v>
      </c>
      <c r="E11800" t="s">
        <v>161</v>
      </c>
      <c r="F11800" t="s">
        <v>31729</v>
      </c>
      <c r="G11800" t="s">
        <v>163</v>
      </c>
      <c r="H11800" t="s">
        <v>135</v>
      </c>
      <c r="I11800" t="s">
        <v>136</v>
      </c>
      <c r="J11800" t="s">
        <v>137</v>
      </c>
      <c r="K11800" t="s">
        <v>138</v>
      </c>
      <c r="L11800" t="s">
        <v>31730</v>
      </c>
      <c r="M11800" t="s">
        <v>31731</v>
      </c>
      <c r="N11800">
        <v>3.8788888880000001</v>
      </c>
      <c r="O11800">
        <v>0</v>
      </c>
      <c r="P11800">
        <v>46</v>
      </c>
      <c r="Q11800">
        <v>0</v>
      </c>
      <c r="R11800">
        <v>0</v>
      </c>
      <c r="S11800">
        <v>0</v>
      </c>
      <c r="T11800">
        <v>1</v>
      </c>
      <c r="U11800">
        <v>0</v>
      </c>
      <c r="V11800">
        <v>0</v>
      </c>
      <c r="W11800">
        <v>0</v>
      </c>
      <c r="X11800">
        <v>26.744401278151802</v>
      </c>
      <c r="Y11800">
        <v>0</v>
      </c>
      <c r="Z11800">
        <v>0</v>
      </c>
      <c r="AA11800">
        <v>0</v>
      </c>
      <c r="AB11800">
        <v>1.04799331800513</v>
      </c>
      <c r="AC11800">
        <v>0</v>
      </c>
      <c r="AD11800">
        <v>0</v>
      </c>
      <c r="AE11800">
        <v>27.792394596156932</v>
      </c>
    </row>
    <row r="11801" spans="1:31" x14ac:dyDescent="0.3">
      <c r="A11801">
        <v>2710096</v>
      </c>
      <c r="B11801">
        <v>1</v>
      </c>
      <c r="C11801" t="s">
        <v>80</v>
      </c>
      <c r="D11801" t="s">
        <v>90</v>
      </c>
      <c r="E11801" t="s">
        <v>161</v>
      </c>
      <c r="F11801" t="s">
        <v>31732</v>
      </c>
      <c r="G11801" t="s">
        <v>163</v>
      </c>
      <c r="H11801" t="s">
        <v>135</v>
      </c>
      <c r="I11801" t="s">
        <v>136</v>
      </c>
      <c r="J11801" t="s">
        <v>137</v>
      </c>
      <c r="K11801" t="s">
        <v>138</v>
      </c>
      <c r="L11801" t="s">
        <v>31733</v>
      </c>
      <c r="M11801" t="s">
        <v>31734</v>
      </c>
      <c r="N11801">
        <v>1.2791666660000001</v>
      </c>
      <c r="O11801">
        <v>0</v>
      </c>
      <c r="P11801">
        <v>173</v>
      </c>
      <c r="Q11801">
        <v>0</v>
      </c>
      <c r="R11801">
        <v>0</v>
      </c>
      <c r="S11801">
        <v>0</v>
      </c>
      <c r="T11801">
        <v>24</v>
      </c>
      <c r="U11801">
        <v>0</v>
      </c>
      <c r="V11801">
        <v>0</v>
      </c>
      <c r="W11801">
        <v>0</v>
      </c>
      <c r="X11801">
        <v>37.410576801090329</v>
      </c>
      <c r="Y11801">
        <v>0</v>
      </c>
      <c r="Z11801">
        <v>0</v>
      </c>
      <c r="AA11801">
        <v>0</v>
      </c>
      <c r="AB11801">
        <v>40.370154955661228</v>
      </c>
      <c r="AC11801">
        <v>0</v>
      </c>
      <c r="AD11801">
        <v>0</v>
      </c>
      <c r="AE11801">
        <v>77.78073175675155</v>
      </c>
    </row>
    <row r="11802" spans="1:31" x14ac:dyDescent="0.3">
      <c r="A11802">
        <v>2710382</v>
      </c>
      <c r="B11802">
        <v>1</v>
      </c>
      <c r="C11802" t="s">
        <v>80</v>
      </c>
      <c r="D11802" t="s">
        <v>97</v>
      </c>
      <c r="E11802" t="s">
        <v>145</v>
      </c>
      <c r="F11802" t="s">
        <v>31735</v>
      </c>
      <c r="G11802" t="s">
        <v>230</v>
      </c>
      <c r="H11802" t="s">
        <v>135</v>
      </c>
      <c r="I11802" t="s">
        <v>136</v>
      </c>
      <c r="J11802" t="s">
        <v>137</v>
      </c>
      <c r="K11802" t="s">
        <v>138</v>
      </c>
      <c r="L11802" t="s">
        <v>31736</v>
      </c>
      <c r="M11802" t="s">
        <v>31737</v>
      </c>
      <c r="N11802">
        <v>2.3302777770000001</v>
      </c>
      <c r="O11802">
        <v>0</v>
      </c>
      <c r="P11802">
        <v>2</v>
      </c>
      <c r="Q11802">
        <v>0</v>
      </c>
      <c r="R11802">
        <v>0</v>
      </c>
      <c r="S11802">
        <v>0</v>
      </c>
      <c r="T11802">
        <v>0</v>
      </c>
      <c r="U11802">
        <v>0</v>
      </c>
      <c r="V11802">
        <v>0</v>
      </c>
      <c r="W11802">
        <v>0</v>
      </c>
      <c r="X11802">
        <v>1.192106902497525</v>
      </c>
      <c r="Y11802">
        <v>0</v>
      </c>
      <c r="Z11802">
        <v>0</v>
      </c>
      <c r="AA11802">
        <v>0</v>
      </c>
      <c r="AB11802">
        <v>0</v>
      </c>
      <c r="AC11802">
        <v>0</v>
      </c>
      <c r="AD11802">
        <v>0</v>
      </c>
      <c r="AE11802">
        <v>1.192106902497525</v>
      </c>
    </row>
    <row r="11803" spans="1:31" x14ac:dyDescent="0.3">
      <c r="A11803">
        <v>2710073</v>
      </c>
      <c r="B11803">
        <v>1</v>
      </c>
      <c r="C11803" t="s">
        <v>80</v>
      </c>
      <c r="D11803" t="s">
        <v>97</v>
      </c>
      <c r="E11803" t="s">
        <v>150</v>
      </c>
      <c r="F11803" t="s">
        <v>26258</v>
      </c>
      <c r="G11803" t="s">
        <v>209</v>
      </c>
      <c r="H11803" t="s">
        <v>153</v>
      </c>
      <c r="I11803" t="s">
        <v>136</v>
      </c>
      <c r="J11803" t="s">
        <v>137</v>
      </c>
      <c r="K11803" t="s">
        <v>210</v>
      </c>
      <c r="L11803" t="s">
        <v>31738</v>
      </c>
      <c r="M11803" t="s">
        <v>31739</v>
      </c>
      <c r="N11803">
        <v>7.216111111</v>
      </c>
      <c r="O11803">
        <v>2</v>
      </c>
      <c r="P11803">
        <v>994</v>
      </c>
      <c r="Q11803">
        <v>1</v>
      </c>
      <c r="R11803">
        <v>32</v>
      </c>
      <c r="S11803">
        <v>5</v>
      </c>
      <c r="T11803">
        <v>71</v>
      </c>
      <c r="U11803">
        <v>0</v>
      </c>
      <c r="V11803">
        <v>0</v>
      </c>
      <c r="W11803">
        <v>109.96051228513521</v>
      </c>
      <c r="X11803">
        <v>749.06149317291863</v>
      </c>
      <c r="Y11803">
        <v>0.80771862046902998</v>
      </c>
      <c r="Z11803">
        <v>13.259626067044278</v>
      </c>
      <c r="AA11803">
        <v>70.921402001288357</v>
      </c>
      <c r="AB11803">
        <v>587.04497042061644</v>
      </c>
      <c r="AC11803">
        <v>0</v>
      </c>
      <c r="AD11803">
        <v>0</v>
      </c>
      <c r="AE11803">
        <v>1531.055722567472</v>
      </c>
    </row>
    <row r="11804" spans="1:31" x14ac:dyDescent="0.3">
      <c r="A11804">
        <v>2710322</v>
      </c>
      <c r="B11804">
        <v>1</v>
      </c>
      <c r="C11804" t="s">
        <v>80</v>
      </c>
      <c r="D11804" t="s">
        <v>97</v>
      </c>
      <c r="E11804" t="s">
        <v>161</v>
      </c>
      <c r="F11804" t="s">
        <v>31740</v>
      </c>
      <c r="G11804" t="s">
        <v>170</v>
      </c>
      <c r="H11804" t="s">
        <v>135</v>
      </c>
      <c r="I11804" t="s">
        <v>136</v>
      </c>
      <c r="J11804" t="s">
        <v>137</v>
      </c>
      <c r="K11804" t="s">
        <v>138</v>
      </c>
      <c r="L11804" t="s">
        <v>31741</v>
      </c>
      <c r="M11804" t="s">
        <v>31742</v>
      </c>
      <c r="N11804">
        <v>0.87194444400000004</v>
      </c>
      <c r="O11804">
        <v>0</v>
      </c>
      <c r="P11804">
        <v>79</v>
      </c>
      <c r="Q11804">
        <v>0</v>
      </c>
      <c r="R11804">
        <v>0</v>
      </c>
      <c r="S11804">
        <v>0</v>
      </c>
      <c r="T11804">
        <v>3</v>
      </c>
      <c r="U11804">
        <v>0</v>
      </c>
      <c r="V11804">
        <v>0</v>
      </c>
      <c r="W11804">
        <v>0</v>
      </c>
      <c r="X11804">
        <v>19.043621750775753</v>
      </c>
      <c r="Y11804">
        <v>0</v>
      </c>
      <c r="Z11804">
        <v>0</v>
      </c>
      <c r="AA11804">
        <v>0</v>
      </c>
      <c r="AB11804">
        <v>2.5926019987271252</v>
      </c>
      <c r="AC11804">
        <v>0</v>
      </c>
      <c r="AD11804">
        <v>0</v>
      </c>
      <c r="AE11804">
        <v>21.636223749502879</v>
      </c>
    </row>
    <row r="11805" spans="1:31" x14ac:dyDescent="0.3">
      <c r="A11805">
        <v>2709887</v>
      </c>
      <c r="B11805">
        <v>1</v>
      </c>
      <c r="C11805" t="s">
        <v>81</v>
      </c>
      <c r="D11805" t="s">
        <v>127</v>
      </c>
      <c r="E11805" t="s">
        <v>150</v>
      </c>
      <c r="F11805" t="s">
        <v>31743</v>
      </c>
      <c r="G11805" t="s">
        <v>152</v>
      </c>
      <c r="H11805" t="s">
        <v>153</v>
      </c>
      <c r="I11805" t="s">
        <v>136</v>
      </c>
      <c r="J11805" t="s">
        <v>137</v>
      </c>
      <c r="K11805" t="s">
        <v>138</v>
      </c>
      <c r="L11805" t="s">
        <v>31744</v>
      </c>
      <c r="M11805" t="s">
        <v>31745</v>
      </c>
      <c r="N11805">
        <v>0.14111111100000001</v>
      </c>
      <c r="O11805">
        <v>0</v>
      </c>
      <c r="P11805">
        <v>4</v>
      </c>
      <c r="Q11805">
        <v>0</v>
      </c>
      <c r="R11805">
        <v>3</v>
      </c>
      <c r="S11805">
        <v>4</v>
      </c>
      <c r="T11805">
        <v>78</v>
      </c>
      <c r="U11805">
        <v>5</v>
      </c>
      <c r="V11805">
        <v>3</v>
      </c>
      <c r="W11805">
        <v>0</v>
      </c>
      <c r="X11805">
        <v>0.10118624608786</v>
      </c>
      <c r="Y11805">
        <v>0</v>
      </c>
      <c r="Z11805">
        <v>5.1738711991000011E-2</v>
      </c>
      <c r="AA11805">
        <v>4.8117525049119472</v>
      </c>
      <c r="AB11805">
        <v>5.3582644746205599</v>
      </c>
      <c r="AC11805">
        <v>19.113790731793721</v>
      </c>
      <c r="AD11805">
        <v>4.1836168774401941</v>
      </c>
      <c r="AE11805">
        <v>33.620349546845283</v>
      </c>
    </row>
    <row r="11806" spans="1:31" x14ac:dyDescent="0.3">
      <c r="A11806">
        <v>2710136</v>
      </c>
      <c r="B11806">
        <v>1</v>
      </c>
      <c r="C11806" t="s">
        <v>81</v>
      </c>
      <c r="D11806" t="s">
        <v>127</v>
      </c>
      <c r="E11806" t="s">
        <v>213</v>
      </c>
      <c r="F11806" t="s">
        <v>31746</v>
      </c>
      <c r="G11806" t="s">
        <v>152</v>
      </c>
      <c r="H11806" t="s">
        <v>153</v>
      </c>
      <c r="I11806" t="s">
        <v>136</v>
      </c>
      <c r="J11806" t="s">
        <v>137</v>
      </c>
      <c r="K11806" t="s">
        <v>138</v>
      </c>
      <c r="L11806" t="s">
        <v>31747</v>
      </c>
      <c r="M11806" t="s">
        <v>31748</v>
      </c>
      <c r="N11806">
        <v>0.13916666599999999</v>
      </c>
      <c r="O11806">
        <v>35</v>
      </c>
      <c r="P11806">
        <v>3031</v>
      </c>
      <c r="Q11806">
        <v>486</v>
      </c>
      <c r="R11806">
        <v>345</v>
      </c>
      <c r="S11806">
        <v>50</v>
      </c>
      <c r="T11806">
        <v>328</v>
      </c>
      <c r="U11806">
        <v>6</v>
      </c>
      <c r="V11806">
        <v>0</v>
      </c>
      <c r="W11806">
        <v>1.0919694021344419</v>
      </c>
      <c r="X11806">
        <v>59.924150935457867</v>
      </c>
      <c r="Y11806">
        <v>23.542281211542051</v>
      </c>
      <c r="Z11806">
        <v>9.1790728686653953</v>
      </c>
      <c r="AA11806">
        <v>26.779690975127462</v>
      </c>
      <c r="AB11806">
        <v>35.616763753956405</v>
      </c>
      <c r="AC11806">
        <v>88.721826433077581</v>
      </c>
      <c r="AD11806">
        <v>0</v>
      </c>
      <c r="AE11806">
        <v>244.85575557996123</v>
      </c>
    </row>
    <row r="11807" spans="1:31" x14ac:dyDescent="0.3">
      <c r="A11807">
        <v>2709867</v>
      </c>
      <c r="B11807">
        <v>1</v>
      </c>
      <c r="C11807" t="s">
        <v>80</v>
      </c>
      <c r="D11807" t="s">
        <v>82</v>
      </c>
      <c r="E11807" t="s">
        <v>150</v>
      </c>
      <c r="F11807" t="s">
        <v>31749</v>
      </c>
      <c r="G11807" t="s">
        <v>1613</v>
      </c>
      <c r="H11807" t="s">
        <v>153</v>
      </c>
      <c r="I11807" t="s">
        <v>490</v>
      </c>
      <c r="J11807" t="s">
        <v>137</v>
      </c>
      <c r="K11807" t="s">
        <v>210</v>
      </c>
      <c r="L11807" t="s">
        <v>31750</v>
      </c>
      <c r="M11807" t="s">
        <v>31751</v>
      </c>
      <c r="N11807">
        <v>1.3888888E-2</v>
      </c>
      <c r="O11807">
        <v>0</v>
      </c>
      <c r="P11807">
        <v>70</v>
      </c>
      <c r="Q11807">
        <v>0</v>
      </c>
      <c r="R11807">
        <v>0</v>
      </c>
      <c r="S11807">
        <v>0</v>
      </c>
      <c r="T11807">
        <v>1703</v>
      </c>
      <c r="U11807">
        <v>0</v>
      </c>
      <c r="V11807">
        <v>4</v>
      </c>
      <c r="W11807">
        <v>0</v>
      </c>
      <c r="X11807">
        <v>0.14760295282779171</v>
      </c>
      <c r="Y11807">
        <v>0</v>
      </c>
      <c r="Z11807">
        <v>0</v>
      </c>
      <c r="AA11807">
        <v>0</v>
      </c>
      <c r="AB11807">
        <v>5.684808281724667</v>
      </c>
      <c r="AC11807">
        <v>0</v>
      </c>
      <c r="AD11807">
        <v>0.23585738497083331</v>
      </c>
      <c r="AE11807">
        <v>6.068268619523292</v>
      </c>
    </row>
    <row r="11808" spans="1:31" x14ac:dyDescent="0.3">
      <c r="A11808">
        <v>2710337</v>
      </c>
      <c r="B11808">
        <v>2</v>
      </c>
      <c r="C11808" t="s">
        <v>80</v>
      </c>
      <c r="D11808" t="s">
        <v>111</v>
      </c>
      <c r="E11808" t="s">
        <v>156</v>
      </c>
      <c r="F11808" t="s">
        <v>31752</v>
      </c>
      <c r="G11808" t="s">
        <v>158</v>
      </c>
      <c r="H11808" t="s">
        <v>153</v>
      </c>
      <c r="I11808" t="s">
        <v>136</v>
      </c>
      <c r="J11808" t="s">
        <v>3</v>
      </c>
      <c r="K11808" t="s">
        <v>138</v>
      </c>
      <c r="L11808" t="s">
        <v>31753</v>
      </c>
      <c r="M11808" t="s">
        <v>31754</v>
      </c>
      <c r="N11808">
        <v>0.821944444</v>
      </c>
      <c r="O11808">
        <v>0</v>
      </c>
      <c r="P11808">
        <v>572</v>
      </c>
      <c r="Q11808">
        <v>0</v>
      </c>
      <c r="R11808">
        <v>3</v>
      </c>
      <c r="S11808">
        <v>0</v>
      </c>
      <c r="T11808">
        <v>87</v>
      </c>
      <c r="U11808">
        <v>0</v>
      </c>
      <c r="V11808">
        <v>0</v>
      </c>
      <c r="W11808">
        <v>0</v>
      </c>
      <c r="X11808">
        <v>115.13260155494994</v>
      </c>
      <c r="Y11808">
        <v>0</v>
      </c>
      <c r="Z11808">
        <v>1.7234878644937801</v>
      </c>
      <c r="AA11808">
        <v>0</v>
      </c>
      <c r="AB11808">
        <v>96.508879497556421</v>
      </c>
      <c r="AC11808">
        <v>0</v>
      </c>
      <c r="AD11808">
        <v>0</v>
      </c>
      <c r="AE11808">
        <v>213.36496891700014</v>
      </c>
    </row>
    <row r="11809" spans="1:31" x14ac:dyDescent="0.3">
      <c r="A11809">
        <v>2710488</v>
      </c>
      <c r="B11809">
        <v>1</v>
      </c>
      <c r="C11809" t="s">
        <v>80</v>
      </c>
      <c r="D11809" t="s">
        <v>97</v>
      </c>
      <c r="E11809" t="s">
        <v>145</v>
      </c>
      <c r="F11809" t="s">
        <v>31755</v>
      </c>
      <c r="G11809" t="s">
        <v>230</v>
      </c>
      <c r="H11809" t="s">
        <v>135</v>
      </c>
      <c r="I11809" t="s">
        <v>136</v>
      </c>
      <c r="J11809" t="s">
        <v>137</v>
      </c>
      <c r="K11809" t="s">
        <v>138</v>
      </c>
      <c r="L11809" t="s">
        <v>31756</v>
      </c>
      <c r="M11809" t="s">
        <v>31757</v>
      </c>
      <c r="N11809">
        <v>1.375</v>
      </c>
      <c r="O11809">
        <v>0</v>
      </c>
      <c r="P11809">
        <v>0</v>
      </c>
      <c r="Q11809">
        <v>0</v>
      </c>
      <c r="R11809">
        <v>1</v>
      </c>
      <c r="S11809">
        <v>0</v>
      </c>
      <c r="T11809">
        <v>0</v>
      </c>
      <c r="U11809">
        <v>0</v>
      </c>
      <c r="V11809">
        <v>0</v>
      </c>
      <c r="W11809">
        <v>0</v>
      </c>
      <c r="X11809">
        <v>0</v>
      </c>
      <c r="Y11809">
        <v>0</v>
      </c>
      <c r="Z11809">
        <v>0</v>
      </c>
      <c r="AA11809">
        <v>0</v>
      </c>
      <c r="AB11809">
        <v>0</v>
      </c>
      <c r="AC11809">
        <v>0</v>
      </c>
      <c r="AD11809">
        <v>0</v>
      </c>
      <c r="AE11809">
        <v>0</v>
      </c>
    </row>
    <row r="11810" spans="1:31" x14ac:dyDescent="0.3">
      <c r="A11810">
        <v>2709967</v>
      </c>
      <c r="B11810">
        <v>1</v>
      </c>
      <c r="C11810" t="s">
        <v>81</v>
      </c>
      <c r="D11810" t="s">
        <v>122</v>
      </c>
      <c r="E11810" t="s">
        <v>156</v>
      </c>
      <c r="F11810" t="s">
        <v>31758</v>
      </c>
      <c r="G11810" t="s">
        <v>152</v>
      </c>
      <c r="H11810" t="s">
        <v>153</v>
      </c>
      <c r="I11810" t="s">
        <v>136</v>
      </c>
      <c r="J11810" t="s">
        <v>137</v>
      </c>
      <c r="K11810" t="s">
        <v>138</v>
      </c>
      <c r="L11810" t="s">
        <v>31759</v>
      </c>
      <c r="M11810" t="s">
        <v>31760</v>
      </c>
      <c r="N11810">
        <v>1.35</v>
      </c>
      <c r="O11810">
        <v>0</v>
      </c>
      <c r="P11810">
        <v>1333</v>
      </c>
      <c r="Q11810">
        <v>0</v>
      </c>
      <c r="R11810">
        <v>0</v>
      </c>
      <c r="S11810">
        <v>0</v>
      </c>
      <c r="T11810">
        <v>117</v>
      </c>
      <c r="U11810">
        <v>0</v>
      </c>
      <c r="V11810">
        <v>0</v>
      </c>
      <c r="W11810">
        <v>0</v>
      </c>
      <c r="X11810">
        <v>308.13058743126084</v>
      </c>
      <c r="Y11810">
        <v>0</v>
      </c>
      <c r="Z11810">
        <v>0</v>
      </c>
      <c r="AA11810">
        <v>0</v>
      </c>
      <c r="AB11810">
        <v>38.256314158014284</v>
      </c>
      <c r="AC11810">
        <v>0</v>
      </c>
      <c r="AD11810">
        <v>0</v>
      </c>
      <c r="AE11810">
        <v>346.38690158927511</v>
      </c>
    </row>
    <row r="11811" spans="1:31" x14ac:dyDescent="0.3">
      <c r="A11811">
        <v>2710202</v>
      </c>
      <c r="B11811">
        <v>1</v>
      </c>
      <c r="C11811" t="s">
        <v>81</v>
      </c>
      <c r="D11811" t="s">
        <v>121</v>
      </c>
      <c r="E11811" t="s">
        <v>161</v>
      </c>
      <c r="F11811" t="s">
        <v>6790</v>
      </c>
      <c r="G11811" t="s">
        <v>163</v>
      </c>
      <c r="H11811" t="s">
        <v>135</v>
      </c>
      <c r="I11811" t="s">
        <v>136</v>
      </c>
      <c r="J11811" t="s">
        <v>137</v>
      </c>
      <c r="K11811" t="s">
        <v>138</v>
      </c>
      <c r="L11811" t="s">
        <v>31761</v>
      </c>
      <c r="M11811" t="s">
        <v>31762</v>
      </c>
      <c r="N11811">
        <v>3.3558333330000001</v>
      </c>
      <c r="O11811">
        <v>0</v>
      </c>
      <c r="P11811">
        <v>14</v>
      </c>
      <c r="Q11811">
        <v>0</v>
      </c>
      <c r="R11811">
        <v>0</v>
      </c>
      <c r="S11811">
        <v>0</v>
      </c>
      <c r="T11811">
        <v>0</v>
      </c>
      <c r="U11811">
        <v>0</v>
      </c>
      <c r="V11811">
        <v>0</v>
      </c>
      <c r="W11811">
        <v>0</v>
      </c>
      <c r="X11811">
        <v>4.1182288113387724</v>
      </c>
      <c r="Y11811">
        <v>0</v>
      </c>
      <c r="Z11811">
        <v>0</v>
      </c>
      <c r="AA11811">
        <v>0</v>
      </c>
      <c r="AB11811">
        <v>0</v>
      </c>
      <c r="AC11811">
        <v>0</v>
      </c>
      <c r="AD11811">
        <v>0</v>
      </c>
      <c r="AE11811">
        <v>4.1182288113387724</v>
      </c>
    </row>
    <row r="11812" spans="1:31" x14ac:dyDescent="0.3">
      <c r="A11812">
        <v>2709910</v>
      </c>
      <c r="B11812">
        <v>1</v>
      </c>
      <c r="C11812" t="s">
        <v>80</v>
      </c>
      <c r="D11812" t="s">
        <v>85</v>
      </c>
      <c r="E11812" t="s">
        <v>145</v>
      </c>
      <c r="F11812" t="s">
        <v>31763</v>
      </c>
      <c r="G11812" t="s">
        <v>147</v>
      </c>
      <c r="H11812" t="s">
        <v>135</v>
      </c>
      <c r="I11812" t="s">
        <v>136</v>
      </c>
      <c r="J11812" t="s">
        <v>137</v>
      </c>
      <c r="K11812" t="s">
        <v>138</v>
      </c>
      <c r="L11812" t="s">
        <v>31764</v>
      </c>
      <c r="M11812" t="s">
        <v>31765</v>
      </c>
      <c r="N11812">
        <v>4.1552777770000002</v>
      </c>
      <c r="O11812">
        <v>0</v>
      </c>
      <c r="P11812">
        <v>6</v>
      </c>
      <c r="Q11812">
        <v>0</v>
      </c>
      <c r="R11812">
        <v>0</v>
      </c>
      <c r="S11812">
        <v>0</v>
      </c>
      <c r="T11812">
        <v>0</v>
      </c>
      <c r="U11812">
        <v>0</v>
      </c>
      <c r="V11812">
        <v>0</v>
      </c>
      <c r="W11812">
        <v>0</v>
      </c>
      <c r="X11812">
        <v>3.6068505082098667</v>
      </c>
      <c r="Y11812">
        <v>0</v>
      </c>
      <c r="Z11812">
        <v>0</v>
      </c>
      <c r="AA11812">
        <v>0</v>
      </c>
      <c r="AB11812">
        <v>0</v>
      </c>
      <c r="AC11812">
        <v>0</v>
      </c>
      <c r="AD11812">
        <v>0</v>
      </c>
      <c r="AE11812">
        <v>3.6068505082098667</v>
      </c>
    </row>
    <row r="11813" spans="1:31" x14ac:dyDescent="0.3">
      <c r="A11813">
        <v>2710185</v>
      </c>
      <c r="B11813">
        <v>1</v>
      </c>
      <c r="C11813" t="s">
        <v>80</v>
      </c>
      <c r="D11813" t="s">
        <v>83</v>
      </c>
      <c r="E11813" t="s">
        <v>132</v>
      </c>
      <c r="F11813" t="s">
        <v>31766</v>
      </c>
      <c r="G11813" t="s">
        <v>170</v>
      </c>
      <c r="H11813" t="s">
        <v>135</v>
      </c>
      <c r="I11813" t="s">
        <v>136</v>
      </c>
      <c r="J11813" t="s">
        <v>137</v>
      </c>
      <c r="K11813" t="s">
        <v>138</v>
      </c>
      <c r="L11813" t="s">
        <v>31767</v>
      </c>
      <c r="M11813" t="s">
        <v>31768</v>
      </c>
      <c r="N11813">
        <v>1.3927777770000001</v>
      </c>
      <c r="O11813">
        <v>0</v>
      </c>
      <c r="P11813">
        <v>229</v>
      </c>
      <c r="Q11813">
        <v>0</v>
      </c>
      <c r="R11813">
        <v>0</v>
      </c>
      <c r="S11813">
        <v>0</v>
      </c>
      <c r="T11813">
        <v>31</v>
      </c>
      <c r="U11813">
        <v>0</v>
      </c>
      <c r="V11813">
        <v>0</v>
      </c>
      <c r="W11813">
        <v>0</v>
      </c>
      <c r="X11813">
        <v>92.269087610875687</v>
      </c>
      <c r="Y11813">
        <v>0</v>
      </c>
      <c r="Z11813">
        <v>0</v>
      </c>
      <c r="AA11813">
        <v>0</v>
      </c>
      <c r="AB11813">
        <v>40.379054414031003</v>
      </c>
      <c r="AC11813">
        <v>0</v>
      </c>
      <c r="AD11813">
        <v>0</v>
      </c>
      <c r="AE11813">
        <v>132.64814202490669</v>
      </c>
    </row>
    <row r="11814" spans="1:31" x14ac:dyDescent="0.3">
      <c r="A11814">
        <v>2709976</v>
      </c>
      <c r="B11814">
        <v>1</v>
      </c>
      <c r="C11814" t="s">
        <v>81</v>
      </c>
      <c r="D11814" t="s">
        <v>118</v>
      </c>
      <c r="E11814" t="s">
        <v>213</v>
      </c>
      <c r="F11814" t="s">
        <v>12100</v>
      </c>
      <c r="G11814" t="s">
        <v>152</v>
      </c>
      <c r="H11814" t="s">
        <v>153</v>
      </c>
      <c r="I11814" t="s">
        <v>490</v>
      </c>
      <c r="J11814" t="s">
        <v>137</v>
      </c>
      <c r="K11814" t="s">
        <v>138</v>
      </c>
      <c r="L11814" t="s">
        <v>31769</v>
      </c>
      <c r="M11814" t="s">
        <v>31770</v>
      </c>
      <c r="N11814">
        <v>8.3333330000000001E-3</v>
      </c>
      <c r="O11814">
        <v>1</v>
      </c>
      <c r="P11814">
        <v>0</v>
      </c>
      <c r="Q11814">
        <v>43</v>
      </c>
      <c r="R11814">
        <v>74</v>
      </c>
      <c r="S11814">
        <v>4</v>
      </c>
      <c r="T11814">
        <v>3</v>
      </c>
      <c r="U11814">
        <v>1</v>
      </c>
      <c r="V11814">
        <v>0</v>
      </c>
      <c r="W11814">
        <v>1.7893520521300003E-2</v>
      </c>
      <c r="X11814">
        <v>0</v>
      </c>
      <c r="Y11814">
        <v>0.1027332516988</v>
      </c>
      <c r="Z11814">
        <v>4.2704296265399996E-2</v>
      </c>
      <c r="AA11814">
        <v>0.78317965888350005</v>
      </c>
      <c r="AB11814">
        <v>0.13392948056250001</v>
      </c>
      <c r="AC11814">
        <v>1.508485175361</v>
      </c>
      <c r="AD11814">
        <v>0</v>
      </c>
      <c r="AE11814">
        <v>2.5889253832925001</v>
      </c>
    </row>
    <row r="11815" spans="1:31" x14ac:dyDescent="0.3">
      <c r="A11815">
        <v>2709999</v>
      </c>
      <c r="B11815">
        <v>1</v>
      </c>
      <c r="C11815" t="s">
        <v>80</v>
      </c>
      <c r="D11815" t="s">
        <v>111</v>
      </c>
      <c r="E11815" t="s">
        <v>156</v>
      </c>
      <c r="F11815" t="s">
        <v>31771</v>
      </c>
      <c r="G11815" t="s">
        <v>300</v>
      </c>
      <c r="H11815" t="s">
        <v>153</v>
      </c>
      <c r="I11815" t="s">
        <v>136</v>
      </c>
      <c r="J11815" t="s">
        <v>137</v>
      </c>
      <c r="K11815" t="s">
        <v>210</v>
      </c>
      <c r="L11815" t="s">
        <v>31772</v>
      </c>
      <c r="M11815" t="s">
        <v>31773</v>
      </c>
      <c r="N11815">
        <v>3.3833333329999999</v>
      </c>
      <c r="O11815">
        <v>0</v>
      </c>
      <c r="P11815">
        <v>2294</v>
      </c>
      <c r="Q11815">
        <v>0</v>
      </c>
      <c r="R11815">
        <v>0</v>
      </c>
      <c r="S11815">
        <v>1</v>
      </c>
      <c r="T11815">
        <v>143</v>
      </c>
      <c r="U11815">
        <v>0</v>
      </c>
      <c r="V11815">
        <v>0</v>
      </c>
      <c r="W11815">
        <v>0</v>
      </c>
      <c r="X11815">
        <v>2129.5597827821871</v>
      </c>
      <c r="Y11815">
        <v>0</v>
      </c>
      <c r="Z11815">
        <v>0</v>
      </c>
      <c r="AA11815">
        <v>118.4658300255835</v>
      </c>
      <c r="AB11815">
        <v>395.26777685572608</v>
      </c>
      <c r="AC11815">
        <v>0</v>
      </c>
      <c r="AD11815">
        <v>0</v>
      </c>
      <c r="AE11815">
        <v>2643.2933896634968</v>
      </c>
    </row>
    <row r="11816" spans="1:31" x14ac:dyDescent="0.3">
      <c r="A11816">
        <v>2710022</v>
      </c>
      <c r="B11816">
        <v>1</v>
      </c>
      <c r="C11816" t="s">
        <v>80</v>
      </c>
      <c r="D11816" t="s">
        <v>82</v>
      </c>
      <c r="E11816" t="s">
        <v>145</v>
      </c>
      <c r="F11816" t="s">
        <v>31774</v>
      </c>
      <c r="G11816" t="s">
        <v>2533</v>
      </c>
      <c r="H11816" t="s">
        <v>135</v>
      </c>
      <c r="I11816" t="s">
        <v>136</v>
      </c>
      <c r="J11816" t="s">
        <v>137</v>
      </c>
      <c r="K11816" t="s">
        <v>138</v>
      </c>
      <c r="L11816" t="s">
        <v>31775</v>
      </c>
      <c r="M11816" t="s">
        <v>31776</v>
      </c>
      <c r="N11816">
        <v>3.9186111110000001</v>
      </c>
      <c r="O11816">
        <v>0</v>
      </c>
      <c r="P11816">
        <v>7</v>
      </c>
      <c r="Q11816">
        <v>0</v>
      </c>
      <c r="R11816">
        <v>0</v>
      </c>
      <c r="S11816">
        <v>0</v>
      </c>
      <c r="T11816">
        <v>0</v>
      </c>
      <c r="U11816">
        <v>0</v>
      </c>
      <c r="V11816">
        <v>0</v>
      </c>
      <c r="W11816">
        <v>0</v>
      </c>
      <c r="X11816">
        <v>3.4557479128006334</v>
      </c>
      <c r="Y11816">
        <v>0</v>
      </c>
      <c r="Z11816">
        <v>0</v>
      </c>
      <c r="AA11816">
        <v>0</v>
      </c>
      <c r="AB11816">
        <v>0</v>
      </c>
      <c r="AC11816">
        <v>0</v>
      </c>
      <c r="AD11816">
        <v>0</v>
      </c>
      <c r="AE11816">
        <v>3.4557479128006334</v>
      </c>
    </row>
    <row r="11817" spans="1:31" x14ac:dyDescent="0.3">
      <c r="A11817">
        <v>2709920</v>
      </c>
      <c r="B11817">
        <v>2</v>
      </c>
      <c r="C11817" t="s">
        <v>80</v>
      </c>
      <c r="D11817" t="s">
        <v>104</v>
      </c>
      <c r="E11817" t="s">
        <v>132</v>
      </c>
      <c r="F11817" t="s">
        <v>31777</v>
      </c>
      <c r="G11817" t="s">
        <v>409</v>
      </c>
      <c r="H11817" t="s">
        <v>135</v>
      </c>
      <c r="I11817" t="s">
        <v>490</v>
      </c>
      <c r="J11817" t="s">
        <v>137</v>
      </c>
      <c r="K11817" t="s">
        <v>138</v>
      </c>
      <c r="L11817" t="s">
        <v>31778</v>
      </c>
      <c r="M11817" t="s">
        <v>31779</v>
      </c>
      <c r="N11817">
        <v>0.05</v>
      </c>
      <c r="O11817">
        <v>0</v>
      </c>
      <c r="P11817">
        <v>49</v>
      </c>
      <c r="Q11817">
        <v>0</v>
      </c>
      <c r="R11817">
        <v>0</v>
      </c>
      <c r="S11817">
        <v>0</v>
      </c>
      <c r="T11817">
        <v>3</v>
      </c>
      <c r="U11817">
        <v>0</v>
      </c>
      <c r="V11817">
        <v>0</v>
      </c>
      <c r="W11817">
        <v>0</v>
      </c>
      <c r="X11817">
        <v>0.58040359015260012</v>
      </c>
      <c r="Y11817">
        <v>0</v>
      </c>
      <c r="Z11817">
        <v>0</v>
      </c>
      <c r="AA11817">
        <v>0</v>
      </c>
      <c r="AB11817">
        <v>0.20861141967870003</v>
      </c>
      <c r="AC11817">
        <v>0</v>
      </c>
      <c r="AD11817">
        <v>0</v>
      </c>
      <c r="AE11817">
        <v>0.78901500983130013</v>
      </c>
    </row>
    <row r="11818" spans="1:31" x14ac:dyDescent="0.3">
      <c r="A11818">
        <v>2710085</v>
      </c>
      <c r="B11818">
        <v>1</v>
      </c>
      <c r="C11818" t="s">
        <v>80</v>
      </c>
      <c r="D11818" t="s">
        <v>82</v>
      </c>
      <c r="E11818" t="s">
        <v>161</v>
      </c>
      <c r="F11818" t="s">
        <v>31780</v>
      </c>
      <c r="G11818" t="s">
        <v>409</v>
      </c>
      <c r="H11818" t="s">
        <v>135</v>
      </c>
      <c r="I11818" t="s">
        <v>136</v>
      </c>
      <c r="J11818" t="s">
        <v>137</v>
      </c>
      <c r="K11818" t="s">
        <v>138</v>
      </c>
      <c r="L11818" t="s">
        <v>31781</v>
      </c>
      <c r="M11818" t="s">
        <v>31782</v>
      </c>
      <c r="N11818">
        <v>2.295555555</v>
      </c>
      <c r="O11818">
        <v>0</v>
      </c>
      <c r="P11818">
        <v>0</v>
      </c>
      <c r="Q11818">
        <v>0</v>
      </c>
      <c r="R11818">
        <v>0</v>
      </c>
      <c r="S11818">
        <v>0</v>
      </c>
      <c r="T11818">
        <v>234</v>
      </c>
      <c r="U11818">
        <v>0</v>
      </c>
      <c r="V11818">
        <v>0</v>
      </c>
      <c r="W11818">
        <v>0</v>
      </c>
      <c r="X11818">
        <v>0</v>
      </c>
      <c r="Y11818">
        <v>0</v>
      </c>
      <c r="Z11818">
        <v>0</v>
      </c>
      <c r="AA11818">
        <v>0</v>
      </c>
      <c r="AB11818">
        <v>297.0376516782564</v>
      </c>
      <c r="AC11818">
        <v>0</v>
      </c>
      <c r="AD11818">
        <v>0</v>
      </c>
      <c r="AE11818">
        <v>297.0376516782564</v>
      </c>
    </row>
    <row r="11819" spans="1:31" x14ac:dyDescent="0.3">
      <c r="A11819">
        <v>2710231</v>
      </c>
      <c r="B11819">
        <v>1</v>
      </c>
      <c r="C11819" t="s">
        <v>80</v>
      </c>
      <c r="D11819" t="s">
        <v>97</v>
      </c>
      <c r="E11819" t="s">
        <v>150</v>
      </c>
      <c r="F11819" t="s">
        <v>31783</v>
      </c>
      <c r="G11819" t="s">
        <v>170</v>
      </c>
      <c r="H11819" t="s">
        <v>153</v>
      </c>
      <c r="I11819" t="s">
        <v>136</v>
      </c>
      <c r="J11819" t="s">
        <v>137</v>
      </c>
      <c r="K11819" t="s">
        <v>138</v>
      </c>
      <c r="L11819" t="s">
        <v>31784</v>
      </c>
      <c r="M11819" t="s">
        <v>31785</v>
      </c>
      <c r="N11819">
        <v>0.38194444399999999</v>
      </c>
      <c r="O11819">
        <v>9</v>
      </c>
      <c r="P11819">
        <v>2165</v>
      </c>
      <c r="Q11819">
        <v>0</v>
      </c>
      <c r="R11819">
        <v>27</v>
      </c>
      <c r="S11819">
        <v>4</v>
      </c>
      <c r="T11819">
        <v>204</v>
      </c>
      <c r="U11819">
        <v>0</v>
      </c>
      <c r="V11819">
        <v>1</v>
      </c>
      <c r="W11819">
        <v>72.358477515786689</v>
      </c>
      <c r="X11819">
        <v>217.99682941226845</v>
      </c>
      <c r="Y11819">
        <v>0</v>
      </c>
      <c r="Z11819">
        <v>1.4571633563516977</v>
      </c>
      <c r="AA11819">
        <v>121.40171473518917</v>
      </c>
      <c r="AB11819">
        <v>48.325135204317633</v>
      </c>
      <c r="AC11819">
        <v>0</v>
      </c>
      <c r="AD11819">
        <v>0.79727902394910011</v>
      </c>
      <c r="AE11819">
        <v>462.33659924786275</v>
      </c>
    </row>
    <row r="11820" spans="1:31" x14ac:dyDescent="0.3">
      <c r="A11820">
        <v>2709936</v>
      </c>
      <c r="B11820">
        <v>1</v>
      </c>
      <c r="C11820" t="s">
        <v>81</v>
      </c>
      <c r="D11820" t="s">
        <v>128</v>
      </c>
      <c r="E11820" t="s">
        <v>145</v>
      </c>
      <c r="F11820" t="s">
        <v>31786</v>
      </c>
      <c r="G11820" t="s">
        <v>147</v>
      </c>
      <c r="H11820" t="s">
        <v>135</v>
      </c>
      <c r="I11820" t="s">
        <v>136</v>
      </c>
      <c r="J11820" t="s">
        <v>137</v>
      </c>
      <c r="K11820" t="s">
        <v>138</v>
      </c>
      <c r="L11820" t="s">
        <v>31787</v>
      </c>
      <c r="M11820" t="s">
        <v>31788</v>
      </c>
      <c r="N11820">
        <v>3.315555555</v>
      </c>
      <c r="O11820">
        <v>0</v>
      </c>
      <c r="P11820">
        <v>9</v>
      </c>
      <c r="Q11820">
        <v>0</v>
      </c>
      <c r="R11820">
        <v>0</v>
      </c>
      <c r="S11820">
        <v>0</v>
      </c>
      <c r="T11820">
        <v>2</v>
      </c>
      <c r="U11820">
        <v>0</v>
      </c>
      <c r="V11820">
        <v>0</v>
      </c>
      <c r="W11820">
        <v>0</v>
      </c>
      <c r="X11820">
        <v>6.0099725729693692</v>
      </c>
      <c r="Y11820">
        <v>0</v>
      </c>
      <c r="Z11820">
        <v>0</v>
      </c>
      <c r="AA11820">
        <v>0</v>
      </c>
      <c r="AB11820">
        <v>5.2284333345166996</v>
      </c>
      <c r="AC11820">
        <v>0</v>
      </c>
      <c r="AD11820">
        <v>0</v>
      </c>
      <c r="AE11820">
        <v>11.238405907486069</v>
      </c>
    </row>
    <row r="11821" spans="1:31" x14ac:dyDescent="0.3">
      <c r="A11821">
        <v>2710623</v>
      </c>
      <c r="B11821">
        <v>1</v>
      </c>
      <c r="C11821" t="s">
        <v>81</v>
      </c>
      <c r="D11821" t="s">
        <v>128</v>
      </c>
      <c r="E11821" t="s">
        <v>156</v>
      </c>
      <c r="F11821" t="s">
        <v>31789</v>
      </c>
      <c r="G11821" t="s">
        <v>185</v>
      </c>
      <c r="H11821" t="s">
        <v>153</v>
      </c>
      <c r="I11821" t="s">
        <v>136</v>
      </c>
      <c r="J11821" t="s">
        <v>137</v>
      </c>
      <c r="K11821" t="s">
        <v>138</v>
      </c>
      <c r="L11821" t="s">
        <v>31790</v>
      </c>
      <c r="M11821" t="s">
        <v>31791</v>
      </c>
      <c r="N11821">
        <v>1.814444444</v>
      </c>
      <c r="O11821">
        <v>0</v>
      </c>
      <c r="P11821">
        <v>98</v>
      </c>
      <c r="Q11821">
        <v>0</v>
      </c>
      <c r="R11821">
        <v>1</v>
      </c>
      <c r="S11821">
        <v>0</v>
      </c>
      <c r="T11821">
        <v>12</v>
      </c>
      <c r="U11821">
        <v>0</v>
      </c>
      <c r="V11821">
        <v>0</v>
      </c>
      <c r="W11821">
        <v>0</v>
      </c>
      <c r="X11821">
        <v>17.566576985644179</v>
      </c>
      <c r="Y11821">
        <v>0</v>
      </c>
      <c r="Z11821">
        <v>0.24125408574533336</v>
      </c>
      <c r="AA11821">
        <v>0</v>
      </c>
      <c r="AB11821">
        <v>15.682917653296162</v>
      </c>
      <c r="AC11821">
        <v>0</v>
      </c>
      <c r="AD11821">
        <v>0</v>
      </c>
      <c r="AE11821">
        <v>33.490748724685673</v>
      </c>
    </row>
    <row r="11822" spans="1:31" x14ac:dyDescent="0.3">
      <c r="A11822">
        <v>2709913</v>
      </c>
      <c r="B11822">
        <v>1</v>
      </c>
      <c r="C11822" t="s">
        <v>81</v>
      </c>
      <c r="D11822" t="s">
        <v>128</v>
      </c>
      <c r="E11822" t="s">
        <v>161</v>
      </c>
      <c r="F11822" t="s">
        <v>31792</v>
      </c>
      <c r="G11822" t="s">
        <v>163</v>
      </c>
      <c r="H11822" t="s">
        <v>135</v>
      </c>
      <c r="I11822" t="s">
        <v>136</v>
      </c>
      <c r="J11822" t="s">
        <v>137</v>
      </c>
      <c r="K11822" t="s">
        <v>138</v>
      </c>
      <c r="L11822" t="s">
        <v>31793</v>
      </c>
      <c r="M11822" t="s">
        <v>31794</v>
      </c>
      <c r="N11822">
        <v>0.79111111099999998</v>
      </c>
      <c r="O11822">
        <v>0</v>
      </c>
      <c r="P11822">
        <v>18</v>
      </c>
      <c r="Q11822">
        <v>0</v>
      </c>
      <c r="R11822">
        <v>0</v>
      </c>
      <c r="S11822">
        <v>0</v>
      </c>
      <c r="T11822">
        <v>1</v>
      </c>
      <c r="U11822">
        <v>0</v>
      </c>
      <c r="V11822">
        <v>0</v>
      </c>
      <c r="W11822">
        <v>0</v>
      </c>
      <c r="X11822">
        <v>0.44742398361999991</v>
      </c>
      <c r="Y11822">
        <v>0</v>
      </c>
      <c r="Z11822">
        <v>0</v>
      </c>
      <c r="AA11822">
        <v>0</v>
      </c>
      <c r="AB11822">
        <v>0</v>
      </c>
      <c r="AC11822">
        <v>0</v>
      </c>
      <c r="AD11822">
        <v>0</v>
      </c>
      <c r="AE11822">
        <v>0.44742398361999991</v>
      </c>
    </row>
    <row r="11823" spans="1:31" x14ac:dyDescent="0.3">
      <c r="A11823">
        <v>2710125</v>
      </c>
      <c r="B11823">
        <v>1</v>
      </c>
      <c r="C11823" t="s">
        <v>81</v>
      </c>
      <c r="D11823" t="s">
        <v>127</v>
      </c>
      <c r="E11823" t="s">
        <v>213</v>
      </c>
      <c r="F11823" t="s">
        <v>7534</v>
      </c>
      <c r="G11823" t="s">
        <v>152</v>
      </c>
      <c r="H11823" t="s">
        <v>153</v>
      </c>
      <c r="I11823" t="s">
        <v>136</v>
      </c>
      <c r="J11823" t="s">
        <v>137</v>
      </c>
      <c r="K11823" t="s">
        <v>138</v>
      </c>
      <c r="L11823" t="s">
        <v>31795</v>
      </c>
      <c r="M11823" t="s">
        <v>31796</v>
      </c>
      <c r="N11823">
        <v>2.1097222219999998</v>
      </c>
      <c r="O11823">
        <v>1</v>
      </c>
      <c r="P11823">
        <v>0</v>
      </c>
      <c r="Q11823">
        <v>137</v>
      </c>
      <c r="R11823">
        <v>15</v>
      </c>
      <c r="S11823">
        <v>5</v>
      </c>
      <c r="T11823">
        <v>0</v>
      </c>
      <c r="U11823">
        <v>0</v>
      </c>
      <c r="V11823">
        <v>0</v>
      </c>
      <c r="W11823">
        <v>0</v>
      </c>
      <c r="X11823">
        <v>0</v>
      </c>
      <c r="Y11823">
        <v>32.808130148363595</v>
      </c>
      <c r="Z11823">
        <v>1.1135849296483333</v>
      </c>
      <c r="AA11823">
        <v>0</v>
      </c>
      <c r="AB11823">
        <v>0</v>
      </c>
      <c r="AC11823">
        <v>0</v>
      </c>
      <c r="AD11823">
        <v>0</v>
      </c>
      <c r="AE11823">
        <v>33.921715078011928</v>
      </c>
    </row>
    <row r="11824" spans="1:31" x14ac:dyDescent="0.3">
      <c r="A11824">
        <v>2710268</v>
      </c>
      <c r="B11824">
        <v>1</v>
      </c>
      <c r="C11824" t="s">
        <v>81</v>
      </c>
      <c r="D11824" t="s">
        <v>122</v>
      </c>
      <c r="E11824" t="s">
        <v>161</v>
      </c>
      <c r="F11824" t="s">
        <v>31797</v>
      </c>
      <c r="G11824" t="s">
        <v>1479</v>
      </c>
      <c r="H11824" t="s">
        <v>135</v>
      </c>
      <c r="I11824" t="s">
        <v>136</v>
      </c>
      <c r="J11824" t="s">
        <v>137</v>
      </c>
      <c r="K11824" t="s">
        <v>138</v>
      </c>
      <c r="L11824" t="s">
        <v>31798</v>
      </c>
      <c r="M11824" t="s">
        <v>31799</v>
      </c>
      <c r="N11824">
        <v>0.93777777699999998</v>
      </c>
      <c r="O11824">
        <v>0</v>
      </c>
      <c r="P11824">
        <v>310</v>
      </c>
      <c r="Q11824">
        <v>0</v>
      </c>
      <c r="R11824">
        <v>3</v>
      </c>
      <c r="S11824">
        <v>0</v>
      </c>
      <c r="T11824">
        <v>18</v>
      </c>
      <c r="U11824">
        <v>0</v>
      </c>
      <c r="V11824">
        <v>0</v>
      </c>
      <c r="W11824">
        <v>0</v>
      </c>
      <c r="X11824">
        <v>64.107958862985868</v>
      </c>
      <c r="Y11824">
        <v>0</v>
      </c>
      <c r="Z11824">
        <v>1.6382189635071149</v>
      </c>
      <c r="AA11824">
        <v>0</v>
      </c>
      <c r="AB11824">
        <v>26.441808963274934</v>
      </c>
      <c r="AC11824">
        <v>0</v>
      </c>
      <c r="AD11824">
        <v>0</v>
      </c>
      <c r="AE11824">
        <v>92.187986789767919</v>
      </c>
    </row>
    <row r="11825" spans="1:31" x14ac:dyDescent="0.3">
      <c r="A11825">
        <v>2709956</v>
      </c>
      <c r="B11825">
        <v>1</v>
      </c>
      <c r="C11825" t="s">
        <v>80</v>
      </c>
      <c r="D11825" t="s">
        <v>83</v>
      </c>
      <c r="E11825" t="s">
        <v>156</v>
      </c>
      <c r="F11825" t="s">
        <v>31800</v>
      </c>
      <c r="G11825" t="s">
        <v>185</v>
      </c>
      <c r="H11825" t="s">
        <v>153</v>
      </c>
      <c r="I11825" t="s">
        <v>136</v>
      </c>
      <c r="J11825" t="s">
        <v>137</v>
      </c>
      <c r="K11825" t="s">
        <v>138</v>
      </c>
      <c r="L11825" t="s">
        <v>31801</v>
      </c>
      <c r="M11825" t="s">
        <v>31802</v>
      </c>
      <c r="N11825">
        <v>2.62</v>
      </c>
      <c r="O11825">
        <v>0</v>
      </c>
      <c r="P11825">
        <v>1</v>
      </c>
      <c r="Q11825">
        <v>0</v>
      </c>
      <c r="R11825">
        <v>0</v>
      </c>
      <c r="S11825">
        <v>0</v>
      </c>
      <c r="T11825">
        <v>5</v>
      </c>
      <c r="U11825">
        <v>0</v>
      </c>
      <c r="V11825">
        <v>0</v>
      </c>
      <c r="W11825">
        <v>0</v>
      </c>
      <c r="X11825">
        <v>9.2304312009000022E-3</v>
      </c>
      <c r="Y11825">
        <v>0</v>
      </c>
      <c r="Z11825">
        <v>0</v>
      </c>
      <c r="AA11825">
        <v>0</v>
      </c>
      <c r="AB11825">
        <v>14.994339599149319</v>
      </c>
      <c r="AC11825">
        <v>0</v>
      </c>
      <c r="AD11825">
        <v>0</v>
      </c>
      <c r="AE11825">
        <v>15.003570030350218</v>
      </c>
    </row>
    <row r="11826" spans="1:31" x14ac:dyDescent="0.3">
      <c r="A11826">
        <v>2710454</v>
      </c>
      <c r="B11826">
        <v>1</v>
      </c>
      <c r="C11826" t="s">
        <v>80</v>
      </c>
      <c r="D11826" t="s">
        <v>102</v>
      </c>
      <c r="E11826" t="s">
        <v>161</v>
      </c>
      <c r="F11826" t="s">
        <v>31803</v>
      </c>
      <c r="G11826" t="s">
        <v>163</v>
      </c>
      <c r="H11826" t="s">
        <v>135</v>
      </c>
      <c r="I11826" t="s">
        <v>136</v>
      </c>
      <c r="J11826" t="s">
        <v>137</v>
      </c>
      <c r="K11826" t="s">
        <v>138</v>
      </c>
      <c r="L11826" t="s">
        <v>31804</v>
      </c>
      <c r="M11826" t="s">
        <v>31805</v>
      </c>
      <c r="N11826">
        <v>1.4852777770000001</v>
      </c>
      <c r="O11826">
        <v>0</v>
      </c>
      <c r="P11826">
        <v>11</v>
      </c>
      <c r="Q11826">
        <v>0</v>
      </c>
      <c r="R11826">
        <v>0</v>
      </c>
      <c r="S11826">
        <v>0</v>
      </c>
      <c r="T11826">
        <v>0</v>
      </c>
      <c r="U11826">
        <v>0</v>
      </c>
      <c r="V11826">
        <v>0</v>
      </c>
      <c r="W11826">
        <v>0</v>
      </c>
      <c r="X11826">
        <v>1.1594655093051009</v>
      </c>
      <c r="Y11826">
        <v>0</v>
      </c>
      <c r="Z11826">
        <v>0</v>
      </c>
      <c r="AA11826">
        <v>0</v>
      </c>
      <c r="AB11826">
        <v>0</v>
      </c>
      <c r="AC11826">
        <v>0</v>
      </c>
      <c r="AD11826">
        <v>0</v>
      </c>
      <c r="AE11826">
        <v>1.1594655093051009</v>
      </c>
    </row>
    <row r="11827" spans="1:31" x14ac:dyDescent="0.3">
      <c r="A11827">
        <v>2710397</v>
      </c>
      <c r="B11827">
        <v>1</v>
      </c>
      <c r="C11827" t="s">
        <v>80</v>
      </c>
      <c r="D11827" t="s">
        <v>96</v>
      </c>
      <c r="E11827" t="s">
        <v>145</v>
      </c>
      <c r="F11827" t="s">
        <v>31806</v>
      </c>
      <c r="G11827" t="s">
        <v>181</v>
      </c>
      <c r="H11827" t="s">
        <v>135</v>
      </c>
      <c r="I11827" t="s">
        <v>136</v>
      </c>
      <c r="J11827" t="s">
        <v>137</v>
      </c>
      <c r="K11827" t="s">
        <v>138</v>
      </c>
      <c r="L11827" t="s">
        <v>31807</v>
      </c>
      <c r="M11827" t="s">
        <v>31808</v>
      </c>
      <c r="N11827">
        <v>1.974444444</v>
      </c>
      <c r="O11827">
        <v>0</v>
      </c>
      <c r="P11827">
        <v>2</v>
      </c>
      <c r="Q11827">
        <v>0</v>
      </c>
      <c r="R11827">
        <v>0</v>
      </c>
      <c r="S11827">
        <v>0</v>
      </c>
      <c r="T11827">
        <v>0</v>
      </c>
      <c r="U11827">
        <v>0</v>
      </c>
      <c r="V11827">
        <v>0</v>
      </c>
      <c r="W11827">
        <v>0</v>
      </c>
      <c r="X11827">
        <v>1.6258558350013701</v>
      </c>
      <c r="Y11827">
        <v>0</v>
      </c>
      <c r="Z11827">
        <v>0</v>
      </c>
      <c r="AA11827">
        <v>0</v>
      </c>
      <c r="AB11827">
        <v>0</v>
      </c>
      <c r="AC11827">
        <v>0</v>
      </c>
      <c r="AD11827">
        <v>0</v>
      </c>
      <c r="AE11827">
        <v>1.6258558350013701</v>
      </c>
    </row>
    <row r="11828" spans="1:31" x14ac:dyDescent="0.3">
      <c r="A11828">
        <v>2710520</v>
      </c>
      <c r="B11828">
        <v>1</v>
      </c>
      <c r="C11828" t="s">
        <v>81</v>
      </c>
      <c r="D11828" t="s">
        <v>113</v>
      </c>
      <c r="E11828" t="s">
        <v>145</v>
      </c>
      <c r="F11828" t="s">
        <v>31809</v>
      </c>
      <c r="G11828" t="s">
        <v>230</v>
      </c>
      <c r="H11828" t="s">
        <v>135</v>
      </c>
      <c r="I11828" t="s">
        <v>136</v>
      </c>
      <c r="J11828" t="s">
        <v>137</v>
      </c>
      <c r="K11828" t="s">
        <v>138</v>
      </c>
      <c r="L11828" t="s">
        <v>31810</v>
      </c>
      <c r="M11828" t="s">
        <v>31811</v>
      </c>
      <c r="N11828">
        <v>5.1483333330000001</v>
      </c>
      <c r="O11828">
        <v>0</v>
      </c>
      <c r="P11828">
        <v>1</v>
      </c>
      <c r="Q11828">
        <v>0</v>
      </c>
      <c r="R11828">
        <v>0</v>
      </c>
      <c r="S11828">
        <v>0</v>
      </c>
      <c r="T11828">
        <v>0</v>
      </c>
      <c r="U11828">
        <v>0</v>
      </c>
      <c r="V11828">
        <v>0</v>
      </c>
      <c r="W11828">
        <v>0</v>
      </c>
      <c r="X11828">
        <v>0.933848708180125</v>
      </c>
      <c r="Y11828">
        <v>0</v>
      </c>
      <c r="Z11828">
        <v>0</v>
      </c>
      <c r="AA11828">
        <v>0</v>
      </c>
      <c r="AB11828">
        <v>0</v>
      </c>
      <c r="AC11828">
        <v>0</v>
      </c>
      <c r="AD11828">
        <v>0</v>
      </c>
      <c r="AE11828">
        <v>0.933848708180125</v>
      </c>
    </row>
    <row r="11829" spans="1:31" x14ac:dyDescent="0.3">
      <c r="A11829">
        <v>2710543</v>
      </c>
      <c r="B11829">
        <v>1</v>
      </c>
      <c r="C11829" t="s">
        <v>81</v>
      </c>
      <c r="D11829" t="s">
        <v>127</v>
      </c>
      <c r="E11829" t="s">
        <v>156</v>
      </c>
      <c r="F11829" t="s">
        <v>10934</v>
      </c>
      <c r="G11829" t="s">
        <v>185</v>
      </c>
      <c r="H11829" t="s">
        <v>153</v>
      </c>
      <c r="I11829" t="s">
        <v>136</v>
      </c>
      <c r="J11829" t="s">
        <v>137</v>
      </c>
      <c r="K11829" t="s">
        <v>138</v>
      </c>
      <c r="L11829" t="s">
        <v>31812</v>
      </c>
      <c r="M11829" t="s">
        <v>31813</v>
      </c>
      <c r="N11829">
        <v>3.3219444440000001</v>
      </c>
      <c r="O11829">
        <v>0</v>
      </c>
      <c r="P11829">
        <v>87</v>
      </c>
      <c r="Q11829">
        <v>0</v>
      </c>
      <c r="R11829">
        <v>27</v>
      </c>
      <c r="S11829">
        <v>0</v>
      </c>
      <c r="T11829">
        <v>12</v>
      </c>
      <c r="U11829">
        <v>0</v>
      </c>
      <c r="V11829">
        <v>1</v>
      </c>
      <c r="W11829">
        <v>0</v>
      </c>
      <c r="X11829">
        <v>54.993940568463778</v>
      </c>
      <c r="Y11829">
        <v>0</v>
      </c>
      <c r="Z11829">
        <v>25.155893122360769</v>
      </c>
      <c r="AA11829">
        <v>0</v>
      </c>
      <c r="AB11829">
        <v>19.47516239973605</v>
      </c>
      <c r="AC11829">
        <v>0</v>
      </c>
      <c r="AD11829">
        <v>247.58440171740915</v>
      </c>
      <c r="AE11829">
        <v>347.20939780796976</v>
      </c>
    </row>
    <row r="11830" spans="1:31" x14ac:dyDescent="0.3">
      <c r="A11830">
        <v>2710537</v>
      </c>
      <c r="B11830">
        <v>1</v>
      </c>
      <c r="C11830" t="s">
        <v>80</v>
      </c>
      <c r="D11830" t="s">
        <v>106</v>
      </c>
      <c r="E11830" t="s">
        <v>161</v>
      </c>
      <c r="F11830" t="s">
        <v>31814</v>
      </c>
      <c r="G11830" t="s">
        <v>163</v>
      </c>
      <c r="H11830" t="s">
        <v>135</v>
      </c>
      <c r="I11830" t="s">
        <v>136</v>
      </c>
      <c r="J11830" t="s">
        <v>137</v>
      </c>
      <c r="K11830" t="s">
        <v>138</v>
      </c>
      <c r="L11830" t="s">
        <v>31815</v>
      </c>
      <c r="M11830" t="s">
        <v>31816</v>
      </c>
      <c r="N11830">
        <v>3.3336111110000002</v>
      </c>
      <c r="O11830">
        <v>0</v>
      </c>
      <c r="P11830">
        <v>26</v>
      </c>
      <c r="Q11830">
        <v>0</v>
      </c>
      <c r="R11830">
        <v>0</v>
      </c>
      <c r="S11830">
        <v>0</v>
      </c>
      <c r="T11830">
        <v>3</v>
      </c>
      <c r="U11830">
        <v>0</v>
      </c>
      <c r="V11830">
        <v>0</v>
      </c>
      <c r="W11830">
        <v>0</v>
      </c>
      <c r="X11830">
        <v>10.295763477133162</v>
      </c>
      <c r="Y11830">
        <v>0</v>
      </c>
      <c r="Z11830">
        <v>0</v>
      </c>
      <c r="AA11830">
        <v>0</v>
      </c>
      <c r="AB11830">
        <v>2.389077242781886</v>
      </c>
      <c r="AC11830">
        <v>0</v>
      </c>
      <c r="AD11830">
        <v>0</v>
      </c>
      <c r="AE11830">
        <v>12.684840719915048</v>
      </c>
    </row>
    <row r="11831" spans="1:31" x14ac:dyDescent="0.3">
      <c r="A11831">
        <v>2709979</v>
      </c>
      <c r="B11831">
        <v>1</v>
      </c>
      <c r="C11831" t="s">
        <v>80</v>
      </c>
      <c r="D11831" t="s">
        <v>104</v>
      </c>
      <c r="E11831" t="s">
        <v>156</v>
      </c>
      <c r="F11831" t="s">
        <v>31817</v>
      </c>
      <c r="G11831" t="s">
        <v>185</v>
      </c>
      <c r="H11831" t="s">
        <v>153</v>
      </c>
      <c r="I11831" t="s">
        <v>136</v>
      </c>
      <c r="J11831" t="s">
        <v>137</v>
      </c>
      <c r="K11831" t="s">
        <v>138</v>
      </c>
      <c r="L11831" t="s">
        <v>31818</v>
      </c>
      <c r="M11831" t="s">
        <v>31819</v>
      </c>
      <c r="N11831">
        <v>1.6725000000000001</v>
      </c>
      <c r="O11831">
        <v>0</v>
      </c>
      <c r="P11831">
        <v>0</v>
      </c>
      <c r="Q11831">
        <v>1</v>
      </c>
      <c r="R11831">
        <v>0</v>
      </c>
      <c r="S11831">
        <v>0</v>
      </c>
      <c r="T11831">
        <v>0</v>
      </c>
      <c r="U11831">
        <v>1</v>
      </c>
      <c r="V11831">
        <v>0</v>
      </c>
      <c r="W11831">
        <v>0</v>
      </c>
      <c r="X11831">
        <v>0</v>
      </c>
      <c r="Y11831">
        <v>0.91514492412000004</v>
      </c>
      <c r="Z11831">
        <v>0</v>
      </c>
      <c r="AA11831">
        <v>0</v>
      </c>
      <c r="AB11831">
        <v>0</v>
      </c>
      <c r="AC11831">
        <v>185.70540564830691</v>
      </c>
      <c r="AD11831">
        <v>0</v>
      </c>
      <c r="AE11831">
        <v>186.62055057242691</v>
      </c>
    </row>
    <row r="11832" spans="1:31" x14ac:dyDescent="0.3">
      <c r="A11832">
        <v>2709896</v>
      </c>
      <c r="B11832">
        <v>1</v>
      </c>
      <c r="C11832" t="s">
        <v>80</v>
      </c>
      <c r="D11832" t="s">
        <v>95</v>
      </c>
      <c r="E11832" t="s">
        <v>161</v>
      </c>
      <c r="F11832" t="s">
        <v>31820</v>
      </c>
      <c r="G11832" t="s">
        <v>170</v>
      </c>
      <c r="H11832" t="s">
        <v>135</v>
      </c>
      <c r="I11832" t="s">
        <v>136</v>
      </c>
      <c r="J11832" t="s">
        <v>137</v>
      </c>
      <c r="K11832" t="s">
        <v>138</v>
      </c>
      <c r="L11832" t="s">
        <v>31821</v>
      </c>
      <c r="M11832" t="s">
        <v>31822</v>
      </c>
      <c r="N11832">
        <v>0.84083333299999996</v>
      </c>
      <c r="O11832">
        <v>0</v>
      </c>
      <c r="P11832">
        <v>130</v>
      </c>
      <c r="Q11832">
        <v>0</v>
      </c>
      <c r="R11832">
        <v>2</v>
      </c>
      <c r="S11832">
        <v>0</v>
      </c>
      <c r="T11832">
        <v>3</v>
      </c>
      <c r="U11832">
        <v>0</v>
      </c>
      <c r="V11832">
        <v>0</v>
      </c>
      <c r="W11832">
        <v>0</v>
      </c>
      <c r="X11832">
        <v>7.1814665109361675</v>
      </c>
      <c r="Y11832">
        <v>0</v>
      </c>
      <c r="Z11832">
        <v>0</v>
      </c>
      <c r="AA11832">
        <v>0</v>
      </c>
      <c r="AB11832">
        <v>0</v>
      </c>
      <c r="AC11832">
        <v>0</v>
      </c>
      <c r="AD11832">
        <v>0</v>
      </c>
      <c r="AE11832">
        <v>7.1814665109361675</v>
      </c>
    </row>
    <row r="11833" spans="1:31" x14ac:dyDescent="0.3">
      <c r="A11833">
        <v>2710583</v>
      </c>
      <c r="B11833">
        <v>1</v>
      </c>
      <c r="C11833" t="s">
        <v>81</v>
      </c>
      <c r="D11833" t="s">
        <v>120</v>
      </c>
      <c r="E11833" t="s">
        <v>213</v>
      </c>
      <c r="F11833" t="s">
        <v>28489</v>
      </c>
      <c r="G11833" t="s">
        <v>152</v>
      </c>
      <c r="H11833" t="s">
        <v>153</v>
      </c>
      <c r="I11833" t="s">
        <v>136</v>
      </c>
      <c r="J11833" t="s">
        <v>137</v>
      </c>
      <c r="K11833" t="s">
        <v>138</v>
      </c>
      <c r="L11833" t="s">
        <v>31823</v>
      </c>
      <c r="M11833" t="s">
        <v>31824</v>
      </c>
      <c r="N11833">
        <v>0.41111111099999997</v>
      </c>
      <c r="O11833">
        <v>0</v>
      </c>
      <c r="P11833">
        <v>0</v>
      </c>
      <c r="Q11833">
        <v>45</v>
      </c>
      <c r="R11833">
        <v>0</v>
      </c>
      <c r="S11833">
        <v>4</v>
      </c>
      <c r="T11833">
        <v>0</v>
      </c>
      <c r="U11833">
        <v>0</v>
      </c>
      <c r="V11833">
        <v>0</v>
      </c>
      <c r="W11833">
        <v>0</v>
      </c>
      <c r="X11833">
        <v>0</v>
      </c>
      <c r="Y11833">
        <v>1.9074233290975002</v>
      </c>
      <c r="Z11833">
        <v>0</v>
      </c>
      <c r="AA11833">
        <v>0</v>
      </c>
      <c r="AB11833">
        <v>0</v>
      </c>
      <c r="AC11833">
        <v>0</v>
      </c>
      <c r="AD11833">
        <v>0</v>
      </c>
      <c r="AE11833">
        <v>1.9074233290975002</v>
      </c>
    </row>
    <row r="11834" spans="1:31" x14ac:dyDescent="0.3">
      <c r="A11834">
        <v>2710334</v>
      </c>
      <c r="B11834">
        <v>1</v>
      </c>
      <c r="C11834" t="s">
        <v>80</v>
      </c>
      <c r="D11834" t="s">
        <v>89</v>
      </c>
      <c r="E11834" t="s">
        <v>132</v>
      </c>
      <c r="F11834" t="s">
        <v>31825</v>
      </c>
      <c r="G11834" t="s">
        <v>170</v>
      </c>
      <c r="H11834" t="s">
        <v>135</v>
      </c>
      <c r="I11834" t="s">
        <v>136</v>
      </c>
      <c r="J11834" t="s">
        <v>137</v>
      </c>
      <c r="K11834" t="s">
        <v>138</v>
      </c>
      <c r="L11834" t="s">
        <v>31826</v>
      </c>
      <c r="M11834" t="s">
        <v>31827</v>
      </c>
      <c r="N11834">
        <v>0.43583333299999999</v>
      </c>
      <c r="O11834">
        <v>0</v>
      </c>
      <c r="P11834">
        <v>289</v>
      </c>
      <c r="Q11834">
        <v>0</v>
      </c>
      <c r="R11834">
        <v>5</v>
      </c>
      <c r="S11834">
        <v>0</v>
      </c>
      <c r="T11834">
        <v>44</v>
      </c>
      <c r="U11834">
        <v>0</v>
      </c>
      <c r="V11834">
        <v>0</v>
      </c>
      <c r="W11834">
        <v>0</v>
      </c>
      <c r="X11834">
        <v>30.980505865560502</v>
      </c>
      <c r="Y11834">
        <v>0</v>
      </c>
      <c r="Z11834">
        <v>0.88085127272928421</v>
      </c>
      <c r="AA11834">
        <v>0</v>
      </c>
      <c r="AB11834">
        <v>23.724679513730582</v>
      </c>
      <c r="AC11834">
        <v>0</v>
      </c>
      <c r="AD11834">
        <v>0</v>
      </c>
      <c r="AE11834">
        <v>55.586036652020368</v>
      </c>
    </row>
    <row r="11835" spans="1:31" x14ac:dyDescent="0.3">
      <c r="A11835">
        <v>2710182</v>
      </c>
      <c r="B11835">
        <v>1</v>
      </c>
      <c r="C11835" t="s">
        <v>80</v>
      </c>
      <c r="D11835" t="s">
        <v>83</v>
      </c>
      <c r="E11835" t="s">
        <v>145</v>
      </c>
      <c r="F11835" t="s">
        <v>31828</v>
      </c>
      <c r="G11835" t="s">
        <v>230</v>
      </c>
      <c r="H11835" t="s">
        <v>135</v>
      </c>
      <c r="I11835" t="s">
        <v>136</v>
      </c>
      <c r="J11835" t="s">
        <v>137</v>
      </c>
      <c r="K11835" t="s">
        <v>138</v>
      </c>
      <c r="L11835" t="s">
        <v>31829</v>
      </c>
      <c r="M11835" t="s">
        <v>31830</v>
      </c>
      <c r="N11835">
        <v>4.9055555550000003</v>
      </c>
      <c r="O11835">
        <v>0</v>
      </c>
      <c r="P11835">
        <v>0</v>
      </c>
      <c r="Q11835">
        <v>0</v>
      </c>
      <c r="R11835">
        <v>0</v>
      </c>
      <c r="S11835">
        <v>0</v>
      </c>
      <c r="T11835">
        <v>1</v>
      </c>
      <c r="U11835">
        <v>0</v>
      </c>
      <c r="V11835">
        <v>0</v>
      </c>
      <c r="W11835">
        <v>0</v>
      </c>
      <c r="X11835">
        <v>0</v>
      </c>
      <c r="Y11835">
        <v>0</v>
      </c>
      <c r="Z11835">
        <v>0</v>
      </c>
      <c r="AA11835">
        <v>0</v>
      </c>
      <c r="AB11835">
        <v>1.3742455475175501</v>
      </c>
      <c r="AC11835">
        <v>0</v>
      </c>
      <c r="AD11835">
        <v>0</v>
      </c>
      <c r="AE11835">
        <v>1.3742455475175501</v>
      </c>
    </row>
    <row r="11836" spans="1:31" x14ac:dyDescent="0.3">
      <c r="A11836">
        <v>2709933</v>
      </c>
      <c r="B11836">
        <v>1</v>
      </c>
      <c r="C11836" t="s">
        <v>81</v>
      </c>
      <c r="D11836" t="s">
        <v>118</v>
      </c>
      <c r="E11836" t="s">
        <v>161</v>
      </c>
      <c r="F11836" t="s">
        <v>31831</v>
      </c>
      <c r="G11836" t="s">
        <v>163</v>
      </c>
      <c r="H11836" t="s">
        <v>135</v>
      </c>
      <c r="I11836" t="s">
        <v>136</v>
      </c>
      <c r="J11836" t="s">
        <v>137</v>
      </c>
      <c r="K11836" t="s">
        <v>138</v>
      </c>
      <c r="L11836" t="s">
        <v>31832</v>
      </c>
      <c r="M11836" t="s">
        <v>31833</v>
      </c>
      <c r="N11836">
        <v>1.279722222</v>
      </c>
      <c r="O11836">
        <v>0</v>
      </c>
      <c r="P11836">
        <v>17</v>
      </c>
      <c r="Q11836">
        <v>0</v>
      </c>
      <c r="R11836">
        <v>0</v>
      </c>
      <c r="S11836">
        <v>0</v>
      </c>
      <c r="T11836">
        <v>0</v>
      </c>
      <c r="U11836">
        <v>0</v>
      </c>
      <c r="V11836">
        <v>0</v>
      </c>
      <c r="W11836">
        <v>0</v>
      </c>
      <c r="X11836">
        <v>3.4985630992021615</v>
      </c>
      <c r="Y11836">
        <v>0</v>
      </c>
      <c r="Z11836">
        <v>0</v>
      </c>
      <c r="AA11836">
        <v>0</v>
      </c>
      <c r="AB11836">
        <v>0</v>
      </c>
      <c r="AC11836">
        <v>0</v>
      </c>
      <c r="AD11836">
        <v>0</v>
      </c>
      <c r="AE11836">
        <v>3.4985630992021615</v>
      </c>
    </row>
    <row r="11837" spans="1:31" x14ac:dyDescent="0.3">
      <c r="A11837">
        <v>2710082</v>
      </c>
      <c r="B11837">
        <v>1</v>
      </c>
      <c r="C11837" t="s">
        <v>80</v>
      </c>
      <c r="D11837" t="s">
        <v>103</v>
      </c>
      <c r="E11837" t="s">
        <v>145</v>
      </c>
      <c r="F11837" t="s">
        <v>31834</v>
      </c>
      <c r="G11837" t="s">
        <v>230</v>
      </c>
      <c r="H11837" t="s">
        <v>135</v>
      </c>
      <c r="I11837" t="s">
        <v>136</v>
      </c>
      <c r="J11837" t="s">
        <v>137</v>
      </c>
      <c r="K11837" t="s">
        <v>138</v>
      </c>
      <c r="L11837" t="s">
        <v>31835</v>
      </c>
      <c r="M11837" t="s">
        <v>31836</v>
      </c>
      <c r="N11837">
        <v>1.646111111</v>
      </c>
      <c r="O11837">
        <v>0</v>
      </c>
      <c r="P11837">
        <v>4</v>
      </c>
      <c r="Q11837">
        <v>0</v>
      </c>
      <c r="R11837">
        <v>0</v>
      </c>
      <c r="S11837">
        <v>0</v>
      </c>
      <c r="T11837">
        <v>0</v>
      </c>
      <c r="U11837">
        <v>0</v>
      </c>
      <c r="V11837">
        <v>0</v>
      </c>
      <c r="W11837">
        <v>0</v>
      </c>
      <c r="X11837">
        <v>0.79621137191325342</v>
      </c>
      <c r="Y11837">
        <v>0</v>
      </c>
      <c r="Z11837">
        <v>0</v>
      </c>
      <c r="AA11837">
        <v>0</v>
      </c>
      <c r="AB11837">
        <v>0</v>
      </c>
      <c r="AC11837">
        <v>0</v>
      </c>
      <c r="AD11837">
        <v>0</v>
      </c>
      <c r="AE11837">
        <v>0.79621137191325342</v>
      </c>
    </row>
    <row r="11838" spans="1:31" x14ac:dyDescent="0.3">
      <c r="A11838">
        <v>2710580</v>
      </c>
      <c r="B11838">
        <v>1</v>
      </c>
      <c r="C11838" t="s">
        <v>80</v>
      </c>
      <c r="D11838" t="s">
        <v>90</v>
      </c>
      <c r="E11838" t="s">
        <v>161</v>
      </c>
      <c r="F11838" t="s">
        <v>12669</v>
      </c>
      <c r="G11838" t="s">
        <v>163</v>
      </c>
      <c r="H11838" t="s">
        <v>135</v>
      </c>
      <c r="I11838" t="s">
        <v>136</v>
      </c>
      <c r="J11838" t="s">
        <v>137</v>
      </c>
      <c r="K11838" t="s">
        <v>138</v>
      </c>
      <c r="L11838" t="s">
        <v>31837</v>
      </c>
      <c r="M11838" t="s">
        <v>31838</v>
      </c>
      <c r="N11838">
        <v>0.96916666600000001</v>
      </c>
      <c r="O11838">
        <v>0</v>
      </c>
      <c r="P11838">
        <v>61</v>
      </c>
      <c r="Q11838">
        <v>0</v>
      </c>
      <c r="R11838">
        <v>0</v>
      </c>
      <c r="S11838">
        <v>0</v>
      </c>
      <c r="T11838">
        <v>38</v>
      </c>
      <c r="U11838">
        <v>0</v>
      </c>
      <c r="V11838">
        <v>1</v>
      </c>
      <c r="W11838">
        <v>0</v>
      </c>
      <c r="X11838">
        <v>12.837005198123824</v>
      </c>
      <c r="Y11838">
        <v>0</v>
      </c>
      <c r="Z11838">
        <v>0</v>
      </c>
      <c r="AA11838">
        <v>0</v>
      </c>
      <c r="AB11838">
        <v>16.563053939734914</v>
      </c>
      <c r="AC11838">
        <v>0</v>
      </c>
      <c r="AD11838">
        <v>73.092719739269995</v>
      </c>
      <c r="AE11838">
        <v>102.49277887712873</v>
      </c>
    </row>
    <row r="11839" spans="1:31" x14ac:dyDescent="0.3">
      <c r="A11839">
        <v>2710265</v>
      </c>
      <c r="B11839">
        <v>1</v>
      </c>
      <c r="C11839" t="s">
        <v>80</v>
      </c>
      <c r="D11839" t="s">
        <v>86</v>
      </c>
      <c r="E11839" t="s">
        <v>150</v>
      </c>
      <c r="F11839" t="s">
        <v>31839</v>
      </c>
      <c r="G11839" t="s">
        <v>300</v>
      </c>
      <c r="H11839" t="s">
        <v>153</v>
      </c>
      <c r="I11839" t="s">
        <v>136</v>
      </c>
      <c r="J11839" t="s">
        <v>137</v>
      </c>
      <c r="K11839" t="s">
        <v>210</v>
      </c>
      <c r="L11839" t="s">
        <v>31840</v>
      </c>
      <c r="M11839" t="s">
        <v>31841</v>
      </c>
      <c r="N11839">
        <v>2.8394444440000002</v>
      </c>
      <c r="O11839">
        <v>0</v>
      </c>
      <c r="P11839">
        <v>2196</v>
      </c>
      <c r="Q11839">
        <v>0</v>
      </c>
      <c r="R11839">
        <v>2</v>
      </c>
      <c r="S11839">
        <v>1</v>
      </c>
      <c r="T11839">
        <v>231</v>
      </c>
      <c r="U11839">
        <v>2</v>
      </c>
      <c r="V11839">
        <v>0</v>
      </c>
      <c r="W11839">
        <v>0</v>
      </c>
      <c r="X11839">
        <v>1464.4263600536017</v>
      </c>
      <c r="Y11839">
        <v>0</v>
      </c>
      <c r="Z11839">
        <v>2.2238468408677798</v>
      </c>
      <c r="AA11839">
        <v>108.91357100688401</v>
      </c>
      <c r="AB11839">
        <v>903.46269692867202</v>
      </c>
      <c r="AC11839">
        <v>220.14517136120134</v>
      </c>
      <c r="AD11839">
        <v>0</v>
      </c>
      <c r="AE11839">
        <v>2699.171646191227</v>
      </c>
    </row>
    <row r="11840" spans="1:31" x14ac:dyDescent="0.3">
      <c r="A11840">
        <v>2710016</v>
      </c>
      <c r="B11840">
        <v>1</v>
      </c>
      <c r="C11840" t="s">
        <v>80</v>
      </c>
      <c r="D11840" t="s">
        <v>97</v>
      </c>
      <c r="E11840" t="s">
        <v>150</v>
      </c>
      <c r="F11840" t="s">
        <v>9075</v>
      </c>
      <c r="G11840" t="s">
        <v>925</v>
      </c>
      <c r="H11840" t="s">
        <v>153</v>
      </c>
      <c r="I11840" t="s">
        <v>136</v>
      </c>
      <c r="J11840" t="s">
        <v>137</v>
      </c>
      <c r="K11840" t="s">
        <v>210</v>
      </c>
      <c r="L11840" t="s">
        <v>31842</v>
      </c>
      <c r="M11840" t="s">
        <v>31843</v>
      </c>
      <c r="N11840">
        <v>2.6530555549999999</v>
      </c>
      <c r="O11840">
        <v>2</v>
      </c>
      <c r="P11840">
        <v>600</v>
      </c>
      <c r="Q11840">
        <v>4</v>
      </c>
      <c r="R11840">
        <v>72</v>
      </c>
      <c r="S11840">
        <v>23</v>
      </c>
      <c r="T11840">
        <v>108</v>
      </c>
      <c r="U11840">
        <v>0</v>
      </c>
      <c r="V11840">
        <v>0</v>
      </c>
      <c r="W11840">
        <v>9.9105574460489319</v>
      </c>
      <c r="X11840">
        <v>389.27798978615994</v>
      </c>
      <c r="Y11840">
        <v>14.770283253343546</v>
      </c>
      <c r="Z11840">
        <v>28.553067456859711</v>
      </c>
      <c r="AA11840">
        <v>383.72338310638247</v>
      </c>
      <c r="AB11840">
        <v>255.34796559245578</v>
      </c>
      <c r="AC11840">
        <v>0</v>
      </c>
      <c r="AD11840">
        <v>0</v>
      </c>
      <c r="AE11840">
        <v>1081.5832466412503</v>
      </c>
    </row>
    <row r="11841" spans="1:31" x14ac:dyDescent="0.3">
      <c r="A11841">
        <v>2709953</v>
      </c>
      <c r="B11841">
        <v>1</v>
      </c>
      <c r="C11841" t="s">
        <v>80</v>
      </c>
      <c r="D11841" t="s">
        <v>94</v>
      </c>
      <c r="E11841" t="s">
        <v>132</v>
      </c>
      <c r="F11841" t="s">
        <v>31844</v>
      </c>
      <c r="G11841" t="s">
        <v>209</v>
      </c>
      <c r="H11841" t="s">
        <v>135</v>
      </c>
      <c r="I11841" t="s">
        <v>136</v>
      </c>
      <c r="J11841" t="s">
        <v>137</v>
      </c>
      <c r="K11841" t="s">
        <v>210</v>
      </c>
      <c r="L11841" t="s">
        <v>31845</v>
      </c>
      <c r="M11841" t="s">
        <v>31846</v>
      </c>
      <c r="N11841">
        <v>0.53472222199999997</v>
      </c>
      <c r="O11841">
        <v>0</v>
      </c>
      <c r="P11841">
        <v>803</v>
      </c>
      <c r="Q11841">
        <v>0</v>
      </c>
      <c r="R11841">
        <v>0</v>
      </c>
      <c r="S11841">
        <v>0</v>
      </c>
      <c r="T11841">
        <v>44</v>
      </c>
      <c r="U11841">
        <v>0</v>
      </c>
      <c r="V11841">
        <v>0</v>
      </c>
      <c r="W11841">
        <v>0</v>
      </c>
      <c r="X11841">
        <v>109.24070501696916</v>
      </c>
      <c r="Y11841">
        <v>0</v>
      </c>
      <c r="Z11841">
        <v>0</v>
      </c>
      <c r="AA11841">
        <v>0</v>
      </c>
      <c r="AB11841">
        <v>54.023490383155561</v>
      </c>
      <c r="AC11841">
        <v>0</v>
      </c>
      <c r="AD11841">
        <v>0</v>
      </c>
      <c r="AE11841">
        <v>163.26419540012472</v>
      </c>
    </row>
    <row r="11842" spans="1:31" x14ac:dyDescent="0.3">
      <c r="A11842">
        <v>2710059</v>
      </c>
      <c r="B11842">
        <v>1</v>
      </c>
      <c r="C11842" t="s">
        <v>80</v>
      </c>
      <c r="D11842" t="s">
        <v>83</v>
      </c>
      <c r="E11842" t="s">
        <v>156</v>
      </c>
      <c r="F11842" t="s">
        <v>19917</v>
      </c>
      <c r="G11842" t="s">
        <v>185</v>
      </c>
      <c r="H11842" t="s">
        <v>153</v>
      </c>
      <c r="I11842" t="s">
        <v>136</v>
      </c>
      <c r="J11842" t="s">
        <v>137</v>
      </c>
      <c r="K11842" t="s">
        <v>138</v>
      </c>
      <c r="L11842" t="s">
        <v>31847</v>
      </c>
      <c r="M11842" t="s">
        <v>31848</v>
      </c>
      <c r="N11842">
        <v>3.534444444</v>
      </c>
      <c r="O11842">
        <v>0</v>
      </c>
      <c r="P11842">
        <v>21</v>
      </c>
      <c r="Q11842">
        <v>0</v>
      </c>
      <c r="R11842">
        <v>2</v>
      </c>
      <c r="S11842">
        <v>0</v>
      </c>
      <c r="T11842">
        <v>0</v>
      </c>
      <c r="U11842">
        <v>0</v>
      </c>
      <c r="V11842">
        <v>0</v>
      </c>
      <c r="W11842">
        <v>0</v>
      </c>
      <c r="X11842">
        <v>13.536558969497584</v>
      </c>
      <c r="Y11842">
        <v>0</v>
      </c>
      <c r="Z11842">
        <v>0.29818980293663327</v>
      </c>
      <c r="AA11842">
        <v>0</v>
      </c>
      <c r="AB11842">
        <v>0</v>
      </c>
      <c r="AC11842">
        <v>0</v>
      </c>
      <c r="AD11842">
        <v>0</v>
      </c>
      <c r="AE11842">
        <v>13.834748772434217</v>
      </c>
    </row>
    <row r="11843" spans="1:31" x14ac:dyDescent="0.3">
      <c r="A11843">
        <v>2710500</v>
      </c>
      <c r="B11843">
        <v>1</v>
      </c>
      <c r="C11843" t="s">
        <v>80</v>
      </c>
      <c r="D11843" t="s">
        <v>95</v>
      </c>
      <c r="E11843" t="s">
        <v>161</v>
      </c>
      <c r="F11843" t="s">
        <v>31849</v>
      </c>
      <c r="G11843" t="s">
        <v>170</v>
      </c>
      <c r="H11843" t="s">
        <v>135</v>
      </c>
      <c r="I11843" t="s">
        <v>136</v>
      </c>
      <c r="J11843" t="s">
        <v>137</v>
      </c>
      <c r="K11843" t="s">
        <v>138</v>
      </c>
      <c r="L11843" t="s">
        <v>31850</v>
      </c>
      <c r="M11843" t="s">
        <v>31851</v>
      </c>
      <c r="N11843">
        <v>0.60861111099999998</v>
      </c>
      <c r="O11843">
        <v>0</v>
      </c>
      <c r="P11843">
        <v>86</v>
      </c>
      <c r="Q11843">
        <v>0</v>
      </c>
      <c r="R11843">
        <v>3</v>
      </c>
      <c r="S11843">
        <v>0</v>
      </c>
      <c r="T11843">
        <v>1</v>
      </c>
      <c r="U11843">
        <v>0</v>
      </c>
      <c r="V11843">
        <v>0</v>
      </c>
      <c r="W11843">
        <v>0</v>
      </c>
      <c r="X11843">
        <v>8.1633840091781344</v>
      </c>
      <c r="Y11843">
        <v>0</v>
      </c>
      <c r="Z11843">
        <v>0.4898330326288875</v>
      </c>
      <c r="AA11843">
        <v>0</v>
      </c>
      <c r="AB11843">
        <v>0.80123710413250004</v>
      </c>
      <c r="AC11843">
        <v>0</v>
      </c>
      <c r="AD11843">
        <v>0</v>
      </c>
      <c r="AE11843">
        <v>9.4544541459395219</v>
      </c>
    </row>
    <row r="11844" spans="1:31" x14ac:dyDescent="0.3">
      <c r="A11844">
        <v>2710068</v>
      </c>
      <c r="B11844">
        <v>1</v>
      </c>
      <c r="C11844" t="s">
        <v>80</v>
      </c>
      <c r="D11844" t="s">
        <v>94</v>
      </c>
      <c r="E11844" t="s">
        <v>132</v>
      </c>
      <c r="F11844" t="s">
        <v>28568</v>
      </c>
      <c r="G11844" t="s">
        <v>209</v>
      </c>
      <c r="H11844" t="s">
        <v>135</v>
      </c>
      <c r="I11844" t="s">
        <v>136</v>
      </c>
      <c r="J11844" t="s">
        <v>137</v>
      </c>
      <c r="K11844" t="s">
        <v>210</v>
      </c>
      <c r="L11844" t="s">
        <v>31852</v>
      </c>
      <c r="M11844" t="s">
        <v>31853</v>
      </c>
      <c r="N11844">
        <v>1.3222222219999999</v>
      </c>
      <c r="O11844">
        <v>0</v>
      </c>
      <c r="P11844">
        <v>313</v>
      </c>
      <c r="Q11844">
        <v>0</v>
      </c>
      <c r="R11844">
        <v>0</v>
      </c>
      <c r="S11844">
        <v>0</v>
      </c>
      <c r="T11844">
        <v>23</v>
      </c>
      <c r="U11844">
        <v>0</v>
      </c>
      <c r="V11844">
        <v>0</v>
      </c>
      <c r="W11844">
        <v>0</v>
      </c>
      <c r="X11844">
        <v>84.841844457237286</v>
      </c>
      <c r="Y11844">
        <v>0</v>
      </c>
      <c r="Z11844">
        <v>0</v>
      </c>
      <c r="AA11844">
        <v>0</v>
      </c>
      <c r="AB11844">
        <v>33.894411223826999</v>
      </c>
      <c r="AC11844">
        <v>0</v>
      </c>
      <c r="AD11844">
        <v>0</v>
      </c>
      <c r="AE11844">
        <v>118.73625568106428</v>
      </c>
    </row>
    <row r="11845" spans="1:31" x14ac:dyDescent="0.3">
      <c r="A11845">
        <v>2710423</v>
      </c>
      <c r="B11845">
        <v>1</v>
      </c>
      <c r="C11845" t="s">
        <v>80</v>
      </c>
      <c r="D11845" t="s">
        <v>85</v>
      </c>
      <c r="E11845" t="s">
        <v>161</v>
      </c>
      <c r="F11845" t="s">
        <v>31854</v>
      </c>
      <c r="G11845" t="s">
        <v>170</v>
      </c>
      <c r="H11845" t="s">
        <v>135</v>
      </c>
      <c r="I11845" t="s">
        <v>136</v>
      </c>
      <c r="J11845" t="s">
        <v>137</v>
      </c>
      <c r="K11845" t="s">
        <v>138</v>
      </c>
      <c r="L11845" t="s">
        <v>31855</v>
      </c>
      <c r="M11845" t="s">
        <v>31856</v>
      </c>
      <c r="N11845">
        <v>0.34583333300000002</v>
      </c>
      <c r="O11845">
        <v>0</v>
      </c>
      <c r="P11845">
        <v>20</v>
      </c>
      <c r="Q11845">
        <v>0</v>
      </c>
      <c r="R11845">
        <v>0</v>
      </c>
      <c r="S11845">
        <v>0</v>
      </c>
      <c r="T11845">
        <v>3</v>
      </c>
      <c r="U11845">
        <v>0</v>
      </c>
      <c r="V11845">
        <v>0</v>
      </c>
      <c r="W11845">
        <v>0</v>
      </c>
      <c r="X11845">
        <v>1.2517441242865901</v>
      </c>
      <c r="Y11845">
        <v>0</v>
      </c>
      <c r="Z11845">
        <v>0</v>
      </c>
      <c r="AA11845">
        <v>0</v>
      </c>
      <c r="AB11845">
        <v>0.55871722353954001</v>
      </c>
      <c r="AC11845">
        <v>0</v>
      </c>
      <c r="AD11845">
        <v>0</v>
      </c>
      <c r="AE11845">
        <v>1.8104613478261302</v>
      </c>
    </row>
    <row r="11846" spans="1:31" x14ac:dyDescent="0.3">
      <c r="A11846">
        <v>2710446</v>
      </c>
      <c r="B11846">
        <v>1</v>
      </c>
      <c r="C11846" t="s">
        <v>80</v>
      </c>
      <c r="D11846" t="s">
        <v>105</v>
      </c>
      <c r="E11846" t="s">
        <v>213</v>
      </c>
      <c r="F11846" t="s">
        <v>31857</v>
      </c>
      <c r="G11846" t="s">
        <v>152</v>
      </c>
      <c r="H11846" t="s">
        <v>153</v>
      </c>
      <c r="I11846" t="s">
        <v>136</v>
      </c>
      <c r="J11846" t="s">
        <v>137</v>
      </c>
      <c r="K11846" t="s">
        <v>138</v>
      </c>
      <c r="L11846" t="s">
        <v>31858</v>
      </c>
      <c r="M11846" t="s">
        <v>31859</v>
      </c>
      <c r="N11846">
        <v>0.83944444399999996</v>
      </c>
      <c r="O11846">
        <v>2</v>
      </c>
      <c r="P11846">
        <v>2640</v>
      </c>
      <c r="Q11846">
        <v>4</v>
      </c>
      <c r="R11846">
        <v>336</v>
      </c>
      <c r="S11846">
        <v>41</v>
      </c>
      <c r="T11846">
        <v>382</v>
      </c>
      <c r="U11846">
        <v>7</v>
      </c>
      <c r="V11846">
        <v>2</v>
      </c>
      <c r="W11846">
        <v>0.65714983833800011</v>
      </c>
      <c r="X11846">
        <v>433.97884791223089</v>
      </c>
      <c r="Y11846">
        <v>1.7803116970936717</v>
      </c>
      <c r="Z11846">
        <v>94.972303899396621</v>
      </c>
      <c r="AA11846">
        <v>181.42333554385706</v>
      </c>
      <c r="AB11846">
        <v>289.11291718106168</v>
      </c>
      <c r="AC11846">
        <v>304.3602285225254</v>
      </c>
      <c r="AD11846">
        <v>4.2293090175872674</v>
      </c>
      <c r="AE11846">
        <v>1310.5144036120905</v>
      </c>
    </row>
    <row r="11847" spans="1:31" x14ac:dyDescent="0.3">
      <c r="A11847">
        <v>2710592</v>
      </c>
      <c r="B11847">
        <v>1</v>
      </c>
      <c r="C11847" t="s">
        <v>81</v>
      </c>
      <c r="D11847" t="s">
        <v>127</v>
      </c>
      <c r="E11847" t="s">
        <v>161</v>
      </c>
      <c r="F11847" t="s">
        <v>11137</v>
      </c>
      <c r="G11847" t="s">
        <v>409</v>
      </c>
      <c r="H11847" t="s">
        <v>135</v>
      </c>
      <c r="I11847" t="s">
        <v>136</v>
      </c>
      <c r="J11847" t="s">
        <v>137</v>
      </c>
      <c r="K11847" t="s">
        <v>138</v>
      </c>
      <c r="L11847" t="s">
        <v>31860</v>
      </c>
      <c r="M11847" t="s">
        <v>31861</v>
      </c>
      <c r="N11847">
        <v>3.2538888880000001</v>
      </c>
      <c r="O11847">
        <v>0</v>
      </c>
      <c r="P11847">
        <v>9</v>
      </c>
      <c r="Q11847">
        <v>0</v>
      </c>
      <c r="R11847">
        <v>5</v>
      </c>
      <c r="S11847">
        <v>0</v>
      </c>
      <c r="T11847">
        <v>1</v>
      </c>
      <c r="U11847">
        <v>0</v>
      </c>
      <c r="V11847">
        <v>0</v>
      </c>
      <c r="W11847">
        <v>0</v>
      </c>
      <c r="X11847">
        <v>6.754954788948166</v>
      </c>
      <c r="Y11847">
        <v>0</v>
      </c>
      <c r="Z11847">
        <v>5.7995488172568797</v>
      </c>
      <c r="AA11847">
        <v>0</v>
      </c>
      <c r="AB11847">
        <v>9.6172606794180007E-2</v>
      </c>
      <c r="AC11847">
        <v>0</v>
      </c>
      <c r="AD11847">
        <v>0</v>
      </c>
      <c r="AE11847">
        <v>12.650676212999226</v>
      </c>
    </row>
    <row r="11848" spans="1:31" x14ac:dyDescent="0.3">
      <c r="A11848">
        <v>2709945</v>
      </c>
      <c r="B11848">
        <v>1</v>
      </c>
      <c r="C11848" t="s">
        <v>80</v>
      </c>
      <c r="D11848" t="s">
        <v>83</v>
      </c>
      <c r="E11848" t="s">
        <v>145</v>
      </c>
      <c r="F11848" t="s">
        <v>31862</v>
      </c>
      <c r="G11848" t="s">
        <v>230</v>
      </c>
      <c r="H11848" t="s">
        <v>135</v>
      </c>
      <c r="I11848" t="s">
        <v>136</v>
      </c>
      <c r="J11848" t="s">
        <v>137</v>
      </c>
      <c r="K11848" t="s">
        <v>138</v>
      </c>
      <c r="L11848" t="s">
        <v>31863</v>
      </c>
      <c r="M11848" t="s">
        <v>31864</v>
      </c>
      <c r="N11848">
        <v>1.831111111</v>
      </c>
      <c r="O11848">
        <v>0</v>
      </c>
      <c r="P11848">
        <v>3</v>
      </c>
      <c r="Q11848">
        <v>0</v>
      </c>
      <c r="R11848">
        <v>0</v>
      </c>
      <c r="S11848">
        <v>0</v>
      </c>
      <c r="T11848">
        <v>0</v>
      </c>
      <c r="U11848">
        <v>0</v>
      </c>
      <c r="V11848">
        <v>0</v>
      </c>
      <c r="W11848">
        <v>0</v>
      </c>
      <c r="X11848">
        <v>0.98587543076819995</v>
      </c>
      <c r="Y11848">
        <v>0</v>
      </c>
      <c r="Z11848">
        <v>0</v>
      </c>
      <c r="AA11848">
        <v>0</v>
      </c>
      <c r="AB11848">
        <v>0</v>
      </c>
      <c r="AC11848">
        <v>0</v>
      </c>
      <c r="AD11848">
        <v>0</v>
      </c>
      <c r="AE11848">
        <v>0.98587543076819995</v>
      </c>
    </row>
    <row r="11849" spans="1:31" x14ac:dyDescent="0.3">
      <c r="A11849">
        <v>2710586</v>
      </c>
      <c r="B11849">
        <v>1</v>
      </c>
      <c r="C11849" t="s">
        <v>80</v>
      </c>
      <c r="D11849" t="s">
        <v>107</v>
      </c>
      <c r="E11849" t="s">
        <v>161</v>
      </c>
      <c r="F11849" t="s">
        <v>31865</v>
      </c>
      <c r="G11849" t="s">
        <v>170</v>
      </c>
      <c r="H11849" t="s">
        <v>135</v>
      </c>
      <c r="I11849" t="s">
        <v>136</v>
      </c>
      <c r="J11849" t="s">
        <v>137</v>
      </c>
      <c r="K11849" t="s">
        <v>138</v>
      </c>
      <c r="L11849" t="s">
        <v>31866</v>
      </c>
      <c r="M11849" t="s">
        <v>31867</v>
      </c>
      <c r="N11849">
        <v>0.45250000000000001</v>
      </c>
      <c r="O11849">
        <v>0</v>
      </c>
      <c r="P11849">
        <v>49</v>
      </c>
      <c r="Q11849">
        <v>0</v>
      </c>
      <c r="R11849">
        <v>0</v>
      </c>
      <c r="S11849">
        <v>0</v>
      </c>
      <c r="T11849">
        <v>28</v>
      </c>
      <c r="U11849">
        <v>0</v>
      </c>
      <c r="V11849">
        <v>0</v>
      </c>
      <c r="W11849">
        <v>0</v>
      </c>
      <c r="X11849">
        <v>3.1603137569006479</v>
      </c>
      <c r="Y11849">
        <v>0</v>
      </c>
      <c r="Z11849">
        <v>0</v>
      </c>
      <c r="AA11849">
        <v>0</v>
      </c>
      <c r="AB11849">
        <v>7.3812494009311767</v>
      </c>
      <c r="AC11849">
        <v>0</v>
      </c>
      <c r="AD11849">
        <v>0</v>
      </c>
      <c r="AE11849">
        <v>10.541563157831824</v>
      </c>
    </row>
    <row r="11850" spans="1:31" x14ac:dyDescent="0.3">
      <c r="A11850">
        <v>2710045</v>
      </c>
      <c r="B11850">
        <v>1</v>
      </c>
      <c r="C11850" t="s">
        <v>80</v>
      </c>
      <c r="D11850" t="s">
        <v>87</v>
      </c>
      <c r="E11850" t="s">
        <v>145</v>
      </c>
      <c r="F11850" t="s">
        <v>31868</v>
      </c>
      <c r="G11850" t="s">
        <v>230</v>
      </c>
      <c r="H11850" t="s">
        <v>135</v>
      </c>
      <c r="I11850" t="s">
        <v>136</v>
      </c>
      <c r="J11850" t="s">
        <v>137</v>
      </c>
      <c r="K11850" t="s">
        <v>138</v>
      </c>
      <c r="L11850" t="s">
        <v>31869</v>
      </c>
      <c r="M11850" t="s">
        <v>31870</v>
      </c>
      <c r="N11850">
        <v>2.4847222219999998</v>
      </c>
      <c r="O11850">
        <v>0</v>
      </c>
      <c r="P11850">
        <v>1</v>
      </c>
      <c r="Q11850">
        <v>0</v>
      </c>
      <c r="R11850">
        <v>0</v>
      </c>
      <c r="S11850">
        <v>0</v>
      </c>
      <c r="T11850">
        <v>0</v>
      </c>
      <c r="U11850">
        <v>0</v>
      </c>
      <c r="V11850">
        <v>0</v>
      </c>
      <c r="W11850">
        <v>0</v>
      </c>
      <c r="X11850">
        <v>0.20233553830177167</v>
      </c>
      <c r="Y11850">
        <v>0</v>
      </c>
      <c r="Z11850">
        <v>0</v>
      </c>
      <c r="AA11850">
        <v>0</v>
      </c>
      <c r="AB11850">
        <v>0</v>
      </c>
      <c r="AC11850">
        <v>0</v>
      </c>
      <c r="AD11850">
        <v>0</v>
      </c>
      <c r="AE11850">
        <v>0.20233553830177167</v>
      </c>
    </row>
    <row r="11851" spans="1:31" x14ac:dyDescent="0.3">
      <c r="A11851">
        <v>2710632</v>
      </c>
      <c r="B11851">
        <v>1</v>
      </c>
      <c r="C11851" t="s">
        <v>81</v>
      </c>
      <c r="D11851" t="s">
        <v>127</v>
      </c>
      <c r="E11851" t="s">
        <v>213</v>
      </c>
      <c r="F11851" t="s">
        <v>6305</v>
      </c>
      <c r="G11851" t="s">
        <v>152</v>
      </c>
      <c r="H11851" t="s">
        <v>153</v>
      </c>
      <c r="I11851" t="s">
        <v>136</v>
      </c>
      <c r="J11851" t="s">
        <v>137</v>
      </c>
      <c r="K11851" t="s">
        <v>138</v>
      </c>
      <c r="L11851" t="s">
        <v>31871</v>
      </c>
      <c r="M11851" t="s">
        <v>31872</v>
      </c>
      <c r="N11851">
        <v>2.009166666</v>
      </c>
      <c r="O11851">
        <v>6</v>
      </c>
      <c r="P11851">
        <v>12</v>
      </c>
      <c r="Q11851">
        <v>194</v>
      </c>
      <c r="R11851">
        <v>121</v>
      </c>
      <c r="S11851">
        <v>15</v>
      </c>
      <c r="T11851">
        <v>8</v>
      </c>
      <c r="U11851">
        <v>0</v>
      </c>
      <c r="V11851">
        <v>0</v>
      </c>
      <c r="W11851">
        <v>5.5929154004926414</v>
      </c>
      <c r="X11851">
        <v>0</v>
      </c>
      <c r="Y11851">
        <v>78.411256387643647</v>
      </c>
      <c r="Z11851">
        <v>10.49040042645348</v>
      </c>
      <c r="AA11851">
        <v>83.134049796002344</v>
      </c>
      <c r="AB11851">
        <v>1.2037076732454952</v>
      </c>
      <c r="AC11851">
        <v>0</v>
      </c>
      <c r="AD11851">
        <v>0</v>
      </c>
      <c r="AE11851">
        <v>178.8323296838376</v>
      </c>
    </row>
    <row r="11852" spans="1:31" x14ac:dyDescent="0.3">
      <c r="A11852">
        <v>2710569</v>
      </c>
      <c r="B11852">
        <v>1</v>
      </c>
      <c r="C11852" t="s">
        <v>81</v>
      </c>
      <c r="D11852" t="s">
        <v>113</v>
      </c>
      <c r="E11852" t="s">
        <v>161</v>
      </c>
      <c r="F11852" t="s">
        <v>24982</v>
      </c>
      <c r="G11852" t="s">
        <v>163</v>
      </c>
      <c r="H11852" t="s">
        <v>135</v>
      </c>
      <c r="I11852" t="s">
        <v>136</v>
      </c>
      <c r="J11852" t="s">
        <v>137</v>
      </c>
      <c r="K11852" t="s">
        <v>138</v>
      </c>
      <c r="L11852" t="s">
        <v>31873</v>
      </c>
      <c r="M11852" t="s">
        <v>31874</v>
      </c>
      <c r="N11852">
        <v>1.8491666659999999</v>
      </c>
      <c r="O11852">
        <v>0</v>
      </c>
      <c r="P11852">
        <v>9</v>
      </c>
      <c r="Q11852">
        <v>0</v>
      </c>
      <c r="R11852">
        <v>0</v>
      </c>
      <c r="S11852">
        <v>0</v>
      </c>
      <c r="T11852">
        <v>0</v>
      </c>
      <c r="U11852">
        <v>0</v>
      </c>
      <c r="V11852">
        <v>0</v>
      </c>
      <c r="W11852">
        <v>0</v>
      </c>
      <c r="X11852">
        <v>0.40293812453416666</v>
      </c>
      <c r="Y11852">
        <v>0</v>
      </c>
      <c r="Z11852">
        <v>0</v>
      </c>
      <c r="AA11852">
        <v>0</v>
      </c>
      <c r="AB11852">
        <v>0</v>
      </c>
      <c r="AC11852">
        <v>0</v>
      </c>
      <c r="AD11852">
        <v>0</v>
      </c>
      <c r="AE11852">
        <v>0.40293812453416666</v>
      </c>
    </row>
    <row r="11853" spans="1:31" x14ac:dyDescent="0.3">
      <c r="A11853">
        <v>2709882</v>
      </c>
      <c r="B11853">
        <v>1</v>
      </c>
      <c r="C11853" t="s">
        <v>80</v>
      </c>
      <c r="D11853" t="s">
        <v>82</v>
      </c>
      <c r="E11853" t="s">
        <v>156</v>
      </c>
      <c r="F11853" t="s">
        <v>31875</v>
      </c>
      <c r="G11853" t="s">
        <v>1613</v>
      </c>
      <c r="H11853" t="s">
        <v>153</v>
      </c>
      <c r="I11853" t="s">
        <v>136</v>
      </c>
      <c r="J11853" t="s">
        <v>137</v>
      </c>
      <c r="K11853" t="s">
        <v>210</v>
      </c>
      <c r="L11853" t="s">
        <v>31750</v>
      </c>
      <c r="M11853" t="s">
        <v>31876</v>
      </c>
      <c r="N11853">
        <v>0.41666666600000002</v>
      </c>
      <c r="O11853">
        <v>0</v>
      </c>
      <c r="P11853">
        <v>55</v>
      </c>
      <c r="Q11853">
        <v>0</v>
      </c>
      <c r="R11853">
        <v>0</v>
      </c>
      <c r="S11853">
        <v>0</v>
      </c>
      <c r="T11853">
        <v>156</v>
      </c>
      <c r="U11853">
        <v>0</v>
      </c>
      <c r="V11853">
        <v>1</v>
      </c>
      <c r="W11853">
        <v>0</v>
      </c>
      <c r="X11853">
        <v>4.0159805875200005</v>
      </c>
      <c r="Y11853">
        <v>0</v>
      </c>
      <c r="Z11853">
        <v>0</v>
      </c>
      <c r="AA11853">
        <v>0</v>
      </c>
      <c r="AB11853">
        <v>10.052678606490002</v>
      </c>
      <c r="AC11853">
        <v>0</v>
      </c>
      <c r="AD11853">
        <v>0.35500275256250002</v>
      </c>
      <c r="AE11853">
        <v>14.423661946572503</v>
      </c>
    </row>
    <row r="11854" spans="1:31" x14ac:dyDescent="0.3">
      <c r="A11854">
        <v>2710197</v>
      </c>
      <c r="B11854">
        <v>1</v>
      </c>
      <c r="C11854" t="s">
        <v>80</v>
      </c>
      <c r="D11854" t="s">
        <v>107</v>
      </c>
      <c r="E11854" t="s">
        <v>161</v>
      </c>
      <c r="F11854" t="s">
        <v>7264</v>
      </c>
      <c r="G11854" t="s">
        <v>1479</v>
      </c>
      <c r="H11854" t="s">
        <v>135</v>
      </c>
      <c r="I11854" t="s">
        <v>136</v>
      </c>
      <c r="J11854" t="s">
        <v>137</v>
      </c>
      <c r="K11854" t="s">
        <v>138</v>
      </c>
      <c r="L11854" t="s">
        <v>31877</v>
      </c>
      <c r="M11854" t="s">
        <v>31878</v>
      </c>
      <c r="N11854">
        <v>2.2894444439999999</v>
      </c>
      <c r="O11854">
        <v>0</v>
      </c>
      <c r="P11854">
        <v>65</v>
      </c>
      <c r="Q11854">
        <v>0</v>
      </c>
      <c r="R11854">
        <v>0</v>
      </c>
      <c r="S11854">
        <v>0</v>
      </c>
      <c r="T11854">
        <v>5</v>
      </c>
      <c r="U11854">
        <v>0</v>
      </c>
      <c r="V11854">
        <v>0</v>
      </c>
      <c r="W11854">
        <v>0</v>
      </c>
      <c r="X11854">
        <v>14.438516521885376</v>
      </c>
      <c r="Y11854">
        <v>0</v>
      </c>
      <c r="Z11854">
        <v>0</v>
      </c>
      <c r="AA11854">
        <v>0</v>
      </c>
      <c r="AB11854">
        <v>2.5077263916996877</v>
      </c>
      <c r="AC11854">
        <v>0</v>
      </c>
      <c r="AD11854">
        <v>0</v>
      </c>
      <c r="AE11854">
        <v>16.946242913585063</v>
      </c>
    </row>
    <row r="11855" spans="1:31" x14ac:dyDescent="0.3">
      <c r="A11855">
        <v>2710509</v>
      </c>
      <c r="B11855">
        <v>1</v>
      </c>
      <c r="C11855" t="s">
        <v>80</v>
      </c>
      <c r="D11855" t="s">
        <v>87</v>
      </c>
      <c r="E11855" t="s">
        <v>145</v>
      </c>
      <c r="F11855" t="s">
        <v>31879</v>
      </c>
      <c r="G11855" t="s">
        <v>230</v>
      </c>
      <c r="H11855" t="s">
        <v>135</v>
      </c>
      <c r="I11855" t="s">
        <v>136</v>
      </c>
      <c r="J11855" t="s">
        <v>137</v>
      </c>
      <c r="K11855" t="s">
        <v>138</v>
      </c>
      <c r="L11855" t="s">
        <v>31880</v>
      </c>
      <c r="M11855" t="s">
        <v>31881</v>
      </c>
      <c r="N11855">
        <v>1.566944444</v>
      </c>
      <c r="O11855">
        <v>0</v>
      </c>
      <c r="P11855">
        <v>2</v>
      </c>
      <c r="Q11855">
        <v>0</v>
      </c>
      <c r="R11855">
        <v>0</v>
      </c>
      <c r="S11855">
        <v>0</v>
      </c>
      <c r="T11855">
        <v>0</v>
      </c>
      <c r="U11855">
        <v>0</v>
      </c>
      <c r="V11855">
        <v>0</v>
      </c>
      <c r="W11855">
        <v>0</v>
      </c>
      <c r="X11855">
        <v>0.67367283370020004</v>
      </c>
      <c r="Y11855">
        <v>0</v>
      </c>
      <c r="Z11855">
        <v>0</v>
      </c>
      <c r="AA11855">
        <v>0</v>
      </c>
      <c r="AB11855">
        <v>0</v>
      </c>
      <c r="AC11855">
        <v>0</v>
      </c>
      <c r="AD11855">
        <v>0</v>
      </c>
      <c r="AE11855">
        <v>0.67367283370020004</v>
      </c>
    </row>
    <row r="11856" spans="1:31" x14ac:dyDescent="0.3">
      <c r="A11856">
        <v>2710217</v>
      </c>
      <c r="B11856">
        <v>1</v>
      </c>
      <c r="C11856" t="s">
        <v>81</v>
      </c>
      <c r="D11856" t="s">
        <v>128</v>
      </c>
      <c r="E11856" t="s">
        <v>213</v>
      </c>
      <c r="F11856" t="s">
        <v>5238</v>
      </c>
      <c r="G11856" t="s">
        <v>152</v>
      </c>
      <c r="H11856" t="s">
        <v>153</v>
      </c>
      <c r="I11856" t="s">
        <v>136</v>
      </c>
      <c r="J11856" t="s">
        <v>137</v>
      </c>
      <c r="K11856" t="s">
        <v>138</v>
      </c>
      <c r="L11856" t="s">
        <v>31882</v>
      </c>
      <c r="M11856" t="s">
        <v>31883</v>
      </c>
      <c r="N11856">
        <v>1.363888888</v>
      </c>
      <c r="O11856">
        <v>0</v>
      </c>
      <c r="P11856">
        <v>0</v>
      </c>
      <c r="Q11856">
        <v>1</v>
      </c>
      <c r="R11856">
        <v>0</v>
      </c>
      <c r="S11856">
        <v>27</v>
      </c>
      <c r="T11856">
        <v>0</v>
      </c>
      <c r="U11856">
        <v>25</v>
      </c>
      <c r="V11856">
        <v>0</v>
      </c>
      <c r="W11856">
        <v>0</v>
      </c>
      <c r="X11856">
        <v>0</v>
      </c>
      <c r="Y11856">
        <v>0</v>
      </c>
      <c r="Z11856">
        <v>0</v>
      </c>
      <c r="AA11856">
        <v>180.24253775275082</v>
      </c>
      <c r="AB11856">
        <v>0</v>
      </c>
      <c r="AC11856">
        <v>5538.6842623201355</v>
      </c>
      <c r="AD11856">
        <v>0</v>
      </c>
      <c r="AE11856">
        <v>5718.9268000728862</v>
      </c>
    </row>
    <row r="11857" spans="1:31" x14ac:dyDescent="0.3">
      <c r="A11857">
        <v>2709968</v>
      </c>
      <c r="B11857">
        <v>1</v>
      </c>
      <c r="C11857" t="s">
        <v>81</v>
      </c>
      <c r="D11857" t="s">
        <v>128</v>
      </c>
      <c r="E11857" t="s">
        <v>156</v>
      </c>
      <c r="F11857" t="s">
        <v>31884</v>
      </c>
      <c r="G11857" t="s">
        <v>209</v>
      </c>
      <c r="H11857" t="s">
        <v>153</v>
      </c>
      <c r="I11857" t="s">
        <v>136</v>
      </c>
      <c r="J11857" t="s">
        <v>137</v>
      </c>
      <c r="K11857" t="s">
        <v>210</v>
      </c>
      <c r="L11857" t="s">
        <v>31885</v>
      </c>
      <c r="M11857" t="s">
        <v>31886</v>
      </c>
      <c r="N11857">
        <v>8.3672222220000005</v>
      </c>
      <c r="O11857">
        <v>1</v>
      </c>
      <c r="P11857">
        <v>530</v>
      </c>
      <c r="Q11857">
        <v>1</v>
      </c>
      <c r="R11857">
        <v>16</v>
      </c>
      <c r="S11857">
        <v>0</v>
      </c>
      <c r="T11857">
        <v>46</v>
      </c>
      <c r="U11857">
        <v>0</v>
      </c>
      <c r="V11857">
        <v>0</v>
      </c>
      <c r="W11857">
        <v>1.5199694842983336</v>
      </c>
      <c r="X11857">
        <v>598.85127471949716</v>
      </c>
      <c r="Y11857">
        <v>4.3255910175128207</v>
      </c>
      <c r="Z11857">
        <v>31.171111770864293</v>
      </c>
      <c r="AA11857">
        <v>0</v>
      </c>
      <c r="AB11857">
        <v>163.23630231020721</v>
      </c>
      <c r="AC11857">
        <v>0</v>
      </c>
      <c r="AD11857">
        <v>0</v>
      </c>
      <c r="AE11857">
        <v>799.1042493023798</v>
      </c>
    </row>
    <row r="11858" spans="1:31" x14ac:dyDescent="0.3">
      <c r="A11858">
        <v>2709919</v>
      </c>
      <c r="B11858">
        <v>1</v>
      </c>
      <c r="C11858" t="s">
        <v>80</v>
      </c>
      <c r="D11858" t="s">
        <v>100</v>
      </c>
      <c r="E11858" t="s">
        <v>156</v>
      </c>
      <c r="F11858" t="s">
        <v>31887</v>
      </c>
      <c r="G11858" t="s">
        <v>185</v>
      </c>
      <c r="H11858" t="s">
        <v>153</v>
      </c>
      <c r="I11858" t="s">
        <v>136</v>
      </c>
      <c r="J11858" t="s">
        <v>137</v>
      </c>
      <c r="K11858" t="s">
        <v>138</v>
      </c>
      <c r="L11858" t="s">
        <v>31888</v>
      </c>
      <c r="M11858" t="s">
        <v>31889</v>
      </c>
      <c r="N11858">
        <v>3.605</v>
      </c>
      <c r="O11858">
        <v>0</v>
      </c>
      <c r="P11858">
        <v>0</v>
      </c>
      <c r="Q11858">
        <v>0</v>
      </c>
      <c r="R11858">
        <v>0</v>
      </c>
      <c r="S11858">
        <v>1</v>
      </c>
      <c r="T11858">
        <v>0</v>
      </c>
      <c r="U11858">
        <v>0</v>
      </c>
      <c r="V11858">
        <v>0</v>
      </c>
      <c r="W11858">
        <v>0</v>
      </c>
      <c r="X11858">
        <v>0</v>
      </c>
      <c r="Y11858">
        <v>0</v>
      </c>
      <c r="Z11858">
        <v>0</v>
      </c>
      <c r="AA11858">
        <v>5.0089727746239996</v>
      </c>
      <c r="AB11858">
        <v>0</v>
      </c>
      <c r="AC11858">
        <v>0</v>
      </c>
      <c r="AD11858">
        <v>0</v>
      </c>
      <c r="AE11858">
        <v>5.0089727746239996</v>
      </c>
    </row>
    <row r="11859" spans="1:31" x14ac:dyDescent="0.3">
      <c r="A11859">
        <v>2710360</v>
      </c>
      <c r="B11859">
        <v>1</v>
      </c>
      <c r="C11859" t="s">
        <v>81</v>
      </c>
      <c r="D11859" t="s">
        <v>127</v>
      </c>
      <c r="E11859" t="s">
        <v>156</v>
      </c>
      <c r="F11859" t="s">
        <v>16064</v>
      </c>
      <c r="G11859" t="s">
        <v>185</v>
      </c>
      <c r="H11859" t="s">
        <v>153</v>
      </c>
      <c r="I11859" t="s">
        <v>136</v>
      </c>
      <c r="J11859" t="s">
        <v>137</v>
      </c>
      <c r="K11859" t="s">
        <v>138</v>
      </c>
      <c r="L11859" t="s">
        <v>31890</v>
      </c>
      <c r="M11859" t="s">
        <v>31891</v>
      </c>
      <c r="N11859">
        <v>3.1408333329999998</v>
      </c>
      <c r="O11859">
        <v>1</v>
      </c>
      <c r="P11859">
        <v>8</v>
      </c>
      <c r="Q11859">
        <v>35</v>
      </c>
      <c r="R11859">
        <v>28</v>
      </c>
      <c r="S11859">
        <v>3</v>
      </c>
      <c r="T11859">
        <v>0</v>
      </c>
      <c r="U11859">
        <v>0</v>
      </c>
      <c r="V11859">
        <v>0</v>
      </c>
      <c r="W11859">
        <v>0</v>
      </c>
      <c r="X11859">
        <v>1.273866102465</v>
      </c>
      <c r="Y11859">
        <v>3.3856852684654175</v>
      </c>
      <c r="Z11859">
        <v>5.2018440773706249</v>
      </c>
      <c r="AA11859">
        <v>0.23881668307479254</v>
      </c>
      <c r="AB11859">
        <v>0</v>
      </c>
      <c r="AC11859">
        <v>0</v>
      </c>
      <c r="AD11859">
        <v>0</v>
      </c>
      <c r="AE11859">
        <v>10.100212131375836</v>
      </c>
    </row>
    <row r="11860" spans="1:31" x14ac:dyDescent="0.3">
      <c r="A11860">
        <v>2709905</v>
      </c>
      <c r="B11860">
        <v>1</v>
      </c>
      <c r="C11860" t="s">
        <v>80</v>
      </c>
      <c r="D11860" t="s">
        <v>97</v>
      </c>
      <c r="E11860" t="s">
        <v>150</v>
      </c>
      <c r="F11860" t="s">
        <v>9122</v>
      </c>
      <c r="G11860" t="s">
        <v>300</v>
      </c>
      <c r="H11860" t="s">
        <v>153</v>
      </c>
      <c r="I11860" t="s">
        <v>136</v>
      </c>
      <c r="J11860" t="s">
        <v>137</v>
      </c>
      <c r="K11860" t="s">
        <v>210</v>
      </c>
      <c r="L11860" t="s">
        <v>31892</v>
      </c>
      <c r="M11860" t="s">
        <v>31893</v>
      </c>
      <c r="N11860">
        <v>4.5755555550000002</v>
      </c>
      <c r="O11860">
        <v>3</v>
      </c>
      <c r="P11860">
        <v>14349</v>
      </c>
      <c r="Q11860">
        <v>11</v>
      </c>
      <c r="R11860">
        <v>608</v>
      </c>
      <c r="S11860">
        <v>41</v>
      </c>
      <c r="T11860">
        <v>1418</v>
      </c>
      <c r="U11860">
        <v>2</v>
      </c>
      <c r="V11860">
        <v>7</v>
      </c>
      <c r="W11860">
        <v>179.63993428389333</v>
      </c>
      <c r="X11860">
        <v>9699.7578800231877</v>
      </c>
      <c r="Y11860">
        <v>65.43476744690831</v>
      </c>
      <c r="Z11860">
        <v>360.72214231992092</v>
      </c>
      <c r="AA11860">
        <v>3917.0675093496316</v>
      </c>
      <c r="AB11860">
        <v>4318.3219275762985</v>
      </c>
      <c r="AC11860">
        <v>375.07789416560547</v>
      </c>
      <c r="AD11860">
        <v>7.3339392505667593</v>
      </c>
      <c r="AE11860">
        <v>18923.355994416012</v>
      </c>
    </row>
    <row r="11861" spans="1:31" x14ac:dyDescent="0.3">
      <c r="A11861">
        <v>2710503</v>
      </c>
      <c r="B11861">
        <v>1</v>
      </c>
      <c r="C11861" t="s">
        <v>81</v>
      </c>
      <c r="D11861" t="s">
        <v>113</v>
      </c>
      <c r="E11861" t="s">
        <v>200</v>
      </c>
      <c r="F11861" t="s">
        <v>26316</v>
      </c>
      <c r="G11861" t="s">
        <v>163</v>
      </c>
      <c r="H11861" t="s">
        <v>135</v>
      </c>
      <c r="I11861" t="s">
        <v>136</v>
      </c>
      <c r="J11861" t="s">
        <v>137</v>
      </c>
      <c r="K11861" t="s">
        <v>138</v>
      </c>
      <c r="L11861" t="s">
        <v>31894</v>
      </c>
      <c r="M11861" t="s">
        <v>31895</v>
      </c>
      <c r="N11861">
        <v>1.3172222220000001</v>
      </c>
      <c r="O11861">
        <v>0</v>
      </c>
      <c r="P11861">
        <v>34</v>
      </c>
      <c r="Q11861">
        <v>0</v>
      </c>
      <c r="R11861">
        <v>0</v>
      </c>
      <c r="S11861">
        <v>0</v>
      </c>
      <c r="T11861">
        <v>2</v>
      </c>
      <c r="U11861">
        <v>0</v>
      </c>
      <c r="V11861">
        <v>0</v>
      </c>
      <c r="W11861">
        <v>0</v>
      </c>
      <c r="X11861">
        <v>6.9036257184637462</v>
      </c>
      <c r="Y11861">
        <v>0</v>
      </c>
      <c r="Z11861">
        <v>0</v>
      </c>
      <c r="AA11861">
        <v>0</v>
      </c>
      <c r="AB11861">
        <v>1.5493341791921633</v>
      </c>
      <c r="AC11861">
        <v>0</v>
      </c>
      <c r="AD11861">
        <v>0</v>
      </c>
      <c r="AE11861">
        <v>8.4529598976559086</v>
      </c>
    </row>
    <row r="11862" spans="1:31" x14ac:dyDescent="0.3">
      <c r="A11862">
        <v>2710257</v>
      </c>
      <c r="B11862">
        <v>1</v>
      </c>
      <c r="C11862" t="s">
        <v>81</v>
      </c>
      <c r="D11862" t="s">
        <v>126</v>
      </c>
      <c r="E11862" t="s">
        <v>213</v>
      </c>
      <c r="F11862" t="s">
        <v>23454</v>
      </c>
      <c r="G11862" t="s">
        <v>152</v>
      </c>
      <c r="H11862" t="s">
        <v>153</v>
      </c>
      <c r="I11862" t="s">
        <v>136</v>
      </c>
      <c r="J11862" t="s">
        <v>137</v>
      </c>
      <c r="K11862" t="s">
        <v>138</v>
      </c>
      <c r="L11862" t="s">
        <v>31896</v>
      </c>
      <c r="M11862" t="s">
        <v>31897</v>
      </c>
      <c r="N11862">
        <v>0.49722222199999999</v>
      </c>
      <c r="O11862">
        <v>0</v>
      </c>
      <c r="P11862">
        <v>412</v>
      </c>
      <c r="Q11862">
        <v>0</v>
      </c>
      <c r="R11862">
        <v>18</v>
      </c>
      <c r="S11862">
        <v>1</v>
      </c>
      <c r="T11862">
        <v>149</v>
      </c>
      <c r="U11862">
        <v>0</v>
      </c>
      <c r="V11862">
        <v>0</v>
      </c>
      <c r="W11862">
        <v>0</v>
      </c>
      <c r="X11862">
        <v>25.525840535186092</v>
      </c>
      <c r="Y11862">
        <v>0</v>
      </c>
      <c r="Z11862">
        <v>5.0542552292204252</v>
      </c>
      <c r="AA11862">
        <v>13.278711321556832</v>
      </c>
      <c r="AB11862">
        <v>28.795187090168824</v>
      </c>
      <c r="AC11862">
        <v>0</v>
      </c>
      <c r="AD11862">
        <v>0</v>
      </c>
      <c r="AE11862">
        <v>72.653994176132173</v>
      </c>
    </row>
    <row r="11863" spans="1:31" x14ac:dyDescent="0.3">
      <c r="A11863">
        <v>2710071</v>
      </c>
      <c r="B11863">
        <v>1</v>
      </c>
      <c r="C11863" t="s">
        <v>81</v>
      </c>
      <c r="D11863" t="s">
        <v>113</v>
      </c>
      <c r="E11863" t="s">
        <v>156</v>
      </c>
      <c r="F11863" t="s">
        <v>11715</v>
      </c>
      <c r="G11863" t="s">
        <v>185</v>
      </c>
      <c r="H11863" t="s">
        <v>153</v>
      </c>
      <c r="I11863" t="s">
        <v>136</v>
      </c>
      <c r="J11863" t="s">
        <v>137</v>
      </c>
      <c r="K11863" t="s">
        <v>138</v>
      </c>
      <c r="L11863" t="s">
        <v>31898</v>
      </c>
      <c r="M11863" t="s">
        <v>31899</v>
      </c>
      <c r="N11863">
        <v>4.6749999999999998</v>
      </c>
      <c r="O11863">
        <v>0</v>
      </c>
      <c r="P11863">
        <v>91</v>
      </c>
      <c r="Q11863">
        <v>0</v>
      </c>
      <c r="R11863">
        <v>53</v>
      </c>
      <c r="S11863">
        <v>0</v>
      </c>
      <c r="T11863">
        <v>2</v>
      </c>
      <c r="U11863">
        <v>0</v>
      </c>
      <c r="V11863">
        <v>0</v>
      </c>
      <c r="W11863">
        <v>0</v>
      </c>
      <c r="X11863">
        <v>47.178412088184537</v>
      </c>
      <c r="Y11863">
        <v>0</v>
      </c>
      <c r="Z11863">
        <v>35.973666111516138</v>
      </c>
      <c r="AA11863">
        <v>0</v>
      </c>
      <c r="AB11863">
        <v>11.209235693658568</v>
      </c>
      <c r="AC11863">
        <v>0</v>
      </c>
      <c r="AD11863">
        <v>0</v>
      </c>
      <c r="AE11863">
        <v>94.361313893359238</v>
      </c>
    </row>
    <row r="11864" spans="1:31" x14ac:dyDescent="0.3">
      <c r="A11864">
        <v>2710612</v>
      </c>
      <c r="B11864">
        <v>1</v>
      </c>
      <c r="C11864" t="s">
        <v>80</v>
      </c>
      <c r="D11864" t="s">
        <v>92</v>
      </c>
      <c r="E11864" t="s">
        <v>145</v>
      </c>
      <c r="F11864" t="s">
        <v>31900</v>
      </c>
      <c r="G11864" t="s">
        <v>181</v>
      </c>
      <c r="H11864" t="s">
        <v>135</v>
      </c>
      <c r="I11864" t="s">
        <v>136</v>
      </c>
      <c r="J11864" t="s">
        <v>137</v>
      </c>
      <c r="K11864" t="s">
        <v>138</v>
      </c>
      <c r="L11864" t="s">
        <v>31901</v>
      </c>
      <c r="M11864" t="s">
        <v>31902</v>
      </c>
      <c r="N11864">
        <v>1.446111111</v>
      </c>
      <c r="O11864">
        <v>0</v>
      </c>
      <c r="P11864">
        <v>1</v>
      </c>
      <c r="Q11864">
        <v>0</v>
      </c>
      <c r="R11864">
        <v>0</v>
      </c>
      <c r="S11864">
        <v>0</v>
      </c>
      <c r="T11864">
        <v>0</v>
      </c>
      <c r="U11864">
        <v>0</v>
      </c>
      <c r="V11864">
        <v>0</v>
      </c>
      <c r="W11864">
        <v>0</v>
      </c>
      <c r="X11864">
        <v>0.48219352218478834</v>
      </c>
      <c r="Y11864">
        <v>0</v>
      </c>
      <c r="Z11864">
        <v>0</v>
      </c>
      <c r="AA11864">
        <v>0</v>
      </c>
      <c r="AB11864">
        <v>0</v>
      </c>
      <c r="AC11864">
        <v>0</v>
      </c>
      <c r="AD11864">
        <v>0</v>
      </c>
      <c r="AE11864">
        <v>0.48219352218478834</v>
      </c>
    </row>
    <row r="11865" spans="1:31" x14ac:dyDescent="0.3">
      <c r="A11865">
        <v>2710134</v>
      </c>
      <c r="B11865">
        <v>1</v>
      </c>
      <c r="C11865" t="s">
        <v>80</v>
      </c>
      <c r="D11865" t="s">
        <v>103</v>
      </c>
      <c r="E11865" t="s">
        <v>156</v>
      </c>
      <c r="F11865" t="s">
        <v>8900</v>
      </c>
      <c r="G11865" t="s">
        <v>2358</v>
      </c>
      <c r="H11865" t="s">
        <v>153</v>
      </c>
      <c r="I11865" t="s">
        <v>136</v>
      </c>
      <c r="J11865" t="s">
        <v>137</v>
      </c>
      <c r="K11865" t="s">
        <v>138</v>
      </c>
      <c r="L11865" t="s">
        <v>31903</v>
      </c>
      <c r="M11865" t="s">
        <v>31904</v>
      </c>
      <c r="N11865">
        <v>0.699722222</v>
      </c>
      <c r="O11865">
        <v>0</v>
      </c>
      <c r="P11865">
        <v>693</v>
      </c>
      <c r="Q11865">
        <v>0</v>
      </c>
      <c r="R11865">
        <v>4</v>
      </c>
      <c r="S11865">
        <v>0</v>
      </c>
      <c r="T11865">
        <v>31</v>
      </c>
      <c r="U11865">
        <v>0</v>
      </c>
      <c r="V11865">
        <v>0</v>
      </c>
      <c r="W11865">
        <v>0</v>
      </c>
      <c r="X11865">
        <v>102.92651703611098</v>
      </c>
      <c r="Y11865">
        <v>0</v>
      </c>
      <c r="Z11865">
        <v>8.2049426736914996E-2</v>
      </c>
      <c r="AA11865">
        <v>0</v>
      </c>
      <c r="AB11865">
        <v>26.281020362221657</v>
      </c>
      <c r="AC11865">
        <v>0</v>
      </c>
      <c r="AD11865">
        <v>0</v>
      </c>
      <c r="AE11865">
        <v>129.28958682506956</v>
      </c>
    </row>
    <row r="11866" spans="1:31" x14ac:dyDescent="0.3">
      <c r="A11866">
        <v>2709942</v>
      </c>
      <c r="B11866">
        <v>1</v>
      </c>
      <c r="C11866" t="s">
        <v>80</v>
      </c>
      <c r="D11866" t="s">
        <v>84</v>
      </c>
      <c r="E11866" t="s">
        <v>132</v>
      </c>
      <c r="F11866" t="s">
        <v>31905</v>
      </c>
      <c r="G11866" t="s">
        <v>170</v>
      </c>
      <c r="H11866" t="s">
        <v>135</v>
      </c>
      <c r="I11866" t="s">
        <v>136</v>
      </c>
      <c r="J11866" t="s">
        <v>137</v>
      </c>
      <c r="K11866" t="s">
        <v>138</v>
      </c>
      <c r="L11866" t="s">
        <v>31906</v>
      </c>
      <c r="M11866" t="s">
        <v>31907</v>
      </c>
      <c r="N11866">
        <v>0.46416666600000001</v>
      </c>
      <c r="O11866">
        <v>0</v>
      </c>
      <c r="P11866">
        <v>951</v>
      </c>
      <c r="Q11866">
        <v>0</v>
      </c>
      <c r="R11866">
        <v>0</v>
      </c>
      <c r="S11866">
        <v>0</v>
      </c>
      <c r="T11866">
        <v>59</v>
      </c>
      <c r="U11866">
        <v>0</v>
      </c>
      <c r="V11866">
        <v>0</v>
      </c>
      <c r="W11866">
        <v>0</v>
      </c>
      <c r="X11866">
        <v>82.782149742697356</v>
      </c>
      <c r="Y11866">
        <v>0</v>
      </c>
      <c r="Z11866">
        <v>0</v>
      </c>
      <c r="AA11866">
        <v>0</v>
      </c>
      <c r="AB11866">
        <v>20.797109029079813</v>
      </c>
      <c r="AC11866">
        <v>0</v>
      </c>
      <c r="AD11866">
        <v>0</v>
      </c>
      <c r="AE11866">
        <v>103.57925877177718</v>
      </c>
    </row>
    <row r="11867" spans="1:31" x14ac:dyDescent="0.3">
      <c r="A11867">
        <v>2710088</v>
      </c>
      <c r="B11867">
        <v>1</v>
      </c>
      <c r="C11867" t="s">
        <v>80</v>
      </c>
      <c r="D11867" t="s">
        <v>90</v>
      </c>
      <c r="E11867" t="s">
        <v>132</v>
      </c>
      <c r="F11867" t="s">
        <v>31908</v>
      </c>
      <c r="G11867" t="s">
        <v>209</v>
      </c>
      <c r="H11867" t="s">
        <v>135</v>
      </c>
      <c r="I11867" t="s">
        <v>136</v>
      </c>
      <c r="J11867" t="s">
        <v>137</v>
      </c>
      <c r="K11867" t="s">
        <v>210</v>
      </c>
      <c r="L11867" t="s">
        <v>31909</v>
      </c>
      <c r="M11867" t="s">
        <v>31910</v>
      </c>
      <c r="N11867">
        <v>6.0305555550000003</v>
      </c>
      <c r="O11867">
        <v>0</v>
      </c>
      <c r="P11867">
        <v>655</v>
      </c>
      <c r="Q11867">
        <v>0</v>
      </c>
      <c r="R11867">
        <v>0</v>
      </c>
      <c r="S11867">
        <v>0</v>
      </c>
      <c r="T11867">
        <v>101</v>
      </c>
      <c r="U11867">
        <v>0</v>
      </c>
      <c r="V11867">
        <v>0</v>
      </c>
      <c r="W11867">
        <v>0</v>
      </c>
      <c r="X11867">
        <v>706.72322257976225</v>
      </c>
      <c r="Y11867">
        <v>0</v>
      </c>
      <c r="Z11867">
        <v>0</v>
      </c>
      <c r="AA11867">
        <v>0</v>
      </c>
      <c r="AB11867">
        <v>436.37227071793808</v>
      </c>
      <c r="AC11867">
        <v>0</v>
      </c>
      <c r="AD11867">
        <v>0</v>
      </c>
      <c r="AE11867">
        <v>1143.0954932977004</v>
      </c>
    </row>
    <row r="11868" spans="1:31" x14ac:dyDescent="0.3">
      <c r="A11868">
        <v>2710629</v>
      </c>
      <c r="B11868">
        <v>1</v>
      </c>
      <c r="C11868" t="s">
        <v>80</v>
      </c>
      <c r="D11868" t="s">
        <v>103</v>
      </c>
      <c r="E11868" t="s">
        <v>145</v>
      </c>
      <c r="F11868" t="s">
        <v>31911</v>
      </c>
      <c r="G11868" t="s">
        <v>230</v>
      </c>
      <c r="H11868" t="s">
        <v>135</v>
      </c>
      <c r="I11868" t="s">
        <v>136</v>
      </c>
      <c r="J11868" t="s">
        <v>137</v>
      </c>
      <c r="K11868" t="s">
        <v>138</v>
      </c>
      <c r="L11868" t="s">
        <v>31912</v>
      </c>
      <c r="M11868" t="s">
        <v>31913</v>
      </c>
      <c r="N11868">
        <v>2.3824999999999998</v>
      </c>
      <c r="O11868">
        <v>0</v>
      </c>
      <c r="P11868">
        <v>0</v>
      </c>
      <c r="Q11868">
        <v>0</v>
      </c>
      <c r="R11868">
        <v>1</v>
      </c>
      <c r="S11868">
        <v>0</v>
      </c>
      <c r="T11868">
        <v>0</v>
      </c>
      <c r="U11868">
        <v>0</v>
      </c>
      <c r="V11868">
        <v>0</v>
      </c>
      <c r="W11868">
        <v>0</v>
      </c>
      <c r="X11868">
        <v>0</v>
      </c>
      <c r="Y11868">
        <v>0</v>
      </c>
      <c r="Z11868">
        <v>0</v>
      </c>
      <c r="AA11868">
        <v>0</v>
      </c>
      <c r="AB11868">
        <v>0</v>
      </c>
      <c r="AC11868">
        <v>0</v>
      </c>
      <c r="AD11868">
        <v>0</v>
      </c>
      <c r="AE11868">
        <v>0</v>
      </c>
    </row>
    <row r="11869" spans="1:31" x14ac:dyDescent="0.3">
      <c r="A11869">
        <v>2709988</v>
      </c>
      <c r="B11869">
        <v>1</v>
      </c>
      <c r="C11869" t="s">
        <v>80</v>
      </c>
      <c r="D11869" t="s">
        <v>100</v>
      </c>
      <c r="E11869" t="s">
        <v>213</v>
      </c>
      <c r="F11869" t="s">
        <v>6047</v>
      </c>
      <c r="G11869" t="s">
        <v>209</v>
      </c>
      <c r="H11869" t="s">
        <v>153</v>
      </c>
      <c r="I11869" t="s">
        <v>136</v>
      </c>
      <c r="J11869" t="s">
        <v>137</v>
      </c>
      <c r="K11869" t="s">
        <v>210</v>
      </c>
      <c r="L11869" t="s">
        <v>31914</v>
      </c>
      <c r="M11869" t="s">
        <v>31915</v>
      </c>
      <c r="N11869">
        <v>9.3691666659999999</v>
      </c>
      <c r="O11869">
        <v>0</v>
      </c>
      <c r="P11869">
        <v>2</v>
      </c>
      <c r="Q11869">
        <v>16</v>
      </c>
      <c r="R11869">
        <v>72</v>
      </c>
      <c r="S11869">
        <v>1</v>
      </c>
      <c r="T11869">
        <v>6</v>
      </c>
      <c r="U11869">
        <v>0</v>
      </c>
      <c r="V11869">
        <v>0</v>
      </c>
      <c r="W11869">
        <v>0</v>
      </c>
      <c r="X11869">
        <v>3.6656202992199995</v>
      </c>
      <c r="Y11869">
        <v>104.89632416694191</v>
      </c>
      <c r="Z11869">
        <v>16.376911693314824</v>
      </c>
      <c r="AA11869">
        <v>1.2889202958029999</v>
      </c>
      <c r="AB11869">
        <v>0</v>
      </c>
      <c r="AC11869">
        <v>0</v>
      </c>
      <c r="AD11869">
        <v>0</v>
      </c>
      <c r="AE11869">
        <v>126.22777645527972</v>
      </c>
    </row>
    <row r="11870" spans="1:31" x14ac:dyDescent="0.3">
      <c r="A11870">
        <v>2710675</v>
      </c>
      <c r="B11870">
        <v>1</v>
      </c>
      <c r="C11870" t="s">
        <v>80</v>
      </c>
      <c r="D11870" t="s">
        <v>83</v>
      </c>
      <c r="E11870" t="s">
        <v>156</v>
      </c>
      <c r="F11870" t="s">
        <v>30376</v>
      </c>
      <c r="G11870" t="s">
        <v>2928</v>
      </c>
      <c r="H11870" t="s">
        <v>153</v>
      </c>
      <c r="I11870" t="s">
        <v>136</v>
      </c>
      <c r="J11870" t="s">
        <v>137</v>
      </c>
      <c r="K11870" t="s">
        <v>138</v>
      </c>
      <c r="L11870" t="s">
        <v>31916</v>
      </c>
      <c r="M11870" t="s">
        <v>31917</v>
      </c>
      <c r="N11870">
        <v>3.9541666659999999</v>
      </c>
      <c r="O11870">
        <v>0</v>
      </c>
      <c r="P11870">
        <v>301</v>
      </c>
      <c r="Q11870">
        <v>0</v>
      </c>
      <c r="R11870">
        <v>0</v>
      </c>
      <c r="S11870">
        <v>0</v>
      </c>
      <c r="T11870">
        <v>98</v>
      </c>
      <c r="U11870">
        <v>0</v>
      </c>
      <c r="V11870">
        <v>0</v>
      </c>
      <c r="W11870">
        <v>0</v>
      </c>
      <c r="X11870">
        <v>247.55945681994788</v>
      </c>
      <c r="Y11870">
        <v>0</v>
      </c>
      <c r="Z11870">
        <v>0</v>
      </c>
      <c r="AA11870">
        <v>0</v>
      </c>
      <c r="AB11870">
        <v>267.63130507807421</v>
      </c>
      <c r="AC11870">
        <v>0</v>
      </c>
      <c r="AD11870">
        <v>0</v>
      </c>
      <c r="AE11870">
        <v>515.19076189802206</v>
      </c>
    </row>
    <row r="11871" spans="1:31" x14ac:dyDescent="0.3">
      <c r="A11871">
        <v>2710443</v>
      </c>
      <c r="B11871">
        <v>2</v>
      </c>
      <c r="C11871" t="s">
        <v>81</v>
      </c>
      <c r="D11871" t="s">
        <v>118</v>
      </c>
      <c r="E11871" t="s">
        <v>213</v>
      </c>
      <c r="F11871" t="s">
        <v>26951</v>
      </c>
      <c r="G11871" t="s">
        <v>185</v>
      </c>
      <c r="H11871" t="s">
        <v>153</v>
      </c>
      <c r="I11871" t="s">
        <v>136</v>
      </c>
      <c r="J11871" t="s">
        <v>137</v>
      </c>
      <c r="K11871" t="s">
        <v>138</v>
      </c>
      <c r="L11871" t="s">
        <v>31918</v>
      </c>
      <c r="M11871" t="s">
        <v>31919</v>
      </c>
      <c r="N11871">
        <v>0.36555555499999998</v>
      </c>
      <c r="O11871">
        <v>3</v>
      </c>
      <c r="P11871">
        <v>1210</v>
      </c>
      <c r="Q11871">
        <v>3</v>
      </c>
      <c r="R11871">
        <v>62</v>
      </c>
      <c r="S11871">
        <v>1</v>
      </c>
      <c r="T11871">
        <v>86</v>
      </c>
      <c r="U11871">
        <v>0</v>
      </c>
      <c r="V11871">
        <v>0</v>
      </c>
      <c r="W11871">
        <v>0.26333269721500002</v>
      </c>
      <c r="X11871">
        <v>86.361786825181468</v>
      </c>
      <c r="Y11871">
        <v>0</v>
      </c>
      <c r="Z11871">
        <v>21.442421532086986</v>
      </c>
      <c r="AA11871">
        <v>5.5386104844639332</v>
      </c>
      <c r="AB11871">
        <v>13.821701084616551</v>
      </c>
      <c r="AC11871">
        <v>0</v>
      </c>
      <c r="AD11871">
        <v>0</v>
      </c>
      <c r="AE11871">
        <v>127.42785262356394</v>
      </c>
    </row>
    <row r="11872" spans="1:31" x14ac:dyDescent="0.3">
      <c r="A11872">
        <v>2709885</v>
      </c>
      <c r="B11872">
        <v>1</v>
      </c>
      <c r="C11872" t="s">
        <v>81</v>
      </c>
      <c r="D11872" t="s">
        <v>113</v>
      </c>
      <c r="E11872" t="s">
        <v>156</v>
      </c>
      <c r="F11872" t="s">
        <v>31920</v>
      </c>
      <c r="G11872" t="s">
        <v>300</v>
      </c>
      <c r="H11872" t="s">
        <v>153</v>
      </c>
      <c r="I11872" t="s">
        <v>136</v>
      </c>
      <c r="J11872" t="s">
        <v>137</v>
      </c>
      <c r="K11872" t="s">
        <v>210</v>
      </c>
      <c r="L11872" t="s">
        <v>31921</v>
      </c>
      <c r="M11872" t="s">
        <v>31922</v>
      </c>
      <c r="N11872">
        <v>0.403888888</v>
      </c>
      <c r="O11872">
        <v>0</v>
      </c>
      <c r="P11872">
        <v>1404</v>
      </c>
      <c r="Q11872">
        <v>0</v>
      </c>
      <c r="R11872">
        <v>0</v>
      </c>
      <c r="S11872">
        <v>1</v>
      </c>
      <c r="T11872">
        <v>495</v>
      </c>
      <c r="U11872">
        <v>0</v>
      </c>
      <c r="V11872">
        <v>0</v>
      </c>
      <c r="W11872">
        <v>0</v>
      </c>
      <c r="X11872">
        <v>113.31767245713884</v>
      </c>
      <c r="Y11872">
        <v>0</v>
      </c>
      <c r="Z11872">
        <v>0</v>
      </c>
      <c r="AA11872">
        <v>7.4741900305590008</v>
      </c>
      <c r="AB11872">
        <v>76.450010295849395</v>
      </c>
      <c r="AC11872">
        <v>0</v>
      </c>
      <c r="AD11872">
        <v>0</v>
      </c>
      <c r="AE11872">
        <v>197.24187278354725</v>
      </c>
    </row>
    <row r="11873" spans="1:31" x14ac:dyDescent="0.3">
      <c r="A11873">
        <v>2710649</v>
      </c>
      <c r="B11873">
        <v>1</v>
      </c>
      <c r="C11873" t="s">
        <v>81</v>
      </c>
      <c r="D11873" t="s">
        <v>126</v>
      </c>
      <c r="E11873" t="s">
        <v>132</v>
      </c>
      <c r="F11873" t="s">
        <v>31923</v>
      </c>
      <c r="G11873" t="s">
        <v>134</v>
      </c>
      <c r="H11873" t="s">
        <v>135</v>
      </c>
      <c r="I11873" t="s">
        <v>136</v>
      </c>
      <c r="J11873" t="s">
        <v>137</v>
      </c>
      <c r="K11873" t="s">
        <v>138</v>
      </c>
      <c r="L11873" t="s">
        <v>31924</v>
      </c>
      <c r="M11873" t="s">
        <v>31925</v>
      </c>
      <c r="N11873">
        <v>0.57999999999999996</v>
      </c>
      <c r="O11873">
        <v>0</v>
      </c>
      <c r="P11873">
        <v>3</v>
      </c>
      <c r="Q11873">
        <v>0</v>
      </c>
      <c r="R11873">
        <v>1</v>
      </c>
      <c r="S11873">
        <v>0</v>
      </c>
      <c r="T11873">
        <v>0</v>
      </c>
      <c r="U11873">
        <v>0</v>
      </c>
      <c r="V11873">
        <v>0</v>
      </c>
      <c r="W11873">
        <v>0</v>
      </c>
      <c r="X11873">
        <v>0.24925092788438002</v>
      </c>
      <c r="Y11873">
        <v>0</v>
      </c>
      <c r="Z11873">
        <v>0.78061529042827993</v>
      </c>
      <c r="AA11873">
        <v>0</v>
      </c>
      <c r="AB11873">
        <v>0</v>
      </c>
      <c r="AC11873">
        <v>0</v>
      </c>
      <c r="AD11873">
        <v>0</v>
      </c>
      <c r="AE11873">
        <v>1.0298662183126599</v>
      </c>
    </row>
    <row r="11874" spans="1:31" x14ac:dyDescent="0.3">
      <c r="A11874">
        <v>2710506</v>
      </c>
      <c r="B11874">
        <v>1</v>
      </c>
      <c r="C11874" t="s">
        <v>81</v>
      </c>
      <c r="D11874" t="s">
        <v>122</v>
      </c>
      <c r="E11874" t="s">
        <v>132</v>
      </c>
      <c r="F11874" t="s">
        <v>30794</v>
      </c>
      <c r="G11874" t="s">
        <v>134</v>
      </c>
      <c r="H11874" t="s">
        <v>135</v>
      </c>
      <c r="I11874" t="s">
        <v>136</v>
      </c>
      <c r="J11874" t="s">
        <v>137</v>
      </c>
      <c r="K11874" t="s">
        <v>138</v>
      </c>
      <c r="L11874" t="s">
        <v>31926</v>
      </c>
      <c r="M11874" t="s">
        <v>31927</v>
      </c>
      <c r="N11874">
        <v>0.63611111099999995</v>
      </c>
      <c r="O11874">
        <v>0</v>
      </c>
      <c r="P11874">
        <v>259</v>
      </c>
      <c r="Q11874">
        <v>0</v>
      </c>
      <c r="R11874">
        <v>0</v>
      </c>
      <c r="S11874">
        <v>0</v>
      </c>
      <c r="T11874">
        <v>32</v>
      </c>
      <c r="U11874">
        <v>0</v>
      </c>
      <c r="V11874">
        <v>1</v>
      </c>
      <c r="W11874">
        <v>0</v>
      </c>
      <c r="X11874">
        <v>30.425145598403581</v>
      </c>
      <c r="Y11874">
        <v>0</v>
      </c>
      <c r="Z11874">
        <v>0</v>
      </c>
      <c r="AA11874">
        <v>0</v>
      </c>
      <c r="AB11874">
        <v>7.8138862650854994</v>
      </c>
      <c r="AC11874">
        <v>0</v>
      </c>
      <c r="AD11874">
        <v>51.898850591899759</v>
      </c>
      <c r="AE11874">
        <v>90.137882455388848</v>
      </c>
    </row>
    <row r="11875" spans="1:31" x14ac:dyDescent="0.3">
      <c r="A11875">
        <v>2710486</v>
      </c>
      <c r="B11875">
        <v>1</v>
      </c>
      <c r="C11875" t="s">
        <v>80</v>
      </c>
      <c r="D11875" t="s">
        <v>100</v>
      </c>
      <c r="E11875" t="s">
        <v>150</v>
      </c>
      <c r="F11875" t="s">
        <v>1908</v>
      </c>
      <c r="G11875" t="s">
        <v>170</v>
      </c>
      <c r="H11875" t="s">
        <v>153</v>
      </c>
      <c r="I11875" t="s">
        <v>136</v>
      </c>
      <c r="J11875" t="s">
        <v>137</v>
      </c>
      <c r="K11875" t="s">
        <v>138</v>
      </c>
      <c r="L11875" t="s">
        <v>31588</v>
      </c>
      <c r="M11875" t="s">
        <v>31928</v>
      </c>
      <c r="N11875">
        <v>0.76138888800000004</v>
      </c>
      <c r="O11875">
        <v>1</v>
      </c>
      <c r="P11875">
        <v>483</v>
      </c>
      <c r="Q11875">
        <v>28</v>
      </c>
      <c r="R11875">
        <v>129</v>
      </c>
      <c r="S11875">
        <v>11</v>
      </c>
      <c r="T11875">
        <v>102</v>
      </c>
      <c r="U11875">
        <v>0</v>
      </c>
      <c r="V11875">
        <v>0</v>
      </c>
      <c r="W11875">
        <v>1.3753939014877783</v>
      </c>
      <c r="X11875">
        <v>76.922921577760704</v>
      </c>
      <c r="Y11875">
        <v>113.13151038004312</v>
      </c>
      <c r="Z11875">
        <v>44.000987442428141</v>
      </c>
      <c r="AA11875">
        <v>24.784283948090497</v>
      </c>
      <c r="AB11875">
        <v>31.356248244877147</v>
      </c>
      <c r="AC11875">
        <v>0</v>
      </c>
      <c r="AD11875">
        <v>0</v>
      </c>
      <c r="AE11875">
        <v>291.57134549468736</v>
      </c>
    </row>
    <row r="11876" spans="1:31" x14ac:dyDescent="0.3">
      <c r="A11876">
        <v>2710337</v>
      </c>
      <c r="B11876">
        <v>1</v>
      </c>
      <c r="C11876" t="s">
        <v>80</v>
      </c>
      <c r="D11876" t="s">
        <v>86</v>
      </c>
      <c r="E11876" t="s">
        <v>150</v>
      </c>
      <c r="F11876" t="s">
        <v>31929</v>
      </c>
      <c r="G11876" t="s">
        <v>158</v>
      </c>
      <c r="H11876" t="s">
        <v>153</v>
      </c>
      <c r="I11876" t="s">
        <v>136</v>
      </c>
      <c r="J11876" t="s">
        <v>3</v>
      </c>
      <c r="K11876" t="s">
        <v>138</v>
      </c>
      <c r="L11876" t="s">
        <v>31930</v>
      </c>
      <c r="M11876" t="s">
        <v>31753</v>
      </c>
      <c r="N11876">
        <v>0.41583333300000003</v>
      </c>
      <c r="O11876">
        <v>0</v>
      </c>
      <c r="P11876">
        <v>0</v>
      </c>
      <c r="Q11876">
        <v>0</v>
      </c>
      <c r="R11876">
        <v>0</v>
      </c>
      <c r="S11876">
        <v>3</v>
      </c>
      <c r="T11876">
        <v>0</v>
      </c>
      <c r="U11876">
        <v>0</v>
      </c>
      <c r="V11876">
        <v>0</v>
      </c>
      <c r="W11876">
        <v>0</v>
      </c>
      <c r="X11876">
        <v>0</v>
      </c>
      <c r="Y11876">
        <v>0</v>
      </c>
      <c r="Z11876">
        <v>0</v>
      </c>
      <c r="AA11876">
        <v>120.41477238061734</v>
      </c>
      <c r="AB11876">
        <v>0</v>
      </c>
      <c r="AC11876">
        <v>0</v>
      </c>
      <c r="AD11876">
        <v>0</v>
      </c>
      <c r="AE11876">
        <v>120.41477238061734</v>
      </c>
    </row>
    <row r="11877" spans="1:31" x14ac:dyDescent="0.3">
      <c r="A11877">
        <v>2710443</v>
      </c>
      <c r="B11877">
        <v>1</v>
      </c>
      <c r="C11877" t="s">
        <v>81</v>
      </c>
      <c r="D11877" t="s">
        <v>118</v>
      </c>
      <c r="E11877" t="s">
        <v>156</v>
      </c>
      <c r="F11877" t="s">
        <v>31931</v>
      </c>
      <c r="G11877" t="s">
        <v>185</v>
      </c>
      <c r="H11877" t="s">
        <v>153</v>
      </c>
      <c r="I11877" t="s">
        <v>136</v>
      </c>
      <c r="J11877" t="s">
        <v>137</v>
      </c>
      <c r="K11877" t="s">
        <v>138</v>
      </c>
      <c r="L11877" t="s">
        <v>31932</v>
      </c>
      <c r="M11877" t="s">
        <v>31918</v>
      </c>
      <c r="N11877">
        <v>1.709166666</v>
      </c>
      <c r="O11877">
        <v>0</v>
      </c>
      <c r="P11877">
        <v>480</v>
      </c>
      <c r="Q11877">
        <v>0</v>
      </c>
      <c r="R11877">
        <v>9</v>
      </c>
      <c r="S11877">
        <v>0</v>
      </c>
      <c r="T11877">
        <v>36</v>
      </c>
      <c r="U11877">
        <v>0</v>
      </c>
      <c r="V11877">
        <v>0</v>
      </c>
      <c r="W11877">
        <v>0</v>
      </c>
      <c r="X11877">
        <v>144.89300167054657</v>
      </c>
      <c r="Y11877">
        <v>0</v>
      </c>
      <c r="Z11877">
        <v>3.1178325972934644</v>
      </c>
      <c r="AA11877">
        <v>0</v>
      </c>
      <c r="AB11877">
        <v>22.356086237384901</v>
      </c>
      <c r="AC11877">
        <v>0</v>
      </c>
      <c r="AD11877">
        <v>0</v>
      </c>
      <c r="AE11877">
        <v>170.36692050522493</v>
      </c>
    </row>
    <row r="11878" spans="1:31" x14ac:dyDescent="0.3">
      <c r="A11878">
        <v>2709965</v>
      </c>
      <c r="B11878">
        <v>1</v>
      </c>
      <c r="C11878" t="s">
        <v>80</v>
      </c>
      <c r="D11878" t="s">
        <v>93</v>
      </c>
      <c r="E11878" t="s">
        <v>161</v>
      </c>
      <c r="F11878" t="s">
        <v>31933</v>
      </c>
      <c r="G11878" t="s">
        <v>163</v>
      </c>
      <c r="H11878" t="s">
        <v>135</v>
      </c>
      <c r="I11878" t="s">
        <v>136</v>
      </c>
      <c r="J11878" t="s">
        <v>137</v>
      </c>
      <c r="K11878" t="s">
        <v>138</v>
      </c>
      <c r="L11878" t="s">
        <v>31934</v>
      </c>
      <c r="M11878" t="s">
        <v>31935</v>
      </c>
      <c r="N11878">
        <v>3.656111111</v>
      </c>
      <c r="O11878">
        <v>0</v>
      </c>
      <c r="P11878">
        <v>29</v>
      </c>
      <c r="Q11878">
        <v>0</v>
      </c>
      <c r="R11878">
        <v>0</v>
      </c>
      <c r="S11878">
        <v>0</v>
      </c>
      <c r="T11878">
        <v>5</v>
      </c>
      <c r="U11878">
        <v>0</v>
      </c>
      <c r="V11878">
        <v>0</v>
      </c>
      <c r="W11878">
        <v>0</v>
      </c>
      <c r="X11878">
        <v>17.630252652290647</v>
      </c>
      <c r="Y11878">
        <v>0</v>
      </c>
      <c r="Z11878">
        <v>0</v>
      </c>
      <c r="AA11878">
        <v>0</v>
      </c>
      <c r="AB11878">
        <v>9.6881448642341415</v>
      </c>
      <c r="AC11878">
        <v>0</v>
      </c>
      <c r="AD11878">
        <v>0</v>
      </c>
      <c r="AE11878">
        <v>27.31839751652479</v>
      </c>
    </row>
    <row r="11879" spans="1:31" x14ac:dyDescent="0.3">
      <c r="A11879">
        <v>2709974</v>
      </c>
      <c r="B11879">
        <v>1</v>
      </c>
      <c r="C11879" t="s">
        <v>80</v>
      </c>
      <c r="D11879" t="s">
        <v>105</v>
      </c>
      <c r="E11879" t="s">
        <v>173</v>
      </c>
      <c r="F11879" t="s">
        <v>14345</v>
      </c>
      <c r="G11879" t="s">
        <v>170</v>
      </c>
      <c r="H11879" t="s">
        <v>153</v>
      </c>
      <c r="I11879" t="s">
        <v>136</v>
      </c>
      <c r="J11879" t="s">
        <v>137</v>
      </c>
      <c r="K11879" t="s">
        <v>138</v>
      </c>
      <c r="L11879" t="s">
        <v>31936</v>
      </c>
      <c r="M11879" t="s">
        <v>31937</v>
      </c>
      <c r="N11879">
        <v>2.6916666660000002</v>
      </c>
      <c r="O11879">
        <v>1</v>
      </c>
      <c r="P11879">
        <v>52</v>
      </c>
      <c r="Q11879">
        <v>8</v>
      </c>
      <c r="R11879">
        <v>0</v>
      </c>
      <c r="S11879">
        <v>21</v>
      </c>
      <c r="T11879">
        <v>27</v>
      </c>
      <c r="U11879">
        <v>2</v>
      </c>
      <c r="V11879">
        <v>6</v>
      </c>
      <c r="W11879">
        <v>1.5723102492265753</v>
      </c>
      <c r="X11879">
        <v>30.941560788144987</v>
      </c>
      <c r="Y11879">
        <v>132.57557943109003</v>
      </c>
      <c r="Z11879">
        <v>0</v>
      </c>
      <c r="AA11879">
        <v>1176.0301682534093</v>
      </c>
      <c r="AB11879">
        <v>156.25337863686536</v>
      </c>
      <c r="AC11879">
        <v>646.49761757198439</v>
      </c>
      <c r="AD11879">
        <v>63.838946991417245</v>
      </c>
      <c r="AE11879">
        <v>2207.7095619221382</v>
      </c>
    </row>
    <row r="11880" spans="1:31" x14ac:dyDescent="0.3">
      <c r="A11880">
        <v>2710615</v>
      </c>
      <c r="B11880">
        <v>1</v>
      </c>
      <c r="C11880" t="s">
        <v>80</v>
      </c>
      <c r="D11880" t="s">
        <v>97</v>
      </c>
      <c r="E11880" t="s">
        <v>150</v>
      </c>
      <c r="F11880" t="s">
        <v>6378</v>
      </c>
      <c r="G11880" t="s">
        <v>152</v>
      </c>
      <c r="H11880" t="s">
        <v>153</v>
      </c>
      <c r="I11880" t="s">
        <v>136</v>
      </c>
      <c r="J11880" t="s">
        <v>137</v>
      </c>
      <c r="K11880" t="s">
        <v>138</v>
      </c>
      <c r="L11880" t="s">
        <v>31938</v>
      </c>
      <c r="M11880" t="s">
        <v>31939</v>
      </c>
      <c r="N11880">
        <v>2.787222222</v>
      </c>
      <c r="O11880">
        <v>1</v>
      </c>
      <c r="P11880">
        <v>218</v>
      </c>
      <c r="Q11880">
        <v>1</v>
      </c>
      <c r="R11880">
        <v>3</v>
      </c>
      <c r="S11880">
        <v>5</v>
      </c>
      <c r="T11880">
        <v>27</v>
      </c>
      <c r="U11880">
        <v>0</v>
      </c>
      <c r="V11880">
        <v>0</v>
      </c>
      <c r="W11880">
        <v>26.125552249324148</v>
      </c>
      <c r="X11880">
        <v>99.314211240738061</v>
      </c>
      <c r="Y11880">
        <v>1.2304833795333334</v>
      </c>
      <c r="Z11880">
        <v>1.3485162955119467</v>
      </c>
      <c r="AA11880">
        <v>132.86546449982637</v>
      </c>
      <c r="AB11880">
        <v>23.059249091998471</v>
      </c>
      <c r="AC11880">
        <v>0</v>
      </c>
      <c r="AD11880">
        <v>0</v>
      </c>
      <c r="AE11880">
        <v>283.94347675693234</v>
      </c>
    </row>
    <row r="11881" spans="1:31" x14ac:dyDescent="0.3">
      <c r="A11881">
        <v>2709928</v>
      </c>
      <c r="B11881">
        <v>1</v>
      </c>
      <c r="C11881" t="s">
        <v>80</v>
      </c>
      <c r="D11881" t="s">
        <v>86</v>
      </c>
      <c r="E11881" t="s">
        <v>145</v>
      </c>
      <c r="F11881" t="s">
        <v>31940</v>
      </c>
      <c r="G11881" t="s">
        <v>230</v>
      </c>
      <c r="H11881" t="s">
        <v>135</v>
      </c>
      <c r="I11881" t="s">
        <v>136</v>
      </c>
      <c r="J11881" t="s">
        <v>137</v>
      </c>
      <c r="K11881" t="s">
        <v>138</v>
      </c>
      <c r="L11881" t="s">
        <v>31941</v>
      </c>
      <c r="M11881" t="s">
        <v>31942</v>
      </c>
      <c r="N11881">
        <v>0.91277777699999996</v>
      </c>
      <c r="O11881">
        <v>0</v>
      </c>
      <c r="P11881">
        <v>1</v>
      </c>
      <c r="Q11881">
        <v>0</v>
      </c>
      <c r="R11881">
        <v>0</v>
      </c>
      <c r="S11881">
        <v>0</v>
      </c>
      <c r="T11881">
        <v>0</v>
      </c>
      <c r="U11881">
        <v>0</v>
      </c>
      <c r="V11881">
        <v>0</v>
      </c>
      <c r="W11881">
        <v>0</v>
      </c>
      <c r="X11881">
        <v>5.3423879897484259</v>
      </c>
      <c r="Y11881">
        <v>0</v>
      </c>
      <c r="Z11881">
        <v>0</v>
      </c>
      <c r="AA11881">
        <v>0</v>
      </c>
      <c r="AB11881">
        <v>0</v>
      </c>
      <c r="AC11881">
        <v>0</v>
      </c>
      <c r="AD11881">
        <v>0</v>
      </c>
      <c r="AE11881">
        <v>5.3423879897484259</v>
      </c>
    </row>
    <row r="11882" spans="1:31" x14ac:dyDescent="0.3">
      <c r="A11882">
        <v>2710260</v>
      </c>
      <c r="B11882">
        <v>1</v>
      </c>
      <c r="C11882" t="s">
        <v>80</v>
      </c>
      <c r="D11882" t="s">
        <v>82</v>
      </c>
      <c r="E11882" t="s">
        <v>145</v>
      </c>
      <c r="F11882" t="s">
        <v>29850</v>
      </c>
      <c r="G11882" t="s">
        <v>181</v>
      </c>
      <c r="H11882" t="s">
        <v>135</v>
      </c>
      <c r="I11882" t="s">
        <v>136</v>
      </c>
      <c r="J11882" t="s">
        <v>137</v>
      </c>
      <c r="K11882" t="s">
        <v>138</v>
      </c>
      <c r="L11882" t="s">
        <v>31943</v>
      </c>
      <c r="M11882" t="s">
        <v>31944</v>
      </c>
      <c r="N11882">
        <v>5.9055555550000003</v>
      </c>
      <c r="O11882">
        <v>0</v>
      </c>
      <c r="P11882">
        <v>3</v>
      </c>
      <c r="Q11882">
        <v>0</v>
      </c>
      <c r="R11882">
        <v>0</v>
      </c>
      <c r="S11882">
        <v>0</v>
      </c>
      <c r="T11882">
        <v>0</v>
      </c>
      <c r="U11882">
        <v>0</v>
      </c>
      <c r="V11882">
        <v>0</v>
      </c>
      <c r="W11882">
        <v>0</v>
      </c>
      <c r="X11882">
        <v>4.5120691230111323</v>
      </c>
      <c r="Y11882">
        <v>0</v>
      </c>
      <c r="Z11882">
        <v>0</v>
      </c>
      <c r="AA11882">
        <v>0</v>
      </c>
      <c r="AB11882">
        <v>0</v>
      </c>
      <c r="AC11882">
        <v>0</v>
      </c>
      <c r="AD11882">
        <v>0</v>
      </c>
      <c r="AE11882">
        <v>4.5120691230111323</v>
      </c>
    </row>
    <row r="11883" spans="1:31" x14ac:dyDescent="0.3">
      <c r="A11883">
        <v>2710492</v>
      </c>
      <c r="B11883">
        <v>1</v>
      </c>
      <c r="C11883" t="s">
        <v>81</v>
      </c>
      <c r="D11883" t="s">
        <v>123</v>
      </c>
      <c r="E11883" t="s">
        <v>213</v>
      </c>
      <c r="F11883" t="s">
        <v>5029</v>
      </c>
      <c r="G11883" t="s">
        <v>152</v>
      </c>
      <c r="H11883" t="s">
        <v>153</v>
      </c>
      <c r="I11883" t="s">
        <v>136</v>
      </c>
      <c r="J11883" t="s">
        <v>137</v>
      </c>
      <c r="K11883" t="s">
        <v>138</v>
      </c>
      <c r="L11883" t="s">
        <v>31945</v>
      </c>
      <c r="M11883" t="s">
        <v>31946</v>
      </c>
      <c r="N11883">
        <v>1.793055555</v>
      </c>
      <c r="O11883">
        <v>0</v>
      </c>
      <c r="P11883">
        <v>9</v>
      </c>
      <c r="Q11883">
        <v>0</v>
      </c>
      <c r="R11883">
        <v>115</v>
      </c>
      <c r="S11883">
        <v>0</v>
      </c>
      <c r="T11883">
        <v>11</v>
      </c>
      <c r="U11883">
        <v>0</v>
      </c>
      <c r="V11883">
        <v>0</v>
      </c>
      <c r="W11883">
        <v>0</v>
      </c>
      <c r="X11883">
        <v>0.39718959973250001</v>
      </c>
      <c r="Y11883">
        <v>0</v>
      </c>
      <c r="Z11883">
        <v>8.6880512727278099</v>
      </c>
      <c r="AA11883">
        <v>0</v>
      </c>
      <c r="AB11883">
        <v>0</v>
      </c>
      <c r="AC11883">
        <v>0</v>
      </c>
      <c r="AD11883">
        <v>0</v>
      </c>
      <c r="AE11883">
        <v>9.0852408724603091</v>
      </c>
    </row>
    <row r="11884" spans="1:31" x14ac:dyDescent="0.3">
      <c r="A11884">
        <v>2710515</v>
      </c>
      <c r="B11884">
        <v>1</v>
      </c>
      <c r="C11884" t="s">
        <v>80</v>
      </c>
      <c r="D11884" t="s">
        <v>95</v>
      </c>
      <c r="E11884" t="s">
        <v>145</v>
      </c>
      <c r="F11884" t="s">
        <v>31947</v>
      </c>
      <c r="G11884" t="s">
        <v>230</v>
      </c>
      <c r="H11884" t="s">
        <v>135</v>
      </c>
      <c r="I11884" t="s">
        <v>136</v>
      </c>
      <c r="J11884" t="s">
        <v>137</v>
      </c>
      <c r="K11884" t="s">
        <v>138</v>
      </c>
      <c r="L11884" t="s">
        <v>31948</v>
      </c>
      <c r="M11884" t="s">
        <v>31949</v>
      </c>
      <c r="N11884">
        <v>2.176666666</v>
      </c>
      <c r="O11884">
        <v>0</v>
      </c>
      <c r="P11884">
        <v>0</v>
      </c>
      <c r="Q11884">
        <v>0</v>
      </c>
      <c r="R11884">
        <v>0</v>
      </c>
      <c r="S11884">
        <v>0</v>
      </c>
      <c r="T11884">
        <v>1</v>
      </c>
      <c r="U11884">
        <v>0</v>
      </c>
      <c r="V11884">
        <v>0</v>
      </c>
      <c r="W11884">
        <v>0</v>
      </c>
      <c r="X11884">
        <v>0</v>
      </c>
      <c r="Y11884">
        <v>0</v>
      </c>
      <c r="Z11884">
        <v>0</v>
      </c>
      <c r="AA11884">
        <v>0</v>
      </c>
      <c r="AB11884">
        <v>1.33462121890686</v>
      </c>
      <c r="AC11884">
        <v>0</v>
      </c>
      <c r="AD11884">
        <v>0</v>
      </c>
      <c r="AE11884">
        <v>1.33462121890686</v>
      </c>
    </row>
    <row r="11885" spans="1:31" x14ac:dyDescent="0.3">
      <c r="A11885">
        <v>2709991</v>
      </c>
      <c r="B11885">
        <v>1</v>
      </c>
      <c r="C11885" t="s">
        <v>81</v>
      </c>
      <c r="D11885" t="s">
        <v>113</v>
      </c>
      <c r="E11885" t="s">
        <v>150</v>
      </c>
      <c r="F11885" t="s">
        <v>31950</v>
      </c>
      <c r="G11885" t="s">
        <v>300</v>
      </c>
      <c r="H11885" t="s">
        <v>153</v>
      </c>
      <c r="I11885" t="s">
        <v>136</v>
      </c>
      <c r="J11885" t="s">
        <v>137</v>
      </c>
      <c r="K11885" t="s">
        <v>210</v>
      </c>
      <c r="L11885" t="s">
        <v>31951</v>
      </c>
      <c r="M11885" t="s">
        <v>31952</v>
      </c>
      <c r="N11885">
        <v>6.591388888</v>
      </c>
      <c r="O11885">
        <v>8</v>
      </c>
      <c r="P11885">
        <v>62</v>
      </c>
      <c r="Q11885">
        <v>26</v>
      </c>
      <c r="R11885">
        <v>380</v>
      </c>
      <c r="S11885">
        <v>6</v>
      </c>
      <c r="T11885">
        <v>15</v>
      </c>
      <c r="U11885">
        <v>0</v>
      </c>
      <c r="V11885">
        <v>0</v>
      </c>
      <c r="W11885">
        <v>7.8028594423849809</v>
      </c>
      <c r="X11885">
        <v>14.355682039872603</v>
      </c>
      <c r="Y11885">
        <v>131.98315545450407</v>
      </c>
      <c r="Z11885">
        <v>360.58712412712862</v>
      </c>
      <c r="AA11885">
        <v>32.483041316828547</v>
      </c>
      <c r="AB11885">
        <v>156.11469529999351</v>
      </c>
      <c r="AC11885">
        <v>0</v>
      </c>
      <c r="AD11885">
        <v>0</v>
      </c>
      <c r="AE11885">
        <v>703.32655768071243</v>
      </c>
    </row>
    <row r="11886" spans="1:31" x14ac:dyDescent="0.3">
      <c r="A11886">
        <v>2710037</v>
      </c>
      <c r="B11886">
        <v>1</v>
      </c>
      <c r="C11886" t="s">
        <v>81</v>
      </c>
      <c r="D11886" t="s">
        <v>124</v>
      </c>
      <c r="E11886" t="s">
        <v>132</v>
      </c>
      <c r="F11886" t="s">
        <v>31953</v>
      </c>
      <c r="G11886" t="s">
        <v>300</v>
      </c>
      <c r="H11886" t="s">
        <v>135</v>
      </c>
      <c r="I11886" t="s">
        <v>136</v>
      </c>
      <c r="J11886" t="s">
        <v>137</v>
      </c>
      <c r="K11886" t="s">
        <v>210</v>
      </c>
      <c r="L11886" t="s">
        <v>31954</v>
      </c>
      <c r="M11886" t="s">
        <v>31955</v>
      </c>
      <c r="N11886">
        <v>3.7852777770000001</v>
      </c>
      <c r="O11886">
        <v>0</v>
      </c>
      <c r="P11886">
        <v>60</v>
      </c>
      <c r="Q11886">
        <v>0</v>
      </c>
      <c r="R11886">
        <v>34</v>
      </c>
      <c r="S11886">
        <v>0</v>
      </c>
      <c r="T11886">
        <v>4</v>
      </c>
      <c r="U11886">
        <v>0</v>
      </c>
      <c r="V11886">
        <v>0</v>
      </c>
      <c r="W11886">
        <v>0</v>
      </c>
      <c r="X11886">
        <v>16.218749256162752</v>
      </c>
      <c r="Y11886">
        <v>0</v>
      </c>
      <c r="Z11886">
        <v>1.9967362879624999</v>
      </c>
      <c r="AA11886">
        <v>0</v>
      </c>
      <c r="AB11886">
        <v>0.64654210680923851</v>
      </c>
      <c r="AC11886">
        <v>0</v>
      </c>
      <c r="AD11886">
        <v>0</v>
      </c>
      <c r="AE11886">
        <v>18.86202765093449</v>
      </c>
    </row>
    <row r="11887" spans="1:31" x14ac:dyDescent="0.3">
      <c r="A11887">
        <v>2710364</v>
      </c>
      <c r="B11887">
        <v>2</v>
      </c>
      <c r="C11887" t="s">
        <v>80</v>
      </c>
      <c r="D11887" t="s">
        <v>97</v>
      </c>
      <c r="E11887" t="s">
        <v>132</v>
      </c>
      <c r="F11887" t="s">
        <v>31956</v>
      </c>
      <c r="G11887" t="s">
        <v>409</v>
      </c>
      <c r="H11887" t="s">
        <v>135</v>
      </c>
      <c r="I11887" t="s">
        <v>136</v>
      </c>
      <c r="J11887" t="s">
        <v>137</v>
      </c>
      <c r="K11887" t="s">
        <v>138</v>
      </c>
      <c r="L11887" t="s">
        <v>31957</v>
      </c>
      <c r="M11887" t="s">
        <v>31958</v>
      </c>
      <c r="N11887">
        <v>0.72305555499999996</v>
      </c>
      <c r="O11887">
        <v>0</v>
      </c>
      <c r="P11887">
        <v>271</v>
      </c>
      <c r="Q11887">
        <v>0</v>
      </c>
      <c r="R11887">
        <v>23</v>
      </c>
      <c r="S11887">
        <v>0</v>
      </c>
      <c r="T11887">
        <v>41</v>
      </c>
      <c r="U11887">
        <v>0</v>
      </c>
      <c r="V11887">
        <v>0</v>
      </c>
      <c r="W11887">
        <v>0</v>
      </c>
      <c r="X11887">
        <v>70.44689727915663</v>
      </c>
      <c r="Y11887">
        <v>0</v>
      </c>
      <c r="Z11887">
        <v>6.0915203694840017</v>
      </c>
      <c r="AA11887">
        <v>0</v>
      </c>
      <c r="AB11887">
        <v>42.052379337382924</v>
      </c>
      <c r="AC11887">
        <v>0</v>
      </c>
      <c r="AD11887">
        <v>0</v>
      </c>
      <c r="AE11887">
        <v>118.59079698602355</v>
      </c>
    </row>
    <row r="11888" spans="1:31" x14ac:dyDescent="0.3">
      <c r="A11888">
        <v>2710080</v>
      </c>
      <c r="B11888">
        <v>1</v>
      </c>
      <c r="C11888" t="s">
        <v>80</v>
      </c>
      <c r="D11888" t="s">
        <v>92</v>
      </c>
      <c r="E11888" t="s">
        <v>145</v>
      </c>
      <c r="F11888" t="s">
        <v>31959</v>
      </c>
      <c r="G11888" t="s">
        <v>147</v>
      </c>
      <c r="H11888" t="s">
        <v>135</v>
      </c>
      <c r="I11888" t="s">
        <v>136</v>
      </c>
      <c r="J11888" t="s">
        <v>137</v>
      </c>
      <c r="K11888" t="s">
        <v>138</v>
      </c>
      <c r="L11888" t="s">
        <v>31960</v>
      </c>
      <c r="M11888" t="s">
        <v>31961</v>
      </c>
      <c r="N11888">
        <v>1.7933333330000001</v>
      </c>
      <c r="O11888">
        <v>0</v>
      </c>
      <c r="P11888">
        <v>1</v>
      </c>
      <c r="Q11888">
        <v>0</v>
      </c>
      <c r="R11888">
        <v>1</v>
      </c>
      <c r="S11888">
        <v>0</v>
      </c>
      <c r="T11888">
        <v>0</v>
      </c>
      <c r="U11888">
        <v>0</v>
      </c>
      <c r="V11888">
        <v>0</v>
      </c>
      <c r="W11888">
        <v>0</v>
      </c>
      <c r="X11888">
        <v>0.23849572281364168</v>
      </c>
      <c r="Y11888">
        <v>0</v>
      </c>
      <c r="Z11888">
        <v>0.22939339814165</v>
      </c>
      <c r="AA11888">
        <v>0</v>
      </c>
      <c r="AB11888">
        <v>0</v>
      </c>
      <c r="AC11888">
        <v>0</v>
      </c>
      <c r="AD11888">
        <v>0</v>
      </c>
      <c r="AE11888">
        <v>0.46788912095529167</v>
      </c>
    </row>
    <row r="11889" spans="1:31" x14ac:dyDescent="0.3">
      <c r="A11889">
        <v>2709868</v>
      </c>
      <c r="B11889">
        <v>1</v>
      </c>
      <c r="C11889" t="s">
        <v>81</v>
      </c>
      <c r="D11889" t="s">
        <v>113</v>
      </c>
      <c r="E11889" t="s">
        <v>173</v>
      </c>
      <c r="F11889" t="s">
        <v>31962</v>
      </c>
      <c r="G11889" t="s">
        <v>1613</v>
      </c>
      <c r="H11889" t="s">
        <v>5535</v>
      </c>
      <c r="I11889" t="s">
        <v>136</v>
      </c>
      <c r="J11889" t="s">
        <v>137</v>
      </c>
      <c r="K11889" t="s">
        <v>210</v>
      </c>
      <c r="L11889" t="s">
        <v>31963</v>
      </c>
      <c r="M11889" t="s">
        <v>31964</v>
      </c>
      <c r="N11889">
        <v>9.1111110999999995E-2</v>
      </c>
      <c r="O11889">
        <v>48</v>
      </c>
      <c r="P11889">
        <v>32309</v>
      </c>
      <c r="Q11889">
        <v>696</v>
      </c>
      <c r="R11889">
        <v>3612</v>
      </c>
      <c r="S11889">
        <v>145</v>
      </c>
      <c r="T11889">
        <v>4297</v>
      </c>
      <c r="U11889">
        <v>32</v>
      </c>
      <c r="V11889">
        <v>16</v>
      </c>
      <c r="W11889">
        <v>2.2713484955627465</v>
      </c>
      <c r="X11889">
        <v>540.78274096869632</v>
      </c>
      <c r="Y11889">
        <v>48.862916359824652</v>
      </c>
      <c r="Z11889">
        <v>40.813948994618769</v>
      </c>
      <c r="AA11889">
        <v>202.36278961246535</v>
      </c>
      <c r="AB11889">
        <v>167.0197877143477</v>
      </c>
      <c r="AC11889">
        <v>196.64568567733224</v>
      </c>
      <c r="AD11889">
        <v>5.4780817290535548</v>
      </c>
      <c r="AE11889">
        <v>1204.2372995519013</v>
      </c>
    </row>
    <row r="11890" spans="1:31" x14ac:dyDescent="0.3">
      <c r="A11890">
        <v>2710532</v>
      </c>
      <c r="B11890">
        <v>1</v>
      </c>
      <c r="C11890" t="s">
        <v>80</v>
      </c>
      <c r="D11890" t="s">
        <v>91</v>
      </c>
      <c r="E11890" t="s">
        <v>150</v>
      </c>
      <c r="F11890" t="s">
        <v>5979</v>
      </c>
      <c r="G11890" t="s">
        <v>152</v>
      </c>
      <c r="H11890" t="s">
        <v>153</v>
      </c>
      <c r="I11890" t="s">
        <v>136</v>
      </c>
      <c r="J11890" t="s">
        <v>137</v>
      </c>
      <c r="K11890" t="s">
        <v>138</v>
      </c>
      <c r="L11890" t="s">
        <v>31965</v>
      </c>
      <c r="M11890" t="s">
        <v>31966</v>
      </c>
      <c r="N11890">
        <v>0.45</v>
      </c>
      <c r="O11890">
        <v>1</v>
      </c>
      <c r="P11890">
        <v>0</v>
      </c>
      <c r="Q11890">
        <v>51</v>
      </c>
      <c r="R11890">
        <v>19</v>
      </c>
      <c r="S11890">
        <v>34</v>
      </c>
      <c r="T11890">
        <v>9</v>
      </c>
      <c r="U11890">
        <v>1</v>
      </c>
      <c r="V11890">
        <v>0</v>
      </c>
      <c r="W11890">
        <v>1.0576595767940999</v>
      </c>
      <c r="X11890">
        <v>0</v>
      </c>
      <c r="Y11890">
        <v>54.138090013677015</v>
      </c>
      <c r="Z11890">
        <v>1.1176893125995502</v>
      </c>
      <c r="AA11890">
        <v>108.40357332064265</v>
      </c>
      <c r="AB11890">
        <v>1.4422742446968004</v>
      </c>
      <c r="AC11890">
        <v>0.57840479436780001</v>
      </c>
      <c r="AD11890">
        <v>0</v>
      </c>
      <c r="AE11890">
        <v>166.7376912627779</v>
      </c>
    </row>
    <row r="11891" spans="1:31" x14ac:dyDescent="0.3">
      <c r="A11891">
        <v>2710558</v>
      </c>
      <c r="B11891">
        <v>1</v>
      </c>
      <c r="C11891" t="s">
        <v>80</v>
      </c>
      <c r="D11891" t="s">
        <v>107</v>
      </c>
      <c r="E11891" t="s">
        <v>161</v>
      </c>
      <c r="F11891" t="s">
        <v>31967</v>
      </c>
      <c r="G11891" t="s">
        <v>170</v>
      </c>
      <c r="H11891" t="s">
        <v>135</v>
      </c>
      <c r="I11891" t="s">
        <v>136</v>
      </c>
      <c r="J11891" t="s">
        <v>137</v>
      </c>
      <c r="K11891" t="s">
        <v>138</v>
      </c>
      <c r="L11891" t="s">
        <v>31968</v>
      </c>
      <c r="M11891" t="s">
        <v>31969</v>
      </c>
      <c r="N11891">
        <v>0.451944444</v>
      </c>
      <c r="O11891">
        <v>0</v>
      </c>
      <c r="P11891">
        <v>55</v>
      </c>
      <c r="Q11891">
        <v>0</v>
      </c>
      <c r="R11891">
        <v>0</v>
      </c>
      <c r="S11891">
        <v>0</v>
      </c>
      <c r="T11891">
        <v>5</v>
      </c>
      <c r="U11891">
        <v>0</v>
      </c>
      <c r="V11891">
        <v>0</v>
      </c>
      <c r="W11891">
        <v>0</v>
      </c>
      <c r="X11891">
        <v>1.7719965674706109</v>
      </c>
      <c r="Y11891">
        <v>0</v>
      </c>
      <c r="Z11891">
        <v>0</v>
      </c>
      <c r="AA11891">
        <v>0</v>
      </c>
      <c r="AB11891">
        <v>1.1344351187416666</v>
      </c>
      <c r="AC11891">
        <v>0</v>
      </c>
      <c r="AD11891">
        <v>0</v>
      </c>
      <c r="AE11891">
        <v>2.9064316862122777</v>
      </c>
    </row>
    <row r="11892" spans="1:31" x14ac:dyDescent="0.3">
      <c r="A11892">
        <v>2710595</v>
      </c>
      <c r="B11892">
        <v>1</v>
      </c>
      <c r="C11892" t="s">
        <v>80</v>
      </c>
      <c r="D11892" t="s">
        <v>86</v>
      </c>
      <c r="E11892" t="s">
        <v>173</v>
      </c>
      <c r="F11892" t="s">
        <v>15931</v>
      </c>
      <c r="G11892" t="s">
        <v>1613</v>
      </c>
      <c r="H11892" t="s">
        <v>153</v>
      </c>
      <c r="I11892" t="s">
        <v>490</v>
      </c>
      <c r="J11892" t="s">
        <v>137</v>
      </c>
      <c r="K11892" t="s">
        <v>138</v>
      </c>
      <c r="L11892" t="s">
        <v>31970</v>
      </c>
      <c r="M11892" t="s">
        <v>31971</v>
      </c>
      <c r="N11892">
        <v>3.4722221999999997E-2</v>
      </c>
      <c r="O11892">
        <v>1</v>
      </c>
      <c r="P11892">
        <v>512</v>
      </c>
      <c r="Q11892">
        <v>0</v>
      </c>
      <c r="R11892">
        <v>68</v>
      </c>
      <c r="S11892">
        <v>0</v>
      </c>
      <c r="T11892">
        <v>42</v>
      </c>
      <c r="U11892">
        <v>0</v>
      </c>
      <c r="V11892">
        <v>0</v>
      </c>
      <c r="W11892">
        <v>0.52473051677812499</v>
      </c>
      <c r="X11892">
        <v>11.051093856455106</v>
      </c>
      <c r="Y11892">
        <v>0</v>
      </c>
      <c r="Z11892">
        <v>0.70355871048350704</v>
      </c>
      <c r="AA11892">
        <v>0</v>
      </c>
      <c r="AB11892">
        <v>2.5921050657596885</v>
      </c>
      <c r="AC11892">
        <v>0</v>
      </c>
      <c r="AD11892">
        <v>0</v>
      </c>
      <c r="AE11892">
        <v>14.871488149476427</v>
      </c>
    </row>
    <row r="11893" spans="1:31" x14ac:dyDescent="0.3">
      <c r="A11893">
        <v>2710097</v>
      </c>
      <c r="B11893">
        <v>1</v>
      </c>
      <c r="C11893" t="s">
        <v>80</v>
      </c>
      <c r="D11893" t="s">
        <v>103</v>
      </c>
      <c r="E11893" t="s">
        <v>156</v>
      </c>
      <c r="F11893" t="s">
        <v>31972</v>
      </c>
      <c r="G11893" t="s">
        <v>152</v>
      </c>
      <c r="H11893" t="s">
        <v>153</v>
      </c>
      <c r="I11893" t="s">
        <v>136</v>
      </c>
      <c r="J11893" t="s">
        <v>137</v>
      </c>
      <c r="K11893" t="s">
        <v>138</v>
      </c>
      <c r="L11893" t="s">
        <v>31973</v>
      </c>
      <c r="M11893" t="s">
        <v>31974</v>
      </c>
      <c r="N11893">
        <v>0.328055555</v>
      </c>
      <c r="O11893">
        <v>0</v>
      </c>
      <c r="P11893">
        <v>422</v>
      </c>
      <c r="Q11893">
        <v>0</v>
      </c>
      <c r="R11893">
        <v>0</v>
      </c>
      <c r="S11893">
        <v>0</v>
      </c>
      <c r="T11893">
        <v>16</v>
      </c>
      <c r="U11893">
        <v>0</v>
      </c>
      <c r="V11893">
        <v>0</v>
      </c>
      <c r="W11893">
        <v>0</v>
      </c>
      <c r="X11893">
        <v>29.082233377295466</v>
      </c>
      <c r="Y11893">
        <v>0</v>
      </c>
      <c r="Z11893">
        <v>0</v>
      </c>
      <c r="AA11893">
        <v>0</v>
      </c>
      <c r="AB11893">
        <v>12.918197454464012</v>
      </c>
      <c r="AC11893">
        <v>0</v>
      </c>
      <c r="AD11893">
        <v>0</v>
      </c>
      <c r="AE11893">
        <v>42.000430831759481</v>
      </c>
    </row>
    <row r="11894" spans="1:31" x14ac:dyDescent="0.3">
      <c r="A11894">
        <v>2709954</v>
      </c>
      <c r="B11894">
        <v>1</v>
      </c>
      <c r="C11894" t="s">
        <v>80</v>
      </c>
      <c r="D11894" t="s">
        <v>108</v>
      </c>
      <c r="E11894" t="s">
        <v>213</v>
      </c>
      <c r="F11894" t="s">
        <v>12203</v>
      </c>
      <c r="G11894" t="s">
        <v>152</v>
      </c>
      <c r="H11894" t="s">
        <v>153</v>
      </c>
      <c r="I11894" t="s">
        <v>136</v>
      </c>
      <c r="J11894" t="s">
        <v>137</v>
      </c>
      <c r="K11894" t="s">
        <v>138</v>
      </c>
      <c r="L11894" t="s">
        <v>31975</v>
      </c>
      <c r="M11894" t="s">
        <v>31976</v>
      </c>
      <c r="N11894">
        <v>0.72611111100000003</v>
      </c>
      <c r="O11894">
        <v>1</v>
      </c>
      <c r="P11894">
        <v>1948</v>
      </c>
      <c r="Q11894">
        <v>2</v>
      </c>
      <c r="R11894">
        <v>395</v>
      </c>
      <c r="S11894">
        <v>13</v>
      </c>
      <c r="T11894">
        <v>282</v>
      </c>
      <c r="U11894">
        <v>0</v>
      </c>
      <c r="V11894">
        <v>0</v>
      </c>
      <c r="W11894">
        <v>0.13778103292800004</v>
      </c>
      <c r="X11894">
        <v>170.59472732212529</v>
      </c>
      <c r="Y11894">
        <v>34.767784246430203</v>
      </c>
      <c r="Z11894">
        <v>18.595324462707531</v>
      </c>
      <c r="AA11894">
        <v>67.116657638516969</v>
      </c>
      <c r="AB11894">
        <v>95.182650219658939</v>
      </c>
      <c r="AC11894">
        <v>0</v>
      </c>
      <c r="AD11894">
        <v>0</v>
      </c>
      <c r="AE11894">
        <v>386.39492492236695</v>
      </c>
    </row>
    <row r="11895" spans="1:31" x14ac:dyDescent="0.3">
      <c r="A11895">
        <v>2710054</v>
      </c>
      <c r="B11895">
        <v>1</v>
      </c>
      <c r="C11895" t="s">
        <v>81</v>
      </c>
      <c r="D11895" t="s">
        <v>118</v>
      </c>
      <c r="E11895" t="s">
        <v>156</v>
      </c>
      <c r="F11895" t="s">
        <v>6107</v>
      </c>
      <c r="G11895" t="s">
        <v>209</v>
      </c>
      <c r="H11895" t="s">
        <v>153</v>
      </c>
      <c r="I11895" t="s">
        <v>136</v>
      </c>
      <c r="J11895" t="s">
        <v>137</v>
      </c>
      <c r="K11895" t="s">
        <v>210</v>
      </c>
      <c r="L11895" t="s">
        <v>31977</v>
      </c>
      <c r="M11895" t="s">
        <v>31978</v>
      </c>
      <c r="N11895">
        <v>6.858055555</v>
      </c>
      <c r="O11895">
        <v>0</v>
      </c>
      <c r="P11895">
        <v>376</v>
      </c>
      <c r="Q11895">
        <v>0</v>
      </c>
      <c r="R11895">
        <v>7</v>
      </c>
      <c r="S11895">
        <v>0</v>
      </c>
      <c r="T11895">
        <v>40</v>
      </c>
      <c r="U11895">
        <v>0</v>
      </c>
      <c r="V11895">
        <v>0</v>
      </c>
      <c r="W11895">
        <v>0</v>
      </c>
      <c r="X11895">
        <v>397.65884129954077</v>
      </c>
      <c r="Y11895">
        <v>0</v>
      </c>
      <c r="Z11895">
        <v>5.4111263231864992</v>
      </c>
      <c r="AA11895">
        <v>0</v>
      </c>
      <c r="AB11895">
        <v>118.47498279603359</v>
      </c>
      <c r="AC11895">
        <v>0</v>
      </c>
      <c r="AD11895">
        <v>0</v>
      </c>
      <c r="AE11895">
        <v>521.54495041876089</v>
      </c>
    </row>
    <row r="11896" spans="1:31" x14ac:dyDescent="0.3">
      <c r="A11896">
        <v>2710495</v>
      </c>
      <c r="B11896">
        <v>1</v>
      </c>
      <c r="C11896" t="s">
        <v>80</v>
      </c>
      <c r="D11896" t="s">
        <v>86</v>
      </c>
      <c r="E11896" t="s">
        <v>145</v>
      </c>
      <c r="F11896" t="s">
        <v>31979</v>
      </c>
      <c r="G11896" t="s">
        <v>147</v>
      </c>
      <c r="H11896" t="s">
        <v>135</v>
      </c>
      <c r="I11896" t="s">
        <v>136</v>
      </c>
      <c r="J11896" t="s">
        <v>137</v>
      </c>
      <c r="K11896" t="s">
        <v>138</v>
      </c>
      <c r="L11896" t="s">
        <v>31980</v>
      </c>
      <c r="M11896" t="s">
        <v>31981</v>
      </c>
      <c r="N11896">
        <v>1.5377777770000001</v>
      </c>
      <c r="O11896">
        <v>0</v>
      </c>
      <c r="P11896">
        <v>7</v>
      </c>
      <c r="Q11896">
        <v>0</v>
      </c>
      <c r="R11896">
        <v>0</v>
      </c>
      <c r="S11896">
        <v>0</v>
      </c>
      <c r="T11896">
        <v>0</v>
      </c>
      <c r="U11896">
        <v>0</v>
      </c>
      <c r="V11896">
        <v>0</v>
      </c>
      <c r="W11896">
        <v>0</v>
      </c>
      <c r="X11896">
        <v>1.9637031076425</v>
      </c>
      <c r="Y11896">
        <v>0</v>
      </c>
      <c r="Z11896">
        <v>0</v>
      </c>
      <c r="AA11896">
        <v>0</v>
      </c>
      <c r="AB11896">
        <v>0</v>
      </c>
      <c r="AC11896">
        <v>0</v>
      </c>
      <c r="AD11896">
        <v>0</v>
      </c>
      <c r="AE11896">
        <v>1.9637031076425</v>
      </c>
    </row>
    <row r="11897" spans="1:31" x14ac:dyDescent="0.3">
      <c r="A11897">
        <v>2710623</v>
      </c>
      <c r="B11897">
        <v>2</v>
      </c>
      <c r="C11897" t="s">
        <v>81</v>
      </c>
      <c r="D11897" t="s">
        <v>128</v>
      </c>
      <c r="E11897" t="s">
        <v>213</v>
      </c>
      <c r="F11897" t="s">
        <v>5996</v>
      </c>
      <c r="G11897" t="s">
        <v>185</v>
      </c>
      <c r="H11897" t="s">
        <v>153</v>
      </c>
      <c r="I11897" t="s">
        <v>136</v>
      </c>
      <c r="J11897" t="s">
        <v>137</v>
      </c>
      <c r="K11897" t="s">
        <v>138</v>
      </c>
      <c r="L11897" t="s">
        <v>31791</v>
      </c>
      <c r="M11897" t="s">
        <v>31982</v>
      </c>
      <c r="N11897">
        <v>0.82944444399999995</v>
      </c>
      <c r="O11897">
        <v>6</v>
      </c>
      <c r="P11897">
        <v>620</v>
      </c>
      <c r="Q11897">
        <v>4</v>
      </c>
      <c r="R11897">
        <v>4</v>
      </c>
      <c r="S11897">
        <v>2</v>
      </c>
      <c r="T11897">
        <v>56</v>
      </c>
      <c r="U11897">
        <v>0</v>
      </c>
      <c r="V11897">
        <v>0</v>
      </c>
      <c r="W11897">
        <v>0.75383301879999998</v>
      </c>
      <c r="X11897">
        <v>44.027213317747915</v>
      </c>
      <c r="Y11897">
        <v>0.63054860750133335</v>
      </c>
      <c r="Z11897">
        <v>0.21301761559320001</v>
      </c>
      <c r="AA11897">
        <v>6.5707274516543146</v>
      </c>
      <c r="AB11897">
        <v>10.639620238028622</v>
      </c>
      <c r="AC11897">
        <v>0</v>
      </c>
      <c r="AD11897">
        <v>0</v>
      </c>
      <c r="AE11897">
        <v>62.834960249325384</v>
      </c>
    </row>
    <row r="11898" spans="1:31" x14ac:dyDescent="0.3">
      <c r="A11898">
        <v>2709948</v>
      </c>
      <c r="B11898">
        <v>1</v>
      </c>
      <c r="C11898" t="s">
        <v>80</v>
      </c>
      <c r="D11898" t="s">
        <v>93</v>
      </c>
      <c r="E11898" t="s">
        <v>161</v>
      </c>
      <c r="F11898" t="s">
        <v>31983</v>
      </c>
      <c r="G11898" t="s">
        <v>163</v>
      </c>
      <c r="H11898" t="s">
        <v>135</v>
      </c>
      <c r="I11898" t="s">
        <v>136</v>
      </c>
      <c r="J11898" t="s">
        <v>137</v>
      </c>
      <c r="K11898" t="s">
        <v>138</v>
      </c>
      <c r="L11898" t="s">
        <v>31984</v>
      </c>
      <c r="M11898" t="s">
        <v>31985</v>
      </c>
      <c r="N11898">
        <v>1.74</v>
      </c>
      <c r="O11898">
        <v>0</v>
      </c>
      <c r="P11898">
        <v>4</v>
      </c>
      <c r="Q11898">
        <v>0</v>
      </c>
      <c r="R11898">
        <v>9</v>
      </c>
      <c r="S11898">
        <v>0</v>
      </c>
      <c r="T11898">
        <v>8</v>
      </c>
      <c r="U11898">
        <v>0</v>
      </c>
      <c r="V11898">
        <v>0</v>
      </c>
      <c r="W11898">
        <v>0</v>
      </c>
      <c r="X11898">
        <v>1.0282079475242669</v>
      </c>
      <c r="Y11898">
        <v>0</v>
      </c>
      <c r="Z11898">
        <v>11.242173964737676</v>
      </c>
      <c r="AA11898">
        <v>0</v>
      </c>
      <c r="AB11898">
        <v>3.1828914603411036</v>
      </c>
      <c r="AC11898">
        <v>0</v>
      </c>
      <c r="AD11898">
        <v>0</v>
      </c>
      <c r="AE11898">
        <v>15.453273372603046</v>
      </c>
    </row>
    <row r="11899" spans="1:31" x14ac:dyDescent="0.3">
      <c r="A11899">
        <v>2710240</v>
      </c>
      <c r="B11899">
        <v>1</v>
      </c>
      <c r="C11899" t="s">
        <v>80</v>
      </c>
      <c r="D11899" t="s">
        <v>95</v>
      </c>
      <c r="E11899" t="s">
        <v>145</v>
      </c>
      <c r="F11899" t="s">
        <v>31986</v>
      </c>
      <c r="G11899" t="s">
        <v>230</v>
      </c>
      <c r="H11899" t="s">
        <v>135</v>
      </c>
      <c r="I11899" t="s">
        <v>136</v>
      </c>
      <c r="J11899" t="s">
        <v>137</v>
      </c>
      <c r="K11899" t="s">
        <v>138</v>
      </c>
      <c r="L11899" t="s">
        <v>31987</v>
      </c>
      <c r="M11899" t="s">
        <v>31988</v>
      </c>
      <c r="N11899">
        <v>2.358333333</v>
      </c>
      <c r="O11899">
        <v>0</v>
      </c>
      <c r="P11899">
        <v>0</v>
      </c>
      <c r="Q11899">
        <v>0</v>
      </c>
      <c r="R11899">
        <v>0</v>
      </c>
      <c r="S11899">
        <v>0</v>
      </c>
      <c r="T11899">
        <v>1</v>
      </c>
      <c r="U11899">
        <v>0</v>
      </c>
      <c r="V11899">
        <v>0</v>
      </c>
      <c r="W11899">
        <v>0</v>
      </c>
      <c r="X11899">
        <v>0</v>
      </c>
      <c r="Y11899">
        <v>0</v>
      </c>
      <c r="Z11899">
        <v>0</v>
      </c>
      <c r="AA11899">
        <v>0</v>
      </c>
      <c r="AB11899">
        <v>14.116829040843013</v>
      </c>
      <c r="AC11899">
        <v>0</v>
      </c>
      <c r="AD11899">
        <v>0</v>
      </c>
      <c r="AE11899">
        <v>14.116829040843013</v>
      </c>
    </row>
    <row r="11900" spans="1:31" x14ac:dyDescent="0.3">
      <c r="A11900">
        <v>2709931</v>
      </c>
      <c r="B11900">
        <v>1</v>
      </c>
      <c r="C11900" t="s">
        <v>81</v>
      </c>
      <c r="D11900" t="s">
        <v>128</v>
      </c>
      <c r="E11900" t="s">
        <v>161</v>
      </c>
      <c r="F11900" t="s">
        <v>31989</v>
      </c>
      <c r="G11900" t="s">
        <v>724</v>
      </c>
      <c r="H11900" t="s">
        <v>135</v>
      </c>
      <c r="I11900" t="s">
        <v>136</v>
      </c>
      <c r="J11900" t="s">
        <v>137</v>
      </c>
      <c r="K11900" t="s">
        <v>138</v>
      </c>
      <c r="L11900" t="s">
        <v>31990</v>
      </c>
      <c r="M11900" t="s">
        <v>31991</v>
      </c>
      <c r="N11900">
        <v>6.1950000000000003</v>
      </c>
      <c r="O11900">
        <v>0</v>
      </c>
      <c r="P11900">
        <v>46</v>
      </c>
      <c r="Q11900">
        <v>0</v>
      </c>
      <c r="R11900">
        <v>0</v>
      </c>
      <c r="S11900">
        <v>0</v>
      </c>
      <c r="T11900">
        <v>2</v>
      </c>
      <c r="U11900">
        <v>0</v>
      </c>
      <c r="V11900">
        <v>0</v>
      </c>
      <c r="W11900">
        <v>0</v>
      </c>
      <c r="X11900">
        <v>45.28434594577719</v>
      </c>
      <c r="Y11900">
        <v>0</v>
      </c>
      <c r="Z11900">
        <v>0</v>
      </c>
      <c r="AA11900">
        <v>0</v>
      </c>
      <c r="AB11900">
        <v>11.105106160777078</v>
      </c>
      <c r="AC11900">
        <v>0</v>
      </c>
      <c r="AD11900">
        <v>0</v>
      </c>
      <c r="AE11900">
        <v>56.389452106554266</v>
      </c>
    </row>
    <row r="11901" spans="1:31" x14ac:dyDescent="0.3">
      <c r="A11901">
        <v>2710077</v>
      </c>
      <c r="B11901">
        <v>1</v>
      </c>
      <c r="C11901" t="s">
        <v>80</v>
      </c>
      <c r="D11901" t="s">
        <v>90</v>
      </c>
      <c r="E11901" t="s">
        <v>132</v>
      </c>
      <c r="F11901" t="s">
        <v>28033</v>
      </c>
      <c r="G11901" t="s">
        <v>209</v>
      </c>
      <c r="H11901" t="s">
        <v>135</v>
      </c>
      <c r="I11901" t="s">
        <v>136</v>
      </c>
      <c r="J11901" t="s">
        <v>137</v>
      </c>
      <c r="K11901" t="s">
        <v>210</v>
      </c>
      <c r="L11901" t="s">
        <v>31992</v>
      </c>
      <c r="M11901" t="s">
        <v>31993</v>
      </c>
      <c r="N11901">
        <v>6.3505555549999997</v>
      </c>
      <c r="O11901">
        <v>0</v>
      </c>
      <c r="P11901">
        <v>541</v>
      </c>
      <c r="Q11901">
        <v>0</v>
      </c>
      <c r="R11901">
        <v>0</v>
      </c>
      <c r="S11901">
        <v>0</v>
      </c>
      <c r="T11901">
        <v>63</v>
      </c>
      <c r="U11901">
        <v>0</v>
      </c>
      <c r="V11901">
        <v>0</v>
      </c>
      <c r="W11901">
        <v>0</v>
      </c>
      <c r="X11901">
        <v>578.61345768870694</v>
      </c>
      <c r="Y11901">
        <v>0</v>
      </c>
      <c r="Z11901">
        <v>0</v>
      </c>
      <c r="AA11901">
        <v>0</v>
      </c>
      <c r="AB11901">
        <v>421.88686896703609</v>
      </c>
      <c r="AC11901">
        <v>0</v>
      </c>
      <c r="AD11901">
        <v>0</v>
      </c>
      <c r="AE11901">
        <v>1000.500326655743</v>
      </c>
    </row>
    <row r="11902" spans="1:31" x14ac:dyDescent="0.3">
      <c r="A11902">
        <v>2710180</v>
      </c>
      <c r="B11902">
        <v>1</v>
      </c>
      <c r="C11902" t="s">
        <v>80</v>
      </c>
      <c r="D11902" t="s">
        <v>82</v>
      </c>
      <c r="E11902" t="s">
        <v>145</v>
      </c>
      <c r="F11902" t="s">
        <v>10606</v>
      </c>
      <c r="G11902" t="s">
        <v>147</v>
      </c>
      <c r="H11902" t="s">
        <v>135</v>
      </c>
      <c r="I11902" t="s">
        <v>136</v>
      </c>
      <c r="J11902" t="s">
        <v>137</v>
      </c>
      <c r="K11902" t="s">
        <v>138</v>
      </c>
      <c r="L11902" t="s">
        <v>31994</v>
      </c>
      <c r="M11902" t="s">
        <v>31995</v>
      </c>
      <c r="N11902">
        <v>1.7808333329999999</v>
      </c>
      <c r="O11902">
        <v>0</v>
      </c>
      <c r="P11902">
        <v>0</v>
      </c>
      <c r="Q11902">
        <v>0</v>
      </c>
      <c r="R11902">
        <v>0</v>
      </c>
      <c r="S11902">
        <v>0</v>
      </c>
      <c r="T11902">
        <v>1</v>
      </c>
      <c r="U11902">
        <v>0</v>
      </c>
      <c r="V11902">
        <v>0</v>
      </c>
      <c r="W11902">
        <v>0</v>
      </c>
      <c r="X11902">
        <v>0</v>
      </c>
      <c r="Y11902">
        <v>0</v>
      </c>
      <c r="Z11902">
        <v>0</v>
      </c>
      <c r="AA11902">
        <v>0</v>
      </c>
      <c r="AB11902">
        <v>0.76822457174593006</v>
      </c>
      <c r="AC11902">
        <v>0</v>
      </c>
      <c r="AD11902">
        <v>0</v>
      </c>
      <c r="AE11902">
        <v>0.76822457174593006</v>
      </c>
    </row>
    <row r="11903" spans="1:31" x14ac:dyDescent="0.3">
      <c r="A11903">
        <v>2710200</v>
      </c>
      <c r="B11903">
        <v>1</v>
      </c>
      <c r="C11903" t="s">
        <v>80</v>
      </c>
      <c r="D11903" t="s">
        <v>94</v>
      </c>
      <c r="E11903" t="s">
        <v>132</v>
      </c>
      <c r="F11903" t="s">
        <v>31996</v>
      </c>
      <c r="G11903" t="s">
        <v>209</v>
      </c>
      <c r="H11903" t="s">
        <v>135</v>
      </c>
      <c r="I11903" t="s">
        <v>136</v>
      </c>
      <c r="J11903" t="s">
        <v>137</v>
      </c>
      <c r="K11903" t="s">
        <v>210</v>
      </c>
      <c r="L11903" t="s">
        <v>31997</v>
      </c>
      <c r="M11903" t="s">
        <v>31998</v>
      </c>
      <c r="N11903">
        <v>0.640833333</v>
      </c>
      <c r="O11903">
        <v>0</v>
      </c>
      <c r="P11903">
        <v>402</v>
      </c>
      <c r="Q11903">
        <v>0</v>
      </c>
      <c r="R11903">
        <v>0</v>
      </c>
      <c r="S11903">
        <v>0</v>
      </c>
      <c r="T11903">
        <v>9</v>
      </c>
      <c r="U11903">
        <v>0</v>
      </c>
      <c r="V11903">
        <v>0</v>
      </c>
      <c r="W11903">
        <v>0</v>
      </c>
      <c r="X11903">
        <v>44.771458745903061</v>
      </c>
      <c r="Y11903">
        <v>0</v>
      </c>
      <c r="Z11903">
        <v>0</v>
      </c>
      <c r="AA11903">
        <v>0</v>
      </c>
      <c r="AB11903">
        <v>5.8931224425155246</v>
      </c>
      <c r="AC11903">
        <v>0</v>
      </c>
      <c r="AD11903">
        <v>0</v>
      </c>
      <c r="AE11903">
        <v>50.664581188418587</v>
      </c>
    </row>
    <row r="11904" spans="1:31" x14ac:dyDescent="0.3">
      <c r="A11904">
        <v>2710555</v>
      </c>
      <c r="B11904">
        <v>1</v>
      </c>
      <c r="C11904" t="s">
        <v>81</v>
      </c>
      <c r="D11904" t="s">
        <v>112</v>
      </c>
      <c r="E11904" t="s">
        <v>161</v>
      </c>
      <c r="F11904" t="s">
        <v>31999</v>
      </c>
      <c r="G11904" t="s">
        <v>163</v>
      </c>
      <c r="H11904" t="s">
        <v>135</v>
      </c>
      <c r="I11904" t="s">
        <v>136</v>
      </c>
      <c r="J11904" t="s">
        <v>137</v>
      </c>
      <c r="K11904" t="s">
        <v>138</v>
      </c>
      <c r="L11904" t="s">
        <v>32000</v>
      </c>
      <c r="M11904" t="s">
        <v>32001</v>
      </c>
      <c r="N11904">
        <v>1.9044444439999999</v>
      </c>
      <c r="O11904">
        <v>0</v>
      </c>
      <c r="P11904">
        <v>5</v>
      </c>
      <c r="Q11904">
        <v>0</v>
      </c>
      <c r="R11904">
        <v>0</v>
      </c>
      <c r="S11904">
        <v>0</v>
      </c>
      <c r="T11904">
        <v>3</v>
      </c>
      <c r="U11904">
        <v>0</v>
      </c>
      <c r="V11904">
        <v>0</v>
      </c>
      <c r="W11904">
        <v>0</v>
      </c>
      <c r="X11904">
        <v>2.0161179494693067</v>
      </c>
      <c r="Y11904">
        <v>0</v>
      </c>
      <c r="Z11904">
        <v>0</v>
      </c>
      <c r="AA11904">
        <v>0</v>
      </c>
      <c r="AB11904">
        <v>0.70599181353797258</v>
      </c>
      <c r="AC11904">
        <v>0</v>
      </c>
      <c r="AD11904">
        <v>0</v>
      </c>
      <c r="AE11904">
        <v>2.7221097630072792</v>
      </c>
    </row>
    <row r="11905" spans="1:31" x14ac:dyDescent="0.3">
      <c r="A11905">
        <v>2710386</v>
      </c>
      <c r="B11905">
        <v>1</v>
      </c>
      <c r="C11905" t="s">
        <v>80</v>
      </c>
      <c r="D11905" t="s">
        <v>94</v>
      </c>
      <c r="E11905" t="s">
        <v>132</v>
      </c>
      <c r="F11905" t="s">
        <v>32002</v>
      </c>
      <c r="G11905" t="s">
        <v>209</v>
      </c>
      <c r="H11905" t="s">
        <v>135</v>
      </c>
      <c r="I11905" t="s">
        <v>136</v>
      </c>
      <c r="J11905" t="s">
        <v>137</v>
      </c>
      <c r="K11905" t="s">
        <v>210</v>
      </c>
      <c r="L11905" t="s">
        <v>32003</v>
      </c>
      <c r="M11905" t="s">
        <v>32004</v>
      </c>
      <c r="N11905">
        <v>0.35166666600000002</v>
      </c>
      <c r="O11905">
        <v>0</v>
      </c>
      <c r="P11905">
        <v>232</v>
      </c>
      <c r="Q11905">
        <v>0</v>
      </c>
      <c r="R11905">
        <v>0</v>
      </c>
      <c r="S11905">
        <v>0</v>
      </c>
      <c r="T11905">
        <v>16</v>
      </c>
      <c r="U11905">
        <v>0</v>
      </c>
      <c r="V11905">
        <v>0</v>
      </c>
      <c r="W11905">
        <v>0</v>
      </c>
      <c r="X11905">
        <v>15.508045703722814</v>
      </c>
      <c r="Y11905">
        <v>0</v>
      </c>
      <c r="Z11905">
        <v>0</v>
      </c>
      <c r="AA11905">
        <v>0</v>
      </c>
      <c r="AB11905">
        <v>2.985207208371226</v>
      </c>
      <c r="AC11905">
        <v>0</v>
      </c>
      <c r="AD11905">
        <v>0</v>
      </c>
      <c r="AE11905">
        <v>18.493252912094039</v>
      </c>
    </row>
    <row r="11906" spans="1:31" x14ac:dyDescent="0.3">
      <c r="A11906">
        <v>2710343</v>
      </c>
      <c r="B11906">
        <v>1</v>
      </c>
      <c r="C11906" t="s">
        <v>80</v>
      </c>
      <c r="D11906" t="s">
        <v>94</v>
      </c>
      <c r="E11906" t="s">
        <v>132</v>
      </c>
      <c r="F11906" t="s">
        <v>32005</v>
      </c>
      <c r="G11906" t="s">
        <v>209</v>
      </c>
      <c r="H11906" t="s">
        <v>135</v>
      </c>
      <c r="I11906" t="s">
        <v>136</v>
      </c>
      <c r="J11906" t="s">
        <v>137</v>
      </c>
      <c r="K11906" t="s">
        <v>210</v>
      </c>
      <c r="L11906" t="s">
        <v>32006</v>
      </c>
      <c r="M11906" t="s">
        <v>32007</v>
      </c>
      <c r="N11906">
        <v>4.8108333329999997</v>
      </c>
      <c r="O11906">
        <v>0</v>
      </c>
      <c r="P11906">
        <v>386</v>
      </c>
      <c r="Q11906">
        <v>0</v>
      </c>
      <c r="R11906">
        <v>0</v>
      </c>
      <c r="S11906">
        <v>0</v>
      </c>
      <c r="T11906">
        <v>16</v>
      </c>
      <c r="U11906">
        <v>0</v>
      </c>
      <c r="V11906">
        <v>0</v>
      </c>
      <c r="W11906">
        <v>0</v>
      </c>
      <c r="X11906">
        <v>323.48397664385811</v>
      </c>
      <c r="Y11906">
        <v>0</v>
      </c>
      <c r="Z11906">
        <v>0</v>
      </c>
      <c r="AA11906">
        <v>0</v>
      </c>
      <c r="AB11906">
        <v>75.04405010914688</v>
      </c>
      <c r="AC11906">
        <v>0</v>
      </c>
      <c r="AD11906">
        <v>0</v>
      </c>
      <c r="AE11906">
        <v>398.52802675300501</v>
      </c>
    </row>
    <row r="11907" spans="1:31" x14ac:dyDescent="0.3">
      <c r="A11907">
        <v>2709956</v>
      </c>
      <c r="B11907">
        <v>2</v>
      </c>
      <c r="C11907" t="s">
        <v>80</v>
      </c>
      <c r="D11907" t="s">
        <v>83</v>
      </c>
      <c r="E11907" t="s">
        <v>156</v>
      </c>
      <c r="F11907" t="s">
        <v>32008</v>
      </c>
      <c r="G11907" t="s">
        <v>185</v>
      </c>
      <c r="H11907" t="s">
        <v>153</v>
      </c>
      <c r="I11907" t="s">
        <v>136</v>
      </c>
      <c r="J11907" t="s">
        <v>137</v>
      </c>
      <c r="K11907" t="s">
        <v>138</v>
      </c>
      <c r="L11907" t="s">
        <v>31802</v>
      </c>
      <c r="M11907" t="s">
        <v>32009</v>
      </c>
      <c r="N11907">
        <v>0.62694444400000005</v>
      </c>
      <c r="O11907">
        <v>10</v>
      </c>
      <c r="P11907">
        <v>404</v>
      </c>
      <c r="Q11907">
        <v>0</v>
      </c>
      <c r="R11907">
        <v>0</v>
      </c>
      <c r="S11907">
        <v>13</v>
      </c>
      <c r="T11907">
        <v>180</v>
      </c>
      <c r="U11907">
        <v>4</v>
      </c>
      <c r="V11907">
        <v>12</v>
      </c>
      <c r="W11907">
        <v>1.6671664698503998</v>
      </c>
      <c r="X11907">
        <v>53.799028896775717</v>
      </c>
      <c r="Y11907">
        <v>0</v>
      </c>
      <c r="Z11907">
        <v>0</v>
      </c>
      <c r="AA11907">
        <v>84.386795929953934</v>
      </c>
      <c r="AB11907">
        <v>201.60723260188612</v>
      </c>
      <c r="AC11907">
        <v>75.947628817191855</v>
      </c>
      <c r="AD11907">
        <v>201.12809533050148</v>
      </c>
      <c r="AE11907">
        <v>618.53594804615955</v>
      </c>
    </row>
    <row r="11908" spans="1:31" x14ac:dyDescent="0.3">
      <c r="A11908">
        <v>2709908</v>
      </c>
      <c r="B11908">
        <v>1</v>
      </c>
      <c r="C11908" t="s">
        <v>80</v>
      </c>
      <c r="D11908" t="s">
        <v>103</v>
      </c>
      <c r="E11908" t="s">
        <v>145</v>
      </c>
      <c r="F11908" t="s">
        <v>32010</v>
      </c>
      <c r="G11908" t="s">
        <v>230</v>
      </c>
      <c r="H11908" t="s">
        <v>135</v>
      </c>
      <c r="I11908" t="s">
        <v>136</v>
      </c>
      <c r="J11908" t="s">
        <v>137</v>
      </c>
      <c r="K11908" t="s">
        <v>138</v>
      </c>
      <c r="L11908" t="s">
        <v>32011</v>
      </c>
      <c r="M11908" t="s">
        <v>32012</v>
      </c>
      <c r="N11908">
        <v>0.94</v>
      </c>
      <c r="O11908">
        <v>0</v>
      </c>
      <c r="P11908">
        <v>1</v>
      </c>
      <c r="Q11908">
        <v>0</v>
      </c>
      <c r="R11908">
        <v>0</v>
      </c>
      <c r="S11908">
        <v>0</v>
      </c>
      <c r="T11908">
        <v>0</v>
      </c>
      <c r="U11908">
        <v>0</v>
      </c>
      <c r="V11908">
        <v>0</v>
      </c>
      <c r="W11908">
        <v>0</v>
      </c>
      <c r="X11908">
        <v>0.11132343806562001</v>
      </c>
      <c r="Y11908">
        <v>0</v>
      </c>
      <c r="Z11908">
        <v>0</v>
      </c>
      <c r="AA11908">
        <v>0</v>
      </c>
      <c r="AB11908">
        <v>0</v>
      </c>
      <c r="AC11908">
        <v>0</v>
      </c>
      <c r="AD11908">
        <v>0</v>
      </c>
      <c r="AE11908">
        <v>0.11132343806562001</v>
      </c>
    </row>
    <row r="11909" spans="1:31" x14ac:dyDescent="0.3">
      <c r="A11909">
        <v>2710263</v>
      </c>
      <c r="B11909">
        <v>1</v>
      </c>
      <c r="C11909" t="s">
        <v>80</v>
      </c>
      <c r="D11909" t="s">
        <v>104</v>
      </c>
      <c r="E11909" t="s">
        <v>150</v>
      </c>
      <c r="F11909" t="s">
        <v>7701</v>
      </c>
      <c r="G11909" t="s">
        <v>170</v>
      </c>
      <c r="H11909" t="s">
        <v>153</v>
      </c>
      <c r="I11909" t="s">
        <v>136</v>
      </c>
      <c r="J11909" t="s">
        <v>137</v>
      </c>
      <c r="K11909" t="s">
        <v>138</v>
      </c>
      <c r="L11909" t="s">
        <v>32013</v>
      </c>
      <c r="M11909" t="s">
        <v>32014</v>
      </c>
      <c r="N11909">
        <v>0.81638888799999998</v>
      </c>
      <c r="O11909">
        <v>0</v>
      </c>
      <c r="P11909">
        <v>21</v>
      </c>
      <c r="Q11909">
        <v>1</v>
      </c>
      <c r="R11909">
        <v>0</v>
      </c>
      <c r="S11909">
        <v>31</v>
      </c>
      <c r="T11909">
        <v>21</v>
      </c>
      <c r="U11909">
        <v>18</v>
      </c>
      <c r="V11909">
        <v>0</v>
      </c>
      <c r="W11909">
        <v>0</v>
      </c>
      <c r="X11909">
        <v>1.7508939616143899</v>
      </c>
      <c r="Y11909">
        <v>3.970828752128E-2</v>
      </c>
      <c r="Z11909">
        <v>0</v>
      </c>
      <c r="AA11909">
        <v>185.95022731559126</v>
      </c>
      <c r="AB11909">
        <v>10.293315316524316</v>
      </c>
      <c r="AC11909">
        <v>1364.7179844239283</v>
      </c>
      <c r="AD11909">
        <v>0</v>
      </c>
      <c r="AE11909">
        <v>1562.7521293051796</v>
      </c>
    </row>
    <row r="11910" spans="1:31" x14ac:dyDescent="0.3">
      <c r="A11910">
        <v>2710349</v>
      </c>
      <c r="B11910">
        <v>1</v>
      </c>
      <c r="C11910" t="s">
        <v>81</v>
      </c>
      <c r="D11910" t="s">
        <v>113</v>
      </c>
      <c r="E11910" t="s">
        <v>161</v>
      </c>
      <c r="F11910" t="s">
        <v>32015</v>
      </c>
      <c r="G11910" t="s">
        <v>163</v>
      </c>
      <c r="H11910" t="s">
        <v>135</v>
      </c>
      <c r="I11910" t="s">
        <v>136</v>
      </c>
      <c r="J11910" t="s">
        <v>137</v>
      </c>
      <c r="K11910" t="s">
        <v>138</v>
      </c>
      <c r="L11910" t="s">
        <v>32016</v>
      </c>
      <c r="M11910" t="s">
        <v>32017</v>
      </c>
      <c r="N11910">
        <v>0.59361111099999997</v>
      </c>
      <c r="O11910">
        <v>0</v>
      </c>
      <c r="P11910">
        <v>1</v>
      </c>
      <c r="Q11910">
        <v>0</v>
      </c>
      <c r="R11910">
        <v>0</v>
      </c>
      <c r="S11910">
        <v>0</v>
      </c>
      <c r="T11910">
        <v>0</v>
      </c>
      <c r="U11910">
        <v>0</v>
      </c>
      <c r="V11910">
        <v>0</v>
      </c>
      <c r="W11910">
        <v>0</v>
      </c>
      <c r="X11910">
        <v>0.11227695243198751</v>
      </c>
      <c r="Y11910">
        <v>0</v>
      </c>
      <c r="Z11910">
        <v>0</v>
      </c>
      <c r="AA11910">
        <v>0</v>
      </c>
      <c r="AB11910">
        <v>0</v>
      </c>
      <c r="AC11910">
        <v>0</v>
      </c>
      <c r="AD11910">
        <v>0</v>
      </c>
      <c r="AE11910">
        <v>0.11227695243198751</v>
      </c>
    </row>
    <row r="11911" spans="1:31" x14ac:dyDescent="0.3">
      <c r="A11911">
        <v>2710449</v>
      </c>
      <c r="B11911">
        <v>1</v>
      </c>
      <c r="C11911" t="s">
        <v>80</v>
      </c>
      <c r="D11911" t="s">
        <v>84</v>
      </c>
      <c r="E11911" t="s">
        <v>200</v>
      </c>
      <c r="F11911" t="s">
        <v>32018</v>
      </c>
      <c r="G11911" t="s">
        <v>543</v>
      </c>
      <c r="H11911" t="s">
        <v>135</v>
      </c>
      <c r="I11911" t="s">
        <v>136</v>
      </c>
      <c r="J11911" t="s">
        <v>137</v>
      </c>
      <c r="K11911" t="s">
        <v>138</v>
      </c>
      <c r="L11911" t="s">
        <v>32019</v>
      </c>
      <c r="M11911" t="s">
        <v>32020</v>
      </c>
      <c r="N11911">
        <v>1.8730555550000001</v>
      </c>
      <c r="O11911">
        <v>0</v>
      </c>
      <c r="P11911">
        <v>23</v>
      </c>
      <c r="Q11911">
        <v>0</v>
      </c>
      <c r="R11911">
        <v>0</v>
      </c>
      <c r="S11911">
        <v>0</v>
      </c>
      <c r="T11911">
        <v>1</v>
      </c>
      <c r="U11911">
        <v>0</v>
      </c>
      <c r="V11911">
        <v>0</v>
      </c>
      <c r="W11911">
        <v>0</v>
      </c>
      <c r="X11911">
        <v>10.667622824980246</v>
      </c>
      <c r="Y11911">
        <v>0</v>
      </c>
      <c r="Z11911">
        <v>0</v>
      </c>
      <c r="AA11911">
        <v>0</v>
      </c>
      <c r="AB11911">
        <v>0.70951182748740005</v>
      </c>
      <c r="AC11911">
        <v>0</v>
      </c>
      <c r="AD11911">
        <v>0</v>
      </c>
      <c r="AE11911">
        <v>11.377134652467646</v>
      </c>
    </row>
    <row r="11912" spans="1:31" x14ac:dyDescent="0.3">
      <c r="A11912">
        <v>2709997</v>
      </c>
      <c r="B11912">
        <v>1</v>
      </c>
      <c r="C11912" t="s">
        <v>80</v>
      </c>
      <c r="D11912" t="s">
        <v>100</v>
      </c>
      <c r="E11912" t="s">
        <v>213</v>
      </c>
      <c r="F11912" t="s">
        <v>8748</v>
      </c>
      <c r="G11912" t="s">
        <v>152</v>
      </c>
      <c r="H11912" t="s">
        <v>153</v>
      </c>
      <c r="I11912" t="s">
        <v>136</v>
      </c>
      <c r="J11912" t="s">
        <v>137</v>
      </c>
      <c r="K11912" t="s">
        <v>138</v>
      </c>
      <c r="L11912" t="s">
        <v>32021</v>
      </c>
      <c r="M11912" t="s">
        <v>32022</v>
      </c>
      <c r="N11912">
        <v>0.41111111099999997</v>
      </c>
      <c r="O11912">
        <v>5</v>
      </c>
      <c r="P11912">
        <v>137</v>
      </c>
      <c r="Q11912">
        <v>5</v>
      </c>
      <c r="R11912">
        <v>14</v>
      </c>
      <c r="S11912">
        <v>16</v>
      </c>
      <c r="T11912">
        <v>30</v>
      </c>
      <c r="U11912">
        <v>0</v>
      </c>
      <c r="V11912">
        <v>1</v>
      </c>
      <c r="W11912">
        <v>0.4487108889732</v>
      </c>
      <c r="X11912">
        <v>10.648392297678139</v>
      </c>
      <c r="Y11912">
        <v>1.5179606013802667</v>
      </c>
      <c r="Z11912">
        <v>1.2537572458283337</v>
      </c>
      <c r="AA11912">
        <v>59.832927929622471</v>
      </c>
      <c r="AB11912">
        <v>6.3731906409086339</v>
      </c>
      <c r="AC11912">
        <v>0</v>
      </c>
      <c r="AD11912">
        <v>3.6605816281309336</v>
      </c>
      <c r="AE11912">
        <v>83.735521232521975</v>
      </c>
    </row>
    <row r="11913" spans="1:31" x14ac:dyDescent="0.3">
      <c r="A11913">
        <v>2710066</v>
      </c>
      <c r="B11913">
        <v>1</v>
      </c>
      <c r="C11913" t="s">
        <v>80</v>
      </c>
      <c r="D11913" t="s">
        <v>84</v>
      </c>
      <c r="E11913" t="s">
        <v>161</v>
      </c>
      <c r="F11913" t="s">
        <v>32023</v>
      </c>
      <c r="G11913" t="s">
        <v>409</v>
      </c>
      <c r="H11913" t="s">
        <v>135</v>
      </c>
      <c r="I11913" t="s">
        <v>136</v>
      </c>
      <c r="J11913" t="s">
        <v>137</v>
      </c>
      <c r="K11913" t="s">
        <v>138</v>
      </c>
      <c r="L11913" t="s">
        <v>32024</v>
      </c>
      <c r="M11913" t="s">
        <v>32025</v>
      </c>
      <c r="N11913">
        <v>4.9708333329999999</v>
      </c>
      <c r="O11913">
        <v>0</v>
      </c>
      <c r="P11913">
        <v>2</v>
      </c>
      <c r="Q11913">
        <v>0</v>
      </c>
      <c r="R11913">
        <v>0</v>
      </c>
      <c r="S11913">
        <v>0</v>
      </c>
      <c r="T11913">
        <v>0</v>
      </c>
      <c r="U11913">
        <v>0</v>
      </c>
      <c r="V11913">
        <v>0</v>
      </c>
      <c r="W11913">
        <v>0</v>
      </c>
      <c r="X11913">
        <v>0.61199243603753495</v>
      </c>
      <c r="Y11913">
        <v>0</v>
      </c>
      <c r="Z11913">
        <v>0</v>
      </c>
      <c r="AA11913">
        <v>0</v>
      </c>
      <c r="AB11913">
        <v>0</v>
      </c>
      <c r="AC11913">
        <v>0</v>
      </c>
      <c r="AD11913">
        <v>0</v>
      </c>
      <c r="AE11913">
        <v>0.61199243603753495</v>
      </c>
    </row>
    <row r="11914" spans="1:31" x14ac:dyDescent="0.3">
      <c r="A11914">
        <v>2710538</v>
      </c>
      <c r="B11914">
        <v>1</v>
      </c>
      <c r="C11914" t="s">
        <v>81</v>
      </c>
      <c r="D11914" t="s">
        <v>112</v>
      </c>
      <c r="E11914" t="s">
        <v>156</v>
      </c>
      <c r="F11914" t="s">
        <v>32026</v>
      </c>
      <c r="G11914" t="s">
        <v>185</v>
      </c>
      <c r="H11914" t="s">
        <v>153</v>
      </c>
      <c r="I11914" t="s">
        <v>136</v>
      </c>
      <c r="J11914" t="s">
        <v>137</v>
      </c>
      <c r="K11914" t="s">
        <v>138</v>
      </c>
      <c r="L11914" t="s">
        <v>32027</v>
      </c>
      <c r="M11914" t="s">
        <v>32028</v>
      </c>
      <c r="N11914">
        <v>3.701944444</v>
      </c>
      <c r="O11914">
        <v>3</v>
      </c>
      <c r="P11914">
        <v>716</v>
      </c>
      <c r="Q11914">
        <v>2</v>
      </c>
      <c r="R11914">
        <v>20</v>
      </c>
      <c r="S11914">
        <v>5</v>
      </c>
      <c r="T11914">
        <v>51</v>
      </c>
      <c r="U11914">
        <v>0</v>
      </c>
      <c r="V11914">
        <v>0</v>
      </c>
      <c r="W11914">
        <v>2.7638980568450005</v>
      </c>
      <c r="X11914">
        <v>197.13762736723882</v>
      </c>
      <c r="Y11914">
        <v>63.597494802407361</v>
      </c>
      <c r="Z11914">
        <v>4.4766321392813202</v>
      </c>
      <c r="AA11914">
        <v>240.60072380172682</v>
      </c>
      <c r="AB11914">
        <v>30.643723779536771</v>
      </c>
      <c r="AC11914">
        <v>0</v>
      </c>
      <c r="AD11914">
        <v>0</v>
      </c>
      <c r="AE11914">
        <v>539.22009994703603</v>
      </c>
    </row>
    <row r="11915" spans="1:31" x14ac:dyDescent="0.3">
      <c r="A11915">
        <v>2710143</v>
      </c>
      <c r="B11915">
        <v>1</v>
      </c>
      <c r="C11915" t="s">
        <v>80</v>
      </c>
      <c r="D11915" t="s">
        <v>100</v>
      </c>
      <c r="E11915" t="s">
        <v>156</v>
      </c>
      <c r="F11915" t="s">
        <v>2575</v>
      </c>
      <c r="G11915" t="s">
        <v>185</v>
      </c>
      <c r="H11915" t="s">
        <v>153</v>
      </c>
      <c r="I11915" t="s">
        <v>136</v>
      </c>
      <c r="J11915" t="s">
        <v>137</v>
      </c>
      <c r="K11915" t="s">
        <v>138</v>
      </c>
      <c r="L11915" t="s">
        <v>32029</v>
      </c>
      <c r="M11915" t="s">
        <v>31542</v>
      </c>
      <c r="N11915">
        <v>1.18</v>
      </c>
      <c r="O11915">
        <v>0</v>
      </c>
      <c r="P11915">
        <v>46</v>
      </c>
      <c r="Q11915">
        <v>0</v>
      </c>
      <c r="R11915">
        <v>7</v>
      </c>
      <c r="S11915">
        <v>0</v>
      </c>
      <c r="T11915">
        <v>1</v>
      </c>
      <c r="U11915">
        <v>0</v>
      </c>
      <c r="V11915">
        <v>0</v>
      </c>
      <c r="W11915">
        <v>0</v>
      </c>
      <c r="X11915">
        <v>40.506089500580707</v>
      </c>
      <c r="Y11915">
        <v>0</v>
      </c>
      <c r="Z11915">
        <v>1.9241213143044904</v>
      </c>
      <c r="AA11915">
        <v>0</v>
      </c>
      <c r="AB11915">
        <v>0.91871939071800013</v>
      </c>
      <c r="AC11915">
        <v>0</v>
      </c>
      <c r="AD11915">
        <v>0</v>
      </c>
      <c r="AE11915">
        <v>43.348930205603203</v>
      </c>
    </row>
    <row r="11916" spans="1:31" x14ac:dyDescent="0.3">
      <c r="A11916">
        <v>2710561</v>
      </c>
      <c r="B11916">
        <v>1</v>
      </c>
      <c r="C11916" t="s">
        <v>81</v>
      </c>
      <c r="D11916" t="s">
        <v>118</v>
      </c>
      <c r="E11916" t="s">
        <v>161</v>
      </c>
      <c r="F11916" t="s">
        <v>32030</v>
      </c>
      <c r="G11916" t="s">
        <v>170</v>
      </c>
      <c r="H11916" t="s">
        <v>135</v>
      </c>
      <c r="I11916" t="s">
        <v>136</v>
      </c>
      <c r="J11916" t="s">
        <v>137</v>
      </c>
      <c r="K11916" t="s">
        <v>138</v>
      </c>
      <c r="L11916" t="s">
        <v>32031</v>
      </c>
      <c r="M11916" t="s">
        <v>32032</v>
      </c>
      <c r="N11916">
        <v>0.51916666600000005</v>
      </c>
      <c r="O11916">
        <v>0</v>
      </c>
      <c r="P11916">
        <v>20</v>
      </c>
      <c r="Q11916">
        <v>0</v>
      </c>
      <c r="R11916">
        <v>0</v>
      </c>
      <c r="S11916">
        <v>0</v>
      </c>
      <c r="T11916">
        <v>0</v>
      </c>
      <c r="U11916">
        <v>0</v>
      </c>
      <c r="V11916">
        <v>0</v>
      </c>
      <c r="W11916">
        <v>0</v>
      </c>
      <c r="X11916">
        <v>2.0147974189609981</v>
      </c>
      <c r="Y11916">
        <v>0</v>
      </c>
      <c r="Z11916">
        <v>0</v>
      </c>
      <c r="AA11916">
        <v>0</v>
      </c>
      <c r="AB11916">
        <v>0</v>
      </c>
      <c r="AC11916">
        <v>0</v>
      </c>
      <c r="AD11916">
        <v>0</v>
      </c>
      <c r="AE11916">
        <v>2.0147974189609981</v>
      </c>
    </row>
    <row r="11917" spans="1:31" x14ac:dyDescent="0.3">
      <c r="A11917">
        <v>2710020</v>
      </c>
      <c r="B11917">
        <v>1</v>
      </c>
      <c r="C11917" t="s">
        <v>81</v>
      </c>
      <c r="D11917" t="s">
        <v>127</v>
      </c>
      <c r="E11917" t="s">
        <v>156</v>
      </c>
      <c r="F11917" t="s">
        <v>32033</v>
      </c>
      <c r="G11917" t="s">
        <v>185</v>
      </c>
      <c r="H11917" t="s">
        <v>153</v>
      </c>
      <c r="I11917" t="s">
        <v>136</v>
      </c>
      <c r="J11917" t="s">
        <v>137</v>
      </c>
      <c r="K11917" t="s">
        <v>138</v>
      </c>
      <c r="L11917" t="s">
        <v>32034</v>
      </c>
      <c r="M11917" t="s">
        <v>32035</v>
      </c>
      <c r="N11917">
        <v>6.4061111110000004</v>
      </c>
      <c r="O11917">
        <v>0</v>
      </c>
      <c r="P11917">
        <v>0</v>
      </c>
      <c r="Q11917">
        <v>4</v>
      </c>
      <c r="R11917">
        <v>0</v>
      </c>
      <c r="S11917">
        <v>0</v>
      </c>
      <c r="T11917">
        <v>0</v>
      </c>
      <c r="U11917">
        <v>0</v>
      </c>
      <c r="V11917">
        <v>0</v>
      </c>
      <c r="W11917">
        <v>0</v>
      </c>
      <c r="X11917">
        <v>0</v>
      </c>
      <c r="Y11917">
        <v>0</v>
      </c>
      <c r="Z11917">
        <v>0</v>
      </c>
      <c r="AA11917">
        <v>0</v>
      </c>
      <c r="AB11917">
        <v>0</v>
      </c>
      <c r="AC11917">
        <v>0</v>
      </c>
      <c r="AD11917">
        <v>0</v>
      </c>
      <c r="AE11917">
        <v>0</v>
      </c>
    </row>
    <row r="11918" spans="1:31" x14ac:dyDescent="0.3">
      <c r="A11918">
        <v>2709980</v>
      </c>
      <c r="B11918">
        <v>1</v>
      </c>
      <c r="C11918" t="s">
        <v>81</v>
      </c>
      <c r="D11918" t="s">
        <v>127</v>
      </c>
      <c r="E11918" t="s">
        <v>156</v>
      </c>
      <c r="F11918" t="s">
        <v>32036</v>
      </c>
      <c r="G11918" t="s">
        <v>185</v>
      </c>
      <c r="H11918" t="s">
        <v>153</v>
      </c>
      <c r="I11918" t="s">
        <v>136</v>
      </c>
      <c r="J11918" t="s">
        <v>137</v>
      </c>
      <c r="K11918" t="s">
        <v>138</v>
      </c>
      <c r="L11918" t="s">
        <v>32037</v>
      </c>
      <c r="M11918" t="s">
        <v>32038</v>
      </c>
      <c r="N11918">
        <v>2.3347222219999999</v>
      </c>
      <c r="O11918">
        <v>0</v>
      </c>
      <c r="P11918">
        <v>0</v>
      </c>
      <c r="Q11918">
        <v>1</v>
      </c>
      <c r="R11918">
        <v>0</v>
      </c>
      <c r="S11918">
        <v>0</v>
      </c>
      <c r="T11918">
        <v>0</v>
      </c>
      <c r="U11918">
        <v>0</v>
      </c>
      <c r="V11918">
        <v>0</v>
      </c>
      <c r="W11918">
        <v>0</v>
      </c>
      <c r="X11918">
        <v>0</v>
      </c>
      <c r="Y11918">
        <v>1.2643993704066667</v>
      </c>
      <c r="Z11918">
        <v>0</v>
      </c>
      <c r="AA11918">
        <v>0</v>
      </c>
      <c r="AB11918">
        <v>0</v>
      </c>
      <c r="AC11918">
        <v>0</v>
      </c>
      <c r="AD11918">
        <v>0</v>
      </c>
      <c r="AE11918">
        <v>1.2643993704066667</v>
      </c>
    </row>
    <row r="11919" spans="1:31" x14ac:dyDescent="0.3">
      <c r="A11919">
        <v>2710083</v>
      </c>
      <c r="B11919">
        <v>1</v>
      </c>
      <c r="C11919" t="s">
        <v>80</v>
      </c>
      <c r="D11919" t="s">
        <v>94</v>
      </c>
      <c r="E11919" t="s">
        <v>145</v>
      </c>
      <c r="F11919" t="s">
        <v>32039</v>
      </c>
      <c r="G11919" t="s">
        <v>230</v>
      </c>
      <c r="H11919" t="s">
        <v>135</v>
      </c>
      <c r="I11919" t="s">
        <v>136</v>
      </c>
      <c r="J11919" t="s">
        <v>137</v>
      </c>
      <c r="K11919" t="s">
        <v>138</v>
      </c>
      <c r="L11919" t="s">
        <v>32040</v>
      </c>
      <c r="M11919" t="s">
        <v>32041</v>
      </c>
      <c r="N11919">
        <v>5.0816666660000003</v>
      </c>
      <c r="O11919">
        <v>0</v>
      </c>
      <c r="P11919">
        <v>1</v>
      </c>
      <c r="Q11919">
        <v>0</v>
      </c>
      <c r="R11919">
        <v>0</v>
      </c>
      <c r="S11919">
        <v>0</v>
      </c>
      <c r="T11919">
        <v>0</v>
      </c>
      <c r="U11919">
        <v>0</v>
      </c>
      <c r="V11919">
        <v>0</v>
      </c>
      <c r="W11919">
        <v>0</v>
      </c>
      <c r="X11919">
        <v>0.43976979558864504</v>
      </c>
      <c r="Y11919">
        <v>0</v>
      </c>
      <c r="Z11919">
        <v>0</v>
      </c>
      <c r="AA11919">
        <v>0</v>
      </c>
      <c r="AB11919">
        <v>0</v>
      </c>
      <c r="AC11919">
        <v>0</v>
      </c>
      <c r="AD11919">
        <v>0</v>
      </c>
      <c r="AE11919">
        <v>0.43976979558864504</v>
      </c>
    </row>
    <row r="11920" spans="1:31" x14ac:dyDescent="0.3">
      <c r="A11920">
        <v>2710272</v>
      </c>
      <c r="B11920">
        <v>1</v>
      </c>
      <c r="C11920" t="s">
        <v>80</v>
      </c>
      <c r="D11920" t="s">
        <v>89</v>
      </c>
      <c r="E11920" t="s">
        <v>145</v>
      </c>
      <c r="F11920" t="s">
        <v>32042</v>
      </c>
      <c r="G11920" t="s">
        <v>158</v>
      </c>
      <c r="H11920" t="s">
        <v>135</v>
      </c>
      <c r="I11920" t="s">
        <v>136</v>
      </c>
      <c r="J11920" t="s">
        <v>3</v>
      </c>
      <c r="K11920" t="s">
        <v>138</v>
      </c>
      <c r="L11920" t="s">
        <v>32043</v>
      </c>
      <c r="M11920" t="s">
        <v>32044</v>
      </c>
      <c r="N11920">
        <v>1.0261111110000001</v>
      </c>
      <c r="O11920">
        <v>0</v>
      </c>
      <c r="P11920">
        <v>0</v>
      </c>
      <c r="Q11920">
        <v>0</v>
      </c>
      <c r="R11920">
        <v>1</v>
      </c>
      <c r="S11920">
        <v>0</v>
      </c>
      <c r="T11920">
        <v>0</v>
      </c>
      <c r="U11920">
        <v>0</v>
      </c>
      <c r="V11920">
        <v>0</v>
      </c>
      <c r="W11920">
        <v>0</v>
      </c>
      <c r="X11920">
        <v>0</v>
      </c>
      <c r="Y11920">
        <v>0</v>
      </c>
      <c r="Z11920">
        <v>0.53377201314308997</v>
      </c>
      <c r="AA11920">
        <v>0</v>
      </c>
      <c r="AB11920">
        <v>0</v>
      </c>
      <c r="AC11920">
        <v>0</v>
      </c>
      <c r="AD11920">
        <v>0</v>
      </c>
      <c r="AE11920">
        <v>0.53377201314308997</v>
      </c>
    </row>
    <row r="11921" spans="1:31" x14ac:dyDescent="0.3">
      <c r="A11921">
        <v>2710581</v>
      </c>
      <c r="B11921">
        <v>1</v>
      </c>
      <c r="C11921" t="s">
        <v>80</v>
      </c>
      <c r="D11921" t="s">
        <v>107</v>
      </c>
      <c r="E11921" t="s">
        <v>161</v>
      </c>
      <c r="F11921" t="s">
        <v>32045</v>
      </c>
      <c r="G11921" t="s">
        <v>170</v>
      </c>
      <c r="H11921" t="s">
        <v>135</v>
      </c>
      <c r="I11921" t="s">
        <v>136</v>
      </c>
      <c r="J11921" t="s">
        <v>137</v>
      </c>
      <c r="K11921" t="s">
        <v>138</v>
      </c>
      <c r="L11921" t="s">
        <v>32046</v>
      </c>
      <c r="M11921" t="s">
        <v>32047</v>
      </c>
      <c r="N11921">
        <v>0.62388888799999997</v>
      </c>
      <c r="O11921">
        <v>0</v>
      </c>
      <c r="P11921">
        <v>30</v>
      </c>
      <c r="Q11921">
        <v>0</v>
      </c>
      <c r="R11921">
        <v>5</v>
      </c>
      <c r="S11921">
        <v>0</v>
      </c>
      <c r="T11921">
        <v>1</v>
      </c>
      <c r="U11921">
        <v>0</v>
      </c>
      <c r="V11921">
        <v>0</v>
      </c>
      <c r="W11921">
        <v>0</v>
      </c>
      <c r="X11921">
        <v>2.9033268253000015</v>
      </c>
      <c r="Y11921">
        <v>0</v>
      </c>
      <c r="Z11921">
        <v>0.11180451443200001</v>
      </c>
      <c r="AA11921">
        <v>0</v>
      </c>
      <c r="AB11921">
        <v>2.7071366851833339E-3</v>
      </c>
      <c r="AC11921">
        <v>0</v>
      </c>
      <c r="AD11921">
        <v>0</v>
      </c>
      <c r="AE11921">
        <v>3.0178384764171846</v>
      </c>
    </row>
    <row r="11922" spans="1:31" x14ac:dyDescent="0.3">
      <c r="A11922">
        <v>2710315</v>
      </c>
      <c r="B11922">
        <v>1</v>
      </c>
      <c r="C11922" t="s">
        <v>80</v>
      </c>
      <c r="D11922" t="s">
        <v>92</v>
      </c>
      <c r="E11922" t="s">
        <v>145</v>
      </c>
      <c r="F11922" t="s">
        <v>32048</v>
      </c>
      <c r="G11922" t="s">
        <v>181</v>
      </c>
      <c r="H11922" t="s">
        <v>135</v>
      </c>
      <c r="I11922" t="s">
        <v>136</v>
      </c>
      <c r="J11922" t="s">
        <v>137</v>
      </c>
      <c r="K11922" t="s">
        <v>138</v>
      </c>
      <c r="L11922" t="s">
        <v>32049</v>
      </c>
      <c r="M11922" t="s">
        <v>32050</v>
      </c>
      <c r="N11922">
        <v>1.7180555550000001</v>
      </c>
      <c r="O11922">
        <v>0</v>
      </c>
      <c r="P11922">
        <v>1</v>
      </c>
      <c r="Q11922">
        <v>0</v>
      </c>
      <c r="R11922">
        <v>0</v>
      </c>
      <c r="S11922">
        <v>0</v>
      </c>
      <c r="T11922">
        <v>0</v>
      </c>
      <c r="U11922">
        <v>0</v>
      </c>
      <c r="V11922">
        <v>0</v>
      </c>
      <c r="W11922">
        <v>0</v>
      </c>
      <c r="X11922">
        <v>1.5085770699860923</v>
      </c>
      <c r="Y11922">
        <v>0</v>
      </c>
      <c r="Z11922">
        <v>0</v>
      </c>
      <c r="AA11922">
        <v>0</v>
      </c>
      <c r="AB11922">
        <v>0</v>
      </c>
      <c r="AC11922">
        <v>0</v>
      </c>
      <c r="AD11922">
        <v>0</v>
      </c>
      <c r="AE11922">
        <v>1.5085770699860923</v>
      </c>
    </row>
    <row r="11923" spans="1:31" x14ac:dyDescent="0.3">
      <c r="A11923">
        <v>2710059</v>
      </c>
      <c r="B11923">
        <v>2</v>
      </c>
      <c r="C11923" t="s">
        <v>80</v>
      </c>
      <c r="D11923" t="s">
        <v>83</v>
      </c>
      <c r="E11923" t="s">
        <v>213</v>
      </c>
      <c r="F11923" t="s">
        <v>8823</v>
      </c>
      <c r="G11923" t="s">
        <v>170</v>
      </c>
      <c r="H11923" t="s">
        <v>153</v>
      </c>
      <c r="I11923" t="s">
        <v>136</v>
      </c>
      <c r="J11923" t="s">
        <v>137</v>
      </c>
      <c r="K11923" t="s">
        <v>138</v>
      </c>
      <c r="L11923" t="s">
        <v>31848</v>
      </c>
      <c r="M11923" t="s">
        <v>32051</v>
      </c>
      <c r="N11923">
        <v>1.0361111110000001</v>
      </c>
      <c r="O11923">
        <v>3</v>
      </c>
      <c r="P11923">
        <v>235</v>
      </c>
      <c r="Q11923">
        <v>5</v>
      </c>
      <c r="R11923">
        <v>18</v>
      </c>
      <c r="S11923">
        <v>10</v>
      </c>
      <c r="T11923">
        <v>28</v>
      </c>
      <c r="U11923">
        <v>1</v>
      </c>
      <c r="V11923">
        <v>0</v>
      </c>
      <c r="W11923">
        <v>2.0957985864683999</v>
      </c>
      <c r="X11923">
        <v>47.741470739354284</v>
      </c>
      <c r="Y11923">
        <v>2.7912120485695833</v>
      </c>
      <c r="Z11923">
        <v>2.6511662750957248</v>
      </c>
      <c r="AA11923">
        <v>24.679341613137574</v>
      </c>
      <c r="AB11923">
        <v>19.002185132346483</v>
      </c>
      <c r="AC11923">
        <v>32.097968425051633</v>
      </c>
      <c r="AD11923">
        <v>0</v>
      </c>
      <c r="AE11923">
        <v>131.05914282002368</v>
      </c>
    </row>
    <row r="11924" spans="1:31" x14ac:dyDescent="0.3">
      <c r="A11924">
        <v>2710644</v>
      </c>
      <c r="B11924">
        <v>1</v>
      </c>
      <c r="C11924" t="s">
        <v>81</v>
      </c>
      <c r="D11924" t="s">
        <v>117</v>
      </c>
      <c r="E11924" t="s">
        <v>156</v>
      </c>
      <c r="F11924" t="s">
        <v>9047</v>
      </c>
      <c r="G11924" t="s">
        <v>185</v>
      </c>
      <c r="H11924" t="s">
        <v>153</v>
      </c>
      <c r="I11924" t="s">
        <v>136</v>
      </c>
      <c r="J11924" t="s">
        <v>137</v>
      </c>
      <c r="K11924" t="s">
        <v>138</v>
      </c>
      <c r="L11924" t="s">
        <v>32052</v>
      </c>
      <c r="M11924" t="s">
        <v>32053</v>
      </c>
      <c r="N11924">
        <v>5.0916666660000001</v>
      </c>
      <c r="O11924">
        <v>3</v>
      </c>
      <c r="P11924">
        <v>257</v>
      </c>
      <c r="Q11924">
        <v>2</v>
      </c>
      <c r="R11924">
        <v>12</v>
      </c>
      <c r="S11924">
        <v>3</v>
      </c>
      <c r="T11924">
        <v>7</v>
      </c>
      <c r="U11924">
        <v>0</v>
      </c>
      <c r="V11924">
        <v>0</v>
      </c>
      <c r="W11924">
        <v>3.6457254055499999</v>
      </c>
      <c r="X11924">
        <v>138.82832697544109</v>
      </c>
      <c r="Y11924">
        <v>12.36727153407875</v>
      </c>
      <c r="Z11924">
        <v>0</v>
      </c>
      <c r="AA11924">
        <v>15.130568006312004</v>
      </c>
      <c r="AB11924">
        <v>4.7087396871506249</v>
      </c>
      <c r="AC11924">
        <v>0</v>
      </c>
      <c r="AD11924">
        <v>0</v>
      </c>
      <c r="AE11924">
        <v>174.68063160853245</v>
      </c>
    </row>
    <row r="11925" spans="1:31" x14ac:dyDescent="0.3">
      <c r="A11925">
        <v>2710146</v>
      </c>
      <c r="B11925">
        <v>1</v>
      </c>
      <c r="C11925" t="s">
        <v>80</v>
      </c>
      <c r="D11925" t="s">
        <v>96</v>
      </c>
      <c r="E11925" t="s">
        <v>173</v>
      </c>
      <c r="F11925" t="s">
        <v>9660</v>
      </c>
      <c r="G11925" t="s">
        <v>5534</v>
      </c>
      <c r="H11925" t="s">
        <v>5535</v>
      </c>
      <c r="I11925" t="s">
        <v>136</v>
      </c>
      <c r="J11925" t="s">
        <v>137</v>
      </c>
      <c r="K11925" t="s">
        <v>210</v>
      </c>
      <c r="L11925" t="s">
        <v>32054</v>
      </c>
      <c r="M11925" t="s">
        <v>32055</v>
      </c>
      <c r="N11925">
        <v>3.3972222219999999</v>
      </c>
      <c r="O11925">
        <v>0</v>
      </c>
      <c r="P11925">
        <v>1644</v>
      </c>
      <c r="Q11925">
        <v>1</v>
      </c>
      <c r="R11925">
        <v>36</v>
      </c>
      <c r="S11925">
        <v>5</v>
      </c>
      <c r="T11925">
        <v>22</v>
      </c>
      <c r="U11925">
        <v>0</v>
      </c>
      <c r="V11925">
        <v>0</v>
      </c>
      <c r="W11925">
        <v>0</v>
      </c>
      <c r="X11925">
        <v>1381.2088330216691</v>
      </c>
      <c r="Y11925">
        <v>1.7837344369833332</v>
      </c>
      <c r="Z11925">
        <v>0</v>
      </c>
      <c r="AA11925">
        <v>1069.5518244329403</v>
      </c>
      <c r="AB11925">
        <v>324.09805491073689</v>
      </c>
      <c r="AC11925">
        <v>0</v>
      </c>
      <c r="AD11925">
        <v>0</v>
      </c>
      <c r="AE11925">
        <v>2776.6424468023297</v>
      </c>
    </row>
    <row r="11926" spans="1:31" x14ac:dyDescent="0.3">
      <c r="A11926">
        <v>2710395</v>
      </c>
      <c r="B11926">
        <v>1</v>
      </c>
      <c r="C11926" t="s">
        <v>80</v>
      </c>
      <c r="D11926" t="s">
        <v>100</v>
      </c>
      <c r="E11926" t="s">
        <v>156</v>
      </c>
      <c r="F11926" t="s">
        <v>12897</v>
      </c>
      <c r="G11926" t="s">
        <v>185</v>
      </c>
      <c r="H11926" t="s">
        <v>153</v>
      </c>
      <c r="I11926" t="s">
        <v>136</v>
      </c>
      <c r="J11926" t="s">
        <v>137</v>
      </c>
      <c r="K11926" t="s">
        <v>138</v>
      </c>
      <c r="L11926" t="s">
        <v>32056</v>
      </c>
      <c r="M11926" t="s">
        <v>32057</v>
      </c>
      <c r="N11926">
        <v>0.61388888799999997</v>
      </c>
      <c r="O11926">
        <v>0</v>
      </c>
      <c r="P11926">
        <v>13</v>
      </c>
      <c r="Q11926">
        <v>0</v>
      </c>
      <c r="R11926">
        <v>24</v>
      </c>
      <c r="S11926">
        <v>0</v>
      </c>
      <c r="T11926">
        <v>3</v>
      </c>
      <c r="U11926">
        <v>0</v>
      </c>
      <c r="V11926">
        <v>0</v>
      </c>
      <c r="W11926">
        <v>0</v>
      </c>
      <c r="X11926">
        <v>1.9256101486248252</v>
      </c>
      <c r="Y11926">
        <v>0</v>
      </c>
      <c r="Z11926">
        <v>5.9559559718840998</v>
      </c>
      <c r="AA11926">
        <v>0</v>
      </c>
      <c r="AB11926">
        <v>3.1681317865908754</v>
      </c>
      <c r="AC11926">
        <v>0</v>
      </c>
      <c r="AD11926">
        <v>0</v>
      </c>
      <c r="AE11926">
        <v>11.0496979070998</v>
      </c>
    </row>
    <row r="11927" spans="1:31" x14ac:dyDescent="0.3">
      <c r="A11927">
        <v>2710060</v>
      </c>
      <c r="B11927">
        <v>1</v>
      </c>
      <c r="C11927" t="s">
        <v>80</v>
      </c>
      <c r="D11927" t="s">
        <v>91</v>
      </c>
      <c r="E11927" t="s">
        <v>161</v>
      </c>
      <c r="F11927" t="s">
        <v>32058</v>
      </c>
      <c r="G11927" t="s">
        <v>409</v>
      </c>
      <c r="H11927" t="s">
        <v>135</v>
      </c>
      <c r="I11927" t="s">
        <v>136</v>
      </c>
      <c r="J11927" t="s">
        <v>137</v>
      </c>
      <c r="K11927" t="s">
        <v>138</v>
      </c>
      <c r="L11927" t="s">
        <v>32059</v>
      </c>
      <c r="M11927" t="s">
        <v>32060</v>
      </c>
      <c r="N11927">
        <v>8.3794444440000007</v>
      </c>
      <c r="O11927">
        <v>0</v>
      </c>
      <c r="P11927">
        <v>0</v>
      </c>
      <c r="Q11927">
        <v>0</v>
      </c>
      <c r="R11927">
        <v>1</v>
      </c>
      <c r="S11927">
        <v>0</v>
      </c>
      <c r="T11927">
        <v>0</v>
      </c>
      <c r="U11927">
        <v>0</v>
      </c>
      <c r="V11927">
        <v>0</v>
      </c>
      <c r="W11927">
        <v>0</v>
      </c>
      <c r="X11927">
        <v>0</v>
      </c>
      <c r="Y11927">
        <v>0</v>
      </c>
      <c r="Z11927">
        <v>0</v>
      </c>
      <c r="AA11927">
        <v>0</v>
      </c>
      <c r="AB11927">
        <v>0</v>
      </c>
      <c r="AC11927">
        <v>0</v>
      </c>
      <c r="AD11927">
        <v>0</v>
      </c>
      <c r="AE11927">
        <v>0</v>
      </c>
    </row>
    <row r="11928" spans="1:31" x14ac:dyDescent="0.3">
      <c r="A11928">
        <v>2710352</v>
      </c>
      <c r="B11928">
        <v>1</v>
      </c>
      <c r="C11928" t="s">
        <v>80</v>
      </c>
      <c r="D11928" t="s">
        <v>83</v>
      </c>
      <c r="E11928" t="s">
        <v>213</v>
      </c>
      <c r="F11928" t="s">
        <v>5905</v>
      </c>
      <c r="G11928" t="s">
        <v>152</v>
      </c>
      <c r="H11928" t="s">
        <v>153</v>
      </c>
      <c r="I11928" t="s">
        <v>136</v>
      </c>
      <c r="J11928" t="s">
        <v>137</v>
      </c>
      <c r="K11928" t="s">
        <v>138</v>
      </c>
      <c r="L11928" t="s">
        <v>32061</v>
      </c>
      <c r="M11928" t="s">
        <v>32062</v>
      </c>
      <c r="N11928">
        <v>0.15944444399999999</v>
      </c>
      <c r="O11928">
        <v>1</v>
      </c>
      <c r="P11928">
        <v>34</v>
      </c>
      <c r="Q11928">
        <v>0</v>
      </c>
      <c r="R11928">
        <v>0</v>
      </c>
      <c r="S11928">
        <v>10</v>
      </c>
      <c r="T11928">
        <v>27</v>
      </c>
      <c r="U11928">
        <v>0</v>
      </c>
      <c r="V11928">
        <v>0</v>
      </c>
      <c r="W11928">
        <v>2.7048932282500004E-2</v>
      </c>
      <c r="X11928">
        <v>1.0068752294183345</v>
      </c>
      <c r="Y11928">
        <v>0</v>
      </c>
      <c r="Z11928">
        <v>0</v>
      </c>
      <c r="AA11928">
        <v>41.287962361000758</v>
      </c>
      <c r="AB11928">
        <v>40.802715066773288</v>
      </c>
      <c r="AC11928">
        <v>0</v>
      </c>
      <c r="AD11928">
        <v>0</v>
      </c>
      <c r="AE11928">
        <v>83.124601589474878</v>
      </c>
    </row>
    <row r="11929" spans="1:31" x14ac:dyDescent="0.3">
      <c r="A11929">
        <v>2709877</v>
      </c>
      <c r="B11929">
        <v>1</v>
      </c>
      <c r="C11929" t="s">
        <v>80</v>
      </c>
      <c r="D11929" t="s">
        <v>83</v>
      </c>
      <c r="E11929" t="s">
        <v>200</v>
      </c>
      <c r="F11929" t="s">
        <v>32063</v>
      </c>
      <c r="G11929" t="s">
        <v>158</v>
      </c>
      <c r="H11929" t="s">
        <v>135</v>
      </c>
      <c r="I11929" t="s">
        <v>136</v>
      </c>
      <c r="J11929" t="s">
        <v>3</v>
      </c>
      <c r="K11929" t="s">
        <v>138</v>
      </c>
      <c r="L11929" t="s">
        <v>32064</v>
      </c>
      <c r="M11929" t="s">
        <v>32065</v>
      </c>
      <c r="N11929">
        <v>9.3330555549999996</v>
      </c>
      <c r="O11929">
        <v>0</v>
      </c>
      <c r="P11929">
        <v>31</v>
      </c>
      <c r="Q11929">
        <v>0</v>
      </c>
      <c r="R11929">
        <v>0</v>
      </c>
      <c r="S11929">
        <v>0</v>
      </c>
      <c r="T11929">
        <v>17</v>
      </c>
      <c r="U11929">
        <v>0</v>
      </c>
      <c r="V11929">
        <v>0</v>
      </c>
      <c r="W11929">
        <v>0</v>
      </c>
      <c r="X11929">
        <v>67.332141388756867</v>
      </c>
      <c r="Y11929">
        <v>0</v>
      </c>
      <c r="Z11929">
        <v>0</v>
      </c>
      <c r="AA11929">
        <v>0</v>
      </c>
      <c r="AB11929">
        <v>114.03329710506701</v>
      </c>
      <c r="AC11929">
        <v>0</v>
      </c>
      <c r="AD11929">
        <v>0</v>
      </c>
      <c r="AE11929">
        <v>181.36543849382389</v>
      </c>
    </row>
    <row r="11930" spans="1:31" x14ac:dyDescent="0.3">
      <c r="A11930">
        <v>2710541</v>
      </c>
      <c r="B11930">
        <v>1</v>
      </c>
      <c r="C11930" t="s">
        <v>81</v>
      </c>
      <c r="D11930" t="s">
        <v>121</v>
      </c>
      <c r="E11930" t="s">
        <v>145</v>
      </c>
      <c r="F11930" t="s">
        <v>32066</v>
      </c>
      <c r="G11930" t="s">
        <v>158</v>
      </c>
      <c r="H11930" t="s">
        <v>135</v>
      </c>
      <c r="I11930" t="s">
        <v>136</v>
      </c>
      <c r="J11930" t="s">
        <v>3</v>
      </c>
      <c r="K11930" t="s">
        <v>138</v>
      </c>
      <c r="L11930" t="s">
        <v>32067</v>
      </c>
      <c r="M11930" t="s">
        <v>32068</v>
      </c>
      <c r="N11930">
        <v>4.5883333329999996</v>
      </c>
      <c r="O11930">
        <v>0</v>
      </c>
      <c r="P11930">
        <v>2</v>
      </c>
      <c r="Q11930">
        <v>0</v>
      </c>
      <c r="R11930">
        <v>0</v>
      </c>
      <c r="S11930">
        <v>0</v>
      </c>
      <c r="T11930">
        <v>0</v>
      </c>
      <c r="U11930">
        <v>0</v>
      </c>
      <c r="V11930">
        <v>0</v>
      </c>
      <c r="W11930">
        <v>0</v>
      </c>
      <c r="X11930">
        <v>0.86110652517018005</v>
      </c>
      <c r="Y11930">
        <v>0</v>
      </c>
      <c r="Z11930">
        <v>0</v>
      </c>
      <c r="AA11930">
        <v>0</v>
      </c>
      <c r="AB11930">
        <v>0</v>
      </c>
      <c r="AC11930">
        <v>0</v>
      </c>
      <c r="AD11930">
        <v>0</v>
      </c>
      <c r="AE11930">
        <v>0.86110652517018005</v>
      </c>
    </row>
    <row r="11931" spans="1:31" x14ac:dyDescent="0.3">
      <c r="A11931">
        <v>2710518</v>
      </c>
      <c r="B11931">
        <v>1</v>
      </c>
      <c r="C11931" t="s">
        <v>80</v>
      </c>
      <c r="D11931" t="s">
        <v>90</v>
      </c>
      <c r="E11931" t="s">
        <v>132</v>
      </c>
      <c r="F11931" t="s">
        <v>26328</v>
      </c>
      <c r="G11931" t="s">
        <v>170</v>
      </c>
      <c r="H11931" t="s">
        <v>135</v>
      </c>
      <c r="I11931" t="s">
        <v>136</v>
      </c>
      <c r="J11931" t="s">
        <v>137</v>
      </c>
      <c r="K11931" t="s">
        <v>138</v>
      </c>
      <c r="L11931" t="s">
        <v>32069</v>
      </c>
      <c r="M11931" t="s">
        <v>32070</v>
      </c>
      <c r="N11931">
        <v>0.65555555499999996</v>
      </c>
      <c r="O11931">
        <v>0</v>
      </c>
      <c r="P11931">
        <v>550</v>
      </c>
      <c r="Q11931">
        <v>0</v>
      </c>
      <c r="R11931">
        <v>0</v>
      </c>
      <c r="S11931">
        <v>0</v>
      </c>
      <c r="T11931">
        <v>49</v>
      </c>
      <c r="U11931">
        <v>0</v>
      </c>
      <c r="V11931">
        <v>0</v>
      </c>
      <c r="W11931">
        <v>0</v>
      </c>
      <c r="X11931">
        <v>76.886753948784261</v>
      </c>
      <c r="Y11931">
        <v>0</v>
      </c>
      <c r="Z11931">
        <v>0</v>
      </c>
      <c r="AA11931">
        <v>0</v>
      </c>
      <c r="AB11931">
        <v>9.4325874057096009</v>
      </c>
      <c r="AC11931">
        <v>0</v>
      </c>
      <c r="AD11931">
        <v>0</v>
      </c>
      <c r="AE11931">
        <v>86.319341354493858</v>
      </c>
    </row>
    <row r="11932" spans="1:31" x14ac:dyDescent="0.3">
      <c r="A11932">
        <v>2710000</v>
      </c>
      <c r="B11932">
        <v>1</v>
      </c>
      <c r="C11932" t="s">
        <v>80</v>
      </c>
      <c r="D11932" t="s">
        <v>92</v>
      </c>
      <c r="E11932" t="s">
        <v>161</v>
      </c>
      <c r="F11932" t="s">
        <v>32071</v>
      </c>
      <c r="G11932" t="s">
        <v>409</v>
      </c>
      <c r="H11932" t="s">
        <v>135</v>
      </c>
      <c r="I11932" t="s">
        <v>136</v>
      </c>
      <c r="J11932" t="s">
        <v>137</v>
      </c>
      <c r="K11932" t="s">
        <v>138</v>
      </c>
      <c r="L11932" t="s">
        <v>32072</v>
      </c>
      <c r="M11932" t="s">
        <v>32073</v>
      </c>
      <c r="N11932">
        <v>2.1883333330000001</v>
      </c>
      <c r="O11932">
        <v>0</v>
      </c>
      <c r="P11932">
        <v>0</v>
      </c>
      <c r="Q11932">
        <v>0</v>
      </c>
      <c r="R11932">
        <v>1</v>
      </c>
      <c r="S11932">
        <v>0</v>
      </c>
      <c r="T11932">
        <v>0</v>
      </c>
      <c r="U11932">
        <v>0</v>
      </c>
      <c r="V11932">
        <v>0</v>
      </c>
      <c r="W11932">
        <v>0</v>
      </c>
      <c r="X11932">
        <v>0</v>
      </c>
      <c r="Y11932">
        <v>0</v>
      </c>
      <c r="Z11932">
        <v>0</v>
      </c>
      <c r="AA11932">
        <v>0</v>
      </c>
      <c r="AB11932">
        <v>0</v>
      </c>
      <c r="AC11932">
        <v>0</v>
      </c>
      <c r="AD11932">
        <v>0</v>
      </c>
      <c r="AE11932">
        <v>0</v>
      </c>
    </row>
    <row r="11933" spans="1:31" x14ac:dyDescent="0.3">
      <c r="A11933">
        <v>2710023</v>
      </c>
      <c r="B11933">
        <v>1</v>
      </c>
      <c r="C11933" t="s">
        <v>81</v>
      </c>
      <c r="D11933" t="s">
        <v>118</v>
      </c>
      <c r="E11933" t="s">
        <v>156</v>
      </c>
      <c r="F11933" t="s">
        <v>6519</v>
      </c>
      <c r="G11933" t="s">
        <v>185</v>
      </c>
      <c r="H11933" t="s">
        <v>153</v>
      </c>
      <c r="I11933" t="s">
        <v>136</v>
      </c>
      <c r="J11933" t="s">
        <v>137</v>
      </c>
      <c r="K11933" t="s">
        <v>138</v>
      </c>
      <c r="L11933" t="s">
        <v>32074</v>
      </c>
      <c r="M11933" t="s">
        <v>32075</v>
      </c>
      <c r="N11933">
        <v>2.7372222220000002</v>
      </c>
      <c r="O11933">
        <v>0</v>
      </c>
      <c r="P11933">
        <v>2</v>
      </c>
      <c r="Q11933">
        <v>8</v>
      </c>
      <c r="R11933">
        <v>11</v>
      </c>
      <c r="S11933">
        <v>3</v>
      </c>
      <c r="T11933">
        <v>2</v>
      </c>
      <c r="U11933">
        <v>0</v>
      </c>
      <c r="V11933">
        <v>0</v>
      </c>
      <c r="W11933">
        <v>0</v>
      </c>
      <c r="X11933">
        <v>1.1189329840397866</v>
      </c>
      <c r="Y11933">
        <v>0</v>
      </c>
      <c r="Z11933">
        <v>0</v>
      </c>
      <c r="AA11933">
        <v>90.920667564088376</v>
      </c>
      <c r="AB11933">
        <v>8.4029841015832538</v>
      </c>
      <c r="AC11933">
        <v>0</v>
      </c>
      <c r="AD11933">
        <v>0</v>
      </c>
      <c r="AE11933">
        <v>100.44258464971142</v>
      </c>
    </row>
    <row r="11934" spans="1:31" x14ac:dyDescent="0.3">
      <c r="A11934">
        <v>2710564</v>
      </c>
      <c r="B11934">
        <v>1</v>
      </c>
      <c r="C11934" t="s">
        <v>80</v>
      </c>
      <c r="D11934" t="s">
        <v>82</v>
      </c>
      <c r="E11934" t="s">
        <v>161</v>
      </c>
      <c r="F11934" t="s">
        <v>3026</v>
      </c>
      <c r="G11934" t="s">
        <v>202</v>
      </c>
      <c r="H11934" t="s">
        <v>135</v>
      </c>
      <c r="I11934" t="s">
        <v>136</v>
      </c>
      <c r="J11934" t="s">
        <v>137</v>
      </c>
      <c r="K11934" t="s">
        <v>138</v>
      </c>
      <c r="L11934" t="s">
        <v>32076</v>
      </c>
      <c r="M11934" t="s">
        <v>32077</v>
      </c>
      <c r="N11934">
        <v>2.7436111109999999</v>
      </c>
      <c r="O11934">
        <v>0</v>
      </c>
      <c r="P11934">
        <v>89</v>
      </c>
      <c r="Q11934">
        <v>0</v>
      </c>
      <c r="R11934">
        <v>0</v>
      </c>
      <c r="S11934">
        <v>0</v>
      </c>
      <c r="T11934">
        <v>1</v>
      </c>
      <c r="U11934">
        <v>0</v>
      </c>
      <c r="V11934">
        <v>0</v>
      </c>
      <c r="W11934">
        <v>0</v>
      </c>
      <c r="X11934">
        <v>20.472935831245824</v>
      </c>
      <c r="Y11934">
        <v>0</v>
      </c>
      <c r="Z11934">
        <v>0</v>
      </c>
      <c r="AA11934">
        <v>0</v>
      </c>
      <c r="AB11934">
        <v>0</v>
      </c>
      <c r="AC11934">
        <v>0</v>
      </c>
      <c r="AD11934">
        <v>0</v>
      </c>
      <c r="AE11934">
        <v>20.472935831245824</v>
      </c>
    </row>
    <row r="11935" spans="1:31" x14ac:dyDescent="0.3">
      <c r="A11935">
        <v>2710169</v>
      </c>
      <c r="B11935">
        <v>1</v>
      </c>
      <c r="C11935" t="s">
        <v>80</v>
      </c>
      <c r="D11935" t="s">
        <v>89</v>
      </c>
      <c r="E11935" t="s">
        <v>145</v>
      </c>
      <c r="F11935" t="s">
        <v>32078</v>
      </c>
      <c r="G11935" t="s">
        <v>158</v>
      </c>
      <c r="H11935" t="s">
        <v>135</v>
      </c>
      <c r="I11935" t="s">
        <v>136</v>
      </c>
      <c r="J11935" t="s">
        <v>3</v>
      </c>
      <c r="K11935" t="s">
        <v>138</v>
      </c>
      <c r="L11935" t="s">
        <v>32079</v>
      </c>
      <c r="M11935" t="s">
        <v>32080</v>
      </c>
      <c r="N11935">
        <v>1.2791666660000001</v>
      </c>
      <c r="O11935">
        <v>0</v>
      </c>
      <c r="P11935">
        <v>0</v>
      </c>
      <c r="Q11935">
        <v>0</v>
      </c>
      <c r="R11935">
        <v>0</v>
      </c>
      <c r="S11935">
        <v>0</v>
      </c>
      <c r="T11935">
        <v>1</v>
      </c>
      <c r="U11935">
        <v>0</v>
      </c>
      <c r="V11935">
        <v>0</v>
      </c>
      <c r="W11935">
        <v>0</v>
      </c>
      <c r="X11935">
        <v>0</v>
      </c>
      <c r="Y11935">
        <v>0</v>
      </c>
      <c r="Z11935">
        <v>0</v>
      </c>
      <c r="AA11935">
        <v>0</v>
      </c>
      <c r="AB11935">
        <v>0.25408212315690748</v>
      </c>
      <c r="AC11935">
        <v>0</v>
      </c>
      <c r="AD11935">
        <v>0</v>
      </c>
      <c r="AE11935">
        <v>0.25408212315690748</v>
      </c>
    </row>
    <row r="11936" spans="1:31" x14ac:dyDescent="0.3">
      <c r="A11936">
        <v>2710040</v>
      </c>
      <c r="B11936">
        <v>1</v>
      </c>
      <c r="C11936" t="s">
        <v>80</v>
      </c>
      <c r="D11936" t="s">
        <v>88</v>
      </c>
      <c r="E11936" t="s">
        <v>173</v>
      </c>
      <c r="F11936" t="s">
        <v>32081</v>
      </c>
      <c r="G11936" t="s">
        <v>300</v>
      </c>
      <c r="H11936" t="s">
        <v>153</v>
      </c>
      <c r="I11936" t="s">
        <v>136</v>
      </c>
      <c r="J11936" t="s">
        <v>137</v>
      </c>
      <c r="K11936" t="s">
        <v>210</v>
      </c>
      <c r="L11936" t="s">
        <v>32082</v>
      </c>
      <c r="M11936" t="s">
        <v>32083</v>
      </c>
      <c r="N11936">
        <v>3.1788888879999999</v>
      </c>
      <c r="O11936">
        <v>0</v>
      </c>
      <c r="P11936">
        <v>936</v>
      </c>
      <c r="Q11936">
        <v>0</v>
      </c>
      <c r="R11936">
        <v>0</v>
      </c>
      <c r="S11936">
        <v>0</v>
      </c>
      <c r="T11936">
        <v>133</v>
      </c>
      <c r="U11936">
        <v>0</v>
      </c>
      <c r="V11936">
        <v>0</v>
      </c>
      <c r="W11936">
        <v>0</v>
      </c>
      <c r="X11936">
        <v>586.79133695201654</v>
      </c>
      <c r="Y11936">
        <v>0</v>
      </c>
      <c r="Z11936">
        <v>0</v>
      </c>
      <c r="AA11936">
        <v>0</v>
      </c>
      <c r="AB11936">
        <v>344.53478139434458</v>
      </c>
      <c r="AC11936">
        <v>0</v>
      </c>
      <c r="AD11936">
        <v>0</v>
      </c>
      <c r="AE11936">
        <v>931.32611834636111</v>
      </c>
    </row>
    <row r="11937" spans="1:31" x14ac:dyDescent="0.3">
      <c r="A11937">
        <v>2710232</v>
      </c>
      <c r="B11937">
        <v>1</v>
      </c>
      <c r="C11937" t="s">
        <v>80</v>
      </c>
      <c r="D11937" t="s">
        <v>83</v>
      </c>
      <c r="E11937" t="s">
        <v>156</v>
      </c>
      <c r="F11937" t="s">
        <v>32084</v>
      </c>
      <c r="G11937" t="s">
        <v>185</v>
      </c>
      <c r="H11937" t="s">
        <v>153</v>
      </c>
      <c r="I11937" t="s">
        <v>136</v>
      </c>
      <c r="J11937" t="s">
        <v>137</v>
      </c>
      <c r="K11937" t="s">
        <v>138</v>
      </c>
      <c r="L11937" t="s">
        <v>32085</v>
      </c>
      <c r="M11937" t="s">
        <v>32086</v>
      </c>
      <c r="N11937">
        <v>4.3191666660000001</v>
      </c>
      <c r="O11937">
        <v>0</v>
      </c>
      <c r="P11937">
        <v>0</v>
      </c>
      <c r="Q11937">
        <v>0</v>
      </c>
      <c r="R11937">
        <v>0</v>
      </c>
      <c r="S11937">
        <v>1</v>
      </c>
      <c r="T11937">
        <v>0</v>
      </c>
      <c r="U11937">
        <v>0</v>
      </c>
      <c r="V11937">
        <v>0</v>
      </c>
      <c r="W11937">
        <v>0</v>
      </c>
      <c r="X11937">
        <v>0</v>
      </c>
      <c r="Y11937">
        <v>0</v>
      </c>
      <c r="Z11937">
        <v>0</v>
      </c>
      <c r="AA11937">
        <v>36.39025708774308</v>
      </c>
      <c r="AB11937">
        <v>0</v>
      </c>
      <c r="AC11937">
        <v>0</v>
      </c>
      <c r="AD11937">
        <v>0</v>
      </c>
      <c r="AE11937">
        <v>36.39025708774308</v>
      </c>
    </row>
    <row r="11938" spans="1:31" x14ac:dyDescent="0.3">
      <c r="A11938">
        <v>2710624</v>
      </c>
      <c r="B11938">
        <v>1</v>
      </c>
      <c r="C11938" t="s">
        <v>80</v>
      </c>
      <c r="D11938" t="s">
        <v>103</v>
      </c>
      <c r="E11938" t="s">
        <v>145</v>
      </c>
      <c r="F11938" t="s">
        <v>32087</v>
      </c>
      <c r="G11938" t="s">
        <v>181</v>
      </c>
      <c r="H11938" t="s">
        <v>135</v>
      </c>
      <c r="I11938" t="s">
        <v>136</v>
      </c>
      <c r="J11938" t="s">
        <v>137</v>
      </c>
      <c r="K11938" t="s">
        <v>138</v>
      </c>
      <c r="L11938" t="s">
        <v>32088</v>
      </c>
      <c r="M11938" t="s">
        <v>32089</v>
      </c>
      <c r="N11938">
        <v>1.846944444</v>
      </c>
      <c r="O11938">
        <v>0</v>
      </c>
      <c r="P11938">
        <v>1</v>
      </c>
      <c r="Q11938">
        <v>0</v>
      </c>
      <c r="R11938">
        <v>0</v>
      </c>
      <c r="S11938">
        <v>0</v>
      </c>
      <c r="T11938">
        <v>0</v>
      </c>
      <c r="U11938">
        <v>0</v>
      </c>
      <c r="V11938">
        <v>0</v>
      </c>
      <c r="W11938">
        <v>0</v>
      </c>
      <c r="X11938">
        <v>0.46392307140258338</v>
      </c>
      <c r="Y11938">
        <v>0</v>
      </c>
      <c r="Z11938">
        <v>0</v>
      </c>
      <c r="AA11938">
        <v>0</v>
      </c>
      <c r="AB11938">
        <v>0</v>
      </c>
      <c r="AC11938">
        <v>0</v>
      </c>
      <c r="AD11938">
        <v>0</v>
      </c>
      <c r="AE11938">
        <v>0.46392307140258338</v>
      </c>
    </row>
    <row r="11939" spans="1:31" x14ac:dyDescent="0.3">
      <c r="A11939">
        <v>2709983</v>
      </c>
      <c r="B11939">
        <v>1</v>
      </c>
      <c r="C11939" t="s">
        <v>81</v>
      </c>
      <c r="D11939" t="s">
        <v>112</v>
      </c>
      <c r="E11939" t="s">
        <v>156</v>
      </c>
      <c r="F11939" t="s">
        <v>5626</v>
      </c>
      <c r="G11939" t="s">
        <v>209</v>
      </c>
      <c r="H11939" t="s">
        <v>153</v>
      </c>
      <c r="I11939" t="s">
        <v>136</v>
      </c>
      <c r="J11939" t="s">
        <v>137</v>
      </c>
      <c r="K11939" t="s">
        <v>210</v>
      </c>
      <c r="L11939" t="s">
        <v>32090</v>
      </c>
      <c r="M11939" t="s">
        <v>32091</v>
      </c>
      <c r="N11939">
        <v>7.1177777769999997</v>
      </c>
      <c r="O11939">
        <v>2</v>
      </c>
      <c r="P11939">
        <v>77</v>
      </c>
      <c r="Q11939">
        <v>57</v>
      </c>
      <c r="R11939">
        <v>84</v>
      </c>
      <c r="S11939">
        <v>9</v>
      </c>
      <c r="T11939">
        <v>1</v>
      </c>
      <c r="U11939">
        <v>1</v>
      </c>
      <c r="V11939">
        <v>0</v>
      </c>
      <c r="W11939">
        <v>2.5605575957933331</v>
      </c>
      <c r="X11939">
        <v>52.673601568354336</v>
      </c>
      <c r="Y11939">
        <v>283.00305000606659</v>
      </c>
      <c r="Z11939">
        <v>36.739062646629002</v>
      </c>
      <c r="AA11939">
        <v>78.129968230250043</v>
      </c>
      <c r="AB11939">
        <v>9.6586717812928331</v>
      </c>
      <c r="AC11939">
        <v>451.81262966373663</v>
      </c>
      <c r="AD11939">
        <v>0</v>
      </c>
      <c r="AE11939">
        <v>914.57754149212269</v>
      </c>
    </row>
    <row r="11940" spans="1:31" x14ac:dyDescent="0.3">
      <c r="A11940">
        <v>2709937</v>
      </c>
      <c r="B11940">
        <v>1</v>
      </c>
      <c r="C11940" t="s">
        <v>80</v>
      </c>
      <c r="D11940" t="s">
        <v>105</v>
      </c>
      <c r="E11940" t="s">
        <v>156</v>
      </c>
      <c r="F11940" t="s">
        <v>32092</v>
      </c>
      <c r="G11940" t="s">
        <v>185</v>
      </c>
      <c r="H11940" t="s">
        <v>153</v>
      </c>
      <c r="I11940" t="s">
        <v>136</v>
      </c>
      <c r="J11940" t="s">
        <v>137</v>
      </c>
      <c r="K11940" t="s">
        <v>138</v>
      </c>
      <c r="L11940" t="s">
        <v>32093</v>
      </c>
      <c r="M11940" t="s">
        <v>32094</v>
      </c>
      <c r="N11940">
        <v>2.7541666660000002</v>
      </c>
      <c r="O11940">
        <v>0</v>
      </c>
      <c r="P11940">
        <v>0</v>
      </c>
      <c r="Q11940">
        <v>0</v>
      </c>
      <c r="R11940">
        <v>0</v>
      </c>
      <c r="S11940">
        <v>9</v>
      </c>
      <c r="T11940">
        <v>0</v>
      </c>
      <c r="U11940">
        <v>0</v>
      </c>
      <c r="V11940">
        <v>0</v>
      </c>
      <c r="W11940">
        <v>0</v>
      </c>
      <c r="X11940">
        <v>0</v>
      </c>
      <c r="Y11940">
        <v>0</v>
      </c>
      <c r="Z11940">
        <v>0</v>
      </c>
      <c r="AA11940">
        <v>402.14688482529334</v>
      </c>
      <c r="AB11940">
        <v>0</v>
      </c>
      <c r="AC11940">
        <v>0</v>
      </c>
      <c r="AD11940">
        <v>0</v>
      </c>
      <c r="AE11940">
        <v>402.14688482529334</v>
      </c>
    </row>
    <row r="11941" spans="1:31" x14ac:dyDescent="0.3">
      <c r="A11941">
        <v>2710435</v>
      </c>
      <c r="B11941">
        <v>1</v>
      </c>
      <c r="C11941" t="s">
        <v>81</v>
      </c>
      <c r="D11941" t="s">
        <v>113</v>
      </c>
      <c r="E11941" t="s">
        <v>145</v>
      </c>
      <c r="F11941" t="s">
        <v>32095</v>
      </c>
      <c r="G11941" t="s">
        <v>230</v>
      </c>
      <c r="H11941" t="s">
        <v>135</v>
      </c>
      <c r="I11941" t="s">
        <v>136</v>
      </c>
      <c r="J11941" t="s">
        <v>137</v>
      </c>
      <c r="K11941" t="s">
        <v>138</v>
      </c>
      <c r="L11941" t="s">
        <v>32096</v>
      </c>
      <c r="M11941" t="s">
        <v>32097</v>
      </c>
      <c r="N11941">
        <v>1.1902777769999999</v>
      </c>
      <c r="O11941">
        <v>0</v>
      </c>
      <c r="P11941">
        <v>1</v>
      </c>
      <c r="Q11941">
        <v>0</v>
      </c>
      <c r="R11941">
        <v>0</v>
      </c>
      <c r="S11941">
        <v>0</v>
      </c>
      <c r="T11941">
        <v>0</v>
      </c>
      <c r="U11941">
        <v>0</v>
      </c>
      <c r="V11941">
        <v>0</v>
      </c>
      <c r="W11941">
        <v>0</v>
      </c>
      <c r="X11941">
        <v>0.30115447497696002</v>
      </c>
      <c r="Y11941">
        <v>0</v>
      </c>
      <c r="Z11941">
        <v>0</v>
      </c>
      <c r="AA11941">
        <v>0</v>
      </c>
      <c r="AB11941">
        <v>0</v>
      </c>
      <c r="AC11941">
        <v>0</v>
      </c>
      <c r="AD11941">
        <v>0</v>
      </c>
      <c r="AE11941">
        <v>0.30115447497696002</v>
      </c>
    </row>
    <row r="11942" spans="1:31" x14ac:dyDescent="0.3">
      <c r="A11942">
        <v>2710604</v>
      </c>
      <c r="B11942">
        <v>1</v>
      </c>
      <c r="C11942" t="s">
        <v>80</v>
      </c>
      <c r="D11942" t="s">
        <v>86</v>
      </c>
      <c r="E11942" t="s">
        <v>156</v>
      </c>
      <c r="F11942" t="s">
        <v>32098</v>
      </c>
      <c r="G11942" t="s">
        <v>152</v>
      </c>
      <c r="H11942" t="s">
        <v>153</v>
      </c>
      <c r="I11942" t="s">
        <v>136</v>
      </c>
      <c r="J11942" t="s">
        <v>137</v>
      </c>
      <c r="K11942" t="s">
        <v>138</v>
      </c>
      <c r="L11942" t="s">
        <v>32099</v>
      </c>
      <c r="M11942" t="s">
        <v>32100</v>
      </c>
      <c r="N11942">
        <v>1.0833333329999999</v>
      </c>
      <c r="O11942">
        <v>1</v>
      </c>
      <c r="P11942">
        <v>54</v>
      </c>
      <c r="Q11942">
        <v>0</v>
      </c>
      <c r="R11942">
        <v>34</v>
      </c>
      <c r="S11942">
        <v>0</v>
      </c>
      <c r="T11942">
        <v>24</v>
      </c>
      <c r="U11942">
        <v>0</v>
      </c>
      <c r="V11942">
        <v>0</v>
      </c>
      <c r="W11942">
        <v>15.580693252005</v>
      </c>
      <c r="X11942">
        <v>141.33586076187717</v>
      </c>
      <c r="Y11942">
        <v>0</v>
      </c>
      <c r="Z11942">
        <v>11.92655194884861</v>
      </c>
      <c r="AA11942">
        <v>0</v>
      </c>
      <c r="AB11942">
        <v>31.791927853233759</v>
      </c>
      <c r="AC11942">
        <v>0</v>
      </c>
      <c r="AD11942">
        <v>0</v>
      </c>
      <c r="AE11942">
        <v>200.63503381596456</v>
      </c>
    </row>
    <row r="11943" spans="1:31" x14ac:dyDescent="0.3">
      <c r="A11943">
        <v>2710292</v>
      </c>
      <c r="B11943">
        <v>1</v>
      </c>
      <c r="C11943" t="s">
        <v>80</v>
      </c>
      <c r="D11943" t="s">
        <v>94</v>
      </c>
      <c r="E11943" t="s">
        <v>132</v>
      </c>
      <c r="F11943" t="s">
        <v>5643</v>
      </c>
      <c r="G11943" t="s">
        <v>209</v>
      </c>
      <c r="H11943" t="s">
        <v>135</v>
      </c>
      <c r="I11943" t="s">
        <v>136</v>
      </c>
      <c r="J11943" t="s">
        <v>137</v>
      </c>
      <c r="K11943" t="s">
        <v>210</v>
      </c>
      <c r="L11943" t="s">
        <v>32101</v>
      </c>
      <c r="M11943" t="s">
        <v>32102</v>
      </c>
      <c r="N11943">
        <v>0.97361111099999997</v>
      </c>
      <c r="O11943">
        <v>0</v>
      </c>
      <c r="P11943">
        <v>184</v>
      </c>
      <c r="Q11943">
        <v>0</v>
      </c>
      <c r="R11943">
        <v>1</v>
      </c>
      <c r="S11943">
        <v>0</v>
      </c>
      <c r="T11943">
        <v>34</v>
      </c>
      <c r="U11943">
        <v>0</v>
      </c>
      <c r="V11943">
        <v>0</v>
      </c>
      <c r="W11943">
        <v>0</v>
      </c>
      <c r="X11943">
        <v>26.877162492815348</v>
      </c>
      <c r="Y11943">
        <v>0</v>
      </c>
      <c r="Z11943">
        <v>6.4359143204995833E-2</v>
      </c>
      <c r="AA11943">
        <v>0</v>
      </c>
      <c r="AB11943">
        <v>24.80257013861609</v>
      </c>
      <c r="AC11943">
        <v>0</v>
      </c>
      <c r="AD11943">
        <v>0</v>
      </c>
      <c r="AE11943">
        <v>51.744091774636431</v>
      </c>
    </row>
    <row r="11944" spans="1:31" x14ac:dyDescent="0.3">
      <c r="A11944">
        <v>2709920</v>
      </c>
      <c r="B11944">
        <v>1</v>
      </c>
      <c r="C11944" t="s">
        <v>80</v>
      </c>
      <c r="D11944" t="s">
        <v>104</v>
      </c>
      <c r="E11944" t="s">
        <v>161</v>
      </c>
      <c r="F11944" t="s">
        <v>32103</v>
      </c>
      <c r="G11944" t="s">
        <v>409</v>
      </c>
      <c r="H11944" t="s">
        <v>135</v>
      </c>
      <c r="I11944" t="s">
        <v>136</v>
      </c>
      <c r="J11944" t="s">
        <v>137</v>
      </c>
      <c r="K11944" t="s">
        <v>138</v>
      </c>
      <c r="L11944" t="s">
        <v>32104</v>
      </c>
      <c r="M11944" t="s">
        <v>31778</v>
      </c>
      <c r="N11944">
        <v>3.628055555</v>
      </c>
      <c r="O11944">
        <v>0</v>
      </c>
      <c r="P11944">
        <v>1</v>
      </c>
      <c r="Q11944">
        <v>0</v>
      </c>
      <c r="R11944">
        <v>0</v>
      </c>
      <c r="S11944">
        <v>0</v>
      </c>
      <c r="T11944">
        <v>0</v>
      </c>
      <c r="U11944">
        <v>0</v>
      </c>
      <c r="V11944">
        <v>0</v>
      </c>
      <c r="W11944">
        <v>0</v>
      </c>
      <c r="X11944">
        <v>0.35971853375722668</v>
      </c>
      <c r="Y11944">
        <v>0</v>
      </c>
      <c r="Z11944">
        <v>0</v>
      </c>
      <c r="AA11944">
        <v>0</v>
      </c>
      <c r="AB11944">
        <v>0</v>
      </c>
      <c r="AC11944">
        <v>0</v>
      </c>
      <c r="AD11944">
        <v>0</v>
      </c>
      <c r="AE11944">
        <v>0.35971853375722668</v>
      </c>
    </row>
    <row r="11945" spans="1:31" x14ac:dyDescent="0.3">
      <c r="A11945">
        <v>2710455</v>
      </c>
      <c r="B11945">
        <v>1</v>
      </c>
      <c r="C11945" t="s">
        <v>81</v>
      </c>
      <c r="D11945" t="s">
        <v>113</v>
      </c>
      <c r="E11945" t="s">
        <v>156</v>
      </c>
      <c r="F11945" t="s">
        <v>32105</v>
      </c>
      <c r="G11945" t="s">
        <v>185</v>
      </c>
      <c r="H11945" t="s">
        <v>153</v>
      </c>
      <c r="I11945" t="s">
        <v>136</v>
      </c>
      <c r="J11945" t="s">
        <v>137</v>
      </c>
      <c r="K11945" t="s">
        <v>138</v>
      </c>
      <c r="L11945" t="s">
        <v>32106</v>
      </c>
      <c r="M11945" t="s">
        <v>32107</v>
      </c>
      <c r="N11945">
        <v>6.3844444439999997</v>
      </c>
      <c r="O11945">
        <v>0</v>
      </c>
      <c r="P11945">
        <v>1</v>
      </c>
      <c r="Q11945">
        <v>0</v>
      </c>
      <c r="R11945">
        <v>8</v>
      </c>
      <c r="S11945">
        <v>0</v>
      </c>
      <c r="T11945">
        <v>1</v>
      </c>
      <c r="U11945">
        <v>0</v>
      </c>
      <c r="V11945">
        <v>0</v>
      </c>
      <c r="W11945">
        <v>0</v>
      </c>
      <c r="X11945">
        <v>0</v>
      </c>
      <c r="Y11945">
        <v>0</v>
      </c>
      <c r="Z11945">
        <v>8.2886990215458844</v>
      </c>
      <c r="AA11945">
        <v>0</v>
      </c>
      <c r="AB11945">
        <v>7.3162859268133342</v>
      </c>
      <c r="AC11945">
        <v>0</v>
      </c>
      <c r="AD11945">
        <v>0</v>
      </c>
      <c r="AE11945">
        <v>15.604984948359219</v>
      </c>
    </row>
    <row r="11946" spans="1:31" x14ac:dyDescent="0.3">
      <c r="A11946">
        <v>2710504</v>
      </c>
      <c r="B11946">
        <v>1</v>
      </c>
      <c r="C11946" t="s">
        <v>81</v>
      </c>
      <c r="D11946" t="s">
        <v>112</v>
      </c>
      <c r="E11946" t="s">
        <v>132</v>
      </c>
      <c r="F11946" t="s">
        <v>32108</v>
      </c>
      <c r="G11946" t="s">
        <v>170</v>
      </c>
      <c r="H11946" t="s">
        <v>135</v>
      </c>
      <c r="I11946" t="s">
        <v>136</v>
      </c>
      <c r="J11946" t="s">
        <v>137</v>
      </c>
      <c r="K11946" t="s">
        <v>138</v>
      </c>
      <c r="L11946" t="s">
        <v>32109</v>
      </c>
      <c r="M11946" t="s">
        <v>32110</v>
      </c>
      <c r="N11946">
        <v>0.37777777699999998</v>
      </c>
      <c r="O11946">
        <v>0</v>
      </c>
      <c r="P11946">
        <v>111</v>
      </c>
      <c r="Q11946">
        <v>0</v>
      </c>
      <c r="R11946">
        <v>28</v>
      </c>
      <c r="S11946">
        <v>0</v>
      </c>
      <c r="T11946">
        <v>19</v>
      </c>
      <c r="U11946">
        <v>0</v>
      </c>
      <c r="V11946">
        <v>0</v>
      </c>
      <c r="W11946">
        <v>0</v>
      </c>
      <c r="X11946">
        <v>6.9850120198061996</v>
      </c>
      <c r="Y11946">
        <v>0</v>
      </c>
      <c r="Z11946">
        <v>1.3065947924680001</v>
      </c>
      <c r="AA11946">
        <v>0</v>
      </c>
      <c r="AB11946">
        <v>2.3120334704605776</v>
      </c>
      <c r="AC11946">
        <v>0</v>
      </c>
      <c r="AD11946">
        <v>0</v>
      </c>
      <c r="AE11946">
        <v>10.603640282734776</v>
      </c>
    </row>
    <row r="11947" spans="1:31" x14ac:dyDescent="0.3">
      <c r="A11947">
        <v>2710249</v>
      </c>
      <c r="B11947">
        <v>1</v>
      </c>
      <c r="C11947" t="s">
        <v>80</v>
      </c>
      <c r="D11947" t="s">
        <v>94</v>
      </c>
      <c r="E11947" t="s">
        <v>132</v>
      </c>
      <c r="F11947" t="s">
        <v>32111</v>
      </c>
      <c r="G11947" t="s">
        <v>209</v>
      </c>
      <c r="H11947" t="s">
        <v>135</v>
      </c>
      <c r="I11947" t="s">
        <v>136</v>
      </c>
      <c r="J11947" t="s">
        <v>137</v>
      </c>
      <c r="K11947" t="s">
        <v>210</v>
      </c>
      <c r="L11947" t="s">
        <v>32112</v>
      </c>
      <c r="M11947" t="s">
        <v>32113</v>
      </c>
      <c r="N11947">
        <v>0.766666666</v>
      </c>
      <c r="O11947">
        <v>0</v>
      </c>
      <c r="P11947">
        <v>389</v>
      </c>
      <c r="Q11947">
        <v>0</v>
      </c>
      <c r="R11947">
        <v>0</v>
      </c>
      <c r="S11947">
        <v>0</v>
      </c>
      <c r="T11947">
        <v>40</v>
      </c>
      <c r="U11947">
        <v>0</v>
      </c>
      <c r="V11947">
        <v>0</v>
      </c>
      <c r="W11947">
        <v>0</v>
      </c>
      <c r="X11947">
        <v>49.93836498377091</v>
      </c>
      <c r="Y11947">
        <v>0</v>
      </c>
      <c r="Z11947">
        <v>0</v>
      </c>
      <c r="AA11947">
        <v>0</v>
      </c>
      <c r="AB11947">
        <v>13.352338246061734</v>
      </c>
      <c r="AC11947">
        <v>0</v>
      </c>
      <c r="AD11947">
        <v>0</v>
      </c>
      <c r="AE11947">
        <v>63.290703229832644</v>
      </c>
    </row>
    <row r="11948" spans="1:31" x14ac:dyDescent="0.3">
      <c r="A11948">
        <v>2710106</v>
      </c>
      <c r="B11948">
        <v>1</v>
      </c>
      <c r="C11948" t="s">
        <v>81</v>
      </c>
      <c r="D11948" t="s">
        <v>117</v>
      </c>
      <c r="E11948" t="s">
        <v>150</v>
      </c>
      <c r="F11948" t="s">
        <v>11059</v>
      </c>
      <c r="G11948" t="s">
        <v>300</v>
      </c>
      <c r="H11948" t="s">
        <v>153</v>
      </c>
      <c r="I11948" t="s">
        <v>136</v>
      </c>
      <c r="J11948" t="s">
        <v>137</v>
      </c>
      <c r="K11948" t="s">
        <v>210</v>
      </c>
      <c r="L11948" t="s">
        <v>32114</v>
      </c>
      <c r="M11948" t="s">
        <v>32115</v>
      </c>
      <c r="N11948">
        <v>6.4758333329999997</v>
      </c>
      <c r="O11948">
        <v>4</v>
      </c>
      <c r="P11948">
        <v>2475</v>
      </c>
      <c r="Q11948">
        <v>41</v>
      </c>
      <c r="R11948">
        <v>87</v>
      </c>
      <c r="S11948">
        <v>25</v>
      </c>
      <c r="T11948">
        <v>240</v>
      </c>
      <c r="U11948">
        <v>5</v>
      </c>
      <c r="V11948">
        <v>0</v>
      </c>
      <c r="W11948">
        <v>5.15290868332999</v>
      </c>
      <c r="X11948">
        <v>1787.9249013042838</v>
      </c>
      <c r="Y11948">
        <v>884.74058465483188</v>
      </c>
      <c r="Z11948">
        <v>89.063811166935125</v>
      </c>
      <c r="AA11948">
        <v>1861.8062781883107</v>
      </c>
      <c r="AB11948">
        <v>641.10740752220056</v>
      </c>
      <c r="AC11948">
        <v>4743.3528856008215</v>
      </c>
      <c r="AD11948">
        <v>0</v>
      </c>
      <c r="AE11948">
        <v>10013.148777120714</v>
      </c>
    </row>
    <row r="11949" spans="1:31" x14ac:dyDescent="0.3">
      <c r="A11949">
        <v>2709926</v>
      </c>
      <c r="B11949">
        <v>1</v>
      </c>
      <c r="C11949" t="s">
        <v>81</v>
      </c>
      <c r="D11949" t="s">
        <v>112</v>
      </c>
      <c r="E11949" t="s">
        <v>161</v>
      </c>
      <c r="F11949" t="s">
        <v>6740</v>
      </c>
      <c r="G11949" t="s">
        <v>163</v>
      </c>
      <c r="H11949" t="s">
        <v>135</v>
      </c>
      <c r="I11949" t="s">
        <v>136</v>
      </c>
      <c r="J11949" t="s">
        <v>137</v>
      </c>
      <c r="K11949" t="s">
        <v>138</v>
      </c>
      <c r="L11949" t="s">
        <v>32116</v>
      </c>
      <c r="M11949" t="s">
        <v>32117</v>
      </c>
      <c r="N11949">
        <v>5.1472222219999999</v>
      </c>
      <c r="O11949">
        <v>0</v>
      </c>
      <c r="P11949">
        <v>2</v>
      </c>
      <c r="Q11949">
        <v>0</v>
      </c>
      <c r="R11949">
        <v>0</v>
      </c>
      <c r="S11949">
        <v>0</v>
      </c>
      <c r="T11949">
        <v>0</v>
      </c>
      <c r="U11949">
        <v>0</v>
      </c>
      <c r="V11949">
        <v>0</v>
      </c>
      <c r="W11949">
        <v>0</v>
      </c>
      <c r="X11949">
        <v>0</v>
      </c>
      <c r="Y11949">
        <v>0</v>
      </c>
      <c r="Z11949">
        <v>0</v>
      </c>
      <c r="AA11949">
        <v>0</v>
      </c>
      <c r="AB11949">
        <v>0</v>
      </c>
      <c r="AC11949">
        <v>0</v>
      </c>
      <c r="AD11949">
        <v>0</v>
      </c>
      <c r="AE11949">
        <v>0</v>
      </c>
    </row>
    <row r="11950" spans="1:31" x14ac:dyDescent="0.3">
      <c r="A11950">
        <v>2710258</v>
      </c>
      <c r="B11950">
        <v>1</v>
      </c>
      <c r="C11950" t="s">
        <v>81</v>
      </c>
      <c r="D11950" t="s">
        <v>112</v>
      </c>
      <c r="E11950" t="s">
        <v>213</v>
      </c>
      <c r="F11950" t="s">
        <v>32118</v>
      </c>
      <c r="G11950" t="s">
        <v>152</v>
      </c>
      <c r="H11950" t="s">
        <v>153</v>
      </c>
      <c r="I11950" t="s">
        <v>136</v>
      </c>
      <c r="J11950" t="s">
        <v>137</v>
      </c>
      <c r="K11950" t="s">
        <v>138</v>
      </c>
      <c r="L11950" t="s">
        <v>32119</v>
      </c>
      <c r="M11950" t="s">
        <v>32120</v>
      </c>
      <c r="N11950">
        <v>2.1777777770000002</v>
      </c>
      <c r="O11950">
        <v>0</v>
      </c>
      <c r="P11950">
        <v>554</v>
      </c>
      <c r="Q11950">
        <v>0</v>
      </c>
      <c r="R11950">
        <v>83</v>
      </c>
      <c r="S11950">
        <v>0</v>
      </c>
      <c r="T11950">
        <v>82</v>
      </c>
      <c r="U11950">
        <v>0</v>
      </c>
      <c r="V11950">
        <v>0</v>
      </c>
      <c r="W11950">
        <v>0</v>
      </c>
      <c r="X11950">
        <v>182.16314938339747</v>
      </c>
      <c r="Y11950">
        <v>0</v>
      </c>
      <c r="Z11950">
        <v>5.887195068017701</v>
      </c>
      <c r="AA11950">
        <v>0</v>
      </c>
      <c r="AB11950">
        <v>79.499737910844019</v>
      </c>
      <c r="AC11950">
        <v>0</v>
      </c>
      <c r="AD11950">
        <v>0</v>
      </c>
      <c r="AE11950">
        <v>267.55008236225916</v>
      </c>
    </row>
    <row r="11951" spans="1:31" x14ac:dyDescent="0.3">
      <c r="A11951">
        <v>2709949</v>
      </c>
      <c r="B11951">
        <v>1</v>
      </c>
      <c r="C11951" t="s">
        <v>81</v>
      </c>
      <c r="D11951" t="s">
        <v>112</v>
      </c>
      <c r="E11951" t="s">
        <v>161</v>
      </c>
      <c r="F11951" t="s">
        <v>32121</v>
      </c>
      <c r="G11951" t="s">
        <v>163</v>
      </c>
      <c r="H11951" t="s">
        <v>135</v>
      </c>
      <c r="I11951" t="s">
        <v>136</v>
      </c>
      <c r="J11951" t="s">
        <v>137</v>
      </c>
      <c r="K11951" t="s">
        <v>138</v>
      </c>
      <c r="L11951" t="s">
        <v>32122</v>
      </c>
      <c r="M11951" t="s">
        <v>32123</v>
      </c>
      <c r="N11951">
        <v>2.517222222</v>
      </c>
      <c r="O11951">
        <v>0</v>
      </c>
      <c r="P11951">
        <v>1</v>
      </c>
      <c r="Q11951">
        <v>0</v>
      </c>
      <c r="R11951">
        <v>1</v>
      </c>
      <c r="S11951">
        <v>0</v>
      </c>
      <c r="T11951">
        <v>0</v>
      </c>
      <c r="U11951">
        <v>0</v>
      </c>
      <c r="V11951">
        <v>0</v>
      </c>
      <c r="W11951">
        <v>0</v>
      </c>
      <c r="X11951">
        <v>0</v>
      </c>
      <c r="Y11951">
        <v>0</v>
      </c>
      <c r="Z11951">
        <v>0</v>
      </c>
      <c r="AA11951">
        <v>0</v>
      </c>
      <c r="AB11951">
        <v>0</v>
      </c>
      <c r="AC11951">
        <v>0</v>
      </c>
      <c r="AD11951">
        <v>0</v>
      </c>
      <c r="AE11951">
        <v>0</v>
      </c>
    </row>
    <row r="11952" spans="1:31" x14ac:dyDescent="0.3">
      <c r="A11952">
        <v>2710089</v>
      </c>
      <c r="B11952">
        <v>1</v>
      </c>
      <c r="C11952" t="s">
        <v>80</v>
      </c>
      <c r="D11952" t="s">
        <v>100</v>
      </c>
      <c r="E11952" t="s">
        <v>156</v>
      </c>
      <c r="F11952" t="s">
        <v>19595</v>
      </c>
      <c r="G11952" t="s">
        <v>170</v>
      </c>
      <c r="H11952" t="s">
        <v>153</v>
      </c>
      <c r="I11952" t="s">
        <v>136</v>
      </c>
      <c r="J11952" t="s">
        <v>137</v>
      </c>
      <c r="K11952" t="s">
        <v>138</v>
      </c>
      <c r="L11952" t="s">
        <v>32124</v>
      </c>
      <c r="M11952" t="s">
        <v>31643</v>
      </c>
      <c r="N11952">
        <v>0.247777777</v>
      </c>
      <c r="O11952">
        <v>0</v>
      </c>
      <c r="P11952">
        <v>60</v>
      </c>
      <c r="Q11952">
        <v>0</v>
      </c>
      <c r="R11952">
        <v>4</v>
      </c>
      <c r="S11952">
        <v>0</v>
      </c>
      <c r="T11952">
        <v>10</v>
      </c>
      <c r="U11952">
        <v>0</v>
      </c>
      <c r="V11952">
        <v>0</v>
      </c>
      <c r="W11952">
        <v>0</v>
      </c>
      <c r="X11952">
        <v>3.7286233432778539</v>
      </c>
      <c r="Y11952">
        <v>0</v>
      </c>
      <c r="Z11952">
        <v>5.8067558314697516</v>
      </c>
      <c r="AA11952">
        <v>0</v>
      </c>
      <c r="AB11952">
        <v>4.9447682771803141</v>
      </c>
      <c r="AC11952">
        <v>0</v>
      </c>
      <c r="AD11952">
        <v>0</v>
      </c>
      <c r="AE11952">
        <v>14.48014745192792</v>
      </c>
    </row>
    <row r="11953" spans="1:31" x14ac:dyDescent="0.3">
      <c r="A11953">
        <v>2710072</v>
      </c>
      <c r="B11953">
        <v>1</v>
      </c>
      <c r="C11953" t="s">
        <v>80</v>
      </c>
      <c r="D11953" t="s">
        <v>96</v>
      </c>
      <c r="E11953" t="s">
        <v>200</v>
      </c>
      <c r="F11953" t="s">
        <v>32125</v>
      </c>
      <c r="G11953" t="s">
        <v>163</v>
      </c>
      <c r="H11953" t="s">
        <v>135</v>
      </c>
      <c r="I11953" t="s">
        <v>136</v>
      </c>
      <c r="J11953" t="s">
        <v>137</v>
      </c>
      <c r="K11953" t="s">
        <v>138</v>
      </c>
      <c r="L11953" t="s">
        <v>32126</v>
      </c>
      <c r="M11953" t="s">
        <v>32127</v>
      </c>
      <c r="N11953">
        <v>1.260555555</v>
      </c>
      <c r="O11953">
        <v>0</v>
      </c>
      <c r="P11953">
        <v>29</v>
      </c>
      <c r="Q11953">
        <v>0</v>
      </c>
      <c r="R11953">
        <v>0</v>
      </c>
      <c r="S11953">
        <v>0</v>
      </c>
      <c r="T11953">
        <v>19</v>
      </c>
      <c r="U11953">
        <v>0</v>
      </c>
      <c r="V11953">
        <v>0</v>
      </c>
      <c r="W11953">
        <v>0</v>
      </c>
      <c r="X11953">
        <v>5.6506011637357334</v>
      </c>
      <c r="Y11953">
        <v>0</v>
      </c>
      <c r="Z11953">
        <v>0</v>
      </c>
      <c r="AA11953">
        <v>0</v>
      </c>
      <c r="AB11953">
        <v>22.786242935464301</v>
      </c>
      <c r="AC11953">
        <v>0</v>
      </c>
      <c r="AD11953">
        <v>0</v>
      </c>
      <c r="AE11953">
        <v>28.436844099200034</v>
      </c>
    </row>
    <row r="11954" spans="1:31" x14ac:dyDescent="0.3">
      <c r="A11954">
        <v>2710630</v>
      </c>
      <c r="B11954">
        <v>1</v>
      </c>
      <c r="C11954" t="s">
        <v>80</v>
      </c>
      <c r="D11954" t="s">
        <v>92</v>
      </c>
      <c r="E11954" t="s">
        <v>145</v>
      </c>
      <c r="F11954" t="s">
        <v>32128</v>
      </c>
      <c r="G11954" t="s">
        <v>230</v>
      </c>
      <c r="H11954" t="s">
        <v>135</v>
      </c>
      <c r="I11954" t="s">
        <v>136</v>
      </c>
      <c r="J11954" t="s">
        <v>137</v>
      </c>
      <c r="K11954" t="s">
        <v>138</v>
      </c>
      <c r="L11954" t="s">
        <v>32129</v>
      </c>
      <c r="M11954" t="s">
        <v>32130</v>
      </c>
      <c r="N11954">
        <v>1.018333333</v>
      </c>
      <c r="O11954">
        <v>0</v>
      </c>
      <c r="P11954">
        <v>1</v>
      </c>
      <c r="Q11954">
        <v>0</v>
      </c>
      <c r="R11954">
        <v>0</v>
      </c>
      <c r="S11954">
        <v>0</v>
      </c>
      <c r="T11954">
        <v>0</v>
      </c>
      <c r="U11954">
        <v>0</v>
      </c>
      <c r="V11954">
        <v>0</v>
      </c>
      <c r="W11954">
        <v>0</v>
      </c>
      <c r="X11954">
        <v>0.20415831075416668</v>
      </c>
      <c r="Y11954">
        <v>0</v>
      </c>
      <c r="Z11954">
        <v>0</v>
      </c>
      <c r="AA11954">
        <v>0</v>
      </c>
      <c r="AB11954">
        <v>0</v>
      </c>
      <c r="AC11954">
        <v>0</v>
      </c>
      <c r="AD11954">
        <v>0</v>
      </c>
      <c r="AE11954">
        <v>0.20415831075416668</v>
      </c>
    </row>
    <row r="11955" spans="1:31" x14ac:dyDescent="0.3">
      <c r="A11955">
        <v>2710026</v>
      </c>
      <c r="B11955">
        <v>1</v>
      </c>
      <c r="C11955" t="s">
        <v>81</v>
      </c>
      <c r="D11955" t="s">
        <v>127</v>
      </c>
      <c r="E11955" t="s">
        <v>156</v>
      </c>
      <c r="F11955" t="s">
        <v>32131</v>
      </c>
      <c r="G11955" t="s">
        <v>209</v>
      </c>
      <c r="H11955" t="s">
        <v>153</v>
      </c>
      <c r="I11955" t="s">
        <v>136</v>
      </c>
      <c r="J11955" t="s">
        <v>137</v>
      </c>
      <c r="K11955" t="s">
        <v>210</v>
      </c>
      <c r="L11955" t="s">
        <v>32132</v>
      </c>
      <c r="M11955" t="s">
        <v>32133</v>
      </c>
      <c r="N11955">
        <v>8.3627777769999998</v>
      </c>
      <c r="O11955">
        <v>0</v>
      </c>
      <c r="P11955">
        <v>151</v>
      </c>
      <c r="Q11955">
        <v>0</v>
      </c>
      <c r="R11955">
        <v>4</v>
      </c>
      <c r="S11955">
        <v>0</v>
      </c>
      <c r="T11955">
        <v>11</v>
      </c>
      <c r="U11955">
        <v>0</v>
      </c>
      <c r="V11955">
        <v>0</v>
      </c>
      <c r="W11955">
        <v>0</v>
      </c>
      <c r="X11955">
        <v>165.22187663465809</v>
      </c>
      <c r="Y11955">
        <v>0</v>
      </c>
      <c r="Z11955">
        <v>36.758272392638212</v>
      </c>
      <c r="AA11955">
        <v>0</v>
      </c>
      <c r="AB11955">
        <v>38.50319010499129</v>
      </c>
      <c r="AC11955">
        <v>0</v>
      </c>
      <c r="AD11955">
        <v>0</v>
      </c>
      <c r="AE11955">
        <v>240.4833391322876</v>
      </c>
    </row>
    <row r="11956" spans="1:31" x14ac:dyDescent="0.3">
      <c r="A11956">
        <v>2710676</v>
      </c>
      <c r="B11956">
        <v>1</v>
      </c>
      <c r="C11956" t="s">
        <v>80</v>
      </c>
      <c r="D11956" t="s">
        <v>99</v>
      </c>
      <c r="E11956" t="s">
        <v>150</v>
      </c>
      <c r="F11956" t="s">
        <v>32134</v>
      </c>
      <c r="G11956" t="s">
        <v>152</v>
      </c>
      <c r="H11956" t="s">
        <v>153</v>
      </c>
      <c r="I11956" t="s">
        <v>136</v>
      </c>
      <c r="J11956" t="s">
        <v>137</v>
      </c>
      <c r="K11956" t="s">
        <v>138</v>
      </c>
      <c r="L11956" t="s">
        <v>32135</v>
      </c>
      <c r="M11956" t="s">
        <v>32136</v>
      </c>
      <c r="N11956">
        <v>0.144166666</v>
      </c>
      <c r="O11956">
        <v>0</v>
      </c>
      <c r="P11956">
        <v>1615</v>
      </c>
      <c r="Q11956">
        <v>0</v>
      </c>
      <c r="R11956">
        <v>5</v>
      </c>
      <c r="S11956">
        <v>1</v>
      </c>
      <c r="T11956">
        <v>114</v>
      </c>
      <c r="U11956">
        <v>0</v>
      </c>
      <c r="V11956">
        <v>0</v>
      </c>
      <c r="W11956">
        <v>0</v>
      </c>
      <c r="X11956">
        <v>29.427812342053866</v>
      </c>
      <c r="Y11956">
        <v>0</v>
      </c>
      <c r="Z11956">
        <v>1.0419132173449999E-2</v>
      </c>
      <c r="AA11956">
        <v>0</v>
      </c>
      <c r="AB11956">
        <v>9.8380030336356885</v>
      </c>
      <c r="AC11956">
        <v>0</v>
      </c>
      <c r="AD11956">
        <v>0</v>
      </c>
      <c r="AE11956">
        <v>39.276234507863002</v>
      </c>
    </row>
    <row r="11957" spans="1:31" x14ac:dyDescent="0.3">
      <c r="A11957">
        <v>2710573</v>
      </c>
      <c r="B11957">
        <v>1</v>
      </c>
      <c r="C11957" t="s">
        <v>81</v>
      </c>
      <c r="D11957" t="s">
        <v>127</v>
      </c>
      <c r="E11957" t="s">
        <v>213</v>
      </c>
      <c r="F11957" t="s">
        <v>6305</v>
      </c>
      <c r="G11957" t="s">
        <v>170</v>
      </c>
      <c r="H11957" t="s">
        <v>153</v>
      </c>
      <c r="I11957" t="s">
        <v>136</v>
      </c>
      <c r="J11957" t="s">
        <v>137</v>
      </c>
      <c r="K11957" t="s">
        <v>138</v>
      </c>
      <c r="L11957" t="s">
        <v>32137</v>
      </c>
      <c r="M11957" t="s">
        <v>32138</v>
      </c>
      <c r="N11957">
        <v>0.80055555499999997</v>
      </c>
      <c r="O11957">
        <v>6</v>
      </c>
      <c r="P11957">
        <v>12</v>
      </c>
      <c r="Q11957">
        <v>194</v>
      </c>
      <c r="R11957">
        <v>121</v>
      </c>
      <c r="S11957">
        <v>15</v>
      </c>
      <c r="T11957">
        <v>8</v>
      </c>
      <c r="U11957">
        <v>0</v>
      </c>
      <c r="V11957">
        <v>0</v>
      </c>
      <c r="W11957">
        <v>2.2740145387134998</v>
      </c>
      <c r="X11957">
        <v>0</v>
      </c>
      <c r="Y11957">
        <v>36.006038632733684</v>
      </c>
      <c r="Z11957">
        <v>5.4152282336239992</v>
      </c>
      <c r="AA11957">
        <v>37.994558788712169</v>
      </c>
      <c r="AB11957">
        <v>0.65324448136159674</v>
      </c>
      <c r="AC11957">
        <v>0</v>
      </c>
      <c r="AD11957">
        <v>0</v>
      </c>
      <c r="AE11957">
        <v>82.343084675144951</v>
      </c>
    </row>
    <row r="11958" spans="1:31" x14ac:dyDescent="0.3">
      <c r="A11958">
        <v>2710152</v>
      </c>
      <c r="B11958">
        <v>1</v>
      </c>
      <c r="C11958" t="s">
        <v>80</v>
      </c>
      <c r="D11958" t="s">
        <v>103</v>
      </c>
      <c r="E11958" t="s">
        <v>145</v>
      </c>
      <c r="F11958" t="s">
        <v>32139</v>
      </c>
      <c r="G11958" t="s">
        <v>147</v>
      </c>
      <c r="H11958" t="s">
        <v>135</v>
      </c>
      <c r="I11958" t="s">
        <v>136</v>
      </c>
      <c r="J11958" t="s">
        <v>137</v>
      </c>
      <c r="K11958" t="s">
        <v>138</v>
      </c>
      <c r="L11958" t="s">
        <v>32140</v>
      </c>
      <c r="M11958" t="s">
        <v>32141</v>
      </c>
      <c r="N11958">
        <v>1.291388888</v>
      </c>
      <c r="O11958">
        <v>0</v>
      </c>
      <c r="P11958">
        <v>1</v>
      </c>
      <c r="Q11958">
        <v>0</v>
      </c>
      <c r="R11958">
        <v>0</v>
      </c>
      <c r="S11958">
        <v>0</v>
      </c>
      <c r="T11958">
        <v>0</v>
      </c>
      <c r="U11958">
        <v>0</v>
      </c>
      <c r="V11958">
        <v>0</v>
      </c>
      <c r="W11958">
        <v>0</v>
      </c>
      <c r="X11958">
        <v>0</v>
      </c>
      <c r="Y11958">
        <v>0</v>
      </c>
      <c r="Z11958">
        <v>0</v>
      </c>
      <c r="AA11958">
        <v>0</v>
      </c>
      <c r="AB11958">
        <v>0</v>
      </c>
      <c r="AC11958">
        <v>0</v>
      </c>
      <c r="AD11958">
        <v>0</v>
      </c>
      <c r="AE11958">
        <v>0</v>
      </c>
    </row>
    <row r="11959" spans="1:31" x14ac:dyDescent="0.3">
      <c r="A11959">
        <v>2710464</v>
      </c>
      <c r="B11959">
        <v>1</v>
      </c>
      <c r="C11959" t="s">
        <v>81</v>
      </c>
      <c r="D11959" t="s">
        <v>112</v>
      </c>
      <c r="E11959" t="s">
        <v>213</v>
      </c>
      <c r="F11959" t="s">
        <v>9522</v>
      </c>
      <c r="G11959" t="s">
        <v>152</v>
      </c>
      <c r="H11959" t="s">
        <v>153</v>
      </c>
      <c r="I11959" t="s">
        <v>490</v>
      </c>
      <c r="J11959" t="s">
        <v>137</v>
      </c>
      <c r="K11959" t="s">
        <v>138</v>
      </c>
      <c r="L11959" t="s">
        <v>32142</v>
      </c>
      <c r="M11959" t="s">
        <v>32143</v>
      </c>
      <c r="N11959">
        <v>2.7777769999999999E-3</v>
      </c>
      <c r="O11959">
        <v>1</v>
      </c>
      <c r="P11959">
        <v>722</v>
      </c>
      <c r="Q11959">
        <v>32</v>
      </c>
      <c r="R11959">
        <v>147</v>
      </c>
      <c r="S11959">
        <v>5</v>
      </c>
      <c r="T11959">
        <v>112</v>
      </c>
      <c r="U11959">
        <v>0</v>
      </c>
      <c r="V11959">
        <v>0</v>
      </c>
      <c r="W11959">
        <v>5.1204933333333336E-4</v>
      </c>
      <c r="X11959">
        <v>0.33214933867439195</v>
      </c>
      <c r="Y11959">
        <v>2.9575199418733333E-2</v>
      </c>
      <c r="Z11959">
        <v>0.11105468478967499</v>
      </c>
      <c r="AA11959">
        <v>0.12764240205544999</v>
      </c>
      <c r="AB11959">
        <v>0.13523483417490831</v>
      </c>
      <c r="AC11959">
        <v>0</v>
      </c>
      <c r="AD11959">
        <v>0</v>
      </c>
      <c r="AE11959">
        <v>0.73616850844649195</v>
      </c>
    </row>
    <row r="11960" spans="1:31" x14ac:dyDescent="0.3">
      <c r="A11960">
        <v>2710387</v>
      </c>
      <c r="B11960">
        <v>1</v>
      </c>
      <c r="C11960" t="s">
        <v>80</v>
      </c>
      <c r="D11960" t="s">
        <v>95</v>
      </c>
      <c r="E11960" t="s">
        <v>132</v>
      </c>
      <c r="F11960" t="s">
        <v>32144</v>
      </c>
      <c r="G11960" t="s">
        <v>170</v>
      </c>
      <c r="H11960" t="s">
        <v>135</v>
      </c>
      <c r="I11960" t="s">
        <v>136</v>
      </c>
      <c r="J11960" t="s">
        <v>137</v>
      </c>
      <c r="K11960" t="s">
        <v>138</v>
      </c>
      <c r="L11960" t="s">
        <v>32145</v>
      </c>
      <c r="M11960" t="s">
        <v>32146</v>
      </c>
      <c r="N11960">
        <v>0.29444444400000003</v>
      </c>
      <c r="O11960">
        <v>0</v>
      </c>
      <c r="P11960">
        <v>18</v>
      </c>
      <c r="Q11960">
        <v>0</v>
      </c>
      <c r="R11960">
        <v>1</v>
      </c>
      <c r="S11960">
        <v>0</v>
      </c>
      <c r="T11960">
        <v>2</v>
      </c>
      <c r="U11960">
        <v>0</v>
      </c>
      <c r="V11960">
        <v>0</v>
      </c>
      <c r="W11960">
        <v>0</v>
      </c>
      <c r="X11960">
        <v>0.33266705722375001</v>
      </c>
      <c r="Y11960">
        <v>0</v>
      </c>
      <c r="Z11960">
        <v>8.1613086786000016E-3</v>
      </c>
      <c r="AA11960">
        <v>0</v>
      </c>
      <c r="AB11960">
        <v>0.10114249503900001</v>
      </c>
      <c r="AC11960">
        <v>0</v>
      </c>
      <c r="AD11960">
        <v>0</v>
      </c>
      <c r="AE11960">
        <v>0.44197086094135002</v>
      </c>
    </row>
    <row r="11961" spans="1:31" x14ac:dyDescent="0.3">
      <c r="A11961">
        <v>2710364</v>
      </c>
      <c r="B11961">
        <v>1</v>
      </c>
      <c r="C11961" t="s">
        <v>80</v>
      </c>
      <c r="D11961" t="s">
        <v>97</v>
      </c>
      <c r="E11961" t="s">
        <v>161</v>
      </c>
      <c r="F11961" t="s">
        <v>32147</v>
      </c>
      <c r="G11961" t="s">
        <v>409</v>
      </c>
      <c r="H11961" t="s">
        <v>135</v>
      </c>
      <c r="I11961" t="s">
        <v>136</v>
      </c>
      <c r="J11961" t="s">
        <v>137</v>
      </c>
      <c r="K11961" t="s">
        <v>138</v>
      </c>
      <c r="L11961" t="s">
        <v>32148</v>
      </c>
      <c r="M11961" t="s">
        <v>31957</v>
      </c>
      <c r="N11961">
        <v>4.1124999999999998</v>
      </c>
      <c r="O11961">
        <v>0</v>
      </c>
      <c r="P11961">
        <v>60</v>
      </c>
      <c r="Q11961">
        <v>0</v>
      </c>
      <c r="R11961">
        <v>23</v>
      </c>
      <c r="S11961">
        <v>0</v>
      </c>
      <c r="T11961">
        <v>15</v>
      </c>
      <c r="U11961">
        <v>0</v>
      </c>
      <c r="V11961">
        <v>0</v>
      </c>
      <c r="W11961">
        <v>0</v>
      </c>
      <c r="X11961">
        <v>93.509850212802391</v>
      </c>
      <c r="Y11961">
        <v>0</v>
      </c>
      <c r="Z11961">
        <v>37.543566090108875</v>
      </c>
      <c r="AA11961">
        <v>0</v>
      </c>
      <c r="AB11961">
        <v>117.77921979881614</v>
      </c>
      <c r="AC11961">
        <v>0</v>
      </c>
      <c r="AD11961">
        <v>0</v>
      </c>
      <c r="AE11961">
        <v>248.83263610172742</v>
      </c>
    </row>
    <row r="11962" spans="1:31" x14ac:dyDescent="0.3">
      <c r="A11962">
        <v>2710109</v>
      </c>
      <c r="B11962">
        <v>1</v>
      </c>
      <c r="C11962" t="s">
        <v>81</v>
      </c>
      <c r="D11962" t="s">
        <v>118</v>
      </c>
      <c r="E11962" t="s">
        <v>213</v>
      </c>
      <c r="F11962" t="s">
        <v>22222</v>
      </c>
      <c r="G11962" t="s">
        <v>1613</v>
      </c>
      <c r="H11962" t="s">
        <v>153</v>
      </c>
      <c r="I11962" t="s">
        <v>136</v>
      </c>
      <c r="J11962" t="s">
        <v>137</v>
      </c>
      <c r="K11962" t="s">
        <v>138</v>
      </c>
      <c r="L11962" t="s">
        <v>32149</v>
      </c>
      <c r="M11962" t="s">
        <v>32150</v>
      </c>
      <c r="N11962">
        <v>0.88611111099999995</v>
      </c>
      <c r="O11962">
        <v>2</v>
      </c>
      <c r="P11962">
        <v>466</v>
      </c>
      <c r="Q11962">
        <v>49</v>
      </c>
      <c r="R11962">
        <v>70</v>
      </c>
      <c r="S11962">
        <v>20</v>
      </c>
      <c r="T11962">
        <v>52</v>
      </c>
      <c r="U11962">
        <v>0</v>
      </c>
      <c r="V11962">
        <v>0</v>
      </c>
      <c r="W11962">
        <v>0.93365375666566675</v>
      </c>
      <c r="X11962">
        <v>85.815813950405584</v>
      </c>
      <c r="Y11962">
        <v>39.271515679473055</v>
      </c>
      <c r="Z11962">
        <v>5.6918491321339504</v>
      </c>
      <c r="AA11962">
        <v>441.4889981519301</v>
      </c>
      <c r="AB11962">
        <v>27.774998963437302</v>
      </c>
      <c r="AC11962">
        <v>0</v>
      </c>
      <c r="AD11962">
        <v>0</v>
      </c>
      <c r="AE11962">
        <v>600.97682963404566</v>
      </c>
    </row>
    <row r="11963" spans="1:31" x14ac:dyDescent="0.3">
      <c r="A11963">
        <v>2710158</v>
      </c>
      <c r="B11963">
        <v>1</v>
      </c>
      <c r="C11963" t="s">
        <v>80</v>
      </c>
      <c r="D11963" t="s">
        <v>83</v>
      </c>
      <c r="E11963" t="s">
        <v>200</v>
      </c>
      <c r="F11963" t="s">
        <v>30549</v>
      </c>
      <c r="G11963" t="s">
        <v>393</v>
      </c>
      <c r="H11963" t="s">
        <v>135</v>
      </c>
      <c r="I11963" t="s">
        <v>136</v>
      </c>
      <c r="J11963" t="s">
        <v>137</v>
      </c>
      <c r="K11963" t="s">
        <v>138</v>
      </c>
      <c r="L11963" t="s">
        <v>32151</v>
      </c>
      <c r="M11963" t="s">
        <v>32152</v>
      </c>
      <c r="N11963">
        <v>2.2238888879999998</v>
      </c>
      <c r="O11963">
        <v>0</v>
      </c>
      <c r="P11963">
        <v>117</v>
      </c>
      <c r="Q11963">
        <v>0</v>
      </c>
      <c r="R11963">
        <v>0</v>
      </c>
      <c r="S11963">
        <v>0</v>
      </c>
      <c r="T11963">
        <v>26</v>
      </c>
      <c r="U11963">
        <v>0</v>
      </c>
      <c r="V11963">
        <v>0</v>
      </c>
      <c r="W11963">
        <v>0</v>
      </c>
      <c r="X11963">
        <v>44.81449664892331</v>
      </c>
      <c r="Y11963">
        <v>0</v>
      </c>
      <c r="Z11963">
        <v>0</v>
      </c>
      <c r="AA11963">
        <v>0</v>
      </c>
      <c r="AB11963">
        <v>59.381366941294935</v>
      </c>
      <c r="AC11963">
        <v>0</v>
      </c>
      <c r="AD11963">
        <v>0</v>
      </c>
      <c r="AE11963">
        <v>104.19586359021824</v>
      </c>
    </row>
    <row r="11964" spans="1:31" x14ac:dyDescent="0.3">
      <c r="A11964">
        <v>2710301</v>
      </c>
      <c r="B11964">
        <v>1</v>
      </c>
      <c r="C11964" t="s">
        <v>81</v>
      </c>
      <c r="D11964" t="s">
        <v>121</v>
      </c>
      <c r="E11964" t="s">
        <v>145</v>
      </c>
      <c r="F11964" t="s">
        <v>32153</v>
      </c>
      <c r="G11964" t="s">
        <v>158</v>
      </c>
      <c r="H11964" t="s">
        <v>135</v>
      </c>
      <c r="I11964" t="s">
        <v>136</v>
      </c>
      <c r="J11964" t="s">
        <v>3</v>
      </c>
      <c r="K11964" t="s">
        <v>138</v>
      </c>
      <c r="L11964" t="s">
        <v>32154</v>
      </c>
      <c r="M11964" t="s">
        <v>32155</v>
      </c>
      <c r="N11964">
        <v>3.9230555549999999</v>
      </c>
      <c r="O11964">
        <v>0</v>
      </c>
      <c r="P11964">
        <v>0</v>
      </c>
      <c r="Q11964">
        <v>0</v>
      </c>
      <c r="R11964">
        <v>1</v>
      </c>
      <c r="S11964">
        <v>0</v>
      </c>
      <c r="T11964">
        <v>0</v>
      </c>
      <c r="U11964">
        <v>0</v>
      </c>
      <c r="V11964">
        <v>0</v>
      </c>
      <c r="W11964">
        <v>0</v>
      </c>
      <c r="X11964">
        <v>0</v>
      </c>
      <c r="Y11964">
        <v>0</v>
      </c>
      <c r="Z11964">
        <v>0</v>
      </c>
      <c r="AA11964">
        <v>0</v>
      </c>
      <c r="AB11964">
        <v>0</v>
      </c>
      <c r="AC11964">
        <v>0</v>
      </c>
      <c r="AD11964">
        <v>0</v>
      </c>
      <c r="AE11964">
        <v>0</v>
      </c>
    </row>
    <row r="11965" spans="1:31" x14ac:dyDescent="0.3">
      <c r="A11965">
        <v>2710424</v>
      </c>
      <c r="B11965">
        <v>1</v>
      </c>
      <c r="C11965" t="s">
        <v>80</v>
      </c>
      <c r="D11965" t="s">
        <v>107</v>
      </c>
      <c r="E11965" t="s">
        <v>156</v>
      </c>
      <c r="F11965" t="s">
        <v>32156</v>
      </c>
      <c r="G11965" t="s">
        <v>185</v>
      </c>
      <c r="H11965" t="s">
        <v>153</v>
      </c>
      <c r="I11965" t="s">
        <v>136</v>
      </c>
      <c r="J11965" t="s">
        <v>137</v>
      </c>
      <c r="K11965" t="s">
        <v>138</v>
      </c>
      <c r="L11965" t="s">
        <v>32157</v>
      </c>
      <c r="M11965" t="s">
        <v>32158</v>
      </c>
      <c r="N11965">
        <v>1.691944444</v>
      </c>
      <c r="O11965">
        <v>0</v>
      </c>
      <c r="P11965">
        <v>190</v>
      </c>
      <c r="Q11965">
        <v>0</v>
      </c>
      <c r="R11965">
        <v>0</v>
      </c>
      <c r="S11965">
        <v>0</v>
      </c>
      <c r="T11965">
        <v>9</v>
      </c>
      <c r="U11965">
        <v>0</v>
      </c>
      <c r="V11965">
        <v>0</v>
      </c>
      <c r="W11965">
        <v>0</v>
      </c>
      <c r="X11965">
        <v>36.612984052711319</v>
      </c>
      <c r="Y11965">
        <v>0</v>
      </c>
      <c r="Z11965">
        <v>0</v>
      </c>
      <c r="AA11965">
        <v>0</v>
      </c>
      <c r="AB11965">
        <v>6.8711555149699866</v>
      </c>
      <c r="AC11965">
        <v>0</v>
      </c>
      <c r="AD11965">
        <v>0</v>
      </c>
      <c r="AE11965">
        <v>43.484139567681304</v>
      </c>
    </row>
    <row r="11966" spans="1:31" x14ac:dyDescent="0.3">
      <c r="A11966">
        <v>2710092</v>
      </c>
      <c r="B11966">
        <v>1</v>
      </c>
      <c r="C11966" t="s">
        <v>81</v>
      </c>
      <c r="D11966" t="s">
        <v>117</v>
      </c>
      <c r="E11966" t="s">
        <v>173</v>
      </c>
      <c r="F11966" t="s">
        <v>32159</v>
      </c>
      <c r="G11966" t="s">
        <v>300</v>
      </c>
      <c r="H11966" t="s">
        <v>153</v>
      </c>
      <c r="I11966" t="s">
        <v>136</v>
      </c>
      <c r="J11966" t="s">
        <v>137</v>
      </c>
      <c r="K11966" t="s">
        <v>210</v>
      </c>
      <c r="L11966" t="s">
        <v>32160</v>
      </c>
      <c r="M11966" t="s">
        <v>32161</v>
      </c>
      <c r="N11966">
        <v>7.6849999999999996</v>
      </c>
      <c r="O11966">
        <v>0</v>
      </c>
      <c r="P11966">
        <v>0</v>
      </c>
      <c r="Q11966">
        <v>0</v>
      </c>
      <c r="R11966">
        <v>0</v>
      </c>
      <c r="S11966">
        <v>0</v>
      </c>
      <c r="T11966">
        <v>0</v>
      </c>
      <c r="U11966">
        <v>1</v>
      </c>
      <c r="V11966">
        <v>0</v>
      </c>
      <c r="W11966">
        <v>0</v>
      </c>
      <c r="X11966">
        <v>0</v>
      </c>
      <c r="Y11966">
        <v>0</v>
      </c>
      <c r="Z11966">
        <v>0</v>
      </c>
      <c r="AA11966">
        <v>0</v>
      </c>
      <c r="AB11966">
        <v>0</v>
      </c>
      <c r="AC11966">
        <v>16078.768907386398</v>
      </c>
      <c r="AD11966">
        <v>0</v>
      </c>
      <c r="AE11966">
        <v>16078.768907386398</v>
      </c>
    </row>
    <row r="11967" spans="1:31" x14ac:dyDescent="0.3">
      <c r="A11967">
        <v>2710238</v>
      </c>
      <c r="B11967">
        <v>1</v>
      </c>
      <c r="C11967" t="s">
        <v>80</v>
      </c>
      <c r="D11967" t="s">
        <v>110</v>
      </c>
      <c r="E11967" t="s">
        <v>145</v>
      </c>
      <c r="F11967" t="s">
        <v>32162</v>
      </c>
      <c r="G11967" t="s">
        <v>230</v>
      </c>
      <c r="H11967" t="s">
        <v>135</v>
      </c>
      <c r="I11967" t="s">
        <v>136</v>
      </c>
      <c r="J11967" t="s">
        <v>137</v>
      </c>
      <c r="K11967" t="s">
        <v>138</v>
      </c>
      <c r="L11967" t="s">
        <v>32163</v>
      </c>
      <c r="M11967" t="s">
        <v>32164</v>
      </c>
      <c r="N11967">
        <v>1.165</v>
      </c>
      <c r="O11967">
        <v>0</v>
      </c>
      <c r="P11967">
        <v>1</v>
      </c>
      <c r="Q11967">
        <v>0</v>
      </c>
      <c r="R11967">
        <v>0</v>
      </c>
      <c r="S11967">
        <v>0</v>
      </c>
      <c r="T11967">
        <v>0</v>
      </c>
      <c r="U11967">
        <v>0</v>
      </c>
      <c r="V11967">
        <v>0</v>
      </c>
      <c r="W11967">
        <v>0</v>
      </c>
      <c r="X11967">
        <v>0.19203983803173749</v>
      </c>
      <c r="Y11967">
        <v>0</v>
      </c>
      <c r="Z11967">
        <v>0</v>
      </c>
      <c r="AA11967">
        <v>0</v>
      </c>
      <c r="AB11967">
        <v>0</v>
      </c>
      <c r="AC11967">
        <v>0</v>
      </c>
      <c r="AD11967">
        <v>0</v>
      </c>
      <c r="AE11967">
        <v>0.19203983803173749</v>
      </c>
    </row>
    <row r="11968" spans="1:31" x14ac:dyDescent="0.3">
      <c r="A11968">
        <v>2709969</v>
      </c>
      <c r="B11968">
        <v>1</v>
      </c>
      <c r="C11968" t="s">
        <v>80</v>
      </c>
      <c r="D11968" t="s">
        <v>82</v>
      </c>
      <c r="E11968" t="s">
        <v>161</v>
      </c>
      <c r="F11968" t="s">
        <v>32165</v>
      </c>
      <c r="G11968" t="s">
        <v>979</v>
      </c>
      <c r="H11968" t="s">
        <v>135</v>
      </c>
      <c r="I11968" t="s">
        <v>136</v>
      </c>
      <c r="J11968" t="s">
        <v>3</v>
      </c>
      <c r="K11968" t="s">
        <v>138</v>
      </c>
      <c r="L11968" t="s">
        <v>32166</v>
      </c>
      <c r="M11968" t="s">
        <v>32167</v>
      </c>
      <c r="N11968">
        <v>3.62</v>
      </c>
      <c r="O11968">
        <v>0</v>
      </c>
      <c r="P11968">
        <v>145</v>
      </c>
      <c r="Q11968">
        <v>0</v>
      </c>
      <c r="R11968">
        <v>0</v>
      </c>
      <c r="S11968">
        <v>0</v>
      </c>
      <c r="T11968">
        <v>9</v>
      </c>
      <c r="U11968">
        <v>0</v>
      </c>
      <c r="V11968">
        <v>0</v>
      </c>
      <c r="W11968">
        <v>0</v>
      </c>
      <c r="X11968">
        <v>98.845839812764652</v>
      </c>
      <c r="Y11968">
        <v>0</v>
      </c>
      <c r="Z11968">
        <v>0</v>
      </c>
      <c r="AA11968">
        <v>0</v>
      </c>
      <c r="AB11968">
        <v>3.9436720364188571</v>
      </c>
      <c r="AC11968">
        <v>0</v>
      </c>
      <c r="AD11968">
        <v>0</v>
      </c>
      <c r="AE11968">
        <v>102.78951184918351</v>
      </c>
    </row>
    <row r="11969" spans="1:31" x14ac:dyDescent="0.3">
      <c r="A11969">
        <v>2710069</v>
      </c>
      <c r="B11969">
        <v>1</v>
      </c>
      <c r="C11969" t="s">
        <v>80</v>
      </c>
      <c r="D11969" t="s">
        <v>103</v>
      </c>
      <c r="E11969" t="s">
        <v>156</v>
      </c>
      <c r="F11969" t="s">
        <v>32168</v>
      </c>
      <c r="G11969" t="s">
        <v>209</v>
      </c>
      <c r="H11969" t="s">
        <v>153</v>
      </c>
      <c r="I11969" t="s">
        <v>136</v>
      </c>
      <c r="J11969" t="s">
        <v>137</v>
      </c>
      <c r="K11969" t="s">
        <v>210</v>
      </c>
      <c r="L11969" t="s">
        <v>32169</v>
      </c>
      <c r="M11969" t="s">
        <v>32170</v>
      </c>
      <c r="N11969">
        <v>5.6344444439999997</v>
      </c>
      <c r="O11969">
        <v>0</v>
      </c>
      <c r="P11969">
        <v>909</v>
      </c>
      <c r="Q11969">
        <v>0</v>
      </c>
      <c r="R11969">
        <v>0</v>
      </c>
      <c r="S11969">
        <v>0</v>
      </c>
      <c r="T11969">
        <v>198</v>
      </c>
      <c r="U11969">
        <v>0</v>
      </c>
      <c r="V11969">
        <v>0</v>
      </c>
      <c r="W11969">
        <v>0</v>
      </c>
      <c r="X11969">
        <v>1029.7091020016935</v>
      </c>
      <c r="Y11969">
        <v>0</v>
      </c>
      <c r="Z11969">
        <v>0</v>
      </c>
      <c r="AA11969">
        <v>0</v>
      </c>
      <c r="AB11969">
        <v>1227.6639223201316</v>
      </c>
      <c r="AC11969">
        <v>0</v>
      </c>
      <c r="AD11969">
        <v>0</v>
      </c>
      <c r="AE11969">
        <v>2257.3730243218251</v>
      </c>
    </row>
    <row r="11970" spans="1:31" x14ac:dyDescent="0.3">
      <c r="A11970">
        <v>2709946</v>
      </c>
      <c r="B11970">
        <v>1</v>
      </c>
      <c r="C11970" t="s">
        <v>81</v>
      </c>
      <c r="D11970" t="s">
        <v>113</v>
      </c>
      <c r="E11970" t="s">
        <v>161</v>
      </c>
      <c r="F11970" t="s">
        <v>32171</v>
      </c>
      <c r="G11970" t="s">
        <v>163</v>
      </c>
      <c r="H11970" t="s">
        <v>135</v>
      </c>
      <c r="I11970" t="s">
        <v>136</v>
      </c>
      <c r="J11970" t="s">
        <v>137</v>
      </c>
      <c r="K11970" t="s">
        <v>138</v>
      </c>
      <c r="L11970" t="s">
        <v>32172</v>
      </c>
      <c r="M11970" t="s">
        <v>32173</v>
      </c>
      <c r="N11970">
        <v>1.7763888880000001</v>
      </c>
      <c r="O11970">
        <v>0</v>
      </c>
      <c r="P11970">
        <v>6</v>
      </c>
      <c r="Q11970">
        <v>0</v>
      </c>
      <c r="R11970">
        <v>0</v>
      </c>
      <c r="S11970">
        <v>0</v>
      </c>
      <c r="T11970">
        <v>0</v>
      </c>
      <c r="U11970">
        <v>0</v>
      </c>
      <c r="V11970">
        <v>0</v>
      </c>
      <c r="W11970">
        <v>0</v>
      </c>
      <c r="X11970">
        <v>1.6151294770416331</v>
      </c>
      <c r="Y11970">
        <v>0</v>
      </c>
      <c r="Z11970">
        <v>0</v>
      </c>
      <c r="AA11970">
        <v>0</v>
      </c>
      <c r="AB11970">
        <v>0</v>
      </c>
      <c r="AC11970">
        <v>0</v>
      </c>
      <c r="AD11970">
        <v>0</v>
      </c>
      <c r="AE11970">
        <v>1.6151294770416331</v>
      </c>
    </row>
    <row r="11971" spans="1:31" x14ac:dyDescent="0.3">
      <c r="A11971">
        <v>2710384</v>
      </c>
      <c r="B11971">
        <v>1</v>
      </c>
      <c r="C11971" t="s">
        <v>81</v>
      </c>
      <c r="D11971" t="s">
        <v>127</v>
      </c>
      <c r="E11971" t="s">
        <v>156</v>
      </c>
      <c r="F11971" t="s">
        <v>32174</v>
      </c>
      <c r="G11971" t="s">
        <v>152</v>
      </c>
      <c r="H11971" t="s">
        <v>153</v>
      </c>
      <c r="I11971" t="s">
        <v>136</v>
      </c>
      <c r="J11971" t="s">
        <v>137</v>
      </c>
      <c r="K11971" t="s">
        <v>138</v>
      </c>
      <c r="L11971" t="s">
        <v>32175</v>
      </c>
      <c r="M11971" t="s">
        <v>32176</v>
      </c>
      <c r="N11971">
        <v>1.2666666660000001</v>
      </c>
      <c r="O11971">
        <v>0</v>
      </c>
      <c r="P11971">
        <v>496</v>
      </c>
      <c r="Q11971">
        <v>70</v>
      </c>
      <c r="R11971">
        <v>133</v>
      </c>
      <c r="S11971">
        <v>6</v>
      </c>
      <c r="T11971">
        <v>66</v>
      </c>
      <c r="U11971">
        <v>0</v>
      </c>
      <c r="V11971">
        <v>0</v>
      </c>
      <c r="W11971">
        <v>0</v>
      </c>
      <c r="X11971">
        <v>97.733086146556374</v>
      </c>
      <c r="Y11971">
        <v>142.81625789544543</v>
      </c>
      <c r="Z11971">
        <v>14.465311689369175</v>
      </c>
      <c r="AA11971">
        <v>48.220605122798574</v>
      </c>
      <c r="AB11971">
        <v>22.599346114383579</v>
      </c>
      <c r="AC11971">
        <v>0</v>
      </c>
      <c r="AD11971">
        <v>0</v>
      </c>
      <c r="AE11971">
        <v>325.83460696855315</v>
      </c>
    </row>
    <row r="11972" spans="1:31" x14ac:dyDescent="0.3">
      <c r="A11972">
        <v>2710029</v>
      </c>
      <c r="B11972">
        <v>1</v>
      </c>
      <c r="C11972" t="s">
        <v>81</v>
      </c>
      <c r="D11972" t="s">
        <v>114</v>
      </c>
      <c r="E11972" t="s">
        <v>161</v>
      </c>
      <c r="F11972" t="s">
        <v>32177</v>
      </c>
      <c r="G11972" t="s">
        <v>3062</v>
      </c>
      <c r="H11972" t="s">
        <v>135</v>
      </c>
      <c r="I11972" t="s">
        <v>136</v>
      </c>
      <c r="J11972" t="s">
        <v>137</v>
      </c>
      <c r="K11972" t="s">
        <v>138</v>
      </c>
      <c r="L11972" t="s">
        <v>32178</v>
      </c>
      <c r="M11972" t="s">
        <v>32179</v>
      </c>
      <c r="N11972">
        <v>2.8058333329999998</v>
      </c>
      <c r="O11972">
        <v>0</v>
      </c>
      <c r="P11972">
        <v>13</v>
      </c>
      <c r="Q11972">
        <v>0</v>
      </c>
      <c r="R11972">
        <v>0</v>
      </c>
      <c r="S11972">
        <v>0</v>
      </c>
      <c r="T11972">
        <v>1</v>
      </c>
      <c r="U11972">
        <v>0</v>
      </c>
      <c r="V11972">
        <v>0</v>
      </c>
      <c r="W11972">
        <v>0</v>
      </c>
      <c r="X11972">
        <v>3.3598243694376073</v>
      </c>
      <c r="Y11972">
        <v>0</v>
      </c>
      <c r="Z11972">
        <v>0</v>
      </c>
      <c r="AA11972">
        <v>0</v>
      </c>
      <c r="AB11972">
        <v>0.16899885494399997</v>
      </c>
      <c r="AC11972">
        <v>0</v>
      </c>
      <c r="AD11972">
        <v>0</v>
      </c>
      <c r="AE11972">
        <v>3.5288232243816071</v>
      </c>
    </row>
    <row r="11973" spans="1:31" x14ac:dyDescent="0.3">
      <c r="A11973">
        <v>2710570</v>
      </c>
      <c r="B11973">
        <v>1</v>
      </c>
      <c r="C11973" t="s">
        <v>80</v>
      </c>
      <c r="D11973" t="s">
        <v>94</v>
      </c>
      <c r="E11973" t="s">
        <v>145</v>
      </c>
      <c r="F11973" t="s">
        <v>32180</v>
      </c>
      <c r="G11973" t="s">
        <v>158</v>
      </c>
      <c r="H11973" t="s">
        <v>135</v>
      </c>
      <c r="I11973" t="s">
        <v>136</v>
      </c>
      <c r="J11973" t="s">
        <v>3</v>
      </c>
      <c r="K11973" t="s">
        <v>138</v>
      </c>
      <c r="L11973" t="s">
        <v>32181</v>
      </c>
      <c r="M11973" t="s">
        <v>32182</v>
      </c>
      <c r="N11973">
        <v>1.869444444</v>
      </c>
      <c r="O11973">
        <v>0</v>
      </c>
      <c r="P11973">
        <v>0</v>
      </c>
      <c r="Q11973">
        <v>0</v>
      </c>
      <c r="R11973">
        <v>1</v>
      </c>
      <c r="S11973">
        <v>0</v>
      </c>
      <c r="T11973">
        <v>0</v>
      </c>
      <c r="U11973">
        <v>0</v>
      </c>
      <c r="V11973">
        <v>0</v>
      </c>
      <c r="W11973">
        <v>0</v>
      </c>
      <c r="X11973">
        <v>0</v>
      </c>
      <c r="Y11973">
        <v>0</v>
      </c>
      <c r="Z11973">
        <v>0</v>
      </c>
      <c r="AA11973">
        <v>0</v>
      </c>
      <c r="AB11973">
        <v>0</v>
      </c>
      <c r="AC11973">
        <v>0</v>
      </c>
      <c r="AD11973">
        <v>0</v>
      </c>
      <c r="AE11973">
        <v>0</v>
      </c>
    </row>
    <row r="11974" spans="1:31" x14ac:dyDescent="0.3">
      <c r="A11974">
        <v>2710278</v>
      </c>
      <c r="B11974">
        <v>1</v>
      </c>
      <c r="C11974" t="s">
        <v>81</v>
      </c>
      <c r="D11974" t="s">
        <v>118</v>
      </c>
      <c r="E11974" t="s">
        <v>156</v>
      </c>
      <c r="F11974" t="s">
        <v>11934</v>
      </c>
      <c r="G11974" t="s">
        <v>185</v>
      </c>
      <c r="H11974" t="s">
        <v>153</v>
      </c>
      <c r="I11974" t="s">
        <v>136</v>
      </c>
      <c r="J11974" t="s">
        <v>137</v>
      </c>
      <c r="K11974" t="s">
        <v>138</v>
      </c>
      <c r="L11974" t="s">
        <v>32183</v>
      </c>
      <c r="M11974" t="s">
        <v>32184</v>
      </c>
      <c r="N11974">
        <v>2.5313888879999999</v>
      </c>
      <c r="O11974">
        <v>3</v>
      </c>
      <c r="P11974">
        <v>420</v>
      </c>
      <c r="Q11974">
        <v>12</v>
      </c>
      <c r="R11974">
        <v>5</v>
      </c>
      <c r="S11974">
        <v>6</v>
      </c>
      <c r="T11974">
        <v>37</v>
      </c>
      <c r="U11974">
        <v>0</v>
      </c>
      <c r="V11974">
        <v>0</v>
      </c>
      <c r="W11974">
        <v>2.1100732222366205</v>
      </c>
      <c r="X11974">
        <v>216.62916279195659</v>
      </c>
      <c r="Y11974">
        <v>9.5053143644930014</v>
      </c>
      <c r="Z11974">
        <v>5.2805036305028983</v>
      </c>
      <c r="AA11974">
        <v>36.24065630263879</v>
      </c>
      <c r="AB11974">
        <v>50.551251185720069</v>
      </c>
      <c r="AC11974">
        <v>0</v>
      </c>
      <c r="AD11974">
        <v>0</v>
      </c>
      <c r="AE11974">
        <v>320.31696149754794</v>
      </c>
    </row>
    <row r="11975" spans="1:31" x14ac:dyDescent="0.3">
      <c r="A11975">
        <v>2710318</v>
      </c>
      <c r="B11975">
        <v>1</v>
      </c>
      <c r="C11975" t="s">
        <v>80</v>
      </c>
      <c r="D11975" t="s">
        <v>96</v>
      </c>
      <c r="E11975" t="s">
        <v>173</v>
      </c>
      <c r="F11975" t="s">
        <v>28303</v>
      </c>
      <c r="G11975" t="s">
        <v>5534</v>
      </c>
      <c r="H11975" t="s">
        <v>5535</v>
      </c>
      <c r="I11975" t="s">
        <v>136</v>
      </c>
      <c r="J11975" t="s">
        <v>137</v>
      </c>
      <c r="K11975" t="s">
        <v>210</v>
      </c>
      <c r="L11975" t="s">
        <v>32185</v>
      </c>
      <c r="M11975" t="s">
        <v>32186</v>
      </c>
      <c r="N11975">
        <v>3.3530555550000001</v>
      </c>
      <c r="O11975">
        <v>0</v>
      </c>
      <c r="P11975">
        <v>3</v>
      </c>
      <c r="Q11975">
        <v>4</v>
      </c>
      <c r="R11975">
        <v>0</v>
      </c>
      <c r="S11975">
        <v>12</v>
      </c>
      <c r="T11975">
        <v>0</v>
      </c>
      <c r="U11975">
        <v>2</v>
      </c>
      <c r="V11975">
        <v>0</v>
      </c>
      <c r="W11975">
        <v>0</v>
      </c>
      <c r="X11975">
        <v>1.9689910352775002</v>
      </c>
      <c r="Y11975">
        <v>21.187810510706811</v>
      </c>
      <c r="Z11975">
        <v>0</v>
      </c>
      <c r="AA11975">
        <v>309.74310401357934</v>
      </c>
      <c r="AB11975">
        <v>0</v>
      </c>
      <c r="AC11975">
        <v>1156.3263825794093</v>
      </c>
      <c r="AD11975">
        <v>0</v>
      </c>
      <c r="AE11975">
        <v>1489.2262881389729</v>
      </c>
    </row>
    <row r="11976" spans="1:31" x14ac:dyDescent="0.3">
      <c r="A11976">
        <v>2710198</v>
      </c>
      <c r="B11976">
        <v>1</v>
      </c>
      <c r="C11976" t="s">
        <v>81</v>
      </c>
      <c r="D11976" t="s">
        <v>113</v>
      </c>
      <c r="E11976" t="s">
        <v>161</v>
      </c>
      <c r="F11976" t="s">
        <v>7255</v>
      </c>
      <c r="G11976" t="s">
        <v>163</v>
      </c>
      <c r="H11976" t="s">
        <v>135</v>
      </c>
      <c r="I11976" t="s">
        <v>136</v>
      </c>
      <c r="J11976" t="s">
        <v>137</v>
      </c>
      <c r="K11976" t="s">
        <v>138</v>
      </c>
      <c r="L11976" t="s">
        <v>32187</v>
      </c>
      <c r="M11976" t="s">
        <v>32188</v>
      </c>
      <c r="N11976">
        <v>6.5947222219999997</v>
      </c>
      <c r="O11976">
        <v>0</v>
      </c>
      <c r="P11976">
        <v>17</v>
      </c>
      <c r="Q11976">
        <v>0</v>
      </c>
      <c r="R11976">
        <v>0</v>
      </c>
      <c r="S11976">
        <v>0</v>
      </c>
      <c r="T11976">
        <v>1</v>
      </c>
      <c r="U11976">
        <v>0</v>
      </c>
      <c r="V11976">
        <v>0</v>
      </c>
      <c r="W11976">
        <v>0</v>
      </c>
      <c r="X11976">
        <v>8.4302694940215446</v>
      </c>
      <c r="Y11976">
        <v>0</v>
      </c>
      <c r="Z11976">
        <v>0</v>
      </c>
      <c r="AA11976">
        <v>0</v>
      </c>
      <c r="AB11976">
        <v>0</v>
      </c>
      <c r="AC11976">
        <v>0</v>
      </c>
      <c r="AD11976">
        <v>0</v>
      </c>
      <c r="AE11976">
        <v>8.4302694940215446</v>
      </c>
    </row>
    <row r="11977" spans="1:31" x14ac:dyDescent="0.3">
      <c r="A11977">
        <v>2710218</v>
      </c>
      <c r="B11977">
        <v>1</v>
      </c>
      <c r="C11977" t="s">
        <v>81</v>
      </c>
      <c r="D11977" t="s">
        <v>128</v>
      </c>
      <c r="E11977" t="s">
        <v>150</v>
      </c>
      <c r="F11977" t="s">
        <v>5201</v>
      </c>
      <c r="G11977" t="s">
        <v>152</v>
      </c>
      <c r="H11977" t="s">
        <v>153</v>
      </c>
      <c r="I11977" t="s">
        <v>136</v>
      </c>
      <c r="J11977" t="s">
        <v>137</v>
      </c>
      <c r="K11977" t="s">
        <v>138</v>
      </c>
      <c r="L11977" t="s">
        <v>31882</v>
      </c>
      <c r="M11977" t="s">
        <v>32189</v>
      </c>
      <c r="N11977">
        <v>1.351388888</v>
      </c>
      <c r="O11977">
        <v>0</v>
      </c>
      <c r="P11977">
        <v>0</v>
      </c>
      <c r="Q11977">
        <v>0</v>
      </c>
      <c r="R11977">
        <v>0</v>
      </c>
      <c r="S11977">
        <v>10</v>
      </c>
      <c r="T11977">
        <v>0</v>
      </c>
      <c r="U11977">
        <v>11</v>
      </c>
      <c r="V11977">
        <v>0</v>
      </c>
      <c r="W11977">
        <v>0</v>
      </c>
      <c r="X11977">
        <v>0</v>
      </c>
      <c r="Y11977">
        <v>0</v>
      </c>
      <c r="Z11977">
        <v>0</v>
      </c>
      <c r="AA11977">
        <v>95.45662160422529</v>
      </c>
      <c r="AB11977">
        <v>0</v>
      </c>
      <c r="AC11977">
        <v>3196.4932058052914</v>
      </c>
      <c r="AD11977">
        <v>0</v>
      </c>
      <c r="AE11977">
        <v>3291.9498274095167</v>
      </c>
    </row>
    <row r="11978" spans="1:31" x14ac:dyDescent="0.3">
      <c r="A11978">
        <v>2710490</v>
      </c>
      <c r="B11978">
        <v>1</v>
      </c>
      <c r="C11978" t="s">
        <v>80</v>
      </c>
      <c r="D11978" t="s">
        <v>86</v>
      </c>
      <c r="E11978" t="s">
        <v>156</v>
      </c>
      <c r="F11978" t="s">
        <v>32190</v>
      </c>
      <c r="G11978" t="s">
        <v>158</v>
      </c>
      <c r="H11978" t="s">
        <v>153</v>
      </c>
      <c r="I11978" t="s">
        <v>136</v>
      </c>
      <c r="J11978" t="s">
        <v>3</v>
      </c>
      <c r="K11978" t="s">
        <v>138</v>
      </c>
      <c r="L11978" t="s">
        <v>32191</v>
      </c>
      <c r="M11978" t="s">
        <v>32192</v>
      </c>
      <c r="N11978">
        <v>2.991666666</v>
      </c>
      <c r="O11978">
        <v>1</v>
      </c>
      <c r="P11978">
        <v>101</v>
      </c>
      <c r="Q11978">
        <v>0</v>
      </c>
      <c r="R11978">
        <v>39</v>
      </c>
      <c r="S11978">
        <v>0</v>
      </c>
      <c r="T11978">
        <v>40</v>
      </c>
      <c r="U11978">
        <v>0</v>
      </c>
      <c r="V11978">
        <v>0</v>
      </c>
      <c r="W11978">
        <v>0.74391069244666663</v>
      </c>
      <c r="X11978">
        <v>394.7801251697224</v>
      </c>
      <c r="Y11978">
        <v>0</v>
      </c>
      <c r="Z11978">
        <v>34.338465926820717</v>
      </c>
      <c r="AA11978">
        <v>0</v>
      </c>
      <c r="AB11978">
        <v>98.672854847640181</v>
      </c>
      <c r="AC11978">
        <v>0</v>
      </c>
      <c r="AD11978">
        <v>0</v>
      </c>
      <c r="AE11978">
        <v>528.53535663663001</v>
      </c>
    </row>
    <row r="11979" spans="1:31" x14ac:dyDescent="0.3">
      <c r="A11979">
        <v>2710112</v>
      </c>
      <c r="B11979">
        <v>1</v>
      </c>
      <c r="C11979" t="s">
        <v>80</v>
      </c>
      <c r="D11979" t="s">
        <v>106</v>
      </c>
      <c r="E11979" t="s">
        <v>150</v>
      </c>
      <c r="F11979" t="s">
        <v>5158</v>
      </c>
      <c r="G11979" t="s">
        <v>152</v>
      </c>
      <c r="H11979" t="s">
        <v>153</v>
      </c>
      <c r="I11979" t="s">
        <v>136</v>
      </c>
      <c r="J11979" t="s">
        <v>137</v>
      </c>
      <c r="K11979" t="s">
        <v>138</v>
      </c>
      <c r="L11979" t="s">
        <v>31722</v>
      </c>
      <c r="M11979" t="s">
        <v>32193</v>
      </c>
      <c r="N11979">
        <v>0.186388888</v>
      </c>
      <c r="O11979">
        <v>0</v>
      </c>
      <c r="P11979">
        <v>3</v>
      </c>
      <c r="Q11979">
        <v>29</v>
      </c>
      <c r="R11979">
        <v>143</v>
      </c>
      <c r="S11979">
        <v>6</v>
      </c>
      <c r="T11979">
        <v>35</v>
      </c>
      <c r="U11979">
        <v>0</v>
      </c>
      <c r="V11979">
        <v>0</v>
      </c>
      <c r="W11979">
        <v>0</v>
      </c>
      <c r="X11979">
        <v>0.15146387639716669</v>
      </c>
      <c r="Y11979">
        <v>6.5688181263347687</v>
      </c>
      <c r="Z11979">
        <v>22.393167451199872</v>
      </c>
      <c r="AA11979">
        <v>14.642286446985668</v>
      </c>
      <c r="AB11979">
        <v>10.285099383716299</v>
      </c>
      <c r="AC11979">
        <v>0</v>
      </c>
      <c r="AD11979">
        <v>0</v>
      </c>
      <c r="AE11979">
        <v>54.040835284633772</v>
      </c>
    </row>
    <row r="11980" spans="1:31" x14ac:dyDescent="0.3">
      <c r="A11980">
        <v>2710012</v>
      </c>
      <c r="B11980">
        <v>1</v>
      </c>
      <c r="C11980" t="s">
        <v>80</v>
      </c>
      <c r="D11980" t="s">
        <v>97</v>
      </c>
      <c r="E11980" t="s">
        <v>213</v>
      </c>
      <c r="F11980" t="s">
        <v>32194</v>
      </c>
      <c r="G11980" t="s">
        <v>300</v>
      </c>
      <c r="H11980" t="s">
        <v>153</v>
      </c>
      <c r="I11980" t="s">
        <v>136</v>
      </c>
      <c r="J11980" t="s">
        <v>137</v>
      </c>
      <c r="K11980" t="s">
        <v>210</v>
      </c>
      <c r="L11980" t="s">
        <v>32195</v>
      </c>
      <c r="M11980" t="s">
        <v>32196</v>
      </c>
      <c r="N11980">
        <v>8.0230555549999991</v>
      </c>
      <c r="O11980">
        <v>5</v>
      </c>
      <c r="P11980">
        <v>866</v>
      </c>
      <c r="Q11980">
        <v>6</v>
      </c>
      <c r="R11980">
        <v>21</v>
      </c>
      <c r="S11980">
        <v>10</v>
      </c>
      <c r="T11980">
        <v>94</v>
      </c>
      <c r="U11980">
        <v>0</v>
      </c>
      <c r="V11980">
        <v>0</v>
      </c>
      <c r="W11980">
        <v>817.55591817790923</v>
      </c>
      <c r="X11980">
        <v>1325.5440639976066</v>
      </c>
      <c r="Y11980">
        <v>34.616181541976729</v>
      </c>
      <c r="Z11980">
        <v>16.749179153401879</v>
      </c>
      <c r="AA11980">
        <v>211.02438816684554</v>
      </c>
      <c r="AB11980">
        <v>543.64751670659371</v>
      </c>
      <c r="AC11980">
        <v>0</v>
      </c>
      <c r="AD11980">
        <v>0</v>
      </c>
      <c r="AE11980">
        <v>2949.1372477443338</v>
      </c>
    </row>
    <row r="11981" spans="1:31" x14ac:dyDescent="0.3">
      <c r="A11981">
        <v>2710006</v>
      </c>
      <c r="B11981">
        <v>1</v>
      </c>
      <c r="C11981" t="s">
        <v>80</v>
      </c>
      <c r="D11981" t="s">
        <v>93</v>
      </c>
      <c r="E11981" t="s">
        <v>150</v>
      </c>
      <c r="F11981" t="s">
        <v>8376</v>
      </c>
      <c r="G11981" t="s">
        <v>300</v>
      </c>
      <c r="H11981" t="s">
        <v>153</v>
      </c>
      <c r="I11981" t="s">
        <v>136</v>
      </c>
      <c r="J11981" t="s">
        <v>137</v>
      </c>
      <c r="K11981" t="s">
        <v>210</v>
      </c>
      <c r="L11981" t="s">
        <v>32197</v>
      </c>
      <c r="M11981" t="s">
        <v>32198</v>
      </c>
      <c r="N11981">
        <v>6.3455555549999998</v>
      </c>
      <c r="O11981">
        <v>0</v>
      </c>
      <c r="P11981">
        <v>586</v>
      </c>
      <c r="Q11981">
        <v>2</v>
      </c>
      <c r="R11981">
        <v>130</v>
      </c>
      <c r="S11981">
        <v>7</v>
      </c>
      <c r="T11981">
        <v>112</v>
      </c>
      <c r="U11981">
        <v>0</v>
      </c>
      <c r="V11981">
        <v>0</v>
      </c>
      <c r="W11981">
        <v>0</v>
      </c>
      <c r="X11981">
        <v>500.77388150306865</v>
      </c>
      <c r="Y11981">
        <v>80.909959758290555</v>
      </c>
      <c r="Z11981">
        <v>416.29714510072972</v>
      </c>
      <c r="AA11981">
        <v>165.73604373475823</v>
      </c>
      <c r="AB11981">
        <v>538.06403490568471</v>
      </c>
      <c r="AC11981">
        <v>0</v>
      </c>
      <c r="AD11981">
        <v>0</v>
      </c>
      <c r="AE11981">
        <v>1701.7810650025317</v>
      </c>
    </row>
    <row r="11982" spans="1:31" x14ac:dyDescent="0.3">
      <c r="A11982">
        <v>2710255</v>
      </c>
      <c r="B11982">
        <v>1</v>
      </c>
      <c r="C11982" t="s">
        <v>81</v>
      </c>
      <c r="D11982" t="s">
        <v>118</v>
      </c>
      <c r="E11982" t="s">
        <v>156</v>
      </c>
      <c r="F11982" t="s">
        <v>31173</v>
      </c>
      <c r="G11982" t="s">
        <v>152</v>
      </c>
      <c r="H11982" t="s">
        <v>153</v>
      </c>
      <c r="I11982" t="s">
        <v>136</v>
      </c>
      <c r="J11982" t="s">
        <v>137</v>
      </c>
      <c r="K11982" t="s">
        <v>138</v>
      </c>
      <c r="L11982" t="s">
        <v>32199</v>
      </c>
      <c r="M11982" t="s">
        <v>32200</v>
      </c>
      <c r="N11982">
        <v>1.92</v>
      </c>
      <c r="O11982">
        <v>0</v>
      </c>
      <c r="P11982">
        <v>0</v>
      </c>
      <c r="Q11982">
        <v>0</v>
      </c>
      <c r="R11982">
        <v>0</v>
      </c>
      <c r="S11982">
        <v>7</v>
      </c>
      <c r="T11982">
        <v>0</v>
      </c>
      <c r="U11982">
        <v>0</v>
      </c>
      <c r="V11982">
        <v>0</v>
      </c>
      <c r="W11982">
        <v>0</v>
      </c>
      <c r="X11982">
        <v>0</v>
      </c>
      <c r="Y11982">
        <v>0</v>
      </c>
      <c r="Z11982">
        <v>0</v>
      </c>
      <c r="AA11982">
        <v>0</v>
      </c>
      <c r="AB11982">
        <v>0</v>
      </c>
      <c r="AC11982">
        <v>0</v>
      </c>
      <c r="AD11982">
        <v>0</v>
      </c>
      <c r="AE11982">
        <v>0</v>
      </c>
    </row>
    <row r="11983" spans="1:31" x14ac:dyDescent="0.3">
      <c r="A11983">
        <v>2710547</v>
      </c>
      <c r="B11983">
        <v>1</v>
      </c>
      <c r="C11983" t="s">
        <v>80</v>
      </c>
      <c r="D11983" t="s">
        <v>93</v>
      </c>
      <c r="E11983" t="s">
        <v>161</v>
      </c>
      <c r="F11983" t="s">
        <v>32201</v>
      </c>
      <c r="G11983" t="s">
        <v>163</v>
      </c>
      <c r="H11983" t="s">
        <v>135</v>
      </c>
      <c r="I11983" t="s">
        <v>136</v>
      </c>
      <c r="J11983" t="s">
        <v>137</v>
      </c>
      <c r="K11983" t="s">
        <v>138</v>
      </c>
      <c r="L11983" t="s">
        <v>32202</v>
      </c>
      <c r="M11983" t="s">
        <v>32203</v>
      </c>
      <c r="N11983">
        <v>0.84527777699999995</v>
      </c>
      <c r="O11983">
        <v>0</v>
      </c>
      <c r="P11983">
        <v>5</v>
      </c>
      <c r="Q11983">
        <v>0</v>
      </c>
      <c r="R11983">
        <v>4</v>
      </c>
      <c r="S11983">
        <v>0</v>
      </c>
      <c r="T11983">
        <v>2</v>
      </c>
      <c r="U11983">
        <v>0</v>
      </c>
      <c r="V11983">
        <v>0</v>
      </c>
      <c r="W11983">
        <v>0</v>
      </c>
      <c r="X11983">
        <v>1.1121256183727701</v>
      </c>
      <c r="Y11983">
        <v>0</v>
      </c>
      <c r="Z11983">
        <v>2.4797849689303835</v>
      </c>
      <c r="AA11983">
        <v>0</v>
      </c>
      <c r="AB11983">
        <v>2.2776801185094038</v>
      </c>
      <c r="AC11983">
        <v>0</v>
      </c>
      <c r="AD11983">
        <v>0</v>
      </c>
      <c r="AE11983">
        <v>5.8695907058125574</v>
      </c>
    </row>
    <row r="11984" spans="1:31" x14ac:dyDescent="0.3">
      <c r="A11984">
        <v>2710041</v>
      </c>
      <c r="B11984">
        <v>1</v>
      </c>
      <c r="C11984" t="s">
        <v>80</v>
      </c>
      <c r="D11984" t="s">
        <v>111</v>
      </c>
      <c r="E11984" t="s">
        <v>200</v>
      </c>
      <c r="F11984" t="s">
        <v>32204</v>
      </c>
      <c r="G11984" t="s">
        <v>543</v>
      </c>
      <c r="H11984" t="s">
        <v>135</v>
      </c>
      <c r="I11984" t="s">
        <v>136</v>
      </c>
      <c r="J11984" t="s">
        <v>137</v>
      </c>
      <c r="K11984" t="s">
        <v>138</v>
      </c>
      <c r="L11984" t="s">
        <v>32205</v>
      </c>
      <c r="M11984" t="s">
        <v>32206</v>
      </c>
      <c r="N11984">
        <v>3.48</v>
      </c>
      <c r="O11984">
        <v>0</v>
      </c>
      <c r="P11984">
        <v>127</v>
      </c>
      <c r="Q11984">
        <v>0</v>
      </c>
      <c r="R11984">
        <v>0</v>
      </c>
      <c r="S11984">
        <v>0</v>
      </c>
      <c r="T11984">
        <v>19</v>
      </c>
      <c r="U11984">
        <v>0</v>
      </c>
      <c r="V11984">
        <v>0</v>
      </c>
      <c r="W11984">
        <v>0</v>
      </c>
      <c r="X11984">
        <v>86.662950640481554</v>
      </c>
      <c r="Y11984">
        <v>0</v>
      </c>
      <c r="Z11984">
        <v>0</v>
      </c>
      <c r="AA11984">
        <v>0</v>
      </c>
      <c r="AB11984">
        <v>19.570422094884389</v>
      </c>
      <c r="AC11984">
        <v>0</v>
      </c>
      <c r="AD11984">
        <v>0</v>
      </c>
      <c r="AE11984">
        <v>106.23337273536595</v>
      </c>
    </row>
    <row r="11985" spans="1:31" x14ac:dyDescent="0.3">
      <c r="A11985">
        <v>2709972</v>
      </c>
      <c r="B11985">
        <v>1</v>
      </c>
      <c r="C11985" t="s">
        <v>80</v>
      </c>
      <c r="D11985" t="s">
        <v>82</v>
      </c>
      <c r="E11985" t="s">
        <v>145</v>
      </c>
      <c r="F11985" t="s">
        <v>26059</v>
      </c>
      <c r="G11985" t="s">
        <v>147</v>
      </c>
      <c r="H11985" t="s">
        <v>135</v>
      </c>
      <c r="I11985" t="s">
        <v>136</v>
      </c>
      <c r="J11985" t="s">
        <v>137</v>
      </c>
      <c r="K11985" t="s">
        <v>138</v>
      </c>
      <c r="L11985" t="s">
        <v>32207</v>
      </c>
      <c r="M11985" t="s">
        <v>32208</v>
      </c>
      <c r="N11985">
        <v>0.62694444400000005</v>
      </c>
      <c r="O11985">
        <v>0</v>
      </c>
      <c r="P11985">
        <v>25</v>
      </c>
      <c r="Q11985">
        <v>0</v>
      </c>
      <c r="R11985">
        <v>0</v>
      </c>
      <c r="S11985">
        <v>0</v>
      </c>
      <c r="T11985">
        <v>0</v>
      </c>
      <c r="U11985">
        <v>0</v>
      </c>
      <c r="V11985">
        <v>0</v>
      </c>
      <c r="W11985">
        <v>0</v>
      </c>
      <c r="X11985">
        <v>3.1025459946546272</v>
      </c>
      <c r="Y11985">
        <v>0</v>
      </c>
      <c r="Z11985">
        <v>0</v>
      </c>
      <c r="AA11985">
        <v>0</v>
      </c>
      <c r="AB11985">
        <v>0</v>
      </c>
      <c r="AC11985">
        <v>0</v>
      </c>
      <c r="AD11985">
        <v>0</v>
      </c>
      <c r="AE11985">
        <v>3.1025459946546272</v>
      </c>
    </row>
    <row r="11986" spans="1:31" x14ac:dyDescent="0.3">
      <c r="A11986">
        <v>2709979</v>
      </c>
      <c r="B11986">
        <v>2</v>
      </c>
      <c r="C11986" t="s">
        <v>80</v>
      </c>
      <c r="D11986" t="s">
        <v>104</v>
      </c>
      <c r="E11986" t="s">
        <v>213</v>
      </c>
      <c r="F11986" t="s">
        <v>25952</v>
      </c>
      <c r="G11986" t="s">
        <v>185</v>
      </c>
      <c r="H11986" t="s">
        <v>153</v>
      </c>
      <c r="I11986" t="s">
        <v>136</v>
      </c>
      <c r="J11986" t="s">
        <v>137</v>
      </c>
      <c r="K11986" t="s">
        <v>138</v>
      </c>
      <c r="L11986" t="s">
        <v>31819</v>
      </c>
      <c r="M11986" t="s">
        <v>32209</v>
      </c>
      <c r="N11986">
        <v>0.88833333299999995</v>
      </c>
      <c r="O11986">
        <v>16</v>
      </c>
      <c r="P11986">
        <v>52</v>
      </c>
      <c r="Q11986">
        <v>17</v>
      </c>
      <c r="R11986">
        <v>21</v>
      </c>
      <c r="S11986">
        <v>44</v>
      </c>
      <c r="T11986">
        <v>21</v>
      </c>
      <c r="U11986">
        <v>8</v>
      </c>
      <c r="V11986">
        <v>0</v>
      </c>
      <c r="W11986">
        <v>10.271806957678242</v>
      </c>
      <c r="X11986">
        <v>20.464243445966975</v>
      </c>
      <c r="Y11986">
        <v>11.981888453281499</v>
      </c>
      <c r="Z11986">
        <v>3.4386462735768002</v>
      </c>
      <c r="AA11986">
        <v>369.18517952079088</v>
      </c>
      <c r="AB11986">
        <v>30.407570419735144</v>
      </c>
      <c r="AC11986">
        <v>1101.9025237616288</v>
      </c>
      <c r="AD11986">
        <v>0</v>
      </c>
      <c r="AE11986">
        <v>1547.6518588326583</v>
      </c>
    </row>
    <row r="11987" spans="1:31" x14ac:dyDescent="0.3">
      <c r="A11987">
        <v>2709995</v>
      </c>
      <c r="B11987">
        <v>1</v>
      </c>
      <c r="C11987" t="s">
        <v>80</v>
      </c>
      <c r="D11987" t="s">
        <v>94</v>
      </c>
      <c r="E11987" t="s">
        <v>150</v>
      </c>
      <c r="F11987" t="s">
        <v>32210</v>
      </c>
      <c r="G11987" t="s">
        <v>300</v>
      </c>
      <c r="H11987" t="s">
        <v>153</v>
      </c>
      <c r="I11987" t="s">
        <v>136</v>
      </c>
      <c r="J11987" t="s">
        <v>137</v>
      </c>
      <c r="K11987" t="s">
        <v>210</v>
      </c>
      <c r="L11987" t="s">
        <v>32211</v>
      </c>
      <c r="M11987" t="s">
        <v>32212</v>
      </c>
      <c r="N11987">
        <v>8.2730555549999991</v>
      </c>
      <c r="O11987">
        <v>0</v>
      </c>
      <c r="P11987">
        <v>214</v>
      </c>
      <c r="Q11987">
        <v>1</v>
      </c>
      <c r="R11987">
        <v>25</v>
      </c>
      <c r="S11987">
        <v>0</v>
      </c>
      <c r="T11987">
        <v>31</v>
      </c>
      <c r="U11987">
        <v>0</v>
      </c>
      <c r="V11987">
        <v>0</v>
      </c>
      <c r="W11987">
        <v>0</v>
      </c>
      <c r="X11987">
        <v>203.27568982570043</v>
      </c>
      <c r="Y11987">
        <v>4.4002118375366672</v>
      </c>
      <c r="Z11987">
        <v>31.527676318881525</v>
      </c>
      <c r="AA11987">
        <v>0</v>
      </c>
      <c r="AB11987">
        <v>154.77558213501052</v>
      </c>
      <c r="AC11987">
        <v>0</v>
      </c>
      <c r="AD11987">
        <v>0</v>
      </c>
      <c r="AE11987">
        <v>393.97916011712914</v>
      </c>
    </row>
    <row r="11988" spans="1:31" x14ac:dyDescent="0.3">
      <c r="A11988">
        <v>2710513</v>
      </c>
      <c r="B11988">
        <v>1</v>
      </c>
      <c r="C11988" t="s">
        <v>80</v>
      </c>
      <c r="D11988" t="s">
        <v>82</v>
      </c>
      <c r="E11988" t="s">
        <v>145</v>
      </c>
      <c r="F11988" t="s">
        <v>32213</v>
      </c>
      <c r="G11988" t="s">
        <v>230</v>
      </c>
      <c r="H11988" t="s">
        <v>135</v>
      </c>
      <c r="I11988" t="s">
        <v>136</v>
      </c>
      <c r="J11988" t="s">
        <v>137</v>
      </c>
      <c r="K11988" t="s">
        <v>138</v>
      </c>
      <c r="L11988" t="s">
        <v>32214</v>
      </c>
      <c r="M11988" t="s">
        <v>32215</v>
      </c>
      <c r="N11988">
        <v>6.0350000000000001</v>
      </c>
      <c r="O11988">
        <v>0</v>
      </c>
      <c r="P11988">
        <v>1</v>
      </c>
      <c r="Q11988">
        <v>0</v>
      </c>
      <c r="R11988">
        <v>0</v>
      </c>
      <c r="S11988">
        <v>0</v>
      </c>
      <c r="T11988">
        <v>0</v>
      </c>
      <c r="U11988">
        <v>0</v>
      </c>
      <c r="V11988">
        <v>0</v>
      </c>
      <c r="W11988">
        <v>0</v>
      </c>
      <c r="X11988">
        <v>1.1727975734737599</v>
      </c>
      <c r="Y11988">
        <v>0</v>
      </c>
      <c r="Z11988">
        <v>0</v>
      </c>
      <c r="AA11988">
        <v>0</v>
      </c>
      <c r="AB11988">
        <v>0</v>
      </c>
      <c r="AC11988">
        <v>0</v>
      </c>
      <c r="AD11988">
        <v>0</v>
      </c>
      <c r="AE11988">
        <v>1.1727975734737599</v>
      </c>
    </row>
    <row r="11989" spans="1:31" x14ac:dyDescent="0.3">
      <c r="A11989">
        <v>2710576</v>
      </c>
      <c r="B11989">
        <v>2</v>
      </c>
      <c r="C11989" t="s">
        <v>80</v>
      </c>
      <c r="D11989" t="s">
        <v>105</v>
      </c>
      <c r="E11989" t="s">
        <v>150</v>
      </c>
      <c r="F11989" t="s">
        <v>32216</v>
      </c>
      <c r="G11989" t="s">
        <v>185</v>
      </c>
      <c r="H11989" t="s">
        <v>153</v>
      </c>
      <c r="I11989" t="s">
        <v>136</v>
      </c>
      <c r="J11989" t="s">
        <v>137</v>
      </c>
      <c r="K11989" t="s">
        <v>138</v>
      </c>
      <c r="L11989" t="s">
        <v>32217</v>
      </c>
      <c r="M11989" t="s">
        <v>32218</v>
      </c>
      <c r="N11989">
        <v>0.63138888800000004</v>
      </c>
      <c r="O11989">
        <v>1</v>
      </c>
      <c r="P11989">
        <v>396</v>
      </c>
      <c r="Q11989">
        <v>1</v>
      </c>
      <c r="R11989">
        <v>2</v>
      </c>
      <c r="S11989">
        <v>7</v>
      </c>
      <c r="T11989">
        <v>49</v>
      </c>
      <c r="U11989">
        <v>0</v>
      </c>
      <c r="V11989">
        <v>0</v>
      </c>
      <c r="W11989">
        <v>0.93089962664276005</v>
      </c>
      <c r="X11989">
        <v>46.773737901666749</v>
      </c>
      <c r="Y11989">
        <v>1.6924287491272998</v>
      </c>
      <c r="Z11989">
        <v>0</v>
      </c>
      <c r="AA11989">
        <v>12.802642602225198</v>
      </c>
      <c r="AB11989">
        <v>17.956443995408137</v>
      </c>
      <c r="AC11989">
        <v>0</v>
      </c>
      <c r="AD11989">
        <v>0</v>
      </c>
      <c r="AE11989">
        <v>80.156152875070148</v>
      </c>
    </row>
    <row r="11990" spans="1:31" x14ac:dyDescent="0.3">
      <c r="A11990">
        <v>2710035</v>
      </c>
      <c r="B11990">
        <v>1</v>
      </c>
      <c r="C11990" t="s">
        <v>80</v>
      </c>
      <c r="D11990" t="s">
        <v>102</v>
      </c>
      <c r="E11990" t="s">
        <v>156</v>
      </c>
      <c r="F11990" t="s">
        <v>32219</v>
      </c>
      <c r="G11990" t="s">
        <v>596</v>
      </c>
      <c r="H11990" t="s">
        <v>153</v>
      </c>
      <c r="I11990" t="s">
        <v>136</v>
      </c>
      <c r="J11990" t="s">
        <v>137</v>
      </c>
      <c r="K11990" t="s">
        <v>138</v>
      </c>
      <c r="L11990" t="s">
        <v>32220</v>
      </c>
      <c r="M11990" t="s">
        <v>32221</v>
      </c>
      <c r="N11990">
        <v>3.9133333330000002</v>
      </c>
      <c r="O11990">
        <v>0</v>
      </c>
      <c r="P11990">
        <v>0</v>
      </c>
      <c r="Q11990">
        <v>0</v>
      </c>
      <c r="R11990">
        <v>9</v>
      </c>
      <c r="S11990">
        <v>0</v>
      </c>
      <c r="T11990">
        <v>2</v>
      </c>
      <c r="U11990">
        <v>0</v>
      </c>
      <c r="V11990">
        <v>0</v>
      </c>
      <c r="W11990">
        <v>0</v>
      </c>
      <c r="X11990">
        <v>0</v>
      </c>
      <c r="Y11990">
        <v>0</v>
      </c>
      <c r="Z11990">
        <v>0.25543100687498665</v>
      </c>
      <c r="AA11990">
        <v>0</v>
      </c>
      <c r="AB11990">
        <v>6.0185168862141669</v>
      </c>
      <c r="AC11990">
        <v>0</v>
      </c>
      <c r="AD11990">
        <v>0</v>
      </c>
      <c r="AE11990">
        <v>6.2739478930891535</v>
      </c>
    </row>
    <row r="11991" spans="1:31" x14ac:dyDescent="0.3">
      <c r="A11991">
        <v>2710078</v>
      </c>
      <c r="B11991">
        <v>1</v>
      </c>
      <c r="C11991" t="s">
        <v>80</v>
      </c>
      <c r="D11991" t="s">
        <v>110</v>
      </c>
      <c r="E11991" t="s">
        <v>145</v>
      </c>
      <c r="F11991" t="s">
        <v>32222</v>
      </c>
      <c r="G11991" t="s">
        <v>147</v>
      </c>
      <c r="H11991" t="s">
        <v>135</v>
      </c>
      <c r="I11991" t="s">
        <v>136</v>
      </c>
      <c r="J11991" t="s">
        <v>137</v>
      </c>
      <c r="K11991" t="s">
        <v>138</v>
      </c>
      <c r="L11991" t="s">
        <v>32223</v>
      </c>
      <c r="M11991" t="s">
        <v>32224</v>
      </c>
      <c r="N11991">
        <v>3.5677777769999999</v>
      </c>
      <c r="O11991">
        <v>0</v>
      </c>
      <c r="P11991">
        <v>0</v>
      </c>
      <c r="Q11991">
        <v>0</v>
      </c>
      <c r="R11991">
        <v>0</v>
      </c>
      <c r="S11991">
        <v>0</v>
      </c>
      <c r="T11991">
        <v>1</v>
      </c>
      <c r="U11991">
        <v>0</v>
      </c>
      <c r="V11991">
        <v>0</v>
      </c>
      <c r="W11991">
        <v>0</v>
      </c>
      <c r="X11991">
        <v>0</v>
      </c>
      <c r="Y11991">
        <v>0</v>
      </c>
      <c r="Z11991">
        <v>0</v>
      </c>
      <c r="AA11991">
        <v>0</v>
      </c>
      <c r="AB11991">
        <v>1.1098808044436099</v>
      </c>
      <c r="AC11991">
        <v>0</v>
      </c>
      <c r="AD11991">
        <v>0</v>
      </c>
      <c r="AE11991">
        <v>1.1098808044436099</v>
      </c>
    </row>
    <row r="11992" spans="1:31" x14ac:dyDescent="0.3">
      <c r="A11992">
        <v>2710270</v>
      </c>
      <c r="B11992">
        <v>1</v>
      </c>
      <c r="C11992" t="s">
        <v>81</v>
      </c>
      <c r="D11992" t="s">
        <v>127</v>
      </c>
      <c r="E11992" t="s">
        <v>132</v>
      </c>
      <c r="F11992" t="s">
        <v>5369</v>
      </c>
      <c r="G11992" t="s">
        <v>209</v>
      </c>
      <c r="H11992" t="s">
        <v>135</v>
      </c>
      <c r="I11992" t="s">
        <v>136</v>
      </c>
      <c r="J11992" t="s">
        <v>137</v>
      </c>
      <c r="K11992" t="s">
        <v>210</v>
      </c>
      <c r="L11992" t="s">
        <v>32225</v>
      </c>
      <c r="M11992" t="s">
        <v>32226</v>
      </c>
      <c r="N11992">
        <v>7.1216666660000003</v>
      </c>
      <c r="O11992">
        <v>0</v>
      </c>
      <c r="P11992">
        <v>214</v>
      </c>
      <c r="Q11992">
        <v>0</v>
      </c>
      <c r="R11992">
        <v>11</v>
      </c>
      <c r="S11992">
        <v>0</v>
      </c>
      <c r="T11992">
        <v>19</v>
      </c>
      <c r="U11992">
        <v>0</v>
      </c>
      <c r="V11992">
        <v>0</v>
      </c>
      <c r="W11992">
        <v>0</v>
      </c>
      <c r="X11992">
        <v>284.41325613407452</v>
      </c>
      <c r="Y11992">
        <v>0</v>
      </c>
      <c r="Z11992">
        <v>8.8681011398863685</v>
      </c>
      <c r="AA11992">
        <v>0</v>
      </c>
      <c r="AB11992">
        <v>86.419261177185945</v>
      </c>
      <c r="AC11992">
        <v>0</v>
      </c>
      <c r="AD11992">
        <v>0</v>
      </c>
      <c r="AE11992">
        <v>379.70061845114685</v>
      </c>
    </row>
    <row r="11993" spans="1:31" x14ac:dyDescent="0.3">
      <c r="A11993">
        <v>2710436</v>
      </c>
      <c r="B11993">
        <v>1</v>
      </c>
      <c r="C11993" t="s">
        <v>81</v>
      </c>
      <c r="D11993" t="s">
        <v>112</v>
      </c>
      <c r="E11993" t="s">
        <v>150</v>
      </c>
      <c r="F11993" t="s">
        <v>736</v>
      </c>
      <c r="G11993" t="s">
        <v>152</v>
      </c>
      <c r="H11993" t="s">
        <v>153</v>
      </c>
      <c r="I11993" t="s">
        <v>136</v>
      </c>
      <c r="J11993" t="s">
        <v>137</v>
      </c>
      <c r="K11993" t="s">
        <v>138</v>
      </c>
      <c r="L11993" t="s">
        <v>32227</v>
      </c>
      <c r="M11993" t="s">
        <v>32228</v>
      </c>
      <c r="N11993">
        <v>0.16777777699999999</v>
      </c>
      <c r="O11993">
        <v>1</v>
      </c>
      <c r="P11993">
        <v>337</v>
      </c>
      <c r="Q11993">
        <v>79</v>
      </c>
      <c r="R11993">
        <v>115</v>
      </c>
      <c r="S11993">
        <v>6</v>
      </c>
      <c r="T11993">
        <v>70</v>
      </c>
      <c r="U11993">
        <v>0</v>
      </c>
      <c r="V11993">
        <v>1</v>
      </c>
      <c r="W11993">
        <v>0</v>
      </c>
      <c r="X11993">
        <v>10.652960120179404</v>
      </c>
      <c r="Y11993">
        <v>9.9231543180131787</v>
      </c>
      <c r="Z11993">
        <v>3.10008801604824</v>
      </c>
      <c r="AA11993">
        <v>5.2966970932879605</v>
      </c>
      <c r="AB11993">
        <v>5.4605613128731472</v>
      </c>
      <c r="AC11993">
        <v>0</v>
      </c>
      <c r="AD11993">
        <v>4.4254641005249997</v>
      </c>
      <c r="AE11993">
        <v>38.858924960926927</v>
      </c>
    </row>
    <row r="11994" spans="1:31" x14ac:dyDescent="0.3">
      <c r="A11994">
        <v>2710221</v>
      </c>
      <c r="B11994">
        <v>1</v>
      </c>
      <c r="C11994" t="s">
        <v>81</v>
      </c>
      <c r="D11994" t="s">
        <v>128</v>
      </c>
      <c r="E11994" t="s">
        <v>213</v>
      </c>
      <c r="F11994" t="s">
        <v>1420</v>
      </c>
      <c r="G11994" t="s">
        <v>152</v>
      </c>
      <c r="H11994" t="s">
        <v>153</v>
      </c>
      <c r="I11994" t="s">
        <v>136</v>
      </c>
      <c r="J11994" t="s">
        <v>137</v>
      </c>
      <c r="K11994" t="s">
        <v>138</v>
      </c>
      <c r="L11994" t="s">
        <v>32229</v>
      </c>
      <c r="M11994" t="s">
        <v>32230</v>
      </c>
      <c r="N11994">
        <v>1.703333333</v>
      </c>
      <c r="O11994">
        <v>5</v>
      </c>
      <c r="P11994">
        <v>458</v>
      </c>
      <c r="Q11994">
        <v>96</v>
      </c>
      <c r="R11994">
        <v>25</v>
      </c>
      <c r="S11994">
        <v>5</v>
      </c>
      <c r="T11994">
        <v>49</v>
      </c>
      <c r="U11994">
        <v>0</v>
      </c>
      <c r="V11994">
        <v>0</v>
      </c>
      <c r="W11994">
        <v>0.64067679234200003</v>
      </c>
      <c r="X11994">
        <v>132.67833505987289</v>
      </c>
      <c r="Y11994">
        <v>47.678868506697036</v>
      </c>
      <c r="Z11994">
        <v>8.7833943703503365</v>
      </c>
      <c r="AA11994">
        <v>58.45007990222139</v>
      </c>
      <c r="AB11994">
        <v>40.499508162019232</v>
      </c>
      <c r="AC11994">
        <v>0</v>
      </c>
      <c r="AD11994">
        <v>0</v>
      </c>
      <c r="AE11994">
        <v>288.73086279350287</v>
      </c>
    </row>
    <row r="11995" spans="1:31" x14ac:dyDescent="0.3">
      <c r="A11995">
        <v>2709889</v>
      </c>
      <c r="B11995">
        <v>1</v>
      </c>
      <c r="C11995" t="s">
        <v>81</v>
      </c>
      <c r="D11995" t="s">
        <v>127</v>
      </c>
      <c r="E11995" t="s">
        <v>156</v>
      </c>
      <c r="F11995" t="s">
        <v>2010</v>
      </c>
      <c r="G11995" t="s">
        <v>152</v>
      </c>
      <c r="H11995" t="s">
        <v>153</v>
      </c>
      <c r="I11995" t="s">
        <v>136</v>
      </c>
      <c r="J11995" t="s">
        <v>137</v>
      </c>
      <c r="K11995" t="s">
        <v>138</v>
      </c>
      <c r="L11995" t="s">
        <v>32231</v>
      </c>
      <c r="M11995" t="s">
        <v>32232</v>
      </c>
      <c r="N11995">
        <v>3.2947222219999999</v>
      </c>
      <c r="O11995">
        <v>1</v>
      </c>
      <c r="P11995">
        <v>420</v>
      </c>
      <c r="Q11995">
        <v>1</v>
      </c>
      <c r="R11995">
        <v>40</v>
      </c>
      <c r="S11995">
        <v>0</v>
      </c>
      <c r="T11995">
        <v>73</v>
      </c>
      <c r="U11995">
        <v>0</v>
      </c>
      <c r="V11995">
        <v>0</v>
      </c>
      <c r="W11995">
        <v>10.322127628887397</v>
      </c>
      <c r="X11995">
        <v>201.36566313357517</v>
      </c>
      <c r="Y11995">
        <v>2.6911433549570627</v>
      </c>
      <c r="Z11995">
        <v>22.622632142687422</v>
      </c>
      <c r="AA11995">
        <v>0</v>
      </c>
      <c r="AB11995">
        <v>80.001344453500579</v>
      </c>
      <c r="AC11995">
        <v>0</v>
      </c>
      <c r="AD11995">
        <v>0</v>
      </c>
      <c r="AE11995">
        <v>317.0029107136076</v>
      </c>
    </row>
    <row r="11996" spans="1:31" x14ac:dyDescent="0.3">
      <c r="A11996">
        <v>2710579</v>
      </c>
      <c r="B11996">
        <v>1</v>
      </c>
      <c r="C11996" t="s">
        <v>80</v>
      </c>
      <c r="D11996" t="s">
        <v>97</v>
      </c>
      <c r="E11996" t="s">
        <v>150</v>
      </c>
      <c r="F11996" t="s">
        <v>20848</v>
      </c>
      <c r="G11996" t="s">
        <v>152</v>
      </c>
      <c r="H11996" t="s">
        <v>153</v>
      </c>
      <c r="I11996" t="s">
        <v>136</v>
      </c>
      <c r="J11996" t="s">
        <v>137</v>
      </c>
      <c r="K11996" t="s">
        <v>138</v>
      </c>
      <c r="L11996" t="s">
        <v>32233</v>
      </c>
      <c r="M11996" t="s">
        <v>32234</v>
      </c>
      <c r="N11996">
        <v>1.253055555</v>
      </c>
      <c r="O11996">
        <v>1</v>
      </c>
      <c r="P11996">
        <v>1565</v>
      </c>
      <c r="Q11996">
        <v>1</v>
      </c>
      <c r="R11996">
        <v>108</v>
      </c>
      <c r="S11996">
        <v>7</v>
      </c>
      <c r="T11996">
        <v>181</v>
      </c>
      <c r="U11996">
        <v>1</v>
      </c>
      <c r="V11996">
        <v>0</v>
      </c>
      <c r="W11996">
        <v>13.707685556033042</v>
      </c>
      <c r="X11996">
        <v>296.23955394153586</v>
      </c>
      <c r="Y11996">
        <v>0.61071099225500003</v>
      </c>
      <c r="Z11996">
        <v>8.7249131078430224</v>
      </c>
      <c r="AA11996">
        <v>85.722151674506705</v>
      </c>
      <c r="AB11996">
        <v>118.66177097147452</v>
      </c>
      <c r="AC11996">
        <v>28.54808423888224</v>
      </c>
      <c r="AD11996">
        <v>0</v>
      </c>
      <c r="AE11996">
        <v>552.21487048253039</v>
      </c>
    </row>
    <row r="11997" spans="1:31" x14ac:dyDescent="0.3">
      <c r="A11997">
        <v>2709915</v>
      </c>
      <c r="B11997">
        <v>1</v>
      </c>
      <c r="C11997" t="s">
        <v>81</v>
      </c>
      <c r="D11997" t="s">
        <v>128</v>
      </c>
      <c r="E11997" t="s">
        <v>213</v>
      </c>
      <c r="F11997" t="s">
        <v>32235</v>
      </c>
      <c r="G11997" t="s">
        <v>152</v>
      </c>
      <c r="H11997" t="s">
        <v>153</v>
      </c>
      <c r="I11997" t="s">
        <v>136</v>
      </c>
      <c r="J11997" t="s">
        <v>137</v>
      </c>
      <c r="K11997" t="s">
        <v>138</v>
      </c>
      <c r="L11997" t="s">
        <v>32236</v>
      </c>
      <c r="M11997" t="s">
        <v>32237</v>
      </c>
      <c r="N11997">
        <v>4.608055555</v>
      </c>
      <c r="O11997">
        <v>0</v>
      </c>
      <c r="P11997">
        <v>0</v>
      </c>
      <c r="Q11997">
        <v>0</v>
      </c>
      <c r="R11997">
        <v>0</v>
      </c>
      <c r="S11997">
        <v>0</v>
      </c>
      <c r="T11997">
        <v>0</v>
      </c>
      <c r="U11997">
        <v>2</v>
      </c>
      <c r="V11997">
        <v>0</v>
      </c>
      <c r="W11997">
        <v>0</v>
      </c>
      <c r="X11997">
        <v>0</v>
      </c>
      <c r="Y11997">
        <v>0</v>
      </c>
      <c r="Z11997">
        <v>0</v>
      </c>
      <c r="AA11997">
        <v>0</v>
      </c>
      <c r="AB11997">
        <v>0</v>
      </c>
      <c r="AC11997">
        <v>677.64774454877488</v>
      </c>
      <c r="AD11997">
        <v>0</v>
      </c>
      <c r="AE11997">
        <v>677.64774454877488</v>
      </c>
    </row>
    <row r="11998" spans="1:31" x14ac:dyDescent="0.3">
      <c r="A11998">
        <v>2710015</v>
      </c>
      <c r="B11998">
        <v>1</v>
      </c>
      <c r="C11998" t="s">
        <v>80</v>
      </c>
      <c r="D11998" t="s">
        <v>105</v>
      </c>
      <c r="E11998" t="s">
        <v>161</v>
      </c>
      <c r="F11998" t="s">
        <v>5721</v>
      </c>
      <c r="G11998" t="s">
        <v>209</v>
      </c>
      <c r="H11998" t="s">
        <v>135</v>
      </c>
      <c r="I11998" t="s">
        <v>136</v>
      </c>
      <c r="J11998" t="s">
        <v>137</v>
      </c>
      <c r="K11998" t="s">
        <v>210</v>
      </c>
      <c r="L11998" t="s">
        <v>32238</v>
      </c>
      <c r="M11998" t="s">
        <v>32239</v>
      </c>
      <c r="N11998">
        <v>8.2980555549999995</v>
      </c>
      <c r="O11998">
        <v>0</v>
      </c>
      <c r="P11998">
        <v>21</v>
      </c>
      <c r="Q11998">
        <v>0</v>
      </c>
      <c r="R11998">
        <v>0</v>
      </c>
      <c r="S11998">
        <v>0</v>
      </c>
      <c r="T11998">
        <v>4</v>
      </c>
      <c r="U11998">
        <v>0</v>
      </c>
      <c r="V11998">
        <v>0</v>
      </c>
      <c r="W11998">
        <v>0</v>
      </c>
      <c r="X11998">
        <v>12.863049201863358</v>
      </c>
      <c r="Y11998">
        <v>0</v>
      </c>
      <c r="Z11998">
        <v>0</v>
      </c>
      <c r="AA11998">
        <v>0</v>
      </c>
      <c r="AB11998">
        <v>4.9827963840632794</v>
      </c>
      <c r="AC11998">
        <v>0</v>
      </c>
      <c r="AD11998">
        <v>0</v>
      </c>
      <c r="AE11998">
        <v>17.845845585926639</v>
      </c>
    </row>
    <row r="11999" spans="1:31" x14ac:dyDescent="0.3">
      <c r="A11999">
        <v>2710264</v>
      </c>
      <c r="B11999">
        <v>1</v>
      </c>
      <c r="C11999" t="s">
        <v>80</v>
      </c>
      <c r="D11999" t="s">
        <v>88</v>
      </c>
      <c r="E11999" t="s">
        <v>156</v>
      </c>
      <c r="F11999" t="s">
        <v>32240</v>
      </c>
      <c r="G11999" t="s">
        <v>300</v>
      </c>
      <c r="H11999" t="s">
        <v>153</v>
      </c>
      <c r="I11999" t="s">
        <v>136</v>
      </c>
      <c r="J11999" t="s">
        <v>137</v>
      </c>
      <c r="K11999" t="s">
        <v>210</v>
      </c>
      <c r="L11999" t="s">
        <v>32241</v>
      </c>
      <c r="M11999" t="s">
        <v>32242</v>
      </c>
      <c r="N11999">
        <v>2.3766666660000002</v>
      </c>
      <c r="O11999">
        <v>0</v>
      </c>
      <c r="P11999">
        <v>706</v>
      </c>
      <c r="Q11999">
        <v>0</v>
      </c>
      <c r="R11999">
        <v>0</v>
      </c>
      <c r="S11999">
        <v>0</v>
      </c>
      <c r="T11999">
        <v>81</v>
      </c>
      <c r="U11999">
        <v>0</v>
      </c>
      <c r="V11999">
        <v>0</v>
      </c>
      <c r="W11999">
        <v>0</v>
      </c>
      <c r="X11999">
        <v>284.70294902579502</v>
      </c>
      <c r="Y11999">
        <v>0</v>
      </c>
      <c r="Z11999">
        <v>0</v>
      </c>
      <c r="AA11999">
        <v>0</v>
      </c>
      <c r="AB11999">
        <v>270.27894436507279</v>
      </c>
      <c r="AC11999">
        <v>0</v>
      </c>
      <c r="AD11999">
        <v>0</v>
      </c>
      <c r="AE11999">
        <v>554.98189339086775</v>
      </c>
    </row>
    <row r="12000" spans="1:31" x14ac:dyDescent="0.3">
      <c r="A12000">
        <v>2710642</v>
      </c>
      <c r="B12000">
        <v>1</v>
      </c>
      <c r="C12000" t="s">
        <v>81</v>
      </c>
      <c r="D12000" t="s">
        <v>127</v>
      </c>
      <c r="E12000" t="s">
        <v>132</v>
      </c>
      <c r="F12000" t="s">
        <v>32243</v>
      </c>
      <c r="G12000" t="s">
        <v>170</v>
      </c>
      <c r="H12000" t="s">
        <v>135</v>
      </c>
      <c r="I12000" t="s">
        <v>136</v>
      </c>
      <c r="J12000" t="s">
        <v>137</v>
      </c>
      <c r="K12000" t="s">
        <v>138</v>
      </c>
      <c r="L12000" t="s">
        <v>32244</v>
      </c>
      <c r="M12000" t="s">
        <v>32245</v>
      </c>
      <c r="N12000">
        <v>5.5833332999999999E-2</v>
      </c>
      <c r="O12000">
        <v>0</v>
      </c>
      <c r="P12000">
        <v>165</v>
      </c>
      <c r="Q12000">
        <v>0</v>
      </c>
      <c r="R12000">
        <v>5</v>
      </c>
      <c r="S12000">
        <v>0</v>
      </c>
      <c r="T12000">
        <v>17</v>
      </c>
      <c r="U12000">
        <v>0</v>
      </c>
      <c r="V12000">
        <v>2</v>
      </c>
      <c r="W12000">
        <v>0</v>
      </c>
      <c r="X12000">
        <v>1.9008336550091005</v>
      </c>
      <c r="Y12000">
        <v>0</v>
      </c>
      <c r="Z12000">
        <v>9.1943223918719993E-2</v>
      </c>
      <c r="AA12000">
        <v>0</v>
      </c>
      <c r="AB12000">
        <v>0.79678740231057243</v>
      </c>
      <c r="AC12000">
        <v>0</v>
      </c>
      <c r="AD12000">
        <v>0.67005655302332501</v>
      </c>
      <c r="AE12000">
        <v>3.4596208342617181</v>
      </c>
    </row>
    <row r="12001" spans="1:31" x14ac:dyDescent="0.3">
      <c r="A12001">
        <v>2710456</v>
      </c>
      <c r="B12001">
        <v>1</v>
      </c>
      <c r="C12001" t="s">
        <v>80</v>
      </c>
      <c r="D12001" t="s">
        <v>106</v>
      </c>
      <c r="E12001" t="s">
        <v>161</v>
      </c>
      <c r="F12001" t="s">
        <v>25399</v>
      </c>
      <c r="G12001" t="s">
        <v>163</v>
      </c>
      <c r="H12001" t="s">
        <v>135</v>
      </c>
      <c r="I12001" t="s">
        <v>136</v>
      </c>
      <c r="J12001" t="s">
        <v>137</v>
      </c>
      <c r="K12001" t="s">
        <v>138</v>
      </c>
      <c r="L12001" t="s">
        <v>32246</v>
      </c>
      <c r="M12001" t="s">
        <v>32247</v>
      </c>
      <c r="N12001">
        <v>1.938055555</v>
      </c>
      <c r="O12001">
        <v>0</v>
      </c>
      <c r="P12001">
        <v>55</v>
      </c>
      <c r="Q12001">
        <v>0</v>
      </c>
      <c r="R12001">
        <v>0</v>
      </c>
      <c r="S12001">
        <v>0</v>
      </c>
      <c r="T12001">
        <v>5</v>
      </c>
      <c r="U12001">
        <v>0</v>
      </c>
      <c r="V12001">
        <v>0</v>
      </c>
      <c r="W12001">
        <v>0</v>
      </c>
      <c r="X12001">
        <v>11.079507479660963</v>
      </c>
      <c r="Y12001">
        <v>0</v>
      </c>
      <c r="Z12001">
        <v>0</v>
      </c>
      <c r="AA12001">
        <v>0</v>
      </c>
      <c r="AB12001">
        <v>0.38222084471381257</v>
      </c>
      <c r="AC12001">
        <v>0</v>
      </c>
      <c r="AD12001">
        <v>0</v>
      </c>
      <c r="AE12001">
        <v>11.461728324374775</v>
      </c>
    </row>
    <row r="12002" spans="1:31" x14ac:dyDescent="0.3">
      <c r="A12002">
        <v>2710599</v>
      </c>
      <c r="B12002">
        <v>1</v>
      </c>
      <c r="C12002" t="s">
        <v>81</v>
      </c>
      <c r="D12002" t="s">
        <v>123</v>
      </c>
      <c r="E12002" t="s">
        <v>161</v>
      </c>
      <c r="F12002" t="s">
        <v>32248</v>
      </c>
      <c r="G12002" t="s">
        <v>163</v>
      </c>
      <c r="H12002" t="s">
        <v>135</v>
      </c>
      <c r="I12002" t="s">
        <v>136</v>
      </c>
      <c r="J12002" t="s">
        <v>137</v>
      </c>
      <c r="K12002" t="s">
        <v>138</v>
      </c>
      <c r="L12002" t="s">
        <v>32249</v>
      </c>
      <c r="M12002" t="s">
        <v>32250</v>
      </c>
      <c r="N12002">
        <v>2.7888888879999998</v>
      </c>
      <c r="O12002">
        <v>0</v>
      </c>
      <c r="P12002">
        <v>3</v>
      </c>
      <c r="Q12002">
        <v>0</v>
      </c>
      <c r="R12002">
        <v>4</v>
      </c>
      <c r="S12002">
        <v>0</v>
      </c>
      <c r="T12002">
        <v>0</v>
      </c>
      <c r="U12002">
        <v>0</v>
      </c>
      <c r="V12002">
        <v>0</v>
      </c>
      <c r="W12002">
        <v>0</v>
      </c>
      <c r="X12002">
        <v>0.63973774162406671</v>
      </c>
      <c r="Y12002">
        <v>0</v>
      </c>
      <c r="Z12002">
        <v>2.3564772953866666</v>
      </c>
      <c r="AA12002">
        <v>0</v>
      </c>
      <c r="AB12002">
        <v>0</v>
      </c>
      <c r="AC12002">
        <v>0</v>
      </c>
      <c r="AD12002">
        <v>0</v>
      </c>
      <c r="AE12002">
        <v>2.9962150370107334</v>
      </c>
    </row>
    <row r="12003" spans="1:31" x14ac:dyDescent="0.3">
      <c r="A12003">
        <v>2710058</v>
      </c>
      <c r="B12003">
        <v>1</v>
      </c>
      <c r="C12003" t="s">
        <v>80</v>
      </c>
      <c r="D12003" t="s">
        <v>106</v>
      </c>
      <c r="E12003" t="s">
        <v>150</v>
      </c>
      <c r="F12003" t="s">
        <v>1101</v>
      </c>
      <c r="G12003" t="s">
        <v>152</v>
      </c>
      <c r="H12003" t="s">
        <v>153</v>
      </c>
      <c r="I12003" t="s">
        <v>136</v>
      </c>
      <c r="J12003" t="s">
        <v>137</v>
      </c>
      <c r="K12003" t="s">
        <v>138</v>
      </c>
      <c r="L12003" t="s">
        <v>32251</v>
      </c>
      <c r="M12003" t="s">
        <v>32252</v>
      </c>
      <c r="N12003">
        <v>0.13305555499999999</v>
      </c>
      <c r="O12003">
        <v>0</v>
      </c>
      <c r="P12003">
        <v>4</v>
      </c>
      <c r="Q12003">
        <v>33</v>
      </c>
      <c r="R12003">
        <v>266</v>
      </c>
      <c r="S12003">
        <v>9</v>
      </c>
      <c r="T12003">
        <v>63</v>
      </c>
      <c r="U12003">
        <v>0</v>
      </c>
      <c r="V12003">
        <v>0</v>
      </c>
      <c r="W12003">
        <v>0</v>
      </c>
      <c r="X12003">
        <v>6.9063678714666676E-2</v>
      </c>
      <c r="Y12003">
        <v>5.4561678307900596</v>
      </c>
      <c r="Z12003">
        <v>12.949380543398988</v>
      </c>
      <c r="AA12003">
        <v>6.79871146953713</v>
      </c>
      <c r="AB12003">
        <v>4.3846111410291906</v>
      </c>
      <c r="AC12003">
        <v>0</v>
      </c>
      <c r="AD12003">
        <v>0</v>
      </c>
      <c r="AE12003">
        <v>29.657934663470037</v>
      </c>
    </row>
    <row r="12004" spans="1:31" x14ac:dyDescent="0.3">
      <c r="A12004">
        <v>2710450</v>
      </c>
      <c r="B12004">
        <v>1</v>
      </c>
      <c r="C12004" t="s">
        <v>80</v>
      </c>
      <c r="D12004" t="s">
        <v>84</v>
      </c>
      <c r="E12004" t="s">
        <v>145</v>
      </c>
      <c r="F12004" t="s">
        <v>32253</v>
      </c>
      <c r="G12004" t="s">
        <v>230</v>
      </c>
      <c r="H12004" t="s">
        <v>135</v>
      </c>
      <c r="I12004" t="s">
        <v>136</v>
      </c>
      <c r="J12004" t="s">
        <v>137</v>
      </c>
      <c r="K12004" t="s">
        <v>138</v>
      </c>
      <c r="L12004" t="s">
        <v>32254</v>
      </c>
      <c r="M12004" t="s">
        <v>32255</v>
      </c>
      <c r="N12004">
        <v>1.263055555</v>
      </c>
      <c r="O12004">
        <v>0</v>
      </c>
      <c r="P12004">
        <v>0</v>
      </c>
      <c r="Q12004">
        <v>0</v>
      </c>
      <c r="R12004">
        <v>0</v>
      </c>
      <c r="S12004">
        <v>0</v>
      </c>
      <c r="T12004">
        <v>1</v>
      </c>
      <c r="U12004">
        <v>0</v>
      </c>
      <c r="V12004">
        <v>0</v>
      </c>
      <c r="W12004">
        <v>0</v>
      </c>
      <c r="X12004">
        <v>0</v>
      </c>
      <c r="Y12004">
        <v>0</v>
      </c>
      <c r="Z12004">
        <v>0</v>
      </c>
      <c r="AA12004">
        <v>0</v>
      </c>
      <c r="AB12004">
        <v>0.3518203393610625</v>
      </c>
      <c r="AC12004">
        <v>0</v>
      </c>
      <c r="AD12004">
        <v>0</v>
      </c>
      <c r="AE12004">
        <v>0.3518203393610625</v>
      </c>
    </row>
    <row r="12005" spans="1:31" x14ac:dyDescent="0.3">
      <c r="A12005">
        <v>2710353</v>
      </c>
      <c r="B12005">
        <v>1</v>
      </c>
      <c r="C12005" t="s">
        <v>80</v>
      </c>
      <c r="D12005" t="s">
        <v>104</v>
      </c>
      <c r="E12005" t="s">
        <v>161</v>
      </c>
      <c r="F12005" t="s">
        <v>32256</v>
      </c>
      <c r="G12005" t="s">
        <v>158</v>
      </c>
      <c r="H12005" t="s">
        <v>135</v>
      </c>
      <c r="I12005" t="s">
        <v>136</v>
      </c>
      <c r="J12005" t="s">
        <v>3</v>
      </c>
      <c r="K12005" t="s">
        <v>138</v>
      </c>
      <c r="L12005" t="s">
        <v>32257</v>
      </c>
      <c r="M12005" t="s">
        <v>32258</v>
      </c>
      <c r="N12005">
        <v>0.61499999999999999</v>
      </c>
      <c r="O12005">
        <v>0</v>
      </c>
      <c r="P12005">
        <v>160</v>
      </c>
      <c r="Q12005">
        <v>0</v>
      </c>
      <c r="R12005">
        <v>0</v>
      </c>
      <c r="S12005">
        <v>0</v>
      </c>
      <c r="T12005">
        <v>3</v>
      </c>
      <c r="U12005">
        <v>0</v>
      </c>
      <c r="V12005">
        <v>0</v>
      </c>
      <c r="W12005">
        <v>0</v>
      </c>
      <c r="X12005">
        <v>16.022760545579466</v>
      </c>
      <c r="Y12005">
        <v>0</v>
      </c>
      <c r="Z12005">
        <v>0</v>
      </c>
      <c r="AA12005">
        <v>0</v>
      </c>
      <c r="AB12005">
        <v>0.58578182754682506</v>
      </c>
      <c r="AC12005">
        <v>0</v>
      </c>
      <c r="AD12005">
        <v>0</v>
      </c>
      <c r="AE12005">
        <v>16.608542373126291</v>
      </c>
    </row>
    <row r="12006" spans="1:31" x14ac:dyDescent="0.3">
      <c r="A12006">
        <v>2709998</v>
      </c>
      <c r="B12006">
        <v>1</v>
      </c>
      <c r="C12006" t="s">
        <v>81</v>
      </c>
      <c r="D12006" t="s">
        <v>119</v>
      </c>
      <c r="E12006" t="s">
        <v>161</v>
      </c>
      <c r="F12006" t="s">
        <v>30978</v>
      </c>
      <c r="G12006" t="s">
        <v>163</v>
      </c>
      <c r="H12006" t="s">
        <v>135</v>
      </c>
      <c r="I12006" t="s">
        <v>136</v>
      </c>
      <c r="J12006" t="s">
        <v>137</v>
      </c>
      <c r="K12006" t="s">
        <v>138</v>
      </c>
      <c r="L12006" t="s">
        <v>32259</v>
      </c>
      <c r="M12006" t="s">
        <v>32260</v>
      </c>
      <c r="N12006">
        <v>4.0133333330000003</v>
      </c>
      <c r="O12006">
        <v>0</v>
      </c>
      <c r="P12006">
        <v>13</v>
      </c>
      <c r="Q12006">
        <v>0</v>
      </c>
      <c r="R12006">
        <v>3</v>
      </c>
      <c r="S12006">
        <v>0</v>
      </c>
      <c r="T12006">
        <v>0</v>
      </c>
      <c r="U12006">
        <v>0</v>
      </c>
      <c r="V12006">
        <v>0</v>
      </c>
      <c r="W12006">
        <v>0</v>
      </c>
      <c r="X12006">
        <v>2.6516589149780327</v>
      </c>
      <c r="Y12006">
        <v>0</v>
      </c>
      <c r="Z12006">
        <v>0.98619115574985339</v>
      </c>
      <c r="AA12006">
        <v>0</v>
      </c>
      <c r="AB12006">
        <v>0</v>
      </c>
      <c r="AC12006">
        <v>0</v>
      </c>
      <c r="AD12006">
        <v>0</v>
      </c>
      <c r="AE12006">
        <v>3.637850070727886</v>
      </c>
    </row>
    <row r="12007" spans="1:31" x14ac:dyDescent="0.3">
      <c r="A12007">
        <v>2710138</v>
      </c>
      <c r="B12007">
        <v>1</v>
      </c>
      <c r="C12007" t="s">
        <v>81</v>
      </c>
      <c r="D12007" t="s">
        <v>115</v>
      </c>
      <c r="E12007" t="s">
        <v>213</v>
      </c>
      <c r="F12007" t="s">
        <v>4327</v>
      </c>
      <c r="G12007" t="s">
        <v>209</v>
      </c>
      <c r="H12007" t="s">
        <v>153</v>
      </c>
      <c r="I12007" t="s">
        <v>136</v>
      </c>
      <c r="J12007" t="s">
        <v>137</v>
      </c>
      <c r="K12007" t="s">
        <v>210</v>
      </c>
      <c r="L12007" t="s">
        <v>32261</v>
      </c>
      <c r="M12007" t="s">
        <v>32262</v>
      </c>
      <c r="N12007">
        <v>6.3969444439999998</v>
      </c>
      <c r="O12007">
        <v>4</v>
      </c>
      <c r="P12007">
        <v>485</v>
      </c>
      <c r="Q12007">
        <v>3</v>
      </c>
      <c r="R12007">
        <v>22</v>
      </c>
      <c r="S12007">
        <v>1</v>
      </c>
      <c r="T12007">
        <v>31</v>
      </c>
      <c r="U12007">
        <v>0</v>
      </c>
      <c r="V12007">
        <v>0</v>
      </c>
      <c r="W12007">
        <v>118.09076362646718</v>
      </c>
      <c r="X12007">
        <v>201.64228441612099</v>
      </c>
      <c r="Y12007">
        <v>8.965776732729891</v>
      </c>
      <c r="Z12007">
        <v>25.985417774155671</v>
      </c>
      <c r="AA12007">
        <v>5.9295992086761604</v>
      </c>
      <c r="AB12007">
        <v>23.918060009859786</v>
      </c>
      <c r="AC12007">
        <v>0</v>
      </c>
      <c r="AD12007">
        <v>0</v>
      </c>
      <c r="AE12007">
        <v>384.53190176800967</v>
      </c>
    </row>
    <row r="12008" spans="1:31" x14ac:dyDescent="0.3">
      <c r="A12008">
        <v>2709952</v>
      </c>
      <c r="B12008">
        <v>1</v>
      </c>
      <c r="C12008" t="s">
        <v>80</v>
      </c>
      <c r="D12008" t="s">
        <v>104</v>
      </c>
      <c r="E12008" t="s">
        <v>161</v>
      </c>
      <c r="F12008" t="s">
        <v>32263</v>
      </c>
      <c r="G12008" t="s">
        <v>163</v>
      </c>
      <c r="H12008" t="s">
        <v>135</v>
      </c>
      <c r="I12008" t="s">
        <v>136</v>
      </c>
      <c r="J12008" t="s">
        <v>137</v>
      </c>
      <c r="K12008" t="s">
        <v>138</v>
      </c>
      <c r="L12008" t="s">
        <v>32264</v>
      </c>
      <c r="M12008" t="s">
        <v>32265</v>
      </c>
      <c r="N12008">
        <v>1.300277777</v>
      </c>
      <c r="O12008">
        <v>0</v>
      </c>
      <c r="P12008">
        <v>2</v>
      </c>
      <c r="Q12008">
        <v>0</v>
      </c>
      <c r="R12008">
        <v>8</v>
      </c>
      <c r="S12008">
        <v>0</v>
      </c>
      <c r="T12008">
        <v>1</v>
      </c>
      <c r="U12008">
        <v>0</v>
      </c>
      <c r="V12008">
        <v>0</v>
      </c>
      <c r="W12008">
        <v>0</v>
      </c>
      <c r="X12008">
        <v>0</v>
      </c>
      <c r="Y12008">
        <v>0</v>
      </c>
      <c r="Z12008">
        <v>1.5514808642366376</v>
      </c>
      <c r="AA12008">
        <v>0</v>
      </c>
      <c r="AB12008">
        <v>0</v>
      </c>
      <c r="AC12008">
        <v>0</v>
      </c>
      <c r="AD12008">
        <v>0</v>
      </c>
      <c r="AE12008">
        <v>1.5514808642366376</v>
      </c>
    </row>
    <row r="12009" spans="1:31" x14ac:dyDescent="0.3">
      <c r="A12009">
        <v>2710370</v>
      </c>
      <c r="B12009">
        <v>1</v>
      </c>
      <c r="C12009" t="s">
        <v>80</v>
      </c>
      <c r="D12009" t="s">
        <v>105</v>
      </c>
      <c r="E12009" t="s">
        <v>200</v>
      </c>
      <c r="F12009" t="s">
        <v>32266</v>
      </c>
      <c r="G12009" t="s">
        <v>543</v>
      </c>
      <c r="H12009" t="s">
        <v>135</v>
      </c>
      <c r="I12009" t="s">
        <v>136</v>
      </c>
      <c r="J12009" t="s">
        <v>137</v>
      </c>
      <c r="K12009" t="s">
        <v>138</v>
      </c>
      <c r="L12009" t="s">
        <v>32267</v>
      </c>
      <c r="M12009" t="s">
        <v>32268</v>
      </c>
      <c r="N12009">
        <v>3.8252777770000002</v>
      </c>
      <c r="O12009">
        <v>0</v>
      </c>
      <c r="P12009">
        <v>22</v>
      </c>
      <c r="Q12009">
        <v>0</v>
      </c>
      <c r="R12009">
        <v>0</v>
      </c>
      <c r="S12009">
        <v>0</v>
      </c>
      <c r="T12009">
        <v>4</v>
      </c>
      <c r="U12009">
        <v>0</v>
      </c>
      <c r="V12009">
        <v>0</v>
      </c>
      <c r="W12009">
        <v>0</v>
      </c>
      <c r="X12009">
        <v>23.172473879929125</v>
      </c>
      <c r="Y12009">
        <v>0</v>
      </c>
      <c r="Z12009">
        <v>0</v>
      </c>
      <c r="AA12009">
        <v>0</v>
      </c>
      <c r="AB12009">
        <v>16.55128156277333</v>
      </c>
      <c r="AC12009">
        <v>0</v>
      </c>
      <c r="AD12009">
        <v>0</v>
      </c>
      <c r="AE12009">
        <v>39.723755442702455</v>
      </c>
    </row>
    <row r="12010" spans="1:31" x14ac:dyDescent="0.3">
      <c r="A12010">
        <v>2710576</v>
      </c>
      <c r="B12010">
        <v>1</v>
      </c>
      <c r="C12010" t="s">
        <v>80</v>
      </c>
      <c r="D12010" t="s">
        <v>105</v>
      </c>
      <c r="E12010" t="s">
        <v>156</v>
      </c>
      <c r="F12010" t="s">
        <v>32269</v>
      </c>
      <c r="G12010" t="s">
        <v>185</v>
      </c>
      <c r="H12010" t="s">
        <v>153</v>
      </c>
      <c r="I12010" t="s">
        <v>136</v>
      </c>
      <c r="J12010" t="s">
        <v>137</v>
      </c>
      <c r="K12010" t="s">
        <v>138</v>
      </c>
      <c r="L12010" t="s">
        <v>32270</v>
      </c>
      <c r="M12010" t="s">
        <v>32217</v>
      </c>
      <c r="N12010">
        <v>4.0263888879999996</v>
      </c>
      <c r="O12010">
        <v>0</v>
      </c>
      <c r="P12010">
        <v>0</v>
      </c>
      <c r="Q12010">
        <v>0</v>
      </c>
      <c r="R12010">
        <v>0</v>
      </c>
      <c r="S12010">
        <v>1</v>
      </c>
      <c r="T12010">
        <v>0</v>
      </c>
      <c r="U12010">
        <v>0</v>
      </c>
      <c r="V12010">
        <v>0</v>
      </c>
      <c r="W12010">
        <v>0</v>
      </c>
      <c r="X12010">
        <v>0</v>
      </c>
      <c r="Y12010">
        <v>0</v>
      </c>
      <c r="Z12010">
        <v>0</v>
      </c>
      <c r="AA12010">
        <v>16.061797170406404</v>
      </c>
      <c r="AB12010">
        <v>0</v>
      </c>
      <c r="AC12010">
        <v>0</v>
      </c>
      <c r="AD12010">
        <v>0</v>
      </c>
      <c r="AE12010">
        <v>16.061797170406404</v>
      </c>
    </row>
    <row r="12011" spans="1:31" x14ac:dyDescent="0.3">
      <c r="A12011">
        <v>2709892</v>
      </c>
      <c r="B12011">
        <v>1</v>
      </c>
      <c r="C12011" t="s">
        <v>81</v>
      </c>
      <c r="D12011" t="s">
        <v>127</v>
      </c>
      <c r="E12011" t="s">
        <v>150</v>
      </c>
      <c r="F12011" t="s">
        <v>31743</v>
      </c>
      <c r="G12011" t="s">
        <v>152</v>
      </c>
      <c r="H12011" t="s">
        <v>153</v>
      </c>
      <c r="I12011" t="s">
        <v>490</v>
      </c>
      <c r="J12011" t="s">
        <v>137</v>
      </c>
      <c r="K12011" t="s">
        <v>138</v>
      </c>
      <c r="L12011" t="s">
        <v>32271</v>
      </c>
      <c r="M12011" t="s">
        <v>32272</v>
      </c>
      <c r="N12011">
        <v>1.6666666E-2</v>
      </c>
      <c r="O12011">
        <v>0</v>
      </c>
      <c r="P12011">
        <v>4</v>
      </c>
      <c r="Q12011">
        <v>0</v>
      </c>
      <c r="R12011">
        <v>3</v>
      </c>
      <c r="S12011">
        <v>4</v>
      </c>
      <c r="T12011">
        <v>78</v>
      </c>
      <c r="U12011">
        <v>5</v>
      </c>
      <c r="V12011">
        <v>3</v>
      </c>
      <c r="W12011">
        <v>0</v>
      </c>
      <c r="X12011">
        <v>1.1951131427700001E-2</v>
      </c>
      <c r="Y12011">
        <v>0</v>
      </c>
      <c r="Z12011">
        <v>6.1108714950000005E-3</v>
      </c>
      <c r="AA12011">
        <v>0.56831722498960002</v>
      </c>
      <c r="AB12011">
        <v>0.63286588282919998</v>
      </c>
      <c r="AC12011">
        <v>2.2575343384008328</v>
      </c>
      <c r="AD12011">
        <v>0.49412797765041661</v>
      </c>
      <c r="AE12011">
        <v>3.9709074267927491</v>
      </c>
    </row>
    <row r="12012" spans="1:31" x14ac:dyDescent="0.3">
      <c r="A12012">
        <v>2710267</v>
      </c>
      <c r="B12012">
        <v>1</v>
      </c>
      <c r="C12012" t="s">
        <v>80</v>
      </c>
      <c r="D12012" t="s">
        <v>108</v>
      </c>
      <c r="E12012" t="s">
        <v>161</v>
      </c>
      <c r="F12012" t="s">
        <v>8878</v>
      </c>
      <c r="G12012" t="s">
        <v>1479</v>
      </c>
      <c r="H12012" t="s">
        <v>135</v>
      </c>
      <c r="I12012" t="s">
        <v>136</v>
      </c>
      <c r="J12012" t="s">
        <v>137</v>
      </c>
      <c r="K12012" t="s">
        <v>138</v>
      </c>
      <c r="L12012" t="s">
        <v>32273</v>
      </c>
      <c r="M12012" t="s">
        <v>32274</v>
      </c>
      <c r="N12012">
        <v>3.2808333329999999</v>
      </c>
      <c r="O12012">
        <v>0</v>
      </c>
      <c r="P12012">
        <v>32</v>
      </c>
      <c r="Q12012">
        <v>0</v>
      </c>
      <c r="R12012">
        <v>5</v>
      </c>
      <c r="S12012">
        <v>0</v>
      </c>
      <c r="T12012">
        <v>5</v>
      </c>
      <c r="U12012">
        <v>0</v>
      </c>
      <c r="V12012">
        <v>0</v>
      </c>
      <c r="W12012">
        <v>0</v>
      </c>
      <c r="X12012">
        <v>10.376433293880259</v>
      </c>
      <c r="Y12012">
        <v>0</v>
      </c>
      <c r="Z12012">
        <v>0.63895680015517509</v>
      </c>
      <c r="AA12012">
        <v>0</v>
      </c>
      <c r="AB12012">
        <v>0.57546693703263019</v>
      </c>
      <c r="AC12012">
        <v>0</v>
      </c>
      <c r="AD12012">
        <v>0</v>
      </c>
      <c r="AE12012">
        <v>11.590857031068063</v>
      </c>
    </row>
    <row r="12013" spans="1:31" x14ac:dyDescent="0.3">
      <c r="A12013">
        <v>2710533</v>
      </c>
      <c r="B12013">
        <v>1</v>
      </c>
      <c r="C12013" t="s">
        <v>81</v>
      </c>
      <c r="D12013" t="s">
        <v>113</v>
      </c>
      <c r="E12013" t="s">
        <v>156</v>
      </c>
      <c r="F12013" t="s">
        <v>32275</v>
      </c>
      <c r="G12013" t="s">
        <v>185</v>
      </c>
      <c r="H12013" t="s">
        <v>153</v>
      </c>
      <c r="I12013" t="s">
        <v>136</v>
      </c>
      <c r="J12013" t="s">
        <v>137</v>
      </c>
      <c r="K12013" t="s">
        <v>138</v>
      </c>
      <c r="L12013" t="s">
        <v>32276</v>
      </c>
      <c r="M12013" t="s">
        <v>32277</v>
      </c>
      <c r="N12013">
        <v>4.5197222220000004</v>
      </c>
      <c r="O12013">
        <v>0</v>
      </c>
      <c r="P12013">
        <v>482</v>
      </c>
      <c r="Q12013">
        <v>0</v>
      </c>
      <c r="R12013">
        <v>13</v>
      </c>
      <c r="S12013">
        <v>0</v>
      </c>
      <c r="T12013">
        <v>20</v>
      </c>
      <c r="U12013">
        <v>0</v>
      </c>
      <c r="V12013">
        <v>0</v>
      </c>
      <c r="W12013">
        <v>0</v>
      </c>
      <c r="X12013">
        <v>247.07608326615244</v>
      </c>
      <c r="Y12013">
        <v>0</v>
      </c>
      <c r="Z12013">
        <v>4.3744635190138821</v>
      </c>
      <c r="AA12013">
        <v>0</v>
      </c>
      <c r="AB12013">
        <v>17.496365338645695</v>
      </c>
      <c r="AC12013">
        <v>0</v>
      </c>
      <c r="AD12013">
        <v>0</v>
      </c>
      <c r="AE12013">
        <v>268.94691212381201</v>
      </c>
    </row>
    <row r="12014" spans="1:31" x14ac:dyDescent="0.3">
      <c r="A12014">
        <v>2710367</v>
      </c>
      <c r="B12014">
        <v>1</v>
      </c>
      <c r="C12014" t="s">
        <v>80</v>
      </c>
      <c r="D12014" t="s">
        <v>103</v>
      </c>
      <c r="E12014" t="s">
        <v>145</v>
      </c>
      <c r="F12014" t="s">
        <v>32278</v>
      </c>
      <c r="G12014" t="s">
        <v>230</v>
      </c>
      <c r="H12014" t="s">
        <v>135</v>
      </c>
      <c r="I12014" t="s">
        <v>136</v>
      </c>
      <c r="J12014" t="s">
        <v>137</v>
      </c>
      <c r="K12014" t="s">
        <v>138</v>
      </c>
      <c r="L12014" t="s">
        <v>32279</v>
      </c>
      <c r="M12014" t="s">
        <v>32228</v>
      </c>
      <c r="N12014">
        <v>0.92638888799999997</v>
      </c>
      <c r="O12014">
        <v>0</v>
      </c>
      <c r="P12014">
        <v>9</v>
      </c>
      <c r="Q12014">
        <v>0</v>
      </c>
      <c r="R12014">
        <v>0</v>
      </c>
      <c r="S12014">
        <v>0</v>
      </c>
      <c r="T12014">
        <v>1</v>
      </c>
      <c r="U12014">
        <v>0</v>
      </c>
      <c r="V12014">
        <v>0</v>
      </c>
      <c r="W12014">
        <v>0</v>
      </c>
      <c r="X12014">
        <v>1.7157754490339086</v>
      </c>
      <c r="Y12014">
        <v>0</v>
      </c>
      <c r="Z12014">
        <v>0</v>
      </c>
      <c r="AA12014">
        <v>0</v>
      </c>
      <c r="AB12014">
        <v>0.54216347426400013</v>
      </c>
      <c r="AC12014">
        <v>0</v>
      </c>
      <c r="AD12014">
        <v>0</v>
      </c>
      <c r="AE12014">
        <v>2.2579389232979086</v>
      </c>
    </row>
    <row r="12015" spans="1:31" x14ac:dyDescent="0.3">
      <c r="A12015">
        <v>2709955</v>
      </c>
      <c r="B12015">
        <v>1</v>
      </c>
      <c r="C12015" t="s">
        <v>80</v>
      </c>
      <c r="D12015" t="s">
        <v>104</v>
      </c>
      <c r="E12015" t="s">
        <v>156</v>
      </c>
      <c r="F12015" t="s">
        <v>32280</v>
      </c>
      <c r="G12015" t="s">
        <v>185</v>
      </c>
      <c r="H12015" t="s">
        <v>153</v>
      </c>
      <c r="I12015" t="s">
        <v>136</v>
      </c>
      <c r="J12015" t="s">
        <v>137</v>
      </c>
      <c r="K12015" t="s">
        <v>138</v>
      </c>
      <c r="L12015" t="s">
        <v>32281</v>
      </c>
      <c r="M12015" t="s">
        <v>31616</v>
      </c>
      <c r="N12015">
        <v>3.5227777769999999</v>
      </c>
      <c r="O12015">
        <v>0</v>
      </c>
      <c r="P12015">
        <v>0</v>
      </c>
      <c r="Q12015">
        <v>0</v>
      </c>
      <c r="R12015">
        <v>0</v>
      </c>
      <c r="S12015">
        <v>0</v>
      </c>
      <c r="T12015">
        <v>0</v>
      </c>
      <c r="U12015">
        <v>1</v>
      </c>
      <c r="V12015">
        <v>0</v>
      </c>
      <c r="W12015">
        <v>0</v>
      </c>
      <c r="X12015">
        <v>0</v>
      </c>
      <c r="Y12015">
        <v>0</v>
      </c>
      <c r="Z12015">
        <v>0</v>
      </c>
      <c r="AA12015">
        <v>0</v>
      </c>
      <c r="AB12015">
        <v>0</v>
      </c>
      <c r="AC12015">
        <v>2421.9738690681588</v>
      </c>
      <c r="AD12015">
        <v>0</v>
      </c>
      <c r="AE12015">
        <v>2421.9738690681588</v>
      </c>
    </row>
    <row r="12016" spans="1:31" x14ac:dyDescent="0.3">
      <c r="A12016">
        <v>2710061</v>
      </c>
      <c r="B12016">
        <v>1</v>
      </c>
      <c r="C12016" t="s">
        <v>80</v>
      </c>
      <c r="D12016" t="s">
        <v>82</v>
      </c>
      <c r="E12016" t="s">
        <v>145</v>
      </c>
      <c r="F12016" t="s">
        <v>32282</v>
      </c>
      <c r="G12016" t="s">
        <v>181</v>
      </c>
      <c r="H12016" t="s">
        <v>135</v>
      </c>
      <c r="I12016" t="s">
        <v>136</v>
      </c>
      <c r="J12016" t="s">
        <v>137</v>
      </c>
      <c r="K12016" t="s">
        <v>138</v>
      </c>
      <c r="L12016" t="s">
        <v>32283</v>
      </c>
      <c r="M12016" t="s">
        <v>32284</v>
      </c>
      <c r="N12016">
        <v>3.2313888880000001</v>
      </c>
      <c r="O12016">
        <v>0</v>
      </c>
      <c r="P12016">
        <v>0</v>
      </c>
      <c r="Q12016">
        <v>0</v>
      </c>
      <c r="R12016">
        <v>0</v>
      </c>
      <c r="S12016">
        <v>0</v>
      </c>
      <c r="T12016">
        <v>10</v>
      </c>
      <c r="U12016">
        <v>0</v>
      </c>
      <c r="V12016">
        <v>0</v>
      </c>
      <c r="W12016">
        <v>0</v>
      </c>
      <c r="X12016">
        <v>0</v>
      </c>
      <c r="Y12016">
        <v>0</v>
      </c>
      <c r="Z12016">
        <v>0</v>
      </c>
      <c r="AA12016">
        <v>0</v>
      </c>
      <c r="AB12016">
        <v>12.792842082375939</v>
      </c>
      <c r="AC12016">
        <v>0</v>
      </c>
      <c r="AD12016">
        <v>0</v>
      </c>
      <c r="AE12016">
        <v>12.792842082375939</v>
      </c>
    </row>
    <row r="12017" spans="1:31" x14ac:dyDescent="0.3">
      <c r="A12017">
        <v>2709912</v>
      </c>
      <c r="B12017">
        <v>1</v>
      </c>
      <c r="C12017" t="s">
        <v>81</v>
      </c>
      <c r="D12017" t="s">
        <v>127</v>
      </c>
      <c r="E12017" t="s">
        <v>156</v>
      </c>
      <c r="F12017" t="s">
        <v>32285</v>
      </c>
      <c r="G12017" t="s">
        <v>743</v>
      </c>
      <c r="H12017" t="s">
        <v>153</v>
      </c>
      <c r="I12017" t="s">
        <v>136</v>
      </c>
      <c r="J12017" t="s">
        <v>137</v>
      </c>
      <c r="K12017" t="s">
        <v>138</v>
      </c>
      <c r="L12017" t="s">
        <v>32286</v>
      </c>
      <c r="M12017" t="s">
        <v>32287</v>
      </c>
      <c r="N12017">
        <v>8.2872222220000005</v>
      </c>
      <c r="O12017">
        <v>0</v>
      </c>
      <c r="P12017">
        <v>9</v>
      </c>
      <c r="Q12017">
        <v>0</v>
      </c>
      <c r="R12017">
        <v>6</v>
      </c>
      <c r="S12017">
        <v>4</v>
      </c>
      <c r="T12017">
        <v>90</v>
      </c>
      <c r="U12017">
        <v>5</v>
      </c>
      <c r="V12017">
        <v>3</v>
      </c>
      <c r="W12017">
        <v>0</v>
      </c>
      <c r="X12017">
        <v>26.732944659041554</v>
      </c>
      <c r="Y12017">
        <v>0</v>
      </c>
      <c r="Z12017">
        <v>7.3142147805908557</v>
      </c>
      <c r="AA12017">
        <v>447.98111019276962</v>
      </c>
      <c r="AB12017">
        <v>728.93300937732988</v>
      </c>
      <c r="AC12017">
        <v>3921.5648752545358</v>
      </c>
      <c r="AD12017">
        <v>1262.9217726635643</v>
      </c>
      <c r="AE12017">
        <v>6395.4479269278318</v>
      </c>
    </row>
    <row r="12018" spans="1:31" x14ac:dyDescent="0.3">
      <c r="A12018">
        <v>2710711</v>
      </c>
      <c r="B12018">
        <v>1</v>
      </c>
      <c r="C12018" t="s">
        <v>80</v>
      </c>
      <c r="D12018" t="s">
        <v>96</v>
      </c>
      <c r="E12018" t="s">
        <v>150</v>
      </c>
      <c r="F12018" t="s">
        <v>6011</v>
      </c>
      <c r="G12018" t="s">
        <v>152</v>
      </c>
      <c r="H12018" t="s">
        <v>153</v>
      </c>
      <c r="I12018" t="s">
        <v>136</v>
      </c>
      <c r="J12018" t="s">
        <v>137</v>
      </c>
      <c r="K12018" t="s">
        <v>138</v>
      </c>
      <c r="L12018" t="s">
        <v>32288</v>
      </c>
      <c r="M12018" t="s">
        <v>32289</v>
      </c>
      <c r="N12018">
        <v>1.676388888</v>
      </c>
      <c r="O12018">
        <v>0</v>
      </c>
      <c r="P12018">
        <v>564</v>
      </c>
      <c r="Q12018">
        <v>0</v>
      </c>
      <c r="R12018">
        <v>1</v>
      </c>
      <c r="S12018">
        <v>7</v>
      </c>
      <c r="T12018">
        <v>42</v>
      </c>
      <c r="U12018">
        <v>0</v>
      </c>
      <c r="V12018">
        <v>0</v>
      </c>
      <c r="W12018">
        <v>0</v>
      </c>
      <c r="X12018">
        <v>93.355674171192305</v>
      </c>
      <c r="Y12018">
        <v>0</v>
      </c>
      <c r="Z12018">
        <v>0</v>
      </c>
      <c r="AA12018">
        <v>1184.741508717266</v>
      </c>
      <c r="AB12018">
        <v>129.52670203975217</v>
      </c>
      <c r="AC12018">
        <v>0</v>
      </c>
      <c r="AD12018">
        <v>0</v>
      </c>
      <c r="AE12018">
        <v>1407.6238849282104</v>
      </c>
    </row>
    <row r="12019" spans="1:31" x14ac:dyDescent="0.3">
      <c r="A12019">
        <v>2711275</v>
      </c>
      <c r="B12019">
        <v>1</v>
      </c>
      <c r="C12019" t="s">
        <v>81</v>
      </c>
      <c r="D12019" t="s">
        <v>119</v>
      </c>
      <c r="E12019" t="s">
        <v>213</v>
      </c>
      <c r="F12019" t="s">
        <v>5469</v>
      </c>
      <c r="G12019" t="s">
        <v>152</v>
      </c>
      <c r="H12019" t="s">
        <v>153</v>
      </c>
      <c r="I12019" t="s">
        <v>136</v>
      </c>
      <c r="J12019" t="s">
        <v>137</v>
      </c>
      <c r="K12019" t="s">
        <v>138</v>
      </c>
      <c r="L12019" t="s">
        <v>32290</v>
      </c>
      <c r="M12019" t="s">
        <v>32291</v>
      </c>
      <c r="N12019">
        <v>0.78027777700000001</v>
      </c>
      <c r="O12019">
        <v>1</v>
      </c>
      <c r="P12019">
        <v>617</v>
      </c>
      <c r="Q12019">
        <v>0</v>
      </c>
      <c r="R12019">
        <v>46</v>
      </c>
      <c r="S12019">
        <v>0</v>
      </c>
      <c r="T12019">
        <v>47</v>
      </c>
      <c r="U12019">
        <v>0</v>
      </c>
      <c r="V12019">
        <v>0</v>
      </c>
      <c r="W12019">
        <v>0.15801761571</v>
      </c>
      <c r="X12019">
        <v>88.328749003837927</v>
      </c>
      <c r="Y12019">
        <v>0</v>
      </c>
      <c r="Z12019">
        <v>19.30595129328389</v>
      </c>
      <c r="AA12019">
        <v>0</v>
      </c>
      <c r="AB12019">
        <v>17.417142886321653</v>
      </c>
      <c r="AC12019">
        <v>0</v>
      </c>
      <c r="AD12019">
        <v>0</v>
      </c>
      <c r="AE12019">
        <v>125.20986079915347</v>
      </c>
    </row>
    <row r="12020" spans="1:31" x14ac:dyDescent="0.3">
      <c r="A12020">
        <v>2710734</v>
      </c>
      <c r="B12020">
        <v>1</v>
      </c>
      <c r="C12020" t="s">
        <v>80</v>
      </c>
      <c r="D12020" t="s">
        <v>82</v>
      </c>
      <c r="E12020" t="s">
        <v>145</v>
      </c>
      <c r="F12020" t="s">
        <v>32292</v>
      </c>
      <c r="G12020" t="s">
        <v>230</v>
      </c>
      <c r="H12020" t="s">
        <v>135</v>
      </c>
      <c r="I12020" t="s">
        <v>136</v>
      </c>
      <c r="J12020" t="s">
        <v>137</v>
      </c>
      <c r="K12020" t="s">
        <v>138</v>
      </c>
      <c r="L12020" t="s">
        <v>32293</v>
      </c>
      <c r="M12020" t="s">
        <v>32294</v>
      </c>
      <c r="N12020">
        <v>0.89944444400000001</v>
      </c>
      <c r="O12020">
        <v>0</v>
      </c>
      <c r="P12020">
        <v>2</v>
      </c>
      <c r="Q12020">
        <v>0</v>
      </c>
      <c r="R12020">
        <v>0</v>
      </c>
      <c r="S12020">
        <v>0</v>
      </c>
      <c r="T12020">
        <v>0</v>
      </c>
      <c r="U12020">
        <v>0</v>
      </c>
      <c r="V12020">
        <v>0</v>
      </c>
      <c r="W12020">
        <v>0</v>
      </c>
      <c r="X12020">
        <v>0.20631345882498003</v>
      </c>
      <c r="Y12020">
        <v>0</v>
      </c>
      <c r="Z12020">
        <v>0</v>
      </c>
      <c r="AA12020">
        <v>0</v>
      </c>
      <c r="AB12020">
        <v>0</v>
      </c>
      <c r="AC12020">
        <v>0</v>
      </c>
      <c r="AD12020">
        <v>0</v>
      </c>
      <c r="AE12020">
        <v>0.20631345882498003</v>
      </c>
    </row>
    <row r="12021" spans="1:31" x14ac:dyDescent="0.3">
      <c r="A12021">
        <v>2710728</v>
      </c>
      <c r="B12021">
        <v>1</v>
      </c>
      <c r="C12021" t="s">
        <v>80</v>
      </c>
      <c r="D12021" t="s">
        <v>92</v>
      </c>
      <c r="E12021" t="s">
        <v>213</v>
      </c>
      <c r="F12021" t="s">
        <v>18540</v>
      </c>
      <c r="G12021" t="s">
        <v>152</v>
      </c>
      <c r="H12021" t="s">
        <v>153</v>
      </c>
      <c r="I12021" t="s">
        <v>136</v>
      </c>
      <c r="J12021" t="s">
        <v>137</v>
      </c>
      <c r="K12021" t="s">
        <v>138</v>
      </c>
      <c r="L12021" t="s">
        <v>32295</v>
      </c>
      <c r="M12021" t="s">
        <v>32296</v>
      </c>
      <c r="N12021">
        <v>3.1580555549999998</v>
      </c>
      <c r="O12021">
        <v>10</v>
      </c>
      <c r="P12021">
        <v>3394</v>
      </c>
      <c r="Q12021">
        <v>3</v>
      </c>
      <c r="R12021">
        <v>26</v>
      </c>
      <c r="S12021">
        <v>13</v>
      </c>
      <c r="T12021">
        <v>238</v>
      </c>
      <c r="U12021">
        <v>1</v>
      </c>
      <c r="V12021">
        <v>1</v>
      </c>
      <c r="W12021">
        <v>67.908579513321811</v>
      </c>
      <c r="X12021">
        <v>1071.8996079160208</v>
      </c>
      <c r="Y12021">
        <v>8.2636613495611044</v>
      </c>
      <c r="Z12021">
        <v>3.0024403988635457</v>
      </c>
      <c r="AA12021">
        <v>155.25878060911299</v>
      </c>
      <c r="AB12021">
        <v>343.28327721162049</v>
      </c>
      <c r="AC12021">
        <v>24.404262570233936</v>
      </c>
      <c r="AD12021">
        <v>0</v>
      </c>
      <c r="AE12021">
        <v>1674.0206095687349</v>
      </c>
    </row>
    <row r="12022" spans="1:31" x14ac:dyDescent="0.3">
      <c r="A12022">
        <v>2711211</v>
      </c>
      <c r="B12022">
        <v>2</v>
      </c>
      <c r="C12022" t="s">
        <v>80</v>
      </c>
      <c r="D12022" t="s">
        <v>85</v>
      </c>
      <c r="E12022" t="s">
        <v>156</v>
      </c>
      <c r="F12022" t="s">
        <v>32297</v>
      </c>
      <c r="G12022" t="s">
        <v>152</v>
      </c>
      <c r="H12022" t="s">
        <v>153</v>
      </c>
      <c r="I12022" t="s">
        <v>136</v>
      </c>
      <c r="J12022" t="s">
        <v>137</v>
      </c>
      <c r="K12022" t="s">
        <v>138</v>
      </c>
      <c r="L12022" t="s">
        <v>32298</v>
      </c>
      <c r="M12022" t="s">
        <v>32299</v>
      </c>
      <c r="N12022">
        <v>1.218611111</v>
      </c>
      <c r="O12022">
        <v>0</v>
      </c>
      <c r="P12022">
        <v>7329</v>
      </c>
      <c r="Q12022">
        <v>0</v>
      </c>
      <c r="R12022">
        <v>0</v>
      </c>
      <c r="S12022">
        <v>0</v>
      </c>
      <c r="T12022">
        <v>436</v>
      </c>
      <c r="U12022">
        <v>0</v>
      </c>
      <c r="V12022">
        <v>1</v>
      </c>
      <c r="W12022">
        <v>0</v>
      </c>
      <c r="X12022">
        <v>2081.7943737081619</v>
      </c>
      <c r="Y12022">
        <v>0</v>
      </c>
      <c r="Z12022">
        <v>0</v>
      </c>
      <c r="AA12022">
        <v>0</v>
      </c>
      <c r="AB12022">
        <v>476.62423200705274</v>
      </c>
      <c r="AC12022">
        <v>0</v>
      </c>
      <c r="AD12022">
        <v>4.9394131447407172</v>
      </c>
      <c r="AE12022">
        <v>2563.3580188599553</v>
      </c>
    </row>
    <row r="12023" spans="1:31" x14ac:dyDescent="0.3">
      <c r="A12023">
        <v>2711358</v>
      </c>
      <c r="B12023">
        <v>1</v>
      </c>
      <c r="C12023" t="s">
        <v>80</v>
      </c>
      <c r="D12023" t="s">
        <v>83</v>
      </c>
      <c r="E12023" t="s">
        <v>200</v>
      </c>
      <c r="F12023" t="s">
        <v>26100</v>
      </c>
      <c r="G12023" t="s">
        <v>543</v>
      </c>
      <c r="H12023" t="s">
        <v>135</v>
      </c>
      <c r="I12023" t="s">
        <v>136</v>
      </c>
      <c r="J12023" t="s">
        <v>137</v>
      </c>
      <c r="K12023" t="s">
        <v>138</v>
      </c>
      <c r="L12023" t="s">
        <v>32300</v>
      </c>
      <c r="M12023" t="s">
        <v>32301</v>
      </c>
      <c r="N12023">
        <v>1.4769444439999999</v>
      </c>
      <c r="O12023">
        <v>0</v>
      </c>
      <c r="P12023">
        <v>0</v>
      </c>
      <c r="Q12023">
        <v>0</v>
      </c>
      <c r="R12023">
        <v>0</v>
      </c>
      <c r="S12023">
        <v>0</v>
      </c>
      <c r="T12023">
        <v>11</v>
      </c>
      <c r="U12023">
        <v>0</v>
      </c>
      <c r="V12023">
        <v>0</v>
      </c>
      <c r="W12023">
        <v>0</v>
      </c>
      <c r="X12023">
        <v>0</v>
      </c>
      <c r="Y12023">
        <v>0</v>
      </c>
      <c r="Z12023">
        <v>0</v>
      </c>
      <c r="AA12023">
        <v>0</v>
      </c>
      <c r="AB12023">
        <v>21.536204815985062</v>
      </c>
      <c r="AC12023">
        <v>0</v>
      </c>
      <c r="AD12023">
        <v>0</v>
      </c>
      <c r="AE12023">
        <v>21.536204815985062</v>
      </c>
    </row>
    <row r="12024" spans="1:31" x14ac:dyDescent="0.3">
      <c r="A12024">
        <v>2711312</v>
      </c>
      <c r="B12024">
        <v>1</v>
      </c>
      <c r="C12024" t="s">
        <v>81</v>
      </c>
      <c r="D12024" t="s">
        <v>118</v>
      </c>
      <c r="E12024" t="s">
        <v>145</v>
      </c>
      <c r="F12024" t="s">
        <v>32302</v>
      </c>
      <c r="G12024" t="s">
        <v>158</v>
      </c>
      <c r="H12024" t="s">
        <v>135</v>
      </c>
      <c r="I12024" t="s">
        <v>136</v>
      </c>
      <c r="J12024" t="s">
        <v>3</v>
      </c>
      <c r="K12024" t="s">
        <v>138</v>
      </c>
      <c r="L12024" t="s">
        <v>32303</v>
      </c>
      <c r="M12024" t="s">
        <v>32304</v>
      </c>
      <c r="N12024">
        <v>2.1469444439999998</v>
      </c>
      <c r="O12024">
        <v>0</v>
      </c>
      <c r="P12024">
        <v>0</v>
      </c>
      <c r="Q12024">
        <v>0</v>
      </c>
      <c r="R12024">
        <v>0</v>
      </c>
      <c r="S12024">
        <v>0</v>
      </c>
      <c r="T12024">
        <v>2</v>
      </c>
      <c r="U12024">
        <v>0</v>
      </c>
      <c r="V12024">
        <v>0</v>
      </c>
      <c r="W12024">
        <v>0</v>
      </c>
      <c r="X12024">
        <v>0</v>
      </c>
      <c r="Y12024">
        <v>0</v>
      </c>
      <c r="Z12024">
        <v>0</v>
      </c>
      <c r="AA12024">
        <v>0</v>
      </c>
      <c r="AB12024">
        <v>2.9021774874848099</v>
      </c>
      <c r="AC12024">
        <v>0</v>
      </c>
      <c r="AD12024">
        <v>0</v>
      </c>
      <c r="AE12024">
        <v>2.9021774874848099</v>
      </c>
    </row>
    <row r="12025" spans="1:31" x14ac:dyDescent="0.3">
      <c r="A12025">
        <v>2710791</v>
      </c>
      <c r="B12025">
        <v>1</v>
      </c>
      <c r="C12025" t="s">
        <v>80</v>
      </c>
      <c r="D12025" t="s">
        <v>86</v>
      </c>
      <c r="E12025" t="s">
        <v>161</v>
      </c>
      <c r="F12025" t="s">
        <v>32305</v>
      </c>
      <c r="G12025" t="s">
        <v>209</v>
      </c>
      <c r="H12025" t="s">
        <v>135</v>
      </c>
      <c r="I12025" t="s">
        <v>136</v>
      </c>
      <c r="J12025" t="s">
        <v>137</v>
      </c>
      <c r="K12025" t="s">
        <v>210</v>
      </c>
      <c r="L12025" t="s">
        <v>32306</v>
      </c>
      <c r="M12025" t="s">
        <v>32307</v>
      </c>
      <c r="N12025">
        <v>9.2463888880000003</v>
      </c>
      <c r="O12025">
        <v>0</v>
      </c>
      <c r="P12025">
        <v>47</v>
      </c>
      <c r="Q12025">
        <v>0</v>
      </c>
      <c r="R12025">
        <v>15</v>
      </c>
      <c r="S12025">
        <v>0</v>
      </c>
      <c r="T12025">
        <v>9</v>
      </c>
      <c r="U12025">
        <v>0</v>
      </c>
      <c r="V12025">
        <v>0</v>
      </c>
      <c r="W12025">
        <v>0</v>
      </c>
      <c r="X12025">
        <v>481.21751225641191</v>
      </c>
      <c r="Y12025">
        <v>0</v>
      </c>
      <c r="Z12025">
        <v>36.776591510501149</v>
      </c>
      <c r="AA12025">
        <v>0</v>
      </c>
      <c r="AB12025">
        <v>145.25359955872727</v>
      </c>
      <c r="AC12025">
        <v>0</v>
      </c>
      <c r="AD12025">
        <v>0</v>
      </c>
      <c r="AE12025">
        <v>663.24770332564037</v>
      </c>
    </row>
    <row r="12026" spans="1:31" x14ac:dyDescent="0.3">
      <c r="A12026">
        <v>2710960</v>
      </c>
      <c r="B12026">
        <v>1</v>
      </c>
      <c r="C12026" t="s">
        <v>81</v>
      </c>
      <c r="D12026" t="s">
        <v>118</v>
      </c>
      <c r="E12026" t="s">
        <v>156</v>
      </c>
      <c r="F12026" t="s">
        <v>31173</v>
      </c>
      <c r="G12026" t="s">
        <v>170</v>
      </c>
      <c r="H12026" t="s">
        <v>153</v>
      </c>
      <c r="I12026" t="s">
        <v>136</v>
      </c>
      <c r="J12026" t="s">
        <v>137</v>
      </c>
      <c r="K12026" t="s">
        <v>138</v>
      </c>
      <c r="L12026" t="s">
        <v>32308</v>
      </c>
      <c r="M12026" t="s">
        <v>32309</v>
      </c>
      <c r="N12026">
        <v>1.231944444</v>
      </c>
      <c r="O12026">
        <v>0</v>
      </c>
      <c r="P12026">
        <v>0</v>
      </c>
      <c r="Q12026">
        <v>0</v>
      </c>
      <c r="R12026">
        <v>0</v>
      </c>
      <c r="S12026">
        <v>7</v>
      </c>
      <c r="T12026">
        <v>0</v>
      </c>
      <c r="U12026">
        <v>0</v>
      </c>
      <c r="V12026">
        <v>0</v>
      </c>
      <c r="W12026">
        <v>0</v>
      </c>
      <c r="X12026">
        <v>0</v>
      </c>
      <c r="Y12026">
        <v>0</v>
      </c>
      <c r="Z12026">
        <v>0</v>
      </c>
      <c r="AA12026">
        <v>0</v>
      </c>
      <c r="AB12026">
        <v>0</v>
      </c>
      <c r="AC12026">
        <v>0</v>
      </c>
      <c r="AD12026">
        <v>0</v>
      </c>
      <c r="AE12026">
        <v>0</v>
      </c>
    </row>
    <row r="12027" spans="1:31" x14ac:dyDescent="0.3">
      <c r="A12027">
        <v>2710983</v>
      </c>
      <c r="B12027">
        <v>1</v>
      </c>
      <c r="C12027" t="s">
        <v>80</v>
      </c>
      <c r="D12027" t="s">
        <v>91</v>
      </c>
      <c r="E12027" t="s">
        <v>145</v>
      </c>
      <c r="F12027" t="s">
        <v>32310</v>
      </c>
      <c r="G12027" t="s">
        <v>230</v>
      </c>
      <c r="H12027" t="s">
        <v>135</v>
      </c>
      <c r="I12027" t="s">
        <v>136</v>
      </c>
      <c r="J12027" t="s">
        <v>137</v>
      </c>
      <c r="K12027" t="s">
        <v>138</v>
      </c>
      <c r="L12027" t="s">
        <v>32311</v>
      </c>
      <c r="M12027" t="s">
        <v>32312</v>
      </c>
      <c r="N12027">
        <v>2.3847222220000002</v>
      </c>
      <c r="O12027">
        <v>0</v>
      </c>
      <c r="P12027">
        <v>1</v>
      </c>
      <c r="Q12027">
        <v>0</v>
      </c>
      <c r="R12027">
        <v>0</v>
      </c>
      <c r="S12027">
        <v>0</v>
      </c>
      <c r="T12027">
        <v>0</v>
      </c>
      <c r="U12027">
        <v>0</v>
      </c>
      <c r="V12027">
        <v>0</v>
      </c>
      <c r="W12027">
        <v>0</v>
      </c>
      <c r="X12027">
        <v>0</v>
      </c>
      <c r="Y12027">
        <v>0</v>
      </c>
      <c r="Z12027">
        <v>0</v>
      </c>
      <c r="AA12027">
        <v>0</v>
      </c>
      <c r="AB12027">
        <v>0</v>
      </c>
      <c r="AC12027">
        <v>0</v>
      </c>
      <c r="AD12027">
        <v>0</v>
      </c>
      <c r="AE12027">
        <v>0</v>
      </c>
    </row>
    <row r="12028" spans="1:31" x14ac:dyDescent="0.3">
      <c r="A12028">
        <v>2710797</v>
      </c>
      <c r="B12028">
        <v>1</v>
      </c>
      <c r="C12028" t="s">
        <v>80</v>
      </c>
      <c r="D12028" t="s">
        <v>92</v>
      </c>
      <c r="E12028" t="s">
        <v>200</v>
      </c>
      <c r="F12028" t="s">
        <v>32313</v>
      </c>
      <c r="G12028" t="s">
        <v>543</v>
      </c>
      <c r="H12028" t="s">
        <v>135</v>
      </c>
      <c r="I12028" t="s">
        <v>136</v>
      </c>
      <c r="J12028" t="s">
        <v>137</v>
      </c>
      <c r="K12028" t="s">
        <v>138</v>
      </c>
      <c r="L12028" t="s">
        <v>32314</v>
      </c>
      <c r="M12028" t="s">
        <v>32315</v>
      </c>
      <c r="N12028">
        <v>5.7947222219999999</v>
      </c>
      <c r="O12028">
        <v>0</v>
      </c>
      <c r="P12028">
        <v>48</v>
      </c>
      <c r="Q12028">
        <v>0</v>
      </c>
      <c r="R12028">
        <v>0</v>
      </c>
      <c r="S12028">
        <v>0</v>
      </c>
      <c r="T12028">
        <v>0</v>
      </c>
      <c r="U12028">
        <v>0</v>
      </c>
      <c r="V12028">
        <v>0</v>
      </c>
      <c r="W12028">
        <v>0</v>
      </c>
      <c r="X12028">
        <v>50.014957791405081</v>
      </c>
      <c r="Y12028">
        <v>0</v>
      </c>
      <c r="Z12028">
        <v>0</v>
      </c>
      <c r="AA12028">
        <v>0</v>
      </c>
      <c r="AB12028">
        <v>0</v>
      </c>
      <c r="AC12028">
        <v>0</v>
      </c>
      <c r="AD12028">
        <v>0</v>
      </c>
      <c r="AE12028">
        <v>50.014957791405081</v>
      </c>
    </row>
    <row r="12029" spans="1:31" x14ac:dyDescent="0.3">
      <c r="A12029">
        <v>2711438</v>
      </c>
      <c r="B12029">
        <v>1</v>
      </c>
      <c r="C12029" t="s">
        <v>80</v>
      </c>
      <c r="D12029" t="s">
        <v>97</v>
      </c>
      <c r="E12029" t="s">
        <v>213</v>
      </c>
      <c r="F12029" t="s">
        <v>13518</v>
      </c>
      <c r="G12029" t="s">
        <v>185</v>
      </c>
      <c r="H12029" t="s">
        <v>153</v>
      </c>
      <c r="I12029" t="s">
        <v>136</v>
      </c>
      <c r="J12029" t="s">
        <v>137</v>
      </c>
      <c r="K12029" t="s">
        <v>138</v>
      </c>
      <c r="L12029" t="s">
        <v>32316</v>
      </c>
      <c r="M12029" t="s">
        <v>32317</v>
      </c>
      <c r="N12029">
        <v>1.787222222</v>
      </c>
      <c r="O12029">
        <v>13</v>
      </c>
      <c r="P12029">
        <v>731</v>
      </c>
      <c r="Q12029">
        <v>11</v>
      </c>
      <c r="R12029">
        <v>102</v>
      </c>
      <c r="S12029">
        <v>15</v>
      </c>
      <c r="T12029">
        <v>149</v>
      </c>
      <c r="U12029">
        <v>2</v>
      </c>
      <c r="V12029">
        <v>0</v>
      </c>
      <c r="W12029">
        <v>55.883453491539349</v>
      </c>
      <c r="X12029">
        <v>342.92884677196656</v>
      </c>
      <c r="Y12029">
        <v>9.8264027296986463</v>
      </c>
      <c r="Z12029">
        <v>21.068438919475213</v>
      </c>
      <c r="AA12029">
        <v>122.27793391758472</v>
      </c>
      <c r="AB12029">
        <v>150.84235274893635</v>
      </c>
      <c r="AC12029">
        <v>414.32132298893083</v>
      </c>
      <c r="AD12029">
        <v>0</v>
      </c>
      <c r="AE12029">
        <v>1117.1487515681317</v>
      </c>
    </row>
    <row r="12030" spans="1:31" x14ac:dyDescent="0.3">
      <c r="A12030">
        <v>2710940</v>
      </c>
      <c r="B12030">
        <v>1</v>
      </c>
      <c r="C12030" t="s">
        <v>80</v>
      </c>
      <c r="D12030" t="s">
        <v>84</v>
      </c>
      <c r="E12030" t="s">
        <v>132</v>
      </c>
      <c r="F12030" t="s">
        <v>32318</v>
      </c>
      <c r="G12030" t="s">
        <v>300</v>
      </c>
      <c r="H12030" t="s">
        <v>135</v>
      </c>
      <c r="I12030" t="s">
        <v>136</v>
      </c>
      <c r="J12030" t="s">
        <v>137</v>
      </c>
      <c r="K12030" t="s">
        <v>210</v>
      </c>
      <c r="L12030" t="s">
        <v>32319</v>
      </c>
      <c r="M12030" t="s">
        <v>32320</v>
      </c>
      <c r="N12030">
        <v>4.7824999999999998</v>
      </c>
      <c r="O12030">
        <v>0</v>
      </c>
      <c r="P12030">
        <v>193</v>
      </c>
      <c r="Q12030">
        <v>0</v>
      </c>
      <c r="R12030">
        <v>0</v>
      </c>
      <c r="S12030">
        <v>0</v>
      </c>
      <c r="T12030">
        <v>59</v>
      </c>
      <c r="U12030">
        <v>0</v>
      </c>
      <c r="V12030">
        <v>0</v>
      </c>
      <c r="W12030">
        <v>0</v>
      </c>
      <c r="X12030">
        <v>170.37403436484726</v>
      </c>
      <c r="Y12030">
        <v>0</v>
      </c>
      <c r="Z12030">
        <v>0</v>
      </c>
      <c r="AA12030">
        <v>0</v>
      </c>
      <c r="AB12030">
        <v>279.9602080895167</v>
      </c>
      <c r="AC12030">
        <v>0</v>
      </c>
      <c r="AD12030">
        <v>0</v>
      </c>
      <c r="AE12030">
        <v>450.33424245436396</v>
      </c>
    </row>
    <row r="12031" spans="1:31" x14ac:dyDescent="0.3">
      <c r="A12031">
        <v>2711332</v>
      </c>
      <c r="B12031">
        <v>1</v>
      </c>
      <c r="C12031" t="s">
        <v>81</v>
      </c>
      <c r="D12031" t="s">
        <v>128</v>
      </c>
      <c r="E12031" t="s">
        <v>156</v>
      </c>
      <c r="F12031" t="s">
        <v>4876</v>
      </c>
      <c r="G12031" t="s">
        <v>185</v>
      </c>
      <c r="H12031" t="s">
        <v>153</v>
      </c>
      <c r="I12031" t="s">
        <v>136</v>
      </c>
      <c r="J12031" t="s">
        <v>137</v>
      </c>
      <c r="K12031" t="s">
        <v>138</v>
      </c>
      <c r="L12031" t="s">
        <v>32321</v>
      </c>
      <c r="M12031" t="s">
        <v>26391</v>
      </c>
      <c r="N12031">
        <v>8.1491666659999993</v>
      </c>
      <c r="O12031">
        <v>2</v>
      </c>
      <c r="P12031">
        <v>0</v>
      </c>
      <c r="Q12031">
        <v>61</v>
      </c>
      <c r="R12031">
        <v>0</v>
      </c>
      <c r="S12031">
        <v>2</v>
      </c>
      <c r="T12031">
        <v>0</v>
      </c>
      <c r="U12031">
        <v>0</v>
      </c>
      <c r="V12031">
        <v>0</v>
      </c>
      <c r="W12031">
        <v>0</v>
      </c>
      <c r="X12031">
        <v>0</v>
      </c>
      <c r="Y12031">
        <v>45.119870726508687</v>
      </c>
      <c r="Z12031">
        <v>0</v>
      </c>
      <c r="AA12031">
        <v>150.19472171893131</v>
      </c>
      <c r="AB12031">
        <v>0</v>
      </c>
      <c r="AC12031">
        <v>0</v>
      </c>
      <c r="AD12031">
        <v>0</v>
      </c>
      <c r="AE12031">
        <v>195.31459244543998</v>
      </c>
    </row>
    <row r="12032" spans="1:31" x14ac:dyDescent="0.3">
      <c r="A12032">
        <v>2710731</v>
      </c>
      <c r="B12032">
        <v>1</v>
      </c>
      <c r="C12032" t="s">
        <v>80</v>
      </c>
      <c r="D12032" t="s">
        <v>100</v>
      </c>
      <c r="E12032" t="s">
        <v>150</v>
      </c>
      <c r="F12032" t="s">
        <v>25338</v>
      </c>
      <c r="G12032" t="s">
        <v>152</v>
      </c>
      <c r="H12032" t="s">
        <v>153</v>
      </c>
      <c r="I12032" t="s">
        <v>136</v>
      </c>
      <c r="J12032" t="s">
        <v>137</v>
      </c>
      <c r="K12032" t="s">
        <v>138</v>
      </c>
      <c r="L12032" t="s">
        <v>32322</v>
      </c>
      <c r="M12032" t="s">
        <v>32323</v>
      </c>
      <c r="N12032">
        <v>1.203333333</v>
      </c>
      <c r="O12032">
        <v>1</v>
      </c>
      <c r="P12032">
        <v>20</v>
      </c>
      <c r="Q12032">
        <v>1</v>
      </c>
      <c r="R12032">
        <v>35</v>
      </c>
      <c r="S12032">
        <v>4</v>
      </c>
      <c r="T12032">
        <v>7</v>
      </c>
      <c r="U12032">
        <v>1</v>
      </c>
      <c r="V12032">
        <v>0</v>
      </c>
      <c r="W12032">
        <v>10.318934699107816</v>
      </c>
      <c r="X12032">
        <v>4.674580069567341</v>
      </c>
      <c r="Y12032">
        <v>4.8806685546490405</v>
      </c>
      <c r="Z12032">
        <v>22.900425752342052</v>
      </c>
      <c r="AA12032">
        <v>12.281022817126876</v>
      </c>
      <c r="AB12032">
        <v>4.2225787063067814</v>
      </c>
      <c r="AC12032">
        <v>22.195205206878597</v>
      </c>
      <c r="AD12032">
        <v>0</v>
      </c>
      <c r="AE12032">
        <v>81.473415805978505</v>
      </c>
    </row>
    <row r="12033" spans="1:31" x14ac:dyDescent="0.3">
      <c r="A12033">
        <v>2711418</v>
      </c>
      <c r="B12033">
        <v>1</v>
      </c>
      <c r="C12033" t="s">
        <v>80</v>
      </c>
      <c r="D12033" t="s">
        <v>103</v>
      </c>
      <c r="E12033" t="s">
        <v>150</v>
      </c>
      <c r="F12033" t="s">
        <v>32324</v>
      </c>
      <c r="G12033" t="s">
        <v>170</v>
      </c>
      <c r="H12033" t="s">
        <v>153</v>
      </c>
      <c r="I12033" t="s">
        <v>136</v>
      </c>
      <c r="J12033" t="s">
        <v>137</v>
      </c>
      <c r="K12033" t="s">
        <v>138</v>
      </c>
      <c r="L12033" t="s">
        <v>32325</v>
      </c>
      <c r="M12033" t="s">
        <v>32326</v>
      </c>
      <c r="N12033">
        <v>0.50083333299999999</v>
      </c>
      <c r="O12033">
        <v>0</v>
      </c>
      <c r="P12033">
        <v>1040</v>
      </c>
      <c r="Q12033">
        <v>0</v>
      </c>
      <c r="R12033">
        <v>1</v>
      </c>
      <c r="S12033">
        <v>1</v>
      </c>
      <c r="T12033">
        <v>281</v>
      </c>
      <c r="U12033">
        <v>0</v>
      </c>
      <c r="V12033">
        <v>0</v>
      </c>
      <c r="W12033">
        <v>0</v>
      </c>
      <c r="X12033">
        <v>113.77768738619486</v>
      </c>
      <c r="Y12033">
        <v>0</v>
      </c>
      <c r="Z12033">
        <v>0</v>
      </c>
      <c r="AA12033">
        <v>0.59036656409499999</v>
      </c>
      <c r="AB12033">
        <v>91.91538452569344</v>
      </c>
      <c r="AC12033">
        <v>0</v>
      </c>
      <c r="AD12033">
        <v>0</v>
      </c>
      <c r="AE12033">
        <v>206.2834384759833</v>
      </c>
    </row>
    <row r="12034" spans="1:31" x14ac:dyDescent="0.3">
      <c r="A12034">
        <v>2710777</v>
      </c>
      <c r="B12034">
        <v>1</v>
      </c>
      <c r="C12034" t="s">
        <v>80</v>
      </c>
      <c r="D12034" t="s">
        <v>92</v>
      </c>
      <c r="E12034" t="s">
        <v>213</v>
      </c>
      <c r="F12034" t="s">
        <v>32327</v>
      </c>
      <c r="G12034" t="s">
        <v>152</v>
      </c>
      <c r="H12034" t="s">
        <v>153</v>
      </c>
      <c r="I12034" t="s">
        <v>136</v>
      </c>
      <c r="J12034" t="s">
        <v>137</v>
      </c>
      <c r="K12034" t="s">
        <v>138</v>
      </c>
      <c r="L12034" t="s">
        <v>32328</v>
      </c>
      <c r="M12034" t="s">
        <v>32329</v>
      </c>
      <c r="N12034">
        <v>1.669444444</v>
      </c>
      <c r="O12034">
        <v>5</v>
      </c>
      <c r="P12034">
        <v>1792</v>
      </c>
      <c r="Q12034">
        <v>1</v>
      </c>
      <c r="R12034">
        <v>0</v>
      </c>
      <c r="S12034">
        <v>4</v>
      </c>
      <c r="T12034">
        <v>17</v>
      </c>
      <c r="U12034">
        <v>0</v>
      </c>
      <c r="V12034">
        <v>0</v>
      </c>
      <c r="W12034">
        <v>12.420031770185489</v>
      </c>
      <c r="X12034">
        <v>307.12699814667923</v>
      </c>
      <c r="Y12034">
        <v>2.2870993841511664</v>
      </c>
      <c r="Z12034">
        <v>0</v>
      </c>
      <c r="AA12034">
        <v>44.312723596932081</v>
      </c>
      <c r="AB12034">
        <v>24.790530106538423</v>
      </c>
      <c r="AC12034">
        <v>0</v>
      </c>
      <c r="AD12034">
        <v>0</v>
      </c>
      <c r="AE12034">
        <v>390.93738300448643</v>
      </c>
    </row>
    <row r="12035" spans="1:31" x14ac:dyDescent="0.3">
      <c r="A12035">
        <v>2711109</v>
      </c>
      <c r="B12035">
        <v>1</v>
      </c>
      <c r="C12035" t="s">
        <v>80</v>
      </c>
      <c r="D12035" t="s">
        <v>104</v>
      </c>
      <c r="E12035" t="s">
        <v>145</v>
      </c>
      <c r="F12035" t="s">
        <v>32330</v>
      </c>
      <c r="G12035" t="s">
        <v>230</v>
      </c>
      <c r="H12035" t="s">
        <v>135</v>
      </c>
      <c r="I12035" t="s">
        <v>136</v>
      </c>
      <c r="J12035" t="s">
        <v>137</v>
      </c>
      <c r="K12035" t="s">
        <v>138</v>
      </c>
      <c r="L12035" t="s">
        <v>32331</v>
      </c>
      <c r="M12035" t="s">
        <v>32332</v>
      </c>
      <c r="N12035">
        <v>4.7261111109999998</v>
      </c>
      <c r="O12035">
        <v>0</v>
      </c>
      <c r="P12035">
        <v>1</v>
      </c>
      <c r="Q12035">
        <v>0</v>
      </c>
      <c r="R12035">
        <v>0</v>
      </c>
      <c r="S12035">
        <v>0</v>
      </c>
      <c r="T12035">
        <v>0</v>
      </c>
      <c r="U12035">
        <v>0</v>
      </c>
      <c r="V12035">
        <v>0</v>
      </c>
      <c r="W12035">
        <v>0</v>
      </c>
      <c r="X12035">
        <v>0.607601302969215</v>
      </c>
      <c r="Y12035">
        <v>0</v>
      </c>
      <c r="Z12035">
        <v>0</v>
      </c>
      <c r="AA12035">
        <v>0</v>
      </c>
      <c r="AB12035">
        <v>0</v>
      </c>
      <c r="AC12035">
        <v>0</v>
      </c>
      <c r="AD12035">
        <v>0</v>
      </c>
      <c r="AE12035">
        <v>0.607601302969215</v>
      </c>
    </row>
    <row r="12036" spans="1:31" x14ac:dyDescent="0.3">
      <c r="A12036">
        <v>2710714</v>
      </c>
      <c r="B12036">
        <v>1</v>
      </c>
      <c r="C12036" t="s">
        <v>81</v>
      </c>
      <c r="D12036" t="s">
        <v>119</v>
      </c>
      <c r="E12036" t="s">
        <v>200</v>
      </c>
      <c r="F12036" t="s">
        <v>32333</v>
      </c>
      <c r="G12036" t="s">
        <v>170</v>
      </c>
      <c r="H12036" t="s">
        <v>135</v>
      </c>
      <c r="I12036" t="s">
        <v>136</v>
      </c>
      <c r="J12036" t="s">
        <v>137</v>
      </c>
      <c r="K12036" t="s">
        <v>138</v>
      </c>
      <c r="L12036" t="s">
        <v>32334</v>
      </c>
      <c r="M12036" t="s">
        <v>32335</v>
      </c>
      <c r="N12036">
        <v>0.74750000000000005</v>
      </c>
      <c r="O12036">
        <v>0</v>
      </c>
      <c r="P12036">
        <v>12</v>
      </c>
      <c r="Q12036">
        <v>0</v>
      </c>
      <c r="R12036">
        <v>0</v>
      </c>
      <c r="S12036">
        <v>0</v>
      </c>
      <c r="T12036">
        <v>18</v>
      </c>
      <c r="U12036">
        <v>0</v>
      </c>
      <c r="V12036">
        <v>0</v>
      </c>
      <c r="W12036">
        <v>0</v>
      </c>
      <c r="X12036">
        <v>2.3052216823843446</v>
      </c>
      <c r="Y12036">
        <v>0</v>
      </c>
      <c r="Z12036">
        <v>0</v>
      </c>
      <c r="AA12036">
        <v>0</v>
      </c>
      <c r="AB12036">
        <v>2.4728363014638965</v>
      </c>
      <c r="AC12036">
        <v>0</v>
      </c>
      <c r="AD12036">
        <v>0</v>
      </c>
      <c r="AE12036">
        <v>4.7780579838482407</v>
      </c>
    </row>
    <row r="12037" spans="1:31" x14ac:dyDescent="0.3">
      <c r="A12037">
        <v>2711401</v>
      </c>
      <c r="B12037">
        <v>1</v>
      </c>
      <c r="C12037" t="s">
        <v>80</v>
      </c>
      <c r="D12037" t="s">
        <v>82</v>
      </c>
      <c r="E12037" t="s">
        <v>145</v>
      </c>
      <c r="F12037" t="s">
        <v>32336</v>
      </c>
      <c r="G12037" t="s">
        <v>147</v>
      </c>
      <c r="H12037" t="s">
        <v>135</v>
      </c>
      <c r="I12037" t="s">
        <v>136</v>
      </c>
      <c r="J12037" t="s">
        <v>137</v>
      </c>
      <c r="K12037" t="s">
        <v>138</v>
      </c>
      <c r="L12037" t="s">
        <v>32337</v>
      </c>
      <c r="M12037" t="s">
        <v>32338</v>
      </c>
      <c r="N12037">
        <v>1.284166666</v>
      </c>
      <c r="O12037">
        <v>0</v>
      </c>
      <c r="P12037">
        <v>0</v>
      </c>
      <c r="Q12037">
        <v>0</v>
      </c>
      <c r="R12037">
        <v>0</v>
      </c>
      <c r="S12037">
        <v>0</v>
      </c>
      <c r="T12037">
        <v>1</v>
      </c>
      <c r="U12037">
        <v>0</v>
      </c>
      <c r="V12037">
        <v>0</v>
      </c>
      <c r="W12037">
        <v>0</v>
      </c>
      <c r="X12037">
        <v>0</v>
      </c>
      <c r="Y12037">
        <v>0</v>
      </c>
      <c r="Z12037">
        <v>0</v>
      </c>
      <c r="AA12037">
        <v>0</v>
      </c>
      <c r="AB12037">
        <v>0.47407298770993006</v>
      </c>
      <c r="AC12037">
        <v>0</v>
      </c>
      <c r="AD12037">
        <v>0</v>
      </c>
      <c r="AE12037">
        <v>0.47407298770993006</v>
      </c>
    </row>
    <row r="12038" spans="1:31" x14ac:dyDescent="0.3">
      <c r="A12038">
        <v>2711464</v>
      </c>
      <c r="B12038">
        <v>1</v>
      </c>
      <c r="C12038" t="s">
        <v>80</v>
      </c>
      <c r="D12038" t="s">
        <v>96</v>
      </c>
      <c r="E12038" t="s">
        <v>173</v>
      </c>
      <c r="F12038" t="s">
        <v>32339</v>
      </c>
      <c r="G12038" t="s">
        <v>2209</v>
      </c>
      <c r="H12038" t="s">
        <v>153</v>
      </c>
      <c r="I12038" t="s">
        <v>136</v>
      </c>
      <c r="J12038" t="s">
        <v>137</v>
      </c>
      <c r="K12038" t="s">
        <v>138</v>
      </c>
      <c r="L12038" t="s">
        <v>32340</v>
      </c>
      <c r="M12038" t="s">
        <v>32341</v>
      </c>
      <c r="N12038">
        <v>4.6227777769999996</v>
      </c>
      <c r="O12038">
        <v>0</v>
      </c>
      <c r="P12038">
        <v>289</v>
      </c>
      <c r="Q12038">
        <v>11</v>
      </c>
      <c r="R12038">
        <v>31</v>
      </c>
      <c r="S12038">
        <v>14</v>
      </c>
      <c r="T12038">
        <v>66</v>
      </c>
      <c r="U12038">
        <v>4</v>
      </c>
      <c r="V12038">
        <v>0</v>
      </c>
      <c r="W12038">
        <v>0</v>
      </c>
      <c r="X12038">
        <v>343.38735325866486</v>
      </c>
      <c r="Y12038">
        <v>342.96597647696348</v>
      </c>
      <c r="Z12038">
        <v>37.861356432806694</v>
      </c>
      <c r="AA12038">
        <v>247.63679906513505</v>
      </c>
      <c r="AB12038">
        <v>182.41518553475416</v>
      </c>
      <c r="AC12038">
        <v>1041.3630513476176</v>
      </c>
      <c r="AD12038">
        <v>0</v>
      </c>
      <c r="AE12038">
        <v>2195.6297221159421</v>
      </c>
    </row>
    <row r="12039" spans="1:31" x14ac:dyDescent="0.3">
      <c r="A12039">
        <v>2710817</v>
      </c>
      <c r="B12039">
        <v>1</v>
      </c>
      <c r="C12039" t="s">
        <v>80</v>
      </c>
      <c r="D12039" t="s">
        <v>94</v>
      </c>
      <c r="E12039" t="s">
        <v>173</v>
      </c>
      <c r="F12039" t="s">
        <v>32342</v>
      </c>
      <c r="G12039" t="s">
        <v>152</v>
      </c>
      <c r="H12039" t="s">
        <v>153</v>
      </c>
      <c r="I12039" t="s">
        <v>136</v>
      </c>
      <c r="J12039" t="s">
        <v>137</v>
      </c>
      <c r="K12039" t="s">
        <v>138</v>
      </c>
      <c r="L12039" t="s">
        <v>32343</v>
      </c>
      <c r="M12039" t="s">
        <v>32344</v>
      </c>
      <c r="N12039">
        <v>8.6111111000000004E-2</v>
      </c>
      <c r="O12039">
        <v>12</v>
      </c>
      <c r="P12039">
        <v>3419</v>
      </c>
      <c r="Q12039">
        <v>144</v>
      </c>
      <c r="R12039">
        <v>589</v>
      </c>
      <c r="S12039">
        <v>53</v>
      </c>
      <c r="T12039">
        <v>428</v>
      </c>
      <c r="U12039">
        <v>3</v>
      </c>
      <c r="V12039">
        <v>0</v>
      </c>
      <c r="W12039">
        <v>0.57548039259200001</v>
      </c>
      <c r="X12039">
        <v>23.222257693284146</v>
      </c>
      <c r="Y12039">
        <v>11.716870899346269</v>
      </c>
      <c r="Z12039">
        <v>3.9479269380697186</v>
      </c>
      <c r="AA12039">
        <v>29.850684210254997</v>
      </c>
      <c r="AB12039">
        <v>15.978305608733262</v>
      </c>
      <c r="AC12039">
        <v>5.6160401144160002</v>
      </c>
      <c r="AD12039">
        <v>0</v>
      </c>
      <c r="AE12039">
        <v>90.907565856696394</v>
      </c>
    </row>
    <row r="12040" spans="1:31" x14ac:dyDescent="0.3">
      <c r="A12040">
        <v>2710917</v>
      </c>
      <c r="B12040">
        <v>1</v>
      </c>
      <c r="C12040" t="s">
        <v>80</v>
      </c>
      <c r="D12040" t="s">
        <v>98</v>
      </c>
      <c r="E12040" t="s">
        <v>161</v>
      </c>
      <c r="F12040" t="s">
        <v>32345</v>
      </c>
      <c r="G12040" t="s">
        <v>163</v>
      </c>
      <c r="H12040" t="s">
        <v>135</v>
      </c>
      <c r="I12040" t="s">
        <v>136</v>
      </c>
      <c r="J12040" t="s">
        <v>137</v>
      </c>
      <c r="K12040" t="s">
        <v>138</v>
      </c>
      <c r="L12040" t="s">
        <v>32346</v>
      </c>
      <c r="M12040" t="s">
        <v>32347</v>
      </c>
      <c r="N12040">
        <v>3.2250000000000001</v>
      </c>
      <c r="O12040">
        <v>0</v>
      </c>
      <c r="P12040">
        <v>0</v>
      </c>
      <c r="Q12040">
        <v>0</v>
      </c>
      <c r="R12040">
        <v>2</v>
      </c>
      <c r="S12040">
        <v>0</v>
      </c>
      <c r="T12040">
        <v>1</v>
      </c>
      <c r="U12040">
        <v>0</v>
      </c>
      <c r="V12040">
        <v>0</v>
      </c>
      <c r="W12040">
        <v>0</v>
      </c>
      <c r="X12040">
        <v>0</v>
      </c>
      <c r="Y12040">
        <v>0</v>
      </c>
      <c r="Z12040">
        <v>1.8381908040366501</v>
      </c>
      <c r="AA12040">
        <v>0</v>
      </c>
      <c r="AB12040">
        <v>0</v>
      </c>
      <c r="AC12040">
        <v>0</v>
      </c>
      <c r="AD12040">
        <v>0</v>
      </c>
      <c r="AE12040">
        <v>1.8381908040366501</v>
      </c>
    </row>
    <row r="12041" spans="1:31" x14ac:dyDescent="0.3">
      <c r="A12041">
        <v>2710771</v>
      </c>
      <c r="B12041">
        <v>1</v>
      </c>
      <c r="C12041" t="s">
        <v>81</v>
      </c>
      <c r="D12041" t="s">
        <v>121</v>
      </c>
      <c r="E12041" t="s">
        <v>213</v>
      </c>
      <c r="F12041" t="s">
        <v>27014</v>
      </c>
      <c r="G12041" t="s">
        <v>152</v>
      </c>
      <c r="H12041" t="s">
        <v>153</v>
      </c>
      <c r="I12041" t="s">
        <v>490</v>
      </c>
      <c r="J12041" t="s">
        <v>137</v>
      </c>
      <c r="K12041" t="s">
        <v>138</v>
      </c>
      <c r="L12041" t="s">
        <v>32348</v>
      </c>
      <c r="M12041" t="s">
        <v>32349</v>
      </c>
      <c r="N12041">
        <v>1.0833333000000001E-2</v>
      </c>
      <c r="O12041">
        <v>4</v>
      </c>
      <c r="P12041">
        <v>270</v>
      </c>
      <c r="Q12041">
        <v>0</v>
      </c>
      <c r="R12041">
        <v>57</v>
      </c>
      <c r="S12041">
        <v>3</v>
      </c>
      <c r="T12041">
        <v>14</v>
      </c>
      <c r="U12041">
        <v>0</v>
      </c>
      <c r="V12041">
        <v>0</v>
      </c>
      <c r="W12041">
        <v>8.2514694600000008E-3</v>
      </c>
      <c r="X12041">
        <v>0.34898790871993768</v>
      </c>
      <c r="Y12041">
        <v>0</v>
      </c>
      <c r="Z12041">
        <v>1.9488568781825001E-3</v>
      </c>
      <c r="AA12041">
        <v>5.6676758033805008E-2</v>
      </c>
      <c r="AB12041">
        <v>0.13800990561631002</v>
      </c>
      <c r="AC12041">
        <v>0</v>
      </c>
      <c r="AD12041">
        <v>0</v>
      </c>
      <c r="AE12041">
        <v>0.55387489870823525</v>
      </c>
    </row>
    <row r="12042" spans="1:31" x14ac:dyDescent="0.3">
      <c r="A12042">
        <v>2710837</v>
      </c>
      <c r="B12042">
        <v>1</v>
      </c>
      <c r="C12042" t="s">
        <v>80</v>
      </c>
      <c r="D12042" t="s">
        <v>101</v>
      </c>
      <c r="E12042" t="s">
        <v>132</v>
      </c>
      <c r="F12042" t="s">
        <v>32350</v>
      </c>
      <c r="G12042" t="s">
        <v>170</v>
      </c>
      <c r="H12042" t="s">
        <v>135</v>
      </c>
      <c r="I12042" t="s">
        <v>136</v>
      </c>
      <c r="J12042" t="s">
        <v>137</v>
      </c>
      <c r="K12042" t="s">
        <v>138</v>
      </c>
      <c r="L12042" t="s">
        <v>32351</v>
      </c>
      <c r="M12042" t="s">
        <v>32352</v>
      </c>
      <c r="N12042">
        <v>1.0794444439999999</v>
      </c>
      <c r="O12042">
        <v>0</v>
      </c>
      <c r="P12042">
        <v>59</v>
      </c>
      <c r="Q12042">
        <v>0</v>
      </c>
      <c r="R12042">
        <v>10</v>
      </c>
      <c r="S12042">
        <v>0</v>
      </c>
      <c r="T12042">
        <v>17</v>
      </c>
      <c r="U12042">
        <v>0</v>
      </c>
      <c r="V12042">
        <v>0</v>
      </c>
      <c r="W12042">
        <v>0</v>
      </c>
      <c r="X12042">
        <v>16.873311426943786</v>
      </c>
      <c r="Y12042">
        <v>0</v>
      </c>
      <c r="Z12042">
        <v>0.73009253591459999</v>
      </c>
      <c r="AA12042">
        <v>0</v>
      </c>
      <c r="AB12042">
        <v>13.214176568756862</v>
      </c>
      <c r="AC12042">
        <v>0</v>
      </c>
      <c r="AD12042">
        <v>0</v>
      </c>
      <c r="AE12042">
        <v>30.817580531615249</v>
      </c>
    </row>
    <row r="12043" spans="1:31" x14ac:dyDescent="0.3">
      <c r="A12043">
        <v>2711172</v>
      </c>
      <c r="B12043">
        <v>1</v>
      </c>
      <c r="C12043" t="s">
        <v>80</v>
      </c>
      <c r="D12043" t="s">
        <v>97</v>
      </c>
      <c r="E12043" t="s">
        <v>145</v>
      </c>
      <c r="F12043" t="s">
        <v>32353</v>
      </c>
      <c r="G12043" t="s">
        <v>181</v>
      </c>
      <c r="H12043" t="s">
        <v>135</v>
      </c>
      <c r="I12043" t="s">
        <v>136</v>
      </c>
      <c r="J12043" t="s">
        <v>137</v>
      </c>
      <c r="K12043" t="s">
        <v>138</v>
      </c>
      <c r="L12043" t="s">
        <v>32354</v>
      </c>
      <c r="M12043" t="s">
        <v>32355</v>
      </c>
      <c r="N12043">
        <v>1.220277777</v>
      </c>
      <c r="O12043">
        <v>0</v>
      </c>
      <c r="P12043">
        <v>1</v>
      </c>
      <c r="Q12043">
        <v>0</v>
      </c>
      <c r="R12043">
        <v>0</v>
      </c>
      <c r="S12043">
        <v>0</v>
      </c>
      <c r="T12043">
        <v>0</v>
      </c>
      <c r="U12043">
        <v>0</v>
      </c>
      <c r="V12043">
        <v>0</v>
      </c>
      <c r="W12043">
        <v>0</v>
      </c>
      <c r="X12043">
        <v>0</v>
      </c>
      <c r="Y12043">
        <v>0</v>
      </c>
      <c r="Z12043">
        <v>0</v>
      </c>
      <c r="AA12043">
        <v>0</v>
      </c>
      <c r="AB12043">
        <v>0</v>
      </c>
      <c r="AC12043">
        <v>0</v>
      </c>
      <c r="AD12043">
        <v>0</v>
      </c>
      <c r="AE12043">
        <v>0</v>
      </c>
    </row>
    <row r="12044" spans="1:31" x14ac:dyDescent="0.3">
      <c r="A12044">
        <v>2710857</v>
      </c>
      <c r="B12044">
        <v>1</v>
      </c>
      <c r="C12044" t="s">
        <v>81</v>
      </c>
      <c r="D12044" t="s">
        <v>123</v>
      </c>
      <c r="E12044" t="s">
        <v>150</v>
      </c>
      <c r="F12044" t="s">
        <v>32356</v>
      </c>
      <c r="G12044" t="s">
        <v>152</v>
      </c>
      <c r="H12044" t="s">
        <v>153</v>
      </c>
      <c r="I12044" t="s">
        <v>136</v>
      </c>
      <c r="J12044" t="s">
        <v>137</v>
      </c>
      <c r="K12044" t="s">
        <v>138</v>
      </c>
      <c r="L12044" t="s">
        <v>32357</v>
      </c>
      <c r="M12044" t="s">
        <v>32358</v>
      </c>
      <c r="N12044">
        <v>1.3166666659999999</v>
      </c>
      <c r="O12044">
        <v>1</v>
      </c>
      <c r="P12044">
        <v>961</v>
      </c>
      <c r="Q12044">
        <v>25</v>
      </c>
      <c r="R12044">
        <v>135</v>
      </c>
      <c r="S12044">
        <v>3</v>
      </c>
      <c r="T12044">
        <v>103</v>
      </c>
      <c r="U12044">
        <v>0</v>
      </c>
      <c r="V12044">
        <v>0</v>
      </c>
      <c r="W12044">
        <v>0.2461650568</v>
      </c>
      <c r="X12044">
        <v>135.69530845490678</v>
      </c>
      <c r="Y12044">
        <v>0.72284404430000004</v>
      </c>
      <c r="Z12044">
        <v>32.404956267908013</v>
      </c>
      <c r="AA12044">
        <v>8.4655198859457492</v>
      </c>
      <c r="AB12044">
        <v>47.589971709742748</v>
      </c>
      <c r="AC12044">
        <v>0</v>
      </c>
      <c r="AD12044">
        <v>0</v>
      </c>
      <c r="AE12044">
        <v>225.12476541960328</v>
      </c>
    </row>
    <row r="12045" spans="1:31" x14ac:dyDescent="0.3">
      <c r="A12045">
        <v>2731587</v>
      </c>
      <c r="B12045">
        <v>1</v>
      </c>
      <c r="C12045" t="s">
        <v>80</v>
      </c>
      <c r="D12045" t="s">
        <v>97</v>
      </c>
      <c r="E12045" t="s">
        <v>161</v>
      </c>
      <c r="F12045" t="s">
        <v>32359</v>
      </c>
      <c r="G12045" t="s">
        <v>409</v>
      </c>
      <c r="H12045" t="s">
        <v>135</v>
      </c>
      <c r="I12045" t="s">
        <v>136</v>
      </c>
      <c r="J12045" t="s">
        <v>137</v>
      </c>
      <c r="K12045" t="s">
        <v>138</v>
      </c>
      <c r="L12045" t="s">
        <v>32360</v>
      </c>
      <c r="M12045" t="s">
        <v>32361</v>
      </c>
      <c r="N12045">
        <v>4.1922222219999998</v>
      </c>
      <c r="O12045">
        <v>0</v>
      </c>
      <c r="P12045">
        <v>45</v>
      </c>
      <c r="Q12045">
        <v>0</v>
      </c>
      <c r="R12045">
        <v>0</v>
      </c>
      <c r="S12045">
        <v>0</v>
      </c>
      <c r="T12045">
        <v>21</v>
      </c>
      <c r="U12045">
        <v>0</v>
      </c>
      <c r="V12045">
        <v>0</v>
      </c>
      <c r="W12045">
        <v>0</v>
      </c>
      <c r="X12045">
        <v>35.479427924940339</v>
      </c>
      <c r="Y12045">
        <v>0</v>
      </c>
      <c r="Z12045">
        <v>0</v>
      </c>
      <c r="AA12045">
        <v>0</v>
      </c>
      <c r="AB12045">
        <v>64.491456413236023</v>
      </c>
      <c r="AC12045">
        <v>0</v>
      </c>
      <c r="AD12045">
        <v>0</v>
      </c>
      <c r="AE12045">
        <v>99.970884338176361</v>
      </c>
    </row>
    <row r="12046" spans="1:31" x14ac:dyDescent="0.3">
      <c r="A12046">
        <v>2711378</v>
      </c>
      <c r="B12046">
        <v>1</v>
      </c>
      <c r="C12046" t="s">
        <v>80</v>
      </c>
      <c r="D12046" t="s">
        <v>96</v>
      </c>
      <c r="E12046" t="s">
        <v>145</v>
      </c>
      <c r="F12046" t="s">
        <v>27765</v>
      </c>
      <c r="G12046" t="s">
        <v>230</v>
      </c>
      <c r="H12046" t="s">
        <v>135</v>
      </c>
      <c r="I12046" t="s">
        <v>136</v>
      </c>
      <c r="J12046" t="s">
        <v>137</v>
      </c>
      <c r="K12046" t="s">
        <v>138</v>
      </c>
      <c r="L12046" t="s">
        <v>32362</v>
      </c>
      <c r="M12046" t="s">
        <v>32363</v>
      </c>
      <c r="N12046">
        <v>9.1113888880000005</v>
      </c>
      <c r="O12046">
        <v>0</v>
      </c>
      <c r="P12046">
        <v>2</v>
      </c>
      <c r="Q12046">
        <v>0</v>
      </c>
      <c r="R12046">
        <v>0</v>
      </c>
      <c r="S12046">
        <v>0</v>
      </c>
      <c r="T12046">
        <v>1</v>
      </c>
      <c r="U12046">
        <v>0</v>
      </c>
      <c r="V12046">
        <v>0</v>
      </c>
      <c r="W12046">
        <v>0</v>
      </c>
      <c r="X12046">
        <v>23.455419507480986</v>
      </c>
      <c r="Y12046">
        <v>0</v>
      </c>
      <c r="Z12046">
        <v>0</v>
      </c>
      <c r="AA12046">
        <v>0</v>
      </c>
      <c r="AB12046">
        <v>0</v>
      </c>
      <c r="AC12046">
        <v>0</v>
      </c>
      <c r="AD12046">
        <v>0</v>
      </c>
      <c r="AE12046">
        <v>23.455419507480986</v>
      </c>
    </row>
    <row r="12047" spans="1:31" x14ac:dyDescent="0.3">
      <c r="A12047">
        <v>2711235</v>
      </c>
      <c r="B12047">
        <v>1</v>
      </c>
      <c r="C12047" t="s">
        <v>80</v>
      </c>
      <c r="D12047" t="s">
        <v>106</v>
      </c>
      <c r="E12047" t="s">
        <v>161</v>
      </c>
      <c r="F12047" t="s">
        <v>32364</v>
      </c>
      <c r="G12047" t="s">
        <v>163</v>
      </c>
      <c r="H12047" t="s">
        <v>135</v>
      </c>
      <c r="I12047" t="s">
        <v>136</v>
      </c>
      <c r="J12047" t="s">
        <v>137</v>
      </c>
      <c r="K12047" t="s">
        <v>138</v>
      </c>
      <c r="L12047" t="s">
        <v>32365</v>
      </c>
      <c r="M12047" t="s">
        <v>32366</v>
      </c>
      <c r="N12047">
        <v>1.9027777770000001</v>
      </c>
      <c r="O12047">
        <v>0</v>
      </c>
      <c r="P12047">
        <v>0</v>
      </c>
      <c r="Q12047">
        <v>0</v>
      </c>
      <c r="R12047">
        <v>1</v>
      </c>
      <c r="S12047">
        <v>0</v>
      </c>
      <c r="T12047">
        <v>0</v>
      </c>
      <c r="U12047">
        <v>0</v>
      </c>
      <c r="V12047">
        <v>0</v>
      </c>
      <c r="W12047">
        <v>0</v>
      </c>
      <c r="X12047">
        <v>0</v>
      </c>
      <c r="Y12047">
        <v>0</v>
      </c>
      <c r="Z12047">
        <v>0</v>
      </c>
      <c r="AA12047">
        <v>0</v>
      </c>
      <c r="AB12047">
        <v>0</v>
      </c>
      <c r="AC12047">
        <v>0</v>
      </c>
      <c r="AD12047">
        <v>0</v>
      </c>
      <c r="AE12047">
        <v>0</v>
      </c>
    </row>
    <row r="12048" spans="1:31" x14ac:dyDescent="0.3">
      <c r="A12048">
        <v>2710751</v>
      </c>
      <c r="B12048">
        <v>1</v>
      </c>
      <c r="C12048" t="s">
        <v>81</v>
      </c>
      <c r="D12048" t="s">
        <v>113</v>
      </c>
      <c r="E12048" t="s">
        <v>145</v>
      </c>
      <c r="F12048" t="s">
        <v>32367</v>
      </c>
      <c r="G12048" t="s">
        <v>230</v>
      </c>
      <c r="H12048" t="s">
        <v>135</v>
      </c>
      <c r="I12048" t="s">
        <v>136</v>
      </c>
      <c r="J12048" t="s">
        <v>137</v>
      </c>
      <c r="K12048" t="s">
        <v>138</v>
      </c>
      <c r="L12048" t="s">
        <v>32368</v>
      </c>
      <c r="M12048" t="s">
        <v>32369</v>
      </c>
      <c r="N12048">
        <v>1.0844444440000001</v>
      </c>
      <c r="O12048">
        <v>0</v>
      </c>
      <c r="P12048">
        <v>1</v>
      </c>
      <c r="Q12048">
        <v>0</v>
      </c>
      <c r="R12048">
        <v>0</v>
      </c>
      <c r="S12048">
        <v>0</v>
      </c>
      <c r="T12048">
        <v>0</v>
      </c>
      <c r="U12048">
        <v>0</v>
      </c>
      <c r="V12048">
        <v>0</v>
      </c>
      <c r="W12048">
        <v>0</v>
      </c>
      <c r="X12048">
        <v>0.11691166266809999</v>
      </c>
      <c r="Y12048">
        <v>0</v>
      </c>
      <c r="Z12048">
        <v>0</v>
      </c>
      <c r="AA12048">
        <v>0</v>
      </c>
      <c r="AB12048">
        <v>0</v>
      </c>
      <c r="AC12048">
        <v>0</v>
      </c>
      <c r="AD12048">
        <v>0</v>
      </c>
      <c r="AE12048">
        <v>0.11691166266809999</v>
      </c>
    </row>
    <row r="12049" spans="1:31" x14ac:dyDescent="0.3">
      <c r="A12049">
        <v>2710694</v>
      </c>
      <c r="B12049">
        <v>1</v>
      </c>
      <c r="C12049" t="s">
        <v>80</v>
      </c>
      <c r="D12049" t="s">
        <v>85</v>
      </c>
      <c r="E12049" t="s">
        <v>173</v>
      </c>
      <c r="F12049" t="s">
        <v>7245</v>
      </c>
      <c r="G12049" t="s">
        <v>743</v>
      </c>
      <c r="H12049" t="s">
        <v>153</v>
      </c>
      <c r="I12049" t="s">
        <v>136</v>
      </c>
      <c r="J12049" t="s">
        <v>137</v>
      </c>
      <c r="K12049" t="s">
        <v>138</v>
      </c>
      <c r="L12049" t="s">
        <v>32370</v>
      </c>
      <c r="M12049" t="s">
        <v>32371</v>
      </c>
      <c r="N12049">
        <v>0.86722222199999999</v>
      </c>
      <c r="O12049">
        <v>0</v>
      </c>
      <c r="P12049">
        <v>2651</v>
      </c>
      <c r="Q12049">
        <v>0</v>
      </c>
      <c r="R12049">
        <v>0</v>
      </c>
      <c r="S12049">
        <v>0</v>
      </c>
      <c r="T12049">
        <v>103</v>
      </c>
      <c r="U12049">
        <v>0</v>
      </c>
      <c r="V12049">
        <v>0</v>
      </c>
      <c r="W12049">
        <v>0</v>
      </c>
      <c r="X12049">
        <v>367.55496355290683</v>
      </c>
      <c r="Y12049">
        <v>0</v>
      </c>
      <c r="Z12049">
        <v>0</v>
      </c>
      <c r="AA12049">
        <v>0</v>
      </c>
      <c r="AB12049">
        <v>35.582928016164011</v>
      </c>
      <c r="AC12049">
        <v>0</v>
      </c>
      <c r="AD12049">
        <v>0</v>
      </c>
      <c r="AE12049">
        <v>403.13789156907086</v>
      </c>
    </row>
    <row r="12050" spans="1:31" x14ac:dyDescent="0.3">
      <c r="A12050">
        <v>2711467</v>
      </c>
      <c r="B12050">
        <v>1</v>
      </c>
      <c r="C12050" t="s">
        <v>81</v>
      </c>
      <c r="D12050" t="s">
        <v>115</v>
      </c>
      <c r="E12050" t="s">
        <v>132</v>
      </c>
      <c r="F12050" t="s">
        <v>32372</v>
      </c>
      <c r="G12050" t="s">
        <v>170</v>
      </c>
      <c r="H12050" t="s">
        <v>135</v>
      </c>
      <c r="I12050" t="s">
        <v>136</v>
      </c>
      <c r="J12050" t="s">
        <v>137</v>
      </c>
      <c r="K12050" t="s">
        <v>138</v>
      </c>
      <c r="L12050" t="s">
        <v>32373</v>
      </c>
      <c r="M12050" t="s">
        <v>32374</v>
      </c>
      <c r="N12050">
        <v>0.41</v>
      </c>
      <c r="O12050">
        <v>0</v>
      </c>
      <c r="P12050">
        <v>39</v>
      </c>
      <c r="Q12050">
        <v>0</v>
      </c>
      <c r="R12050">
        <v>9</v>
      </c>
      <c r="S12050">
        <v>0</v>
      </c>
      <c r="T12050">
        <v>1</v>
      </c>
      <c r="U12050">
        <v>0</v>
      </c>
      <c r="V12050">
        <v>0</v>
      </c>
      <c r="W12050">
        <v>0</v>
      </c>
      <c r="X12050">
        <v>0.17264193408</v>
      </c>
      <c r="Y12050">
        <v>0</v>
      </c>
      <c r="Z12050">
        <v>2.996438461884E-2</v>
      </c>
      <c r="AA12050">
        <v>0</v>
      </c>
      <c r="AB12050">
        <v>0</v>
      </c>
      <c r="AC12050">
        <v>0</v>
      </c>
      <c r="AD12050">
        <v>0</v>
      </c>
      <c r="AE12050">
        <v>0.20260631869883999</v>
      </c>
    </row>
    <row r="12051" spans="1:31" x14ac:dyDescent="0.3">
      <c r="A12051">
        <v>2711444</v>
      </c>
      <c r="B12051">
        <v>1</v>
      </c>
      <c r="C12051" t="s">
        <v>80</v>
      </c>
      <c r="D12051" t="s">
        <v>84</v>
      </c>
      <c r="E12051" t="s">
        <v>145</v>
      </c>
      <c r="F12051" t="s">
        <v>32375</v>
      </c>
      <c r="G12051" t="s">
        <v>181</v>
      </c>
      <c r="H12051" t="s">
        <v>135</v>
      </c>
      <c r="I12051" t="s">
        <v>136</v>
      </c>
      <c r="J12051" t="s">
        <v>137</v>
      </c>
      <c r="K12051" t="s">
        <v>138</v>
      </c>
      <c r="L12051" t="s">
        <v>32376</v>
      </c>
      <c r="M12051" t="s">
        <v>32377</v>
      </c>
      <c r="N12051">
        <v>3.8105555550000001</v>
      </c>
      <c r="O12051">
        <v>0</v>
      </c>
      <c r="P12051">
        <v>13</v>
      </c>
      <c r="Q12051">
        <v>0</v>
      </c>
      <c r="R12051">
        <v>0</v>
      </c>
      <c r="S12051">
        <v>0</v>
      </c>
      <c r="T12051">
        <v>1</v>
      </c>
      <c r="U12051">
        <v>0</v>
      </c>
      <c r="V12051">
        <v>0</v>
      </c>
      <c r="W12051">
        <v>0</v>
      </c>
      <c r="X12051">
        <v>8.1047934199409735</v>
      </c>
      <c r="Y12051">
        <v>0</v>
      </c>
      <c r="Z12051">
        <v>0</v>
      </c>
      <c r="AA12051">
        <v>0</v>
      </c>
      <c r="AB12051">
        <v>0.23642008879890003</v>
      </c>
      <c r="AC12051">
        <v>0</v>
      </c>
      <c r="AD12051">
        <v>0</v>
      </c>
      <c r="AE12051">
        <v>8.3412135087398731</v>
      </c>
    </row>
    <row r="12052" spans="1:31" x14ac:dyDescent="0.3">
      <c r="A12052">
        <v>2710780</v>
      </c>
      <c r="B12052">
        <v>1</v>
      </c>
      <c r="C12052" t="s">
        <v>81</v>
      </c>
      <c r="D12052" t="s">
        <v>112</v>
      </c>
      <c r="E12052" t="s">
        <v>156</v>
      </c>
      <c r="F12052" t="s">
        <v>32378</v>
      </c>
      <c r="G12052" t="s">
        <v>209</v>
      </c>
      <c r="H12052" t="s">
        <v>153</v>
      </c>
      <c r="I12052" t="s">
        <v>136</v>
      </c>
      <c r="J12052" t="s">
        <v>137</v>
      </c>
      <c r="K12052" t="s">
        <v>210</v>
      </c>
      <c r="L12052" t="s">
        <v>32379</v>
      </c>
      <c r="M12052" t="s">
        <v>32380</v>
      </c>
      <c r="N12052">
        <v>7.0480555550000004</v>
      </c>
      <c r="O12052">
        <v>0</v>
      </c>
      <c r="P12052">
        <v>0</v>
      </c>
      <c r="Q12052">
        <v>0</v>
      </c>
      <c r="R12052">
        <v>0</v>
      </c>
      <c r="S12052">
        <v>0</v>
      </c>
      <c r="T12052">
        <v>0</v>
      </c>
      <c r="U12052">
        <v>1</v>
      </c>
      <c r="V12052">
        <v>0</v>
      </c>
      <c r="W12052">
        <v>0</v>
      </c>
      <c r="X12052">
        <v>0</v>
      </c>
      <c r="Y12052">
        <v>0</v>
      </c>
      <c r="Z12052">
        <v>0</v>
      </c>
      <c r="AA12052">
        <v>0</v>
      </c>
      <c r="AB12052">
        <v>0</v>
      </c>
      <c r="AC12052">
        <v>450.45752827295814</v>
      </c>
      <c r="AD12052">
        <v>0</v>
      </c>
      <c r="AE12052">
        <v>450.45752827295814</v>
      </c>
    </row>
    <row r="12053" spans="1:31" x14ac:dyDescent="0.3">
      <c r="A12053">
        <v>2711304</v>
      </c>
      <c r="B12053">
        <v>1</v>
      </c>
      <c r="C12053" t="s">
        <v>80</v>
      </c>
      <c r="D12053" t="s">
        <v>110</v>
      </c>
      <c r="E12053" t="s">
        <v>150</v>
      </c>
      <c r="F12053" t="s">
        <v>32381</v>
      </c>
      <c r="G12053" t="s">
        <v>158</v>
      </c>
      <c r="H12053" t="s">
        <v>153</v>
      </c>
      <c r="I12053" t="s">
        <v>136</v>
      </c>
      <c r="J12053" t="s">
        <v>3</v>
      </c>
      <c r="K12053" t="s">
        <v>138</v>
      </c>
      <c r="L12053" t="s">
        <v>32382</v>
      </c>
      <c r="M12053" t="s">
        <v>32383</v>
      </c>
      <c r="N12053">
        <v>5.3611111000000003E-2</v>
      </c>
      <c r="O12053">
        <v>0</v>
      </c>
      <c r="P12053">
        <v>2571</v>
      </c>
      <c r="Q12053">
        <v>0</v>
      </c>
      <c r="R12053">
        <v>0</v>
      </c>
      <c r="S12053">
        <v>1</v>
      </c>
      <c r="T12053">
        <v>365</v>
      </c>
      <c r="U12053">
        <v>0</v>
      </c>
      <c r="V12053">
        <v>1</v>
      </c>
      <c r="W12053">
        <v>0</v>
      </c>
      <c r="X12053">
        <v>28.532733857119194</v>
      </c>
      <c r="Y12053">
        <v>0</v>
      </c>
      <c r="Z12053">
        <v>0</v>
      </c>
      <c r="AA12053">
        <v>5.1450629070312504</v>
      </c>
      <c r="AB12053">
        <v>20.209535260413446</v>
      </c>
      <c r="AC12053">
        <v>0</v>
      </c>
      <c r="AD12053">
        <v>5.1915231608871674E-2</v>
      </c>
      <c r="AE12053">
        <v>53.939247256172763</v>
      </c>
    </row>
    <row r="12054" spans="1:31" x14ac:dyDescent="0.3">
      <c r="A12054">
        <v>2711321</v>
      </c>
      <c r="B12054">
        <v>1</v>
      </c>
      <c r="C12054" t="s">
        <v>80</v>
      </c>
      <c r="D12054" t="s">
        <v>84</v>
      </c>
      <c r="E12054" t="s">
        <v>161</v>
      </c>
      <c r="F12054" t="s">
        <v>32384</v>
      </c>
      <c r="G12054" t="s">
        <v>163</v>
      </c>
      <c r="H12054" t="s">
        <v>135</v>
      </c>
      <c r="I12054" t="s">
        <v>136</v>
      </c>
      <c r="J12054" t="s">
        <v>137</v>
      </c>
      <c r="K12054" t="s">
        <v>138</v>
      </c>
      <c r="L12054" t="s">
        <v>32385</v>
      </c>
      <c r="M12054" t="s">
        <v>32386</v>
      </c>
      <c r="N12054">
        <v>3.4983333330000002</v>
      </c>
      <c r="O12054">
        <v>0</v>
      </c>
      <c r="P12054">
        <v>96</v>
      </c>
      <c r="Q12054">
        <v>0</v>
      </c>
      <c r="R12054">
        <v>0</v>
      </c>
      <c r="S12054">
        <v>0</v>
      </c>
      <c r="T12054">
        <v>41</v>
      </c>
      <c r="U12054">
        <v>0</v>
      </c>
      <c r="V12054">
        <v>0</v>
      </c>
      <c r="W12054">
        <v>0</v>
      </c>
      <c r="X12054">
        <v>73.218568500051347</v>
      </c>
      <c r="Y12054">
        <v>0</v>
      </c>
      <c r="Z12054">
        <v>0</v>
      </c>
      <c r="AA12054">
        <v>0</v>
      </c>
      <c r="AB12054">
        <v>110.18681063695591</v>
      </c>
      <c r="AC12054">
        <v>0</v>
      </c>
      <c r="AD12054">
        <v>0</v>
      </c>
      <c r="AE12054">
        <v>183.40537913700726</v>
      </c>
    </row>
    <row r="12055" spans="1:31" x14ac:dyDescent="0.3">
      <c r="A12055">
        <v>2710757</v>
      </c>
      <c r="B12055">
        <v>1</v>
      </c>
      <c r="C12055" t="s">
        <v>80</v>
      </c>
      <c r="D12055" t="s">
        <v>90</v>
      </c>
      <c r="E12055" t="s">
        <v>173</v>
      </c>
      <c r="F12055" t="s">
        <v>32387</v>
      </c>
      <c r="G12055" t="s">
        <v>152</v>
      </c>
      <c r="H12055" t="s">
        <v>153</v>
      </c>
      <c r="I12055" t="s">
        <v>136</v>
      </c>
      <c r="J12055" t="s">
        <v>137</v>
      </c>
      <c r="K12055" t="s">
        <v>138</v>
      </c>
      <c r="L12055" t="s">
        <v>32388</v>
      </c>
      <c r="M12055" t="s">
        <v>32389</v>
      </c>
      <c r="N12055">
        <v>0.954166666</v>
      </c>
      <c r="O12055">
        <v>0</v>
      </c>
      <c r="P12055">
        <v>3241</v>
      </c>
      <c r="Q12055">
        <v>0</v>
      </c>
      <c r="R12055">
        <v>0</v>
      </c>
      <c r="S12055">
        <v>1</v>
      </c>
      <c r="T12055">
        <v>153</v>
      </c>
      <c r="U12055">
        <v>0</v>
      </c>
      <c r="V12055">
        <v>1</v>
      </c>
      <c r="W12055">
        <v>0</v>
      </c>
      <c r="X12055">
        <v>572.92136369365801</v>
      </c>
      <c r="Y12055">
        <v>0</v>
      </c>
      <c r="Z12055">
        <v>0</v>
      </c>
      <c r="AA12055">
        <v>1164.252687899756</v>
      </c>
      <c r="AB12055">
        <v>155.3163325146883</v>
      </c>
      <c r="AC12055">
        <v>0</v>
      </c>
      <c r="AD12055">
        <v>19.253396696257298</v>
      </c>
      <c r="AE12055">
        <v>1911.7437808043596</v>
      </c>
    </row>
    <row r="12056" spans="1:31" x14ac:dyDescent="0.3">
      <c r="A12056">
        <v>2710717</v>
      </c>
      <c r="B12056">
        <v>1</v>
      </c>
      <c r="C12056" t="s">
        <v>81</v>
      </c>
      <c r="D12056" t="s">
        <v>113</v>
      </c>
      <c r="E12056" t="s">
        <v>200</v>
      </c>
      <c r="F12056" t="s">
        <v>26316</v>
      </c>
      <c r="G12056" t="s">
        <v>163</v>
      </c>
      <c r="H12056" t="s">
        <v>135</v>
      </c>
      <c r="I12056" t="s">
        <v>136</v>
      </c>
      <c r="J12056" t="s">
        <v>137</v>
      </c>
      <c r="K12056" t="s">
        <v>138</v>
      </c>
      <c r="L12056" t="s">
        <v>32390</v>
      </c>
      <c r="M12056" t="s">
        <v>32391</v>
      </c>
      <c r="N12056">
        <v>0.91972222199999998</v>
      </c>
      <c r="O12056">
        <v>0</v>
      </c>
      <c r="P12056">
        <v>34</v>
      </c>
      <c r="Q12056">
        <v>0</v>
      </c>
      <c r="R12056">
        <v>0</v>
      </c>
      <c r="S12056">
        <v>0</v>
      </c>
      <c r="T12056">
        <v>2</v>
      </c>
      <c r="U12056">
        <v>0</v>
      </c>
      <c r="V12056">
        <v>0</v>
      </c>
      <c r="W12056">
        <v>0</v>
      </c>
      <c r="X12056">
        <v>4.045768019933738</v>
      </c>
      <c r="Y12056">
        <v>0</v>
      </c>
      <c r="Z12056">
        <v>0</v>
      </c>
      <c r="AA12056">
        <v>0</v>
      </c>
      <c r="AB12056">
        <v>0.7606004453076417</v>
      </c>
      <c r="AC12056">
        <v>0</v>
      </c>
      <c r="AD12056">
        <v>0</v>
      </c>
      <c r="AE12056">
        <v>4.8063684652413796</v>
      </c>
    </row>
    <row r="12057" spans="1:31" x14ac:dyDescent="0.3">
      <c r="A12057">
        <v>2710820</v>
      </c>
      <c r="B12057">
        <v>1</v>
      </c>
      <c r="C12057" t="s">
        <v>81</v>
      </c>
      <c r="D12057" t="s">
        <v>123</v>
      </c>
      <c r="E12057" t="s">
        <v>150</v>
      </c>
      <c r="F12057" t="s">
        <v>32392</v>
      </c>
      <c r="G12057" t="s">
        <v>152</v>
      </c>
      <c r="H12057" t="s">
        <v>153</v>
      </c>
      <c r="I12057" t="s">
        <v>136</v>
      </c>
      <c r="J12057" t="s">
        <v>137</v>
      </c>
      <c r="K12057" t="s">
        <v>138</v>
      </c>
      <c r="L12057" t="s">
        <v>32393</v>
      </c>
      <c r="M12057" t="s">
        <v>32394</v>
      </c>
      <c r="N12057">
        <v>0.43888888799999998</v>
      </c>
      <c r="O12057">
        <v>0</v>
      </c>
      <c r="P12057">
        <v>10</v>
      </c>
      <c r="Q12057">
        <v>0</v>
      </c>
      <c r="R12057">
        <v>36</v>
      </c>
      <c r="S12057">
        <v>15</v>
      </c>
      <c r="T12057">
        <v>374</v>
      </c>
      <c r="U12057">
        <v>15</v>
      </c>
      <c r="V12057">
        <v>15</v>
      </c>
      <c r="W12057">
        <v>0</v>
      </c>
      <c r="X12057">
        <v>0.78308732461999997</v>
      </c>
      <c r="Y12057">
        <v>0</v>
      </c>
      <c r="Z12057">
        <v>0.62107666745093337</v>
      </c>
      <c r="AA12057">
        <v>88.227141836518612</v>
      </c>
      <c r="AB12057">
        <v>207.38985766702817</v>
      </c>
      <c r="AC12057">
        <v>1152.9661080852429</v>
      </c>
      <c r="AD12057">
        <v>200.16528445188365</v>
      </c>
      <c r="AE12057">
        <v>1650.1525560327443</v>
      </c>
    </row>
    <row r="12058" spans="1:31" x14ac:dyDescent="0.3">
      <c r="A12058">
        <v>2711218</v>
      </c>
      <c r="B12058">
        <v>1</v>
      </c>
      <c r="C12058" t="s">
        <v>81</v>
      </c>
      <c r="D12058" t="s">
        <v>118</v>
      </c>
      <c r="E12058" t="s">
        <v>156</v>
      </c>
      <c r="F12058" t="s">
        <v>14518</v>
      </c>
      <c r="G12058" t="s">
        <v>185</v>
      </c>
      <c r="H12058" t="s">
        <v>153</v>
      </c>
      <c r="I12058" t="s">
        <v>136</v>
      </c>
      <c r="J12058" t="s">
        <v>137</v>
      </c>
      <c r="K12058" t="s">
        <v>138</v>
      </c>
      <c r="L12058" t="s">
        <v>32395</v>
      </c>
      <c r="M12058" t="s">
        <v>32396</v>
      </c>
      <c r="N12058">
        <v>1.967222222</v>
      </c>
      <c r="O12058">
        <v>0</v>
      </c>
      <c r="P12058">
        <v>288</v>
      </c>
      <c r="Q12058">
        <v>4</v>
      </c>
      <c r="R12058">
        <v>29</v>
      </c>
      <c r="S12058">
        <v>0</v>
      </c>
      <c r="T12058">
        <v>15</v>
      </c>
      <c r="U12058">
        <v>0</v>
      </c>
      <c r="V12058">
        <v>0</v>
      </c>
      <c r="W12058">
        <v>0</v>
      </c>
      <c r="X12058">
        <v>105.10504729159294</v>
      </c>
      <c r="Y12058">
        <v>0</v>
      </c>
      <c r="Z12058">
        <v>0</v>
      </c>
      <c r="AA12058">
        <v>0</v>
      </c>
      <c r="AB12058">
        <v>9.5582082923041867</v>
      </c>
      <c r="AC12058">
        <v>0</v>
      </c>
      <c r="AD12058">
        <v>0</v>
      </c>
      <c r="AE12058">
        <v>114.66325558389713</v>
      </c>
    </row>
    <row r="12059" spans="1:31" x14ac:dyDescent="0.3">
      <c r="A12059">
        <v>2710909</v>
      </c>
      <c r="B12059">
        <v>1</v>
      </c>
      <c r="C12059" t="s">
        <v>80</v>
      </c>
      <c r="D12059" t="s">
        <v>90</v>
      </c>
      <c r="E12059" t="s">
        <v>132</v>
      </c>
      <c r="F12059" t="s">
        <v>32397</v>
      </c>
      <c r="G12059" t="s">
        <v>209</v>
      </c>
      <c r="H12059" t="s">
        <v>135</v>
      </c>
      <c r="I12059" t="s">
        <v>136</v>
      </c>
      <c r="J12059" t="s">
        <v>137</v>
      </c>
      <c r="K12059" t="s">
        <v>210</v>
      </c>
      <c r="L12059" t="s">
        <v>32398</v>
      </c>
      <c r="M12059" t="s">
        <v>32399</v>
      </c>
      <c r="N12059">
        <v>8.5008333329999992</v>
      </c>
      <c r="O12059">
        <v>0</v>
      </c>
      <c r="P12059">
        <v>811</v>
      </c>
      <c r="Q12059">
        <v>0</v>
      </c>
      <c r="R12059">
        <v>0</v>
      </c>
      <c r="S12059">
        <v>0</v>
      </c>
      <c r="T12059">
        <v>87</v>
      </c>
      <c r="U12059">
        <v>0</v>
      </c>
      <c r="V12059">
        <v>0</v>
      </c>
      <c r="W12059">
        <v>0</v>
      </c>
      <c r="X12059">
        <v>1369.9376048330391</v>
      </c>
      <c r="Y12059">
        <v>0</v>
      </c>
      <c r="Z12059">
        <v>0</v>
      </c>
      <c r="AA12059">
        <v>0</v>
      </c>
      <c r="AB12059">
        <v>445.96914471932882</v>
      </c>
      <c r="AC12059">
        <v>0</v>
      </c>
      <c r="AD12059">
        <v>0</v>
      </c>
      <c r="AE12059">
        <v>1815.906749552368</v>
      </c>
    </row>
    <row r="12060" spans="1:31" x14ac:dyDescent="0.3">
      <c r="A12060">
        <v>2710883</v>
      </c>
      <c r="B12060">
        <v>1</v>
      </c>
      <c r="C12060" t="s">
        <v>81</v>
      </c>
      <c r="D12060" t="s">
        <v>115</v>
      </c>
      <c r="E12060" t="s">
        <v>156</v>
      </c>
      <c r="F12060" t="s">
        <v>32400</v>
      </c>
      <c r="G12060" t="s">
        <v>185</v>
      </c>
      <c r="H12060" t="s">
        <v>153</v>
      </c>
      <c r="I12060" t="s">
        <v>136</v>
      </c>
      <c r="J12060" t="s">
        <v>137</v>
      </c>
      <c r="K12060" t="s">
        <v>138</v>
      </c>
      <c r="L12060" t="s">
        <v>32401</v>
      </c>
      <c r="M12060" t="s">
        <v>32402</v>
      </c>
      <c r="N12060">
        <v>0.92361111100000004</v>
      </c>
      <c r="O12060">
        <v>0</v>
      </c>
      <c r="P12060">
        <v>14</v>
      </c>
      <c r="Q12060">
        <v>0</v>
      </c>
      <c r="R12060">
        <v>7</v>
      </c>
      <c r="S12060">
        <v>0</v>
      </c>
      <c r="T12060">
        <v>0</v>
      </c>
      <c r="U12060">
        <v>0</v>
      </c>
      <c r="V12060">
        <v>0</v>
      </c>
      <c r="W12060">
        <v>0</v>
      </c>
      <c r="X12060">
        <v>0</v>
      </c>
      <c r="Y12060">
        <v>0</v>
      </c>
      <c r="Z12060">
        <v>0</v>
      </c>
      <c r="AA12060">
        <v>0</v>
      </c>
      <c r="AB12060">
        <v>0</v>
      </c>
      <c r="AC12060">
        <v>0</v>
      </c>
      <c r="AD12060">
        <v>0</v>
      </c>
      <c r="AE12060">
        <v>0</v>
      </c>
    </row>
    <row r="12061" spans="1:31" x14ac:dyDescent="0.3">
      <c r="A12061">
        <v>2711175</v>
      </c>
      <c r="B12061">
        <v>1</v>
      </c>
      <c r="C12061" t="s">
        <v>81</v>
      </c>
      <c r="D12061" t="s">
        <v>124</v>
      </c>
      <c r="E12061" t="s">
        <v>213</v>
      </c>
      <c r="F12061" t="s">
        <v>11545</v>
      </c>
      <c r="G12061" t="s">
        <v>152</v>
      </c>
      <c r="H12061" t="s">
        <v>153</v>
      </c>
      <c r="I12061" t="s">
        <v>136</v>
      </c>
      <c r="J12061" t="s">
        <v>137</v>
      </c>
      <c r="K12061" t="s">
        <v>138</v>
      </c>
      <c r="L12061" t="s">
        <v>32403</v>
      </c>
      <c r="M12061" t="s">
        <v>32404</v>
      </c>
      <c r="N12061">
        <v>0.81388888800000003</v>
      </c>
      <c r="O12061">
        <v>6</v>
      </c>
      <c r="P12061">
        <v>471</v>
      </c>
      <c r="Q12061">
        <v>141</v>
      </c>
      <c r="R12061">
        <v>161</v>
      </c>
      <c r="S12061">
        <v>10</v>
      </c>
      <c r="T12061">
        <v>37</v>
      </c>
      <c r="U12061">
        <v>3</v>
      </c>
      <c r="V12061">
        <v>0</v>
      </c>
      <c r="W12061">
        <v>4.9042283503975588</v>
      </c>
      <c r="X12061">
        <v>61.218255607578293</v>
      </c>
      <c r="Y12061">
        <v>151.45349082635502</v>
      </c>
      <c r="Z12061">
        <v>29.460401942576663</v>
      </c>
      <c r="AA12061">
        <v>3.7797409632251244</v>
      </c>
      <c r="AB12061">
        <v>8.0428439277185664</v>
      </c>
      <c r="AC12061">
        <v>148.62917988744169</v>
      </c>
      <c r="AD12061">
        <v>0</v>
      </c>
      <c r="AE12061">
        <v>407.4881415052929</v>
      </c>
    </row>
    <row r="12062" spans="1:31" x14ac:dyDescent="0.3">
      <c r="A12062">
        <v>2710864</v>
      </c>
      <c r="B12062">
        <v>2</v>
      </c>
      <c r="C12062" t="s">
        <v>80</v>
      </c>
      <c r="D12062" t="s">
        <v>92</v>
      </c>
      <c r="E12062" t="s">
        <v>156</v>
      </c>
      <c r="F12062" t="s">
        <v>32405</v>
      </c>
      <c r="G12062" t="s">
        <v>185</v>
      </c>
      <c r="H12062" t="s">
        <v>153</v>
      </c>
      <c r="I12062" t="s">
        <v>136</v>
      </c>
      <c r="J12062" t="s">
        <v>137</v>
      </c>
      <c r="K12062" t="s">
        <v>138</v>
      </c>
      <c r="L12062" t="s">
        <v>32406</v>
      </c>
      <c r="M12062" t="s">
        <v>32407</v>
      </c>
      <c r="N12062">
        <v>2.403333333</v>
      </c>
      <c r="O12062">
        <v>0</v>
      </c>
      <c r="P12062">
        <v>275</v>
      </c>
      <c r="Q12062">
        <v>0</v>
      </c>
      <c r="R12062">
        <v>5</v>
      </c>
      <c r="S12062">
        <v>0</v>
      </c>
      <c r="T12062">
        <v>13</v>
      </c>
      <c r="U12062">
        <v>0</v>
      </c>
      <c r="V12062">
        <v>0</v>
      </c>
      <c r="W12062">
        <v>0</v>
      </c>
      <c r="X12062">
        <v>117.20785258503514</v>
      </c>
      <c r="Y12062">
        <v>0</v>
      </c>
      <c r="Z12062">
        <v>2.3234445086787403</v>
      </c>
      <c r="AA12062">
        <v>0</v>
      </c>
      <c r="AB12062">
        <v>33.32550097448113</v>
      </c>
      <c r="AC12062">
        <v>0</v>
      </c>
      <c r="AD12062">
        <v>0</v>
      </c>
      <c r="AE12062">
        <v>152.85679806819502</v>
      </c>
    </row>
    <row r="12063" spans="1:31" x14ac:dyDescent="0.3">
      <c r="A12063">
        <v>2711344</v>
      </c>
      <c r="B12063">
        <v>1</v>
      </c>
      <c r="C12063" t="s">
        <v>81</v>
      </c>
      <c r="D12063" t="s">
        <v>117</v>
      </c>
      <c r="E12063" t="s">
        <v>161</v>
      </c>
      <c r="F12063" t="s">
        <v>32408</v>
      </c>
      <c r="G12063" t="s">
        <v>163</v>
      </c>
      <c r="H12063" t="s">
        <v>135</v>
      </c>
      <c r="I12063" t="s">
        <v>136</v>
      </c>
      <c r="J12063" t="s">
        <v>137</v>
      </c>
      <c r="K12063" t="s">
        <v>138</v>
      </c>
      <c r="L12063" t="s">
        <v>32409</v>
      </c>
      <c r="M12063" t="s">
        <v>32410</v>
      </c>
      <c r="N12063">
        <v>0.91527777700000001</v>
      </c>
      <c r="O12063">
        <v>0</v>
      </c>
      <c r="P12063">
        <v>0</v>
      </c>
      <c r="Q12063">
        <v>0</v>
      </c>
      <c r="R12063">
        <v>0</v>
      </c>
      <c r="S12063">
        <v>0</v>
      </c>
      <c r="T12063">
        <v>2</v>
      </c>
      <c r="U12063">
        <v>0</v>
      </c>
      <c r="V12063">
        <v>0</v>
      </c>
      <c r="W12063">
        <v>0</v>
      </c>
      <c r="X12063">
        <v>0</v>
      </c>
      <c r="Y12063">
        <v>0</v>
      </c>
      <c r="Z12063">
        <v>0</v>
      </c>
      <c r="AA12063">
        <v>0</v>
      </c>
      <c r="AB12063">
        <v>1.4346169738042802</v>
      </c>
      <c r="AC12063">
        <v>0</v>
      </c>
      <c r="AD12063">
        <v>0</v>
      </c>
      <c r="AE12063">
        <v>1.4346169738042802</v>
      </c>
    </row>
    <row r="12064" spans="1:31" x14ac:dyDescent="0.3">
      <c r="A12064">
        <v>2711310</v>
      </c>
      <c r="B12064">
        <v>2</v>
      </c>
      <c r="C12064" t="s">
        <v>80</v>
      </c>
      <c r="D12064" t="s">
        <v>88</v>
      </c>
      <c r="E12064" t="s">
        <v>156</v>
      </c>
      <c r="F12064" t="s">
        <v>13877</v>
      </c>
      <c r="G12064" t="s">
        <v>565</v>
      </c>
      <c r="H12064" t="s">
        <v>153</v>
      </c>
      <c r="I12064" t="s">
        <v>136</v>
      </c>
      <c r="J12064" t="s">
        <v>137</v>
      </c>
      <c r="K12064" t="s">
        <v>138</v>
      </c>
      <c r="L12064" t="s">
        <v>32411</v>
      </c>
      <c r="M12064" t="s">
        <v>32412</v>
      </c>
      <c r="N12064">
        <v>1.3438888879999999</v>
      </c>
      <c r="O12064">
        <v>1</v>
      </c>
      <c r="P12064">
        <v>532</v>
      </c>
      <c r="Q12064">
        <v>0</v>
      </c>
      <c r="R12064">
        <v>1</v>
      </c>
      <c r="S12064">
        <v>13</v>
      </c>
      <c r="T12064">
        <v>127</v>
      </c>
      <c r="U12064">
        <v>2</v>
      </c>
      <c r="V12064">
        <v>1</v>
      </c>
      <c r="W12064">
        <v>17.7103567610684</v>
      </c>
      <c r="X12064">
        <v>251.32096399536945</v>
      </c>
      <c r="Y12064">
        <v>0</v>
      </c>
      <c r="Z12064">
        <v>0.74338534790333344</v>
      </c>
      <c r="AA12064">
        <v>192.67407701029919</v>
      </c>
      <c r="AB12064">
        <v>218.38170189553585</v>
      </c>
      <c r="AC12064">
        <v>130.32780587016424</v>
      </c>
      <c r="AD12064">
        <v>12.017035334821049</v>
      </c>
      <c r="AE12064">
        <v>823.17532621516148</v>
      </c>
    </row>
    <row r="12065" spans="1:31" x14ac:dyDescent="0.3">
      <c r="A12065">
        <v>2710889</v>
      </c>
      <c r="B12065">
        <v>1</v>
      </c>
      <c r="C12065" t="s">
        <v>81</v>
      </c>
      <c r="D12065" t="s">
        <v>118</v>
      </c>
      <c r="E12065" t="s">
        <v>156</v>
      </c>
      <c r="F12065" t="s">
        <v>6107</v>
      </c>
      <c r="G12065" t="s">
        <v>209</v>
      </c>
      <c r="H12065" t="s">
        <v>153</v>
      </c>
      <c r="I12065" t="s">
        <v>136</v>
      </c>
      <c r="J12065" t="s">
        <v>137</v>
      </c>
      <c r="K12065" t="s">
        <v>210</v>
      </c>
      <c r="L12065" t="s">
        <v>32413</v>
      </c>
      <c r="M12065" t="s">
        <v>32414</v>
      </c>
      <c r="N12065">
        <v>6.9249999999999998</v>
      </c>
      <c r="O12065">
        <v>0</v>
      </c>
      <c r="P12065">
        <v>376</v>
      </c>
      <c r="Q12065">
        <v>0</v>
      </c>
      <c r="R12065">
        <v>7</v>
      </c>
      <c r="S12065">
        <v>0</v>
      </c>
      <c r="T12065">
        <v>40</v>
      </c>
      <c r="U12065">
        <v>0</v>
      </c>
      <c r="V12065">
        <v>0</v>
      </c>
      <c r="W12065">
        <v>0</v>
      </c>
      <c r="X12065">
        <v>404.46892319785945</v>
      </c>
      <c r="Y12065">
        <v>0</v>
      </c>
      <c r="Z12065">
        <v>5.5892503975643999</v>
      </c>
      <c r="AA12065">
        <v>0</v>
      </c>
      <c r="AB12065">
        <v>120.17207417182171</v>
      </c>
      <c r="AC12065">
        <v>0</v>
      </c>
      <c r="AD12065">
        <v>0</v>
      </c>
      <c r="AE12065">
        <v>530.2302477672456</v>
      </c>
    </row>
    <row r="12066" spans="1:31" x14ac:dyDescent="0.3">
      <c r="A12066">
        <v>2710989</v>
      </c>
      <c r="B12066">
        <v>1</v>
      </c>
      <c r="C12066" t="s">
        <v>80</v>
      </c>
      <c r="D12066" t="s">
        <v>92</v>
      </c>
      <c r="E12066" t="s">
        <v>213</v>
      </c>
      <c r="F12066" t="s">
        <v>32415</v>
      </c>
      <c r="G12066" t="s">
        <v>152</v>
      </c>
      <c r="H12066" t="s">
        <v>153</v>
      </c>
      <c r="I12066" t="s">
        <v>136</v>
      </c>
      <c r="J12066" t="s">
        <v>137</v>
      </c>
      <c r="K12066" t="s">
        <v>138</v>
      </c>
      <c r="L12066" t="s">
        <v>32416</v>
      </c>
      <c r="M12066" t="s">
        <v>32417</v>
      </c>
      <c r="N12066">
        <v>2.113888888</v>
      </c>
      <c r="O12066">
        <v>0</v>
      </c>
      <c r="P12066">
        <v>91</v>
      </c>
      <c r="Q12066">
        <v>0</v>
      </c>
      <c r="R12066">
        <v>1</v>
      </c>
      <c r="S12066">
        <v>0</v>
      </c>
      <c r="T12066">
        <v>15</v>
      </c>
      <c r="U12066">
        <v>0</v>
      </c>
      <c r="V12066">
        <v>0</v>
      </c>
      <c r="W12066">
        <v>0</v>
      </c>
      <c r="X12066">
        <v>37.765535446581346</v>
      </c>
      <c r="Y12066">
        <v>0</v>
      </c>
      <c r="Z12066">
        <v>0</v>
      </c>
      <c r="AA12066">
        <v>0</v>
      </c>
      <c r="AB12066">
        <v>22.135749138754448</v>
      </c>
      <c r="AC12066">
        <v>0</v>
      </c>
      <c r="AD12066">
        <v>0</v>
      </c>
      <c r="AE12066">
        <v>59.901284585335794</v>
      </c>
    </row>
    <row r="12067" spans="1:31" x14ac:dyDescent="0.3">
      <c r="A12067">
        <v>2710846</v>
      </c>
      <c r="B12067">
        <v>1</v>
      </c>
      <c r="C12067" t="s">
        <v>81</v>
      </c>
      <c r="D12067" t="s">
        <v>127</v>
      </c>
      <c r="E12067" t="s">
        <v>156</v>
      </c>
      <c r="F12067" t="s">
        <v>32131</v>
      </c>
      <c r="G12067" t="s">
        <v>209</v>
      </c>
      <c r="H12067" t="s">
        <v>153</v>
      </c>
      <c r="I12067" t="s">
        <v>136</v>
      </c>
      <c r="J12067" t="s">
        <v>137</v>
      </c>
      <c r="K12067" t="s">
        <v>210</v>
      </c>
      <c r="L12067" t="s">
        <v>32418</v>
      </c>
      <c r="M12067" t="s">
        <v>32419</v>
      </c>
      <c r="N12067">
        <v>7.1958333330000004</v>
      </c>
      <c r="O12067">
        <v>0</v>
      </c>
      <c r="P12067">
        <v>151</v>
      </c>
      <c r="Q12067">
        <v>0</v>
      </c>
      <c r="R12067">
        <v>4</v>
      </c>
      <c r="S12067">
        <v>0</v>
      </c>
      <c r="T12067">
        <v>11</v>
      </c>
      <c r="U12067">
        <v>0</v>
      </c>
      <c r="V12067">
        <v>0</v>
      </c>
      <c r="W12067">
        <v>0</v>
      </c>
      <c r="X12067">
        <v>140.07214602115482</v>
      </c>
      <c r="Y12067">
        <v>0</v>
      </c>
      <c r="Z12067">
        <v>31.571368724201623</v>
      </c>
      <c r="AA12067">
        <v>0</v>
      </c>
      <c r="AB12067">
        <v>34.091964066065458</v>
      </c>
      <c r="AC12067">
        <v>0</v>
      </c>
      <c r="AD12067">
        <v>0</v>
      </c>
      <c r="AE12067">
        <v>205.7354788114219</v>
      </c>
    </row>
    <row r="12068" spans="1:31" x14ac:dyDescent="0.3">
      <c r="A12068">
        <v>2710946</v>
      </c>
      <c r="B12068">
        <v>1</v>
      </c>
      <c r="C12068" t="s">
        <v>80</v>
      </c>
      <c r="D12068" t="s">
        <v>110</v>
      </c>
      <c r="E12068" t="s">
        <v>132</v>
      </c>
      <c r="F12068" t="s">
        <v>32420</v>
      </c>
      <c r="G12068" t="s">
        <v>209</v>
      </c>
      <c r="H12068" t="s">
        <v>135</v>
      </c>
      <c r="I12068" t="s">
        <v>136</v>
      </c>
      <c r="J12068" t="s">
        <v>137</v>
      </c>
      <c r="K12068" t="s">
        <v>210</v>
      </c>
      <c r="L12068" t="s">
        <v>32421</v>
      </c>
      <c r="M12068" t="s">
        <v>32422</v>
      </c>
      <c r="N12068">
        <v>7.2747222220000003</v>
      </c>
      <c r="O12068">
        <v>0</v>
      </c>
      <c r="P12068">
        <v>801</v>
      </c>
      <c r="Q12068">
        <v>0</v>
      </c>
      <c r="R12068">
        <v>0</v>
      </c>
      <c r="S12068">
        <v>0</v>
      </c>
      <c r="T12068">
        <v>47</v>
      </c>
      <c r="U12068">
        <v>0</v>
      </c>
      <c r="V12068">
        <v>0</v>
      </c>
      <c r="W12068">
        <v>0</v>
      </c>
      <c r="X12068">
        <v>1276.9240151251952</v>
      </c>
      <c r="Y12068">
        <v>0</v>
      </c>
      <c r="Z12068">
        <v>0</v>
      </c>
      <c r="AA12068">
        <v>0</v>
      </c>
      <c r="AB12068">
        <v>435.48412737177915</v>
      </c>
      <c r="AC12068">
        <v>0</v>
      </c>
      <c r="AD12068">
        <v>0</v>
      </c>
      <c r="AE12068">
        <v>1712.4081424969743</v>
      </c>
    </row>
    <row r="12069" spans="1:31" x14ac:dyDescent="0.3">
      <c r="A12069">
        <v>2711155</v>
      </c>
      <c r="B12069">
        <v>1</v>
      </c>
      <c r="C12069" t="s">
        <v>80</v>
      </c>
      <c r="D12069" t="s">
        <v>85</v>
      </c>
      <c r="E12069" t="s">
        <v>200</v>
      </c>
      <c r="F12069" t="s">
        <v>32423</v>
      </c>
      <c r="G12069" t="s">
        <v>158</v>
      </c>
      <c r="H12069" t="s">
        <v>135</v>
      </c>
      <c r="I12069" t="s">
        <v>136</v>
      </c>
      <c r="J12069" t="s">
        <v>3</v>
      </c>
      <c r="K12069" t="s">
        <v>138</v>
      </c>
      <c r="L12069" t="s">
        <v>32424</v>
      </c>
      <c r="M12069" t="s">
        <v>32425</v>
      </c>
      <c r="N12069">
        <v>4.7255555549999997</v>
      </c>
      <c r="O12069">
        <v>0</v>
      </c>
      <c r="P12069">
        <v>18</v>
      </c>
      <c r="Q12069">
        <v>0</v>
      </c>
      <c r="R12069">
        <v>0</v>
      </c>
      <c r="S12069">
        <v>0</v>
      </c>
      <c r="T12069">
        <v>3</v>
      </c>
      <c r="U12069">
        <v>0</v>
      </c>
      <c r="V12069">
        <v>0</v>
      </c>
      <c r="W12069">
        <v>0</v>
      </c>
      <c r="X12069">
        <v>20.658254097231289</v>
      </c>
      <c r="Y12069">
        <v>0</v>
      </c>
      <c r="Z12069">
        <v>0</v>
      </c>
      <c r="AA12069">
        <v>0</v>
      </c>
      <c r="AB12069">
        <v>2.1891554183803432</v>
      </c>
      <c r="AC12069">
        <v>0</v>
      </c>
      <c r="AD12069">
        <v>0</v>
      </c>
      <c r="AE12069">
        <v>22.847409515611631</v>
      </c>
    </row>
    <row r="12070" spans="1:31" x14ac:dyDescent="0.3">
      <c r="A12070">
        <v>2711347</v>
      </c>
      <c r="B12070">
        <v>1</v>
      </c>
      <c r="C12070" t="s">
        <v>81</v>
      </c>
      <c r="D12070" t="s">
        <v>113</v>
      </c>
      <c r="E12070" t="s">
        <v>213</v>
      </c>
      <c r="F12070" t="s">
        <v>32426</v>
      </c>
      <c r="G12070" t="s">
        <v>152</v>
      </c>
      <c r="H12070" t="s">
        <v>153</v>
      </c>
      <c r="I12070" t="s">
        <v>136</v>
      </c>
      <c r="J12070" t="s">
        <v>137</v>
      </c>
      <c r="K12070" t="s">
        <v>138</v>
      </c>
      <c r="L12070" t="s">
        <v>32427</v>
      </c>
      <c r="M12070" t="s">
        <v>32428</v>
      </c>
      <c r="N12070">
        <v>1.055833333</v>
      </c>
      <c r="O12070">
        <v>0</v>
      </c>
      <c r="P12070">
        <v>308</v>
      </c>
      <c r="Q12070">
        <v>0</v>
      </c>
      <c r="R12070">
        <v>2</v>
      </c>
      <c r="S12070">
        <v>0</v>
      </c>
      <c r="T12070">
        <v>53</v>
      </c>
      <c r="U12070">
        <v>0</v>
      </c>
      <c r="V12070">
        <v>0</v>
      </c>
      <c r="W12070">
        <v>0</v>
      </c>
      <c r="X12070">
        <v>84.896703357640462</v>
      </c>
      <c r="Y12070">
        <v>0</v>
      </c>
      <c r="Z12070">
        <v>0</v>
      </c>
      <c r="AA12070">
        <v>0</v>
      </c>
      <c r="AB12070">
        <v>23.458994969577837</v>
      </c>
      <c r="AC12070">
        <v>0</v>
      </c>
      <c r="AD12070">
        <v>0</v>
      </c>
      <c r="AE12070">
        <v>108.35569832721831</v>
      </c>
    </row>
    <row r="12071" spans="1:31" x14ac:dyDescent="0.3">
      <c r="A12071">
        <v>2710783</v>
      </c>
      <c r="B12071">
        <v>1</v>
      </c>
      <c r="C12071" t="s">
        <v>80</v>
      </c>
      <c r="D12071" t="s">
        <v>94</v>
      </c>
      <c r="E12071" t="s">
        <v>132</v>
      </c>
      <c r="F12071" t="s">
        <v>5690</v>
      </c>
      <c r="G12071" t="s">
        <v>300</v>
      </c>
      <c r="H12071" t="s">
        <v>135</v>
      </c>
      <c r="I12071" t="s">
        <v>136</v>
      </c>
      <c r="J12071" t="s">
        <v>137</v>
      </c>
      <c r="K12071" t="s">
        <v>210</v>
      </c>
      <c r="L12071" t="s">
        <v>32429</v>
      </c>
      <c r="M12071" t="s">
        <v>32430</v>
      </c>
      <c r="N12071">
        <v>0.38555555499999999</v>
      </c>
      <c r="O12071">
        <v>0</v>
      </c>
      <c r="P12071">
        <v>85</v>
      </c>
      <c r="Q12071">
        <v>0</v>
      </c>
      <c r="R12071">
        <v>0</v>
      </c>
      <c r="S12071">
        <v>0</v>
      </c>
      <c r="T12071">
        <v>5</v>
      </c>
      <c r="U12071">
        <v>0</v>
      </c>
      <c r="V12071">
        <v>0</v>
      </c>
      <c r="W12071">
        <v>0</v>
      </c>
      <c r="X12071">
        <v>3.9454446090671671</v>
      </c>
      <c r="Y12071">
        <v>0</v>
      </c>
      <c r="Z12071">
        <v>0</v>
      </c>
      <c r="AA12071">
        <v>0</v>
      </c>
      <c r="AB12071">
        <v>2.2382589792178935</v>
      </c>
      <c r="AC12071">
        <v>0</v>
      </c>
      <c r="AD12071">
        <v>0</v>
      </c>
      <c r="AE12071">
        <v>6.1837035882850611</v>
      </c>
    </row>
    <row r="12072" spans="1:31" x14ac:dyDescent="0.3">
      <c r="A12072">
        <v>2711447</v>
      </c>
      <c r="B12072">
        <v>1</v>
      </c>
      <c r="C12072" t="s">
        <v>80</v>
      </c>
      <c r="D12072" t="s">
        <v>100</v>
      </c>
      <c r="E12072" t="s">
        <v>145</v>
      </c>
      <c r="F12072" t="s">
        <v>32431</v>
      </c>
      <c r="G12072" t="s">
        <v>230</v>
      </c>
      <c r="H12072" t="s">
        <v>135</v>
      </c>
      <c r="I12072" t="s">
        <v>136</v>
      </c>
      <c r="J12072" t="s">
        <v>137</v>
      </c>
      <c r="K12072" t="s">
        <v>138</v>
      </c>
      <c r="L12072" t="s">
        <v>32432</v>
      </c>
      <c r="M12072" t="s">
        <v>32433</v>
      </c>
      <c r="N12072">
        <v>2.5622222219999999</v>
      </c>
      <c r="O12072">
        <v>0</v>
      </c>
      <c r="P12072">
        <v>3</v>
      </c>
      <c r="Q12072">
        <v>0</v>
      </c>
      <c r="R12072">
        <v>0</v>
      </c>
      <c r="S12072">
        <v>0</v>
      </c>
      <c r="T12072">
        <v>1</v>
      </c>
      <c r="U12072">
        <v>0</v>
      </c>
      <c r="V12072">
        <v>0</v>
      </c>
      <c r="W12072">
        <v>0</v>
      </c>
      <c r="X12072">
        <v>1.5842161218825002</v>
      </c>
      <c r="Y12072">
        <v>0</v>
      </c>
      <c r="Z12072">
        <v>0</v>
      </c>
      <c r="AA12072">
        <v>0</v>
      </c>
      <c r="AB12072">
        <v>0</v>
      </c>
      <c r="AC12072">
        <v>0</v>
      </c>
      <c r="AD12072">
        <v>0</v>
      </c>
      <c r="AE12072">
        <v>1.5842161218825002</v>
      </c>
    </row>
    <row r="12073" spans="1:31" x14ac:dyDescent="0.3">
      <c r="A12073">
        <v>2710756</v>
      </c>
      <c r="B12073">
        <v>2</v>
      </c>
      <c r="C12073" t="s">
        <v>81</v>
      </c>
      <c r="D12073" t="s">
        <v>115</v>
      </c>
      <c r="E12073" t="s">
        <v>213</v>
      </c>
      <c r="F12073" t="s">
        <v>27193</v>
      </c>
      <c r="G12073" t="s">
        <v>185</v>
      </c>
      <c r="H12073" t="s">
        <v>153</v>
      </c>
      <c r="I12073" t="s">
        <v>490</v>
      </c>
      <c r="J12073" t="s">
        <v>137</v>
      </c>
      <c r="K12073" t="s">
        <v>138</v>
      </c>
      <c r="L12073" t="s">
        <v>32434</v>
      </c>
      <c r="M12073" t="s">
        <v>32435</v>
      </c>
      <c r="N12073">
        <v>2.4722221999999999E-2</v>
      </c>
      <c r="O12073">
        <v>4</v>
      </c>
      <c r="P12073">
        <v>1203</v>
      </c>
      <c r="Q12073">
        <v>3</v>
      </c>
      <c r="R12073">
        <v>143</v>
      </c>
      <c r="S12073">
        <v>3</v>
      </c>
      <c r="T12073">
        <v>70</v>
      </c>
      <c r="U12073">
        <v>0</v>
      </c>
      <c r="V12073">
        <v>0</v>
      </c>
      <c r="W12073">
        <v>6.9558731491199996E-2</v>
      </c>
      <c r="X12073">
        <v>1.7058999161950383</v>
      </c>
      <c r="Y12073">
        <v>0.10572688181425501</v>
      </c>
      <c r="Z12073">
        <v>5.2871908184306662E-2</v>
      </c>
      <c r="AA12073">
        <v>1.2375950107954499</v>
      </c>
      <c r="AB12073">
        <v>0.44424715200960918</v>
      </c>
      <c r="AC12073">
        <v>0</v>
      </c>
      <c r="AD12073">
        <v>0</v>
      </c>
      <c r="AE12073">
        <v>3.6158996004898594</v>
      </c>
    </row>
    <row r="12074" spans="1:31" x14ac:dyDescent="0.3">
      <c r="A12074">
        <v>2711364</v>
      </c>
      <c r="B12074">
        <v>1</v>
      </c>
      <c r="C12074" t="s">
        <v>81</v>
      </c>
      <c r="D12074" t="s">
        <v>112</v>
      </c>
      <c r="E12074" t="s">
        <v>132</v>
      </c>
      <c r="F12074" t="s">
        <v>32436</v>
      </c>
      <c r="G12074" t="s">
        <v>409</v>
      </c>
      <c r="H12074" t="s">
        <v>135</v>
      </c>
      <c r="I12074" t="s">
        <v>136</v>
      </c>
      <c r="J12074" t="s">
        <v>137</v>
      </c>
      <c r="K12074" t="s">
        <v>138</v>
      </c>
      <c r="L12074" t="s">
        <v>32437</v>
      </c>
      <c r="M12074" t="s">
        <v>32438</v>
      </c>
      <c r="N12074">
        <v>1.608333333</v>
      </c>
      <c r="O12074">
        <v>0</v>
      </c>
      <c r="P12074">
        <v>773</v>
      </c>
      <c r="Q12074">
        <v>0</v>
      </c>
      <c r="R12074">
        <v>0</v>
      </c>
      <c r="S12074">
        <v>0</v>
      </c>
      <c r="T12074">
        <v>21</v>
      </c>
      <c r="U12074">
        <v>0</v>
      </c>
      <c r="V12074">
        <v>0</v>
      </c>
      <c r="W12074">
        <v>0</v>
      </c>
      <c r="X12074">
        <v>240.101441838683</v>
      </c>
      <c r="Y12074">
        <v>0</v>
      </c>
      <c r="Z12074">
        <v>0</v>
      </c>
      <c r="AA12074">
        <v>0</v>
      </c>
      <c r="AB12074">
        <v>14.452066462383973</v>
      </c>
      <c r="AC12074">
        <v>0</v>
      </c>
      <c r="AD12074">
        <v>0</v>
      </c>
      <c r="AE12074">
        <v>254.55350830106698</v>
      </c>
    </row>
    <row r="12075" spans="1:31" x14ac:dyDescent="0.3">
      <c r="A12075">
        <v>2710886</v>
      </c>
      <c r="B12075">
        <v>1</v>
      </c>
      <c r="C12075" t="s">
        <v>80</v>
      </c>
      <c r="D12075" t="s">
        <v>93</v>
      </c>
      <c r="E12075" t="s">
        <v>150</v>
      </c>
      <c r="F12075" t="s">
        <v>22653</v>
      </c>
      <c r="G12075" t="s">
        <v>209</v>
      </c>
      <c r="H12075" t="s">
        <v>153</v>
      </c>
      <c r="I12075" t="s">
        <v>136</v>
      </c>
      <c r="J12075" t="s">
        <v>137</v>
      </c>
      <c r="K12075" t="s">
        <v>210</v>
      </c>
      <c r="L12075" t="s">
        <v>32439</v>
      </c>
      <c r="M12075" t="s">
        <v>32440</v>
      </c>
      <c r="N12075">
        <v>2.8930555550000001</v>
      </c>
      <c r="O12075">
        <v>0</v>
      </c>
      <c r="P12075">
        <v>701</v>
      </c>
      <c r="Q12075">
        <v>10</v>
      </c>
      <c r="R12075">
        <v>237</v>
      </c>
      <c r="S12075">
        <v>21</v>
      </c>
      <c r="T12075">
        <v>149</v>
      </c>
      <c r="U12075">
        <v>0</v>
      </c>
      <c r="V12075">
        <v>0</v>
      </c>
      <c r="W12075">
        <v>0</v>
      </c>
      <c r="X12075">
        <v>278.65898151379122</v>
      </c>
      <c r="Y12075">
        <v>72.565956458299468</v>
      </c>
      <c r="Z12075">
        <v>283.02052446177026</v>
      </c>
      <c r="AA12075">
        <v>269.61656008024539</v>
      </c>
      <c r="AB12075">
        <v>306.91359955769764</v>
      </c>
      <c r="AC12075">
        <v>0</v>
      </c>
      <c r="AD12075">
        <v>0</v>
      </c>
      <c r="AE12075">
        <v>1210.7756220718038</v>
      </c>
    </row>
    <row r="12076" spans="1:31" x14ac:dyDescent="0.3">
      <c r="A12076">
        <v>2710720</v>
      </c>
      <c r="B12076">
        <v>1</v>
      </c>
      <c r="C12076" t="s">
        <v>80</v>
      </c>
      <c r="D12076" t="s">
        <v>83</v>
      </c>
      <c r="E12076" t="s">
        <v>161</v>
      </c>
      <c r="F12076" t="s">
        <v>32441</v>
      </c>
      <c r="G12076" t="s">
        <v>163</v>
      </c>
      <c r="H12076" t="s">
        <v>135</v>
      </c>
      <c r="I12076" t="s">
        <v>136</v>
      </c>
      <c r="J12076" t="s">
        <v>137</v>
      </c>
      <c r="K12076" t="s">
        <v>138</v>
      </c>
      <c r="L12076" t="s">
        <v>32442</v>
      </c>
      <c r="M12076" t="s">
        <v>32443</v>
      </c>
      <c r="N12076">
        <v>2.1861111110000002</v>
      </c>
      <c r="O12076">
        <v>0</v>
      </c>
      <c r="P12076">
        <v>95</v>
      </c>
      <c r="Q12076">
        <v>0</v>
      </c>
      <c r="R12076">
        <v>0</v>
      </c>
      <c r="S12076">
        <v>0</v>
      </c>
      <c r="T12076">
        <v>45</v>
      </c>
      <c r="U12076">
        <v>0</v>
      </c>
      <c r="V12076">
        <v>0</v>
      </c>
      <c r="W12076">
        <v>0</v>
      </c>
      <c r="X12076">
        <v>43.332655213794105</v>
      </c>
      <c r="Y12076">
        <v>0</v>
      </c>
      <c r="Z12076">
        <v>0</v>
      </c>
      <c r="AA12076">
        <v>0</v>
      </c>
      <c r="AB12076">
        <v>66.426110960613855</v>
      </c>
      <c r="AC12076">
        <v>0</v>
      </c>
      <c r="AD12076">
        <v>0</v>
      </c>
      <c r="AE12076">
        <v>109.75876617440795</v>
      </c>
    </row>
    <row r="12077" spans="1:31" x14ac:dyDescent="0.3">
      <c r="A12077">
        <v>2711427</v>
      </c>
      <c r="B12077">
        <v>1</v>
      </c>
      <c r="C12077" t="s">
        <v>80</v>
      </c>
      <c r="D12077" t="s">
        <v>97</v>
      </c>
      <c r="E12077" t="s">
        <v>150</v>
      </c>
      <c r="F12077" t="s">
        <v>32444</v>
      </c>
      <c r="G12077" t="s">
        <v>152</v>
      </c>
      <c r="H12077" t="s">
        <v>153</v>
      </c>
      <c r="I12077" t="s">
        <v>136</v>
      </c>
      <c r="J12077" t="s">
        <v>137</v>
      </c>
      <c r="K12077" t="s">
        <v>138</v>
      </c>
      <c r="L12077" t="s">
        <v>32445</v>
      </c>
      <c r="M12077" t="s">
        <v>32446</v>
      </c>
      <c r="N12077">
        <v>0.53611111099999997</v>
      </c>
      <c r="O12077">
        <v>4</v>
      </c>
      <c r="P12077">
        <v>5325</v>
      </c>
      <c r="Q12077">
        <v>12</v>
      </c>
      <c r="R12077">
        <v>227</v>
      </c>
      <c r="S12077">
        <v>40</v>
      </c>
      <c r="T12077">
        <v>590</v>
      </c>
      <c r="U12077">
        <v>3</v>
      </c>
      <c r="V12077">
        <v>0</v>
      </c>
      <c r="W12077">
        <v>12.063299590220474</v>
      </c>
      <c r="X12077">
        <v>568.9427160113878</v>
      </c>
      <c r="Y12077">
        <v>4.1672191494385835</v>
      </c>
      <c r="Z12077">
        <v>18.052177112898306</v>
      </c>
      <c r="AA12077">
        <v>208.15065915037772</v>
      </c>
      <c r="AB12077">
        <v>219.9039012401565</v>
      </c>
      <c r="AC12077">
        <v>48.657115993075102</v>
      </c>
      <c r="AD12077">
        <v>0</v>
      </c>
      <c r="AE12077">
        <v>1079.9370882475546</v>
      </c>
    </row>
    <row r="12078" spans="1:31" x14ac:dyDescent="0.3">
      <c r="A12078">
        <v>2710986</v>
      </c>
      <c r="B12078">
        <v>1</v>
      </c>
      <c r="C12078" t="s">
        <v>80</v>
      </c>
      <c r="D12078" t="s">
        <v>100</v>
      </c>
      <c r="E12078" t="s">
        <v>213</v>
      </c>
      <c r="F12078" t="s">
        <v>20498</v>
      </c>
      <c r="G12078" t="s">
        <v>152</v>
      </c>
      <c r="H12078" t="s">
        <v>153</v>
      </c>
      <c r="I12078" t="s">
        <v>136</v>
      </c>
      <c r="J12078" t="s">
        <v>137</v>
      </c>
      <c r="K12078" t="s">
        <v>138</v>
      </c>
      <c r="L12078" t="s">
        <v>32447</v>
      </c>
      <c r="M12078" t="s">
        <v>32448</v>
      </c>
      <c r="N12078">
        <v>0.7</v>
      </c>
      <c r="O12078">
        <v>1</v>
      </c>
      <c r="P12078">
        <v>0</v>
      </c>
      <c r="Q12078">
        <v>94</v>
      </c>
      <c r="R12078">
        <v>26</v>
      </c>
      <c r="S12078">
        <v>7</v>
      </c>
      <c r="T12078">
        <v>2</v>
      </c>
      <c r="U12078">
        <v>0</v>
      </c>
      <c r="V12078">
        <v>0</v>
      </c>
      <c r="W12078">
        <v>0.70638809361195842</v>
      </c>
      <c r="X12078">
        <v>0</v>
      </c>
      <c r="Y12078">
        <v>31.32022366766725</v>
      </c>
      <c r="Z12078">
        <v>6.406652669789166E-2</v>
      </c>
      <c r="AA12078">
        <v>4.3337442015458674</v>
      </c>
      <c r="AB12078">
        <v>0</v>
      </c>
      <c r="AC12078">
        <v>0</v>
      </c>
      <c r="AD12078">
        <v>0</v>
      </c>
      <c r="AE12078">
        <v>36.424422489522968</v>
      </c>
    </row>
    <row r="12079" spans="1:31" x14ac:dyDescent="0.3">
      <c r="A12079">
        <v>2710843</v>
      </c>
      <c r="B12079">
        <v>1</v>
      </c>
      <c r="C12079" t="s">
        <v>80</v>
      </c>
      <c r="D12079" t="s">
        <v>101</v>
      </c>
      <c r="E12079" t="s">
        <v>161</v>
      </c>
      <c r="F12079" t="s">
        <v>1305</v>
      </c>
      <c r="G12079" t="s">
        <v>300</v>
      </c>
      <c r="H12079" t="s">
        <v>135</v>
      </c>
      <c r="I12079" t="s">
        <v>136</v>
      </c>
      <c r="J12079" t="s">
        <v>137</v>
      </c>
      <c r="K12079" t="s">
        <v>210</v>
      </c>
      <c r="L12079" t="s">
        <v>32449</v>
      </c>
      <c r="M12079" t="s">
        <v>32450</v>
      </c>
      <c r="N12079">
        <v>6.9122222219999996</v>
      </c>
      <c r="O12079">
        <v>0</v>
      </c>
      <c r="P12079">
        <v>38</v>
      </c>
      <c r="Q12079">
        <v>0</v>
      </c>
      <c r="R12079">
        <v>11</v>
      </c>
      <c r="S12079">
        <v>0</v>
      </c>
      <c r="T12079">
        <v>2</v>
      </c>
      <c r="U12079">
        <v>0</v>
      </c>
      <c r="V12079">
        <v>0</v>
      </c>
      <c r="W12079">
        <v>0</v>
      </c>
      <c r="X12079">
        <v>72.316089959505931</v>
      </c>
      <c r="Y12079">
        <v>0</v>
      </c>
      <c r="Z12079">
        <v>6.1314377047701303</v>
      </c>
      <c r="AA12079">
        <v>0</v>
      </c>
      <c r="AB12079">
        <v>0.15883183599718836</v>
      </c>
      <c r="AC12079">
        <v>0</v>
      </c>
      <c r="AD12079">
        <v>0</v>
      </c>
      <c r="AE12079">
        <v>78.606359500273257</v>
      </c>
    </row>
    <row r="12080" spans="1:31" x14ac:dyDescent="0.3">
      <c r="A12080">
        <v>2711092</v>
      </c>
      <c r="B12080">
        <v>1</v>
      </c>
      <c r="C12080" t="s">
        <v>80</v>
      </c>
      <c r="D12080" t="s">
        <v>92</v>
      </c>
      <c r="E12080" t="s">
        <v>145</v>
      </c>
      <c r="F12080" t="s">
        <v>32451</v>
      </c>
      <c r="G12080" t="s">
        <v>181</v>
      </c>
      <c r="H12080" t="s">
        <v>135</v>
      </c>
      <c r="I12080" t="s">
        <v>136</v>
      </c>
      <c r="J12080" t="s">
        <v>137</v>
      </c>
      <c r="K12080" t="s">
        <v>138</v>
      </c>
      <c r="L12080" t="s">
        <v>32452</v>
      </c>
      <c r="M12080" t="s">
        <v>32453</v>
      </c>
      <c r="N12080">
        <v>6.9447222220000002</v>
      </c>
      <c r="O12080">
        <v>0</v>
      </c>
      <c r="P12080">
        <v>2</v>
      </c>
      <c r="Q12080">
        <v>0</v>
      </c>
      <c r="R12080">
        <v>0</v>
      </c>
      <c r="S12080">
        <v>0</v>
      </c>
      <c r="T12080">
        <v>0</v>
      </c>
      <c r="U12080">
        <v>0</v>
      </c>
      <c r="V12080">
        <v>0</v>
      </c>
      <c r="W12080">
        <v>0</v>
      </c>
      <c r="X12080">
        <v>0.93213387738442166</v>
      </c>
      <c r="Y12080">
        <v>0</v>
      </c>
      <c r="Z12080">
        <v>0</v>
      </c>
      <c r="AA12080">
        <v>0</v>
      </c>
      <c r="AB12080">
        <v>0</v>
      </c>
      <c r="AC12080">
        <v>0</v>
      </c>
      <c r="AD12080">
        <v>0</v>
      </c>
      <c r="AE12080">
        <v>0.93213387738442166</v>
      </c>
    </row>
    <row r="12081" spans="1:31" x14ac:dyDescent="0.3">
      <c r="A12081">
        <v>2711396</v>
      </c>
      <c r="B12081">
        <v>1</v>
      </c>
      <c r="C12081" t="s">
        <v>80</v>
      </c>
      <c r="D12081" t="s">
        <v>89</v>
      </c>
      <c r="E12081" t="s">
        <v>145</v>
      </c>
      <c r="F12081" t="s">
        <v>32454</v>
      </c>
      <c r="G12081" t="s">
        <v>230</v>
      </c>
      <c r="H12081" t="s">
        <v>135</v>
      </c>
      <c r="I12081" t="s">
        <v>136</v>
      </c>
      <c r="J12081" t="s">
        <v>137</v>
      </c>
      <c r="K12081" t="s">
        <v>138</v>
      </c>
      <c r="L12081" t="s">
        <v>32455</v>
      </c>
      <c r="M12081" t="s">
        <v>32456</v>
      </c>
      <c r="N12081">
        <v>2.6013888879999998</v>
      </c>
      <c r="O12081">
        <v>0</v>
      </c>
      <c r="P12081">
        <v>0</v>
      </c>
      <c r="Q12081">
        <v>0</v>
      </c>
      <c r="R12081">
        <v>1</v>
      </c>
      <c r="S12081">
        <v>0</v>
      </c>
      <c r="T12081">
        <v>0</v>
      </c>
      <c r="U12081">
        <v>0</v>
      </c>
      <c r="V12081">
        <v>0</v>
      </c>
      <c r="W12081">
        <v>0</v>
      </c>
      <c r="X12081">
        <v>0</v>
      </c>
      <c r="Y12081">
        <v>0</v>
      </c>
      <c r="Z12081">
        <v>1.3244189698668152</v>
      </c>
      <c r="AA12081">
        <v>0</v>
      </c>
      <c r="AB12081">
        <v>0</v>
      </c>
      <c r="AC12081">
        <v>0</v>
      </c>
      <c r="AD12081">
        <v>0</v>
      </c>
      <c r="AE12081">
        <v>1.3244189698668152</v>
      </c>
    </row>
    <row r="12082" spans="1:31" x14ac:dyDescent="0.3">
      <c r="A12082">
        <v>2710849</v>
      </c>
      <c r="B12082">
        <v>1</v>
      </c>
      <c r="C12082" t="s">
        <v>80</v>
      </c>
      <c r="D12082" t="s">
        <v>86</v>
      </c>
      <c r="E12082" t="s">
        <v>156</v>
      </c>
      <c r="F12082" t="s">
        <v>32457</v>
      </c>
      <c r="G12082" t="s">
        <v>152</v>
      </c>
      <c r="H12082" t="s">
        <v>153</v>
      </c>
      <c r="I12082" t="s">
        <v>136</v>
      </c>
      <c r="J12082" t="s">
        <v>137</v>
      </c>
      <c r="K12082" t="s">
        <v>138</v>
      </c>
      <c r="L12082" t="s">
        <v>32458</v>
      </c>
      <c r="M12082" t="s">
        <v>32459</v>
      </c>
      <c r="N12082">
        <v>0.32166666599999999</v>
      </c>
      <c r="O12082">
        <v>4</v>
      </c>
      <c r="P12082">
        <v>6669</v>
      </c>
      <c r="Q12082">
        <v>5</v>
      </c>
      <c r="R12082">
        <v>33</v>
      </c>
      <c r="S12082">
        <v>22</v>
      </c>
      <c r="T12082">
        <v>590</v>
      </c>
      <c r="U12082">
        <v>4</v>
      </c>
      <c r="V12082">
        <v>2</v>
      </c>
      <c r="W12082">
        <v>11.237465304575998</v>
      </c>
      <c r="X12082">
        <v>638.58331469608049</v>
      </c>
      <c r="Y12082">
        <v>1.3793441417282102</v>
      </c>
      <c r="Z12082">
        <v>2.5315171678313755</v>
      </c>
      <c r="AA12082">
        <v>167.60544396937462</v>
      </c>
      <c r="AB12082">
        <v>331.94984214338848</v>
      </c>
      <c r="AC12082">
        <v>112.35306077300629</v>
      </c>
      <c r="AD12082">
        <v>78.626072372181667</v>
      </c>
      <c r="AE12082">
        <v>1344.2660605681669</v>
      </c>
    </row>
    <row r="12083" spans="1:31" x14ac:dyDescent="0.3">
      <c r="A12083">
        <v>2711181</v>
      </c>
      <c r="B12083">
        <v>1</v>
      </c>
      <c r="C12083" t="s">
        <v>80</v>
      </c>
      <c r="D12083" t="s">
        <v>100</v>
      </c>
      <c r="E12083" t="s">
        <v>150</v>
      </c>
      <c r="F12083" t="s">
        <v>28433</v>
      </c>
      <c r="G12083" t="s">
        <v>152</v>
      </c>
      <c r="H12083" t="s">
        <v>153</v>
      </c>
      <c r="I12083" t="s">
        <v>136</v>
      </c>
      <c r="J12083" t="s">
        <v>137</v>
      </c>
      <c r="K12083" t="s">
        <v>138</v>
      </c>
      <c r="L12083" t="s">
        <v>32460</v>
      </c>
      <c r="M12083" t="s">
        <v>32461</v>
      </c>
      <c r="N12083">
        <v>0.64944444400000001</v>
      </c>
      <c r="O12083">
        <v>1</v>
      </c>
      <c r="P12083">
        <v>1454</v>
      </c>
      <c r="Q12083">
        <v>180</v>
      </c>
      <c r="R12083">
        <v>177</v>
      </c>
      <c r="S12083">
        <v>21</v>
      </c>
      <c r="T12083">
        <v>208</v>
      </c>
      <c r="U12083">
        <v>2</v>
      </c>
      <c r="V12083">
        <v>0</v>
      </c>
      <c r="W12083">
        <v>0.62749430320540833</v>
      </c>
      <c r="X12083">
        <v>198.08133980425168</v>
      </c>
      <c r="Y12083">
        <v>56.502546385810668</v>
      </c>
      <c r="Z12083">
        <v>21.816779214409429</v>
      </c>
      <c r="AA12083">
        <v>91.798136875949595</v>
      </c>
      <c r="AB12083">
        <v>100.60621631472461</v>
      </c>
      <c r="AC12083">
        <v>258.90196227743439</v>
      </c>
      <c r="AD12083">
        <v>0</v>
      </c>
      <c r="AE12083">
        <v>728.33447517578566</v>
      </c>
    </row>
    <row r="12084" spans="1:31" x14ac:dyDescent="0.3">
      <c r="A12084">
        <v>2711204</v>
      </c>
      <c r="B12084">
        <v>1</v>
      </c>
      <c r="C12084" t="s">
        <v>80</v>
      </c>
      <c r="D12084" t="s">
        <v>94</v>
      </c>
      <c r="E12084" t="s">
        <v>145</v>
      </c>
      <c r="F12084" t="s">
        <v>32462</v>
      </c>
      <c r="G12084" t="s">
        <v>230</v>
      </c>
      <c r="H12084" t="s">
        <v>135</v>
      </c>
      <c r="I12084" t="s">
        <v>136</v>
      </c>
      <c r="J12084" t="s">
        <v>137</v>
      </c>
      <c r="K12084" t="s">
        <v>138</v>
      </c>
      <c r="L12084" t="s">
        <v>32463</v>
      </c>
      <c r="M12084" t="s">
        <v>32464</v>
      </c>
      <c r="N12084">
        <v>2.8916666659999999</v>
      </c>
      <c r="O12084">
        <v>0</v>
      </c>
      <c r="P12084">
        <v>1</v>
      </c>
      <c r="Q12084">
        <v>0</v>
      </c>
      <c r="R12084">
        <v>0</v>
      </c>
      <c r="S12084">
        <v>0</v>
      </c>
      <c r="T12084">
        <v>0</v>
      </c>
      <c r="U12084">
        <v>0</v>
      </c>
      <c r="V12084">
        <v>0</v>
      </c>
      <c r="W12084">
        <v>0</v>
      </c>
      <c r="X12084">
        <v>0.60765197185023001</v>
      </c>
      <c r="Y12084">
        <v>0</v>
      </c>
      <c r="Z12084">
        <v>0</v>
      </c>
      <c r="AA12084">
        <v>0</v>
      </c>
      <c r="AB12084">
        <v>0</v>
      </c>
      <c r="AC12084">
        <v>0</v>
      </c>
      <c r="AD12084">
        <v>0</v>
      </c>
      <c r="AE12084">
        <v>0.60765197185023001</v>
      </c>
    </row>
    <row r="12085" spans="1:31" x14ac:dyDescent="0.3">
      <c r="A12085">
        <v>2711350</v>
      </c>
      <c r="B12085">
        <v>1</v>
      </c>
      <c r="C12085" t="s">
        <v>80</v>
      </c>
      <c r="D12085" t="s">
        <v>100</v>
      </c>
      <c r="E12085" t="s">
        <v>150</v>
      </c>
      <c r="F12085" t="s">
        <v>25514</v>
      </c>
      <c r="G12085" t="s">
        <v>170</v>
      </c>
      <c r="H12085" t="s">
        <v>153</v>
      </c>
      <c r="I12085" t="s">
        <v>136</v>
      </c>
      <c r="J12085" t="s">
        <v>137</v>
      </c>
      <c r="K12085" t="s">
        <v>138</v>
      </c>
      <c r="L12085" t="s">
        <v>32465</v>
      </c>
      <c r="M12085" t="s">
        <v>32466</v>
      </c>
      <c r="N12085">
        <v>0.36083333299999998</v>
      </c>
      <c r="O12085">
        <v>0</v>
      </c>
      <c r="P12085">
        <v>433</v>
      </c>
      <c r="Q12085">
        <v>3</v>
      </c>
      <c r="R12085">
        <v>44</v>
      </c>
      <c r="S12085">
        <v>8</v>
      </c>
      <c r="T12085">
        <v>34</v>
      </c>
      <c r="U12085">
        <v>1</v>
      </c>
      <c r="V12085">
        <v>0</v>
      </c>
      <c r="W12085">
        <v>0</v>
      </c>
      <c r="X12085">
        <v>61.883404853960073</v>
      </c>
      <c r="Y12085">
        <v>2.3660128161226979</v>
      </c>
      <c r="Z12085">
        <v>6.5900518225785492</v>
      </c>
      <c r="AA12085">
        <v>22.900261678421106</v>
      </c>
      <c r="AB12085">
        <v>8.9492953762751579</v>
      </c>
      <c r="AC12085">
        <v>23.868717561380812</v>
      </c>
      <c r="AD12085">
        <v>0</v>
      </c>
      <c r="AE12085">
        <v>126.5577441087384</v>
      </c>
    </row>
    <row r="12086" spans="1:31" x14ac:dyDescent="0.3">
      <c r="A12086">
        <v>2710709</v>
      </c>
      <c r="B12086">
        <v>1</v>
      </c>
      <c r="C12086" t="s">
        <v>80</v>
      </c>
      <c r="D12086" t="s">
        <v>100</v>
      </c>
      <c r="E12086" t="s">
        <v>150</v>
      </c>
      <c r="F12086" t="s">
        <v>20565</v>
      </c>
      <c r="G12086" t="s">
        <v>170</v>
      </c>
      <c r="H12086" t="s">
        <v>153</v>
      </c>
      <c r="I12086" t="s">
        <v>136</v>
      </c>
      <c r="J12086" t="s">
        <v>137</v>
      </c>
      <c r="K12086" t="s">
        <v>138</v>
      </c>
      <c r="L12086" t="s">
        <v>32467</v>
      </c>
      <c r="M12086" t="s">
        <v>32468</v>
      </c>
      <c r="N12086">
        <v>0.43055555499999998</v>
      </c>
      <c r="O12086">
        <v>0</v>
      </c>
      <c r="P12086">
        <v>433</v>
      </c>
      <c r="Q12086">
        <v>3</v>
      </c>
      <c r="R12086">
        <v>44</v>
      </c>
      <c r="S12086">
        <v>8</v>
      </c>
      <c r="T12086">
        <v>34</v>
      </c>
      <c r="U12086">
        <v>1</v>
      </c>
      <c r="V12086">
        <v>0</v>
      </c>
      <c r="W12086">
        <v>0</v>
      </c>
      <c r="X12086">
        <v>53.559780478630536</v>
      </c>
      <c r="Y12086">
        <v>2.1282562437102084</v>
      </c>
      <c r="Z12086">
        <v>4.8735588268238326</v>
      </c>
      <c r="AA12086">
        <v>19.426250591115959</v>
      </c>
      <c r="AB12086">
        <v>6.347277552576541</v>
      </c>
      <c r="AC12086">
        <v>17.182234347080627</v>
      </c>
      <c r="AD12086">
        <v>0</v>
      </c>
      <c r="AE12086">
        <v>103.5173580399377</v>
      </c>
    </row>
    <row r="12087" spans="1:31" x14ac:dyDescent="0.3">
      <c r="A12087">
        <v>2711373</v>
      </c>
      <c r="B12087">
        <v>1</v>
      </c>
      <c r="C12087" t="s">
        <v>81</v>
      </c>
      <c r="D12087" t="s">
        <v>125</v>
      </c>
      <c r="E12087" t="s">
        <v>213</v>
      </c>
      <c r="F12087" t="s">
        <v>32469</v>
      </c>
      <c r="G12087" t="s">
        <v>152</v>
      </c>
      <c r="H12087" t="s">
        <v>153</v>
      </c>
      <c r="I12087" t="s">
        <v>136</v>
      </c>
      <c r="J12087" t="s">
        <v>137</v>
      </c>
      <c r="K12087" t="s">
        <v>138</v>
      </c>
      <c r="L12087" t="s">
        <v>32470</v>
      </c>
      <c r="M12087" t="s">
        <v>32471</v>
      </c>
      <c r="N12087">
        <v>1.6813888880000001</v>
      </c>
      <c r="O12087">
        <v>1</v>
      </c>
      <c r="P12087">
        <v>437</v>
      </c>
      <c r="Q12087">
        <v>25</v>
      </c>
      <c r="R12087">
        <v>57</v>
      </c>
      <c r="S12087">
        <v>0</v>
      </c>
      <c r="T12087">
        <v>46</v>
      </c>
      <c r="U12087">
        <v>0</v>
      </c>
      <c r="V12087">
        <v>0</v>
      </c>
      <c r="W12087">
        <v>0.44224441084999999</v>
      </c>
      <c r="X12087">
        <v>138.58654829969956</v>
      </c>
      <c r="Y12087">
        <v>47.185556973368421</v>
      </c>
      <c r="Z12087">
        <v>7.1791184411654134</v>
      </c>
      <c r="AA12087">
        <v>0</v>
      </c>
      <c r="AB12087">
        <v>46.144052591569555</v>
      </c>
      <c r="AC12087">
        <v>0</v>
      </c>
      <c r="AD12087">
        <v>0</v>
      </c>
      <c r="AE12087">
        <v>239.53752071665295</v>
      </c>
    </row>
    <row r="12088" spans="1:31" x14ac:dyDescent="0.3">
      <c r="A12088">
        <v>2710726</v>
      </c>
      <c r="B12088">
        <v>1</v>
      </c>
      <c r="C12088" t="s">
        <v>80</v>
      </c>
      <c r="D12088" t="s">
        <v>105</v>
      </c>
      <c r="E12088" t="s">
        <v>145</v>
      </c>
      <c r="F12088" t="s">
        <v>26437</v>
      </c>
      <c r="G12088" t="s">
        <v>181</v>
      </c>
      <c r="H12088" t="s">
        <v>135</v>
      </c>
      <c r="I12088" t="s">
        <v>136</v>
      </c>
      <c r="J12088" t="s">
        <v>137</v>
      </c>
      <c r="K12088" t="s">
        <v>138</v>
      </c>
      <c r="L12088" t="s">
        <v>32472</v>
      </c>
      <c r="M12088" t="s">
        <v>32473</v>
      </c>
      <c r="N12088">
        <v>0.67916666599999997</v>
      </c>
      <c r="O12088">
        <v>0</v>
      </c>
      <c r="P12088">
        <v>19</v>
      </c>
      <c r="Q12088">
        <v>0</v>
      </c>
      <c r="R12088">
        <v>0</v>
      </c>
      <c r="S12088">
        <v>0</v>
      </c>
      <c r="T12088">
        <v>1</v>
      </c>
      <c r="U12088">
        <v>0</v>
      </c>
      <c r="V12088">
        <v>0</v>
      </c>
      <c r="W12088">
        <v>0</v>
      </c>
      <c r="X12088">
        <v>2.1328961885019351</v>
      </c>
      <c r="Y12088">
        <v>0</v>
      </c>
      <c r="Z12088">
        <v>0</v>
      </c>
      <c r="AA12088">
        <v>0</v>
      </c>
      <c r="AB12088">
        <v>0.13845874092447999</v>
      </c>
      <c r="AC12088">
        <v>0</v>
      </c>
      <c r="AD12088">
        <v>0</v>
      </c>
      <c r="AE12088">
        <v>2.271354929426415</v>
      </c>
    </row>
    <row r="12089" spans="1:31" x14ac:dyDescent="0.3">
      <c r="A12089">
        <v>2711310</v>
      </c>
      <c r="B12089">
        <v>1</v>
      </c>
      <c r="C12089" t="s">
        <v>80</v>
      </c>
      <c r="D12089" t="s">
        <v>88</v>
      </c>
      <c r="E12089" t="s">
        <v>156</v>
      </c>
      <c r="F12089" t="s">
        <v>32474</v>
      </c>
      <c r="G12089" t="s">
        <v>565</v>
      </c>
      <c r="H12089" t="s">
        <v>153</v>
      </c>
      <c r="I12089" t="s">
        <v>136</v>
      </c>
      <c r="J12089" t="s">
        <v>137</v>
      </c>
      <c r="K12089" t="s">
        <v>138</v>
      </c>
      <c r="L12089" t="s">
        <v>32475</v>
      </c>
      <c r="M12089" t="s">
        <v>32476</v>
      </c>
      <c r="N12089">
        <v>1.4483333329999999</v>
      </c>
      <c r="O12089">
        <v>1</v>
      </c>
      <c r="P12089">
        <v>812</v>
      </c>
      <c r="Q12089">
        <v>0</v>
      </c>
      <c r="R12089">
        <v>1</v>
      </c>
      <c r="S12089">
        <v>15</v>
      </c>
      <c r="T12089">
        <v>153</v>
      </c>
      <c r="U12089">
        <v>4</v>
      </c>
      <c r="V12089">
        <v>1</v>
      </c>
      <c r="W12089">
        <v>17.987377891675102</v>
      </c>
      <c r="X12089">
        <v>425.27195564132296</v>
      </c>
      <c r="Y12089">
        <v>0</v>
      </c>
      <c r="Z12089">
        <v>0.88197948964999995</v>
      </c>
      <c r="AA12089">
        <v>505.3965257345086</v>
      </c>
      <c r="AB12089">
        <v>326.3194646619765</v>
      </c>
      <c r="AC12089">
        <v>764.45349705152432</v>
      </c>
      <c r="AD12089">
        <v>16.306770180037347</v>
      </c>
      <c r="AE12089">
        <v>2056.6175706506947</v>
      </c>
    </row>
    <row r="12090" spans="1:31" x14ac:dyDescent="0.3">
      <c r="A12090">
        <v>2711264</v>
      </c>
      <c r="B12090">
        <v>1</v>
      </c>
      <c r="C12090" t="s">
        <v>81</v>
      </c>
      <c r="D12090" t="s">
        <v>118</v>
      </c>
      <c r="E12090" t="s">
        <v>213</v>
      </c>
      <c r="F12090" t="s">
        <v>8171</v>
      </c>
      <c r="G12090" t="s">
        <v>152</v>
      </c>
      <c r="H12090" t="s">
        <v>153</v>
      </c>
      <c r="I12090" t="s">
        <v>136</v>
      </c>
      <c r="J12090" t="s">
        <v>137</v>
      </c>
      <c r="K12090" t="s">
        <v>138</v>
      </c>
      <c r="L12090" t="s">
        <v>32477</v>
      </c>
      <c r="M12090" t="s">
        <v>32478</v>
      </c>
      <c r="N12090">
        <v>0.389444444</v>
      </c>
      <c r="O12090">
        <v>7</v>
      </c>
      <c r="P12090">
        <v>693</v>
      </c>
      <c r="Q12090">
        <v>94</v>
      </c>
      <c r="R12090">
        <v>255</v>
      </c>
      <c r="S12090">
        <v>29</v>
      </c>
      <c r="T12090">
        <v>82</v>
      </c>
      <c r="U12090">
        <v>4</v>
      </c>
      <c r="V12090">
        <v>0</v>
      </c>
      <c r="W12090">
        <v>0.88489544568809997</v>
      </c>
      <c r="X12090">
        <v>38.834010074313753</v>
      </c>
      <c r="Y12090">
        <v>36.424491392687806</v>
      </c>
      <c r="Z12090">
        <v>30.968398090890943</v>
      </c>
      <c r="AA12090">
        <v>31.655181288760417</v>
      </c>
      <c r="AB12090">
        <v>10.636215244815626</v>
      </c>
      <c r="AC12090">
        <v>88.561267624007655</v>
      </c>
      <c r="AD12090">
        <v>0</v>
      </c>
      <c r="AE12090">
        <v>237.96445916116431</v>
      </c>
    </row>
    <row r="12091" spans="1:31" x14ac:dyDescent="0.3">
      <c r="A12091">
        <v>2710772</v>
      </c>
      <c r="B12091">
        <v>1</v>
      </c>
      <c r="C12091" t="s">
        <v>80</v>
      </c>
      <c r="D12091" t="s">
        <v>90</v>
      </c>
      <c r="E12091" t="s">
        <v>161</v>
      </c>
      <c r="F12091" t="s">
        <v>32479</v>
      </c>
      <c r="G12091" t="s">
        <v>409</v>
      </c>
      <c r="H12091" t="s">
        <v>135</v>
      </c>
      <c r="I12091" t="s">
        <v>136</v>
      </c>
      <c r="J12091" t="s">
        <v>137</v>
      </c>
      <c r="K12091" t="s">
        <v>138</v>
      </c>
      <c r="L12091" t="s">
        <v>32480</v>
      </c>
      <c r="M12091" t="s">
        <v>32481</v>
      </c>
      <c r="N12091">
        <v>1.633611111</v>
      </c>
      <c r="O12091">
        <v>0</v>
      </c>
      <c r="P12091">
        <v>70</v>
      </c>
      <c r="Q12091">
        <v>0</v>
      </c>
      <c r="R12091">
        <v>0</v>
      </c>
      <c r="S12091">
        <v>0</v>
      </c>
      <c r="T12091">
        <v>14</v>
      </c>
      <c r="U12091">
        <v>0</v>
      </c>
      <c r="V12091">
        <v>0</v>
      </c>
      <c r="W12091">
        <v>0</v>
      </c>
      <c r="X12091">
        <v>18.763476054465052</v>
      </c>
      <c r="Y12091">
        <v>0</v>
      </c>
      <c r="Z12091">
        <v>0</v>
      </c>
      <c r="AA12091">
        <v>0</v>
      </c>
      <c r="AB12091">
        <v>7.1894788961422824</v>
      </c>
      <c r="AC12091">
        <v>0</v>
      </c>
      <c r="AD12091">
        <v>0</v>
      </c>
      <c r="AE12091">
        <v>25.952954950607335</v>
      </c>
    </row>
    <row r="12092" spans="1:31" x14ac:dyDescent="0.3">
      <c r="A12092">
        <v>2711164</v>
      </c>
      <c r="B12092">
        <v>1</v>
      </c>
      <c r="C12092" t="s">
        <v>80</v>
      </c>
      <c r="D12092" t="s">
        <v>106</v>
      </c>
      <c r="E12092" t="s">
        <v>156</v>
      </c>
      <c r="F12092" t="s">
        <v>32482</v>
      </c>
      <c r="G12092" t="s">
        <v>1613</v>
      </c>
      <c r="H12092" t="s">
        <v>153</v>
      </c>
      <c r="I12092" t="s">
        <v>136</v>
      </c>
      <c r="J12092" t="s">
        <v>137</v>
      </c>
      <c r="K12092" t="s">
        <v>138</v>
      </c>
      <c r="L12092" t="s">
        <v>32483</v>
      </c>
      <c r="M12092" t="s">
        <v>32484</v>
      </c>
      <c r="N12092">
        <v>0.163333333</v>
      </c>
      <c r="O12092">
        <v>0</v>
      </c>
      <c r="P12092">
        <v>64</v>
      </c>
      <c r="Q12092">
        <v>0</v>
      </c>
      <c r="R12092">
        <v>19</v>
      </c>
      <c r="S12092">
        <v>0</v>
      </c>
      <c r="T12092">
        <v>10</v>
      </c>
      <c r="U12092">
        <v>0</v>
      </c>
      <c r="V12092">
        <v>0</v>
      </c>
      <c r="W12092">
        <v>0</v>
      </c>
      <c r="X12092">
        <v>0.91046223640063995</v>
      </c>
      <c r="Y12092">
        <v>0</v>
      </c>
      <c r="Z12092">
        <v>6.5613207426479997E-2</v>
      </c>
      <c r="AA12092">
        <v>0</v>
      </c>
      <c r="AB12092">
        <v>0.29165956573949997</v>
      </c>
      <c r="AC12092">
        <v>0</v>
      </c>
      <c r="AD12092">
        <v>0</v>
      </c>
      <c r="AE12092">
        <v>1.26773500956662</v>
      </c>
    </row>
    <row r="12093" spans="1:31" x14ac:dyDescent="0.3">
      <c r="A12093">
        <v>2710958</v>
      </c>
      <c r="B12093">
        <v>1</v>
      </c>
      <c r="C12093" t="s">
        <v>80</v>
      </c>
      <c r="D12093" t="s">
        <v>96</v>
      </c>
      <c r="E12093" t="s">
        <v>156</v>
      </c>
      <c r="F12093" t="s">
        <v>32485</v>
      </c>
      <c r="G12093" t="s">
        <v>300</v>
      </c>
      <c r="H12093" t="s">
        <v>153</v>
      </c>
      <c r="I12093" t="s">
        <v>136</v>
      </c>
      <c r="J12093" t="s">
        <v>137</v>
      </c>
      <c r="K12093" t="s">
        <v>210</v>
      </c>
      <c r="L12093" t="s">
        <v>32486</v>
      </c>
      <c r="M12093" t="s">
        <v>32487</v>
      </c>
      <c r="N12093">
        <v>4.4141666659999999</v>
      </c>
      <c r="O12093">
        <v>0</v>
      </c>
      <c r="P12093">
        <v>209</v>
      </c>
      <c r="Q12093">
        <v>0</v>
      </c>
      <c r="R12093">
        <v>0</v>
      </c>
      <c r="S12093">
        <v>0</v>
      </c>
      <c r="T12093">
        <v>79</v>
      </c>
      <c r="U12093">
        <v>0</v>
      </c>
      <c r="V12093">
        <v>0</v>
      </c>
      <c r="W12093">
        <v>0</v>
      </c>
      <c r="X12093">
        <v>318.59590029927432</v>
      </c>
      <c r="Y12093">
        <v>0</v>
      </c>
      <c r="Z12093">
        <v>0</v>
      </c>
      <c r="AA12093">
        <v>0</v>
      </c>
      <c r="AB12093">
        <v>341.77176424772352</v>
      </c>
      <c r="AC12093">
        <v>0</v>
      </c>
      <c r="AD12093">
        <v>0</v>
      </c>
      <c r="AE12093">
        <v>660.36766454699784</v>
      </c>
    </row>
    <row r="12094" spans="1:31" x14ac:dyDescent="0.3">
      <c r="A12094">
        <v>2711456</v>
      </c>
      <c r="B12094">
        <v>1</v>
      </c>
      <c r="C12094" t="s">
        <v>81</v>
      </c>
      <c r="D12094" t="s">
        <v>115</v>
      </c>
      <c r="E12094" t="s">
        <v>161</v>
      </c>
      <c r="F12094" t="s">
        <v>32488</v>
      </c>
      <c r="G12094" t="s">
        <v>163</v>
      </c>
      <c r="H12094" t="s">
        <v>135</v>
      </c>
      <c r="I12094" t="s">
        <v>136</v>
      </c>
      <c r="J12094" t="s">
        <v>137</v>
      </c>
      <c r="K12094" t="s">
        <v>138</v>
      </c>
      <c r="L12094" t="s">
        <v>32489</v>
      </c>
      <c r="M12094" t="s">
        <v>32490</v>
      </c>
      <c r="N12094">
        <v>2.4327777770000001</v>
      </c>
      <c r="O12094">
        <v>0</v>
      </c>
      <c r="P12094">
        <v>9</v>
      </c>
      <c r="Q12094">
        <v>0</v>
      </c>
      <c r="R12094">
        <v>0</v>
      </c>
      <c r="S12094">
        <v>0</v>
      </c>
      <c r="T12094">
        <v>0</v>
      </c>
      <c r="U12094">
        <v>0</v>
      </c>
      <c r="V12094">
        <v>0</v>
      </c>
      <c r="W12094">
        <v>0</v>
      </c>
      <c r="X12094">
        <v>0.49417444835499996</v>
      </c>
      <c r="Y12094">
        <v>0</v>
      </c>
      <c r="Z12094">
        <v>0</v>
      </c>
      <c r="AA12094">
        <v>0</v>
      </c>
      <c r="AB12094">
        <v>0</v>
      </c>
      <c r="AC12094">
        <v>0</v>
      </c>
      <c r="AD12094">
        <v>0</v>
      </c>
      <c r="AE12094">
        <v>0.49417444835499996</v>
      </c>
    </row>
    <row r="12095" spans="1:31" x14ac:dyDescent="0.3">
      <c r="A12095">
        <v>2710789</v>
      </c>
      <c r="B12095">
        <v>1</v>
      </c>
      <c r="C12095" t="s">
        <v>80</v>
      </c>
      <c r="D12095" t="s">
        <v>98</v>
      </c>
      <c r="E12095" t="s">
        <v>132</v>
      </c>
      <c r="F12095" t="s">
        <v>24782</v>
      </c>
      <c r="G12095" t="s">
        <v>209</v>
      </c>
      <c r="H12095" t="s">
        <v>135</v>
      </c>
      <c r="I12095" t="s">
        <v>136</v>
      </c>
      <c r="J12095" t="s">
        <v>137</v>
      </c>
      <c r="K12095" t="s">
        <v>210</v>
      </c>
      <c r="L12095" t="s">
        <v>32491</v>
      </c>
      <c r="M12095" t="s">
        <v>32492</v>
      </c>
      <c r="N12095">
        <v>7.4858333330000004</v>
      </c>
      <c r="O12095">
        <v>0</v>
      </c>
      <c r="P12095">
        <v>166</v>
      </c>
      <c r="Q12095">
        <v>0</v>
      </c>
      <c r="R12095">
        <v>5</v>
      </c>
      <c r="S12095">
        <v>0</v>
      </c>
      <c r="T12095">
        <v>29</v>
      </c>
      <c r="U12095">
        <v>0</v>
      </c>
      <c r="V12095">
        <v>0</v>
      </c>
      <c r="W12095">
        <v>0</v>
      </c>
      <c r="X12095">
        <v>233.51460985827288</v>
      </c>
      <c r="Y12095">
        <v>0</v>
      </c>
      <c r="Z12095">
        <v>17.723730802072556</v>
      </c>
      <c r="AA12095">
        <v>0</v>
      </c>
      <c r="AB12095">
        <v>105.2218219129515</v>
      </c>
      <c r="AC12095">
        <v>0</v>
      </c>
      <c r="AD12095">
        <v>0</v>
      </c>
      <c r="AE12095">
        <v>356.46016257329694</v>
      </c>
    </row>
    <row r="12096" spans="1:31" x14ac:dyDescent="0.3">
      <c r="A12096">
        <v>2711473</v>
      </c>
      <c r="B12096">
        <v>1</v>
      </c>
      <c r="C12096" t="s">
        <v>81</v>
      </c>
      <c r="D12096" t="s">
        <v>122</v>
      </c>
      <c r="E12096" t="s">
        <v>213</v>
      </c>
      <c r="F12096" t="s">
        <v>32493</v>
      </c>
      <c r="G12096" t="s">
        <v>152</v>
      </c>
      <c r="H12096" t="s">
        <v>153</v>
      </c>
      <c r="I12096" t="s">
        <v>136</v>
      </c>
      <c r="J12096" t="s">
        <v>137</v>
      </c>
      <c r="K12096" t="s">
        <v>138</v>
      </c>
      <c r="L12096" t="s">
        <v>32494</v>
      </c>
      <c r="M12096" t="s">
        <v>32495</v>
      </c>
      <c r="N12096">
        <v>0.72</v>
      </c>
      <c r="O12096">
        <v>0</v>
      </c>
      <c r="P12096">
        <v>0</v>
      </c>
      <c r="Q12096">
        <v>0</v>
      </c>
      <c r="R12096">
        <v>0</v>
      </c>
      <c r="S12096">
        <v>17</v>
      </c>
      <c r="T12096">
        <v>0</v>
      </c>
      <c r="U12096">
        <v>1</v>
      </c>
      <c r="V12096">
        <v>0</v>
      </c>
      <c r="W12096">
        <v>0</v>
      </c>
      <c r="X12096">
        <v>0</v>
      </c>
      <c r="Y12096">
        <v>0</v>
      </c>
      <c r="Z12096">
        <v>0</v>
      </c>
      <c r="AA12096">
        <v>5.7770855254712128</v>
      </c>
      <c r="AB12096">
        <v>0</v>
      </c>
      <c r="AC12096">
        <v>102.22883151723808</v>
      </c>
      <c r="AD12096">
        <v>0</v>
      </c>
      <c r="AE12096">
        <v>108.00591704270929</v>
      </c>
    </row>
    <row r="12097" spans="1:31" x14ac:dyDescent="0.3">
      <c r="A12097">
        <v>2710952</v>
      </c>
      <c r="B12097">
        <v>1</v>
      </c>
      <c r="C12097" t="s">
        <v>81</v>
      </c>
      <c r="D12097" t="s">
        <v>121</v>
      </c>
      <c r="E12097" t="s">
        <v>145</v>
      </c>
      <c r="F12097" t="s">
        <v>32496</v>
      </c>
      <c r="G12097" t="s">
        <v>158</v>
      </c>
      <c r="H12097" t="s">
        <v>135</v>
      </c>
      <c r="I12097" t="s">
        <v>136</v>
      </c>
      <c r="J12097" t="s">
        <v>3</v>
      </c>
      <c r="K12097" t="s">
        <v>138</v>
      </c>
      <c r="L12097" t="s">
        <v>32497</v>
      </c>
      <c r="M12097" t="s">
        <v>32498</v>
      </c>
      <c r="N12097">
        <v>6.7511111110000002</v>
      </c>
      <c r="O12097">
        <v>0</v>
      </c>
      <c r="P12097">
        <v>11</v>
      </c>
      <c r="Q12097">
        <v>0</v>
      </c>
      <c r="R12097">
        <v>0</v>
      </c>
      <c r="S12097">
        <v>0</v>
      </c>
      <c r="T12097">
        <v>1</v>
      </c>
      <c r="U12097">
        <v>0</v>
      </c>
      <c r="V12097">
        <v>0</v>
      </c>
      <c r="W12097">
        <v>0</v>
      </c>
      <c r="X12097">
        <v>20.478688401005261</v>
      </c>
      <c r="Y12097">
        <v>0</v>
      </c>
      <c r="Z12097">
        <v>0</v>
      </c>
      <c r="AA12097">
        <v>0</v>
      </c>
      <c r="AB12097">
        <v>12.700961848702564</v>
      </c>
      <c r="AC12097">
        <v>0</v>
      </c>
      <c r="AD12097">
        <v>0</v>
      </c>
      <c r="AE12097">
        <v>33.179650249707827</v>
      </c>
    </row>
    <row r="12098" spans="1:31" x14ac:dyDescent="0.3">
      <c r="A12098">
        <v>2710895</v>
      </c>
      <c r="B12098">
        <v>1</v>
      </c>
      <c r="C12098" t="s">
        <v>80</v>
      </c>
      <c r="D12098" t="s">
        <v>96</v>
      </c>
      <c r="E12098" t="s">
        <v>173</v>
      </c>
      <c r="F12098" t="s">
        <v>28857</v>
      </c>
      <c r="G12098" t="s">
        <v>5534</v>
      </c>
      <c r="H12098" t="s">
        <v>5535</v>
      </c>
      <c r="I12098" t="s">
        <v>136</v>
      </c>
      <c r="J12098" t="s">
        <v>137</v>
      </c>
      <c r="K12098" t="s">
        <v>210</v>
      </c>
      <c r="L12098" t="s">
        <v>32499</v>
      </c>
      <c r="M12098" t="s">
        <v>32500</v>
      </c>
      <c r="N12098">
        <v>3.7083333330000001</v>
      </c>
      <c r="O12098">
        <v>9</v>
      </c>
      <c r="P12098">
        <v>7125</v>
      </c>
      <c r="Q12098">
        <v>10</v>
      </c>
      <c r="R12098">
        <v>15</v>
      </c>
      <c r="S12098">
        <v>16</v>
      </c>
      <c r="T12098">
        <v>546</v>
      </c>
      <c r="U12098">
        <v>0</v>
      </c>
      <c r="V12098">
        <v>1</v>
      </c>
      <c r="W12098">
        <v>238.12298692901908</v>
      </c>
      <c r="X12098">
        <v>3698.1117302418011</v>
      </c>
      <c r="Y12098">
        <v>2392.5239094500457</v>
      </c>
      <c r="Z12098">
        <v>9.015897467831099</v>
      </c>
      <c r="AA12098">
        <v>492.79401665588341</v>
      </c>
      <c r="AB12098">
        <v>2146.2450507074782</v>
      </c>
      <c r="AC12098">
        <v>0</v>
      </c>
      <c r="AD12098">
        <v>0</v>
      </c>
      <c r="AE12098">
        <v>8976.8135914520572</v>
      </c>
    </row>
    <row r="12099" spans="1:31" x14ac:dyDescent="0.3">
      <c r="A12099">
        <v>2710995</v>
      </c>
      <c r="B12099">
        <v>1</v>
      </c>
      <c r="C12099" t="s">
        <v>80</v>
      </c>
      <c r="D12099" t="s">
        <v>103</v>
      </c>
      <c r="E12099" t="s">
        <v>161</v>
      </c>
      <c r="F12099" t="s">
        <v>32501</v>
      </c>
      <c r="G12099" t="s">
        <v>163</v>
      </c>
      <c r="H12099" t="s">
        <v>135</v>
      </c>
      <c r="I12099" t="s">
        <v>136</v>
      </c>
      <c r="J12099" t="s">
        <v>137</v>
      </c>
      <c r="K12099" t="s">
        <v>138</v>
      </c>
      <c r="L12099" t="s">
        <v>32502</v>
      </c>
      <c r="M12099" t="s">
        <v>32503</v>
      </c>
      <c r="N12099">
        <v>4.2305555549999996</v>
      </c>
      <c r="O12099">
        <v>0</v>
      </c>
      <c r="P12099">
        <v>10</v>
      </c>
      <c r="Q12099">
        <v>0</v>
      </c>
      <c r="R12099">
        <v>1</v>
      </c>
      <c r="S12099">
        <v>0</v>
      </c>
      <c r="T12099">
        <v>7</v>
      </c>
      <c r="U12099">
        <v>0</v>
      </c>
      <c r="V12099">
        <v>0</v>
      </c>
      <c r="W12099">
        <v>0</v>
      </c>
      <c r="X12099">
        <v>7.7134586374840284</v>
      </c>
      <c r="Y12099">
        <v>0</v>
      </c>
      <c r="Z12099">
        <v>0.99212207589337498</v>
      </c>
      <c r="AA12099">
        <v>0</v>
      </c>
      <c r="AB12099">
        <v>11.612760764000587</v>
      </c>
      <c r="AC12099">
        <v>0</v>
      </c>
      <c r="AD12099">
        <v>0</v>
      </c>
      <c r="AE12099">
        <v>20.318341477377992</v>
      </c>
    </row>
    <row r="12100" spans="1:31" x14ac:dyDescent="0.3">
      <c r="A12100">
        <v>2710746</v>
      </c>
      <c r="B12100">
        <v>1</v>
      </c>
      <c r="C12100" t="s">
        <v>80</v>
      </c>
      <c r="D12100" t="s">
        <v>100</v>
      </c>
      <c r="E12100" t="s">
        <v>150</v>
      </c>
      <c r="F12100" t="s">
        <v>32504</v>
      </c>
      <c r="G12100" t="s">
        <v>152</v>
      </c>
      <c r="H12100" t="s">
        <v>153</v>
      </c>
      <c r="I12100" t="s">
        <v>136</v>
      </c>
      <c r="J12100" t="s">
        <v>137</v>
      </c>
      <c r="K12100" t="s">
        <v>138</v>
      </c>
      <c r="L12100" t="s">
        <v>32505</v>
      </c>
      <c r="M12100" t="s">
        <v>32506</v>
      </c>
      <c r="N12100">
        <v>0.95166666600000005</v>
      </c>
      <c r="O12100">
        <v>4</v>
      </c>
      <c r="P12100">
        <v>882</v>
      </c>
      <c r="Q12100">
        <v>3</v>
      </c>
      <c r="R12100">
        <v>149</v>
      </c>
      <c r="S12100">
        <v>5</v>
      </c>
      <c r="T12100">
        <v>134</v>
      </c>
      <c r="U12100">
        <v>0</v>
      </c>
      <c r="V12100">
        <v>0</v>
      </c>
      <c r="W12100">
        <v>9.15726520738008</v>
      </c>
      <c r="X12100">
        <v>95.098631473800722</v>
      </c>
      <c r="Y12100">
        <v>5.2284894921037912</v>
      </c>
      <c r="Z12100">
        <v>27.558600100425529</v>
      </c>
      <c r="AA12100">
        <v>26.781294175209801</v>
      </c>
      <c r="AB12100">
        <v>104.33774710295221</v>
      </c>
      <c r="AC12100">
        <v>0</v>
      </c>
      <c r="AD12100">
        <v>0</v>
      </c>
      <c r="AE12100">
        <v>268.16202755187214</v>
      </c>
    </row>
    <row r="12101" spans="1:31" x14ac:dyDescent="0.3">
      <c r="A12101">
        <v>2711184</v>
      </c>
      <c r="B12101">
        <v>1</v>
      </c>
      <c r="C12101" t="s">
        <v>80</v>
      </c>
      <c r="D12101" t="s">
        <v>100</v>
      </c>
      <c r="E12101" t="s">
        <v>156</v>
      </c>
      <c r="F12101" t="s">
        <v>2575</v>
      </c>
      <c r="G12101" t="s">
        <v>185</v>
      </c>
      <c r="H12101" t="s">
        <v>153</v>
      </c>
      <c r="I12101" t="s">
        <v>136</v>
      </c>
      <c r="J12101" t="s">
        <v>137</v>
      </c>
      <c r="K12101" t="s">
        <v>138</v>
      </c>
      <c r="L12101" t="s">
        <v>32507</v>
      </c>
      <c r="M12101" t="s">
        <v>32508</v>
      </c>
      <c r="N12101">
        <v>3.6747222220000002</v>
      </c>
      <c r="O12101">
        <v>0</v>
      </c>
      <c r="P12101">
        <v>46</v>
      </c>
      <c r="Q12101">
        <v>0</v>
      </c>
      <c r="R12101">
        <v>7</v>
      </c>
      <c r="S12101">
        <v>0</v>
      </c>
      <c r="T12101">
        <v>1</v>
      </c>
      <c r="U12101">
        <v>0</v>
      </c>
      <c r="V12101">
        <v>0</v>
      </c>
      <c r="W12101">
        <v>0</v>
      </c>
      <c r="X12101">
        <v>135.59566041209297</v>
      </c>
      <c r="Y12101">
        <v>0</v>
      </c>
      <c r="Z12101">
        <v>6.9163971230389771</v>
      </c>
      <c r="AA12101">
        <v>0</v>
      </c>
      <c r="AB12101">
        <v>2.64012330814632</v>
      </c>
      <c r="AC12101">
        <v>0</v>
      </c>
      <c r="AD12101">
        <v>0</v>
      </c>
      <c r="AE12101">
        <v>145.15218084327827</v>
      </c>
    </row>
    <row r="12102" spans="1:31" x14ac:dyDescent="0.3">
      <c r="A12102">
        <v>2710852</v>
      </c>
      <c r="B12102">
        <v>1</v>
      </c>
      <c r="C12102" t="s">
        <v>80</v>
      </c>
      <c r="D12102" t="s">
        <v>97</v>
      </c>
      <c r="E12102" t="s">
        <v>150</v>
      </c>
      <c r="F12102" t="s">
        <v>32509</v>
      </c>
      <c r="G12102" t="s">
        <v>152</v>
      </c>
      <c r="H12102" t="s">
        <v>153</v>
      </c>
      <c r="I12102" t="s">
        <v>136</v>
      </c>
      <c r="J12102" t="s">
        <v>137</v>
      </c>
      <c r="K12102" t="s">
        <v>138</v>
      </c>
      <c r="L12102" t="s">
        <v>32510</v>
      </c>
      <c r="M12102" t="s">
        <v>32511</v>
      </c>
      <c r="N12102">
        <v>0.42499999999999999</v>
      </c>
      <c r="O12102">
        <v>2</v>
      </c>
      <c r="P12102">
        <v>4735</v>
      </c>
      <c r="Q12102">
        <v>0</v>
      </c>
      <c r="R12102">
        <v>58</v>
      </c>
      <c r="S12102">
        <v>6</v>
      </c>
      <c r="T12102">
        <v>551</v>
      </c>
      <c r="U12102">
        <v>0</v>
      </c>
      <c r="V12102">
        <v>0</v>
      </c>
      <c r="W12102">
        <v>1.0952918439750001</v>
      </c>
      <c r="X12102">
        <v>469.39537761813858</v>
      </c>
      <c r="Y12102">
        <v>0</v>
      </c>
      <c r="Z12102">
        <v>6.1672017491600775</v>
      </c>
      <c r="AA12102">
        <v>71.430215449950239</v>
      </c>
      <c r="AB12102">
        <v>248.29002170370029</v>
      </c>
      <c r="AC12102">
        <v>0</v>
      </c>
      <c r="AD12102">
        <v>0</v>
      </c>
      <c r="AE12102">
        <v>796.37810836492417</v>
      </c>
    </row>
    <row r="12103" spans="1:31" x14ac:dyDescent="0.3">
      <c r="A12103">
        <v>2711207</v>
      </c>
      <c r="B12103">
        <v>1</v>
      </c>
      <c r="C12103" t="s">
        <v>80</v>
      </c>
      <c r="D12103" t="s">
        <v>107</v>
      </c>
      <c r="E12103" t="s">
        <v>145</v>
      </c>
      <c r="F12103" t="s">
        <v>32512</v>
      </c>
      <c r="G12103" t="s">
        <v>158</v>
      </c>
      <c r="H12103" t="s">
        <v>135</v>
      </c>
      <c r="I12103" t="s">
        <v>136</v>
      </c>
      <c r="J12103" t="s">
        <v>3</v>
      </c>
      <c r="K12103" t="s">
        <v>138</v>
      </c>
      <c r="L12103" t="s">
        <v>32513</v>
      </c>
      <c r="M12103" t="s">
        <v>32514</v>
      </c>
      <c r="N12103">
        <v>2.4636111110000001</v>
      </c>
      <c r="O12103">
        <v>0</v>
      </c>
      <c r="P12103">
        <v>1</v>
      </c>
      <c r="Q12103">
        <v>0</v>
      </c>
      <c r="R12103">
        <v>0</v>
      </c>
      <c r="S12103">
        <v>0</v>
      </c>
      <c r="T12103">
        <v>0</v>
      </c>
      <c r="U12103">
        <v>0</v>
      </c>
      <c r="V12103">
        <v>0</v>
      </c>
      <c r="W12103">
        <v>0</v>
      </c>
      <c r="X12103">
        <v>0.51410830368160165</v>
      </c>
      <c r="Y12103">
        <v>0</v>
      </c>
      <c r="Z12103">
        <v>0</v>
      </c>
      <c r="AA12103">
        <v>0</v>
      </c>
      <c r="AB12103">
        <v>0</v>
      </c>
      <c r="AC12103">
        <v>0</v>
      </c>
      <c r="AD12103">
        <v>0</v>
      </c>
      <c r="AE12103">
        <v>0.51410830368160165</v>
      </c>
    </row>
    <row r="12104" spans="1:31" x14ac:dyDescent="0.3">
      <c r="A12104">
        <v>2711393</v>
      </c>
      <c r="B12104">
        <v>1</v>
      </c>
      <c r="C12104" t="s">
        <v>80</v>
      </c>
      <c r="D12104" t="s">
        <v>96</v>
      </c>
      <c r="E12104" t="s">
        <v>156</v>
      </c>
      <c r="F12104" t="s">
        <v>32515</v>
      </c>
      <c r="G12104" t="s">
        <v>170</v>
      </c>
      <c r="H12104" t="s">
        <v>153</v>
      </c>
      <c r="I12104" t="s">
        <v>136</v>
      </c>
      <c r="J12104" t="s">
        <v>137</v>
      </c>
      <c r="K12104" t="s">
        <v>138</v>
      </c>
      <c r="L12104" t="s">
        <v>32516</v>
      </c>
      <c r="M12104" t="s">
        <v>32517</v>
      </c>
      <c r="N12104">
        <v>0.90361111100000002</v>
      </c>
      <c r="O12104">
        <v>0</v>
      </c>
      <c r="P12104">
        <v>83</v>
      </c>
      <c r="Q12104">
        <v>0</v>
      </c>
      <c r="R12104">
        <v>0</v>
      </c>
      <c r="S12104">
        <v>0</v>
      </c>
      <c r="T12104">
        <v>10</v>
      </c>
      <c r="U12104">
        <v>0</v>
      </c>
      <c r="V12104">
        <v>0</v>
      </c>
      <c r="W12104">
        <v>0</v>
      </c>
      <c r="X12104">
        <v>29.420998799633395</v>
      </c>
      <c r="Y12104">
        <v>0</v>
      </c>
      <c r="Z12104">
        <v>0</v>
      </c>
      <c r="AA12104">
        <v>0</v>
      </c>
      <c r="AB12104">
        <v>3.5758072128596106</v>
      </c>
      <c r="AC12104">
        <v>0</v>
      </c>
      <c r="AD12104">
        <v>0</v>
      </c>
      <c r="AE12104">
        <v>32.996806012493003</v>
      </c>
    </row>
    <row r="12105" spans="1:31" x14ac:dyDescent="0.3">
      <c r="A12105">
        <v>2710829</v>
      </c>
      <c r="B12105">
        <v>1</v>
      </c>
      <c r="C12105" t="s">
        <v>81</v>
      </c>
      <c r="D12105" t="s">
        <v>127</v>
      </c>
      <c r="E12105" t="s">
        <v>132</v>
      </c>
      <c r="F12105" t="s">
        <v>32518</v>
      </c>
      <c r="G12105" t="s">
        <v>170</v>
      </c>
      <c r="H12105" t="s">
        <v>135</v>
      </c>
      <c r="I12105" t="s">
        <v>136</v>
      </c>
      <c r="J12105" t="s">
        <v>137</v>
      </c>
      <c r="K12105" t="s">
        <v>138</v>
      </c>
      <c r="L12105" t="s">
        <v>32519</v>
      </c>
      <c r="M12105" t="s">
        <v>32520</v>
      </c>
      <c r="N12105">
        <v>0.66333333299999997</v>
      </c>
      <c r="O12105">
        <v>0</v>
      </c>
      <c r="P12105">
        <v>536</v>
      </c>
      <c r="Q12105">
        <v>0</v>
      </c>
      <c r="R12105">
        <v>0</v>
      </c>
      <c r="S12105">
        <v>0</v>
      </c>
      <c r="T12105">
        <v>9</v>
      </c>
      <c r="U12105">
        <v>0</v>
      </c>
      <c r="V12105">
        <v>0</v>
      </c>
      <c r="W12105">
        <v>0</v>
      </c>
      <c r="X12105">
        <v>84.552705301739962</v>
      </c>
      <c r="Y12105">
        <v>0</v>
      </c>
      <c r="Z12105">
        <v>0</v>
      </c>
      <c r="AA12105">
        <v>0</v>
      </c>
      <c r="AB12105">
        <v>2.00128591699267</v>
      </c>
      <c r="AC12105">
        <v>0</v>
      </c>
      <c r="AD12105">
        <v>0</v>
      </c>
      <c r="AE12105">
        <v>86.553991218732634</v>
      </c>
    </row>
    <row r="12106" spans="1:31" x14ac:dyDescent="0.3">
      <c r="A12106">
        <v>2711493</v>
      </c>
      <c r="B12106">
        <v>1</v>
      </c>
      <c r="C12106" t="s">
        <v>80</v>
      </c>
      <c r="D12106" t="s">
        <v>105</v>
      </c>
      <c r="E12106" t="s">
        <v>200</v>
      </c>
      <c r="F12106" t="s">
        <v>26873</v>
      </c>
      <c r="G12106" t="s">
        <v>393</v>
      </c>
      <c r="H12106" t="s">
        <v>135</v>
      </c>
      <c r="I12106" t="s">
        <v>136</v>
      </c>
      <c r="J12106" t="s">
        <v>137</v>
      </c>
      <c r="K12106" t="s">
        <v>138</v>
      </c>
      <c r="L12106" t="s">
        <v>32521</v>
      </c>
      <c r="M12106" t="s">
        <v>32522</v>
      </c>
      <c r="N12106">
        <v>1.1058333330000001</v>
      </c>
      <c r="O12106">
        <v>0</v>
      </c>
      <c r="P12106">
        <v>93</v>
      </c>
      <c r="Q12106">
        <v>0</v>
      </c>
      <c r="R12106">
        <v>0</v>
      </c>
      <c r="S12106">
        <v>0</v>
      </c>
      <c r="T12106">
        <v>5</v>
      </c>
      <c r="U12106">
        <v>0</v>
      </c>
      <c r="V12106">
        <v>0</v>
      </c>
      <c r="W12106">
        <v>0</v>
      </c>
      <c r="X12106">
        <v>16.38285121234183</v>
      </c>
      <c r="Y12106">
        <v>0</v>
      </c>
      <c r="Z12106">
        <v>0</v>
      </c>
      <c r="AA12106">
        <v>0</v>
      </c>
      <c r="AB12106">
        <v>1.0352193765517332</v>
      </c>
      <c r="AC12106">
        <v>0</v>
      </c>
      <c r="AD12106">
        <v>0</v>
      </c>
      <c r="AE12106">
        <v>17.418070588893563</v>
      </c>
    </row>
    <row r="12107" spans="1:31" x14ac:dyDescent="0.3">
      <c r="A12107">
        <v>2710706</v>
      </c>
      <c r="B12107">
        <v>1</v>
      </c>
      <c r="C12107" t="s">
        <v>80</v>
      </c>
      <c r="D12107" t="s">
        <v>85</v>
      </c>
      <c r="E12107" t="s">
        <v>156</v>
      </c>
      <c r="F12107" t="s">
        <v>32523</v>
      </c>
      <c r="G12107" t="s">
        <v>1613</v>
      </c>
      <c r="H12107" t="s">
        <v>153</v>
      </c>
      <c r="I12107" t="s">
        <v>136</v>
      </c>
      <c r="J12107" t="s">
        <v>137</v>
      </c>
      <c r="K12107" t="s">
        <v>138</v>
      </c>
      <c r="L12107" t="s">
        <v>32524</v>
      </c>
      <c r="M12107" t="s">
        <v>32525</v>
      </c>
      <c r="N12107">
        <v>0.31666666599999999</v>
      </c>
      <c r="O12107">
        <v>0</v>
      </c>
      <c r="P12107">
        <v>2162</v>
      </c>
      <c r="Q12107">
        <v>0</v>
      </c>
      <c r="R12107">
        <v>0</v>
      </c>
      <c r="S12107">
        <v>2</v>
      </c>
      <c r="T12107">
        <v>298</v>
      </c>
      <c r="U12107">
        <v>0</v>
      </c>
      <c r="V12107">
        <v>0</v>
      </c>
      <c r="W12107">
        <v>0</v>
      </c>
      <c r="X12107">
        <v>136.65344631100936</v>
      </c>
      <c r="Y12107">
        <v>0</v>
      </c>
      <c r="Z12107">
        <v>0</v>
      </c>
      <c r="AA12107">
        <v>8.057588334487999</v>
      </c>
      <c r="AB12107">
        <v>60.49010785951144</v>
      </c>
      <c r="AC12107">
        <v>0</v>
      </c>
      <c r="AD12107">
        <v>0</v>
      </c>
      <c r="AE12107">
        <v>205.20114250500882</v>
      </c>
    </row>
    <row r="12108" spans="1:31" x14ac:dyDescent="0.3">
      <c r="A12108">
        <v>2710915</v>
      </c>
      <c r="B12108">
        <v>1</v>
      </c>
      <c r="C12108" t="s">
        <v>81</v>
      </c>
      <c r="D12108" t="s">
        <v>126</v>
      </c>
      <c r="E12108" t="s">
        <v>213</v>
      </c>
      <c r="F12108" t="s">
        <v>32526</v>
      </c>
      <c r="G12108" t="s">
        <v>152</v>
      </c>
      <c r="H12108" t="s">
        <v>153</v>
      </c>
      <c r="I12108" t="s">
        <v>136</v>
      </c>
      <c r="J12108" t="s">
        <v>137</v>
      </c>
      <c r="K12108" t="s">
        <v>138</v>
      </c>
      <c r="L12108" t="s">
        <v>32527</v>
      </c>
      <c r="M12108" t="s">
        <v>32528</v>
      </c>
      <c r="N12108">
        <v>0.4</v>
      </c>
      <c r="O12108">
        <v>7</v>
      </c>
      <c r="P12108">
        <v>305</v>
      </c>
      <c r="Q12108">
        <v>36</v>
      </c>
      <c r="R12108">
        <v>133</v>
      </c>
      <c r="S12108">
        <v>8</v>
      </c>
      <c r="T12108">
        <v>20</v>
      </c>
      <c r="U12108">
        <v>1</v>
      </c>
      <c r="V12108">
        <v>0</v>
      </c>
      <c r="W12108">
        <v>0.58283111007360011</v>
      </c>
      <c r="X12108">
        <v>12.0594443117556</v>
      </c>
      <c r="Y12108">
        <v>66.810899072820007</v>
      </c>
      <c r="Z12108">
        <v>40.403351784761981</v>
      </c>
      <c r="AA12108">
        <v>27.047328161402401</v>
      </c>
      <c r="AB12108">
        <v>5.0371254486600012</v>
      </c>
      <c r="AC12108">
        <v>69.16155812720001</v>
      </c>
      <c r="AD12108">
        <v>0</v>
      </c>
      <c r="AE12108">
        <v>221.10253801667358</v>
      </c>
    </row>
    <row r="12109" spans="1:31" x14ac:dyDescent="0.3">
      <c r="A12109">
        <v>2711021</v>
      </c>
      <c r="B12109">
        <v>1</v>
      </c>
      <c r="C12109" t="s">
        <v>80</v>
      </c>
      <c r="D12109" t="s">
        <v>98</v>
      </c>
      <c r="E12109" t="s">
        <v>145</v>
      </c>
      <c r="F12109" t="s">
        <v>32529</v>
      </c>
      <c r="G12109" t="s">
        <v>230</v>
      </c>
      <c r="H12109" t="s">
        <v>135</v>
      </c>
      <c r="I12109" t="s">
        <v>136</v>
      </c>
      <c r="J12109" t="s">
        <v>137</v>
      </c>
      <c r="K12109" t="s">
        <v>138</v>
      </c>
      <c r="L12109" t="s">
        <v>32530</v>
      </c>
      <c r="M12109" t="s">
        <v>32531</v>
      </c>
      <c r="N12109">
        <v>3.9611111110000001</v>
      </c>
      <c r="O12109">
        <v>0</v>
      </c>
      <c r="P12109">
        <v>2</v>
      </c>
      <c r="Q12109">
        <v>0</v>
      </c>
      <c r="R12109">
        <v>0</v>
      </c>
      <c r="S12109">
        <v>0</v>
      </c>
      <c r="T12109">
        <v>0</v>
      </c>
      <c r="U12109">
        <v>0</v>
      </c>
      <c r="V12109">
        <v>0</v>
      </c>
      <c r="W12109">
        <v>0</v>
      </c>
      <c r="X12109">
        <v>0</v>
      </c>
      <c r="Y12109">
        <v>0</v>
      </c>
      <c r="Z12109">
        <v>0</v>
      </c>
      <c r="AA12109">
        <v>0</v>
      </c>
      <c r="AB12109">
        <v>0</v>
      </c>
      <c r="AC12109">
        <v>0</v>
      </c>
      <c r="AD12109">
        <v>0</v>
      </c>
      <c r="AE12109">
        <v>0</v>
      </c>
    </row>
    <row r="12110" spans="1:31" x14ac:dyDescent="0.3">
      <c r="A12110">
        <v>2711416</v>
      </c>
      <c r="B12110">
        <v>1</v>
      </c>
      <c r="C12110" t="s">
        <v>81</v>
      </c>
      <c r="D12110" t="s">
        <v>112</v>
      </c>
      <c r="E12110" t="s">
        <v>156</v>
      </c>
      <c r="F12110" t="s">
        <v>5626</v>
      </c>
      <c r="G12110" t="s">
        <v>185</v>
      </c>
      <c r="H12110" t="s">
        <v>153</v>
      </c>
      <c r="I12110" t="s">
        <v>136</v>
      </c>
      <c r="J12110" t="s">
        <v>137</v>
      </c>
      <c r="K12110" t="s">
        <v>138</v>
      </c>
      <c r="L12110" t="s">
        <v>32532</v>
      </c>
      <c r="M12110" t="s">
        <v>32533</v>
      </c>
      <c r="N12110">
        <v>2.5663888880000001</v>
      </c>
      <c r="O12110">
        <v>2</v>
      </c>
      <c r="P12110">
        <v>77</v>
      </c>
      <c r="Q12110">
        <v>57</v>
      </c>
      <c r="R12110">
        <v>84</v>
      </c>
      <c r="S12110">
        <v>9</v>
      </c>
      <c r="T12110">
        <v>1</v>
      </c>
      <c r="U12110">
        <v>1</v>
      </c>
      <c r="V12110">
        <v>0</v>
      </c>
      <c r="W12110">
        <v>1.28081207384</v>
      </c>
      <c r="X12110">
        <v>22.042302611850403</v>
      </c>
      <c r="Y12110">
        <v>90.789262420378719</v>
      </c>
      <c r="Z12110">
        <v>12.047449445664171</v>
      </c>
      <c r="AA12110">
        <v>22.324337280460988</v>
      </c>
      <c r="AB12110">
        <v>2.5476740472009167</v>
      </c>
      <c r="AC12110">
        <v>77.546685990738155</v>
      </c>
      <c r="AD12110">
        <v>0</v>
      </c>
      <c r="AE12110">
        <v>228.57852387013335</v>
      </c>
    </row>
    <row r="12111" spans="1:31" x14ac:dyDescent="0.3">
      <c r="A12111">
        <v>2710723</v>
      </c>
      <c r="B12111">
        <v>1</v>
      </c>
      <c r="C12111" t="s">
        <v>80</v>
      </c>
      <c r="D12111" t="s">
        <v>107</v>
      </c>
      <c r="E12111" t="s">
        <v>145</v>
      </c>
      <c r="F12111" t="s">
        <v>10805</v>
      </c>
      <c r="G12111" t="s">
        <v>181</v>
      </c>
      <c r="H12111" t="s">
        <v>135</v>
      </c>
      <c r="I12111" t="s">
        <v>136</v>
      </c>
      <c r="J12111" t="s">
        <v>137</v>
      </c>
      <c r="K12111" t="s">
        <v>138</v>
      </c>
      <c r="L12111" t="s">
        <v>32534</v>
      </c>
      <c r="M12111" t="s">
        <v>32535</v>
      </c>
      <c r="N12111">
        <v>5.7883333329999997</v>
      </c>
      <c r="O12111">
        <v>0</v>
      </c>
      <c r="P12111">
        <v>8</v>
      </c>
      <c r="Q12111">
        <v>0</v>
      </c>
      <c r="R12111">
        <v>0</v>
      </c>
      <c r="S12111">
        <v>0</v>
      </c>
      <c r="T12111">
        <v>0</v>
      </c>
      <c r="U12111">
        <v>0</v>
      </c>
      <c r="V12111">
        <v>0</v>
      </c>
      <c r="W12111">
        <v>0</v>
      </c>
      <c r="X12111">
        <v>7.2076613095776114</v>
      </c>
      <c r="Y12111">
        <v>0</v>
      </c>
      <c r="Z12111">
        <v>0</v>
      </c>
      <c r="AA12111">
        <v>0</v>
      </c>
      <c r="AB12111">
        <v>0</v>
      </c>
      <c r="AC12111">
        <v>0</v>
      </c>
      <c r="AD12111">
        <v>0</v>
      </c>
      <c r="AE12111">
        <v>7.2076613095776114</v>
      </c>
    </row>
    <row r="12112" spans="1:31" x14ac:dyDescent="0.3">
      <c r="A12112">
        <v>2710769</v>
      </c>
      <c r="B12112">
        <v>1</v>
      </c>
      <c r="C12112" t="s">
        <v>80</v>
      </c>
      <c r="D12112" t="s">
        <v>83</v>
      </c>
      <c r="E12112" t="s">
        <v>161</v>
      </c>
      <c r="F12112" t="s">
        <v>32536</v>
      </c>
      <c r="G12112" t="s">
        <v>409</v>
      </c>
      <c r="H12112" t="s">
        <v>135</v>
      </c>
      <c r="I12112" t="s">
        <v>136</v>
      </c>
      <c r="J12112" t="s">
        <v>137</v>
      </c>
      <c r="K12112" t="s">
        <v>138</v>
      </c>
      <c r="L12112" t="s">
        <v>32537</v>
      </c>
      <c r="M12112" t="s">
        <v>32538</v>
      </c>
      <c r="N12112">
        <v>2.758611111</v>
      </c>
      <c r="O12112">
        <v>0</v>
      </c>
      <c r="P12112">
        <v>43</v>
      </c>
      <c r="Q12112">
        <v>0</v>
      </c>
      <c r="R12112">
        <v>0</v>
      </c>
      <c r="S12112">
        <v>0</v>
      </c>
      <c r="T12112">
        <v>28</v>
      </c>
      <c r="U12112">
        <v>0</v>
      </c>
      <c r="V12112">
        <v>0</v>
      </c>
      <c r="W12112">
        <v>0</v>
      </c>
      <c r="X12112">
        <v>28.683786133508811</v>
      </c>
      <c r="Y12112">
        <v>0</v>
      </c>
      <c r="Z12112">
        <v>0</v>
      </c>
      <c r="AA12112">
        <v>0</v>
      </c>
      <c r="AB12112">
        <v>81.961602790984813</v>
      </c>
      <c r="AC12112">
        <v>0</v>
      </c>
      <c r="AD12112">
        <v>0</v>
      </c>
      <c r="AE12112">
        <v>110.64538892449363</v>
      </c>
    </row>
    <row r="12113" spans="1:31" x14ac:dyDescent="0.3">
      <c r="A12113">
        <v>2710869</v>
      </c>
      <c r="B12113">
        <v>1</v>
      </c>
      <c r="C12113" t="s">
        <v>80</v>
      </c>
      <c r="D12113" t="s">
        <v>94</v>
      </c>
      <c r="E12113" t="s">
        <v>161</v>
      </c>
      <c r="F12113" t="s">
        <v>5512</v>
      </c>
      <c r="G12113" t="s">
        <v>300</v>
      </c>
      <c r="H12113" t="s">
        <v>135</v>
      </c>
      <c r="I12113" t="s">
        <v>136</v>
      </c>
      <c r="J12113" t="s">
        <v>137</v>
      </c>
      <c r="K12113" t="s">
        <v>210</v>
      </c>
      <c r="L12113" t="s">
        <v>32539</v>
      </c>
      <c r="M12113" t="s">
        <v>32540</v>
      </c>
      <c r="N12113">
        <v>7.9708333329999999</v>
      </c>
      <c r="O12113">
        <v>0</v>
      </c>
      <c r="P12113">
        <v>30</v>
      </c>
      <c r="Q12113">
        <v>0</v>
      </c>
      <c r="R12113">
        <v>0</v>
      </c>
      <c r="S12113">
        <v>0</v>
      </c>
      <c r="T12113">
        <v>1</v>
      </c>
      <c r="U12113">
        <v>0</v>
      </c>
      <c r="V12113">
        <v>0</v>
      </c>
      <c r="W12113">
        <v>0</v>
      </c>
      <c r="X12113">
        <v>30.588001695261024</v>
      </c>
      <c r="Y12113">
        <v>0</v>
      </c>
      <c r="Z12113">
        <v>0</v>
      </c>
      <c r="AA12113">
        <v>0</v>
      </c>
      <c r="AB12113">
        <v>2.8609492583950003E-2</v>
      </c>
      <c r="AC12113">
        <v>0</v>
      </c>
      <c r="AD12113">
        <v>0</v>
      </c>
      <c r="AE12113">
        <v>30.616611187844974</v>
      </c>
    </row>
    <row r="12114" spans="1:31" x14ac:dyDescent="0.3">
      <c r="A12114">
        <v>2711313</v>
      </c>
      <c r="B12114">
        <v>1</v>
      </c>
      <c r="C12114" t="s">
        <v>80</v>
      </c>
      <c r="D12114" t="s">
        <v>83</v>
      </c>
      <c r="E12114" t="s">
        <v>145</v>
      </c>
      <c r="F12114" t="s">
        <v>32541</v>
      </c>
      <c r="G12114" t="s">
        <v>158</v>
      </c>
      <c r="H12114" t="s">
        <v>135</v>
      </c>
      <c r="I12114" t="s">
        <v>136</v>
      </c>
      <c r="J12114" t="s">
        <v>3</v>
      </c>
      <c r="K12114" t="s">
        <v>138</v>
      </c>
      <c r="L12114" t="s">
        <v>32542</v>
      </c>
      <c r="M12114" t="s">
        <v>32543</v>
      </c>
      <c r="N12114">
        <v>1.3377777769999999</v>
      </c>
      <c r="O12114">
        <v>0</v>
      </c>
      <c r="P12114">
        <v>3</v>
      </c>
      <c r="Q12114">
        <v>0</v>
      </c>
      <c r="R12114">
        <v>0</v>
      </c>
      <c r="S12114">
        <v>0</v>
      </c>
      <c r="T12114">
        <v>0</v>
      </c>
      <c r="U12114">
        <v>0</v>
      </c>
      <c r="V12114">
        <v>0</v>
      </c>
      <c r="W12114">
        <v>0</v>
      </c>
      <c r="X12114">
        <v>0.7954567863651465</v>
      </c>
      <c r="Y12114">
        <v>0</v>
      </c>
      <c r="Z12114">
        <v>0</v>
      </c>
      <c r="AA12114">
        <v>0</v>
      </c>
      <c r="AB12114">
        <v>0</v>
      </c>
      <c r="AC12114">
        <v>0</v>
      </c>
      <c r="AD12114">
        <v>0</v>
      </c>
      <c r="AE12114">
        <v>0.7954567863651465</v>
      </c>
    </row>
    <row r="12115" spans="1:31" x14ac:dyDescent="0.3">
      <c r="A12115">
        <v>2711290</v>
      </c>
      <c r="B12115">
        <v>1</v>
      </c>
      <c r="C12115" t="s">
        <v>81</v>
      </c>
      <c r="D12115" t="s">
        <v>126</v>
      </c>
      <c r="E12115" t="s">
        <v>213</v>
      </c>
      <c r="F12115" t="s">
        <v>31003</v>
      </c>
      <c r="G12115" t="s">
        <v>152</v>
      </c>
      <c r="H12115" t="s">
        <v>153</v>
      </c>
      <c r="I12115" t="s">
        <v>136</v>
      </c>
      <c r="J12115" t="s">
        <v>137</v>
      </c>
      <c r="K12115" t="s">
        <v>138</v>
      </c>
      <c r="L12115" t="s">
        <v>32544</v>
      </c>
      <c r="M12115" t="s">
        <v>32545</v>
      </c>
      <c r="N12115">
        <v>0.35555555500000002</v>
      </c>
      <c r="O12115">
        <v>7</v>
      </c>
      <c r="P12115">
        <v>923</v>
      </c>
      <c r="Q12115">
        <v>51</v>
      </c>
      <c r="R12115">
        <v>131</v>
      </c>
      <c r="S12115">
        <v>3</v>
      </c>
      <c r="T12115">
        <v>55</v>
      </c>
      <c r="U12115">
        <v>1</v>
      </c>
      <c r="V12115">
        <v>0</v>
      </c>
      <c r="W12115">
        <v>0.47551607039999988</v>
      </c>
      <c r="X12115">
        <v>29.729666608187753</v>
      </c>
      <c r="Y12115">
        <v>18.917561803541336</v>
      </c>
      <c r="Z12115">
        <v>14.710939641512892</v>
      </c>
      <c r="AA12115">
        <v>3.5214630666666671</v>
      </c>
      <c r="AB12115">
        <v>5.6519503834282654</v>
      </c>
      <c r="AC12115">
        <v>48.949008416000012</v>
      </c>
      <c r="AD12115">
        <v>0</v>
      </c>
      <c r="AE12115">
        <v>121.95610598973694</v>
      </c>
    </row>
    <row r="12116" spans="1:31" x14ac:dyDescent="0.3">
      <c r="A12116">
        <v>2710792</v>
      </c>
      <c r="B12116">
        <v>1</v>
      </c>
      <c r="C12116" t="s">
        <v>80</v>
      </c>
      <c r="D12116" t="s">
        <v>93</v>
      </c>
      <c r="E12116" t="s">
        <v>213</v>
      </c>
      <c r="F12116" t="s">
        <v>14441</v>
      </c>
      <c r="G12116" t="s">
        <v>300</v>
      </c>
      <c r="H12116" t="s">
        <v>153</v>
      </c>
      <c r="I12116" t="s">
        <v>136</v>
      </c>
      <c r="J12116" t="s">
        <v>137</v>
      </c>
      <c r="K12116" t="s">
        <v>210</v>
      </c>
      <c r="L12116" t="s">
        <v>32546</v>
      </c>
      <c r="M12116" t="s">
        <v>32547</v>
      </c>
      <c r="N12116">
        <v>6.318333333</v>
      </c>
      <c r="O12116">
        <v>0</v>
      </c>
      <c r="P12116">
        <v>53</v>
      </c>
      <c r="Q12116">
        <v>4</v>
      </c>
      <c r="R12116">
        <v>123</v>
      </c>
      <c r="S12116">
        <v>3</v>
      </c>
      <c r="T12116">
        <v>55</v>
      </c>
      <c r="U12116">
        <v>0</v>
      </c>
      <c r="V12116">
        <v>0</v>
      </c>
      <c r="W12116">
        <v>0</v>
      </c>
      <c r="X12116">
        <v>74.220948210320344</v>
      </c>
      <c r="Y12116">
        <v>139.2533014878943</v>
      </c>
      <c r="Z12116">
        <v>496.73942564824137</v>
      </c>
      <c r="AA12116">
        <v>57.279947879074633</v>
      </c>
      <c r="AB12116">
        <v>261.14558765239502</v>
      </c>
      <c r="AC12116">
        <v>0</v>
      </c>
      <c r="AD12116">
        <v>0</v>
      </c>
      <c r="AE12116">
        <v>1028.6392108779257</v>
      </c>
    </row>
    <row r="12117" spans="1:31" x14ac:dyDescent="0.3">
      <c r="A12117">
        <v>2711098</v>
      </c>
      <c r="B12117">
        <v>1</v>
      </c>
      <c r="C12117" t="s">
        <v>80</v>
      </c>
      <c r="D12117" t="s">
        <v>101</v>
      </c>
      <c r="E12117" t="s">
        <v>161</v>
      </c>
      <c r="F12117" t="s">
        <v>32548</v>
      </c>
      <c r="G12117" t="s">
        <v>170</v>
      </c>
      <c r="H12117" t="s">
        <v>135</v>
      </c>
      <c r="I12117" t="s">
        <v>136</v>
      </c>
      <c r="J12117" t="s">
        <v>137</v>
      </c>
      <c r="K12117" t="s">
        <v>138</v>
      </c>
      <c r="L12117" t="s">
        <v>32549</v>
      </c>
      <c r="M12117" t="s">
        <v>32550</v>
      </c>
      <c r="N12117">
        <v>1.4724999999999999</v>
      </c>
      <c r="O12117">
        <v>0</v>
      </c>
      <c r="P12117">
        <v>69</v>
      </c>
      <c r="Q12117">
        <v>0</v>
      </c>
      <c r="R12117">
        <v>0</v>
      </c>
      <c r="S12117">
        <v>0</v>
      </c>
      <c r="T12117">
        <v>7</v>
      </c>
      <c r="U12117">
        <v>0</v>
      </c>
      <c r="V12117">
        <v>0</v>
      </c>
      <c r="W12117">
        <v>0</v>
      </c>
      <c r="X12117">
        <v>17.731802135796013</v>
      </c>
      <c r="Y12117">
        <v>0</v>
      </c>
      <c r="Z12117">
        <v>0</v>
      </c>
      <c r="AA12117">
        <v>0</v>
      </c>
      <c r="AB12117">
        <v>17.369014580687118</v>
      </c>
      <c r="AC12117">
        <v>0</v>
      </c>
      <c r="AD12117">
        <v>0</v>
      </c>
      <c r="AE12117">
        <v>35.100816716483131</v>
      </c>
    </row>
    <row r="12118" spans="1:31" x14ac:dyDescent="0.3">
      <c r="A12118">
        <v>2711121</v>
      </c>
      <c r="B12118">
        <v>1</v>
      </c>
      <c r="C12118" t="s">
        <v>81</v>
      </c>
      <c r="D12118" t="s">
        <v>126</v>
      </c>
      <c r="E12118" t="s">
        <v>156</v>
      </c>
      <c r="F12118" t="s">
        <v>32551</v>
      </c>
      <c r="G12118" t="s">
        <v>152</v>
      </c>
      <c r="H12118" t="s">
        <v>153</v>
      </c>
      <c r="I12118" t="s">
        <v>136</v>
      </c>
      <c r="J12118" t="s">
        <v>137</v>
      </c>
      <c r="K12118" t="s">
        <v>138</v>
      </c>
      <c r="L12118" t="s">
        <v>32552</v>
      </c>
      <c r="M12118" t="s">
        <v>32553</v>
      </c>
      <c r="N12118">
        <v>0.236666666</v>
      </c>
      <c r="O12118">
        <v>0</v>
      </c>
      <c r="P12118">
        <v>31</v>
      </c>
      <c r="Q12118">
        <v>0</v>
      </c>
      <c r="R12118">
        <v>9</v>
      </c>
      <c r="S12118">
        <v>0</v>
      </c>
      <c r="T12118">
        <v>3</v>
      </c>
      <c r="U12118">
        <v>0</v>
      </c>
      <c r="V12118">
        <v>0</v>
      </c>
      <c r="W12118">
        <v>0</v>
      </c>
      <c r="X12118">
        <v>0.65768121849565997</v>
      </c>
      <c r="Y12118">
        <v>0</v>
      </c>
      <c r="Z12118">
        <v>0.44390752978953002</v>
      </c>
      <c r="AA12118">
        <v>0</v>
      </c>
      <c r="AB12118">
        <v>0.13495939492504</v>
      </c>
      <c r="AC12118">
        <v>0</v>
      </c>
      <c r="AD12118">
        <v>0</v>
      </c>
      <c r="AE12118">
        <v>1.2365481432102301</v>
      </c>
    </row>
    <row r="12119" spans="1:31" x14ac:dyDescent="0.3">
      <c r="A12119">
        <v>2710978</v>
      </c>
      <c r="B12119">
        <v>1</v>
      </c>
      <c r="C12119" t="s">
        <v>81</v>
      </c>
      <c r="D12119" t="s">
        <v>121</v>
      </c>
      <c r="E12119" t="s">
        <v>213</v>
      </c>
      <c r="F12119" t="s">
        <v>12045</v>
      </c>
      <c r="G12119" t="s">
        <v>300</v>
      </c>
      <c r="H12119" t="s">
        <v>153</v>
      </c>
      <c r="I12119" t="s">
        <v>136</v>
      </c>
      <c r="J12119" t="s">
        <v>137</v>
      </c>
      <c r="K12119" t="s">
        <v>210</v>
      </c>
      <c r="L12119" t="s">
        <v>32554</v>
      </c>
      <c r="M12119" t="s">
        <v>32555</v>
      </c>
      <c r="N12119">
        <v>3.636111111</v>
      </c>
      <c r="O12119">
        <v>3</v>
      </c>
      <c r="P12119">
        <v>503</v>
      </c>
      <c r="Q12119">
        <v>7</v>
      </c>
      <c r="R12119">
        <v>12</v>
      </c>
      <c r="S12119">
        <v>2</v>
      </c>
      <c r="T12119">
        <v>28</v>
      </c>
      <c r="U12119">
        <v>0</v>
      </c>
      <c r="V12119">
        <v>0</v>
      </c>
      <c r="W12119">
        <v>1.9078330263499998</v>
      </c>
      <c r="X12119">
        <v>185.12024435117954</v>
      </c>
      <c r="Y12119">
        <v>48.558079086363669</v>
      </c>
      <c r="Z12119">
        <v>0.42174337704749992</v>
      </c>
      <c r="AA12119">
        <v>5.1762582902333332</v>
      </c>
      <c r="AB12119">
        <v>33.608945602676364</v>
      </c>
      <c r="AC12119">
        <v>0</v>
      </c>
      <c r="AD12119">
        <v>0</v>
      </c>
      <c r="AE12119">
        <v>274.79310373385044</v>
      </c>
    </row>
    <row r="12120" spans="1:31" x14ac:dyDescent="0.3">
      <c r="A12120">
        <v>2711390</v>
      </c>
      <c r="B12120">
        <v>1</v>
      </c>
      <c r="C12120" t="s">
        <v>81</v>
      </c>
      <c r="D12120" t="s">
        <v>119</v>
      </c>
      <c r="E12120" t="s">
        <v>161</v>
      </c>
      <c r="F12120" t="s">
        <v>32556</v>
      </c>
      <c r="G12120" t="s">
        <v>170</v>
      </c>
      <c r="H12120" t="s">
        <v>135</v>
      </c>
      <c r="I12120" t="s">
        <v>136</v>
      </c>
      <c r="J12120" t="s">
        <v>137</v>
      </c>
      <c r="K12120" t="s">
        <v>138</v>
      </c>
      <c r="L12120" t="s">
        <v>32557</v>
      </c>
      <c r="M12120" t="s">
        <v>32558</v>
      </c>
      <c r="N12120">
        <v>0.87222222199999999</v>
      </c>
      <c r="O12120">
        <v>0</v>
      </c>
      <c r="P12120">
        <v>80</v>
      </c>
      <c r="Q12120">
        <v>0</v>
      </c>
      <c r="R12120">
        <v>1</v>
      </c>
      <c r="S12120">
        <v>0</v>
      </c>
      <c r="T12120">
        <v>0</v>
      </c>
      <c r="U12120">
        <v>0</v>
      </c>
      <c r="V12120">
        <v>0</v>
      </c>
      <c r="W12120">
        <v>0</v>
      </c>
      <c r="X12120">
        <v>18.340158445904844</v>
      </c>
      <c r="Y12120">
        <v>0</v>
      </c>
      <c r="Z12120">
        <v>0</v>
      </c>
      <c r="AA12120">
        <v>0</v>
      </c>
      <c r="AB12120">
        <v>0</v>
      </c>
      <c r="AC12120">
        <v>0</v>
      </c>
      <c r="AD12120">
        <v>0</v>
      </c>
      <c r="AE12120">
        <v>18.340158445904844</v>
      </c>
    </row>
    <row r="12121" spans="1:31" x14ac:dyDescent="0.3">
      <c r="A12121">
        <v>2710998</v>
      </c>
      <c r="B12121">
        <v>1</v>
      </c>
      <c r="C12121" t="s">
        <v>80</v>
      </c>
      <c r="D12121" t="s">
        <v>96</v>
      </c>
      <c r="E12121" t="s">
        <v>132</v>
      </c>
      <c r="F12121" t="s">
        <v>32559</v>
      </c>
      <c r="G12121" t="s">
        <v>409</v>
      </c>
      <c r="H12121" t="s">
        <v>135</v>
      </c>
      <c r="I12121" t="s">
        <v>136</v>
      </c>
      <c r="J12121" t="s">
        <v>137</v>
      </c>
      <c r="K12121" t="s">
        <v>138</v>
      </c>
      <c r="L12121" t="s">
        <v>32560</v>
      </c>
      <c r="M12121" t="s">
        <v>32561</v>
      </c>
      <c r="N12121">
        <v>5.9961111110000003</v>
      </c>
      <c r="O12121">
        <v>0</v>
      </c>
      <c r="P12121">
        <v>62</v>
      </c>
      <c r="Q12121">
        <v>0</v>
      </c>
      <c r="R12121">
        <v>3</v>
      </c>
      <c r="S12121">
        <v>0</v>
      </c>
      <c r="T12121">
        <v>8</v>
      </c>
      <c r="U12121">
        <v>0</v>
      </c>
      <c r="V12121">
        <v>0</v>
      </c>
      <c r="W12121">
        <v>0</v>
      </c>
      <c r="X12121">
        <v>27.118624884690625</v>
      </c>
      <c r="Y12121">
        <v>0</v>
      </c>
      <c r="Z12121">
        <v>5.6728816795508274</v>
      </c>
      <c r="AA12121">
        <v>0</v>
      </c>
      <c r="AB12121">
        <v>0.71969284480948004</v>
      </c>
      <c r="AC12121">
        <v>0</v>
      </c>
      <c r="AD12121">
        <v>0</v>
      </c>
      <c r="AE12121">
        <v>33.511199409050931</v>
      </c>
    </row>
    <row r="12122" spans="1:31" x14ac:dyDescent="0.3">
      <c r="A12122">
        <v>2710951</v>
      </c>
      <c r="B12122">
        <v>2</v>
      </c>
      <c r="C12122" t="s">
        <v>80</v>
      </c>
      <c r="D12122" t="s">
        <v>97</v>
      </c>
      <c r="E12122" t="s">
        <v>132</v>
      </c>
      <c r="F12122" t="s">
        <v>11945</v>
      </c>
      <c r="G12122" t="s">
        <v>230</v>
      </c>
      <c r="H12122" t="s">
        <v>135</v>
      </c>
      <c r="I12122" t="s">
        <v>136</v>
      </c>
      <c r="J12122" t="s">
        <v>137</v>
      </c>
      <c r="K12122" t="s">
        <v>138</v>
      </c>
      <c r="L12122" t="s">
        <v>32562</v>
      </c>
      <c r="M12122" t="s">
        <v>32563</v>
      </c>
      <c r="N12122">
        <v>0.50166666599999998</v>
      </c>
      <c r="O12122">
        <v>0</v>
      </c>
      <c r="P12122">
        <v>177</v>
      </c>
      <c r="Q12122">
        <v>0</v>
      </c>
      <c r="R12122">
        <v>10</v>
      </c>
      <c r="S12122">
        <v>0</v>
      </c>
      <c r="T12122">
        <v>19</v>
      </c>
      <c r="U12122">
        <v>0</v>
      </c>
      <c r="V12122">
        <v>0</v>
      </c>
      <c r="W12122">
        <v>0</v>
      </c>
      <c r="X12122">
        <v>30.939788407191223</v>
      </c>
      <c r="Y12122">
        <v>0</v>
      </c>
      <c r="Z12122">
        <v>0.56142668871234003</v>
      </c>
      <c r="AA12122">
        <v>0</v>
      </c>
      <c r="AB12122">
        <v>5.2454680410491736</v>
      </c>
      <c r="AC12122">
        <v>0</v>
      </c>
      <c r="AD12122">
        <v>0</v>
      </c>
      <c r="AE12122">
        <v>36.74668313695274</v>
      </c>
    </row>
    <row r="12123" spans="1:31" x14ac:dyDescent="0.3">
      <c r="A12123">
        <v>2711433</v>
      </c>
      <c r="B12123">
        <v>1</v>
      </c>
      <c r="C12123" t="s">
        <v>80</v>
      </c>
      <c r="D12123" t="s">
        <v>107</v>
      </c>
      <c r="E12123" t="s">
        <v>161</v>
      </c>
      <c r="F12123" t="s">
        <v>32564</v>
      </c>
      <c r="G12123" t="s">
        <v>163</v>
      </c>
      <c r="H12123" t="s">
        <v>135</v>
      </c>
      <c r="I12123" t="s">
        <v>136</v>
      </c>
      <c r="J12123" t="s">
        <v>137</v>
      </c>
      <c r="K12123" t="s">
        <v>138</v>
      </c>
      <c r="L12123" t="s">
        <v>32565</v>
      </c>
      <c r="M12123" t="s">
        <v>32566</v>
      </c>
      <c r="N12123">
        <v>1.8049999999999999</v>
      </c>
      <c r="O12123">
        <v>0</v>
      </c>
      <c r="P12123">
        <v>10</v>
      </c>
      <c r="Q12123">
        <v>0</v>
      </c>
      <c r="R12123">
        <v>0</v>
      </c>
      <c r="S12123">
        <v>0</v>
      </c>
      <c r="T12123">
        <v>3</v>
      </c>
      <c r="U12123">
        <v>0</v>
      </c>
      <c r="V12123">
        <v>0</v>
      </c>
      <c r="W12123">
        <v>0</v>
      </c>
      <c r="X12123">
        <v>1.9955745063481201</v>
      </c>
      <c r="Y12123">
        <v>0</v>
      </c>
      <c r="Z12123">
        <v>0</v>
      </c>
      <c r="AA12123">
        <v>0</v>
      </c>
      <c r="AB12123">
        <v>3.8238868282760476</v>
      </c>
      <c r="AC12123">
        <v>0</v>
      </c>
      <c r="AD12123">
        <v>0</v>
      </c>
      <c r="AE12123">
        <v>5.8194613346241679</v>
      </c>
    </row>
    <row r="12124" spans="1:31" x14ac:dyDescent="0.3">
      <c r="A12124">
        <v>2711041</v>
      </c>
      <c r="B12124">
        <v>1</v>
      </c>
      <c r="C12124" t="s">
        <v>80</v>
      </c>
      <c r="D12124" t="s">
        <v>100</v>
      </c>
      <c r="E12124" t="s">
        <v>145</v>
      </c>
      <c r="F12124" t="s">
        <v>32567</v>
      </c>
      <c r="G12124" t="s">
        <v>147</v>
      </c>
      <c r="H12124" t="s">
        <v>135</v>
      </c>
      <c r="I12124" t="s">
        <v>136</v>
      </c>
      <c r="J12124" t="s">
        <v>137</v>
      </c>
      <c r="K12124" t="s">
        <v>138</v>
      </c>
      <c r="L12124" t="s">
        <v>32568</v>
      </c>
      <c r="M12124" t="s">
        <v>32569</v>
      </c>
      <c r="N12124">
        <v>0.84777777700000001</v>
      </c>
      <c r="O12124">
        <v>0</v>
      </c>
      <c r="P12124">
        <v>1</v>
      </c>
      <c r="Q12124">
        <v>0</v>
      </c>
      <c r="R12124">
        <v>0</v>
      </c>
      <c r="S12124">
        <v>0</v>
      </c>
      <c r="T12124">
        <v>1</v>
      </c>
      <c r="U12124">
        <v>0</v>
      </c>
      <c r="V12124">
        <v>0</v>
      </c>
      <c r="W12124">
        <v>0</v>
      </c>
      <c r="X12124">
        <v>0.27385185147637336</v>
      </c>
      <c r="Y12124">
        <v>0</v>
      </c>
      <c r="Z12124">
        <v>0</v>
      </c>
      <c r="AA12124">
        <v>0</v>
      </c>
      <c r="AB12124">
        <v>0.27159588310456001</v>
      </c>
      <c r="AC12124">
        <v>0</v>
      </c>
      <c r="AD12124">
        <v>0</v>
      </c>
      <c r="AE12124">
        <v>0.54544773458093343</v>
      </c>
    </row>
    <row r="12125" spans="1:31" x14ac:dyDescent="0.3">
      <c r="A12125">
        <v>2710755</v>
      </c>
      <c r="B12125">
        <v>1</v>
      </c>
      <c r="C12125" t="s">
        <v>80</v>
      </c>
      <c r="D12125" t="s">
        <v>83</v>
      </c>
      <c r="E12125" t="s">
        <v>156</v>
      </c>
      <c r="F12125" t="s">
        <v>6610</v>
      </c>
      <c r="G12125" t="s">
        <v>152</v>
      </c>
      <c r="H12125" t="s">
        <v>153</v>
      </c>
      <c r="I12125" t="s">
        <v>136</v>
      </c>
      <c r="J12125" t="s">
        <v>137</v>
      </c>
      <c r="K12125" t="s">
        <v>138</v>
      </c>
      <c r="L12125" t="s">
        <v>32570</v>
      </c>
      <c r="M12125" t="s">
        <v>32571</v>
      </c>
      <c r="N12125">
        <v>6.0405555550000001</v>
      </c>
      <c r="O12125">
        <v>0</v>
      </c>
      <c r="P12125">
        <v>0</v>
      </c>
      <c r="Q12125">
        <v>6</v>
      </c>
      <c r="R12125">
        <v>0</v>
      </c>
      <c r="S12125">
        <v>5</v>
      </c>
      <c r="T12125">
        <v>0</v>
      </c>
      <c r="U12125">
        <v>1</v>
      </c>
      <c r="V12125">
        <v>0</v>
      </c>
      <c r="W12125">
        <v>0</v>
      </c>
      <c r="X12125">
        <v>0</v>
      </c>
      <c r="Y12125">
        <v>24.374071555748039</v>
      </c>
      <c r="Z12125">
        <v>0</v>
      </c>
      <c r="AA12125">
        <v>76.163675377069794</v>
      </c>
      <c r="AB12125">
        <v>0</v>
      </c>
      <c r="AC12125">
        <v>337.21959086989835</v>
      </c>
      <c r="AD12125">
        <v>0</v>
      </c>
      <c r="AE12125">
        <v>437.75733780271617</v>
      </c>
    </row>
    <row r="12126" spans="1:31" x14ac:dyDescent="0.3">
      <c r="A12126">
        <v>2711419</v>
      </c>
      <c r="B12126">
        <v>1</v>
      </c>
      <c r="C12126" t="s">
        <v>81</v>
      </c>
      <c r="D12126" t="s">
        <v>115</v>
      </c>
      <c r="E12126" t="s">
        <v>161</v>
      </c>
      <c r="F12126" t="s">
        <v>14877</v>
      </c>
      <c r="G12126" t="s">
        <v>163</v>
      </c>
      <c r="H12126" t="s">
        <v>135</v>
      </c>
      <c r="I12126" t="s">
        <v>136</v>
      </c>
      <c r="J12126" t="s">
        <v>137</v>
      </c>
      <c r="K12126" t="s">
        <v>138</v>
      </c>
      <c r="L12126" t="s">
        <v>32572</v>
      </c>
      <c r="M12126" t="s">
        <v>32573</v>
      </c>
      <c r="N12126">
        <v>1.879444444</v>
      </c>
      <c r="O12126">
        <v>0</v>
      </c>
      <c r="P12126">
        <v>6</v>
      </c>
      <c r="Q12126">
        <v>0</v>
      </c>
      <c r="R12126">
        <v>1</v>
      </c>
      <c r="S12126">
        <v>0</v>
      </c>
      <c r="T12126">
        <v>0</v>
      </c>
      <c r="U12126">
        <v>0</v>
      </c>
      <c r="V12126">
        <v>0</v>
      </c>
      <c r="W12126">
        <v>0</v>
      </c>
      <c r="X12126">
        <v>0</v>
      </c>
      <c r="Y12126">
        <v>0</v>
      </c>
      <c r="Z12126">
        <v>0</v>
      </c>
      <c r="AA12126">
        <v>0</v>
      </c>
      <c r="AB12126">
        <v>0</v>
      </c>
      <c r="AC12126">
        <v>0</v>
      </c>
      <c r="AD12126">
        <v>0</v>
      </c>
      <c r="AE12126">
        <v>0</v>
      </c>
    </row>
    <row r="12127" spans="1:31" x14ac:dyDescent="0.3">
      <c r="A12127">
        <v>2710901</v>
      </c>
      <c r="B12127">
        <v>1</v>
      </c>
      <c r="C12127" t="s">
        <v>80</v>
      </c>
      <c r="D12127" t="s">
        <v>99</v>
      </c>
      <c r="E12127" t="s">
        <v>161</v>
      </c>
      <c r="F12127" t="s">
        <v>32574</v>
      </c>
      <c r="G12127" t="s">
        <v>300</v>
      </c>
      <c r="H12127" t="s">
        <v>135</v>
      </c>
      <c r="I12127" t="s">
        <v>136</v>
      </c>
      <c r="J12127" t="s">
        <v>137</v>
      </c>
      <c r="K12127" t="s">
        <v>210</v>
      </c>
      <c r="L12127" t="s">
        <v>32575</v>
      </c>
      <c r="M12127" t="s">
        <v>32576</v>
      </c>
      <c r="N12127">
        <v>1.0066666660000001</v>
      </c>
      <c r="O12127">
        <v>0</v>
      </c>
      <c r="P12127">
        <v>139</v>
      </c>
      <c r="Q12127">
        <v>0</v>
      </c>
      <c r="R12127">
        <v>0</v>
      </c>
      <c r="S12127">
        <v>0</v>
      </c>
      <c r="T12127">
        <v>5</v>
      </c>
      <c r="U12127">
        <v>0</v>
      </c>
      <c r="V12127">
        <v>0</v>
      </c>
      <c r="W12127">
        <v>0</v>
      </c>
      <c r="X12127">
        <v>19.352818663002207</v>
      </c>
      <c r="Y12127">
        <v>0</v>
      </c>
      <c r="Z12127">
        <v>0</v>
      </c>
      <c r="AA12127">
        <v>0</v>
      </c>
      <c r="AB12127">
        <v>4.5052825562646746</v>
      </c>
      <c r="AC12127">
        <v>0</v>
      </c>
      <c r="AD12127">
        <v>0</v>
      </c>
      <c r="AE12127">
        <v>23.858101219266882</v>
      </c>
    </row>
    <row r="12128" spans="1:31" x14ac:dyDescent="0.3">
      <c r="A12128">
        <v>2711319</v>
      </c>
      <c r="B12128">
        <v>1</v>
      </c>
      <c r="C12128" t="s">
        <v>80</v>
      </c>
      <c r="D12128" t="s">
        <v>96</v>
      </c>
      <c r="E12128" t="s">
        <v>213</v>
      </c>
      <c r="F12128" t="s">
        <v>3309</v>
      </c>
      <c r="G12128" t="s">
        <v>152</v>
      </c>
      <c r="H12128" t="s">
        <v>153</v>
      </c>
      <c r="I12128" t="s">
        <v>136</v>
      </c>
      <c r="J12128" t="s">
        <v>137</v>
      </c>
      <c r="K12128" t="s">
        <v>138</v>
      </c>
      <c r="L12128" t="s">
        <v>32577</v>
      </c>
      <c r="M12128" t="s">
        <v>32578</v>
      </c>
      <c r="N12128">
        <v>4.0380555549999997</v>
      </c>
      <c r="O12128">
        <v>0</v>
      </c>
      <c r="P12128">
        <v>289</v>
      </c>
      <c r="Q12128">
        <v>11</v>
      </c>
      <c r="R12128">
        <v>31</v>
      </c>
      <c r="S12128">
        <v>14</v>
      </c>
      <c r="T12128">
        <v>66</v>
      </c>
      <c r="U12128">
        <v>4</v>
      </c>
      <c r="V12128">
        <v>0</v>
      </c>
      <c r="W12128">
        <v>0</v>
      </c>
      <c r="X12128">
        <v>356.97747574552062</v>
      </c>
      <c r="Y12128">
        <v>350.49704618698883</v>
      </c>
      <c r="Z12128">
        <v>46.15893562368462</v>
      </c>
      <c r="AA12128">
        <v>260.57125396308447</v>
      </c>
      <c r="AB12128">
        <v>225.70518902093207</v>
      </c>
      <c r="AC12128">
        <v>1174.2040658220628</v>
      </c>
      <c r="AD12128">
        <v>0</v>
      </c>
      <c r="AE12128">
        <v>2414.1139663622735</v>
      </c>
    </row>
    <row r="12129" spans="1:31" x14ac:dyDescent="0.3">
      <c r="A12129">
        <v>2711218</v>
      </c>
      <c r="B12129">
        <v>2</v>
      </c>
      <c r="C12129" t="s">
        <v>81</v>
      </c>
      <c r="D12129" t="s">
        <v>118</v>
      </c>
      <c r="E12129" t="s">
        <v>213</v>
      </c>
      <c r="F12129" t="s">
        <v>32579</v>
      </c>
      <c r="G12129" t="s">
        <v>185</v>
      </c>
      <c r="H12129" t="s">
        <v>153</v>
      </c>
      <c r="I12129" t="s">
        <v>136</v>
      </c>
      <c r="J12129" t="s">
        <v>137</v>
      </c>
      <c r="K12129" t="s">
        <v>138</v>
      </c>
      <c r="L12129" t="s">
        <v>32396</v>
      </c>
      <c r="M12129" t="s">
        <v>32580</v>
      </c>
      <c r="N12129">
        <v>0.88305555499999999</v>
      </c>
      <c r="O12129">
        <v>0</v>
      </c>
      <c r="P12129">
        <v>364</v>
      </c>
      <c r="Q12129">
        <v>17</v>
      </c>
      <c r="R12129">
        <v>33</v>
      </c>
      <c r="S12129">
        <v>5</v>
      </c>
      <c r="T12129">
        <v>24</v>
      </c>
      <c r="U12129">
        <v>6</v>
      </c>
      <c r="V12129">
        <v>0</v>
      </c>
      <c r="W12129">
        <v>0</v>
      </c>
      <c r="X12129">
        <v>63.242061015031986</v>
      </c>
      <c r="Y12129">
        <v>18.805891612725524</v>
      </c>
      <c r="Z12129">
        <v>1.8730187407049799</v>
      </c>
      <c r="AA12129">
        <v>28.724754959364187</v>
      </c>
      <c r="AB12129">
        <v>11.307494881779235</v>
      </c>
      <c r="AC12129">
        <v>567.68729237046216</v>
      </c>
      <c r="AD12129">
        <v>0</v>
      </c>
      <c r="AE12129">
        <v>691.64051358006805</v>
      </c>
    </row>
    <row r="12130" spans="1:31" x14ac:dyDescent="0.3">
      <c r="A12130">
        <v>2710715</v>
      </c>
      <c r="B12130">
        <v>1</v>
      </c>
      <c r="C12130" t="s">
        <v>80</v>
      </c>
      <c r="D12130" t="s">
        <v>93</v>
      </c>
      <c r="E12130" t="s">
        <v>213</v>
      </c>
      <c r="F12130" t="s">
        <v>5763</v>
      </c>
      <c r="G12130" t="s">
        <v>2928</v>
      </c>
      <c r="H12130" t="s">
        <v>153</v>
      </c>
      <c r="I12130" t="s">
        <v>136</v>
      </c>
      <c r="J12130" t="s">
        <v>137</v>
      </c>
      <c r="K12130" t="s">
        <v>138</v>
      </c>
      <c r="L12130" t="s">
        <v>32581</v>
      </c>
      <c r="M12130" t="s">
        <v>32582</v>
      </c>
      <c r="N12130">
        <v>2.736388888</v>
      </c>
      <c r="O12130">
        <v>1</v>
      </c>
      <c r="P12130">
        <v>250</v>
      </c>
      <c r="Q12130">
        <v>21</v>
      </c>
      <c r="R12130">
        <v>94</v>
      </c>
      <c r="S12130">
        <v>6</v>
      </c>
      <c r="T12130">
        <v>57</v>
      </c>
      <c r="U12130">
        <v>0</v>
      </c>
      <c r="V12130">
        <v>0</v>
      </c>
      <c r="W12130">
        <v>3.6244016048895746</v>
      </c>
      <c r="X12130">
        <v>106.27865376944885</v>
      </c>
      <c r="Y12130">
        <v>324.29585392718752</v>
      </c>
      <c r="Z12130">
        <v>236.85223592657726</v>
      </c>
      <c r="AA12130">
        <v>179.74510546760945</v>
      </c>
      <c r="AB12130">
        <v>111.07157034498202</v>
      </c>
      <c r="AC12130">
        <v>0</v>
      </c>
      <c r="AD12130">
        <v>0</v>
      </c>
      <c r="AE12130">
        <v>961.86782104069459</v>
      </c>
    </row>
    <row r="12131" spans="1:31" x14ac:dyDescent="0.3">
      <c r="A12131">
        <v>2710981</v>
      </c>
      <c r="B12131">
        <v>1</v>
      </c>
      <c r="C12131" t="s">
        <v>81</v>
      </c>
      <c r="D12131" t="s">
        <v>117</v>
      </c>
      <c r="E12131" t="s">
        <v>156</v>
      </c>
      <c r="F12131" t="s">
        <v>32583</v>
      </c>
      <c r="G12131" t="s">
        <v>209</v>
      </c>
      <c r="H12131" t="s">
        <v>153</v>
      </c>
      <c r="I12131" t="s">
        <v>136</v>
      </c>
      <c r="J12131" t="s">
        <v>137</v>
      </c>
      <c r="K12131" t="s">
        <v>210</v>
      </c>
      <c r="L12131" t="s">
        <v>32584</v>
      </c>
      <c r="M12131" t="s">
        <v>32585</v>
      </c>
      <c r="N12131">
        <v>4.0475000000000003</v>
      </c>
      <c r="O12131">
        <v>0</v>
      </c>
      <c r="P12131">
        <v>375</v>
      </c>
      <c r="Q12131">
        <v>0</v>
      </c>
      <c r="R12131">
        <v>0</v>
      </c>
      <c r="S12131">
        <v>0</v>
      </c>
      <c r="T12131">
        <v>64</v>
      </c>
      <c r="U12131">
        <v>0</v>
      </c>
      <c r="V12131">
        <v>0</v>
      </c>
      <c r="W12131">
        <v>0</v>
      </c>
      <c r="X12131">
        <v>267.86597969430284</v>
      </c>
      <c r="Y12131">
        <v>0</v>
      </c>
      <c r="Z12131">
        <v>0</v>
      </c>
      <c r="AA12131">
        <v>0</v>
      </c>
      <c r="AB12131">
        <v>64.576970626294127</v>
      </c>
      <c r="AC12131">
        <v>0</v>
      </c>
      <c r="AD12131">
        <v>0</v>
      </c>
      <c r="AE12131">
        <v>332.44295032059699</v>
      </c>
    </row>
    <row r="12132" spans="1:31" x14ac:dyDescent="0.3">
      <c r="A12132">
        <v>2710815</v>
      </c>
      <c r="B12132">
        <v>1</v>
      </c>
      <c r="C12132" t="s">
        <v>80</v>
      </c>
      <c r="D12132" t="s">
        <v>100</v>
      </c>
      <c r="E12132" t="s">
        <v>213</v>
      </c>
      <c r="F12132" t="s">
        <v>6047</v>
      </c>
      <c r="G12132" t="s">
        <v>209</v>
      </c>
      <c r="H12132" t="s">
        <v>153</v>
      </c>
      <c r="I12132" t="s">
        <v>136</v>
      </c>
      <c r="J12132" t="s">
        <v>137</v>
      </c>
      <c r="K12132" t="s">
        <v>210</v>
      </c>
      <c r="L12132" t="s">
        <v>32586</v>
      </c>
      <c r="M12132" t="s">
        <v>32587</v>
      </c>
      <c r="N12132">
        <v>7.9980555549999997</v>
      </c>
      <c r="O12132">
        <v>0</v>
      </c>
      <c r="P12132">
        <v>2</v>
      </c>
      <c r="Q12132">
        <v>16</v>
      </c>
      <c r="R12132">
        <v>72</v>
      </c>
      <c r="S12132">
        <v>1</v>
      </c>
      <c r="T12132">
        <v>6</v>
      </c>
      <c r="U12132">
        <v>0</v>
      </c>
      <c r="V12132">
        <v>0</v>
      </c>
      <c r="W12132">
        <v>0</v>
      </c>
      <c r="X12132">
        <v>3.0787715761833327</v>
      </c>
      <c r="Y12132">
        <v>91.269490839101266</v>
      </c>
      <c r="Z12132">
        <v>14.057841606841899</v>
      </c>
      <c r="AA12132">
        <v>1.1299854865029999</v>
      </c>
      <c r="AB12132">
        <v>0</v>
      </c>
      <c r="AC12132">
        <v>0</v>
      </c>
      <c r="AD12132">
        <v>0</v>
      </c>
      <c r="AE12132">
        <v>109.5360895086295</v>
      </c>
    </row>
    <row r="12133" spans="1:31" x14ac:dyDescent="0.3">
      <c r="A12133">
        <v>2711193</v>
      </c>
      <c r="B12133">
        <v>1</v>
      </c>
      <c r="C12133" t="s">
        <v>81</v>
      </c>
      <c r="D12133" t="s">
        <v>128</v>
      </c>
      <c r="E12133" t="s">
        <v>200</v>
      </c>
      <c r="F12133" t="s">
        <v>32588</v>
      </c>
      <c r="G12133" t="s">
        <v>170</v>
      </c>
      <c r="H12133" t="s">
        <v>135</v>
      </c>
      <c r="I12133" t="s">
        <v>136</v>
      </c>
      <c r="J12133" t="s">
        <v>137</v>
      </c>
      <c r="K12133" t="s">
        <v>138</v>
      </c>
      <c r="L12133" t="s">
        <v>32589</v>
      </c>
      <c r="M12133" t="s">
        <v>32590</v>
      </c>
      <c r="N12133">
        <v>4.0755555550000002</v>
      </c>
      <c r="O12133">
        <v>0</v>
      </c>
      <c r="P12133">
        <v>82</v>
      </c>
      <c r="Q12133">
        <v>0</v>
      </c>
      <c r="R12133">
        <v>0</v>
      </c>
      <c r="S12133">
        <v>0</v>
      </c>
      <c r="T12133">
        <v>6</v>
      </c>
      <c r="U12133">
        <v>0</v>
      </c>
      <c r="V12133">
        <v>0</v>
      </c>
      <c r="W12133">
        <v>0</v>
      </c>
      <c r="X12133">
        <v>70.179290729675856</v>
      </c>
      <c r="Y12133">
        <v>0</v>
      </c>
      <c r="Z12133">
        <v>0</v>
      </c>
      <c r="AA12133">
        <v>0</v>
      </c>
      <c r="AB12133">
        <v>103.876087166061</v>
      </c>
      <c r="AC12133">
        <v>0</v>
      </c>
      <c r="AD12133">
        <v>0</v>
      </c>
      <c r="AE12133">
        <v>174.05537789573685</v>
      </c>
    </row>
    <row r="12134" spans="1:31" x14ac:dyDescent="0.3">
      <c r="A12134">
        <v>2711007</v>
      </c>
      <c r="B12134">
        <v>1</v>
      </c>
      <c r="C12134" t="s">
        <v>81</v>
      </c>
      <c r="D12134" t="s">
        <v>117</v>
      </c>
      <c r="E12134" t="s">
        <v>213</v>
      </c>
      <c r="F12134" t="s">
        <v>8359</v>
      </c>
      <c r="G12134" t="s">
        <v>152</v>
      </c>
      <c r="H12134" t="s">
        <v>153</v>
      </c>
      <c r="I12134" t="s">
        <v>490</v>
      </c>
      <c r="J12134" t="s">
        <v>137</v>
      </c>
      <c r="K12134" t="s">
        <v>138</v>
      </c>
      <c r="L12134" t="s">
        <v>32591</v>
      </c>
      <c r="M12134" t="s">
        <v>32592</v>
      </c>
      <c r="N12134">
        <v>1.0555554999999999E-2</v>
      </c>
      <c r="O12134">
        <v>7</v>
      </c>
      <c r="P12134">
        <v>571</v>
      </c>
      <c r="Q12134">
        <v>75</v>
      </c>
      <c r="R12134">
        <v>131</v>
      </c>
      <c r="S12134">
        <v>7</v>
      </c>
      <c r="T12134">
        <v>71</v>
      </c>
      <c r="U12134">
        <v>0</v>
      </c>
      <c r="V12134">
        <v>0</v>
      </c>
      <c r="W12134">
        <v>1.250664921051E-2</v>
      </c>
      <c r="X12134">
        <v>1.1154727901505506</v>
      </c>
      <c r="Y12134">
        <v>3.3541712454646676E-2</v>
      </c>
      <c r="Z12134">
        <v>4.8748392279580006E-2</v>
      </c>
      <c r="AA12134">
        <v>0.13375486041260001</v>
      </c>
      <c r="AB12134">
        <v>0.84861179437124856</v>
      </c>
      <c r="AC12134">
        <v>0</v>
      </c>
      <c r="AD12134">
        <v>0</v>
      </c>
      <c r="AE12134">
        <v>2.1926361988791356</v>
      </c>
    </row>
    <row r="12135" spans="1:31" x14ac:dyDescent="0.3">
      <c r="A12135">
        <v>2710738</v>
      </c>
      <c r="B12135">
        <v>1</v>
      </c>
      <c r="C12135" t="s">
        <v>80</v>
      </c>
      <c r="D12135" t="s">
        <v>83</v>
      </c>
      <c r="E12135" t="s">
        <v>213</v>
      </c>
      <c r="F12135" t="s">
        <v>5905</v>
      </c>
      <c r="G12135" t="s">
        <v>152</v>
      </c>
      <c r="H12135" t="s">
        <v>153</v>
      </c>
      <c r="I12135" t="s">
        <v>136</v>
      </c>
      <c r="J12135" t="s">
        <v>137</v>
      </c>
      <c r="K12135" t="s">
        <v>138</v>
      </c>
      <c r="L12135" t="s">
        <v>32593</v>
      </c>
      <c r="M12135" t="s">
        <v>32594</v>
      </c>
      <c r="N12135">
        <v>8.5277776999999999E-2</v>
      </c>
      <c r="O12135">
        <v>1</v>
      </c>
      <c r="P12135">
        <v>34</v>
      </c>
      <c r="Q12135">
        <v>0</v>
      </c>
      <c r="R12135">
        <v>0</v>
      </c>
      <c r="S12135">
        <v>10</v>
      </c>
      <c r="T12135">
        <v>27</v>
      </c>
      <c r="U12135">
        <v>0</v>
      </c>
      <c r="V12135">
        <v>0</v>
      </c>
      <c r="W12135">
        <v>1.5146950967499998E-2</v>
      </c>
      <c r="X12135">
        <v>0.5646530389933333</v>
      </c>
      <c r="Y12135">
        <v>0</v>
      </c>
      <c r="Z12135">
        <v>0</v>
      </c>
      <c r="AA12135">
        <v>21.288326585784471</v>
      </c>
      <c r="AB12135">
        <v>19.778258228708367</v>
      </c>
      <c r="AC12135">
        <v>0</v>
      </c>
      <c r="AD12135">
        <v>0</v>
      </c>
      <c r="AE12135">
        <v>41.646384804453675</v>
      </c>
    </row>
    <row r="12136" spans="1:31" x14ac:dyDescent="0.3">
      <c r="A12136">
        <v>2710987</v>
      </c>
      <c r="B12136">
        <v>1</v>
      </c>
      <c r="C12136" t="s">
        <v>80</v>
      </c>
      <c r="D12136" t="s">
        <v>95</v>
      </c>
      <c r="E12136" t="s">
        <v>213</v>
      </c>
      <c r="F12136" t="s">
        <v>32595</v>
      </c>
      <c r="G12136" t="s">
        <v>152</v>
      </c>
      <c r="H12136" t="s">
        <v>153</v>
      </c>
      <c r="I12136" t="s">
        <v>136</v>
      </c>
      <c r="J12136" t="s">
        <v>137</v>
      </c>
      <c r="K12136" t="s">
        <v>138</v>
      </c>
      <c r="L12136" t="s">
        <v>32596</v>
      </c>
      <c r="M12136" t="s">
        <v>32597</v>
      </c>
      <c r="N12136">
        <v>0.44444444399999999</v>
      </c>
      <c r="O12136">
        <v>0</v>
      </c>
      <c r="P12136">
        <v>0</v>
      </c>
      <c r="Q12136">
        <v>0</v>
      </c>
      <c r="R12136">
        <v>0</v>
      </c>
      <c r="S12136">
        <v>16</v>
      </c>
      <c r="T12136">
        <v>0</v>
      </c>
      <c r="U12136">
        <v>0</v>
      </c>
      <c r="V12136">
        <v>0</v>
      </c>
      <c r="W12136">
        <v>0</v>
      </c>
      <c r="X12136">
        <v>0</v>
      </c>
      <c r="Y12136">
        <v>0</v>
      </c>
      <c r="Z12136">
        <v>0</v>
      </c>
      <c r="AA12136">
        <v>58.692740576293339</v>
      </c>
      <c r="AB12136">
        <v>0</v>
      </c>
      <c r="AC12136">
        <v>0</v>
      </c>
      <c r="AD12136">
        <v>0</v>
      </c>
      <c r="AE12136">
        <v>58.692740576293339</v>
      </c>
    </row>
    <row r="12137" spans="1:31" x14ac:dyDescent="0.3">
      <c r="A12137">
        <v>2710752</v>
      </c>
      <c r="B12137">
        <v>1</v>
      </c>
      <c r="C12137" t="s">
        <v>80</v>
      </c>
      <c r="D12137" t="s">
        <v>96</v>
      </c>
      <c r="E12137" t="s">
        <v>173</v>
      </c>
      <c r="F12137" t="s">
        <v>26776</v>
      </c>
      <c r="G12137" t="s">
        <v>152</v>
      </c>
      <c r="H12137" t="s">
        <v>153</v>
      </c>
      <c r="I12137" t="s">
        <v>136</v>
      </c>
      <c r="J12137" t="s">
        <v>137</v>
      </c>
      <c r="K12137" t="s">
        <v>138</v>
      </c>
      <c r="L12137" t="s">
        <v>32598</v>
      </c>
      <c r="M12137" t="s">
        <v>32599</v>
      </c>
      <c r="N12137">
        <v>0.26361111100000001</v>
      </c>
      <c r="O12137">
        <v>3</v>
      </c>
      <c r="P12137">
        <v>6130</v>
      </c>
      <c r="Q12137">
        <v>2</v>
      </c>
      <c r="R12137">
        <v>21</v>
      </c>
      <c r="S12137">
        <v>29</v>
      </c>
      <c r="T12137">
        <v>1169</v>
      </c>
      <c r="U12137">
        <v>1</v>
      </c>
      <c r="V12137">
        <v>1</v>
      </c>
      <c r="W12137">
        <v>1.4944482343234495</v>
      </c>
      <c r="X12137">
        <v>248.83892953601537</v>
      </c>
      <c r="Y12137">
        <v>1.3833577517754043</v>
      </c>
      <c r="Z12137">
        <v>0.57695969479443754</v>
      </c>
      <c r="AA12137">
        <v>62.941071306637703</v>
      </c>
      <c r="AB12137">
        <v>216.37425167138394</v>
      </c>
      <c r="AC12137">
        <v>13.923506584776751</v>
      </c>
      <c r="AD12137">
        <v>0</v>
      </c>
      <c r="AE12137">
        <v>545.53252477970705</v>
      </c>
    </row>
    <row r="12138" spans="1:31" x14ac:dyDescent="0.3">
      <c r="A12138">
        <v>2710637</v>
      </c>
      <c r="B12138">
        <v>2</v>
      </c>
      <c r="C12138" t="s">
        <v>80</v>
      </c>
      <c r="D12138" t="s">
        <v>93</v>
      </c>
      <c r="E12138" t="s">
        <v>132</v>
      </c>
      <c r="F12138" t="s">
        <v>32600</v>
      </c>
      <c r="G12138" t="s">
        <v>163</v>
      </c>
      <c r="H12138" t="s">
        <v>135</v>
      </c>
      <c r="I12138" t="s">
        <v>136</v>
      </c>
      <c r="J12138" t="s">
        <v>137</v>
      </c>
      <c r="K12138" t="s">
        <v>138</v>
      </c>
      <c r="L12138" t="s">
        <v>31712</v>
      </c>
      <c r="M12138" t="s">
        <v>32601</v>
      </c>
      <c r="N12138">
        <v>0.25805555499999999</v>
      </c>
      <c r="O12138">
        <v>0</v>
      </c>
      <c r="P12138">
        <v>79</v>
      </c>
      <c r="Q12138">
        <v>0</v>
      </c>
      <c r="R12138">
        <v>17</v>
      </c>
      <c r="S12138">
        <v>0</v>
      </c>
      <c r="T12138">
        <v>9</v>
      </c>
      <c r="U12138">
        <v>0</v>
      </c>
      <c r="V12138">
        <v>0</v>
      </c>
      <c r="W12138">
        <v>0</v>
      </c>
      <c r="X12138">
        <v>0.17567891976333336</v>
      </c>
      <c r="Y12138">
        <v>0</v>
      </c>
      <c r="Z12138">
        <v>9.5598185205833311E-2</v>
      </c>
      <c r="AA12138">
        <v>0</v>
      </c>
      <c r="AB12138">
        <v>0.38987766830119247</v>
      </c>
      <c r="AC12138">
        <v>0</v>
      </c>
      <c r="AD12138">
        <v>0</v>
      </c>
      <c r="AE12138">
        <v>0.6611547732703591</v>
      </c>
    </row>
    <row r="12139" spans="1:31" x14ac:dyDescent="0.3">
      <c r="A12139">
        <v>2710795</v>
      </c>
      <c r="B12139">
        <v>1</v>
      </c>
      <c r="C12139" t="s">
        <v>80</v>
      </c>
      <c r="D12139" t="s">
        <v>86</v>
      </c>
      <c r="E12139" t="s">
        <v>161</v>
      </c>
      <c r="F12139" t="s">
        <v>5297</v>
      </c>
      <c r="G12139" t="s">
        <v>209</v>
      </c>
      <c r="H12139" t="s">
        <v>135</v>
      </c>
      <c r="I12139" t="s">
        <v>136</v>
      </c>
      <c r="J12139" t="s">
        <v>137</v>
      </c>
      <c r="K12139" t="s">
        <v>210</v>
      </c>
      <c r="L12139" t="s">
        <v>32602</v>
      </c>
      <c r="M12139" t="s">
        <v>32603</v>
      </c>
      <c r="N12139">
        <v>9.4694444440000005</v>
      </c>
      <c r="O12139">
        <v>0</v>
      </c>
      <c r="P12139">
        <v>29</v>
      </c>
      <c r="Q12139">
        <v>0</v>
      </c>
      <c r="R12139">
        <v>17</v>
      </c>
      <c r="S12139">
        <v>0</v>
      </c>
      <c r="T12139">
        <v>4</v>
      </c>
      <c r="U12139">
        <v>0</v>
      </c>
      <c r="V12139">
        <v>0</v>
      </c>
      <c r="W12139">
        <v>0</v>
      </c>
      <c r="X12139">
        <v>710.00726653587913</v>
      </c>
      <c r="Y12139">
        <v>0</v>
      </c>
      <c r="Z12139">
        <v>44.008501415216756</v>
      </c>
      <c r="AA12139">
        <v>0</v>
      </c>
      <c r="AB12139">
        <v>29.779589408757452</v>
      </c>
      <c r="AC12139">
        <v>0</v>
      </c>
      <c r="AD12139">
        <v>0</v>
      </c>
      <c r="AE12139">
        <v>783.79535735985337</v>
      </c>
    </row>
    <row r="12140" spans="1:31" x14ac:dyDescent="0.3">
      <c r="A12140">
        <v>2711399</v>
      </c>
      <c r="B12140">
        <v>1</v>
      </c>
      <c r="C12140" t="s">
        <v>81</v>
      </c>
      <c r="D12140" t="s">
        <v>113</v>
      </c>
      <c r="E12140" t="s">
        <v>200</v>
      </c>
      <c r="F12140" t="s">
        <v>26316</v>
      </c>
      <c r="G12140" t="s">
        <v>163</v>
      </c>
      <c r="H12140" t="s">
        <v>135</v>
      </c>
      <c r="I12140" t="s">
        <v>136</v>
      </c>
      <c r="J12140" t="s">
        <v>137</v>
      </c>
      <c r="K12140" t="s">
        <v>138</v>
      </c>
      <c r="L12140" t="s">
        <v>32604</v>
      </c>
      <c r="M12140" t="s">
        <v>32605</v>
      </c>
      <c r="N12140">
        <v>0.65888888800000001</v>
      </c>
      <c r="O12140">
        <v>0</v>
      </c>
      <c r="P12140">
        <v>34</v>
      </c>
      <c r="Q12140">
        <v>0</v>
      </c>
      <c r="R12140">
        <v>0</v>
      </c>
      <c r="S12140">
        <v>0</v>
      </c>
      <c r="T12140">
        <v>2</v>
      </c>
      <c r="U12140">
        <v>0</v>
      </c>
      <c r="V12140">
        <v>0</v>
      </c>
      <c r="W12140">
        <v>0</v>
      </c>
      <c r="X12140">
        <v>3.6059473448969159</v>
      </c>
      <c r="Y12140">
        <v>0</v>
      </c>
      <c r="Z12140">
        <v>0</v>
      </c>
      <c r="AA12140">
        <v>0</v>
      </c>
      <c r="AB12140">
        <v>0.74960504865408495</v>
      </c>
      <c r="AC12140">
        <v>0</v>
      </c>
      <c r="AD12140">
        <v>0</v>
      </c>
      <c r="AE12140">
        <v>4.355552393551001</v>
      </c>
    </row>
    <row r="12141" spans="1:31" x14ac:dyDescent="0.3">
      <c r="A12141">
        <v>2710735</v>
      </c>
      <c r="B12141">
        <v>1</v>
      </c>
      <c r="C12141" t="s">
        <v>80</v>
      </c>
      <c r="D12141" t="s">
        <v>82</v>
      </c>
      <c r="E12141" t="s">
        <v>145</v>
      </c>
      <c r="F12141" t="s">
        <v>26967</v>
      </c>
      <c r="G12141" t="s">
        <v>147</v>
      </c>
      <c r="H12141" t="s">
        <v>135</v>
      </c>
      <c r="I12141" t="s">
        <v>136</v>
      </c>
      <c r="J12141" t="s">
        <v>137</v>
      </c>
      <c r="K12141" t="s">
        <v>138</v>
      </c>
      <c r="L12141" t="s">
        <v>32606</v>
      </c>
      <c r="M12141" t="s">
        <v>32607</v>
      </c>
      <c r="N12141">
        <v>2.2291666659999998</v>
      </c>
      <c r="O12141">
        <v>0</v>
      </c>
      <c r="P12141">
        <v>9</v>
      </c>
      <c r="Q12141">
        <v>0</v>
      </c>
      <c r="R12141">
        <v>0</v>
      </c>
      <c r="S12141">
        <v>0</v>
      </c>
      <c r="T12141">
        <v>0</v>
      </c>
      <c r="U12141">
        <v>0</v>
      </c>
      <c r="V12141">
        <v>0</v>
      </c>
      <c r="W12141">
        <v>0</v>
      </c>
      <c r="X12141">
        <v>3.0542787033561032</v>
      </c>
      <c r="Y12141">
        <v>0</v>
      </c>
      <c r="Z12141">
        <v>0</v>
      </c>
      <c r="AA12141">
        <v>0</v>
      </c>
      <c r="AB12141">
        <v>0</v>
      </c>
      <c r="AC12141">
        <v>0</v>
      </c>
      <c r="AD12141">
        <v>0</v>
      </c>
      <c r="AE12141">
        <v>3.0542787033561032</v>
      </c>
    </row>
    <row r="12142" spans="1:31" x14ac:dyDescent="0.3">
      <c r="A12142">
        <v>2711376</v>
      </c>
      <c r="B12142">
        <v>1</v>
      </c>
      <c r="C12142" t="s">
        <v>80</v>
      </c>
      <c r="D12142" t="s">
        <v>96</v>
      </c>
      <c r="E12142" t="s">
        <v>145</v>
      </c>
      <c r="F12142" t="s">
        <v>32608</v>
      </c>
      <c r="G12142" t="s">
        <v>230</v>
      </c>
      <c r="H12142" t="s">
        <v>135</v>
      </c>
      <c r="I12142" t="s">
        <v>136</v>
      </c>
      <c r="J12142" t="s">
        <v>137</v>
      </c>
      <c r="K12142" t="s">
        <v>138</v>
      </c>
      <c r="L12142" t="s">
        <v>32609</v>
      </c>
      <c r="M12142" t="s">
        <v>32610</v>
      </c>
      <c r="N12142">
        <v>7.688055555</v>
      </c>
      <c r="O12142">
        <v>0</v>
      </c>
      <c r="P12142">
        <v>1</v>
      </c>
      <c r="Q12142">
        <v>0</v>
      </c>
      <c r="R12142">
        <v>0</v>
      </c>
      <c r="S12142">
        <v>0</v>
      </c>
      <c r="T12142">
        <v>0</v>
      </c>
      <c r="U12142">
        <v>0</v>
      </c>
      <c r="V12142">
        <v>0</v>
      </c>
      <c r="W12142">
        <v>0</v>
      </c>
      <c r="X12142">
        <v>2.4247549931887331</v>
      </c>
      <c r="Y12142">
        <v>0</v>
      </c>
      <c r="Z12142">
        <v>0</v>
      </c>
      <c r="AA12142">
        <v>0</v>
      </c>
      <c r="AB12142">
        <v>0</v>
      </c>
      <c r="AC12142">
        <v>0</v>
      </c>
      <c r="AD12142">
        <v>0</v>
      </c>
      <c r="AE12142">
        <v>2.4247549931887331</v>
      </c>
    </row>
    <row r="12143" spans="1:31" x14ac:dyDescent="0.3">
      <c r="A12143">
        <v>2711276</v>
      </c>
      <c r="B12143">
        <v>1</v>
      </c>
      <c r="C12143" t="s">
        <v>81</v>
      </c>
      <c r="D12143" t="s">
        <v>128</v>
      </c>
      <c r="E12143" t="s">
        <v>213</v>
      </c>
      <c r="F12143" t="s">
        <v>32611</v>
      </c>
      <c r="G12143" t="s">
        <v>152</v>
      </c>
      <c r="H12143" t="s">
        <v>153</v>
      </c>
      <c r="I12143" t="s">
        <v>136</v>
      </c>
      <c r="J12143" t="s">
        <v>137</v>
      </c>
      <c r="K12143" t="s">
        <v>138</v>
      </c>
      <c r="L12143" t="s">
        <v>32612</v>
      </c>
      <c r="M12143" t="s">
        <v>32613</v>
      </c>
      <c r="N12143">
        <v>1.4722222220000001</v>
      </c>
      <c r="O12143">
        <v>3</v>
      </c>
      <c r="P12143">
        <v>218</v>
      </c>
      <c r="Q12143">
        <v>1</v>
      </c>
      <c r="R12143">
        <v>3</v>
      </c>
      <c r="S12143">
        <v>3</v>
      </c>
      <c r="T12143">
        <v>23</v>
      </c>
      <c r="U12143">
        <v>2</v>
      </c>
      <c r="V12143">
        <v>0</v>
      </c>
      <c r="W12143">
        <v>0.97103770020000013</v>
      </c>
      <c r="X12143">
        <v>63.863891752362981</v>
      </c>
      <c r="Y12143">
        <v>0</v>
      </c>
      <c r="Z12143">
        <v>5.7556316473425007</v>
      </c>
      <c r="AA12143">
        <v>144.27733173997069</v>
      </c>
      <c r="AB12143">
        <v>21.478028564879999</v>
      </c>
      <c r="AC12143">
        <v>71.5394771572075</v>
      </c>
      <c r="AD12143">
        <v>0</v>
      </c>
      <c r="AE12143">
        <v>307.88539856196365</v>
      </c>
    </row>
    <row r="12144" spans="1:31" x14ac:dyDescent="0.3">
      <c r="A12144">
        <v>2711422</v>
      </c>
      <c r="B12144">
        <v>1</v>
      </c>
      <c r="C12144" t="s">
        <v>81</v>
      </c>
      <c r="D12144" t="s">
        <v>128</v>
      </c>
      <c r="E12144" t="s">
        <v>145</v>
      </c>
      <c r="F12144" t="s">
        <v>32614</v>
      </c>
      <c r="G12144" t="s">
        <v>147</v>
      </c>
      <c r="H12144" t="s">
        <v>135</v>
      </c>
      <c r="I12144" t="s">
        <v>136</v>
      </c>
      <c r="J12144" t="s">
        <v>137</v>
      </c>
      <c r="K12144" t="s">
        <v>138</v>
      </c>
      <c r="L12144" t="s">
        <v>32615</v>
      </c>
      <c r="M12144" t="s">
        <v>32616</v>
      </c>
      <c r="N12144">
        <v>1.153888888</v>
      </c>
      <c r="O12144">
        <v>0</v>
      </c>
      <c r="P12144">
        <v>13</v>
      </c>
      <c r="Q12144">
        <v>0</v>
      </c>
      <c r="R12144">
        <v>0</v>
      </c>
      <c r="S12144">
        <v>0</v>
      </c>
      <c r="T12144">
        <v>1</v>
      </c>
      <c r="U12144">
        <v>0</v>
      </c>
      <c r="V12144">
        <v>0</v>
      </c>
      <c r="W12144">
        <v>0</v>
      </c>
      <c r="X12144">
        <v>3.3051015851336603</v>
      </c>
      <c r="Y12144">
        <v>0</v>
      </c>
      <c r="Z12144">
        <v>0</v>
      </c>
      <c r="AA12144">
        <v>0</v>
      </c>
      <c r="AB12144">
        <v>9.721554216931434</v>
      </c>
      <c r="AC12144">
        <v>0</v>
      </c>
      <c r="AD12144">
        <v>0</v>
      </c>
      <c r="AE12144">
        <v>13.026655802065093</v>
      </c>
    </row>
    <row r="12145" spans="1:31" x14ac:dyDescent="0.3">
      <c r="A12145">
        <v>2711067</v>
      </c>
      <c r="B12145">
        <v>1</v>
      </c>
      <c r="C12145" t="s">
        <v>80</v>
      </c>
      <c r="D12145" t="s">
        <v>85</v>
      </c>
      <c r="E12145" t="s">
        <v>173</v>
      </c>
      <c r="F12145" t="s">
        <v>32617</v>
      </c>
      <c r="G12145" t="s">
        <v>300</v>
      </c>
      <c r="H12145" t="s">
        <v>153</v>
      </c>
      <c r="I12145" t="s">
        <v>136</v>
      </c>
      <c r="J12145" t="s">
        <v>137</v>
      </c>
      <c r="K12145" t="s">
        <v>210</v>
      </c>
      <c r="L12145" t="s">
        <v>32618</v>
      </c>
      <c r="M12145" t="s">
        <v>32619</v>
      </c>
      <c r="N12145">
        <v>2.8847222220000002</v>
      </c>
      <c r="O12145">
        <v>0</v>
      </c>
      <c r="P12145">
        <v>2684</v>
      </c>
      <c r="Q12145">
        <v>0</v>
      </c>
      <c r="R12145">
        <v>0</v>
      </c>
      <c r="S12145">
        <v>0</v>
      </c>
      <c r="T12145">
        <v>483</v>
      </c>
      <c r="U12145">
        <v>0</v>
      </c>
      <c r="V12145">
        <v>0</v>
      </c>
      <c r="W12145">
        <v>0</v>
      </c>
      <c r="X12145">
        <v>1703.2012237406491</v>
      </c>
      <c r="Y12145">
        <v>0</v>
      </c>
      <c r="Z12145">
        <v>0</v>
      </c>
      <c r="AA12145">
        <v>0</v>
      </c>
      <c r="AB12145">
        <v>2221.3448358122869</v>
      </c>
      <c r="AC12145">
        <v>0</v>
      </c>
      <c r="AD12145">
        <v>0</v>
      </c>
      <c r="AE12145">
        <v>3924.5460595529357</v>
      </c>
    </row>
    <row r="12146" spans="1:31" x14ac:dyDescent="0.3">
      <c r="A12146">
        <v>2711316</v>
      </c>
      <c r="B12146">
        <v>1</v>
      </c>
      <c r="C12146" t="s">
        <v>81</v>
      </c>
      <c r="D12146" t="s">
        <v>118</v>
      </c>
      <c r="E12146" t="s">
        <v>156</v>
      </c>
      <c r="F12146" t="s">
        <v>5649</v>
      </c>
      <c r="G12146" t="s">
        <v>185</v>
      </c>
      <c r="H12146" t="s">
        <v>153</v>
      </c>
      <c r="I12146" t="s">
        <v>136</v>
      </c>
      <c r="J12146" t="s">
        <v>137</v>
      </c>
      <c r="K12146" t="s">
        <v>138</v>
      </c>
      <c r="L12146" t="s">
        <v>32620</v>
      </c>
      <c r="M12146" t="s">
        <v>32621</v>
      </c>
      <c r="N12146">
        <v>0.75638888800000004</v>
      </c>
      <c r="O12146">
        <v>0</v>
      </c>
      <c r="P12146">
        <v>358</v>
      </c>
      <c r="Q12146">
        <v>0</v>
      </c>
      <c r="R12146">
        <v>20</v>
      </c>
      <c r="S12146">
        <v>0</v>
      </c>
      <c r="T12146">
        <v>37</v>
      </c>
      <c r="U12146">
        <v>0</v>
      </c>
      <c r="V12146">
        <v>0</v>
      </c>
      <c r="W12146">
        <v>0</v>
      </c>
      <c r="X12146">
        <v>69.82832592551847</v>
      </c>
      <c r="Y12146">
        <v>0</v>
      </c>
      <c r="Z12146">
        <v>2.4810282328173647</v>
      </c>
      <c r="AA12146">
        <v>0</v>
      </c>
      <c r="AB12146">
        <v>11.81600171549742</v>
      </c>
      <c r="AC12146">
        <v>0</v>
      </c>
      <c r="AD12146">
        <v>0</v>
      </c>
      <c r="AE12146">
        <v>84.125355873833257</v>
      </c>
    </row>
    <row r="12147" spans="1:31" x14ac:dyDescent="0.3">
      <c r="A12147">
        <v>2711204</v>
      </c>
      <c r="B12147">
        <v>2</v>
      </c>
      <c r="C12147" t="s">
        <v>80</v>
      </c>
      <c r="D12147" t="s">
        <v>94</v>
      </c>
      <c r="E12147" t="s">
        <v>161</v>
      </c>
      <c r="F12147" t="s">
        <v>32622</v>
      </c>
      <c r="G12147" t="s">
        <v>230</v>
      </c>
      <c r="H12147" t="s">
        <v>135</v>
      </c>
      <c r="I12147" t="s">
        <v>136</v>
      </c>
      <c r="J12147" t="s">
        <v>137</v>
      </c>
      <c r="K12147" t="s">
        <v>138</v>
      </c>
      <c r="L12147" t="s">
        <v>32464</v>
      </c>
      <c r="M12147" t="s">
        <v>32623</v>
      </c>
      <c r="N12147">
        <v>0.74083333299999998</v>
      </c>
      <c r="O12147">
        <v>0</v>
      </c>
      <c r="P12147">
        <v>53</v>
      </c>
      <c r="Q12147">
        <v>0</v>
      </c>
      <c r="R12147">
        <v>0</v>
      </c>
      <c r="S12147">
        <v>0</v>
      </c>
      <c r="T12147">
        <v>3</v>
      </c>
      <c r="U12147">
        <v>0</v>
      </c>
      <c r="V12147">
        <v>0</v>
      </c>
      <c r="W12147">
        <v>0</v>
      </c>
      <c r="X12147">
        <v>7.8160201783838641</v>
      </c>
      <c r="Y12147">
        <v>0</v>
      </c>
      <c r="Z12147">
        <v>0</v>
      </c>
      <c r="AA12147">
        <v>0</v>
      </c>
      <c r="AB12147">
        <v>0.99657394038608993</v>
      </c>
      <c r="AC12147">
        <v>0</v>
      </c>
      <c r="AD12147">
        <v>0</v>
      </c>
      <c r="AE12147">
        <v>8.8125941187699546</v>
      </c>
    </row>
    <row r="12148" spans="1:31" x14ac:dyDescent="0.3">
      <c r="A12148">
        <v>2710967</v>
      </c>
      <c r="B12148">
        <v>1</v>
      </c>
      <c r="C12148" t="s">
        <v>81</v>
      </c>
      <c r="D12148" t="s">
        <v>127</v>
      </c>
      <c r="E12148" t="s">
        <v>132</v>
      </c>
      <c r="F12148" t="s">
        <v>5369</v>
      </c>
      <c r="G12148" t="s">
        <v>209</v>
      </c>
      <c r="H12148" t="s">
        <v>135</v>
      </c>
      <c r="I12148" t="s">
        <v>136</v>
      </c>
      <c r="J12148" t="s">
        <v>137</v>
      </c>
      <c r="K12148" t="s">
        <v>210</v>
      </c>
      <c r="L12148" t="s">
        <v>32624</v>
      </c>
      <c r="M12148" t="s">
        <v>32625</v>
      </c>
      <c r="N12148">
        <v>0.91388888800000001</v>
      </c>
      <c r="O12148">
        <v>0</v>
      </c>
      <c r="P12148">
        <v>214</v>
      </c>
      <c r="Q12148">
        <v>0</v>
      </c>
      <c r="R12148">
        <v>11</v>
      </c>
      <c r="S12148">
        <v>0</v>
      </c>
      <c r="T12148">
        <v>19</v>
      </c>
      <c r="U12148">
        <v>0</v>
      </c>
      <c r="V12148">
        <v>0</v>
      </c>
      <c r="W12148">
        <v>0</v>
      </c>
      <c r="X12148">
        <v>35.130170610550046</v>
      </c>
      <c r="Y12148">
        <v>0</v>
      </c>
      <c r="Z12148">
        <v>1.1755954023524666</v>
      </c>
      <c r="AA12148">
        <v>0</v>
      </c>
      <c r="AB12148">
        <v>12.063164612355234</v>
      </c>
      <c r="AC12148">
        <v>0</v>
      </c>
      <c r="AD12148">
        <v>0</v>
      </c>
      <c r="AE12148">
        <v>48.368930625257747</v>
      </c>
    </row>
    <row r="12149" spans="1:31" x14ac:dyDescent="0.3">
      <c r="A12149">
        <v>2710861</v>
      </c>
      <c r="B12149">
        <v>1</v>
      </c>
      <c r="C12149" t="s">
        <v>80</v>
      </c>
      <c r="D12149" t="s">
        <v>96</v>
      </c>
      <c r="E12149" t="s">
        <v>213</v>
      </c>
      <c r="F12149" t="s">
        <v>3309</v>
      </c>
      <c r="G12149" t="s">
        <v>152</v>
      </c>
      <c r="H12149" t="s">
        <v>153</v>
      </c>
      <c r="I12149" t="s">
        <v>136</v>
      </c>
      <c r="J12149" t="s">
        <v>137</v>
      </c>
      <c r="K12149" t="s">
        <v>138</v>
      </c>
      <c r="L12149" t="s">
        <v>32626</v>
      </c>
      <c r="M12149" t="s">
        <v>32627</v>
      </c>
      <c r="N12149">
        <v>3.0333333329999999</v>
      </c>
      <c r="O12149">
        <v>0</v>
      </c>
      <c r="P12149">
        <v>289</v>
      </c>
      <c r="Q12149">
        <v>11</v>
      </c>
      <c r="R12149">
        <v>31</v>
      </c>
      <c r="S12149">
        <v>14</v>
      </c>
      <c r="T12149">
        <v>66</v>
      </c>
      <c r="U12149">
        <v>3</v>
      </c>
      <c r="V12149">
        <v>0</v>
      </c>
      <c r="W12149">
        <v>0</v>
      </c>
      <c r="X12149">
        <v>228.48674356710652</v>
      </c>
      <c r="Y12149">
        <v>282.14973541966486</v>
      </c>
      <c r="Z12149">
        <v>35.318147894802273</v>
      </c>
      <c r="AA12149">
        <v>241.16114148256653</v>
      </c>
      <c r="AB12149">
        <v>220.19384530502001</v>
      </c>
      <c r="AC12149">
        <v>1662.5000486466699</v>
      </c>
      <c r="AD12149">
        <v>0</v>
      </c>
      <c r="AE12149">
        <v>2669.8096623158299</v>
      </c>
    </row>
    <row r="12150" spans="1:31" x14ac:dyDescent="0.3">
      <c r="A12150">
        <v>2711027</v>
      </c>
      <c r="B12150">
        <v>1</v>
      </c>
      <c r="C12150" t="s">
        <v>80</v>
      </c>
      <c r="D12150" t="s">
        <v>84</v>
      </c>
      <c r="E12150" t="s">
        <v>156</v>
      </c>
      <c r="F12150" t="s">
        <v>32628</v>
      </c>
      <c r="G12150" t="s">
        <v>925</v>
      </c>
      <c r="H12150" t="s">
        <v>153</v>
      </c>
      <c r="I12150" t="s">
        <v>136</v>
      </c>
      <c r="J12150" t="s">
        <v>137</v>
      </c>
      <c r="K12150" t="s">
        <v>210</v>
      </c>
      <c r="L12150" t="s">
        <v>32629</v>
      </c>
      <c r="M12150" t="s">
        <v>32630</v>
      </c>
      <c r="N12150">
        <v>1.7208333330000001</v>
      </c>
      <c r="O12150">
        <v>0</v>
      </c>
      <c r="P12150">
        <v>0</v>
      </c>
      <c r="Q12150">
        <v>1</v>
      </c>
      <c r="R12150">
        <v>0</v>
      </c>
      <c r="S12150">
        <v>0</v>
      </c>
      <c r="T12150">
        <v>0</v>
      </c>
      <c r="U12150">
        <v>0</v>
      </c>
      <c r="V12150">
        <v>0</v>
      </c>
      <c r="W12150">
        <v>0</v>
      </c>
      <c r="X12150">
        <v>0</v>
      </c>
      <c r="Y12150">
        <v>3.3456075261675382</v>
      </c>
      <c r="Z12150">
        <v>0</v>
      </c>
      <c r="AA12150">
        <v>0</v>
      </c>
      <c r="AB12150">
        <v>0</v>
      </c>
      <c r="AC12150">
        <v>0</v>
      </c>
      <c r="AD12150">
        <v>0</v>
      </c>
      <c r="AE12150">
        <v>3.3456075261675382</v>
      </c>
    </row>
    <row r="12151" spans="1:31" x14ac:dyDescent="0.3">
      <c r="A12151">
        <v>2710904</v>
      </c>
      <c r="B12151">
        <v>1</v>
      </c>
      <c r="C12151" t="s">
        <v>80</v>
      </c>
      <c r="D12151" t="s">
        <v>104</v>
      </c>
      <c r="E12151" t="s">
        <v>161</v>
      </c>
      <c r="F12151" t="s">
        <v>32631</v>
      </c>
      <c r="G12151" t="s">
        <v>409</v>
      </c>
      <c r="H12151" t="s">
        <v>135</v>
      </c>
      <c r="I12151" t="s">
        <v>136</v>
      </c>
      <c r="J12151" t="s">
        <v>137</v>
      </c>
      <c r="K12151" t="s">
        <v>138</v>
      </c>
      <c r="L12151" t="s">
        <v>32632</v>
      </c>
      <c r="M12151" t="s">
        <v>32633</v>
      </c>
      <c r="N12151">
        <v>2.494444444</v>
      </c>
      <c r="O12151">
        <v>0</v>
      </c>
      <c r="P12151">
        <v>0</v>
      </c>
      <c r="Q12151">
        <v>0</v>
      </c>
      <c r="R12151">
        <v>0</v>
      </c>
      <c r="S12151">
        <v>0</v>
      </c>
      <c r="T12151">
        <v>1</v>
      </c>
      <c r="U12151">
        <v>0</v>
      </c>
      <c r="V12151">
        <v>0</v>
      </c>
      <c r="W12151">
        <v>0</v>
      </c>
      <c r="X12151">
        <v>0</v>
      </c>
      <c r="Y12151">
        <v>0</v>
      </c>
      <c r="Z12151">
        <v>0</v>
      </c>
      <c r="AA12151">
        <v>0</v>
      </c>
      <c r="AB12151">
        <v>4.199838470799067</v>
      </c>
      <c r="AC12151">
        <v>0</v>
      </c>
      <c r="AD12151">
        <v>0</v>
      </c>
      <c r="AE12151">
        <v>4.199838470799067</v>
      </c>
    </row>
    <row r="12152" spans="1:31" x14ac:dyDescent="0.3">
      <c r="A12152">
        <v>2710798</v>
      </c>
      <c r="B12152">
        <v>1</v>
      </c>
      <c r="C12152" t="s">
        <v>80</v>
      </c>
      <c r="D12152" t="s">
        <v>96</v>
      </c>
      <c r="E12152" t="s">
        <v>150</v>
      </c>
      <c r="F12152" t="s">
        <v>1314</v>
      </c>
      <c r="G12152" t="s">
        <v>152</v>
      </c>
      <c r="H12152" t="s">
        <v>153</v>
      </c>
      <c r="I12152" t="s">
        <v>136</v>
      </c>
      <c r="J12152" t="s">
        <v>137</v>
      </c>
      <c r="K12152" t="s">
        <v>138</v>
      </c>
      <c r="L12152" t="s">
        <v>32634</v>
      </c>
      <c r="M12152" t="s">
        <v>32635</v>
      </c>
      <c r="N12152">
        <v>2.1230555550000001</v>
      </c>
      <c r="O12152">
        <v>3</v>
      </c>
      <c r="P12152">
        <v>141</v>
      </c>
      <c r="Q12152">
        <v>0</v>
      </c>
      <c r="R12152">
        <v>0</v>
      </c>
      <c r="S12152">
        <v>9</v>
      </c>
      <c r="T12152">
        <v>1</v>
      </c>
      <c r="U12152">
        <v>0</v>
      </c>
      <c r="V12152">
        <v>0</v>
      </c>
      <c r="W12152">
        <v>18.659414401456292</v>
      </c>
      <c r="X12152">
        <v>29.234930500827776</v>
      </c>
      <c r="Y12152">
        <v>0</v>
      </c>
      <c r="Z12152">
        <v>0</v>
      </c>
      <c r="AA12152">
        <v>45.300707190648772</v>
      </c>
      <c r="AB12152">
        <v>0</v>
      </c>
      <c r="AC12152">
        <v>0</v>
      </c>
      <c r="AD12152">
        <v>0</v>
      </c>
      <c r="AE12152">
        <v>93.195052092932841</v>
      </c>
    </row>
    <row r="12153" spans="1:31" x14ac:dyDescent="0.3">
      <c r="A12153">
        <v>2710651</v>
      </c>
      <c r="B12153">
        <v>4</v>
      </c>
      <c r="C12153" t="s">
        <v>80</v>
      </c>
      <c r="D12153" t="s">
        <v>85</v>
      </c>
      <c r="E12153" t="s">
        <v>156</v>
      </c>
      <c r="F12153" t="s">
        <v>32636</v>
      </c>
      <c r="G12153" t="s">
        <v>152</v>
      </c>
      <c r="H12153" t="s">
        <v>153</v>
      </c>
      <c r="I12153" t="s">
        <v>136</v>
      </c>
      <c r="J12153" t="s">
        <v>137</v>
      </c>
      <c r="K12153" t="s">
        <v>138</v>
      </c>
      <c r="L12153" t="s">
        <v>32637</v>
      </c>
      <c r="M12153" t="s">
        <v>32638</v>
      </c>
      <c r="N12153">
        <v>0.22166666600000001</v>
      </c>
      <c r="O12153">
        <v>0</v>
      </c>
      <c r="P12153">
        <v>2196</v>
      </c>
      <c r="Q12153">
        <v>0</v>
      </c>
      <c r="R12153">
        <v>0</v>
      </c>
      <c r="S12153">
        <v>0</v>
      </c>
      <c r="T12153">
        <v>151</v>
      </c>
      <c r="U12153">
        <v>0</v>
      </c>
      <c r="V12153">
        <v>0</v>
      </c>
      <c r="W12153">
        <v>0</v>
      </c>
      <c r="X12153">
        <v>86.542288028354264</v>
      </c>
      <c r="Y12153">
        <v>0</v>
      </c>
      <c r="Z12153">
        <v>0</v>
      </c>
      <c r="AA12153">
        <v>0</v>
      </c>
      <c r="AB12153">
        <v>19.572395235400791</v>
      </c>
      <c r="AC12153">
        <v>0</v>
      </c>
      <c r="AD12153">
        <v>0</v>
      </c>
      <c r="AE12153">
        <v>106.11468326375505</v>
      </c>
    </row>
    <row r="12154" spans="1:31" x14ac:dyDescent="0.3">
      <c r="A12154">
        <v>2710970</v>
      </c>
      <c r="B12154">
        <v>1</v>
      </c>
      <c r="C12154" t="s">
        <v>80</v>
      </c>
      <c r="D12154" t="s">
        <v>89</v>
      </c>
      <c r="E12154" t="s">
        <v>145</v>
      </c>
      <c r="F12154" t="s">
        <v>32639</v>
      </c>
      <c r="G12154" t="s">
        <v>158</v>
      </c>
      <c r="H12154" t="s">
        <v>135</v>
      </c>
      <c r="I12154" t="s">
        <v>136</v>
      </c>
      <c r="J12154" t="s">
        <v>3</v>
      </c>
      <c r="K12154" t="s">
        <v>138</v>
      </c>
      <c r="L12154" t="s">
        <v>32640</v>
      </c>
      <c r="M12154" t="s">
        <v>32641</v>
      </c>
      <c r="N12154">
        <v>3.6208333330000002</v>
      </c>
      <c r="O12154">
        <v>0</v>
      </c>
      <c r="P12154">
        <v>0</v>
      </c>
      <c r="Q12154">
        <v>0</v>
      </c>
      <c r="R12154">
        <v>0</v>
      </c>
      <c r="S12154">
        <v>0</v>
      </c>
      <c r="T12154">
        <v>1</v>
      </c>
      <c r="U12154">
        <v>0</v>
      </c>
      <c r="V12154">
        <v>0</v>
      </c>
      <c r="W12154">
        <v>0</v>
      </c>
      <c r="X12154">
        <v>0</v>
      </c>
      <c r="Y12154">
        <v>0</v>
      </c>
      <c r="Z12154">
        <v>0</v>
      </c>
      <c r="AA12154">
        <v>0</v>
      </c>
      <c r="AB12154">
        <v>0</v>
      </c>
      <c r="AC12154">
        <v>0</v>
      </c>
      <c r="AD12154">
        <v>0</v>
      </c>
      <c r="AE12154">
        <v>0</v>
      </c>
    </row>
    <row r="12155" spans="1:31" x14ac:dyDescent="0.3">
      <c r="A12155">
        <v>2710784</v>
      </c>
      <c r="B12155">
        <v>1</v>
      </c>
      <c r="C12155" t="s">
        <v>81</v>
      </c>
      <c r="D12155" t="s">
        <v>128</v>
      </c>
      <c r="E12155" t="s">
        <v>156</v>
      </c>
      <c r="F12155" t="s">
        <v>29979</v>
      </c>
      <c r="G12155" t="s">
        <v>209</v>
      </c>
      <c r="H12155" t="s">
        <v>153</v>
      </c>
      <c r="I12155" t="s">
        <v>136</v>
      </c>
      <c r="J12155" t="s">
        <v>137</v>
      </c>
      <c r="K12155" t="s">
        <v>210</v>
      </c>
      <c r="L12155" t="s">
        <v>32642</v>
      </c>
      <c r="M12155" t="s">
        <v>32643</v>
      </c>
      <c r="N12155">
        <v>6.9175000000000004</v>
      </c>
      <c r="O12155">
        <v>1</v>
      </c>
      <c r="P12155">
        <v>530</v>
      </c>
      <c r="Q12155">
        <v>1</v>
      </c>
      <c r="R12155">
        <v>16</v>
      </c>
      <c r="S12155">
        <v>0</v>
      </c>
      <c r="T12155">
        <v>46</v>
      </c>
      <c r="U12155">
        <v>0</v>
      </c>
      <c r="V12155">
        <v>0</v>
      </c>
      <c r="W12155">
        <v>1.2376507671150001</v>
      </c>
      <c r="X12155">
        <v>488.94359538648177</v>
      </c>
      <c r="Y12155">
        <v>3.6463825752985799</v>
      </c>
      <c r="Z12155">
        <v>25.830674931384721</v>
      </c>
      <c r="AA12155">
        <v>0</v>
      </c>
      <c r="AB12155">
        <v>138.8928194833785</v>
      </c>
      <c r="AC12155">
        <v>0</v>
      </c>
      <c r="AD12155">
        <v>0</v>
      </c>
      <c r="AE12155">
        <v>658.55112314365851</v>
      </c>
    </row>
    <row r="12156" spans="1:31" x14ac:dyDescent="0.3">
      <c r="A12156">
        <v>2710807</v>
      </c>
      <c r="B12156">
        <v>1</v>
      </c>
      <c r="C12156" t="s">
        <v>80</v>
      </c>
      <c r="D12156" t="s">
        <v>83</v>
      </c>
      <c r="E12156" t="s">
        <v>145</v>
      </c>
      <c r="F12156" t="s">
        <v>32644</v>
      </c>
      <c r="G12156" t="s">
        <v>181</v>
      </c>
      <c r="H12156" t="s">
        <v>135</v>
      </c>
      <c r="I12156" t="s">
        <v>136</v>
      </c>
      <c r="J12156" t="s">
        <v>137</v>
      </c>
      <c r="K12156" t="s">
        <v>138</v>
      </c>
      <c r="L12156" t="s">
        <v>32645</v>
      </c>
      <c r="M12156" t="s">
        <v>32646</v>
      </c>
      <c r="N12156">
        <v>4.7569444440000002</v>
      </c>
      <c r="O12156">
        <v>0</v>
      </c>
      <c r="P12156">
        <v>0</v>
      </c>
      <c r="Q12156">
        <v>0</v>
      </c>
      <c r="R12156">
        <v>0</v>
      </c>
      <c r="S12156">
        <v>0</v>
      </c>
      <c r="T12156">
        <v>1</v>
      </c>
      <c r="U12156">
        <v>0</v>
      </c>
      <c r="V12156">
        <v>0</v>
      </c>
      <c r="W12156">
        <v>0</v>
      </c>
      <c r="X12156">
        <v>0</v>
      </c>
      <c r="Y12156">
        <v>0</v>
      </c>
      <c r="Z12156">
        <v>0</v>
      </c>
      <c r="AA12156">
        <v>0</v>
      </c>
      <c r="AB12156">
        <v>6.5563677044367505</v>
      </c>
      <c r="AC12156">
        <v>0</v>
      </c>
      <c r="AD12156">
        <v>0</v>
      </c>
      <c r="AE12156">
        <v>6.5563677044367505</v>
      </c>
    </row>
    <row r="12157" spans="1:31" x14ac:dyDescent="0.3">
      <c r="A12157">
        <v>2710761</v>
      </c>
      <c r="B12157">
        <v>1</v>
      </c>
      <c r="C12157" t="s">
        <v>81</v>
      </c>
      <c r="D12157" t="s">
        <v>116</v>
      </c>
      <c r="E12157" t="s">
        <v>213</v>
      </c>
      <c r="F12157" t="s">
        <v>5902</v>
      </c>
      <c r="G12157" t="s">
        <v>152</v>
      </c>
      <c r="H12157" t="s">
        <v>153</v>
      </c>
      <c r="I12157" t="s">
        <v>136</v>
      </c>
      <c r="J12157" t="s">
        <v>137</v>
      </c>
      <c r="K12157" t="s">
        <v>138</v>
      </c>
      <c r="L12157" t="s">
        <v>32647</v>
      </c>
      <c r="M12157" t="s">
        <v>32648</v>
      </c>
      <c r="N12157">
        <v>1.0861111109999999</v>
      </c>
      <c r="O12157">
        <v>1</v>
      </c>
      <c r="P12157">
        <v>319</v>
      </c>
      <c r="Q12157">
        <v>2</v>
      </c>
      <c r="R12157">
        <v>44</v>
      </c>
      <c r="S12157">
        <v>1</v>
      </c>
      <c r="T12157">
        <v>13</v>
      </c>
      <c r="U12157">
        <v>1</v>
      </c>
      <c r="V12157">
        <v>0</v>
      </c>
      <c r="W12157">
        <v>0.20658154321666666</v>
      </c>
      <c r="X12157">
        <v>32.885179604674086</v>
      </c>
      <c r="Y12157">
        <v>2.5202978165656669</v>
      </c>
      <c r="Z12157">
        <v>4.4243556825084775</v>
      </c>
      <c r="AA12157">
        <v>0.16431346463999996</v>
      </c>
      <c r="AB12157">
        <v>7.6437651318830326</v>
      </c>
      <c r="AC12157">
        <v>20.661167016770001</v>
      </c>
      <c r="AD12157">
        <v>0</v>
      </c>
      <c r="AE12157">
        <v>68.50566026025794</v>
      </c>
    </row>
    <row r="12158" spans="1:31" x14ac:dyDescent="0.3">
      <c r="A12158">
        <v>2711365</v>
      </c>
      <c r="B12158">
        <v>1</v>
      </c>
      <c r="C12158" t="s">
        <v>81</v>
      </c>
      <c r="D12158" t="s">
        <v>128</v>
      </c>
      <c r="E12158" t="s">
        <v>150</v>
      </c>
      <c r="F12158" t="s">
        <v>8835</v>
      </c>
      <c r="G12158" t="s">
        <v>152</v>
      </c>
      <c r="H12158" t="s">
        <v>153</v>
      </c>
      <c r="I12158" t="s">
        <v>136</v>
      </c>
      <c r="J12158" t="s">
        <v>137</v>
      </c>
      <c r="K12158" t="s">
        <v>138</v>
      </c>
      <c r="L12158" t="s">
        <v>32649</v>
      </c>
      <c r="M12158" t="s">
        <v>32650</v>
      </c>
      <c r="N12158">
        <v>1.288333333</v>
      </c>
      <c r="O12158">
        <v>16</v>
      </c>
      <c r="P12158">
        <v>107</v>
      </c>
      <c r="Q12158">
        <v>34</v>
      </c>
      <c r="R12158">
        <v>16</v>
      </c>
      <c r="S12158">
        <v>4</v>
      </c>
      <c r="T12158">
        <v>9</v>
      </c>
      <c r="U12158">
        <v>0</v>
      </c>
      <c r="V12158">
        <v>0</v>
      </c>
      <c r="W12158">
        <v>3.7124410686739209</v>
      </c>
      <c r="X12158">
        <v>22.04518334552596</v>
      </c>
      <c r="Y12158">
        <v>2.4356852564733504</v>
      </c>
      <c r="Z12158">
        <v>2.66297556108234</v>
      </c>
      <c r="AA12158">
        <v>4.0127926462375907</v>
      </c>
      <c r="AB12158">
        <v>3.7286940259850554</v>
      </c>
      <c r="AC12158">
        <v>0</v>
      </c>
      <c r="AD12158">
        <v>0</v>
      </c>
      <c r="AE12158">
        <v>38.59777190397822</v>
      </c>
    </row>
    <row r="12159" spans="1:31" x14ac:dyDescent="0.3">
      <c r="A12159">
        <v>2710824</v>
      </c>
      <c r="B12159">
        <v>1</v>
      </c>
      <c r="C12159" t="s">
        <v>80</v>
      </c>
      <c r="D12159" t="s">
        <v>104</v>
      </c>
      <c r="E12159" t="s">
        <v>150</v>
      </c>
      <c r="F12159" t="s">
        <v>32651</v>
      </c>
      <c r="G12159" t="s">
        <v>152</v>
      </c>
      <c r="H12159" t="s">
        <v>153</v>
      </c>
      <c r="I12159" t="s">
        <v>136</v>
      </c>
      <c r="J12159" t="s">
        <v>137</v>
      </c>
      <c r="K12159" t="s">
        <v>138</v>
      </c>
      <c r="L12159" t="s">
        <v>32652</v>
      </c>
      <c r="M12159" t="s">
        <v>32653</v>
      </c>
      <c r="N12159">
        <v>0.74138888800000002</v>
      </c>
      <c r="O12159">
        <v>2</v>
      </c>
      <c r="P12159">
        <v>700</v>
      </c>
      <c r="Q12159">
        <v>6</v>
      </c>
      <c r="R12159">
        <v>13</v>
      </c>
      <c r="S12159">
        <v>0</v>
      </c>
      <c r="T12159">
        <v>35</v>
      </c>
      <c r="U12159">
        <v>1</v>
      </c>
      <c r="V12159">
        <v>0</v>
      </c>
      <c r="W12159">
        <v>0.42469061523554336</v>
      </c>
      <c r="X12159">
        <v>97.274004994265383</v>
      </c>
      <c r="Y12159">
        <v>0.86256390924629334</v>
      </c>
      <c r="Z12159">
        <v>0.24043740874355668</v>
      </c>
      <c r="AA12159">
        <v>0</v>
      </c>
      <c r="AB12159">
        <v>31.704421152037785</v>
      </c>
      <c r="AC12159">
        <v>39.96309939657187</v>
      </c>
      <c r="AD12159">
        <v>0</v>
      </c>
      <c r="AE12159">
        <v>170.46921747610043</v>
      </c>
    </row>
    <row r="12160" spans="1:31" x14ac:dyDescent="0.3">
      <c r="A12160">
        <v>2710724</v>
      </c>
      <c r="B12160">
        <v>1</v>
      </c>
      <c r="C12160" t="s">
        <v>80</v>
      </c>
      <c r="D12160" t="s">
        <v>104</v>
      </c>
      <c r="E12160" t="s">
        <v>213</v>
      </c>
      <c r="F12160" t="s">
        <v>26985</v>
      </c>
      <c r="G12160" t="s">
        <v>152</v>
      </c>
      <c r="H12160" t="s">
        <v>153</v>
      </c>
      <c r="I12160" t="s">
        <v>136</v>
      </c>
      <c r="J12160" t="s">
        <v>137</v>
      </c>
      <c r="K12160" t="s">
        <v>138</v>
      </c>
      <c r="L12160" t="s">
        <v>32654</v>
      </c>
      <c r="M12160" t="s">
        <v>32655</v>
      </c>
      <c r="N12160">
        <v>2.8152777769999999</v>
      </c>
      <c r="O12160">
        <v>10</v>
      </c>
      <c r="P12160">
        <v>415</v>
      </c>
      <c r="Q12160">
        <v>12</v>
      </c>
      <c r="R12160">
        <v>23</v>
      </c>
      <c r="S12160">
        <v>18</v>
      </c>
      <c r="T12160">
        <v>52</v>
      </c>
      <c r="U12160">
        <v>0</v>
      </c>
      <c r="V12160">
        <v>0</v>
      </c>
      <c r="W12160">
        <v>14.51646621506127</v>
      </c>
      <c r="X12160">
        <v>175.76597127333517</v>
      </c>
      <c r="Y12160">
        <v>32.812664314938239</v>
      </c>
      <c r="Z12160">
        <v>5.4833312569879453</v>
      </c>
      <c r="AA12160">
        <v>192.1485091547741</v>
      </c>
      <c r="AB12160">
        <v>70.694475591416619</v>
      </c>
      <c r="AC12160">
        <v>0</v>
      </c>
      <c r="AD12160">
        <v>0</v>
      </c>
      <c r="AE12160">
        <v>491.42141780651338</v>
      </c>
    </row>
    <row r="12161" spans="1:31" x14ac:dyDescent="0.3">
      <c r="A12161">
        <v>2710870</v>
      </c>
      <c r="B12161">
        <v>1</v>
      </c>
      <c r="C12161" t="s">
        <v>80</v>
      </c>
      <c r="D12161" t="s">
        <v>93</v>
      </c>
      <c r="E12161" t="s">
        <v>132</v>
      </c>
      <c r="F12161" t="s">
        <v>32656</v>
      </c>
      <c r="G12161" t="s">
        <v>209</v>
      </c>
      <c r="H12161" t="s">
        <v>135</v>
      </c>
      <c r="I12161" t="s">
        <v>136</v>
      </c>
      <c r="J12161" t="s">
        <v>137</v>
      </c>
      <c r="K12161" t="s">
        <v>210</v>
      </c>
      <c r="L12161" t="s">
        <v>32657</v>
      </c>
      <c r="M12161" t="s">
        <v>32658</v>
      </c>
      <c r="N12161">
        <v>7.2675000000000001</v>
      </c>
      <c r="O12161">
        <v>0</v>
      </c>
      <c r="P12161">
        <v>37</v>
      </c>
      <c r="Q12161">
        <v>0</v>
      </c>
      <c r="R12161">
        <v>57</v>
      </c>
      <c r="S12161">
        <v>0</v>
      </c>
      <c r="T12161">
        <v>14</v>
      </c>
      <c r="U12161">
        <v>0</v>
      </c>
      <c r="V12161">
        <v>0</v>
      </c>
      <c r="W12161">
        <v>0</v>
      </c>
      <c r="X12161">
        <v>56.172029778550417</v>
      </c>
      <c r="Y12161">
        <v>0</v>
      </c>
      <c r="Z12161">
        <v>155.14636394096763</v>
      </c>
      <c r="AA12161">
        <v>0</v>
      </c>
      <c r="AB12161">
        <v>42.068229157094386</v>
      </c>
      <c r="AC12161">
        <v>0</v>
      </c>
      <c r="AD12161">
        <v>0</v>
      </c>
      <c r="AE12161">
        <v>253.38662287661242</v>
      </c>
    </row>
    <row r="12162" spans="1:31" x14ac:dyDescent="0.3">
      <c r="A12162">
        <v>2711016</v>
      </c>
      <c r="B12162">
        <v>1</v>
      </c>
      <c r="C12162" t="s">
        <v>80</v>
      </c>
      <c r="D12162" t="s">
        <v>105</v>
      </c>
      <c r="E12162" t="s">
        <v>145</v>
      </c>
      <c r="F12162" t="s">
        <v>32659</v>
      </c>
      <c r="G12162" t="s">
        <v>181</v>
      </c>
      <c r="H12162" t="s">
        <v>135</v>
      </c>
      <c r="I12162" t="s">
        <v>136</v>
      </c>
      <c r="J12162" t="s">
        <v>137</v>
      </c>
      <c r="K12162" t="s">
        <v>138</v>
      </c>
      <c r="L12162" t="s">
        <v>32660</v>
      </c>
      <c r="M12162" t="s">
        <v>32661</v>
      </c>
      <c r="N12162">
        <v>0.87777777700000004</v>
      </c>
      <c r="O12162">
        <v>0</v>
      </c>
      <c r="P12162">
        <v>11</v>
      </c>
      <c r="Q12162">
        <v>0</v>
      </c>
      <c r="R12162">
        <v>0</v>
      </c>
      <c r="S12162">
        <v>0</v>
      </c>
      <c r="T12162">
        <v>0</v>
      </c>
      <c r="U12162">
        <v>0</v>
      </c>
      <c r="V12162">
        <v>0</v>
      </c>
      <c r="W12162">
        <v>0</v>
      </c>
      <c r="X12162">
        <v>1.4300806775081396</v>
      </c>
      <c r="Y12162">
        <v>0</v>
      </c>
      <c r="Z12162">
        <v>0</v>
      </c>
      <c r="AA12162">
        <v>0</v>
      </c>
      <c r="AB12162">
        <v>0</v>
      </c>
      <c r="AC12162">
        <v>0</v>
      </c>
      <c r="AD12162">
        <v>0</v>
      </c>
      <c r="AE12162">
        <v>1.4300806775081396</v>
      </c>
    </row>
    <row r="12163" spans="1:31" x14ac:dyDescent="0.3">
      <c r="A12163">
        <v>2710744</v>
      </c>
      <c r="B12163">
        <v>1</v>
      </c>
      <c r="C12163" t="s">
        <v>81</v>
      </c>
      <c r="D12163" t="s">
        <v>123</v>
      </c>
      <c r="E12163" t="s">
        <v>161</v>
      </c>
      <c r="F12163" t="s">
        <v>32662</v>
      </c>
      <c r="G12163" t="s">
        <v>163</v>
      </c>
      <c r="H12163" t="s">
        <v>135</v>
      </c>
      <c r="I12163" t="s">
        <v>136</v>
      </c>
      <c r="J12163" t="s">
        <v>137</v>
      </c>
      <c r="K12163" t="s">
        <v>138</v>
      </c>
      <c r="L12163" t="s">
        <v>32663</v>
      </c>
      <c r="M12163" t="s">
        <v>32664</v>
      </c>
      <c r="N12163">
        <v>5.551111111</v>
      </c>
      <c r="O12163">
        <v>0</v>
      </c>
      <c r="P12163">
        <v>3</v>
      </c>
      <c r="Q12163">
        <v>0</v>
      </c>
      <c r="R12163">
        <v>13</v>
      </c>
      <c r="S12163">
        <v>0</v>
      </c>
      <c r="T12163">
        <v>1</v>
      </c>
      <c r="U12163">
        <v>0</v>
      </c>
      <c r="V12163">
        <v>0</v>
      </c>
      <c r="W12163">
        <v>0</v>
      </c>
      <c r="X12163">
        <v>0</v>
      </c>
      <c r="Y12163">
        <v>0</v>
      </c>
      <c r="Z12163">
        <v>8.9075572584599989</v>
      </c>
      <c r="AA12163">
        <v>0</v>
      </c>
      <c r="AB12163">
        <v>0</v>
      </c>
      <c r="AC12163">
        <v>0</v>
      </c>
      <c r="AD12163">
        <v>0</v>
      </c>
      <c r="AE12163">
        <v>8.9075572584599989</v>
      </c>
    </row>
    <row r="12164" spans="1:31" x14ac:dyDescent="0.3">
      <c r="A12164">
        <v>2710864</v>
      </c>
      <c r="B12164">
        <v>1</v>
      </c>
      <c r="C12164" t="s">
        <v>80</v>
      </c>
      <c r="D12164" t="s">
        <v>92</v>
      </c>
      <c r="E12164" t="s">
        <v>150</v>
      </c>
      <c r="F12164" t="s">
        <v>32665</v>
      </c>
      <c r="G12164" t="s">
        <v>185</v>
      </c>
      <c r="H12164" t="s">
        <v>153</v>
      </c>
      <c r="I12164" t="s">
        <v>136</v>
      </c>
      <c r="J12164" t="s">
        <v>137</v>
      </c>
      <c r="K12164" t="s">
        <v>138</v>
      </c>
      <c r="L12164" t="s">
        <v>32666</v>
      </c>
      <c r="M12164" t="s">
        <v>32406</v>
      </c>
      <c r="N12164">
        <v>0.46611111100000002</v>
      </c>
      <c r="O12164">
        <v>1</v>
      </c>
      <c r="P12164">
        <v>607</v>
      </c>
      <c r="Q12164">
        <v>0</v>
      </c>
      <c r="R12164">
        <v>20</v>
      </c>
      <c r="S12164">
        <v>1</v>
      </c>
      <c r="T12164">
        <v>37</v>
      </c>
      <c r="U12164">
        <v>0</v>
      </c>
      <c r="V12164">
        <v>0</v>
      </c>
      <c r="W12164">
        <v>0</v>
      </c>
      <c r="X12164">
        <v>61.455837778168075</v>
      </c>
      <c r="Y12164">
        <v>0</v>
      </c>
      <c r="Z12164">
        <v>0.44746126729389996</v>
      </c>
      <c r="AA12164">
        <v>16.660594652451866</v>
      </c>
      <c r="AB12164">
        <v>19.106973349959262</v>
      </c>
      <c r="AC12164">
        <v>0</v>
      </c>
      <c r="AD12164">
        <v>0</v>
      </c>
      <c r="AE12164">
        <v>97.670867047873102</v>
      </c>
    </row>
    <row r="12165" spans="1:31" x14ac:dyDescent="0.3">
      <c r="A12165">
        <v>2710887</v>
      </c>
      <c r="B12165">
        <v>1</v>
      </c>
      <c r="C12165" t="s">
        <v>80</v>
      </c>
      <c r="D12165" t="s">
        <v>103</v>
      </c>
      <c r="E12165" t="s">
        <v>156</v>
      </c>
      <c r="F12165" t="s">
        <v>5099</v>
      </c>
      <c r="G12165" t="s">
        <v>596</v>
      </c>
      <c r="H12165" t="s">
        <v>153</v>
      </c>
      <c r="I12165" t="s">
        <v>136</v>
      </c>
      <c r="J12165" t="s">
        <v>137</v>
      </c>
      <c r="K12165" t="s">
        <v>138</v>
      </c>
      <c r="L12165" t="s">
        <v>32667</v>
      </c>
      <c r="M12165" t="s">
        <v>32668</v>
      </c>
      <c r="N12165">
        <v>1.9524999999999999</v>
      </c>
      <c r="O12165">
        <v>0</v>
      </c>
      <c r="P12165">
        <v>803</v>
      </c>
      <c r="Q12165">
        <v>0</v>
      </c>
      <c r="R12165">
        <v>0</v>
      </c>
      <c r="S12165">
        <v>0</v>
      </c>
      <c r="T12165">
        <v>110</v>
      </c>
      <c r="U12165">
        <v>0</v>
      </c>
      <c r="V12165">
        <v>0</v>
      </c>
      <c r="W12165">
        <v>0</v>
      </c>
      <c r="X12165">
        <v>315.81714419621892</v>
      </c>
      <c r="Y12165">
        <v>0</v>
      </c>
      <c r="Z12165">
        <v>0</v>
      </c>
      <c r="AA12165">
        <v>0</v>
      </c>
      <c r="AB12165">
        <v>272.41031832932754</v>
      </c>
      <c r="AC12165">
        <v>0</v>
      </c>
      <c r="AD12165">
        <v>0</v>
      </c>
      <c r="AE12165">
        <v>588.22746252554646</v>
      </c>
    </row>
    <row r="12166" spans="1:31" x14ac:dyDescent="0.3">
      <c r="A12166">
        <v>2711199</v>
      </c>
      <c r="B12166">
        <v>1</v>
      </c>
      <c r="C12166" t="s">
        <v>80</v>
      </c>
      <c r="D12166" t="s">
        <v>96</v>
      </c>
      <c r="E12166" t="s">
        <v>145</v>
      </c>
      <c r="F12166" t="s">
        <v>32669</v>
      </c>
      <c r="G12166" t="s">
        <v>181</v>
      </c>
      <c r="H12166" t="s">
        <v>135</v>
      </c>
      <c r="I12166" t="s">
        <v>136</v>
      </c>
      <c r="J12166" t="s">
        <v>137</v>
      </c>
      <c r="K12166" t="s">
        <v>138</v>
      </c>
      <c r="L12166" t="s">
        <v>32670</v>
      </c>
      <c r="M12166" t="s">
        <v>32671</v>
      </c>
      <c r="N12166">
        <v>5.8519444439999999</v>
      </c>
      <c r="O12166">
        <v>0</v>
      </c>
      <c r="P12166">
        <v>1</v>
      </c>
      <c r="Q12166">
        <v>0</v>
      </c>
      <c r="R12166">
        <v>0</v>
      </c>
      <c r="S12166">
        <v>0</v>
      </c>
      <c r="T12166">
        <v>0</v>
      </c>
      <c r="U12166">
        <v>0</v>
      </c>
      <c r="V12166">
        <v>0</v>
      </c>
      <c r="W12166">
        <v>0</v>
      </c>
      <c r="X12166">
        <v>0</v>
      </c>
      <c r="Y12166">
        <v>0</v>
      </c>
      <c r="Z12166">
        <v>0</v>
      </c>
      <c r="AA12166">
        <v>0</v>
      </c>
      <c r="AB12166">
        <v>0</v>
      </c>
      <c r="AC12166">
        <v>0</v>
      </c>
      <c r="AD12166">
        <v>0</v>
      </c>
      <c r="AE12166">
        <v>0</v>
      </c>
    </row>
    <row r="12167" spans="1:31" x14ac:dyDescent="0.3">
      <c r="A12167">
        <v>2711093</v>
      </c>
      <c r="B12167">
        <v>1</v>
      </c>
      <c r="C12167" t="s">
        <v>80</v>
      </c>
      <c r="D12167" t="s">
        <v>94</v>
      </c>
      <c r="E12167" t="s">
        <v>132</v>
      </c>
      <c r="F12167" t="s">
        <v>17509</v>
      </c>
      <c r="G12167" t="s">
        <v>409</v>
      </c>
      <c r="H12167" t="s">
        <v>135</v>
      </c>
      <c r="I12167" t="s">
        <v>136</v>
      </c>
      <c r="J12167" t="s">
        <v>137</v>
      </c>
      <c r="K12167" t="s">
        <v>138</v>
      </c>
      <c r="L12167" t="s">
        <v>32672</v>
      </c>
      <c r="M12167" t="s">
        <v>32673</v>
      </c>
      <c r="N12167">
        <v>1.3091666660000001</v>
      </c>
      <c r="O12167">
        <v>0</v>
      </c>
      <c r="P12167">
        <v>312</v>
      </c>
      <c r="Q12167">
        <v>0</v>
      </c>
      <c r="R12167">
        <v>0</v>
      </c>
      <c r="S12167">
        <v>0</v>
      </c>
      <c r="T12167">
        <v>30</v>
      </c>
      <c r="U12167">
        <v>0</v>
      </c>
      <c r="V12167">
        <v>0</v>
      </c>
      <c r="W12167">
        <v>0</v>
      </c>
      <c r="X12167">
        <v>72.501722128208428</v>
      </c>
      <c r="Y12167">
        <v>0</v>
      </c>
      <c r="Z12167">
        <v>0</v>
      </c>
      <c r="AA12167">
        <v>0</v>
      </c>
      <c r="AB12167">
        <v>26.821659664680009</v>
      </c>
      <c r="AC12167">
        <v>0</v>
      </c>
      <c r="AD12167">
        <v>0</v>
      </c>
      <c r="AE12167">
        <v>99.323381792888441</v>
      </c>
    </row>
    <row r="12168" spans="1:31" x14ac:dyDescent="0.3">
      <c r="A12168">
        <v>2710950</v>
      </c>
      <c r="B12168">
        <v>1</v>
      </c>
      <c r="C12168" t="s">
        <v>80</v>
      </c>
      <c r="D12168" t="s">
        <v>93</v>
      </c>
      <c r="E12168" t="s">
        <v>150</v>
      </c>
      <c r="F12168" t="s">
        <v>20076</v>
      </c>
      <c r="G12168" t="s">
        <v>158</v>
      </c>
      <c r="H12168" t="s">
        <v>153</v>
      </c>
      <c r="I12168" t="s">
        <v>136</v>
      </c>
      <c r="J12168" t="s">
        <v>3</v>
      </c>
      <c r="K12168" t="s">
        <v>138</v>
      </c>
      <c r="L12168" t="s">
        <v>32674</v>
      </c>
      <c r="M12168" t="s">
        <v>32675</v>
      </c>
      <c r="N12168">
        <v>1.9894444440000001</v>
      </c>
      <c r="O12168">
        <v>0</v>
      </c>
      <c r="P12168">
        <v>1882</v>
      </c>
      <c r="Q12168">
        <v>25</v>
      </c>
      <c r="R12168">
        <v>69</v>
      </c>
      <c r="S12168">
        <v>9</v>
      </c>
      <c r="T12168">
        <v>216</v>
      </c>
      <c r="U12168">
        <v>2</v>
      </c>
      <c r="V12168">
        <v>0</v>
      </c>
      <c r="W12168">
        <v>0</v>
      </c>
      <c r="X12168">
        <v>591.20926406938463</v>
      </c>
      <c r="Y12168">
        <v>121.02224269741103</v>
      </c>
      <c r="Z12168">
        <v>101.02992377487634</v>
      </c>
      <c r="AA12168">
        <v>91.749169120633397</v>
      </c>
      <c r="AB12168">
        <v>258.45581252565773</v>
      </c>
      <c r="AC12168">
        <v>485.63188205278561</v>
      </c>
      <c r="AD12168">
        <v>0</v>
      </c>
      <c r="AE12168">
        <v>1649.0982942407488</v>
      </c>
    </row>
    <row r="12169" spans="1:31" x14ac:dyDescent="0.3">
      <c r="A12169">
        <v>2711342</v>
      </c>
      <c r="B12169">
        <v>1</v>
      </c>
      <c r="C12169" t="s">
        <v>81</v>
      </c>
      <c r="D12169" t="s">
        <v>114</v>
      </c>
      <c r="E12169" t="s">
        <v>161</v>
      </c>
      <c r="F12169" t="s">
        <v>32676</v>
      </c>
      <c r="G12169" t="s">
        <v>163</v>
      </c>
      <c r="H12169" t="s">
        <v>135</v>
      </c>
      <c r="I12169" t="s">
        <v>136</v>
      </c>
      <c r="J12169" t="s">
        <v>137</v>
      </c>
      <c r="K12169" t="s">
        <v>138</v>
      </c>
      <c r="L12169" t="s">
        <v>32677</v>
      </c>
      <c r="M12169" t="s">
        <v>32678</v>
      </c>
      <c r="N12169">
        <v>2.1530555549999999</v>
      </c>
      <c r="O12169">
        <v>0</v>
      </c>
      <c r="P12169">
        <v>64</v>
      </c>
      <c r="Q12169">
        <v>0</v>
      </c>
      <c r="R12169">
        <v>0</v>
      </c>
      <c r="S12169">
        <v>0</v>
      </c>
      <c r="T12169">
        <v>2</v>
      </c>
      <c r="U12169">
        <v>0</v>
      </c>
      <c r="V12169">
        <v>0</v>
      </c>
      <c r="W12169">
        <v>0</v>
      </c>
      <c r="X12169">
        <v>13.259275054278385</v>
      </c>
      <c r="Y12169">
        <v>0</v>
      </c>
      <c r="Z12169">
        <v>0</v>
      </c>
      <c r="AA12169">
        <v>0</v>
      </c>
      <c r="AB12169">
        <v>7.3220801657475007E-3</v>
      </c>
      <c r="AC12169">
        <v>0</v>
      </c>
      <c r="AD12169">
        <v>0</v>
      </c>
      <c r="AE12169">
        <v>13.266597134444133</v>
      </c>
    </row>
    <row r="12170" spans="1:31" x14ac:dyDescent="0.3">
      <c r="A12170">
        <v>2711285</v>
      </c>
      <c r="B12170">
        <v>1</v>
      </c>
      <c r="C12170" t="s">
        <v>80</v>
      </c>
      <c r="D12170" t="s">
        <v>111</v>
      </c>
      <c r="E12170" t="s">
        <v>145</v>
      </c>
      <c r="F12170" t="s">
        <v>32679</v>
      </c>
      <c r="G12170" t="s">
        <v>147</v>
      </c>
      <c r="H12170" t="s">
        <v>135</v>
      </c>
      <c r="I12170" t="s">
        <v>136</v>
      </c>
      <c r="J12170" t="s">
        <v>137</v>
      </c>
      <c r="K12170" t="s">
        <v>138</v>
      </c>
      <c r="L12170" t="s">
        <v>32680</v>
      </c>
      <c r="M12170" t="s">
        <v>32681</v>
      </c>
      <c r="N12170">
        <v>0.98527777699999997</v>
      </c>
      <c r="O12170">
        <v>0</v>
      </c>
      <c r="P12170">
        <v>2</v>
      </c>
      <c r="Q12170">
        <v>0</v>
      </c>
      <c r="R12170">
        <v>0</v>
      </c>
      <c r="S12170">
        <v>0</v>
      </c>
      <c r="T12170">
        <v>0</v>
      </c>
      <c r="U12170">
        <v>0</v>
      </c>
      <c r="V12170">
        <v>0</v>
      </c>
      <c r="W12170">
        <v>0</v>
      </c>
      <c r="X12170">
        <v>1.1233062068657</v>
      </c>
      <c r="Y12170">
        <v>0</v>
      </c>
      <c r="Z12170">
        <v>0</v>
      </c>
      <c r="AA12170">
        <v>0</v>
      </c>
      <c r="AB12170">
        <v>0</v>
      </c>
      <c r="AC12170">
        <v>0</v>
      </c>
      <c r="AD12170">
        <v>0</v>
      </c>
      <c r="AE12170">
        <v>1.1233062068657</v>
      </c>
    </row>
    <row r="12171" spans="1:31" x14ac:dyDescent="0.3">
      <c r="A12171">
        <v>2711385</v>
      </c>
      <c r="B12171">
        <v>1</v>
      </c>
      <c r="C12171" t="s">
        <v>80</v>
      </c>
      <c r="D12171" t="s">
        <v>97</v>
      </c>
      <c r="E12171" t="s">
        <v>145</v>
      </c>
      <c r="F12171" t="s">
        <v>32682</v>
      </c>
      <c r="G12171" t="s">
        <v>147</v>
      </c>
      <c r="H12171" t="s">
        <v>135</v>
      </c>
      <c r="I12171" t="s">
        <v>136</v>
      </c>
      <c r="J12171" t="s">
        <v>137</v>
      </c>
      <c r="K12171" t="s">
        <v>138</v>
      </c>
      <c r="L12171" t="s">
        <v>32683</v>
      </c>
      <c r="M12171" t="s">
        <v>32684</v>
      </c>
      <c r="N12171">
        <v>0.98833333300000004</v>
      </c>
      <c r="O12171">
        <v>0</v>
      </c>
      <c r="P12171">
        <v>6</v>
      </c>
      <c r="Q12171">
        <v>0</v>
      </c>
      <c r="R12171">
        <v>0</v>
      </c>
      <c r="S12171">
        <v>0</v>
      </c>
      <c r="T12171">
        <v>1</v>
      </c>
      <c r="U12171">
        <v>0</v>
      </c>
      <c r="V12171">
        <v>0</v>
      </c>
      <c r="W12171">
        <v>0</v>
      </c>
      <c r="X12171">
        <v>1.2995284554800002</v>
      </c>
      <c r="Y12171">
        <v>0</v>
      </c>
      <c r="Z12171">
        <v>0</v>
      </c>
      <c r="AA12171">
        <v>0</v>
      </c>
      <c r="AB12171">
        <v>1.083851879272665</v>
      </c>
      <c r="AC12171">
        <v>0</v>
      </c>
      <c r="AD12171">
        <v>0</v>
      </c>
      <c r="AE12171">
        <v>2.3833803347526654</v>
      </c>
    </row>
    <row r="12172" spans="1:31" x14ac:dyDescent="0.3">
      <c r="A12172">
        <v>2710844</v>
      </c>
      <c r="B12172">
        <v>1</v>
      </c>
      <c r="C12172" t="s">
        <v>80</v>
      </c>
      <c r="D12172" t="s">
        <v>94</v>
      </c>
      <c r="E12172" t="s">
        <v>156</v>
      </c>
      <c r="F12172" t="s">
        <v>32685</v>
      </c>
      <c r="G12172" t="s">
        <v>1361</v>
      </c>
      <c r="H12172" t="s">
        <v>153</v>
      </c>
      <c r="I12172" t="s">
        <v>136</v>
      </c>
      <c r="J12172" t="s">
        <v>137</v>
      </c>
      <c r="K12172" t="s">
        <v>138</v>
      </c>
      <c r="L12172" t="s">
        <v>32686</v>
      </c>
      <c r="M12172" t="s">
        <v>32687</v>
      </c>
      <c r="N12172">
        <v>6.5544444439999996</v>
      </c>
      <c r="O12172">
        <v>0</v>
      </c>
      <c r="P12172">
        <v>0</v>
      </c>
      <c r="Q12172">
        <v>0</v>
      </c>
      <c r="R12172">
        <v>9</v>
      </c>
      <c r="S12172">
        <v>0</v>
      </c>
      <c r="T12172">
        <v>0</v>
      </c>
      <c r="U12172">
        <v>0</v>
      </c>
      <c r="V12172">
        <v>0</v>
      </c>
      <c r="W12172">
        <v>0</v>
      </c>
      <c r="X12172">
        <v>0</v>
      </c>
      <c r="Y12172">
        <v>0</v>
      </c>
      <c r="Z12172">
        <v>3.4232597687866666</v>
      </c>
      <c r="AA12172">
        <v>0</v>
      </c>
      <c r="AB12172">
        <v>0</v>
      </c>
      <c r="AC12172">
        <v>0</v>
      </c>
      <c r="AD12172">
        <v>0</v>
      </c>
      <c r="AE12172">
        <v>3.4232597687866666</v>
      </c>
    </row>
    <row r="12173" spans="1:31" x14ac:dyDescent="0.3">
      <c r="A12173">
        <v>2711480</v>
      </c>
      <c r="B12173">
        <v>2</v>
      </c>
      <c r="C12173" t="s">
        <v>81</v>
      </c>
      <c r="D12173" t="s">
        <v>128</v>
      </c>
      <c r="E12173" t="s">
        <v>213</v>
      </c>
      <c r="F12173" t="s">
        <v>28311</v>
      </c>
      <c r="G12173" t="s">
        <v>348</v>
      </c>
      <c r="H12173" t="s">
        <v>153</v>
      </c>
      <c r="I12173" t="s">
        <v>136</v>
      </c>
      <c r="J12173" t="s">
        <v>137</v>
      </c>
      <c r="K12173" t="s">
        <v>138</v>
      </c>
      <c r="L12173" t="s">
        <v>32688</v>
      </c>
      <c r="M12173" t="s">
        <v>32689</v>
      </c>
      <c r="N12173">
        <v>0.86527777699999997</v>
      </c>
      <c r="O12173">
        <v>3</v>
      </c>
      <c r="P12173">
        <v>1</v>
      </c>
      <c r="Q12173">
        <v>26</v>
      </c>
      <c r="R12173">
        <v>6</v>
      </c>
      <c r="S12173">
        <v>8</v>
      </c>
      <c r="T12173">
        <v>1</v>
      </c>
      <c r="U12173">
        <v>0</v>
      </c>
      <c r="V12173">
        <v>0</v>
      </c>
      <c r="W12173">
        <v>34.164520138274753</v>
      </c>
      <c r="X12173">
        <v>0</v>
      </c>
      <c r="Y12173">
        <v>21.766625756342279</v>
      </c>
      <c r="Z12173">
        <v>0</v>
      </c>
      <c r="AA12173">
        <v>50.058955701145798</v>
      </c>
      <c r="AB12173">
        <v>0</v>
      </c>
      <c r="AC12173">
        <v>0</v>
      </c>
      <c r="AD12173">
        <v>0</v>
      </c>
      <c r="AE12173">
        <v>105.99010159576284</v>
      </c>
    </row>
    <row r="12174" spans="1:31" x14ac:dyDescent="0.3">
      <c r="A12174">
        <v>2711468</v>
      </c>
      <c r="B12174">
        <v>1</v>
      </c>
      <c r="C12174" t="s">
        <v>80</v>
      </c>
      <c r="D12174" t="s">
        <v>94</v>
      </c>
      <c r="E12174" t="s">
        <v>145</v>
      </c>
      <c r="F12174" t="s">
        <v>32690</v>
      </c>
      <c r="G12174" t="s">
        <v>158</v>
      </c>
      <c r="H12174" t="s">
        <v>135</v>
      </c>
      <c r="I12174" t="s">
        <v>136</v>
      </c>
      <c r="J12174" t="s">
        <v>137</v>
      </c>
      <c r="K12174" t="s">
        <v>138</v>
      </c>
      <c r="L12174" t="s">
        <v>32691</v>
      </c>
      <c r="M12174" t="s">
        <v>32692</v>
      </c>
      <c r="N12174">
        <v>2.7744444439999998</v>
      </c>
      <c r="O12174">
        <v>0</v>
      </c>
      <c r="P12174">
        <v>0</v>
      </c>
      <c r="Q12174">
        <v>0</v>
      </c>
      <c r="R12174">
        <v>0</v>
      </c>
      <c r="S12174">
        <v>0</v>
      </c>
      <c r="T12174">
        <v>1</v>
      </c>
      <c r="U12174">
        <v>0</v>
      </c>
      <c r="V12174">
        <v>0</v>
      </c>
      <c r="W12174">
        <v>0</v>
      </c>
      <c r="X12174">
        <v>0</v>
      </c>
      <c r="Y12174">
        <v>0</v>
      </c>
      <c r="Z12174">
        <v>0</v>
      </c>
      <c r="AA12174">
        <v>0</v>
      </c>
      <c r="AB12174">
        <v>2.4142436776266667</v>
      </c>
      <c r="AC12174">
        <v>0</v>
      </c>
      <c r="AD12174">
        <v>0</v>
      </c>
      <c r="AE12174">
        <v>2.4142436776266667</v>
      </c>
    </row>
    <row r="12175" spans="1:31" x14ac:dyDescent="0.3">
      <c r="A12175">
        <v>2710850</v>
      </c>
      <c r="B12175">
        <v>1</v>
      </c>
      <c r="C12175" t="s">
        <v>80</v>
      </c>
      <c r="D12175" t="s">
        <v>89</v>
      </c>
      <c r="E12175" t="s">
        <v>150</v>
      </c>
      <c r="F12175" t="s">
        <v>32693</v>
      </c>
      <c r="G12175" t="s">
        <v>152</v>
      </c>
      <c r="H12175" t="s">
        <v>153</v>
      </c>
      <c r="I12175" t="s">
        <v>136</v>
      </c>
      <c r="J12175" t="s">
        <v>137</v>
      </c>
      <c r="K12175" t="s">
        <v>138</v>
      </c>
      <c r="L12175" t="s">
        <v>32510</v>
      </c>
      <c r="M12175" t="s">
        <v>32694</v>
      </c>
      <c r="N12175">
        <v>0.32777777699999999</v>
      </c>
      <c r="O12175">
        <v>30</v>
      </c>
      <c r="P12175">
        <v>2638</v>
      </c>
      <c r="Q12175">
        <v>4</v>
      </c>
      <c r="R12175">
        <v>82</v>
      </c>
      <c r="S12175">
        <v>11</v>
      </c>
      <c r="T12175">
        <v>262</v>
      </c>
      <c r="U12175">
        <v>0</v>
      </c>
      <c r="V12175">
        <v>1</v>
      </c>
      <c r="W12175">
        <v>94.940865370176027</v>
      </c>
      <c r="X12175">
        <v>271.34909544202196</v>
      </c>
      <c r="Y12175">
        <v>1.0349779302384001</v>
      </c>
      <c r="Z12175">
        <v>9.3526228355372023</v>
      </c>
      <c r="AA12175">
        <v>133.4872950218755</v>
      </c>
      <c r="AB12175">
        <v>62.268132804274231</v>
      </c>
      <c r="AC12175">
        <v>0</v>
      </c>
      <c r="AD12175">
        <v>0.71451260521083348</v>
      </c>
      <c r="AE12175">
        <v>573.14750200933429</v>
      </c>
    </row>
    <row r="12176" spans="1:31" x14ac:dyDescent="0.3">
      <c r="A12176">
        <v>2710681</v>
      </c>
      <c r="B12176">
        <v>1</v>
      </c>
      <c r="C12176" t="s">
        <v>81</v>
      </c>
      <c r="D12176" t="s">
        <v>126</v>
      </c>
      <c r="E12176" t="s">
        <v>132</v>
      </c>
      <c r="F12176" t="s">
        <v>31923</v>
      </c>
      <c r="G12176" t="s">
        <v>134</v>
      </c>
      <c r="H12176" t="s">
        <v>135</v>
      </c>
      <c r="I12176" t="s">
        <v>136</v>
      </c>
      <c r="J12176" t="s">
        <v>137</v>
      </c>
      <c r="K12176" t="s">
        <v>138</v>
      </c>
      <c r="L12176" t="s">
        <v>32695</v>
      </c>
      <c r="M12176" t="s">
        <v>32696</v>
      </c>
      <c r="N12176">
        <v>2.6777777770000002</v>
      </c>
      <c r="O12176">
        <v>0</v>
      </c>
      <c r="P12176">
        <v>3</v>
      </c>
      <c r="Q12176">
        <v>0</v>
      </c>
      <c r="R12176">
        <v>1</v>
      </c>
      <c r="S12176">
        <v>0</v>
      </c>
      <c r="T12176">
        <v>0</v>
      </c>
      <c r="U12176">
        <v>0</v>
      </c>
      <c r="V12176">
        <v>0</v>
      </c>
      <c r="W12176">
        <v>0</v>
      </c>
      <c r="X12176">
        <v>1.07699696202546</v>
      </c>
      <c r="Y12176">
        <v>0</v>
      </c>
      <c r="Z12176">
        <v>3.4827289541579596</v>
      </c>
      <c r="AA12176">
        <v>0</v>
      </c>
      <c r="AB12176">
        <v>0</v>
      </c>
      <c r="AC12176">
        <v>0</v>
      </c>
      <c r="AD12176">
        <v>0</v>
      </c>
      <c r="AE12176">
        <v>4.5597259161834192</v>
      </c>
    </row>
    <row r="12177" spans="1:31" x14ac:dyDescent="0.3">
      <c r="A12177">
        <v>2710781</v>
      </c>
      <c r="B12177">
        <v>1</v>
      </c>
      <c r="C12177" t="s">
        <v>80</v>
      </c>
      <c r="D12177" t="s">
        <v>97</v>
      </c>
      <c r="E12177" t="s">
        <v>150</v>
      </c>
      <c r="F12177" t="s">
        <v>32697</v>
      </c>
      <c r="G12177" t="s">
        <v>300</v>
      </c>
      <c r="H12177" t="s">
        <v>153</v>
      </c>
      <c r="I12177" t="s">
        <v>136</v>
      </c>
      <c r="J12177" t="s">
        <v>137</v>
      </c>
      <c r="K12177" t="s">
        <v>210</v>
      </c>
      <c r="L12177" t="s">
        <v>32698</v>
      </c>
      <c r="M12177" t="s">
        <v>32699</v>
      </c>
      <c r="N12177">
        <v>4.4216666660000001</v>
      </c>
      <c r="O12177">
        <v>16</v>
      </c>
      <c r="P12177">
        <v>2112</v>
      </c>
      <c r="Q12177">
        <v>23</v>
      </c>
      <c r="R12177">
        <v>517</v>
      </c>
      <c r="S12177">
        <v>49</v>
      </c>
      <c r="T12177">
        <v>370</v>
      </c>
      <c r="U12177">
        <v>3</v>
      </c>
      <c r="V12177">
        <v>2</v>
      </c>
      <c r="W12177">
        <v>2664.8037494828191</v>
      </c>
      <c r="X12177">
        <v>3025.4191554832855</v>
      </c>
      <c r="Y12177">
        <v>3585.6414622242964</v>
      </c>
      <c r="Z12177">
        <v>705.45458386768382</v>
      </c>
      <c r="AA12177">
        <v>898.35229669485125</v>
      </c>
      <c r="AB12177">
        <v>1626.0489465692267</v>
      </c>
      <c r="AC12177">
        <v>1964.2400361352843</v>
      </c>
      <c r="AD12177">
        <v>21.684215165117624</v>
      </c>
      <c r="AE12177">
        <v>14491.644445622565</v>
      </c>
    </row>
    <row r="12178" spans="1:31" x14ac:dyDescent="0.3">
      <c r="A12178">
        <v>2711368</v>
      </c>
      <c r="B12178">
        <v>1</v>
      </c>
      <c r="C12178" t="s">
        <v>80</v>
      </c>
      <c r="D12178" t="s">
        <v>94</v>
      </c>
      <c r="E12178" t="s">
        <v>132</v>
      </c>
      <c r="F12178" t="s">
        <v>5690</v>
      </c>
      <c r="G12178" t="s">
        <v>170</v>
      </c>
      <c r="H12178" t="s">
        <v>135</v>
      </c>
      <c r="I12178" t="s">
        <v>136</v>
      </c>
      <c r="J12178" t="s">
        <v>137</v>
      </c>
      <c r="K12178" t="s">
        <v>138</v>
      </c>
      <c r="L12178" t="s">
        <v>32700</v>
      </c>
      <c r="M12178" t="s">
        <v>32701</v>
      </c>
      <c r="N12178">
        <v>0.34777777700000001</v>
      </c>
      <c r="O12178">
        <v>0</v>
      </c>
      <c r="P12178">
        <v>85</v>
      </c>
      <c r="Q12178">
        <v>0</v>
      </c>
      <c r="R12178">
        <v>0</v>
      </c>
      <c r="S12178">
        <v>0</v>
      </c>
      <c r="T12178">
        <v>5</v>
      </c>
      <c r="U12178">
        <v>0</v>
      </c>
      <c r="V12178">
        <v>0</v>
      </c>
      <c r="W12178">
        <v>0</v>
      </c>
      <c r="X12178">
        <v>4.1983382611646469</v>
      </c>
      <c r="Y12178">
        <v>0</v>
      </c>
      <c r="Z12178">
        <v>0</v>
      </c>
      <c r="AA12178">
        <v>0</v>
      </c>
      <c r="AB12178">
        <v>1.6438433581376803</v>
      </c>
      <c r="AC12178">
        <v>0</v>
      </c>
      <c r="AD12178">
        <v>0</v>
      </c>
      <c r="AE12178">
        <v>5.8421816193023268</v>
      </c>
    </row>
    <row r="12179" spans="1:31" x14ac:dyDescent="0.3">
      <c r="A12179">
        <v>2711451</v>
      </c>
      <c r="B12179">
        <v>1</v>
      </c>
      <c r="C12179" t="s">
        <v>80</v>
      </c>
      <c r="D12179" t="s">
        <v>99</v>
      </c>
      <c r="E12179" t="s">
        <v>213</v>
      </c>
      <c r="F12179" t="s">
        <v>6785</v>
      </c>
      <c r="G12179" t="s">
        <v>152</v>
      </c>
      <c r="H12179" t="s">
        <v>153</v>
      </c>
      <c r="I12179" t="s">
        <v>136</v>
      </c>
      <c r="J12179" t="s">
        <v>137</v>
      </c>
      <c r="K12179" t="s">
        <v>138</v>
      </c>
      <c r="L12179" t="s">
        <v>32702</v>
      </c>
      <c r="M12179" t="s">
        <v>32703</v>
      </c>
      <c r="N12179">
        <v>2.5244444439999998</v>
      </c>
      <c r="O12179">
        <v>0</v>
      </c>
      <c r="P12179">
        <v>0</v>
      </c>
      <c r="Q12179">
        <v>0</v>
      </c>
      <c r="R12179">
        <v>0</v>
      </c>
      <c r="S12179">
        <v>5</v>
      </c>
      <c r="T12179">
        <v>0</v>
      </c>
      <c r="U12179">
        <v>0</v>
      </c>
      <c r="V12179">
        <v>0</v>
      </c>
      <c r="W12179">
        <v>0</v>
      </c>
      <c r="X12179">
        <v>0</v>
      </c>
      <c r="Y12179">
        <v>0</v>
      </c>
      <c r="Z12179">
        <v>0</v>
      </c>
      <c r="AA12179">
        <v>654.25621975725517</v>
      </c>
      <c r="AB12179">
        <v>0</v>
      </c>
      <c r="AC12179">
        <v>0</v>
      </c>
      <c r="AD12179">
        <v>0</v>
      </c>
      <c r="AE12179">
        <v>654.25621975725517</v>
      </c>
    </row>
    <row r="12180" spans="1:31" x14ac:dyDescent="0.3">
      <c r="A12180">
        <v>2710721</v>
      </c>
      <c r="B12180">
        <v>1</v>
      </c>
      <c r="C12180" t="s">
        <v>80</v>
      </c>
      <c r="D12180" t="s">
        <v>100</v>
      </c>
      <c r="E12180" t="s">
        <v>150</v>
      </c>
      <c r="F12180" t="s">
        <v>32704</v>
      </c>
      <c r="G12180" t="s">
        <v>152</v>
      </c>
      <c r="H12180" t="s">
        <v>153</v>
      </c>
      <c r="I12180" t="s">
        <v>136</v>
      </c>
      <c r="J12180" t="s">
        <v>137</v>
      </c>
      <c r="K12180" t="s">
        <v>138</v>
      </c>
      <c r="L12180" t="s">
        <v>32705</v>
      </c>
      <c r="M12180" t="s">
        <v>32706</v>
      </c>
      <c r="N12180">
        <v>1.4288888879999999</v>
      </c>
      <c r="O12180">
        <v>1</v>
      </c>
      <c r="P12180">
        <v>927</v>
      </c>
      <c r="Q12180">
        <v>2</v>
      </c>
      <c r="R12180">
        <v>74</v>
      </c>
      <c r="S12180">
        <v>2</v>
      </c>
      <c r="T12180">
        <v>102</v>
      </c>
      <c r="U12180">
        <v>0</v>
      </c>
      <c r="V12180">
        <v>0</v>
      </c>
      <c r="W12180">
        <v>0.24934835050666665</v>
      </c>
      <c r="X12180">
        <v>293.2262358742878</v>
      </c>
      <c r="Y12180">
        <v>0.95110962353599993</v>
      </c>
      <c r="Z12180">
        <v>57.217361425652385</v>
      </c>
      <c r="AA12180">
        <v>5.7025163099983995</v>
      </c>
      <c r="AB12180">
        <v>72.610536635793522</v>
      </c>
      <c r="AC12180">
        <v>0</v>
      </c>
      <c r="AD12180">
        <v>0</v>
      </c>
      <c r="AE12180">
        <v>429.9571082197748</v>
      </c>
    </row>
    <row r="12181" spans="1:31" x14ac:dyDescent="0.3">
      <c r="A12181">
        <v>2710910</v>
      </c>
      <c r="B12181">
        <v>1</v>
      </c>
      <c r="C12181" t="s">
        <v>81</v>
      </c>
      <c r="D12181" t="s">
        <v>118</v>
      </c>
      <c r="E12181" t="s">
        <v>156</v>
      </c>
      <c r="F12181" t="s">
        <v>3756</v>
      </c>
      <c r="G12181" t="s">
        <v>152</v>
      </c>
      <c r="H12181" t="s">
        <v>153</v>
      </c>
      <c r="I12181" t="s">
        <v>490</v>
      </c>
      <c r="J12181" t="s">
        <v>137</v>
      </c>
      <c r="K12181" t="s">
        <v>138</v>
      </c>
      <c r="L12181" t="s">
        <v>32707</v>
      </c>
      <c r="M12181" t="s">
        <v>32708</v>
      </c>
      <c r="N12181">
        <v>8.3333330000000001E-3</v>
      </c>
      <c r="O12181">
        <v>0</v>
      </c>
      <c r="P12181">
        <v>2</v>
      </c>
      <c r="Q12181">
        <v>11</v>
      </c>
      <c r="R12181">
        <v>68</v>
      </c>
      <c r="S12181">
        <v>6</v>
      </c>
      <c r="T12181">
        <v>8</v>
      </c>
      <c r="U12181">
        <v>0</v>
      </c>
      <c r="V12181">
        <v>0</v>
      </c>
      <c r="W12181">
        <v>0</v>
      </c>
      <c r="X12181">
        <v>1.619585925E-3</v>
      </c>
      <c r="Y12181">
        <v>0.70414815782739992</v>
      </c>
      <c r="Z12181">
        <v>0.16174372204732501</v>
      </c>
      <c r="AA12181">
        <v>0.18052486442677501</v>
      </c>
      <c r="AB12181">
        <v>4.6085815765974994E-2</v>
      </c>
      <c r="AC12181">
        <v>0</v>
      </c>
      <c r="AD12181">
        <v>0</v>
      </c>
      <c r="AE12181">
        <v>1.0941221459924748</v>
      </c>
    </row>
    <row r="12182" spans="1:31" x14ac:dyDescent="0.3">
      <c r="A12182">
        <v>2711431</v>
      </c>
      <c r="B12182">
        <v>1</v>
      </c>
      <c r="C12182" t="s">
        <v>81</v>
      </c>
      <c r="D12182" t="s">
        <v>115</v>
      </c>
      <c r="E12182" t="s">
        <v>132</v>
      </c>
      <c r="F12182" t="s">
        <v>32709</v>
      </c>
      <c r="G12182" t="s">
        <v>170</v>
      </c>
      <c r="H12182" t="s">
        <v>135</v>
      </c>
      <c r="I12182" t="s">
        <v>136</v>
      </c>
      <c r="J12182" t="s">
        <v>137</v>
      </c>
      <c r="K12182" t="s">
        <v>138</v>
      </c>
      <c r="L12182" t="s">
        <v>32710</v>
      </c>
      <c r="M12182" t="s">
        <v>32711</v>
      </c>
      <c r="N12182">
        <v>0.74444444399999998</v>
      </c>
      <c r="O12182">
        <v>0</v>
      </c>
      <c r="P12182">
        <v>186</v>
      </c>
      <c r="Q12182">
        <v>0</v>
      </c>
      <c r="R12182">
        <v>0</v>
      </c>
      <c r="S12182">
        <v>0</v>
      </c>
      <c r="T12182">
        <v>8</v>
      </c>
      <c r="U12182">
        <v>0</v>
      </c>
      <c r="V12182">
        <v>0</v>
      </c>
      <c r="W12182">
        <v>0</v>
      </c>
      <c r="X12182">
        <v>10.010213769363732</v>
      </c>
      <c r="Y12182">
        <v>0</v>
      </c>
      <c r="Z12182">
        <v>0</v>
      </c>
      <c r="AA12182">
        <v>0</v>
      </c>
      <c r="AB12182">
        <v>0.54467755586159994</v>
      </c>
      <c r="AC12182">
        <v>0</v>
      </c>
      <c r="AD12182">
        <v>0</v>
      </c>
      <c r="AE12182">
        <v>10.554891325225332</v>
      </c>
    </row>
    <row r="12183" spans="1:31" x14ac:dyDescent="0.3">
      <c r="A12183">
        <v>2711474</v>
      </c>
      <c r="B12183">
        <v>1</v>
      </c>
      <c r="C12183" t="s">
        <v>80</v>
      </c>
      <c r="D12183" t="s">
        <v>84</v>
      </c>
      <c r="E12183" t="s">
        <v>156</v>
      </c>
      <c r="F12183" t="s">
        <v>26297</v>
      </c>
      <c r="G12183" t="s">
        <v>185</v>
      </c>
      <c r="H12183" t="s">
        <v>153</v>
      </c>
      <c r="I12183" t="s">
        <v>136</v>
      </c>
      <c r="J12183" t="s">
        <v>137</v>
      </c>
      <c r="K12183" t="s">
        <v>138</v>
      </c>
      <c r="L12183" t="s">
        <v>32712</v>
      </c>
      <c r="M12183" t="s">
        <v>32713</v>
      </c>
      <c r="N12183">
        <v>9.2097222219999999</v>
      </c>
      <c r="O12183">
        <v>0</v>
      </c>
      <c r="P12183">
        <v>24</v>
      </c>
      <c r="Q12183">
        <v>0</v>
      </c>
      <c r="R12183">
        <v>13</v>
      </c>
      <c r="S12183">
        <v>0</v>
      </c>
      <c r="T12183">
        <v>6</v>
      </c>
      <c r="U12183">
        <v>0</v>
      </c>
      <c r="V12183">
        <v>0</v>
      </c>
      <c r="W12183">
        <v>0</v>
      </c>
      <c r="X12183">
        <v>58.18770341174649</v>
      </c>
      <c r="Y12183">
        <v>0</v>
      </c>
      <c r="Z12183">
        <v>12.710241610970899</v>
      </c>
      <c r="AA12183">
        <v>0</v>
      </c>
      <c r="AB12183">
        <v>47.959774837635848</v>
      </c>
      <c r="AC12183">
        <v>0</v>
      </c>
      <c r="AD12183">
        <v>0</v>
      </c>
      <c r="AE12183">
        <v>118.85771986035324</v>
      </c>
    </row>
    <row r="12184" spans="1:31" x14ac:dyDescent="0.3">
      <c r="A12184">
        <v>2710704</v>
      </c>
      <c r="B12184">
        <v>1</v>
      </c>
      <c r="C12184" t="s">
        <v>80</v>
      </c>
      <c r="D12184" t="s">
        <v>99</v>
      </c>
      <c r="E12184" t="s">
        <v>150</v>
      </c>
      <c r="F12184" t="s">
        <v>32714</v>
      </c>
      <c r="G12184" t="s">
        <v>1613</v>
      </c>
      <c r="H12184" t="s">
        <v>153</v>
      </c>
      <c r="I12184" t="s">
        <v>490</v>
      </c>
      <c r="J12184" t="s">
        <v>137</v>
      </c>
      <c r="K12184" t="s">
        <v>210</v>
      </c>
      <c r="L12184" t="s">
        <v>32715</v>
      </c>
      <c r="M12184" t="s">
        <v>32716</v>
      </c>
      <c r="N12184">
        <v>5.5555550000000002E-3</v>
      </c>
      <c r="O12184">
        <v>15</v>
      </c>
      <c r="P12184">
        <v>13194</v>
      </c>
      <c r="Q12184">
        <v>16</v>
      </c>
      <c r="R12184">
        <v>337</v>
      </c>
      <c r="S12184">
        <v>60</v>
      </c>
      <c r="T12184">
        <v>1591</v>
      </c>
      <c r="U12184">
        <v>1</v>
      </c>
      <c r="V12184">
        <v>14</v>
      </c>
      <c r="W12184">
        <v>0.1598749130067833</v>
      </c>
      <c r="X12184">
        <v>9.0251165336053116</v>
      </c>
      <c r="Y12184">
        <v>0.19524755633900001</v>
      </c>
      <c r="Z12184">
        <v>0.22250208939000035</v>
      </c>
      <c r="AA12184">
        <v>3.1630198998910837</v>
      </c>
      <c r="AB12184">
        <v>3.8425239915091818</v>
      </c>
      <c r="AC12184">
        <v>0.33791586180555</v>
      </c>
      <c r="AD12184">
        <v>0.45123483328625008</v>
      </c>
      <c r="AE12184">
        <v>17.397435678833158</v>
      </c>
    </row>
    <row r="12185" spans="1:31" x14ac:dyDescent="0.3">
      <c r="A12185">
        <v>2711282</v>
      </c>
      <c r="B12185">
        <v>1</v>
      </c>
      <c r="C12185" t="s">
        <v>81</v>
      </c>
      <c r="D12185" t="s">
        <v>118</v>
      </c>
      <c r="E12185" t="s">
        <v>213</v>
      </c>
      <c r="F12185" t="s">
        <v>6026</v>
      </c>
      <c r="G12185" t="s">
        <v>170</v>
      </c>
      <c r="H12185" t="s">
        <v>153</v>
      </c>
      <c r="I12185" t="s">
        <v>136</v>
      </c>
      <c r="J12185" t="s">
        <v>137</v>
      </c>
      <c r="K12185" t="s">
        <v>138</v>
      </c>
      <c r="L12185" t="s">
        <v>32717</v>
      </c>
      <c r="M12185" t="s">
        <v>32718</v>
      </c>
      <c r="N12185">
        <v>0.74333333300000004</v>
      </c>
      <c r="O12185">
        <v>0</v>
      </c>
      <c r="P12185">
        <v>200</v>
      </c>
      <c r="Q12185">
        <v>31</v>
      </c>
      <c r="R12185">
        <v>17</v>
      </c>
      <c r="S12185">
        <v>1</v>
      </c>
      <c r="T12185">
        <v>14</v>
      </c>
      <c r="U12185">
        <v>0</v>
      </c>
      <c r="V12185">
        <v>0</v>
      </c>
      <c r="W12185">
        <v>0</v>
      </c>
      <c r="X12185">
        <v>24.423243532373025</v>
      </c>
      <c r="Y12185">
        <v>0.74933257273004661</v>
      </c>
      <c r="Z12185">
        <v>0.8946770314208834</v>
      </c>
      <c r="AA12185">
        <v>0</v>
      </c>
      <c r="AB12185">
        <v>3.7114507163739598</v>
      </c>
      <c r="AC12185">
        <v>0</v>
      </c>
      <c r="AD12185">
        <v>0</v>
      </c>
      <c r="AE12185">
        <v>29.778703852897916</v>
      </c>
    </row>
    <row r="12186" spans="1:31" x14ac:dyDescent="0.3">
      <c r="A12186">
        <v>2711488</v>
      </c>
      <c r="B12186">
        <v>1</v>
      </c>
      <c r="C12186" t="s">
        <v>81</v>
      </c>
      <c r="D12186" t="s">
        <v>118</v>
      </c>
      <c r="E12186" t="s">
        <v>161</v>
      </c>
      <c r="F12186" t="s">
        <v>32719</v>
      </c>
      <c r="G12186" t="s">
        <v>170</v>
      </c>
      <c r="H12186" t="s">
        <v>135</v>
      </c>
      <c r="I12186" t="s">
        <v>136</v>
      </c>
      <c r="J12186" t="s">
        <v>137</v>
      </c>
      <c r="K12186" t="s">
        <v>138</v>
      </c>
      <c r="L12186" t="s">
        <v>32720</v>
      </c>
      <c r="M12186" t="s">
        <v>32721</v>
      </c>
      <c r="N12186">
        <v>0.502222222</v>
      </c>
      <c r="O12186">
        <v>0</v>
      </c>
      <c r="P12186">
        <v>21</v>
      </c>
      <c r="Q12186">
        <v>0</v>
      </c>
      <c r="R12186">
        <v>1</v>
      </c>
      <c r="S12186">
        <v>0</v>
      </c>
      <c r="T12186">
        <v>2</v>
      </c>
      <c r="U12186">
        <v>0</v>
      </c>
      <c r="V12186">
        <v>0</v>
      </c>
      <c r="W12186">
        <v>0</v>
      </c>
      <c r="X12186">
        <v>2.5510309256419972</v>
      </c>
      <c r="Y12186">
        <v>0</v>
      </c>
      <c r="Z12186">
        <v>0.4222979121797209</v>
      </c>
      <c r="AA12186">
        <v>0</v>
      </c>
      <c r="AB12186">
        <v>1.8972684401291667E-2</v>
      </c>
      <c r="AC12186">
        <v>0</v>
      </c>
      <c r="AD12186">
        <v>0</v>
      </c>
      <c r="AE12186">
        <v>2.99230152222301</v>
      </c>
    </row>
    <row r="12187" spans="1:31" x14ac:dyDescent="0.3">
      <c r="A12187">
        <v>2711388</v>
      </c>
      <c r="B12187">
        <v>1</v>
      </c>
      <c r="C12187" t="s">
        <v>80</v>
      </c>
      <c r="D12187" t="s">
        <v>95</v>
      </c>
      <c r="E12187" t="s">
        <v>161</v>
      </c>
      <c r="F12187" t="s">
        <v>32722</v>
      </c>
      <c r="G12187" t="s">
        <v>1479</v>
      </c>
      <c r="H12187" t="s">
        <v>135</v>
      </c>
      <c r="I12187" t="s">
        <v>136</v>
      </c>
      <c r="J12187" t="s">
        <v>137</v>
      </c>
      <c r="K12187" t="s">
        <v>138</v>
      </c>
      <c r="L12187" t="s">
        <v>32723</v>
      </c>
      <c r="M12187" t="s">
        <v>32724</v>
      </c>
      <c r="N12187">
        <v>0.85083333299999997</v>
      </c>
      <c r="O12187">
        <v>0</v>
      </c>
      <c r="P12187">
        <v>21</v>
      </c>
      <c r="Q12187">
        <v>0</v>
      </c>
      <c r="R12187">
        <v>0</v>
      </c>
      <c r="S12187">
        <v>0</v>
      </c>
      <c r="T12187">
        <v>6</v>
      </c>
      <c r="U12187">
        <v>0</v>
      </c>
      <c r="V12187">
        <v>0</v>
      </c>
      <c r="W12187">
        <v>0</v>
      </c>
      <c r="X12187">
        <v>4.398822674798895</v>
      </c>
      <c r="Y12187">
        <v>0</v>
      </c>
      <c r="Z12187">
        <v>0</v>
      </c>
      <c r="AA12187">
        <v>0</v>
      </c>
      <c r="AB12187">
        <v>1.606777054359565</v>
      </c>
      <c r="AC12187">
        <v>0</v>
      </c>
      <c r="AD12187">
        <v>0</v>
      </c>
      <c r="AE12187">
        <v>6.00559972915846</v>
      </c>
    </row>
    <row r="12188" spans="1:31" x14ac:dyDescent="0.3">
      <c r="A12188">
        <v>2710890</v>
      </c>
      <c r="B12188">
        <v>1</v>
      </c>
      <c r="C12188" t="s">
        <v>80</v>
      </c>
      <c r="D12188" t="s">
        <v>110</v>
      </c>
      <c r="E12188" t="s">
        <v>156</v>
      </c>
      <c r="F12188" t="s">
        <v>32725</v>
      </c>
      <c r="G12188" t="s">
        <v>209</v>
      </c>
      <c r="H12188" t="s">
        <v>153</v>
      </c>
      <c r="I12188" t="s">
        <v>136</v>
      </c>
      <c r="J12188" t="s">
        <v>137</v>
      </c>
      <c r="K12188" t="s">
        <v>210</v>
      </c>
      <c r="L12188" t="s">
        <v>32726</v>
      </c>
      <c r="M12188" t="s">
        <v>32727</v>
      </c>
      <c r="N12188">
        <v>2.750277777</v>
      </c>
      <c r="O12188">
        <v>0</v>
      </c>
      <c r="P12188">
        <v>514</v>
      </c>
      <c r="Q12188">
        <v>0</v>
      </c>
      <c r="R12188">
        <v>0</v>
      </c>
      <c r="S12188">
        <v>0</v>
      </c>
      <c r="T12188">
        <v>24</v>
      </c>
      <c r="U12188">
        <v>0</v>
      </c>
      <c r="V12188">
        <v>0</v>
      </c>
      <c r="W12188">
        <v>0</v>
      </c>
      <c r="X12188">
        <v>364.75005071701105</v>
      </c>
      <c r="Y12188">
        <v>0</v>
      </c>
      <c r="Z12188">
        <v>0</v>
      </c>
      <c r="AA12188">
        <v>0</v>
      </c>
      <c r="AB12188">
        <v>59.66440097548989</v>
      </c>
      <c r="AC12188">
        <v>0</v>
      </c>
      <c r="AD12188">
        <v>0</v>
      </c>
      <c r="AE12188">
        <v>424.41445169250096</v>
      </c>
    </row>
    <row r="12189" spans="1:31" x14ac:dyDescent="0.3">
      <c r="A12189">
        <v>2710698</v>
      </c>
      <c r="B12189">
        <v>1</v>
      </c>
      <c r="C12189" t="s">
        <v>80</v>
      </c>
      <c r="D12189" t="s">
        <v>97</v>
      </c>
      <c r="E12189" t="s">
        <v>150</v>
      </c>
      <c r="F12189" t="s">
        <v>32728</v>
      </c>
      <c r="G12189" t="s">
        <v>1613</v>
      </c>
      <c r="H12189" t="s">
        <v>153</v>
      </c>
      <c r="I12189" t="s">
        <v>136</v>
      </c>
      <c r="J12189" t="s">
        <v>137</v>
      </c>
      <c r="K12189" t="s">
        <v>210</v>
      </c>
      <c r="L12189" t="s">
        <v>32729</v>
      </c>
      <c r="M12189" t="s">
        <v>32730</v>
      </c>
      <c r="N12189">
        <v>7.7222221999999993E-2</v>
      </c>
      <c r="O12189">
        <v>15</v>
      </c>
      <c r="P12189">
        <v>13194</v>
      </c>
      <c r="Q12189">
        <v>16</v>
      </c>
      <c r="R12189">
        <v>337</v>
      </c>
      <c r="S12189">
        <v>60</v>
      </c>
      <c r="T12189">
        <v>1591</v>
      </c>
      <c r="U12189">
        <v>1</v>
      </c>
      <c r="V12189">
        <v>14</v>
      </c>
      <c r="W12189">
        <v>2.2222612907942882</v>
      </c>
      <c r="X12189">
        <v>125.44911981711461</v>
      </c>
      <c r="Y12189">
        <v>2.7139410331120999</v>
      </c>
      <c r="Z12189">
        <v>3.0927790425209984</v>
      </c>
      <c r="AA12189">
        <v>43.965976608486073</v>
      </c>
      <c r="AB12189">
        <v>53.411083481977904</v>
      </c>
      <c r="AC12189">
        <v>4.6970304790971449</v>
      </c>
      <c r="AD12189">
        <v>6.2721641826788748</v>
      </c>
      <c r="AE12189">
        <v>241.82435593578197</v>
      </c>
    </row>
    <row r="12190" spans="1:31" x14ac:dyDescent="0.3">
      <c r="A12190">
        <v>2710876</v>
      </c>
      <c r="B12190">
        <v>1</v>
      </c>
      <c r="C12190" t="s">
        <v>81</v>
      </c>
      <c r="D12190" t="s">
        <v>119</v>
      </c>
      <c r="E12190" t="s">
        <v>156</v>
      </c>
      <c r="F12190" t="s">
        <v>28314</v>
      </c>
      <c r="G12190" t="s">
        <v>185</v>
      </c>
      <c r="H12190" t="s">
        <v>153</v>
      </c>
      <c r="I12190" t="s">
        <v>136</v>
      </c>
      <c r="J12190" t="s">
        <v>137</v>
      </c>
      <c r="K12190" t="s">
        <v>138</v>
      </c>
      <c r="L12190" t="s">
        <v>32731</v>
      </c>
      <c r="M12190" t="s">
        <v>32732</v>
      </c>
      <c r="N12190">
        <v>0.44777777699999999</v>
      </c>
      <c r="O12190">
        <v>0</v>
      </c>
      <c r="P12190">
        <v>89</v>
      </c>
      <c r="Q12190">
        <v>19</v>
      </c>
      <c r="R12190">
        <v>28</v>
      </c>
      <c r="S12190">
        <v>1</v>
      </c>
      <c r="T12190">
        <v>0</v>
      </c>
      <c r="U12190">
        <v>0</v>
      </c>
      <c r="V12190">
        <v>0</v>
      </c>
      <c r="W12190">
        <v>0</v>
      </c>
      <c r="X12190">
        <v>4.8709342593196574</v>
      </c>
      <c r="Y12190">
        <v>10.927612841032508</v>
      </c>
      <c r="Z12190">
        <v>21.406899521693795</v>
      </c>
      <c r="AA12190">
        <v>2.2860456725693599</v>
      </c>
      <c r="AB12190">
        <v>0</v>
      </c>
      <c r="AC12190">
        <v>0</v>
      </c>
      <c r="AD12190">
        <v>0</v>
      </c>
      <c r="AE12190">
        <v>39.49149229461532</v>
      </c>
    </row>
    <row r="12191" spans="1:31" x14ac:dyDescent="0.3">
      <c r="A12191">
        <v>2710730</v>
      </c>
      <c r="B12191">
        <v>1</v>
      </c>
      <c r="C12191" t="s">
        <v>80</v>
      </c>
      <c r="D12191" t="s">
        <v>100</v>
      </c>
      <c r="E12191" t="s">
        <v>156</v>
      </c>
      <c r="F12191" t="s">
        <v>2575</v>
      </c>
      <c r="G12191" t="s">
        <v>185</v>
      </c>
      <c r="H12191" t="s">
        <v>153</v>
      </c>
      <c r="I12191" t="s">
        <v>136</v>
      </c>
      <c r="J12191" t="s">
        <v>137</v>
      </c>
      <c r="K12191" t="s">
        <v>138</v>
      </c>
      <c r="L12191" t="s">
        <v>32733</v>
      </c>
      <c r="M12191" t="s">
        <v>32734</v>
      </c>
      <c r="N12191">
        <v>3.2636111109999999</v>
      </c>
      <c r="O12191">
        <v>0</v>
      </c>
      <c r="P12191">
        <v>46</v>
      </c>
      <c r="Q12191">
        <v>0</v>
      </c>
      <c r="R12191">
        <v>7</v>
      </c>
      <c r="S12191">
        <v>0</v>
      </c>
      <c r="T12191">
        <v>1</v>
      </c>
      <c r="U12191">
        <v>0</v>
      </c>
      <c r="V12191">
        <v>0</v>
      </c>
      <c r="W12191">
        <v>0</v>
      </c>
      <c r="X12191">
        <v>114.73940553759441</v>
      </c>
      <c r="Y12191">
        <v>0</v>
      </c>
      <c r="Z12191">
        <v>5.3649324065156083</v>
      </c>
      <c r="AA12191">
        <v>0</v>
      </c>
      <c r="AB12191">
        <v>2.4139796367935067</v>
      </c>
      <c r="AC12191">
        <v>0</v>
      </c>
      <c r="AD12191">
        <v>0</v>
      </c>
      <c r="AE12191">
        <v>122.51831758090353</v>
      </c>
    </row>
    <row r="12192" spans="1:31" x14ac:dyDescent="0.3">
      <c r="A12192">
        <v>2710684</v>
      </c>
      <c r="B12192">
        <v>1</v>
      </c>
      <c r="C12192" t="s">
        <v>80</v>
      </c>
      <c r="D12192" t="s">
        <v>99</v>
      </c>
      <c r="E12192" t="s">
        <v>156</v>
      </c>
      <c r="F12192" t="s">
        <v>32735</v>
      </c>
      <c r="G12192" t="s">
        <v>152</v>
      </c>
      <c r="H12192" t="s">
        <v>153</v>
      </c>
      <c r="I12192" t="s">
        <v>136</v>
      </c>
      <c r="J12192" t="s">
        <v>137</v>
      </c>
      <c r="K12192" t="s">
        <v>138</v>
      </c>
      <c r="L12192" t="s">
        <v>32736</v>
      </c>
      <c r="M12192" t="s">
        <v>32737</v>
      </c>
      <c r="N12192">
        <v>9.4444444000000002E-2</v>
      </c>
      <c r="O12192">
        <v>1</v>
      </c>
      <c r="P12192">
        <v>692</v>
      </c>
      <c r="Q12192">
        <v>0</v>
      </c>
      <c r="R12192">
        <v>7</v>
      </c>
      <c r="S12192">
        <v>3</v>
      </c>
      <c r="T12192">
        <v>66</v>
      </c>
      <c r="U12192">
        <v>0</v>
      </c>
      <c r="V12192">
        <v>0</v>
      </c>
      <c r="W12192">
        <v>0.37556640495684995</v>
      </c>
      <c r="X12192">
        <v>10.691777055897498</v>
      </c>
      <c r="Y12192">
        <v>0</v>
      </c>
      <c r="Z12192">
        <v>0.17214588665560002</v>
      </c>
      <c r="AA12192">
        <v>11.519260535927867</v>
      </c>
      <c r="AB12192">
        <v>2.5882332683084508</v>
      </c>
      <c r="AC12192">
        <v>0</v>
      </c>
      <c r="AD12192">
        <v>0</v>
      </c>
      <c r="AE12192">
        <v>25.346983151746265</v>
      </c>
    </row>
    <row r="12193" spans="1:31" x14ac:dyDescent="0.3">
      <c r="A12193">
        <v>2710772</v>
      </c>
      <c r="B12193">
        <v>2</v>
      </c>
      <c r="C12193" t="s">
        <v>80</v>
      </c>
      <c r="D12193" t="s">
        <v>90</v>
      </c>
      <c r="E12193" t="s">
        <v>132</v>
      </c>
      <c r="F12193" t="s">
        <v>32738</v>
      </c>
      <c r="G12193" t="s">
        <v>409</v>
      </c>
      <c r="H12193" t="s">
        <v>135</v>
      </c>
      <c r="I12193" t="s">
        <v>136</v>
      </c>
      <c r="J12193" t="s">
        <v>137</v>
      </c>
      <c r="K12193" t="s">
        <v>138</v>
      </c>
      <c r="L12193" t="s">
        <v>32481</v>
      </c>
      <c r="M12193" t="s">
        <v>32739</v>
      </c>
      <c r="N12193">
        <v>0.828333333</v>
      </c>
      <c r="O12193">
        <v>0</v>
      </c>
      <c r="P12193">
        <v>357</v>
      </c>
      <c r="Q12193">
        <v>0</v>
      </c>
      <c r="R12193">
        <v>0</v>
      </c>
      <c r="S12193">
        <v>0</v>
      </c>
      <c r="T12193">
        <v>60</v>
      </c>
      <c r="U12193">
        <v>0</v>
      </c>
      <c r="V12193">
        <v>0</v>
      </c>
      <c r="W12193">
        <v>0</v>
      </c>
      <c r="X12193">
        <v>51.778454673156574</v>
      </c>
      <c r="Y12193">
        <v>0</v>
      </c>
      <c r="Z12193">
        <v>0</v>
      </c>
      <c r="AA12193">
        <v>0</v>
      </c>
      <c r="AB12193">
        <v>25.886239007790763</v>
      </c>
      <c r="AC12193">
        <v>0</v>
      </c>
      <c r="AD12193">
        <v>0</v>
      </c>
      <c r="AE12193">
        <v>77.664693680947337</v>
      </c>
    </row>
    <row r="12194" spans="1:31" x14ac:dyDescent="0.3">
      <c r="A12194">
        <v>2710976</v>
      </c>
      <c r="B12194">
        <v>1</v>
      </c>
      <c r="C12194" t="s">
        <v>80</v>
      </c>
      <c r="D12194" t="s">
        <v>96</v>
      </c>
      <c r="E12194" t="s">
        <v>156</v>
      </c>
      <c r="F12194" t="s">
        <v>32740</v>
      </c>
      <c r="G12194" t="s">
        <v>152</v>
      </c>
      <c r="H12194" t="s">
        <v>153</v>
      </c>
      <c r="I12194" t="s">
        <v>136</v>
      </c>
      <c r="J12194" t="s">
        <v>137</v>
      </c>
      <c r="K12194" t="s">
        <v>138</v>
      </c>
      <c r="L12194" t="s">
        <v>32741</v>
      </c>
      <c r="M12194" t="s">
        <v>32742</v>
      </c>
      <c r="N12194">
        <v>2.0588888879999998</v>
      </c>
      <c r="O12194">
        <v>0</v>
      </c>
      <c r="P12194">
        <v>171</v>
      </c>
      <c r="Q12194">
        <v>0</v>
      </c>
      <c r="R12194">
        <v>0</v>
      </c>
      <c r="S12194">
        <v>1</v>
      </c>
      <c r="T12194">
        <v>28</v>
      </c>
      <c r="U12194">
        <v>0</v>
      </c>
      <c r="V12194">
        <v>0</v>
      </c>
      <c r="W12194">
        <v>0</v>
      </c>
      <c r="X12194">
        <v>107.69096006295165</v>
      </c>
      <c r="Y12194">
        <v>0</v>
      </c>
      <c r="Z12194">
        <v>0</v>
      </c>
      <c r="AA12194">
        <v>2.9237228747866668</v>
      </c>
      <c r="AB12194">
        <v>112.44300909858423</v>
      </c>
      <c r="AC12194">
        <v>0</v>
      </c>
      <c r="AD12194">
        <v>0</v>
      </c>
      <c r="AE12194">
        <v>223.05769203632252</v>
      </c>
    </row>
    <row r="12195" spans="1:31" x14ac:dyDescent="0.3">
      <c r="A12195">
        <v>2711022</v>
      </c>
      <c r="B12195">
        <v>1</v>
      </c>
      <c r="C12195" t="s">
        <v>81</v>
      </c>
      <c r="D12195" t="s">
        <v>114</v>
      </c>
      <c r="E12195" t="s">
        <v>213</v>
      </c>
      <c r="F12195" t="s">
        <v>32743</v>
      </c>
      <c r="G12195" t="s">
        <v>152</v>
      </c>
      <c r="H12195" t="s">
        <v>153</v>
      </c>
      <c r="I12195" t="s">
        <v>136</v>
      </c>
      <c r="J12195" t="s">
        <v>137</v>
      </c>
      <c r="K12195" t="s">
        <v>138</v>
      </c>
      <c r="L12195" t="s">
        <v>32744</v>
      </c>
      <c r="M12195" t="s">
        <v>32745</v>
      </c>
      <c r="N12195">
        <v>0.71611111100000002</v>
      </c>
      <c r="O12195">
        <v>7</v>
      </c>
      <c r="P12195">
        <v>737</v>
      </c>
      <c r="Q12195">
        <v>0</v>
      </c>
      <c r="R12195">
        <v>1</v>
      </c>
      <c r="S12195">
        <v>1</v>
      </c>
      <c r="T12195">
        <v>40</v>
      </c>
      <c r="U12195">
        <v>0</v>
      </c>
      <c r="V12195">
        <v>0</v>
      </c>
      <c r="W12195">
        <v>0.91549210416743998</v>
      </c>
      <c r="X12195">
        <v>43.716354892590005</v>
      </c>
      <c r="Y12195">
        <v>0</v>
      </c>
      <c r="Z12195">
        <v>0</v>
      </c>
      <c r="AA12195">
        <v>1.0649990589814133</v>
      </c>
      <c r="AB12195">
        <v>10.26771377368911</v>
      </c>
      <c r="AC12195">
        <v>0</v>
      </c>
      <c r="AD12195">
        <v>0</v>
      </c>
      <c r="AE12195">
        <v>55.964559829427969</v>
      </c>
    </row>
    <row r="12196" spans="1:31" x14ac:dyDescent="0.3">
      <c r="A12196">
        <v>2711354</v>
      </c>
      <c r="B12196">
        <v>1</v>
      </c>
      <c r="C12196" t="s">
        <v>80</v>
      </c>
      <c r="D12196" t="s">
        <v>105</v>
      </c>
      <c r="E12196" t="s">
        <v>145</v>
      </c>
      <c r="F12196" t="s">
        <v>32746</v>
      </c>
      <c r="G12196" t="s">
        <v>181</v>
      </c>
      <c r="H12196" t="s">
        <v>135</v>
      </c>
      <c r="I12196" t="s">
        <v>136</v>
      </c>
      <c r="J12196" t="s">
        <v>137</v>
      </c>
      <c r="K12196" t="s">
        <v>138</v>
      </c>
      <c r="L12196" t="s">
        <v>32747</v>
      </c>
      <c r="M12196" t="s">
        <v>32748</v>
      </c>
      <c r="N12196">
        <v>0.58527777700000005</v>
      </c>
      <c r="O12196">
        <v>0</v>
      </c>
      <c r="P12196">
        <v>9</v>
      </c>
      <c r="Q12196">
        <v>0</v>
      </c>
      <c r="R12196">
        <v>0</v>
      </c>
      <c r="S12196">
        <v>0</v>
      </c>
      <c r="T12196">
        <v>0</v>
      </c>
      <c r="U12196">
        <v>0</v>
      </c>
      <c r="V12196">
        <v>0</v>
      </c>
      <c r="W12196">
        <v>0</v>
      </c>
      <c r="X12196">
        <v>1.2075841721024998</v>
      </c>
      <c r="Y12196">
        <v>0</v>
      </c>
      <c r="Z12196">
        <v>0</v>
      </c>
      <c r="AA12196">
        <v>0</v>
      </c>
      <c r="AB12196">
        <v>0</v>
      </c>
      <c r="AC12196">
        <v>0</v>
      </c>
      <c r="AD12196">
        <v>0</v>
      </c>
      <c r="AE12196">
        <v>1.2075841721024998</v>
      </c>
    </row>
    <row r="12197" spans="1:31" x14ac:dyDescent="0.3">
      <c r="A12197">
        <v>2711062</v>
      </c>
      <c r="B12197">
        <v>1</v>
      </c>
      <c r="C12197" t="s">
        <v>80</v>
      </c>
      <c r="D12197" t="s">
        <v>83</v>
      </c>
      <c r="E12197" t="s">
        <v>200</v>
      </c>
      <c r="F12197" t="s">
        <v>30778</v>
      </c>
      <c r="G12197" t="s">
        <v>393</v>
      </c>
      <c r="H12197" t="s">
        <v>135</v>
      </c>
      <c r="I12197" t="s">
        <v>136</v>
      </c>
      <c r="J12197" t="s">
        <v>137</v>
      </c>
      <c r="K12197" t="s">
        <v>138</v>
      </c>
      <c r="L12197" t="s">
        <v>32749</v>
      </c>
      <c r="M12197" t="s">
        <v>32750</v>
      </c>
      <c r="N12197">
        <v>2.4330555550000001</v>
      </c>
      <c r="O12197">
        <v>0</v>
      </c>
      <c r="P12197">
        <v>38</v>
      </c>
      <c r="Q12197">
        <v>0</v>
      </c>
      <c r="R12197">
        <v>0</v>
      </c>
      <c r="S12197">
        <v>0</v>
      </c>
      <c r="T12197">
        <v>13</v>
      </c>
      <c r="U12197">
        <v>0</v>
      </c>
      <c r="V12197">
        <v>0</v>
      </c>
      <c r="W12197">
        <v>0</v>
      </c>
      <c r="X12197">
        <v>20.519918736685081</v>
      </c>
      <c r="Y12197">
        <v>0</v>
      </c>
      <c r="Z12197">
        <v>0</v>
      </c>
      <c r="AA12197">
        <v>0</v>
      </c>
      <c r="AB12197">
        <v>50.127899741467402</v>
      </c>
      <c r="AC12197">
        <v>0</v>
      </c>
      <c r="AD12197">
        <v>0</v>
      </c>
      <c r="AE12197">
        <v>70.647818478152487</v>
      </c>
    </row>
    <row r="12198" spans="1:31" x14ac:dyDescent="0.3">
      <c r="A12198">
        <v>2711457</v>
      </c>
      <c r="B12198">
        <v>1</v>
      </c>
      <c r="C12198" t="s">
        <v>81</v>
      </c>
      <c r="D12198" t="s">
        <v>120</v>
      </c>
      <c r="E12198" t="s">
        <v>150</v>
      </c>
      <c r="F12198" t="s">
        <v>32751</v>
      </c>
      <c r="G12198" t="s">
        <v>152</v>
      </c>
      <c r="H12198" t="s">
        <v>153</v>
      </c>
      <c r="I12198" t="s">
        <v>136</v>
      </c>
      <c r="J12198" t="s">
        <v>137</v>
      </c>
      <c r="K12198" t="s">
        <v>138</v>
      </c>
      <c r="L12198" t="s">
        <v>32752</v>
      </c>
      <c r="M12198" t="s">
        <v>32753</v>
      </c>
      <c r="N12198">
        <v>0.68861111100000005</v>
      </c>
      <c r="O12198">
        <v>1</v>
      </c>
      <c r="P12198">
        <v>0</v>
      </c>
      <c r="Q12198">
        <v>4</v>
      </c>
      <c r="R12198">
        <v>0</v>
      </c>
      <c r="S12198">
        <v>0</v>
      </c>
      <c r="T12198">
        <v>0</v>
      </c>
      <c r="U12198">
        <v>0</v>
      </c>
      <c r="V12198">
        <v>0</v>
      </c>
      <c r="W12198">
        <v>0.16067026187</v>
      </c>
      <c r="X12198">
        <v>0</v>
      </c>
      <c r="Y12198">
        <v>0.38619063025920003</v>
      </c>
      <c r="Z12198">
        <v>0</v>
      </c>
      <c r="AA12198">
        <v>0</v>
      </c>
      <c r="AB12198">
        <v>0</v>
      </c>
      <c r="AC12198">
        <v>0</v>
      </c>
      <c r="AD12198">
        <v>0</v>
      </c>
      <c r="AE12198">
        <v>0.54686089212919997</v>
      </c>
    </row>
    <row r="12199" spans="1:31" x14ac:dyDescent="0.3">
      <c r="A12199">
        <v>2710770</v>
      </c>
      <c r="B12199">
        <v>1</v>
      </c>
      <c r="C12199" t="s">
        <v>81</v>
      </c>
      <c r="D12199" t="s">
        <v>118</v>
      </c>
      <c r="E12199" t="s">
        <v>213</v>
      </c>
      <c r="F12199" t="s">
        <v>32754</v>
      </c>
      <c r="G12199" t="s">
        <v>152</v>
      </c>
      <c r="H12199" t="s">
        <v>153</v>
      </c>
      <c r="I12199" t="s">
        <v>136</v>
      </c>
      <c r="J12199" t="s">
        <v>137</v>
      </c>
      <c r="K12199" t="s">
        <v>138</v>
      </c>
      <c r="L12199" t="s">
        <v>32755</v>
      </c>
      <c r="M12199" t="s">
        <v>32756</v>
      </c>
      <c r="N12199">
        <v>0.90833333299999997</v>
      </c>
      <c r="O12199">
        <v>0</v>
      </c>
      <c r="P12199">
        <v>0</v>
      </c>
      <c r="Q12199">
        <v>19</v>
      </c>
      <c r="R12199">
        <v>0</v>
      </c>
      <c r="S12199">
        <v>12</v>
      </c>
      <c r="T12199">
        <v>0</v>
      </c>
      <c r="U12199">
        <v>10</v>
      </c>
      <c r="V12199">
        <v>0</v>
      </c>
      <c r="W12199">
        <v>0</v>
      </c>
      <c r="X12199">
        <v>0</v>
      </c>
      <c r="Y12199">
        <v>19.349588972541671</v>
      </c>
      <c r="Z12199">
        <v>0</v>
      </c>
      <c r="AA12199">
        <v>192.48589201902496</v>
      </c>
      <c r="AB12199">
        <v>0</v>
      </c>
      <c r="AC12199">
        <v>1448.0788313802691</v>
      </c>
      <c r="AD12199">
        <v>0</v>
      </c>
      <c r="AE12199">
        <v>1659.9143123718356</v>
      </c>
    </row>
    <row r="12200" spans="1:31" x14ac:dyDescent="0.3">
      <c r="A12200">
        <v>2711314</v>
      </c>
      <c r="B12200">
        <v>1</v>
      </c>
      <c r="C12200" t="s">
        <v>80</v>
      </c>
      <c r="D12200" t="s">
        <v>83</v>
      </c>
      <c r="E12200" t="s">
        <v>200</v>
      </c>
      <c r="F12200" t="s">
        <v>30778</v>
      </c>
      <c r="G12200" t="s">
        <v>163</v>
      </c>
      <c r="H12200" t="s">
        <v>135</v>
      </c>
      <c r="I12200" t="s">
        <v>136</v>
      </c>
      <c r="J12200" t="s">
        <v>137</v>
      </c>
      <c r="K12200" t="s">
        <v>138</v>
      </c>
      <c r="L12200" t="s">
        <v>32757</v>
      </c>
      <c r="M12200" t="s">
        <v>32758</v>
      </c>
      <c r="N12200">
        <v>1.8238888879999999</v>
      </c>
      <c r="O12200">
        <v>0</v>
      </c>
      <c r="P12200">
        <v>38</v>
      </c>
      <c r="Q12200">
        <v>0</v>
      </c>
      <c r="R12200">
        <v>0</v>
      </c>
      <c r="S12200">
        <v>0</v>
      </c>
      <c r="T12200">
        <v>13</v>
      </c>
      <c r="U12200">
        <v>0</v>
      </c>
      <c r="V12200">
        <v>0</v>
      </c>
      <c r="W12200">
        <v>0</v>
      </c>
      <c r="X12200">
        <v>18.867614812745938</v>
      </c>
      <c r="Y12200">
        <v>0</v>
      </c>
      <c r="Z12200">
        <v>0</v>
      </c>
      <c r="AA12200">
        <v>0</v>
      </c>
      <c r="AB12200">
        <v>32.525959542041683</v>
      </c>
      <c r="AC12200">
        <v>0</v>
      </c>
      <c r="AD12200">
        <v>0</v>
      </c>
      <c r="AE12200">
        <v>51.393574354787617</v>
      </c>
    </row>
    <row r="12201" spans="1:31" x14ac:dyDescent="0.3">
      <c r="A12201">
        <v>2711148</v>
      </c>
      <c r="B12201">
        <v>1</v>
      </c>
      <c r="C12201" t="s">
        <v>81</v>
      </c>
      <c r="D12201" t="s">
        <v>124</v>
      </c>
      <c r="E12201" t="s">
        <v>156</v>
      </c>
      <c r="F12201" t="s">
        <v>32759</v>
      </c>
      <c r="G12201" t="s">
        <v>185</v>
      </c>
      <c r="H12201" t="s">
        <v>153</v>
      </c>
      <c r="I12201" t="s">
        <v>136</v>
      </c>
      <c r="J12201" t="s">
        <v>137</v>
      </c>
      <c r="K12201" t="s">
        <v>138</v>
      </c>
      <c r="L12201" t="s">
        <v>32760</v>
      </c>
      <c r="M12201" t="s">
        <v>32761</v>
      </c>
      <c r="N12201">
        <v>2.1597222220000001</v>
      </c>
      <c r="O12201">
        <v>0</v>
      </c>
      <c r="P12201">
        <v>0</v>
      </c>
      <c r="Q12201">
        <v>8</v>
      </c>
      <c r="R12201">
        <v>0</v>
      </c>
      <c r="S12201">
        <v>0</v>
      </c>
      <c r="T12201">
        <v>0</v>
      </c>
      <c r="U12201">
        <v>0</v>
      </c>
      <c r="V12201">
        <v>0</v>
      </c>
      <c r="W12201">
        <v>0</v>
      </c>
      <c r="X12201">
        <v>0</v>
      </c>
      <c r="Y12201">
        <v>0</v>
      </c>
      <c r="Z12201">
        <v>0</v>
      </c>
      <c r="AA12201">
        <v>0</v>
      </c>
      <c r="AB12201">
        <v>0</v>
      </c>
      <c r="AC12201">
        <v>0</v>
      </c>
      <c r="AD12201">
        <v>0</v>
      </c>
      <c r="AE12201">
        <v>0</v>
      </c>
    </row>
    <row r="12202" spans="1:31" x14ac:dyDescent="0.3">
      <c r="A12202">
        <v>2711454</v>
      </c>
      <c r="B12202">
        <v>1</v>
      </c>
      <c r="C12202" t="s">
        <v>81</v>
      </c>
      <c r="D12202" t="s">
        <v>127</v>
      </c>
      <c r="E12202" t="s">
        <v>213</v>
      </c>
      <c r="F12202" t="s">
        <v>13649</v>
      </c>
      <c r="G12202" t="s">
        <v>170</v>
      </c>
      <c r="H12202" t="s">
        <v>153</v>
      </c>
      <c r="I12202" t="s">
        <v>136</v>
      </c>
      <c r="J12202" t="s">
        <v>137</v>
      </c>
      <c r="K12202" t="s">
        <v>138</v>
      </c>
      <c r="L12202" t="s">
        <v>32762</v>
      </c>
      <c r="M12202" t="s">
        <v>32763</v>
      </c>
      <c r="N12202">
        <v>0.91055555499999996</v>
      </c>
      <c r="O12202">
        <v>5</v>
      </c>
      <c r="P12202">
        <v>532</v>
      </c>
      <c r="Q12202">
        <v>10</v>
      </c>
      <c r="R12202">
        <v>8</v>
      </c>
      <c r="S12202">
        <v>2</v>
      </c>
      <c r="T12202">
        <v>26</v>
      </c>
      <c r="U12202">
        <v>1</v>
      </c>
      <c r="V12202">
        <v>0</v>
      </c>
      <c r="W12202">
        <v>1.1123437098494346</v>
      </c>
      <c r="X12202">
        <v>58.726301194559639</v>
      </c>
      <c r="Y12202">
        <v>0.51927061693279497</v>
      </c>
      <c r="Z12202">
        <v>3.6699887009598324</v>
      </c>
      <c r="AA12202">
        <v>10.1805399398483</v>
      </c>
      <c r="AB12202">
        <v>4.7845201589528727</v>
      </c>
      <c r="AC12202">
        <v>24.854180586481668</v>
      </c>
      <c r="AD12202">
        <v>0</v>
      </c>
      <c r="AE12202">
        <v>103.84714490758455</v>
      </c>
    </row>
    <row r="12203" spans="1:31" x14ac:dyDescent="0.3">
      <c r="A12203">
        <v>2710936</v>
      </c>
      <c r="B12203">
        <v>1</v>
      </c>
      <c r="C12203" t="s">
        <v>81</v>
      </c>
      <c r="D12203" t="s">
        <v>123</v>
      </c>
      <c r="E12203" t="s">
        <v>156</v>
      </c>
      <c r="F12203" t="s">
        <v>32764</v>
      </c>
      <c r="G12203" t="s">
        <v>152</v>
      </c>
      <c r="H12203" t="s">
        <v>153</v>
      </c>
      <c r="I12203" t="s">
        <v>136</v>
      </c>
      <c r="J12203" t="s">
        <v>137</v>
      </c>
      <c r="K12203" t="s">
        <v>138</v>
      </c>
      <c r="L12203" t="s">
        <v>32765</v>
      </c>
      <c r="M12203" t="s">
        <v>32766</v>
      </c>
      <c r="N12203">
        <v>0.88277777700000004</v>
      </c>
      <c r="O12203">
        <v>0</v>
      </c>
      <c r="P12203">
        <v>3</v>
      </c>
      <c r="Q12203">
        <v>0</v>
      </c>
      <c r="R12203">
        <v>0</v>
      </c>
      <c r="S12203">
        <v>3</v>
      </c>
      <c r="T12203">
        <v>202</v>
      </c>
      <c r="U12203">
        <v>2</v>
      </c>
      <c r="V12203">
        <v>7</v>
      </c>
      <c r="W12203">
        <v>0</v>
      </c>
      <c r="X12203">
        <v>0.46543276256498001</v>
      </c>
      <c r="Y12203">
        <v>0</v>
      </c>
      <c r="Z12203">
        <v>0</v>
      </c>
      <c r="AA12203">
        <v>25.200259710702937</v>
      </c>
      <c r="AB12203">
        <v>213.77437350294292</v>
      </c>
      <c r="AC12203">
        <v>346.43899326474951</v>
      </c>
      <c r="AD12203">
        <v>190.29493344425373</v>
      </c>
      <c r="AE12203">
        <v>776.1739926852141</v>
      </c>
    </row>
    <row r="12204" spans="1:31" x14ac:dyDescent="0.3">
      <c r="A12204">
        <v>2711477</v>
      </c>
      <c r="B12204">
        <v>1</v>
      </c>
      <c r="C12204" t="s">
        <v>80</v>
      </c>
      <c r="D12204" t="s">
        <v>82</v>
      </c>
      <c r="E12204" t="s">
        <v>161</v>
      </c>
      <c r="F12204" t="s">
        <v>32767</v>
      </c>
      <c r="G12204" t="s">
        <v>979</v>
      </c>
      <c r="H12204" t="s">
        <v>135</v>
      </c>
      <c r="I12204" t="s">
        <v>136</v>
      </c>
      <c r="J12204" t="s">
        <v>3</v>
      </c>
      <c r="K12204" t="s">
        <v>138</v>
      </c>
      <c r="L12204" t="s">
        <v>32768</v>
      </c>
      <c r="M12204" t="s">
        <v>32769</v>
      </c>
      <c r="N12204">
        <v>2.1941666660000001</v>
      </c>
      <c r="O12204">
        <v>0</v>
      </c>
      <c r="P12204">
        <v>97</v>
      </c>
      <c r="Q12204">
        <v>0</v>
      </c>
      <c r="R12204">
        <v>0</v>
      </c>
      <c r="S12204">
        <v>0</v>
      </c>
      <c r="T12204">
        <v>1</v>
      </c>
      <c r="U12204">
        <v>0</v>
      </c>
      <c r="V12204">
        <v>0</v>
      </c>
      <c r="W12204">
        <v>0</v>
      </c>
      <c r="X12204">
        <v>42.106817455939385</v>
      </c>
      <c r="Y12204">
        <v>0</v>
      </c>
      <c r="Z12204">
        <v>0</v>
      </c>
      <c r="AA12204">
        <v>0</v>
      </c>
      <c r="AB12204">
        <v>1.0796640694433299</v>
      </c>
      <c r="AC12204">
        <v>0</v>
      </c>
      <c r="AD12204">
        <v>0</v>
      </c>
      <c r="AE12204">
        <v>43.186481525382717</v>
      </c>
    </row>
    <row r="12205" spans="1:31" x14ac:dyDescent="0.3">
      <c r="A12205">
        <v>2710956</v>
      </c>
      <c r="B12205">
        <v>1</v>
      </c>
      <c r="C12205" t="s">
        <v>81</v>
      </c>
      <c r="D12205" t="s">
        <v>121</v>
      </c>
      <c r="E12205" t="s">
        <v>161</v>
      </c>
      <c r="F12205" t="s">
        <v>32770</v>
      </c>
      <c r="G12205" t="s">
        <v>163</v>
      </c>
      <c r="H12205" t="s">
        <v>135</v>
      </c>
      <c r="I12205" t="s">
        <v>136</v>
      </c>
      <c r="J12205" t="s">
        <v>137</v>
      </c>
      <c r="K12205" t="s">
        <v>138</v>
      </c>
      <c r="L12205" t="s">
        <v>32771</v>
      </c>
      <c r="M12205" t="s">
        <v>32772</v>
      </c>
      <c r="N12205">
        <v>4.221944444</v>
      </c>
      <c r="O12205">
        <v>0</v>
      </c>
      <c r="P12205">
        <v>53</v>
      </c>
      <c r="Q12205">
        <v>0</v>
      </c>
      <c r="R12205">
        <v>1</v>
      </c>
      <c r="S12205">
        <v>0</v>
      </c>
      <c r="T12205">
        <v>1</v>
      </c>
      <c r="U12205">
        <v>0</v>
      </c>
      <c r="V12205">
        <v>0</v>
      </c>
      <c r="W12205">
        <v>0</v>
      </c>
      <c r="X12205">
        <v>22.614887316105186</v>
      </c>
      <c r="Y12205">
        <v>0</v>
      </c>
      <c r="Z12205">
        <v>0</v>
      </c>
      <c r="AA12205">
        <v>0</v>
      </c>
      <c r="AB12205">
        <v>5.9467704976278366</v>
      </c>
      <c r="AC12205">
        <v>0</v>
      </c>
      <c r="AD12205">
        <v>0</v>
      </c>
      <c r="AE12205">
        <v>28.561657813733021</v>
      </c>
    </row>
    <row r="12206" spans="1:31" x14ac:dyDescent="0.3">
      <c r="A12206">
        <v>2710979</v>
      </c>
      <c r="B12206">
        <v>1</v>
      </c>
      <c r="C12206" t="s">
        <v>81</v>
      </c>
      <c r="D12206" t="s">
        <v>115</v>
      </c>
      <c r="E12206" t="s">
        <v>213</v>
      </c>
      <c r="F12206" t="s">
        <v>32773</v>
      </c>
      <c r="G12206" t="s">
        <v>209</v>
      </c>
      <c r="H12206" t="s">
        <v>153</v>
      </c>
      <c r="I12206" t="s">
        <v>136</v>
      </c>
      <c r="J12206" t="s">
        <v>137</v>
      </c>
      <c r="K12206" t="s">
        <v>210</v>
      </c>
      <c r="L12206" t="s">
        <v>32774</v>
      </c>
      <c r="M12206" t="s">
        <v>32775</v>
      </c>
      <c r="N12206">
        <v>5.8733333329999997</v>
      </c>
      <c r="O12206">
        <v>0</v>
      </c>
      <c r="P12206">
        <v>416</v>
      </c>
      <c r="Q12206">
        <v>2</v>
      </c>
      <c r="R12206">
        <v>19</v>
      </c>
      <c r="S12206">
        <v>1</v>
      </c>
      <c r="T12206">
        <v>20</v>
      </c>
      <c r="U12206">
        <v>0</v>
      </c>
      <c r="V12206">
        <v>0</v>
      </c>
      <c r="W12206">
        <v>0</v>
      </c>
      <c r="X12206">
        <v>152.74242748702116</v>
      </c>
      <c r="Y12206">
        <v>31.40057347992531</v>
      </c>
      <c r="Z12206">
        <v>11.490676520172139</v>
      </c>
      <c r="AA12206">
        <v>113.60650302546873</v>
      </c>
      <c r="AB12206">
        <v>28.844583442325721</v>
      </c>
      <c r="AC12206">
        <v>0</v>
      </c>
      <c r="AD12206">
        <v>0</v>
      </c>
      <c r="AE12206">
        <v>338.08476395491306</v>
      </c>
    </row>
    <row r="12207" spans="1:31" x14ac:dyDescent="0.3">
      <c r="A12207">
        <v>2711248</v>
      </c>
      <c r="B12207">
        <v>1</v>
      </c>
      <c r="C12207" t="s">
        <v>80</v>
      </c>
      <c r="D12207" t="s">
        <v>106</v>
      </c>
      <c r="E12207" t="s">
        <v>161</v>
      </c>
      <c r="F12207" t="s">
        <v>32776</v>
      </c>
      <c r="G12207" t="s">
        <v>409</v>
      </c>
      <c r="H12207" t="s">
        <v>135</v>
      </c>
      <c r="I12207" t="s">
        <v>136</v>
      </c>
      <c r="J12207" t="s">
        <v>137</v>
      </c>
      <c r="K12207" t="s">
        <v>138</v>
      </c>
      <c r="L12207" t="s">
        <v>32777</v>
      </c>
      <c r="M12207" t="s">
        <v>32778</v>
      </c>
      <c r="N12207">
        <v>2.6150000000000002</v>
      </c>
      <c r="O12207">
        <v>0</v>
      </c>
      <c r="P12207">
        <v>25</v>
      </c>
      <c r="Q12207">
        <v>0</v>
      </c>
      <c r="R12207">
        <v>0</v>
      </c>
      <c r="S12207">
        <v>0</v>
      </c>
      <c r="T12207">
        <v>1</v>
      </c>
      <c r="U12207">
        <v>0</v>
      </c>
      <c r="V12207">
        <v>0</v>
      </c>
      <c r="W12207">
        <v>0</v>
      </c>
      <c r="X12207">
        <v>7.2210507862149287</v>
      </c>
      <c r="Y12207">
        <v>0</v>
      </c>
      <c r="Z12207">
        <v>0</v>
      </c>
      <c r="AA12207">
        <v>0</v>
      </c>
      <c r="AB12207">
        <v>0</v>
      </c>
      <c r="AC12207">
        <v>0</v>
      </c>
      <c r="AD12207">
        <v>0</v>
      </c>
      <c r="AE12207">
        <v>7.2210507862149287</v>
      </c>
    </row>
    <row r="12208" spans="1:31" x14ac:dyDescent="0.3">
      <c r="A12208">
        <v>2711334</v>
      </c>
      <c r="B12208">
        <v>1</v>
      </c>
      <c r="C12208" t="s">
        <v>80</v>
      </c>
      <c r="D12208" t="s">
        <v>108</v>
      </c>
      <c r="E12208" t="s">
        <v>161</v>
      </c>
      <c r="F12208" t="s">
        <v>32779</v>
      </c>
      <c r="G12208" t="s">
        <v>163</v>
      </c>
      <c r="H12208" t="s">
        <v>135</v>
      </c>
      <c r="I12208" t="s">
        <v>136</v>
      </c>
      <c r="J12208" t="s">
        <v>137</v>
      </c>
      <c r="K12208" t="s">
        <v>138</v>
      </c>
      <c r="L12208" t="s">
        <v>32780</v>
      </c>
      <c r="M12208" t="s">
        <v>32781</v>
      </c>
      <c r="N12208">
        <v>1.025833333</v>
      </c>
      <c r="O12208">
        <v>0</v>
      </c>
      <c r="P12208">
        <v>22</v>
      </c>
      <c r="Q12208">
        <v>0</v>
      </c>
      <c r="R12208">
        <v>4</v>
      </c>
      <c r="S12208">
        <v>0</v>
      </c>
      <c r="T12208">
        <v>1</v>
      </c>
      <c r="U12208">
        <v>0</v>
      </c>
      <c r="V12208">
        <v>0</v>
      </c>
      <c r="W12208">
        <v>0</v>
      </c>
      <c r="X12208">
        <v>3.7546412714498993</v>
      </c>
      <c r="Y12208">
        <v>0</v>
      </c>
      <c r="Z12208">
        <v>0</v>
      </c>
      <c r="AA12208">
        <v>0</v>
      </c>
      <c r="AB12208">
        <v>1.1802610544810852</v>
      </c>
      <c r="AC12208">
        <v>0</v>
      </c>
      <c r="AD12208">
        <v>0</v>
      </c>
      <c r="AE12208">
        <v>4.9349023259309845</v>
      </c>
    </row>
    <row r="12209" spans="1:31" x14ac:dyDescent="0.3">
      <c r="A12209">
        <v>2710793</v>
      </c>
      <c r="B12209">
        <v>1</v>
      </c>
      <c r="C12209" t="s">
        <v>80</v>
      </c>
      <c r="D12209" t="s">
        <v>107</v>
      </c>
      <c r="E12209" t="s">
        <v>145</v>
      </c>
      <c r="F12209" t="s">
        <v>32782</v>
      </c>
      <c r="G12209" t="s">
        <v>181</v>
      </c>
      <c r="H12209" t="s">
        <v>135</v>
      </c>
      <c r="I12209" t="s">
        <v>136</v>
      </c>
      <c r="J12209" t="s">
        <v>137</v>
      </c>
      <c r="K12209" t="s">
        <v>138</v>
      </c>
      <c r="L12209" t="s">
        <v>32783</v>
      </c>
      <c r="M12209" t="s">
        <v>32784</v>
      </c>
      <c r="N12209">
        <v>4.3161111109999997</v>
      </c>
      <c r="O12209">
        <v>0</v>
      </c>
      <c r="P12209">
        <v>2</v>
      </c>
      <c r="Q12209">
        <v>0</v>
      </c>
      <c r="R12209">
        <v>0</v>
      </c>
      <c r="S12209">
        <v>0</v>
      </c>
      <c r="T12209">
        <v>0</v>
      </c>
      <c r="U12209">
        <v>0</v>
      </c>
      <c r="V12209">
        <v>0</v>
      </c>
      <c r="W12209">
        <v>0</v>
      </c>
      <c r="X12209">
        <v>1.161715464880716</v>
      </c>
      <c r="Y12209">
        <v>0</v>
      </c>
      <c r="Z12209">
        <v>0</v>
      </c>
      <c r="AA12209">
        <v>0</v>
      </c>
      <c r="AB12209">
        <v>0</v>
      </c>
      <c r="AC12209">
        <v>0</v>
      </c>
      <c r="AD12209">
        <v>0</v>
      </c>
      <c r="AE12209">
        <v>1.161715464880716</v>
      </c>
    </row>
    <row r="12210" spans="1:31" x14ac:dyDescent="0.3">
      <c r="A12210">
        <v>2711042</v>
      </c>
      <c r="B12210">
        <v>1</v>
      </c>
      <c r="C12210" t="s">
        <v>80</v>
      </c>
      <c r="D12210" t="s">
        <v>108</v>
      </c>
      <c r="E12210" t="s">
        <v>161</v>
      </c>
      <c r="F12210" t="s">
        <v>32785</v>
      </c>
      <c r="G12210" t="s">
        <v>163</v>
      </c>
      <c r="H12210" t="s">
        <v>135</v>
      </c>
      <c r="I12210" t="s">
        <v>136</v>
      </c>
      <c r="J12210" t="s">
        <v>137</v>
      </c>
      <c r="K12210" t="s">
        <v>138</v>
      </c>
      <c r="L12210" t="s">
        <v>32786</v>
      </c>
      <c r="M12210" t="s">
        <v>32787</v>
      </c>
      <c r="N12210">
        <v>0.98666666599999997</v>
      </c>
      <c r="O12210">
        <v>0</v>
      </c>
      <c r="P12210">
        <v>21</v>
      </c>
      <c r="Q12210">
        <v>0</v>
      </c>
      <c r="R12210">
        <v>0</v>
      </c>
      <c r="S12210">
        <v>0</v>
      </c>
      <c r="T12210">
        <v>2</v>
      </c>
      <c r="U12210">
        <v>0</v>
      </c>
      <c r="V12210">
        <v>0</v>
      </c>
      <c r="W12210">
        <v>0</v>
      </c>
      <c r="X12210">
        <v>2.8348206221360006</v>
      </c>
      <c r="Y12210">
        <v>0</v>
      </c>
      <c r="Z12210">
        <v>0</v>
      </c>
      <c r="AA12210">
        <v>0</v>
      </c>
      <c r="AB12210">
        <v>0.63203521540127994</v>
      </c>
      <c r="AC12210">
        <v>0</v>
      </c>
      <c r="AD12210">
        <v>0</v>
      </c>
      <c r="AE12210">
        <v>3.4668558375372807</v>
      </c>
    </row>
    <row r="12211" spans="1:31" x14ac:dyDescent="0.3">
      <c r="A12211">
        <v>2710893</v>
      </c>
      <c r="B12211">
        <v>1</v>
      </c>
      <c r="C12211" t="s">
        <v>80</v>
      </c>
      <c r="D12211" t="s">
        <v>104</v>
      </c>
      <c r="E12211" t="s">
        <v>173</v>
      </c>
      <c r="F12211" t="s">
        <v>5908</v>
      </c>
      <c r="G12211" t="s">
        <v>170</v>
      </c>
      <c r="H12211" t="s">
        <v>153</v>
      </c>
      <c r="I12211" t="s">
        <v>136</v>
      </c>
      <c r="J12211" t="s">
        <v>137</v>
      </c>
      <c r="K12211" t="s">
        <v>138</v>
      </c>
      <c r="L12211" t="s">
        <v>32788</v>
      </c>
      <c r="M12211" t="s">
        <v>32789</v>
      </c>
      <c r="N12211">
        <v>0.393055555</v>
      </c>
      <c r="O12211">
        <v>13</v>
      </c>
      <c r="P12211">
        <v>19</v>
      </c>
      <c r="Q12211">
        <v>58</v>
      </c>
      <c r="R12211">
        <v>53</v>
      </c>
      <c r="S12211">
        <v>24</v>
      </c>
      <c r="T12211">
        <v>14</v>
      </c>
      <c r="U12211">
        <v>8</v>
      </c>
      <c r="V12211">
        <v>0</v>
      </c>
      <c r="W12211">
        <v>1.233908567569425</v>
      </c>
      <c r="X12211">
        <v>0.44766765499990002</v>
      </c>
      <c r="Y12211">
        <v>9.8987213484254379</v>
      </c>
      <c r="Z12211">
        <v>2.4990068846599999E-2</v>
      </c>
      <c r="AA12211">
        <v>298.26027808763206</v>
      </c>
      <c r="AB12211">
        <v>3.8960657167079376</v>
      </c>
      <c r="AC12211">
        <v>676.40362571669982</v>
      </c>
      <c r="AD12211">
        <v>0</v>
      </c>
      <c r="AE12211">
        <v>990.1652571608812</v>
      </c>
    </row>
    <row r="12212" spans="1:31" x14ac:dyDescent="0.3">
      <c r="A12212">
        <v>2710687</v>
      </c>
      <c r="B12212">
        <v>1</v>
      </c>
      <c r="C12212" t="s">
        <v>80</v>
      </c>
      <c r="D12212" t="s">
        <v>85</v>
      </c>
      <c r="E12212" t="s">
        <v>173</v>
      </c>
      <c r="F12212" t="s">
        <v>7245</v>
      </c>
      <c r="G12212" t="s">
        <v>152</v>
      </c>
      <c r="H12212" t="s">
        <v>153</v>
      </c>
      <c r="I12212" t="s">
        <v>136</v>
      </c>
      <c r="J12212" t="s">
        <v>137</v>
      </c>
      <c r="K12212" t="s">
        <v>138</v>
      </c>
      <c r="L12212" t="s">
        <v>32790</v>
      </c>
      <c r="M12212" t="s">
        <v>32791</v>
      </c>
      <c r="N12212">
        <v>0.13338972199999999</v>
      </c>
      <c r="O12212">
        <v>0</v>
      </c>
      <c r="P12212">
        <v>4847</v>
      </c>
      <c r="Q12212">
        <v>0</v>
      </c>
      <c r="R12212">
        <v>0</v>
      </c>
      <c r="S12212">
        <v>0</v>
      </c>
      <c r="T12212">
        <v>254</v>
      </c>
      <c r="U12212">
        <v>0</v>
      </c>
      <c r="V12212">
        <v>0</v>
      </c>
      <c r="W12212">
        <v>0</v>
      </c>
      <c r="X12212">
        <v>118.75416236272521</v>
      </c>
      <c r="Y12212">
        <v>0</v>
      </c>
      <c r="Z12212">
        <v>0</v>
      </c>
      <c r="AA12212">
        <v>0</v>
      </c>
      <c r="AB12212">
        <v>17.574839536893993</v>
      </c>
      <c r="AC12212">
        <v>0</v>
      </c>
      <c r="AD12212">
        <v>0</v>
      </c>
      <c r="AE12212">
        <v>136.32900189961921</v>
      </c>
    </row>
    <row r="12213" spans="1:31" x14ac:dyDescent="0.3">
      <c r="A12213">
        <v>2710710</v>
      </c>
      <c r="B12213">
        <v>1</v>
      </c>
      <c r="C12213" t="s">
        <v>80</v>
      </c>
      <c r="D12213" t="s">
        <v>96</v>
      </c>
      <c r="E12213" t="s">
        <v>173</v>
      </c>
      <c r="F12213" t="s">
        <v>28303</v>
      </c>
      <c r="G12213" t="s">
        <v>152</v>
      </c>
      <c r="H12213" t="s">
        <v>153</v>
      </c>
      <c r="I12213" t="s">
        <v>136</v>
      </c>
      <c r="J12213" t="s">
        <v>137</v>
      </c>
      <c r="K12213" t="s">
        <v>138</v>
      </c>
      <c r="L12213" t="s">
        <v>32792</v>
      </c>
      <c r="M12213" t="s">
        <v>32793</v>
      </c>
      <c r="N12213">
        <v>6.215833333</v>
      </c>
      <c r="O12213">
        <v>0</v>
      </c>
      <c r="P12213">
        <v>3</v>
      </c>
      <c r="Q12213">
        <v>4</v>
      </c>
      <c r="R12213">
        <v>0</v>
      </c>
      <c r="S12213">
        <v>12</v>
      </c>
      <c r="T12213">
        <v>0</v>
      </c>
      <c r="U12213">
        <v>2</v>
      </c>
      <c r="V12213">
        <v>0</v>
      </c>
      <c r="W12213">
        <v>0</v>
      </c>
      <c r="X12213">
        <v>3.4765325675274994</v>
      </c>
      <c r="Y12213">
        <v>37.897319422369691</v>
      </c>
      <c r="Z12213">
        <v>0</v>
      </c>
      <c r="AA12213">
        <v>510.86953098953416</v>
      </c>
      <c r="AB12213">
        <v>0</v>
      </c>
      <c r="AC12213">
        <v>1582.785735016065</v>
      </c>
      <c r="AD12213">
        <v>0</v>
      </c>
      <c r="AE12213">
        <v>2135.0291179954966</v>
      </c>
    </row>
    <row r="12214" spans="1:31" x14ac:dyDescent="0.3">
      <c r="A12214">
        <v>2711397</v>
      </c>
      <c r="B12214">
        <v>1</v>
      </c>
      <c r="C12214" t="s">
        <v>81</v>
      </c>
      <c r="D12214" t="s">
        <v>113</v>
      </c>
      <c r="E12214" t="s">
        <v>156</v>
      </c>
      <c r="F12214" t="s">
        <v>32794</v>
      </c>
      <c r="G12214" t="s">
        <v>185</v>
      </c>
      <c r="H12214" t="s">
        <v>153</v>
      </c>
      <c r="I12214" t="s">
        <v>136</v>
      </c>
      <c r="J12214" t="s">
        <v>137</v>
      </c>
      <c r="K12214" t="s">
        <v>138</v>
      </c>
      <c r="L12214" t="s">
        <v>32795</v>
      </c>
      <c r="M12214" t="s">
        <v>32796</v>
      </c>
      <c r="N12214">
        <v>2.3294444439999999</v>
      </c>
      <c r="O12214">
        <v>0</v>
      </c>
      <c r="P12214">
        <v>114</v>
      </c>
      <c r="Q12214">
        <v>1</v>
      </c>
      <c r="R12214">
        <v>47</v>
      </c>
      <c r="S12214">
        <v>0</v>
      </c>
      <c r="T12214">
        <v>10</v>
      </c>
      <c r="U12214">
        <v>0</v>
      </c>
      <c r="V12214">
        <v>0</v>
      </c>
      <c r="W12214">
        <v>0</v>
      </c>
      <c r="X12214">
        <v>37.981118334623837</v>
      </c>
      <c r="Y12214">
        <v>6.5676828712917219</v>
      </c>
      <c r="Z12214">
        <v>0</v>
      </c>
      <c r="AA12214">
        <v>0</v>
      </c>
      <c r="AB12214">
        <v>51.34653162539594</v>
      </c>
      <c r="AC12214">
        <v>0</v>
      </c>
      <c r="AD12214">
        <v>0</v>
      </c>
      <c r="AE12214">
        <v>95.895332831311492</v>
      </c>
    </row>
    <row r="12215" spans="1:31" x14ac:dyDescent="0.3">
      <c r="A12215">
        <v>2711414</v>
      </c>
      <c r="B12215">
        <v>1</v>
      </c>
      <c r="C12215" t="s">
        <v>81</v>
      </c>
      <c r="D12215" t="s">
        <v>113</v>
      </c>
      <c r="E12215" t="s">
        <v>145</v>
      </c>
      <c r="F12215" t="s">
        <v>32797</v>
      </c>
      <c r="G12215" t="s">
        <v>147</v>
      </c>
      <c r="H12215" t="s">
        <v>135</v>
      </c>
      <c r="I12215" t="s">
        <v>136</v>
      </c>
      <c r="J12215" t="s">
        <v>137</v>
      </c>
      <c r="K12215" t="s">
        <v>138</v>
      </c>
      <c r="L12215" t="s">
        <v>32798</v>
      </c>
      <c r="M12215" t="s">
        <v>32799</v>
      </c>
      <c r="N12215">
        <v>1.4130555549999999</v>
      </c>
      <c r="O12215">
        <v>0</v>
      </c>
      <c r="P12215">
        <v>2</v>
      </c>
      <c r="Q12215">
        <v>0</v>
      </c>
      <c r="R12215">
        <v>0</v>
      </c>
      <c r="S12215">
        <v>0</v>
      </c>
      <c r="T12215">
        <v>1</v>
      </c>
      <c r="U12215">
        <v>0</v>
      </c>
      <c r="V12215">
        <v>0</v>
      </c>
      <c r="W12215">
        <v>0</v>
      </c>
      <c r="X12215">
        <v>1.5155504227547101</v>
      </c>
      <c r="Y12215">
        <v>0</v>
      </c>
      <c r="Z12215">
        <v>0</v>
      </c>
      <c r="AA12215">
        <v>0</v>
      </c>
      <c r="AB12215">
        <v>0.43718211033968335</v>
      </c>
      <c r="AC12215">
        <v>0</v>
      </c>
      <c r="AD12215">
        <v>0</v>
      </c>
      <c r="AE12215">
        <v>1.9527325330943934</v>
      </c>
    </row>
    <row r="12216" spans="1:31" x14ac:dyDescent="0.3">
      <c r="A12216">
        <v>2710810</v>
      </c>
      <c r="B12216">
        <v>1</v>
      </c>
      <c r="C12216" t="s">
        <v>80</v>
      </c>
      <c r="D12216" t="s">
        <v>85</v>
      </c>
      <c r="E12216" t="s">
        <v>173</v>
      </c>
      <c r="F12216" t="s">
        <v>7245</v>
      </c>
      <c r="G12216" t="s">
        <v>300</v>
      </c>
      <c r="H12216" t="s">
        <v>153</v>
      </c>
      <c r="I12216" t="s">
        <v>136</v>
      </c>
      <c r="J12216" t="s">
        <v>137</v>
      </c>
      <c r="K12216" t="s">
        <v>210</v>
      </c>
      <c r="L12216" t="s">
        <v>32800</v>
      </c>
      <c r="M12216" t="s">
        <v>32801</v>
      </c>
      <c r="N12216">
        <v>4.8233333329999999</v>
      </c>
      <c r="O12216">
        <v>0</v>
      </c>
      <c r="P12216">
        <v>4847</v>
      </c>
      <c r="Q12216">
        <v>0</v>
      </c>
      <c r="R12216">
        <v>0</v>
      </c>
      <c r="S12216">
        <v>0</v>
      </c>
      <c r="T12216">
        <v>254</v>
      </c>
      <c r="U12216">
        <v>0</v>
      </c>
      <c r="V12216">
        <v>0</v>
      </c>
      <c r="W12216">
        <v>0</v>
      </c>
      <c r="X12216">
        <v>4433.20476072357</v>
      </c>
      <c r="Y12216">
        <v>0</v>
      </c>
      <c r="Z12216">
        <v>0</v>
      </c>
      <c r="AA12216">
        <v>0</v>
      </c>
      <c r="AB12216">
        <v>1260.205121883288</v>
      </c>
      <c r="AC12216">
        <v>0</v>
      </c>
      <c r="AD12216">
        <v>0</v>
      </c>
      <c r="AE12216">
        <v>5693.4098826068584</v>
      </c>
    </row>
    <row r="12217" spans="1:31" x14ac:dyDescent="0.3">
      <c r="A12217">
        <v>2711357</v>
      </c>
      <c r="B12217">
        <v>1</v>
      </c>
      <c r="C12217" t="s">
        <v>81</v>
      </c>
      <c r="D12217" t="s">
        <v>127</v>
      </c>
      <c r="E12217" t="s">
        <v>156</v>
      </c>
      <c r="F12217" t="s">
        <v>32131</v>
      </c>
      <c r="G12217" t="s">
        <v>185</v>
      </c>
      <c r="H12217" t="s">
        <v>153</v>
      </c>
      <c r="I12217" t="s">
        <v>136</v>
      </c>
      <c r="J12217" t="s">
        <v>137</v>
      </c>
      <c r="K12217" t="s">
        <v>138</v>
      </c>
      <c r="L12217" t="s">
        <v>32802</v>
      </c>
      <c r="M12217" t="s">
        <v>32803</v>
      </c>
      <c r="N12217">
        <v>4.057222222</v>
      </c>
      <c r="O12217">
        <v>0</v>
      </c>
      <c r="P12217">
        <v>151</v>
      </c>
      <c r="Q12217">
        <v>0</v>
      </c>
      <c r="R12217">
        <v>4</v>
      </c>
      <c r="S12217">
        <v>0</v>
      </c>
      <c r="T12217">
        <v>11</v>
      </c>
      <c r="U12217">
        <v>0</v>
      </c>
      <c r="V12217">
        <v>0</v>
      </c>
      <c r="W12217">
        <v>0</v>
      </c>
      <c r="X12217">
        <v>92.743095653371597</v>
      </c>
      <c r="Y12217">
        <v>0</v>
      </c>
      <c r="Z12217">
        <v>17.473297963217782</v>
      </c>
      <c r="AA12217">
        <v>0</v>
      </c>
      <c r="AB12217">
        <v>14.508600233090254</v>
      </c>
      <c r="AC12217">
        <v>0</v>
      </c>
      <c r="AD12217">
        <v>0</v>
      </c>
      <c r="AE12217">
        <v>124.72499384967963</v>
      </c>
    </row>
    <row r="12218" spans="1:31" x14ac:dyDescent="0.3">
      <c r="A12218">
        <v>2711460</v>
      </c>
      <c r="B12218">
        <v>1</v>
      </c>
      <c r="C12218" t="s">
        <v>80</v>
      </c>
      <c r="D12218" t="s">
        <v>92</v>
      </c>
      <c r="E12218" t="s">
        <v>145</v>
      </c>
      <c r="F12218" t="s">
        <v>32804</v>
      </c>
      <c r="G12218" t="s">
        <v>181</v>
      </c>
      <c r="H12218" t="s">
        <v>135</v>
      </c>
      <c r="I12218" t="s">
        <v>136</v>
      </c>
      <c r="J12218" t="s">
        <v>137</v>
      </c>
      <c r="K12218" t="s">
        <v>138</v>
      </c>
      <c r="L12218" t="s">
        <v>32805</v>
      </c>
      <c r="M12218" t="s">
        <v>32806</v>
      </c>
      <c r="N12218">
        <v>1.1402777770000001</v>
      </c>
      <c r="O12218">
        <v>0</v>
      </c>
      <c r="P12218">
        <v>1</v>
      </c>
      <c r="Q12218">
        <v>0</v>
      </c>
      <c r="R12218">
        <v>0</v>
      </c>
      <c r="S12218">
        <v>0</v>
      </c>
      <c r="T12218">
        <v>0</v>
      </c>
      <c r="U12218">
        <v>0</v>
      </c>
      <c r="V12218">
        <v>0</v>
      </c>
      <c r="W12218">
        <v>0</v>
      </c>
      <c r="X12218">
        <v>0</v>
      </c>
      <c r="Y12218">
        <v>0</v>
      </c>
      <c r="Z12218">
        <v>0</v>
      </c>
      <c r="AA12218">
        <v>0</v>
      </c>
      <c r="AB12218">
        <v>0</v>
      </c>
      <c r="AC12218">
        <v>0</v>
      </c>
      <c r="AD12218">
        <v>0</v>
      </c>
      <c r="AE12218">
        <v>0</v>
      </c>
    </row>
    <row r="12219" spans="1:31" x14ac:dyDescent="0.3">
      <c r="A12219">
        <v>2711211</v>
      </c>
      <c r="B12219">
        <v>1</v>
      </c>
      <c r="C12219" t="s">
        <v>80</v>
      </c>
      <c r="D12219" t="s">
        <v>85</v>
      </c>
      <c r="E12219" t="s">
        <v>173</v>
      </c>
      <c r="F12219" t="s">
        <v>32807</v>
      </c>
      <c r="G12219" t="s">
        <v>152</v>
      </c>
      <c r="H12219" t="s">
        <v>153</v>
      </c>
      <c r="I12219" t="s">
        <v>136</v>
      </c>
      <c r="J12219" t="s">
        <v>137</v>
      </c>
      <c r="K12219" t="s">
        <v>138</v>
      </c>
      <c r="L12219" t="s">
        <v>32808</v>
      </c>
      <c r="M12219" t="s">
        <v>32298</v>
      </c>
      <c r="N12219">
        <v>1.65</v>
      </c>
      <c r="O12219">
        <v>0</v>
      </c>
      <c r="P12219">
        <v>8131</v>
      </c>
      <c r="Q12219">
        <v>0</v>
      </c>
      <c r="R12219">
        <v>0</v>
      </c>
      <c r="S12219">
        <v>2</v>
      </c>
      <c r="T12219">
        <v>826</v>
      </c>
      <c r="U12219">
        <v>0</v>
      </c>
      <c r="V12219">
        <v>1</v>
      </c>
      <c r="W12219">
        <v>0</v>
      </c>
      <c r="X12219">
        <v>2885.3781338613285</v>
      </c>
      <c r="Y12219">
        <v>0</v>
      </c>
      <c r="Z12219">
        <v>0</v>
      </c>
      <c r="AA12219">
        <v>231.78521382298527</v>
      </c>
      <c r="AB12219">
        <v>1610.0412470022761</v>
      </c>
      <c r="AC12219">
        <v>0</v>
      </c>
      <c r="AD12219">
        <v>9.8279015607248112</v>
      </c>
      <c r="AE12219">
        <v>4737.0324962473142</v>
      </c>
    </row>
    <row r="12220" spans="1:31" x14ac:dyDescent="0.3">
      <c r="A12220">
        <v>2711480</v>
      </c>
      <c r="B12220">
        <v>1</v>
      </c>
      <c r="C12220" t="s">
        <v>81</v>
      </c>
      <c r="D12220" t="s">
        <v>128</v>
      </c>
      <c r="E12220" t="s">
        <v>156</v>
      </c>
      <c r="F12220" t="s">
        <v>32809</v>
      </c>
      <c r="G12220" t="s">
        <v>348</v>
      </c>
      <c r="H12220" t="s">
        <v>153</v>
      </c>
      <c r="I12220" t="s">
        <v>136</v>
      </c>
      <c r="J12220" t="s">
        <v>137</v>
      </c>
      <c r="K12220" t="s">
        <v>138</v>
      </c>
      <c r="L12220" t="s">
        <v>32810</v>
      </c>
      <c r="M12220" t="s">
        <v>32688</v>
      </c>
      <c r="N12220">
        <v>0.63777777700000005</v>
      </c>
      <c r="O12220">
        <v>0</v>
      </c>
      <c r="P12220">
        <v>0</v>
      </c>
      <c r="Q12220">
        <v>0</v>
      </c>
      <c r="R12220">
        <v>0</v>
      </c>
      <c r="S12220">
        <v>1</v>
      </c>
      <c r="T12220">
        <v>0</v>
      </c>
      <c r="U12220">
        <v>0</v>
      </c>
      <c r="V12220">
        <v>0</v>
      </c>
      <c r="W12220">
        <v>0</v>
      </c>
      <c r="X12220">
        <v>0</v>
      </c>
      <c r="Y12220">
        <v>0</v>
      </c>
      <c r="Z12220">
        <v>0</v>
      </c>
      <c r="AA12220">
        <v>0.6558391903466666</v>
      </c>
      <c r="AB12220">
        <v>0</v>
      </c>
      <c r="AC12220">
        <v>0</v>
      </c>
      <c r="AD12220">
        <v>0</v>
      </c>
      <c r="AE12220">
        <v>0.6558391903466666</v>
      </c>
    </row>
    <row r="12221" spans="1:31" x14ac:dyDescent="0.3">
      <c r="A12221">
        <v>2710767</v>
      </c>
      <c r="B12221">
        <v>1</v>
      </c>
      <c r="C12221" t="s">
        <v>81</v>
      </c>
      <c r="D12221" t="s">
        <v>122</v>
      </c>
      <c r="E12221" t="s">
        <v>145</v>
      </c>
      <c r="F12221" t="s">
        <v>32811</v>
      </c>
      <c r="G12221" t="s">
        <v>158</v>
      </c>
      <c r="H12221" t="s">
        <v>135</v>
      </c>
      <c r="I12221" t="s">
        <v>136</v>
      </c>
      <c r="J12221" t="s">
        <v>3</v>
      </c>
      <c r="K12221" t="s">
        <v>138</v>
      </c>
      <c r="L12221" t="s">
        <v>32812</v>
      </c>
      <c r="M12221" t="s">
        <v>32813</v>
      </c>
      <c r="N12221">
        <v>2.863611111</v>
      </c>
      <c r="O12221">
        <v>0</v>
      </c>
      <c r="P12221">
        <v>1</v>
      </c>
      <c r="Q12221">
        <v>0</v>
      </c>
      <c r="R12221">
        <v>0</v>
      </c>
      <c r="S12221">
        <v>0</v>
      </c>
      <c r="T12221">
        <v>0</v>
      </c>
      <c r="U12221">
        <v>0</v>
      </c>
      <c r="V12221">
        <v>0</v>
      </c>
      <c r="W12221">
        <v>0</v>
      </c>
      <c r="X12221">
        <v>0.366586506761375</v>
      </c>
      <c r="Y12221">
        <v>0</v>
      </c>
      <c r="Z12221">
        <v>0</v>
      </c>
      <c r="AA12221">
        <v>0</v>
      </c>
      <c r="AB12221">
        <v>0</v>
      </c>
      <c r="AC12221">
        <v>0</v>
      </c>
      <c r="AD12221">
        <v>0</v>
      </c>
      <c r="AE12221">
        <v>0.366586506761375</v>
      </c>
    </row>
    <row r="12222" spans="1:31" x14ac:dyDescent="0.3">
      <c r="A12222">
        <v>2711145</v>
      </c>
      <c r="B12222">
        <v>1</v>
      </c>
      <c r="C12222" t="s">
        <v>80</v>
      </c>
      <c r="D12222" t="s">
        <v>105</v>
      </c>
      <c r="E12222" t="s">
        <v>132</v>
      </c>
      <c r="F12222" t="s">
        <v>32814</v>
      </c>
      <c r="G12222" t="s">
        <v>409</v>
      </c>
      <c r="H12222" t="s">
        <v>135</v>
      </c>
      <c r="I12222" t="s">
        <v>136</v>
      </c>
      <c r="J12222" t="s">
        <v>137</v>
      </c>
      <c r="K12222" t="s">
        <v>138</v>
      </c>
      <c r="L12222" t="s">
        <v>32815</v>
      </c>
      <c r="M12222" t="s">
        <v>32300</v>
      </c>
      <c r="N12222">
        <v>3.7744444439999998</v>
      </c>
      <c r="O12222">
        <v>0</v>
      </c>
      <c r="P12222">
        <v>4</v>
      </c>
      <c r="Q12222">
        <v>0</v>
      </c>
      <c r="R12222">
        <v>1</v>
      </c>
      <c r="S12222">
        <v>0</v>
      </c>
      <c r="T12222">
        <v>9</v>
      </c>
      <c r="U12222">
        <v>0</v>
      </c>
      <c r="V12222">
        <v>0</v>
      </c>
      <c r="W12222">
        <v>0</v>
      </c>
      <c r="X12222">
        <v>1.7524149425820978</v>
      </c>
      <c r="Y12222">
        <v>0</v>
      </c>
      <c r="Z12222">
        <v>0</v>
      </c>
      <c r="AA12222">
        <v>0</v>
      </c>
      <c r="AB12222">
        <v>80.140183089767973</v>
      </c>
      <c r="AC12222">
        <v>0</v>
      </c>
      <c r="AD12222">
        <v>0</v>
      </c>
      <c r="AE12222">
        <v>81.892598032350065</v>
      </c>
    </row>
    <row r="12223" spans="1:31" x14ac:dyDescent="0.3">
      <c r="A12223">
        <v>2711002</v>
      </c>
      <c r="B12223">
        <v>1</v>
      </c>
      <c r="C12223" t="s">
        <v>80</v>
      </c>
      <c r="D12223" t="s">
        <v>82</v>
      </c>
      <c r="E12223" t="s">
        <v>145</v>
      </c>
      <c r="F12223" t="s">
        <v>32816</v>
      </c>
      <c r="G12223" t="s">
        <v>181</v>
      </c>
      <c r="H12223" t="s">
        <v>135</v>
      </c>
      <c r="I12223" t="s">
        <v>136</v>
      </c>
      <c r="J12223" t="s">
        <v>137</v>
      </c>
      <c r="K12223" t="s">
        <v>138</v>
      </c>
      <c r="L12223" t="s">
        <v>32817</v>
      </c>
      <c r="M12223" t="s">
        <v>32818</v>
      </c>
      <c r="N12223">
        <v>2.0319444440000001</v>
      </c>
      <c r="O12223">
        <v>0</v>
      </c>
      <c r="P12223">
        <v>1</v>
      </c>
      <c r="Q12223">
        <v>0</v>
      </c>
      <c r="R12223">
        <v>0</v>
      </c>
      <c r="S12223">
        <v>0</v>
      </c>
      <c r="T12223">
        <v>3</v>
      </c>
      <c r="U12223">
        <v>0</v>
      </c>
      <c r="V12223">
        <v>0</v>
      </c>
      <c r="W12223">
        <v>0</v>
      </c>
      <c r="X12223">
        <v>0.48075571489027091</v>
      </c>
      <c r="Y12223">
        <v>0</v>
      </c>
      <c r="Z12223">
        <v>0</v>
      </c>
      <c r="AA12223">
        <v>0</v>
      </c>
      <c r="AB12223">
        <v>4.6847662722671899</v>
      </c>
      <c r="AC12223">
        <v>0</v>
      </c>
      <c r="AD12223">
        <v>0</v>
      </c>
      <c r="AE12223">
        <v>5.1655219871574607</v>
      </c>
    </row>
    <row r="12224" spans="1:31" x14ac:dyDescent="0.3">
      <c r="A12224">
        <v>2711102</v>
      </c>
      <c r="B12224">
        <v>1</v>
      </c>
      <c r="C12224" t="s">
        <v>80</v>
      </c>
      <c r="D12224" t="s">
        <v>100</v>
      </c>
      <c r="E12224" t="s">
        <v>145</v>
      </c>
      <c r="F12224" t="s">
        <v>2934</v>
      </c>
      <c r="G12224" t="s">
        <v>147</v>
      </c>
      <c r="H12224" t="s">
        <v>135</v>
      </c>
      <c r="I12224" t="s">
        <v>136</v>
      </c>
      <c r="J12224" t="s">
        <v>137</v>
      </c>
      <c r="K12224" t="s">
        <v>138</v>
      </c>
      <c r="L12224" t="s">
        <v>32819</v>
      </c>
      <c r="M12224" t="s">
        <v>32820</v>
      </c>
      <c r="N12224">
        <v>0.50138888800000003</v>
      </c>
      <c r="O12224">
        <v>0</v>
      </c>
      <c r="P12224">
        <v>0</v>
      </c>
      <c r="Q12224">
        <v>0</v>
      </c>
      <c r="R12224">
        <v>0</v>
      </c>
      <c r="S12224">
        <v>0</v>
      </c>
      <c r="T12224">
        <v>1</v>
      </c>
      <c r="U12224">
        <v>0</v>
      </c>
      <c r="V12224">
        <v>0</v>
      </c>
      <c r="W12224">
        <v>0</v>
      </c>
      <c r="X12224">
        <v>0</v>
      </c>
      <c r="Y12224">
        <v>0</v>
      </c>
      <c r="Z12224">
        <v>0</v>
      </c>
      <c r="AA12224">
        <v>0</v>
      </c>
      <c r="AB12224">
        <v>0.76630492682916662</v>
      </c>
      <c r="AC12224">
        <v>0</v>
      </c>
      <c r="AD12224">
        <v>0</v>
      </c>
      <c r="AE12224">
        <v>0.76630492682916662</v>
      </c>
    </row>
    <row r="12225" spans="1:31" x14ac:dyDescent="0.3">
      <c r="A12225">
        <v>2710939</v>
      </c>
      <c r="B12225">
        <v>1</v>
      </c>
      <c r="C12225" t="s">
        <v>81</v>
      </c>
      <c r="D12225" t="s">
        <v>123</v>
      </c>
      <c r="E12225" t="s">
        <v>150</v>
      </c>
      <c r="F12225" t="s">
        <v>12602</v>
      </c>
      <c r="G12225" t="s">
        <v>152</v>
      </c>
      <c r="H12225" t="s">
        <v>153</v>
      </c>
      <c r="I12225" t="s">
        <v>136</v>
      </c>
      <c r="J12225" t="s">
        <v>137</v>
      </c>
      <c r="K12225" t="s">
        <v>138</v>
      </c>
      <c r="L12225" t="s">
        <v>32821</v>
      </c>
      <c r="M12225" t="s">
        <v>32822</v>
      </c>
      <c r="N12225">
        <v>0.42527777700000002</v>
      </c>
      <c r="O12225">
        <v>4</v>
      </c>
      <c r="P12225">
        <v>10</v>
      </c>
      <c r="Q12225">
        <v>82</v>
      </c>
      <c r="R12225">
        <v>93</v>
      </c>
      <c r="S12225">
        <v>12</v>
      </c>
      <c r="T12225">
        <v>12</v>
      </c>
      <c r="U12225">
        <v>0</v>
      </c>
      <c r="V12225">
        <v>0</v>
      </c>
      <c r="W12225">
        <v>0</v>
      </c>
      <c r="X12225">
        <v>0.24514146036750001</v>
      </c>
      <c r="Y12225">
        <v>6.2821001471372027</v>
      </c>
      <c r="Z12225">
        <v>8.426629848975514</v>
      </c>
      <c r="AA12225">
        <v>7.6244891260869352</v>
      </c>
      <c r="AB12225">
        <v>0</v>
      </c>
      <c r="AC12225">
        <v>0</v>
      </c>
      <c r="AD12225">
        <v>0</v>
      </c>
      <c r="AE12225">
        <v>22.57836058256715</v>
      </c>
    </row>
    <row r="12226" spans="1:31" x14ac:dyDescent="0.3">
      <c r="A12226">
        <v>2711437</v>
      </c>
      <c r="B12226">
        <v>1</v>
      </c>
      <c r="C12226" t="s">
        <v>80</v>
      </c>
      <c r="D12226" t="s">
        <v>100</v>
      </c>
      <c r="E12226" t="s">
        <v>145</v>
      </c>
      <c r="F12226" t="s">
        <v>32823</v>
      </c>
      <c r="G12226" t="s">
        <v>147</v>
      </c>
      <c r="H12226" t="s">
        <v>135</v>
      </c>
      <c r="I12226" t="s">
        <v>136</v>
      </c>
      <c r="J12226" t="s">
        <v>137</v>
      </c>
      <c r="K12226" t="s">
        <v>138</v>
      </c>
      <c r="L12226" t="s">
        <v>32824</v>
      </c>
      <c r="M12226" t="s">
        <v>32825</v>
      </c>
      <c r="N12226">
        <v>2.0422222219999999</v>
      </c>
      <c r="O12226">
        <v>0</v>
      </c>
      <c r="P12226">
        <v>0</v>
      </c>
      <c r="Q12226">
        <v>0</v>
      </c>
      <c r="R12226">
        <v>0</v>
      </c>
      <c r="S12226">
        <v>0</v>
      </c>
      <c r="T12226">
        <v>0</v>
      </c>
      <c r="U12226">
        <v>0</v>
      </c>
      <c r="V12226">
        <v>1</v>
      </c>
      <c r="W12226">
        <v>0</v>
      </c>
      <c r="X12226">
        <v>0</v>
      </c>
      <c r="Y12226">
        <v>0</v>
      </c>
      <c r="Z12226">
        <v>0</v>
      </c>
      <c r="AA12226">
        <v>0</v>
      </c>
      <c r="AB12226">
        <v>0</v>
      </c>
      <c r="AC12226">
        <v>0</v>
      </c>
      <c r="AD12226">
        <v>151.213282863335</v>
      </c>
      <c r="AE12226">
        <v>151.213282863335</v>
      </c>
    </row>
    <row r="12227" spans="1:31" x14ac:dyDescent="0.3">
      <c r="A12227">
        <v>2710690</v>
      </c>
      <c r="B12227">
        <v>1</v>
      </c>
      <c r="C12227" t="s">
        <v>80</v>
      </c>
      <c r="D12227" t="s">
        <v>97</v>
      </c>
      <c r="E12227" t="s">
        <v>150</v>
      </c>
      <c r="F12227" t="s">
        <v>6378</v>
      </c>
      <c r="G12227" t="s">
        <v>1613</v>
      </c>
      <c r="H12227" t="s">
        <v>153</v>
      </c>
      <c r="I12227" t="s">
        <v>136</v>
      </c>
      <c r="J12227" t="s">
        <v>137</v>
      </c>
      <c r="K12227" t="s">
        <v>138</v>
      </c>
      <c r="L12227" t="s">
        <v>32826</v>
      </c>
      <c r="M12227" t="s">
        <v>32827</v>
      </c>
      <c r="N12227">
        <v>0.33555555500000001</v>
      </c>
      <c r="O12227">
        <v>1</v>
      </c>
      <c r="P12227">
        <v>218</v>
      </c>
      <c r="Q12227">
        <v>1</v>
      </c>
      <c r="R12227">
        <v>3</v>
      </c>
      <c r="S12227">
        <v>5</v>
      </c>
      <c r="T12227">
        <v>27</v>
      </c>
      <c r="U12227">
        <v>0</v>
      </c>
      <c r="V12227">
        <v>0</v>
      </c>
      <c r="W12227">
        <v>2.1621818662396333</v>
      </c>
      <c r="X12227">
        <v>10.525388219720416</v>
      </c>
      <c r="Y12227">
        <v>0.13988935044</v>
      </c>
      <c r="Z12227">
        <v>0.150157130577945</v>
      </c>
      <c r="AA12227">
        <v>14.262999545193505</v>
      </c>
      <c r="AB12227">
        <v>2.3513518028784768</v>
      </c>
      <c r="AC12227">
        <v>0</v>
      </c>
      <c r="AD12227">
        <v>0</v>
      </c>
      <c r="AE12227">
        <v>29.591967915049977</v>
      </c>
    </row>
    <row r="12228" spans="1:31" x14ac:dyDescent="0.3">
      <c r="A12228">
        <v>2710747</v>
      </c>
      <c r="B12228">
        <v>1</v>
      </c>
      <c r="C12228" t="s">
        <v>80</v>
      </c>
      <c r="D12228" t="s">
        <v>92</v>
      </c>
      <c r="E12228" t="s">
        <v>156</v>
      </c>
      <c r="F12228" t="s">
        <v>32828</v>
      </c>
      <c r="G12228" t="s">
        <v>565</v>
      </c>
      <c r="H12228" t="s">
        <v>153</v>
      </c>
      <c r="I12228" t="s">
        <v>136</v>
      </c>
      <c r="J12228" t="s">
        <v>137</v>
      </c>
      <c r="K12228" t="s">
        <v>138</v>
      </c>
      <c r="L12228" t="s">
        <v>32829</v>
      </c>
      <c r="M12228" t="s">
        <v>32830</v>
      </c>
      <c r="N12228">
        <v>0.43638888799999997</v>
      </c>
      <c r="O12228">
        <v>0</v>
      </c>
      <c r="P12228">
        <v>154</v>
      </c>
      <c r="Q12228">
        <v>0</v>
      </c>
      <c r="R12228">
        <v>0</v>
      </c>
      <c r="S12228">
        <v>0</v>
      </c>
      <c r="T12228">
        <v>2</v>
      </c>
      <c r="U12228">
        <v>0</v>
      </c>
      <c r="V12228">
        <v>0</v>
      </c>
      <c r="W12228">
        <v>0</v>
      </c>
      <c r="X12228">
        <v>8.3381959605905003</v>
      </c>
      <c r="Y12228">
        <v>0</v>
      </c>
      <c r="Z12228">
        <v>0</v>
      </c>
      <c r="AA12228">
        <v>0</v>
      </c>
      <c r="AB12228">
        <v>0</v>
      </c>
      <c r="AC12228">
        <v>0</v>
      </c>
      <c r="AD12228">
        <v>0</v>
      </c>
      <c r="AE12228">
        <v>8.3381959605905003</v>
      </c>
    </row>
    <row r="12229" spans="1:31" x14ac:dyDescent="0.3">
      <c r="A12229">
        <v>2711288</v>
      </c>
      <c r="B12229">
        <v>1</v>
      </c>
      <c r="C12229" t="s">
        <v>80</v>
      </c>
      <c r="D12229" t="s">
        <v>93</v>
      </c>
      <c r="E12229" t="s">
        <v>161</v>
      </c>
      <c r="F12229" t="s">
        <v>7586</v>
      </c>
      <c r="G12229" t="s">
        <v>163</v>
      </c>
      <c r="H12229" t="s">
        <v>135</v>
      </c>
      <c r="I12229" t="s">
        <v>136</v>
      </c>
      <c r="J12229" t="s">
        <v>137</v>
      </c>
      <c r="K12229" t="s">
        <v>138</v>
      </c>
      <c r="L12229" t="s">
        <v>32831</v>
      </c>
      <c r="M12229" t="s">
        <v>32832</v>
      </c>
      <c r="N12229">
        <v>1.3286111110000001</v>
      </c>
      <c r="O12229">
        <v>0</v>
      </c>
      <c r="P12229">
        <v>2</v>
      </c>
      <c r="Q12229">
        <v>0</v>
      </c>
      <c r="R12229">
        <v>1</v>
      </c>
      <c r="S12229">
        <v>0</v>
      </c>
      <c r="T12229">
        <v>1</v>
      </c>
      <c r="U12229">
        <v>0</v>
      </c>
      <c r="V12229">
        <v>0</v>
      </c>
      <c r="W12229">
        <v>0</v>
      </c>
      <c r="X12229">
        <v>0.12903302579612499</v>
      </c>
      <c r="Y12229">
        <v>0</v>
      </c>
      <c r="Z12229">
        <v>0</v>
      </c>
      <c r="AA12229">
        <v>0</v>
      </c>
      <c r="AB12229">
        <v>2.0288428903576019</v>
      </c>
      <c r="AC12229">
        <v>0</v>
      </c>
      <c r="AD12229">
        <v>0</v>
      </c>
      <c r="AE12229">
        <v>2.1578759161537269</v>
      </c>
    </row>
    <row r="12230" spans="1:31" x14ac:dyDescent="0.3">
      <c r="A12230">
        <v>2711188</v>
      </c>
      <c r="B12230">
        <v>1</v>
      </c>
      <c r="C12230" t="s">
        <v>80</v>
      </c>
      <c r="D12230" t="s">
        <v>100</v>
      </c>
      <c r="E12230" t="s">
        <v>156</v>
      </c>
      <c r="F12230" t="s">
        <v>32833</v>
      </c>
      <c r="G12230" t="s">
        <v>2209</v>
      </c>
      <c r="H12230" t="s">
        <v>153</v>
      </c>
      <c r="I12230" t="s">
        <v>136</v>
      </c>
      <c r="J12230" t="s">
        <v>137</v>
      </c>
      <c r="K12230" t="s">
        <v>138</v>
      </c>
      <c r="L12230" t="s">
        <v>32834</v>
      </c>
      <c r="M12230" t="s">
        <v>32835</v>
      </c>
      <c r="N12230">
        <v>0.338888888</v>
      </c>
      <c r="O12230">
        <v>0</v>
      </c>
      <c r="P12230">
        <v>46</v>
      </c>
      <c r="Q12230">
        <v>0</v>
      </c>
      <c r="R12230">
        <v>7</v>
      </c>
      <c r="S12230">
        <v>0</v>
      </c>
      <c r="T12230">
        <v>1</v>
      </c>
      <c r="U12230">
        <v>0</v>
      </c>
      <c r="V12230">
        <v>0</v>
      </c>
      <c r="W12230">
        <v>0</v>
      </c>
      <c r="X12230">
        <v>11.55137414607008</v>
      </c>
      <c r="Y12230">
        <v>0</v>
      </c>
      <c r="Z12230">
        <v>0.5176108770243083</v>
      </c>
      <c r="AA12230">
        <v>0</v>
      </c>
      <c r="AB12230">
        <v>0.25879410612993337</v>
      </c>
      <c r="AC12230">
        <v>0</v>
      </c>
      <c r="AD12230">
        <v>0</v>
      </c>
      <c r="AE12230">
        <v>12.327779129224322</v>
      </c>
    </row>
    <row r="12231" spans="1:31" x14ac:dyDescent="0.3">
      <c r="A12231">
        <v>2711277</v>
      </c>
      <c r="B12231">
        <v>1</v>
      </c>
      <c r="C12231" t="s">
        <v>80</v>
      </c>
      <c r="D12231" t="s">
        <v>87</v>
      </c>
      <c r="E12231" t="s">
        <v>145</v>
      </c>
      <c r="F12231" t="s">
        <v>32836</v>
      </c>
      <c r="G12231" t="s">
        <v>230</v>
      </c>
      <c r="H12231" t="s">
        <v>135</v>
      </c>
      <c r="I12231" t="s">
        <v>136</v>
      </c>
      <c r="J12231" t="s">
        <v>137</v>
      </c>
      <c r="K12231" t="s">
        <v>138</v>
      </c>
      <c r="L12231" t="s">
        <v>32837</v>
      </c>
      <c r="M12231" t="s">
        <v>32838</v>
      </c>
      <c r="N12231">
        <v>1.986111111</v>
      </c>
      <c r="O12231">
        <v>0</v>
      </c>
      <c r="P12231">
        <v>1</v>
      </c>
      <c r="Q12231">
        <v>0</v>
      </c>
      <c r="R12231">
        <v>0</v>
      </c>
      <c r="S12231">
        <v>0</v>
      </c>
      <c r="T12231">
        <v>0</v>
      </c>
      <c r="U12231">
        <v>0</v>
      </c>
      <c r="V12231">
        <v>0</v>
      </c>
      <c r="W12231">
        <v>0</v>
      </c>
      <c r="X12231">
        <v>0.43364687361416665</v>
      </c>
      <c r="Y12231">
        <v>0</v>
      </c>
      <c r="Z12231">
        <v>0</v>
      </c>
      <c r="AA12231">
        <v>0</v>
      </c>
      <c r="AB12231">
        <v>0</v>
      </c>
      <c r="AC12231">
        <v>0</v>
      </c>
      <c r="AD12231">
        <v>0</v>
      </c>
      <c r="AE12231">
        <v>0.43364687361416665</v>
      </c>
    </row>
    <row r="12232" spans="1:31" x14ac:dyDescent="0.3">
      <c r="A12232">
        <v>2710945</v>
      </c>
      <c r="B12232">
        <v>1</v>
      </c>
      <c r="C12232" t="s">
        <v>80</v>
      </c>
      <c r="D12232" t="s">
        <v>94</v>
      </c>
      <c r="E12232" t="s">
        <v>150</v>
      </c>
      <c r="F12232" t="s">
        <v>32839</v>
      </c>
      <c r="G12232" t="s">
        <v>1361</v>
      </c>
      <c r="H12232" t="s">
        <v>153</v>
      </c>
      <c r="I12232" t="s">
        <v>136</v>
      </c>
      <c r="J12232" t="s">
        <v>137</v>
      </c>
      <c r="K12232" t="s">
        <v>138</v>
      </c>
      <c r="L12232" t="s">
        <v>32840</v>
      </c>
      <c r="M12232" t="s">
        <v>32841</v>
      </c>
      <c r="N12232">
        <v>1.8225</v>
      </c>
      <c r="O12232">
        <v>5</v>
      </c>
      <c r="P12232">
        <v>383</v>
      </c>
      <c r="Q12232">
        <v>19</v>
      </c>
      <c r="R12232">
        <v>20</v>
      </c>
      <c r="S12232">
        <v>4</v>
      </c>
      <c r="T12232">
        <v>34</v>
      </c>
      <c r="U12232">
        <v>0</v>
      </c>
      <c r="V12232">
        <v>0</v>
      </c>
      <c r="W12232">
        <v>5.4000935491550397</v>
      </c>
      <c r="X12232">
        <v>61.298310962803654</v>
      </c>
      <c r="Y12232">
        <v>38.45211988624785</v>
      </c>
      <c r="Z12232">
        <v>3.9042586513685977</v>
      </c>
      <c r="AA12232">
        <v>17.39975816741104</v>
      </c>
      <c r="AB12232">
        <v>39.288046655155277</v>
      </c>
      <c r="AC12232">
        <v>0</v>
      </c>
      <c r="AD12232">
        <v>0</v>
      </c>
      <c r="AE12232">
        <v>165.74258787214146</v>
      </c>
    </row>
    <row r="12233" spans="1:31" x14ac:dyDescent="0.3">
      <c r="A12233">
        <v>2711423</v>
      </c>
      <c r="B12233">
        <v>1</v>
      </c>
      <c r="C12233" t="s">
        <v>80</v>
      </c>
      <c r="D12233" t="s">
        <v>107</v>
      </c>
      <c r="E12233" t="s">
        <v>132</v>
      </c>
      <c r="F12233" t="s">
        <v>32842</v>
      </c>
      <c r="G12233" t="s">
        <v>170</v>
      </c>
      <c r="H12233" t="s">
        <v>135</v>
      </c>
      <c r="I12233" t="s">
        <v>136</v>
      </c>
      <c r="J12233" t="s">
        <v>137</v>
      </c>
      <c r="K12233" t="s">
        <v>138</v>
      </c>
      <c r="L12233" t="s">
        <v>32843</v>
      </c>
      <c r="M12233" t="s">
        <v>32844</v>
      </c>
      <c r="N12233">
        <v>0.21083333300000001</v>
      </c>
      <c r="O12233">
        <v>0</v>
      </c>
      <c r="P12233">
        <v>258</v>
      </c>
      <c r="Q12233">
        <v>0</v>
      </c>
      <c r="R12233">
        <v>0</v>
      </c>
      <c r="S12233">
        <v>0</v>
      </c>
      <c r="T12233">
        <v>52</v>
      </c>
      <c r="U12233">
        <v>0</v>
      </c>
      <c r="V12233">
        <v>1</v>
      </c>
      <c r="W12233">
        <v>0</v>
      </c>
      <c r="X12233">
        <v>4.4293966264323057</v>
      </c>
      <c r="Y12233">
        <v>0</v>
      </c>
      <c r="Z12233">
        <v>0</v>
      </c>
      <c r="AA12233">
        <v>0</v>
      </c>
      <c r="AB12233">
        <v>1.9047281637479043</v>
      </c>
      <c r="AC12233">
        <v>0</v>
      </c>
      <c r="AD12233">
        <v>1.4429785716089332</v>
      </c>
      <c r="AE12233">
        <v>7.777103361789143</v>
      </c>
    </row>
    <row r="12234" spans="1:31" x14ac:dyDescent="0.3">
      <c r="A12234">
        <v>2710747</v>
      </c>
      <c r="B12234">
        <v>2</v>
      </c>
      <c r="C12234" t="s">
        <v>80</v>
      </c>
      <c r="D12234" t="s">
        <v>92</v>
      </c>
      <c r="E12234" t="s">
        <v>213</v>
      </c>
      <c r="F12234" t="s">
        <v>32845</v>
      </c>
      <c r="G12234" t="s">
        <v>565</v>
      </c>
      <c r="H12234" t="s">
        <v>153</v>
      </c>
      <c r="I12234" t="s">
        <v>136</v>
      </c>
      <c r="J12234" t="s">
        <v>137</v>
      </c>
      <c r="K12234" t="s">
        <v>138</v>
      </c>
      <c r="L12234" t="s">
        <v>32830</v>
      </c>
      <c r="M12234" t="s">
        <v>32846</v>
      </c>
      <c r="N12234">
        <v>2.5811111109999998</v>
      </c>
      <c r="O12234">
        <v>0</v>
      </c>
      <c r="P12234">
        <v>774</v>
      </c>
      <c r="Q12234">
        <v>0</v>
      </c>
      <c r="R12234">
        <v>7</v>
      </c>
      <c r="S12234">
        <v>1</v>
      </c>
      <c r="T12234">
        <v>95</v>
      </c>
      <c r="U12234">
        <v>0</v>
      </c>
      <c r="V12234">
        <v>1</v>
      </c>
      <c r="W12234">
        <v>0</v>
      </c>
      <c r="X12234">
        <v>182.44255240090922</v>
      </c>
      <c r="Y12234">
        <v>0</v>
      </c>
      <c r="Z12234">
        <v>0.75668552776334175</v>
      </c>
      <c r="AA12234">
        <v>12.804144704693972</v>
      </c>
      <c r="AB12234">
        <v>149.37124974287755</v>
      </c>
      <c r="AC12234">
        <v>0</v>
      </c>
      <c r="AD12234">
        <v>0</v>
      </c>
      <c r="AE12234">
        <v>345.37463237624411</v>
      </c>
    </row>
    <row r="12235" spans="1:31" x14ac:dyDescent="0.3">
      <c r="A12235">
        <v>2710736</v>
      </c>
      <c r="B12235">
        <v>1</v>
      </c>
      <c r="C12235" t="s">
        <v>80</v>
      </c>
      <c r="D12235" t="s">
        <v>107</v>
      </c>
      <c r="E12235" t="s">
        <v>150</v>
      </c>
      <c r="F12235" t="s">
        <v>32847</v>
      </c>
      <c r="G12235" t="s">
        <v>152</v>
      </c>
      <c r="H12235" t="s">
        <v>153</v>
      </c>
      <c r="I12235" t="s">
        <v>136</v>
      </c>
      <c r="J12235" t="s">
        <v>137</v>
      </c>
      <c r="K12235" t="s">
        <v>138</v>
      </c>
      <c r="L12235" t="s">
        <v>32848</v>
      </c>
      <c r="M12235" t="s">
        <v>32849</v>
      </c>
      <c r="N12235">
        <v>0.451944444</v>
      </c>
      <c r="O12235">
        <v>0</v>
      </c>
      <c r="P12235">
        <v>1340</v>
      </c>
      <c r="Q12235">
        <v>27</v>
      </c>
      <c r="R12235">
        <v>88</v>
      </c>
      <c r="S12235">
        <v>7</v>
      </c>
      <c r="T12235">
        <v>53</v>
      </c>
      <c r="U12235">
        <v>0</v>
      </c>
      <c r="V12235">
        <v>3</v>
      </c>
      <c r="W12235">
        <v>0</v>
      </c>
      <c r="X12235">
        <v>39.96757392592297</v>
      </c>
      <c r="Y12235">
        <v>158.75279896043023</v>
      </c>
      <c r="Z12235">
        <v>27.00072360927188</v>
      </c>
      <c r="AA12235">
        <v>16.098362699375862</v>
      </c>
      <c r="AB12235">
        <v>37.322509972278027</v>
      </c>
      <c r="AC12235">
        <v>0</v>
      </c>
      <c r="AD12235">
        <v>0.85454054520812517</v>
      </c>
      <c r="AE12235">
        <v>279.99650971248707</v>
      </c>
    </row>
    <row r="12236" spans="1:31" x14ac:dyDescent="0.3">
      <c r="A12236">
        <v>2711400</v>
      </c>
      <c r="B12236">
        <v>1</v>
      </c>
      <c r="C12236" t="s">
        <v>80</v>
      </c>
      <c r="D12236" t="s">
        <v>100</v>
      </c>
      <c r="E12236" t="s">
        <v>161</v>
      </c>
      <c r="F12236" t="s">
        <v>32850</v>
      </c>
      <c r="G12236" t="s">
        <v>163</v>
      </c>
      <c r="H12236" t="s">
        <v>135</v>
      </c>
      <c r="I12236" t="s">
        <v>136</v>
      </c>
      <c r="J12236" t="s">
        <v>137</v>
      </c>
      <c r="K12236" t="s">
        <v>138</v>
      </c>
      <c r="L12236" t="s">
        <v>32851</v>
      </c>
      <c r="M12236" t="s">
        <v>32852</v>
      </c>
      <c r="N12236">
        <v>1.2350000000000001</v>
      </c>
      <c r="O12236">
        <v>0</v>
      </c>
      <c r="P12236">
        <v>41</v>
      </c>
      <c r="Q12236">
        <v>0</v>
      </c>
      <c r="R12236">
        <v>0</v>
      </c>
      <c r="S12236">
        <v>0</v>
      </c>
      <c r="T12236">
        <v>2</v>
      </c>
      <c r="U12236">
        <v>0</v>
      </c>
      <c r="V12236">
        <v>0</v>
      </c>
      <c r="W12236">
        <v>0</v>
      </c>
      <c r="X12236">
        <v>16.065560434629766</v>
      </c>
      <c r="Y12236">
        <v>0</v>
      </c>
      <c r="Z12236">
        <v>0</v>
      </c>
      <c r="AA12236">
        <v>0</v>
      </c>
      <c r="AB12236">
        <v>1.6774978840771499</v>
      </c>
      <c r="AC12236">
        <v>0</v>
      </c>
      <c r="AD12236">
        <v>0</v>
      </c>
      <c r="AE12236">
        <v>17.743058318706915</v>
      </c>
    </row>
    <row r="12237" spans="1:31" x14ac:dyDescent="0.3">
      <c r="A12237">
        <v>2710782</v>
      </c>
      <c r="B12237">
        <v>1</v>
      </c>
      <c r="C12237" t="s">
        <v>80</v>
      </c>
      <c r="D12237" t="s">
        <v>108</v>
      </c>
      <c r="E12237" t="s">
        <v>132</v>
      </c>
      <c r="F12237" t="s">
        <v>6513</v>
      </c>
      <c r="G12237" t="s">
        <v>209</v>
      </c>
      <c r="H12237" t="s">
        <v>135</v>
      </c>
      <c r="I12237" t="s">
        <v>136</v>
      </c>
      <c r="J12237" t="s">
        <v>137</v>
      </c>
      <c r="K12237" t="s">
        <v>210</v>
      </c>
      <c r="L12237" t="s">
        <v>32853</v>
      </c>
      <c r="M12237" t="s">
        <v>32854</v>
      </c>
      <c r="N12237">
        <v>8.8041666660000004</v>
      </c>
      <c r="O12237">
        <v>0</v>
      </c>
      <c r="P12237">
        <v>16</v>
      </c>
      <c r="Q12237">
        <v>0</v>
      </c>
      <c r="R12237">
        <v>9</v>
      </c>
      <c r="S12237">
        <v>0</v>
      </c>
      <c r="T12237">
        <v>7</v>
      </c>
      <c r="U12237">
        <v>0</v>
      </c>
      <c r="V12237">
        <v>0</v>
      </c>
      <c r="W12237">
        <v>0</v>
      </c>
      <c r="X12237">
        <v>21.362489654019498</v>
      </c>
      <c r="Y12237">
        <v>0</v>
      </c>
      <c r="Z12237">
        <v>26.275007137106694</v>
      </c>
      <c r="AA12237">
        <v>0</v>
      </c>
      <c r="AB12237">
        <v>54.587551276323261</v>
      </c>
      <c r="AC12237">
        <v>0</v>
      </c>
      <c r="AD12237">
        <v>0</v>
      </c>
      <c r="AE12237">
        <v>102.22504806744945</v>
      </c>
    </row>
    <row r="12238" spans="1:31" x14ac:dyDescent="0.3">
      <c r="A12238">
        <v>2711323</v>
      </c>
      <c r="B12238">
        <v>1</v>
      </c>
      <c r="C12238" t="s">
        <v>81</v>
      </c>
      <c r="D12238" t="s">
        <v>113</v>
      </c>
      <c r="E12238" t="s">
        <v>161</v>
      </c>
      <c r="F12238" t="s">
        <v>32855</v>
      </c>
      <c r="G12238" t="s">
        <v>163</v>
      </c>
      <c r="H12238" t="s">
        <v>135</v>
      </c>
      <c r="I12238" t="s">
        <v>136</v>
      </c>
      <c r="J12238" t="s">
        <v>137</v>
      </c>
      <c r="K12238" t="s">
        <v>138</v>
      </c>
      <c r="L12238" t="s">
        <v>32856</v>
      </c>
      <c r="M12238" t="s">
        <v>32857</v>
      </c>
      <c r="N12238">
        <v>0.81694444399999999</v>
      </c>
      <c r="O12238">
        <v>0</v>
      </c>
      <c r="P12238">
        <v>22</v>
      </c>
      <c r="Q12238">
        <v>0</v>
      </c>
      <c r="R12238">
        <v>3</v>
      </c>
      <c r="S12238">
        <v>0</v>
      </c>
      <c r="T12238">
        <v>0</v>
      </c>
      <c r="U12238">
        <v>0</v>
      </c>
      <c r="V12238">
        <v>0</v>
      </c>
      <c r="W12238">
        <v>0</v>
      </c>
      <c r="X12238">
        <v>5.9866477587862335</v>
      </c>
      <c r="Y12238">
        <v>0</v>
      </c>
      <c r="Z12238">
        <v>0</v>
      </c>
      <c r="AA12238">
        <v>0</v>
      </c>
      <c r="AB12238">
        <v>0</v>
      </c>
      <c r="AC12238">
        <v>0</v>
      </c>
      <c r="AD12238">
        <v>0</v>
      </c>
      <c r="AE12238">
        <v>5.9866477587862335</v>
      </c>
    </row>
    <row r="12239" spans="1:31" x14ac:dyDescent="0.3">
      <c r="A12239">
        <v>2710776</v>
      </c>
      <c r="B12239">
        <v>1</v>
      </c>
      <c r="C12239" t="s">
        <v>81</v>
      </c>
      <c r="D12239" t="s">
        <v>118</v>
      </c>
      <c r="E12239" t="s">
        <v>156</v>
      </c>
      <c r="F12239" t="s">
        <v>21311</v>
      </c>
      <c r="G12239" t="s">
        <v>152</v>
      </c>
      <c r="H12239" t="s">
        <v>153</v>
      </c>
      <c r="I12239" t="s">
        <v>136</v>
      </c>
      <c r="J12239" t="s">
        <v>137</v>
      </c>
      <c r="K12239" t="s">
        <v>138</v>
      </c>
      <c r="L12239" t="s">
        <v>32858</v>
      </c>
      <c r="M12239" t="s">
        <v>32859</v>
      </c>
      <c r="N12239">
        <v>2.9227777769999999</v>
      </c>
      <c r="O12239">
        <v>2</v>
      </c>
      <c r="P12239">
        <v>170</v>
      </c>
      <c r="Q12239">
        <v>87</v>
      </c>
      <c r="R12239">
        <v>39</v>
      </c>
      <c r="S12239">
        <v>5</v>
      </c>
      <c r="T12239">
        <v>9</v>
      </c>
      <c r="U12239">
        <v>0</v>
      </c>
      <c r="V12239">
        <v>0</v>
      </c>
      <c r="W12239">
        <v>0.65343347875214997</v>
      </c>
      <c r="X12239">
        <v>70.572214182784094</v>
      </c>
      <c r="Y12239">
        <v>25.575004083971589</v>
      </c>
      <c r="Z12239">
        <v>21.376920328638018</v>
      </c>
      <c r="AA12239">
        <v>48.715651228363882</v>
      </c>
      <c r="AB12239">
        <v>3.3471595680888342</v>
      </c>
      <c r="AC12239">
        <v>0</v>
      </c>
      <c r="AD12239">
        <v>0</v>
      </c>
      <c r="AE12239">
        <v>170.24038287059858</v>
      </c>
    </row>
    <row r="12240" spans="1:31" x14ac:dyDescent="0.3">
      <c r="A12240">
        <v>2711406</v>
      </c>
      <c r="B12240">
        <v>1</v>
      </c>
      <c r="C12240" t="s">
        <v>80</v>
      </c>
      <c r="D12240" t="s">
        <v>85</v>
      </c>
      <c r="E12240" t="s">
        <v>145</v>
      </c>
      <c r="F12240" t="s">
        <v>32860</v>
      </c>
      <c r="G12240" t="s">
        <v>158</v>
      </c>
      <c r="H12240" t="s">
        <v>135</v>
      </c>
      <c r="I12240" t="s">
        <v>136</v>
      </c>
      <c r="J12240" t="s">
        <v>3</v>
      </c>
      <c r="K12240" t="s">
        <v>138</v>
      </c>
      <c r="L12240" t="s">
        <v>32861</v>
      </c>
      <c r="M12240" t="s">
        <v>32862</v>
      </c>
      <c r="N12240">
        <v>2.7836111109999999</v>
      </c>
      <c r="O12240">
        <v>0</v>
      </c>
      <c r="P12240">
        <v>0</v>
      </c>
      <c r="Q12240">
        <v>0</v>
      </c>
      <c r="R12240">
        <v>0</v>
      </c>
      <c r="S12240">
        <v>0</v>
      </c>
      <c r="T12240">
        <v>1</v>
      </c>
      <c r="U12240">
        <v>0</v>
      </c>
      <c r="V12240">
        <v>0</v>
      </c>
      <c r="W12240">
        <v>0</v>
      </c>
      <c r="X12240">
        <v>0</v>
      </c>
      <c r="Y12240">
        <v>0</v>
      </c>
      <c r="Z12240">
        <v>0</v>
      </c>
      <c r="AA12240">
        <v>0</v>
      </c>
      <c r="AB12240">
        <v>11.80707401156576</v>
      </c>
      <c r="AC12240">
        <v>0</v>
      </c>
      <c r="AD12240">
        <v>0</v>
      </c>
      <c r="AE12240">
        <v>11.80707401156576</v>
      </c>
    </row>
    <row r="12241" spans="1:31" x14ac:dyDescent="0.3">
      <c r="A12241">
        <v>2710968</v>
      </c>
      <c r="B12241">
        <v>1</v>
      </c>
      <c r="C12241" t="s">
        <v>80</v>
      </c>
      <c r="D12241" t="s">
        <v>97</v>
      </c>
      <c r="E12241" t="s">
        <v>156</v>
      </c>
      <c r="F12241" t="s">
        <v>21247</v>
      </c>
      <c r="G12241" t="s">
        <v>152</v>
      </c>
      <c r="H12241" t="s">
        <v>153</v>
      </c>
      <c r="I12241" t="s">
        <v>136</v>
      </c>
      <c r="J12241" t="s">
        <v>137</v>
      </c>
      <c r="K12241" t="s">
        <v>138</v>
      </c>
      <c r="L12241" t="s">
        <v>32863</v>
      </c>
      <c r="M12241" t="s">
        <v>32864</v>
      </c>
      <c r="N12241">
        <v>0.255</v>
      </c>
      <c r="O12241">
        <v>3</v>
      </c>
      <c r="P12241">
        <v>0</v>
      </c>
      <c r="Q12241">
        <v>0</v>
      </c>
      <c r="R12241">
        <v>0</v>
      </c>
      <c r="S12241">
        <v>1</v>
      </c>
      <c r="T12241">
        <v>0</v>
      </c>
      <c r="U12241">
        <v>0</v>
      </c>
      <c r="V12241">
        <v>0</v>
      </c>
      <c r="W12241">
        <v>4.8641455683229511</v>
      </c>
      <c r="X12241">
        <v>0</v>
      </c>
      <c r="Y12241">
        <v>0</v>
      </c>
      <c r="Z12241">
        <v>0</v>
      </c>
      <c r="AA12241">
        <v>1.9652718065193002</v>
      </c>
      <c r="AB12241">
        <v>0</v>
      </c>
      <c r="AC12241">
        <v>0</v>
      </c>
      <c r="AD12241">
        <v>0</v>
      </c>
      <c r="AE12241">
        <v>6.8294173748422509</v>
      </c>
    </row>
    <row r="12242" spans="1:31" x14ac:dyDescent="0.3">
      <c r="A12242">
        <v>2710719</v>
      </c>
      <c r="B12242">
        <v>1</v>
      </c>
      <c r="C12242" t="s">
        <v>80</v>
      </c>
      <c r="D12242" t="s">
        <v>92</v>
      </c>
      <c r="E12242" t="s">
        <v>150</v>
      </c>
      <c r="F12242" t="s">
        <v>28078</v>
      </c>
      <c r="G12242" t="s">
        <v>152</v>
      </c>
      <c r="H12242" t="s">
        <v>153</v>
      </c>
      <c r="I12242" t="s">
        <v>136</v>
      </c>
      <c r="J12242" t="s">
        <v>137</v>
      </c>
      <c r="K12242" t="s">
        <v>138</v>
      </c>
      <c r="L12242" t="s">
        <v>32865</v>
      </c>
      <c r="M12242" t="s">
        <v>32866</v>
      </c>
      <c r="N12242">
        <v>0.75638888800000004</v>
      </c>
      <c r="O12242">
        <v>1</v>
      </c>
      <c r="P12242">
        <v>3712</v>
      </c>
      <c r="Q12242">
        <v>0</v>
      </c>
      <c r="R12242">
        <v>6</v>
      </c>
      <c r="S12242">
        <v>7</v>
      </c>
      <c r="T12242">
        <v>223</v>
      </c>
      <c r="U12242">
        <v>0</v>
      </c>
      <c r="V12242">
        <v>0</v>
      </c>
      <c r="W12242">
        <v>2.7010284983679504</v>
      </c>
      <c r="X12242">
        <v>234.73517028818651</v>
      </c>
      <c r="Y12242">
        <v>0</v>
      </c>
      <c r="Z12242">
        <v>5.856604538593084E-2</v>
      </c>
      <c r="AA12242">
        <v>98.158547407320199</v>
      </c>
      <c r="AB12242">
        <v>84.169499747794958</v>
      </c>
      <c r="AC12242">
        <v>0</v>
      </c>
      <c r="AD12242">
        <v>0</v>
      </c>
      <c r="AE12242">
        <v>419.8228119870555</v>
      </c>
    </row>
    <row r="12243" spans="1:31" x14ac:dyDescent="0.3">
      <c r="A12243">
        <v>2711360</v>
      </c>
      <c r="B12243">
        <v>1</v>
      </c>
      <c r="C12243" t="s">
        <v>80</v>
      </c>
      <c r="D12243" t="s">
        <v>105</v>
      </c>
      <c r="E12243" t="s">
        <v>156</v>
      </c>
      <c r="F12243" t="s">
        <v>32867</v>
      </c>
      <c r="G12243" t="s">
        <v>185</v>
      </c>
      <c r="H12243" t="s">
        <v>153</v>
      </c>
      <c r="I12243" t="s">
        <v>136</v>
      </c>
      <c r="J12243" t="s">
        <v>137</v>
      </c>
      <c r="K12243" t="s">
        <v>138</v>
      </c>
      <c r="L12243" t="s">
        <v>32868</v>
      </c>
      <c r="M12243" t="s">
        <v>32869</v>
      </c>
      <c r="N12243">
        <v>1.5227777769999999</v>
      </c>
      <c r="O12243">
        <v>10</v>
      </c>
      <c r="P12243">
        <v>0</v>
      </c>
      <c r="Q12243">
        <v>2</v>
      </c>
      <c r="R12243">
        <v>0</v>
      </c>
      <c r="S12243">
        <v>3</v>
      </c>
      <c r="T12243">
        <v>0</v>
      </c>
      <c r="U12243">
        <v>0</v>
      </c>
      <c r="V12243">
        <v>0</v>
      </c>
      <c r="W12243">
        <v>4.4150421937684792</v>
      </c>
      <c r="X12243">
        <v>0</v>
      </c>
      <c r="Y12243">
        <v>0.13011302773939501</v>
      </c>
      <c r="Z12243">
        <v>0</v>
      </c>
      <c r="AA12243">
        <v>3.7327100074916668</v>
      </c>
      <c r="AB12243">
        <v>0</v>
      </c>
      <c r="AC12243">
        <v>0</v>
      </c>
      <c r="AD12243">
        <v>0</v>
      </c>
      <c r="AE12243">
        <v>8.2778652289995414</v>
      </c>
    </row>
    <row r="12244" spans="1:31" x14ac:dyDescent="0.3">
      <c r="A12244">
        <v>2710793</v>
      </c>
      <c r="B12244">
        <v>2</v>
      </c>
      <c r="C12244" t="s">
        <v>80</v>
      </c>
      <c r="D12244" t="s">
        <v>107</v>
      </c>
      <c r="E12244" t="s">
        <v>132</v>
      </c>
      <c r="F12244" t="s">
        <v>32870</v>
      </c>
      <c r="G12244" t="s">
        <v>181</v>
      </c>
      <c r="H12244" t="s">
        <v>135</v>
      </c>
      <c r="I12244" t="s">
        <v>136</v>
      </c>
      <c r="J12244" t="s">
        <v>137</v>
      </c>
      <c r="K12244" t="s">
        <v>138</v>
      </c>
      <c r="L12244" t="s">
        <v>32784</v>
      </c>
      <c r="M12244" t="s">
        <v>32871</v>
      </c>
      <c r="N12244">
        <v>0.46805555500000001</v>
      </c>
      <c r="O12244">
        <v>0</v>
      </c>
      <c r="P12244">
        <v>160</v>
      </c>
      <c r="Q12244">
        <v>0</v>
      </c>
      <c r="R12244">
        <v>0</v>
      </c>
      <c r="S12244">
        <v>0</v>
      </c>
      <c r="T12244">
        <v>2</v>
      </c>
      <c r="U12244">
        <v>0</v>
      </c>
      <c r="V12244">
        <v>0</v>
      </c>
      <c r="W12244">
        <v>0</v>
      </c>
      <c r="X12244">
        <v>3.9385186990912979</v>
      </c>
      <c r="Y12244">
        <v>0</v>
      </c>
      <c r="Z12244">
        <v>0</v>
      </c>
      <c r="AA12244">
        <v>0</v>
      </c>
      <c r="AB12244">
        <v>0</v>
      </c>
      <c r="AC12244">
        <v>0</v>
      </c>
      <c r="AD12244">
        <v>0</v>
      </c>
      <c r="AE12244">
        <v>3.9385186990912979</v>
      </c>
    </row>
    <row r="12245" spans="1:31" x14ac:dyDescent="0.3">
      <c r="A12245">
        <v>2711005</v>
      </c>
      <c r="B12245">
        <v>1</v>
      </c>
      <c r="C12245" t="s">
        <v>81</v>
      </c>
      <c r="D12245" t="s">
        <v>118</v>
      </c>
      <c r="E12245" t="s">
        <v>161</v>
      </c>
      <c r="F12245" t="s">
        <v>32872</v>
      </c>
      <c r="G12245" t="s">
        <v>163</v>
      </c>
      <c r="H12245" t="s">
        <v>135</v>
      </c>
      <c r="I12245" t="s">
        <v>136</v>
      </c>
      <c r="J12245" t="s">
        <v>137</v>
      </c>
      <c r="K12245" t="s">
        <v>138</v>
      </c>
      <c r="L12245" t="s">
        <v>32873</v>
      </c>
      <c r="M12245" t="s">
        <v>32874</v>
      </c>
      <c r="N12245">
        <v>2.3705555550000001</v>
      </c>
      <c r="O12245">
        <v>0</v>
      </c>
      <c r="P12245">
        <v>8</v>
      </c>
      <c r="Q12245">
        <v>0</v>
      </c>
      <c r="R12245">
        <v>0</v>
      </c>
      <c r="S12245">
        <v>0</v>
      </c>
      <c r="T12245">
        <v>1</v>
      </c>
      <c r="U12245">
        <v>0</v>
      </c>
      <c r="V12245">
        <v>0</v>
      </c>
      <c r="W12245">
        <v>0</v>
      </c>
      <c r="X12245">
        <v>5.0134880502106389</v>
      </c>
      <c r="Y12245">
        <v>0</v>
      </c>
      <c r="Z12245">
        <v>0</v>
      </c>
      <c r="AA12245">
        <v>0</v>
      </c>
      <c r="AB12245">
        <v>0</v>
      </c>
      <c r="AC12245">
        <v>0</v>
      </c>
      <c r="AD12245">
        <v>0</v>
      </c>
      <c r="AE12245">
        <v>5.0134880502106389</v>
      </c>
    </row>
    <row r="12246" spans="1:31" x14ac:dyDescent="0.3">
      <c r="A12246">
        <v>2710885</v>
      </c>
      <c r="B12246">
        <v>1</v>
      </c>
      <c r="C12246" t="s">
        <v>81</v>
      </c>
      <c r="D12246" t="s">
        <v>118</v>
      </c>
      <c r="E12246" t="s">
        <v>150</v>
      </c>
      <c r="F12246" t="s">
        <v>32875</v>
      </c>
      <c r="G12246" t="s">
        <v>300</v>
      </c>
      <c r="H12246" t="s">
        <v>153</v>
      </c>
      <c r="I12246" t="s">
        <v>136</v>
      </c>
      <c r="J12246" t="s">
        <v>137</v>
      </c>
      <c r="K12246" t="s">
        <v>210</v>
      </c>
      <c r="L12246" t="s">
        <v>32876</v>
      </c>
      <c r="M12246" t="s">
        <v>32877</v>
      </c>
      <c r="N12246">
        <v>5.82</v>
      </c>
      <c r="O12246">
        <v>0</v>
      </c>
      <c r="P12246">
        <v>721</v>
      </c>
      <c r="Q12246">
        <v>0</v>
      </c>
      <c r="R12246">
        <v>18</v>
      </c>
      <c r="S12246">
        <v>0</v>
      </c>
      <c r="T12246">
        <v>684</v>
      </c>
      <c r="U12246">
        <v>2</v>
      </c>
      <c r="V12246">
        <v>8</v>
      </c>
      <c r="W12246">
        <v>0</v>
      </c>
      <c r="X12246">
        <v>989.93208526646333</v>
      </c>
      <c r="Y12246">
        <v>0</v>
      </c>
      <c r="Z12246">
        <v>5.1242155178215736</v>
      </c>
      <c r="AA12246">
        <v>0</v>
      </c>
      <c r="AB12246">
        <v>2776.7556881271016</v>
      </c>
      <c r="AC12246">
        <v>173.51734014197402</v>
      </c>
      <c r="AD12246">
        <v>751.45672898398675</v>
      </c>
      <c r="AE12246">
        <v>4696.7860580373472</v>
      </c>
    </row>
    <row r="12247" spans="1:31" x14ac:dyDescent="0.3">
      <c r="A12247">
        <v>2710862</v>
      </c>
      <c r="B12247">
        <v>1</v>
      </c>
      <c r="C12247" t="s">
        <v>81</v>
      </c>
      <c r="D12247" t="s">
        <v>121</v>
      </c>
      <c r="E12247" t="s">
        <v>156</v>
      </c>
      <c r="F12247" t="s">
        <v>32878</v>
      </c>
      <c r="G12247" t="s">
        <v>185</v>
      </c>
      <c r="H12247" t="s">
        <v>153</v>
      </c>
      <c r="I12247" t="s">
        <v>136</v>
      </c>
      <c r="J12247" t="s">
        <v>137</v>
      </c>
      <c r="K12247" t="s">
        <v>138</v>
      </c>
      <c r="L12247" t="s">
        <v>32879</v>
      </c>
      <c r="M12247" t="s">
        <v>32880</v>
      </c>
      <c r="N12247">
        <v>0.66972222199999998</v>
      </c>
      <c r="O12247">
        <v>0</v>
      </c>
      <c r="P12247">
        <v>24</v>
      </c>
      <c r="Q12247">
        <v>0</v>
      </c>
      <c r="R12247">
        <v>0</v>
      </c>
      <c r="S12247">
        <v>0</v>
      </c>
      <c r="T12247">
        <v>0</v>
      </c>
      <c r="U12247">
        <v>0</v>
      </c>
      <c r="V12247">
        <v>1</v>
      </c>
      <c r="W12247">
        <v>0</v>
      </c>
      <c r="X12247">
        <v>2.4280243460530415</v>
      </c>
      <c r="Y12247">
        <v>0</v>
      </c>
      <c r="Z12247">
        <v>0</v>
      </c>
      <c r="AA12247">
        <v>0</v>
      </c>
      <c r="AB12247">
        <v>0</v>
      </c>
      <c r="AC12247">
        <v>0</v>
      </c>
      <c r="AD12247">
        <v>1.2761057176633331E-3</v>
      </c>
      <c r="AE12247">
        <v>2.4293004517707049</v>
      </c>
    </row>
    <row r="12248" spans="1:31" x14ac:dyDescent="0.3">
      <c r="A12248">
        <v>2710905</v>
      </c>
      <c r="B12248">
        <v>1</v>
      </c>
      <c r="C12248" t="s">
        <v>80</v>
      </c>
      <c r="D12248" t="s">
        <v>88</v>
      </c>
      <c r="E12248" t="s">
        <v>200</v>
      </c>
      <c r="F12248" t="s">
        <v>32881</v>
      </c>
      <c r="G12248" t="s">
        <v>158</v>
      </c>
      <c r="H12248" t="s">
        <v>135</v>
      </c>
      <c r="I12248" t="s">
        <v>136</v>
      </c>
      <c r="J12248" t="s">
        <v>3</v>
      </c>
      <c r="K12248" t="s">
        <v>138</v>
      </c>
      <c r="L12248" t="s">
        <v>32882</v>
      </c>
      <c r="M12248" t="s">
        <v>32883</v>
      </c>
      <c r="N12248">
        <v>9.9033333330000008</v>
      </c>
      <c r="O12248">
        <v>0</v>
      </c>
      <c r="P12248">
        <v>0</v>
      </c>
      <c r="Q12248">
        <v>0</v>
      </c>
      <c r="R12248">
        <v>0</v>
      </c>
      <c r="S12248">
        <v>0</v>
      </c>
      <c r="T12248">
        <v>4</v>
      </c>
      <c r="U12248">
        <v>0</v>
      </c>
      <c r="V12248">
        <v>0</v>
      </c>
      <c r="W12248">
        <v>0</v>
      </c>
      <c r="X12248">
        <v>0</v>
      </c>
      <c r="Y12248">
        <v>0</v>
      </c>
      <c r="Z12248">
        <v>0</v>
      </c>
      <c r="AA12248">
        <v>0</v>
      </c>
      <c r="AB12248">
        <v>48.23878771674373</v>
      </c>
      <c r="AC12248">
        <v>0</v>
      </c>
      <c r="AD12248">
        <v>0</v>
      </c>
      <c r="AE12248">
        <v>48.23878771674373</v>
      </c>
    </row>
    <row r="12249" spans="1:31" x14ac:dyDescent="0.3">
      <c r="A12249">
        <v>2711426</v>
      </c>
      <c r="B12249">
        <v>1</v>
      </c>
      <c r="C12249" t="s">
        <v>80</v>
      </c>
      <c r="D12249" t="s">
        <v>96</v>
      </c>
      <c r="E12249" t="s">
        <v>213</v>
      </c>
      <c r="F12249" t="s">
        <v>9719</v>
      </c>
      <c r="G12249" t="s">
        <v>152</v>
      </c>
      <c r="H12249" t="s">
        <v>153</v>
      </c>
      <c r="I12249" t="s">
        <v>136</v>
      </c>
      <c r="J12249" t="s">
        <v>137</v>
      </c>
      <c r="K12249" t="s">
        <v>138</v>
      </c>
      <c r="L12249" t="s">
        <v>32884</v>
      </c>
      <c r="M12249" t="s">
        <v>32885</v>
      </c>
      <c r="N12249">
        <v>0.816111111</v>
      </c>
      <c r="O12249">
        <v>0</v>
      </c>
      <c r="P12249">
        <v>0</v>
      </c>
      <c r="Q12249">
        <v>0</v>
      </c>
      <c r="R12249">
        <v>0</v>
      </c>
      <c r="S12249">
        <v>2</v>
      </c>
      <c r="T12249">
        <v>0</v>
      </c>
      <c r="U12249">
        <v>1</v>
      </c>
      <c r="V12249">
        <v>0</v>
      </c>
      <c r="W12249">
        <v>0</v>
      </c>
      <c r="X12249">
        <v>0</v>
      </c>
      <c r="Y12249">
        <v>0</v>
      </c>
      <c r="Z12249">
        <v>0</v>
      </c>
      <c r="AA12249">
        <v>25.343130126420171</v>
      </c>
      <c r="AB12249">
        <v>0</v>
      </c>
      <c r="AC12249">
        <v>62.561149027984442</v>
      </c>
      <c r="AD12249">
        <v>0</v>
      </c>
      <c r="AE12249">
        <v>87.904279154404605</v>
      </c>
    </row>
    <row r="12250" spans="1:31" x14ac:dyDescent="0.3">
      <c r="A12250">
        <v>2710799</v>
      </c>
      <c r="B12250">
        <v>1</v>
      </c>
      <c r="C12250" t="s">
        <v>80</v>
      </c>
      <c r="D12250" t="s">
        <v>102</v>
      </c>
      <c r="E12250" t="s">
        <v>132</v>
      </c>
      <c r="F12250" t="s">
        <v>32886</v>
      </c>
      <c r="G12250" t="s">
        <v>253</v>
      </c>
      <c r="H12250" t="s">
        <v>135</v>
      </c>
      <c r="I12250" t="s">
        <v>136</v>
      </c>
      <c r="J12250" t="s">
        <v>137</v>
      </c>
      <c r="K12250" t="s">
        <v>138</v>
      </c>
      <c r="L12250" t="s">
        <v>32887</v>
      </c>
      <c r="M12250" t="s">
        <v>32888</v>
      </c>
      <c r="N12250">
        <v>0.44861111100000001</v>
      </c>
      <c r="O12250">
        <v>0</v>
      </c>
      <c r="P12250">
        <v>80</v>
      </c>
      <c r="Q12250">
        <v>0</v>
      </c>
      <c r="R12250">
        <v>30</v>
      </c>
      <c r="S12250">
        <v>0</v>
      </c>
      <c r="T12250">
        <v>83</v>
      </c>
      <c r="U12250">
        <v>0</v>
      </c>
      <c r="V12250">
        <v>0</v>
      </c>
      <c r="W12250">
        <v>0</v>
      </c>
      <c r="X12250">
        <v>7.8507360613345822</v>
      </c>
      <c r="Y12250">
        <v>0</v>
      </c>
      <c r="Z12250">
        <v>1.5028848370759664</v>
      </c>
      <c r="AA12250">
        <v>0</v>
      </c>
      <c r="AB12250">
        <v>31.239953045856353</v>
      </c>
      <c r="AC12250">
        <v>0</v>
      </c>
      <c r="AD12250">
        <v>0</v>
      </c>
      <c r="AE12250">
        <v>40.5935739442669</v>
      </c>
    </row>
    <row r="12251" spans="1:31" x14ac:dyDescent="0.3">
      <c r="A12251">
        <v>2710985</v>
      </c>
      <c r="B12251">
        <v>1</v>
      </c>
      <c r="C12251" t="s">
        <v>80</v>
      </c>
      <c r="D12251" t="s">
        <v>83</v>
      </c>
      <c r="E12251" t="s">
        <v>145</v>
      </c>
      <c r="F12251" t="s">
        <v>9339</v>
      </c>
      <c r="G12251" t="s">
        <v>181</v>
      </c>
      <c r="H12251" t="s">
        <v>135</v>
      </c>
      <c r="I12251" t="s">
        <v>136</v>
      </c>
      <c r="J12251" t="s">
        <v>137</v>
      </c>
      <c r="K12251" t="s">
        <v>138</v>
      </c>
      <c r="L12251" t="s">
        <v>32889</v>
      </c>
      <c r="M12251" t="s">
        <v>32890</v>
      </c>
      <c r="N12251">
        <v>1.596666666</v>
      </c>
      <c r="O12251">
        <v>0</v>
      </c>
      <c r="P12251">
        <v>1</v>
      </c>
      <c r="Q12251">
        <v>0</v>
      </c>
      <c r="R12251">
        <v>0</v>
      </c>
      <c r="S12251">
        <v>0</v>
      </c>
      <c r="T12251">
        <v>0</v>
      </c>
      <c r="U12251">
        <v>0</v>
      </c>
      <c r="V12251">
        <v>0</v>
      </c>
      <c r="W12251">
        <v>0</v>
      </c>
      <c r="X12251">
        <v>0.83954382105244008</v>
      </c>
      <c r="Y12251">
        <v>0</v>
      </c>
      <c r="Z12251">
        <v>0</v>
      </c>
      <c r="AA12251">
        <v>0</v>
      </c>
      <c r="AB12251">
        <v>0</v>
      </c>
      <c r="AC12251">
        <v>0</v>
      </c>
      <c r="AD12251">
        <v>0</v>
      </c>
      <c r="AE12251">
        <v>0.83954382105244008</v>
      </c>
    </row>
    <row r="12252" spans="1:31" x14ac:dyDescent="0.3">
      <c r="A12252">
        <v>2711340</v>
      </c>
      <c r="B12252">
        <v>1</v>
      </c>
      <c r="C12252" t="s">
        <v>81</v>
      </c>
      <c r="D12252" t="s">
        <v>120</v>
      </c>
      <c r="E12252" t="s">
        <v>213</v>
      </c>
      <c r="F12252" t="s">
        <v>6342</v>
      </c>
      <c r="G12252" t="s">
        <v>152</v>
      </c>
      <c r="H12252" t="s">
        <v>153</v>
      </c>
      <c r="I12252" t="s">
        <v>136</v>
      </c>
      <c r="J12252" t="s">
        <v>137</v>
      </c>
      <c r="K12252" t="s">
        <v>138</v>
      </c>
      <c r="L12252" t="s">
        <v>32891</v>
      </c>
      <c r="M12252" t="s">
        <v>32892</v>
      </c>
      <c r="N12252">
        <v>0.2</v>
      </c>
      <c r="O12252">
        <v>2</v>
      </c>
      <c r="P12252">
        <v>93</v>
      </c>
      <c r="Q12252">
        <v>75</v>
      </c>
      <c r="R12252">
        <v>3</v>
      </c>
      <c r="S12252">
        <v>11</v>
      </c>
      <c r="T12252">
        <v>7</v>
      </c>
      <c r="U12252">
        <v>0</v>
      </c>
      <c r="V12252">
        <v>0</v>
      </c>
      <c r="W12252">
        <v>9.5930308800000016E-2</v>
      </c>
      <c r="X12252">
        <v>6.0506291031288022</v>
      </c>
      <c r="Y12252">
        <v>6.4397611532033983</v>
      </c>
      <c r="Z12252">
        <v>0.12321826440000001</v>
      </c>
      <c r="AA12252">
        <v>25.643357428728002</v>
      </c>
      <c r="AB12252">
        <v>0.93453937436520018</v>
      </c>
      <c r="AC12252">
        <v>0</v>
      </c>
      <c r="AD12252">
        <v>0</v>
      </c>
      <c r="AE12252">
        <v>39.287435632625403</v>
      </c>
    </row>
    <row r="12253" spans="1:31" x14ac:dyDescent="0.3">
      <c r="A12253">
        <v>2710942</v>
      </c>
      <c r="B12253">
        <v>1</v>
      </c>
      <c r="C12253" t="s">
        <v>80</v>
      </c>
      <c r="D12253" t="s">
        <v>82</v>
      </c>
      <c r="E12253" t="s">
        <v>132</v>
      </c>
      <c r="F12253" t="s">
        <v>32893</v>
      </c>
      <c r="G12253" t="s">
        <v>1479</v>
      </c>
      <c r="H12253" t="s">
        <v>135</v>
      </c>
      <c r="I12253" t="s">
        <v>136</v>
      </c>
      <c r="J12253" t="s">
        <v>137</v>
      </c>
      <c r="K12253" t="s">
        <v>138</v>
      </c>
      <c r="L12253" t="s">
        <v>32894</v>
      </c>
      <c r="M12253" t="s">
        <v>32895</v>
      </c>
      <c r="N12253">
        <v>1.1061111109999999</v>
      </c>
      <c r="O12253">
        <v>0</v>
      </c>
      <c r="P12253">
        <v>180</v>
      </c>
      <c r="Q12253">
        <v>0</v>
      </c>
      <c r="R12253">
        <v>0</v>
      </c>
      <c r="S12253">
        <v>0</v>
      </c>
      <c r="T12253">
        <v>13</v>
      </c>
      <c r="U12253">
        <v>0</v>
      </c>
      <c r="V12253">
        <v>0</v>
      </c>
      <c r="W12253">
        <v>0</v>
      </c>
      <c r="X12253">
        <v>22.707441175024044</v>
      </c>
      <c r="Y12253">
        <v>0</v>
      </c>
      <c r="Z12253">
        <v>0</v>
      </c>
      <c r="AA12253">
        <v>0</v>
      </c>
      <c r="AB12253">
        <v>3.8089747290971125</v>
      </c>
      <c r="AC12253">
        <v>0</v>
      </c>
      <c r="AD12253">
        <v>0</v>
      </c>
      <c r="AE12253">
        <v>26.516415904121157</v>
      </c>
    </row>
    <row r="12254" spans="1:31" x14ac:dyDescent="0.3">
      <c r="A12254">
        <v>2711420</v>
      </c>
      <c r="B12254">
        <v>1</v>
      </c>
      <c r="C12254" t="s">
        <v>80</v>
      </c>
      <c r="D12254" t="s">
        <v>97</v>
      </c>
      <c r="E12254" t="s">
        <v>161</v>
      </c>
      <c r="F12254" t="s">
        <v>32896</v>
      </c>
      <c r="G12254" t="s">
        <v>170</v>
      </c>
      <c r="H12254" t="s">
        <v>135</v>
      </c>
      <c r="I12254" t="s">
        <v>136</v>
      </c>
      <c r="J12254" t="s">
        <v>137</v>
      </c>
      <c r="K12254" t="s">
        <v>138</v>
      </c>
      <c r="L12254" t="s">
        <v>32897</v>
      </c>
      <c r="M12254" t="s">
        <v>32898</v>
      </c>
      <c r="N12254">
        <v>3.0205555550000001</v>
      </c>
      <c r="O12254">
        <v>0</v>
      </c>
      <c r="P12254">
        <v>10</v>
      </c>
      <c r="Q12254">
        <v>0</v>
      </c>
      <c r="R12254">
        <v>2</v>
      </c>
      <c r="S12254">
        <v>0</v>
      </c>
      <c r="T12254">
        <v>0</v>
      </c>
      <c r="U12254">
        <v>0</v>
      </c>
      <c r="V12254">
        <v>0</v>
      </c>
      <c r="W12254">
        <v>0</v>
      </c>
      <c r="X12254">
        <v>8.3546048643066264</v>
      </c>
      <c r="Y12254">
        <v>0</v>
      </c>
      <c r="Z12254">
        <v>0</v>
      </c>
      <c r="AA12254">
        <v>0</v>
      </c>
      <c r="AB12254">
        <v>0</v>
      </c>
      <c r="AC12254">
        <v>0</v>
      </c>
      <c r="AD12254">
        <v>0</v>
      </c>
      <c r="AE12254">
        <v>8.3546048643066264</v>
      </c>
    </row>
    <row r="12255" spans="1:31" x14ac:dyDescent="0.3">
      <c r="A12255">
        <v>2710756</v>
      </c>
      <c r="B12255">
        <v>1</v>
      </c>
      <c r="C12255" t="s">
        <v>81</v>
      </c>
      <c r="D12255" t="s">
        <v>115</v>
      </c>
      <c r="E12255" t="s">
        <v>156</v>
      </c>
      <c r="F12255" t="s">
        <v>32899</v>
      </c>
      <c r="G12255" t="s">
        <v>185</v>
      </c>
      <c r="H12255" t="s">
        <v>153</v>
      </c>
      <c r="I12255" t="s">
        <v>136</v>
      </c>
      <c r="J12255" t="s">
        <v>137</v>
      </c>
      <c r="K12255" t="s">
        <v>138</v>
      </c>
      <c r="L12255" t="s">
        <v>32900</v>
      </c>
      <c r="M12255" t="s">
        <v>32434</v>
      </c>
      <c r="N12255">
        <v>0.828333333</v>
      </c>
      <c r="O12255">
        <v>0</v>
      </c>
      <c r="P12255">
        <v>146</v>
      </c>
      <c r="Q12255">
        <v>0</v>
      </c>
      <c r="R12255">
        <v>1</v>
      </c>
      <c r="S12255">
        <v>0</v>
      </c>
      <c r="T12255">
        <v>9</v>
      </c>
      <c r="U12255">
        <v>0</v>
      </c>
      <c r="V12255">
        <v>0</v>
      </c>
      <c r="W12255">
        <v>0</v>
      </c>
      <c r="X12255">
        <v>10.590288632405086</v>
      </c>
      <c r="Y12255">
        <v>0</v>
      </c>
      <c r="Z12255">
        <v>0.30240709958111334</v>
      </c>
      <c r="AA12255">
        <v>0</v>
      </c>
      <c r="AB12255">
        <v>7.2452622457872078</v>
      </c>
      <c r="AC12255">
        <v>0</v>
      </c>
      <c r="AD12255">
        <v>0</v>
      </c>
      <c r="AE12255">
        <v>18.137957977773407</v>
      </c>
    </row>
    <row r="12256" spans="1:31" x14ac:dyDescent="0.3">
      <c r="A12256">
        <v>2711443</v>
      </c>
      <c r="B12256">
        <v>1</v>
      </c>
      <c r="C12256" t="s">
        <v>81</v>
      </c>
      <c r="D12256" t="s">
        <v>118</v>
      </c>
      <c r="E12256" t="s">
        <v>161</v>
      </c>
      <c r="F12256" t="s">
        <v>32901</v>
      </c>
      <c r="G12256" t="s">
        <v>170</v>
      </c>
      <c r="H12256" t="s">
        <v>135</v>
      </c>
      <c r="I12256" t="s">
        <v>136</v>
      </c>
      <c r="J12256" t="s">
        <v>137</v>
      </c>
      <c r="K12256" t="s">
        <v>138</v>
      </c>
      <c r="L12256" t="s">
        <v>32902</v>
      </c>
      <c r="M12256" t="s">
        <v>32903</v>
      </c>
      <c r="N12256">
        <v>0.85250000000000004</v>
      </c>
      <c r="O12256">
        <v>0</v>
      </c>
      <c r="P12256">
        <v>52</v>
      </c>
      <c r="Q12256">
        <v>0</v>
      </c>
      <c r="R12256">
        <v>0</v>
      </c>
      <c r="S12256">
        <v>0</v>
      </c>
      <c r="T12256">
        <v>1</v>
      </c>
      <c r="U12256">
        <v>0</v>
      </c>
      <c r="V12256">
        <v>0</v>
      </c>
      <c r="W12256">
        <v>0</v>
      </c>
      <c r="X12256">
        <v>11.684835184181946</v>
      </c>
      <c r="Y12256">
        <v>0</v>
      </c>
      <c r="Z12256">
        <v>0</v>
      </c>
      <c r="AA12256">
        <v>0</v>
      </c>
      <c r="AB12256">
        <v>8.0865359282620008E-2</v>
      </c>
      <c r="AC12256">
        <v>0</v>
      </c>
      <c r="AD12256">
        <v>0</v>
      </c>
      <c r="AE12256">
        <v>11.765700543464567</v>
      </c>
    </row>
    <row r="12257" spans="1:31" x14ac:dyDescent="0.3">
      <c r="A12257">
        <v>2711134</v>
      </c>
      <c r="B12257">
        <v>1</v>
      </c>
      <c r="C12257" t="s">
        <v>81</v>
      </c>
      <c r="D12257" t="s">
        <v>125</v>
      </c>
      <c r="E12257" t="s">
        <v>213</v>
      </c>
      <c r="F12257" t="s">
        <v>9150</v>
      </c>
      <c r="G12257" t="s">
        <v>152</v>
      </c>
      <c r="H12257" t="s">
        <v>153</v>
      </c>
      <c r="I12257" t="s">
        <v>490</v>
      </c>
      <c r="J12257" t="s">
        <v>137</v>
      </c>
      <c r="K12257" t="s">
        <v>138</v>
      </c>
      <c r="L12257" t="s">
        <v>32904</v>
      </c>
      <c r="M12257" t="s">
        <v>32905</v>
      </c>
      <c r="N12257">
        <v>2.7222222000000001E-2</v>
      </c>
      <c r="O12257">
        <v>1</v>
      </c>
      <c r="P12257">
        <v>334</v>
      </c>
      <c r="Q12257">
        <v>2</v>
      </c>
      <c r="R12257">
        <v>3</v>
      </c>
      <c r="S12257">
        <v>2</v>
      </c>
      <c r="T12257">
        <v>15</v>
      </c>
      <c r="U12257">
        <v>0</v>
      </c>
      <c r="V12257">
        <v>0</v>
      </c>
      <c r="W12257">
        <v>4.7404990383333335E-3</v>
      </c>
      <c r="X12257">
        <v>0.69777548273432988</v>
      </c>
      <c r="Y12257">
        <v>4.0963780451416666E-2</v>
      </c>
      <c r="Z12257">
        <v>1.3694288148333331E-2</v>
      </c>
      <c r="AA12257">
        <v>3.1841326608000001E-2</v>
      </c>
      <c r="AB12257">
        <v>5.9505442427270003E-2</v>
      </c>
      <c r="AC12257">
        <v>0</v>
      </c>
      <c r="AD12257">
        <v>0</v>
      </c>
      <c r="AE12257">
        <v>0.84852081940768309</v>
      </c>
    </row>
    <row r="12258" spans="1:31" x14ac:dyDescent="0.3">
      <c r="A12258">
        <v>2711466</v>
      </c>
      <c r="B12258">
        <v>1</v>
      </c>
      <c r="C12258" t="s">
        <v>80</v>
      </c>
      <c r="D12258" t="s">
        <v>92</v>
      </c>
      <c r="E12258" t="s">
        <v>213</v>
      </c>
      <c r="F12258" t="s">
        <v>25637</v>
      </c>
      <c r="G12258" t="s">
        <v>170</v>
      </c>
      <c r="H12258" t="s">
        <v>153</v>
      </c>
      <c r="I12258" t="s">
        <v>136</v>
      </c>
      <c r="J12258" t="s">
        <v>137</v>
      </c>
      <c r="K12258" t="s">
        <v>138</v>
      </c>
      <c r="L12258" t="s">
        <v>32906</v>
      </c>
      <c r="M12258" t="s">
        <v>32907</v>
      </c>
      <c r="N12258">
        <v>0.516666666</v>
      </c>
      <c r="O12258">
        <v>0</v>
      </c>
      <c r="P12258">
        <v>774</v>
      </c>
      <c r="Q12258">
        <v>0</v>
      </c>
      <c r="R12258">
        <v>7</v>
      </c>
      <c r="S12258">
        <v>1</v>
      </c>
      <c r="T12258">
        <v>95</v>
      </c>
      <c r="U12258">
        <v>0</v>
      </c>
      <c r="V12258">
        <v>1</v>
      </c>
      <c r="W12258">
        <v>0</v>
      </c>
      <c r="X12258">
        <v>39.390601724835868</v>
      </c>
      <c r="Y12258">
        <v>0</v>
      </c>
      <c r="Z12258">
        <v>0.11589073063050001</v>
      </c>
      <c r="AA12258">
        <v>1.8186674329877004</v>
      </c>
      <c r="AB12258">
        <v>17.815179329118099</v>
      </c>
      <c r="AC12258">
        <v>0</v>
      </c>
      <c r="AD12258">
        <v>0</v>
      </c>
      <c r="AE12258">
        <v>59.140339217572162</v>
      </c>
    </row>
    <row r="12259" spans="1:31" x14ac:dyDescent="0.3">
      <c r="A12259">
        <v>2710802</v>
      </c>
      <c r="B12259">
        <v>1</v>
      </c>
      <c r="C12259" t="s">
        <v>81</v>
      </c>
      <c r="D12259" t="s">
        <v>112</v>
      </c>
      <c r="E12259" t="s">
        <v>161</v>
      </c>
      <c r="F12259" t="s">
        <v>32908</v>
      </c>
      <c r="G12259" t="s">
        <v>170</v>
      </c>
      <c r="H12259" t="s">
        <v>135</v>
      </c>
      <c r="I12259" t="s">
        <v>136</v>
      </c>
      <c r="J12259" t="s">
        <v>137</v>
      </c>
      <c r="K12259" t="s">
        <v>138</v>
      </c>
      <c r="L12259" t="s">
        <v>32909</v>
      </c>
      <c r="M12259" t="s">
        <v>32910</v>
      </c>
      <c r="N12259">
        <v>0.758611111</v>
      </c>
      <c r="O12259">
        <v>0</v>
      </c>
      <c r="P12259">
        <v>510</v>
      </c>
      <c r="Q12259">
        <v>0</v>
      </c>
      <c r="R12259">
        <v>2</v>
      </c>
      <c r="S12259">
        <v>0</v>
      </c>
      <c r="T12259">
        <v>8</v>
      </c>
      <c r="U12259">
        <v>0</v>
      </c>
      <c r="V12259">
        <v>0</v>
      </c>
      <c r="W12259">
        <v>0</v>
      </c>
      <c r="X12259">
        <v>64.295746371111491</v>
      </c>
      <c r="Y12259">
        <v>0</v>
      </c>
      <c r="Z12259">
        <v>0</v>
      </c>
      <c r="AA12259">
        <v>0</v>
      </c>
      <c r="AB12259">
        <v>4.2505736338306512</v>
      </c>
      <c r="AC12259">
        <v>0</v>
      </c>
      <c r="AD12259">
        <v>0</v>
      </c>
      <c r="AE12259">
        <v>68.546320004942146</v>
      </c>
    </row>
    <row r="12260" spans="1:31" x14ac:dyDescent="0.3">
      <c r="A12260">
        <v>2710879</v>
      </c>
      <c r="B12260">
        <v>1</v>
      </c>
      <c r="C12260" t="s">
        <v>81</v>
      </c>
      <c r="D12260" t="s">
        <v>112</v>
      </c>
      <c r="E12260" t="s">
        <v>161</v>
      </c>
      <c r="F12260" t="s">
        <v>32911</v>
      </c>
      <c r="G12260" t="s">
        <v>170</v>
      </c>
      <c r="H12260" t="s">
        <v>135</v>
      </c>
      <c r="I12260" t="s">
        <v>136</v>
      </c>
      <c r="J12260" t="s">
        <v>137</v>
      </c>
      <c r="K12260" t="s">
        <v>138</v>
      </c>
      <c r="L12260" t="s">
        <v>32912</v>
      </c>
      <c r="M12260" t="s">
        <v>32913</v>
      </c>
      <c r="N12260">
        <v>4.0999999999999996</v>
      </c>
      <c r="O12260">
        <v>0</v>
      </c>
      <c r="P12260">
        <v>48</v>
      </c>
      <c r="Q12260">
        <v>0</v>
      </c>
      <c r="R12260">
        <v>3</v>
      </c>
      <c r="S12260">
        <v>0</v>
      </c>
      <c r="T12260">
        <v>6</v>
      </c>
      <c r="U12260">
        <v>0</v>
      </c>
      <c r="V12260">
        <v>0</v>
      </c>
      <c r="W12260">
        <v>0</v>
      </c>
      <c r="X12260">
        <v>38.266664031314278</v>
      </c>
      <c r="Y12260">
        <v>0</v>
      </c>
      <c r="Z12260">
        <v>0.50966283219480002</v>
      </c>
      <c r="AA12260">
        <v>0</v>
      </c>
      <c r="AB12260">
        <v>156.33380600720434</v>
      </c>
      <c r="AC12260">
        <v>0</v>
      </c>
      <c r="AD12260">
        <v>0</v>
      </c>
      <c r="AE12260">
        <v>195.11013287071341</v>
      </c>
    </row>
    <row r="12261" spans="1:31" x14ac:dyDescent="0.3">
      <c r="A12261">
        <v>2710716</v>
      </c>
      <c r="B12261">
        <v>1</v>
      </c>
      <c r="C12261" t="s">
        <v>80</v>
      </c>
      <c r="D12261" t="s">
        <v>83</v>
      </c>
      <c r="E12261" t="s">
        <v>200</v>
      </c>
      <c r="F12261" t="s">
        <v>30778</v>
      </c>
      <c r="G12261" t="s">
        <v>393</v>
      </c>
      <c r="H12261" t="s">
        <v>135</v>
      </c>
      <c r="I12261" t="s">
        <v>136</v>
      </c>
      <c r="J12261" t="s">
        <v>137</v>
      </c>
      <c r="K12261" t="s">
        <v>138</v>
      </c>
      <c r="L12261" t="s">
        <v>32914</v>
      </c>
      <c r="M12261" t="s">
        <v>32915</v>
      </c>
      <c r="N12261">
        <v>5.0475000000000003</v>
      </c>
      <c r="O12261">
        <v>0</v>
      </c>
      <c r="P12261">
        <v>38</v>
      </c>
      <c r="Q12261">
        <v>0</v>
      </c>
      <c r="R12261">
        <v>0</v>
      </c>
      <c r="S12261">
        <v>0</v>
      </c>
      <c r="T12261">
        <v>13</v>
      </c>
      <c r="U12261">
        <v>0</v>
      </c>
      <c r="V12261">
        <v>0</v>
      </c>
      <c r="W12261">
        <v>0</v>
      </c>
      <c r="X12261">
        <v>44.045641247163864</v>
      </c>
      <c r="Y12261">
        <v>0</v>
      </c>
      <c r="Z12261">
        <v>0</v>
      </c>
      <c r="AA12261">
        <v>0</v>
      </c>
      <c r="AB12261">
        <v>90.711583085443394</v>
      </c>
      <c r="AC12261">
        <v>0</v>
      </c>
      <c r="AD12261">
        <v>0</v>
      </c>
      <c r="AE12261">
        <v>134.75722433260725</v>
      </c>
    </row>
    <row r="12262" spans="1:31" x14ac:dyDescent="0.3">
      <c r="A12262">
        <v>2710965</v>
      </c>
      <c r="B12262">
        <v>1</v>
      </c>
      <c r="C12262" t="s">
        <v>80</v>
      </c>
      <c r="D12262" t="s">
        <v>92</v>
      </c>
      <c r="E12262" t="s">
        <v>161</v>
      </c>
      <c r="F12262" t="s">
        <v>32916</v>
      </c>
      <c r="G12262" t="s">
        <v>170</v>
      </c>
      <c r="H12262" t="s">
        <v>135</v>
      </c>
      <c r="I12262" t="s">
        <v>136</v>
      </c>
      <c r="J12262" t="s">
        <v>137</v>
      </c>
      <c r="K12262" t="s">
        <v>138</v>
      </c>
      <c r="L12262" t="s">
        <v>32917</v>
      </c>
      <c r="M12262" t="s">
        <v>32918</v>
      </c>
      <c r="N12262">
        <v>1.344166666</v>
      </c>
      <c r="O12262">
        <v>0</v>
      </c>
      <c r="P12262">
        <v>118</v>
      </c>
      <c r="Q12262">
        <v>0</v>
      </c>
      <c r="R12262">
        <v>0</v>
      </c>
      <c r="S12262">
        <v>0</v>
      </c>
      <c r="T12262">
        <v>3</v>
      </c>
      <c r="U12262">
        <v>0</v>
      </c>
      <c r="V12262">
        <v>0</v>
      </c>
      <c r="W12262">
        <v>0</v>
      </c>
      <c r="X12262">
        <v>36.079690974692738</v>
      </c>
      <c r="Y12262">
        <v>0</v>
      </c>
      <c r="Z12262">
        <v>0</v>
      </c>
      <c r="AA12262">
        <v>0</v>
      </c>
      <c r="AB12262">
        <v>2.0925667445353069</v>
      </c>
      <c r="AC12262">
        <v>0</v>
      </c>
      <c r="AD12262">
        <v>0</v>
      </c>
      <c r="AE12262">
        <v>38.172257719228043</v>
      </c>
    </row>
    <row r="12263" spans="1:31" x14ac:dyDescent="0.3">
      <c r="A12263">
        <v>2710839</v>
      </c>
      <c r="B12263">
        <v>1</v>
      </c>
      <c r="C12263" t="s">
        <v>80</v>
      </c>
      <c r="D12263" t="s">
        <v>85</v>
      </c>
      <c r="E12263" t="s">
        <v>156</v>
      </c>
      <c r="F12263" t="s">
        <v>32919</v>
      </c>
      <c r="G12263" t="s">
        <v>300</v>
      </c>
      <c r="H12263" t="s">
        <v>153</v>
      </c>
      <c r="I12263" t="s">
        <v>136</v>
      </c>
      <c r="J12263" t="s">
        <v>137</v>
      </c>
      <c r="K12263" t="s">
        <v>210</v>
      </c>
      <c r="L12263" t="s">
        <v>32920</v>
      </c>
      <c r="M12263" t="s">
        <v>32921</v>
      </c>
      <c r="N12263">
        <v>4.8983333330000001</v>
      </c>
      <c r="O12263">
        <v>0</v>
      </c>
      <c r="P12263">
        <v>1947</v>
      </c>
      <c r="Q12263">
        <v>0</v>
      </c>
      <c r="R12263">
        <v>0</v>
      </c>
      <c r="S12263">
        <v>1</v>
      </c>
      <c r="T12263">
        <v>220</v>
      </c>
      <c r="U12263">
        <v>0</v>
      </c>
      <c r="V12263">
        <v>0</v>
      </c>
      <c r="W12263">
        <v>0</v>
      </c>
      <c r="X12263">
        <v>2246.0451804915656</v>
      </c>
      <c r="Y12263">
        <v>0</v>
      </c>
      <c r="Z12263">
        <v>0</v>
      </c>
      <c r="AA12263">
        <v>195.65291480593601</v>
      </c>
      <c r="AB12263">
        <v>1501.4323474508885</v>
      </c>
      <c r="AC12263">
        <v>0</v>
      </c>
      <c r="AD12263">
        <v>0</v>
      </c>
      <c r="AE12263">
        <v>3943.1304427483901</v>
      </c>
    </row>
    <row r="12264" spans="1:31" x14ac:dyDescent="0.3">
      <c r="A12264">
        <v>2710882</v>
      </c>
      <c r="B12264">
        <v>1</v>
      </c>
      <c r="C12264" t="s">
        <v>80</v>
      </c>
      <c r="D12264" t="s">
        <v>106</v>
      </c>
      <c r="E12264" t="s">
        <v>161</v>
      </c>
      <c r="F12264" t="s">
        <v>32922</v>
      </c>
      <c r="G12264" t="s">
        <v>163</v>
      </c>
      <c r="H12264" t="s">
        <v>135</v>
      </c>
      <c r="I12264" t="s">
        <v>136</v>
      </c>
      <c r="J12264" t="s">
        <v>137</v>
      </c>
      <c r="K12264" t="s">
        <v>138</v>
      </c>
      <c r="L12264" t="s">
        <v>32923</v>
      </c>
      <c r="M12264" t="s">
        <v>32924</v>
      </c>
      <c r="N12264">
        <v>1.883888888</v>
      </c>
      <c r="O12264">
        <v>0</v>
      </c>
      <c r="P12264">
        <v>10</v>
      </c>
      <c r="Q12264">
        <v>0</v>
      </c>
      <c r="R12264">
        <v>10</v>
      </c>
      <c r="S12264">
        <v>0</v>
      </c>
      <c r="T12264">
        <v>1</v>
      </c>
      <c r="U12264">
        <v>0</v>
      </c>
      <c r="V12264">
        <v>0</v>
      </c>
      <c r="W12264">
        <v>0</v>
      </c>
      <c r="X12264">
        <v>1.6757092492468799</v>
      </c>
      <c r="Y12264">
        <v>0</v>
      </c>
      <c r="Z12264">
        <v>15.519188806692235</v>
      </c>
      <c r="AA12264">
        <v>0</v>
      </c>
      <c r="AB12264">
        <v>14.383424941099506</v>
      </c>
      <c r="AC12264">
        <v>0</v>
      </c>
      <c r="AD12264">
        <v>0</v>
      </c>
      <c r="AE12264">
        <v>31.578322997038619</v>
      </c>
    </row>
    <row r="12265" spans="1:31" x14ac:dyDescent="0.3">
      <c r="A12265">
        <v>2711151</v>
      </c>
      <c r="B12265">
        <v>1</v>
      </c>
      <c r="C12265" t="s">
        <v>80</v>
      </c>
      <c r="D12265" t="s">
        <v>96</v>
      </c>
      <c r="E12265" t="s">
        <v>156</v>
      </c>
      <c r="F12265" t="s">
        <v>32925</v>
      </c>
      <c r="G12265" t="s">
        <v>185</v>
      </c>
      <c r="H12265" t="s">
        <v>153</v>
      </c>
      <c r="I12265" t="s">
        <v>136</v>
      </c>
      <c r="J12265" t="s">
        <v>137</v>
      </c>
      <c r="K12265" t="s">
        <v>138</v>
      </c>
      <c r="L12265" t="s">
        <v>32926</v>
      </c>
      <c r="M12265" t="s">
        <v>32927</v>
      </c>
      <c r="N12265">
        <v>0.79416666599999997</v>
      </c>
      <c r="O12265">
        <v>0</v>
      </c>
      <c r="P12265">
        <v>0</v>
      </c>
      <c r="Q12265">
        <v>0</v>
      </c>
      <c r="R12265">
        <v>0</v>
      </c>
      <c r="S12265">
        <v>1</v>
      </c>
      <c r="T12265">
        <v>0</v>
      </c>
      <c r="U12265">
        <v>0</v>
      </c>
      <c r="V12265">
        <v>0</v>
      </c>
      <c r="W12265">
        <v>0</v>
      </c>
      <c r="X12265">
        <v>0</v>
      </c>
      <c r="Y12265">
        <v>0</v>
      </c>
      <c r="Z12265">
        <v>0</v>
      </c>
      <c r="AA12265">
        <v>5.2737126433200006</v>
      </c>
      <c r="AB12265">
        <v>0</v>
      </c>
      <c r="AC12265">
        <v>0</v>
      </c>
      <c r="AD12265">
        <v>0</v>
      </c>
      <c r="AE12265">
        <v>5.2737126433200006</v>
      </c>
    </row>
    <row r="12266" spans="1:31" x14ac:dyDescent="0.3">
      <c r="A12266">
        <v>2711207</v>
      </c>
      <c r="B12266">
        <v>2</v>
      </c>
      <c r="C12266" t="s">
        <v>80</v>
      </c>
      <c r="D12266" t="s">
        <v>107</v>
      </c>
      <c r="E12266" t="s">
        <v>161</v>
      </c>
      <c r="F12266" t="s">
        <v>32928</v>
      </c>
      <c r="G12266" t="s">
        <v>158</v>
      </c>
      <c r="H12266" t="s">
        <v>135</v>
      </c>
      <c r="I12266" t="s">
        <v>136</v>
      </c>
      <c r="J12266" t="s">
        <v>3</v>
      </c>
      <c r="K12266" t="s">
        <v>138</v>
      </c>
      <c r="L12266" t="s">
        <v>32514</v>
      </c>
      <c r="M12266" t="s">
        <v>32929</v>
      </c>
      <c r="N12266">
        <v>1.538888888</v>
      </c>
      <c r="O12266">
        <v>0</v>
      </c>
      <c r="P12266">
        <v>48</v>
      </c>
      <c r="Q12266">
        <v>0</v>
      </c>
      <c r="R12266">
        <v>0</v>
      </c>
      <c r="S12266">
        <v>0</v>
      </c>
      <c r="T12266">
        <v>27</v>
      </c>
      <c r="U12266">
        <v>0</v>
      </c>
      <c r="V12266">
        <v>0</v>
      </c>
      <c r="W12266">
        <v>0</v>
      </c>
      <c r="X12266">
        <v>4.1177395359765008</v>
      </c>
      <c r="Y12266">
        <v>0</v>
      </c>
      <c r="Z12266">
        <v>0</v>
      </c>
      <c r="AA12266">
        <v>0</v>
      </c>
      <c r="AB12266">
        <v>4.598507022055375</v>
      </c>
      <c r="AC12266">
        <v>0</v>
      </c>
      <c r="AD12266">
        <v>0</v>
      </c>
      <c r="AE12266">
        <v>8.7162465580318766</v>
      </c>
    </row>
    <row r="12267" spans="1:31" x14ac:dyDescent="0.3">
      <c r="A12267">
        <v>2711380</v>
      </c>
      <c r="B12267">
        <v>1</v>
      </c>
      <c r="C12267" t="s">
        <v>80</v>
      </c>
      <c r="D12267" t="s">
        <v>96</v>
      </c>
      <c r="E12267" t="s">
        <v>132</v>
      </c>
      <c r="F12267" t="s">
        <v>32930</v>
      </c>
      <c r="G12267" t="s">
        <v>170</v>
      </c>
      <c r="H12267" t="s">
        <v>135</v>
      </c>
      <c r="I12267" t="s">
        <v>136</v>
      </c>
      <c r="J12267" t="s">
        <v>137</v>
      </c>
      <c r="K12267" t="s">
        <v>138</v>
      </c>
      <c r="L12267" t="s">
        <v>32931</v>
      </c>
      <c r="M12267" t="s">
        <v>32932</v>
      </c>
      <c r="N12267">
        <v>1.1927777770000001</v>
      </c>
      <c r="O12267">
        <v>0</v>
      </c>
      <c r="P12267">
        <v>286</v>
      </c>
      <c r="Q12267">
        <v>0</v>
      </c>
      <c r="R12267">
        <v>4</v>
      </c>
      <c r="S12267">
        <v>0</v>
      </c>
      <c r="T12267">
        <v>30</v>
      </c>
      <c r="U12267">
        <v>0</v>
      </c>
      <c r="V12267">
        <v>0</v>
      </c>
      <c r="W12267">
        <v>0</v>
      </c>
      <c r="X12267">
        <v>119.40748784591847</v>
      </c>
      <c r="Y12267">
        <v>0</v>
      </c>
      <c r="Z12267">
        <v>0</v>
      </c>
      <c r="AA12267">
        <v>0</v>
      </c>
      <c r="AB12267">
        <v>39.493893534263023</v>
      </c>
      <c r="AC12267">
        <v>0</v>
      </c>
      <c r="AD12267">
        <v>0</v>
      </c>
      <c r="AE12267">
        <v>158.90138138018148</v>
      </c>
    </row>
    <row r="12268" spans="1:31" x14ac:dyDescent="0.3">
      <c r="A12268">
        <v>2710851</v>
      </c>
      <c r="B12268">
        <v>1</v>
      </c>
      <c r="C12268" t="s">
        <v>80</v>
      </c>
      <c r="D12268" t="s">
        <v>105</v>
      </c>
      <c r="E12268" t="s">
        <v>145</v>
      </c>
      <c r="F12268" t="s">
        <v>31716</v>
      </c>
      <c r="G12268" t="s">
        <v>181</v>
      </c>
      <c r="H12268" t="s">
        <v>135</v>
      </c>
      <c r="I12268" t="s">
        <v>136</v>
      </c>
      <c r="J12268" t="s">
        <v>137</v>
      </c>
      <c r="K12268" t="s">
        <v>138</v>
      </c>
      <c r="L12268" t="s">
        <v>32933</v>
      </c>
      <c r="M12268" t="s">
        <v>32934</v>
      </c>
      <c r="N12268">
        <v>5.6319444440000002</v>
      </c>
      <c r="O12268">
        <v>0</v>
      </c>
      <c r="P12268">
        <v>7</v>
      </c>
      <c r="Q12268">
        <v>0</v>
      </c>
      <c r="R12268">
        <v>0</v>
      </c>
      <c r="S12268">
        <v>0</v>
      </c>
      <c r="T12268">
        <v>0</v>
      </c>
      <c r="U12268">
        <v>0</v>
      </c>
      <c r="V12268">
        <v>0</v>
      </c>
      <c r="W12268">
        <v>0</v>
      </c>
      <c r="X12268">
        <v>6.3553376323421249</v>
      </c>
      <c r="Y12268">
        <v>0</v>
      </c>
      <c r="Z12268">
        <v>0</v>
      </c>
      <c r="AA12268">
        <v>0</v>
      </c>
      <c r="AB12268">
        <v>0</v>
      </c>
      <c r="AC12268">
        <v>0</v>
      </c>
      <c r="AD12268">
        <v>0</v>
      </c>
      <c r="AE12268">
        <v>6.3553376323421249</v>
      </c>
    </row>
    <row r="12269" spans="1:31" x14ac:dyDescent="0.3">
      <c r="A12269">
        <v>2711160</v>
      </c>
      <c r="B12269">
        <v>1</v>
      </c>
      <c r="C12269" t="s">
        <v>80</v>
      </c>
      <c r="D12269" t="s">
        <v>84</v>
      </c>
      <c r="E12269" t="s">
        <v>161</v>
      </c>
      <c r="F12269" t="s">
        <v>32384</v>
      </c>
      <c r="G12269" t="s">
        <v>163</v>
      </c>
      <c r="H12269" t="s">
        <v>135</v>
      </c>
      <c r="I12269" t="s">
        <v>136</v>
      </c>
      <c r="J12269" t="s">
        <v>137</v>
      </c>
      <c r="K12269" t="s">
        <v>138</v>
      </c>
      <c r="L12269" t="s">
        <v>32935</v>
      </c>
      <c r="M12269" t="s">
        <v>32936</v>
      </c>
      <c r="N12269">
        <v>2.457222222</v>
      </c>
      <c r="O12269">
        <v>0</v>
      </c>
      <c r="P12269">
        <v>96</v>
      </c>
      <c r="Q12269">
        <v>0</v>
      </c>
      <c r="R12269">
        <v>0</v>
      </c>
      <c r="S12269">
        <v>0</v>
      </c>
      <c r="T12269">
        <v>41</v>
      </c>
      <c r="U12269">
        <v>0</v>
      </c>
      <c r="V12269">
        <v>0</v>
      </c>
      <c r="W12269">
        <v>0</v>
      </c>
      <c r="X12269">
        <v>43.090337974505417</v>
      </c>
      <c r="Y12269">
        <v>0</v>
      </c>
      <c r="Z12269">
        <v>0</v>
      </c>
      <c r="AA12269">
        <v>0</v>
      </c>
      <c r="AB12269">
        <v>93.26918406211594</v>
      </c>
      <c r="AC12269">
        <v>0</v>
      </c>
      <c r="AD12269">
        <v>0</v>
      </c>
      <c r="AE12269">
        <v>136.35952203662134</v>
      </c>
    </row>
    <row r="12270" spans="1:31" x14ac:dyDescent="0.3">
      <c r="A12270">
        <v>2711346</v>
      </c>
      <c r="B12270">
        <v>1</v>
      </c>
      <c r="C12270" t="s">
        <v>80</v>
      </c>
      <c r="D12270" t="s">
        <v>105</v>
      </c>
      <c r="E12270" t="s">
        <v>173</v>
      </c>
      <c r="F12270" t="s">
        <v>14345</v>
      </c>
      <c r="G12270" t="s">
        <v>152</v>
      </c>
      <c r="H12270" t="s">
        <v>153</v>
      </c>
      <c r="I12270" t="s">
        <v>136</v>
      </c>
      <c r="J12270" t="s">
        <v>137</v>
      </c>
      <c r="K12270" t="s">
        <v>138</v>
      </c>
      <c r="L12270" t="s">
        <v>32937</v>
      </c>
      <c r="M12270" t="s">
        <v>32938</v>
      </c>
      <c r="N12270">
        <v>8.6111111000000004E-2</v>
      </c>
      <c r="O12270">
        <v>1</v>
      </c>
      <c r="P12270">
        <v>52</v>
      </c>
      <c r="Q12270">
        <v>8</v>
      </c>
      <c r="R12270">
        <v>0</v>
      </c>
      <c r="S12270">
        <v>21</v>
      </c>
      <c r="T12270">
        <v>27</v>
      </c>
      <c r="U12270">
        <v>2</v>
      </c>
      <c r="V12270">
        <v>6</v>
      </c>
      <c r="W12270">
        <v>6.3123347988900014E-2</v>
      </c>
      <c r="X12270">
        <v>1.1329233347336665</v>
      </c>
      <c r="Y12270">
        <v>4.3124169717837502</v>
      </c>
      <c r="Z12270">
        <v>0</v>
      </c>
      <c r="AA12270">
        <v>31.964004971266231</v>
      </c>
      <c r="AB12270">
        <v>4.2810389135452001</v>
      </c>
      <c r="AC12270">
        <v>12.712330317953125</v>
      </c>
      <c r="AD12270">
        <v>1.8783854043029085</v>
      </c>
      <c r="AE12270">
        <v>56.344223261573788</v>
      </c>
    </row>
    <row r="12271" spans="1:31" x14ac:dyDescent="0.3">
      <c r="A12271">
        <v>2710705</v>
      </c>
      <c r="B12271">
        <v>1</v>
      </c>
      <c r="C12271" t="s">
        <v>80</v>
      </c>
      <c r="D12271" t="s">
        <v>96</v>
      </c>
      <c r="E12271" t="s">
        <v>173</v>
      </c>
      <c r="F12271" t="s">
        <v>28303</v>
      </c>
      <c r="G12271" t="s">
        <v>152</v>
      </c>
      <c r="H12271" t="s">
        <v>153</v>
      </c>
      <c r="I12271" t="s">
        <v>136</v>
      </c>
      <c r="J12271" t="s">
        <v>137</v>
      </c>
      <c r="K12271" t="s">
        <v>138</v>
      </c>
      <c r="L12271" t="s">
        <v>32939</v>
      </c>
      <c r="M12271" t="s">
        <v>32940</v>
      </c>
      <c r="N12271">
        <v>9.9722221999999999E-2</v>
      </c>
      <c r="O12271">
        <v>0</v>
      </c>
      <c r="P12271">
        <v>3</v>
      </c>
      <c r="Q12271">
        <v>4</v>
      </c>
      <c r="R12271">
        <v>0</v>
      </c>
      <c r="S12271">
        <v>12</v>
      </c>
      <c r="T12271">
        <v>0</v>
      </c>
      <c r="U12271">
        <v>2</v>
      </c>
      <c r="V12271">
        <v>0</v>
      </c>
      <c r="W12271">
        <v>0</v>
      </c>
      <c r="X12271">
        <v>5.0516454342500003E-2</v>
      </c>
      <c r="Y12271">
        <v>0.48441776951906251</v>
      </c>
      <c r="Z12271">
        <v>0</v>
      </c>
      <c r="AA12271">
        <v>6.2402433293826904</v>
      </c>
      <c r="AB12271">
        <v>0</v>
      </c>
      <c r="AC12271">
        <v>14.058053579292801</v>
      </c>
      <c r="AD12271">
        <v>0</v>
      </c>
      <c r="AE12271">
        <v>20.833231132537055</v>
      </c>
    </row>
    <row r="12272" spans="1:31" x14ac:dyDescent="0.3">
      <c r="A12272">
        <v>2710748</v>
      </c>
      <c r="B12272">
        <v>2</v>
      </c>
      <c r="C12272" t="s">
        <v>80</v>
      </c>
      <c r="D12272" t="s">
        <v>82</v>
      </c>
      <c r="E12272" t="s">
        <v>132</v>
      </c>
      <c r="F12272" t="s">
        <v>32941</v>
      </c>
      <c r="G12272" t="s">
        <v>543</v>
      </c>
      <c r="H12272" t="s">
        <v>135</v>
      </c>
      <c r="I12272" t="s">
        <v>136</v>
      </c>
      <c r="J12272" t="s">
        <v>137</v>
      </c>
      <c r="K12272" t="s">
        <v>138</v>
      </c>
      <c r="L12272" t="s">
        <v>32942</v>
      </c>
      <c r="M12272" t="s">
        <v>32943</v>
      </c>
      <c r="N12272">
        <v>0.55000000000000004</v>
      </c>
      <c r="O12272">
        <v>0</v>
      </c>
      <c r="P12272">
        <v>0</v>
      </c>
      <c r="Q12272">
        <v>0</v>
      </c>
      <c r="R12272">
        <v>0</v>
      </c>
      <c r="S12272">
        <v>0</v>
      </c>
      <c r="T12272">
        <v>483</v>
      </c>
      <c r="U12272">
        <v>0</v>
      </c>
      <c r="V12272">
        <v>0</v>
      </c>
      <c r="W12272">
        <v>0</v>
      </c>
      <c r="X12272">
        <v>0</v>
      </c>
      <c r="Y12272">
        <v>0</v>
      </c>
      <c r="Z12272">
        <v>0</v>
      </c>
      <c r="AA12272">
        <v>0</v>
      </c>
      <c r="AB12272">
        <v>159.44375364251394</v>
      </c>
      <c r="AC12272">
        <v>0</v>
      </c>
      <c r="AD12272">
        <v>0</v>
      </c>
      <c r="AE12272">
        <v>159.44375364251394</v>
      </c>
    </row>
    <row r="12273" spans="1:31" x14ac:dyDescent="0.3">
      <c r="A12273">
        <v>2711306</v>
      </c>
      <c r="B12273">
        <v>1</v>
      </c>
      <c r="C12273" t="s">
        <v>80</v>
      </c>
      <c r="D12273" t="s">
        <v>92</v>
      </c>
      <c r="E12273" t="s">
        <v>145</v>
      </c>
      <c r="F12273" t="s">
        <v>31360</v>
      </c>
      <c r="G12273" t="s">
        <v>181</v>
      </c>
      <c r="H12273" t="s">
        <v>135</v>
      </c>
      <c r="I12273" t="s">
        <v>136</v>
      </c>
      <c r="J12273" t="s">
        <v>137</v>
      </c>
      <c r="K12273" t="s">
        <v>138</v>
      </c>
      <c r="L12273" t="s">
        <v>32944</v>
      </c>
      <c r="M12273" t="s">
        <v>32945</v>
      </c>
      <c r="N12273">
        <v>1.5666666659999999</v>
      </c>
      <c r="O12273">
        <v>0</v>
      </c>
      <c r="P12273">
        <v>8</v>
      </c>
      <c r="Q12273">
        <v>0</v>
      </c>
      <c r="R12273">
        <v>0</v>
      </c>
      <c r="S12273">
        <v>0</v>
      </c>
      <c r="T12273">
        <v>0</v>
      </c>
      <c r="U12273">
        <v>0</v>
      </c>
      <c r="V12273">
        <v>0</v>
      </c>
      <c r="W12273">
        <v>0</v>
      </c>
      <c r="X12273">
        <v>4.4260692500896894</v>
      </c>
      <c r="Y12273">
        <v>0</v>
      </c>
      <c r="Z12273">
        <v>0</v>
      </c>
      <c r="AA12273">
        <v>0</v>
      </c>
      <c r="AB12273">
        <v>0</v>
      </c>
      <c r="AC12273">
        <v>0</v>
      </c>
      <c r="AD12273">
        <v>0</v>
      </c>
      <c r="AE12273">
        <v>4.4260692500896894</v>
      </c>
    </row>
    <row r="12274" spans="1:31" x14ac:dyDescent="0.3">
      <c r="A12274">
        <v>2711397</v>
      </c>
      <c r="B12274">
        <v>2</v>
      </c>
      <c r="C12274" t="s">
        <v>81</v>
      </c>
      <c r="D12274" t="s">
        <v>113</v>
      </c>
      <c r="E12274" t="s">
        <v>213</v>
      </c>
      <c r="F12274" t="s">
        <v>32946</v>
      </c>
      <c r="G12274" t="s">
        <v>185</v>
      </c>
      <c r="H12274" t="s">
        <v>153</v>
      </c>
      <c r="I12274" t="s">
        <v>136</v>
      </c>
      <c r="J12274" t="s">
        <v>137</v>
      </c>
      <c r="K12274" t="s">
        <v>138</v>
      </c>
      <c r="L12274" t="s">
        <v>32796</v>
      </c>
      <c r="M12274" t="s">
        <v>32947</v>
      </c>
      <c r="N12274">
        <v>0.586388888</v>
      </c>
      <c r="O12274">
        <v>0</v>
      </c>
      <c r="P12274">
        <v>176</v>
      </c>
      <c r="Q12274">
        <v>1</v>
      </c>
      <c r="R12274">
        <v>56</v>
      </c>
      <c r="S12274">
        <v>0</v>
      </c>
      <c r="T12274">
        <v>11</v>
      </c>
      <c r="U12274">
        <v>0</v>
      </c>
      <c r="V12274">
        <v>0</v>
      </c>
      <c r="W12274">
        <v>0</v>
      </c>
      <c r="X12274">
        <v>13.842436829993565</v>
      </c>
      <c r="Y12274">
        <v>1.5103570532985082</v>
      </c>
      <c r="Z12274">
        <v>1.9334127059837334</v>
      </c>
      <c r="AA12274">
        <v>0</v>
      </c>
      <c r="AB12274">
        <v>11.491153211862706</v>
      </c>
      <c r="AC12274">
        <v>0</v>
      </c>
      <c r="AD12274">
        <v>0</v>
      </c>
      <c r="AE12274">
        <v>28.777359801138513</v>
      </c>
    </row>
    <row r="12275" spans="1:31" x14ac:dyDescent="0.3">
      <c r="A12275">
        <v>2710765</v>
      </c>
      <c r="B12275">
        <v>1</v>
      </c>
      <c r="C12275" t="s">
        <v>80</v>
      </c>
      <c r="D12275" t="s">
        <v>91</v>
      </c>
      <c r="E12275" t="s">
        <v>150</v>
      </c>
      <c r="F12275" t="s">
        <v>8272</v>
      </c>
      <c r="G12275" t="s">
        <v>152</v>
      </c>
      <c r="H12275" t="s">
        <v>153</v>
      </c>
      <c r="I12275" t="s">
        <v>136</v>
      </c>
      <c r="J12275" t="s">
        <v>137</v>
      </c>
      <c r="K12275" t="s">
        <v>138</v>
      </c>
      <c r="L12275" t="s">
        <v>32948</v>
      </c>
      <c r="M12275" t="s">
        <v>32949</v>
      </c>
      <c r="N12275">
        <v>0.41194444400000002</v>
      </c>
      <c r="O12275">
        <v>0</v>
      </c>
      <c r="P12275">
        <v>0</v>
      </c>
      <c r="Q12275">
        <v>0</v>
      </c>
      <c r="R12275">
        <v>0</v>
      </c>
      <c r="S12275">
        <v>6</v>
      </c>
      <c r="T12275">
        <v>2</v>
      </c>
      <c r="U12275">
        <v>0</v>
      </c>
      <c r="V12275">
        <v>0</v>
      </c>
      <c r="W12275">
        <v>0</v>
      </c>
      <c r="X12275">
        <v>0</v>
      </c>
      <c r="Y12275">
        <v>0</v>
      </c>
      <c r="Z12275">
        <v>0</v>
      </c>
      <c r="AA12275">
        <v>480.31333256075879</v>
      </c>
      <c r="AB12275">
        <v>0.70819371922157837</v>
      </c>
      <c r="AC12275">
        <v>0</v>
      </c>
      <c r="AD12275">
        <v>0</v>
      </c>
      <c r="AE12275">
        <v>481.02152627998038</v>
      </c>
    </row>
    <row r="12276" spans="1:31" x14ac:dyDescent="0.3">
      <c r="A12276">
        <v>2710868</v>
      </c>
      <c r="B12276">
        <v>1</v>
      </c>
      <c r="C12276" t="s">
        <v>80</v>
      </c>
      <c r="D12276" t="s">
        <v>84</v>
      </c>
      <c r="E12276" t="s">
        <v>132</v>
      </c>
      <c r="F12276" t="s">
        <v>7049</v>
      </c>
      <c r="G12276" t="s">
        <v>209</v>
      </c>
      <c r="H12276" t="s">
        <v>135</v>
      </c>
      <c r="I12276" t="s">
        <v>136</v>
      </c>
      <c r="J12276" t="s">
        <v>137</v>
      </c>
      <c r="K12276" t="s">
        <v>210</v>
      </c>
      <c r="L12276" t="s">
        <v>32950</v>
      </c>
      <c r="M12276" t="s">
        <v>32951</v>
      </c>
      <c r="N12276">
        <v>7.131388888</v>
      </c>
      <c r="O12276">
        <v>0</v>
      </c>
      <c r="P12276">
        <v>142</v>
      </c>
      <c r="Q12276">
        <v>0</v>
      </c>
      <c r="R12276">
        <v>2</v>
      </c>
      <c r="S12276">
        <v>0</v>
      </c>
      <c r="T12276">
        <v>5</v>
      </c>
      <c r="U12276">
        <v>0</v>
      </c>
      <c r="V12276">
        <v>0</v>
      </c>
      <c r="W12276">
        <v>0</v>
      </c>
      <c r="X12276">
        <v>183.61846643468076</v>
      </c>
      <c r="Y12276">
        <v>0</v>
      </c>
      <c r="Z12276">
        <v>5.7587244727179296</v>
      </c>
      <c r="AA12276">
        <v>0</v>
      </c>
      <c r="AB12276">
        <v>51.461091745625346</v>
      </c>
      <c r="AC12276">
        <v>0</v>
      </c>
      <c r="AD12276">
        <v>0</v>
      </c>
      <c r="AE12276">
        <v>240.83828265302404</v>
      </c>
    </row>
    <row r="12277" spans="1:31" x14ac:dyDescent="0.3">
      <c r="A12277">
        <v>2710977</v>
      </c>
      <c r="B12277">
        <v>1</v>
      </c>
      <c r="C12277" t="s">
        <v>80</v>
      </c>
      <c r="D12277" t="s">
        <v>83</v>
      </c>
      <c r="E12277" t="s">
        <v>161</v>
      </c>
      <c r="F12277" t="s">
        <v>32952</v>
      </c>
      <c r="G12277" t="s">
        <v>409</v>
      </c>
      <c r="H12277" t="s">
        <v>135</v>
      </c>
      <c r="I12277" t="s">
        <v>136</v>
      </c>
      <c r="J12277" t="s">
        <v>137</v>
      </c>
      <c r="K12277" t="s">
        <v>138</v>
      </c>
      <c r="L12277" t="s">
        <v>32635</v>
      </c>
      <c r="M12277" t="s">
        <v>32953</v>
      </c>
      <c r="N12277">
        <v>2.1811111109999999</v>
      </c>
      <c r="O12277">
        <v>0</v>
      </c>
      <c r="P12277">
        <v>63</v>
      </c>
      <c r="Q12277">
        <v>0</v>
      </c>
      <c r="R12277">
        <v>0</v>
      </c>
      <c r="S12277">
        <v>0</v>
      </c>
      <c r="T12277">
        <v>9</v>
      </c>
      <c r="U12277">
        <v>0</v>
      </c>
      <c r="V12277">
        <v>0</v>
      </c>
      <c r="W12277">
        <v>0</v>
      </c>
      <c r="X12277">
        <v>23.830433092788681</v>
      </c>
      <c r="Y12277">
        <v>0</v>
      </c>
      <c r="Z12277">
        <v>0</v>
      </c>
      <c r="AA12277">
        <v>0</v>
      </c>
      <c r="AB12277">
        <v>56.399678248752302</v>
      </c>
      <c r="AC12277">
        <v>0</v>
      </c>
      <c r="AD12277">
        <v>0</v>
      </c>
      <c r="AE12277">
        <v>80.230111341540976</v>
      </c>
    </row>
    <row r="12278" spans="1:31" x14ac:dyDescent="0.3">
      <c r="A12278">
        <v>2710954</v>
      </c>
      <c r="B12278">
        <v>1</v>
      </c>
      <c r="C12278" t="s">
        <v>81</v>
      </c>
      <c r="D12278" t="s">
        <v>119</v>
      </c>
      <c r="E12278" t="s">
        <v>156</v>
      </c>
      <c r="F12278" t="s">
        <v>28314</v>
      </c>
      <c r="G12278" t="s">
        <v>185</v>
      </c>
      <c r="H12278" t="s">
        <v>153</v>
      </c>
      <c r="I12278" t="s">
        <v>136</v>
      </c>
      <c r="J12278" t="s">
        <v>137</v>
      </c>
      <c r="K12278" t="s">
        <v>138</v>
      </c>
      <c r="L12278" t="s">
        <v>32954</v>
      </c>
      <c r="M12278" t="s">
        <v>32955</v>
      </c>
      <c r="N12278">
        <v>1.6611111110000001</v>
      </c>
      <c r="O12278">
        <v>0</v>
      </c>
      <c r="P12278">
        <v>89</v>
      </c>
      <c r="Q12278">
        <v>19</v>
      </c>
      <c r="R12278">
        <v>28</v>
      </c>
      <c r="S12278">
        <v>1</v>
      </c>
      <c r="T12278">
        <v>0</v>
      </c>
      <c r="U12278">
        <v>0</v>
      </c>
      <c r="V12278">
        <v>0</v>
      </c>
      <c r="W12278">
        <v>0</v>
      </c>
      <c r="X12278">
        <v>17.276209768141982</v>
      </c>
      <c r="Y12278">
        <v>39.727579451924271</v>
      </c>
      <c r="Z12278">
        <v>77.924218833127384</v>
      </c>
      <c r="AA12278">
        <v>7.9006058947967999</v>
      </c>
      <c r="AB12278">
        <v>0</v>
      </c>
      <c r="AC12278">
        <v>0</v>
      </c>
      <c r="AD12278">
        <v>0</v>
      </c>
      <c r="AE12278">
        <v>142.82861394799045</v>
      </c>
    </row>
    <row r="12279" spans="1:31" x14ac:dyDescent="0.3">
      <c r="A12279">
        <v>2711211</v>
      </c>
      <c r="B12279">
        <v>3</v>
      </c>
      <c r="C12279" t="s">
        <v>80</v>
      </c>
      <c r="D12279" t="s">
        <v>85</v>
      </c>
      <c r="E12279" t="s">
        <v>156</v>
      </c>
      <c r="F12279" t="s">
        <v>32956</v>
      </c>
      <c r="G12279" t="s">
        <v>152</v>
      </c>
      <c r="H12279" t="s">
        <v>153</v>
      </c>
      <c r="I12279" t="s">
        <v>136</v>
      </c>
      <c r="J12279" t="s">
        <v>137</v>
      </c>
      <c r="K12279" t="s">
        <v>138</v>
      </c>
      <c r="L12279" t="s">
        <v>32299</v>
      </c>
      <c r="M12279" t="s">
        <v>32957</v>
      </c>
      <c r="N12279">
        <v>0.36388888800000002</v>
      </c>
      <c r="O12279">
        <v>0</v>
      </c>
      <c r="P12279">
        <v>4842</v>
      </c>
      <c r="Q12279">
        <v>0</v>
      </c>
      <c r="R12279">
        <v>0</v>
      </c>
      <c r="S12279">
        <v>0</v>
      </c>
      <c r="T12279">
        <v>254</v>
      </c>
      <c r="U12279">
        <v>0</v>
      </c>
      <c r="V12279">
        <v>0</v>
      </c>
      <c r="W12279">
        <v>0</v>
      </c>
      <c r="X12279">
        <v>411.30181475401287</v>
      </c>
      <c r="Y12279">
        <v>0</v>
      </c>
      <c r="Z12279">
        <v>0</v>
      </c>
      <c r="AA12279">
        <v>0</v>
      </c>
      <c r="AB12279">
        <v>78.335755748190692</v>
      </c>
      <c r="AC12279">
        <v>0</v>
      </c>
      <c r="AD12279">
        <v>0</v>
      </c>
      <c r="AE12279">
        <v>489.63757050220357</v>
      </c>
    </row>
    <row r="12280" spans="1:31" x14ac:dyDescent="0.3">
      <c r="A12280">
        <v>2711034</v>
      </c>
      <c r="B12280">
        <v>1</v>
      </c>
      <c r="C12280" t="s">
        <v>80</v>
      </c>
      <c r="D12280" t="s">
        <v>108</v>
      </c>
      <c r="E12280" t="s">
        <v>156</v>
      </c>
      <c r="F12280" t="s">
        <v>32958</v>
      </c>
      <c r="G12280" t="s">
        <v>170</v>
      </c>
      <c r="H12280" t="s">
        <v>153</v>
      </c>
      <c r="I12280" t="s">
        <v>136</v>
      </c>
      <c r="J12280" t="s">
        <v>137</v>
      </c>
      <c r="K12280" t="s">
        <v>138</v>
      </c>
      <c r="L12280" t="s">
        <v>32959</v>
      </c>
      <c r="M12280" t="s">
        <v>32960</v>
      </c>
      <c r="N12280">
        <v>7.1666666000000004E-2</v>
      </c>
      <c r="O12280">
        <v>0</v>
      </c>
      <c r="P12280">
        <v>36</v>
      </c>
      <c r="Q12280">
        <v>0</v>
      </c>
      <c r="R12280">
        <v>5</v>
      </c>
      <c r="S12280">
        <v>0</v>
      </c>
      <c r="T12280">
        <v>4</v>
      </c>
      <c r="U12280">
        <v>0</v>
      </c>
      <c r="V12280">
        <v>0</v>
      </c>
      <c r="W12280">
        <v>0</v>
      </c>
      <c r="X12280">
        <v>0.26350456825446</v>
      </c>
      <c r="Y12280">
        <v>0</v>
      </c>
      <c r="Z12280">
        <v>0</v>
      </c>
      <c r="AA12280">
        <v>0</v>
      </c>
      <c r="AB12280">
        <v>5.1326376973185005E-2</v>
      </c>
      <c r="AC12280">
        <v>0</v>
      </c>
      <c r="AD12280">
        <v>0</v>
      </c>
      <c r="AE12280">
        <v>0.31483094522764499</v>
      </c>
    </row>
    <row r="12281" spans="1:31" x14ac:dyDescent="0.3">
      <c r="A12281">
        <v>2710742</v>
      </c>
      <c r="B12281">
        <v>1</v>
      </c>
      <c r="C12281" t="s">
        <v>80</v>
      </c>
      <c r="D12281" t="s">
        <v>82</v>
      </c>
      <c r="E12281" t="s">
        <v>145</v>
      </c>
      <c r="F12281" t="s">
        <v>32282</v>
      </c>
      <c r="G12281" t="s">
        <v>147</v>
      </c>
      <c r="H12281" t="s">
        <v>135</v>
      </c>
      <c r="I12281" t="s">
        <v>136</v>
      </c>
      <c r="J12281" t="s">
        <v>137</v>
      </c>
      <c r="K12281" t="s">
        <v>138</v>
      </c>
      <c r="L12281" t="s">
        <v>32961</v>
      </c>
      <c r="M12281" t="s">
        <v>32962</v>
      </c>
      <c r="N12281">
        <v>1.173888888</v>
      </c>
      <c r="O12281">
        <v>0</v>
      </c>
      <c r="P12281">
        <v>0</v>
      </c>
      <c r="Q12281">
        <v>0</v>
      </c>
      <c r="R12281">
        <v>0</v>
      </c>
      <c r="S12281">
        <v>0</v>
      </c>
      <c r="T12281">
        <v>10</v>
      </c>
      <c r="U12281">
        <v>0</v>
      </c>
      <c r="V12281">
        <v>0</v>
      </c>
      <c r="W12281">
        <v>0</v>
      </c>
      <c r="X12281">
        <v>0</v>
      </c>
      <c r="Y12281">
        <v>0</v>
      </c>
      <c r="Z12281">
        <v>0</v>
      </c>
      <c r="AA12281">
        <v>0</v>
      </c>
      <c r="AB12281">
        <v>4.6585846398928465</v>
      </c>
      <c r="AC12281">
        <v>0</v>
      </c>
      <c r="AD12281">
        <v>0</v>
      </c>
      <c r="AE12281">
        <v>4.6585846398928465</v>
      </c>
    </row>
    <row r="12282" spans="1:31" x14ac:dyDescent="0.3">
      <c r="A12282">
        <v>2710748</v>
      </c>
      <c r="B12282">
        <v>1</v>
      </c>
      <c r="C12282" t="s">
        <v>80</v>
      </c>
      <c r="D12282" t="s">
        <v>82</v>
      </c>
      <c r="E12282" t="s">
        <v>200</v>
      </c>
      <c r="F12282" t="s">
        <v>32963</v>
      </c>
      <c r="G12282" t="s">
        <v>543</v>
      </c>
      <c r="H12282" t="s">
        <v>135</v>
      </c>
      <c r="I12282" t="s">
        <v>136</v>
      </c>
      <c r="J12282" t="s">
        <v>137</v>
      </c>
      <c r="K12282" t="s">
        <v>138</v>
      </c>
      <c r="L12282" t="s">
        <v>32964</v>
      </c>
      <c r="M12282" t="s">
        <v>32942</v>
      </c>
      <c r="N12282">
        <v>1.059722222</v>
      </c>
      <c r="O12282">
        <v>0</v>
      </c>
      <c r="P12282">
        <v>0</v>
      </c>
      <c r="Q12282">
        <v>0</v>
      </c>
      <c r="R12282">
        <v>0</v>
      </c>
      <c r="S12282">
        <v>0</v>
      </c>
      <c r="T12282">
        <v>11</v>
      </c>
      <c r="U12282">
        <v>0</v>
      </c>
      <c r="V12282">
        <v>0</v>
      </c>
      <c r="W12282">
        <v>0</v>
      </c>
      <c r="X12282">
        <v>0</v>
      </c>
      <c r="Y12282">
        <v>0</v>
      </c>
      <c r="Z12282">
        <v>0</v>
      </c>
      <c r="AA12282">
        <v>0</v>
      </c>
      <c r="AB12282">
        <v>4.1196522014804566</v>
      </c>
      <c r="AC12282">
        <v>0</v>
      </c>
      <c r="AD12282">
        <v>0</v>
      </c>
      <c r="AE12282">
        <v>4.1196522014804566</v>
      </c>
    </row>
    <row r="12283" spans="1:31" x14ac:dyDescent="0.3">
      <c r="A12283">
        <v>2710651</v>
      </c>
      <c r="B12283">
        <v>3</v>
      </c>
      <c r="C12283" t="s">
        <v>80</v>
      </c>
      <c r="D12283" t="s">
        <v>85</v>
      </c>
      <c r="E12283" t="s">
        <v>156</v>
      </c>
      <c r="F12283" t="s">
        <v>32965</v>
      </c>
      <c r="G12283" t="s">
        <v>152</v>
      </c>
      <c r="H12283" t="s">
        <v>153</v>
      </c>
      <c r="I12283" t="s">
        <v>136</v>
      </c>
      <c r="J12283" t="s">
        <v>137</v>
      </c>
      <c r="K12283" t="s">
        <v>138</v>
      </c>
      <c r="L12283" t="s">
        <v>32966</v>
      </c>
      <c r="M12283" t="s">
        <v>32637</v>
      </c>
      <c r="N12283">
        <v>0.81555555499999999</v>
      </c>
      <c r="O12283">
        <v>0</v>
      </c>
      <c r="P12283">
        <v>5107</v>
      </c>
      <c r="Q12283">
        <v>0</v>
      </c>
      <c r="R12283">
        <v>0</v>
      </c>
      <c r="S12283">
        <v>0</v>
      </c>
      <c r="T12283">
        <v>280</v>
      </c>
      <c r="U12283">
        <v>0</v>
      </c>
      <c r="V12283">
        <v>0</v>
      </c>
      <c r="W12283">
        <v>0</v>
      </c>
      <c r="X12283">
        <v>758.74839538365768</v>
      </c>
      <c r="Y12283">
        <v>0</v>
      </c>
      <c r="Z12283">
        <v>0</v>
      </c>
      <c r="AA12283">
        <v>0</v>
      </c>
      <c r="AB12283">
        <v>134.14470987671689</v>
      </c>
      <c r="AC12283">
        <v>0</v>
      </c>
      <c r="AD12283">
        <v>0</v>
      </c>
      <c r="AE12283">
        <v>892.89310526037457</v>
      </c>
    </row>
    <row r="12284" spans="1:31" x14ac:dyDescent="0.3">
      <c r="A12284">
        <v>2710971</v>
      </c>
      <c r="B12284">
        <v>1</v>
      </c>
      <c r="C12284" t="s">
        <v>80</v>
      </c>
      <c r="D12284" t="s">
        <v>101</v>
      </c>
      <c r="E12284" t="s">
        <v>161</v>
      </c>
      <c r="F12284" t="s">
        <v>11835</v>
      </c>
      <c r="G12284" t="s">
        <v>170</v>
      </c>
      <c r="H12284" t="s">
        <v>135</v>
      </c>
      <c r="I12284" t="s">
        <v>136</v>
      </c>
      <c r="J12284" t="s">
        <v>137</v>
      </c>
      <c r="K12284" t="s">
        <v>138</v>
      </c>
      <c r="L12284" t="s">
        <v>32967</v>
      </c>
      <c r="M12284" t="s">
        <v>32968</v>
      </c>
      <c r="N12284">
        <v>0.81361111100000005</v>
      </c>
      <c r="O12284">
        <v>0</v>
      </c>
      <c r="P12284">
        <v>40</v>
      </c>
      <c r="Q12284">
        <v>0</v>
      </c>
      <c r="R12284">
        <v>0</v>
      </c>
      <c r="S12284">
        <v>0</v>
      </c>
      <c r="T12284">
        <v>0</v>
      </c>
      <c r="U12284">
        <v>0</v>
      </c>
      <c r="V12284">
        <v>0</v>
      </c>
      <c r="W12284">
        <v>0</v>
      </c>
      <c r="X12284">
        <v>5.2138837518271686</v>
      </c>
      <c r="Y12284">
        <v>0</v>
      </c>
      <c r="Z12284">
        <v>0</v>
      </c>
      <c r="AA12284">
        <v>0</v>
      </c>
      <c r="AB12284">
        <v>0</v>
      </c>
      <c r="AC12284">
        <v>0</v>
      </c>
      <c r="AD12284">
        <v>0</v>
      </c>
      <c r="AE12284">
        <v>5.2138837518271686</v>
      </c>
    </row>
    <row r="12285" spans="1:31" x14ac:dyDescent="0.3">
      <c r="A12285">
        <v>2711303</v>
      </c>
      <c r="B12285">
        <v>1</v>
      </c>
      <c r="C12285" t="s">
        <v>80</v>
      </c>
      <c r="D12285" t="s">
        <v>85</v>
      </c>
      <c r="E12285" t="s">
        <v>173</v>
      </c>
      <c r="F12285" t="s">
        <v>7245</v>
      </c>
      <c r="G12285" t="s">
        <v>743</v>
      </c>
      <c r="H12285" t="s">
        <v>153</v>
      </c>
      <c r="I12285" t="s">
        <v>136</v>
      </c>
      <c r="J12285" t="s">
        <v>137</v>
      </c>
      <c r="K12285" t="s">
        <v>138</v>
      </c>
      <c r="L12285" t="s">
        <v>32969</v>
      </c>
      <c r="M12285" t="s">
        <v>32970</v>
      </c>
      <c r="N12285">
        <v>6.6997222220000001</v>
      </c>
      <c r="O12285">
        <v>0</v>
      </c>
      <c r="P12285">
        <v>2742</v>
      </c>
      <c r="Q12285">
        <v>0</v>
      </c>
      <c r="R12285">
        <v>0</v>
      </c>
      <c r="S12285">
        <v>0</v>
      </c>
      <c r="T12285">
        <v>162</v>
      </c>
      <c r="U12285">
        <v>0</v>
      </c>
      <c r="V12285">
        <v>0</v>
      </c>
      <c r="W12285">
        <v>0</v>
      </c>
      <c r="X12285">
        <v>4145.0456355648612</v>
      </c>
      <c r="Y12285">
        <v>0</v>
      </c>
      <c r="Z12285">
        <v>0</v>
      </c>
      <c r="AA12285">
        <v>0</v>
      </c>
      <c r="AB12285">
        <v>1082.2013954698546</v>
      </c>
      <c r="AC12285">
        <v>0</v>
      </c>
      <c r="AD12285">
        <v>0</v>
      </c>
      <c r="AE12285">
        <v>5227.2470310347162</v>
      </c>
    </row>
    <row r="12286" spans="1:31" x14ac:dyDescent="0.3">
      <c r="A12286">
        <v>2711226</v>
      </c>
      <c r="B12286">
        <v>1</v>
      </c>
      <c r="C12286" t="s">
        <v>80</v>
      </c>
      <c r="D12286" t="s">
        <v>94</v>
      </c>
      <c r="E12286" t="s">
        <v>213</v>
      </c>
      <c r="F12286" t="s">
        <v>5447</v>
      </c>
      <c r="G12286" t="s">
        <v>152</v>
      </c>
      <c r="H12286" t="s">
        <v>153</v>
      </c>
      <c r="I12286" t="s">
        <v>136</v>
      </c>
      <c r="J12286" t="s">
        <v>137</v>
      </c>
      <c r="K12286" t="s">
        <v>138</v>
      </c>
      <c r="L12286" t="s">
        <v>32971</v>
      </c>
      <c r="M12286" t="s">
        <v>32972</v>
      </c>
      <c r="N12286">
        <v>0.74166666599999997</v>
      </c>
      <c r="O12286">
        <v>1</v>
      </c>
      <c r="P12286">
        <v>368</v>
      </c>
      <c r="Q12286">
        <v>11</v>
      </c>
      <c r="R12286">
        <v>174</v>
      </c>
      <c r="S12286">
        <v>7</v>
      </c>
      <c r="T12286">
        <v>55</v>
      </c>
      <c r="U12286">
        <v>4</v>
      </c>
      <c r="V12286">
        <v>0</v>
      </c>
      <c r="W12286">
        <v>0.28303161992305004</v>
      </c>
      <c r="X12286">
        <v>31.173289843691773</v>
      </c>
      <c r="Y12286">
        <v>2.6042987789284497</v>
      </c>
      <c r="Z12286">
        <v>5.0915183769866514</v>
      </c>
      <c r="AA12286">
        <v>30.068470436231255</v>
      </c>
      <c r="AB12286">
        <v>13.289504508894227</v>
      </c>
      <c r="AC12286">
        <v>413.11048313554255</v>
      </c>
      <c r="AD12286">
        <v>0</v>
      </c>
      <c r="AE12286">
        <v>495.62059670019795</v>
      </c>
    </row>
    <row r="12287" spans="1:31" x14ac:dyDescent="0.3">
      <c r="A12287">
        <v>2711495</v>
      </c>
      <c r="B12287">
        <v>1</v>
      </c>
      <c r="C12287" t="s">
        <v>81</v>
      </c>
      <c r="D12287" t="s">
        <v>127</v>
      </c>
      <c r="E12287" t="s">
        <v>156</v>
      </c>
      <c r="F12287" t="s">
        <v>32131</v>
      </c>
      <c r="G12287" t="s">
        <v>185</v>
      </c>
      <c r="H12287" t="s">
        <v>153</v>
      </c>
      <c r="I12287" t="s">
        <v>136</v>
      </c>
      <c r="J12287" t="s">
        <v>137</v>
      </c>
      <c r="K12287" t="s">
        <v>138</v>
      </c>
      <c r="L12287" t="s">
        <v>32973</v>
      </c>
      <c r="M12287" t="s">
        <v>32974</v>
      </c>
      <c r="N12287">
        <v>4.2522222220000003</v>
      </c>
      <c r="O12287">
        <v>0</v>
      </c>
      <c r="P12287">
        <v>151</v>
      </c>
      <c r="Q12287">
        <v>0</v>
      </c>
      <c r="R12287">
        <v>4</v>
      </c>
      <c r="S12287">
        <v>0</v>
      </c>
      <c r="T12287">
        <v>11</v>
      </c>
      <c r="U12287">
        <v>0</v>
      </c>
      <c r="V12287">
        <v>0</v>
      </c>
      <c r="W12287">
        <v>0</v>
      </c>
      <c r="X12287">
        <v>75.30592517179484</v>
      </c>
      <c r="Y12287">
        <v>0</v>
      </c>
      <c r="Z12287">
        <v>13.068477974009861</v>
      </c>
      <c r="AA12287">
        <v>0</v>
      </c>
      <c r="AB12287">
        <v>10.497542126131224</v>
      </c>
      <c r="AC12287">
        <v>0</v>
      </c>
      <c r="AD12287">
        <v>0</v>
      </c>
      <c r="AE12287">
        <v>98.871945271935928</v>
      </c>
    </row>
    <row r="12288" spans="1:31" x14ac:dyDescent="0.3">
      <c r="A12288">
        <v>2710651</v>
      </c>
      <c r="B12288">
        <v>2</v>
      </c>
      <c r="C12288" t="s">
        <v>80</v>
      </c>
      <c r="D12288" t="s">
        <v>85</v>
      </c>
      <c r="E12288" t="s">
        <v>156</v>
      </c>
      <c r="F12288" t="s">
        <v>28127</v>
      </c>
      <c r="G12288" t="s">
        <v>152</v>
      </c>
      <c r="H12288" t="s">
        <v>153</v>
      </c>
      <c r="I12288" t="s">
        <v>136</v>
      </c>
      <c r="J12288" t="s">
        <v>137</v>
      </c>
      <c r="K12288" t="s">
        <v>138</v>
      </c>
      <c r="L12288" t="s">
        <v>31648</v>
      </c>
      <c r="M12288" t="s">
        <v>32966</v>
      </c>
      <c r="N12288">
        <v>0.32361111100000001</v>
      </c>
      <c r="O12288">
        <v>0</v>
      </c>
      <c r="P12288">
        <v>4847</v>
      </c>
      <c r="Q12288">
        <v>0</v>
      </c>
      <c r="R12288">
        <v>0</v>
      </c>
      <c r="S12288">
        <v>0</v>
      </c>
      <c r="T12288">
        <v>254</v>
      </c>
      <c r="U12288">
        <v>0</v>
      </c>
      <c r="V12288">
        <v>0</v>
      </c>
      <c r="W12288">
        <v>0</v>
      </c>
      <c r="X12288">
        <v>288.22624823452725</v>
      </c>
      <c r="Y12288">
        <v>0</v>
      </c>
      <c r="Z12288">
        <v>0</v>
      </c>
      <c r="AA12288">
        <v>0</v>
      </c>
      <c r="AB12288">
        <v>42.655600126003144</v>
      </c>
      <c r="AC12288">
        <v>0</v>
      </c>
      <c r="AD12288">
        <v>0</v>
      </c>
      <c r="AE12288">
        <v>330.8818483605304</v>
      </c>
    </row>
    <row r="12289" spans="1:31" x14ac:dyDescent="0.3">
      <c r="A12289">
        <v>2711449</v>
      </c>
      <c r="B12289">
        <v>1</v>
      </c>
      <c r="C12289" t="s">
        <v>80</v>
      </c>
      <c r="D12289" t="s">
        <v>96</v>
      </c>
      <c r="E12289" t="s">
        <v>161</v>
      </c>
      <c r="F12289" t="s">
        <v>32975</v>
      </c>
      <c r="G12289" t="s">
        <v>163</v>
      </c>
      <c r="H12289" t="s">
        <v>135</v>
      </c>
      <c r="I12289" t="s">
        <v>136</v>
      </c>
      <c r="J12289" t="s">
        <v>137</v>
      </c>
      <c r="K12289" t="s">
        <v>138</v>
      </c>
      <c r="L12289" t="s">
        <v>32976</v>
      </c>
      <c r="M12289" t="s">
        <v>32977</v>
      </c>
      <c r="N12289">
        <v>1.538333333</v>
      </c>
      <c r="O12289">
        <v>0</v>
      </c>
      <c r="P12289">
        <v>96</v>
      </c>
      <c r="Q12289">
        <v>0</v>
      </c>
      <c r="R12289">
        <v>0</v>
      </c>
      <c r="S12289">
        <v>0</v>
      </c>
      <c r="T12289">
        <v>10</v>
      </c>
      <c r="U12289">
        <v>0</v>
      </c>
      <c r="V12289">
        <v>0</v>
      </c>
      <c r="W12289">
        <v>0</v>
      </c>
      <c r="X12289">
        <v>45.025629690880749</v>
      </c>
      <c r="Y12289">
        <v>0</v>
      </c>
      <c r="Z12289">
        <v>0</v>
      </c>
      <c r="AA12289">
        <v>0</v>
      </c>
      <c r="AB12289">
        <v>9.2662869375605315</v>
      </c>
      <c r="AC12289">
        <v>0</v>
      </c>
      <c r="AD12289">
        <v>0</v>
      </c>
      <c r="AE12289">
        <v>54.291916628441278</v>
      </c>
    </row>
    <row r="12290" spans="1:31" x14ac:dyDescent="0.3">
      <c r="A12290">
        <v>2711316</v>
      </c>
      <c r="B12290">
        <v>2</v>
      </c>
      <c r="C12290" t="s">
        <v>81</v>
      </c>
      <c r="D12290" t="s">
        <v>118</v>
      </c>
      <c r="E12290" t="s">
        <v>213</v>
      </c>
      <c r="F12290" t="s">
        <v>5397</v>
      </c>
      <c r="G12290" t="s">
        <v>185</v>
      </c>
      <c r="H12290" t="s">
        <v>153</v>
      </c>
      <c r="I12290" t="s">
        <v>136</v>
      </c>
      <c r="J12290" t="s">
        <v>137</v>
      </c>
      <c r="K12290" t="s">
        <v>138</v>
      </c>
      <c r="L12290" t="s">
        <v>32621</v>
      </c>
      <c r="M12290" t="s">
        <v>32978</v>
      </c>
      <c r="N12290">
        <v>0.71250000000000002</v>
      </c>
      <c r="O12290">
        <v>2</v>
      </c>
      <c r="P12290">
        <v>466</v>
      </c>
      <c r="Q12290">
        <v>49</v>
      </c>
      <c r="R12290">
        <v>70</v>
      </c>
      <c r="S12290">
        <v>20</v>
      </c>
      <c r="T12290">
        <v>52</v>
      </c>
      <c r="U12290">
        <v>0</v>
      </c>
      <c r="V12290">
        <v>0</v>
      </c>
      <c r="W12290">
        <v>1.0674990487580001</v>
      </c>
      <c r="X12290">
        <v>83.003597001903742</v>
      </c>
      <c r="Y12290">
        <v>31.705617438000516</v>
      </c>
      <c r="Z12290">
        <v>4.9581969960903916</v>
      </c>
      <c r="AA12290">
        <v>298.51291028469996</v>
      </c>
      <c r="AB12290">
        <v>18.354149618288712</v>
      </c>
      <c r="AC12290">
        <v>0</v>
      </c>
      <c r="AD12290">
        <v>0</v>
      </c>
      <c r="AE12290">
        <v>437.60197038774129</v>
      </c>
    </row>
    <row r="12291" spans="1:31" x14ac:dyDescent="0.3">
      <c r="A12291">
        <v>2711263</v>
      </c>
      <c r="B12291">
        <v>1</v>
      </c>
      <c r="C12291" t="s">
        <v>81</v>
      </c>
      <c r="D12291" t="s">
        <v>120</v>
      </c>
      <c r="E12291" t="s">
        <v>200</v>
      </c>
      <c r="F12291" t="s">
        <v>32979</v>
      </c>
      <c r="G12291" t="s">
        <v>163</v>
      </c>
      <c r="H12291" t="s">
        <v>135</v>
      </c>
      <c r="I12291" t="s">
        <v>136</v>
      </c>
      <c r="J12291" t="s">
        <v>137</v>
      </c>
      <c r="K12291" t="s">
        <v>138</v>
      </c>
      <c r="L12291" t="s">
        <v>32980</v>
      </c>
      <c r="M12291" t="s">
        <v>32981</v>
      </c>
      <c r="N12291">
        <v>3.1205555550000001</v>
      </c>
      <c r="O12291">
        <v>0</v>
      </c>
      <c r="P12291">
        <v>30</v>
      </c>
      <c r="Q12291">
        <v>0</v>
      </c>
      <c r="R12291">
        <v>0</v>
      </c>
      <c r="S12291">
        <v>0</v>
      </c>
      <c r="T12291">
        <v>6</v>
      </c>
      <c r="U12291">
        <v>0</v>
      </c>
      <c r="V12291">
        <v>0</v>
      </c>
      <c r="W12291">
        <v>0</v>
      </c>
      <c r="X12291">
        <v>19.88726489130125</v>
      </c>
      <c r="Y12291">
        <v>0</v>
      </c>
      <c r="Z12291">
        <v>0</v>
      </c>
      <c r="AA12291">
        <v>0</v>
      </c>
      <c r="AB12291">
        <v>5.8248905713593588</v>
      </c>
      <c r="AC12291">
        <v>0</v>
      </c>
      <c r="AD12291">
        <v>0</v>
      </c>
      <c r="AE12291">
        <v>25.712155462660608</v>
      </c>
    </row>
    <row r="12292" spans="1:31" x14ac:dyDescent="0.3">
      <c r="A12292">
        <v>2711455</v>
      </c>
      <c r="B12292">
        <v>1</v>
      </c>
      <c r="C12292" t="s">
        <v>80</v>
      </c>
      <c r="D12292" t="s">
        <v>92</v>
      </c>
      <c r="E12292" t="s">
        <v>156</v>
      </c>
      <c r="F12292" t="s">
        <v>32982</v>
      </c>
      <c r="G12292" t="s">
        <v>170</v>
      </c>
      <c r="H12292" t="s">
        <v>153</v>
      </c>
      <c r="I12292" t="s">
        <v>136</v>
      </c>
      <c r="J12292" t="s">
        <v>137</v>
      </c>
      <c r="K12292" t="s">
        <v>138</v>
      </c>
      <c r="L12292" t="s">
        <v>32983</v>
      </c>
      <c r="M12292" t="s">
        <v>32984</v>
      </c>
      <c r="N12292">
        <v>1.3747222219999999</v>
      </c>
      <c r="O12292">
        <v>0</v>
      </c>
      <c r="P12292">
        <v>154</v>
      </c>
      <c r="Q12292">
        <v>0</v>
      </c>
      <c r="R12292">
        <v>0</v>
      </c>
      <c r="S12292">
        <v>0</v>
      </c>
      <c r="T12292">
        <v>2</v>
      </c>
      <c r="U12292">
        <v>0</v>
      </c>
      <c r="V12292">
        <v>0</v>
      </c>
      <c r="W12292">
        <v>0</v>
      </c>
      <c r="X12292">
        <v>27.730007589119797</v>
      </c>
      <c r="Y12292">
        <v>0</v>
      </c>
      <c r="Z12292">
        <v>0</v>
      </c>
      <c r="AA12292">
        <v>0</v>
      </c>
      <c r="AB12292">
        <v>0</v>
      </c>
      <c r="AC12292">
        <v>0</v>
      </c>
      <c r="AD12292">
        <v>0</v>
      </c>
      <c r="AE12292">
        <v>27.730007589119797</v>
      </c>
    </row>
    <row r="12293" spans="1:31" x14ac:dyDescent="0.3">
      <c r="A12293">
        <v>2710888</v>
      </c>
      <c r="B12293">
        <v>1</v>
      </c>
      <c r="C12293" t="s">
        <v>81</v>
      </c>
      <c r="D12293" t="s">
        <v>113</v>
      </c>
      <c r="E12293" t="s">
        <v>156</v>
      </c>
      <c r="F12293" t="s">
        <v>32985</v>
      </c>
      <c r="G12293" t="s">
        <v>209</v>
      </c>
      <c r="H12293" t="s">
        <v>153</v>
      </c>
      <c r="I12293" t="s">
        <v>136</v>
      </c>
      <c r="J12293" t="s">
        <v>137</v>
      </c>
      <c r="K12293" t="s">
        <v>210</v>
      </c>
      <c r="L12293" t="s">
        <v>32986</v>
      </c>
      <c r="M12293" t="s">
        <v>32987</v>
      </c>
      <c r="N12293">
        <v>0.87055555500000004</v>
      </c>
      <c r="O12293">
        <v>0</v>
      </c>
      <c r="P12293">
        <v>15</v>
      </c>
      <c r="Q12293">
        <v>0</v>
      </c>
      <c r="R12293">
        <v>4</v>
      </c>
      <c r="S12293">
        <v>0</v>
      </c>
      <c r="T12293">
        <v>0</v>
      </c>
      <c r="U12293">
        <v>0</v>
      </c>
      <c r="V12293">
        <v>0</v>
      </c>
      <c r="W12293">
        <v>0</v>
      </c>
      <c r="X12293">
        <v>2.7186941254282546</v>
      </c>
      <c r="Y12293">
        <v>0</v>
      </c>
      <c r="Z12293">
        <v>1.5001792760828501</v>
      </c>
      <c r="AA12293">
        <v>0</v>
      </c>
      <c r="AB12293">
        <v>0</v>
      </c>
      <c r="AC12293">
        <v>0</v>
      </c>
      <c r="AD12293">
        <v>0</v>
      </c>
      <c r="AE12293">
        <v>4.2188734015111047</v>
      </c>
    </row>
    <row r="12294" spans="1:31" x14ac:dyDescent="0.3">
      <c r="A12294">
        <v>2710845</v>
      </c>
      <c r="B12294">
        <v>1</v>
      </c>
      <c r="C12294" t="s">
        <v>81</v>
      </c>
      <c r="D12294" t="s">
        <v>113</v>
      </c>
      <c r="E12294" t="s">
        <v>156</v>
      </c>
      <c r="F12294" t="s">
        <v>20449</v>
      </c>
      <c r="G12294" t="s">
        <v>185</v>
      </c>
      <c r="H12294" t="s">
        <v>153</v>
      </c>
      <c r="I12294" t="s">
        <v>136</v>
      </c>
      <c r="J12294" t="s">
        <v>137</v>
      </c>
      <c r="K12294" t="s">
        <v>138</v>
      </c>
      <c r="L12294" t="s">
        <v>32988</v>
      </c>
      <c r="M12294" t="s">
        <v>32989</v>
      </c>
      <c r="N12294">
        <v>3.4041666660000001</v>
      </c>
      <c r="O12294">
        <v>0</v>
      </c>
      <c r="P12294">
        <v>1</v>
      </c>
      <c r="Q12294">
        <v>0</v>
      </c>
      <c r="R12294">
        <v>17</v>
      </c>
      <c r="S12294">
        <v>0</v>
      </c>
      <c r="T12294">
        <v>1</v>
      </c>
      <c r="U12294">
        <v>0</v>
      </c>
      <c r="V12294">
        <v>0</v>
      </c>
      <c r="W12294">
        <v>0</v>
      </c>
      <c r="X12294">
        <v>0.64966813378916666</v>
      </c>
      <c r="Y12294">
        <v>0</v>
      </c>
      <c r="Z12294">
        <v>12.982574127677321</v>
      </c>
      <c r="AA12294">
        <v>0</v>
      </c>
      <c r="AB12294">
        <v>0</v>
      </c>
      <c r="AC12294">
        <v>0</v>
      </c>
      <c r="AD12294">
        <v>0</v>
      </c>
      <c r="AE12294">
        <v>13.632242261466487</v>
      </c>
    </row>
    <row r="12295" spans="1:31" x14ac:dyDescent="0.3">
      <c r="A12295">
        <v>2710951</v>
      </c>
      <c r="B12295">
        <v>1</v>
      </c>
      <c r="C12295" t="s">
        <v>80</v>
      </c>
      <c r="D12295" t="s">
        <v>97</v>
      </c>
      <c r="E12295" t="s">
        <v>145</v>
      </c>
      <c r="F12295" t="s">
        <v>32990</v>
      </c>
      <c r="G12295" t="s">
        <v>230</v>
      </c>
      <c r="H12295" t="s">
        <v>135</v>
      </c>
      <c r="I12295" t="s">
        <v>136</v>
      </c>
      <c r="J12295" t="s">
        <v>137</v>
      </c>
      <c r="K12295" t="s">
        <v>138</v>
      </c>
      <c r="L12295" t="s">
        <v>32991</v>
      </c>
      <c r="M12295" t="s">
        <v>32562</v>
      </c>
      <c r="N12295">
        <v>7.4230555550000004</v>
      </c>
      <c r="O12295">
        <v>0</v>
      </c>
      <c r="P12295">
        <v>0</v>
      </c>
      <c r="Q12295">
        <v>0</v>
      </c>
      <c r="R12295">
        <v>0</v>
      </c>
      <c r="S12295">
        <v>0</v>
      </c>
      <c r="T12295">
        <v>1</v>
      </c>
      <c r="U12295">
        <v>0</v>
      </c>
      <c r="V12295">
        <v>0</v>
      </c>
      <c r="W12295">
        <v>0</v>
      </c>
      <c r="X12295">
        <v>0</v>
      </c>
      <c r="Y12295">
        <v>0</v>
      </c>
      <c r="Z12295">
        <v>0</v>
      </c>
      <c r="AA12295">
        <v>0</v>
      </c>
      <c r="AB12295">
        <v>11.760719694992734</v>
      </c>
      <c r="AC12295">
        <v>0</v>
      </c>
      <c r="AD12295">
        <v>0</v>
      </c>
      <c r="AE12295">
        <v>11.760719694992734</v>
      </c>
    </row>
    <row r="12296" spans="1:31" x14ac:dyDescent="0.3">
      <c r="A12296">
        <v>2710702</v>
      </c>
      <c r="B12296">
        <v>1</v>
      </c>
      <c r="C12296" t="s">
        <v>80</v>
      </c>
      <c r="D12296" t="s">
        <v>100</v>
      </c>
      <c r="E12296" t="s">
        <v>156</v>
      </c>
      <c r="F12296" t="s">
        <v>32833</v>
      </c>
      <c r="G12296" t="s">
        <v>348</v>
      </c>
      <c r="H12296" t="s">
        <v>153</v>
      </c>
      <c r="I12296" t="s">
        <v>136</v>
      </c>
      <c r="J12296" t="s">
        <v>137</v>
      </c>
      <c r="K12296" t="s">
        <v>138</v>
      </c>
      <c r="L12296" t="s">
        <v>32992</v>
      </c>
      <c r="M12296" t="s">
        <v>32993</v>
      </c>
      <c r="N12296">
        <v>0.821111111</v>
      </c>
      <c r="O12296">
        <v>0</v>
      </c>
      <c r="P12296">
        <v>46</v>
      </c>
      <c r="Q12296">
        <v>0</v>
      </c>
      <c r="R12296">
        <v>7</v>
      </c>
      <c r="S12296">
        <v>0</v>
      </c>
      <c r="T12296">
        <v>1</v>
      </c>
      <c r="U12296">
        <v>0</v>
      </c>
      <c r="V12296">
        <v>0</v>
      </c>
      <c r="W12296">
        <v>0</v>
      </c>
      <c r="X12296">
        <v>24.272174927057527</v>
      </c>
      <c r="Y12296">
        <v>0</v>
      </c>
      <c r="Z12296">
        <v>0.82366284088885666</v>
      </c>
      <c r="AA12296">
        <v>0</v>
      </c>
      <c r="AB12296">
        <v>0.32617085290674669</v>
      </c>
      <c r="AC12296">
        <v>0</v>
      </c>
      <c r="AD12296">
        <v>0</v>
      </c>
      <c r="AE12296">
        <v>25.422008620853131</v>
      </c>
    </row>
    <row r="12297" spans="1:31" x14ac:dyDescent="0.3">
      <c r="A12297">
        <v>2711037</v>
      </c>
      <c r="B12297">
        <v>1</v>
      </c>
      <c r="C12297" t="s">
        <v>80</v>
      </c>
      <c r="D12297" t="s">
        <v>92</v>
      </c>
      <c r="E12297" t="s">
        <v>145</v>
      </c>
      <c r="F12297" t="s">
        <v>32994</v>
      </c>
      <c r="G12297" t="s">
        <v>230</v>
      </c>
      <c r="H12297" t="s">
        <v>135</v>
      </c>
      <c r="I12297" t="s">
        <v>136</v>
      </c>
      <c r="J12297" t="s">
        <v>137</v>
      </c>
      <c r="K12297" t="s">
        <v>138</v>
      </c>
      <c r="L12297" t="s">
        <v>32995</v>
      </c>
      <c r="M12297" t="s">
        <v>32996</v>
      </c>
      <c r="N12297">
        <v>6.3047222219999997</v>
      </c>
      <c r="O12297">
        <v>0</v>
      </c>
      <c r="P12297">
        <v>6</v>
      </c>
      <c r="Q12297">
        <v>0</v>
      </c>
      <c r="R12297">
        <v>0</v>
      </c>
      <c r="S12297">
        <v>0</v>
      </c>
      <c r="T12297">
        <v>0</v>
      </c>
      <c r="U12297">
        <v>0</v>
      </c>
      <c r="V12297">
        <v>0</v>
      </c>
      <c r="W12297">
        <v>0</v>
      </c>
      <c r="X12297">
        <v>9.1740501453785086</v>
      </c>
      <c r="Y12297">
        <v>0</v>
      </c>
      <c r="Z12297">
        <v>0</v>
      </c>
      <c r="AA12297">
        <v>0</v>
      </c>
      <c r="AB12297">
        <v>0</v>
      </c>
      <c r="AC12297">
        <v>0</v>
      </c>
      <c r="AD12297">
        <v>0</v>
      </c>
      <c r="AE12297">
        <v>9.1740501453785086</v>
      </c>
    </row>
    <row r="12298" spans="1:31" x14ac:dyDescent="0.3">
      <c r="A12298">
        <v>2711137</v>
      </c>
      <c r="B12298">
        <v>1</v>
      </c>
      <c r="C12298" t="s">
        <v>80</v>
      </c>
      <c r="D12298" t="s">
        <v>105</v>
      </c>
      <c r="E12298" t="s">
        <v>150</v>
      </c>
      <c r="F12298" t="s">
        <v>20145</v>
      </c>
      <c r="G12298" t="s">
        <v>152</v>
      </c>
      <c r="H12298" t="s">
        <v>153</v>
      </c>
      <c r="I12298" t="s">
        <v>136</v>
      </c>
      <c r="J12298" t="s">
        <v>137</v>
      </c>
      <c r="K12298" t="s">
        <v>138</v>
      </c>
      <c r="L12298" t="s">
        <v>32997</v>
      </c>
      <c r="M12298" t="s">
        <v>32998</v>
      </c>
      <c r="N12298">
        <v>9.6944444000000005E-2</v>
      </c>
      <c r="O12298">
        <v>1</v>
      </c>
      <c r="P12298">
        <v>474</v>
      </c>
      <c r="Q12298">
        <v>4</v>
      </c>
      <c r="R12298">
        <v>31</v>
      </c>
      <c r="S12298">
        <v>27</v>
      </c>
      <c r="T12298">
        <v>67</v>
      </c>
      <c r="U12298">
        <v>5</v>
      </c>
      <c r="V12298">
        <v>0</v>
      </c>
      <c r="W12298">
        <v>1.6881981269166669E-2</v>
      </c>
      <c r="X12298">
        <v>8.4596028937525354</v>
      </c>
      <c r="Y12298">
        <v>2.4393499711677942</v>
      </c>
      <c r="Z12298">
        <v>1.1932090862338693</v>
      </c>
      <c r="AA12298">
        <v>56.159311401368036</v>
      </c>
      <c r="AB12298">
        <v>5.2242046946095932</v>
      </c>
      <c r="AC12298">
        <v>148.67362108427142</v>
      </c>
      <c r="AD12298">
        <v>0</v>
      </c>
      <c r="AE12298">
        <v>222.1661811126724</v>
      </c>
    </row>
    <row r="12299" spans="1:31" x14ac:dyDescent="0.3">
      <c r="A12299">
        <v>2712108</v>
      </c>
      <c r="B12299">
        <v>1</v>
      </c>
      <c r="C12299" t="s">
        <v>81</v>
      </c>
      <c r="D12299" t="s">
        <v>122</v>
      </c>
      <c r="E12299" t="s">
        <v>161</v>
      </c>
      <c r="F12299" t="s">
        <v>32999</v>
      </c>
      <c r="G12299" t="s">
        <v>1141</v>
      </c>
      <c r="H12299" t="s">
        <v>135</v>
      </c>
      <c r="I12299" t="s">
        <v>136</v>
      </c>
      <c r="J12299" t="s">
        <v>137</v>
      </c>
      <c r="K12299" t="s">
        <v>138</v>
      </c>
      <c r="L12299" t="s">
        <v>33000</v>
      </c>
      <c r="M12299" t="s">
        <v>26384</v>
      </c>
      <c r="N12299">
        <v>1.973055555</v>
      </c>
      <c r="O12299">
        <v>0</v>
      </c>
      <c r="P12299">
        <v>155</v>
      </c>
      <c r="Q12299">
        <v>0</v>
      </c>
      <c r="R12299">
        <v>0</v>
      </c>
      <c r="S12299">
        <v>0</v>
      </c>
      <c r="T12299">
        <v>2</v>
      </c>
      <c r="U12299">
        <v>0</v>
      </c>
      <c r="V12299">
        <v>0</v>
      </c>
      <c r="W12299">
        <v>0</v>
      </c>
      <c r="X12299">
        <v>66.334441991321313</v>
      </c>
      <c r="Y12299">
        <v>0</v>
      </c>
      <c r="Z12299">
        <v>0</v>
      </c>
      <c r="AA12299">
        <v>0</v>
      </c>
      <c r="AB12299">
        <v>2.3248765481944251</v>
      </c>
      <c r="AC12299">
        <v>0</v>
      </c>
      <c r="AD12299">
        <v>0</v>
      </c>
      <c r="AE12299">
        <v>68.659318539515738</v>
      </c>
    </row>
    <row r="12300" spans="1:31" x14ac:dyDescent="0.3">
      <c r="A12300">
        <v>2712039</v>
      </c>
      <c r="B12300">
        <v>1</v>
      </c>
      <c r="C12300" t="s">
        <v>81</v>
      </c>
      <c r="D12300" t="s">
        <v>113</v>
      </c>
      <c r="E12300" t="s">
        <v>132</v>
      </c>
      <c r="F12300" t="s">
        <v>33001</v>
      </c>
      <c r="G12300" t="s">
        <v>134</v>
      </c>
      <c r="H12300" t="s">
        <v>135</v>
      </c>
      <c r="I12300" t="s">
        <v>136</v>
      </c>
      <c r="J12300" t="s">
        <v>137</v>
      </c>
      <c r="K12300" t="s">
        <v>138</v>
      </c>
      <c r="L12300" t="s">
        <v>33002</v>
      </c>
      <c r="M12300" t="s">
        <v>33003</v>
      </c>
      <c r="N12300">
        <v>2.088055555</v>
      </c>
      <c r="O12300">
        <v>0</v>
      </c>
      <c r="P12300">
        <v>57</v>
      </c>
      <c r="Q12300">
        <v>0</v>
      </c>
      <c r="R12300">
        <v>39</v>
      </c>
      <c r="S12300">
        <v>0</v>
      </c>
      <c r="T12300">
        <v>0</v>
      </c>
      <c r="U12300">
        <v>0</v>
      </c>
      <c r="V12300">
        <v>0</v>
      </c>
      <c r="W12300">
        <v>0</v>
      </c>
      <c r="X12300">
        <v>16.000321846075195</v>
      </c>
      <c r="Y12300">
        <v>0</v>
      </c>
      <c r="Z12300">
        <v>5.0556608919639494</v>
      </c>
      <c r="AA12300">
        <v>0</v>
      </c>
      <c r="AB12300">
        <v>0</v>
      </c>
      <c r="AC12300">
        <v>0</v>
      </c>
      <c r="AD12300">
        <v>0</v>
      </c>
      <c r="AE12300">
        <v>21.055982738039145</v>
      </c>
    </row>
    <row r="12301" spans="1:31" x14ac:dyDescent="0.3">
      <c r="A12301">
        <v>2712085</v>
      </c>
      <c r="B12301">
        <v>1</v>
      </c>
      <c r="C12301" t="s">
        <v>80</v>
      </c>
      <c r="D12301" t="s">
        <v>108</v>
      </c>
      <c r="E12301" t="s">
        <v>161</v>
      </c>
      <c r="F12301" t="s">
        <v>33004</v>
      </c>
      <c r="G12301" t="s">
        <v>163</v>
      </c>
      <c r="H12301" t="s">
        <v>135</v>
      </c>
      <c r="I12301" t="s">
        <v>136</v>
      </c>
      <c r="J12301" t="s">
        <v>137</v>
      </c>
      <c r="K12301" t="s">
        <v>138</v>
      </c>
      <c r="L12301" t="s">
        <v>33005</v>
      </c>
      <c r="M12301" t="s">
        <v>33006</v>
      </c>
      <c r="N12301">
        <v>4.0697222220000002</v>
      </c>
      <c r="O12301">
        <v>0</v>
      </c>
      <c r="P12301">
        <v>15</v>
      </c>
      <c r="Q12301">
        <v>0</v>
      </c>
      <c r="R12301">
        <v>2</v>
      </c>
      <c r="S12301">
        <v>0</v>
      </c>
      <c r="T12301">
        <v>2</v>
      </c>
      <c r="U12301">
        <v>0</v>
      </c>
      <c r="V12301">
        <v>0</v>
      </c>
      <c r="W12301">
        <v>0</v>
      </c>
      <c r="X12301">
        <v>6.4128438335247138</v>
      </c>
      <c r="Y12301">
        <v>0</v>
      </c>
      <c r="Z12301">
        <v>0</v>
      </c>
      <c r="AA12301">
        <v>0</v>
      </c>
      <c r="AB12301">
        <v>0</v>
      </c>
      <c r="AC12301">
        <v>0</v>
      </c>
      <c r="AD12301">
        <v>0</v>
      </c>
      <c r="AE12301">
        <v>6.4128438335247138</v>
      </c>
    </row>
    <row r="12302" spans="1:31" x14ac:dyDescent="0.3">
      <c r="A12302">
        <v>2712102</v>
      </c>
      <c r="B12302">
        <v>1</v>
      </c>
      <c r="C12302" t="s">
        <v>80</v>
      </c>
      <c r="D12302" t="s">
        <v>94</v>
      </c>
      <c r="E12302" t="s">
        <v>150</v>
      </c>
      <c r="F12302" t="s">
        <v>19600</v>
      </c>
      <c r="G12302" t="s">
        <v>170</v>
      </c>
      <c r="H12302" t="s">
        <v>153</v>
      </c>
      <c r="I12302" t="s">
        <v>136</v>
      </c>
      <c r="J12302" t="s">
        <v>137</v>
      </c>
      <c r="K12302" t="s">
        <v>138</v>
      </c>
      <c r="L12302" t="s">
        <v>26279</v>
      </c>
      <c r="M12302" t="s">
        <v>33007</v>
      </c>
      <c r="N12302">
        <v>2.2622222220000001</v>
      </c>
      <c r="O12302">
        <v>0</v>
      </c>
      <c r="P12302">
        <v>0</v>
      </c>
      <c r="Q12302">
        <v>11</v>
      </c>
      <c r="R12302">
        <v>116</v>
      </c>
      <c r="S12302">
        <v>1</v>
      </c>
      <c r="T12302">
        <v>8</v>
      </c>
      <c r="U12302">
        <v>0</v>
      </c>
      <c r="V12302">
        <v>0</v>
      </c>
      <c r="W12302">
        <v>0</v>
      </c>
      <c r="X12302">
        <v>0</v>
      </c>
      <c r="Y12302">
        <v>2.7046068863331767</v>
      </c>
      <c r="Z12302">
        <v>9.314988001899998</v>
      </c>
      <c r="AA12302">
        <v>21.426102462293599</v>
      </c>
      <c r="AB12302">
        <v>0</v>
      </c>
      <c r="AC12302">
        <v>0</v>
      </c>
      <c r="AD12302">
        <v>0</v>
      </c>
      <c r="AE12302">
        <v>33.445697350526771</v>
      </c>
    </row>
    <row r="12303" spans="1:31" x14ac:dyDescent="0.3">
      <c r="A12303">
        <v>2711707</v>
      </c>
      <c r="B12303">
        <v>1</v>
      </c>
      <c r="C12303" t="s">
        <v>80</v>
      </c>
      <c r="D12303" t="s">
        <v>95</v>
      </c>
      <c r="E12303" t="s">
        <v>173</v>
      </c>
      <c r="F12303" t="s">
        <v>33008</v>
      </c>
      <c r="G12303" t="s">
        <v>209</v>
      </c>
      <c r="H12303" t="s">
        <v>153</v>
      </c>
      <c r="I12303" t="s">
        <v>136</v>
      </c>
      <c r="J12303" t="s">
        <v>137</v>
      </c>
      <c r="K12303" t="s">
        <v>210</v>
      </c>
      <c r="L12303" t="s">
        <v>33009</v>
      </c>
      <c r="M12303" t="s">
        <v>33010</v>
      </c>
      <c r="N12303">
        <v>6.9558333330000002</v>
      </c>
      <c r="O12303">
        <v>0</v>
      </c>
      <c r="P12303">
        <v>0</v>
      </c>
      <c r="Q12303">
        <v>0</v>
      </c>
      <c r="R12303">
        <v>0</v>
      </c>
      <c r="S12303">
        <v>2</v>
      </c>
      <c r="T12303">
        <v>0</v>
      </c>
      <c r="U12303">
        <v>1</v>
      </c>
      <c r="V12303">
        <v>0</v>
      </c>
      <c r="W12303">
        <v>0</v>
      </c>
      <c r="X12303">
        <v>0</v>
      </c>
      <c r="Y12303">
        <v>0</v>
      </c>
      <c r="Z12303">
        <v>0</v>
      </c>
      <c r="AA12303">
        <v>513.97922271312416</v>
      </c>
      <c r="AB12303">
        <v>0</v>
      </c>
      <c r="AC12303">
        <v>10592.954665505888</v>
      </c>
      <c r="AD12303">
        <v>0</v>
      </c>
      <c r="AE12303">
        <v>11106.933888219011</v>
      </c>
    </row>
    <row r="12304" spans="1:31" x14ac:dyDescent="0.3">
      <c r="A12304">
        <v>2712045</v>
      </c>
      <c r="B12304">
        <v>1</v>
      </c>
      <c r="C12304" t="s">
        <v>80</v>
      </c>
      <c r="D12304" t="s">
        <v>96</v>
      </c>
      <c r="E12304" t="s">
        <v>156</v>
      </c>
      <c r="F12304" t="s">
        <v>6170</v>
      </c>
      <c r="G12304" t="s">
        <v>185</v>
      </c>
      <c r="H12304" t="s">
        <v>153</v>
      </c>
      <c r="I12304" t="s">
        <v>136</v>
      </c>
      <c r="J12304" t="s">
        <v>137</v>
      </c>
      <c r="K12304" t="s">
        <v>138</v>
      </c>
      <c r="L12304" t="s">
        <v>33011</v>
      </c>
      <c r="M12304" t="s">
        <v>26460</v>
      </c>
      <c r="N12304">
        <v>1.591111111</v>
      </c>
      <c r="O12304">
        <v>0</v>
      </c>
      <c r="P12304">
        <v>0</v>
      </c>
      <c r="Q12304">
        <v>1</v>
      </c>
      <c r="R12304">
        <v>0</v>
      </c>
      <c r="S12304">
        <v>1</v>
      </c>
      <c r="T12304">
        <v>0</v>
      </c>
      <c r="U12304">
        <v>0</v>
      </c>
      <c r="V12304">
        <v>0</v>
      </c>
      <c r="W12304">
        <v>0</v>
      </c>
      <c r="X12304">
        <v>0</v>
      </c>
      <c r="Y12304">
        <v>4.3399672414259403</v>
      </c>
      <c r="Z12304">
        <v>0</v>
      </c>
      <c r="AA12304">
        <v>2.0137714195325001</v>
      </c>
      <c r="AB12304">
        <v>0</v>
      </c>
      <c r="AC12304">
        <v>0</v>
      </c>
      <c r="AD12304">
        <v>0</v>
      </c>
      <c r="AE12304">
        <v>6.3537386609584399</v>
      </c>
    </row>
    <row r="12305" spans="1:31" x14ac:dyDescent="0.3">
      <c r="A12305">
        <v>2712002</v>
      </c>
      <c r="B12305">
        <v>1</v>
      </c>
      <c r="C12305" t="s">
        <v>81</v>
      </c>
      <c r="D12305" t="s">
        <v>121</v>
      </c>
      <c r="E12305" t="s">
        <v>132</v>
      </c>
      <c r="F12305" t="s">
        <v>33012</v>
      </c>
      <c r="G12305" t="s">
        <v>134</v>
      </c>
      <c r="H12305" t="s">
        <v>135</v>
      </c>
      <c r="I12305" t="s">
        <v>136</v>
      </c>
      <c r="J12305" t="s">
        <v>137</v>
      </c>
      <c r="K12305" t="s">
        <v>138</v>
      </c>
      <c r="L12305" t="s">
        <v>33013</v>
      </c>
      <c r="M12305" t="s">
        <v>33014</v>
      </c>
      <c r="N12305">
        <v>0.58222222199999996</v>
      </c>
      <c r="O12305">
        <v>0</v>
      </c>
      <c r="P12305">
        <v>52</v>
      </c>
      <c r="Q12305">
        <v>0</v>
      </c>
      <c r="R12305">
        <v>1</v>
      </c>
      <c r="S12305">
        <v>0</v>
      </c>
      <c r="T12305">
        <v>5</v>
      </c>
      <c r="U12305">
        <v>0</v>
      </c>
      <c r="V12305">
        <v>0</v>
      </c>
      <c r="W12305">
        <v>0</v>
      </c>
      <c r="X12305">
        <v>3.9465828357478934</v>
      </c>
      <c r="Y12305">
        <v>0</v>
      </c>
      <c r="Z12305">
        <v>0.35290398985333332</v>
      </c>
      <c r="AA12305">
        <v>0</v>
      </c>
      <c r="AB12305">
        <v>1.2024373580247598</v>
      </c>
      <c r="AC12305">
        <v>0</v>
      </c>
      <c r="AD12305">
        <v>0</v>
      </c>
      <c r="AE12305">
        <v>5.5019241836259862</v>
      </c>
    </row>
    <row r="12306" spans="1:31" x14ac:dyDescent="0.3">
      <c r="A12306">
        <v>2711753</v>
      </c>
      <c r="B12306">
        <v>1</v>
      </c>
      <c r="C12306" t="s">
        <v>80</v>
      </c>
      <c r="D12306" t="s">
        <v>95</v>
      </c>
      <c r="E12306" t="s">
        <v>132</v>
      </c>
      <c r="F12306" t="s">
        <v>33015</v>
      </c>
      <c r="G12306" t="s">
        <v>170</v>
      </c>
      <c r="H12306" t="s">
        <v>135</v>
      </c>
      <c r="I12306" t="s">
        <v>136</v>
      </c>
      <c r="J12306" t="s">
        <v>137</v>
      </c>
      <c r="K12306" t="s">
        <v>138</v>
      </c>
      <c r="L12306" t="s">
        <v>33016</v>
      </c>
      <c r="M12306" t="s">
        <v>33017</v>
      </c>
      <c r="N12306">
        <v>3.5438888880000001</v>
      </c>
      <c r="O12306">
        <v>0</v>
      </c>
      <c r="P12306">
        <v>152</v>
      </c>
      <c r="Q12306">
        <v>0</v>
      </c>
      <c r="R12306">
        <v>0</v>
      </c>
      <c r="S12306">
        <v>0</v>
      </c>
      <c r="T12306">
        <v>13</v>
      </c>
      <c r="U12306">
        <v>0</v>
      </c>
      <c r="V12306">
        <v>0</v>
      </c>
      <c r="W12306">
        <v>0</v>
      </c>
      <c r="X12306">
        <v>109.01181949420105</v>
      </c>
      <c r="Y12306">
        <v>0</v>
      </c>
      <c r="Z12306">
        <v>0</v>
      </c>
      <c r="AA12306">
        <v>0</v>
      </c>
      <c r="AB12306">
        <v>40.008597167342259</v>
      </c>
      <c r="AC12306">
        <v>0</v>
      </c>
      <c r="AD12306">
        <v>0</v>
      </c>
      <c r="AE12306">
        <v>149.02041666154332</v>
      </c>
    </row>
    <row r="12307" spans="1:31" x14ac:dyDescent="0.3">
      <c r="A12307">
        <v>2712148</v>
      </c>
      <c r="B12307">
        <v>1</v>
      </c>
      <c r="C12307" t="s">
        <v>80</v>
      </c>
      <c r="D12307" t="s">
        <v>83</v>
      </c>
      <c r="E12307" t="s">
        <v>145</v>
      </c>
      <c r="F12307" t="s">
        <v>8009</v>
      </c>
      <c r="G12307" t="s">
        <v>181</v>
      </c>
      <c r="H12307" t="s">
        <v>135</v>
      </c>
      <c r="I12307" t="s">
        <v>136</v>
      </c>
      <c r="J12307" t="s">
        <v>137</v>
      </c>
      <c r="K12307" t="s">
        <v>138</v>
      </c>
      <c r="L12307" t="s">
        <v>33018</v>
      </c>
      <c r="M12307" t="s">
        <v>33019</v>
      </c>
      <c r="N12307">
        <v>0.92277777699999997</v>
      </c>
      <c r="O12307">
        <v>0</v>
      </c>
      <c r="P12307">
        <v>5</v>
      </c>
      <c r="Q12307">
        <v>0</v>
      </c>
      <c r="R12307">
        <v>0</v>
      </c>
      <c r="S12307">
        <v>0</v>
      </c>
      <c r="T12307">
        <v>0</v>
      </c>
      <c r="U12307">
        <v>0</v>
      </c>
      <c r="V12307">
        <v>0</v>
      </c>
      <c r="W12307">
        <v>0</v>
      </c>
      <c r="X12307">
        <v>0.94120332608790247</v>
      </c>
      <c r="Y12307">
        <v>0</v>
      </c>
      <c r="Z12307">
        <v>0</v>
      </c>
      <c r="AA12307">
        <v>0</v>
      </c>
      <c r="AB12307">
        <v>0</v>
      </c>
      <c r="AC12307">
        <v>0</v>
      </c>
      <c r="AD12307">
        <v>0</v>
      </c>
      <c r="AE12307">
        <v>0.94120332608790247</v>
      </c>
    </row>
    <row r="12308" spans="1:31" x14ac:dyDescent="0.3">
      <c r="A12308">
        <v>2711859</v>
      </c>
      <c r="B12308">
        <v>1</v>
      </c>
      <c r="C12308" t="s">
        <v>80</v>
      </c>
      <c r="D12308" t="s">
        <v>105</v>
      </c>
      <c r="E12308" t="s">
        <v>145</v>
      </c>
      <c r="F12308" t="s">
        <v>30786</v>
      </c>
      <c r="G12308" t="s">
        <v>181</v>
      </c>
      <c r="H12308" t="s">
        <v>135</v>
      </c>
      <c r="I12308" t="s">
        <v>136</v>
      </c>
      <c r="J12308" t="s">
        <v>137</v>
      </c>
      <c r="K12308" t="s">
        <v>138</v>
      </c>
      <c r="L12308" t="s">
        <v>33020</v>
      </c>
      <c r="M12308" t="s">
        <v>33021</v>
      </c>
      <c r="N12308">
        <v>7.5880555550000004</v>
      </c>
      <c r="O12308">
        <v>0</v>
      </c>
      <c r="P12308">
        <v>11</v>
      </c>
      <c r="Q12308">
        <v>0</v>
      </c>
      <c r="R12308">
        <v>0</v>
      </c>
      <c r="S12308">
        <v>0</v>
      </c>
      <c r="T12308">
        <v>0</v>
      </c>
      <c r="U12308">
        <v>0</v>
      </c>
      <c r="V12308">
        <v>0</v>
      </c>
      <c r="W12308">
        <v>0</v>
      </c>
      <c r="X12308">
        <v>14.642145238106338</v>
      </c>
      <c r="Y12308">
        <v>0</v>
      </c>
      <c r="Z12308">
        <v>0</v>
      </c>
      <c r="AA12308">
        <v>0</v>
      </c>
      <c r="AB12308">
        <v>0</v>
      </c>
      <c r="AC12308">
        <v>0</v>
      </c>
      <c r="AD12308">
        <v>0</v>
      </c>
      <c r="AE12308">
        <v>14.642145238106338</v>
      </c>
    </row>
    <row r="12309" spans="1:31" x14ac:dyDescent="0.3">
      <c r="A12309">
        <v>2711624</v>
      </c>
      <c r="B12309">
        <v>1</v>
      </c>
      <c r="C12309" t="s">
        <v>81</v>
      </c>
      <c r="D12309" t="s">
        <v>118</v>
      </c>
      <c r="E12309" t="s">
        <v>213</v>
      </c>
      <c r="F12309" t="s">
        <v>33022</v>
      </c>
      <c r="G12309" t="s">
        <v>300</v>
      </c>
      <c r="H12309" t="s">
        <v>153</v>
      </c>
      <c r="I12309" t="s">
        <v>136</v>
      </c>
      <c r="J12309" t="s">
        <v>137</v>
      </c>
      <c r="K12309" t="s">
        <v>210</v>
      </c>
      <c r="L12309" t="s">
        <v>33023</v>
      </c>
      <c r="M12309" t="s">
        <v>33024</v>
      </c>
      <c r="N12309">
        <v>1.275833333</v>
      </c>
      <c r="O12309">
        <v>1</v>
      </c>
      <c r="P12309">
        <v>1</v>
      </c>
      <c r="Q12309">
        <v>3</v>
      </c>
      <c r="R12309">
        <v>12</v>
      </c>
      <c r="S12309">
        <v>0</v>
      </c>
      <c r="T12309">
        <v>1</v>
      </c>
      <c r="U12309">
        <v>0</v>
      </c>
      <c r="V12309">
        <v>0</v>
      </c>
      <c r="W12309">
        <v>0.58020378025435837</v>
      </c>
      <c r="X12309">
        <v>0</v>
      </c>
      <c r="Y12309">
        <v>17.049074320353121</v>
      </c>
      <c r="Z12309">
        <v>0</v>
      </c>
      <c r="AA12309">
        <v>0</v>
      </c>
      <c r="AB12309">
        <v>0</v>
      </c>
      <c r="AC12309">
        <v>0</v>
      </c>
      <c r="AD12309">
        <v>0</v>
      </c>
      <c r="AE12309">
        <v>17.629278100607479</v>
      </c>
    </row>
    <row r="12310" spans="1:31" x14ac:dyDescent="0.3">
      <c r="A12310">
        <v>2711524</v>
      </c>
      <c r="B12310">
        <v>1</v>
      </c>
      <c r="C12310" t="s">
        <v>80</v>
      </c>
      <c r="D12310" t="s">
        <v>96</v>
      </c>
      <c r="E12310" t="s">
        <v>213</v>
      </c>
      <c r="F12310" t="s">
        <v>3309</v>
      </c>
      <c r="G12310" t="s">
        <v>152</v>
      </c>
      <c r="H12310" t="s">
        <v>153</v>
      </c>
      <c r="I12310" t="s">
        <v>136</v>
      </c>
      <c r="J12310" t="s">
        <v>137</v>
      </c>
      <c r="K12310" t="s">
        <v>138</v>
      </c>
      <c r="L12310" t="s">
        <v>33025</v>
      </c>
      <c r="M12310" t="s">
        <v>33026</v>
      </c>
      <c r="N12310">
        <v>3.1586111109999999</v>
      </c>
      <c r="O12310">
        <v>0</v>
      </c>
      <c r="P12310">
        <v>289</v>
      </c>
      <c r="Q12310">
        <v>11</v>
      </c>
      <c r="R12310">
        <v>31</v>
      </c>
      <c r="S12310">
        <v>14</v>
      </c>
      <c r="T12310">
        <v>66</v>
      </c>
      <c r="U12310">
        <v>3</v>
      </c>
      <c r="V12310">
        <v>0</v>
      </c>
      <c r="W12310">
        <v>0</v>
      </c>
      <c r="X12310">
        <v>239.04121232073285</v>
      </c>
      <c r="Y12310">
        <v>292.99897482015325</v>
      </c>
      <c r="Z12310">
        <v>37.12091095653799</v>
      </c>
      <c r="AA12310">
        <v>202.24177030612836</v>
      </c>
      <c r="AB12310">
        <v>165.44029742025387</v>
      </c>
      <c r="AC12310">
        <v>1113.9219203985572</v>
      </c>
      <c r="AD12310">
        <v>0</v>
      </c>
      <c r="AE12310">
        <v>2050.7650862223636</v>
      </c>
    </row>
    <row r="12311" spans="1:31" x14ac:dyDescent="0.3">
      <c r="A12311">
        <v>2711667</v>
      </c>
      <c r="B12311">
        <v>1</v>
      </c>
      <c r="C12311" t="s">
        <v>81</v>
      </c>
      <c r="D12311" t="s">
        <v>121</v>
      </c>
      <c r="E12311" t="s">
        <v>150</v>
      </c>
      <c r="F12311" t="s">
        <v>6008</v>
      </c>
      <c r="G12311" t="s">
        <v>152</v>
      </c>
      <c r="H12311" t="s">
        <v>153</v>
      </c>
      <c r="I12311" t="s">
        <v>136</v>
      </c>
      <c r="J12311" t="s">
        <v>137</v>
      </c>
      <c r="K12311" t="s">
        <v>138</v>
      </c>
      <c r="L12311" t="s">
        <v>33027</v>
      </c>
      <c r="M12311" t="s">
        <v>33028</v>
      </c>
      <c r="N12311">
        <v>0.28972222199999997</v>
      </c>
      <c r="O12311">
        <v>7</v>
      </c>
      <c r="P12311">
        <v>1596</v>
      </c>
      <c r="Q12311">
        <v>10</v>
      </c>
      <c r="R12311">
        <v>75</v>
      </c>
      <c r="S12311">
        <v>5</v>
      </c>
      <c r="T12311">
        <v>65</v>
      </c>
      <c r="U12311">
        <v>0</v>
      </c>
      <c r="V12311">
        <v>0</v>
      </c>
      <c r="W12311">
        <v>0.3968145816016666</v>
      </c>
      <c r="X12311">
        <v>50.685679598233961</v>
      </c>
      <c r="Y12311">
        <v>4.7802192160223278</v>
      </c>
      <c r="Z12311">
        <v>0.69868143637353752</v>
      </c>
      <c r="AA12311">
        <v>2.8668124822979877</v>
      </c>
      <c r="AB12311">
        <v>11.319280242509604</v>
      </c>
      <c r="AC12311">
        <v>0</v>
      </c>
      <c r="AD12311">
        <v>0</v>
      </c>
      <c r="AE12311">
        <v>70.747487557039079</v>
      </c>
    </row>
    <row r="12312" spans="1:31" x14ac:dyDescent="0.3">
      <c r="A12312">
        <v>2711544</v>
      </c>
      <c r="B12312">
        <v>1</v>
      </c>
      <c r="C12312" t="s">
        <v>80</v>
      </c>
      <c r="D12312" t="s">
        <v>98</v>
      </c>
      <c r="E12312" t="s">
        <v>213</v>
      </c>
      <c r="F12312" t="s">
        <v>33029</v>
      </c>
      <c r="G12312" t="s">
        <v>152</v>
      </c>
      <c r="H12312" t="s">
        <v>153</v>
      </c>
      <c r="I12312" t="s">
        <v>136</v>
      </c>
      <c r="J12312" t="s">
        <v>137</v>
      </c>
      <c r="K12312" t="s">
        <v>138</v>
      </c>
      <c r="L12312" t="s">
        <v>33030</v>
      </c>
      <c r="M12312" t="s">
        <v>33031</v>
      </c>
      <c r="N12312">
        <v>1.028888888</v>
      </c>
      <c r="O12312">
        <v>0</v>
      </c>
      <c r="P12312">
        <v>202</v>
      </c>
      <c r="Q12312">
        <v>0</v>
      </c>
      <c r="R12312">
        <v>77</v>
      </c>
      <c r="S12312">
        <v>2</v>
      </c>
      <c r="T12312">
        <v>50</v>
      </c>
      <c r="U12312">
        <v>0</v>
      </c>
      <c r="V12312">
        <v>0</v>
      </c>
      <c r="W12312">
        <v>0</v>
      </c>
      <c r="X12312">
        <v>65.771811963513983</v>
      </c>
      <c r="Y12312">
        <v>0</v>
      </c>
      <c r="Z12312">
        <v>35.132685663151008</v>
      </c>
      <c r="AA12312">
        <v>4.2505420236736873</v>
      </c>
      <c r="AB12312">
        <v>33.480713748655681</v>
      </c>
      <c r="AC12312">
        <v>0</v>
      </c>
      <c r="AD12312">
        <v>0</v>
      </c>
      <c r="AE12312">
        <v>138.63575339899435</v>
      </c>
    </row>
    <row r="12313" spans="1:31" x14ac:dyDescent="0.3">
      <c r="A12313">
        <v>2712065</v>
      </c>
      <c r="B12313">
        <v>1</v>
      </c>
      <c r="C12313" t="s">
        <v>81</v>
      </c>
      <c r="D12313" t="s">
        <v>118</v>
      </c>
      <c r="E12313" t="s">
        <v>132</v>
      </c>
      <c r="F12313" t="s">
        <v>33032</v>
      </c>
      <c r="G12313" t="s">
        <v>170</v>
      </c>
      <c r="H12313" t="s">
        <v>135</v>
      </c>
      <c r="I12313" t="s">
        <v>136</v>
      </c>
      <c r="J12313" t="s">
        <v>137</v>
      </c>
      <c r="K12313" t="s">
        <v>138</v>
      </c>
      <c r="L12313" t="s">
        <v>33033</v>
      </c>
      <c r="M12313" t="s">
        <v>33034</v>
      </c>
      <c r="N12313">
        <v>0.51</v>
      </c>
      <c r="O12313">
        <v>0</v>
      </c>
      <c r="P12313">
        <v>422</v>
      </c>
      <c r="Q12313">
        <v>0</v>
      </c>
      <c r="R12313">
        <v>30</v>
      </c>
      <c r="S12313">
        <v>0</v>
      </c>
      <c r="T12313">
        <v>31</v>
      </c>
      <c r="U12313">
        <v>0</v>
      </c>
      <c r="V12313">
        <v>0</v>
      </c>
      <c r="W12313">
        <v>0</v>
      </c>
      <c r="X12313">
        <v>59.75004216365231</v>
      </c>
      <c r="Y12313">
        <v>0</v>
      </c>
      <c r="Z12313">
        <v>0.35733533454134753</v>
      </c>
      <c r="AA12313">
        <v>0</v>
      </c>
      <c r="AB12313">
        <v>5.6029503391848241</v>
      </c>
      <c r="AC12313">
        <v>0</v>
      </c>
      <c r="AD12313">
        <v>0</v>
      </c>
      <c r="AE12313">
        <v>65.710327837378486</v>
      </c>
    </row>
    <row r="12314" spans="1:31" x14ac:dyDescent="0.3">
      <c r="A12314">
        <v>2711687</v>
      </c>
      <c r="B12314">
        <v>1</v>
      </c>
      <c r="C12314" t="s">
        <v>80</v>
      </c>
      <c r="D12314" t="s">
        <v>94</v>
      </c>
      <c r="E12314" t="s">
        <v>150</v>
      </c>
      <c r="F12314" t="s">
        <v>32210</v>
      </c>
      <c r="G12314" t="s">
        <v>300</v>
      </c>
      <c r="H12314" t="s">
        <v>153</v>
      </c>
      <c r="I12314" t="s">
        <v>136</v>
      </c>
      <c r="J12314" t="s">
        <v>137</v>
      </c>
      <c r="K12314" t="s">
        <v>210</v>
      </c>
      <c r="L12314" t="s">
        <v>33035</v>
      </c>
      <c r="M12314" t="s">
        <v>33036</v>
      </c>
      <c r="N12314">
        <v>7.5666666659999997</v>
      </c>
      <c r="O12314">
        <v>0</v>
      </c>
      <c r="P12314">
        <v>214</v>
      </c>
      <c r="Q12314">
        <v>1</v>
      </c>
      <c r="R12314">
        <v>25</v>
      </c>
      <c r="S12314">
        <v>0</v>
      </c>
      <c r="T12314">
        <v>31</v>
      </c>
      <c r="U12314">
        <v>0</v>
      </c>
      <c r="V12314">
        <v>0</v>
      </c>
      <c r="W12314">
        <v>0</v>
      </c>
      <c r="X12314">
        <v>189.25265944188254</v>
      </c>
      <c r="Y12314">
        <v>4.146881892801666</v>
      </c>
      <c r="Z12314">
        <v>32.770879360245182</v>
      </c>
      <c r="AA12314">
        <v>0</v>
      </c>
      <c r="AB12314">
        <v>143.9474682987159</v>
      </c>
      <c r="AC12314">
        <v>0</v>
      </c>
      <c r="AD12314">
        <v>0</v>
      </c>
      <c r="AE12314">
        <v>370.11788899364529</v>
      </c>
    </row>
    <row r="12315" spans="1:31" x14ac:dyDescent="0.3">
      <c r="A12315">
        <v>2711879</v>
      </c>
      <c r="B12315">
        <v>1</v>
      </c>
      <c r="C12315" t="s">
        <v>80</v>
      </c>
      <c r="D12315" t="s">
        <v>103</v>
      </c>
      <c r="E12315" t="s">
        <v>156</v>
      </c>
      <c r="F12315" t="s">
        <v>33037</v>
      </c>
      <c r="G12315" t="s">
        <v>152</v>
      </c>
      <c r="H12315" t="s">
        <v>153</v>
      </c>
      <c r="I12315" t="s">
        <v>136</v>
      </c>
      <c r="J12315" t="s">
        <v>137</v>
      </c>
      <c r="K12315" t="s">
        <v>138</v>
      </c>
      <c r="L12315" t="s">
        <v>33038</v>
      </c>
      <c r="M12315" t="s">
        <v>33039</v>
      </c>
      <c r="N12315">
        <v>0.229444444</v>
      </c>
      <c r="O12315">
        <v>0</v>
      </c>
      <c r="P12315">
        <v>4265</v>
      </c>
      <c r="Q12315">
        <v>0</v>
      </c>
      <c r="R12315">
        <v>0</v>
      </c>
      <c r="S12315">
        <v>1</v>
      </c>
      <c r="T12315">
        <v>361</v>
      </c>
      <c r="U12315">
        <v>0</v>
      </c>
      <c r="V12315">
        <v>0</v>
      </c>
      <c r="W12315">
        <v>0</v>
      </c>
      <c r="X12315">
        <v>177.52693470824067</v>
      </c>
      <c r="Y12315">
        <v>0</v>
      </c>
      <c r="Z12315">
        <v>0</v>
      </c>
      <c r="AA12315">
        <v>27.815796742444668</v>
      </c>
      <c r="AB12315">
        <v>88.768135542717857</v>
      </c>
      <c r="AC12315">
        <v>0</v>
      </c>
      <c r="AD12315">
        <v>0</v>
      </c>
      <c r="AE12315">
        <v>294.11086699340319</v>
      </c>
    </row>
    <row r="12316" spans="1:31" x14ac:dyDescent="0.3">
      <c r="A12316">
        <v>2711630</v>
      </c>
      <c r="B12316">
        <v>1</v>
      </c>
      <c r="C12316" t="s">
        <v>80</v>
      </c>
      <c r="D12316" t="s">
        <v>108</v>
      </c>
      <c r="E12316" t="s">
        <v>156</v>
      </c>
      <c r="F12316" t="s">
        <v>33040</v>
      </c>
      <c r="G12316" t="s">
        <v>862</v>
      </c>
      <c r="H12316" t="s">
        <v>153</v>
      </c>
      <c r="I12316" t="s">
        <v>136</v>
      </c>
      <c r="J12316" t="s">
        <v>137</v>
      </c>
      <c r="K12316" t="s">
        <v>138</v>
      </c>
      <c r="L12316" t="s">
        <v>33041</v>
      </c>
      <c r="M12316" t="s">
        <v>33042</v>
      </c>
      <c r="N12316">
        <v>0.116666666</v>
      </c>
      <c r="O12316">
        <v>0</v>
      </c>
      <c r="P12316">
        <v>599</v>
      </c>
      <c r="Q12316">
        <v>0</v>
      </c>
      <c r="R12316">
        <v>4</v>
      </c>
      <c r="S12316">
        <v>0</v>
      </c>
      <c r="T12316">
        <v>97</v>
      </c>
      <c r="U12316">
        <v>0</v>
      </c>
      <c r="V12316">
        <v>0</v>
      </c>
      <c r="W12316">
        <v>0</v>
      </c>
      <c r="X12316">
        <v>10.466574319206602</v>
      </c>
      <c r="Y12316">
        <v>0</v>
      </c>
      <c r="Z12316">
        <v>1.5390932615800001E-2</v>
      </c>
      <c r="AA12316">
        <v>0</v>
      </c>
      <c r="AB12316">
        <v>7.8228416694928473</v>
      </c>
      <c r="AC12316">
        <v>0</v>
      </c>
      <c r="AD12316">
        <v>0</v>
      </c>
      <c r="AE12316">
        <v>18.304806921315247</v>
      </c>
    </row>
    <row r="12317" spans="1:31" x14ac:dyDescent="0.3">
      <c r="A12317">
        <v>2712022</v>
      </c>
      <c r="B12317">
        <v>1</v>
      </c>
      <c r="C12317" t="s">
        <v>81</v>
      </c>
      <c r="D12317" t="s">
        <v>117</v>
      </c>
      <c r="E12317" t="s">
        <v>161</v>
      </c>
      <c r="F12317" t="s">
        <v>33043</v>
      </c>
      <c r="G12317" t="s">
        <v>163</v>
      </c>
      <c r="H12317" t="s">
        <v>135</v>
      </c>
      <c r="I12317" t="s">
        <v>136</v>
      </c>
      <c r="J12317" t="s">
        <v>137</v>
      </c>
      <c r="K12317" t="s">
        <v>138</v>
      </c>
      <c r="L12317" t="s">
        <v>33044</v>
      </c>
      <c r="M12317" t="s">
        <v>33045</v>
      </c>
      <c r="N12317">
        <v>2.1105555549999999</v>
      </c>
      <c r="O12317">
        <v>0</v>
      </c>
      <c r="P12317">
        <v>15</v>
      </c>
      <c r="Q12317">
        <v>0</v>
      </c>
      <c r="R12317">
        <v>2</v>
      </c>
      <c r="S12317">
        <v>0</v>
      </c>
      <c r="T12317">
        <v>1</v>
      </c>
      <c r="U12317">
        <v>0</v>
      </c>
      <c r="V12317">
        <v>0</v>
      </c>
      <c r="W12317">
        <v>0</v>
      </c>
      <c r="X12317">
        <v>6.340790071125193</v>
      </c>
      <c r="Y12317">
        <v>0</v>
      </c>
      <c r="Z12317">
        <v>1.3143715477433331</v>
      </c>
      <c r="AA12317">
        <v>0</v>
      </c>
      <c r="AB12317">
        <v>6.5459482013149195</v>
      </c>
      <c r="AC12317">
        <v>0</v>
      </c>
      <c r="AD12317">
        <v>0</v>
      </c>
      <c r="AE12317">
        <v>14.201109820183445</v>
      </c>
    </row>
    <row r="12318" spans="1:31" x14ac:dyDescent="0.3">
      <c r="A12318">
        <v>2711942</v>
      </c>
      <c r="B12318">
        <v>1</v>
      </c>
      <c r="C12318" t="s">
        <v>80</v>
      </c>
      <c r="D12318" t="s">
        <v>85</v>
      </c>
      <c r="E12318" t="s">
        <v>132</v>
      </c>
      <c r="F12318" t="s">
        <v>19010</v>
      </c>
      <c r="G12318" t="s">
        <v>300</v>
      </c>
      <c r="H12318" t="s">
        <v>135</v>
      </c>
      <c r="I12318" t="s">
        <v>136</v>
      </c>
      <c r="J12318" t="s">
        <v>137</v>
      </c>
      <c r="K12318" t="s">
        <v>210</v>
      </c>
      <c r="L12318" t="s">
        <v>33046</v>
      </c>
      <c r="M12318" t="s">
        <v>33047</v>
      </c>
      <c r="N12318">
        <v>0.49305555499999998</v>
      </c>
      <c r="O12318">
        <v>0</v>
      </c>
      <c r="P12318">
        <v>844</v>
      </c>
      <c r="Q12318">
        <v>0</v>
      </c>
      <c r="R12318">
        <v>0</v>
      </c>
      <c r="S12318">
        <v>0</v>
      </c>
      <c r="T12318">
        <v>92</v>
      </c>
      <c r="U12318">
        <v>0</v>
      </c>
      <c r="V12318">
        <v>1</v>
      </c>
      <c r="W12318">
        <v>0</v>
      </c>
      <c r="X12318">
        <v>84.461060435743136</v>
      </c>
      <c r="Y12318">
        <v>0</v>
      </c>
      <c r="Z12318">
        <v>0</v>
      </c>
      <c r="AA12318">
        <v>0</v>
      </c>
      <c r="AB12318">
        <v>35.703500350666843</v>
      </c>
      <c r="AC12318">
        <v>0</v>
      </c>
      <c r="AD12318">
        <v>10.998118664358886</v>
      </c>
      <c r="AE12318">
        <v>131.16267945076888</v>
      </c>
    </row>
    <row r="12319" spans="1:31" x14ac:dyDescent="0.3">
      <c r="A12319">
        <v>2711750</v>
      </c>
      <c r="B12319">
        <v>1</v>
      </c>
      <c r="C12319" t="s">
        <v>81</v>
      </c>
      <c r="D12319" t="s">
        <v>112</v>
      </c>
      <c r="E12319" t="s">
        <v>132</v>
      </c>
      <c r="F12319" t="s">
        <v>33048</v>
      </c>
      <c r="G12319" t="s">
        <v>170</v>
      </c>
      <c r="H12319" t="s">
        <v>135</v>
      </c>
      <c r="I12319" t="s">
        <v>136</v>
      </c>
      <c r="J12319" t="s">
        <v>137</v>
      </c>
      <c r="K12319" t="s">
        <v>138</v>
      </c>
      <c r="L12319" t="s">
        <v>33049</v>
      </c>
      <c r="M12319" t="s">
        <v>33050</v>
      </c>
      <c r="N12319">
        <v>0.42888888800000002</v>
      </c>
      <c r="O12319">
        <v>0</v>
      </c>
      <c r="P12319">
        <v>0</v>
      </c>
      <c r="Q12319">
        <v>0</v>
      </c>
      <c r="R12319">
        <v>2</v>
      </c>
      <c r="S12319">
        <v>0</v>
      </c>
      <c r="T12319">
        <v>55</v>
      </c>
      <c r="U12319">
        <v>0</v>
      </c>
      <c r="V12319">
        <v>0</v>
      </c>
      <c r="W12319">
        <v>0</v>
      </c>
      <c r="X12319">
        <v>0</v>
      </c>
      <c r="Y12319">
        <v>0</v>
      </c>
      <c r="Z12319">
        <v>0.32004107444806668</v>
      </c>
      <c r="AA12319">
        <v>0</v>
      </c>
      <c r="AB12319">
        <v>20.164256732748658</v>
      </c>
      <c r="AC12319">
        <v>0</v>
      </c>
      <c r="AD12319">
        <v>0</v>
      </c>
      <c r="AE12319">
        <v>20.484297807196725</v>
      </c>
    </row>
    <row r="12320" spans="1:31" x14ac:dyDescent="0.3">
      <c r="A12320">
        <v>2711919</v>
      </c>
      <c r="B12320">
        <v>1</v>
      </c>
      <c r="C12320" t="s">
        <v>80</v>
      </c>
      <c r="D12320" t="s">
        <v>96</v>
      </c>
      <c r="E12320" t="s">
        <v>161</v>
      </c>
      <c r="F12320" t="s">
        <v>33051</v>
      </c>
      <c r="G12320" t="s">
        <v>158</v>
      </c>
      <c r="H12320" t="s">
        <v>135</v>
      </c>
      <c r="I12320" t="s">
        <v>136</v>
      </c>
      <c r="J12320" t="s">
        <v>3</v>
      </c>
      <c r="K12320" t="s">
        <v>138</v>
      </c>
      <c r="L12320" t="s">
        <v>33052</v>
      </c>
      <c r="M12320" t="s">
        <v>33053</v>
      </c>
      <c r="N12320">
        <v>3.5097222220000002</v>
      </c>
      <c r="O12320">
        <v>0</v>
      </c>
      <c r="P12320">
        <v>4</v>
      </c>
      <c r="Q12320">
        <v>0</v>
      </c>
      <c r="R12320">
        <v>3</v>
      </c>
      <c r="S12320">
        <v>0</v>
      </c>
      <c r="T12320">
        <v>3</v>
      </c>
      <c r="U12320">
        <v>0</v>
      </c>
      <c r="V12320">
        <v>0</v>
      </c>
      <c r="W12320">
        <v>0</v>
      </c>
      <c r="X12320">
        <v>1.4168304731833334</v>
      </c>
      <c r="Y12320">
        <v>0</v>
      </c>
      <c r="Z12320">
        <v>4.175347501208333</v>
      </c>
      <c r="AA12320">
        <v>0</v>
      </c>
      <c r="AB12320">
        <v>27.828854554784758</v>
      </c>
      <c r="AC12320">
        <v>0</v>
      </c>
      <c r="AD12320">
        <v>0</v>
      </c>
      <c r="AE12320">
        <v>33.421032529176422</v>
      </c>
    </row>
    <row r="12321" spans="1:31" x14ac:dyDescent="0.3">
      <c r="A12321">
        <v>2711587</v>
      </c>
      <c r="B12321">
        <v>1</v>
      </c>
      <c r="C12321" t="s">
        <v>81</v>
      </c>
      <c r="D12321" t="s">
        <v>113</v>
      </c>
      <c r="E12321" t="s">
        <v>200</v>
      </c>
      <c r="F12321" t="s">
        <v>33054</v>
      </c>
      <c r="G12321" t="s">
        <v>163</v>
      </c>
      <c r="H12321" t="s">
        <v>135</v>
      </c>
      <c r="I12321" t="s">
        <v>136</v>
      </c>
      <c r="J12321" t="s">
        <v>137</v>
      </c>
      <c r="K12321" t="s">
        <v>138</v>
      </c>
      <c r="L12321" t="s">
        <v>33055</v>
      </c>
      <c r="M12321" t="s">
        <v>33056</v>
      </c>
      <c r="N12321">
        <v>3.3788888880000001</v>
      </c>
      <c r="O12321">
        <v>0</v>
      </c>
      <c r="P12321">
        <v>26</v>
      </c>
      <c r="Q12321">
        <v>0</v>
      </c>
      <c r="R12321">
        <v>0</v>
      </c>
      <c r="S12321">
        <v>0</v>
      </c>
      <c r="T12321">
        <v>4</v>
      </c>
      <c r="U12321">
        <v>0</v>
      </c>
      <c r="V12321">
        <v>0</v>
      </c>
      <c r="W12321">
        <v>0</v>
      </c>
      <c r="X12321">
        <v>18.475403062380021</v>
      </c>
      <c r="Y12321">
        <v>0</v>
      </c>
      <c r="Z12321">
        <v>0</v>
      </c>
      <c r="AA12321">
        <v>0</v>
      </c>
      <c r="AB12321">
        <v>1.4867225070563628</v>
      </c>
      <c r="AC12321">
        <v>0</v>
      </c>
      <c r="AD12321">
        <v>0</v>
      </c>
      <c r="AE12321">
        <v>19.962125569436385</v>
      </c>
    </row>
    <row r="12322" spans="1:31" x14ac:dyDescent="0.3">
      <c r="A12322">
        <v>2711896</v>
      </c>
      <c r="B12322">
        <v>1</v>
      </c>
      <c r="C12322" t="s">
        <v>81</v>
      </c>
      <c r="D12322" t="s">
        <v>128</v>
      </c>
      <c r="E12322" t="s">
        <v>150</v>
      </c>
      <c r="F12322" t="s">
        <v>33057</v>
      </c>
      <c r="G12322" t="s">
        <v>152</v>
      </c>
      <c r="H12322" t="s">
        <v>153</v>
      </c>
      <c r="I12322" t="s">
        <v>136</v>
      </c>
      <c r="J12322" t="s">
        <v>137</v>
      </c>
      <c r="K12322" t="s">
        <v>138</v>
      </c>
      <c r="L12322" t="s">
        <v>33058</v>
      </c>
      <c r="M12322" t="s">
        <v>33059</v>
      </c>
      <c r="N12322">
        <v>0.70527777700000005</v>
      </c>
      <c r="O12322">
        <v>0</v>
      </c>
      <c r="P12322">
        <v>0</v>
      </c>
      <c r="Q12322">
        <v>0</v>
      </c>
      <c r="R12322">
        <v>0</v>
      </c>
      <c r="S12322">
        <v>12</v>
      </c>
      <c r="T12322">
        <v>1</v>
      </c>
      <c r="U12322">
        <v>20</v>
      </c>
      <c r="V12322">
        <v>0</v>
      </c>
      <c r="W12322">
        <v>0</v>
      </c>
      <c r="X12322">
        <v>0</v>
      </c>
      <c r="Y12322">
        <v>0</v>
      </c>
      <c r="Z12322">
        <v>0</v>
      </c>
      <c r="AA12322">
        <v>63.888267470781045</v>
      </c>
      <c r="AB12322">
        <v>30.920369511224546</v>
      </c>
      <c r="AC12322">
        <v>2752.3046066878173</v>
      </c>
      <c r="AD12322">
        <v>0</v>
      </c>
      <c r="AE12322">
        <v>2847.1132436698231</v>
      </c>
    </row>
    <row r="12323" spans="1:31" x14ac:dyDescent="0.3">
      <c r="A12323">
        <v>2711773</v>
      </c>
      <c r="B12323">
        <v>1</v>
      </c>
      <c r="C12323" t="s">
        <v>80</v>
      </c>
      <c r="D12323" t="s">
        <v>87</v>
      </c>
      <c r="E12323" t="s">
        <v>145</v>
      </c>
      <c r="F12323" t="s">
        <v>33060</v>
      </c>
      <c r="G12323" t="s">
        <v>230</v>
      </c>
      <c r="H12323" t="s">
        <v>135</v>
      </c>
      <c r="I12323" t="s">
        <v>136</v>
      </c>
      <c r="J12323" t="s">
        <v>137</v>
      </c>
      <c r="K12323" t="s">
        <v>138</v>
      </c>
      <c r="L12323" t="s">
        <v>33061</v>
      </c>
      <c r="M12323" t="s">
        <v>33062</v>
      </c>
      <c r="N12323">
        <v>1.038333333</v>
      </c>
      <c r="O12323">
        <v>0</v>
      </c>
      <c r="P12323">
        <v>2</v>
      </c>
      <c r="Q12323">
        <v>0</v>
      </c>
      <c r="R12323">
        <v>0</v>
      </c>
      <c r="S12323">
        <v>0</v>
      </c>
      <c r="T12323">
        <v>0</v>
      </c>
      <c r="U12323">
        <v>0</v>
      </c>
      <c r="V12323">
        <v>0</v>
      </c>
      <c r="W12323">
        <v>0</v>
      </c>
      <c r="X12323">
        <v>0.27382326157631998</v>
      </c>
      <c r="Y12323">
        <v>0</v>
      </c>
      <c r="Z12323">
        <v>0</v>
      </c>
      <c r="AA12323">
        <v>0</v>
      </c>
      <c r="AB12323">
        <v>0</v>
      </c>
      <c r="AC12323">
        <v>0</v>
      </c>
      <c r="AD12323">
        <v>0</v>
      </c>
      <c r="AE12323">
        <v>0.27382326157631998</v>
      </c>
    </row>
    <row r="12324" spans="1:31" x14ac:dyDescent="0.3">
      <c r="A12324">
        <v>2712088</v>
      </c>
      <c r="B12324">
        <v>1</v>
      </c>
      <c r="C12324" t="s">
        <v>80</v>
      </c>
      <c r="D12324" t="s">
        <v>101</v>
      </c>
      <c r="E12324" t="s">
        <v>145</v>
      </c>
      <c r="F12324" t="s">
        <v>33063</v>
      </c>
      <c r="G12324" t="s">
        <v>230</v>
      </c>
      <c r="H12324" t="s">
        <v>135</v>
      </c>
      <c r="I12324" t="s">
        <v>136</v>
      </c>
      <c r="J12324" t="s">
        <v>137</v>
      </c>
      <c r="K12324" t="s">
        <v>138</v>
      </c>
      <c r="L12324" t="s">
        <v>33064</v>
      </c>
      <c r="M12324" t="s">
        <v>26247</v>
      </c>
      <c r="N12324">
        <v>0.91916666599999997</v>
      </c>
      <c r="O12324">
        <v>0</v>
      </c>
      <c r="P12324">
        <v>2</v>
      </c>
      <c r="Q12324">
        <v>0</v>
      </c>
      <c r="R12324">
        <v>0</v>
      </c>
      <c r="S12324">
        <v>0</v>
      </c>
      <c r="T12324">
        <v>0</v>
      </c>
      <c r="U12324">
        <v>0</v>
      </c>
      <c r="V12324">
        <v>0</v>
      </c>
      <c r="W12324">
        <v>0</v>
      </c>
      <c r="X12324">
        <v>0.30265035712836841</v>
      </c>
      <c r="Y12324">
        <v>0</v>
      </c>
      <c r="Z12324">
        <v>0</v>
      </c>
      <c r="AA12324">
        <v>0</v>
      </c>
      <c r="AB12324">
        <v>0</v>
      </c>
      <c r="AC12324">
        <v>0</v>
      </c>
      <c r="AD12324">
        <v>0</v>
      </c>
      <c r="AE12324">
        <v>0.30265035712836841</v>
      </c>
    </row>
    <row r="12325" spans="1:31" x14ac:dyDescent="0.3">
      <c r="A12325">
        <v>2712005</v>
      </c>
      <c r="B12325">
        <v>1</v>
      </c>
      <c r="C12325" t="s">
        <v>80</v>
      </c>
      <c r="D12325" t="s">
        <v>88</v>
      </c>
      <c r="E12325" t="s">
        <v>213</v>
      </c>
      <c r="F12325" t="s">
        <v>13901</v>
      </c>
      <c r="G12325" t="s">
        <v>152</v>
      </c>
      <c r="H12325" t="s">
        <v>153</v>
      </c>
      <c r="I12325" t="s">
        <v>136</v>
      </c>
      <c r="J12325" t="s">
        <v>137</v>
      </c>
      <c r="K12325" t="s">
        <v>138</v>
      </c>
      <c r="L12325" t="s">
        <v>33065</v>
      </c>
      <c r="M12325" t="s">
        <v>33066</v>
      </c>
      <c r="N12325">
        <v>0.85388888799999996</v>
      </c>
      <c r="O12325">
        <v>0</v>
      </c>
      <c r="P12325">
        <v>691</v>
      </c>
      <c r="Q12325">
        <v>0</v>
      </c>
      <c r="R12325">
        <v>0</v>
      </c>
      <c r="S12325">
        <v>1</v>
      </c>
      <c r="T12325">
        <v>110</v>
      </c>
      <c r="U12325">
        <v>0</v>
      </c>
      <c r="V12325">
        <v>0</v>
      </c>
      <c r="W12325">
        <v>0</v>
      </c>
      <c r="X12325">
        <v>225.53132758332202</v>
      </c>
      <c r="Y12325">
        <v>0</v>
      </c>
      <c r="Z12325">
        <v>0</v>
      </c>
      <c r="AA12325">
        <v>69.799965006364758</v>
      </c>
      <c r="AB12325">
        <v>84.884429306903215</v>
      </c>
      <c r="AC12325">
        <v>0</v>
      </c>
      <c r="AD12325">
        <v>0</v>
      </c>
      <c r="AE12325">
        <v>380.21572189658997</v>
      </c>
    </row>
    <row r="12326" spans="1:31" x14ac:dyDescent="0.3">
      <c r="A12326">
        <v>2711856</v>
      </c>
      <c r="B12326">
        <v>1</v>
      </c>
      <c r="C12326" t="s">
        <v>81</v>
      </c>
      <c r="D12326" t="s">
        <v>118</v>
      </c>
      <c r="E12326" t="s">
        <v>156</v>
      </c>
      <c r="F12326" t="s">
        <v>17127</v>
      </c>
      <c r="G12326" t="s">
        <v>185</v>
      </c>
      <c r="H12326" t="s">
        <v>153</v>
      </c>
      <c r="I12326" t="s">
        <v>136</v>
      </c>
      <c r="J12326" t="s">
        <v>137</v>
      </c>
      <c r="K12326" t="s">
        <v>138</v>
      </c>
      <c r="L12326" t="s">
        <v>33067</v>
      </c>
      <c r="M12326" t="s">
        <v>33068</v>
      </c>
      <c r="N12326">
        <v>5.0044444439999998</v>
      </c>
      <c r="O12326">
        <v>0</v>
      </c>
      <c r="P12326">
        <v>22</v>
      </c>
      <c r="Q12326">
        <v>0</v>
      </c>
      <c r="R12326">
        <v>0</v>
      </c>
      <c r="S12326">
        <v>0</v>
      </c>
      <c r="T12326">
        <v>1</v>
      </c>
      <c r="U12326">
        <v>0</v>
      </c>
      <c r="V12326">
        <v>0</v>
      </c>
      <c r="W12326">
        <v>0</v>
      </c>
      <c r="X12326">
        <v>7.1388062590584003</v>
      </c>
      <c r="Y12326">
        <v>0</v>
      </c>
      <c r="Z12326">
        <v>0</v>
      </c>
      <c r="AA12326">
        <v>0</v>
      </c>
      <c r="AB12326">
        <v>0.54996596324681335</v>
      </c>
      <c r="AC12326">
        <v>0</v>
      </c>
      <c r="AD12326">
        <v>0</v>
      </c>
      <c r="AE12326">
        <v>7.6887722223052135</v>
      </c>
    </row>
    <row r="12327" spans="1:31" x14ac:dyDescent="0.3">
      <c r="A12327">
        <v>2712145</v>
      </c>
      <c r="B12327">
        <v>1</v>
      </c>
      <c r="C12327" t="s">
        <v>80</v>
      </c>
      <c r="D12327" t="s">
        <v>100</v>
      </c>
      <c r="E12327" t="s">
        <v>145</v>
      </c>
      <c r="F12327" t="s">
        <v>33069</v>
      </c>
      <c r="G12327" t="s">
        <v>181</v>
      </c>
      <c r="H12327" t="s">
        <v>135</v>
      </c>
      <c r="I12327" t="s">
        <v>136</v>
      </c>
      <c r="J12327" t="s">
        <v>137</v>
      </c>
      <c r="K12327" t="s">
        <v>138</v>
      </c>
      <c r="L12327" t="s">
        <v>33070</v>
      </c>
      <c r="M12327" t="s">
        <v>33071</v>
      </c>
      <c r="N12327">
        <v>1.5536111109999999</v>
      </c>
      <c r="O12327">
        <v>0</v>
      </c>
      <c r="P12327">
        <v>0</v>
      </c>
      <c r="Q12327">
        <v>0</v>
      </c>
      <c r="R12327">
        <v>0</v>
      </c>
      <c r="S12327">
        <v>0</v>
      </c>
      <c r="T12327">
        <v>1</v>
      </c>
      <c r="U12327">
        <v>0</v>
      </c>
      <c r="V12327">
        <v>0</v>
      </c>
      <c r="W12327">
        <v>0</v>
      </c>
      <c r="X12327">
        <v>0</v>
      </c>
      <c r="Y12327">
        <v>0</v>
      </c>
      <c r="Z12327">
        <v>0</v>
      </c>
      <c r="AA12327">
        <v>0</v>
      </c>
      <c r="AB12327">
        <v>0.63310537754777263</v>
      </c>
      <c r="AC12327">
        <v>0</v>
      </c>
      <c r="AD12327">
        <v>0</v>
      </c>
      <c r="AE12327">
        <v>0.63310537754777263</v>
      </c>
    </row>
    <row r="12328" spans="1:31" x14ac:dyDescent="0.3">
      <c r="A12328">
        <v>2711547</v>
      </c>
      <c r="B12328">
        <v>1</v>
      </c>
      <c r="C12328" t="s">
        <v>81</v>
      </c>
      <c r="D12328" t="s">
        <v>121</v>
      </c>
      <c r="E12328" t="s">
        <v>156</v>
      </c>
      <c r="F12328" t="s">
        <v>33072</v>
      </c>
      <c r="G12328" t="s">
        <v>152</v>
      </c>
      <c r="H12328" t="s">
        <v>153</v>
      </c>
      <c r="I12328" t="s">
        <v>136</v>
      </c>
      <c r="J12328" t="s">
        <v>137</v>
      </c>
      <c r="K12328" t="s">
        <v>138</v>
      </c>
      <c r="L12328" t="s">
        <v>33073</v>
      </c>
      <c r="M12328" t="s">
        <v>33074</v>
      </c>
      <c r="N12328">
        <v>0.66749999999999998</v>
      </c>
      <c r="O12328">
        <v>1</v>
      </c>
      <c r="P12328">
        <v>374</v>
      </c>
      <c r="Q12328">
        <v>0</v>
      </c>
      <c r="R12328">
        <v>14</v>
      </c>
      <c r="S12328">
        <v>3</v>
      </c>
      <c r="T12328">
        <v>115</v>
      </c>
      <c r="U12328">
        <v>0</v>
      </c>
      <c r="V12328">
        <v>0</v>
      </c>
      <c r="W12328">
        <v>0.12629043812166665</v>
      </c>
      <c r="X12328">
        <v>37.649988507752987</v>
      </c>
      <c r="Y12328">
        <v>0</v>
      </c>
      <c r="Z12328">
        <v>2.3640904057274374</v>
      </c>
      <c r="AA12328">
        <v>17.467339379473561</v>
      </c>
      <c r="AB12328">
        <v>18.015996705190307</v>
      </c>
      <c r="AC12328">
        <v>0</v>
      </c>
      <c r="AD12328">
        <v>0</v>
      </c>
      <c r="AE12328">
        <v>75.623705436265951</v>
      </c>
    </row>
    <row r="12329" spans="1:31" x14ac:dyDescent="0.3">
      <c r="A12329">
        <v>2711713</v>
      </c>
      <c r="B12329">
        <v>1</v>
      </c>
      <c r="C12329" t="s">
        <v>80</v>
      </c>
      <c r="D12329" t="s">
        <v>90</v>
      </c>
      <c r="E12329" t="s">
        <v>132</v>
      </c>
      <c r="F12329" t="s">
        <v>28632</v>
      </c>
      <c r="G12329" t="s">
        <v>209</v>
      </c>
      <c r="H12329" t="s">
        <v>135</v>
      </c>
      <c r="I12329" t="s">
        <v>136</v>
      </c>
      <c r="J12329" t="s">
        <v>137</v>
      </c>
      <c r="K12329" t="s">
        <v>210</v>
      </c>
      <c r="L12329" t="s">
        <v>33075</v>
      </c>
      <c r="M12329" t="s">
        <v>33076</v>
      </c>
      <c r="N12329">
        <v>6.6380555550000002</v>
      </c>
      <c r="O12329">
        <v>0</v>
      </c>
      <c r="P12329">
        <v>537</v>
      </c>
      <c r="Q12329">
        <v>0</v>
      </c>
      <c r="R12329">
        <v>0</v>
      </c>
      <c r="S12329">
        <v>0</v>
      </c>
      <c r="T12329">
        <v>44</v>
      </c>
      <c r="U12329">
        <v>0</v>
      </c>
      <c r="V12329">
        <v>0</v>
      </c>
      <c r="W12329">
        <v>0</v>
      </c>
      <c r="X12329">
        <v>675.05046051493423</v>
      </c>
      <c r="Y12329">
        <v>0</v>
      </c>
      <c r="Z12329">
        <v>0</v>
      </c>
      <c r="AA12329">
        <v>0</v>
      </c>
      <c r="AB12329">
        <v>103.59513188744934</v>
      </c>
      <c r="AC12329">
        <v>0</v>
      </c>
      <c r="AD12329">
        <v>0</v>
      </c>
      <c r="AE12329">
        <v>778.64559240238361</v>
      </c>
    </row>
    <row r="12330" spans="1:31" x14ac:dyDescent="0.3">
      <c r="A12330">
        <v>2711647</v>
      </c>
      <c r="B12330">
        <v>1</v>
      </c>
      <c r="C12330" t="s">
        <v>80</v>
      </c>
      <c r="D12330" t="s">
        <v>108</v>
      </c>
      <c r="E12330" t="s">
        <v>213</v>
      </c>
      <c r="F12330" t="s">
        <v>28712</v>
      </c>
      <c r="G12330" t="s">
        <v>152</v>
      </c>
      <c r="H12330" t="s">
        <v>153</v>
      </c>
      <c r="I12330" t="s">
        <v>136</v>
      </c>
      <c r="J12330" t="s">
        <v>137</v>
      </c>
      <c r="K12330" t="s">
        <v>138</v>
      </c>
      <c r="L12330" t="s">
        <v>33077</v>
      </c>
      <c r="M12330" t="s">
        <v>33078</v>
      </c>
      <c r="N12330">
        <v>0.637222222</v>
      </c>
      <c r="O12330">
        <v>0</v>
      </c>
      <c r="P12330">
        <v>696</v>
      </c>
      <c r="Q12330">
        <v>0</v>
      </c>
      <c r="R12330">
        <v>239</v>
      </c>
      <c r="S12330">
        <v>3</v>
      </c>
      <c r="T12330">
        <v>146</v>
      </c>
      <c r="U12330">
        <v>0</v>
      </c>
      <c r="V12330">
        <v>0</v>
      </c>
      <c r="W12330">
        <v>0</v>
      </c>
      <c r="X12330">
        <v>69.851294445015981</v>
      </c>
      <c r="Y12330">
        <v>0</v>
      </c>
      <c r="Z12330">
        <v>43.452765273563905</v>
      </c>
      <c r="AA12330">
        <v>5.0350442669540412</v>
      </c>
      <c r="AB12330">
        <v>54.9820298453456</v>
      </c>
      <c r="AC12330">
        <v>0</v>
      </c>
      <c r="AD12330">
        <v>0</v>
      </c>
      <c r="AE12330">
        <v>173.32113383087952</v>
      </c>
    </row>
    <row r="12331" spans="1:31" x14ac:dyDescent="0.3">
      <c r="A12331">
        <v>2711690</v>
      </c>
      <c r="B12331">
        <v>1</v>
      </c>
      <c r="C12331" t="s">
        <v>80</v>
      </c>
      <c r="D12331" t="s">
        <v>93</v>
      </c>
      <c r="E12331" t="s">
        <v>132</v>
      </c>
      <c r="F12331" t="s">
        <v>32656</v>
      </c>
      <c r="G12331" t="s">
        <v>209</v>
      </c>
      <c r="H12331" t="s">
        <v>135</v>
      </c>
      <c r="I12331" t="s">
        <v>136</v>
      </c>
      <c r="J12331" t="s">
        <v>137</v>
      </c>
      <c r="K12331" t="s">
        <v>210</v>
      </c>
      <c r="L12331" t="s">
        <v>33079</v>
      </c>
      <c r="M12331" t="s">
        <v>33080</v>
      </c>
      <c r="N12331">
        <v>6.6811111109999999</v>
      </c>
      <c r="O12331">
        <v>0</v>
      </c>
      <c r="P12331">
        <v>37</v>
      </c>
      <c r="Q12331">
        <v>0</v>
      </c>
      <c r="R12331">
        <v>57</v>
      </c>
      <c r="S12331">
        <v>0</v>
      </c>
      <c r="T12331">
        <v>14</v>
      </c>
      <c r="U12331">
        <v>0</v>
      </c>
      <c r="V12331">
        <v>0</v>
      </c>
      <c r="W12331">
        <v>0</v>
      </c>
      <c r="X12331">
        <v>51.893412835062264</v>
      </c>
      <c r="Y12331">
        <v>0</v>
      </c>
      <c r="Z12331">
        <v>158.38463057621055</v>
      </c>
      <c r="AA12331">
        <v>0</v>
      </c>
      <c r="AB12331">
        <v>39.198623889765607</v>
      </c>
      <c r="AC12331">
        <v>0</v>
      </c>
      <c r="AD12331">
        <v>0</v>
      </c>
      <c r="AE12331">
        <v>249.47666730103842</v>
      </c>
    </row>
    <row r="12332" spans="1:31" x14ac:dyDescent="0.3">
      <c r="A12332">
        <v>2711495</v>
      </c>
      <c r="B12332">
        <v>2</v>
      </c>
      <c r="C12332" t="s">
        <v>81</v>
      </c>
      <c r="D12332" t="s">
        <v>127</v>
      </c>
      <c r="E12332" t="s">
        <v>213</v>
      </c>
      <c r="F12332" t="s">
        <v>13649</v>
      </c>
      <c r="G12332" t="s">
        <v>185</v>
      </c>
      <c r="H12332" t="s">
        <v>153</v>
      </c>
      <c r="I12332" t="s">
        <v>136</v>
      </c>
      <c r="J12332" t="s">
        <v>137</v>
      </c>
      <c r="K12332" t="s">
        <v>138</v>
      </c>
      <c r="L12332" t="s">
        <v>32974</v>
      </c>
      <c r="M12332" t="s">
        <v>33081</v>
      </c>
      <c r="N12332">
        <v>1.121388888</v>
      </c>
      <c r="O12332">
        <v>5</v>
      </c>
      <c r="P12332">
        <v>532</v>
      </c>
      <c r="Q12332">
        <v>10</v>
      </c>
      <c r="R12332">
        <v>8</v>
      </c>
      <c r="S12332">
        <v>2</v>
      </c>
      <c r="T12332">
        <v>26</v>
      </c>
      <c r="U12332">
        <v>1</v>
      </c>
      <c r="V12332">
        <v>0</v>
      </c>
      <c r="W12332">
        <v>0.86911131071095338</v>
      </c>
      <c r="X12332">
        <v>59.899081917324033</v>
      </c>
      <c r="Y12332">
        <v>0.63042591581150997</v>
      </c>
      <c r="Z12332">
        <v>5.0536563996392898</v>
      </c>
      <c r="AA12332">
        <v>10.8943094770147</v>
      </c>
      <c r="AB12332">
        <v>4.9565466064646575</v>
      </c>
      <c r="AC12332">
        <v>25.881609624568753</v>
      </c>
      <c r="AD12332">
        <v>0</v>
      </c>
      <c r="AE12332">
        <v>108.18474125153389</v>
      </c>
    </row>
    <row r="12333" spans="1:31" x14ac:dyDescent="0.3">
      <c r="A12333">
        <v>2711876</v>
      </c>
      <c r="B12333">
        <v>1</v>
      </c>
      <c r="C12333" t="s">
        <v>80</v>
      </c>
      <c r="D12333" t="s">
        <v>85</v>
      </c>
      <c r="E12333" t="s">
        <v>161</v>
      </c>
      <c r="F12333" t="s">
        <v>33082</v>
      </c>
      <c r="G12333" t="s">
        <v>300</v>
      </c>
      <c r="H12333" t="s">
        <v>135</v>
      </c>
      <c r="I12333" t="s">
        <v>136</v>
      </c>
      <c r="J12333" t="s">
        <v>137</v>
      </c>
      <c r="K12333" t="s">
        <v>210</v>
      </c>
      <c r="L12333" t="s">
        <v>33083</v>
      </c>
      <c r="M12333" t="s">
        <v>33084</v>
      </c>
      <c r="N12333">
        <v>0.439722222</v>
      </c>
      <c r="O12333">
        <v>0</v>
      </c>
      <c r="P12333">
        <v>180</v>
      </c>
      <c r="Q12333">
        <v>0</v>
      </c>
      <c r="R12333">
        <v>0</v>
      </c>
      <c r="S12333">
        <v>0</v>
      </c>
      <c r="T12333">
        <v>6</v>
      </c>
      <c r="U12333">
        <v>0</v>
      </c>
      <c r="V12333">
        <v>0</v>
      </c>
      <c r="W12333">
        <v>0</v>
      </c>
      <c r="X12333">
        <v>13.918604042600698</v>
      </c>
      <c r="Y12333">
        <v>0</v>
      </c>
      <c r="Z12333">
        <v>0</v>
      </c>
      <c r="AA12333">
        <v>0</v>
      </c>
      <c r="AB12333">
        <v>2.9192949633660605</v>
      </c>
      <c r="AC12333">
        <v>0</v>
      </c>
      <c r="AD12333">
        <v>0</v>
      </c>
      <c r="AE12333">
        <v>16.837899005966758</v>
      </c>
    </row>
    <row r="12334" spans="1:31" x14ac:dyDescent="0.3">
      <c r="A12334">
        <v>2711982</v>
      </c>
      <c r="B12334">
        <v>1</v>
      </c>
      <c r="C12334" t="s">
        <v>81</v>
      </c>
      <c r="D12334" t="s">
        <v>128</v>
      </c>
      <c r="E12334" t="s">
        <v>156</v>
      </c>
      <c r="F12334" t="s">
        <v>33085</v>
      </c>
      <c r="G12334" t="s">
        <v>152</v>
      </c>
      <c r="H12334" t="s">
        <v>153</v>
      </c>
      <c r="I12334" t="s">
        <v>136</v>
      </c>
      <c r="J12334" t="s">
        <v>137</v>
      </c>
      <c r="K12334" t="s">
        <v>138</v>
      </c>
      <c r="L12334" t="s">
        <v>33086</v>
      </c>
      <c r="M12334" t="s">
        <v>33087</v>
      </c>
      <c r="N12334">
        <v>1.571111111</v>
      </c>
      <c r="O12334">
        <v>0</v>
      </c>
      <c r="P12334">
        <v>16</v>
      </c>
      <c r="Q12334">
        <v>0</v>
      </c>
      <c r="R12334">
        <v>21</v>
      </c>
      <c r="S12334">
        <v>9</v>
      </c>
      <c r="T12334">
        <v>8</v>
      </c>
      <c r="U12334">
        <v>4</v>
      </c>
      <c r="V12334">
        <v>0</v>
      </c>
      <c r="W12334">
        <v>0</v>
      </c>
      <c r="X12334">
        <v>5.1969196592810194</v>
      </c>
      <c r="Y12334">
        <v>0</v>
      </c>
      <c r="Z12334">
        <v>10.264586127834979</v>
      </c>
      <c r="AA12334">
        <v>132.10577225291169</v>
      </c>
      <c r="AB12334">
        <v>25.260636733871383</v>
      </c>
      <c r="AC12334">
        <v>2107.400433089238</v>
      </c>
      <c r="AD12334">
        <v>0</v>
      </c>
      <c r="AE12334">
        <v>2280.2283478631371</v>
      </c>
    </row>
    <row r="12335" spans="1:31" x14ac:dyDescent="0.3">
      <c r="A12335">
        <v>2712019</v>
      </c>
      <c r="B12335">
        <v>1</v>
      </c>
      <c r="C12335" t="s">
        <v>80</v>
      </c>
      <c r="D12335" t="s">
        <v>83</v>
      </c>
      <c r="E12335" t="s">
        <v>145</v>
      </c>
      <c r="F12335" t="s">
        <v>33088</v>
      </c>
      <c r="G12335" t="s">
        <v>181</v>
      </c>
      <c r="H12335" t="s">
        <v>135</v>
      </c>
      <c r="I12335" t="s">
        <v>136</v>
      </c>
      <c r="J12335" t="s">
        <v>137</v>
      </c>
      <c r="K12335" t="s">
        <v>138</v>
      </c>
      <c r="L12335" t="s">
        <v>33089</v>
      </c>
      <c r="M12335" t="s">
        <v>33090</v>
      </c>
      <c r="N12335">
        <v>1.875</v>
      </c>
      <c r="O12335">
        <v>0</v>
      </c>
      <c r="P12335">
        <v>0</v>
      </c>
      <c r="Q12335">
        <v>0</v>
      </c>
      <c r="R12335">
        <v>0</v>
      </c>
      <c r="S12335">
        <v>0</v>
      </c>
      <c r="T12335">
        <v>1</v>
      </c>
      <c r="U12335">
        <v>0</v>
      </c>
      <c r="V12335">
        <v>0</v>
      </c>
      <c r="W12335">
        <v>0</v>
      </c>
      <c r="X12335">
        <v>0</v>
      </c>
      <c r="Y12335">
        <v>0</v>
      </c>
      <c r="Z12335">
        <v>0</v>
      </c>
      <c r="AA12335">
        <v>0</v>
      </c>
      <c r="AB12335">
        <v>14.645410348989866</v>
      </c>
      <c r="AC12335">
        <v>0</v>
      </c>
      <c r="AD12335">
        <v>0</v>
      </c>
      <c r="AE12335">
        <v>14.645410348989866</v>
      </c>
    </row>
    <row r="12336" spans="1:31" x14ac:dyDescent="0.3">
      <c r="A12336">
        <v>2711507</v>
      </c>
      <c r="B12336">
        <v>2</v>
      </c>
      <c r="C12336" t="s">
        <v>80</v>
      </c>
      <c r="D12336" t="s">
        <v>85</v>
      </c>
      <c r="E12336" t="s">
        <v>132</v>
      </c>
      <c r="F12336" t="s">
        <v>19010</v>
      </c>
      <c r="G12336" t="s">
        <v>163</v>
      </c>
      <c r="H12336" t="s">
        <v>135</v>
      </c>
      <c r="I12336" t="s">
        <v>136</v>
      </c>
      <c r="J12336" t="s">
        <v>137</v>
      </c>
      <c r="K12336" t="s">
        <v>138</v>
      </c>
      <c r="L12336" t="s">
        <v>33091</v>
      </c>
      <c r="M12336" t="s">
        <v>33092</v>
      </c>
      <c r="N12336">
        <v>5.7777777000000002E-2</v>
      </c>
      <c r="O12336">
        <v>0</v>
      </c>
      <c r="P12336">
        <v>844</v>
      </c>
      <c r="Q12336">
        <v>0</v>
      </c>
      <c r="R12336">
        <v>0</v>
      </c>
      <c r="S12336">
        <v>0</v>
      </c>
      <c r="T12336">
        <v>92</v>
      </c>
      <c r="U12336">
        <v>0</v>
      </c>
      <c r="V12336">
        <v>1</v>
      </c>
      <c r="W12336">
        <v>0</v>
      </c>
      <c r="X12336">
        <v>8.971466727801408</v>
      </c>
      <c r="Y12336">
        <v>0</v>
      </c>
      <c r="Z12336">
        <v>0</v>
      </c>
      <c r="AA12336">
        <v>0</v>
      </c>
      <c r="AB12336">
        <v>2.2724666022891737</v>
      </c>
      <c r="AC12336">
        <v>0</v>
      </c>
      <c r="AD12336">
        <v>0.48099497378781325</v>
      </c>
      <c r="AE12336">
        <v>11.724928303878395</v>
      </c>
    </row>
    <row r="12337" spans="1:31" x14ac:dyDescent="0.3">
      <c r="A12337">
        <v>2712154</v>
      </c>
      <c r="B12337">
        <v>1</v>
      </c>
      <c r="C12337" t="s">
        <v>80</v>
      </c>
      <c r="D12337" t="s">
        <v>85</v>
      </c>
      <c r="E12337" t="s">
        <v>145</v>
      </c>
      <c r="F12337" t="s">
        <v>33093</v>
      </c>
      <c r="G12337" t="s">
        <v>147</v>
      </c>
      <c r="H12337" t="s">
        <v>135</v>
      </c>
      <c r="I12337" t="s">
        <v>136</v>
      </c>
      <c r="J12337" t="s">
        <v>137</v>
      </c>
      <c r="K12337" t="s">
        <v>138</v>
      </c>
      <c r="L12337" t="s">
        <v>33094</v>
      </c>
      <c r="M12337" t="s">
        <v>33095</v>
      </c>
      <c r="N12337">
        <v>3.1069444439999998</v>
      </c>
      <c r="O12337">
        <v>0</v>
      </c>
      <c r="P12337">
        <v>0</v>
      </c>
      <c r="Q12337">
        <v>0</v>
      </c>
      <c r="R12337">
        <v>0</v>
      </c>
      <c r="S12337">
        <v>0</v>
      </c>
      <c r="T12337">
        <v>1</v>
      </c>
      <c r="U12337">
        <v>0</v>
      </c>
      <c r="V12337">
        <v>0</v>
      </c>
      <c r="W12337">
        <v>0</v>
      </c>
      <c r="X12337">
        <v>0</v>
      </c>
      <c r="Y12337">
        <v>0</v>
      </c>
      <c r="Z12337">
        <v>0</v>
      </c>
      <c r="AA12337">
        <v>0</v>
      </c>
      <c r="AB12337">
        <v>0.15596595123425999</v>
      </c>
      <c r="AC12337">
        <v>0</v>
      </c>
      <c r="AD12337">
        <v>0</v>
      </c>
      <c r="AE12337">
        <v>0.15596595123425999</v>
      </c>
    </row>
    <row r="12338" spans="1:31" x14ac:dyDescent="0.3">
      <c r="A12338">
        <v>2712008</v>
      </c>
      <c r="B12338">
        <v>1</v>
      </c>
      <c r="C12338" t="s">
        <v>80</v>
      </c>
      <c r="D12338" t="s">
        <v>104</v>
      </c>
      <c r="E12338" t="s">
        <v>150</v>
      </c>
      <c r="F12338" t="s">
        <v>31248</v>
      </c>
      <c r="G12338" t="s">
        <v>152</v>
      </c>
      <c r="H12338" t="s">
        <v>153</v>
      </c>
      <c r="I12338" t="s">
        <v>136</v>
      </c>
      <c r="J12338" t="s">
        <v>137</v>
      </c>
      <c r="K12338" t="s">
        <v>138</v>
      </c>
      <c r="L12338" t="s">
        <v>33096</v>
      </c>
      <c r="M12338" t="s">
        <v>33097</v>
      </c>
      <c r="N12338">
        <v>0.91722222200000003</v>
      </c>
      <c r="O12338">
        <v>0</v>
      </c>
      <c r="P12338">
        <v>21</v>
      </c>
      <c r="Q12338">
        <v>1</v>
      </c>
      <c r="R12338">
        <v>0</v>
      </c>
      <c r="S12338">
        <v>31</v>
      </c>
      <c r="T12338">
        <v>21</v>
      </c>
      <c r="U12338">
        <v>18</v>
      </c>
      <c r="V12338">
        <v>0</v>
      </c>
      <c r="W12338">
        <v>0</v>
      </c>
      <c r="X12338">
        <v>2.2822518897340514</v>
      </c>
      <c r="Y12338">
        <v>4.5609810847999997E-2</v>
      </c>
      <c r="Z12338">
        <v>0</v>
      </c>
      <c r="AA12338">
        <v>190.40449297753446</v>
      </c>
      <c r="AB12338">
        <v>10.819950030084845</v>
      </c>
      <c r="AC12338">
        <v>1094.2673324850293</v>
      </c>
      <c r="AD12338">
        <v>0</v>
      </c>
      <c r="AE12338">
        <v>1297.8196371932306</v>
      </c>
    </row>
    <row r="12339" spans="1:31" x14ac:dyDescent="0.3">
      <c r="A12339">
        <v>2711507</v>
      </c>
      <c r="B12339">
        <v>1</v>
      </c>
      <c r="C12339" t="s">
        <v>80</v>
      </c>
      <c r="D12339" t="s">
        <v>85</v>
      </c>
      <c r="E12339" t="s">
        <v>200</v>
      </c>
      <c r="F12339" t="s">
        <v>33098</v>
      </c>
      <c r="G12339" t="s">
        <v>163</v>
      </c>
      <c r="H12339" t="s">
        <v>135</v>
      </c>
      <c r="I12339" t="s">
        <v>136</v>
      </c>
      <c r="J12339" t="s">
        <v>137</v>
      </c>
      <c r="K12339" t="s">
        <v>138</v>
      </c>
      <c r="L12339" t="s">
        <v>33099</v>
      </c>
      <c r="M12339" t="s">
        <v>33091</v>
      </c>
      <c r="N12339">
        <v>1.0011111109999999</v>
      </c>
      <c r="O12339">
        <v>0</v>
      </c>
      <c r="P12339">
        <v>60</v>
      </c>
      <c r="Q12339">
        <v>0</v>
      </c>
      <c r="R12339">
        <v>0</v>
      </c>
      <c r="S12339">
        <v>0</v>
      </c>
      <c r="T12339">
        <v>5</v>
      </c>
      <c r="U12339">
        <v>0</v>
      </c>
      <c r="V12339">
        <v>0</v>
      </c>
      <c r="W12339">
        <v>0</v>
      </c>
      <c r="X12339">
        <v>12.451749417894382</v>
      </c>
      <c r="Y12339">
        <v>0</v>
      </c>
      <c r="Z12339">
        <v>0</v>
      </c>
      <c r="AA12339">
        <v>0</v>
      </c>
      <c r="AB12339">
        <v>5.5448124070246596</v>
      </c>
      <c r="AC12339">
        <v>0</v>
      </c>
      <c r="AD12339">
        <v>0</v>
      </c>
      <c r="AE12339">
        <v>17.996561824919041</v>
      </c>
    </row>
    <row r="12340" spans="1:31" x14ac:dyDescent="0.3">
      <c r="A12340">
        <v>2711550</v>
      </c>
      <c r="B12340">
        <v>1</v>
      </c>
      <c r="C12340" t="s">
        <v>80</v>
      </c>
      <c r="D12340" t="s">
        <v>96</v>
      </c>
      <c r="E12340" t="s">
        <v>156</v>
      </c>
      <c r="F12340" t="s">
        <v>13483</v>
      </c>
      <c r="G12340" t="s">
        <v>2928</v>
      </c>
      <c r="H12340" t="s">
        <v>153</v>
      </c>
      <c r="I12340" t="s">
        <v>136</v>
      </c>
      <c r="J12340" t="s">
        <v>137</v>
      </c>
      <c r="K12340" t="s">
        <v>138</v>
      </c>
      <c r="L12340" t="s">
        <v>33100</v>
      </c>
      <c r="M12340" t="s">
        <v>26280</v>
      </c>
      <c r="N12340">
        <v>2.1463888880000002</v>
      </c>
      <c r="O12340">
        <v>0</v>
      </c>
      <c r="P12340">
        <v>289</v>
      </c>
      <c r="Q12340">
        <v>5</v>
      </c>
      <c r="R12340">
        <v>31</v>
      </c>
      <c r="S12340">
        <v>5</v>
      </c>
      <c r="T12340">
        <v>66</v>
      </c>
      <c r="U12340">
        <v>0</v>
      </c>
      <c r="V12340">
        <v>0</v>
      </c>
      <c r="W12340">
        <v>0</v>
      </c>
      <c r="X12340">
        <v>169.48879127611886</v>
      </c>
      <c r="Y12340">
        <v>3.1119266060320507</v>
      </c>
      <c r="Z12340">
        <v>26.323927048177257</v>
      </c>
      <c r="AA12340">
        <v>55.524342947142202</v>
      </c>
      <c r="AB12340">
        <v>156.94389571909537</v>
      </c>
      <c r="AC12340">
        <v>0</v>
      </c>
      <c r="AD12340">
        <v>0</v>
      </c>
      <c r="AE12340">
        <v>411.39288359656575</v>
      </c>
    </row>
    <row r="12341" spans="1:31" x14ac:dyDescent="0.3">
      <c r="A12341">
        <v>2712048</v>
      </c>
      <c r="B12341">
        <v>1</v>
      </c>
      <c r="C12341" t="s">
        <v>80</v>
      </c>
      <c r="D12341" t="s">
        <v>102</v>
      </c>
      <c r="E12341" t="s">
        <v>156</v>
      </c>
      <c r="F12341" t="s">
        <v>26157</v>
      </c>
      <c r="G12341" t="s">
        <v>170</v>
      </c>
      <c r="H12341" t="s">
        <v>153</v>
      </c>
      <c r="I12341" t="s">
        <v>136</v>
      </c>
      <c r="J12341" t="s">
        <v>137</v>
      </c>
      <c r="K12341" t="s">
        <v>138</v>
      </c>
      <c r="L12341" t="s">
        <v>33101</v>
      </c>
      <c r="M12341" t="s">
        <v>33102</v>
      </c>
      <c r="N12341">
        <v>0.17388888799999999</v>
      </c>
      <c r="O12341">
        <v>0</v>
      </c>
      <c r="P12341">
        <v>117</v>
      </c>
      <c r="Q12341">
        <v>1</v>
      </c>
      <c r="R12341">
        <v>86</v>
      </c>
      <c r="S12341">
        <v>3</v>
      </c>
      <c r="T12341">
        <v>40</v>
      </c>
      <c r="U12341">
        <v>0</v>
      </c>
      <c r="V12341">
        <v>0</v>
      </c>
      <c r="W12341">
        <v>0</v>
      </c>
      <c r="X12341">
        <v>3.0192049618586809</v>
      </c>
      <c r="Y12341">
        <v>1.1562414700189332</v>
      </c>
      <c r="Z12341">
        <v>4.3811748116775826</v>
      </c>
      <c r="AA12341">
        <v>0.54831582113429334</v>
      </c>
      <c r="AB12341">
        <v>4.6159113740580926</v>
      </c>
      <c r="AC12341">
        <v>0</v>
      </c>
      <c r="AD12341">
        <v>0</v>
      </c>
      <c r="AE12341">
        <v>13.720848438747581</v>
      </c>
    </row>
    <row r="12342" spans="1:31" x14ac:dyDescent="0.3">
      <c r="A12342">
        <v>2711716</v>
      </c>
      <c r="B12342">
        <v>1</v>
      </c>
      <c r="C12342" t="s">
        <v>81</v>
      </c>
      <c r="D12342" t="s">
        <v>118</v>
      </c>
      <c r="E12342" t="s">
        <v>150</v>
      </c>
      <c r="F12342" t="s">
        <v>33103</v>
      </c>
      <c r="G12342" t="s">
        <v>300</v>
      </c>
      <c r="H12342" t="s">
        <v>153</v>
      </c>
      <c r="I12342" t="s">
        <v>136</v>
      </c>
      <c r="J12342" t="s">
        <v>137</v>
      </c>
      <c r="K12342" t="s">
        <v>210</v>
      </c>
      <c r="L12342" t="s">
        <v>33104</v>
      </c>
      <c r="M12342" t="s">
        <v>33105</v>
      </c>
      <c r="N12342">
        <v>5.4794444440000003</v>
      </c>
      <c r="O12342">
        <v>0</v>
      </c>
      <c r="P12342">
        <v>225</v>
      </c>
      <c r="Q12342">
        <v>0</v>
      </c>
      <c r="R12342">
        <v>26</v>
      </c>
      <c r="S12342">
        <v>2</v>
      </c>
      <c r="T12342">
        <v>60</v>
      </c>
      <c r="U12342">
        <v>1</v>
      </c>
      <c r="V12342">
        <v>2</v>
      </c>
      <c r="W12342">
        <v>0</v>
      </c>
      <c r="X12342">
        <v>330.4660738278431</v>
      </c>
      <c r="Y12342">
        <v>0</v>
      </c>
      <c r="Z12342">
        <v>19.081126213047256</v>
      </c>
      <c r="AA12342">
        <v>17.201371358209027</v>
      </c>
      <c r="AB12342">
        <v>507.51129326671816</v>
      </c>
      <c r="AC12342">
        <v>3303.7848943240124</v>
      </c>
      <c r="AD12342">
        <v>228.60337799080236</v>
      </c>
      <c r="AE12342">
        <v>4406.6481369806324</v>
      </c>
    </row>
    <row r="12343" spans="1:31" x14ac:dyDescent="0.3">
      <c r="A12343">
        <v>2711673</v>
      </c>
      <c r="B12343">
        <v>1</v>
      </c>
      <c r="C12343" t="s">
        <v>81</v>
      </c>
      <c r="D12343" t="s">
        <v>113</v>
      </c>
      <c r="E12343" t="s">
        <v>156</v>
      </c>
      <c r="F12343" t="s">
        <v>33106</v>
      </c>
      <c r="G12343" t="s">
        <v>152</v>
      </c>
      <c r="H12343" t="s">
        <v>153</v>
      </c>
      <c r="I12343" t="s">
        <v>136</v>
      </c>
      <c r="J12343" t="s">
        <v>137</v>
      </c>
      <c r="K12343" t="s">
        <v>138</v>
      </c>
      <c r="L12343" t="s">
        <v>33107</v>
      </c>
      <c r="M12343" t="s">
        <v>33108</v>
      </c>
      <c r="N12343">
        <v>0.641666666</v>
      </c>
      <c r="O12343">
        <v>5</v>
      </c>
      <c r="P12343">
        <v>126</v>
      </c>
      <c r="Q12343">
        <v>18</v>
      </c>
      <c r="R12343">
        <v>39</v>
      </c>
      <c r="S12343">
        <v>3</v>
      </c>
      <c r="T12343">
        <v>50</v>
      </c>
      <c r="U12343">
        <v>0</v>
      </c>
      <c r="V12343">
        <v>0</v>
      </c>
      <c r="W12343">
        <v>3.0079996478147333</v>
      </c>
      <c r="X12343">
        <v>10.642840427145657</v>
      </c>
      <c r="Y12343">
        <v>7.2833615252443442</v>
      </c>
      <c r="Z12343">
        <v>19.102427500286968</v>
      </c>
      <c r="AA12343">
        <v>19.530401850735725</v>
      </c>
      <c r="AB12343">
        <v>12.232646356457588</v>
      </c>
      <c r="AC12343">
        <v>0</v>
      </c>
      <c r="AD12343">
        <v>0</v>
      </c>
      <c r="AE12343">
        <v>71.799677307685016</v>
      </c>
    </row>
    <row r="12344" spans="1:31" x14ac:dyDescent="0.3">
      <c r="A12344">
        <v>2712028</v>
      </c>
      <c r="B12344">
        <v>1</v>
      </c>
      <c r="C12344" t="s">
        <v>81</v>
      </c>
      <c r="D12344" t="s">
        <v>113</v>
      </c>
      <c r="E12344" t="s">
        <v>213</v>
      </c>
      <c r="F12344" t="s">
        <v>8328</v>
      </c>
      <c r="G12344" t="s">
        <v>152</v>
      </c>
      <c r="H12344" t="s">
        <v>153</v>
      </c>
      <c r="I12344" t="s">
        <v>136</v>
      </c>
      <c r="J12344" t="s">
        <v>137</v>
      </c>
      <c r="K12344" t="s">
        <v>138</v>
      </c>
      <c r="L12344" t="s">
        <v>33109</v>
      </c>
      <c r="M12344" t="s">
        <v>33110</v>
      </c>
      <c r="N12344">
        <v>0.26111111100000001</v>
      </c>
      <c r="O12344">
        <v>0</v>
      </c>
      <c r="P12344">
        <v>133</v>
      </c>
      <c r="Q12344">
        <v>4</v>
      </c>
      <c r="R12344">
        <v>42</v>
      </c>
      <c r="S12344">
        <v>0</v>
      </c>
      <c r="T12344">
        <v>6</v>
      </c>
      <c r="U12344">
        <v>0</v>
      </c>
      <c r="V12344">
        <v>0</v>
      </c>
      <c r="W12344">
        <v>0</v>
      </c>
      <c r="X12344">
        <v>5.6929637751043716</v>
      </c>
      <c r="Y12344">
        <v>0.58762669467391593</v>
      </c>
      <c r="Z12344">
        <v>0.60479767977223842</v>
      </c>
      <c r="AA12344">
        <v>0</v>
      </c>
      <c r="AB12344">
        <v>0.29996515465953333</v>
      </c>
      <c r="AC12344">
        <v>0</v>
      </c>
      <c r="AD12344">
        <v>0</v>
      </c>
      <c r="AE12344">
        <v>7.185353304210059</v>
      </c>
    </row>
    <row r="12345" spans="1:31" x14ac:dyDescent="0.3">
      <c r="A12345">
        <v>2711633</v>
      </c>
      <c r="B12345">
        <v>1</v>
      </c>
      <c r="C12345" t="s">
        <v>81</v>
      </c>
      <c r="D12345" t="s">
        <v>118</v>
      </c>
      <c r="E12345" t="s">
        <v>213</v>
      </c>
      <c r="F12345" t="s">
        <v>13016</v>
      </c>
      <c r="G12345" t="s">
        <v>152</v>
      </c>
      <c r="H12345" t="s">
        <v>153</v>
      </c>
      <c r="I12345" t="s">
        <v>490</v>
      </c>
      <c r="J12345" t="s">
        <v>137</v>
      </c>
      <c r="K12345" t="s">
        <v>138</v>
      </c>
      <c r="L12345" t="s">
        <v>33111</v>
      </c>
      <c r="M12345" t="s">
        <v>33112</v>
      </c>
      <c r="N12345">
        <v>0.01</v>
      </c>
      <c r="O12345">
        <v>4</v>
      </c>
      <c r="P12345">
        <v>268</v>
      </c>
      <c r="Q12345">
        <v>87</v>
      </c>
      <c r="R12345">
        <v>112</v>
      </c>
      <c r="S12345">
        <v>5</v>
      </c>
      <c r="T12345">
        <v>17</v>
      </c>
      <c r="U12345">
        <v>2</v>
      </c>
      <c r="V12345">
        <v>0</v>
      </c>
      <c r="W12345">
        <v>5.2704153079199999E-3</v>
      </c>
      <c r="X12345">
        <v>0.39143868473887011</v>
      </c>
      <c r="Y12345">
        <v>0.81198517388097025</v>
      </c>
      <c r="Z12345">
        <v>0.49308445622124003</v>
      </c>
      <c r="AA12345">
        <v>0.13030634781360001</v>
      </c>
      <c r="AB12345">
        <v>4.0504540139250006E-2</v>
      </c>
      <c r="AC12345">
        <v>1.8421239487154102</v>
      </c>
      <c r="AD12345">
        <v>0</v>
      </c>
      <c r="AE12345">
        <v>3.7147135668172604</v>
      </c>
    </row>
    <row r="12346" spans="1:31" x14ac:dyDescent="0.3">
      <c r="A12346">
        <v>2711865</v>
      </c>
      <c r="B12346">
        <v>1</v>
      </c>
      <c r="C12346" t="s">
        <v>80</v>
      </c>
      <c r="D12346" t="s">
        <v>85</v>
      </c>
      <c r="E12346" t="s">
        <v>173</v>
      </c>
      <c r="F12346" t="s">
        <v>33113</v>
      </c>
      <c r="G12346" t="s">
        <v>300</v>
      </c>
      <c r="H12346" t="s">
        <v>153</v>
      </c>
      <c r="I12346" t="s">
        <v>136</v>
      </c>
      <c r="J12346" t="s">
        <v>137</v>
      </c>
      <c r="K12346" t="s">
        <v>210</v>
      </c>
      <c r="L12346" t="s">
        <v>33114</v>
      </c>
      <c r="M12346" t="s">
        <v>33115</v>
      </c>
      <c r="N12346">
        <v>3.9372222219999999</v>
      </c>
      <c r="O12346">
        <v>0</v>
      </c>
      <c r="P12346">
        <v>4892</v>
      </c>
      <c r="Q12346">
        <v>0</v>
      </c>
      <c r="R12346">
        <v>0</v>
      </c>
      <c r="S12346">
        <v>0</v>
      </c>
      <c r="T12346">
        <v>472</v>
      </c>
      <c r="U12346">
        <v>0</v>
      </c>
      <c r="V12346">
        <v>0</v>
      </c>
      <c r="W12346">
        <v>0</v>
      </c>
      <c r="X12346">
        <v>3697.1065349745249</v>
      </c>
      <c r="Y12346">
        <v>0</v>
      </c>
      <c r="Z12346">
        <v>0</v>
      </c>
      <c r="AA12346">
        <v>0</v>
      </c>
      <c r="AB12346">
        <v>2558.597153069948</v>
      </c>
      <c r="AC12346">
        <v>0</v>
      </c>
      <c r="AD12346">
        <v>0</v>
      </c>
      <c r="AE12346">
        <v>6255.703688044473</v>
      </c>
    </row>
    <row r="12347" spans="1:31" x14ac:dyDescent="0.3">
      <c r="A12347">
        <v>2711616</v>
      </c>
      <c r="B12347">
        <v>1</v>
      </c>
      <c r="C12347" t="s">
        <v>80</v>
      </c>
      <c r="D12347" t="s">
        <v>110</v>
      </c>
      <c r="E12347" t="s">
        <v>145</v>
      </c>
      <c r="F12347" t="s">
        <v>33116</v>
      </c>
      <c r="G12347" t="s">
        <v>230</v>
      </c>
      <c r="H12347" t="s">
        <v>135</v>
      </c>
      <c r="I12347" t="s">
        <v>136</v>
      </c>
      <c r="J12347" t="s">
        <v>137</v>
      </c>
      <c r="K12347" t="s">
        <v>138</v>
      </c>
      <c r="L12347" t="s">
        <v>26413</v>
      </c>
      <c r="M12347" t="s">
        <v>33117</v>
      </c>
      <c r="N12347">
        <v>0.78333333299999997</v>
      </c>
      <c r="O12347">
        <v>0</v>
      </c>
      <c r="P12347">
        <v>1</v>
      </c>
      <c r="Q12347">
        <v>0</v>
      </c>
      <c r="R12347">
        <v>0</v>
      </c>
      <c r="S12347">
        <v>0</v>
      </c>
      <c r="T12347">
        <v>0</v>
      </c>
      <c r="U12347">
        <v>0</v>
      </c>
      <c r="V12347">
        <v>0</v>
      </c>
      <c r="W12347">
        <v>0</v>
      </c>
      <c r="X12347">
        <v>0.11977949786385002</v>
      </c>
      <c r="Y12347">
        <v>0</v>
      </c>
      <c r="Z12347">
        <v>0</v>
      </c>
      <c r="AA12347">
        <v>0</v>
      </c>
      <c r="AB12347">
        <v>0</v>
      </c>
      <c r="AC12347">
        <v>0</v>
      </c>
      <c r="AD12347">
        <v>0</v>
      </c>
      <c r="AE12347">
        <v>0.11977949786385002</v>
      </c>
    </row>
    <row r="12348" spans="1:31" x14ac:dyDescent="0.3">
      <c r="A12348">
        <v>2711756</v>
      </c>
      <c r="B12348">
        <v>1</v>
      </c>
      <c r="C12348" t="s">
        <v>80</v>
      </c>
      <c r="D12348" t="s">
        <v>90</v>
      </c>
      <c r="E12348" t="s">
        <v>161</v>
      </c>
      <c r="F12348" t="s">
        <v>12669</v>
      </c>
      <c r="G12348" t="s">
        <v>2849</v>
      </c>
      <c r="H12348" t="s">
        <v>135</v>
      </c>
      <c r="I12348" t="s">
        <v>136</v>
      </c>
      <c r="J12348" t="s">
        <v>137</v>
      </c>
      <c r="K12348" t="s">
        <v>138</v>
      </c>
      <c r="L12348" t="s">
        <v>33118</v>
      </c>
      <c r="M12348" t="s">
        <v>26206</v>
      </c>
      <c r="N12348">
        <v>0.69083333300000005</v>
      </c>
      <c r="O12348">
        <v>0</v>
      </c>
      <c r="P12348">
        <v>61</v>
      </c>
      <c r="Q12348">
        <v>0</v>
      </c>
      <c r="R12348">
        <v>0</v>
      </c>
      <c r="S12348">
        <v>0</v>
      </c>
      <c r="T12348">
        <v>38</v>
      </c>
      <c r="U12348">
        <v>0</v>
      </c>
      <c r="V12348">
        <v>1</v>
      </c>
      <c r="W12348">
        <v>0</v>
      </c>
      <c r="X12348">
        <v>8.1016284937521732</v>
      </c>
      <c r="Y12348">
        <v>0</v>
      </c>
      <c r="Z12348">
        <v>0</v>
      </c>
      <c r="AA12348">
        <v>0</v>
      </c>
      <c r="AB12348">
        <v>15.856085913096484</v>
      </c>
      <c r="AC12348">
        <v>0</v>
      </c>
      <c r="AD12348">
        <v>106.16776483832749</v>
      </c>
      <c r="AE12348">
        <v>130.12547924517614</v>
      </c>
    </row>
    <row r="12349" spans="1:31" x14ac:dyDescent="0.3">
      <c r="A12349">
        <v>2711656</v>
      </c>
      <c r="B12349">
        <v>1</v>
      </c>
      <c r="C12349" t="s">
        <v>81</v>
      </c>
      <c r="D12349" t="s">
        <v>127</v>
      </c>
      <c r="E12349" t="s">
        <v>132</v>
      </c>
      <c r="F12349" t="s">
        <v>15184</v>
      </c>
      <c r="G12349" t="s">
        <v>170</v>
      </c>
      <c r="H12349" t="s">
        <v>135</v>
      </c>
      <c r="I12349" t="s">
        <v>136</v>
      </c>
      <c r="J12349" t="s">
        <v>137</v>
      </c>
      <c r="K12349" t="s">
        <v>138</v>
      </c>
      <c r="L12349" t="s">
        <v>33119</v>
      </c>
      <c r="M12349" t="s">
        <v>33120</v>
      </c>
      <c r="N12349">
        <v>0.72111111100000003</v>
      </c>
      <c r="O12349">
        <v>0</v>
      </c>
      <c r="P12349">
        <v>75</v>
      </c>
      <c r="Q12349">
        <v>0</v>
      </c>
      <c r="R12349">
        <v>20</v>
      </c>
      <c r="S12349">
        <v>0</v>
      </c>
      <c r="T12349">
        <v>17</v>
      </c>
      <c r="U12349">
        <v>0</v>
      </c>
      <c r="V12349">
        <v>0</v>
      </c>
      <c r="W12349">
        <v>0</v>
      </c>
      <c r="X12349">
        <v>9.6260447472515143</v>
      </c>
      <c r="Y12349">
        <v>0</v>
      </c>
      <c r="Z12349">
        <v>1.3925900537738884</v>
      </c>
      <c r="AA12349">
        <v>0</v>
      </c>
      <c r="AB12349">
        <v>3.951820382089708</v>
      </c>
      <c r="AC12349">
        <v>0</v>
      </c>
      <c r="AD12349">
        <v>0</v>
      </c>
      <c r="AE12349">
        <v>14.97045518311511</v>
      </c>
    </row>
    <row r="12350" spans="1:31" x14ac:dyDescent="0.3">
      <c r="A12350">
        <v>2711902</v>
      </c>
      <c r="B12350">
        <v>1</v>
      </c>
      <c r="C12350" t="s">
        <v>80</v>
      </c>
      <c r="D12350" t="s">
        <v>85</v>
      </c>
      <c r="E12350" t="s">
        <v>161</v>
      </c>
      <c r="F12350" t="s">
        <v>33121</v>
      </c>
      <c r="G12350" t="s">
        <v>300</v>
      </c>
      <c r="H12350" t="s">
        <v>135</v>
      </c>
      <c r="I12350" t="s">
        <v>136</v>
      </c>
      <c r="J12350" t="s">
        <v>137</v>
      </c>
      <c r="K12350" t="s">
        <v>210</v>
      </c>
      <c r="L12350" t="s">
        <v>33122</v>
      </c>
      <c r="M12350" t="s">
        <v>33123</v>
      </c>
      <c r="N12350">
        <v>0.67972222199999999</v>
      </c>
      <c r="O12350">
        <v>0</v>
      </c>
      <c r="P12350">
        <v>249</v>
      </c>
      <c r="Q12350">
        <v>0</v>
      </c>
      <c r="R12350">
        <v>0</v>
      </c>
      <c r="S12350">
        <v>0</v>
      </c>
      <c r="T12350">
        <v>14</v>
      </c>
      <c r="U12350">
        <v>0</v>
      </c>
      <c r="V12350">
        <v>0</v>
      </c>
      <c r="W12350">
        <v>0</v>
      </c>
      <c r="X12350">
        <v>31.480874305193044</v>
      </c>
      <c r="Y12350">
        <v>0</v>
      </c>
      <c r="Z12350">
        <v>0</v>
      </c>
      <c r="AA12350">
        <v>0</v>
      </c>
      <c r="AB12350">
        <v>28.388201915468208</v>
      </c>
      <c r="AC12350">
        <v>0</v>
      </c>
      <c r="AD12350">
        <v>0</v>
      </c>
      <c r="AE12350">
        <v>59.869076220661256</v>
      </c>
    </row>
    <row r="12351" spans="1:31" x14ac:dyDescent="0.3">
      <c r="A12351">
        <v>2711882</v>
      </c>
      <c r="B12351">
        <v>1</v>
      </c>
      <c r="C12351" t="s">
        <v>80</v>
      </c>
      <c r="D12351" t="s">
        <v>110</v>
      </c>
      <c r="E12351" t="s">
        <v>156</v>
      </c>
      <c r="F12351" t="s">
        <v>33124</v>
      </c>
      <c r="G12351" t="s">
        <v>300</v>
      </c>
      <c r="H12351" t="s">
        <v>153</v>
      </c>
      <c r="I12351" t="s">
        <v>136</v>
      </c>
      <c r="J12351" t="s">
        <v>137</v>
      </c>
      <c r="K12351" t="s">
        <v>210</v>
      </c>
      <c r="L12351" t="s">
        <v>33125</v>
      </c>
      <c r="M12351" t="s">
        <v>33126</v>
      </c>
      <c r="N12351">
        <v>2.8502777770000001</v>
      </c>
      <c r="O12351">
        <v>0</v>
      </c>
      <c r="P12351">
        <v>101</v>
      </c>
      <c r="Q12351">
        <v>0</v>
      </c>
      <c r="R12351">
        <v>0</v>
      </c>
      <c r="S12351">
        <v>0</v>
      </c>
      <c r="T12351">
        <v>149</v>
      </c>
      <c r="U12351">
        <v>0</v>
      </c>
      <c r="V12351">
        <v>0</v>
      </c>
      <c r="W12351">
        <v>0</v>
      </c>
      <c r="X12351">
        <v>97.044271472731566</v>
      </c>
      <c r="Y12351">
        <v>0</v>
      </c>
      <c r="Z12351">
        <v>0</v>
      </c>
      <c r="AA12351">
        <v>0</v>
      </c>
      <c r="AB12351">
        <v>324.8924540773458</v>
      </c>
      <c r="AC12351">
        <v>0</v>
      </c>
      <c r="AD12351">
        <v>0</v>
      </c>
      <c r="AE12351">
        <v>421.93672555007737</v>
      </c>
    </row>
    <row r="12352" spans="1:31" x14ac:dyDescent="0.3">
      <c r="A12352">
        <v>2712094</v>
      </c>
      <c r="B12352">
        <v>1</v>
      </c>
      <c r="C12352" t="s">
        <v>81</v>
      </c>
      <c r="D12352" t="s">
        <v>122</v>
      </c>
      <c r="E12352" t="s">
        <v>161</v>
      </c>
      <c r="F12352" t="s">
        <v>33127</v>
      </c>
      <c r="G12352" t="s">
        <v>170</v>
      </c>
      <c r="H12352" t="s">
        <v>135</v>
      </c>
      <c r="I12352" t="s">
        <v>136</v>
      </c>
      <c r="J12352" t="s">
        <v>137</v>
      </c>
      <c r="K12352" t="s">
        <v>138</v>
      </c>
      <c r="L12352" t="s">
        <v>33128</v>
      </c>
      <c r="M12352" t="s">
        <v>33129</v>
      </c>
      <c r="N12352">
        <v>0.42027777700000002</v>
      </c>
      <c r="O12352">
        <v>0</v>
      </c>
      <c r="P12352">
        <v>23</v>
      </c>
      <c r="Q12352">
        <v>0</v>
      </c>
      <c r="R12352">
        <v>2</v>
      </c>
      <c r="S12352">
        <v>0</v>
      </c>
      <c r="T12352">
        <v>2</v>
      </c>
      <c r="U12352">
        <v>0</v>
      </c>
      <c r="V12352">
        <v>0</v>
      </c>
      <c r="W12352">
        <v>0</v>
      </c>
      <c r="X12352">
        <v>1.6651925480055492</v>
      </c>
      <c r="Y12352">
        <v>0</v>
      </c>
      <c r="Z12352">
        <v>0.14905716691247001</v>
      </c>
      <c r="AA12352">
        <v>0</v>
      </c>
      <c r="AB12352">
        <v>1.1031611447083334</v>
      </c>
      <c r="AC12352">
        <v>0</v>
      </c>
      <c r="AD12352">
        <v>0</v>
      </c>
      <c r="AE12352">
        <v>2.9174108596263526</v>
      </c>
    </row>
    <row r="12353" spans="1:31" x14ac:dyDescent="0.3">
      <c r="A12353">
        <v>2711762</v>
      </c>
      <c r="B12353">
        <v>1</v>
      </c>
      <c r="C12353" t="s">
        <v>80</v>
      </c>
      <c r="D12353" t="s">
        <v>102</v>
      </c>
      <c r="E12353" t="s">
        <v>213</v>
      </c>
      <c r="F12353" t="s">
        <v>33130</v>
      </c>
      <c r="G12353" t="s">
        <v>152</v>
      </c>
      <c r="H12353" t="s">
        <v>153</v>
      </c>
      <c r="I12353" t="s">
        <v>136</v>
      </c>
      <c r="J12353" t="s">
        <v>137</v>
      </c>
      <c r="K12353" t="s">
        <v>138</v>
      </c>
      <c r="L12353" t="s">
        <v>33131</v>
      </c>
      <c r="M12353" t="s">
        <v>33132</v>
      </c>
      <c r="N12353">
        <v>0.45833333300000001</v>
      </c>
      <c r="O12353">
        <v>9</v>
      </c>
      <c r="P12353">
        <v>3432</v>
      </c>
      <c r="Q12353">
        <v>91</v>
      </c>
      <c r="R12353">
        <v>406</v>
      </c>
      <c r="S12353">
        <v>32</v>
      </c>
      <c r="T12353">
        <v>377</v>
      </c>
      <c r="U12353">
        <v>0</v>
      </c>
      <c r="V12353">
        <v>0</v>
      </c>
      <c r="W12353">
        <v>1.7173260611468324</v>
      </c>
      <c r="X12353">
        <v>125.03497875928026</v>
      </c>
      <c r="Y12353">
        <v>24.742142880472123</v>
      </c>
      <c r="Z12353">
        <v>18.388062088688329</v>
      </c>
      <c r="AA12353">
        <v>98.962001465858677</v>
      </c>
      <c r="AB12353">
        <v>71.343671939932406</v>
      </c>
      <c r="AC12353">
        <v>0</v>
      </c>
      <c r="AD12353">
        <v>0</v>
      </c>
      <c r="AE12353">
        <v>340.18818319537866</v>
      </c>
    </row>
    <row r="12354" spans="1:31" x14ac:dyDescent="0.3">
      <c r="A12354">
        <v>2711719</v>
      </c>
      <c r="B12354">
        <v>1</v>
      </c>
      <c r="C12354" t="s">
        <v>81</v>
      </c>
      <c r="D12354" t="s">
        <v>126</v>
      </c>
      <c r="E12354" t="s">
        <v>213</v>
      </c>
      <c r="F12354" t="s">
        <v>2021</v>
      </c>
      <c r="G12354" t="s">
        <v>152</v>
      </c>
      <c r="H12354" t="s">
        <v>153</v>
      </c>
      <c r="I12354" t="s">
        <v>136</v>
      </c>
      <c r="J12354" t="s">
        <v>137</v>
      </c>
      <c r="K12354" t="s">
        <v>138</v>
      </c>
      <c r="L12354" t="s">
        <v>33133</v>
      </c>
      <c r="M12354" t="s">
        <v>33134</v>
      </c>
      <c r="N12354">
        <v>0.28888888800000001</v>
      </c>
      <c r="O12354">
        <v>3</v>
      </c>
      <c r="P12354">
        <v>364</v>
      </c>
      <c r="Q12354">
        <v>5</v>
      </c>
      <c r="R12354">
        <v>112</v>
      </c>
      <c r="S12354">
        <v>1</v>
      </c>
      <c r="T12354">
        <v>12</v>
      </c>
      <c r="U12354">
        <v>0</v>
      </c>
      <c r="V12354">
        <v>0</v>
      </c>
      <c r="W12354">
        <v>0.16613407719999995</v>
      </c>
      <c r="X12354">
        <v>6.7280873776922014</v>
      </c>
      <c r="Y12354">
        <v>4.1423438096352001</v>
      </c>
      <c r="Z12354">
        <v>1.3432326938419996</v>
      </c>
      <c r="AA12354">
        <v>4.6389087068610007</v>
      </c>
      <c r="AB12354">
        <v>1.2926320092400001E-2</v>
      </c>
      <c r="AC12354">
        <v>0</v>
      </c>
      <c r="AD12354">
        <v>0</v>
      </c>
      <c r="AE12354">
        <v>17.031632985322801</v>
      </c>
    </row>
    <row r="12355" spans="1:31" x14ac:dyDescent="0.3">
      <c r="A12355">
        <v>2711696</v>
      </c>
      <c r="B12355">
        <v>1</v>
      </c>
      <c r="C12355" t="s">
        <v>81</v>
      </c>
      <c r="D12355" t="s">
        <v>122</v>
      </c>
      <c r="E12355" t="s">
        <v>173</v>
      </c>
      <c r="F12355" t="s">
        <v>18811</v>
      </c>
      <c r="G12355" t="s">
        <v>152</v>
      </c>
      <c r="H12355" t="s">
        <v>153</v>
      </c>
      <c r="I12355" t="s">
        <v>136</v>
      </c>
      <c r="J12355" t="s">
        <v>137</v>
      </c>
      <c r="K12355" t="s">
        <v>138</v>
      </c>
      <c r="L12355" t="s">
        <v>33078</v>
      </c>
      <c r="M12355" t="s">
        <v>33135</v>
      </c>
      <c r="N12355">
        <v>9.0555554999999996E-2</v>
      </c>
      <c r="O12355">
        <v>19</v>
      </c>
      <c r="P12355">
        <v>12996</v>
      </c>
      <c r="Q12355">
        <v>60</v>
      </c>
      <c r="R12355">
        <v>123</v>
      </c>
      <c r="S12355">
        <v>32</v>
      </c>
      <c r="T12355">
        <v>984</v>
      </c>
      <c r="U12355">
        <v>9</v>
      </c>
      <c r="V12355">
        <v>2</v>
      </c>
      <c r="W12355">
        <v>17.976478002016123</v>
      </c>
      <c r="X12355">
        <v>234.31060340039099</v>
      </c>
      <c r="Y12355">
        <v>8.7731299340122515</v>
      </c>
      <c r="Z12355">
        <v>2.4651186455641998</v>
      </c>
      <c r="AA12355">
        <v>82.782440396926759</v>
      </c>
      <c r="AB12355">
        <v>80.602624482184154</v>
      </c>
      <c r="AC12355">
        <v>192.15780453532062</v>
      </c>
      <c r="AD12355">
        <v>18.999051953257762</v>
      </c>
      <c r="AE12355">
        <v>638.06725134967292</v>
      </c>
    </row>
    <row r="12356" spans="1:31" x14ac:dyDescent="0.3">
      <c r="A12356">
        <v>2712031</v>
      </c>
      <c r="B12356">
        <v>1</v>
      </c>
      <c r="C12356" t="s">
        <v>80</v>
      </c>
      <c r="D12356" t="s">
        <v>105</v>
      </c>
      <c r="E12356" t="s">
        <v>145</v>
      </c>
      <c r="F12356" t="s">
        <v>33136</v>
      </c>
      <c r="G12356" t="s">
        <v>181</v>
      </c>
      <c r="H12356" t="s">
        <v>135</v>
      </c>
      <c r="I12356" t="s">
        <v>136</v>
      </c>
      <c r="J12356" t="s">
        <v>137</v>
      </c>
      <c r="K12356" t="s">
        <v>138</v>
      </c>
      <c r="L12356" t="s">
        <v>33137</v>
      </c>
      <c r="M12356" t="s">
        <v>33138</v>
      </c>
      <c r="N12356">
        <v>3.2141666660000001</v>
      </c>
      <c r="O12356">
        <v>0</v>
      </c>
      <c r="P12356">
        <v>19</v>
      </c>
      <c r="Q12356">
        <v>0</v>
      </c>
      <c r="R12356">
        <v>0</v>
      </c>
      <c r="S12356">
        <v>0</v>
      </c>
      <c r="T12356">
        <v>3</v>
      </c>
      <c r="U12356">
        <v>0</v>
      </c>
      <c r="V12356">
        <v>0</v>
      </c>
      <c r="W12356">
        <v>0</v>
      </c>
      <c r="X12356">
        <v>14.608118593279871</v>
      </c>
      <c r="Y12356">
        <v>0</v>
      </c>
      <c r="Z12356">
        <v>0</v>
      </c>
      <c r="AA12356">
        <v>0</v>
      </c>
      <c r="AB12356">
        <v>6.277566922639565</v>
      </c>
      <c r="AC12356">
        <v>0</v>
      </c>
      <c r="AD12356">
        <v>0</v>
      </c>
      <c r="AE12356">
        <v>20.885685515919434</v>
      </c>
    </row>
    <row r="12357" spans="1:31" x14ac:dyDescent="0.3">
      <c r="A12357">
        <v>2712174</v>
      </c>
      <c r="B12357">
        <v>1</v>
      </c>
      <c r="C12357" t="s">
        <v>80</v>
      </c>
      <c r="D12357" t="s">
        <v>102</v>
      </c>
      <c r="E12357" t="s">
        <v>156</v>
      </c>
      <c r="F12357" t="s">
        <v>26157</v>
      </c>
      <c r="G12357" t="s">
        <v>185</v>
      </c>
      <c r="H12357" t="s">
        <v>153</v>
      </c>
      <c r="I12357" t="s">
        <v>136</v>
      </c>
      <c r="J12357" t="s">
        <v>137</v>
      </c>
      <c r="K12357" t="s">
        <v>138</v>
      </c>
      <c r="L12357" t="s">
        <v>33139</v>
      </c>
      <c r="M12357" t="s">
        <v>33140</v>
      </c>
      <c r="N12357">
        <v>1.588055555</v>
      </c>
      <c r="O12357">
        <v>0</v>
      </c>
      <c r="P12357">
        <v>117</v>
      </c>
      <c r="Q12357">
        <v>1</v>
      </c>
      <c r="R12357">
        <v>86</v>
      </c>
      <c r="S12357">
        <v>3</v>
      </c>
      <c r="T12357">
        <v>40</v>
      </c>
      <c r="U12357">
        <v>0</v>
      </c>
      <c r="V12357">
        <v>0</v>
      </c>
      <c r="W12357">
        <v>0</v>
      </c>
      <c r="X12357">
        <v>23.537280555118258</v>
      </c>
      <c r="Y12357">
        <v>8.2042264493555983</v>
      </c>
      <c r="Z12357">
        <v>24.338065192203967</v>
      </c>
      <c r="AA12357">
        <v>3.8211761011217438</v>
      </c>
      <c r="AB12357">
        <v>25.344602779991984</v>
      </c>
      <c r="AC12357">
        <v>0</v>
      </c>
      <c r="AD12357">
        <v>0</v>
      </c>
      <c r="AE12357">
        <v>85.245351077791554</v>
      </c>
    </row>
    <row r="12358" spans="1:31" x14ac:dyDescent="0.3">
      <c r="A12358">
        <v>2711533</v>
      </c>
      <c r="B12358">
        <v>1</v>
      </c>
      <c r="C12358" t="s">
        <v>80</v>
      </c>
      <c r="D12358" t="s">
        <v>83</v>
      </c>
      <c r="E12358" t="s">
        <v>200</v>
      </c>
      <c r="F12358" t="s">
        <v>26100</v>
      </c>
      <c r="G12358" t="s">
        <v>543</v>
      </c>
      <c r="H12358" t="s">
        <v>135</v>
      </c>
      <c r="I12358" t="s">
        <v>136</v>
      </c>
      <c r="J12358" t="s">
        <v>137</v>
      </c>
      <c r="K12358" t="s">
        <v>138</v>
      </c>
      <c r="L12358" t="s">
        <v>33141</v>
      </c>
      <c r="M12358" t="s">
        <v>33142</v>
      </c>
      <c r="N12358">
        <v>2.1069444439999998</v>
      </c>
      <c r="O12358">
        <v>0</v>
      </c>
      <c r="P12358">
        <v>0</v>
      </c>
      <c r="Q12358">
        <v>0</v>
      </c>
      <c r="R12358">
        <v>0</v>
      </c>
      <c r="S12358">
        <v>0</v>
      </c>
      <c r="T12358">
        <v>11</v>
      </c>
      <c r="U12358">
        <v>0</v>
      </c>
      <c r="V12358">
        <v>0</v>
      </c>
      <c r="W12358">
        <v>0</v>
      </c>
      <c r="X12358">
        <v>0</v>
      </c>
      <c r="Y12358">
        <v>0</v>
      </c>
      <c r="Z12358">
        <v>0</v>
      </c>
      <c r="AA12358">
        <v>0</v>
      </c>
      <c r="AB12358">
        <v>32.583146825578119</v>
      </c>
      <c r="AC12358">
        <v>0</v>
      </c>
      <c r="AD12358">
        <v>0</v>
      </c>
      <c r="AE12358">
        <v>32.583146825578119</v>
      </c>
    </row>
    <row r="12359" spans="1:31" x14ac:dyDescent="0.3">
      <c r="A12359">
        <v>2712074</v>
      </c>
      <c r="B12359">
        <v>1</v>
      </c>
      <c r="C12359" t="s">
        <v>80</v>
      </c>
      <c r="D12359" t="s">
        <v>110</v>
      </c>
      <c r="E12359" t="s">
        <v>200</v>
      </c>
      <c r="F12359" t="s">
        <v>33143</v>
      </c>
      <c r="G12359" t="s">
        <v>543</v>
      </c>
      <c r="H12359" t="s">
        <v>135</v>
      </c>
      <c r="I12359" t="s">
        <v>136</v>
      </c>
      <c r="J12359" t="s">
        <v>137</v>
      </c>
      <c r="K12359" t="s">
        <v>138</v>
      </c>
      <c r="L12359" t="s">
        <v>33144</v>
      </c>
      <c r="M12359" t="s">
        <v>33145</v>
      </c>
      <c r="N12359">
        <v>1.3805555549999999</v>
      </c>
      <c r="O12359">
        <v>0</v>
      </c>
      <c r="P12359">
        <v>17</v>
      </c>
      <c r="Q12359">
        <v>0</v>
      </c>
      <c r="R12359">
        <v>0</v>
      </c>
      <c r="S12359">
        <v>0</v>
      </c>
      <c r="T12359">
        <v>0</v>
      </c>
      <c r="U12359">
        <v>0</v>
      </c>
      <c r="V12359">
        <v>0</v>
      </c>
      <c r="W12359">
        <v>0</v>
      </c>
      <c r="X12359">
        <v>5.5054830511025061</v>
      </c>
      <c r="Y12359">
        <v>0</v>
      </c>
      <c r="Z12359">
        <v>0</v>
      </c>
      <c r="AA12359">
        <v>0</v>
      </c>
      <c r="AB12359">
        <v>0</v>
      </c>
      <c r="AC12359">
        <v>0</v>
      </c>
      <c r="AD12359">
        <v>0</v>
      </c>
      <c r="AE12359">
        <v>5.5054830511025061</v>
      </c>
    </row>
    <row r="12360" spans="1:31" x14ac:dyDescent="0.3">
      <c r="A12360">
        <v>2714533</v>
      </c>
      <c r="B12360">
        <v>1</v>
      </c>
      <c r="C12360" t="s">
        <v>80</v>
      </c>
      <c r="D12360" t="s">
        <v>87</v>
      </c>
      <c r="E12360" t="s">
        <v>200</v>
      </c>
      <c r="F12360" t="s">
        <v>6576</v>
      </c>
      <c r="G12360" t="s">
        <v>393</v>
      </c>
      <c r="H12360" t="s">
        <v>135</v>
      </c>
      <c r="I12360" t="s">
        <v>136</v>
      </c>
      <c r="J12360" t="s">
        <v>137</v>
      </c>
      <c r="K12360" t="s">
        <v>138</v>
      </c>
      <c r="L12360" t="s">
        <v>33146</v>
      </c>
      <c r="M12360" t="s">
        <v>33147</v>
      </c>
      <c r="N12360">
        <v>1.924722222</v>
      </c>
      <c r="O12360">
        <v>0</v>
      </c>
      <c r="P12360">
        <v>136</v>
      </c>
      <c r="Q12360">
        <v>0</v>
      </c>
      <c r="R12360">
        <v>0</v>
      </c>
      <c r="S12360">
        <v>0</v>
      </c>
      <c r="T12360">
        <v>46</v>
      </c>
      <c r="U12360">
        <v>0</v>
      </c>
      <c r="V12360">
        <v>0</v>
      </c>
      <c r="W12360">
        <v>0</v>
      </c>
      <c r="X12360">
        <v>0</v>
      </c>
      <c r="Y12360">
        <v>0</v>
      </c>
      <c r="Z12360">
        <v>0</v>
      </c>
      <c r="AA12360">
        <v>0</v>
      </c>
      <c r="AB12360">
        <v>0</v>
      </c>
      <c r="AC12360">
        <v>0</v>
      </c>
      <c r="AD12360">
        <v>0</v>
      </c>
      <c r="AE12360">
        <v>0</v>
      </c>
    </row>
    <row r="12361" spans="1:31" x14ac:dyDescent="0.3">
      <c r="A12361">
        <v>2714519</v>
      </c>
      <c r="B12361">
        <v>1</v>
      </c>
      <c r="C12361" t="s">
        <v>80</v>
      </c>
      <c r="D12361" t="s">
        <v>95</v>
      </c>
      <c r="E12361" t="s">
        <v>161</v>
      </c>
      <c r="F12361" t="s">
        <v>33148</v>
      </c>
      <c r="G12361" t="s">
        <v>409</v>
      </c>
      <c r="H12361" t="s">
        <v>135</v>
      </c>
      <c r="I12361" t="s">
        <v>136</v>
      </c>
      <c r="J12361" t="s">
        <v>137</v>
      </c>
      <c r="K12361" t="s">
        <v>138</v>
      </c>
      <c r="L12361" t="s">
        <v>33149</v>
      </c>
      <c r="M12361" t="s">
        <v>33150</v>
      </c>
      <c r="N12361">
        <v>2.5069444440000002</v>
      </c>
      <c r="O12361">
        <v>0</v>
      </c>
      <c r="P12361">
        <v>44</v>
      </c>
      <c r="Q12361">
        <v>0</v>
      </c>
      <c r="R12361">
        <v>0</v>
      </c>
      <c r="S12361">
        <v>0</v>
      </c>
      <c r="T12361">
        <v>6</v>
      </c>
      <c r="U12361">
        <v>0</v>
      </c>
      <c r="V12361">
        <v>0</v>
      </c>
      <c r="W12361">
        <v>0</v>
      </c>
      <c r="X12361">
        <v>0</v>
      </c>
      <c r="Y12361">
        <v>0</v>
      </c>
      <c r="Z12361">
        <v>0</v>
      </c>
      <c r="AA12361">
        <v>0</v>
      </c>
      <c r="AB12361">
        <v>0</v>
      </c>
      <c r="AC12361">
        <v>0</v>
      </c>
      <c r="AD12361">
        <v>0</v>
      </c>
      <c r="AE12361">
        <v>0</v>
      </c>
    </row>
    <row r="12362" spans="1:31" x14ac:dyDescent="0.3">
      <c r="A12362">
        <v>2714519</v>
      </c>
      <c r="B12362">
        <v>2</v>
      </c>
      <c r="C12362" t="s">
        <v>80</v>
      </c>
      <c r="D12362" t="s">
        <v>95</v>
      </c>
      <c r="E12362" t="s">
        <v>132</v>
      </c>
      <c r="F12362" t="s">
        <v>33151</v>
      </c>
      <c r="G12362" t="s">
        <v>409</v>
      </c>
      <c r="H12362" t="s">
        <v>135</v>
      </c>
      <c r="I12362" t="s">
        <v>136</v>
      </c>
      <c r="J12362" t="s">
        <v>137</v>
      </c>
      <c r="K12362" t="s">
        <v>138</v>
      </c>
      <c r="L12362" t="s">
        <v>33150</v>
      </c>
      <c r="M12362" t="s">
        <v>33152</v>
      </c>
      <c r="N12362">
        <v>1.1775</v>
      </c>
      <c r="O12362">
        <v>0</v>
      </c>
      <c r="P12362">
        <v>166</v>
      </c>
      <c r="Q12362">
        <v>0</v>
      </c>
      <c r="R12362">
        <v>0</v>
      </c>
      <c r="S12362">
        <v>0</v>
      </c>
      <c r="T12362">
        <v>10</v>
      </c>
      <c r="U12362">
        <v>0</v>
      </c>
      <c r="V12362">
        <v>0</v>
      </c>
      <c r="W12362">
        <v>0</v>
      </c>
      <c r="X12362">
        <v>0</v>
      </c>
      <c r="Y12362">
        <v>0</v>
      </c>
      <c r="Z12362">
        <v>0</v>
      </c>
      <c r="AA12362">
        <v>0</v>
      </c>
      <c r="AB12362">
        <v>0</v>
      </c>
      <c r="AC12362">
        <v>0</v>
      </c>
      <c r="AD12362">
        <v>0</v>
      </c>
      <c r="AE12362">
        <v>0</v>
      </c>
    </row>
  </sheetData>
  <autoFilter ref="A1:U1" xr:uid="{F9D2CA21-77D8-44D5-BA76-8E0F8D8D2ACC}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0006F-EC3F-4FD5-A66A-718232F968E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2.0049347441234704E-2</v>
      </c>
      <c r="D17" s="12">
        <f t="shared" si="1"/>
        <v>3.0807938548431753</v>
      </c>
      <c r="E17" s="12">
        <f t="shared" si="2"/>
        <v>2.0101478051276805E-2</v>
      </c>
      <c r="F17" s="12">
        <f t="shared" si="3"/>
        <v>2.3331475610576927E-2</v>
      </c>
      <c r="G17" s="12">
        <f t="shared" si="4"/>
        <v>0</v>
      </c>
      <c r="H17" s="12">
        <f t="shared" si="5"/>
        <v>2.1664941638392859E-2</v>
      </c>
      <c r="I17" s="12">
        <f t="shared" si="6"/>
        <v>0.15742149315629569</v>
      </c>
      <c r="J17" s="12">
        <f t="shared" si="7"/>
        <v>9.5002328451986564</v>
      </c>
      <c r="K17" s="12">
        <f t="shared" si="8"/>
        <v>0.37387168625334261</v>
      </c>
      <c r="L17" s="12">
        <f t="shared" si="9"/>
        <v>1.0348103121948142</v>
      </c>
      <c r="M17" s="12">
        <f t="shared" si="10"/>
        <v>5.0351476884542423</v>
      </c>
      <c r="N17" s="12">
        <f t="shared" si="11"/>
        <v>2.7117194143641705</v>
      </c>
      <c r="O17" s="17">
        <f t="shared" si="12"/>
        <v>7.922065739556175E-2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1.5779017763454223E-2</v>
      </c>
      <c r="D21" s="12">
        <f t="shared" si="1"/>
        <v>0</v>
      </c>
      <c r="E21" s="12">
        <f t="shared" si="2"/>
        <v>1.5778749015174228E-2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7.0615985750162619E-2</v>
      </c>
      <c r="J21" s="12">
        <f t="shared" si="7"/>
        <v>0</v>
      </c>
      <c r="K21" s="12">
        <f t="shared" si="8"/>
        <v>6.8979985281415093E-2</v>
      </c>
      <c r="L21" s="12">
        <f t="shared" si="9"/>
        <v>0.81437830527348654</v>
      </c>
      <c r="M21" s="12">
        <f t="shared" si="10"/>
        <v>0</v>
      </c>
      <c r="N21" s="12">
        <f t="shared" si="11"/>
        <v>0.47299750053763107</v>
      </c>
      <c r="O21" s="17">
        <f t="shared" si="12"/>
        <v>2.481667515691359E-2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8.5848614531603955E-3</v>
      </c>
      <c r="D22" s="12">
        <f t="shared" si="1"/>
        <v>0</v>
      </c>
      <c r="E22" s="12">
        <f t="shared" si="2"/>
        <v>8.5847152357732201E-3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3.3133781085402207E-2</v>
      </c>
      <c r="J22" s="12">
        <f t="shared" si="7"/>
        <v>0</v>
      </c>
      <c r="K22" s="12">
        <f t="shared" si="8"/>
        <v>3.2366152044877611E-2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1.2012779880986924E-2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4.4413226657849324E-2</v>
      </c>
      <c r="D25" s="12">
        <f t="shared" ref="D25:O25" si="13">SUM(D15:D24)</f>
        <v>3.0807938548431753</v>
      </c>
      <c r="E25" s="12">
        <f t="shared" si="13"/>
        <v>4.4464942302224253E-2</v>
      </c>
      <c r="F25" s="12">
        <f t="shared" si="13"/>
        <v>2.3331475610576927E-2</v>
      </c>
      <c r="G25" s="12">
        <f t="shared" si="13"/>
        <v>0</v>
      </c>
      <c r="H25" s="12">
        <f t="shared" si="13"/>
        <v>2.1664941638392859E-2</v>
      </c>
      <c r="I25" s="12">
        <f t="shared" si="13"/>
        <v>0.26117125999186053</v>
      </c>
      <c r="J25" s="12">
        <f t="shared" si="13"/>
        <v>9.5002328451986564</v>
      </c>
      <c r="K25" s="12">
        <f t="shared" si="13"/>
        <v>0.47521782357963527</v>
      </c>
      <c r="L25" s="12">
        <f t="shared" si="13"/>
        <v>1.8491886174683008</v>
      </c>
      <c r="M25" s="12">
        <f t="shared" si="13"/>
        <v>5.0351476884542423</v>
      </c>
      <c r="N25" s="12">
        <f t="shared" si="13"/>
        <v>3.1847169149018018</v>
      </c>
      <c r="O25" s="12">
        <f t="shared" si="13"/>
        <v>0.11605011243346226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6.8463129909937637E-2</v>
      </c>
      <c r="D29" s="12">
        <f>(SUMIFS(MESKENOG2,KAYNAK,A29,SEBEP,B29,SÜRE,"Uzun",BİLDİRİM,"Bildirimli",İL,$B$10,İLÇE,$B$11)/VLOOKUP($B$11,ABONE2,4,FALSE))</f>
        <v>4.8149795633111854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6.8543972592706379E-2</v>
      </c>
      <c r="F29" s="12">
        <f>(SUMIFS(TARIMSALAG2,KAYNAK,A29,SEBEP,B29,SÜRE,"Uzun",BİLDİRİM,"Bildirimli",İL,$B$10,İLÇE,$B$11)/VLOOKUP($B$11,ABONE2,6,FALSE))</f>
        <v>9.4430545495597942E-2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8.7685506531626656E-2</v>
      </c>
      <c r="I29" s="12">
        <f>(SUMIFS(TICARETHANEAG2,KAYNAK,A29,SEBEP,B29,SÜRE,"Uzun",BİLDİRİM,"Bildirimli",İL,$B$10,İLÇE,$B$11)/VLOOKUP($B$11,ABONE2,9,FALSE))</f>
        <v>0.33932553926181586</v>
      </c>
      <c r="J29" s="12">
        <f>(SUMIFS(TICARETHANEOG2,KAYNAK,A29,SEBEP,B29,SÜRE,"Uzun",BİLDİRİM,"Bildirimli",İL,$B$10,İLÇE,$B$11)/VLOOKUP($B$11,ABONE2,10,FALSE))</f>
        <v>9.5483939411072729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0.55267723381225975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0.1386756361322761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3.9766574796095806E-2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3.9765897491669255E-2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9.230548029802936E-2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9.016698704566839E-2</v>
      </c>
      <c r="L31" s="12">
        <f>(SUMIFS(SANAYIAG2,KAYNAK,A31,SEBEP,B31,SÜRE,"Uzun",BİLDİRİM,"Bildirimli",İL,$B$10,İLÇE,$B$11)/VLOOKUP($B$11,ABONE2,12,FALSE))</f>
        <v>0.34822114174877089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0.20224965303590228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4.7545696615918551E-2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0.10822970470603344</v>
      </c>
      <c r="D33" s="12">
        <f t="shared" ref="D33:O33" si="14">SUM(D28:D32)</f>
        <v>4.8149795633111854</v>
      </c>
      <c r="E33" s="12">
        <f t="shared" si="14"/>
        <v>0.10830987008437563</v>
      </c>
      <c r="F33" s="12">
        <f t="shared" si="14"/>
        <v>9.4430545495597942E-2</v>
      </c>
      <c r="G33" s="12">
        <f t="shared" si="14"/>
        <v>0</v>
      </c>
      <c r="H33" s="12">
        <f t="shared" si="14"/>
        <v>8.7685506531626656E-2</v>
      </c>
      <c r="I33" s="12">
        <f t="shared" si="14"/>
        <v>0.43163101955984523</v>
      </c>
      <c r="J33" s="12">
        <f t="shared" si="14"/>
        <v>9.5483939411072729</v>
      </c>
      <c r="K33" s="12">
        <f t="shared" si="14"/>
        <v>0.64284422085792814</v>
      </c>
      <c r="L33" s="12">
        <f t="shared" si="14"/>
        <v>0.34822114174877089</v>
      </c>
      <c r="M33" s="12">
        <f t="shared" si="14"/>
        <v>0</v>
      </c>
      <c r="N33" s="12">
        <f t="shared" si="14"/>
        <v>0.20224965303590228</v>
      </c>
      <c r="O33" s="12">
        <f t="shared" si="14"/>
        <v>0.18622133274819463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58712</v>
      </c>
      <c r="D37" s="16">
        <f>VLOOKUP($B$11,ABONE2,4,FALSE)</f>
        <v>1</v>
      </c>
      <c r="E37" s="16">
        <f>VLOOKUP($B$11,ABONE2,5,FALSE)</f>
        <v>58713</v>
      </c>
      <c r="F37" s="16">
        <f>VLOOKUP($B$11,ABONE2,6,FALSE)</f>
        <v>13</v>
      </c>
      <c r="G37" s="16">
        <f>VLOOKUP($B$11,ABONE2,7,FALSE)</f>
        <v>1</v>
      </c>
      <c r="H37" s="16">
        <f>VLOOKUP($B$11,ABONE2,8,FALSE)</f>
        <v>14</v>
      </c>
      <c r="I37" s="16">
        <f>VLOOKUP($B$11,ABONE2,9,FALSE)</f>
        <v>9782</v>
      </c>
      <c r="J37" s="16">
        <f>VLOOKUP($B$11,ABONE2,10,FALSE)</f>
        <v>232</v>
      </c>
      <c r="K37" s="16">
        <f>VLOOKUP($B$11,ABONE2,11,FALSE)</f>
        <v>10014</v>
      </c>
      <c r="L37" s="21">
        <f>VLOOKUP($B$11,ABONE2,12,FALSE)</f>
        <v>115</v>
      </c>
      <c r="M37" s="21">
        <f>VLOOKUP($B$11,ABONE2,13,FALSE)</f>
        <v>83</v>
      </c>
      <c r="N37" s="21">
        <f>VLOOKUP($B$11,ABONE2,14,FALSE)</f>
        <v>198</v>
      </c>
      <c r="O37" s="21">
        <f>VLOOKUP($B$11,ABONE2,15,FALSE)</f>
        <v>68939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13806.904678146018</v>
      </c>
      <c r="D38" s="16">
        <f>VLOOKUP($B$11,TUKETIM,4,FALSE)</f>
        <v>63.772799999999997</v>
      </c>
      <c r="E38" s="16">
        <f>VLOOKUP($B$11,TUKETIM,5,FALSE)</f>
        <v>13870.677478146019</v>
      </c>
      <c r="F38" s="16">
        <f>VLOOKUP($B$11,TUKETIM,6,FALSE)</f>
        <v>8.5147999999999993</v>
      </c>
      <c r="G38" s="16">
        <f>VLOOKUP($B$11,TUKETIM,7,FALSE)</f>
        <v>0</v>
      </c>
      <c r="H38" s="16">
        <f>VLOOKUP($B$11,TUKETIM,8,FALSE)</f>
        <v>8.5147999999999993</v>
      </c>
      <c r="I38" s="16">
        <f>VLOOKUP($B$11,TUKETIM,9,FALSE)</f>
        <v>9542.1660451279095</v>
      </c>
      <c r="J38" s="16">
        <f>VLOOKUP($B$11,TUKETIM,10,FALSE)</f>
        <v>15431.460971897686</v>
      </c>
      <c r="K38" s="16">
        <f>VLOOKUP($B$11,TUKETIM,11,FALSE)</f>
        <v>24973.627017025596</v>
      </c>
      <c r="L38" s="21">
        <f>VLOOKUP($B$11,TUKETIM,12,FALSE)</f>
        <v>2111.1825146585061</v>
      </c>
      <c r="M38" s="21">
        <f>VLOOKUP($B$11,TUKETIM,13,FALSE)</f>
        <v>5845.5100398229124</v>
      </c>
      <c r="N38" s="21">
        <f>VLOOKUP($B$11,TUKETIM,14,FALSE)</f>
        <v>7956.6925544814185</v>
      </c>
      <c r="O38" s="21">
        <f>VLOOKUP($B$11,TUKETIM,15,FALSE)</f>
        <v>46809.511849653034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311057.188000019</v>
      </c>
      <c r="D39" s="16">
        <f>VLOOKUP($B$11,ANLASMA,4,FALSE)</f>
        <v>1950</v>
      </c>
      <c r="E39" s="16">
        <f>VLOOKUP($B$11,ANLASMA,5,FALSE)</f>
        <v>313007.188000019</v>
      </c>
      <c r="F39" s="16">
        <f>VLOOKUP($B$11,ANLASMA,6,FALSE)</f>
        <v>63.29</v>
      </c>
      <c r="G39" s="16">
        <f>VLOOKUP($B$11,ANLASMA,7,FALSE)</f>
        <v>100</v>
      </c>
      <c r="H39" s="16">
        <f>VLOOKUP($B$11,ANLASMA,8,FALSE)</f>
        <v>163.29</v>
      </c>
      <c r="I39" s="16">
        <f>VLOOKUP($B$11,ANLASMA,9,FALSE)</f>
        <v>87035.115999998801</v>
      </c>
      <c r="J39" s="16">
        <f>VLOOKUP($B$11,ANLASMA,10,FALSE)</f>
        <v>116125.79800000001</v>
      </c>
      <c r="K39" s="16">
        <f>VLOOKUP($B$11,ANLASMA,11,FALSE)</f>
        <v>203160.91399999883</v>
      </c>
      <c r="L39" s="21">
        <f>VLOOKUP($B$11,ANLASMA,12,FALSE)</f>
        <v>7978.6480000000001</v>
      </c>
      <c r="M39" s="21">
        <f>VLOOKUP($B$11,ANLASMA,13,FALSE)</f>
        <v>62790.767999999996</v>
      </c>
      <c r="N39" s="21">
        <f>VLOOKUP($B$11,ANLASMA,14,FALSE)</f>
        <v>70769.415999999997</v>
      </c>
      <c r="O39" s="21">
        <f>VLOOKUP($B$11,ANLASMA,15,FALSE)</f>
        <v>587100.80800001777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43C63BB5-8D7C-46F1-93F7-FEC91BF0D85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62740-2913-425F-BD76-0D8042175BCF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7.5645772138614314E-2</v>
      </c>
      <c r="D17" s="12">
        <f t="shared" si="1"/>
        <v>10.470018987321525</v>
      </c>
      <c r="E17" s="12">
        <f t="shared" si="2"/>
        <v>7.7753822194423283E-2</v>
      </c>
      <c r="F17" s="12">
        <f t="shared" si="3"/>
        <v>0.3063394469917135</v>
      </c>
      <c r="G17" s="12">
        <f t="shared" si="4"/>
        <v>0</v>
      </c>
      <c r="H17" s="12">
        <f t="shared" si="5"/>
        <v>0.29848458937654138</v>
      </c>
      <c r="I17" s="12">
        <f t="shared" si="6"/>
        <v>0.27954148700142528</v>
      </c>
      <c r="J17" s="12">
        <f t="shared" si="7"/>
        <v>28.065314353870409</v>
      </c>
      <c r="K17" s="12">
        <f t="shared" si="8"/>
        <v>0.55305405152450038</v>
      </c>
      <c r="L17" s="12">
        <f t="shared" si="9"/>
        <v>5.1318352462833916</v>
      </c>
      <c r="M17" s="12">
        <f t="shared" si="10"/>
        <v>255.55474527222677</v>
      </c>
      <c r="N17" s="12">
        <f t="shared" si="11"/>
        <v>92.2354561248724</v>
      </c>
      <c r="O17" s="17">
        <f t="shared" si="12"/>
        <v>0.17557344874401243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7.3546533657465501E-4</v>
      </c>
      <c r="J18" s="12">
        <f t="shared" si="7"/>
        <v>6.001413680069791</v>
      </c>
      <c r="K18" s="12">
        <f t="shared" si="8"/>
        <v>5.9803856028935981E-2</v>
      </c>
      <c r="L18" s="12">
        <f t="shared" si="9"/>
        <v>2.5070042036822953</v>
      </c>
      <c r="M18" s="12">
        <f t="shared" si="10"/>
        <v>21.907838780828726</v>
      </c>
      <c r="N18" s="12">
        <f t="shared" si="11"/>
        <v>9.2551205783419235</v>
      </c>
      <c r="O18" s="17">
        <f t="shared" si="12"/>
        <v>1.134586136131128E-2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3.5446161235097036E-2</v>
      </c>
      <c r="D21" s="12">
        <f t="shared" si="1"/>
        <v>0</v>
      </c>
      <c r="E21" s="12">
        <f t="shared" si="2"/>
        <v>3.5438972510907225E-2</v>
      </c>
      <c r="F21" s="12">
        <f t="shared" si="3"/>
        <v>4.4974762240668952E-2</v>
      </c>
      <c r="G21" s="12">
        <f t="shared" si="4"/>
        <v>0</v>
      </c>
      <c r="H21" s="12">
        <f t="shared" si="5"/>
        <v>4.3821563208856926E-2</v>
      </c>
      <c r="I21" s="12">
        <f t="shared" si="6"/>
        <v>8.4818669283372353E-2</v>
      </c>
      <c r="J21" s="12">
        <f t="shared" si="7"/>
        <v>0</v>
      </c>
      <c r="K21" s="12">
        <f t="shared" si="8"/>
        <v>8.3983746610309273E-2</v>
      </c>
      <c r="L21" s="12">
        <f t="shared" si="9"/>
        <v>14.938428943069033</v>
      </c>
      <c r="M21" s="12">
        <f t="shared" si="10"/>
        <v>0</v>
      </c>
      <c r="N21" s="12">
        <f t="shared" si="11"/>
        <v>9.7424536585232833</v>
      </c>
      <c r="O21" s="17">
        <f t="shared" si="12"/>
        <v>4.5544745046130625E-2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7.2417134891842091E-3</v>
      </c>
      <c r="D22" s="12">
        <f t="shared" si="1"/>
        <v>0</v>
      </c>
      <c r="E22" s="12">
        <f t="shared" si="2"/>
        <v>7.2402448201063343E-3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3.2939573000311723E-2</v>
      </c>
      <c r="J22" s="12">
        <f t="shared" si="7"/>
        <v>0</v>
      </c>
      <c r="K22" s="12">
        <f t="shared" si="8"/>
        <v>3.2615328390353332E-2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1.0450660889564499E-2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0.11833364686289555</v>
      </c>
      <c r="D25" s="12">
        <f t="shared" ref="D25:O25" si="13">SUM(D15:D24)</f>
        <v>10.470018987321525</v>
      </c>
      <c r="E25" s="12">
        <f t="shared" si="13"/>
        <v>0.12043303952543684</v>
      </c>
      <c r="F25" s="12">
        <f t="shared" si="13"/>
        <v>0.35131420923238244</v>
      </c>
      <c r="G25" s="12">
        <f t="shared" si="13"/>
        <v>0</v>
      </c>
      <c r="H25" s="12">
        <f t="shared" si="13"/>
        <v>0.34230615258539832</v>
      </c>
      <c r="I25" s="12">
        <f t="shared" si="13"/>
        <v>0.39803519462168402</v>
      </c>
      <c r="J25" s="12">
        <f t="shared" si="13"/>
        <v>34.066728033940201</v>
      </c>
      <c r="K25" s="12">
        <f t="shared" si="13"/>
        <v>0.72945698255409896</v>
      </c>
      <c r="L25" s="12">
        <f t="shared" si="13"/>
        <v>22.577268393034721</v>
      </c>
      <c r="M25" s="12">
        <f t="shared" si="13"/>
        <v>277.46258405305548</v>
      </c>
      <c r="N25" s="12">
        <f t="shared" si="13"/>
        <v>111.2330303617376</v>
      </c>
      <c r="O25" s="12">
        <f t="shared" si="13"/>
        <v>0.24291471604101883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6.0333988697704129E-2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6.0321752551703939E-2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0.18175006856566514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0.17996099011915867</v>
      </c>
      <c r="L29" s="12">
        <f>(SUMIFS(SANAYIAG2,KAYNAK,A29,SEBEP,B29,SÜRE,"Uzun",BİLDİRİM,"Bildirimli",İL,$B$10,İLÇE,$B$11)/VLOOKUP($B$11,ABONE2,12,FALSE))</f>
        <v>0.18779300575440891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0.12247369940504928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7.5488475667138219E-2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5.9529949353596973E-3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5.9517876272280838E-3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6.786968472622501E-3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6.7201601401288003E-3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6.0446897809681892E-3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6.6286983633063831E-2</v>
      </c>
      <c r="D33" s="12">
        <f t="shared" ref="D33:O33" si="14">SUM(D28:D32)</f>
        <v>0</v>
      </c>
      <c r="E33" s="12">
        <f t="shared" si="14"/>
        <v>6.6273540178932028E-2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0.18853703703828764</v>
      </c>
      <c r="J33" s="12">
        <f t="shared" si="14"/>
        <v>0</v>
      </c>
      <c r="K33" s="12">
        <f t="shared" si="14"/>
        <v>0.18668115025928747</v>
      </c>
      <c r="L33" s="12">
        <f t="shared" si="14"/>
        <v>0.18779300575440891</v>
      </c>
      <c r="M33" s="12">
        <f t="shared" si="14"/>
        <v>0</v>
      </c>
      <c r="N33" s="12">
        <f t="shared" si="14"/>
        <v>0.12247369940504928</v>
      </c>
      <c r="O33" s="12">
        <f t="shared" si="14"/>
        <v>8.1533165448106404E-2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98596</v>
      </c>
      <c r="D37" s="16">
        <f>VLOOKUP($B$11,ABONE2,4,FALSE)</f>
        <v>20</v>
      </c>
      <c r="E37" s="16">
        <f>VLOOKUP($B$11,ABONE2,5,FALSE)</f>
        <v>98616</v>
      </c>
      <c r="F37" s="16">
        <f>VLOOKUP($B$11,ABONE2,6,FALSE)</f>
        <v>38</v>
      </c>
      <c r="G37" s="16">
        <f>VLOOKUP($B$11,ABONE2,7,FALSE)</f>
        <v>1</v>
      </c>
      <c r="H37" s="16">
        <f>VLOOKUP($B$11,ABONE2,8,FALSE)</f>
        <v>39</v>
      </c>
      <c r="I37" s="16">
        <f>VLOOKUP($B$11,ABONE2,9,FALSE)</f>
        <v>14183</v>
      </c>
      <c r="J37" s="16">
        <f>VLOOKUP($B$11,ABONE2,10,FALSE)</f>
        <v>141</v>
      </c>
      <c r="K37" s="16">
        <f>VLOOKUP($B$11,ABONE2,11,FALSE)</f>
        <v>14324</v>
      </c>
      <c r="L37" s="21">
        <f>VLOOKUP($B$11,ABONE2,12,FALSE)</f>
        <v>30</v>
      </c>
      <c r="M37" s="21">
        <f>VLOOKUP($B$11,ABONE2,13,FALSE)</f>
        <v>16</v>
      </c>
      <c r="N37" s="21">
        <f>VLOOKUP($B$11,ABONE2,14,FALSE)</f>
        <v>46</v>
      </c>
      <c r="O37" s="21">
        <f>VLOOKUP($B$11,ABONE2,15,FALSE)</f>
        <v>113025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23013.379932619373</v>
      </c>
      <c r="D38" s="16">
        <f>VLOOKUP($B$11,TUKETIM,4,FALSE)</f>
        <v>138.5729</v>
      </c>
      <c r="E38" s="16">
        <f>VLOOKUP($B$11,TUKETIM,5,FALSE)</f>
        <v>23151.952832619372</v>
      </c>
      <c r="F38" s="16">
        <f>VLOOKUP($B$11,TUKETIM,6,FALSE)</f>
        <v>4.9337</v>
      </c>
      <c r="G38" s="16">
        <f>VLOOKUP($B$11,TUKETIM,7,FALSE)</f>
        <v>0.25140000000000001</v>
      </c>
      <c r="H38" s="16">
        <f>VLOOKUP($B$11,TUKETIM,8,FALSE)</f>
        <v>5.1851000000000003</v>
      </c>
      <c r="I38" s="16">
        <f>VLOOKUP($B$11,TUKETIM,9,FALSE)</f>
        <v>9852.1220160910252</v>
      </c>
      <c r="J38" s="16">
        <f>VLOOKUP($B$11,TUKETIM,10,FALSE)</f>
        <v>14095.681184470681</v>
      </c>
      <c r="K38" s="16">
        <f>VLOOKUP($B$11,TUKETIM,11,FALSE)</f>
        <v>23947.803200561706</v>
      </c>
      <c r="L38" s="21">
        <f>VLOOKUP($B$11,TUKETIM,12,FALSE)</f>
        <v>434.25420000000003</v>
      </c>
      <c r="M38" s="21">
        <f>VLOOKUP($B$11,TUKETIM,13,FALSE)</f>
        <v>10471.169400000001</v>
      </c>
      <c r="N38" s="21">
        <f>VLOOKUP($B$11,TUKETIM,14,FALSE)</f>
        <v>10905.4236</v>
      </c>
      <c r="O38" s="21">
        <f>VLOOKUP($B$11,TUKETIM,15,FALSE)</f>
        <v>58010.364733181079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600584.30400002783</v>
      </c>
      <c r="D39" s="16">
        <f>VLOOKUP($B$11,ANLASMA,4,FALSE)</f>
        <v>1152.51</v>
      </c>
      <c r="E39" s="16">
        <f>VLOOKUP($B$11,ANLASMA,5,FALSE)</f>
        <v>601736.81400002784</v>
      </c>
      <c r="F39" s="16">
        <f>VLOOKUP($B$11,ANLASMA,6,FALSE)</f>
        <v>290.61599999999999</v>
      </c>
      <c r="G39" s="16">
        <f>VLOOKUP($B$11,ANLASMA,7,FALSE)</f>
        <v>15</v>
      </c>
      <c r="H39" s="16">
        <f>VLOOKUP($B$11,ANLASMA,8,FALSE)</f>
        <v>305.61599999999999</v>
      </c>
      <c r="I39" s="16">
        <f>VLOOKUP($B$11,ANLASMA,9,FALSE)</f>
        <v>103706.431999996</v>
      </c>
      <c r="J39" s="16">
        <f>VLOOKUP($B$11,ANLASMA,10,FALSE)</f>
        <v>58181.446000000004</v>
      </c>
      <c r="K39" s="16">
        <f>VLOOKUP($B$11,ANLASMA,11,FALSE)</f>
        <v>161887.87799999601</v>
      </c>
      <c r="L39" s="21">
        <f>VLOOKUP($B$11,ANLASMA,12,FALSE)</f>
        <v>2260.163</v>
      </c>
      <c r="M39" s="21">
        <f>VLOOKUP($B$11,ANLASMA,13,FALSE)</f>
        <v>53476</v>
      </c>
      <c r="N39" s="21">
        <f>VLOOKUP($B$11,ANLASMA,14,FALSE)</f>
        <v>55736.163</v>
      </c>
      <c r="O39" s="21">
        <f>VLOOKUP($B$11,ANLASMA,15,FALSE)</f>
        <v>819666.47100002388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BF6C213-558A-44B4-8375-401C3A318C6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10C06-3D17-495D-908D-63EE9895E9E0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0.37610153684925973</v>
      </c>
      <c r="D17" s="12">
        <f t="shared" si="1"/>
        <v>17.283974093330567</v>
      </c>
      <c r="E17" s="12">
        <f t="shared" si="2"/>
        <v>0.39485784341810026</v>
      </c>
      <c r="F17" s="12">
        <f t="shared" si="3"/>
        <v>0.21630394259817903</v>
      </c>
      <c r="G17" s="12">
        <f t="shared" si="4"/>
        <v>2.8716134662444008</v>
      </c>
      <c r="H17" s="12">
        <f t="shared" si="5"/>
        <v>0.26652256243073169</v>
      </c>
      <c r="I17" s="12">
        <f t="shared" si="6"/>
        <v>0.82053865327932751</v>
      </c>
      <c r="J17" s="12">
        <f t="shared" si="7"/>
        <v>18.748064202357789</v>
      </c>
      <c r="K17" s="12">
        <f t="shared" si="8"/>
        <v>1.2304221987672401</v>
      </c>
      <c r="L17" s="12">
        <f t="shared" si="9"/>
        <v>233.0329143596752</v>
      </c>
      <c r="M17" s="12">
        <f t="shared" si="10"/>
        <v>235.16926586112561</v>
      </c>
      <c r="N17" s="12">
        <f t="shared" si="11"/>
        <v>234.51192693760242</v>
      </c>
      <c r="O17" s="17">
        <f t="shared" si="12"/>
        <v>0.66854226981131937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3.8989452102465551E-2</v>
      </c>
      <c r="D18" s="12">
        <f t="shared" si="1"/>
        <v>1.8636368737825868</v>
      </c>
      <c r="E18" s="12">
        <f t="shared" si="2"/>
        <v>4.1013577036383267E-2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7.1570091381023729E-2</v>
      </c>
      <c r="J18" s="12">
        <f t="shared" si="7"/>
        <v>0.59167688450687772</v>
      </c>
      <c r="K18" s="12">
        <f t="shared" si="8"/>
        <v>8.3461482405131432E-2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4.725015884843068E-2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0.10364515524570754</v>
      </c>
      <c r="D21" s="12">
        <f t="shared" si="1"/>
        <v>0</v>
      </c>
      <c r="E21" s="12">
        <f t="shared" si="2"/>
        <v>0.10353017920128388</v>
      </c>
      <c r="F21" s="12">
        <f t="shared" si="3"/>
        <v>4.0953205573060619E-2</v>
      </c>
      <c r="G21" s="12">
        <f t="shared" si="4"/>
        <v>0</v>
      </c>
      <c r="H21" s="12">
        <f t="shared" si="5"/>
        <v>4.0178676862458997E-2</v>
      </c>
      <c r="I21" s="12">
        <f t="shared" si="6"/>
        <v>0.35018997462220358</v>
      </c>
      <c r="J21" s="12">
        <f t="shared" si="7"/>
        <v>0</v>
      </c>
      <c r="K21" s="12">
        <f t="shared" si="8"/>
        <v>0.34218345369997571</v>
      </c>
      <c r="L21" s="12">
        <f t="shared" si="9"/>
        <v>199.00306717503818</v>
      </c>
      <c r="M21" s="12">
        <f t="shared" si="10"/>
        <v>0</v>
      </c>
      <c r="N21" s="12">
        <f t="shared" si="11"/>
        <v>61.231712976934823</v>
      </c>
      <c r="O21" s="17">
        <f t="shared" si="12"/>
        <v>0.17781902790219209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1.6478480077603515E-3</v>
      </c>
      <c r="D22" s="12">
        <f t="shared" si="1"/>
        <v>0</v>
      </c>
      <c r="E22" s="12">
        <f t="shared" si="2"/>
        <v>1.6460200106359847E-3</v>
      </c>
      <c r="F22" s="12">
        <f t="shared" si="3"/>
        <v>1.2861976220315422E-3</v>
      </c>
      <c r="G22" s="12">
        <f t="shared" si="4"/>
        <v>0</v>
      </c>
      <c r="H22" s="12">
        <f t="shared" si="5"/>
        <v>1.2618723714966666E-3</v>
      </c>
      <c r="I22" s="12">
        <f t="shared" si="6"/>
        <v>1.4750970794639468E-3</v>
      </c>
      <c r="J22" s="12">
        <f t="shared" si="7"/>
        <v>0</v>
      </c>
      <c r="K22" s="12">
        <f t="shared" si="8"/>
        <v>1.4413713977342322E-3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1.6037519897093286E-3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0.52038399220519316</v>
      </c>
      <c r="D25" s="12">
        <f t="shared" ref="D25:O25" si="13">SUM(D15:D24)</f>
        <v>19.147610967113152</v>
      </c>
      <c r="E25" s="12">
        <f t="shared" si="13"/>
        <v>0.54104761966640336</v>
      </c>
      <c r="F25" s="12">
        <f t="shared" si="13"/>
        <v>0.25854334579327121</v>
      </c>
      <c r="G25" s="12">
        <f t="shared" si="13"/>
        <v>2.8716134662444008</v>
      </c>
      <c r="H25" s="12">
        <f t="shared" si="13"/>
        <v>0.30796311166468737</v>
      </c>
      <c r="I25" s="12">
        <f t="shared" si="13"/>
        <v>1.2437738163620187</v>
      </c>
      <c r="J25" s="12">
        <f t="shared" si="13"/>
        <v>19.339741086864667</v>
      </c>
      <c r="K25" s="12">
        <f t="shared" si="13"/>
        <v>1.6575085062700814</v>
      </c>
      <c r="L25" s="12">
        <f t="shared" si="13"/>
        <v>432.03598153471341</v>
      </c>
      <c r="M25" s="12">
        <f t="shared" si="13"/>
        <v>235.16926586112561</v>
      </c>
      <c r="N25" s="12">
        <f t="shared" si="13"/>
        <v>295.74363991453725</v>
      </c>
      <c r="O25" s="12">
        <f t="shared" si="13"/>
        <v>0.89521520855165138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4.7271327765781697E-2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4.7218888553661464E-2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5.49574048684375E-3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1.0393835436111111E-4</v>
      </c>
      <c r="I29" s="12">
        <f>(SUMIFS(TICARETHANEAG2,KAYNAK,A29,SEBEP,B29,SÜRE,"Uzun",BİLDİRİM,"Bildirimli",İL,$B$10,İLÇE,$B$11)/VLOOKUP($B$11,ABONE2,9,FALSE))</f>
        <v>1.8448987569408444E-2</v>
      </c>
      <c r="J29" s="12">
        <f>(SUMIFS(TICARETHANEOG2,KAYNAK,A29,SEBEP,B29,SÜRE,"Uzun",BİLDİRİM,"Bildirimli",İL,$B$10,İLÇE,$B$11)/VLOOKUP($B$11,ABONE2,10,FALSE))</f>
        <v>3.2462812010095243E-3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1.8101402557175041E-2</v>
      </c>
      <c r="L29" s="12">
        <f>(SUMIFS(SANAYIAG2,KAYNAK,A29,SEBEP,B29,SÜRE,"Uzun",BİLDİRİM,"Bildirimli",İL,$B$10,İLÇE,$B$11)/VLOOKUP($B$11,ABONE2,12,FALSE))</f>
        <v>0.61167381065495829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0.1882073263553718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4.1569382352208244E-2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9.4573408350715829E-3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9.4468495811639106E-3</v>
      </c>
      <c r="F31" s="12">
        <f>(SUMIFS(TARIMSALAG2,KAYNAK,A31,SEBEP,B31,SÜRE,"Uzun",BİLDİRİM,"Bildirimli",İL,$B$10,İLÇE,$B$11)/VLOOKUP($B$11,ABONE2,6,FALSE))</f>
        <v>8.4697912461145879E-3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8.3096060688831064E-3</v>
      </c>
      <c r="I31" s="12">
        <f>(SUMIFS(TICARETHANEAG2,KAYNAK,A31,SEBEP,B31,SÜRE,"Uzun",BİLDİRİM,"Bildirimli",İL,$B$10,İLÇE,$B$11)/VLOOKUP($B$11,ABONE2,9,FALSE))</f>
        <v>1.1015575741492388E-2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1.076372262165424E-2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9.63811063633856E-3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5.672866860085328E-2</v>
      </c>
      <c r="D33" s="12">
        <f t="shared" ref="D33:O33" si="14">SUM(D28:D32)</f>
        <v>0</v>
      </c>
      <c r="E33" s="12">
        <f t="shared" si="14"/>
        <v>5.6665738134825373E-2</v>
      </c>
      <c r="F33" s="12">
        <f t="shared" si="14"/>
        <v>8.4697912461145879E-3</v>
      </c>
      <c r="G33" s="12">
        <f t="shared" si="14"/>
        <v>5.49574048684375E-3</v>
      </c>
      <c r="H33" s="12">
        <f t="shared" si="14"/>
        <v>8.4135444232442177E-3</v>
      </c>
      <c r="I33" s="12">
        <f t="shared" si="14"/>
        <v>2.9464563310900832E-2</v>
      </c>
      <c r="J33" s="12">
        <f t="shared" si="14"/>
        <v>3.2462812010095243E-3</v>
      </c>
      <c r="K33" s="12">
        <f t="shared" si="14"/>
        <v>2.8865125178829283E-2</v>
      </c>
      <c r="L33" s="12">
        <f t="shared" si="14"/>
        <v>0.61167381065495829</v>
      </c>
      <c r="M33" s="12">
        <f t="shared" si="14"/>
        <v>0</v>
      </c>
      <c r="N33" s="12">
        <f t="shared" si="14"/>
        <v>0.1882073263553718</v>
      </c>
      <c r="O33" s="12">
        <f t="shared" si="14"/>
        <v>5.1207492988546807E-2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18009</v>
      </c>
      <c r="D37" s="16">
        <f>VLOOKUP($B$11,ABONE2,4,FALSE)</f>
        <v>20</v>
      </c>
      <c r="E37" s="16">
        <f>VLOOKUP($B$11,ABONE2,5,FALSE)</f>
        <v>18029</v>
      </c>
      <c r="F37" s="16">
        <f>VLOOKUP($B$11,ABONE2,6,FALSE)</f>
        <v>415</v>
      </c>
      <c r="G37" s="16">
        <f>VLOOKUP($B$11,ABONE2,7,FALSE)</f>
        <v>8</v>
      </c>
      <c r="H37" s="16">
        <f>VLOOKUP($B$11,ABONE2,8,FALSE)</f>
        <v>423</v>
      </c>
      <c r="I37" s="16">
        <f>VLOOKUP($B$11,ABONE2,9,FALSE)</f>
        <v>3590</v>
      </c>
      <c r="J37" s="16">
        <f>VLOOKUP($B$11,ABONE2,10,FALSE)</f>
        <v>84</v>
      </c>
      <c r="K37" s="16">
        <f>VLOOKUP($B$11,ABONE2,11,FALSE)</f>
        <v>3674</v>
      </c>
      <c r="L37" s="21">
        <f>VLOOKUP($B$11,ABONE2,12,FALSE)</f>
        <v>4</v>
      </c>
      <c r="M37" s="21">
        <f>VLOOKUP($B$11,ABONE2,13,FALSE)</f>
        <v>9</v>
      </c>
      <c r="N37" s="21">
        <f>VLOOKUP($B$11,ABONE2,14,FALSE)</f>
        <v>13</v>
      </c>
      <c r="O37" s="21">
        <f>VLOOKUP($B$11,ABONE2,15,FALSE)</f>
        <v>22139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7020.5711076325115</v>
      </c>
      <c r="D38" s="16">
        <f>VLOOKUP($B$11,TUKETIM,4,FALSE)</f>
        <v>221.0736</v>
      </c>
      <c r="E38" s="16">
        <f>VLOOKUP($B$11,TUKETIM,5,FALSE)</f>
        <v>7241.6447076325112</v>
      </c>
      <c r="F38" s="16">
        <f>VLOOKUP($B$11,TUKETIM,6,FALSE)</f>
        <v>108.58269451453523</v>
      </c>
      <c r="G38" s="16">
        <f>VLOOKUP($B$11,TUKETIM,7,FALSE)</f>
        <v>11.97</v>
      </c>
      <c r="H38" s="16">
        <f>VLOOKUP($B$11,TUKETIM,8,FALSE)</f>
        <v>120.55269451453523</v>
      </c>
      <c r="I38" s="16">
        <f>VLOOKUP($B$11,TUKETIM,9,FALSE)</f>
        <v>3008.6316666002031</v>
      </c>
      <c r="J38" s="16">
        <f>VLOOKUP($B$11,TUKETIM,10,FALSE)</f>
        <v>838.12132188305486</v>
      </c>
      <c r="K38" s="16">
        <f>VLOOKUP($B$11,TUKETIM,11,FALSE)</f>
        <v>3846.7529884832579</v>
      </c>
      <c r="L38" s="21">
        <f>VLOOKUP($B$11,TUKETIM,12,FALSE)</f>
        <v>121.1444</v>
      </c>
      <c r="M38" s="21">
        <f>VLOOKUP($B$11,TUKETIM,13,FALSE)</f>
        <v>5683.1446999999998</v>
      </c>
      <c r="N38" s="21">
        <f>VLOOKUP($B$11,TUKETIM,14,FALSE)</f>
        <v>5804.2891</v>
      </c>
      <c r="O38" s="21">
        <f>VLOOKUP($B$11,TUKETIM,15,FALSE)</f>
        <v>17013.239490630305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137987.96300000002</v>
      </c>
      <c r="D39" s="16">
        <f>VLOOKUP($B$11,ANLASMA,4,FALSE)</f>
        <v>2486.4</v>
      </c>
      <c r="E39" s="16">
        <f>VLOOKUP($B$11,ANLASMA,5,FALSE)</f>
        <v>140474.36300000001</v>
      </c>
      <c r="F39" s="16">
        <f>VLOOKUP($B$11,ANLASMA,6,FALSE)</f>
        <v>2056.2959999999998</v>
      </c>
      <c r="G39" s="16">
        <f>VLOOKUP($B$11,ANLASMA,7,FALSE)</f>
        <v>580</v>
      </c>
      <c r="H39" s="16">
        <f>VLOOKUP($B$11,ANLASMA,8,FALSE)</f>
        <v>2636.2959999999998</v>
      </c>
      <c r="I39" s="16">
        <f>VLOOKUP($B$11,ANLASMA,9,FALSE)</f>
        <v>26699.752000000502</v>
      </c>
      <c r="J39" s="16">
        <f>VLOOKUP($B$11,ANLASMA,10,FALSE)</f>
        <v>12326.5</v>
      </c>
      <c r="K39" s="16">
        <f>VLOOKUP($B$11,ANLASMA,11,FALSE)</f>
        <v>39026.252000000502</v>
      </c>
      <c r="L39" s="21">
        <f>VLOOKUP($B$11,ANLASMA,12,FALSE)</f>
        <v>483.10700000000003</v>
      </c>
      <c r="M39" s="21">
        <f>VLOOKUP($B$11,ANLASMA,13,FALSE)</f>
        <v>8016</v>
      </c>
      <c r="N39" s="21">
        <f>VLOOKUP($B$11,ANLASMA,14,FALSE)</f>
        <v>8499.107</v>
      </c>
      <c r="O39" s="21">
        <f>VLOOKUP($B$11,ANLASMA,15,FALSE)</f>
        <v>190636.01800000051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4867D508-A620-48CE-A583-4B4FF2B14BB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16D48-B9DD-489C-86C9-474C06510857}">
  <dimension ref="A1:AC70"/>
  <sheetViews>
    <sheetView zoomScale="40" zoomScaleNormal="4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2.5422844224992218E-4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2.5422149934246799E-4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4.8680267075063612E-4</v>
      </c>
      <c r="J15" s="12">
        <f t="shared" ref="J15:J24" si="7">(SUMIFS(TICARETHANEOG2,KAYNAK,A15,SEBEP,B15,SÜRE,"Uzun",BİLDİRİM,"Bildirimsiz",İL,$B$10,İLÇE,$B$11)/VLOOKUP($B$11,ABONE2,10,FALSE))</f>
        <v>1.4094964159640002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2.9557566892012776E-3</v>
      </c>
      <c r="L15" s="12">
        <f t="shared" ref="L15:L24" si="9">(SUMIFS(SANAYIAG2,KAYNAK,A15,SEBEP,B15,SÜRE,"Uzun",BİLDİRİM,"Bildirimsiz",İL,$B$10,İLÇE,$B$11)/VLOOKUP($B$11,ABONE2,12,FALSE))</f>
        <v>1.2416225374399495E-2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1.22920631206555E-2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5.9655923345363758E-4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5.5601792524594913E-2</v>
      </c>
      <c r="D17" s="12">
        <f t="shared" si="1"/>
        <v>1.415184034595139</v>
      </c>
      <c r="E17" s="12">
        <f t="shared" si="2"/>
        <v>5.5638922334302718E-2</v>
      </c>
      <c r="F17" s="12">
        <f t="shared" si="3"/>
        <v>0.55665412340728515</v>
      </c>
      <c r="G17" s="12">
        <f t="shared" si="4"/>
        <v>0</v>
      </c>
      <c r="H17" s="12">
        <f t="shared" si="5"/>
        <v>0.4281954795440655</v>
      </c>
      <c r="I17" s="12">
        <f t="shared" si="6"/>
        <v>0.13193894277672463</v>
      </c>
      <c r="J17" s="12">
        <f t="shared" si="7"/>
        <v>136.11823600443208</v>
      </c>
      <c r="K17" s="12">
        <f t="shared" si="8"/>
        <v>0.37022256512893076</v>
      </c>
      <c r="L17" s="12">
        <f t="shared" si="9"/>
        <v>1.1008876352273993</v>
      </c>
      <c r="M17" s="12">
        <f t="shared" si="10"/>
        <v>0</v>
      </c>
      <c r="N17" s="12">
        <f t="shared" si="11"/>
        <v>1.0898787588751253</v>
      </c>
      <c r="O17" s="17">
        <f t="shared" si="12"/>
        <v>9.5377375294401087E-2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6.3654223592005338E-3</v>
      </c>
      <c r="D18" s="12">
        <f t="shared" si="1"/>
        <v>0</v>
      </c>
      <c r="E18" s="12">
        <f t="shared" si="2"/>
        <v>6.3652485213012188E-3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8.038646650028132E-3</v>
      </c>
      <c r="J18" s="12">
        <f t="shared" si="7"/>
        <v>0</v>
      </c>
      <c r="K18" s="12">
        <f t="shared" si="8"/>
        <v>8.0245608348837611E-3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6.5697175038206225E-3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4.411722458105969E-2</v>
      </c>
      <c r="D21" s="12">
        <f t="shared" si="1"/>
        <v>0</v>
      </c>
      <c r="E21" s="12">
        <f t="shared" si="2"/>
        <v>4.4116019752029979E-2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0.11624422097432195</v>
      </c>
      <c r="J21" s="12">
        <f t="shared" si="7"/>
        <v>0</v>
      </c>
      <c r="K21" s="12">
        <f t="shared" si="8"/>
        <v>0.11604053064191507</v>
      </c>
      <c r="L21" s="12">
        <f t="shared" si="9"/>
        <v>10.662099118529937</v>
      </c>
      <c r="M21" s="12">
        <f t="shared" si="10"/>
        <v>0</v>
      </c>
      <c r="N21" s="12">
        <f t="shared" si="11"/>
        <v>10.555478127344639</v>
      </c>
      <c r="O21" s="17">
        <f t="shared" si="12"/>
        <v>5.728516681760721E-2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7.4493852105994157E-3</v>
      </c>
      <c r="D22" s="12">
        <f t="shared" si="1"/>
        <v>0</v>
      </c>
      <c r="E22" s="12">
        <f t="shared" si="2"/>
        <v>7.4491817699786494E-3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2.013081353816195E-2</v>
      </c>
      <c r="J22" s="12">
        <f t="shared" si="7"/>
        <v>0</v>
      </c>
      <c r="K22" s="12">
        <f t="shared" si="8"/>
        <v>2.0095539078349319E-2</v>
      </c>
      <c r="L22" s="12">
        <f t="shared" si="9"/>
        <v>2.4117491926102472</v>
      </c>
      <c r="M22" s="12">
        <f t="shared" si="10"/>
        <v>0</v>
      </c>
      <c r="N22" s="12">
        <f t="shared" si="11"/>
        <v>2.3876317006841448</v>
      </c>
      <c r="O22" s="17">
        <f t="shared" si="12"/>
        <v>9.9764815065404959E-3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0.11378805311770447</v>
      </c>
      <c r="D25" s="12">
        <f t="shared" ref="D25:O25" si="13">SUM(D15:D24)</f>
        <v>1.415184034595139</v>
      </c>
      <c r="E25" s="12">
        <f t="shared" si="13"/>
        <v>0.11382359387695504</v>
      </c>
      <c r="F25" s="12">
        <f t="shared" si="13"/>
        <v>0.55665412340728515</v>
      </c>
      <c r="G25" s="12">
        <f t="shared" si="13"/>
        <v>0</v>
      </c>
      <c r="H25" s="12">
        <f t="shared" si="13"/>
        <v>0.4281954795440655</v>
      </c>
      <c r="I25" s="12">
        <f t="shared" si="13"/>
        <v>0.27683942660998728</v>
      </c>
      <c r="J25" s="12">
        <f t="shared" si="13"/>
        <v>137.52773242039609</v>
      </c>
      <c r="K25" s="12">
        <f t="shared" si="13"/>
        <v>0.5173389523732802</v>
      </c>
      <c r="L25" s="12">
        <f t="shared" si="13"/>
        <v>14.187152171741985</v>
      </c>
      <c r="M25" s="12">
        <f t="shared" si="13"/>
        <v>0</v>
      </c>
      <c r="N25" s="12">
        <f t="shared" si="13"/>
        <v>14.045280650024564</v>
      </c>
      <c r="O25" s="12">
        <f t="shared" si="13"/>
        <v>0.16980530035582306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3.3196339781869914E-2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3.3195433199141075E-2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8.666066395166161E-2</v>
      </c>
      <c r="J28" s="12">
        <f>(SUMIFS(TICARETHANEOG2,KAYNAK,A28,SEBEP,B28,SÜRE,"Uzun",BİLDİRİM,"Bildirimli",İL,$B$10,İLÇE,$B$11)/VLOOKUP($B$11,ABONE2,10,FALSE))</f>
        <v>5.649438760148116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9.6408108685024835E-2</v>
      </c>
      <c r="L28" s="12">
        <f>(SUMIFS(SANAYIAG2,KAYNAK,A28,SEBEP,B28,SÜRE,"Uzun",BİLDİRİM,"Bildirimli",İL,$B$10,İLÇE,$B$11)/VLOOKUP($B$11,ABONE2,12,FALSE))</f>
        <v>0.12057572114646808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0.1193699639350034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4.1126490434098134E-2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0.100054291416032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0.10005155896139574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0.40518609796538585</v>
      </c>
      <c r="J29" s="12">
        <f>(SUMIFS(TICARETHANEOG2,KAYNAK,A29,SEBEP,B29,SÜRE,"Uzun",BİLDİRİM,"Bildirimli",İL,$B$10,İLÇE,$B$11)/VLOOKUP($B$11,ABONE2,10,FALSE))</f>
        <v>18.26220048571912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0.43647626590620581</v>
      </c>
      <c r="L29" s="12">
        <f>(SUMIFS(SANAYIAG2,KAYNAK,A29,SEBEP,B29,SÜRE,"Uzun",BİLDİRİM,"Bildirimli",İL,$B$10,İLÇE,$B$11)/VLOOKUP($B$11,ABONE2,12,FALSE))</f>
        <v>4.4849118797281911</v>
      </c>
      <c r="M29" s="12">
        <f>(SUMIFS(SANAYIOG2,KAYNAK,A29,SEBEP,B29,SÜRE,"Uzun",BİLDİRİM,"Bildirimli",İL,$B$10,İLÇE,$B$11)/VLOOKUP($B$11,ABONE2,13,FALSE))</f>
        <v>394.100541683019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8.3810681777610991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0.14537943997076733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3.6722779866976502E-2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3.6721776978158004E-2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8.9046529288676832E-2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8.8890496438196492E-2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4.3223778170871294E-2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0.16997341106487843</v>
      </c>
      <c r="D33" s="12">
        <f t="shared" ref="D33:O33" si="14">SUM(D28:D32)</f>
        <v>0</v>
      </c>
      <c r="E33" s="12">
        <f t="shared" si="14"/>
        <v>0.16996876913869483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0.5808932912057243</v>
      </c>
      <c r="J33" s="12">
        <f t="shared" si="14"/>
        <v>23.911639245867235</v>
      </c>
      <c r="K33" s="12">
        <f t="shared" si="14"/>
        <v>0.62177487102942708</v>
      </c>
      <c r="L33" s="12">
        <f t="shared" si="14"/>
        <v>4.6054876008746595</v>
      </c>
      <c r="M33" s="12">
        <f t="shared" si="14"/>
        <v>394.100541683019</v>
      </c>
      <c r="N33" s="12">
        <f t="shared" si="14"/>
        <v>8.5004381416961028</v>
      </c>
      <c r="O33" s="12">
        <f t="shared" si="14"/>
        <v>0.22972970857573677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219696</v>
      </c>
      <c r="D37" s="16">
        <f>VLOOKUP($B$11,ABONE2,4,FALSE)</f>
        <v>6</v>
      </c>
      <c r="E37" s="16">
        <f>VLOOKUP($B$11,ABONE2,5,FALSE)</f>
        <v>219702</v>
      </c>
      <c r="F37" s="16">
        <f>VLOOKUP($B$11,ABONE2,6,FALSE)</f>
        <v>10</v>
      </c>
      <c r="G37" s="16">
        <f>VLOOKUP($B$11,ABONE2,7,FALSE)</f>
        <v>3</v>
      </c>
      <c r="H37" s="16">
        <f>VLOOKUP($B$11,ABONE2,8,FALSE)</f>
        <v>13</v>
      </c>
      <c r="I37" s="16">
        <f>VLOOKUP($B$11,ABONE2,9,FALSE)</f>
        <v>31333</v>
      </c>
      <c r="J37" s="16">
        <f>VLOOKUP($B$11,ABONE2,10,FALSE)</f>
        <v>55</v>
      </c>
      <c r="K37" s="16">
        <f>VLOOKUP($B$11,ABONE2,11,FALSE)</f>
        <v>31388</v>
      </c>
      <c r="L37" s="21">
        <f>VLOOKUP($B$11,ABONE2,12,FALSE)</f>
        <v>99</v>
      </c>
      <c r="M37" s="21">
        <f>VLOOKUP($B$11,ABONE2,13,FALSE)</f>
        <v>1</v>
      </c>
      <c r="N37" s="21">
        <f>VLOOKUP($B$11,ABONE2,14,FALSE)</f>
        <v>100</v>
      </c>
      <c r="O37" s="21">
        <f>VLOOKUP($B$11,ABONE2,15,FALSE)</f>
        <v>251203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50449.50007704</v>
      </c>
      <c r="D38" s="16">
        <f>VLOOKUP($B$11,TUKETIM,4,FALSE)</f>
        <v>22.8</v>
      </c>
      <c r="E38" s="16">
        <f>VLOOKUP($B$11,TUKETIM,5,FALSE)</f>
        <v>50472.300077040003</v>
      </c>
      <c r="F38" s="16">
        <f>VLOOKUP($B$11,TUKETIM,6,FALSE)</f>
        <v>2.4306999999999999</v>
      </c>
      <c r="G38" s="16">
        <f>VLOOKUP($B$11,TUKETIM,7,FALSE)</f>
        <v>0</v>
      </c>
      <c r="H38" s="16">
        <f>VLOOKUP($B$11,TUKETIM,8,FALSE)</f>
        <v>2.4306999999999999</v>
      </c>
      <c r="I38" s="16">
        <f>VLOOKUP($B$11,TUKETIM,9,FALSE)</f>
        <v>17534.951915205384</v>
      </c>
      <c r="J38" s="16">
        <f>VLOOKUP($B$11,TUKETIM,10,FALSE)</f>
        <v>5291.6506237351505</v>
      </c>
      <c r="K38" s="16">
        <f>VLOOKUP($B$11,TUKETIM,11,FALSE)</f>
        <v>22826.602538940533</v>
      </c>
      <c r="L38" s="21">
        <f>VLOOKUP($B$11,TUKETIM,12,FALSE)</f>
        <v>751.92698712121216</v>
      </c>
      <c r="M38" s="21">
        <f>VLOOKUP($B$11,TUKETIM,13,FALSE)</f>
        <v>29.536000000000001</v>
      </c>
      <c r="N38" s="21">
        <f>VLOOKUP($B$11,TUKETIM,14,FALSE)</f>
        <v>781.46298712121211</v>
      </c>
      <c r="O38" s="21">
        <f>VLOOKUP($B$11,TUKETIM,15,FALSE)</f>
        <v>74082.796303101743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1017818.0590000289</v>
      </c>
      <c r="D39" s="16">
        <f>VLOOKUP($B$11,ANLASMA,4,FALSE)</f>
        <v>518.10900000000004</v>
      </c>
      <c r="E39" s="16">
        <f>VLOOKUP($B$11,ANLASMA,5,FALSE)</f>
        <v>1018336.1680000289</v>
      </c>
      <c r="F39" s="16">
        <f>VLOOKUP($B$11,ANLASMA,6,FALSE)</f>
        <v>55.87</v>
      </c>
      <c r="G39" s="16">
        <f>VLOOKUP($B$11,ANLASMA,7,FALSE)</f>
        <v>65</v>
      </c>
      <c r="H39" s="16">
        <f>VLOOKUP($B$11,ANLASMA,8,FALSE)</f>
        <v>120.87</v>
      </c>
      <c r="I39" s="16">
        <f>VLOOKUP($B$11,ANLASMA,9,FALSE)</f>
        <v>174630.88700000002</v>
      </c>
      <c r="J39" s="16">
        <f>VLOOKUP($B$11,ANLASMA,10,FALSE)</f>
        <v>25859.964</v>
      </c>
      <c r="K39" s="16">
        <f>VLOOKUP($B$11,ANLASMA,11,FALSE)</f>
        <v>200490.85100000002</v>
      </c>
      <c r="L39" s="21">
        <f>VLOOKUP($B$11,ANLASMA,12,FALSE)</f>
        <v>2237.2150000000001</v>
      </c>
      <c r="M39" s="21">
        <f>VLOOKUP($B$11,ANLASMA,13,FALSE)</f>
        <v>240</v>
      </c>
      <c r="N39" s="21">
        <f>VLOOKUP($B$11,ANLASMA,14,FALSE)</f>
        <v>2477.2150000000001</v>
      </c>
      <c r="O39" s="21">
        <f>VLOOKUP($B$11,ANLASMA,15,FALSE)</f>
        <v>1221425.1040000289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5B4FCA5B-6886-4D58-A337-397F6CC8F4A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78794-F374-46BF-A181-E7BD1D7821B4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0.32136012222103516</v>
      </c>
      <c r="D17" s="12">
        <f t="shared" si="1"/>
        <v>5.7332722569108894</v>
      </c>
      <c r="E17" s="12">
        <f t="shared" si="2"/>
        <v>0.34771683716270652</v>
      </c>
      <c r="F17" s="12">
        <f t="shared" si="3"/>
        <v>2.3165030166129781</v>
      </c>
      <c r="G17" s="12">
        <f t="shared" si="4"/>
        <v>13.40782695458188</v>
      </c>
      <c r="H17" s="12">
        <f t="shared" si="5"/>
        <v>4.7342046723025524</v>
      </c>
      <c r="I17" s="12">
        <f t="shared" si="6"/>
        <v>1.3353383614991849</v>
      </c>
      <c r="J17" s="12">
        <f t="shared" si="7"/>
        <v>218.72030944970876</v>
      </c>
      <c r="K17" s="12">
        <f t="shared" si="8"/>
        <v>11.840931759814145</v>
      </c>
      <c r="L17" s="12">
        <f t="shared" si="9"/>
        <v>42.493244268070434</v>
      </c>
      <c r="M17" s="12">
        <f t="shared" si="10"/>
        <v>221.61496135273347</v>
      </c>
      <c r="N17" s="12">
        <f t="shared" si="11"/>
        <v>142.00530931510545</v>
      </c>
      <c r="O17" s="17">
        <f t="shared" si="12"/>
        <v>2.7511625260052415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7.8523211472941376E-3</v>
      </c>
      <c r="D21" s="12">
        <f t="shared" si="1"/>
        <v>0</v>
      </c>
      <c r="E21" s="12">
        <f t="shared" si="2"/>
        <v>7.8140793235248474E-3</v>
      </c>
      <c r="F21" s="12">
        <f t="shared" si="3"/>
        <v>3.3670102497089009E-2</v>
      </c>
      <c r="G21" s="12">
        <f t="shared" si="4"/>
        <v>0</v>
      </c>
      <c r="H21" s="12">
        <f t="shared" si="5"/>
        <v>2.6330648432838055E-2</v>
      </c>
      <c r="I21" s="12">
        <f t="shared" si="6"/>
        <v>8.8267499206857211E-2</v>
      </c>
      <c r="J21" s="12">
        <f t="shared" si="7"/>
        <v>0</v>
      </c>
      <c r="K21" s="12">
        <f t="shared" si="8"/>
        <v>8.4001783631804633E-2</v>
      </c>
      <c r="L21" s="12">
        <f t="shared" si="9"/>
        <v>1.7946490414777025</v>
      </c>
      <c r="M21" s="12">
        <f t="shared" si="10"/>
        <v>0</v>
      </c>
      <c r="N21" s="12">
        <f t="shared" si="11"/>
        <v>0.79762179621231222</v>
      </c>
      <c r="O21" s="17">
        <f t="shared" si="12"/>
        <v>2.3172233005952468E-2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0.32921244336832928</v>
      </c>
      <c r="D25" s="12">
        <f t="shared" ref="D25:O25" si="13">SUM(D15:D24)</f>
        <v>5.7332722569108894</v>
      </c>
      <c r="E25" s="12">
        <f t="shared" si="13"/>
        <v>0.35553091648623136</v>
      </c>
      <c r="F25" s="12">
        <f t="shared" si="13"/>
        <v>2.350173119110067</v>
      </c>
      <c r="G25" s="12">
        <f t="shared" si="13"/>
        <v>13.40782695458188</v>
      </c>
      <c r="H25" s="12">
        <f t="shared" si="13"/>
        <v>4.7605353207353902</v>
      </c>
      <c r="I25" s="12">
        <f t="shared" si="13"/>
        <v>1.4236058607060422</v>
      </c>
      <c r="J25" s="12">
        <f t="shared" si="13"/>
        <v>218.72030944970876</v>
      </c>
      <c r="K25" s="12">
        <f t="shared" si="13"/>
        <v>11.924933543445951</v>
      </c>
      <c r="L25" s="12">
        <f t="shared" si="13"/>
        <v>44.287893309548139</v>
      </c>
      <c r="M25" s="12">
        <f t="shared" si="13"/>
        <v>221.61496135273347</v>
      </c>
      <c r="N25" s="12">
        <f t="shared" si="13"/>
        <v>142.80293111131778</v>
      </c>
      <c r="O25" s="12">
        <f t="shared" si="13"/>
        <v>2.774334759011194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1.9680140554733075E-3</v>
      </c>
      <c r="D29" s="12">
        <f>(SUMIFS(MESKENOG2,KAYNAK,A29,SEBEP,B29,SÜRE,"Uzun",BİLDİRİM,"Bildirimli",İL,$B$10,İLÇE,$B$11)/VLOOKUP($B$11,ABONE2,4,FALSE))</f>
        <v>0.30605922953823494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3.4489777672400039E-3</v>
      </c>
      <c r="F29" s="12">
        <f>(SUMIFS(TARIMSALAG2,KAYNAK,A29,SEBEP,B29,SÜRE,"Uzun",BİLDİRİM,"Bildirimli",İL,$B$10,İLÇE,$B$11)/VLOOKUP($B$11,ABONE2,6,FALSE))</f>
        <v>0.14843292838690572</v>
      </c>
      <c r="G29" s="12">
        <f>(SUMIFS(TARIMSALOG2,KAYNAK,A29,SEBEP,B29,SÜRE,"Uzun",BİLDİRİM,"Bildirimli",İL,$B$10,İLÇE,$B$11)/VLOOKUP($B$11,ABONE2,7,FALSE))</f>
        <v>0.46529628801073303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0.21750322815223536</v>
      </c>
      <c r="I29" s="12">
        <f>(SUMIFS(TICARETHANEAG2,KAYNAK,A29,SEBEP,B29,SÜRE,"Uzun",BİLDİRİM,"Bildirimli",İL,$B$10,İLÇE,$B$11)/VLOOKUP($B$11,ABONE2,9,FALSE))</f>
        <v>3.0525225201842612E-2</v>
      </c>
      <c r="J29" s="12">
        <f>(SUMIFS(TICARETHANEOG2,KAYNAK,A29,SEBEP,B29,SÜRE,"Uzun",BİLDİRİM,"Bildirimli",İL,$B$10,İLÇE,$B$11)/VLOOKUP($B$11,ABONE2,10,FALSE))</f>
        <v>27.948054928097779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1.3796995231113116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41.652654225400774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23.140363458555985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0.28154810024663096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2.1724843647808051E-3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2.1619040837834958E-3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2.8420209603363714E-3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2.704674222476249E-3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2.1634322752069218E-3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4.1404984202541122E-3</v>
      </c>
      <c r="D33" s="12">
        <f t="shared" ref="D33:O33" si="14">SUM(D28:D32)</f>
        <v>0.30605922953823494</v>
      </c>
      <c r="E33" s="12">
        <f t="shared" si="14"/>
        <v>5.6108818510234998E-3</v>
      </c>
      <c r="F33" s="12">
        <f t="shared" si="14"/>
        <v>0.14843292838690572</v>
      </c>
      <c r="G33" s="12">
        <f t="shared" si="14"/>
        <v>0.46529628801073303</v>
      </c>
      <c r="H33" s="12">
        <f t="shared" si="14"/>
        <v>0.21750322815223536</v>
      </c>
      <c r="I33" s="12">
        <f t="shared" si="14"/>
        <v>3.3367246162178982E-2</v>
      </c>
      <c r="J33" s="12">
        <f t="shared" si="14"/>
        <v>27.948054928097779</v>
      </c>
      <c r="K33" s="12">
        <f t="shared" si="14"/>
        <v>1.3824041973337879</v>
      </c>
      <c r="L33" s="12">
        <f t="shared" si="14"/>
        <v>0</v>
      </c>
      <c r="M33" s="12">
        <f t="shared" si="14"/>
        <v>41.652654225400774</v>
      </c>
      <c r="N33" s="12">
        <f t="shared" si="14"/>
        <v>23.140363458555985</v>
      </c>
      <c r="O33" s="12">
        <f t="shared" si="14"/>
        <v>0.28371153252183789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20229</v>
      </c>
      <c r="D37" s="16">
        <f>VLOOKUP($B$11,ABONE2,4,FALSE)</f>
        <v>99</v>
      </c>
      <c r="E37" s="16">
        <f>VLOOKUP($B$11,ABONE2,5,FALSE)</f>
        <v>20328</v>
      </c>
      <c r="F37" s="16">
        <f>VLOOKUP($B$11,ABONE2,6,FALSE)</f>
        <v>922</v>
      </c>
      <c r="G37" s="16">
        <f>VLOOKUP($B$11,ABONE2,7,FALSE)</f>
        <v>257</v>
      </c>
      <c r="H37" s="16">
        <f>VLOOKUP($B$11,ABONE2,8,FALSE)</f>
        <v>1179</v>
      </c>
      <c r="I37" s="16">
        <f>VLOOKUP($B$11,ABONE2,9,FALSE)</f>
        <v>4608</v>
      </c>
      <c r="J37" s="16">
        <f>VLOOKUP($B$11,ABONE2,10,FALSE)</f>
        <v>234</v>
      </c>
      <c r="K37" s="16">
        <f>VLOOKUP($B$11,ABONE2,11,FALSE)</f>
        <v>4842</v>
      </c>
      <c r="L37" s="21">
        <f>VLOOKUP($B$11,ABONE2,12,FALSE)</f>
        <v>8</v>
      </c>
      <c r="M37" s="21">
        <f>VLOOKUP($B$11,ABONE2,13,FALSE)</f>
        <v>10</v>
      </c>
      <c r="N37" s="21">
        <f>VLOOKUP($B$11,ABONE2,14,FALSE)</f>
        <v>18</v>
      </c>
      <c r="O37" s="21">
        <f>VLOOKUP($B$11,ABONE2,15,FALSE)</f>
        <v>26367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3950.3490620156763</v>
      </c>
      <c r="D38" s="16">
        <f>VLOOKUP($B$11,TUKETIM,4,FALSE)</f>
        <v>115.69790376919883</v>
      </c>
      <c r="E38" s="16">
        <f>VLOOKUP($B$11,TUKETIM,5,FALSE)</f>
        <v>4066.0469657848753</v>
      </c>
      <c r="F38" s="16">
        <f>VLOOKUP($B$11,TUKETIM,6,FALSE)</f>
        <v>466.50352884578001</v>
      </c>
      <c r="G38" s="16">
        <f>VLOOKUP($B$11,TUKETIM,7,FALSE)</f>
        <v>309.38792327867719</v>
      </c>
      <c r="H38" s="16">
        <f>VLOOKUP($B$11,TUKETIM,8,FALSE)</f>
        <v>775.89145212445715</v>
      </c>
      <c r="I38" s="16">
        <f>VLOOKUP($B$11,TUKETIM,9,FALSE)</f>
        <v>2654.6190129596007</v>
      </c>
      <c r="J38" s="16">
        <f>VLOOKUP($B$11,TUKETIM,10,FALSE)</f>
        <v>3978.2430212014806</v>
      </c>
      <c r="K38" s="16">
        <f>VLOOKUP($B$11,TUKETIM,11,FALSE)</f>
        <v>6632.8620341610813</v>
      </c>
      <c r="L38" s="21">
        <f>VLOOKUP($B$11,TUKETIM,12,FALSE)</f>
        <v>92.399699999999996</v>
      </c>
      <c r="M38" s="21">
        <f>VLOOKUP($B$11,TUKETIM,13,FALSE)</f>
        <v>153.1353</v>
      </c>
      <c r="N38" s="21">
        <f>VLOOKUP($B$11,TUKETIM,14,FALSE)</f>
        <v>245.535</v>
      </c>
      <c r="O38" s="21">
        <f>VLOOKUP($B$11,TUKETIM,15,FALSE)</f>
        <v>11720.335452070412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108235.45</v>
      </c>
      <c r="D39" s="16">
        <f>VLOOKUP($B$11,ANLASMA,4,FALSE)</f>
        <v>2287.44</v>
      </c>
      <c r="E39" s="16">
        <f>VLOOKUP($B$11,ANLASMA,5,FALSE)</f>
        <v>110522.89</v>
      </c>
      <c r="F39" s="16">
        <f>VLOOKUP($B$11,ANLASMA,6,FALSE)</f>
        <v>9592.304000000031</v>
      </c>
      <c r="G39" s="16">
        <f>VLOOKUP($B$11,ANLASMA,7,FALSE)</f>
        <v>6763.46</v>
      </c>
      <c r="H39" s="16">
        <f>VLOOKUP($B$11,ANLASMA,8,FALSE)</f>
        <v>16355.764000000032</v>
      </c>
      <c r="I39" s="16">
        <f>VLOOKUP($B$11,ANLASMA,9,FALSE)</f>
        <v>31003.530999999799</v>
      </c>
      <c r="J39" s="16">
        <f>VLOOKUP($B$11,ANLASMA,10,FALSE)</f>
        <v>30144.62</v>
      </c>
      <c r="K39" s="16">
        <f>VLOOKUP($B$11,ANLASMA,11,FALSE)</f>
        <v>61148.150999999794</v>
      </c>
      <c r="L39" s="21">
        <f>VLOOKUP($B$11,ANLASMA,12,FALSE)</f>
        <v>234.27700000000002</v>
      </c>
      <c r="M39" s="21">
        <f>VLOOKUP($B$11,ANLASMA,13,FALSE)</f>
        <v>1602</v>
      </c>
      <c r="N39" s="21">
        <f>VLOOKUP($B$11,ANLASMA,14,FALSE)</f>
        <v>1836.277</v>
      </c>
      <c r="O39" s="21">
        <f>VLOOKUP($B$11,ANLASMA,15,FALSE)</f>
        <v>189863.08199999982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F85A5A6A-A862-4830-BA12-BB4569B6234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53509-6F66-45B5-B760-639E85EF3736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0.3862614503544331</v>
      </c>
      <c r="D17" s="12">
        <f t="shared" si="1"/>
        <v>19.113366817266748</v>
      </c>
      <c r="E17" s="12">
        <f t="shared" si="2"/>
        <v>0.41192908380688964</v>
      </c>
      <c r="F17" s="12">
        <f t="shared" si="3"/>
        <v>1.2496757690400118</v>
      </c>
      <c r="G17" s="12">
        <f t="shared" si="4"/>
        <v>12.073379236131684</v>
      </c>
      <c r="H17" s="12">
        <f t="shared" si="5"/>
        <v>1.4874405980724799</v>
      </c>
      <c r="I17" s="12">
        <f t="shared" si="6"/>
        <v>1.0265367004124786</v>
      </c>
      <c r="J17" s="12">
        <f t="shared" si="7"/>
        <v>25.485436547738576</v>
      </c>
      <c r="K17" s="12">
        <f t="shared" si="8"/>
        <v>1.7646604261156804</v>
      </c>
      <c r="L17" s="12">
        <f t="shared" si="9"/>
        <v>1.7022868549673018</v>
      </c>
      <c r="M17" s="12">
        <f t="shared" si="10"/>
        <v>95.011995736771254</v>
      </c>
      <c r="N17" s="12">
        <f t="shared" si="11"/>
        <v>43.530777043362171</v>
      </c>
      <c r="O17" s="17">
        <f t="shared" si="12"/>
        <v>0.63582284480183526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5.2244955274692466E-2</v>
      </c>
      <c r="D21" s="12">
        <f t="shared" si="1"/>
        <v>0</v>
      </c>
      <c r="E21" s="12">
        <f t="shared" si="2"/>
        <v>5.217334760573044E-2</v>
      </c>
      <c r="F21" s="12">
        <f t="shared" si="3"/>
        <v>7.8743325477193468E-2</v>
      </c>
      <c r="G21" s="12">
        <f t="shared" si="4"/>
        <v>0</v>
      </c>
      <c r="H21" s="12">
        <f t="shared" si="5"/>
        <v>7.7013566954479279E-2</v>
      </c>
      <c r="I21" s="12">
        <f t="shared" si="6"/>
        <v>0.28647524038438638</v>
      </c>
      <c r="J21" s="12">
        <f t="shared" si="7"/>
        <v>0</v>
      </c>
      <c r="K21" s="12">
        <f t="shared" si="8"/>
        <v>0.27782995490244922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8.0282776495872274E-2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0.43850640562912557</v>
      </c>
      <c r="D25" s="12">
        <f t="shared" ref="D25:O25" si="13">SUM(D15:D24)</f>
        <v>19.113366817266748</v>
      </c>
      <c r="E25" s="12">
        <f t="shared" si="13"/>
        <v>0.46410243141262009</v>
      </c>
      <c r="F25" s="12">
        <f t="shared" si="13"/>
        <v>1.3284190945172052</v>
      </c>
      <c r="G25" s="12">
        <f t="shared" si="13"/>
        <v>12.073379236131684</v>
      </c>
      <c r="H25" s="12">
        <f t="shared" si="13"/>
        <v>1.5644541650269592</v>
      </c>
      <c r="I25" s="12">
        <f t="shared" si="13"/>
        <v>1.313011940796865</v>
      </c>
      <c r="J25" s="12">
        <f t="shared" si="13"/>
        <v>25.485436547738576</v>
      </c>
      <c r="K25" s="12">
        <f t="shared" si="13"/>
        <v>2.0424903810181299</v>
      </c>
      <c r="L25" s="12">
        <f t="shared" si="13"/>
        <v>1.7022868549673018</v>
      </c>
      <c r="M25" s="12">
        <f t="shared" si="13"/>
        <v>95.011995736771254</v>
      </c>
      <c r="N25" s="12">
        <f t="shared" si="13"/>
        <v>43.530777043362171</v>
      </c>
      <c r="O25" s="12">
        <f t="shared" si="13"/>
        <v>0.7161056212977075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0.24952192823057184</v>
      </c>
      <c r="D29" s="12">
        <f>(SUMIFS(MESKENOG2,KAYNAK,A29,SEBEP,B29,SÜRE,"Uzun",BİLDİRİM,"Bildirimli",İL,$B$10,İLÇE,$B$11)/VLOOKUP($B$11,ABONE2,4,FALSE))</f>
        <v>17.303007996079923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0.27289567558233907</v>
      </c>
      <c r="F29" s="12">
        <f>(SUMIFS(TARIMSALAG2,KAYNAK,A29,SEBEP,B29,SÜRE,"Uzun",BİLDİRİM,"Bildirimli",İL,$B$10,İLÇE,$B$11)/VLOOKUP($B$11,ABONE2,6,FALSE))</f>
        <v>0.58453185689107723</v>
      </c>
      <c r="G29" s="12">
        <f>(SUMIFS(TARIMSALOG2,KAYNAK,A29,SEBEP,B29,SÜRE,"Uzun",BİLDİRİM,"Bildirimli",İL,$B$10,İLÇE,$B$11)/VLOOKUP($B$11,ABONE2,7,FALSE))</f>
        <v>8.5155950580110193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0.75875391422970806</v>
      </c>
      <c r="I29" s="12">
        <f>(SUMIFS(TICARETHANEAG2,KAYNAK,A29,SEBEP,B29,SÜRE,"Uzun",BİLDİRİM,"Bildirimli",İL,$B$10,İLÇE,$B$11)/VLOOKUP($B$11,ABONE2,9,FALSE))</f>
        <v>0.75353614508505973</v>
      </c>
      <c r="J29" s="12">
        <f>(SUMIFS(TICARETHANEOG2,KAYNAK,A29,SEBEP,B29,SÜRE,"Uzun",BİLDİRİM,"Bildirimli",İL,$B$10,İLÇE,$B$11)/VLOOKUP($B$11,ABONE2,10,FALSE))</f>
        <v>14.040834932467282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1.154521902690441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24.381121393681155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10.929468210960518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0.40216200238427302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1.6419663410146945E-3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1.639715838902558E-3</v>
      </c>
      <c r="F31" s="12">
        <f>(SUMIFS(TARIMSALAG2,KAYNAK,A31,SEBEP,B31,SÜRE,"Uzun",BİLDİRİM,"Bildirimli",İL,$B$10,İLÇE,$B$11)/VLOOKUP($B$11,ABONE2,6,FALSE))</f>
        <v>7.9253804019562186E-4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7.7512831789476946E-4</v>
      </c>
      <c r="I31" s="12">
        <f>(SUMIFS(TICARETHANEAG2,KAYNAK,A31,SEBEP,B31,SÜRE,"Uzun",BİLDİRİM,"Bildirimli",İL,$B$10,İLÇE,$B$11)/VLOOKUP($B$11,ABONE2,9,FALSE))</f>
        <v>1.8512428684535219E-3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1.7953758306156046E-3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1.6268814375763113E-3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0.25116389457158655</v>
      </c>
      <c r="D33" s="12">
        <f t="shared" ref="D33:O33" si="14">SUM(D28:D32)</f>
        <v>17.303007996079923</v>
      </c>
      <c r="E33" s="12">
        <f t="shared" si="14"/>
        <v>0.27453539142124161</v>
      </c>
      <c r="F33" s="12">
        <f t="shared" si="14"/>
        <v>0.58532439493127286</v>
      </c>
      <c r="G33" s="12">
        <f t="shared" si="14"/>
        <v>8.5155950580110193</v>
      </c>
      <c r="H33" s="12">
        <f t="shared" si="14"/>
        <v>0.75952904254760278</v>
      </c>
      <c r="I33" s="12">
        <f t="shared" si="14"/>
        <v>0.75538738795351323</v>
      </c>
      <c r="J33" s="12">
        <f t="shared" si="14"/>
        <v>14.040834932467282</v>
      </c>
      <c r="K33" s="12">
        <f t="shared" si="14"/>
        <v>1.1563172785210565</v>
      </c>
      <c r="L33" s="12">
        <f t="shared" si="14"/>
        <v>0</v>
      </c>
      <c r="M33" s="12">
        <f t="shared" si="14"/>
        <v>24.381121393681155</v>
      </c>
      <c r="N33" s="12">
        <f t="shared" si="14"/>
        <v>10.929468210960518</v>
      </c>
      <c r="O33" s="12">
        <f t="shared" si="14"/>
        <v>0.40378888382184935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47359</v>
      </c>
      <c r="D37" s="16">
        <f>VLOOKUP($B$11,ABONE2,4,FALSE)</f>
        <v>65</v>
      </c>
      <c r="E37" s="16">
        <f>VLOOKUP($B$11,ABONE2,5,FALSE)</f>
        <v>47424</v>
      </c>
      <c r="F37" s="16">
        <f>VLOOKUP($B$11,ABONE2,6,FALSE)</f>
        <v>1959</v>
      </c>
      <c r="G37" s="16">
        <f>VLOOKUP($B$11,ABONE2,7,FALSE)</f>
        <v>44</v>
      </c>
      <c r="H37" s="16">
        <f>VLOOKUP($B$11,ABONE2,8,FALSE)</f>
        <v>2003</v>
      </c>
      <c r="I37" s="16">
        <f>VLOOKUP($B$11,ABONE2,9,FALSE)</f>
        <v>6588</v>
      </c>
      <c r="J37" s="16">
        <f>VLOOKUP($B$11,ABONE2,10,FALSE)</f>
        <v>205</v>
      </c>
      <c r="K37" s="16">
        <f>VLOOKUP($B$11,ABONE2,11,FALSE)</f>
        <v>6793</v>
      </c>
      <c r="L37" s="21">
        <f>VLOOKUP($B$11,ABONE2,12,FALSE)</f>
        <v>16</v>
      </c>
      <c r="M37" s="21">
        <f>VLOOKUP($B$11,ABONE2,13,FALSE)</f>
        <v>13</v>
      </c>
      <c r="N37" s="21">
        <f>VLOOKUP($B$11,ABONE2,14,FALSE)</f>
        <v>29</v>
      </c>
      <c r="O37" s="21">
        <f>VLOOKUP($B$11,ABONE2,15,FALSE)</f>
        <v>56249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9304.0412500934654</v>
      </c>
      <c r="D38" s="16">
        <f>VLOOKUP($B$11,TUKETIM,4,FALSE)</f>
        <v>743.64525000000003</v>
      </c>
      <c r="E38" s="16">
        <f>VLOOKUP($B$11,TUKETIM,5,FALSE)</f>
        <v>10047.686500093465</v>
      </c>
      <c r="F38" s="16">
        <f>VLOOKUP($B$11,TUKETIM,6,FALSE)</f>
        <v>533.00918296040106</v>
      </c>
      <c r="G38" s="16">
        <f>VLOOKUP($B$11,TUKETIM,7,FALSE)</f>
        <v>120.78368602739727</v>
      </c>
      <c r="H38" s="16">
        <f>VLOOKUP($B$11,TUKETIM,8,FALSE)</f>
        <v>653.79286898779833</v>
      </c>
      <c r="I38" s="16">
        <f>VLOOKUP($B$11,TUKETIM,9,FALSE)</f>
        <v>3849.2702629845026</v>
      </c>
      <c r="J38" s="16">
        <f>VLOOKUP($B$11,TUKETIM,10,FALSE)</f>
        <v>3347.464776333959</v>
      </c>
      <c r="K38" s="16">
        <f>VLOOKUP($B$11,TUKETIM,11,FALSE)</f>
        <v>7196.7350393184615</v>
      </c>
      <c r="L38" s="21">
        <f>VLOOKUP($B$11,TUKETIM,12,FALSE)</f>
        <v>34.700499999999998</v>
      </c>
      <c r="M38" s="21">
        <f>VLOOKUP($B$11,TUKETIM,13,FALSE)</f>
        <v>596.97320000000002</v>
      </c>
      <c r="N38" s="21">
        <f>VLOOKUP($B$11,TUKETIM,14,FALSE)</f>
        <v>631.67370000000005</v>
      </c>
      <c r="O38" s="21">
        <f>VLOOKUP($B$11,TUKETIM,15,FALSE)</f>
        <v>18529.888108399726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288974.42800000706</v>
      </c>
      <c r="D39" s="16">
        <f>VLOOKUP($B$11,ANLASMA,4,FALSE)</f>
        <v>11200.14</v>
      </c>
      <c r="E39" s="16">
        <f>VLOOKUP($B$11,ANLASMA,5,FALSE)</f>
        <v>300174.56800000707</v>
      </c>
      <c r="F39" s="16">
        <f>VLOOKUP($B$11,ANLASMA,6,FALSE)</f>
        <v>10243.330000000071</v>
      </c>
      <c r="G39" s="16">
        <f>VLOOKUP($B$11,ANLASMA,7,FALSE)</f>
        <v>2103.9</v>
      </c>
      <c r="H39" s="16">
        <f>VLOOKUP($B$11,ANLASMA,8,FALSE)</f>
        <v>12347.230000000071</v>
      </c>
      <c r="I39" s="16">
        <f>VLOOKUP($B$11,ANLASMA,9,FALSE)</f>
        <v>39784.345999999401</v>
      </c>
      <c r="J39" s="16">
        <f>VLOOKUP($B$11,ANLASMA,10,FALSE)</f>
        <v>59959.320999999996</v>
      </c>
      <c r="K39" s="16">
        <f>VLOOKUP($B$11,ANLASMA,11,FALSE)</f>
        <v>99743.666999999405</v>
      </c>
      <c r="L39" s="21">
        <f>VLOOKUP($B$11,ANLASMA,12,FALSE)</f>
        <v>245.393</v>
      </c>
      <c r="M39" s="21">
        <f>VLOOKUP($B$11,ANLASMA,13,FALSE)</f>
        <v>10299</v>
      </c>
      <c r="N39" s="21">
        <f>VLOOKUP($B$11,ANLASMA,14,FALSE)</f>
        <v>10544.393</v>
      </c>
      <c r="O39" s="21">
        <f>VLOOKUP($B$11,ANLASMA,15,FALSE)</f>
        <v>422809.85800000653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70311938-BBE5-4608-A6FB-771E571D238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86433-99E1-476E-BD2B-AEDC52DAE6EB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0.62154213176201667</v>
      </c>
      <c r="D17" s="12">
        <f t="shared" si="1"/>
        <v>2.4688673579011815</v>
      </c>
      <c r="E17" s="12">
        <f t="shared" si="2"/>
        <v>0.62247076381145894</v>
      </c>
      <c r="F17" s="12">
        <f t="shared" si="3"/>
        <v>1.3782570933796283</v>
      </c>
      <c r="G17" s="12">
        <f t="shared" si="4"/>
        <v>4.8358681564986954</v>
      </c>
      <c r="H17" s="12">
        <f t="shared" si="5"/>
        <v>1.7771355852756969</v>
      </c>
      <c r="I17" s="12">
        <f t="shared" si="6"/>
        <v>1.4709438322501489</v>
      </c>
      <c r="J17" s="12">
        <f t="shared" si="7"/>
        <v>17.828620472156405</v>
      </c>
      <c r="K17" s="12">
        <f t="shared" si="8"/>
        <v>1.8904917699388162</v>
      </c>
      <c r="L17" s="12">
        <f t="shared" si="9"/>
        <v>20.168219169760079</v>
      </c>
      <c r="M17" s="12">
        <f t="shared" si="10"/>
        <v>204.16503610361633</v>
      </c>
      <c r="N17" s="12">
        <f t="shared" si="11"/>
        <v>112.16662763668822</v>
      </c>
      <c r="O17" s="17">
        <f t="shared" si="12"/>
        <v>1.0382094020722028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1.2539333673087899E-2</v>
      </c>
      <c r="D18" s="12">
        <f t="shared" si="1"/>
        <v>0</v>
      </c>
      <c r="E18" s="12">
        <f t="shared" si="2"/>
        <v>1.2533030274551077E-2</v>
      </c>
      <c r="F18" s="12">
        <f t="shared" si="3"/>
        <v>5.9201684918816971E-2</v>
      </c>
      <c r="G18" s="12">
        <f t="shared" si="4"/>
        <v>0.20307712375029505</v>
      </c>
      <c r="H18" s="12">
        <f t="shared" si="5"/>
        <v>7.579950839125095E-2</v>
      </c>
      <c r="I18" s="12">
        <f t="shared" si="6"/>
        <v>3.8026715794400909E-2</v>
      </c>
      <c r="J18" s="12">
        <f t="shared" si="7"/>
        <v>1.1485383385238146</v>
      </c>
      <c r="K18" s="12">
        <f t="shared" si="8"/>
        <v>6.6509542014279721E-2</v>
      </c>
      <c r="L18" s="12">
        <f t="shared" si="9"/>
        <v>0.40160413850949694</v>
      </c>
      <c r="M18" s="12">
        <f t="shared" si="10"/>
        <v>11.562663858399658</v>
      </c>
      <c r="N18" s="12">
        <f t="shared" si="11"/>
        <v>5.9821339984545769</v>
      </c>
      <c r="O18" s="17">
        <f t="shared" si="12"/>
        <v>3.2485455379976477E-2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2.5238278541895247E-2</v>
      </c>
      <c r="D21" s="12">
        <f t="shared" si="1"/>
        <v>0</v>
      </c>
      <c r="E21" s="12">
        <f t="shared" si="2"/>
        <v>2.5225591509858265E-2</v>
      </c>
      <c r="F21" s="12">
        <f t="shared" si="3"/>
        <v>0.15749559039734509</v>
      </c>
      <c r="G21" s="12">
        <f t="shared" si="4"/>
        <v>0</v>
      </c>
      <c r="H21" s="12">
        <f t="shared" si="5"/>
        <v>0.13932651283738862</v>
      </c>
      <c r="I21" s="12">
        <f t="shared" si="6"/>
        <v>8.0882680989307648E-2</v>
      </c>
      <c r="J21" s="12">
        <f t="shared" si="7"/>
        <v>0</v>
      </c>
      <c r="K21" s="12">
        <f t="shared" si="8"/>
        <v>7.8808171097052626E-2</v>
      </c>
      <c r="L21" s="12">
        <f t="shared" si="9"/>
        <v>1.458549685245909</v>
      </c>
      <c r="M21" s="12">
        <f t="shared" si="10"/>
        <v>0</v>
      </c>
      <c r="N21" s="12">
        <f t="shared" si="11"/>
        <v>0.7292748426229545</v>
      </c>
      <c r="O21" s="17">
        <f t="shared" si="12"/>
        <v>4.5097035684280362E-2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2.1070056314723701E-4</v>
      </c>
      <c r="D22" s="12">
        <f t="shared" si="1"/>
        <v>0</v>
      </c>
      <c r="E22" s="12">
        <f t="shared" si="2"/>
        <v>2.1059464606614837E-4</v>
      </c>
      <c r="F22" s="12">
        <f t="shared" si="3"/>
        <v>1.118896671732976E-2</v>
      </c>
      <c r="G22" s="12">
        <f t="shared" si="4"/>
        <v>0</v>
      </c>
      <c r="H22" s="12">
        <f t="shared" si="5"/>
        <v>9.8981800763193774E-3</v>
      </c>
      <c r="I22" s="12">
        <f t="shared" si="6"/>
        <v>3.9482718288528812E-4</v>
      </c>
      <c r="J22" s="12">
        <f t="shared" si="7"/>
        <v>0</v>
      </c>
      <c r="K22" s="12">
        <f t="shared" si="8"/>
        <v>3.8470050450855388E-4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1.0831589113850782E-3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0.65953044454014698</v>
      </c>
      <c r="D25" s="12">
        <f t="shared" ref="D25:O25" si="13">SUM(D15:D24)</f>
        <v>2.4688673579011815</v>
      </c>
      <c r="E25" s="12">
        <f t="shared" si="13"/>
        <v>0.6604399802419344</v>
      </c>
      <c r="F25" s="12">
        <f t="shared" si="13"/>
        <v>1.6061433354131203</v>
      </c>
      <c r="G25" s="12">
        <f t="shared" si="13"/>
        <v>5.0389452802489902</v>
      </c>
      <c r="H25" s="12">
        <f t="shared" si="13"/>
        <v>2.002159786580656</v>
      </c>
      <c r="I25" s="12">
        <f t="shared" si="13"/>
        <v>1.5902480562167429</v>
      </c>
      <c r="J25" s="12">
        <f t="shared" si="13"/>
        <v>18.977158810680219</v>
      </c>
      <c r="K25" s="12">
        <f t="shared" si="13"/>
        <v>2.0361941835546569</v>
      </c>
      <c r="L25" s="12">
        <f t="shared" si="13"/>
        <v>22.028372993515486</v>
      </c>
      <c r="M25" s="12">
        <f t="shared" si="13"/>
        <v>215.72769996201598</v>
      </c>
      <c r="N25" s="12">
        <f t="shared" si="13"/>
        <v>118.87803647776575</v>
      </c>
      <c r="O25" s="12">
        <f t="shared" si="13"/>
        <v>1.1168750520478448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0.21479402786892215</v>
      </c>
      <c r="D28" s="12">
        <f>(SUMIFS(MESKENOG2,KAYNAK,A28,SEBEP,B28,SÜRE,"Uzun",BİLDİRİM,"Bildirimli",İL,$B$10,İLÇE,$B$11)/VLOOKUP($B$11,ABONE2,4,FALSE))</f>
        <v>1.3306715852120026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0.21535496843766427</v>
      </c>
      <c r="F28" s="12">
        <f>(SUMIFS(TARIMSALAG2,KAYNAK,A28,SEBEP,B28,SÜRE,"Uzun",BİLDİRİM,"Bildirimli",İL,$B$10,İLÇE,$B$11)/VLOOKUP($B$11,ABONE2,6,FALSE))</f>
        <v>0.60026690677396388</v>
      </c>
      <c r="G28" s="12">
        <f>(SUMIFS(TARIMSALOG2,KAYNAK,A28,SEBEP,B28,SÜRE,"Uzun",BİLDİRİM,"Bildirimli",İL,$B$10,İLÇE,$B$11)/VLOOKUP($B$11,ABONE2,7,FALSE))</f>
        <v>3.1301580854843469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0.89212135760824918</v>
      </c>
      <c r="I28" s="12">
        <f>(SUMIFS(TICARETHANEAG2,KAYNAK,A28,SEBEP,B28,SÜRE,"Uzun",BİLDİRİM,"Bildirimli",İL,$B$10,İLÇE,$B$11)/VLOOKUP($B$11,ABONE2,9,FALSE))</f>
        <v>0.48163641285900155</v>
      </c>
      <c r="J28" s="12">
        <f>(SUMIFS(TICARETHANEOG2,KAYNAK,A28,SEBEP,B28,SÜRE,"Uzun",BİLDİRİM,"Bildirimli",İL,$B$10,İLÇE,$B$11)/VLOOKUP($B$11,ABONE2,10,FALSE))</f>
        <v>8.7397283955819134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0.69344310991415081</v>
      </c>
      <c r="L28" s="12">
        <f>(SUMIFS(SANAYIAG2,KAYNAK,A28,SEBEP,B28,SÜRE,"Uzun",BİLDİRİM,"Bildirimli",İL,$B$10,İLÇE,$B$11)/VLOOKUP($B$11,ABONE2,12,FALSE))</f>
        <v>6.8948936364844338</v>
      </c>
      <c r="M28" s="12">
        <f>(SUMIFS(SANAYIOG2,KAYNAK,A28,SEBEP,B28,SÜRE,"Uzun",BİLDİRİM,"Bildirimli",İL,$B$10,İLÇE,$B$11)/VLOOKUP($B$11,ABONE2,13,FALSE))</f>
        <v>85.47818845924138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46.18654104786291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0.39638972758066116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0.6317325787194269</v>
      </c>
      <c r="D29" s="12">
        <f>(SUMIFS(MESKENOG2,KAYNAK,A29,SEBEP,B29,SÜRE,"Uzun",BİLDİRİM,"Bildirimli",İL,$B$10,İLÇE,$B$11)/VLOOKUP($B$11,ABONE2,4,FALSE))</f>
        <v>13.614086497227007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0.63825867913495837</v>
      </c>
      <c r="F29" s="12">
        <f>(SUMIFS(TARIMSALAG2,KAYNAK,A29,SEBEP,B29,SÜRE,"Uzun",BİLDİRİM,"Bildirimli",İL,$B$10,İLÇE,$B$11)/VLOOKUP($B$11,ABONE2,6,FALSE))</f>
        <v>3.9808990301993301</v>
      </c>
      <c r="G29" s="12">
        <f>(SUMIFS(TARIMSALOG2,KAYNAK,A29,SEBEP,B29,SÜRE,"Uzun",BİLDİRİM,"Bildirimli",İL,$B$10,İLÇE,$B$11)/VLOOKUP($B$11,ABONE2,7,FALSE))</f>
        <v>24.944169154098816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6.399273283284888</v>
      </c>
      <c r="I29" s="12">
        <f>(SUMIFS(TICARETHANEAG2,KAYNAK,A29,SEBEP,B29,SÜRE,"Uzun",BİLDİRİM,"Bildirimli",İL,$B$10,İLÇE,$B$11)/VLOOKUP($B$11,ABONE2,9,FALSE))</f>
        <v>2.1678621409960672</v>
      </c>
      <c r="J29" s="12">
        <f>(SUMIFS(TICARETHANEOG2,KAYNAK,A29,SEBEP,B29,SÜRE,"Uzun",BİLDİRİM,"Bildirimli",İL,$B$10,İLÇE,$B$11)/VLOOKUP($B$11,ABONE2,10,FALSE))</f>
        <v>32.230379037272932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2.9389170556526976</v>
      </c>
      <c r="L29" s="12">
        <f>(SUMIFS(SANAYIAG2,KAYNAK,A29,SEBEP,B29,SÜRE,"Uzun",BİLDİRİM,"Bildirimli",İL,$B$10,İLÇE,$B$11)/VLOOKUP($B$11,ABONE2,12,FALSE))</f>
        <v>32.546676967057998</v>
      </c>
      <c r="M29" s="12">
        <f>(SUMIFS(SANAYIOG2,KAYNAK,A29,SEBEP,B29,SÜRE,"Uzun",BİLDİRİM,"Bildirimli",İL,$B$10,İLÇE,$B$11)/VLOOKUP($B$11,ABONE2,13,FALSE))</f>
        <v>340.39948839396811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186.47308268051304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1.6973943211366602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3.6019073556489409E-2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3.6000967125839035E-2</v>
      </c>
      <c r="F31" s="12">
        <f>(SUMIFS(TARIMSALAG2,KAYNAK,A31,SEBEP,B31,SÜRE,"Uzun",BİLDİRİM,"Bildirimli",İL,$B$10,İLÇE,$B$11)/VLOOKUP($B$11,ABONE2,6,FALSE))</f>
        <v>0.11313710635470473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0.10008533230133843</v>
      </c>
      <c r="I31" s="12">
        <f>(SUMIFS(TICARETHANEAG2,KAYNAK,A31,SEBEP,B31,SÜRE,"Uzun",BİLDİRİM,"Bildirimli",İL,$B$10,İLÇE,$B$11)/VLOOKUP($B$11,ABONE2,9,FALSE))</f>
        <v>0.10789930773496294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0.105131865081903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5.3615922533207488E-2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0.88254568014483836</v>
      </c>
      <c r="D33" s="12">
        <f t="shared" ref="D33:O33" si="14">SUM(D28:D32)</f>
        <v>14.944758082439009</v>
      </c>
      <c r="E33" s="12">
        <f t="shared" si="14"/>
        <v>0.88961461469846159</v>
      </c>
      <c r="F33" s="12">
        <f t="shared" si="14"/>
        <v>4.6943030433279986</v>
      </c>
      <c r="G33" s="12">
        <f t="shared" si="14"/>
        <v>28.074327239583162</v>
      </c>
      <c r="H33" s="12">
        <f t="shared" si="14"/>
        <v>7.3914799731944756</v>
      </c>
      <c r="I33" s="12">
        <f t="shared" si="14"/>
        <v>2.7573978615900319</v>
      </c>
      <c r="J33" s="12">
        <f t="shared" si="14"/>
        <v>40.970107432854846</v>
      </c>
      <c r="K33" s="12">
        <f t="shared" si="14"/>
        <v>3.7374920306487516</v>
      </c>
      <c r="L33" s="12">
        <f t="shared" si="14"/>
        <v>39.441570603542431</v>
      </c>
      <c r="M33" s="12">
        <f t="shared" si="14"/>
        <v>425.87767685320949</v>
      </c>
      <c r="N33" s="12">
        <f t="shared" si="14"/>
        <v>232.65962372837595</v>
      </c>
      <c r="O33" s="12">
        <f t="shared" si="14"/>
        <v>2.1473999712505285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73567</v>
      </c>
      <c r="D37" s="16">
        <f>VLOOKUP($B$11,ABONE2,4,FALSE)</f>
        <v>37</v>
      </c>
      <c r="E37" s="16">
        <f>VLOOKUP($B$11,ABONE2,5,FALSE)</f>
        <v>73604</v>
      </c>
      <c r="F37" s="16">
        <f>VLOOKUP($B$11,ABONE2,6,FALSE)</f>
        <v>7676</v>
      </c>
      <c r="G37" s="16">
        <f>VLOOKUP($B$11,ABONE2,7,FALSE)</f>
        <v>1001</v>
      </c>
      <c r="H37" s="16">
        <f>VLOOKUP($B$11,ABONE2,8,FALSE)</f>
        <v>8677</v>
      </c>
      <c r="I37" s="16">
        <f>VLOOKUP($B$11,ABONE2,9,FALSE)</f>
        <v>16981</v>
      </c>
      <c r="J37" s="16">
        <f>VLOOKUP($B$11,ABONE2,10,FALSE)</f>
        <v>447</v>
      </c>
      <c r="K37" s="16">
        <f>VLOOKUP($B$11,ABONE2,11,FALSE)</f>
        <v>17428</v>
      </c>
      <c r="L37" s="21">
        <f>VLOOKUP($B$11,ABONE2,12,FALSE)</f>
        <v>42</v>
      </c>
      <c r="M37" s="21">
        <f>VLOOKUP($B$11,ABONE2,13,FALSE)</f>
        <v>42</v>
      </c>
      <c r="N37" s="21">
        <f>VLOOKUP($B$11,ABONE2,14,FALSE)</f>
        <v>84</v>
      </c>
      <c r="O37" s="21">
        <f>VLOOKUP($B$11,ABONE2,15,FALSE)</f>
        <v>99793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12307.119032989234</v>
      </c>
      <c r="D38" s="16">
        <f>VLOOKUP($B$11,TUKETIM,4,FALSE)</f>
        <v>53.673435616438354</v>
      </c>
      <c r="E38" s="16">
        <f>VLOOKUP($B$11,TUKETIM,5,FALSE)</f>
        <v>12360.792468605672</v>
      </c>
      <c r="F38" s="16">
        <f>VLOOKUP($B$11,TUKETIM,6,FALSE)</f>
        <v>7689.2368789853917</v>
      </c>
      <c r="G38" s="16">
        <f>VLOOKUP($B$11,TUKETIM,7,FALSE)</f>
        <v>4618.002236349038</v>
      </c>
      <c r="H38" s="16">
        <f>VLOOKUP($B$11,TUKETIM,8,FALSE)</f>
        <v>12307.239115334429</v>
      </c>
      <c r="I38" s="16">
        <f>VLOOKUP($B$11,TUKETIM,9,FALSE)</f>
        <v>8844.2674604312288</v>
      </c>
      <c r="J38" s="16">
        <f>VLOOKUP($B$11,TUKETIM,10,FALSE)</f>
        <v>4629.4736287315136</v>
      </c>
      <c r="K38" s="16">
        <f>VLOOKUP($B$11,TUKETIM,11,FALSE)</f>
        <v>13473.741089162742</v>
      </c>
      <c r="L38" s="21">
        <f>VLOOKUP($B$11,TUKETIM,12,FALSE)</f>
        <v>273.39530000000002</v>
      </c>
      <c r="M38" s="21">
        <f>VLOOKUP($B$11,TUKETIM,13,FALSE)</f>
        <v>4032.1732999999999</v>
      </c>
      <c r="N38" s="21">
        <f>VLOOKUP($B$11,TUKETIM,14,FALSE)</f>
        <v>4305.5685999999996</v>
      </c>
      <c r="O38" s="21">
        <f>VLOOKUP($B$11,TUKETIM,15,FALSE)</f>
        <v>42447.341273102844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359155.86600002594</v>
      </c>
      <c r="D39" s="16">
        <f>VLOOKUP($B$11,ANLASMA,4,FALSE)</f>
        <v>782.7</v>
      </c>
      <c r="E39" s="16">
        <f>VLOOKUP($B$11,ANLASMA,5,FALSE)</f>
        <v>359938.56600002595</v>
      </c>
      <c r="F39" s="16">
        <f>VLOOKUP($B$11,ANLASMA,6,FALSE)</f>
        <v>49067.221000000296</v>
      </c>
      <c r="G39" s="16">
        <f>VLOOKUP($B$11,ANLASMA,7,FALSE)</f>
        <v>33117.250999999997</v>
      </c>
      <c r="H39" s="16">
        <f>VLOOKUP($B$11,ANLASMA,8,FALSE)</f>
        <v>82184.4720000003</v>
      </c>
      <c r="I39" s="16">
        <f>VLOOKUP($B$11,ANLASMA,9,FALSE)</f>
        <v>95848.177999997395</v>
      </c>
      <c r="J39" s="16">
        <f>VLOOKUP($B$11,ANLASMA,10,FALSE)</f>
        <v>60748.701000000001</v>
      </c>
      <c r="K39" s="16">
        <f>VLOOKUP($B$11,ANLASMA,11,FALSE)</f>
        <v>156596.8789999974</v>
      </c>
      <c r="L39" s="21">
        <f>VLOOKUP($B$11,ANLASMA,12,FALSE)</f>
        <v>1431.52</v>
      </c>
      <c r="M39" s="21">
        <f>VLOOKUP($B$11,ANLASMA,13,FALSE)</f>
        <v>63462</v>
      </c>
      <c r="N39" s="21">
        <f>VLOOKUP($B$11,ANLASMA,14,FALSE)</f>
        <v>64893.52</v>
      </c>
      <c r="O39" s="21">
        <f>VLOOKUP($B$11,ANLASMA,15,FALSE)</f>
        <v>663613.43700002367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2636FB9-9EBC-4D21-BF29-6CF7753F854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FEFA7-A6C6-4233-B611-0E415338D5C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0.62333359112238795</v>
      </c>
      <c r="D17" s="12">
        <f t="shared" si="1"/>
        <v>2.6091398988514412</v>
      </c>
      <c r="E17" s="12">
        <f t="shared" si="2"/>
        <v>0.6241978118151067</v>
      </c>
      <c r="F17" s="12">
        <f t="shared" si="3"/>
        <v>0.59189393136415014</v>
      </c>
      <c r="G17" s="12">
        <f t="shared" si="4"/>
        <v>7.2710566847835576</v>
      </c>
      <c r="H17" s="12">
        <f t="shared" si="5"/>
        <v>1.6817921883371725</v>
      </c>
      <c r="I17" s="12">
        <f t="shared" si="6"/>
        <v>1.5880359490271336</v>
      </c>
      <c r="J17" s="12">
        <f t="shared" si="7"/>
        <v>65.986950875372727</v>
      </c>
      <c r="K17" s="12">
        <f t="shared" si="8"/>
        <v>3.908235938902112</v>
      </c>
      <c r="L17" s="12">
        <f t="shared" si="9"/>
        <v>35.510393297623793</v>
      </c>
      <c r="M17" s="12">
        <f t="shared" si="10"/>
        <v>940.19292391272245</v>
      </c>
      <c r="N17" s="12">
        <f t="shared" si="11"/>
        <v>781.12786358479298</v>
      </c>
      <c r="O17" s="17">
        <f t="shared" si="12"/>
        <v>2.1844801735139847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7.0829423112261605E-2</v>
      </c>
      <c r="D21" s="12">
        <f t="shared" si="1"/>
        <v>0</v>
      </c>
      <c r="E21" s="12">
        <f t="shared" si="2"/>
        <v>7.0798598226234855E-2</v>
      </c>
      <c r="F21" s="12">
        <f t="shared" si="3"/>
        <v>2.4737746059384405E-2</v>
      </c>
      <c r="G21" s="12">
        <f t="shared" si="4"/>
        <v>0</v>
      </c>
      <c r="H21" s="12">
        <f t="shared" si="5"/>
        <v>2.0701068513570557E-2</v>
      </c>
      <c r="I21" s="12">
        <f t="shared" si="6"/>
        <v>0.15273577475787981</v>
      </c>
      <c r="J21" s="12">
        <f t="shared" si="7"/>
        <v>0</v>
      </c>
      <c r="K21" s="12">
        <f t="shared" si="8"/>
        <v>0.14723292516092482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8.0489257304853984E-2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3.0920442005215915E-3</v>
      </c>
      <c r="D22" s="12">
        <f t="shared" si="1"/>
        <v>0</v>
      </c>
      <c r="E22" s="12">
        <f t="shared" si="2"/>
        <v>3.0906985463303991E-3</v>
      </c>
      <c r="F22" s="12">
        <f t="shared" si="3"/>
        <v>1.0469270176338167E-3</v>
      </c>
      <c r="G22" s="12">
        <f t="shared" si="4"/>
        <v>0</v>
      </c>
      <c r="H22" s="12">
        <f t="shared" si="5"/>
        <v>8.7609064579770562E-4</v>
      </c>
      <c r="I22" s="12">
        <f t="shared" si="6"/>
        <v>1.1488930907025484E-2</v>
      </c>
      <c r="J22" s="12">
        <f t="shared" si="7"/>
        <v>0</v>
      </c>
      <c r="K22" s="12">
        <f t="shared" si="8"/>
        <v>1.1075001302704625E-2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4.2729397187151706E-3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0.6972550584351711</v>
      </c>
      <c r="D25" s="12">
        <f t="shared" ref="D25:O25" si="13">SUM(D15:D24)</f>
        <v>2.6091398988514412</v>
      </c>
      <c r="E25" s="12">
        <f t="shared" si="13"/>
        <v>0.69808710858767187</v>
      </c>
      <c r="F25" s="12">
        <f t="shared" si="13"/>
        <v>0.6176786044411684</v>
      </c>
      <c r="G25" s="12">
        <f t="shared" si="13"/>
        <v>7.2710566847835576</v>
      </c>
      <c r="H25" s="12">
        <f t="shared" si="13"/>
        <v>1.7033693474965406</v>
      </c>
      <c r="I25" s="12">
        <f t="shared" si="13"/>
        <v>1.7522606546920387</v>
      </c>
      <c r="J25" s="12">
        <f t="shared" si="13"/>
        <v>65.986950875372727</v>
      </c>
      <c r="K25" s="12">
        <f t="shared" si="13"/>
        <v>4.0665438653657411</v>
      </c>
      <c r="L25" s="12">
        <f t="shared" si="13"/>
        <v>35.510393297623793</v>
      </c>
      <c r="M25" s="12">
        <f t="shared" si="13"/>
        <v>940.19292391272245</v>
      </c>
      <c r="N25" s="12">
        <f t="shared" si="13"/>
        <v>781.12786358479298</v>
      </c>
      <c r="O25" s="12">
        <f t="shared" si="13"/>
        <v>2.2692423705375537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6.6181545157906488E-2</v>
      </c>
      <c r="D29" s="12">
        <f>(SUMIFS(MESKENOG2,KAYNAK,A29,SEBEP,B29,SÜRE,"Uzun",BİLDİRİM,"Bildirimli",İL,$B$10,İLÇE,$B$11)/VLOOKUP($B$11,ABONE2,4,FALSE))</f>
        <v>0.89777136971270732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6.6543452123070904E-2</v>
      </c>
      <c r="F29" s="12">
        <f>(SUMIFS(TARIMSALAG2,KAYNAK,A29,SEBEP,B29,SÜRE,"Uzun",BİLDİRİM,"Bildirimli",İL,$B$10,İLÇE,$B$11)/VLOOKUP($B$11,ABONE2,6,FALSE))</f>
        <v>0.15131681267773803</v>
      </c>
      <c r="G29" s="12">
        <f>(SUMIFS(TARIMSALOG2,KAYNAK,A29,SEBEP,B29,SÜRE,"Uzun",BİLDİRİM,"Bildirimli",İL,$B$10,İLÇE,$B$11)/VLOOKUP($B$11,ABONE2,7,FALSE))</f>
        <v>4.8429744354962319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0.9168962204869342</v>
      </c>
      <c r="I29" s="12">
        <f>(SUMIFS(TICARETHANEAG2,KAYNAK,A29,SEBEP,B29,SÜRE,"Uzun",BİLDİRİM,"Bildirimli",İL,$B$10,İLÇE,$B$11)/VLOOKUP($B$11,ABONE2,9,FALSE))</f>
        <v>0.22173364468330495</v>
      </c>
      <c r="J29" s="12">
        <f>(SUMIFS(TICARETHANEOG2,KAYNAK,A29,SEBEP,B29,SÜRE,"Uzun",BİLDİRİM,"Bildirimli",İL,$B$10,İLÇE,$B$11)/VLOOKUP($B$11,ABONE2,10,FALSE))</f>
        <v>10.568300018524273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0.59450550308003247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207.77673308688026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171.24456023643975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0.41099622680393566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4.7712798385150683E-2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4.7692033828450726E-2</v>
      </c>
      <c r="F31" s="12">
        <f>(SUMIFS(TARIMSALAG2,KAYNAK,A31,SEBEP,B31,SÜRE,"Uzun",BİLDİRİM,"Bildirimli",İL,$B$10,İLÇE,$B$11)/VLOOKUP($B$11,ABONE2,6,FALSE))</f>
        <v>4.6977105120323322E-3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3.9311434005771312E-3</v>
      </c>
      <c r="I31" s="12">
        <f>(SUMIFS(TICARETHANEAG2,KAYNAK,A31,SEBEP,B31,SÜRE,"Uzun",BİLDİRİM,"Bildirimli",İL,$B$10,İLÇE,$B$11)/VLOOKUP($B$11,ABONE2,9,FALSE))</f>
        <v>9.3923418526604255E-2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9.0539493270042209E-2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5.2259460144793157E-2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0.11389434354305716</v>
      </c>
      <c r="D33" s="12">
        <f t="shared" ref="D33:O33" si="14">SUM(D28:D32)</f>
        <v>0.89777136971270732</v>
      </c>
      <c r="E33" s="12">
        <f t="shared" si="14"/>
        <v>0.11423548595152164</v>
      </c>
      <c r="F33" s="12">
        <f t="shared" si="14"/>
        <v>0.15601452318977035</v>
      </c>
      <c r="G33" s="12">
        <f t="shared" si="14"/>
        <v>4.8429744354962319</v>
      </c>
      <c r="H33" s="12">
        <f t="shared" si="14"/>
        <v>0.9208273638875113</v>
      </c>
      <c r="I33" s="12">
        <f t="shared" si="14"/>
        <v>0.31565706320990922</v>
      </c>
      <c r="J33" s="12">
        <f t="shared" si="14"/>
        <v>10.568300018524273</v>
      </c>
      <c r="K33" s="12">
        <f t="shared" si="14"/>
        <v>0.68504499635007465</v>
      </c>
      <c r="L33" s="12">
        <f t="shared" si="14"/>
        <v>0</v>
      </c>
      <c r="M33" s="12">
        <f t="shared" si="14"/>
        <v>207.77673308688026</v>
      </c>
      <c r="N33" s="12">
        <f t="shared" si="14"/>
        <v>171.24456023643975</v>
      </c>
      <c r="O33" s="12">
        <f t="shared" si="14"/>
        <v>0.46325568694872882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57420</v>
      </c>
      <c r="D37" s="16">
        <f>VLOOKUP($B$11,ABONE2,4,FALSE)</f>
        <v>25</v>
      </c>
      <c r="E37" s="16">
        <f>VLOOKUP($B$11,ABONE2,5,FALSE)</f>
        <v>57445</v>
      </c>
      <c r="F37" s="16">
        <f>VLOOKUP($B$11,ABONE2,6,FALSE)</f>
        <v>3359</v>
      </c>
      <c r="G37" s="16">
        <f>VLOOKUP($B$11,ABONE2,7,FALSE)</f>
        <v>655</v>
      </c>
      <c r="H37" s="16">
        <f>VLOOKUP($B$11,ABONE2,8,FALSE)</f>
        <v>4014</v>
      </c>
      <c r="I37" s="16">
        <f>VLOOKUP($B$11,ABONE2,9,FALSE)</f>
        <v>11612</v>
      </c>
      <c r="J37" s="16">
        <f>VLOOKUP($B$11,ABONE2,10,FALSE)</f>
        <v>434</v>
      </c>
      <c r="K37" s="16">
        <f>VLOOKUP($B$11,ABONE2,11,FALSE)</f>
        <v>12046</v>
      </c>
      <c r="L37" s="21">
        <f>VLOOKUP($B$11,ABONE2,12,FALSE)</f>
        <v>16</v>
      </c>
      <c r="M37" s="21">
        <f>VLOOKUP($B$11,ABONE2,13,FALSE)</f>
        <v>75</v>
      </c>
      <c r="N37" s="21">
        <f>VLOOKUP($B$11,ABONE2,14,FALSE)</f>
        <v>91</v>
      </c>
      <c r="O37" s="21">
        <f>VLOOKUP($B$11,ABONE2,15,FALSE)</f>
        <v>73596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9550.5640862082346</v>
      </c>
      <c r="D38" s="16">
        <f>VLOOKUP($B$11,TUKETIM,4,FALSE)</f>
        <v>12.009385316455695</v>
      </c>
      <c r="E38" s="16">
        <f>VLOOKUP($B$11,TUKETIM,5,FALSE)</f>
        <v>9562.5734715246908</v>
      </c>
      <c r="F38" s="16">
        <f>VLOOKUP($B$11,TUKETIM,6,FALSE)</f>
        <v>2146.5939491297318</v>
      </c>
      <c r="G38" s="16">
        <f>VLOOKUP($B$11,TUKETIM,7,FALSE)</f>
        <v>2011.8845377715263</v>
      </c>
      <c r="H38" s="16">
        <f>VLOOKUP($B$11,TUKETIM,8,FALSE)</f>
        <v>4158.4784869012583</v>
      </c>
      <c r="I38" s="16">
        <f>VLOOKUP($B$11,TUKETIM,9,FALSE)</f>
        <v>5278.6471266962981</v>
      </c>
      <c r="J38" s="16">
        <f>VLOOKUP($B$11,TUKETIM,10,FALSE)</f>
        <v>4102.6646185191885</v>
      </c>
      <c r="K38" s="16">
        <f>VLOOKUP($B$11,TUKETIM,11,FALSE)</f>
        <v>9381.3117452154875</v>
      </c>
      <c r="L38" s="21">
        <f>VLOOKUP($B$11,TUKETIM,12,FALSE)</f>
        <v>102.79300000000001</v>
      </c>
      <c r="M38" s="21">
        <f>VLOOKUP($B$11,TUKETIM,13,FALSE)</f>
        <v>10792.274518793052</v>
      </c>
      <c r="N38" s="21">
        <f>VLOOKUP($B$11,TUKETIM,14,FALSE)</f>
        <v>10895.067518793052</v>
      </c>
      <c r="O38" s="21">
        <f>VLOOKUP($B$11,TUKETIM,15,FALSE)</f>
        <v>33997.43122243449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254054.51300000498</v>
      </c>
      <c r="D39" s="16">
        <f>VLOOKUP($B$11,ANLASMA,4,FALSE)</f>
        <v>627.91</v>
      </c>
      <c r="E39" s="16">
        <f>VLOOKUP($B$11,ANLASMA,5,FALSE)</f>
        <v>254682.42300000499</v>
      </c>
      <c r="F39" s="16">
        <f>VLOOKUP($B$11,ANLASMA,6,FALSE)</f>
        <v>30934.684999999699</v>
      </c>
      <c r="G39" s="16">
        <f>VLOOKUP($B$11,ANLASMA,7,FALSE)</f>
        <v>25220.35</v>
      </c>
      <c r="H39" s="16">
        <f>VLOOKUP($B$11,ANLASMA,8,FALSE)</f>
        <v>56155.034999999698</v>
      </c>
      <c r="I39" s="16">
        <f>VLOOKUP($B$11,ANLASMA,9,FALSE)</f>
        <v>64981.527000001006</v>
      </c>
      <c r="J39" s="16">
        <f>VLOOKUP($B$11,ANLASMA,10,FALSE)</f>
        <v>121911.02600000001</v>
      </c>
      <c r="K39" s="16">
        <f>VLOOKUP($B$11,ANLASMA,11,FALSE)</f>
        <v>186892.553000001</v>
      </c>
      <c r="L39" s="21">
        <f>VLOOKUP($B$11,ANLASMA,12,FALSE)</f>
        <v>720.91300000000001</v>
      </c>
      <c r="M39" s="21">
        <f>VLOOKUP($B$11,ANLASMA,13,FALSE)</f>
        <v>69387.739999999991</v>
      </c>
      <c r="N39" s="21">
        <f>VLOOKUP($B$11,ANLASMA,14,FALSE)</f>
        <v>70108.652999999991</v>
      </c>
      <c r="O39" s="21">
        <f>VLOOKUP($B$11,ANLASMA,15,FALSE)</f>
        <v>567838.66400000569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4D5EC2F0-D2F5-4E13-9C6F-6A285E3124D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31351-AAF0-408E-8E7B-B88B1E85F0F8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0.60674925325718743</v>
      </c>
      <c r="D17" s="12">
        <f t="shared" si="1"/>
        <v>9.9902113875671184</v>
      </c>
      <c r="E17" s="12">
        <f t="shared" si="2"/>
        <v>0.61844880025997684</v>
      </c>
      <c r="F17" s="12">
        <f t="shared" si="3"/>
        <v>3.1879051172283415</v>
      </c>
      <c r="G17" s="12">
        <f t="shared" si="4"/>
        <v>22.30488218406574</v>
      </c>
      <c r="H17" s="12">
        <f t="shared" si="5"/>
        <v>9.278803173223853</v>
      </c>
      <c r="I17" s="12">
        <f t="shared" si="6"/>
        <v>1.6578392047779322</v>
      </c>
      <c r="J17" s="12">
        <f t="shared" si="7"/>
        <v>86.432023869176547</v>
      </c>
      <c r="K17" s="12">
        <f t="shared" si="8"/>
        <v>6.5276003224813195</v>
      </c>
      <c r="L17" s="12">
        <f t="shared" si="9"/>
        <v>264.76102983361909</v>
      </c>
      <c r="M17" s="12">
        <f t="shared" si="10"/>
        <v>524.35562365315718</v>
      </c>
      <c r="N17" s="12">
        <f t="shared" si="11"/>
        <v>490.64204004023014</v>
      </c>
      <c r="O17" s="17">
        <f t="shared" si="12"/>
        <v>2.3553294759674848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5.7338305162137788E-2</v>
      </c>
      <c r="D21" s="12">
        <f t="shared" si="1"/>
        <v>0</v>
      </c>
      <c r="E21" s="12">
        <f t="shared" si="2"/>
        <v>5.7266814257533202E-2</v>
      </c>
      <c r="F21" s="12">
        <f t="shared" si="3"/>
        <v>8.6209176412370012E-2</v>
      </c>
      <c r="G21" s="12">
        <f t="shared" si="4"/>
        <v>0</v>
      </c>
      <c r="H21" s="12">
        <f t="shared" si="5"/>
        <v>5.8741899385084936E-2</v>
      </c>
      <c r="I21" s="12">
        <f t="shared" si="6"/>
        <v>0.12987008117866047</v>
      </c>
      <c r="J21" s="12">
        <f t="shared" si="7"/>
        <v>0</v>
      </c>
      <c r="K21" s="12">
        <f t="shared" si="8"/>
        <v>0.12240983518301342</v>
      </c>
      <c r="L21" s="12">
        <f t="shared" si="9"/>
        <v>0.52570081269154989</v>
      </c>
      <c r="M21" s="12">
        <f t="shared" si="10"/>
        <v>0</v>
      </c>
      <c r="N21" s="12">
        <f t="shared" si="11"/>
        <v>6.8272832817084392E-2</v>
      </c>
      <c r="O21" s="17">
        <f t="shared" si="12"/>
        <v>6.8072097541542947E-2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0.66408755841932521</v>
      </c>
      <c r="D25" s="12">
        <f t="shared" ref="D25:O25" si="13">SUM(D15:D24)</f>
        <v>9.9902113875671184</v>
      </c>
      <c r="E25" s="12">
        <f t="shared" si="13"/>
        <v>0.67571561451751005</v>
      </c>
      <c r="F25" s="12">
        <f t="shared" si="13"/>
        <v>3.2741142936407113</v>
      </c>
      <c r="G25" s="12">
        <f t="shared" si="13"/>
        <v>22.30488218406574</v>
      </c>
      <c r="H25" s="12">
        <f t="shared" si="13"/>
        <v>9.337545072608938</v>
      </c>
      <c r="I25" s="12">
        <f t="shared" si="13"/>
        <v>1.7877092859565926</v>
      </c>
      <c r="J25" s="12">
        <f t="shared" si="13"/>
        <v>86.432023869176547</v>
      </c>
      <c r="K25" s="12">
        <f t="shared" si="13"/>
        <v>6.6500101576643331</v>
      </c>
      <c r="L25" s="12">
        <f t="shared" si="13"/>
        <v>265.28673064631062</v>
      </c>
      <c r="M25" s="12">
        <f t="shared" si="13"/>
        <v>524.35562365315718</v>
      </c>
      <c r="N25" s="12">
        <f t="shared" si="13"/>
        <v>490.7103128730472</v>
      </c>
      <c r="O25" s="12">
        <f t="shared" si="13"/>
        <v>2.4234015735090275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0.27828261116092812</v>
      </c>
      <c r="D29" s="12">
        <f>(SUMIFS(MESKENOG2,KAYNAK,A29,SEBEP,B29,SÜRE,"Uzun",BİLDİRİM,"Bildirimli",İL,$B$10,İLÇE,$B$11)/VLOOKUP($B$11,ABONE2,4,FALSE))</f>
        <v>8.692212502013426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0.28877331990224314</v>
      </c>
      <c r="F29" s="12">
        <f>(SUMIFS(TARIMSALAG2,KAYNAK,A29,SEBEP,B29,SÜRE,"Uzun",BİLDİRİM,"Bildirimli",İL,$B$10,İLÇE,$B$11)/VLOOKUP($B$11,ABONE2,6,FALSE))</f>
        <v>0.35378274950653754</v>
      </c>
      <c r="G29" s="12">
        <f>(SUMIFS(TARIMSALOG2,KAYNAK,A29,SEBEP,B29,SÜRE,"Uzun",BİLDİRİM,"Bildirimli",İL,$B$10,İLÇE,$B$11)/VLOOKUP($B$11,ABONE2,7,FALSE))</f>
        <v>14.510001403819279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4.8641237087670648</v>
      </c>
      <c r="I29" s="12">
        <f>(SUMIFS(TICARETHANEAG2,KAYNAK,A29,SEBEP,B29,SÜRE,"Uzun",BİLDİRİM,"Bildirimli",İL,$B$10,İLÇE,$B$11)/VLOOKUP($B$11,ABONE2,9,FALSE))</f>
        <v>1.1472380113870919</v>
      </c>
      <c r="J29" s="12">
        <f>(SUMIFS(TICARETHANEOG2,KAYNAK,A29,SEBEP,B29,SÜRE,"Uzun",BİLDİRİM,"Bildirimli",İL,$B$10,İLÇE,$B$11)/VLOOKUP($B$11,ABONE2,10,FALSE))</f>
        <v>119.55989189956553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7.9493245195795312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570.07216950441466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496.03682281552966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2.2994800395599571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1.0272080176487513E-2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1.0259272677174247E-2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3.5479346122941707E-2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3.3441273555036496E-2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1.4019907686422082E-2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0.28855469133741563</v>
      </c>
      <c r="D33" s="12">
        <f t="shared" ref="D33:O33" si="14">SUM(D28:D32)</f>
        <v>8.692212502013426</v>
      </c>
      <c r="E33" s="12">
        <f t="shared" si="14"/>
        <v>0.29903259257941739</v>
      </c>
      <c r="F33" s="12">
        <f t="shared" si="14"/>
        <v>0.35378274950653754</v>
      </c>
      <c r="G33" s="12">
        <f t="shared" si="14"/>
        <v>14.510001403819279</v>
      </c>
      <c r="H33" s="12">
        <f t="shared" si="14"/>
        <v>4.8641237087670648</v>
      </c>
      <c r="I33" s="12">
        <f t="shared" si="14"/>
        <v>1.1827173575100336</v>
      </c>
      <c r="J33" s="12">
        <f t="shared" si="14"/>
        <v>119.55989189956553</v>
      </c>
      <c r="K33" s="12">
        <f t="shared" si="14"/>
        <v>7.9827657931345675</v>
      </c>
      <c r="L33" s="12">
        <f t="shared" si="14"/>
        <v>0</v>
      </c>
      <c r="M33" s="12">
        <f t="shared" si="14"/>
        <v>570.07216950441466</v>
      </c>
      <c r="N33" s="12">
        <f t="shared" si="14"/>
        <v>496.03682281552966</v>
      </c>
      <c r="O33" s="12">
        <f t="shared" si="14"/>
        <v>2.3134999472463793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44057</v>
      </c>
      <c r="D37" s="16">
        <f>VLOOKUP($B$11,ABONE2,4,FALSE)</f>
        <v>55</v>
      </c>
      <c r="E37" s="16">
        <f>VLOOKUP($B$11,ABONE2,5,FALSE)</f>
        <v>44112</v>
      </c>
      <c r="F37" s="16">
        <f>VLOOKUP($B$11,ABONE2,6,FALSE)</f>
        <v>216</v>
      </c>
      <c r="G37" s="16">
        <f>VLOOKUP($B$11,ABONE2,7,FALSE)</f>
        <v>101</v>
      </c>
      <c r="H37" s="16">
        <f>VLOOKUP($B$11,ABONE2,8,FALSE)</f>
        <v>317</v>
      </c>
      <c r="I37" s="16">
        <f>VLOOKUP($B$11,ABONE2,9,FALSE)</f>
        <v>8319</v>
      </c>
      <c r="J37" s="16">
        <f>VLOOKUP($B$11,ABONE2,10,FALSE)</f>
        <v>507</v>
      </c>
      <c r="K37" s="16">
        <f>VLOOKUP($B$11,ABONE2,11,FALSE)</f>
        <v>8826</v>
      </c>
      <c r="L37" s="21">
        <f>VLOOKUP($B$11,ABONE2,12,FALSE)</f>
        <v>10</v>
      </c>
      <c r="M37" s="21">
        <f>VLOOKUP($B$11,ABONE2,13,FALSE)</f>
        <v>67</v>
      </c>
      <c r="N37" s="21">
        <f>VLOOKUP($B$11,ABONE2,14,FALSE)</f>
        <v>77</v>
      </c>
      <c r="O37" s="21">
        <f>VLOOKUP($B$11,ABONE2,15,FALSE)</f>
        <v>53332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8464.3699669750004</v>
      </c>
      <c r="D38" s="16">
        <f>VLOOKUP($B$11,TUKETIM,4,FALSE)</f>
        <v>62.021292405063292</v>
      </c>
      <c r="E38" s="16">
        <f>VLOOKUP($B$11,TUKETIM,5,FALSE)</f>
        <v>8526.3912593800633</v>
      </c>
      <c r="F38" s="16">
        <f>VLOOKUP($B$11,TUKETIM,6,FALSE)</f>
        <v>53.34921780821918</v>
      </c>
      <c r="G38" s="16">
        <f>VLOOKUP($B$11,TUKETIM,7,FALSE)</f>
        <v>414.36284179107457</v>
      </c>
      <c r="H38" s="16">
        <f>VLOOKUP($B$11,TUKETIM,8,FALSE)</f>
        <v>467.71205959929375</v>
      </c>
      <c r="I38" s="16">
        <f>VLOOKUP($B$11,TUKETIM,9,FALSE)</f>
        <v>5113.2063446340899</v>
      </c>
      <c r="J38" s="16">
        <f>VLOOKUP($B$11,TUKETIM,10,FALSE)</f>
        <v>12458.207577748108</v>
      </c>
      <c r="K38" s="16">
        <f>VLOOKUP($B$11,TUKETIM,11,FALSE)</f>
        <v>17571.413922382199</v>
      </c>
      <c r="L38" s="21">
        <f>VLOOKUP($B$11,TUKETIM,12,FALSE)</f>
        <v>82.312399999999997</v>
      </c>
      <c r="M38" s="21">
        <f>VLOOKUP($B$11,TUKETIM,13,FALSE)</f>
        <v>35961.007195696206</v>
      </c>
      <c r="N38" s="21">
        <f>VLOOKUP($B$11,TUKETIM,14,FALSE)</f>
        <v>36043.319595696208</v>
      </c>
      <c r="O38" s="21">
        <f>VLOOKUP($B$11,TUKETIM,15,FALSE)</f>
        <v>62608.836837057766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261681.30500000599</v>
      </c>
      <c r="D39" s="16">
        <f>VLOOKUP($B$11,ANLASMA,4,FALSE)</f>
        <v>1667.03</v>
      </c>
      <c r="E39" s="16">
        <f>VLOOKUP($B$11,ANLASMA,5,FALSE)</f>
        <v>263348.33500000602</v>
      </c>
      <c r="F39" s="16">
        <f>VLOOKUP($B$11,ANLASMA,6,FALSE)</f>
        <v>1164.4010000000001</v>
      </c>
      <c r="G39" s="16">
        <f>VLOOKUP($B$11,ANLASMA,7,FALSE)</f>
        <v>4297.1000000000004</v>
      </c>
      <c r="H39" s="16">
        <f>VLOOKUP($B$11,ANLASMA,8,FALSE)</f>
        <v>5461.5010000000002</v>
      </c>
      <c r="I39" s="16">
        <f>VLOOKUP($B$11,ANLASMA,9,FALSE)</f>
        <v>53084.347000000103</v>
      </c>
      <c r="J39" s="16">
        <f>VLOOKUP($B$11,ANLASMA,10,FALSE)</f>
        <v>463972.18700000003</v>
      </c>
      <c r="K39" s="16">
        <f>VLOOKUP($B$11,ANLASMA,11,FALSE)</f>
        <v>517056.53400000016</v>
      </c>
      <c r="L39" s="21">
        <f>VLOOKUP($B$11,ANLASMA,12,FALSE)</f>
        <v>407.38900000000001</v>
      </c>
      <c r="M39" s="21">
        <f>VLOOKUP($B$11,ANLASMA,13,FALSE)</f>
        <v>220303.91700000002</v>
      </c>
      <c r="N39" s="21">
        <f>VLOOKUP($B$11,ANLASMA,14,FALSE)</f>
        <v>220711.30600000001</v>
      </c>
      <c r="O39" s="21">
        <f>VLOOKUP($B$11,ANLASMA,15,FALSE)</f>
        <v>1006577.6760000063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91A2056B-C5B3-40C4-BA41-C512EE245FA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5BA28-162D-40BA-BF7F-844065452BA9}">
  <dimension ref="A1:AC70"/>
  <sheetViews>
    <sheetView zoomScale="55" zoomScaleNormal="55" workbookViewId="0">
      <selection activeCell="I31" sqref="I3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0.65254567687762866</v>
      </c>
      <c r="D17" s="12">
        <f t="shared" si="1"/>
        <v>9.2964306933874212</v>
      </c>
      <c r="E17" s="12">
        <f t="shared" si="2"/>
        <v>0.67407926482090064</v>
      </c>
      <c r="F17" s="12">
        <f t="shared" si="3"/>
        <v>1.4136535251353219</v>
      </c>
      <c r="G17" s="12">
        <f t="shared" si="4"/>
        <v>149.7689256045764</v>
      </c>
      <c r="H17" s="12">
        <f t="shared" si="5"/>
        <v>14.872043186350441</v>
      </c>
      <c r="I17" s="12">
        <f t="shared" si="6"/>
        <v>1.848201005561358</v>
      </c>
      <c r="J17" s="12">
        <f t="shared" si="7"/>
        <v>62.521217304471847</v>
      </c>
      <c r="K17" s="12">
        <f t="shared" si="8"/>
        <v>3.769757527972486</v>
      </c>
      <c r="L17" s="12">
        <f t="shared" si="9"/>
        <v>5.3263192861132724</v>
      </c>
      <c r="M17" s="12">
        <f t="shared" si="10"/>
        <v>3305.3060855089684</v>
      </c>
      <c r="N17" s="12">
        <f t="shared" si="11"/>
        <v>1733.8871492123706</v>
      </c>
      <c r="O17" s="17">
        <f t="shared" si="12"/>
        <v>2.0149073166822213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4.5213209113756973E-2</v>
      </c>
      <c r="D18" s="12">
        <f t="shared" si="1"/>
        <v>2.7215756855900395</v>
      </c>
      <c r="E18" s="12">
        <f t="shared" si="2"/>
        <v>5.1880545230005473E-2</v>
      </c>
      <c r="F18" s="12">
        <f t="shared" si="3"/>
        <v>5.3572754079273021E-4</v>
      </c>
      <c r="G18" s="12">
        <f t="shared" si="4"/>
        <v>4.2680049699095965</v>
      </c>
      <c r="H18" s="12">
        <f t="shared" si="5"/>
        <v>0.38766901324091629</v>
      </c>
      <c r="I18" s="12">
        <f t="shared" si="6"/>
        <v>8.2595531459211835E-2</v>
      </c>
      <c r="J18" s="12">
        <f t="shared" si="7"/>
        <v>4.3760443496751522</v>
      </c>
      <c r="K18" s="12">
        <f t="shared" si="8"/>
        <v>0.21857203441789758</v>
      </c>
      <c r="L18" s="12">
        <f t="shared" si="9"/>
        <v>0</v>
      </c>
      <c r="M18" s="12">
        <f t="shared" si="10"/>
        <v>8.9682770125308426</v>
      </c>
      <c r="N18" s="12">
        <f t="shared" si="11"/>
        <v>4.69766891132568</v>
      </c>
      <c r="O18" s="17">
        <f t="shared" si="12"/>
        <v>8.8595957036312317E-2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0.19787912827063206</v>
      </c>
      <c r="D21" s="12">
        <f t="shared" si="1"/>
        <v>0</v>
      </c>
      <c r="E21" s="12">
        <f t="shared" si="2"/>
        <v>0.1973861731234251</v>
      </c>
      <c r="F21" s="12">
        <f t="shared" si="3"/>
        <v>7.6506557128356495E-2</v>
      </c>
      <c r="G21" s="12">
        <f t="shared" si="4"/>
        <v>0</v>
      </c>
      <c r="H21" s="12">
        <f t="shared" si="5"/>
        <v>6.9566088865657488E-2</v>
      </c>
      <c r="I21" s="12">
        <f t="shared" si="6"/>
        <v>0.62672945197912577</v>
      </c>
      <c r="J21" s="12">
        <f t="shared" si="7"/>
        <v>0</v>
      </c>
      <c r="K21" s="12">
        <f t="shared" si="8"/>
        <v>0.60688049539676991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0.26964213447647911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1.0399958405462445E-4</v>
      </c>
      <c r="D22" s="12">
        <f t="shared" si="1"/>
        <v>0</v>
      </c>
      <c r="E22" s="12">
        <f t="shared" si="2"/>
        <v>1.0374050099359038E-4</v>
      </c>
      <c r="F22" s="12">
        <f t="shared" si="3"/>
        <v>7.6018044784868831E-3</v>
      </c>
      <c r="G22" s="12">
        <f t="shared" si="4"/>
        <v>0</v>
      </c>
      <c r="H22" s="12">
        <f t="shared" si="5"/>
        <v>6.9121893042781574E-3</v>
      </c>
      <c r="I22" s="12">
        <f t="shared" si="6"/>
        <v>2.4800690272511147E-3</v>
      </c>
      <c r="J22" s="12">
        <f t="shared" si="7"/>
        <v>0</v>
      </c>
      <c r="K22" s="12">
        <f t="shared" si="8"/>
        <v>2.4015235204336172E-3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6.2110013914717574E-4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0.89574201384607222</v>
      </c>
      <c r="D25" s="12">
        <f t="shared" ref="D25:O25" si="13">SUM(D15:D24)</f>
        <v>12.018006378977461</v>
      </c>
      <c r="E25" s="12">
        <f t="shared" si="13"/>
        <v>0.92344972367532485</v>
      </c>
      <c r="F25" s="12">
        <f t="shared" si="13"/>
        <v>1.498297614282958</v>
      </c>
      <c r="G25" s="12">
        <f t="shared" si="13"/>
        <v>154.03693057448598</v>
      </c>
      <c r="H25" s="12">
        <f t="shared" si="13"/>
        <v>15.336190477761294</v>
      </c>
      <c r="I25" s="12">
        <f t="shared" si="13"/>
        <v>2.5600060580269468</v>
      </c>
      <c r="J25" s="12">
        <f t="shared" si="13"/>
        <v>66.897261654147002</v>
      </c>
      <c r="K25" s="12">
        <f t="shared" si="13"/>
        <v>4.5976115813075875</v>
      </c>
      <c r="L25" s="12">
        <f t="shared" si="13"/>
        <v>5.3263192861132724</v>
      </c>
      <c r="M25" s="12">
        <f t="shared" si="13"/>
        <v>3314.2743625214994</v>
      </c>
      <c r="N25" s="12">
        <f t="shared" si="13"/>
        <v>1738.5848181236963</v>
      </c>
      <c r="O25" s="12">
        <f t="shared" si="13"/>
        <v>2.3737665083341595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0.32947703657161143</v>
      </c>
      <c r="D28" s="12">
        <f>(SUMIFS(MESKENOG2,KAYNAK,A28,SEBEP,B28,SÜRE,"Uzun",BİLDİRİM,"Bildirimli",İL,$B$10,İLÇE,$B$11)/VLOOKUP($B$11,ABONE2,4,FALSE))</f>
        <v>4.1362376928146887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0.33896041299478563</v>
      </c>
      <c r="F28" s="12">
        <f>(SUMIFS(TARIMSALAG2,KAYNAK,A28,SEBEP,B28,SÜRE,"Uzun",BİLDİRİM,"Bildirimli",İL,$B$10,İLÇE,$B$11)/VLOOKUP($B$11,ABONE2,6,FALSE))</f>
        <v>6.1221833244869538E-2</v>
      </c>
      <c r="G28" s="12">
        <f>(SUMIFS(TARIMSALOG2,KAYNAK,A28,SEBEP,B28,SÜRE,"Uzun",BİLDİRİM,"Bildirimli",İL,$B$10,İLÇE,$B$11)/VLOOKUP($B$11,ABONE2,7,FALSE))</f>
        <v>54.062880342629335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4.9601064659527427</v>
      </c>
      <c r="I28" s="12">
        <f>(SUMIFS(TICARETHANEAG2,KAYNAK,A28,SEBEP,B28,SÜRE,"Uzun",BİLDİRİM,"Bildirimli",İL,$B$10,İLÇE,$B$11)/VLOOKUP($B$11,ABONE2,9,FALSE))</f>
        <v>0.80544427091874859</v>
      </c>
      <c r="J28" s="12">
        <f>(SUMIFS(TICARETHANEOG2,KAYNAK,A28,SEBEP,B28,SÜRE,"Uzun",BİLDİRİM,"Bildirimli",İL,$B$10,İLÇE,$B$11)/VLOOKUP($B$11,ABONE2,10,FALSE))</f>
        <v>16.009919994009142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1.2869805662565268</v>
      </c>
      <c r="L28" s="12">
        <f>(SUMIFS(SANAYIAG2,KAYNAK,A28,SEBEP,B28,SÜRE,"Uzun",BİLDİRİM,"Bildirimli",İL,$B$10,İLÇE,$B$11)/VLOOKUP($B$11,ABONE2,12,FALSE))</f>
        <v>2.2464188479967548</v>
      </c>
      <c r="M28" s="12">
        <f>(SUMIFS(SANAYIOG2,KAYNAK,A28,SEBEP,B28,SÜRE,"Uzun",BİLDİRİM,"Bildirimli",İL,$B$10,İLÇE,$B$11)/VLOOKUP($B$11,ABONE2,13,FALSE))</f>
        <v>150.12423668390113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79.706228190613345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0.6053624996651723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0.1478059708861155</v>
      </c>
      <c r="D29" s="12">
        <f>(SUMIFS(MESKENOG2,KAYNAK,A29,SEBEP,B29,SÜRE,"Uzun",BİLDİRİM,"Bildirimli",İL,$B$10,İLÇE,$B$11)/VLOOKUP($B$11,ABONE2,4,FALSE))</f>
        <v>3.4876477316603647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0.15612616211203761</v>
      </c>
      <c r="F29" s="12">
        <f>(SUMIFS(TARIMSALAG2,KAYNAK,A29,SEBEP,B29,SÜRE,"Uzun",BİLDİRİM,"Bildirimli",İL,$B$10,İLÇE,$B$11)/VLOOKUP($B$11,ABONE2,6,FALSE))</f>
        <v>0.35773751295276751</v>
      </c>
      <c r="G29" s="12">
        <f>(SUMIFS(TARIMSALOG2,KAYNAK,A29,SEBEP,B29,SÜRE,"Uzun",BİLDİRİM,"Bildirimli",İL,$B$10,İLÇE,$B$11)/VLOOKUP($B$11,ABONE2,7,FALSE))</f>
        <v>12.390884778788351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1.4493521383344765</v>
      </c>
      <c r="I29" s="12">
        <f>(SUMIFS(TICARETHANEAG2,KAYNAK,A29,SEBEP,B29,SÜRE,"Uzun",BİLDİRİM,"Bildirimli",İL,$B$10,İLÇE,$B$11)/VLOOKUP($B$11,ABONE2,9,FALSE))</f>
        <v>0.37083995602256359</v>
      </c>
      <c r="J29" s="12">
        <f>(SUMIFS(TICARETHANEOG2,KAYNAK,A29,SEBEP,B29,SÜRE,"Uzun",BİLDİRİM,"Bildirimli",İL,$B$10,İLÇE,$B$11)/VLOOKUP($B$11,ABONE2,10,FALSE))</f>
        <v>8.0612009726950156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0.61439902515604572</v>
      </c>
      <c r="L29" s="12">
        <f>(SUMIFS(SANAYIAG2,KAYNAK,A29,SEBEP,B29,SÜRE,"Uzun",BİLDİRİM,"Bildirimli",İL,$B$10,İLÇE,$B$11)/VLOOKUP($B$11,ABONE2,12,FALSE))</f>
        <v>4.1065036269132182</v>
      </c>
      <c r="M29" s="12">
        <f>(SUMIFS(SANAYIOG2,KAYNAK,A29,SEBEP,B29,SÜRE,"Uzun",BİLDİRİM,"Bildirimli",İL,$B$10,İLÇE,$B$11)/VLOOKUP($B$11,ABONE2,13,FALSE))</f>
        <v>301.61977038780066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159.94678621594949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0.31083929082334266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4.7539894063464063E-3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4.742146300061742E-3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8.1318127726925718E-3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7.8742726201573472E-3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5.237938161435386E-3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0.48203699686407331</v>
      </c>
      <c r="D33" s="12">
        <f t="shared" ref="D33:O33" si="14">SUM(D28:D32)</f>
        <v>7.6238854244750538</v>
      </c>
      <c r="E33" s="12">
        <f t="shared" si="14"/>
        <v>0.499828721406885</v>
      </c>
      <c r="F33" s="12">
        <f t="shared" si="14"/>
        <v>0.41895934619763703</v>
      </c>
      <c r="G33" s="12">
        <f t="shared" si="14"/>
        <v>66.453765121417689</v>
      </c>
      <c r="H33" s="12">
        <f t="shared" si="14"/>
        <v>6.4094586042872193</v>
      </c>
      <c r="I33" s="12">
        <f t="shared" si="14"/>
        <v>1.1844160397140049</v>
      </c>
      <c r="J33" s="12">
        <f t="shared" si="14"/>
        <v>24.071120966704157</v>
      </c>
      <c r="K33" s="12">
        <f t="shared" si="14"/>
        <v>1.9092538640327299</v>
      </c>
      <c r="L33" s="12">
        <f t="shared" si="14"/>
        <v>6.3529224749099731</v>
      </c>
      <c r="M33" s="12">
        <f t="shared" si="14"/>
        <v>451.74400707170179</v>
      </c>
      <c r="N33" s="12">
        <f t="shared" si="14"/>
        <v>239.65301440656282</v>
      </c>
      <c r="O33" s="12">
        <f t="shared" si="14"/>
        <v>0.92143972864995027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51253</v>
      </c>
      <c r="D37" s="16">
        <f>VLOOKUP($B$11,ABONE2,4,FALSE)</f>
        <v>128</v>
      </c>
      <c r="E37" s="16">
        <f>VLOOKUP($B$11,ABONE2,5,FALSE)</f>
        <v>51381</v>
      </c>
      <c r="F37" s="16">
        <f>VLOOKUP($B$11,ABONE2,6,FALSE)</f>
        <v>862</v>
      </c>
      <c r="G37" s="16">
        <f>VLOOKUP($B$11,ABONE2,7,FALSE)</f>
        <v>86</v>
      </c>
      <c r="H37" s="16">
        <f>VLOOKUP($B$11,ABONE2,8,FALSE)</f>
        <v>948</v>
      </c>
      <c r="I37" s="16">
        <f>VLOOKUP($B$11,ABONE2,9,FALSE)</f>
        <v>11221</v>
      </c>
      <c r="J37" s="16">
        <f>VLOOKUP($B$11,ABONE2,10,FALSE)</f>
        <v>367</v>
      </c>
      <c r="K37" s="16">
        <f>VLOOKUP($B$11,ABONE2,11,FALSE)</f>
        <v>11588</v>
      </c>
      <c r="L37" s="21">
        <f>VLOOKUP($B$11,ABONE2,12,FALSE)</f>
        <v>10</v>
      </c>
      <c r="M37" s="21">
        <f>VLOOKUP($B$11,ABONE2,13,FALSE)</f>
        <v>11</v>
      </c>
      <c r="N37" s="21">
        <f>VLOOKUP($B$11,ABONE2,14,FALSE)</f>
        <v>21</v>
      </c>
      <c r="O37" s="21">
        <f>VLOOKUP($B$11,ABONE2,15,FALSE)</f>
        <v>63938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16479.347343166268</v>
      </c>
      <c r="D38" s="16">
        <f>VLOOKUP($B$11,TUKETIM,4,FALSE)</f>
        <v>359.91502301369866</v>
      </c>
      <c r="E38" s="16">
        <f>VLOOKUP($B$11,TUKETIM,5,FALSE)</f>
        <v>16839.262366179966</v>
      </c>
      <c r="F38" s="16">
        <f>VLOOKUP($B$11,TUKETIM,6,FALSE)</f>
        <v>304.69807070656094</v>
      </c>
      <c r="G38" s="16">
        <f>VLOOKUP($B$11,TUKETIM,7,FALSE)</f>
        <v>928.30278193861625</v>
      </c>
      <c r="H38" s="16">
        <f>VLOOKUP($B$11,TUKETIM,8,FALSE)</f>
        <v>1233.0008526451772</v>
      </c>
      <c r="I38" s="16">
        <f>VLOOKUP($B$11,TUKETIM,9,FALSE)</f>
        <v>9892.5701253674997</v>
      </c>
      <c r="J38" s="16">
        <f>VLOOKUP($B$11,TUKETIM,10,FALSE)</f>
        <v>7774.2766668779377</v>
      </c>
      <c r="K38" s="16">
        <f>VLOOKUP($B$11,TUKETIM,11,FALSE)</f>
        <v>17666.846792245437</v>
      </c>
      <c r="L38" s="21">
        <f>VLOOKUP($B$11,TUKETIM,12,FALSE)</f>
        <v>62.305199999999999</v>
      </c>
      <c r="M38" s="21">
        <f>VLOOKUP($B$11,TUKETIM,13,FALSE)</f>
        <v>962.4896</v>
      </c>
      <c r="N38" s="21">
        <f>VLOOKUP($B$11,TUKETIM,14,FALSE)</f>
        <v>1024.7947999999999</v>
      </c>
      <c r="O38" s="21">
        <f>VLOOKUP($B$11,TUKETIM,15,FALSE)</f>
        <v>36763.904811070584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343035.27700001001</v>
      </c>
      <c r="D39" s="16">
        <f>VLOOKUP($B$11,ANLASMA,4,FALSE)</f>
        <v>13611.61</v>
      </c>
      <c r="E39" s="16">
        <f>VLOOKUP($B$11,ANLASMA,5,FALSE)</f>
        <v>356646.88700001</v>
      </c>
      <c r="F39" s="16">
        <f>VLOOKUP($B$11,ANLASMA,6,FALSE)</f>
        <v>3954.9940000000001</v>
      </c>
      <c r="G39" s="16">
        <f>VLOOKUP($B$11,ANLASMA,7,FALSE)</f>
        <v>4122.8100000000004</v>
      </c>
      <c r="H39" s="16">
        <f>VLOOKUP($B$11,ANLASMA,8,FALSE)</f>
        <v>8077.8040000000001</v>
      </c>
      <c r="I39" s="16">
        <f>VLOOKUP($B$11,ANLASMA,9,FALSE)</f>
        <v>87812.787999999302</v>
      </c>
      <c r="J39" s="16">
        <f>VLOOKUP($B$11,ANLASMA,10,FALSE)</f>
        <v>82300.48000000001</v>
      </c>
      <c r="K39" s="16">
        <f>VLOOKUP($B$11,ANLASMA,11,FALSE)</f>
        <v>170113.26799999931</v>
      </c>
      <c r="L39" s="21">
        <f>VLOOKUP($B$11,ANLASMA,12,FALSE)</f>
        <v>322.62599999999998</v>
      </c>
      <c r="M39" s="21">
        <f>VLOOKUP($B$11,ANLASMA,13,FALSE)</f>
        <v>5514</v>
      </c>
      <c r="N39" s="21">
        <f>VLOOKUP($B$11,ANLASMA,14,FALSE)</f>
        <v>5836.6260000000002</v>
      </c>
      <c r="O39" s="21">
        <f>VLOOKUP($B$11,ANLASMA,15,FALSE)</f>
        <v>540674.58500000928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88D17FDC-6927-4C9D-8339-B369D2128E3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/>
  <dimension ref="A1:AC70"/>
  <sheetViews>
    <sheetView tabSelected="1" zoomScale="55" zoomScaleNormal="55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21</v>
      </c>
      <c r="C10" s="31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(SUMIFS(MESKENAG2,KAYNAK,A15,SEBEP,B15,SÜRE,"Uzun",BİLDİRİM,"Bildirimsiz")/VLOOKUP($B$10,ABONE2,3,FALSE))</f>
        <v>2.5600739909783273E-4</v>
      </c>
      <c r="D15" s="12">
        <f t="shared" ref="D15:D24" si="1">(SUMIFS(MESKENOG2,KAYNAK,A15,SEBEP,B15,SÜRE,"Uzun",BİLDİRİM,"Bildirimsiz")/VLOOKUP($B$10,ABONE2,4,FALSE))</f>
        <v>0</v>
      </c>
      <c r="E15" s="12">
        <f t="shared" ref="E15:E24" si="2">(SUMIFS(MESKENAG2,KAYNAK,A15,SEBEP,B15,SÜRE,"Uzun",BİLDİRİM,"Bildirimsiz")+SUMIFS(MESKENOG2,KAYNAK,A15,SEBEP,B15,SÜRE,"Uzun",BİLDİRİM,"Bildirimsiz"))/VLOOKUP($B$10,ABONE2,5,FALSE)</f>
        <v>2.5573146982656961E-4</v>
      </c>
      <c r="F15" s="12">
        <f t="shared" ref="F15:F24" si="3">(SUMIFS(TARIMSALAG2,KAYNAK,A15,SEBEP,B15,SÜRE,"Uzun",BİLDİRİM,"Bildirimsiz")/VLOOKUP($B$10,ABONE2,6,FALSE))</f>
        <v>0</v>
      </c>
      <c r="G15" s="12">
        <f t="shared" ref="G15:G24" si="4">(SUMIFS(TARIMSALOG2,KAYNAK,A15,SEBEP,B15,SÜRE,"Uzun",BİLDİRİM,"Bildirimsiz")/VLOOKUP($B$10,ABONE2,7,FALSE))</f>
        <v>0</v>
      </c>
      <c r="H15" s="12">
        <f t="shared" ref="H15:H24" si="5">(SUMIFS(TARIMSALAG2,KAYNAK,A15,SEBEP,B15,SÜRE,"Uzun",BİLDİRİM,"Bildirimsiz")+SUMIFS(TARIMSALOG2,KAYNAK,A15,SEBEP,B15,SÜRE,"Uzun",BİLDİRİM,"Bildirimsiz"))/VLOOKUP($B$10,ABONE2,8,FALSE)</f>
        <v>0</v>
      </c>
      <c r="I15" s="12">
        <f t="shared" ref="I15:I24" si="6">(SUMIFS(TICARETHANEAG2,KAYNAK,A15,SEBEP,B15,SÜRE,"Uzun",BİLDİRİM,"Bildirimsiz")/VLOOKUP($B$10,ABONE2,9,FALSE))</f>
        <v>2.2246750352170383E-4</v>
      </c>
      <c r="J15" s="12">
        <f t="shared" ref="J15:J24" si="7">(SUMIFS(TICARETHANEOG2,KAYNAK,A15,SEBEP,B15,SÜRE,"Uzun",BİLDİRİM,"Bildirimsiz")/VLOOKUP($B$10,ABONE2,10,FALSE))</f>
        <v>4.8159472496750958E-3</v>
      </c>
      <c r="K15" s="12">
        <f t="shared" ref="K15:K24" si="8">(SUMIFS(TICARETHANEAG2,KAYNAK,A15,SEBEP,B15,SÜRE,"Uzun",BİLDİRİM,"Bildirimsiz")+SUMIFS(TICARETHANEOG2,KAYNAK,A15,SEBEP,B15,SÜRE,"Uzun",BİLDİRİM,"Bildirimsiz"))/VLOOKUP($B$10,ABONE2,11,FALSE)</f>
        <v>3.4472040350522155E-4</v>
      </c>
      <c r="L15" s="12">
        <f t="shared" ref="L15:L24" si="9">(SUMIFS(SANAYIAG2,KAYNAK,A15,SEBEP,B15,SÜRE,"Uzun",BİLDİRİM,"Bildirimsiz")/VLOOKUP($B$10,ABONE2,12,FALSE))</f>
        <v>5.2328919202449984E-4</v>
      </c>
      <c r="M15" s="12">
        <f t="shared" ref="M15:M24" si="10">(SUMIFS(SANAYIOG2,KAYNAK,A15,SEBEP,B15,SÜRE,"Uzun",BİLDİRİM,"Bildirimsiz")/VLOOKUP($B$10,ABONE2,13,FALSE))</f>
        <v>0</v>
      </c>
      <c r="N15" s="12">
        <f t="shared" ref="N15:N24" si="11">(SUMIFS(SANAYIAG2,KAYNAK,A15,SEBEP,B15,SÜRE,"Uzun",BİLDİRİM,"Bildirimsiz")+SUMIFS(SANAYIOG2,KAYNAK,A15,SEBEP,B15,SÜRE,"Uzun",BİLDİRİM,"Bildirimsiz"))/VLOOKUP($B$10,ABONE2,14,FALSE)</f>
        <v>2.6231462058590486E-4</v>
      </c>
      <c r="O15" s="17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2.6294870319680194E-4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0.2340414950925469</v>
      </c>
      <c r="D17" s="12">
        <f t="shared" si="1"/>
        <v>8.7366096209143755</v>
      </c>
      <c r="E17" s="12">
        <f t="shared" si="2"/>
        <v>0.24320571235771535</v>
      </c>
      <c r="F17" s="12">
        <f t="shared" si="3"/>
        <v>1.0002386009547628</v>
      </c>
      <c r="G17" s="12">
        <f t="shared" si="4"/>
        <v>6.1515915978773332</v>
      </c>
      <c r="H17" s="12">
        <f t="shared" si="5"/>
        <v>2.1049196400612495</v>
      </c>
      <c r="I17" s="12">
        <f t="shared" si="6"/>
        <v>0.56687793916237095</v>
      </c>
      <c r="J17" s="12">
        <f t="shared" si="7"/>
        <v>31.009266712103923</v>
      </c>
      <c r="K17" s="12">
        <f t="shared" si="8"/>
        <v>1.3770851275219878</v>
      </c>
      <c r="L17" s="12">
        <f t="shared" si="9"/>
        <v>17.474007103865535</v>
      </c>
      <c r="M17" s="12">
        <f t="shared" si="10"/>
        <v>361.16196187168595</v>
      </c>
      <c r="N17" s="12">
        <f t="shared" si="11"/>
        <v>188.87792308602437</v>
      </c>
      <c r="O17" s="17">
        <f t="shared" si="12"/>
        <v>0.71748052076170643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1.0139034642107959E-2</v>
      </c>
      <c r="D18" s="12">
        <f t="shared" si="1"/>
        <v>0.35652195997647534</v>
      </c>
      <c r="E18" s="12">
        <f t="shared" si="2"/>
        <v>1.0512372242905122E-2</v>
      </c>
      <c r="F18" s="12">
        <f t="shared" si="3"/>
        <v>1.3209337198327545E-2</v>
      </c>
      <c r="G18" s="12">
        <f t="shared" si="4"/>
        <v>5.032074489353533E-2</v>
      </c>
      <c r="H18" s="12">
        <f t="shared" si="5"/>
        <v>2.1167686866839463E-2</v>
      </c>
      <c r="I18" s="12">
        <f t="shared" si="6"/>
        <v>3.0658544860613635E-2</v>
      </c>
      <c r="J18" s="12">
        <f t="shared" si="7"/>
        <v>0.80061970617029365</v>
      </c>
      <c r="K18" s="12">
        <f t="shared" si="8"/>
        <v>5.115063148048183E-2</v>
      </c>
      <c r="L18" s="12">
        <f t="shared" si="9"/>
        <v>2.355750343709003</v>
      </c>
      <c r="M18" s="12">
        <f t="shared" si="10"/>
        <v>12.843703626646871</v>
      </c>
      <c r="N18" s="12">
        <f t="shared" si="11"/>
        <v>7.5862981077349954</v>
      </c>
      <c r="O18" s="17">
        <f t="shared" si="12"/>
        <v>2.6947773758081193E-2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7.1237627487409682E-3</v>
      </c>
      <c r="D20" s="12">
        <f t="shared" si="1"/>
        <v>0</v>
      </c>
      <c r="E20" s="12">
        <f t="shared" si="2"/>
        <v>7.116084632128563E-3</v>
      </c>
      <c r="F20" s="12">
        <f t="shared" si="3"/>
        <v>1.1540153357380628E-3</v>
      </c>
      <c r="G20" s="12">
        <f t="shared" si="4"/>
        <v>1.1367025749189829E-3</v>
      </c>
      <c r="H20" s="12">
        <f t="shared" si="5"/>
        <v>1.1503027036154246E-3</v>
      </c>
      <c r="I20" s="12">
        <f t="shared" si="6"/>
        <v>8.3798944394415931E-2</v>
      </c>
      <c r="J20" s="12">
        <f t="shared" si="7"/>
        <v>0.32701838602806665</v>
      </c>
      <c r="K20" s="12">
        <f t="shared" si="8"/>
        <v>9.0272094101233588E-2</v>
      </c>
      <c r="L20" s="12">
        <f t="shared" si="9"/>
        <v>2.4693451046254079E-2</v>
      </c>
      <c r="M20" s="12">
        <f t="shared" si="10"/>
        <v>0.26650353458507087</v>
      </c>
      <c r="N20" s="12">
        <f t="shared" si="11"/>
        <v>0.1452888768316179</v>
      </c>
      <c r="O20" s="17">
        <f t="shared" si="12"/>
        <v>2.0627002307525084E-2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5.3395904330598744E-2</v>
      </c>
      <c r="D21" s="12">
        <f t="shared" si="1"/>
        <v>0</v>
      </c>
      <c r="E21" s="12">
        <f t="shared" si="2"/>
        <v>5.3338353287065245E-2</v>
      </c>
      <c r="F21" s="12">
        <f t="shared" si="3"/>
        <v>9.399670087673126E-2</v>
      </c>
      <c r="G21" s="12">
        <f t="shared" si="4"/>
        <v>0</v>
      </c>
      <c r="H21" s="12">
        <f t="shared" si="5"/>
        <v>7.3839593945965468E-2</v>
      </c>
      <c r="I21" s="12">
        <f t="shared" si="6"/>
        <v>0.18159890254725153</v>
      </c>
      <c r="J21" s="12">
        <f t="shared" si="7"/>
        <v>1.8853074170912289E-3</v>
      </c>
      <c r="K21" s="12">
        <f t="shared" si="8"/>
        <v>0.17681592550473291</v>
      </c>
      <c r="L21" s="12">
        <f t="shared" si="9"/>
        <v>4.3774114849588592</v>
      </c>
      <c r="M21" s="12">
        <f t="shared" si="10"/>
        <v>0</v>
      </c>
      <c r="N21" s="12">
        <f t="shared" si="11"/>
        <v>2.1943106227418609</v>
      </c>
      <c r="O21" s="17">
        <f t="shared" si="12"/>
        <v>7.6668262200551285E-2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2.3535253468560655E-3</v>
      </c>
      <c r="D22" s="12">
        <f t="shared" si="1"/>
        <v>0</v>
      </c>
      <c r="E22" s="12">
        <f t="shared" si="2"/>
        <v>2.3509886758998908E-3</v>
      </c>
      <c r="F22" s="12">
        <f t="shared" si="3"/>
        <v>1.4584067440809997E-3</v>
      </c>
      <c r="G22" s="12">
        <f t="shared" si="4"/>
        <v>0</v>
      </c>
      <c r="H22" s="12">
        <f t="shared" si="5"/>
        <v>1.1456589517138747E-3</v>
      </c>
      <c r="I22" s="12">
        <f t="shared" si="6"/>
        <v>1.4368504102630594E-2</v>
      </c>
      <c r="J22" s="12">
        <f t="shared" si="7"/>
        <v>0</v>
      </c>
      <c r="K22" s="12">
        <f t="shared" si="8"/>
        <v>1.3986094384498573E-2</v>
      </c>
      <c r="L22" s="12">
        <f t="shared" si="9"/>
        <v>0.17822785078594558</v>
      </c>
      <c r="M22" s="12">
        <f t="shared" si="10"/>
        <v>0</v>
      </c>
      <c r="N22" s="12">
        <f t="shared" si="11"/>
        <v>8.9342130067474629E-2</v>
      </c>
      <c r="O22" s="17">
        <f t="shared" si="12"/>
        <v>4.3160633163903507E-3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9.1598350917007944E-3</v>
      </c>
      <c r="D24" s="12">
        <f t="shared" si="1"/>
        <v>0</v>
      </c>
      <c r="E24" s="12">
        <f t="shared" si="2"/>
        <v>9.14996246055556E-3</v>
      </c>
      <c r="F24" s="12">
        <f t="shared" si="3"/>
        <v>8.2691467110001339E-5</v>
      </c>
      <c r="G24" s="12">
        <f t="shared" si="4"/>
        <v>0</v>
      </c>
      <c r="H24" s="12">
        <f t="shared" si="5"/>
        <v>6.4958709159442036E-5</v>
      </c>
      <c r="I24" s="12">
        <f t="shared" si="6"/>
        <v>0.11608309344610175</v>
      </c>
      <c r="J24" s="12">
        <f t="shared" si="7"/>
        <v>0</v>
      </c>
      <c r="K24" s="12">
        <f t="shared" si="8"/>
        <v>0.11299360669594732</v>
      </c>
      <c r="L24" s="12">
        <f t="shared" si="9"/>
        <v>6.5638208991047799E-3</v>
      </c>
      <c r="M24" s="12">
        <f t="shared" si="10"/>
        <v>0</v>
      </c>
      <c r="N24" s="12">
        <f t="shared" si="11"/>
        <v>3.2903148297048928E-3</v>
      </c>
      <c r="O24" s="17">
        <f t="shared" si="12"/>
        <v>2.5751318569074609E-2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0.31646956465164933</v>
      </c>
      <c r="D25" s="12">
        <f t="shared" ref="D25:O25" si="13">SUM(D15:D24)</f>
        <v>9.0931315808908515</v>
      </c>
      <c r="E25" s="12">
        <f t="shared" si="13"/>
        <v>0.3259292051260963</v>
      </c>
      <c r="F25" s="12">
        <f t="shared" si="13"/>
        <v>1.1101397525767507</v>
      </c>
      <c r="G25" s="12">
        <f t="shared" si="13"/>
        <v>6.2030490453457876</v>
      </c>
      <c r="H25" s="12">
        <f t="shared" si="13"/>
        <v>2.2022878412385429</v>
      </c>
      <c r="I25" s="12">
        <f t="shared" si="13"/>
        <v>0.99360839601690609</v>
      </c>
      <c r="J25" s="12">
        <f t="shared" si="13"/>
        <v>32.143606058969048</v>
      </c>
      <c r="K25" s="12">
        <f t="shared" si="13"/>
        <v>1.8226482000923874</v>
      </c>
      <c r="L25" s="12">
        <f t="shared" si="13"/>
        <v>24.417177344456721</v>
      </c>
      <c r="M25" s="12">
        <f t="shared" si="13"/>
        <v>374.27216903291787</v>
      </c>
      <c r="N25" s="12">
        <f t="shared" si="13"/>
        <v>198.8967154528506</v>
      </c>
      <c r="O25" s="12">
        <f t="shared" si="13"/>
        <v>0.87205388961652586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(SUMIFS(MESKENAG2,KAYNAK,A28,SEBEP,B28,SÜRE,"Uzun",BİLDİRİM,"Bildirimli")/VLOOKUP($B$10,ABONE2,3,FALSE))</f>
        <v>4.5717986486496713E-2</v>
      </c>
      <c r="D28" s="12">
        <f>(SUMIFS(MESKENOG2,KAYNAK,A28,SEBEP,B28,SÜRE,"Uzun",BİLDİRİM,"Bildirimli")/VLOOKUP($B$10,ABONE2,4,FALSE))</f>
        <v>0.9771819162427704</v>
      </c>
      <c r="E28" s="12">
        <f>(SUMIFS(MESKENAG2,KAYNAK,A28,SEBEP,B28,SÜRE,"Uzun",BİLDİRİM,"Bildirimli")+SUMIFS(MESKENOG2,KAYNAK,A28,SEBEP,B28,SÜRE,"Uzun",BİLDİRİM,"Bildirimli"))/VLOOKUP($B$10,ABONE2,5,FALSE)</f>
        <v>4.6721934670226083E-2</v>
      </c>
      <c r="F28" s="12">
        <f>(SUMIFS(TARIMSALAG2,KAYNAK,A28,SEBEP,B28,SÜRE,"Uzun",BİLDİRİM,"Bildirimli")/VLOOKUP($B$10,ABONE2,6,FALSE))</f>
        <v>0.18655237326929866</v>
      </c>
      <c r="G28" s="12">
        <f>(SUMIFS(TARIMSALOG2,KAYNAK,A28,SEBEP,B28,SÜRE,"Uzun",BİLDİRİM,"Bildirimli")/VLOOKUP($B$10,ABONE2,7,FALSE))</f>
        <v>1.4041779232323435</v>
      </c>
      <c r="H28" s="12">
        <f>(SUMIFS(TARIMSALAG2,KAYNAK,A28,SEBEP,B28,SÜRE,"Uzun",BİLDİRİM,"Bildirimli")+SUMIFS(TARIMSALOG2,KAYNAK,A28,SEBEP,B28,SÜRE,"Uzun",BİLDİRİM,"Bildirimli"))/VLOOKUP($B$10,ABONE2,8,FALSE)</f>
        <v>0.44766588239580235</v>
      </c>
      <c r="I28" s="12">
        <f>(SUMIFS(TICARETHANEAG2,KAYNAK,A28,SEBEP,B28,SÜRE,"Uzun",BİLDİRİM,"Bildirimli")/VLOOKUP($B$10,ABONE2,9,FALSE))</f>
        <v>9.2814394196542041E-2</v>
      </c>
      <c r="J28" s="12">
        <f>(SUMIFS(TICARETHANEOG2,KAYNAK,A28,SEBEP,B28,SÜRE,"Uzun",BİLDİRİM,"Bildirimli")/VLOOKUP($B$10,ABONE2,10,FALSE))</f>
        <v>3.4812125539110568</v>
      </c>
      <c r="K28" s="12">
        <f>(SUMIFS(TICARETHANEAG2,KAYNAK,A28,SEBEP,B28,SÜRE,"Uzun",BİLDİRİM,"Bildirimli")+SUMIFS(TICARETHANEOG2,KAYNAK,A28,SEBEP,B28,SÜRE,"Uzun",BİLDİRİM,"Bildirimli"))/VLOOKUP($B$10,ABONE2,11,FALSE)</f>
        <v>0.18299472027086564</v>
      </c>
      <c r="L28" s="12">
        <f>(SUMIFS(SANAYIAG2,KAYNAK,A28,SEBEP,B28,SÜRE,"Uzun",BİLDİRİM,"Bildirimli")/VLOOKUP($B$10,ABONE2,12,FALSE))</f>
        <v>1.3636298800982418</v>
      </c>
      <c r="M28" s="12">
        <f>(SUMIFS(SANAYIOG2,KAYNAK,A28,SEBEP,B28,SÜRE,"Uzun",BİLDİRİM,"Bildirimli")/VLOOKUP($B$10,ABONE2,13,FALSE))</f>
        <v>36.241513161283578</v>
      </c>
      <c r="N28" s="12">
        <f>(SUMIFS(SANAYIAG2,KAYNAK,A28,SEBEP,B28,SÜRE,"Uzun",BİLDİRİM,"Bildirimli")+SUMIFS(SANAYIOG2,KAYNAK,A28,SEBEP,B28,SÜRE,"Uzun",BİLDİRİM,"Bildirimli"))/VLOOKUP($B$10,ABONE2,14,FALSE)</f>
        <v>18.757913539537022</v>
      </c>
      <c r="O28" s="17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0.10375887260379189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(SUMIFS(MESKENAG2,KAYNAK,A29,SEBEP,B29,SÜRE,"Uzun",BİLDİRİM,"Bildirimli")/VLOOKUP($B$10,ABONE2,3,FALSE))</f>
        <v>0.17228409885195931</v>
      </c>
      <c r="D29" s="12">
        <f>(SUMIFS(MESKENOG2,KAYNAK,A29,SEBEP,B29,SÜRE,"Uzun",BİLDİRİM,"Bildirimli")/VLOOKUP($B$10,ABONE2,4,FALSE))</f>
        <v>5.3295663996037925</v>
      </c>
      <c r="E29" s="12">
        <f>(SUMIFS(MESKENAG2,KAYNAK,A29,SEBEP,B29,SÜRE,"Uzun",BİLDİRİM,"Bildirimli")+SUMIFS(MESKENOG2,KAYNAK,A29,SEBEP,B29,SÜRE,"Uzun",BİLDİRİM,"Bildirimli"))/VLOOKUP($B$10,ABONE2,5,FALSE)</f>
        <v>0.17784270829824694</v>
      </c>
      <c r="F29" s="12">
        <f>(SUMIFS(TARIMSALAG2,KAYNAK,A29,SEBEP,B29,SÜRE,"Uzun",BİLDİRİM,"Bildirimli")/VLOOKUP($B$10,ABONE2,6,FALSE))</f>
        <v>0.72834278884607806</v>
      </c>
      <c r="G29" s="12">
        <f>(SUMIFS(TARIMSALOG2,KAYNAK,A29,SEBEP,B29,SÜRE,"Uzun",BİLDİRİM,"Bildirimli")/VLOOKUP($B$10,ABONE2,7,FALSE))</f>
        <v>3.0274805747084312</v>
      </c>
      <c r="H29" s="12">
        <f>(SUMIFS(TARIMSALAG2,KAYNAK,A29,SEBEP,B29,SÜRE,"Uzun",BİLDİRİM,"Bildirimli")+SUMIFS(TARIMSALOG2,KAYNAK,A29,SEBEP,B29,SÜRE,"Uzun",BİLDİRİM,"Bildirimli"))/VLOOKUP($B$10,ABONE2,8,FALSE)</f>
        <v>1.2213810100382003</v>
      </c>
      <c r="I29" s="12">
        <f>(SUMIFS(TICARETHANEAG2,KAYNAK,A29,SEBEP,B29,SÜRE,"Uzun",BİLDİRİM,"Bildirimli")/VLOOKUP($B$10,ABONE2,9,FALSE))</f>
        <v>0.51169221760248351</v>
      </c>
      <c r="J29" s="12">
        <f>(SUMIFS(TICARETHANEOG2,KAYNAK,A29,SEBEP,B29,SÜRE,"Uzun",BİLDİRİM,"Bildirimli")/VLOOKUP($B$10,ABONE2,10,FALSE))</f>
        <v>12.569033711951509</v>
      </c>
      <c r="K29" s="12">
        <f>(SUMIFS(TICARETHANEAG2,KAYNAK,A29,SEBEP,B29,SÜRE,"Uzun",BİLDİRİM,"Bildirimli")+SUMIFS(TICARETHANEOG2,KAYNAK,A29,SEBEP,B29,SÜRE,"Uzun",BİLDİRİM,"Bildirimli"))/VLOOKUP($B$10,ABONE2,11,FALSE)</f>
        <v>0.83259163269409109</v>
      </c>
      <c r="L29" s="12">
        <f>(SUMIFS(SANAYIAG2,KAYNAK,A29,SEBEP,B29,SÜRE,"Uzun",BİLDİRİM,"Bildirimli")/VLOOKUP($B$10,ABONE2,12,FALSE))</f>
        <v>13.97127982532705</v>
      </c>
      <c r="M29" s="12">
        <f>(SUMIFS(SANAYIOG2,KAYNAK,A29,SEBEP,B29,SÜRE,"Uzun",BİLDİRİM,"Bildirimli")/VLOOKUP($B$10,ABONE2,13,FALSE))</f>
        <v>98.176380185786769</v>
      </c>
      <c r="N29" s="12">
        <f>(SUMIFS(SANAYIAG2,KAYNAK,A29,SEBEP,B29,SÜRE,"Uzun",BİLDİRİM,"Bildirimli")+SUMIFS(SANAYIOG2,KAYNAK,A29,SEBEP,B29,SÜRE,"Uzun",BİLDİRİM,"Bildirimli"))/VLOOKUP($B$10,ABONE2,14,FALSE)</f>
        <v>55.966012975645953</v>
      </c>
      <c r="O29" s="17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0.38394992960469992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(SUMIFS(MESKENAG2,KAYNAK,A30,SEBEP,B30,SÜRE,"Uzun",BİLDİRİM,"Bildirimli")/VLOOKUP($B$10,ABONE2,3,FALSE))</f>
        <v>0</v>
      </c>
      <c r="D30" s="12">
        <f>(SUMIFS(MESKENOG2,KAYNAK,A30,SEBEP,B30,SÜRE,"Uzun",BİLDİRİM,"Bildirimli")/VLOOKUP($B$10,ABONE2,4,FALSE))</f>
        <v>0</v>
      </c>
      <c r="E30" s="12">
        <f>(SUMIFS(MESKENAG2,KAYNAK,A30,SEBEP,B30,SÜRE,"Uzun",BİLDİRİM,"Bildirimli")+SUMIFS(MESKENOG2,KAYNAK,A30,SEBEP,B30,SÜRE,"Uzun",BİLDİRİM,"Bildirimli"))/VLOOKUP($B$10,ABONE2,5,FALSE)</f>
        <v>0</v>
      </c>
      <c r="F30" s="12">
        <f>(SUMIFS(TARIMSALAG2,KAYNAK,A30,SEBEP,B30,SÜRE,"Uzun",BİLDİRİM,"Bildirimli")/VLOOKUP($B$10,ABONE2,6,FALSE))</f>
        <v>0</v>
      </c>
      <c r="G30" s="12">
        <f>(SUMIFS(TARIMSALOG2,KAYNAK,A30,SEBEP,B30,SÜRE,"Uzun",BİLDİRİM,"Bildirimli")/VLOOKUP($B$10,ABONE2,7,FALSE))</f>
        <v>0</v>
      </c>
      <c r="H30" s="12">
        <f>(SUMIFS(TARIMSALAG2,KAYNAK,A30,SEBEP,B30,SÜRE,"Uzun",BİLDİRİM,"Bildirimli")+SUMIFS(TARIMSALOG2,KAYNAK,A30,SEBEP,B30,SÜRE,"Uzun",BİLDİRİM,"Bildirimli"))/VLOOKUP($B$10,ABONE2,8,FALSE)</f>
        <v>0</v>
      </c>
      <c r="I30" s="12">
        <f>(SUMIFS(TICARETHANEAG2,KAYNAK,A30,SEBEP,B30,SÜRE,"Uzun",BİLDİRİM,"Bildirimli")/VLOOKUP($B$10,ABONE2,9,FALSE))</f>
        <v>0</v>
      </c>
      <c r="J30" s="12">
        <f>(SUMIFS(TICARETHANEOG2,KAYNAK,A30,SEBEP,B30,SÜRE,"Uzun",BİLDİRİM,"Bildirimli")/VLOOKUP($B$10,ABONE2,10,FALSE))</f>
        <v>0</v>
      </c>
      <c r="K30" s="12">
        <f>(SUMIFS(TICARETHANEAG2,KAYNAK,A30,SEBEP,B30,SÜRE,"Uzun",BİLDİRİM,"Bildirimli")+SUMIFS(TICARETHANEOG2,KAYNAK,A30,SEBEP,B30,SÜRE,"Uzun",BİLDİRİM,"Bildirimli"))/VLOOKUP($B$10,ABONE2,11,FALSE)</f>
        <v>0</v>
      </c>
      <c r="L30" s="12">
        <f>(SUMIFS(SANAYIAG2,KAYNAK,A30,SEBEP,B30,SÜRE,"Uzun",BİLDİRİM,"Bildirimli")/VLOOKUP($B$10,ABONE2,12,FALSE))</f>
        <v>0</v>
      </c>
      <c r="M30" s="12">
        <f>(SUMIFS(SANAYIOG2,KAYNAK,A30,SEBEP,B30,SÜRE,"Uzun",BİLDİRİM,"Bildirimli")/VLOOKUP($B$10,ABONE2,13,FALSE))</f>
        <v>0</v>
      </c>
      <c r="N30" s="12">
        <f>(SUMIFS(SANAYIAG2,KAYNAK,A30,SEBEP,B30,SÜRE,"Uzun",BİLDİRİM,"Bildirimli")+SUMIFS(SANAYIOG2,KAYNAK,A30,SEBEP,B30,SÜRE,"Uzun",BİLDİRİM,"Bildirimli"))/VLOOKUP($B$10,ABONE2,14,FALSE)</f>
        <v>0</v>
      </c>
      <c r="O30" s="17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(SUMIFS(MESKENAG2,KAYNAK,A31,SEBEP,B31,SÜRE,"Uzun",BİLDİRİM,"Bildirimli")/VLOOKUP($B$10,ABONE2,3,FALSE))</f>
        <v>2.4116501208034206E-2</v>
      </c>
      <c r="D31" s="12">
        <f>(SUMIFS(MESKENOG2,KAYNAK,A31,SEBEP,B31,SÜRE,"Uzun",BİLDİRİM,"Bildirimli")/VLOOKUP($B$10,ABONE2,4,FALSE))</f>
        <v>6.2207376115778969E-4</v>
      </c>
      <c r="E31" s="12">
        <f>(SUMIFS(MESKENAG2,KAYNAK,A31,SEBEP,B31,SÜRE,"Uzun",BİLDİRİM,"Bildirimli")+SUMIFS(MESKENOG2,KAYNAK,A31,SEBEP,B31,SÜRE,"Uzun",BİLDİRİM,"Bildirimli"))/VLOOKUP($B$10,ABONE2,5,FALSE)</f>
        <v>2.4091178501475699E-2</v>
      </c>
      <c r="F31" s="12">
        <f>(SUMIFS(TARIMSALAG2,KAYNAK,A31,SEBEP,B31,SÜRE,"Uzun",BİLDİRİM,"Bildirimli")/VLOOKUP($B$10,ABONE2,6,FALSE))</f>
        <v>3.8406769134776912E-2</v>
      </c>
      <c r="G31" s="12">
        <f>(SUMIFS(TARIMSALOG2,KAYNAK,A31,SEBEP,B31,SÜRE,"Uzun",BİLDİRİM,"Bildirimli")/VLOOKUP($B$10,ABONE2,7,FALSE))</f>
        <v>0</v>
      </c>
      <c r="H31" s="12">
        <f>(SUMIFS(TARIMSALAG2,KAYNAK,A31,SEBEP,B31,SÜRE,"Uzun",BİLDİRİM,"Bildirimli")+SUMIFS(TARIMSALOG2,KAYNAK,A31,SEBEP,B31,SÜRE,"Uzun",BİLDİRİM,"Bildirimli"))/VLOOKUP($B$10,ABONE2,8,FALSE)</f>
        <v>3.0170635897183912E-2</v>
      </c>
      <c r="I31" s="12">
        <f>(SUMIFS(TICARETHANEAG2,KAYNAK,A31,SEBEP,B31,SÜRE,"Uzun",BİLDİRİM,"Bildirimli")/VLOOKUP($B$10,ABONE2,9,FALSE))</f>
        <v>7.0638563872438595E-2</v>
      </c>
      <c r="J31" s="12">
        <f>(SUMIFS(TICARETHANEOG2,KAYNAK,A31,SEBEP,B31,SÜRE,"Uzun",BİLDİRİM,"Bildirimli")/VLOOKUP($B$10,ABONE2,10,FALSE))</f>
        <v>1.7702873292627509E-4</v>
      </c>
      <c r="K31" s="12">
        <f>(SUMIFS(TICARETHANEAG2,KAYNAK,A31,SEBEP,B31,SÜRE,"Uzun",BİLDİRİM,"Bildirimli")+SUMIFS(TICARETHANEOG2,KAYNAK,A31,SEBEP,B31,SÜRE,"Uzun",BİLDİRİM,"Bildirimli"))/VLOOKUP($B$10,ABONE2,11,FALSE)</f>
        <v>6.8763269436818306E-2</v>
      </c>
      <c r="L31" s="12">
        <f>(SUMIFS(SANAYIAG2,KAYNAK,A31,SEBEP,B31,SÜRE,"Uzun",BİLDİRİM,"Bildirimli")/VLOOKUP($B$10,ABONE2,12,FALSE))</f>
        <v>2.6587565556204944</v>
      </c>
      <c r="M31" s="12">
        <f>(SUMIFS(SANAYIOG2,KAYNAK,A31,SEBEP,B31,SÜRE,"Uzun",BİLDİRİM,"Bildirimli")/VLOOKUP($B$10,ABONE2,13,FALSE))</f>
        <v>0</v>
      </c>
      <c r="N31" s="12">
        <f>(SUMIFS(SANAYIAG2,KAYNAK,A31,SEBEP,B31,SÜRE,"Uzun",BİLDİRİM,"Bildirimli")+SUMIFS(SANAYIOG2,KAYNAK,A31,SEBEP,B31,SÜRE,"Uzun",BİLDİRİM,"Bildirimli"))/VLOOKUP($B$10,ABONE2,14,FALSE)</f>
        <v>1.3327825755767269</v>
      </c>
      <c r="O31" s="17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3.3165780268009988E-2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(SUMIFS(MESKENAG2,KAYNAK,A32,SEBEP,B32,SÜRE,"Uzun",BİLDİRİM,"Bildirimli")/VLOOKUP($B$10,ABONE2,3,FALSE))</f>
        <v>0</v>
      </c>
      <c r="D32" s="12">
        <f>(SUMIFS(MESKENOG2,KAYNAK,A32,SEBEP,B32,SÜRE,"Uzun",BİLDİRİM,"Bildirimli")/VLOOKUP($B$10,ABONE2,4,FALSE))</f>
        <v>0</v>
      </c>
      <c r="E32" s="12">
        <f>(SUMIFS(MESKENAG2,KAYNAK,A32,SEBEP,B32,SÜRE,"Uzun",BİLDİRİM,"Bildirimli")+SUMIFS(MESKENOG2,KAYNAK,A32,SEBEP,B32,SÜRE,"Uzun",BİLDİRİM,"Bildirimli"))/VLOOKUP($B$10,ABONE2,5,FALSE)</f>
        <v>0</v>
      </c>
      <c r="F32" s="12">
        <f>(SUMIFS(TARIMSALAG2,KAYNAK,A32,SEBEP,B32,SÜRE,"Uzun",BİLDİRİM,"Bildirimli")/VLOOKUP($B$10,ABONE2,6,FALSE))</f>
        <v>0</v>
      </c>
      <c r="G32" s="12">
        <f>(SUMIFS(TARIMSALOG2,KAYNAK,A32,SEBEP,B32,SÜRE,"Uzun",BİLDİRİM,"Bildirimli")/VLOOKUP($B$10,ABONE2,7,FALSE))</f>
        <v>0</v>
      </c>
      <c r="H32" s="12">
        <f>(SUMIFS(TARIMSALAG2,KAYNAK,A32,SEBEP,B32,SÜRE,"Uzun",BİLDİRİM,"Bildirimli")+SUMIFS(TARIMSALOG2,KAYNAK,A32,SEBEP,B32,SÜRE,"Uzun",BİLDİRİM,"Bildirimli"))/VLOOKUP($B$10,ABONE2,8,FALSE)</f>
        <v>0</v>
      </c>
      <c r="I32" s="12">
        <f>(SUMIFS(TICARETHANEAG2,KAYNAK,A32,SEBEP,B32,SÜRE,"Uzun",BİLDİRİM,"Bildirimli")/VLOOKUP($B$10,ABONE2,9,FALSE))</f>
        <v>0</v>
      </c>
      <c r="J32" s="12">
        <f>(SUMIFS(TICARETHANEOG2,KAYNAK,A32,SEBEP,B32,SÜRE,"Uzun",BİLDİRİM,"Bildirimli")/VLOOKUP($B$10,ABONE2,10,FALSE))</f>
        <v>0</v>
      </c>
      <c r="K32" s="12">
        <f>(SUMIFS(TICARETHANEAG2,KAYNAK,A32,SEBEP,B32,SÜRE,"Uzun",BİLDİRİM,"Bildirimli")+SUMIFS(TICARETHANEOG2,KAYNAK,A32,SEBEP,B32,SÜRE,"Uzun",BİLDİRİM,"Bildirimli"))/VLOOKUP($B$10,ABONE2,11,FALSE)</f>
        <v>0</v>
      </c>
      <c r="L32" s="12">
        <f>(SUMIFS(SANAYIAG2,KAYNAK,A32,SEBEP,B32,SÜRE,"Uzun",BİLDİRİM,"Bildirimli")/VLOOKUP($B$10,ABONE2,12,FALSE))</f>
        <v>0</v>
      </c>
      <c r="M32" s="12">
        <f>(SUMIFS(SANAYIOG2,KAYNAK,A32,SEBEP,B32,SÜRE,"Uzun",BİLDİRİM,"Bildirimli")/VLOOKUP($B$10,ABONE2,13,FALSE))</f>
        <v>0</v>
      </c>
      <c r="N32" s="12">
        <f>(SUMIFS(SANAYIAG2,KAYNAK,A32,SEBEP,B32,SÜRE,"Uzun",BİLDİRİM,"Bildirimli")+SUMIFS(SANAYIOG2,KAYNAK,A32,SEBEP,B32,SÜRE,"Uzun",BİLDİRİM,"Bildirimli"))/VLOOKUP($B$10,ABONE2,14,FALSE)</f>
        <v>0</v>
      </c>
      <c r="O32" s="17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0.24211858654649024</v>
      </c>
      <c r="D33" s="12">
        <f t="shared" ref="D33:O33" si="14">SUM(D28:D32)</f>
        <v>6.3073703896077209</v>
      </c>
      <c r="E33" s="12">
        <f t="shared" si="14"/>
        <v>0.24865582146994875</v>
      </c>
      <c r="F33" s="12">
        <f t="shared" si="14"/>
        <v>0.95330193125015361</v>
      </c>
      <c r="G33" s="12">
        <f t="shared" si="14"/>
        <v>4.4316584979407745</v>
      </c>
      <c r="H33" s="12">
        <f t="shared" si="14"/>
        <v>1.6992175283311866</v>
      </c>
      <c r="I33" s="12">
        <f t="shared" si="14"/>
        <v>0.67514517567146415</v>
      </c>
      <c r="J33" s="12">
        <f t="shared" si="14"/>
        <v>16.050423294595493</v>
      </c>
      <c r="K33" s="12">
        <f t="shared" si="14"/>
        <v>1.084349622401775</v>
      </c>
      <c r="L33" s="12">
        <f t="shared" si="14"/>
        <v>17.993666261045789</v>
      </c>
      <c r="M33" s="12">
        <f t="shared" si="14"/>
        <v>134.41789334707033</v>
      </c>
      <c r="N33" s="12">
        <f t="shared" si="14"/>
        <v>76.056709090759696</v>
      </c>
      <c r="O33" s="12">
        <f t="shared" si="14"/>
        <v>0.52087458247650187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3005615</v>
      </c>
      <c r="D37" s="16">
        <f>VLOOKUP($B$10,ABONE2,4,FALSE)</f>
        <v>3243</v>
      </c>
      <c r="E37" s="16">
        <f>VLOOKUP($B$10,ABONE2,5,FALSE)</f>
        <v>3008858</v>
      </c>
      <c r="F37" s="16">
        <f>VLOOKUP($B$10,ABONE2,6,FALSE)</f>
        <v>82869</v>
      </c>
      <c r="G37" s="16">
        <f>VLOOKUP($B$10,ABONE2,7,FALSE)</f>
        <v>22622</v>
      </c>
      <c r="H37" s="16">
        <f>VLOOKUP($B$10,ABONE2,8,FALSE)</f>
        <v>105491</v>
      </c>
      <c r="I37" s="16">
        <f>VLOOKUP($B$10,ABONE2,9,FALSE)</f>
        <v>588725</v>
      </c>
      <c r="J37" s="16">
        <f>VLOOKUP($B$10,ABONE2,10,FALSE)</f>
        <v>16097</v>
      </c>
      <c r="K37" s="16">
        <f>VLOOKUP($B$10,ABONE2,11,FALSE)</f>
        <v>604822</v>
      </c>
      <c r="L37" s="21">
        <f>VLOOKUP($B$10,ABONE2,12,FALSE)</f>
        <v>2349</v>
      </c>
      <c r="M37" s="21">
        <f>VLOOKUP($B$10,ABONE2,13,FALSE)</f>
        <v>2337</v>
      </c>
      <c r="N37" s="21">
        <f>VLOOKUP($B$10,ABONE2,14,FALSE)</f>
        <v>4686</v>
      </c>
      <c r="O37" s="21">
        <f>VLOOKUP($B$10,ABONE2,15,FALSE)</f>
        <v>3723857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628837.01409497648</v>
      </c>
      <c r="D38" s="16">
        <f>VLOOKUP($B$10,TUKETIM,4,FALSE)</f>
        <v>16103.948339122973</v>
      </c>
      <c r="E38" s="16">
        <f>VLOOKUP($B$10,TUKETIM,5,FALSE)</f>
        <v>644940.96243409941</v>
      </c>
      <c r="F38" s="16">
        <f>VLOOKUP($B$10,TUKETIM,6,FALSE)</f>
        <v>54815.521403282168</v>
      </c>
      <c r="G38" s="16">
        <f>VLOOKUP($B$10,TUKETIM,7,FALSE)</f>
        <v>56783.888262640015</v>
      </c>
      <c r="H38" s="16">
        <f>VLOOKUP($B$10,TUKETIM,8,FALSE)</f>
        <v>111599.40966592218</v>
      </c>
      <c r="I38" s="16">
        <f>VLOOKUP($B$10,TUKETIM,9,FALSE)</f>
        <v>338642.58123570459</v>
      </c>
      <c r="J38" s="16">
        <f>VLOOKUP($B$10,TUKETIM,10,FALSE)</f>
        <v>299520.40615469369</v>
      </c>
      <c r="K38" s="16">
        <f>VLOOKUP($B$10,TUKETIM,11,FALSE)</f>
        <v>638162.98739039828</v>
      </c>
      <c r="L38" s="21">
        <f>VLOOKUP($B$10,TUKETIM,12,FALSE)</f>
        <v>26223.257026689116</v>
      </c>
      <c r="M38" s="21">
        <f>VLOOKUP($B$10,TUKETIM,13,FALSE)</f>
        <v>411418.09229566529</v>
      </c>
      <c r="N38" s="21">
        <f>VLOOKUP($B$10,TUKETIM,14,FALSE)</f>
        <v>437641.34932235442</v>
      </c>
      <c r="O38" s="21">
        <f>VLOOKUP($B$10,TUKETIM,15,FALSE)</f>
        <v>1832344.7088127742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15551205.020000614</v>
      </c>
      <c r="D39" s="16">
        <f>VLOOKUP($B$10,ANLASMA,4,FALSE)</f>
        <v>144123.59100000001</v>
      </c>
      <c r="E39" s="16">
        <f>VLOOKUP($B$10,ANLASMA,5,FALSE)</f>
        <v>15695328.611000614</v>
      </c>
      <c r="F39" s="16">
        <f>VLOOKUP($B$10,ANLASMA,6,FALSE)</f>
        <v>544355.37899999844</v>
      </c>
      <c r="G39" s="16">
        <f>VLOOKUP($B$10,ANLASMA,7,FALSE)</f>
        <v>631304.84299999964</v>
      </c>
      <c r="H39" s="16">
        <f>VLOOKUP($B$10,ANLASMA,8,FALSE)</f>
        <v>1175660.2219999982</v>
      </c>
      <c r="I39" s="16">
        <f>VLOOKUP($B$10,ANLASMA,9,FALSE)</f>
        <v>3774496.082000114</v>
      </c>
      <c r="J39" s="16">
        <f>VLOOKUP($B$10,ANLASMA,10,FALSE)</f>
        <v>4557876.8999999994</v>
      </c>
      <c r="K39" s="16">
        <f>VLOOKUP($B$10,ANLASMA,11,FALSE)</f>
        <v>8332372.9820001135</v>
      </c>
      <c r="L39" s="21">
        <f>VLOOKUP($B$10,ANLASMA,12,FALSE)</f>
        <v>98553.172999999995</v>
      </c>
      <c r="M39" s="21">
        <f>VLOOKUP($B$10,ANLASMA,13,FALSE)</f>
        <v>1997602.9110000003</v>
      </c>
      <c r="N39" s="21">
        <f>VLOOKUP($B$10,ANLASMA,14,FALSE)</f>
        <v>2096156.0840000003</v>
      </c>
      <c r="O39" s="21">
        <f>VLOOKUP($B$10,ANLASMA,15,FALSE)</f>
        <v>27299517.899000727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  <mergeCell ref="A1:C1"/>
    <mergeCell ref="B2:C2"/>
    <mergeCell ref="B3:C3"/>
    <mergeCell ref="B4:C4"/>
    <mergeCell ref="B5:C5"/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</mergeCells>
  <dataValidations disablePrompts="1" count="1">
    <dataValidation type="textLength" allowBlank="1" showInputMessage="1" showErrorMessage="1" sqref="B6" xr:uid="{00000000-0002-0000-0100-00000200000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A4276-3EDD-42F7-955A-2054D8859B2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1.219288144928639</v>
      </c>
      <c r="D17" s="12">
        <f t="shared" si="1"/>
        <v>55.748001318291621</v>
      </c>
      <c r="E17" s="12">
        <f t="shared" si="2"/>
        <v>1.454379601989416</v>
      </c>
      <c r="F17" s="12">
        <f t="shared" si="3"/>
        <v>1.4246780705276179</v>
      </c>
      <c r="G17" s="12">
        <f t="shared" si="4"/>
        <v>62.835057946052878</v>
      </c>
      <c r="H17" s="12">
        <f t="shared" si="5"/>
        <v>3.4496645641669441</v>
      </c>
      <c r="I17" s="12">
        <f t="shared" si="6"/>
        <v>2.5153902071199301</v>
      </c>
      <c r="J17" s="12">
        <f t="shared" si="7"/>
        <v>62.912367765827625</v>
      </c>
      <c r="K17" s="12">
        <f t="shared" si="8"/>
        <v>4.6995366943587538</v>
      </c>
      <c r="L17" s="12">
        <f t="shared" si="9"/>
        <v>32.176756661796347</v>
      </c>
      <c r="M17" s="12">
        <f t="shared" si="10"/>
        <v>504.08560381465639</v>
      </c>
      <c r="N17" s="12">
        <f t="shared" si="11"/>
        <v>322.58220106355634</v>
      </c>
      <c r="O17" s="17">
        <f t="shared" si="12"/>
        <v>2.2375563675800474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2.2926036802667367E-2</v>
      </c>
      <c r="D18" s="12">
        <f t="shared" si="1"/>
        <v>2.9748442446925316</v>
      </c>
      <c r="E18" s="12">
        <f t="shared" si="2"/>
        <v>3.5652740079356232E-2</v>
      </c>
      <c r="F18" s="12">
        <f t="shared" si="3"/>
        <v>3.4277553330097965E-2</v>
      </c>
      <c r="G18" s="12">
        <f t="shared" si="4"/>
        <v>7.4768321043928998E-2</v>
      </c>
      <c r="H18" s="12">
        <f t="shared" si="5"/>
        <v>3.5612722692407561E-2</v>
      </c>
      <c r="I18" s="12">
        <f t="shared" si="6"/>
        <v>4.2798776711554971E-2</v>
      </c>
      <c r="J18" s="12">
        <f t="shared" si="7"/>
        <v>1.86682372168101</v>
      </c>
      <c r="K18" s="12">
        <f t="shared" si="8"/>
        <v>0.10876131055389028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4.7563800527157932E-2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0.12478257266717033</v>
      </c>
      <c r="D21" s="12">
        <f t="shared" si="1"/>
        <v>0</v>
      </c>
      <c r="E21" s="12">
        <f t="shared" si="2"/>
        <v>0.12424459340602673</v>
      </c>
      <c r="F21" s="12">
        <f t="shared" si="3"/>
        <v>0.13435042749923545</v>
      </c>
      <c r="G21" s="12">
        <f t="shared" si="4"/>
        <v>0</v>
      </c>
      <c r="H21" s="12">
        <f t="shared" si="5"/>
        <v>0.12992026761987849</v>
      </c>
      <c r="I21" s="12">
        <f t="shared" si="6"/>
        <v>0.25181255161303162</v>
      </c>
      <c r="J21" s="12">
        <f t="shared" si="7"/>
        <v>0</v>
      </c>
      <c r="K21" s="12">
        <f t="shared" si="8"/>
        <v>0.24270621016550414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0.1438111537210513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9.6465055662894525E-4</v>
      </c>
      <c r="D22" s="12">
        <f t="shared" si="1"/>
        <v>0</v>
      </c>
      <c r="E22" s="12">
        <f t="shared" si="2"/>
        <v>9.6049162655862828E-4</v>
      </c>
      <c r="F22" s="12">
        <f t="shared" si="3"/>
        <v>1.8015383907847237E-3</v>
      </c>
      <c r="G22" s="12">
        <f t="shared" si="4"/>
        <v>0</v>
      </c>
      <c r="H22" s="12">
        <f t="shared" si="5"/>
        <v>1.7421332720327109E-3</v>
      </c>
      <c r="I22" s="12">
        <f t="shared" si="6"/>
        <v>1.1250065630239448E-2</v>
      </c>
      <c r="J22" s="12">
        <f t="shared" si="7"/>
        <v>0</v>
      </c>
      <c r="K22" s="12">
        <f t="shared" si="8"/>
        <v>1.0843227534680623E-2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2.6132155076911113E-3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1.3679614049551057</v>
      </c>
      <c r="D25" s="12">
        <f t="shared" ref="D25:O25" si="13">SUM(D15:D24)</f>
        <v>58.722845562984155</v>
      </c>
      <c r="E25" s="12">
        <f t="shared" si="13"/>
        <v>1.6152374271013576</v>
      </c>
      <c r="F25" s="12">
        <f t="shared" si="13"/>
        <v>1.595107589747736</v>
      </c>
      <c r="G25" s="12">
        <f t="shared" si="13"/>
        <v>62.909826267096804</v>
      </c>
      <c r="H25" s="12">
        <f t="shared" si="13"/>
        <v>3.616939687751263</v>
      </c>
      <c r="I25" s="12">
        <f t="shared" si="13"/>
        <v>2.8212516010747564</v>
      </c>
      <c r="J25" s="12">
        <f t="shared" si="13"/>
        <v>64.779191487508641</v>
      </c>
      <c r="K25" s="12">
        <f t="shared" si="13"/>
        <v>5.0618474426128284</v>
      </c>
      <c r="L25" s="12">
        <f t="shared" si="13"/>
        <v>32.176756661796347</v>
      </c>
      <c r="M25" s="12">
        <f t="shared" si="13"/>
        <v>504.08560381465639</v>
      </c>
      <c r="N25" s="12">
        <f t="shared" si="13"/>
        <v>322.58220106355634</v>
      </c>
      <c r="O25" s="12">
        <f t="shared" si="13"/>
        <v>2.4315445373359479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7.5902073425760715E-3</v>
      </c>
      <c r="D28" s="12">
        <f>(SUMIFS(MESKENOG2,KAYNAK,A28,SEBEP,B28,SÜRE,"Uzun",BİLDİRİM,"Bildirimli",İL,$B$10,İLÇE,$B$11)/VLOOKUP($B$11,ABONE2,4,FALSE))</f>
        <v>3.8786267131533839E-2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7.7247039540589884E-3</v>
      </c>
      <c r="F28" s="12">
        <f>(SUMIFS(TARIMSALAG2,KAYNAK,A28,SEBEP,B28,SÜRE,"Uzun",BİLDİRİM,"Bildirimli",İL,$B$10,İLÇE,$B$11)/VLOOKUP($B$11,ABONE2,6,FALSE))</f>
        <v>3.4377902776264965E-3</v>
      </c>
      <c r="G28" s="12">
        <f>(SUMIFS(TARIMSALOG2,KAYNAK,A28,SEBEP,B28,SÜRE,"Uzun",BİLDİRİM,"Bildirimli",İL,$B$10,İLÇE,$B$11)/VLOOKUP($B$11,ABONE2,7,FALSE))</f>
        <v>4.0574802686546535E-2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4.6623706937484691E-3</v>
      </c>
      <c r="I28" s="12">
        <f>(SUMIFS(TICARETHANEAG2,KAYNAK,A28,SEBEP,B28,SÜRE,"Uzun",BİLDİRİM,"Bildirimli",İL,$B$10,İLÇE,$B$11)/VLOOKUP($B$11,ABONE2,9,FALSE))</f>
        <v>1.4752581547081032E-2</v>
      </c>
      <c r="J28" s="12">
        <f>(SUMIFS(TICARETHANEOG2,KAYNAK,A28,SEBEP,B28,SÜRE,"Uzun",BİLDİRİM,"Bildirimli",İL,$B$10,İLÇE,$B$11)/VLOOKUP($B$11,ABONE2,10,FALSE))</f>
        <v>0.32465814572363894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2.5959750791834171E-2</v>
      </c>
      <c r="L28" s="12">
        <f>(SUMIFS(SANAYIAG2,KAYNAK,A28,SEBEP,B28,SÜRE,"Uzun",BİLDİRİM,"Bildirimli",İL,$B$10,İLÇE,$B$11)/VLOOKUP($B$11,ABONE2,12,FALSE))</f>
        <v>0.22983717992913166</v>
      </c>
      <c r="M28" s="12">
        <f>(SUMIFS(SANAYIOG2,KAYNAK,A28,SEBEP,B28,SÜRE,"Uzun",BİLDİRİM,"Bildirimli",İL,$B$10,İLÇE,$B$11)/VLOOKUP($B$11,ABONE2,13,FALSE))</f>
        <v>2.9062114776022572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1.8768367477279781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1.1415872221942841E-2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1.5291138346901683</v>
      </c>
      <c r="D29" s="12">
        <f>(SUMIFS(MESKENOG2,KAYNAK,A29,SEBEP,B29,SÜRE,"Uzun",BİLDİRİM,"Bildirimli",İL,$B$10,İLÇE,$B$11)/VLOOKUP($B$11,ABONE2,4,FALSE))</f>
        <v>63.926032626469159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1.7981277486665581</v>
      </c>
      <c r="F29" s="12">
        <f>(SUMIFS(TARIMSALAG2,KAYNAK,A29,SEBEP,B29,SÜRE,"Uzun",BİLDİRİM,"Bildirimli",İL,$B$10,İLÇE,$B$11)/VLOOKUP($B$11,ABONE2,6,FALSE))</f>
        <v>1.3664943324499041</v>
      </c>
      <c r="G29" s="12">
        <f>(SUMIFS(TARIMSALOG2,KAYNAK,A29,SEBEP,B29,SÜRE,"Uzun",BİLDİRİM,"Bildirimli",İL,$B$10,İLÇE,$B$11)/VLOOKUP($B$11,ABONE2,7,FALSE))</f>
        <v>48.257858860562919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2.9127212085938599</v>
      </c>
      <c r="I29" s="12">
        <f>(SUMIFS(TICARETHANEAG2,KAYNAK,A29,SEBEP,B29,SÜRE,"Uzun",BİLDİRİM,"Bildirimli",İL,$B$10,İLÇE,$B$11)/VLOOKUP($B$11,ABONE2,9,FALSE))</f>
        <v>3.3504167849498394</v>
      </c>
      <c r="J29" s="12">
        <f>(SUMIFS(TICARETHANEOG2,KAYNAK,A29,SEBEP,B29,SÜRE,"Uzun",BİLDİRİM,"Bildirimli",İL,$B$10,İLÇE,$B$11)/VLOOKUP($B$11,ABONE2,10,FALSE))</f>
        <v>75.433706340763536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5.9571774215878648</v>
      </c>
      <c r="L29" s="12">
        <f>(SUMIFS(SANAYIAG2,KAYNAK,A29,SEBEP,B29,SÜRE,"Uzun",BİLDİRİM,"Bildirimli",İL,$B$10,İLÇE,$B$11)/VLOOKUP($B$11,ABONE2,12,FALSE))</f>
        <v>68.01322501360076</v>
      </c>
      <c r="M29" s="12">
        <f>(SUMIFS(SANAYIOG2,KAYNAK,A29,SEBEP,B29,SÜRE,"Uzun",BİLDİRİM,"Bildirimli",İL,$B$10,İLÇE,$B$11)/VLOOKUP($B$11,ABONE2,13,FALSE))</f>
        <v>359.44019703044944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247.35290010089224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2.6494338741474546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3.9048245992911644E-2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3.8879895989548177E-2</v>
      </c>
      <c r="F31" s="12">
        <f>(SUMIFS(TARIMSALAG2,KAYNAK,A31,SEBEP,B31,SÜRE,"Uzun",BİLDİRİM,"Bildirimli",İL,$B$10,İLÇE,$B$11)/VLOOKUP($B$11,ABONE2,6,FALSE))</f>
        <v>2.30984254421992E-2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2.2336762680307869E-2</v>
      </c>
      <c r="I31" s="12">
        <f>(SUMIFS(TICARETHANEAG2,KAYNAK,A31,SEBEP,B31,SÜRE,"Uzun",BİLDİRİM,"Bildirimli",İL,$B$10,İLÇE,$B$11)/VLOOKUP($B$11,ABONE2,9,FALSE))</f>
        <v>8.2324729899596008E-2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7.9347606260448539E-2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4.4607735217323155E-2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1.5757522880256558</v>
      </c>
      <c r="D33" s="12">
        <f t="shared" ref="D33:O33" si="14">SUM(D28:D32)</f>
        <v>63.964818893600693</v>
      </c>
      <c r="E33" s="12">
        <f t="shared" si="14"/>
        <v>1.8447323486101652</v>
      </c>
      <c r="F33" s="12">
        <f t="shared" si="14"/>
        <v>1.39303054816973</v>
      </c>
      <c r="G33" s="12">
        <f t="shared" si="14"/>
        <v>48.298433663249469</v>
      </c>
      <c r="H33" s="12">
        <f t="shared" si="14"/>
        <v>2.9397203419679161</v>
      </c>
      <c r="I33" s="12">
        <f t="shared" si="14"/>
        <v>3.4474940963965164</v>
      </c>
      <c r="J33" s="12">
        <f t="shared" si="14"/>
        <v>75.758364486487181</v>
      </c>
      <c r="K33" s="12">
        <f t="shared" si="14"/>
        <v>6.0624847786401475</v>
      </c>
      <c r="L33" s="12">
        <f t="shared" si="14"/>
        <v>68.243062193529894</v>
      </c>
      <c r="M33" s="12">
        <f t="shared" si="14"/>
        <v>362.3464085080517</v>
      </c>
      <c r="N33" s="12">
        <f t="shared" si="14"/>
        <v>249.22973684862023</v>
      </c>
      <c r="O33" s="12">
        <f t="shared" si="14"/>
        <v>2.7054574815867203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43418</v>
      </c>
      <c r="D37" s="16">
        <f>VLOOKUP($B$11,ABONE2,4,FALSE)</f>
        <v>188</v>
      </c>
      <c r="E37" s="16">
        <f>VLOOKUP($B$11,ABONE2,5,FALSE)</f>
        <v>43606</v>
      </c>
      <c r="F37" s="16">
        <f>VLOOKUP($B$11,ABONE2,6,FALSE)</f>
        <v>2786</v>
      </c>
      <c r="G37" s="16">
        <f>VLOOKUP($B$11,ABONE2,7,FALSE)</f>
        <v>95</v>
      </c>
      <c r="H37" s="16">
        <f>VLOOKUP($B$11,ABONE2,8,FALSE)</f>
        <v>2881</v>
      </c>
      <c r="I37" s="16">
        <f>VLOOKUP($B$11,ABONE2,9,FALSE)</f>
        <v>8742</v>
      </c>
      <c r="J37" s="16">
        <f>VLOOKUP($B$11,ABONE2,10,FALSE)</f>
        <v>328</v>
      </c>
      <c r="K37" s="16">
        <f>VLOOKUP($B$11,ABONE2,11,FALSE)</f>
        <v>9070</v>
      </c>
      <c r="L37" s="21">
        <f>VLOOKUP($B$11,ABONE2,12,FALSE)</f>
        <v>10</v>
      </c>
      <c r="M37" s="21">
        <f>VLOOKUP($B$11,ABONE2,13,FALSE)</f>
        <v>16</v>
      </c>
      <c r="N37" s="21">
        <f>VLOOKUP($B$11,ABONE2,14,FALSE)</f>
        <v>26</v>
      </c>
      <c r="O37" s="21">
        <f>VLOOKUP($B$11,ABONE2,15,FALSE)</f>
        <v>55583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14735.118123741966</v>
      </c>
      <c r="D38" s="16">
        <f>VLOOKUP($B$11,TUKETIM,4,FALSE)</f>
        <v>2461.8381312328765</v>
      </c>
      <c r="E38" s="16">
        <f>VLOOKUP($B$11,TUKETIM,5,FALSE)</f>
        <v>17196.956254974844</v>
      </c>
      <c r="F38" s="16">
        <f>VLOOKUP($B$11,TUKETIM,6,FALSE)</f>
        <v>927.60953006648913</v>
      </c>
      <c r="G38" s="16">
        <f>VLOOKUP($B$11,TUKETIM,7,FALSE)</f>
        <v>773.80340570707074</v>
      </c>
      <c r="H38" s="16">
        <f>VLOOKUP($B$11,TUKETIM,8,FALSE)</f>
        <v>1701.4129357735599</v>
      </c>
      <c r="I38" s="16">
        <f>VLOOKUP($B$11,TUKETIM,9,FALSE)</f>
        <v>5660.7123729699879</v>
      </c>
      <c r="J38" s="16">
        <f>VLOOKUP($B$11,TUKETIM,10,FALSE)</f>
        <v>7058.9869020276401</v>
      </c>
      <c r="K38" s="16">
        <f>VLOOKUP($B$11,TUKETIM,11,FALSE)</f>
        <v>12719.699274997627</v>
      </c>
      <c r="L38" s="21">
        <f>VLOOKUP($B$11,TUKETIM,12,FALSE)</f>
        <v>59.878700000000002</v>
      </c>
      <c r="M38" s="21">
        <f>VLOOKUP($B$11,TUKETIM,13,FALSE)</f>
        <v>1293.5864999999999</v>
      </c>
      <c r="N38" s="21">
        <f>VLOOKUP($B$11,TUKETIM,14,FALSE)</f>
        <v>1353.4651999999999</v>
      </c>
      <c r="O38" s="21">
        <f>VLOOKUP($B$11,TUKETIM,15,FALSE)</f>
        <v>32971.533665746028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273208.90500000899</v>
      </c>
      <c r="D39" s="16">
        <f>VLOOKUP($B$11,ANLASMA,4,FALSE)</f>
        <v>16631.490000000002</v>
      </c>
      <c r="E39" s="16">
        <f>VLOOKUP($B$11,ANLASMA,5,FALSE)</f>
        <v>289840.39500000898</v>
      </c>
      <c r="F39" s="16">
        <f>VLOOKUP($B$11,ANLASMA,6,FALSE)</f>
        <v>10661.880000000101</v>
      </c>
      <c r="G39" s="16">
        <f>VLOOKUP($B$11,ANLASMA,7,FALSE)</f>
        <v>4972.28</v>
      </c>
      <c r="H39" s="16">
        <f>VLOOKUP($B$11,ANLASMA,8,FALSE)</f>
        <v>15634.160000000102</v>
      </c>
      <c r="I39" s="16">
        <f>VLOOKUP($B$11,ANLASMA,9,FALSE)</f>
        <v>52443.307000000998</v>
      </c>
      <c r="J39" s="16">
        <f>VLOOKUP($B$11,ANLASMA,10,FALSE)</f>
        <v>74063.856</v>
      </c>
      <c r="K39" s="16">
        <f>VLOOKUP($B$11,ANLASMA,11,FALSE)</f>
        <v>126507.16300000099</v>
      </c>
      <c r="L39" s="21">
        <f>VLOOKUP($B$11,ANLASMA,12,FALSE)</f>
        <v>135.05000000000001</v>
      </c>
      <c r="M39" s="21">
        <f>VLOOKUP($B$11,ANLASMA,13,FALSE)</f>
        <v>16650</v>
      </c>
      <c r="N39" s="21">
        <f>VLOOKUP($B$11,ANLASMA,14,FALSE)</f>
        <v>16785.05</v>
      </c>
      <c r="O39" s="21">
        <f>VLOOKUP($B$11,ANLASMA,15,FALSE)</f>
        <v>448766.76800001005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90726ED9-2EB0-40E6-9537-DC1585FAB0B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B2A80-EB1F-454C-9A5E-788DF7A98B91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0.14877395854732686</v>
      </c>
      <c r="D17" s="12">
        <f t="shared" si="1"/>
        <v>0.18337644394130523</v>
      </c>
      <c r="E17" s="12">
        <f t="shared" si="2"/>
        <v>0.1487982166742931</v>
      </c>
      <c r="F17" s="12">
        <f t="shared" si="3"/>
        <v>0.96316082202932773</v>
      </c>
      <c r="G17" s="12">
        <f t="shared" si="4"/>
        <v>4.6399295380962942</v>
      </c>
      <c r="H17" s="12">
        <f t="shared" si="5"/>
        <v>1.1981392560611848</v>
      </c>
      <c r="I17" s="12">
        <f t="shared" si="6"/>
        <v>0.43279701042993612</v>
      </c>
      <c r="J17" s="12">
        <f t="shared" si="7"/>
        <v>7.1354081840983401</v>
      </c>
      <c r="K17" s="12">
        <f t="shared" si="8"/>
        <v>0.65206535323309545</v>
      </c>
      <c r="L17" s="12">
        <f t="shared" si="9"/>
        <v>0</v>
      </c>
      <c r="M17" s="12">
        <f t="shared" si="10"/>
        <v>147.29316206973238</v>
      </c>
      <c r="N17" s="12">
        <f t="shared" si="11"/>
        <v>138.62885841857164</v>
      </c>
      <c r="O17" s="17">
        <f t="shared" si="12"/>
        <v>0.48437527781715606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3.5530620004393604E-3</v>
      </c>
      <c r="D18" s="12">
        <f t="shared" si="1"/>
        <v>0</v>
      </c>
      <c r="E18" s="12">
        <f t="shared" si="2"/>
        <v>3.5505711207194732E-3</v>
      </c>
      <c r="F18" s="12">
        <f t="shared" si="3"/>
        <v>4.3055536772695566E-3</v>
      </c>
      <c r="G18" s="12">
        <f t="shared" si="4"/>
        <v>6.7664359898715498E-2</v>
      </c>
      <c r="H18" s="12">
        <f t="shared" si="5"/>
        <v>8.3547485594455718E-3</v>
      </c>
      <c r="I18" s="12">
        <f t="shared" si="6"/>
        <v>8.0830728313526067E-3</v>
      </c>
      <c r="J18" s="12">
        <f t="shared" si="7"/>
        <v>0.16580316218969093</v>
      </c>
      <c r="K18" s="12">
        <f t="shared" si="8"/>
        <v>1.3242707147636749E-2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6.2864459937276712E-3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5.1421905867678919E-2</v>
      </c>
      <c r="D21" s="12">
        <f t="shared" si="1"/>
        <v>0</v>
      </c>
      <c r="E21" s="12">
        <f t="shared" si="2"/>
        <v>5.1385856459459207E-2</v>
      </c>
      <c r="F21" s="12">
        <f t="shared" si="3"/>
        <v>0.10745683800406679</v>
      </c>
      <c r="G21" s="12">
        <f t="shared" si="4"/>
        <v>0</v>
      </c>
      <c r="H21" s="12">
        <f t="shared" si="5"/>
        <v>0.10058938414169263</v>
      </c>
      <c r="I21" s="12">
        <f t="shared" si="6"/>
        <v>0.11623314576618279</v>
      </c>
      <c r="J21" s="12">
        <f t="shared" si="7"/>
        <v>0</v>
      </c>
      <c r="K21" s="12">
        <f t="shared" si="8"/>
        <v>0.11243070988103505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7.1387800613970237E-2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0.20374892641544515</v>
      </c>
      <c r="D25" s="12">
        <f t="shared" ref="D25:O25" si="13">SUM(D15:D24)</f>
        <v>0.18337644394130523</v>
      </c>
      <c r="E25" s="12">
        <f t="shared" si="13"/>
        <v>0.20373464425447177</v>
      </c>
      <c r="F25" s="12">
        <f t="shared" si="13"/>
        <v>1.0749232137106641</v>
      </c>
      <c r="G25" s="12">
        <f t="shared" si="13"/>
        <v>4.70759389799501</v>
      </c>
      <c r="H25" s="12">
        <f t="shared" si="13"/>
        <v>1.307083388762323</v>
      </c>
      <c r="I25" s="12">
        <f t="shared" si="13"/>
        <v>0.55711322902747151</v>
      </c>
      <c r="J25" s="12">
        <f t="shared" si="13"/>
        <v>7.3012113462880315</v>
      </c>
      <c r="K25" s="12">
        <f t="shared" si="13"/>
        <v>0.7777387702617673</v>
      </c>
      <c r="L25" s="12">
        <f t="shared" si="13"/>
        <v>0</v>
      </c>
      <c r="M25" s="12">
        <f t="shared" si="13"/>
        <v>147.29316206973238</v>
      </c>
      <c r="N25" s="12">
        <f t="shared" si="13"/>
        <v>138.62885841857164</v>
      </c>
      <c r="O25" s="12">
        <f t="shared" si="13"/>
        <v>0.56204952442485401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3.0120005727287725E-2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3.0098890049762336E-2</v>
      </c>
      <c r="F29" s="12">
        <f>(SUMIFS(TARIMSALAG2,KAYNAK,A29,SEBEP,B29,SÜRE,"Uzun",BİLDİRİM,"Bildirimli",İL,$B$10,İLÇE,$B$11)/VLOOKUP($B$11,ABONE2,6,FALSE))</f>
        <v>0.15260976410679258</v>
      </c>
      <c r="G29" s="12">
        <f>(SUMIFS(TARIMSALOG2,KAYNAK,A29,SEBEP,B29,SÜRE,"Uzun",BİLDİRİM,"Bildirimli",İL,$B$10,İLÇE,$B$11)/VLOOKUP($B$11,ABONE2,7,FALSE))</f>
        <v>0.11784268049452797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0.15038783624188096</v>
      </c>
      <c r="I29" s="12">
        <f>(SUMIFS(TICARETHANEAG2,KAYNAK,A29,SEBEP,B29,SÜRE,"Uzun",BİLDİRİM,"Bildirimli",İL,$B$10,İLÇE,$B$11)/VLOOKUP($B$11,ABONE2,9,FALSE))</f>
        <v>0.1113595194940557</v>
      </c>
      <c r="J29" s="12">
        <f>(SUMIFS(TICARETHANEOG2,KAYNAK,A29,SEBEP,B29,SÜRE,"Uzun",BİLDİRİM,"Bildirimli",İL,$B$10,İLÇE,$B$11)/VLOOKUP($B$11,ABONE2,10,FALSE))</f>
        <v>0.60917953149326831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0.12764513807120703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30.256148113470658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28.476374695031208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8.3799295776227745E-2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4.4594742940301003E-2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4.4563479725420477E-2</v>
      </c>
      <c r="F31" s="12">
        <f>(SUMIFS(TARIMSALAG2,KAYNAK,A31,SEBEP,B31,SÜRE,"Uzun",BİLDİRİM,"Bildirimli",İL,$B$10,İLÇE,$B$11)/VLOOKUP($B$11,ABONE2,6,FALSE))</f>
        <v>1.5085644165070439E-2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1.4121536461809206E-2</v>
      </c>
      <c r="I31" s="12">
        <f>(SUMIFS(TICARETHANEAG2,KAYNAK,A31,SEBEP,B31,SÜRE,"Uzun",BİLDİRİM,"Bildirimli",İL,$B$10,İLÇE,$B$11)/VLOOKUP($B$11,ABONE2,9,FALSE))</f>
        <v>6.1623660057950246E-2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5.9607711725536888E-2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4.3214980566376661E-2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7.4714748667588732E-2</v>
      </c>
      <c r="D33" s="12">
        <f t="shared" ref="D33:O33" si="14">SUM(D28:D32)</f>
        <v>0</v>
      </c>
      <c r="E33" s="12">
        <f t="shared" si="14"/>
        <v>7.4662369775182813E-2</v>
      </c>
      <c r="F33" s="12">
        <f t="shared" si="14"/>
        <v>0.16769540827186302</v>
      </c>
      <c r="G33" s="12">
        <f t="shared" si="14"/>
        <v>0.11784268049452797</v>
      </c>
      <c r="H33" s="12">
        <f t="shared" si="14"/>
        <v>0.16450937270369015</v>
      </c>
      <c r="I33" s="12">
        <f t="shared" si="14"/>
        <v>0.17298317955200596</v>
      </c>
      <c r="J33" s="12">
        <f t="shared" si="14"/>
        <v>0.60917953149326831</v>
      </c>
      <c r="K33" s="12">
        <f t="shared" si="14"/>
        <v>0.18725284979674392</v>
      </c>
      <c r="L33" s="12">
        <f t="shared" si="14"/>
        <v>0</v>
      </c>
      <c r="M33" s="12">
        <f t="shared" si="14"/>
        <v>30.256148113470658</v>
      </c>
      <c r="N33" s="12">
        <f t="shared" si="14"/>
        <v>28.476374695031208</v>
      </c>
      <c r="O33" s="12">
        <f t="shared" si="14"/>
        <v>0.1270142763426044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19956</v>
      </c>
      <c r="D37" s="16">
        <f>VLOOKUP($B$11,ABONE2,4,FALSE)</f>
        <v>14</v>
      </c>
      <c r="E37" s="16">
        <f>VLOOKUP($B$11,ABONE2,5,FALSE)</f>
        <v>19970</v>
      </c>
      <c r="F37" s="16">
        <f>VLOOKUP($B$11,ABONE2,6,FALSE)</f>
        <v>4277</v>
      </c>
      <c r="G37" s="16">
        <f>VLOOKUP($B$11,ABONE2,7,FALSE)</f>
        <v>292</v>
      </c>
      <c r="H37" s="16">
        <f>VLOOKUP($B$11,ABONE2,8,FALSE)</f>
        <v>4569</v>
      </c>
      <c r="I37" s="16">
        <f>VLOOKUP($B$11,ABONE2,9,FALSE)</f>
        <v>6298</v>
      </c>
      <c r="J37" s="16">
        <f>VLOOKUP($B$11,ABONE2,10,FALSE)</f>
        <v>213</v>
      </c>
      <c r="K37" s="16">
        <f>VLOOKUP($B$11,ABONE2,11,FALSE)</f>
        <v>6511</v>
      </c>
      <c r="L37" s="21">
        <f>VLOOKUP($B$11,ABONE2,12,FALSE)</f>
        <v>1</v>
      </c>
      <c r="M37" s="21">
        <f>VLOOKUP($B$11,ABONE2,13,FALSE)</f>
        <v>16</v>
      </c>
      <c r="N37" s="21">
        <f>VLOOKUP($B$11,ABONE2,14,FALSE)</f>
        <v>17</v>
      </c>
      <c r="O37" s="21">
        <f>VLOOKUP($B$11,ABONE2,15,FALSE)</f>
        <v>31067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3656.0975609850052</v>
      </c>
      <c r="D38" s="16">
        <f>VLOOKUP($B$11,TUKETIM,4,FALSE)</f>
        <v>8.4098000000000006</v>
      </c>
      <c r="E38" s="16">
        <f>VLOOKUP($B$11,TUKETIM,5,FALSE)</f>
        <v>3664.5073609850051</v>
      </c>
      <c r="F38" s="16">
        <f>VLOOKUP($B$11,TUKETIM,6,FALSE)</f>
        <v>3623.4979455543303</v>
      </c>
      <c r="G38" s="16">
        <f>VLOOKUP($B$11,TUKETIM,7,FALSE)</f>
        <v>799.79548373983744</v>
      </c>
      <c r="H38" s="16">
        <f>VLOOKUP($B$11,TUKETIM,8,FALSE)</f>
        <v>4423.2934292941682</v>
      </c>
      <c r="I38" s="16">
        <f>VLOOKUP($B$11,TUKETIM,9,FALSE)</f>
        <v>3602.1696682719371</v>
      </c>
      <c r="J38" s="16">
        <f>VLOOKUP($B$11,TUKETIM,10,FALSE)</f>
        <v>1489.4835271552945</v>
      </c>
      <c r="K38" s="16">
        <f>VLOOKUP($B$11,TUKETIM,11,FALSE)</f>
        <v>5091.6531954272314</v>
      </c>
      <c r="L38" s="21">
        <f>VLOOKUP($B$11,TUKETIM,12,FALSE)</f>
        <v>0</v>
      </c>
      <c r="M38" s="21">
        <f>VLOOKUP($B$11,TUKETIM,13,FALSE)</f>
        <v>1241.0123000000001</v>
      </c>
      <c r="N38" s="21">
        <f>VLOOKUP($B$11,TUKETIM,14,FALSE)</f>
        <v>1241.0123000000001</v>
      </c>
      <c r="O38" s="21">
        <f>VLOOKUP($B$11,TUKETIM,15,FALSE)</f>
        <v>14420.466285706405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80006.1679999997</v>
      </c>
      <c r="D39" s="16">
        <f>VLOOKUP($B$11,ANLASMA,4,FALSE)</f>
        <v>182.6</v>
      </c>
      <c r="E39" s="16">
        <f>VLOOKUP($B$11,ANLASMA,5,FALSE)</f>
        <v>80188.767999999705</v>
      </c>
      <c r="F39" s="16">
        <f>VLOOKUP($B$11,ANLASMA,6,FALSE)</f>
        <v>23055.989999999802</v>
      </c>
      <c r="G39" s="16">
        <f>VLOOKUP($B$11,ANLASMA,7,FALSE)</f>
        <v>8730.7900000000009</v>
      </c>
      <c r="H39" s="16">
        <f>VLOOKUP($B$11,ANLASMA,8,FALSE)</f>
        <v>31786.779999999802</v>
      </c>
      <c r="I39" s="16">
        <f>VLOOKUP($B$11,ANLASMA,9,FALSE)</f>
        <v>33818.502999999298</v>
      </c>
      <c r="J39" s="16">
        <f>VLOOKUP($B$11,ANLASMA,10,FALSE)</f>
        <v>16819.77</v>
      </c>
      <c r="K39" s="16">
        <f>VLOOKUP($B$11,ANLASMA,11,FALSE)</f>
        <v>50638.272999999303</v>
      </c>
      <c r="L39" s="21">
        <f>VLOOKUP($B$11,ANLASMA,12,FALSE)</f>
        <v>5</v>
      </c>
      <c r="M39" s="21">
        <f>VLOOKUP($B$11,ANLASMA,13,FALSE)</f>
        <v>5562</v>
      </c>
      <c r="N39" s="21">
        <f>VLOOKUP($B$11,ANLASMA,14,FALSE)</f>
        <v>5567</v>
      </c>
      <c r="O39" s="21">
        <f>VLOOKUP($B$11,ANLASMA,15,FALSE)</f>
        <v>168180.82099999883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021F6348-372D-491E-B75D-5997A069204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794F8-2E28-49F6-A87B-0F30B9CBF8C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0.32535275218452359</v>
      </c>
      <c r="D17" s="12">
        <f t="shared" si="1"/>
        <v>4.3430324384066141</v>
      </c>
      <c r="E17" s="12">
        <f t="shared" si="2"/>
        <v>0.33869313852505067</v>
      </c>
      <c r="F17" s="12">
        <f t="shared" si="3"/>
        <v>0.38878045939993039</v>
      </c>
      <c r="G17" s="12">
        <f t="shared" si="4"/>
        <v>7.5282800915490311</v>
      </c>
      <c r="H17" s="12">
        <f t="shared" si="5"/>
        <v>0.72722175121738208</v>
      </c>
      <c r="I17" s="12">
        <f t="shared" si="6"/>
        <v>0.78953561593073973</v>
      </c>
      <c r="J17" s="12">
        <f t="shared" si="7"/>
        <v>95.92947732621613</v>
      </c>
      <c r="K17" s="12">
        <f t="shared" si="8"/>
        <v>5.3914676019172045</v>
      </c>
      <c r="L17" s="12">
        <f t="shared" si="9"/>
        <v>12.994229248133742</v>
      </c>
      <c r="M17" s="12">
        <f t="shared" si="10"/>
        <v>19.934000647493775</v>
      </c>
      <c r="N17" s="12">
        <f t="shared" si="11"/>
        <v>14.382183528005749</v>
      </c>
      <c r="O17" s="17">
        <f t="shared" si="12"/>
        <v>1.182748274683241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0.16490085947087402</v>
      </c>
      <c r="D21" s="12">
        <f t="shared" si="1"/>
        <v>0</v>
      </c>
      <c r="E21" s="12">
        <f t="shared" si="2"/>
        <v>0.16435331926233765</v>
      </c>
      <c r="F21" s="12">
        <f t="shared" si="3"/>
        <v>7.3831181176163288E-2</v>
      </c>
      <c r="G21" s="12">
        <f t="shared" si="4"/>
        <v>0</v>
      </c>
      <c r="H21" s="12">
        <f t="shared" si="5"/>
        <v>7.0331283197157798E-2</v>
      </c>
      <c r="I21" s="12">
        <f t="shared" si="6"/>
        <v>0.22724437514929341</v>
      </c>
      <c r="J21" s="12">
        <f t="shared" si="7"/>
        <v>0</v>
      </c>
      <c r="K21" s="12">
        <f t="shared" si="8"/>
        <v>0.21625253365942221</v>
      </c>
      <c r="L21" s="12">
        <f t="shared" si="9"/>
        <v>6.8857272955517672</v>
      </c>
      <c r="M21" s="12">
        <f t="shared" si="10"/>
        <v>0</v>
      </c>
      <c r="N21" s="12">
        <f t="shared" si="11"/>
        <v>5.5085818364414134</v>
      </c>
      <c r="O21" s="17">
        <f t="shared" si="12"/>
        <v>0.17935408139333414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0.4902536116553976</v>
      </c>
      <c r="D25" s="12">
        <f t="shared" ref="D25:O25" si="13">SUM(D15:D24)</f>
        <v>4.3430324384066141</v>
      </c>
      <c r="E25" s="12">
        <f t="shared" si="13"/>
        <v>0.50304645778738832</v>
      </c>
      <c r="F25" s="12">
        <f t="shared" si="13"/>
        <v>0.46261164057609366</v>
      </c>
      <c r="G25" s="12">
        <f t="shared" si="13"/>
        <v>7.5282800915490311</v>
      </c>
      <c r="H25" s="12">
        <f t="shared" si="13"/>
        <v>0.79755303441453984</v>
      </c>
      <c r="I25" s="12">
        <f t="shared" si="13"/>
        <v>1.0167799910800333</v>
      </c>
      <c r="J25" s="12">
        <f t="shared" si="13"/>
        <v>95.92947732621613</v>
      </c>
      <c r="K25" s="12">
        <f t="shared" si="13"/>
        <v>5.6077201355766269</v>
      </c>
      <c r="L25" s="12">
        <f t="shared" si="13"/>
        <v>19.879956543685509</v>
      </c>
      <c r="M25" s="12">
        <f t="shared" si="13"/>
        <v>19.934000647493775</v>
      </c>
      <c r="N25" s="12">
        <f t="shared" si="13"/>
        <v>19.890765364447162</v>
      </c>
      <c r="O25" s="12">
        <f t="shared" si="13"/>
        <v>1.362102356076575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0.12881471997177718</v>
      </c>
      <c r="D29" s="12">
        <f>(SUMIFS(MESKENOG2,KAYNAK,A29,SEBEP,B29,SÜRE,"Uzun",BİLDİRİM,"Bildirimli",İL,$B$10,İLÇE,$B$11)/VLOOKUP($B$11,ABONE2,4,FALSE))</f>
        <v>1.2783851119959257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0.13263177716720878</v>
      </c>
      <c r="F29" s="12">
        <f>(SUMIFS(TARIMSALAG2,KAYNAK,A29,SEBEP,B29,SÜRE,"Uzun",BİLDİRİM,"Bildirimli",İL,$B$10,İLÇE,$B$11)/VLOOKUP($B$11,ABONE2,6,FALSE))</f>
        <v>0.2641377784567146</v>
      </c>
      <c r="G29" s="12">
        <f>(SUMIFS(TARIMSALOG2,KAYNAK,A29,SEBEP,B29,SÜRE,"Uzun",BİLDİRİM,"Bildirimli",İL,$B$10,İLÇE,$B$11)/VLOOKUP($B$11,ABONE2,7,FALSE))</f>
        <v>6.5237718977172134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0.56086986988892795</v>
      </c>
      <c r="I29" s="12">
        <f>(SUMIFS(TICARETHANEAG2,KAYNAK,A29,SEBEP,B29,SÜRE,"Uzun",BİLDİRİM,"Bildirimli",İL,$B$10,İLÇE,$B$11)/VLOOKUP($B$11,ABONE2,9,FALSE))</f>
        <v>0.39573950597420016</v>
      </c>
      <c r="J29" s="12">
        <f>(SUMIFS(TICARETHANEOG2,KAYNAK,A29,SEBEP,B29,SÜRE,"Uzun",BİLDİRİM,"Bildirimli",İL,$B$10,İLÇE,$B$11)/VLOOKUP($B$11,ABONE2,10,FALSE))</f>
        <v>37.025862232335378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2.167543549520587</v>
      </c>
      <c r="L29" s="12">
        <f>(SUMIFS(SANAYIAG2,KAYNAK,A29,SEBEP,B29,SÜRE,"Uzun",BİLDİRİM,"Bildirimli",İL,$B$10,İLÇE,$B$11)/VLOOKUP($B$11,ABONE2,12,FALSE))</f>
        <v>1.4129767143211363</v>
      </c>
      <c r="M29" s="12">
        <f>(SUMIFS(SANAYIOG2,KAYNAK,A29,SEBEP,B29,SÜRE,"Uzun",BİLDİRİM,"Bildirimli",İL,$B$10,İLÇE,$B$11)/VLOOKUP($B$11,ABONE2,13,FALSE))</f>
        <v>162.27009312913489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33.584399997283889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0.52622450060683379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6.7462812639917713E-2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6.7238807727997674E-2</v>
      </c>
      <c r="F31" s="12">
        <f>(SUMIFS(TARIMSALAG2,KAYNAK,A31,SEBEP,B31,SÜRE,"Uzun",BİLDİRİM,"Bildirimli",İL,$B$10,İLÇE,$B$11)/VLOOKUP($B$11,ABONE2,6,FALSE))</f>
        <v>5.6779880240989865E-2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5.4088283209249945E-2</v>
      </c>
      <c r="I31" s="12">
        <f>(SUMIFS(TICARETHANEAG2,KAYNAK,A31,SEBEP,B31,SÜRE,"Uzun",BİLDİRİM,"Bildirimli",İL,$B$10,İLÇE,$B$11)/VLOOKUP($B$11,ABONE2,9,FALSE))</f>
        <v>0.23492947176125942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0.22356590109772848</v>
      </c>
      <c r="L31" s="12">
        <f>(SUMIFS(SANAYIAG2,KAYNAK,A31,SEBEP,B31,SÜRE,"Uzun",BİLDİRİM,"Bildirimli",İL,$B$10,İLÇE,$B$11)/VLOOKUP($B$11,ABONE2,12,FALSE))</f>
        <v>76.975789002810799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61.580631202248632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0.19577200347974977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0.19627753261169489</v>
      </c>
      <c r="D33" s="12">
        <f t="shared" ref="D33:O33" si="14">SUM(D28:D32)</f>
        <v>1.2783851119959257</v>
      </c>
      <c r="E33" s="12">
        <f t="shared" si="14"/>
        <v>0.19987058489520645</v>
      </c>
      <c r="F33" s="12">
        <f t="shared" si="14"/>
        <v>0.32091765869770444</v>
      </c>
      <c r="G33" s="12">
        <f t="shared" si="14"/>
        <v>6.5237718977172134</v>
      </c>
      <c r="H33" s="12">
        <f t="shared" si="14"/>
        <v>0.61495815309817792</v>
      </c>
      <c r="I33" s="12">
        <f t="shared" si="14"/>
        <v>0.6306689777354596</v>
      </c>
      <c r="J33" s="12">
        <f t="shared" si="14"/>
        <v>37.025862232335378</v>
      </c>
      <c r="K33" s="12">
        <f t="shared" si="14"/>
        <v>2.3911094506183157</v>
      </c>
      <c r="L33" s="12">
        <f t="shared" si="14"/>
        <v>78.388765717131932</v>
      </c>
      <c r="M33" s="12">
        <f t="shared" si="14"/>
        <v>162.27009312913489</v>
      </c>
      <c r="N33" s="12">
        <f t="shared" si="14"/>
        <v>95.165031199532521</v>
      </c>
      <c r="O33" s="12">
        <f t="shared" si="14"/>
        <v>0.72199650408658356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14408</v>
      </c>
      <c r="D37" s="16">
        <f>VLOOKUP($B$11,ABONE2,4,FALSE)</f>
        <v>48</v>
      </c>
      <c r="E37" s="16">
        <f>VLOOKUP($B$11,ABONE2,5,FALSE)</f>
        <v>14456</v>
      </c>
      <c r="F37" s="16">
        <f>VLOOKUP($B$11,ABONE2,6,FALSE)</f>
        <v>422</v>
      </c>
      <c r="G37" s="16">
        <f>VLOOKUP($B$11,ABONE2,7,FALSE)</f>
        <v>21</v>
      </c>
      <c r="H37" s="16">
        <f>VLOOKUP($B$11,ABONE2,8,FALSE)</f>
        <v>443</v>
      </c>
      <c r="I37" s="16">
        <f>VLOOKUP($B$11,ABONE2,9,FALSE)</f>
        <v>2715</v>
      </c>
      <c r="J37" s="16">
        <f>VLOOKUP($B$11,ABONE2,10,FALSE)</f>
        <v>138</v>
      </c>
      <c r="K37" s="16">
        <f>VLOOKUP($B$11,ABONE2,11,FALSE)</f>
        <v>2853</v>
      </c>
      <c r="L37" s="21">
        <f>VLOOKUP($B$11,ABONE2,12,FALSE)</f>
        <v>24</v>
      </c>
      <c r="M37" s="21">
        <f>VLOOKUP($B$11,ABONE2,13,FALSE)</f>
        <v>6</v>
      </c>
      <c r="N37" s="21">
        <f>VLOOKUP($B$11,ABONE2,14,FALSE)</f>
        <v>30</v>
      </c>
      <c r="O37" s="21">
        <f>VLOOKUP($B$11,ABONE2,15,FALSE)</f>
        <v>17782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2614.6486230229043</v>
      </c>
      <c r="D38" s="16">
        <f>VLOOKUP($B$11,TUKETIM,4,FALSE)</f>
        <v>210.5274</v>
      </c>
      <c r="E38" s="16">
        <f>VLOOKUP($B$11,TUKETIM,5,FALSE)</f>
        <v>2825.1760230229042</v>
      </c>
      <c r="F38" s="16">
        <f>VLOOKUP($B$11,TUKETIM,6,FALSE)</f>
        <v>79.505756624425572</v>
      </c>
      <c r="G38" s="16">
        <f>VLOOKUP($B$11,TUKETIM,7,FALSE)</f>
        <v>51.498699999999999</v>
      </c>
      <c r="H38" s="16">
        <f>VLOOKUP($B$11,TUKETIM,8,FALSE)</f>
        <v>131.00445662442559</v>
      </c>
      <c r="I38" s="16">
        <f>VLOOKUP($B$11,TUKETIM,9,FALSE)</f>
        <v>1268.8718713819685</v>
      </c>
      <c r="J38" s="16">
        <f>VLOOKUP($B$11,TUKETIM,10,FALSE)</f>
        <v>1291.0569025431619</v>
      </c>
      <c r="K38" s="16">
        <f>VLOOKUP($B$11,TUKETIM,11,FALSE)</f>
        <v>2559.9287739251304</v>
      </c>
      <c r="L38" s="21">
        <f>VLOOKUP($B$11,TUKETIM,12,FALSE)</f>
        <v>40.657922465753423</v>
      </c>
      <c r="M38" s="21">
        <f>VLOOKUP($B$11,TUKETIM,13,FALSE)</f>
        <v>150.2133</v>
      </c>
      <c r="N38" s="21">
        <f>VLOOKUP($B$11,TUKETIM,14,FALSE)</f>
        <v>190.87122246575342</v>
      </c>
      <c r="O38" s="21">
        <f>VLOOKUP($B$11,TUKETIM,15,FALSE)</f>
        <v>5706.980476038214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77344.732000000513</v>
      </c>
      <c r="D39" s="16">
        <f>VLOOKUP($B$11,ANLASMA,4,FALSE)</f>
        <v>5649.13</v>
      </c>
      <c r="E39" s="16">
        <f>VLOOKUP($B$11,ANLASMA,5,FALSE)</f>
        <v>82993.862000000518</v>
      </c>
      <c r="F39" s="16">
        <f>VLOOKUP($B$11,ANLASMA,6,FALSE)</f>
        <v>2304.0730000000003</v>
      </c>
      <c r="G39" s="16">
        <f>VLOOKUP($B$11,ANLASMA,7,FALSE)</f>
        <v>1133.0999999999999</v>
      </c>
      <c r="H39" s="16">
        <f>VLOOKUP($B$11,ANLASMA,8,FALSE)</f>
        <v>3437.1730000000002</v>
      </c>
      <c r="I39" s="16">
        <f>VLOOKUP($B$11,ANLASMA,9,FALSE)</f>
        <v>16008.881000000001</v>
      </c>
      <c r="J39" s="16">
        <f>VLOOKUP($B$11,ANLASMA,10,FALSE)</f>
        <v>72011.100000000006</v>
      </c>
      <c r="K39" s="16">
        <f>VLOOKUP($B$11,ANLASMA,11,FALSE)</f>
        <v>88019.981</v>
      </c>
      <c r="L39" s="21">
        <f>VLOOKUP($B$11,ANLASMA,12,FALSE)</f>
        <v>168.1</v>
      </c>
      <c r="M39" s="21">
        <f>VLOOKUP($B$11,ANLASMA,13,FALSE)</f>
        <v>24862.32</v>
      </c>
      <c r="N39" s="21">
        <f>VLOOKUP($B$11,ANLASMA,14,FALSE)</f>
        <v>25030.42</v>
      </c>
      <c r="O39" s="21">
        <f>VLOOKUP($B$11,ANLASMA,15,FALSE)</f>
        <v>199481.43600000051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00E7FA04-750E-4088-BB46-B5E9B693121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27C0F-C9B9-4A78-BA13-FD4F58123BF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0.56246365891630901</v>
      </c>
      <c r="D17" s="12">
        <f t="shared" si="1"/>
        <v>2.6282265468951156</v>
      </c>
      <c r="E17" s="12">
        <f t="shared" si="2"/>
        <v>0.56643584512515721</v>
      </c>
      <c r="F17" s="12">
        <f t="shared" si="3"/>
        <v>2.2569517768920568</v>
      </c>
      <c r="G17" s="12">
        <f t="shared" si="4"/>
        <v>6.9856114842571468</v>
      </c>
      <c r="H17" s="12">
        <f t="shared" si="5"/>
        <v>2.8706198703222419</v>
      </c>
      <c r="I17" s="12">
        <f t="shared" si="6"/>
        <v>1.3891736749186359</v>
      </c>
      <c r="J17" s="12">
        <f t="shared" si="7"/>
        <v>15.942282672031359</v>
      </c>
      <c r="K17" s="12">
        <f t="shared" si="8"/>
        <v>2.0074989469218081</v>
      </c>
      <c r="L17" s="12">
        <f t="shared" si="9"/>
        <v>25.782190069798268</v>
      </c>
      <c r="M17" s="12">
        <f t="shared" si="10"/>
        <v>86.498784626660779</v>
      </c>
      <c r="N17" s="12">
        <f t="shared" si="11"/>
        <v>43.756055606486811</v>
      </c>
      <c r="O17" s="17">
        <f t="shared" si="12"/>
        <v>1.0711510258761276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2.8381100634786303E-2</v>
      </c>
      <c r="D21" s="12">
        <f t="shared" si="1"/>
        <v>0</v>
      </c>
      <c r="E21" s="12">
        <f t="shared" si="2"/>
        <v>2.832652756776614E-2</v>
      </c>
      <c r="F21" s="12">
        <f t="shared" si="3"/>
        <v>5.5925925064062222E-2</v>
      </c>
      <c r="G21" s="12">
        <f t="shared" si="4"/>
        <v>0</v>
      </c>
      <c r="H21" s="12">
        <f t="shared" si="5"/>
        <v>4.8668063866326286E-2</v>
      </c>
      <c r="I21" s="12">
        <f t="shared" si="6"/>
        <v>8.6507135025412643E-2</v>
      </c>
      <c r="J21" s="12">
        <f t="shared" si="7"/>
        <v>0</v>
      </c>
      <c r="K21" s="12">
        <f t="shared" si="8"/>
        <v>8.2831662808072998E-2</v>
      </c>
      <c r="L21" s="12">
        <f t="shared" si="9"/>
        <v>5.766611472332837</v>
      </c>
      <c r="M21" s="12">
        <f t="shared" si="10"/>
        <v>0</v>
      </c>
      <c r="N21" s="12">
        <f t="shared" si="11"/>
        <v>4.0595279317866542</v>
      </c>
      <c r="O21" s="17">
        <f t="shared" si="12"/>
        <v>5.2010926430332324E-2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1.4473150033929579E-5</v>
      </c>
      <c r="D22" s="12">
        <f t="shared" si="1"/>
        <v>0</v>
      </c>
      <c r="E22" s="12">
        <f t="shared" si="2"/>
        <v>1.444532009889787E-5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1.3706537334971081E-4</v>
      </c>
      <c r="J22" s="12">
        <f t="shared" si="7"/>
        <v>0</v>
      </c>
      <c r="K22" s="12">
        <f t="shared" si="8"/>
        <v>1.3124180779574632E-4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3.2985601948131643E-5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0.59085923270112917</v>
      </c>
      <c r="D25" s="12">
        <f t="shared" ref="D25:O25" si="13">SUM(D15:D24)</f>
        <v>2.6282265468951156</v>
      </c>
      <c r="E25" s="12">
        <f t="shared" si="13"/>
        <v>0.59477681801302218</v>
      </c>
      <c r="F25" s="12">
        <f t="shared" si="13"/>
        <v>2.3128777019561189</v>
      </c>
      <c r="G25" s="12">
        <f t="shared" si="13"/>
        <v>6.9856114842571468</v>
      </c>
      <c r="H25" s="12">
        <f t="shared" si="13"/>
        <v>2.919287934188568</v>
      </c>
      <c r="I25" s="12">
        <f t="shared" si="13"/>
        <v>1.4758178753173983</v>
      </c>
      <c r="J25" s="12">
        <f t="shared" si="13"/>
        <v>15.942282672031359</v>
      </c>
      <c r="K25" s="12">
        <f t="shared" si="13"/>
        <v>2.0904618515376767</v>
      </c>
      <c r="L25" s="12">
        <f t="shared" si="13"/>
        <v>31.548801542131105</v>
      </c>
      <c r="M25" s="12">
        <f t="shared" si="13"/>
        <v>86.498784626660779</v>
      </c>
      <c r="N25" s="12">
        <f t="shared" si="13"/>
        <v>47.815583538273465</v>
      </c>
      <c r="O25" s="12">
        <f t="shared" si="13"/>
        <v>1.1231949379084081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0.24938120735507724</v>
      </c>
      <c r="D29" s="12">
        <f>(SUMIFS(MESKENOG2,KAYNAK,A29,SEBEP,B29,SÜRE,"Uzun",BİLDİRİM,"Bildirimli",İL,$B$10,İLÇE,$B$11)/VLOOKUP($B$11,ABONE2,4,FALSE))</f>
        <v>0.7317832001822776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0.25030880197601846</v>
      </c>
      <c r="F29" s="12">
        <f>(SUMIFS(TARIMSALAG2,KAYNAK,A29,SEBEP,B29,SÜRE,"Uzun",BİLDİRİM,"Bildirimli",İL,$B$10,İLÇE,$B$11)/VLOOKUP($B$11,ABONE2,6,FALSE))</f>
        <v>1.410211354993566</v>
      </c>
      <c r="G29" s="12">
        <f>(SUMIFS(TARIMSALOG2,KAYNAK,A29,SEBEP,B29,SÜRE,"Uzun",BİLDİRİM,"Bildirimli",İL,$B$10,İLÇE,$B$11)/VLOOKUP($B$11,ABONE2,7,FALSE))</f>
        <v>4.3293229560331818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1.789042939751037</v>
      </c>
      <c r="I29" s="12">
        <f>(SUMIFS(TICARETHANEAG2,KAYNAK,A29,SEBEP,B29,SÜRE,"Uzun",BİLDİRİM,"Bildirimli",İL,$B$10,İLÇE,$B$11)/VLOOKUP($B$11,ABONE2,9,FALSE))</f>
        <v>1.6956240559876394</v>
      </c>
      <c r="J29" s="12">
        <f>(SUMIFS(TICARETHANEOG2,KAYNAK,A29,SEBEP,B29,SÜRE,"Uzun",BİLDİRİM,"Bildirimli",İL,$B$10,İLÇE,$B$11)/VLOOKUP($B$11,ABONE2,10,FALSE))</f>
        <v>9.5573044527637236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2.0296472307404017</v>
      </c>
      <c r="L29" s="12">
        <f>(SUMIFS(SANAYIAG2,KAYNAK,A29,SEBEP,B29,SÜRE,"Uzun",BİLDİRİM,"Bildirimli",İL,$B$10,İLÇE,$B$11)/VLOOKUP($B$11,ABONE2,12,FALSE))</f>
        <v>61.467154034696151</v>
      </c>
      <c r="M29" s="12">
        <f>(SUMIFS(SANAYIOG2,KAYNAK,A29,SEBEP,B29,SÜRE,"Uzun",BİLDİRİM,"Bildirimli",İL,$B$10,İLÇE,$B$11)/VLOOKUP($B$11,ABONE2,13,FALSE))</f>
        <v>96.480811079135975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71.832207744602528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0.86679958492401687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3.6142621759169033E-2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3.6073124323360288E-2</v>
      </c>
      <c r="F31" s="12">
        <f>(SUMIFS(TARIMSALAG2,KAYNAK,A31,SEBEP,B31,SÜRE,"Uzun",BİLDİRİM,"Bildirimli",İL,$B$10,İLÇE,$B$11)/VLOOKUP($B$11,ABONE2,6,FALSE))</f>
        <v>0.17064278583651246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0.14849739168205359</v>
      </c>
      <c r="I31" s="12">
        <f>(SUMIFS(TICARETHANEAG2,KAYNAK,A31,SEBEP,B31,SÜRE,"Uzun",BİLDİRİM,"Bildirimli",İL,$B$10,İLÇE,$B$11)/VLOOKUP($B$11,ABONE2,9,FALSE))</f>
        <v>6.344897553549958E-2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6.0753186954235337E-2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4.5913400341090572E-2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0.28552382911424629</v>
      </c>
      <c r="D33" s="12">
        <f t="shared" ref="D33:O33" si="14">SUM(D28:D32)</f>
        <v>0.7317832001822776</v>
      </c>
      <c r="E33" s="12">
        <f t="shared" si="14"/>
        <v>0.28638192629937875</v>
      </c>
      <c r="F33" s="12">
        <f t="shared" si="14"/>
        <v>1.5808541408300785</v>
      </c>
      <c r="G33" s="12">
        <f t="shared" si="14"/>
        <v>4.3293229560331818</v>
      </c>
      <c r="H33" s="12">
        <f t="shared" si="14"/>
        <v>1.9375403314330906</v>
      </c>
      <c r="I33" s="12">
        <f t="shared" si="14"/>
        <v>1.7590730315231391</v>
      </c>
      <c r="J33" s="12">
        <f t="shared" si="14"/>
        <v>9.5573044527637236</v>
      </c>
      <c r="K33" s="12">
        <f t="shared" si="14"/>
        <v>2.0904004176946369</v>
      </c>
      <c r="L33" s="12">
        <f t="shared" si="14"/>
        <v>61.467154034696151</v>
      </c>
      <c r="M33" s="12">
        <f t="shared" si="14"/>
        <v>96.480811079135975</v>
      </c>
      <c r="N33" s="12">
        <f t="shared" si="14"/>
        <v>71.832207744602528</v>
      </c>
      <c r="O33" s="12">
        <f t="shared" si="14"/>
        <v>0.91271298526510747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63844</v>
      </c>
      <c r="D37" s="16">
        <f>VLOOKUP($B$11,ABONE2,4,FALSE)</f>
        <v>123</v>
      </c>
      <c r="E37" s="16">
        <f>VLOOKUP($B$11,ABONE2,5,FALSE)</f>
        <v>63967</v>
      </c>
      <c r="F37" s="16">
        <f>VLOOKUP($B$11,ABONE2,6,FALSE)</f>
        <v>3735</v>
      </c>
      <c r="G37" s="16">
        <f>VLOOKUP($B$11,ABONE2,7,FALSE)</f>
        <v>557</v>
      </c>
      <c r="H37" s="16">
        <f>VLOOKUP($B$11,ABONE2,8,FALSE)</f>
        <v>4292</v>
      </c>
      <c r="I37" s="16">
        <f>VLOOKUP($B$11,ABONE2,9,FALSE)</f>
        <v>13026</v>
      </c>
      <c r="J37" s="16">
        <f>VLOOKUP($B$11,ABONE2,10,FALSE)</f>
        <v>578</v>
      </c>
      <c r="K37" s="16">
        <f>VLOOKUP($B$11,ABONE2,11,FALSE)</f>
        <v>13604</v>
      </c>
      <c r="L37" s="21">
        <f>VLOOKUP($B$11,ABONE2,12,FALSE)</f>
        <v>195</v>
      </c>
      <c r="M37" s="21">
        <f>VLOOKUP($B$11,ABONE2,13,FALSE)</f>
        <v>82</v>
      </c>
      <c r="N37" s="21">
        <f>VLOOKUP($B$11,ABONE2,14,FALSE)</f>
        <v>277</v>
      </c>
      <c r="O37" s="21">
        <f>VLOOKUP($B$11,ABONE2,15,FALSE)</f>
        <v>82140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13316.688022364899</v>
      </c>
      <c r="D38" s="16">
        <f>VLOOKUP($B$11,TUKETIM,4,FALSE)</f>
        <v>205.7722449396077</v>
      </c>
      <c r="E38" s="16">
        <f>VLOOKUP($B$11,TUKETIM,5,FALSE)</f>
        <v>13522.460267304506</v>
      </c>
      <c r="F38" s="16">
        <f>VLOOKUP($B$11,TUKETIM,6,FALSE)</f>
        <v>2249.7565834592233</v>
      </c>
      <c r="G38" s="16">
        <f>VLOOKUP($B$11,TUKETIM,7,FALSE)</f>
        <v>1246.2031937897029</v>
      </c>
      <c r="H38" s="16">
        <f>VLOOKUP($B$11,TUKETIM,8,FALSE)</f>
        <v>3495.959777248926</v>
      </c>
      <c r="I38" s="16">
        <f>VLOOKUP($B$11,TUKETIM,9,FALSE)</f>
        <v>7860.3115440112497</v>
      </c>
      <c r="J38" s="16">
        <f>VLOOKUP($B$11,TUKETIM,10,FALSE)</f>
        <v>9931.6685807249287</v>
      </c>
      <c r="K38" s="16">
        <f>VLOOKUP($B$11,TUKETIM,11,FALSE)</f>
        <v>17791.980124736179</v>
      </c>
      <c r="L38" s="21">
        <f>VLOOKUP($B$11,TUKETIM,12,FALSE)</f>
        <v>1967.4989344397013</v>
      </c>
      <c r="M38" s="21">
        <f>VLOOKUP($B$11,TUKETIM,13,FALSE)</f>
        <v>9718.1149811860578</v>
      </c>
      <c r="N38" s="21">
        <f>VLOOKUP($B$11,TUKETIM,14,FALSE)</f>
        <v>11685.61391562576</v>
      </c>
      <c r="O38" s="21">
        <f>VLOOKUP($B$11,TUKETIM,15,FALSE)</f>
        <v>46496.014084915369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358154.0880000061</v>
      </c>
      <c r="D39" s="16">
        <f>VLOOKUP($B$11,ANLASMA,4,FALSE)</f>
        <v>6988.58</v>
      </c>
      <c r="E39" s="16">
        <f>VLOOKUP($B$11,ANLASMA,5,FALSE)</f>
        <v>365142.66800000612</v>
      </c>
      <c r="F39" s="16">
        <f>VLOOKUP($B$11,ANLASMA,6,FALSE)</f>
        <v>21049.389999999901</v>
      </c>
      <c r="G39" s="16">
        <f>VLOOKUP($B$11,ANLASMA,7,FALSE)</f>
        <v>17750.47</v>
      </c>
      <c r="H39" s="16">
        <f>VLOOKUP($B$11,ANLASMA,8,FALSE)</f>
        <v>38799.859999999899</v>
      </c>
      <c r="I39" s="16">
        <f>VLOOKUP($B$11,ANLASMA,9,FALSE)</f>
        <v>99929.282999997697</v>
      </c>
      <c r="J39" s="16">
        <f>VLOOKUP($B$11,ANLASMA,10,FALSE)</f>
        <v>93445.04</v>
      </c>
      <c r="K39" s="16">
        <f>VLOOKUP($B$11,ANLASMA,11,FALSE)</f>
        <v>193374.3229999977</v>
      </c>
      <c r="L39" s="21">
        <f>VLOOKUP($B$11,ANLASMA,12,FALSE)</f>
        <v>7707.5140000000092</v>
      </c>
      <c r="M39" s="21">
        <f>VLOOKUP($B$11,ANLASMA,13,FALSE)</f>
        <v>41095.730000000003</v>
      </c>
      <c r="N39" s="21">
        <f>VLOOKUP($B$11,ANLASMA,14,FALSE)</f>
        <v>48803.244000000013</v>
      </c>
      <c r="O39" s="21">
        <f>VLOOKUP($B$11,ANLASMA,15,FALSE)</f>
        <v>646120.0950000037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FCD39D83-783B-434E-80EC-F00ADFCBDD9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4E371-53EC-40BF-84E7-E7BFAC0D9B86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0.59965226835824448</v>
      </c>
      <c r="D17" s="12">
        <f t="shared" si="1"/>
        <v>6.1174091337949896</v>
      </c>
      <c r="E17" s="12">
        <f t="shared" si="2"/>
        <v>0.62438950624048684</v>
      </c>
      <c r="F17" s="12">
        <f t="shared" si="3"/>
        <v>1.3402413699568263</v>
      </c>
      <c r="G17" s="12">
        <f t="shared" si="4"/>
        <v>30.26823633374034</v>
      </c>
      <c r="H17" s="12">
        <f t="shared" si="5"/>
        <v>8.4475504774381207</v>
      </c>
      <c r="I17" s="12">
        <f t="shared" si="6"/>
        <v>1.9636642948876588</v>
      </c>
      <c r="J17" s="12">
        <f t="shared" si="7"/>
        <v>80.327788820539098</v>
      </c>
      <c r="K17" s="12">
        <f t="shared" si="8"/>
        <v>6.7490006128247977</v>
      </c>
      <c r="L17" s="12">
        <f t="shared" si="9"/>
        <v>0</v>
      </c>
      <c r="M17" s="12">
        <f t="shared" si="10"/>
        <v>209.06660792931436</v>
      </c>
      <c r="N17" s="12">
        <f t="shared" si="11"/>
        <v>176.90251440172753</v>
      </c>
      <c r="O17" s="17">
        <f t="shared" si="12"/>
        <v>1.6410041529884918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0.12367396936922573</v>
      </c>
      <c r="D21" s="12">
        <f t="shared" si="1"/>
        <v>0</v>
      </c>
      <c r="E21" s="12">
        <f t="shared" si="2"/>
        <v>0.12311951355054124</v>
      </c>
      <c r="F21" s="12">
        <f t="shared" si="3"/>
        <v>0.25214102950478162</v>
      </c>
      <c r="G21" s="12">
        <f t="shared" si="4"/>
        <v>0</v>
      </c>
      <c r="H21" s="12">
        <f t="shared" si="5"/>
        <v>0.19019258691093441</v>
      </c>
      <c r="I21" s="12">
        <f t="shared" si="6"/>
        <v>0.29936055809020679</v>
      </c>
      <c r="J21" s="12">
        <f t="shared" si="7"/>
        <v>0</v>
      </c>
      <c r="K21" s="12">
        <f t="shared" si="8"/>
        <v>0.28107998698119024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0.14567740508789495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2.0520253166654736E-3</v>
      </c>
      <c r="D22" s="12">
        <f t="shared" si="1"/>
        <v>0</v>
      </c>
      <c r="E22" s="12">
        <f t="shared" si="2"/>
        <v>2.0428256654962261E-3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2.5824264472246615E-3</v>
      </c>
      <c r="J22" s="12">
        <f t="shared" si="7"/>
        <v>0</v>
      </c>
      <c r="K22" s="12">
        <f t="shared" si="8"/>
        <v>2.4247295528727008E-3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2.0662817764592785E-3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0.72537826304413566</v>
      </c>
      <c r="D25" s="12">
        <f t="shared" ref="D25:O25" si="13">SUM(D15:D24)</f>
        <v>6.1174091337949896</v>
      </c>
      <c r="E25" s="12">
        <f t="shared" si="13"/>
        <v>0.74955184545652431</v>
      </c>
      <c r="F25" s="12">
        <f t="shared" si="13"/>
        <v>1.592382399461608</v>
      </c>
      <c r="G25" s="12">
        <f t="shared" si="13"/>
        <v>30.26823633374034</v>
      </c>
      <c r="H25" s="12">
        <f t="shared" si="13"/>
        <v>8.6377430643490545</v>
      </c>
      <c r="I25" s="12">
        <f t="shared" si="13"/>
        <v>2.2656072794250903</v>
      </c>
      <c r="J25" s="12">
        <f t="shared" si="13"/>
        <v>80.327788820539098</v>
      </c>
      <c r="K25" s="12">
        <f t="shared" si="13"/>
        <v>7.0325053293588606</v>
      </c>
      <c r="L25" s="12">
        <f t="shared" si="13"/>
        <v>0</v>
      </c>
      <c r="M25" s="12">
        <f t="shared" si="13"/>
        <v>209.06660792931436</v>
      </c>
      <c r="N25" s="12">
        <f t="shared" si="13"/>
        <v>176.90251440172753</v>
      </c>
      <c r="O25" s="12">
        <f t="shared" si="13"/>
        <v>1.7887478398528458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1.501451651171196E-3</v>
      </c>
      <c r="D29" s="12">
        <f>(SUMIFS(MESKENOG2,KAYNAK,A29,SEBEP,B29,SÜRE,"Uzun",BİLDİRİM,"Bildirimli",İL,$B$10,İLÇE,$B$11)/VLOOKUP($B$11,ABONE2,4,FALSE))</f>
        <v>0.71987538144183594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4.7220695984656891E-3</v>
      </c>
      <c r="F29" s="12">
        <f>(SUMIFS(TARIMSALAG2,KAYNAK,A29,SEBEP,B29,SÜRE,"Uzun",BİLDİRİM,"Bildirimli",İL,$B$10,İLÇE,$B$11)/VLOOKUP($B$11,ABONE2,6,FALSE))</f>
        <v>0.10151013547851009</v>
      </c>
      <c r="G29" s="12">
        <f>(SUMIFS(TARIMSALOG2,KAYNAK,A29,SEBEP,B29,SÜRE,"Uzun",BİLDİRİM,"Bildirimli",İL,$B$10,İLÇE,$B$11)/VLOOKUP($B$11,ABONE2,7,FALSE))</f>
        <v>12.344549086848616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3.1094981537030622</v>
      </c>
      <c r="I29" s="12">
        <f>(SUMIFS(TICARETHANEAG2,KAYNAK,A29,SEBEP,B29,SÜRE,"Uzun",BİLDİRİM,"Bildirimli",İL,$B$10,İLÇE,$B$11)/VLOOKUP($B$11,ABONE2,9,FALSE))</f>
        <v>2.0214488495114546E-3</v>
      </c>
      <c r="J29" s="12">
        <f>(SUMIFS(TICARETHANEOG2,KAYNAK,A29,SEBEP,B29,SÜRE,"Uzun",BİLDİRİM,"Bildirimli",İL,$B$10,İLÇE,$B$11)/VLOOKUP($B$11,ABONE2,10,FALSE))</f>
        <v>2.8728614062861371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0.17733042849375755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29.530902980275425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24.987687137156129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8.0882684538762906E-2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2.4056933378482089E-2</v>
      </c>
      <c r="D31" s="12">
        <f>(SUMIFS(MESKENOG2,KAYNAK,A31,SEBEP,B31,SÜRE,"Uzun",BİLDİRİM,"Bildirimli",İL,$B$10,İLÇE,$B$11)/VLOOKUP($B$11,ABONE2,4,FALSE))</f>
        <v>1.5760821933083688E-2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2.4019740206088443E-2</v>
      </c>
      <c r="F31" s="12">
        <f>(SUMIFS(TARIMSALAG2,KAYNAK,A31,SEBEP,B31,SÜRE,"Uzun",BİLDİRİM,"Bildirimli",İL,$B$10,İLÇE,$B$11)/VLOOKUP($B$11,ABONE2,6,FALSE))</f>
        <v>0.26834639007031152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0.20241645802717467</v>
      </c>
      <c r="I31" s="12">
        <f>(SUMIFS(TICARETHANEAG2,KAYNAK,A31,SEBEP,B31,SÜRE,"Uzun",BİLDİRİM,"Bildirimli",İL,$B$10,İLÇE,$B$11)/VLOOKUP($B$11,ABONE2,9,FALSE))</f>
        <v>0.10393651910386369</v>
      </c>
      <c r="J31" s="12">
        <f>(SUMIFS(TICARETHANEOG2,KAYNAK,A31,SEBEP,B31,SÜRE,"Uzun",BİLDİRİM,"Bildirimli",İL,$B$10,İLÇE,$B$11)/VLOOKUP($B$11,ABONE2,10,FALSE))</f>
        <v>1.0105076290476064E-2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9.8206664865367513E-2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3.6653011279109179E-2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2.5558385029653283E-2</v>
      </c>
      <c r="D33" s="12">
        <f t="shared" ref="D33:O33" si="14">SUM(D28:D32)</f>
        <v>0.73563620337491964</v>
      </c>
      <c r="E33" s="12">
        <f t="shared" si="14"/>
        <v>2.8741809804554132E-2</v>
      </c>
      <c r="F33" s="12">
        <f t="shared" si="14"/>
        <v>0.36985652554882165</v>
      </c>
      <c r="G33" s="12">
        <f t="shared" si="14"/>
        <v>12.344549086848616</v>
      </c>
      <c r="H33" s="12">
        <f t="shared" si="14"/>
        <v>3.3119146117302369</v>
      </c>
      <c r="I33" s="12">
        <f t="shared" si="14"/>
        <v>0.10595796795337514</v>
      </c>
      <c r="J33" s="12">
        <f t="shared" si="14"/>
        <v>2.882966482576613</v>
      </c>
      <c r="K33" s="12">
        <f t="shared" si="14"/>
        <v>0.27553709335912507</v>
      </c>
      <c r="L33" s="12">
        <f t="shared" si="14"/>
        <v>0</v>
      </c>
      <c r="M33" s="12">
        <f t="shared" si="14"/>
        <v>29.530902980275425</v>
      </c>
      <c r="N33" s="12">
        <f t="shared" si="14"/>
        <v>24.987687137156129</v>
      </c>
      <c r="O33" s="12">
        <f t="shared" si="14"/>
        <v>0.11753569581787209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28423</v>
      </c>
      <c r="D37" s="16">
        <f>VLOOKUP($B$11,ABONE2,4,FALSE)</f>
        <v>128</v>
      </c>
      <c r="E37" s="16">
        <f>VLOOKUP($B$11,ABONE2,5,FALSE)</f>
        <v>28551</v>
      </c>
      <c r="F37" s="16">
        <f>VLOOKUP($B$11,ABONE2,6,FALSE)</f>
        <v>350</v>
      </c>
      <c r="G37" s="16">
        <f>VLOOKUP($B$11,ABONE2,7,FALSE)</f>
        <v>114</v>
      </c>
      <c r="H37" s="16">
        <f>VLOOKUP($B$11,ABONE2,8,FALSE)</f>
        <v>464</v>
      </c>
      <c r="I37" s="16">
        <f>VLOOKUP($B$11,ABONE2,9,FALSE)</f>
        <v>4336</v>
      </c>
      <c r="J37" s="16">
        <f>VLOOKUP($B$11,ABONE2,10,FALSE)</f>
        <v>282</v>
      </c>
      <c r="K37" s="16">
        <f>VLOOKUP($B$11,ABONE2,11,FALSE)</f>
        <v>4618</v>
      </c>
      <c r="L37" s="21">
        <f>VLOOKUP($B$11,ABONE2,12,FALSE)</f>
        <v>2</v>
      </c>
      <c r="M37" s="21">
        <f>VLOOKUP($B$11,ABONE2,13,FALSE)</f>
        <v>11</v>
      </c>
      <c r="N37" s="21">
        <f>VLOOKUP($B$11,ABONE2,14,FALSE)</f>
        <v>13</v>
      </c>
      <c r="O37" s="21">
        <f>VLOOKUP($B$11,ABONE2,15,FALSE)</f>
        <v>33646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6016.0916986486964</v>
      </c>
      <c r="D38" s="16">
        <f>VLOOKUP($B$11,TUKETIM,4,FALSE)</f>
        <v>172.53250872377319</v>
      </c>
      <c r="E38" s="16">
        <f>VLOOKUP($B$11,TUKETIM,5,FALSE)</f>
        <v>6188.6242073724698</v>
      </c>
      <c r="F38" s="16">
        <f>VLOOKUP($B$11,TUKETIM,6,FALSE)</f>
        <v>97.950704657534246</v>
      </c>
      <c r="G38" s="16">
        <f>VLOOKUP($B$11,TUKETIM,7,FALSE)</f>
        <v>811.8476931193178</v>
      </c>
      <c r="H38" s="16">
        <f>VLOOKUP($B$11,TUKETIM,8,FALSE)</f>
        <v>909.79839777685208</v>
      </c>
      <c r="I38" s="16">
        <f>VLOOKUP($B$11,TUKETIM,9,FALSE)</f>
        <v>2700.9438001129638</v>
      </c>
      <c r="J38" s="16">
        <f>VLOOKUP($B$11,TUKETIM,10,FALSE)</f>
        <v>5711.354297731762</v>
      </c>
      <c r="K38" s="16">
        <f>VLOOKUP($B$11,TUKETIM,11,FALSE)</f>
        <v>8412.2980978447267</v>
      </c>
      <c r="L38" s="21">
        <f>VLOOKUP($B$11,TUKETIM,12,FALSE)</f>
        <v>2.3803999999999998</v>
      </c>
      <c r="M38" s="21">
        <f>VLOOKUP($B$11,TUKETIM,13,FALSE)</f>
        <v>840.74929999999995</v>
      </c>
      <c r="N38" s="21">
        <f>VLOOKUP($B$11,TUKETIM,14,FALSE)</f>
        <v>843.12969999999996</v>
      </c>
      <c r="O38" s="21">
        <f>VLOOKUP($B$11,TUKETIM,15,FALSE)</f>
        <v>16353.850402994047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166016.02499999799</v>
      </c>
      <c r="D39" s="16">
        <f>VLOOKUP($B$11,ANLASMA,4,FALSE)</f>
        <v>4299.3</v>
      </c>
      <c r="E39" s="16">
        <f>VLOOKUP($B$11,ANLASMA,5,FALSE)</f>
        <v>170315.32499999797</v>
      </c>
      <c r="F39" s="16">
        <f>VLOOKUP($B$11,ANLASMA,6,FALSE)</f>
        <v>1886.27</v>
      </c>
      <c r="G39" s="16">
        <f>VLOOKUP($B$11,ANLASMA,7,FALSE)</f>
        <v>5594.4</v>
      </c>
      <c r="H39" s="16">
        <f>VLOOKUP($B$11,ANLASMA,8,FALSE)</f>
        <v>7480.67</v>
      </c>
      <c r="I39" s="16">
        <f>VLOOKUP($B$11,ANLASMA,9,FALSE)</f>
        <v>25186.4729999999</v>
      </c>
      <c r="J39" s="16">
        <f>VLOOKUP($B$11,ANLASMA,10,FALSE)</f>
        <v>71640.14</v>
      </c>
      <c r="K39" s="16">
        <f>VLOOKUP($B$11,ANLASMA,11,FALSE)</f>
        <v>96826.612999999896</v>
      </c>
      <c r="L39" s="21">
        <f>VLOOKUP($B$11,ANLASMA,12,FALSE)</f>
        <v>41.6</v>
      </c>
      <c r="M39" s="21">
        <f>VLOOKUP($B$11,ANLASMA,13,FALSE)</f>
        <v>4963.8</v>
      </c>
      <c r="N39" s="21">
        <f>VLOOKUP($B$11,ANLASMA,14,FALSE)</f>
        <v>5005.4000000000005</v>
      </c>
      <c r="O39" s="21">
        <f>VLOOKUP($B$11,ANLASMA,15,FALSE)</f>
        <v>279628.00799999788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E2932D88-1A06-4B83-AA1C-4B8B8B4F7334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2559F-4C07-49C6-9506-E73353425469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0.29929804552713146</v>
      </c>
      <c r="D17" s="12">
        <f t="shared" si="1"/>
        <v>0.69843679802224534</v>
      </c>
      <c r="E17" s="12">
        <f t="shared" si="2"/>
        <v>0.29954852481956645</v>
      </c>
      <c r="F17" s="12">
        <f t="shared" si="3"/>
        <v>0.8095985809380889</v>
      </c>
      <c r="G17" s="12">
        <f t="shared" si="4"/>
        <v>2.4210731265721503</v>
      </c>
      <c r="H17" s="12">
        <f t="shared" si="5"/>
        <v>0.92089334122445954</v>
      </c>
      <c r="I17" s="12">
        <f t="shared" si="6"/>
        <v>0.97736209828917586</v>
      </c>
      <c r="J17" s="12">
        <f t="shared" si="7"/>
        <v>22.705937066573146</v>
      </c>
      <c r="K17" s="12">
        <f t="shared" si="8"/>
        <v>1.8502127813379099</v>
      </c>
      <c r="L17" s="12">
        <f t="shared" si="9"/>
        <v>190.20778991591885</v>
      </c>
      <c r="M17" s="12">
        <f t="shared" si="10"/>
        <v>789.06496756682589</v>
      </c>
      <c r="N17" s="12">
        <f t="shared" si="11"/>
        <v>693.24781914268067</v>
      </c>
      <c r="O17" s="17">
        <f t="shared" si="12"/>
        <v>1.6130980367225543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5.3300922941658106E-2</v>
      </c>
      <c r="D21" s="12">
        <f t="shared" si="1"/>
        <v>0</v>
      </c>
      <c r="E21" s="12">
        <f t="shared" si="2"/>
        <v>5.3267473978406359E-2</v>
      </c>
      <c r="F21" s="12">
        <f t="shared" si="3"/>
        <v>3.97091803090798E-2</v>
      </c>
      <c r="G21" s="12">
        <f t="shared" si="4"/>
        <v>0</v>
      </c>
      <c r="H21" s="12">
        <f t="shared" si="5"/>
        <v>3.6966708381340842E-2</v>
      </c>
      <c r="I21" s="12">
        <f t="shared" si="6"/>
        <v>0.10783506627584478</v>
      </c>
      <c r="J21" s="12">
        <f t="shared" si="7"/>
        <v>0</v>
      </c>
      <c r="K21" s="12">
        <f t="shared" si="8"/>
        <v>0.10350326304471416</v>
      </c>
      <c r="L21" s="12">
        <f t="shared" si="9"/>
        <v>27.934340797949865</v>
      </c>
      <c r="M21" s="12">
        <f t="shared" si="10"/>
        <v>0</v>
      </c>
      <c r="N21" s="12">
        <f t="shared" si="11"/>
        <v>4.4694945276719782</v>
      </c>
      <c r="O21" s="17">
        <f t="shared" si="12"/>
        <v>6.6138624610532576E-2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0.35259896846878958</v>
      </c>
      <c r="D25" s="12">
        <f t="shared" ref="D25:O25" si="13">SUM(D15:D24)</f>
        <v>0.69843679802224534</v>
      </c>
      <c r="E25" s="12">
        <f t="shared" si="13"/>
        <v>0.35281599879797282</v>
      </c>
      <c r="F25" s="12">
        <f t="shared" si="13"/>
        <v>0.84930776124716867</v>
      </c>
      <c r="G25" s="12">
        <f t="shared" si="13"/>
        <v>2.4210731265721503</v>
      </c>
      <c r="H25" s="12">
        <f t="shared" si="13"/>
        <v>0.9578600496058004</v>
      </c>
      <c r="I25" s="12">
        <f t="shared" si="13"/>
        <v>1.0851971645650207</v>
      </c>
      <c r="J25" s="12">
        <f t="shared" si="13"/>
        <v>22.705937066573146</v>
      </c>
      <c r="K25" s="12">
        <f t="shared" si="13"/>
        <v>1.953716044382624</v>
      </c>
      <c r="L25" s="12">
        <f t="shared" si="13"/>
        <v>218.14213071386871</v>
      </c>
      <c r="M25" s="12">
        <f t="shared" si="13"/>
        <v>789.06496756682589</v>
      </c>
      <c r="N25" s="12">
        <f t="shared" si="13"/>
        <v>697.71731367035261</v>
      </c>
      <c r="O25" s="12">
        <f t="shared" si="13"/>
        <v>1.6792366613330869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0.14464940380283578</v>
      </c>
      <c r="D29" s="12">
        <f>(SUMIFS(MESKENOG2,KAYNAK,A29,SEBEP,B29,SÜRE,"Uzun",BİLDİRİM,"Bildirimli",İL,$B$10,İLÇE,$B$11)/VLOOKUP($B$11,ABONE2,4,FALSE))</f>
        <v>0.3131550687358125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0.14475514943504977</v>
      </c>
      <c r="F29" s="12">
        <f>(SUMIFS(TARIMSALAG2,KAYNAK,A29,SEBEP,B29,SÜRE,"Uzun",BİLDİRİM,"Bildirimli",İL,$B$10,İLÇE,$B$11)/VLOOKUP($B$11,ABONE2,6,FALSE))</f>
        <v>0.69254377902912156</v>
      </c>
      <c r="G29" s="12">
        <f>(SUMIFS(TARIMSALOG2,KAYNAK,A29,SEBEP,B29,SÜRE,"Uzun",BİLDİRİM,"Bildirimli",İL,$B$10,İLÇE,$B$11)/VLOOKUP($B$11,ABONE2,7,FALSE))</f>
        <v>0.80237185929444776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0.70012893754059669</v>
      </c>
      <c r="I29" s="12">
        <f>(SUMIFS(TICARETHANEAG2,KAYNAK,A29,SEBEP,B29,SÜRE,"Uzun",BİLDİRİM,"Bildirimli",İL,$B$10,İLÇE,$B$11)/VLOOKUP($B$11,ABONE2,9,FALSE))</f>
        <v>0.74900381579326303</v>
      </c>
      <c r="J29" s="12">
        <f>(SUMIFS(TICARETHANEOG2,KAYNAK,A29,SEBEP,B29,SÜRE,"Uzun",BİLDİRİM,"Bildirimli",İL,$B$10,İLÇE,$B$11)/VLOOKUP($B$11,ABONE2,10,FALSE))</f>
        <v>15.617860360034392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1.346295244694524</v>
      </c>
      <c r="L29" s="12">
        <f>(SUMIFS(SANAYIAG2,KAYNAK,A29,SEBEP,B29,SÜRE,"Uzun",BİLDİRİM,"Bildirimli",İL,$B$10,İLÇE,$B$11)/VLOOKUP($B$11,ABONE2,12,FALSE))</f>
        <v>347.83620202292025</v>
      </c>
      <c r="M29" s="12">
        <f>(SUMIFS(SANAYIOG2,KAYNAK,A29,SEBEP,B29,SÜRE,"Uzun",BİLDİRİM,"Bildirimli",İL,$B$10,İLÇE,$B$11)/VLOOKUP($B$11,ABONE2,13,FALSE))</f>
        <v>500.49060040482539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476.06589666372054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1.0820590889080546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5.8628693266886966E-3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5.8591900864460303E-3</v>
      </c>
      <c r="F31" s="12">
        <f>(SUMIFS(TARIMSALAG2,KAYNAK,A31,SEBEP,B31,SÜRE,"Uzun",BİLDİRİM,"Bildirimli",İL,$B$10,İLÇE,$B$11)/VLOOKUP($B$11,ABONE2,6,FALSE))</f>
        <v>2.9112858412455877E-2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2.7102210086024849E-2</v>
      </c>
      <c r="I31" s="12">
        <f>(SUMIFS(TICARETHANEAG2,KAYNAK,A31,SEBEP,B31,SÜRE,"Uzun",BİLDİRİM,"Bildirimli",İL,$B$10,İLÇE,$B$11)/VLOOKUP($B$11,ABONE2,9,FALSE))</f>
        <v>3.9659228121219865E-2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3.8066091691181532E-2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1.3222744446881023E-2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0.15051227312952448</v>
      </c>
      <c r="D33" s="12">
        <f t="shared" ref="D33:O33" si="14">SUM(D28:D32)</f>
        <v>0.3131550687358125</v>
      </c>
      <c r="E33" s="12">
        <f t="shared" si="14"/>
        <v>0.1506143395214958</v>
      </c>
      <c r="F33" s="12">
        <f t="shared" si="14"/>
        <v>0.72165663744157749</v>
      </c>
      <c r="G33" s="12">
        <f t="shared" si="14"/>
        <v>0.80237185929444776</v>
      </c>
      <c r="H33" s="12">
        <f t="shared" si="14"/>
        <v>0.72723114762662155</v>
      </c>
      <c r="I33" s="12">
        <f t="shared" si="14"/>
        <v>0.78866304391448294</v>
      </c>
      <c r="J33" s="12">
        <f t="shared" si="14"/>
        <v>15.617860360034392</v>
      </c>
      <c r="K33" s="12">
        <f t="shared" si="14"/>
        <v>1.3843613363857055</v>
      </c>
      <c r="L33" s="12">
        <f t="shared" si="14"/>
        <v>347.83620202292025</v>
      </c>
      <c r="M33" s="12">
        <f t="shared" si="14"/>
        <v>500.49060040482539</v>
      </c>
      <c r="N33" s="12">
        <f t="shared" si="14"/>
        <v>476.06589666372054</v>
      </c>
      <c r="O33" s="12">
        <f t="shared" si="14"/>
        <v>1.0952818333549357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12740</v>
      </c>
      <c r="D37" s="16">
        <f>VLOOKUP($B$11,ABONE2,4,FALSE)</f>
        <v>8</v>
      </c>
      <c r="E37" s="16">
        <f>VLOOKUP($B$11,ABONE2,5,FALSE)</f>
        <v>12748</v>
      </c>
      <c r="F37" s="16">
        <f>VLOOKUP($B$11,ABONE2,6,FALSE)</f>
        <v>1631</v>
      </c>
      <c r="G37" s="16">
        <f>VLOOKUP($B$11,ABONE2,7,FALSE)</f>
        <v>121</v>
      </c>
      <c r="H37" s="16">
        <f>VLOOKUP($B$11,ABONE2,8,FALSE)</f>
        <v>1752</v>
      </c>
      <c r="I37" s="16">
        <f>VLOOKUP($B$11,ABONE2,9,FALSE)</f>
        <v>2700</v>
      </c>
      <c r="J37" s="16">
        <f>VLOOKUP($B$11,ABONE2,10,FALSE)</f>
        <v>113</v>
      </c>
      <c r="K37" s="16">
        <f>VLOOKUP($B$11,ABONE2,11,FALSE)</f>
        <v>2813</v>
      </c>
      <c r="L37" s="21">
        <f>VLOOKUP($B$11,ABONE2,12,FALSE)</f>
        <v>4</v>
      </c>
      <c r="M37" s="21">
        <f>VLOOKUP($B$11,ABONE2,13,FALSE)</f>
        <v>21</v>
      </c>
      <c r="N37" s="21">
        <f>VLOOKUP($B$11,ABONE2,14,FALSE)</f>
        <v>25</v>
      </c>
      <c r="O37" s="21">
        <f>VLOOKUP($B$11,ABONE2,15,FALSE)</f>
        <v>17338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2014.6237950142076</v>
      </c>
      <c r="D38" s="16">
        <f>VLOOKUP($B$11,TUKETIM,4,FALSE)</f>
        <v>1.4328000000000001</v>
      </c>
      <c r="E38" s="16">
        <f>VLOOKUP($B$11,TUKETIM,5,FALSE)</f>
        <v>2016.0565950142077</v>
      </c>
      <c r="F38" s="16">
        <f>VLOOKUP($B$11,TUKETIM,6,FALSE)</f>
        <v>1272.2792420439798</v>
      </c>
      <c r="G38" s="16">
        <f>VLOOKUP($B$11,TUKETIM,7,FALSE)</f>
        <v>219.89500000000001</v>
      </c>
      <c r="H38" s="16">
        <f>VLOOKUP($B$11,TUKETIM,8,FALSE)</f>
        <v>1492.1742420439798</v>
      </c>
      <c r="I38" s="16">
        <f>VLOOKUP($B$11,TUKETIM,9,FALSE)</f>
        <v>1290.7972766844573</v>
      </c>
      <c r="J38" s="16">
        <f>VLOOKUP($B$11,TUKETIM,10,FALSE)</f>
        <v>1032.9094872036824</v>
      </c>
      <c r="K38" s="16">
        <f>VLOOKUP($B$11,TUKETIM,11,FALSE)</f>
        <v>2323.7067638881399</v>
      </c>
      <c r="L38" s="21">
        <f>VLOOKUP($B$11,TUKETIM,12,FALSE)</f>
        <v>58.218600000000002</v>
      </c>
      <c r="M38" s="21">
        <f>VLOOKUP($B$11,TUKETIM,13,FALSE)</f>
        <v>12752.6756</v>
      </c>
      <c r="N38" s="21">
        <f>VLOOKUP($B$11,TUKETIM,14,FALSE)</f>
        <v>12810.894200000001</v>
      </c>
      <c r="O38" s="21">
        <f>VLOOKUP($B$11,TUKETIM,15,FALSE)</f>
        <v>18642.831800946329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55032.010000000104</v>
      </c>
      <c r="D39" s="16">
        <f>VLOOKUP($B$11,ANLASMA,4,FALSE)</f>
        <v>100</v>
      </c>
      <c r="E39" s="16">
        <f>VLOOKUP($B$11,ANLASMA,5,FALSE)</f>
        <v>55132.010000000104</v>
      </c>
      <c r="F39" s="16">
        <f>VLOOKUP($B$11,ANLASMA,6,FALSE)</f>
        <v>12786.2410000001</v>
      </c>
      <c r="G39" s="16">
        <f>VLOOKUP($B$11,ANLASMA,7,FALSE)</f>
        <v>6448.02</v>
      </c>
      <c r="H39" s="16">
        <f>VLOOKUP($B$11,ANLASMA,8,FALSE)</f>
        <v>19234.2610000001</v>
      </c>
      <c r="I39" s="16">
        <f>VLOOKUP($B$11,ANLASMA,9,FALSE)</f>
        <v>15792.029000000099</v>
      </c>
      <c r="J39" s="16">
        <f>VLOOKUP($B$11,ANLASMA,10,FALSE)</f>
        <v>50378.400000000001</v>
      </c>
      <c r="K39" s="16">
        <f>VLOOKUP($B$11,ANLASMA,11,FALSE)</f>
        <v>66170.429000000106</v>
      </c>
      <c r="L39" s="21">
        <f>VLOOKUP($B$11,ANLASMA,12,FALSE)</f>
        <v>787.67899999999997</v>
      </c>
      <c r="M39" s="21">
        <f>VLOOKUP($B$11,ANLASMA,13,FALSE)</f>
        <v>52601</v>
      </c>
      <c r="N39" s="21">
        <f>VLOOKUP($B$11,ANLASMA,14,FALSE)</f>
        <v>53388.678999999996</v>
      </c>
      <c r="O39" s="21">
        <f>VLOOKUP($B$11,ANLASMA,15,FALSE)</f>
        <v>193925.37900000028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EB8D7C4D-985C-41B1-A311-544A8C7A8B9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B9831-208D-4E99-BF14-12332770BCD8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0.44684577351106847</v>
      </c>
      <c r="D17" s="12">
        <f t="shared" si="1"/>
        <v>3.5433324785984528</v>
      </c>
      <c r="E17" s="12">
        <f t="shared" si="2"/>
        <v>0.44924487553165682</v>
      </c>
      <c r="F17" s="12">
        <f t="shared" si="3"/>
        <v>1.820434821434386</v>
      </c>
      <c r="G17" s="12">
        <f t="shared" si="4"/>
        <v>11.250134074054536</v>
      </c>
      <c r="H17" s="12">
        <f t="shared" si="5"/>
        <v>4.2319455510735553</v>
      </c>
      <c r="I17" s="12">
        <f t="shared" si="6"/>
        <v>1.2297567048229172</v>
      </c>
      <c r="J17" s="12">
        <f t="shared" si="7"/>
        <v>43.958058753523858</v>
      </c>
      <c r="K17" s="12">
        <f t="shared" si="8"/>
        <v>3.4726715133696087</v>
      </c>
      <c r="L17" s="12">
        <f t="shared" si="9"/>
        <v>88.296559491247564</v>
      </c>
      <c r="M17" s="12">
        <f t="shared" si="10"/>
        <v>496.43569207904341</v>
      </c>
      <c r="N17" s="12">
        <f t="shared" si="11"/>
        <v>430.16955985076657</v>
      </c>
      <c r="O17" s="17">
        <f t="shared" si="12"/>
        <v>3.1253260911633109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7.0505125810910466E-2</v>
      </c>
      <c r="D21" s="12">
        <f t="shared" si="1"/>
        <v>0</v>
      </c>
      <c r="E21" s="12">
        <f t="shared" si="2"/>
        <v>7.045049971175206E-2</v>
      </c>
      <c r="F21" s="12">
        <f t="shared" si="3"/>
        <v>0.23736365962595349</v>
      </c>
      <c r="G21" s="12">
        <f t="shared" si="4"/>
        <v>0</v>
      </c>
      <c r="H21" s="12">
        <f t="shared" si="5"/>
        <v>0.17666129821656312</v>
      </c>
      <c r="I21" s="12">
        <f t="shared" si="6"/>
        <v>0.19778361036249392</v>
      </c>
      <c r="J21" s="12">
        <f t="shared" si="7"/>
        <v>0</v>
      </c>
      <c r="K21" s="12">
        <f t="shared" si="8"/>
        <v>0.18740145691150387</v>
      </c>
      <c r="L21" s="12">
        <f t="shared" si="9"/>
        <v>0.28393634175897464</v>
      </c>
      <c r="M21" s="12">
        <f t="shared" si="10"/>
        <v>0</v>
      </c>
      <c r="N21" s="12">
        <f t="shared" si="11"/>
        <v>4.6100365451641638E-2</v>
      </c>
      <c r="O21" s="17">
        <f t="shared" si="12"/>
        <v>9.3286683460520825E-2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0.51735089932197897</v>
      </c>
      <c r="D25" s="12">
        <f t="shared" ref="D25:O25" si="13">SUM(D15:D24)</f>
        <v>3.5433324785984528</v>
      </c>
      <c r="E25" s="12">
        <f t="shared" si="13"/>
        <v>0.51969537524340892</v>
      </c>
      <c r="F25" s="12">
        <f t="shared" si="13"/>
        <v>2.0577984810603396</v>
      </c>
      <c r="G25" s="12">
        <f t="shared" si="13"/>
        <v>11.250134074054536</v>
      </c>
      <c r="H25" s="12">
        <f t="shared" si="13"/>
        <v>4.408606849290118</v>
      </c>
      <c r="I25" s="12">
        <f t="shared" si="13"/>
        <v>1.4275403151854111</v>
      </c>
      <c r="J25" s="12">
        <f t="shared" si="13"/>
        <v>43.958058753523858</v>
      </c>
      <c r="K25" s="12">
        <f t="shared" si="13"/>
        <v>3.6600729702811123</v>
      </c>
      <c r="L25" s="12">
        <f t="shared" si="13"/>
        <v>88.580495833006538</v>
      </c>
      <c r="M25" s="12">
        <f t="shared" si="13"/>
        <v>496.43569207904341</v>
      </c>
      <c r="N25" s="12">
        <f t="shared" si="13"/>
        <v>430.21566021621823</v>
      </c>
      <c r="O25" s="12">
        <f t="shared" si="13"/>
        <v>3.218612774623832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2.449592510454697E-2</v>
      </c>
      <c r="D29" s="12">
        <f>(SUMIFS(MESKENOG2,KAYNAK,A29,SEBEP,B29,SÜRE,"Uzun",BİLDİRİM,"Bildirimli",İL,$B$10,İLÇE,$B$11)/VLOOKUP($B$11,ABONE2,4,FALSE))</f>
        <v>2.7279913150574802E-2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2.44980820882458E-2</v>
      </c>
      <c r="F29" s="12">
        <f>(SUMIFS(TARIMSALAG2,KAYNAK,A29,SEBEP,B29,SÜRE,"Uzun",BİLDİRİM,"Bildirimli",İL,$B$10,İLÇE,$B$11)/VLOOKUP($B$11,ABONE2,6,FALSE))</f>
        <v>9.8791390980860691E-3</v>
      </c>
      <c r="G29" s="12">
        <f>(SUMIFS(TARIMSALOG2,KAYNAK,A29,SEBEP,B29,SÜRE,"Uzun",BİLDİRİM,"Bildirimli",İL,$B$10,İLÇE,$B$11)/VLOOKUP($B$11,ABONE2,7,FALSE))</f>
        <v>0.81007830605733466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0.21451863239203889</v>
      </c>
      <c r="I29" s="12">
        <f>(SUMIFS(TICARETHANEAG2,KAYNAK,A29,SEBEP,B29,SÜRE,"Uzun",BİLDİRİM,"Bildirimli",İL,$B$10,İLÇE,$B$11)/VLOOKUP($B$11,ABONE2,9,FALSE))</f>
        <v>0.130647251280297</v>
      </c>
      <c r="J29" s="12">
        <f>(SUMIFS(TICARETHANEOG2,KAYNAK,A29,SEBEP,B29,SÜRE,"Uzun",BİLDİRİM,"Bildirimli",İL,$B$10,İLÇE,$B$11)/VLOOKUP($B$11,ABONE2,10,FALSE))</f>
        <v>2.5567573493013627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0.25799980228534103</v>
      </c>
      <c r="L29" s="12">
        <f>(SUMIFS(SANAYIAG2,KAYNAK,A29,SEBEP,B29,SÜRE,"Uzun",BİLDİRİM,"Bildirimli",İL,$B$10,İLÇE,$B$11)/VLOOKUP($B$11,ABONE2,12,FALSE))</f>
        <v>22.816526177104397</v>
      </c>
      <c r="M29" s="12">
        <f>(SUMIFS(SANAYIOG2,KAYNAK,A29,SEBEP,B29,SÜRE,"Uzun",BİLDİRİM,"Bildirimli",İL,$B$10,İLÇE,$B$11)/VLOOKUP($B$11,ABONE2,13,FALSE))</f>
        <v>50.460373763325862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45.97207378622717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0.28918760681523437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1.8901557063482396E-2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1.8886912478162921E-2</v>
      </c>
      <c r="F31" s="12">
        <f>(SUMIFS(TARIMSALAG2,KAYNAK,A31,SEBEP,B31,SÜRE,"Uzun",BİLDİRİM,"Bildirimli",İL,$B$10,İLÇE,$B$11)/VLOOKUP($B$11,ABONE2,6,FALSE))</f>
        <v>2.3082924680769973E-3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1.7179796802787809E-3</v>
      </c>
      <c r="I31" s="12">
        <f>(SUMIFS(TICARETHANEAG2,KAYNAK,A31,SEBEP,B31,SÜRE,"Uzun",BİLDİRİM,"Bildirimli",İL,$B$10,İLÇE,$B$11)/VLOOKUP($B$11,ABONE2,9,FALSE))</f>
        <v>5.149495281987479E-2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4.8791854716105837E-2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2.3388561802826665E-2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4.3397482168029369E-2</v>
      </c>
      <c r="D33" s="12">
        <f t="shared" ref="D33:O33" si="14">SUM(D28:D32)</f>
        <v>2.7279913150574802E-2</v>
      </c>
      <c r="E33" s="12">
        <f t="shared" si="14"/>
        <v>4.3384994566408722E-2</v>
      </c>
      <c r="F33" s="12">
        <f t="shared" si="14"/>
        <v>1.2187431566163066E-2</v>
      </c>
      <c r="G33" s="12">
        <f t="shared" si="14"/>
        <v>0.81007830605733466</v>
      </c>
      <c r="H33" s="12">
        <f t="shared" si="14"/>
        <v>0.21623661207231767</v>
      </c>
      <c r="I33" s="12">
        <f t="shared" si="14"/>
        <v>0.18214220410017179</v>
      </c>
      <c r="J33" s="12">
        <f t="shared" si="14"/>
        <v>2.5567573493013627</v>
      </c>
      <c r="K33" s="12">
        <f t="shared" si="14"/>
        <v>0.30679165700144684</v>
      </c>
      <c r="L33" s="12">
        <f t="shared" si="14"/>
        <v>22.816526177104397</v>
      </c>
      <c r="M33" s="12">
        <f t="shared" si="14"/>
        <v>50.460373763325862</v>
      </c>
      <c r="N33" s="12">
        <f t="shared" si="14"/>
        <v>45.97207378622717</v>
      </c>
      <c r="O33" s="12">
        <f t="shared" si="14"/>
        <v>0.31257616861806103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90278</v>
      </c>
      <c r="D37" s="16">
        <f>VLOOKUP($B$11,ABONE2,4,FALSE)</f>
        <v>70</v>
      </c>
      <c r="E37" s="16">
        <f>VLOOKUP($B$11,ABONE2,5,FALSE)</f>
        <v>90348</v>
      </c>
      <c r="F37" s="16">
        <f>VLOOKUP($B$11,ABONE2,6,FALSE)</f>
        <v>2433</v>
      </c>
      <c r="G37" s="16">
        <f>VLOOKUP($B$11,ABONE2,7,FALSE)</f>
        <v>836</v>
      </c>
      <c r="H37" s="16">
        <f>VLOOKUP($B$11,ABONE2,8,FALSE)</f>
        <v>3269</v>
      </c>
      <c r="I37" s="16">
        <f>VLOOKUP($B$11,ABONE2,9,FALSE)</f>
        <v>18285</v>
      </c>
      <c r="J37" s="16">
        <f>VLOOKUP($B$11,ABONE2,10,FALSE)</f>
        <v>1013</v>
      </c>
      <c r="K37" s="16">
        <f>VLOOKUP($B$11,ABONE2,11,FALSE)</f>
        <v>19298</v>
      </c>
      <c r="L37" s="21">
        <f>VLOOKUP($B$11,ABONE2,12,FALSE)</f>
        <v>88</v>
      </c>
      <c r="M37" s="21">
        <f>VLOOKUP($B$11,ABONE2,13,FALSE)</f>
        <v>454</v>
      </c>
      <c r="N37" s="21">
        <f>VLOOKUP($B$11,ABONE2,14,FALSE)</f>
        <v>542</v>
      </c>
      <c r="O37" s="21">
        <f>VLOOKUP($B$11,ABONE2,15,FALSE)</f>
        <v>113457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19535.700789126837</v>
      </c>
      <c r="D38" s="16">
        <f>VLOOKUP($B$11,TUKETIM,4,FALSE)</f>
        <v>43.923263044831877</v>
      </c>
      <c r="E38" s="16">
        <f>VLOOKUP($B$11,TUKETIM,5,FALSE)</f>
        <v>19579.624052171668</v>
      </c>
      <c r="F38" s="16">
        <f>VLOOKUP($B$11,TUKETIM,6,FALSE)</f>
        <v>2439.830535995347</v>
      </c>
      <c r="G38" s="16">
        <f>VLOOKUP($B$11,TUKETIM,7,FALSE)</f>
        <v>3944.3278818975455</v>
      </c>
      <c r="H38" s="16">
        <f>VLOOKUP($B$11,TUKETIM,8,FALSE)</f>
        <v>6384.1584178928924</v>
      </c>
      <c r="I38" s="16">
        <f>VLOOKUP($B$11,TUKETIM,9,FALSE)</f>
        <v>10191.291000681857</v>
      </c>
      <c r="J38" s="16">
        <f>VLOOKUP($B$11,TUKETIM,10,FALSE)</f>
        <v>12882.756786460724</v>
      </c>
      <c r="K38" s="16">
        <f>VLOOKUP($B$11,TUKETIM,11,FALSE)</f>
        <v>23074.047787142583</v>
      </c>
      <c r="L38" s="21">
        <f>VLOOKUP($B$11,TUKETIM,12,FALSE)</f>
        <v>1727.9269233187135</v>
      </c>
      <c r="M38" s="21">
        <f>VLOOKUP($B$11,TUKETIM,13,FALSE)</f>
        <v>69116.626493015021</v>
      </c>
      <c r="N38" s="21">
        <f>VLOOKUP($B$11,TUKETIM,14,FALSE)</f>
        <v>70844.553416333729</v>
      </c>
      <c r="O38" s="21">
        <f>VLOOKUP($B$11,TUKETIM,15,FALSE)</f>
        <v>119882.38367354087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561201.53600001894</v>
      </c>
      <c r="D39" s="16">
        <f>VLOOKUP($B$11,ANLASMA,4,FALSE)</f>
        <v>2085.19</v>
      </c>
      <c r="E39" s="16">
        <f>VLOOKUP($B$11,ANLASMA,5,FALSE)</f>
        <v>563286.72600001888</v>
      </c>
      <c r="F39" s="16">
        <f>VLOOKUP($B$11,ANLASMA,6,FALSE)</f>
        <v>18248.225000000002</v>
      </c>
      <c r="G39" s="16">
        <f>VLOOKUP($B$11,ANLASMA,7,FALSE)</f>
        <v>33949.948000000004</v>
      </c>
      <c r="H39" s="16">
        <f>VLOOKUP($B$11,ANLASMA,8,FALSE)</f>
        <v>52198.17300000001</v>
      </c>
      <c r="I39" s="16">
        <f>VLOOKUP($B$11,ANLASMA,9,FALSE)</f>
        <v>119317.234999993</v>
      </c>
      <c r="J39" s="16">
        <f>VLOOKUP($B$11,ANLASMA,10,FALSE)</f>
        <v>196106.82</v>
      </c>
      <c r="K39" s="16">
        <f>VLOOKUP($B$11,ANLASMA,11,FALSE)</f>
        <v>315424.05499999301</v>
      </c>
      <c r="L39" s="21">
        <f>VLOOKUP($B$11,ANLASMA,12,FALSE)</f>
        <v>8531.0360000000001</v>
      </c>
      <c r="M39" s="21">
        <f>VLOOKUP($B$11,ANLASMA,13,FALSE)</f>
        <v>277674.52</v>
      </c>
      <c r="N39" s="21">
        <f>VLOOKUP($B$11,ANLASMA,14,FALSE)</f>
        <v>286205.55600000004</v>
      </c>
      <c r="O39" s="21">
        <f>VLOOKUP($B$11,ANLASMA,15,FALSE)</f>
        <v>1217114.5100000119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130B2941-C4A4-4140-A744-5D670FBDD8B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08B2D-7B80-4893-8BDC-B32572AEE1D0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0.42937581825971727</v>
      </c>
      <c r="D17" s="12">
        <f t="shared" si="1"/>
        <v>2.0413198515356044</v>
      </c>
      <c r="E17" s="12">
        <f t="shared" si="2"/>
        <v>0.44007856204906215</v>
      </c>
      <c r="F17" s="12">
        <f t="shared" si="3"/>
        <v>0.19291390323004773</v>
      </c>
      <c r="G17" s="12">
        <f t="shared" si="4"/>
        <v>5.3297679285361816</v>
      </c>
      <c r="H17" s="12">
        <f t="shared" si="5"/>
        <v>1.3086563525600918</v>
      </c>
      <c r="I17" s="12">
        <f t="shared" si="6"/>
        <v>0.90558582705016177</v>
      </c>
      <c r="J17" s="12">
        <f t="shared" si="7"/>
        <v>14.002536553261328</v>
      </c>
      <c r="K17" s="12">
        <f t="shared" si="8"/>
        <v>2.6269991817269163</v>
      </c>
      <c r="L17" s="12">
        <f t="shared" si="9"/>
        <v>3.589474641157604</v>
      </c>
      <c r="M17" s="12">
        <f t="shared" si="10"/>
        <v>384.45395410202178</v>
      </c>
      <c r="N17" s="12">
        <f t="shared" si="11"/>
        <v>337.92299959775329</v>
      </c>
      <c r="O17" s="17">
        <f t="shared" si="12"/>
        <v>1.8823110771739406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7.3937851957185802E-2</v>
      </c>
      <c r="D18" s="12">
        <f t="shared" si="1"/>
        <v>0</v>
      </c>
      <c r="E18" s="12">
        <f t="shared" si="2"/>
        <v>7.344693051729928E-2</v>
      </c>
      <c r="F18" s="12">
        <f t="shared" si="3"/>
        <v>6.0122174561227308E-4</v>
      </c>
      <c r="G18" s="12">
        <f t="shared" si="4"/>
        <v>0</v>
      </c>
      <c r="H18" s="12">
        <f t="shared" si="5"/>
        <v>4.7063430440112344E-4</v>
      </c>
      <c r="I18" s="12">
        <f t="shared" si="6"/>
        <v>9.1353149457713625E-2</v>
      </c>
      <c r="J18" s="12">
        <f t="shared" si="7"/>
        <v>9.3504821016978257E-3</v>
      </c>
      <c r="K18" s="12">
        <f t="shared" si="8"/>
        <v>8.0575030973748185E-2</v>
      </c>
      <c r="L18" s="12">
        <f t="shared" si="9"/>
        <v>0</v>
      </c>
      <c r="M18" s="12">
        <f t="shared" si="10"/>
        <v>7.4239104245102689</v>
      </c>
      <c r="N18" s="12">
        <f t="shared" si="11"/>
        <v>6.5169168432352587</v>
      </c>
      <c r="O18" s="17">
        <f t="shared" si="12"/>
        <v>8.9213817698880732E-2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5.5410868554788897E-2</v>
      </c>
      <c r="D21" s="12">
        <f t="shared" si="1"/>
        <v>0</v>
      </c>
      <c r="E21" s="12">
        <f t="shared" si="2"/>
        <v>5.504295979552401E-2</v>
      </c>
      <c r="F21" s="12">
        <f t="shared" si="3"/>
        <v>3.0361088719825957E-2</v>
      </c>
      <c r="G21" s="12">
        <f t="shared" si="4"/>
        <v>0</v>
      </c>
      <c r="H21" s="12">
        <f t="shared" si="5"/>
        <v>2.3766555309745929E-2</v>
      </c>
      <c r="I21" s="12">
        <f t="shared" si="6"/>
        <v>0.15770654922620314</v>
      </c>
      <c r="J21" s="12">
        <f t="shared" si="7"/>
        <v>0</v>
      </c>
      <c r="K21" s="12">
        <f t="shared" si="8"/>
        <v>0.136978200648495</v>
      </c>
      <c r="L21" s="12">
        <f t="shared" si="9"/>
        <v>0.61941115744111874</v>
      </c>
      <c r="M21" s="12">
        <f t="shared" si="10"/>
        <v>0</v>
      </c>
      <c r="N21" s="12">
        <f t="shared" si="11"/>
        <v>7.5674666293711335E-2</v>
      </c>
      <c r="O21" s="17">
        <f t="shared" si="12"/>
        <v>6.5715945914331456E-2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2.9181635393628254E-4</v>
      </c>
      <c r="D22" s="12">
        <f t="shared" si="1"/>
        <v>0</v>
      </c>
      <c r="E22" s="12">
        <f t="shared" si="2"/>
        <v>2.8987879555630977E-4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5.9975614574262833E-5</v>
      </c>
      <c r="J22" s="12">
        <f t="shared" si="7"/>
        <v>0</v>
      </c>
      <c r="K22" s="12">
        <f t="shared" si="8"/>
        <v>5.2092648069971103E-5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2.3121369825601808E-4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0.55901635512562831</v>
      </c>
      <c r="D25" s="12">
        <f t="shared" ref="D25:O25" si="13">SUM(D15:D24)</f>
        <v>2.0413198515356044</v>
      </c>
      <c r="E25" s="12">
        <f t="shared" si="13"/>
        <v>0.56885833115744178</v>
      </c>
      <c r="F25" s="12">
        <f t="shared" si="13"/>
        <v>0.22387621369548596</v>
      </c>
      <c r="G25" s="12">
        <f t="shared" si="13"/>
        <v>5.3297679285361816</v>
      </c>
      <c r="H25" s="12">
        <f t="shared" si="13"/>
        <v>1.3328935421742389</v>
      </c>
      <c r="I25" s="12">
        <f t="shared" si="13"/>
        <v>1.1547055013486529</v>
      </c>
      <c r="J25" s="12">
        <f t="shared" si="13"/>
        <v>14.011887035363026</v>
      </c>
      <c r="K25" s="12">
        <f t="shared" si="13"/>
        <v>2.8446045059972294</v>
      </c>
      <c r="L25" s="12">
        <f t="shared" si="13"/>
        <v>4.2088857985987227</v>
      </c>
      <c r="M25" s="12">
        <f t="shared" si="13"/>
        <v>391.87786452653205</v>
      </c>
      <c r="N25" s="12">
        <f t="shared" si="13"/>
        <v>344.51559110728226</v>
      </c>
      <c r="O25" s="12">
        <f t="shared" si="13"/>
        <v>2.0374720544854088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9.6305350896037756E-2</v>
      </c>
      <c r="D28" s="12">
        <f>(SUMIFS(MESKENOG2,KAYNAK,A28,SEBEP,B28,SÜRE,"Uzun",BİLDİRİM,"Bildirimli",İL,$B$10,İLÇE,$B$11)/VLOOKUP($B$11,ABONE2,4,FALSE))</f>
        <v>6.7664214862858507E-2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9.6115183784481209E-2</v>
      </c>
      <c r="F28" s="12">
        <f>(SUMIFS(TARIMSALAG2,KAYNAK,A28,SEBEP,B28,SÜRE,"Uzun",BİLDİRİM,"Bildirimli",İL,$B$10,İLÇE,$B$11)/VLOOKUP($B$11,ABONE2,6,FALSE))</f>
        <v>1.3668625953216001E-2</v>
      </c>
      <c r="G28" s="12">
        <f>(SUMIFS(TARIMSALOG2,KAYNAK,A28,SEBEP,B28,SÜRE,"Uzun",BİLDİRİM,"Bildirimli",İL,$B$10,İLÇE,$B$11)/VLOOKUP($B$11,ABONE2,7,FALSE))</f>
        <v>0.9490444806286138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0.21683549462387389</v>
      </c>
      <c r="I28" s="12">
        <f>(SUMIFS(TICARETHANEAG2,KAYNAK,A28,SEBEP,B28,SÜRE,"Uzun",BİLDİRİM,"Bildirimli",İL,$B$10,İLÇE,$B$11)/VLOOKUP($B$11,ABONE2,9,FALSE))</f>
        <v>0.14376712808892331</v>
      </c>
      <c r="J28" s="12">
        <f>(SUMIFS(TICARETHANEOG2,KAYNAK,A28,SEBEP,B28,SÜRE,"Uzun",BİLDİRİM,"Bildirimli",İL,$B$10,İLÇE,$B$11)/VLOOKUP($B$11,ABONE2,10,FALSE))</f>
        <v>8.1518534238811142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1.1963195109418232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109.12610220833858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95.793953974740646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0.57133135282446079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0.22253995850283553</v>
      </c>
      <c r="D29" s="12">
        <f>(SUMIFS(MESKENOG2,KAYNAK,A29,SEBEP,B29,SÜRE,"Uzun",BİLDİRİM,"Bildirimli",İL,$B$10,İLÇE,$B$11)/VLOOKUP($B$11,ABONE2,4,FALSE))</f>
        <v>0.7325540220870792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0.22592627325001177</v>
      </c>
      <c r="F29" s="12">
        <f>(SUMIFS(TARIMSALAG2,KAYNAK,A29,SEBEP,B29,SÜRE,"Uzun",BİLDİRİM,"Bildirimli",İL,$B$10,İLÇE,$B$11)/VLOOKUP($B$11,ABONE2,6,FALSE))</f>
        <v>7.086987543958817E-2</v>
      </c>
      <c r="G29" s="12">
        <f>(SUMIFS(TARIMSALOG2,KAYNAK,A29,SEBEP,B29,SÜRE,"Uzun",BİLDİRİM,"Bildirimli",İL,$B$10,İLÇE,$B$11)/VLOOKUP($B$11,ABONE2,7,FALSE))</f>
        <v>0.87676303094855956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0.24591265430701204</v>
      </c>
      <c r="I29" s="12">
        <f>(SUMIFS(TICARETHANEAG2,KAYNAK,A29,SEBEP,B29,SÜRE,"Uzun",BİLDİRİM,"Bildirimli",İL,$B$10,İLÇE,$B$11)/VLOOKUP($B$11,ABONE2,9,FALSE))</f>
        <v>0.42613615909392694</v>
      </c>
      <c r="J29" s="12">
        <f>(SUMIFS(TICARETHANEOG2,KAYNAK,A29,SEBEP,B29,SÜRE,"Uzun",BİLDİRİM,"Bildirimli",İL,$B$10,İLÇE,$B$11)/VLOOKUP($B$11,ABONE2,10,FALSE))</f>
        <v>1.5979015461442088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0.58014854166932195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48.436724073116849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42.519115249704384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0.41291528684442375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4.6064156532348282E-3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4.5758306667178913E-3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1.0151685559325272E-2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8.8173866481040409E-3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4.901380681730909E-3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0.32345172505210812</v>
      </c>
      <c r="D33" s="12">
        <f t="shared" ref="D33:O33" si="14">SUM(D28:D32)</f>
        <v>0.80021823694993777</v>
      </c>
      <c r="E33" s="12">
        <f t="shared" si="14"/>
        <v>0.3266172877012109</v>
      </c>
      <c r="F33" s="12">
        <f t="shared" si="14"/>
        <v>8.4538501392804166E-2</v>
      </c>
      <c r="G33" s="12">
        <f t="shared" si="14"/>
        <v>1.8258075115771732</v>
      </c>
      <c r="H33" s="12">
        <f t="shared" si="14"/>
        <v>0.46274814893088589</v>
      </c>
      <c r="I33" s="12">
        <f t="shared" si="14"/>
        <v>0.58005497274217543</v>
      </c>
      <c r="J33" s="12">
        <f t="shared" si="14"/>
        <v>9.7497549700253234</v>
      </c>
      <c r="K33" s="12">
        <f t="shared" si="14"/>
        <v>1.7852854392592492</v>
      </c>
      <c r="L33" s="12">
        <f t="shared" si="14"/>
        <v>0</v>
      </c>
      <c r="M33" s="12">
        <f t="shared" si="14"/>
        <v>157.56282628145544</v>
      </c>
      <c r="N33" s="12">
        <f t="shared" si="14"/>
        <v>138.31306922444503</v>
      </c>
      <c r="O33" s="12">
        <f t="shared" si="14"/>
        <v>0.98914802035061544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54907</v>
      </c>
      <c r="D37" s="16">
        <f>VLOOKUP($B$11,ABONE2,4,FALSE)</f>
        <v>367</v>
      </c>
      <c r="E37" s="16">
        <f>VLOOKUP($B$11,ABONE2,5,FALSE)</f>
        <v>55274</v>
      </c>
      <c r="F37" s="16">
        <f>VLOOKUP($B$11,ABONE2,6,FALSE)</f>
        <v>3986</v>
      </c>
      <c r="G37" s="16">
        <f>VLOOKUP($B$11,ABONE2,7,FALSE)</f>
        <v>1106</v>
      </c>
      <c r="H37" s="16">
        <f>VLOOKUP($B$11,ABONE2,8,FALSE)</f>
        <v>5092</v>
      </c>
      <c r="I37" s="16">
        <f>VLOOKUP($B$11,ABONE2,9,FALSE)</f>
        <v>9767</v>
      </c>
      <c r="J37" s="16">
        <f>VLOOKUP($B$11,ABONE2,10,FALSE)</f>
        <v>1478</v>
      </c>
      <c r="K37" s="16">
        <f>VLOOKUP($B$11,ABONE2,11,FALSE)</f>
        <v>11245</v>
      </c>
      <c r="L37" s="21">
        <f>VLOOKUP($B$11,ABONE2,12,FALSE)</f>
        <v>27</v>
      </c>
      <c r="M37" s="21">
        <f>VLOOKUP($B$11,ABONE2,13,FALSE)</f>
        <v>194</v>
      </c>
      <c r="N37" s="21">
        <f>VLOOKUP($B$11,ABONE2,14,FALSE)</f>
        <v>221</v>
      </c>
      <c r="O37" s="21">
        <f>VLOOKUP($B$11,ABONE2,15,FALSE)</f>
        <v>71832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10668.45472247117</v>
      </c>
      <c r="D38" s="16">
        <f>VLOOKUP($B$11,TUKETIM,4,FALSE)</f>
        <v>256.94165459599134</v>
      </c>
      <c r="E38" s="16">
        <f>VLOOKUP($B$11,TUKETIM,5,FALSE)</f>
        <v>10925.396377067162</v>
      </c>
      <c r="F38" s="16">
        <f>VLOOKUP($B$11,TUKETIM,6,FALSE)</f>
        <v>1479.1253928766068</v>
      </c>
      <c r="G38" s="16">
        <f>VLOOKUP($B$11,TUKETIM,7,FALSE)</f>
        <v>1590.7646399330831</v>
      </c>
      <c r="H38" s="16">
        <f>VLOOKUP($B$11,TUKETIM,8,FALSE)</f>
        <v>3069.8900328096897</v>
      </c>
      <c r="I38" s="16">
        <f>VLOOKUP($B$11,TUKETIM,9,FALSE)</f>
        <v>4909.0345164853379</v>
      </c>
      <c r="J38" s="16">
        <f>VLOOKUP($B$11,TUKETIM,10,FALSE)</f>
        <v>10332.60994884432</v>
      </c>
      <c r="K38" s="16">
        <f>VLOOKUP($B$11,TUKETIM,11,FALSE)</f>
        <v>15241.644465329657</v>
      </c>
      <c r="L38" s="21">
        <f>VLOOKUP($B$11,TUKETIM,12,FALSE)</f>
        <v>350.38979999999998</v>
      </c>
      <c r="M38" s="21">
        <f>VLOOKUP($B$11,TUKETIM,13,FALSE)</f>
        <v>35350.136838751067</v>
      </c>
      <c r="N38" s="21">
        <f>VLOOKUP($B$11,TUKETIM,14,FALSE)</f>
        <v>35700.526638751064</v>
      </c>
      <c r="O38" s="21">
        <f>VLOOKUP($B$11,TUKETIM,15,FALSE)</f>
        <v>64937.457513957575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291947.56600001303</v>
      </c>
      <c r="D39" s="16">
        <f>VLOOKUP($B$11,ANLASMA,4,FALSE)</f>
        <v>5204.1580000000004</v>
      </c>
      <c r="E39" s="16">
        <f>VLOOKUP($B$11,ANLASMA,5,FALSE)</f>
        <v>297151.72400001303</v>
      </c>
      <c r="F39" s="16">
        <f>VLOOKUP($B$11,ANLASMA,6,FALSE)</f>
        <v>32650.363999999503</v>
      </c>
      <c r="G39" s="16">
        <f>VLOOKUP($B$11,ANLASMA,7,FALSE)</f>
        <v>29993.886999999901</v>
      </c>
      <c r="H39" s="16">
        <f>VLOOKUP($B$11,ANLASMA,8,FALSE)</f>
        <v>62644.250999999407</v>
      </c>
      <c r="I39" s="16">
        <f>VLOOKUP($B$11,ANLASMA,9,FALSE)</f>
        <v>56708.022000000696</v>
      </c>
      <c r="J39" s="16">
        <f>VLOOKUP($B$11,ANLASMA,10,FALSE)</f>
        <v>308541.06</v>
      </c>
      <c r="K39" s="16">
        <f>VLOOKUP($B$11,ANLASMA,11,FALSE)</f>
        <v>365249.08200000069</v>
      </c>
      <c r="L39" s="21">
        <f>VLOOKUP($B$11,ANLASMA,12,FALSE)</f>
        <v>1011.938</v>
      </c>
      <c r="M39" s="21">
        <f>VLOOKUP($B$11,ANLASMA,13,FALSE)</f>
        <v>81708.540000000008</v>
      </c>
      <c r="N39" s="21">
        <f>VLOOKUP($B$11,ANLASMA,14,FALSE)</f>
        <v>82720.478000000003</v>
      </c>
      <c r="O39" s="21">
        <f>VLOOKUP($B$11,ANLASMA,15,FALSE)</f>
        <v>807765.53500001319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6B7950C8-0D5A-454A-A75A-B8B207A728B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961EA-F75A-4D41-ABAD-EB89E53DA3A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0.34244421865383229</v>
      </c>
      <c r="D17" s="12">
        <f t="shared" si="1"/>
        <v>2.7183967499401573</v>
      </c>
      <c r="E17" s="12">
        <f t="shared" si="2"/>
        <v>0.34647257686943911</v>
      </c>
      <c r="F17" s="12">
        <f t="shared" si="3"/>
        <v>1.4513181757419722</v>
      </c>
      <c r="G17" s="12">
        <f t="shared" si="4"/>
        <v>11.008022576275266</v>
      </c>
      <c r="H17" s="12">
        <f t="shared" si="5"/>
        <v>2.1836673303712972</v>
      </c>
      <c r="I17" s="12">
        <f t="shared" si="6"/>
        <v>1.2438163868658902</v>
      </c>
      <c r="J17" s="12">
        <f t="shared" si="7"/>
        <v>46.753939892265102</v>
      </c>
      <c r="K17" s="12">
        <f t="shared" si="8"/>
        <v>3.529214584183944</v>
      </c>
      <c r="L17" s="12">
        <f t="shared" si="9"/>
        <v>9.8584226932117556</v>
      </c>
      <c r="M17" s="12">
        <f t="shared" si="10"/>
        <v>225.73713705096355</v>
      </c>
      <c r="N17" s="12">
        <f t="shared" si="11"/>
        <v>125.41175942412454</v>
      </c>
      <c r="O17" s="17">
        <f t="shared" si="12"/>
        <v>1.0807547719838841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1.160885096021937E-2</v>
      </c>
      <c r="D18" s="12">
        <f t="shared" si="1"/>
        <v>0</v>
      </c>
      <c r="E18" s="12">
        <f t="shared" si="2"/>
        <v>1.1589168492020378E-2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5.5501504381337628E-2</v>
      </c>
      <c r="J18" s="12">
        <f t="shared" si="7"/>
        <v>0</v>
      </c>
      <c r="K18" s="12">
        <f t="shared" si="8"/>
        <v>5.271436542649606E-2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1.6594543325952744E-2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6.9704679181816637E-2</v>
      </c>
      <c r="D21" s="12">
        <f t="shared" si="1"/>
        <v>0</v>
      </c>
      <c r="E21" s="12">
        <f t="shared" si="2"/>
        <v>6.9586496931392516E-2</v>
      </c>
      <c r="F21" s="12">
        <f t="shared" si="3"/>
        <v>9.4184046094395471E-2</v>
      </c>
      <c r="G21" s="12">
        <f t="shared" si="4"/>
        <v>0</v>
      </c>
      <c r="H21" s="12">
        <f t="shared" si="5"/>
        <v>8.6966536412611137E-2</v>
      </c>
      <c r="I21" s="12">
        <f t="shared" si="6"/>
        <v>0.21048810049927555</v>
      </c>
      <c r="J21" s="12">
        <f t="shared" si="7"/>
        <v>0</v>
      </c>
      <c r="K21" s="12">
        <f t="shared" si="8"/>
        <v>0.19991794405087843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8.6471271767916316E-2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2.4297723377928715E-3</v>
      </c>
      <c r="D22" s="12">
        <f t="shared" si="1"/>
        <v>0</v>
      </c>
      <c r="E22" s="12">
        <f t="shared" si="2"/>
        <v>2.4256527296651355E-3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1.2866566142384095E-2</v>
      </c>
      <c r="J22" s="12">
        <f t="shared" si="7"/>
        <v>0</v>
      </c>
      <c r="K22" s="12">
        <f t="shared" si="8"/>
        <v>1.2220441174958121E-2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3.6253460640743363E-3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0.4261875211336611</v>
      </c>
      <c r="D25" s="12">
        <f t="shared" ref="D25:O25" si="13">SUM(D15:D24)</f>
        <v>2.7183967499401573</v>
      </c>
      <c r="E25" s="12">
        <f t="shared" si="13"/>
        <v>0.43007389502251714</v>
      </c>
      <c r="F25" s="12">
        <f t="shared" si="13"/>
        <v>1.5455022218363677</v>
      </c>
      <c r="G25" s="12">
        <f t="shared" si="13"/>
        <v>11.008022576275266</v>
      </c>
      <c r="H25" s="12">
        <f t="shared" si="13"/>
        <v>2.2706338667839083</v>
      </c>
      <c r="I25" s="12">
        <f t="shared" si="13"/>
        <v>1.5226725578888876</v>
      </c>
      <c r="J25" s="12">
        <f t="shared" si="13"/>
        <v>46.753939892265102</v>
      </c>
      <c r="K25" s="12">
        <f t="shared" si="13"/>
        <v>3.7940673348362766</v>
      </c>
      <c r="L25" s="12">
        <f t="shared" si="13"/>
        <v>9.8584226932117556</v>
      </c>
      <c r="M25" s="12">
        <f t="shared" si="13"/>
        <v>225.73713705096355</v>
      </c>
      <c r="N25" s="12">
        <f t="shared" si="13"/>
        <v>125.41175942412454</v>
      </c>
      <c r="O25" s="12">
        <f t="shared" si="13"/>
        <v>1.1874459331418274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1.4269383739095932E-2</v>
      </c>
      <c r="D28" s="12">
        <f>(SUMIFS(MESKENOG2,KAYNAK,A28,SEBEP,B28,SÜRE,"Uzun",BİLDİRİM,"Bildirimli",İL,$B$10,İLÇE,$B$11)/VLOOKUP($B$11,ABONE2,4,FALSE))</f>
        <v>2.6840632564164489E-2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1.4290697924803794E-2</v>
      </c>
      <c r="F28" s="12">
        <f>(SUMIFS(TARIMSALAG2,KAYNAK,A28,SEBEP,B28,SÜRE,"Uzun",BİLDİRİM,"Bildirimli",İL,$B$10,İLÇE,$B$11)/VLOOKUP($B$11,ABONE2,6,FALSE))</f>
        <v>1.1183164285939252E-2</v>
      </c>
      <c r="G28" s="12">
        <f>(SUMIFS(TARIMSALOG2,KAYNAK,A28,SEBEP,B28,SÜRE,"Uzun",BİLDİRİM,"Bildirimli",İL,$B$10,İLÇE,$B$11)/VLOOKUP($B$11,ABONE2,7,FALSE))</f>
        <v>9.902983159771514E-2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1.7915028100748947E-2</v>
      </c>
      <c r="I28" s="12">
        <f>(SUMIFS(TICARETHANEAG2,KAYNAK,A28,SEBEP,B28,SÜRE,"Uzun",BİLDİRİM,"Bildirimli",İL,$B$10,İLÇE,$B$11)/VLOOKUP($B$11,ABONE2,9,FALSE))</f>
        <v>3.1969358531330948E-2</v>
      </c>
      <c r="J28" s="12">
        <f>(SUMIFS(TICARETHANEOG2,KAYNAK,A28,SEBEP,B28,SÜRE,"Uzun",BİLDİRİM,"Bildirimli",İL,$B$10,İLÇE,$B$11)/VLOOKUP($B$11,ABONE2,10,FALSE))</f>
        <v>0.60330792429742708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6.0660472237168486E-2</v>
      </c>
      <c r="L28" s="12">
        <f>(SUMIFS(SANAYIAG2,KAYNAK,A28,SEBEP,B28,SÜRE,"Uzun",BİLDİRİM,"Bildirimli",İL,$B$10,İLÇE,$B$11)/VLOOKUP($B$11,ABONE2,12,FALSE))</f>
        <v>0.3969392039710416</v>
      </c>
      <c r="M28" s="12">
        <f>(SUMIFS(SANAYIOG2,KAYNAK,A28,SEBEP,B28,SÜRE,"Uzun",BİLDİRİM,"Bildirimli",İL,$B$10,İLÇE,$B$11)/VLOOKUP($B$11,ABONE2,13,FALSE))</f>
        <v>2.7129381768540748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1.6366233014893459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2.40567443145451E-2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0.15278752177813992</v>
      </c>
      <c r="D29" s="12">
        <f>(SUMIFS(MESKENOG2,KAYNAK,A29,SEBEP,B29,SÜRE,"Uzun",BİLDİRİM,"Bildirimli",İL,$B$10,İLÇE,$B$11)/VLOOKUP($B$11,ABONE2,4,FALSE))</f>
        <v>0.11123672697272693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0.15271707361749054</v>
      </c>
      <c r="F29" s="12">
        <f>(SUMIFS(TARIMSALAG2,KAYNAK,A29,SEBEP,B29,SÜRE,"Uzun",BİLDİRİM,"Bildirimli",İL,$B$10,İLÇE,$B$11)/VLOOKUP($B$11,ABONE2,6,FALSE))</f>
        <v>0.19039069385928173</v>
      </c>
      <c r="G29" s="12">
        <f>(SUMIFS(TARIMSALOG2,KAYNAK,A29,SEBEP,B29,SÜRE,"Uzun",BİLDİRİM,"Bildirimli",İL,$B$10,İLÇE,$B$11)/VLOOKUP($B$11,ABONE2,7,FALSE))</f>
        <v>1.143543898531473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0.26343270859764262</v>
      </c>
      <c r="I29" s="12">
        <f>(SUMIFS(TICARETHANEAG2,KAYNAK,A29,SEBEP,B29,SÜRE,"Uzun",BİLDİRİM,"Bildirimli",İL,$B$10,İLÇE,$B$11)/VLOOKUP($B$11,ABONE2,9,FALSE))</f>
        <v>0.43124547550811482</v>
      </c>
      <c r="J29" s="12">
        <f>(SUMIFS(TICARETHANEOG2,KAYNAK,A29,SEBEP,B29,SÜRE,"Uzun",BİLDİRİM,"Bildirimli",İL,$B$10,İLÇE,$B$11)/VLOOKUP($B$11,ABONE2,10,FALSE))</f>
        <v>0.98086108666914229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0.45884571981016015</v>
      </c>
      <c r="L29" s="12">
        <f>(SUMIFS(SANAYIAG2,KAYNAK,A29,SEBEP,B29,SÜRE,"Uzun",BİLDİRİM,"Bildirimli",İL,$B$10,İLÇE,$B$11)/VLOOKUP($B$11,ABONE2,12,FALSE))</f>
        <v>0.52558384254528845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0.24425473180527929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0.19438516579046011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4.1793209451445454E-3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4.1722350283834404E-3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1.0978965055951674E-2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1.0427630429397363E-2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4.8791111510745238E-3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0.17123622646238038</v>
      </c>
      <c r="D33" s="12">
        <f t="shared" ref="D33:O33" si="14">SUM(D28:D32)</f>
        <v>0.13807735953689143</v>
      </c>
      <c r="E33" s="12">
        <f t="shared" si="14"/>
        <v>0.17118000657067778</v>
      </c>
      <c r="F33" s="12">
        <f t="shared" si="14"/>
        <v>0.20157385814522097</v>
      </c>
      <c r="G33" s="12">
        <f t="shared" si="14"/>
        <v>1.2425737301291881</v>
      </c>
      <c r="H33" s="12">
        <f t="shared" si="14"/>
        <v>0.28134773669839158</v>
      </c>
      <c r="I33" s="12">
        <f t="shared" si="14"/>
        <v>0.47419379909539744</v>
      </c>
      <c r="J33" s="12">
        <f t="shared" si="14"/>
        <v>1.5841690109665694</v>
      </c>
      <c r="K33" s="12">
        <f t="shared" si="14"/>
        <v>0.52993382247672594</v>
      </c>
      <c r="L33" s="12">
        <f t="shared" si="14"/>
        <v>0.9225230465163301</v>
      </c>
      <c r="M33" s="12">
        <f t="shared" si="14"/>
        <v>2.7129381768540748</v>
      </c>
      <c r="N33" s="12">
        <f t="shared" si="14"/>
        <v>1.8808780332946251</v>
      </c>
      <c r="O33" s="12">
        <f t="shared" si="14"/>
        <v>0.22332102125607975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88321</v>
      </c>
      <c r="D37" s="16">
        <f>VLOOKUP($B$11,ABONE2,4,FALSE)</f>
        <v>150</v>
      </c>
      <c r="E37" s="16">
        <f>VLOOKUP($B$11,ABONE2,5,FALSE)</f>
        <v>88471</v>
      </c>
      <c r="F37" s="16">
        <f>VLOOKUP($B$11,ABONE2,6,FALSE)</f>
        <v>1952</v>
      </c>
      <c r="G37" s="16">
        <f>VLOOKUP($B$11,ABONE2,7,FALSE)</f>
        <v>162</v>
      </c>
      <c r="H37" s="16">
        <f>VLOOKUP($B$11,ABONE2,8,FALSE)</f>
        <v>2114</v>
      </c>
      <c r="I37" s="16">
        <f>VLOOKUP($B$11,ABONE2,9,FALSE)</f>
        <v>12672</v>
      </c>
      <c r="J37" s="16">
        <f>VLOOKUP($B$11,ABONE2,10,FALSE)</f>
        <v>670</v>
      </c>
      <c r="K37" s="16">
        <f>VLOOKUP($B$11,ABONE2,11,FALSE)</f>
        <v>13342</v>
      </c>
      <c r="L37" s="21">
        <f>VLOOKUP($B$11,ABONE2,12,FALSE)</f>
        <v>112</v>
      </c>
      <c r="M37" s="21">
        <f>VLOOKUP($B$11,ABONE2,13,FALSE)</f>
        <v>129</v>
      </c>
      <c r="N37" s="21">
        <f>VLOOKUP($B$11,ABONE2,14,FALSE)</f>
        <v>241</v>
      </c>
      <c r="O37" s="21">
        <f>VLOOKUP($B$11,ABONE2,15,FALSE)</f>
        <v>104168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19143.600719358506</v>
      </c>
      <c r="D38" s="16">
        <f>VLOOKUP($B$11,TUKETIM,4,FALSE)</f>
        <v>143.54917083464696</v>
      </c>
      <c r="E38" s="16">
        <f>VLOOKUP($B$11,TUKETIM,5,FALSE)</f>
        <v>19287.149890193152</v>
      </c>
      <c r="F38" s="16">
        <f>VLOOKUP($B$11,TUKETIM,6,FALSE)</f>
        <v>502.12171639274112</v>
      </c>
      <c r="G38" s="16">
        <f>VLOOKUP($B$11,TUKETIM,7,FALSE)</f>
        <v>698.85140000000001</v>
      </c>
      <c r="H38" s="16">
        <f>VLOOKUP($B$11,TUKETIM,8,FALSE)</f>
        <v>1200.9731163927411</v>
      </c>
      <c r="I38" s="16">
        <f>VLOOKUP($B$11,TUKETIM,9,FALSE)</f>
        <v>8216.4008166487056</v>
      </c>
      <c r="J38" s="16">
        <f>VLOOKUP($B$11,TUKETIM,10,FALSE)</f>
        <v>10567.199387821576</v>
      </c>
      <c r="K38" s="16">
        <f>VLOOKUP($B$11,TUKETIM,11,FALSE)</f>
        <v>18783.600204470284</v>
      </c>
      <c r="L38" s="21">
        <f>VLOOKUP($B$11,TUKETIM,12,FALSE)</f>
        <v>1327.3233282194631</v>
      </c>
      <c r="M38" s="21">
        <f>VLOOKUP($B$11,TUKETIM,13,FALSE)</f>
        <v>18015.513084343434</v>
      </c>
      <c r="N38" s="21">
        <f>VLOOKUP($B$11,TUKETIM,14,FALSE)</f>
        <v>19342.836412562898</v>
      </c>
      <c r="O38" s="21">
        <f>VLOOKUP($B$11,TUKETIM,15,FALSE)</f>
        <v>58614.559623619076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541601.36899999797</v>
      </c>
      <c r="D39" s="16">
        <f>VLOOKUP($B$11,ANLASMA,4,FALSE)</f>
        <v>3468.9</v>
      </c>
      <c r="E39" s="16">
        <f>VLOOKUP($B$11,ANLASMA,5,FALSE)</f>
        <v>545070.26899999799</v>
      </c>
      <c r="F39" s="16">
        <f>VLOOKUP($B$11,ANLASMA,6,FALSE)</f>
        <v>8607.5040000000699</v>
      </c>
      <c r="G39" s="16">
        <f>VLOOKUP($B$11,ANLASMA,7,FALSE)</f>
        <v>7123.8</v>
      </c>
      <c r="H39" s="16">
        <f>VLOOKUP($B$11,ANLASMA,8,FALSE)</f>
        <v>15731.304000000069</v>
      </c>
      <c r="I39" s="16">
        <f>VLOOKUP($B$11,ANLASMA,9,FALSE)</f>
        <v>84415.643999995795</v>
      </c>
      <c r="J39" s="16">
        <f>VLOOKUP($B$11,ANLASMA,10,FALSE)</f>
        <v>140513.60000000001</v>
      </c>
      <c r="K39" s="16">
        <f>VLOOKUP($B$11,ANLASMA,11,FALSE)</f>
        <v>224929.24399999582</v>
      </c>
      <c r="L39" s="21">
        <f>VLOOKUP($B$11,ANLASMA,12,FALSE)</f>
        <v>7567.0019999999995</v>
      </c>
      <c r="M39" s="21">
        <f>VLOOKUP($B$11,ANLASMA,13,FALSE)</f>
        <v>103388.41</v>
      </c>
      <c r="N39" s="21">
        <f>VLOOKUP($B$11,ANLASMA,14,FALSE)</f>
        <v>110955.412</v>
      </c>
      <c r="O39" s="21">
        <f>VLOOKUP($B$11,ANLASMA,15,FALSE)</f>
        <v>896686.22899999388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A13DFC70-E658-440E-8CB8-2762E8A359D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9E711-EE17-45C8-B4BA-002C3D56616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0.28886979633650556</v>
      </c>
      <c r="D17" s="12">
        <f t="shared" si="1"/>
        <v>1.2386343504303305</v>
      </c>
      <c r="E17" s="12">
        <f t="shared" si="2"/>
        <v>0.28982860706135116</v>
      </c>
      <c r="F17" s="12">
        <f t="shared" si="3"/>
        <v>2.7766518753014453</v>
      </c>
      <c r="G17" s="12">
        <f t="shared" si="4"/>
        <v>6.3857723695639415</v>
      </c>
      <c r="H17" s="12">
        <f t="shared" si="5"/>
        <v>3.5249140261580378</v>
      </c>
      <c r="I17" s="12">
        <f t="shared" si="6"/>
        <v>0.9084571241312791</v>
      </c>
      <c r="J17" s="12">
        <f t="shared" si="7"/>
        <v>15.383976413943525</v>
      </c>
      <c r="K17" s="12">
        <f t="shared" si="8"/>
        <v>1.5154002171965031</v>
      </c>
      <c r="L17" s="12">
        <f t="shared" si="9"/>
        <v>15.003215576810303</v>
      </c>
      <c r="M17" s="12">
        <f t="shared" si="10"/>
        <v>168.12578092416339</v>
      </c>
      <c r="N17" s="12">
        <f t="shared" si="11"/>
        <v>115.92490637392939</v>
      </c>
      <c r="O17" s="17">
        <f t="shared" si="12"/>
        <v>0.81533011149897261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2.761364386845757E-2</v>
      </c>
      <c r="D18" s="12">
        <f t="shared" si="1"/>
        <v>5.0880810674347821E-3</v>
      </c>
      <c r="E18" s="12">
        <f t="shared" si="2"/>
        <v>2.7590903757654626E-2</v>
      </c>
      <c r="F18" s="12">
        <f t="shared" si="3"/>
        <v>2.5769568368432812E-2</v>
      </c>
      <c r="G18" s="12">
        <f t="shared" si="4"/>
        <v>2.2185026640011633E-3</v>
      </c>
      <c r="H18" s="12">
        <f t="shared" si="5"/>
        <v>2.0886835551122428E-2</v>
      </c>
      <c r="I18" s="12">
        <f t="shared" si="6"/>
        <v>5.1060790647331475E-2</v>
      </c>
      <c r="J18" s="12">
        <f t="shared" si="7"/>
        <v>0.30377060663413896</v>
      </c>
      <c r="K18" s="12">
        <f t="shared" si="8"/>
        <v>6.1656643845560057E-2</v>
      </c>
      <c r="L18" s="12">
        <f t="shared" si="9"/>
        <v>8.0346721343744001E-2</v>
      </c>
      <c r="M18" s="12">
        <f t="shared" si="10"/>
        <v>0</v>
      </c>
      <c r="N18" s="12">
        <f t="shared" si="11"/>
        <v>2.7390927730821815E-2</v>
      </c>
      <c r="O18" s="17">
        <f t="shared" si="12"/>
        <v>3.2698975284518608E-2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5.190741458238704E-2</v>
      </c>
      <c r="D21" s="12">
        <f t="shared" si="1"/>
        <v>0</v>
      </c>
      <c r="E21" s="12">
        <f t="shared" si="2"/>
        <v>5.185501276807835E-2</v>
      </c>
      <c r="F21" s="12">
        <f t="shared" si="3"/>
        <v>0.46921898095712256</v>
      </c>
      <c r="G21" s="12">
        <f t="shared" si="4"/>
        <v>0</v>
      </c>
      <c r="H21" s="12">
        <f t="shared" si="5"/>
        <v>0.3719379939488292</v>
      </c>
      <c r="I21" s="12">
        <f t="shared" si="6"/>
        <v>0.137862397938806</v>
      </c>
      <c r="J21" s="12">
        <f t="shared" si="7"/>
        <v>0</v>
      </c>
      <c r="K21" s="12">
        <f t="shared" si="8"/>
        <v>0.13208197455314843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8.8654788644096691E-2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2.512847456750517E-5</v>
      </c>
      <c r="D22" s="12">
        <f t="shared" si="1"/>
        <v>0</v>
      </c>
      <c r="E22" s="12">
        <f t="shared" si="2"/>
        <v>2.5103106753123719E-5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8.5364704243999167E-5</v>
      </c>
      <c r="J22" s="12">
        <f t="shared" si="7"/>
        <v>0</v>
      </c>
      <c r="K22" s="12">
        <f t="shared" si="8"/>
        <v>8.1785453192956351E-5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3.2554061691355732E-5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0.3684159832619176</v>
      </c>
      <c r="D25" s="12">
        <f t="shared" ref="D25:O25" si="13">SUM(D15:D24)</f>
        <v>1.2437224314977653</v>
      </c>
      <c r="E25" s="12">
        <f t="shared" si="13"/>
        <v>0.36929962669383726</v>
      </c>
      <c r="F25" s="12">
        <f t="shared" si="13"/>
        <v>3.2716404246270008</v>
      </c>
      <c r="G25" s="12">
        <f t="shared" si="13"/>
        <v>6.3879908722279426</v>
      </c>
      <c r="H25" s="12">
        <f t="shared" si="13"/>
        <v>3.9177388556579897</v>
      </c>
      <c r="I25" s="12">
        <f t="shared" si="13"/>
        <v>1.0974656774216607</v>
      </c>
      <c r="J25" s="12">
        <f t="shared" si="13"/>
        <v>15.687747020577664</v>
      </c>
      <c r="K25" s="12">
        <f t="shared" si="13"/>
        <v>1.7092206210484047</v>
      </c>
      <c r="L25" s="12">
        <f t="shared" si="13"/>
        <v>15.083562298154048</v>
      </c>
      <c r="M25" s="12">
        <f t="shared" si="13"/>
        <v>168.12578092416339</v>
      </c>
      <c r="N25" s="12">
        <f t="shared" si="13"/>
        <v>115.95229730166021</v>
      </c>
      <c r="O25" s="12">
        <f t="shared" si="13"/>
        <v>0.93671642948927925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1.151443978694287E-2</v>
      </c>
      <c r="D28" s="12">
        <f>(SUMIFS(MESKENOG2,KAYNAK,A28,SEBEP,B28,SÜRE,"Uzun",BİLDİRİM,"Bildirimli",İL,$B$10,İLÇE,$B$11)/VLOOKUP($B$11,ABONE2,4,FALSE))</f>
        <v>1.3114601896182031E-2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1.1516055190029052E-2</v>
      </c>
      <c r="F28" s="12">
        <f>(SUMIFS(TARIMSALAG2,KAYNAK,A28,SEBEP,B28,SÜRE,"Uzun",BİLDİRİM,"Bildirimli",İL,$B$10,İLÇE,$B$11)/VLOOKUP($B$11,ABONE2,6,FALSE))</f>
        <v>7.0850299687440443E-2</v>
      </c>
      <c r="G28" s="12">
        <f>(SUMIFS(TARIMSALOG2,KAYNAK,A28,SEBEP,B28,SÜRE,"Uzun",BİLDİRİM,"Bildirimli",İL,$B$10,İLÇE,$B$11)/VLOOKUP($B$11,ABONE2,7,FALSE))</f>
        <v>0.29093656552152536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0.11647976063472866</v>
      </c>
      <c r="I28" s="12">
        <f>(SUMIFS(TICARETHANEAG2,KAYNAK,A28,SEBEP,B28,SÜRE,"Uzun",BİLDİRİM,"Bildirimli",İL,$B$10,İLÇE,$B$11)/VLOOKUP($B$11,ABONE2,9,FALSE))</f>
        <v>2.4862265905270273E-2</v>
      </c>
      <c r="J28" s="12">
        <f>(SUMIFS(TICARETHANEOG2,KAYNAK,A28,SEBEP,B28,SÜRE,"Uzun",BİLDİRİM,"Bildirimli",İL,$B$10,İLÇE,$B$11)/VLOOKUP($B$11,ABONE2,10,FALSE))</f>
        <v>0.45659788771206972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4.2964480301839636E-2</v>
      </c>
      <c r="L28" s="12">
        <f>(SUMIFS(SANAYIAG2,KAYNAK,A28,SEBEP,B28,SÜRE,"Uzun",BİLDİRİM,"Bildirimli",İL,$B$10,İLÇE,$B$11)/VLOOKUP($B$11,ABONE2,12,FALSE))</f>
        <v>0.44805054912791697</v>
      </c>
      <c r="M28" s="12">
        <f>(SUMIFS(SANAYIOG2,KAYNAK,A28,SEBEP,B28,SÜRE,"Uzun",BİLDİRİM,"Bildirimli",İL,$B$10,İLÇE,$B$11)/VLOOKUP($B$11,ABONE2,13,FALSE))</f>
        <v>2.7933682767233003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1.9938281423157833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2.5898153421025728E-2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4.8335289568681772E-2</v>
      </c>
      <c r="D29" s="12">
        <f>(SUMIFS(MESKENOG2,KAYNAK,A29,SEBEP,B29,SÜRE,"Uzun",BİLDİRİM,"Bildirimli",İL,$B$10,İLÇE,$B$11)/VLOOKUP($B$11,ABONE2,4,FALSE))</f>
        <v>0.11871408742068175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4.8406338699638896E-2</v>
      </c>
      <c r="F29" s="12">
        <f>(SUMIFS(TARIMSALAG2,KAYNAK,A29,SEBEP,B29,SÜRE,"Uzun",BİLDİRİM,"Bildirimli",İL,$B$10,İLÇE,$B$11)/VLOOKUP($B$11,ABONE2,6,FALSE))</f>
        <v>0.2816225149691019</v>
      </c>
      <c r="G29" s="12">
        <f>(SUMIFS(TARIMSALOG2,KAYNAK,A29,SEBEP,B29,SÜRE,"Uzun",BİLDİRİM,"Bildirimli",İL,$B$10,İLÇE,$B$11)/VLOOKUP($B$11,ABONE2,7,FALSE))</f>
        <v>1.1097619707875801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0.45331681317971562</v>
      </c>
      <c r="I29" s="12">
        <f>(SUMIFS(TICARETHANEAG2,KAYNAK,A29,SEBEP,B29,SÜRE,"Uzun",BİLDİRİM,"Bildirimli",İL,$B$10,İLÇE,$B$11)/VLOOKUP($B$11,ABONE2,9,FALSE))</f>
        <v>0.19169935612434078</v>
      </c>
      <c r="J29" s="12">
        <f>(SUMIFS(TICARETHANEOG2,KAYNAK,A29,SEBEP,B29,SÜRE,"Uzun",BİLDİRİM,"Bildirimli",İL,$B$10,İLÇE,$B$11)/VLOOKUP($B$11,ABONE2,10,FALSE))</f>
        <v>1.2283277890368856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0.2351640812809784</v>
      </c>
      <c r="L29" s="12">
        <f>(SUMIFS(SANAYIAG2,KAYNAK,A29,SEBEP,B29,SÜRE,"Uzun",BİLDİRİM,"Bildirimli",İL,$B$10,İLÇE,$B$11)/VLOOKUP($B$11,ABONE2,12,FALSE))</f>
        <v>0.13008055207061334</v>
      </c>
      <c r="M29" s="12">
        <f>(SUMIFS(SANAYIOG2,KAYNAK,A29,SEBEP,B29,SÜRE,"Uzun",BİLDİRİM,"Bildirimli",İL,$B$10,İLÇE,$B$11)/VLOOKUP($B$11,ABONE2,13,FALSE))</f>
        <v>5.9926749670901973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3.994063234697157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0.1119317415097096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3.0493390305533958E-2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3.0462606476493563E-2</v>
      </c>
      <c r="F31" s="12">
        <f>(SUMIFS(TARIMSALAG2,KAYNAK,A31,SEBEP,B31,SÜRE,"Uzun",BİLDİRİM,"Bildirimli",İL,$B$10,İLÇE,$B$11)/VLOOKUP($B$11,ABONE2,6,FALSE))</f>
        <v>9.5882774999930392E-2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7.6003845613781595E-2</v>
      </c>
      <c r="I31" s="12">
        <f>(SUMIFS(TICARETHANEAG2,KAYNAK,A31,SEBEP,B31,SÜRE,"Uzun",BİLDİRİM,"Bildirimli",İL,$B$10,İLÇE,$B$11)/VLOOKUP($B$11,ABONE2,9,FALSE))</f>
        <v>0.12607068329280313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0.12078467393240438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4.866077474561803E-2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9.03431196611586E-2</v>
      </c>
      <c r="D33" s="12">
        <f t="shared" ref="D33:O33" si="14">SUM(D28:D32)</f>
        <v>0.13182868931686378</v>
      </c>
      <c r="E33" s="12">
        <f t="shared" si="14"/>
        <v>9.0385000366161511E-2</v>
      </c>
      <c r="F33" s="12">
        <f t="shared" si="14"/>
        <v>0.44835558965647271</v>
      </c>
      <c r="G33" s="12">
        <f t="shared" si="14"/>
        <v>1.4006985363091053</v>
      </c>
      <c r="H33" s="12">
        <f t="shared" si="14"/>
        <v>0.64580041942822586</v>
      </c>
      <c r="I33" s="12">
        <f t="shared" si="14"/>
        <v>0.34263230532241418</v>
      </c>
      <c r="J33" s="12">
        <f t="shared" si="14"/>
        <v>1.6849256767489553</v>
      </c>
      <c r="K33" s="12">
        <f t="shared" si="14"/>
        <v>0.39891323551522245</v>
      </c>
      <c r="L33" s="12">
        <f t="shared" si="14"/>
        <v>0.57813110119853028</v>
      </c>
      <c r="M33" s="12">
        <f t="shared" si="14"/>
        <v>8.7860432438134985</v>
      </c>
      <c r="N33" s="12">
        <f t="shared" si="14"/>
        <v>5.9878913770129403</v>
      </c>
      <c r="O33" s="12">
        <f t="shared" si="14"/>
        <v>0.18649066967635336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45520</v>
      </c>
      <c r="D37" s="16">
        <f>VLOOKUP($B$11,ABONE2,4,FALSE)</f>
        <v>46</v>
      </c>
      <c r="E37" s="16">
        <f>VLOOKUP($B$11,ABONE2,5,FALSE)</f>
        <v>45566</v>
      </c>
      <c r="F37" s="16">
        <f>VLOOKUP($B$11,ABONE2,6,FALSE)</f>
        <v>3506</v>
      </c>
      <c r="G37" s="16">
        <f>VLOOKUP($B$11,ABONE2,7,FALSE)</f>
        <v>917</v>
      </c>
      <c r="H37" s="16">
        <f>VLOOKUP($B$11,ABONE2,8,FALSE)</f>
        <v>4423</v>
      </c>
      <c r="I37" s="16">
        <f>VLOOKUP($B$11,ABONE2,9,FALSE)</f>
        <v>9437</v>
      </c>
      <c r="J37" s="16">
        <f>VLOOKUP($B$11,ABONE2,10,FALSE)</f>
        <v>413</v>
      </c>
      <c r="K37" s="16">
        <f>VLOOKUP($B$11,ABONE2,11,FALSE)</f>
        <v>9850</v>
      </c>
      <c r="L37" s="21">
        <f>VLOOKUP($B$11,ABONE2,12,FALSE)</f>
        <v>15</v>
      </c>
      <c r="M37" s="21">
        <f>VLOOKUP($B$11,ABONE2,13,FALSE)</f>
        <v>29</v>
      </c>
      <c r="N37" s="21">
        <f>VLOOKUP($B$11,ABONE2,14,FALSE)</f>
        <v>44</v>
      </c>
      <c r="O37" s="21">
        <f>VLOOKUP($B$11,ABONE2,15,FALSE)</f>
        <v>59883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7994.3686664283396</v>
      </c>
      <c r="D38" s="16">
        <f>VLOOKUP($B$11,TUKETIM,4,FALSE)</f>
        <v>13.278850951285001</v>
      </c>
      <c r="E38" s="16">
        <f>VLOOKUP($B$11,TUKETIM,5,FALSE)</f>
        <v>8007.6475173796243</v>
      </c>
      <c r="F38" s="16">
        <f>VLOOKUP($B$11,TUKETIM,6,FALSE)</f>
        <v>4719.3581408370856</v>
      </c>
      <c r="G38" s="16">
        <f>VLOOKUP($B$11,TUKETIM,7,FALSE)</f>
        <v>3926.3325442110126</v>
      </c>
      <c r="H38" s="16">
        <f>VLOOKUP($B$11,TUKETIM,8,FALSE)</f>
        <v>8645.6906850480991</v>
      </c>
      <c r="I38" s="16">
        <f>VLOOKUP($B$11,TUKETIM,9,FALSE)</f>
        <v>5336.3314666903434</v>
      </c>
      <c r="J38" s="16">
        <f>VLOOKUP($B$11,TUKETIM,10,FALSE)</f>
        <v>2966.03275455841</v>
      </c>
      <c r="K38" s="16">
        <f>VLOOKUP($B$11,TUKETIM,11,FALSE)</f>
        <v>8302.3642212487539</v>
      </c>
      <c r="L38" s="21">
        <f>VLOOKUP($B$11,TUKETIM,12,FALSE)</f>
        <v>51.476100000000002</v>
      </c>
      <c r="M38" s="21">
        <f>VLOOKUP($B$11,TUKETIM,13,FALSE)</f>
        <v>4854.1763392405064</v>
      </c>
      <c r="N38" s="21">
        <f>VLOOKUP($B$11,TUKETIM,14,FALSE)</f>
        <v>4905.6524392405063</v>
      </c>
      <c r="O38" s="21">
        <f>VLOOKUP($B$11,TUKETIM,15,FALSE)</f>
        <v>29861.354862916982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240667.90900001299</v>
      </c>
      <c r="D39" s="16">
        <f>VLOOKUP($B$11,ANLASMA,4,FALSE)</f>
        <v>337.7</v>
      </c>
      <c r="E39" s="16">
        <f>VLOOKUP($B$11,ANLASMA,5,FALSE)</f>
        <v>241005.60900001301</v>
      </c>
      <c r="F39" s="16">
        <f>VLOOKUP($B$11,ANLASMA,6,FALSE)</f>
        <v>28422.255999999597</v>
      </c>
      <c r="G39" s="16">
        <f>VLOOKUP($B$11,ANLASMA,7,FALSE)</f>
        <v>30460.890000000003</v>
      </c>
      <c r="H39" s="16">
        <f>VLOOKUP($B$11,ANLASMA,8,FALSE)</f>
        <v>58883.1459999996</v>
      </c>
      <c r="I39" s="16">
        <f>VLOOKUP($B$11,ANLASMA,9,FALSE)</f>
        <v>59650.609000000797</v>
      </c>
      <c r="J39" s="16">
        <f>VLOOKUP($B$11,ANLASMA,10,FALSE)</f>
        <v>70387.956000000006</v>
      </c>
      <c r="K39" s="16">
        <f>VLOOKUP($B$11,ANLASMA,11,FALSE)</f>
        <v>130038.5650000008</v>
      </c>
      <c r="L39" s="21">
        <f>VLOOKUP($B$11,ANLASMA,12,FALSE)</f>
        <v>721.08299999999997</v>
      </c>
      <c r="M39" s="21">
        <f>VLOOKUP($B$11,ANLASMA,13,FALSE)</f>
        <v>19051.317999999999</v>
      </c>
      <c r="N39" s="21">
        <f>VLOOKUP($B$11,ANLASMA,14,FALSE)</f>
        <v>19772.400999999998</v>
      </c>
      <c r="O39" s="21">
        <f>VLOOKUP($B$11,ANLASMA,15,FALSE)</f>
        <v>449699.72100001341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F47AF234-3385-4E93-B58F-F3D96E6DB61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FC30C-13AA-4800-ADD5-5B988B64636E}">
  <sheetPr codeName="Sayfa3"/>
  <dimension ref="A1:AC70"/>
  <sheetViews>
    <sheetView zoomScale="40" zoomScaleNormal="40" workbookViewId="0">
      <selection activeCell="A11" sqref="A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(SUMIFS(MESKENAG2,KAYNAK,A15,SEBEP,B15,SÜRE,"Uzun",BİLDİRİM,"Bildirimsiz",İL,$B$10)/VLOOKUP($B$10,ABONE2,3,FALSE))</f>
        <v>3.3768892758483039E-4</v>
      </c>
      <c r="D15" s="12">
        <f t="shared" ref="D15:D24" si="1">(SUMIFS(MESKENOG2,KAYNAK,A15,SEBEP,B15,SÜRE,"Uzun",BİLDİRİM,"Bildirimsiz",İL,$B$10)/VLOOKUP($B$10,ABONE2,4,FALSE))</f>
        <v>0</v>
      </c>
      <c r="E15" s="12">
        <f t="shared" ref="E15:E24" si="2">(SUMIFS(MESKENAG2,KAYNAK,A15,SEBEP,B15,SÜRE,"Uzun",BİLDİRİM,"Bildirimsiz",İL,$B$10)+SUMIFS(MESKENOG2,KAYNAK,A15,SEBEP,B15,SÜRE,"Uzun",BİLDİRİM,"Bildirimsiz",İL,$B$10))/VLOOKUP($B$10,ABONE2,5,FALSE)</f>
        <v>3.3740876608889754E-4</v>
      </c>
      <c r="F15" s="12">
        <f t="shared" ref="F15:F24" si="3">(SUMIFS(TARIMSALAG2,KAYNAK,A15,SEBEP,B15,SÜRE,"Uzun",BİLDİRİM,"Bildirimsiz",İL,$B$10)/VLOOKUP($B$10,ABONE2,6,FALSE))</f>
        <v>0</v>
      </c>
      <c r="G15" s="12">
        <f t="shared" ref="G15:G24" si="4">(SUMIFS(TARIMSALOG2,KAYNAK,A15,SEBEP,B15,SÜRE,"Uzun",BİLDİRİM,"Bildirimsiz",İL,$B$10)/VLOOKUP($B$10,ABONE2,7,FALSE))</f>
        <v>0</v>
      </c>
      <c r="H15" s="12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</v>
      </c>
      <c r="I15" s="12">
        <f t="shared" ref="I15:I24" si="6">(SUMIFS(TICARETHANEAG2,KAYNAK,A15,SEBEP,B15,SÜRE,"Uzun",BİLDİRİM,"Bildirimsiz",İL,$B$10)/VLOOKUP($B$10,ABONE2,9,FALSE))</f>
        <v>2.8953854335780216E-4</v>
      </c>
      <c r="J15" s="12">
        <f t="shared" ref="J15:J24" si="7">(SUMIFS(TICARETHANEOG2,KAYNAK,A15,SEBEP,B15,SÜRE,"Uzun",BİLDİRİM,"Bildirimsiz",İL,$B$10)/VLOOKUP($B$10,ABONE2,10,FALSE))</f>
        <v>7.402817310735295E-3</v>
      </c>
      <c r="K15" s="12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4.5048719564589929E-4</v>
      </c>
      <c r="L15" s="12">
        <f t="shared" ref="L15:L24" si="9">(SUMIFS(SANAYIAG2,KAYNAK,A15,SEBEP,B15,SÜRE,"Uzun",BİLDİRİM,"Bildirimsiz",İL,$B$10)/VLOOKUP($B$10,ABONE2,12,FALSE))</f>
        <v>6.6623648350436324E-4</v>
      </c>
      <c r="M15" s="12">
        <f t="shared" ref="M15:M24" si="10">(SUMIFS(SANAYIOG2,KAYNAK,A15,SEBEP,B15,SÜRE,"Uzun",BİLDİRİM,"Bildirimsiz",İL,$B$10)/VLOOKUP($B$10,ABONE2,13,FALSE))</f>
        <v>0</v>
      </c>
      <c r="N15" s="12">
        <f t="shared" ref="N15:N24" si="11">(SUMIFS(SANAYIAG2,KAYNAK,A15,SEBEP,B15,SÜRE,"Uzun",BİLDİRİM,"Bildirimsiz",İL,$B$10)+SUMIFS(SANAYIOG2,KAYNAK,A15,SEBEP,B15,SÜRE,"Uzun",BİLDİRİM,"Bildirimsiz",İL,$B$10))/VLOOKUP($B$10,ABONE2,14,FALSE)</f>
        <v>3.5587907124074987E-4</v>
      </c>
      <c r="O15" s="17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3.4945923157646665E-4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0.22322108048644831</v>
      </c>
      <c r="D17" s="12">
        <f t="shared" si="1"/>
        <v>9.5118837017480171</v>
      </c>
      <c r="E17" s="12">
        <f t="shared" si="2"/>
        <v>0.2309273610381995</v>
      </c>
      <c r="F17" s="12">
        <f t="shared" si="3"/>
        <v>1.2270715635529827</v>
      </c>
      <c r="G17" s="12">
        <f t="shared" si="4"/>
        <v>12.020531064468504</v>
      </c>
      <c r="H17" s="12">
        <f t="shared" si="5"/>
        <v>2.562157518297282</v>
      </c>
      <c r="I17" s="12">
        <f t="shared" si="6"/>
        <v>0.60259829695574707</v>
      </c>
      <c r="J17" s="12">
        <f t="shared" si="7"/>
        <v>37.462700599935992</v>
      </c>
      <c r="K17" s="12">
        <f t="shared" si="8"/>
        <v>1.4366136621448253</v>
      </c>
      <c r="L17" s="12">
        <f t="shared" si="9"/>
        <v>15.611745981732277</v>
      </c>
      <c r="M17" s="12">
        <f t="shared" si="10"/>
        <v>351.79125410727147</v>
      </c>
      <c r="N17" s="12">
        <f t="shared" si="11"/>
        <v>172.21650237258129</v>
      </c>
      <c r="O17" s="17">
        <f t="shared" si="12"/>
        <v>0.6880286900203505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9.8919342551311903E-3</v>
      </c>
      <c r="D18" s="12">
        <f t="shared" si="1"/>
        <v>0.50709247491419074</v>
      </c>
      <c r="E18" s="12">
        <f t="shared" si="2"/>
        <v>1.0304433558101964E-2</v>
      </c>
      <c r="F18" s="12">
        <f t="shared" si="3"/>
        <v>1.6628863161407638E-2</v>
      </c>
      <c r="G18" s="12">
        <f t="shared" si="4"/>
        <v>9.5944093726946802E-2</v>
      </c>
      <c r="H18" s="12">
        <f t="shared" si="5"/>
        <v>2.6439679639328834E-2</v>
      </c>
      <c r="I18" s="12">
        <f t="shared" si="6"/>
        <v>2.9807253501770575E-2</v>
      </c>
      <c r="J18" s="12">
        <f t="shared" si="7"/>
        <v>0.94815062028369901</v>
      </c>
      <c r="K18" s="12">
        <f t="shared" si="8"/>
        <v>5.0586156178708382E-2</v>
      </c>
      <c r="L18" s="12">
        <f t="shared" si="9"/>
        <v>0.25430571013163478</v>
      </c>
      <c r="M18" s="12">
        <f t="shared" si="10"/>
        <v>13.00077311427199</v>
      </c>
      <c r="N18" s="12">
        <f t="shared" si="11"/>
        <v>6.1920781633052977</v>
      </c>
      <c r="O18" s="17">
        <f t="shared" si="12"/>
        <v>2.48962110947764E-2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9.3966651411969537E-3</v>
      </c>
      <c r="D20" s="12">
        <f t="shared" si="1"/>
        <v>0</v>
      </c>
      <c r="E20" s="12">
        <f t="shared" si="2"/>
        <v>9.3888692570334824E-3</v>
      </c>
      <c r="F20" s="12">
        <f t="shared" si="3"/>
        <v>1.9761147426804464E-3</v>
      </c>
      <c r="G20" s="12">
        <f t="shared" si="4"/>
        <v>3.7643808592910601E-3</v>
      </c>
      <c r="H20" s="12">
        <f t="shared" si="5"/>
        <v>2.1973124944698009E-3</v>
      </c>
      <c r="I20" s="12">
        <f t="shared" si="6"/>
        <v>0.10906322905949074</v>
      </c>
      <c r="J20" s="12">
        <f t="shared" si="7"/>
        <v>0.50267522535273002</v>
      </c>
      <c r="K20" s="12">
        <f t="shared" si="8"/>
        <v>0.11796929367463875</v>
      </c>
      <c r="L20" s="12">
        <f t="shared" si="9"/>
        <v>3.1438979136938119E-2</v>
      </c>
      <c r="M20" s="12">
        <f t="shared" si="10"/>
        <v>0.38708437559062192</v>
      </c>
      <c r="N20" s="12">
        <f t="shared" si="11"/>
        <v>0.19711166092442428</v>
      </c>
      <c r="O20" s="17">
        <f t="shared" si="12"/>
        <v>2.7413317839102353E-2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5.1872443468078448E-2</v>
      </c>
      <c r="D21" s="12">
        <f t="shared" si="1"/>
        <v>0</v>
      </c>
      <c r="E21" s="12">
        <f t="shared" si="2"/>
        <v>5.182940782144458E-2</v>
      </c>
      <c r="F21" s="12">
        <f t="shared" si="3"/>
        <v>0.12320474946604547</v>
      </c>
      <c r="G21" s="12">
        <f t="shared" si="4"/>
        <v>0</v>
      </c>
      <c r="H21" s="12">
        <f t="shared" si="5"/>
        <v>0.10796506375119611</v>
      </c>
      <c r="I21" s="12">
        <f t="shared" si="6"/>
        <v>0.20617731675228057</v>
      </c>
      <c r="J21" s="12">
        <f t="shared" si="7"/>
        <v>0</v>
      </c>
      <c r="K21" s="12">
        <f t="shared" si="8"/>
        <v>0.20151224423806363</v>
      </c>
      <c r="L21" s="12">
        <f t="shared" si="9"/>
        <v>4.4364319869363369</v>
      </c>
      <c r="M21" s="12">
        <f t="shared" si="10"/>
        <v>0</v>
      </c>
      <c r="N21" s="12">
        <f t="shared" si="11"/>
        <v>2.3697791013021257</v>
      </c>
      <c r="O21" s="17">
        <f t="shared" si="12"/>
        <v>8.0516993453380675E-2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2.8499387923612402E-3</v>
      </c>
      <c r="D22" s="12">
        <f t="shared" si="1"/>
        <v>0</v>
      </c>
      <c r="E22" s="12">
        <f t="shared" si="2"/>
        <v>2.8475743585579302E-3</v>
      </c>
      <c r="F22" s="12">
        <f t="shared" si="3"/>
        <v>2.2193212350494341E-3</v>
      </c>
      <c r="G22" s="12">
        <f t="shared" si="4"/>
        <v>0</v>
      </c>
      <c r="H22" s="12">
        <f t="shared" si="5"/>
        <v>1.9448045604161578E-3</v>
      </c>
      <c r="I22" s="12">
        <f t="shared" si="6"/>
        <v>1.7003413033548367E-2</v>
      </c>
      <c r="J22" s="12">
        <f t="shared" si="7"/>
        <v>0</v>
      </c>
      <c r="K22" s="12">
        <f t="shared" si="8"/>
        <v>1.6618685188409182E-2</v>
      </c>
      <c r="L22" s="12">
        <f t="shared" si="9"/>
        <v>0.19952151734045087</v>
      </c>
      <c r="M22" s="12">
        <f t="shared" si="10"/>
        <v>0</v>
      </c>
      <c r="N22" s="12">
        <f t="shared" si="11"/>
        <v>0.10657706991694611</v>
      </c>
      <c r="O22" s="17">
        <f t="shared" si="12"/>
        <v>5.2322928698720255E-3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1.2082365196750768E-2</v>
      </c>
      <c r="D24" s="12">
        <f t="shared" si="1"/>
        <v>0</v>
      </c>
      <c r="E24" s="12">
        <f t="shared" si="2"/>
        <v>1.2072341138419512E-2</v>
      </c>
      <c r="F24" s="12">
        <f t="shared" si="3"/>
        <v>1.4159935504274703E-4</v>
      </c>
      <c r="G24" s="12">
        <f t="shared" si="4"/>
        <v>0</v>
      </c>
      <c r="H24" s="12">
        <f t="shared" si="5"/>
        <v>1.2408436736874063E-4</v>
      </c>
      <c r="I24" s="12">
        <f t="shared" si="6"/>
        <v>0.15108062639617342</v>
      </c>
      <c r="J24" s="12">
        <f t="shared" si="7"/>
        <v>0</v>
      </c>
      <c r="K24" s="12">
        <f t="shared" si="8"/>
        <v>0.1476621995355781</v>
      </c>
      <c r="L24" s="12">
        <f t="shared" si="9"/>
        <v>8.3568646569090119E-3</v>
      </c>
      <c r="M24" s="12">
        <f t="shared" si="10"/>
        <v>0</v>
      </c>
      <c r="N24" s="12">
        <f t="shared" si="11"/>
        <v>4.4639303103639633E-3</v>
      </c>
      <c r="O24" s="17">
        <f t="shared" si="12"/>
        <v>3.4223542043842488E-2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0.30965211626755168</v>
      </c>
      <c r="D25" s="12">
        <f t="shared" ref="D25:O25" si="13">SUM(D15:D24)</f>
        <v>10.018976176662207</v>
      </c>
      <c r="E25" s="12">
        <f t="shared" si="13"/>
        <v>0.3177073959378458</v>
      </c>
      <c r="F25" s="12">
        <f t="shared" si="13"/>
        <v>1.3712422115132084</v>
      </c>
      <c r="G25" s="12">
        <f t="shared" si="13"/>
        <v>12.120239539054742</v>
      </c>
      <c r="H25" s="12">
        <f t="shared" si="13"/>
        <v>2.700828463110061</v>
      </c>
      <c r="I25" s="12">
        <f t="shared" si="13"/>
        <v>1.1160196742423685</v>
      </c>
      <c r="J25" s="12">
        <f t="shared" si="13"/>
        <v>38.920929262883156</v>
      </c>
      <c r="K25" s="12">
        <f t="shared" si="13"/>
        <v>1.9714127281558693</v>
      </c>
      <c r="L25" s="12">
        <f t="shared" si="13"/>
        <v>20.542467276418051</v>
      </c>
      <c r="M25" s="12">
        <f t="shared" si="13"/>
        <v>365.17911159713407</v>
      </c>
      <c r="N25" s="12">
        <f t="shared" si="13"/>
        <v>181.08686817741167</v>
      </c>
      <c r="O25" s="12">
        <f t="shared" si="13"/>
        <v>0.86066050655290094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(SUMIFS(MESKENAG2,KAYNAK,A28,SEBEP,B28,SÜRE,"Uzun",BİLDİRİM,"Bildirimli",İL,$B$10)/VLOOKUP($B$10,ABONE2,3,FALSE))</f>
        <v>2.4995357407837447E-2</v>
      </c>
      <c r="D28" s="12">
        <f>(SUMIFS(MESKENOG2,KAYNAK,A28,SEBEP,B28,SÜRE,"Uzun",BİLDİRİM,"Bildirimli",İL,$B$10)/VLOOKUP($B$10,ABONE2,4,FALSE))</f>
        <v>0.32595759277708386</v>
      </c>
      <c r="E28" s="12">
        <f>(SUMIFS(MESKENAG2,KAYNAK,A28,SEBEP,B28,SÜRE,"Uzun",BİLDİRİM,"Bildirimli",İL,$B$10)+SUMIFS(MESKENOG2,KAYNAK,A28,SEBEP,B28,SÜRE,"Uzun",BİLDİRİM,"Bildirimli",İL,$B$10))/VLOOKUP($B$10,ABONE2,5,FALSE)</f>
        <v>2.5245048834451302E-2</v>
      </c>
      <c r="F28" s="12">
        <f>(SUMIFS(TARIMSALAG2,KAYNAK,A28,SEBEP,B28,SÜRE,"Uzun",BİLDİRİM,"Bildirimli",İL,$B$10)/VLOOKUP($B$10,ABONE2,6,FALSE))</f>
        <v>0.10320937337982632</v>
      </c>
      <c r="G28" s="12">
        <f>(SUMIFS(TARIMSALOG2,KAYNAK,A28,SEBEP,B28,SÜRE,"Uzun",BİLDİRİM,"Bildirimli",İL,$B$10)/VLOOKUP($B$10,ABONE2,7,FALSE))</f>
        <v>1.3349473602940258</v>
      </c>
      <c r="H28" s="12">
        <f>(SUMIFS(TARIMSALAG2,KAYNAK,A28,SEBEP,B28,SÜRE,"Uzun",BİLDİRİM,"Bildirimli",İL,$B$10)+SUMIFS(TARIMSALOG2,KAYNAK,A28,SEBEP,B28,SÜRE,"Uzun",BİLDİRİM,"Bildirimli",İL,$B$10))/VLOOKUP($B$10,ABONE2,8,FALSE)</f>
        <v>0.25556794628359991</v>
      </c>
      <c r="I28" s="12">
        <f>(SUMIFS(TICARETHANEAG2,KAYNAK,A28,SEBEP,B28,SÜRE,"Uzun",BİLDİRİM,"Bildirimli",İL,$B$10)/VLOOKUP($B$10,ABONE2,9,FALSE))</f>
        <v>5.7784871374772319E-2</v>
      </c>
      <c r="J28" s="12">
        <f>(SUMIFS(TICARETHANEOG2,KAYNAK,A28,SEBEP,B28,SÜRE,"Uzun",BİLDİRİM,"Bildirimli",İL,$B$10)/VLOOKUP($B$10,ABONE2,10,FALSE))</f>
        <v>2.2941598081804657</v>
      </c>
      <c r="K28" s="12">
        <f>(SUMIFS(TICARETHANEAG2,KAYNAK,A28,SEBEP,B28,SÜRE,"Uzun",BİLDİRİM,"Bildirimli",İL,$B$10)+SUMIFS(TICARETHANEOG2,KAYNAK,A28,SEBEP,B28,SÜRE,"Uzun",BİLDİRİM,"Bildirimli",İL,$B$10))/VLOOKUP($B$10,ABONE2,11,FALSE)</f>
        <v>0.10838622468324909</v>
      </c>
      <c r="L28" s="12">
        <f>(SUMIFS(SANAYIAG2,KAYNAK,A28,SEBEP,B28,SÜRE,"Uzun",BİLDİRİM,"Bildirimli",İL,$B$10)/VLOOKUP($B$10,ABONE2,12,FALSE))</f>
        <v>0.58066997575301404</v>
      </c>
      <c r="M28" s="12">
        <f>(SUMIFS(SANAYIOG2,KAYNAK,A28,SEBEP,B28,SÜRE,"Uzun",BİLDİRİM,"Bildirimli",İL,$B$10)/VLOOKUP($B$10,ABONE2,13,FALSE))</f>
        <v>16.794619200592543</v>
      </c>
      <c r="N28" s="12">
        <f>(SUMIFS(SANAYIAG2,KAYNAK,A28,SEBEP,B28,SÜRE,"Uzun",BİLDİRİM,"Bildirimli",İL,$B$10)+SUMIFS(SANAYIOG2,KAYNAK,A28,SEBEP,B28,SÜRE,"Uzun",BİLDİRİM,"Bildirimli",İL,$B$10))/VLOOKUP($B$10,ABONE2,14,FALSE)</f>
        <v>8.1337227559402763</v>
      </c>
      <c r="O28" s="17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5.3512634876084958E-2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(SUMIFS(MESKENAG2,KAYNAK,A29,SEBEP,B29,SÜRE,"Uzun",BİLDİRİM,"Bildirimli",İL,$B$10)/VLOOKUP($B$10,ABONE2,3,FALSE))</f>
        <v>0.15689461796477924</v>
      </c>
      <c r="D29" s="12">
        <f>(SUMIFS(MESKENOG2,KAYNAK,A29,SEBEP,B29,SÜRE,"Uzun",BİLDİRİM,"Bildirimli",İL,$B$10)/VLOOKUP($B$10,ABONE2,4,FALSE))</f>
        <v>8.2039323380519544</v>
      </c>
      <c r="E29" s="12">
        <f>(SUMIFS(MESKENAG2,KAYNAK,A29,SEBEP,B29,SÜRE,"Uzun",BİLDİRİM,"Bildirimli",İL,$B$10)+SUMIFS(MESKENOG2,KAYNAK,A29,SEBEP,B29,SÜRE,"Uzun",BİLDİRİM,"Bildirimli",İL,$B$10))/VLOOKUP($B$10,ABONE2,5,FALSE)</f>
        <v>0.16357079222258575</v>
      </c>
      <c r="F29" s="12">
        <f>(SUMIFS(TARIMSALAG2,KAYNAK,A29,SEBEP,B29,SÜRE,"Uzun",BİLDİRİM,"Bildirimli",İL,$B$10)/VLOOKUP($B$10,ABONE2,6,FALSE))</f>
        <v>1.0115719292027372</v>
      </c>
      <c r="G29" s="12">
        <f>(SUMIFS(TARIMSALOG2,KAYNAK,A29,SEBEP,B29,SÜRE,"Uzun",BİLDİRİM,"Bildirimli",İL,$B$10)/VLOOKUP($B$10,ABONE2,7,FALSE))</f>
        <v>7.0155535822422186</v>
      </c>
      <c r="H29" s="12">
        <f>(SUMIFS(TARIMSALAG2,KAYNAK,A29,SEBEP,B29,SÜRE,"Uzun",BİLDİRİM,"Bildirimli",İL,$B$10)+SUMIFS(TARIMSALOG2,KAYNAK,A29,SEBEP,B29,SÜRE,"Uzun",BİLDİRİM,"Bildirimli",İL,$B$10))/VLOOKUP($B$10,ABONE2,8,FALSE)</f>
        <v>1.7542283107674759</v>
      </c>
      <c r="I29" s="12">
        <f>(SUMIFS(TICARETHANEAG2,KAYNAK,A29,SEBEP,B29,SÜRE,"Uzun",BİLDİRİM,"Bildirimli",İL,$B$10)/VLOOKUP($B$10,ABONE2,9,FALSE))</f>
        <v>0.51616292367628014</v>
      </c>
      <c r="J29" s="12">
        <f>(SUMIFS(TICARETHANEOG2,KAYNAK,A29,SEBEP,B29,SÜRE,"Uzun",BİLDİRİM,"Bildirimli",İL,$B$10)/VLOOKUP($B$10,ABONE2,10,FALSE))</f>
        <v>14.900118212567129</v>
      </c>
      <c r="K29" s="12">
        <f>(SUMIFS(TICARETHANEAG2,KAYNAK,A29,SEBEP,B29,SÜRE,"Uzun",BİLDİRİM,"Bildirimli",İL,$B$10)+SUMIFS(TICARETHANEOG2,KAYNAK,A29,SEBEP,B29,SÜRE,"Uzun",BİLDİRİM,"Bildirimli",İL,$B$10))/VLOOKUP($B$10,ABONE2,11,FALSE)</f>
        <v>0.84162158964850475</v>
      </c>
      <c r="L29" s="12">
        <f>(SUMIFS(SANAYIAG2,KAYNAK,A29,SEBEP,B29,SÜRE,"Uzun",BİLDİRİM,"Bildirimli",İL,$B$10)/VLOOKUP($B$10,ABONE2,12,FALSE))</f>
        <v>13.772770187535745</v>
      </c>
      <c r="M29" s="12">
        <f>(SUMIFS(SANAYIOG2,KAYNAK,A29,SEBEP,B29,SÜRE,"Uzun",BİLDİRİM,"Bildirimli",İL,$B$10)/VLOOKUP($B$10,ABONE2,13,FALSE))</f>
        <v>85.095325302533055</v>
      </c>
      <c r="N29" s="12">
        <f>(SUMIFS(SANAYIAG2,KAYNAK,A29,SEBEP,B29,SÜRE,"Uzun",BİLDİRİM,"Bildirimli",İL,$B$10)+SUMIFS(SANAYIOG2,KAYNAK,A29,SEBEP,B29,SÜRE,"Uzun",BİLDİRİM,"Bildirimli",İL,$B$10))/VLOOKUP($B$10,ABONE2,14,FALSE)</f>
        <v>46.997434686676073</v>
      </c>
      <c r="O29" s="17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0.36465020040794632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(SUMIFS(MESKENAG2,KAYNAK,A30,SEBEP,B30,SÜRE,"Uzun",BİLDİRİM,"Bildirimli",İL,$B$10)/VLOOKUP($B$10,ABONE2,3,FALSE))</f>
        <v>0</v>
      </c>
      <c r="D30" s="12">
        <f>(SUMIFS(MESKENOG2,KAYNAK,A30,SEBEP,B30,SÜRE,"Uzun",BİLDİRİM,"Bildirimli",İL,$B$10)/VLOOKUP($B$10,ABONE2,4,FALSE))</f>
        <v>0</v>
      </c>
      <c r="E30" s="12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2">
        <f>(SUMIFS(TARIMSALAG2,KAYNAK,A30,SEBEP,B30,SÜRE,"Uzun",BİLDİRİM,"Bildirimli",İL,$B$10)/VLOOKUP($B$10,ABONE2,6,FALSE))</f>
        <v>0</v>
      </c>
      <c r="G30" s="12">
        <f>(SUMIFS(TARIMSALOG2,KAYNAK,A30,SEBEP,B30,SÜRE,"Uzun",BİLDİRİM,"Bildirimli",İL,$B$10)/VLOOKUP($B$10,ABONE2,7,FALSE))</f>
        <v>0</v>
      </c>
      <c r="H30" s="12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2">
        <f>(SUMIFS(TICARETHANEAG2,KAYNAK,A30,SEBEP,B30,SÜRE,"Uzun",BİLDİRİM,"Bildirimli",İL,$B$10)/VLOOKUP($B$10,ABONE2,9,FALSE))</f>
        <v>0</v>
      </c>
      <c r="J30" s="12">
        <f>(SUMIFS(TICARETHANEOG2,KAYNAK,A30,SEBEP,B30,SÜRE,"Uzun",BİLDİRİM,"Bildirimli",İL,$B$10)/VLOOKUP($B$10,ABONE2,10,FALSE))</f>
        <v>0</v>
      </c>
      <c r="K30" s="12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2">
        <f>(SUMIFS(SANAYIAG2,KAYNAK,A30,SEBEP,B30,SÜRE,"Uzun",BİLDİRİM,"Bildirimli",İL,$B$10)/VLOOKUP($B$10,ABONE2,12,FALSE))</f>
        <v>0</v>
      </c>
      <c r="M30" s="12">
        <f>(SUMIFS(SANAYIOG2,KAYNAK,A30,SEBEP,B30,SÜRE,"Uzun",BİLDİRİM,"Bildirimli",İL,$B$10)/VLOOKUP($B$10,ABONE2,13,FALSE))</f>
        <v>0</v>
      </c>
      <c r="N30" s="12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7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(SUMIFS(MESKENAG2,KAYNAK,A31,SEBEP,B31,SÜRE,"Uzun",BİLDİRİM,"Bildirimli",İL,$B$10)/VLOOKUP($B$10,ABONE2,3,FALSE))</f>
        <v>2.7799969150743786E-2</v>
      </c>
      <c r="D31" s="12">
        <f>(SUMIFS(MESKENOG2,KAYNAK,A31,SEBEP,B31,SÜRE,"Uzun",BİLDİRİM,"Bildirimli",İL,$B$10)/VLOOKUP($B$10,ABONE2,4,FALSE))</f>
        <v>1.0662712512868456E-3</v>
      </c>
      <c r="E31" s="12">
        <f>(SUMIFS(MESKENAG2,KAYNAK,A31,SEBEP,B31,SÜRE,"Uzun",BİLDİRİM,"Bildirimli",İL,$B$10)+SUMIFS(MESKENOG2,KAYNAK,A31,SEBEP,B31,SÜRE,"Uzun",BİLDİRİM,"Bildirimli",İL,$B$10))/VLOOKUP($B$10,ABONE2,5,FALSE)</f>
        <v>2.7777789706339442E-2</v>
      </c>
      <c r="F31" s="12">
        <f>(SUMIFS(TARIMSALAG2,KAYNAK,A31,SEBEP,B31,SÜRE,"Uzun",BİLDİRİM,"Bildirimli",İL,$B$10)/VLOOKUP($B$10,ABONE2,6,FALSE))</f>
        <v>6.2142074547858923E-2</v>
      </c>
      <c r="G31" s="12">
        <f>(SUMIFS(TARIMSALOG2,KAYNAK,A31,SEBEP,B31,SÜRE,"Uzun",BİLDİRİM,"Bildirimli",İL,$B$10)/VLOOKUP($B$10,ABONE2,7,FALSE))</f>
        <v>0</v>
      </c>
      <c r="H31" s="12">
        <f>(SUMIFS(TARIMSALAG2,KAYNAK,A31,SEBEP,B31,SÜRE,"Uzun",BİLDİRİM,"Bildirimli",İL,$B$10)+SUMIFS(TARIMSALOG2,KAYNAK,A31,SEBEP,B31,SÜRE,"Uzun",BİLDİRİM,"Bildirimli",İL,$B$10))/VLOOKUP($B$10,ABONE2,8,FALSE)</f>
        <v>5.4455474072776545E-2</v>
      </c>
      <c r="I31" s="12">
        <f>(SUMIFS(TICARETHANEAG2,KAYNAK,A31,SEBEP,B31,SÜRE,"Uzun",BİLDİRİM,"Bildirimli",İL,$B$10)/VLOOKUP($B$10,ABONE2,9,FALSE))</f>
        <v>8.4017987045483356E-2</v>
      </c>
      <c r="J31" s="12">
        <f>(SUMIFS(TICARETHANEOG2,KAYNAK,A31,SEBEP,B31,SÜRE,"Uzun",BİLDİRİM,"Bildirimli",İL,$B$10)/VLOOKUP($B$10,ABONE2,10,FALSE))</f>
        <v>2.7211912852504301E-4</v>
      </c>
      <c r="K31" s="12">
        <f>(SUMIFS(TICARETHANEAG2,KAYNAK,A31,SEBEP,B31,SÜRE,"Uzun",BİLDİRİM,"Bildirimli",İL,$B$10)+SUMIFS(TICARETHANEOG2,KAYNAK,A31,SEBEP,B31,SÜRE,"Uzun",BİLDİRİM,"Bildirimli",İL,$B$10))/VLOOKUP($B$10,ABONE2,11,FALSE)</f>
        <v>8.2123110573363772E-2</v>
      </c>
      <c r="L31" s="12">
        <f>(SUMIFS(SANAYIAG2,KAYNAK,A31,SEBEP,B31,SÜRE,"Uzun",BİLDİRİM,"Bildirimli",İL,$B$10)/VLOOKUP($B$10,ABONE2,12,FALSE))</f>
        <v>3.3747401321198085</v>
      </c>
      <c r="M31" s="12">
        <f>(SUMIFS(SANAYIOG2,KAYNAK,A31,SEBEP,B31,SÜRE,"Uzun",BİLDİRİM,"Bildirimli",İL,$B$10)/VLOOKUP($B$10,ABONE2,13,FALSE))</f>
        <v>0</v>
      </c>
      <c r="N31" s="12">
        <f>(SUMIFS(SANAYIAG2,KAYNAK,A31,SEBEP,B31,SÜRE,"Uzun",BİLDİRİM,"Bildirimli",İL,$B$10)+SUMIFS(SANAYIOG2,KAYNAK,A31,SEBEP,B31,SÜRE,"Uzun",BİLDİRİM,"Bildirimli",İL,$B$10))/VLOOKUP($B$10,ABONE2,14,FALSE)</f>
        <v>1.8026622882921386</v>
      </c>
      <c r="O31" s="17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3.946796613090537E-2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(SUMIFS(MESKENAG2,KAYNAK,A32,SEBEP,B32,SÜRE,"Uzun",BİLDİRİM,"Bildirimli",İL,$B$10)/VLOOKUP($B$10,ABONE2,3,FALSE))</f>
        <v>0</v>
      </c>
      <c r="D32" s="12">
        <f>(SUMIFS(MESKENOG2,KAYNAK,A32,SEBEP,B32,SÜRE,"Uzun",BİLDİRİM,"Bildirimli",İL,$B$10)/VLOOKUP($B$10,ABONE2,4,FALSE))</f>
        <v>0</v>
      </c>
      <c r="E32" s="12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2">
        <f>(SUMIFS(TARIMSALAG2,KAYNAK,A32,SEBEP,B32,SÜRE,"Uzun",BİLDİRİM,"Bildirimli",İL,$B$10)/VLOOKUP($B$10,ABONE2,6,FALSE))</f>
        <v>0</v>
      </c>
      <c r="G32" s="12">
        <f>(SUMIFS(TARIMSALOG2,KAYNAK,A32,SEBEP,B32,SÜRE,"Uzun",BİLDİRİM,"Bildirimli",İL,$B$10)/VLOOKUP($B$10,ABONE2,7,FALSE))</f>
        <v>0</v>
      </c>
      <c r="H32" s="12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2">
        <f>(SUMIFS(TICARETHANEAG2,KAYNAK,A32,SEBEP,B32,SÜRE,"Uzun",BİLDİRİM,"Bildirimli",İL,$B$10)/VLOOKUP($B$10,ABONE2,9,FALSE))</f>
        <v>0</v>
      </c>
      <c r="J32" s="12">
        <f>(SUMIFS(TICARETHANEOG2,KAYNAK,A32,SEBEP,B32,SÜRE,"Uzun",BİLDİRİM,"Bildirimli",İL,$B$10)/VLOOKUP($B$10,ABONE2,10,FALSE))</f>
        <v>0</v>
      </c>
      <c r="K32" s="12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2">
        <f>(SUMIFS(SANAYIAG2,KAYNAK,A32,SEBEP,B32,SÜRE,"Uzun",BİLDİRİM,"Bildirimli",İL,$B$10)/VLOOKUP($B$10,ABONE2,12,FALSE))</f>
        <v>0</v>
      </c>
      <c r="M32" s="12">
        <f>(SUMIFS(SANAYIOG2,KAYNAK,A32,SEBEP,B32,SÜRE,"Uzun",BİLDİRİM,"Bildirimli",İL,$B$10)/VLOOKUP($B$10,ABONE2,13,FALSE))</f>
        <v>0</v>
      </c>
      <c r="N32" s="12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7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0.20968994452336048</v>
      </c>
      <c r="D33" s="12">
        <f t="shared" ref="D33:O33" si="14">SUM(D28:D32)</f>
        <v>8.5309562020803238</v>
      </c>
      <c r="E33" s="12">
        <f t="shared" si="14"/>
        <v>0.21659363076337651</v>
      </c>
      <c r="F33" s="12">
        <f t="shared" si="14"/>
        <v>1.1769233771304224</v>
      </c>
      <c r="G33" s="12">
        <f t="shared" si="14"/>
        <v>8.3505009425362449</v>
      </c>
      <c r="H33" s="12">
        <f t="shared" si="14"/>
        <v>2.0642517311238522</v>
      </c>
      <c r="I33" s="12">
        <f t="shared" si="14"/>
        <v>0.65796578209653578</v>
      </c>
      <c r="J33" s="12">
        <f t="shared" si="14"/>
        <v>17.194550139876121</v>
      </c>
      <c r="K33" s="12">
        <f t="shared" si="14"/>
        <v>1.0321309249051176</v>
      </c>
      <c r="L33" s="12">
        <f t="shared" si="14"/>
        <v>17.728180295408567</v>
      </c>
      <c r="M33" s="12">
        <f t="shared" si="14"/>
        <v>101.88994450312561</v>
      </c>
      <c r="N33" s="12">
        <f t="shared" si="14"/>
        <v>56.933819730908489</v>
      </c>
      <c r="O33" s="12">
        <f t="shared" si="14"/>
        <v>0.45763080141493667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2278605</v>
      </c>
      <c r="D37" s="16">
        <f>VLOOKUP($B$10,ABONE2,4,FALSE)</f>
        <v>1892</v>
      </c>
      <c r="E37" s="16">
        <f>VLOOKUP($B$10,ABONE2,5,FALSE)</f>
        <v>2280497</v>
      </c>
      <c r="F37" s="16">
        <f>VLOOKUP($B$10,ABONE2,6,FALSE)</f>
        <v>48394</v>
      </c>
      <c r="G37" s="16">
        <f>VLOOKUP($B$10,ABONE2,7,FALSE)</f>
        <v>6831</v>
      </c>
      <c r="H37" s="16">
        <f>VLOOKUP($B$10,ABONE2,8,FALSE)</f>
        <v>55225</v>
      </c>
      <c r="I37" s="16">
        <f>VLOOKUP($B$10,ABONE2,9,FALSE)</f>
        <v>452348</v>
      </c>
      <c r="J37" s="16">
        <f>VLOOKUP($B$10,ABONE2,10,FALSE)</f>
        <v>10472</v>
      </c>
      <c r="K37" s="16">
        <f>VLOOKUP($B$10,ABONE2,11,FALSE)</f>
        <v>462820</v>
      </c>
      <c r="L37" s="21">
        <f>VLOOKUP($B$10,ABONE2,12,FALSE)</f>
        <v>1845</v>
      </c>
      <c r="M37" s="21">
        <f>VLOOKUP($B$10,ABONE2,13,FALSE)</f>
        <v>1609</v>
      </c>
      <c r="N37" s="21">
        <f>VLOOKUP($B$10,ABONE2,14,FALSE)</f>
        <v>3454</v>
      </c>
      <c r="O37" s="21">
        <f>VLOOKUP($B$10,ABONE2,15,FALSE)</f>
        <v>2801996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506709.05007193878</v>
      </c>
      <c r="D38" s="16">
        <f>VLOOKUP($B$10,TUKETIM,4,FALSE)</f>
        <v>6280.0341515436385</v>
      </c>
      <c r="E38" s="16">
        <f>VLOOKUP($B$10,TUKETIM,5,FALSE)</f>
        <v>512989.08422348241</v>
      </c>
      <c r="F38" s="16">
        <f>VLOOKUP($B$10,TUKETIM,6,FALSE)</f>
        <v>32975.483576707884</v>
      </c>
      <c r="G38" s="16">
        <f>VLOOKUP($B$10,TUKETIM,7,FALSE)</f>
        <v>24892.519995150305</v>
      </c>
      <c r="H38" s="16">
        <f>VLOOKUP($B$10,TUKETIM,8,FALSE)</f>
        <v>57868.003571858193</v>
      </c>
      <c r="I38" s="16">
        <f>VLOOKUP($B$10,TUKETIM,9,FALSE)</f>
        <v>279648.53157749481</v>
      </c>
      <c r="J38" s="16">
        <f>VLOOKUP($B$10,TUKETIM,10,FALSE)</f>
        <v>239107.21192181559</v>
      </c>
      <c r="K38" s="16">
        <f>VLOOKUP($B$10,TUKETIM,11,FALSE)</f>
        <v>518755.7434993104</v>
      </c>
      <c r="L38" s="21">
        <f>VLOOKUP($B$10,TUKETIM,12,FALSE)</f>
        <v>21077.789076206231</v>
      </c>
      <c r="M38" s="21">
        <f>VLOOKUP($B$10,TUKETIM,13,FALSE)</f>
        <v>297136.98490167881</v>
      </c>
      <c r="N38" s="21">
        <f>VLOOKUP($B$10,TUKETIM,14,FALSE)</f>
        <v>318214.77397788502</v>
      </c>
      <c r="O38" s="21">
        <f>VLOOKUP($B$10,TUKETIM,15,FALSE)</f>
        <v>1407827.6052725359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11948322.594000474</v>
      </c>
      <c r="D39" s="16">
        <f>VLOOKUP($B$10,ANLASMA,4,FALSE)</f>
        <v>116789.739</v>
      </c>
      <c r="E39" s="16">
        <f>VLOOKUP($B$10,ANLASMA,5,FALSE)</f>
        <v>12065112.333000474</v>
      </c>
      <c r="F39" s="16">
        <f>VLOOKUP($B$10,ANLASMA,6,FALSE)</f>
        <v>308582.28199999925</v>
      </c>
      <c r="G39" s="16">
        <f>VLOOKUP($B$10,ANLASMA,7,FALSE)</f>
        <v>242380.64399999991</v>
      </c>
      <c r="H39" s="16">
        <f>VLOOKUP($B$10,ANLASMA,8,FALSE)</f>
        <v>550962.92599999916</v>
      </c>
      <c r="I39" s="16">
        <f>VLOOKUP($B$10,ANLASMA,9,FALSE)</f>
        <v>2999894.826000113</v>
      </c>
      <c r="J39" s="16">
        <f>VLOOKUP($B$10,ANLASMA,10,FALSE)</f>
        <v>3565181.5409999993</v>
      </c>
      <c r="K39" s="16">
        <f>VLOOKUP($B$10,ANLASMA,11,FALSE)</f>
        <v>6565076.3670001123</v>
      </c>
      <c r="L39" s="21">
        <f>VLOOKUP($B$10,ANLASMA,12,FALSE)</f>
        <v>79997.452999999994</v>
      </c>
      <c r="M39" s="21">
        <f>VLOOKUP($B$10,ANLASMA,13,FALSE)</f>
        <v>1376825.6430000002</v>
      </c>
      <c r="N39" s="21">
        <f>VLOOKUP($B$10,ANLASMA,14,FALSE)</f>
        <v>1456823.0960000001</v>
      </c>
      <c r="O39" s="21">
        <f>VLOOKUP($B$10,ANLASMA,15,FALSE)</f>
        <v>20637974.722000584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DD03F637-AFDB-4A0D-9130-1C3A500152F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3BEE4-8993-4CFD-95C0-39073E3EA8DB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0.20482686991137303</v>
      </c>
      <c r="D17" s="12">
        <f t="shared" si="1"/>
        <v>1.0891990495695902</v>
      </c>
      <c r="E17" s="12">
        <f t="shared" si="2"/>
        <v>0.20731483530736194</v>
      </c>
      <c r="F17" s="12">
        <f t="shared" si="3"/>
        <v>1.4132511171554127</v>
      </c>
      <c r="G17" s="12">
        <f t="shared" si="4"/>
        <v>36.562091648283456</v>
      </c>
      <c r="H17" s="12">
        <f t="shared" si="5"/>
        <v>10.227921281602367</v>
      </c>
      <c r="I17" s="12">
        <f t="shared" si="6"/>
        <v>0.80690252635775517</v>
      </c>
      <c r="J17" s="12">
        <f t="shared" si="7"/>
        <v>17.978487703475373</v>
      </c>
      <c r="K17" s="12">
        <f t="shared" si="8"/>
        <v>1.3792886989283424</v>
      </c>
      <c r="L17" s="12">
        <f t="shared" si="9"/>
        <v>2.5462988602652854</v>
      </c>
      <c r="M17" s="12">
        <f t="shared" si="10"/>
        <v>189.39131990391866</v>
      </c>
      <c r="N17" s="12">
        <f t="shared" si="11"/>
        <v>47.033208632563706</v>
      </c>
      <c r="O17" s="17">
        <f t="shared" si="12"/>
        <v>0.59739002962535226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1.7726053673359849E-2</v>
      </c>
      <c r="D18" s="12">
        <f t="shared" si="1"/>
        <v>9.0239045884849059E-2</v>
      </c>
      <c r="E18" s="12">
        <f t="shared" si="2"/>
        <v>1.7930051288313681E-2</v>
      </c>
      <c r="F18" s="12">
        <f t="shared" si="3"/>
        <v>3.8018293185184751E-2</v>
      </c>
      <c r="G18" s="12">
        <f t="shared" si="4"/>
        <v>0.17498481442372485</v>
      </c>
      <c r="H18" s="12">
        <f t="shared" si="5"/>
        <v>7.2366928589537388E-2</v>
      </c>
      <c r="I18" s="12">
        <f t="shared" si="6"/>
        <v>4.8334024526037578E-2</v>
      </c>
      <c r="J18" s="12">
        <f t="shared" si="7"/>
        <v>0.4803407291919774</v>
      </c>
      <c r="K18" s="12">
        <f t="shared" si="8"/>
        <v>6.2734248014902252E-2</v>
      </c>
      <c r="L18" s="12">
        <f t="shared" si="9"/>
        <v>0.3076351482823298</v>
      </c>
      <c r="M18" s="12">
        <f t="shared" si="10"/>
        <v>4.0982094763329506</v>
      </c>
      <c r="N18" s="12">
        <f t="shared" si="11"/>
        <v>1.2101528454372397</v>
      </c>
      <c r="O18" s="17">
        <f t="shared" si="12"/>
        <v>2.5764470573488098E-2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5.6131176222223439E-2</v>
      </c>
      <c r="D21" s="12">
        <f t="shared" si="1"/>
        <v>0</v>
      </c>
      <c r="E21" s="12">
        <f t="shared" si="2"/>
        <v>5.5973264850417266E-2</v>
      </c>
      <c r="F21" s="12">
        <f t="shared" si="3"/>
        <v>5.0508698727589056E-2</v>
      </c>
      <c r="G21" s="12">
        <f t="shared" si="4"/>
        <v>0</v>
      </c>
      <c r="H21" s="12">
        <f t="shared" si="5"/>
        <v>3.7842064124810865E-2</v>
      </c>
      <c r="I21" s="12">
        <f t="shared" si="6"/>
        <v>0.18395758151702318</v>
      </c>
      <c r="J21" s="12">
        <f t="shared" si="7"/>
        <v>0</v>
      </c>
      <c r="K21" s="12">
        <f t="shared" si="8"/>
        <v>0.1778256621331224</v>
      </c>
      <c r="L21" s="12">
        <f t="shared" si="9"/>
        <v>0.25274488430001457</v>
      </c>
      <c r="M21" s="12">
        <f t="shared" si="10"/>
        <v>0</v>
      </c>
      <c r="N21" s="12">
        <f t="shared" si="11"/>
        <v>0.19256753089524919</v>
      </c>
      <c r="O21" s="17">
        <f t="shared" si="12"/>
        <v>7.1831666838046357E-2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8.0764387711601473E-4</v>
      </c>
      <c r="D22" s="12">
        <f t="shared" si="1"/>
        <v>0</v>
      </c>
      <c r="E22" s="12">
        <f t="shared" si="2"/>
        <v>8.0537176808232315E-4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5.7039283329885578E-4</v>
      </c>
      <c r="J22" s="12">
        <f t="shared" si="7"/>
        <v>0</v>
      </c>
      <c r="K22" s="12">
        <f t="shared" si="8"/>
        <v>5.5137973885556056E-4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7.5483279599302582E-4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0.27949174368407231</v>
      </c>
      <c r="D25" s="12">
        <f t="shared" ref="D25:O25" si="13">SUM(D15:D24)</f>
        <v>1.1794380954544392</v>
      </c>
      <c r="E25" s="12">
        <f t="shared" si="13"/>
        <v>0.28202352321417523</v>
      </c>
      <c r="F25" s="12">
        <f t="shared" si="13"/>
        <v>1.5017781090681865</v>
      </c>
      <c r="G25" s="12">
        <f t="shared" si="13"/>
        <v>36.737076462707179</v>
      </c>
      <c r="H25" s="12">
        <f t="shared" si="13"/>
        <v>10.338130274316715</v>
      </c>
      <c r="I25" s="12">
        <f t="shared" si="13"/>
        <v>1.0397645252341148</v>
      </c>
      <c r="J25" s="12">
        <f t="shared" si="13"/>
        <v>18.45882843266735</v>
      </c>
      <c r="K25" s="12">
        <f t="shared" si="13"/>
        <v>1.6203999888152227</v>
      </c>
      <c r="L25" s="12">
        <f t="shared" si="13"/>
        <v>3.1066788928476297</v>
      </c>
      <c r="M25" s="12">
        <f t="shared" si="13"/>
        <v>193.48952938025161</v>
      </c>
      <c r="N25" s="12">
        <f t="shared" si="13"/>
        <v>48.435929008896196</v>
      </c>
      <c r="O25" s="12">
        <f t="shared" si="13"/>
        <v>0.69574099983287963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0.13781450599936323</v>
      </c>
      <c r="D29" s="12">
        <f>(SUMIFS(MESKENOG2,KAYNAK,A29,SEBEP,B29,SÜRE,"Uzun",BİLDİRİM,"Bildirimli",İL,$B$10,İLÇE,$B$11)/VLOOKUP($B$11,ABONE2,4,FALSE))</f>
        <v>2.3146652555157239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0.14393854456774324</v>
      </c>
      <c r="F29" s="12">
        <f>(SUMIFS(TARIMSALAG2,KAYNAK,A29,SEBEP,B29,SÜRE,"Uzun",BİLDİRİM,"Bildirimli",İL,$B$10,İLÇE,$B$11)/VLOOKUP($B$11,ABONE2,6,FALSE))</f>
        <v>0.48352884736659246</v>
      </c>
      <c r="G29" s="12">
        <f>(SUMIFS(TARIMSALOG2,KAYNAK,A29,SEBEP,B29,SÜRE,"Uzun",BİLDİRİM,"Bildirimli",İL,$B$10,İLÇE,$B$11)/VLOOKUP($B$11,ABONE2,7,FALSE))</f>
        <v>14.952947169826631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4.1121876610460237</v>
      </c>
      <c r="I29" s="12">
        <f>(SUMIFS(TICARETHANEAG2,KAYNAK,A29,SEBEP,B29,SÜRE,"Uzun",BİLDİRİM,"Bildirimli",İL,$B$10,İLÇE,$B$11)/VLOOKUP($B$11,ABONE2,9,FALSE))</f>
        <v>0.58494211567988807</v>
      </c>
      <c r="J29" s="12">
        <f>(SUMIFS(TICARETHANEOG2,KAYNAK,A29,SEBEP,B29,SÜRE,"Uzun",BİLDİRİM,"Bildirimli",İL,$B$10,İLÇE,$B$11)/VLOOKUP($B$11,ABONE2,10,FALSE))</f>
        <v>9.5009749824277492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0.88214321123815009</v>
      </c>
      <c r="L29" s="12">
        <f>(SUMIFS(SANAYIAG2,KAYNAK,A29,SEBEP,B29,SÜRE,"Uzun",BİLDİRİM,"Bildirimli",İL,$B$10,İLÇE,$B$11)/VLOOKUP($B$11,ABONE2,12,FALSE))</f>
        <v>5.0513663804277726</v>
      </c>
      <c r="M29" s="12">
        <f>(SUMIFS(SANAYIOG2,KAYNAK,A29,SEBEP,B29,SÜRE,"Uzun",BİLDİRİM,"Bildirimli",İL,$B$10,İLÇE,$B$11)/VLOOKUP($B$11,ABONE2,13,FALSE))</f>
        <v>167.3089614049324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43.684127100547919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0.35137687848550514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3.4577274675319505E-3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3.4479999947712122E-3</v>
      </c>
      <c r="F31" s="12">
        <f>(SUMIFS(TARIMSALAG2,KAYNAK,A31,SEBEP,B31,SÜRE,"Uzun",BİLDİRİM,"Bildirimli",İL,$B$10,İLÇE,$B$11)/VLOOKUP($B$11,ABONE2,6,FALSE))</f>
        <v>6.2224736683904901E-2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4.6619939437394377E-2</v>
      </c>
      <c r="I31" s="12">
        <f>(SUMIFS(TICARETHANEAG2,KAYNAK,A31,SEBEP,B31,SÜRE,"Uzun",BİLDİRİM,"Bildirimli",İL,$B$10,İLÇE,$B$11)/VLOOKUP($B$11,ABONE2,9,FALSE))</f>
        <v>1.696319940472585E-3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1.6397759424568322E-3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4.0836627802219878E-3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0.14127223346689519</v>
      </c>
      <c r="D33" s="12">
        <f t="shared" ref="D33:O33" si="14">SUM(D28:D32)</f>
        <v>2.3146652555157239</v>
      </c>
      <c r="E33" s="12">
        <f t="shared" si="14"/>
        <v>0.14738654456251446</v>
      </c>
      <c r="F33" s="12">
        <f t="shared" si="14"/>
        <v>0.54575358405049734</v>
      </c>
      <c r="G33" s="12">
        <f t="shared" si="14"/>
        <v>14.952947169826631</v>
      </c>
      <c r="H33" s="12">
        <f t="shared" si="14"/>
        <v>4.158807600483418</v>
      </c>
      <c r="I33" s="12">
        <f t="shared" si="14"/>
        <v>0.58663843562036067</v>
      </c>
      <c r="J33" s="12">
        <f t="shared" si="14"/>
        <v>9.5009749824277492</v>
      </c>
      <c r="K33" s="12">
        <f t="shared" si="14"/>
        <v>0.88378298718060688</v>
      </c>
      <c r="L33" s="12">
        <f t="shared" si="14"/>
        <v>5.0513663804277726</v>
      </c>
      <c r="M33" s="12">
        <f t="shared" si="14"/>
        <v>167.3089614049324</v>
      </c>
      <c r="N33" s="12">
        <f t="shared" si="14"/>
        <v>43.684127100547919</v>
      </c>
      <c r="O33" s="12">
        <f t="shared" si="14"/>
        <v>0.35546054126572713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53169</v>
      </c>
      <c r="D37" s="16">
        <f>VLOOKUP($B$11,ABONE2,4,FALSE)</f>
        <v>150</v>
      </c>
      <c r="E37" s="16">
        <f>VLOOKUP($B$11,ABONE2,5,FALSE)</f>
        <v>53319</v>
      </c>
      <c r="F37" s="16">
        <f>VLOOKUP($B$11,ABONE2,6,FALSE)</f>
        <v>959</v>
      </c>
      <c r="G37" s="16">
        <f>VLOOKUP($B$11,ABONE2,7,FALSE)</f>
        <v>321</v>
      </c>
      <c r="H37" s="16">
        <f>VLOOKUP($B$11,ABONE2,8,FALSE)</f>
        <v>1280</v>
      </c>
      <c r="I37" s="16">
        <f>VLOOKUP($B$11,ABONE2,9,FALSE)</f>
        <v>8062</v>
      </c>
      <c r="J37" s="16">
        <f>VLOOKUP($B$11,ABONE2,10,FALSE)</f>
        <v>278</v>
      </c>
      <c r="K37" s="16">
        <f>VLOOKUP($B$11,ABONE2,11,FALSE)</f>
        <v>8340</v>
      </c>
      <c r="L37" s="21">
        <f>VLOOKUP($B$11,ABONE2,12,FALSE)</f>
        <v>32</v>
      </c>
      <c r="M37" s="21">
        <f>VLOOKUP($B$11,ABONE2,13,FALSE)</f>
        <v>10</v>
      </c>
      <c r="N37" s="21">
        <f>VLOOKUP($B$11,ABONE2,14,FALSE)</f>
        <v>42</v>
      </c>
      <c r="O37" s="21">
        <f>VLOOKUP($B$11,ABONE2,15,FALSE)</f>
        <v>62981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8833.0020663099604</v>
      </c>
      <c r="D38" s="16">
        <f>VLOOKUP($B$11,TUKETIM,4,FALSE)</f>
        <v>278.89325946450811</v>
      </c>
      <c r="E38" s="16">
        <f>VLOOKUP($B$11,TUKETIM,5,FALSE)</f>
        <v>9111.8953257744688</v>
      </c>
      <c r="F38" s="16">
        <f>VLOOKUP($B$11,TUKETIM,6,FALSE)</f>
        <v>539.75393127883922</v>
      </c>
      <c r="G38" s="16">
        <f>VLOOKUP($B$11,TUKETIM,7,FALSE)</f>
        <v>1902.4002726166118</v>
      </c>
      <c r="H38" s="16">
        <f>VLOOKUP($B$11,TUKETIM,8,FALSE)</f>
        <v>2442.1542038954512</v>
      </c>
      <c r="I38" s="16">
        <f>VLOOKUP($B$11,TUKETIM,9,FALSE)</f>
        <v>3430.6861028637277</v>
      </c>
      <c r="J38" s="16">
        <f>VLOOKUP($B$11,TUKETIM,10,FALSE)</f>
        <v>1628.5094932208915</v>
      </c>
      <c r="K38" s="16">
        <f>VLOOKUP($B$11,TUKETIM,11,FALSE)</f>
        <v>5059.195596084619</v>
      </c>
      <c r="L38" s="21">
        <f>VLOOKUP($B$11,TUKETIM,12,FALSE)</f>
        <v>106.2835</v>
      </c>
      <c r="M38" s="21">
        <f>VLOOKUP($B$11,TUKETIM,13,FALSE)</f>
        <v>4560.2884999999997</v>
      </c>
      <c r="N38" s="21">
        <f>VLOOKUP($B$11,TUKETIM,14,FALSE)</f>
        <v>4666.5720000000001</v>
      </c>
      <c r="O38" s="21">
        <f>VLOOKUP($B$11,TUKETIM,15,FALSE)</f>
        <v>21279.81712575454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289384.25499998394</v>
      </c>
      <c r="D39" s="16">
        <f>VLOOKUP($B$11,ANLASMA,4,FALSE)</f>
        <v>17115.3</v>
      </c>
      <c r="E39" s="16">
        <f>VLOOKUP($B$11,ANLASMA,5,FALSE)</f>
        <v>306499.55499998393</v>
      </c>
      <c r="F39" s="16">
        <f>VLOOKUP($B$11,ANLASMA,6,FALSE)</f>
        <v>8464.0500000000284</v>
      </c>
      <c r="G39" s="16">
        <f>VLOOKUP($B$11,ANLASMA,7,FALSE)</f>
        <v>14179.788</v>
      </c>
      <c r="H39" s="16">
        <f>VLOOKUP($B$11,ANLASMA,8,FALSE)</f>
        <v>22643.838000000029</v>
      </c>
      <c r="I39" s="16">
        <f>VLOOKUP($B$11,ANLASMA,9,FALSE)</f>
        <v>46237.268999999797</v>
      </c>
      <c r="J39" s="16">
        <f>VLOOKUP($B$11,ANLASMA,10,FALSE)</f>
        <v>46431.509999999995</v>
      </c>
      <c r="K39" s="16">
        <f>VLOOKUP($B$11,ANLASMA,11,FALSE)</f>
        <v>92668.778999999791</v>
      </c>
      <c r="L39" s="21">
        <f>VLOOKUP($B$11,ANLASMA,12,FALSE)</f>
        <v>547.93200000000002</v>
      </c>
      <c r="M39" s="21">
        <f>VLOOKUP($B$11,ANLASMA,13,FALSE)</f>
        <v>11219.4</v>
      </c>
      <c r="N39" s="21">
        <f>VLOOKUP($B$11,ANLASMA,14,FALSE)</f>
        <v>11767.332</v>
      </c>
      <c r="O39" s="21">
        <f>VLOOKUP($B$11,ANLASMA,15,FALSE)</f>
        <v>433579.50399998378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2369531-B04D-42D1-ADFF-E4199FAE9AA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5B8EF-4544-4DF6-ADD5-85C51046143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0.3615267525240124</v>
      </c>
      <c r="D17" s="12">
        <f t="shared" si="1"/>
        <v>0.44203101881600004</v>
      </c>
      <c r="E17" s="12">
        <f t="shared" si="2"/>
        <v>0.36153087904337744</v>
      </c>
      <c r="F17" s="12">
        <f t="shared" si="3"/>
        <v>0.33729838093895853</v>
      </c>
      <c r="G17" s="12">
        <f t="shared" si="4"/>
        <v>45.029144303582505</v>
      </c>
      <c r="H17" s="12">
        <f t="shared" si="5"/>
        <v>0.64638645468674938</v>
      </c>
      <c r="I17" s="12">
        <f t="shared" si="6"/>
        <v>0.97817459133994777</v>
      </c>
      <c r="J17" s="12">
        <f t="shared" si="7"/>
        <v>11.504023220805998</v>
      </c>
      <c r="K17" s="12">
        <f t="shared" si="8"/>
        <v>1.2563707639558181</v>
      </c>
      <c r="L17" s="12">
        <f t="shared" si="9"/>
        <v>0</v>
      </c>
      <c r="M17" s="12">
        <f t="shared" si="10"/>
        <v>30.474418436897572</v>
      </c>
      <c r="N17" s="12">
        <f t="shared" si="11"/>
        <v>24.379534749518058</v>
      </c>
      <c r="O17" s="17">
        <f t="shared" si="12"/>
        <v>0.55707412647632082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6.292011611928554E-3</v>
      </c>
      <c r="D18" s="12">
        <f t="shared" si="1"/>
        <v>0</v>
      </c>
      <c r="E18" s="12">
        <f t="shared" si="2"/>
        <v>6.2916890935210534E-3</v>
      </c>
      <c r="F18" s="12">
        <f t="shared" si="3"/>
        <v>1.8066229210115751E-2</v>
      </c>
      <c r="G18" s="12">
        <f t="shared" si="4"/>
        <v>0</v>
      </c>
      <c r="H18" s="12">
        <f t="shared" si="5"/>
        <v>1.7941283465066283E-2</v>
      </c>
      <c r="I18" s="12">
        <f t="shared" si="6"/>
        <v>1.2219280593098977E-2</v>
      </c>
      <c r="J18" s="12">
        <f t="shared" si="7"/>
        <v>0.14272892113223487</v>
      </c>
      <c r="K18" s="12">
        <f t="shared" si="8"/>
        <v>1.5668625512027613E-2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9.4551770225985397E-3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1.9684776405698073E-2</v>
      </c>
      <c r="D20" s="12">
        <f t="shared" si="1"/>
        <v>0</v>
      </c>
      <c r="E20" s="12">
        <f t="shared" si="2"/>
        <v>1.9683767395681888E-2</v>
      </c>
      <c r="F20" s="12">
        <f t="shared" si="3"/>
        <v>2.4666519694938747E-2</v>
      </c>
      <c r="G20" s="12">
        <f t="shared" si="4"/>
        <v>0.95238835740063821</v>
      </c>
      <c r="H20" s="12">
        <f t="shared" si="5"/>
        <v>3.1082628715956649E-2</v>
      </c>
      <c r="I20" s="12">
        <f t="shared" si="6"/>
        <v>4.323593233287526E-2</v>
      </c>
      <c r="J20" s="12">
        <f t="shared" si="7"/>
        <v>0.80187538240066059</v>
      </c>
      <c r="K20" s="12">
        <f t="shared" si="8"/>
        <v>6.32866283701954E-2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2.8442108391393228E-2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9.8000324368929095E-2</v>
      </c>
      <c r="D21" s="12">
        <f t="shared" si="1"/>
        <v>0</v>
      </c>
      <c r="E21" s="12">
        <f t="shared" si="2"/>
        <v>9.7995301029733403E-2</v>
      </c>
      <c r="F21" s="12">
        <f t="shared" si="3"/>
        <v>8.703305228701233E-2</v>
      </c>
      <c r="G21" s="12">
        <f t="shared" si="4"/>
        <v>0</v>
      </c>
      <c r="H21" s="12">
        <f t="shared" si="5"/>
        <v>8.6431133124166698E-2</v>
      </c>
      <c r="I21" s="12">
        <f t="shared" si="6"/>
        <v>0.23783579807214852</v>
      </c>
      <c r="J21" s="12">
        <f t="shared" si="7"/>
        <v>0</v>
      </c>
      <c r="K21" s="12">
        <f t="shared" si="8"/>
        <v>0.23154984327041495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0.1183370144456668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9.1329879339898236E-4</v>
      </c>
      <c r="D24" s="12">
        <f t="shared" si="1"/>
        <v>0</v>
      </c>
      <c r="E24" s="12">
        <f t="shared" si="2"/>
        <v>9.1325197916999066E-4</v>
      </c>
      <c r="F24" s="12">
        <f t="shared" si="3"/>
        <v>1.7674901181167658E-3</v>
      </c>
      <c r="G24" s="12">
        <f t="shared" si="4"/>
        <v>0</v>
      </c>
      <c r="H24" s="12">
        <f t="shared" si="5"/>
        <v>1.7552661854351179E-3</v>
      </c>
      <c r="I24" s="12">
        <f t="shared" si="6"/>
        <v>1.3279402921178741E-3</v>
      </c>
      <c r="J24" s="12">
        <f t="shared" si="7"/>
        <v>0</v>
      </c>
      <c r="K24" s="12">
        <f t="shared" si="8"/>
        <v>1.2928430833573929E-3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1.0926550776541165E-3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0.48641716370396709</v>
      </c>
      <c r="D25" s="12">
        <f t="shared" ref="D25:O25" si="13">SUM(D15:D24)</f>
        <v>0.44203101881600004</v>
      </c>
      <c r="E25" s="12">
        <f t="shared" si="13"/>
        <v>0.48641488854148379</v>
      </c>
      <c r="F25" s="12">
        <f t="shared" si="13"/>
        <v>0.46883167224914218</v>
      </c>
      <c r="G25" s="12">
        <f t="shared" si="13"/>
        <v>45.981532660983142</v>
      </c>
      <c r="H25" s="12">
        <f t="shared" si="13"/>
        <v>0.78359676617737417</v>
      </c>
      <c r="I25" s="12">
        <f t="shared" si="13"/>
        <v>1.2727935426301884</v>
      </c>
      <c r="J25" s="12">
        <f t="shared" si="13"/>
        <v>12.448627524338894</v>
      </c>
      <c r="K25" s="12">
        <f t="shared" si="13"/>
        <v>1.5681687041918135</v>
      </c>
      <c r="L25" s="12">
        <f t="shared" si="13"/>
        <v>0</v>
      </c>
      <c r="M25" s="12">
        <f t="shared" si="13"/>
        <v>30.474418436897572</v>
      </c>
      <c r="N25" s="12">
        <f t="shared" si="13"/>
        <v>24.379534749518058</v>
      </c>
      <c r="O25" s="12">
        <f t="shared" si="13"/>
        <v>0.71440108141363357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0.31033426063389913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0.31031835339823177</v>
      </c>
      <c r="F29" s="12">
        <f>(SUMIFS(TARIMSALAG2,KAYNAK,A29,SEBEP,B29,SÜRE,"Uzun",BİLDİRİM,"Bildirimli",İL,$B$10,İLÇE,$B$11)/VLOOKUP($B$11,ABONE2,6,FALSE))</f>
        <v>0.7653315078992734</v>
      </c>
      <c r="G29" s="12">
        <f>(SUMIFS(TARIMSALOG2,KAYNAK,A29,SEBEP,B29,SÜRE,"Uzun",BİLDİRİM,"Bildirimli",İL,$B$10,İLÇE,$B$11)/VLOOKUP($B$11,ABONE2,7,FALSE))</f>
        <v>15.289409606079387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0.86577979392664606</v>
      </c>
      <c r="I29" s="12">
        <f>(SUMIFS(TICARETHANEAG2,KAYNAK,A29,SEBEP,B29,SÜRE,"Uzun",BİLDİRİM,"Bildirimli",İL,$B$10,İLÇE,$B$11)/VLOOKUP($B$11,ABONE2,9,FALSE))</f>
        <v>1.5463507534188647</v>
      </c>
      <c r="J29" s="12">
        <f>(SUMIFS(TICARETHANEOG2,KAYNAK,A29,SEBEP,B29,SÜRE,"Uzun",BİLDİRİM,"Bildirimli",İL,$B$10,İLÇE,$B$11)/VLOOKUP($B$11,ABONE2,10,FALSE))</f>
        <v>6.0629789773661233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1.6657243763221503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212.83489519287389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170.26791615429912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0.67141010573065263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2.9062484473671778E-2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2.9060994777404738E-2</v>
      </c>
      <c r="F31" s="12">
        <f>(SUMIFS(TARIMSALAG2,KAYNAK,A31,SEBEP,B31,SÜRE,"Uzun",BİLDİRİM,"Bildirimli",İL,$B$10,İLÇE,$B$11)/VLOOKUP($B$11,ABONE2,6,FALSE))</f>
        <v>0.12994506777072357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0.12904636981226825</v>
      </c>
      <c r="I31" s="12">
        <f>(SUMIFS(TICARETHANEAG2,KAYNAK,A31,SEBEP,B31,SÜRE,"Uzun",BİLDİRİM,"Bildirimli",İL,$B$10,İLÇE,$B$11)/VLOOKUP($B$11,ABONE2,9,FALSE))</f>
        <v>0.14931963752122349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0.14537314796801959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6.2120276253784468E-2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0.3393967451075709</v>
      </c>
      <c r="D33" s="12">
        <f t="shared" ref="D33:O33" si="14">SUM(D28:D32)</f>
        <v>0</v>
      </c>
      <c r="E33" s="12">
        <f t="shared" si="14"/>
        <v>0.33937934817563653</v>
      </c>
      <c r="F33" s="12">
        <f t="shared" si="14"/>
        <v>0.89527657566999697</v>
      </c>
      <c r="G33" s="12">
        <f t="shared" si="14"/>
        <v>15.289409606079387</v>
      </c>
      <c r="H33" s="12">
        <f t="shared" si="14"/>
        <v>0.9948261637389143</v>
      </c>
      <c r="I33" s="12">
        <f t="shared" si="14"/>
        <v>1.6956703909400883</v>
      </c>
      <c r="J33" s="12">
        <f t="shared" si="14"/>
        <v>6.0629789773661233</v>
      </c>
      <c r="K33" s="12">
        <f t="shared" si="14"/>
        <v>1.8110975242901699</v>
      </c>
      <c r="L33" s="12">
        <f t="shared" si="14"/>
        <v>0</v>
      </c>
      <c r="M33" s="12">
        <f t="shared" si="14"/>
        <v>212.83489519287389</v>
      </c>
      <c r="N33" s="12">
        <f t="shared" si="14"/>
        <v>170.26791615429912</v>
      </c>
      <c r="O33" s="12">
        <f t="shared" si="14"/>
        <v>0.7335303819844371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19508</v>
      </c>
      <c r="D37" s="16">
        <f>VLOOKUP($B$11,ABONE2,4,FALSE)</f>
        <v>1</v>
      </c>
      <c r="E37" s="16">
        <f>VLOOKUP($B$11,ABONE2,5,FALSE)</f>
        <v>19509</v>
      </c>
      <c r="F37" s="16">
        <f>VLOOKUP($B$11,ABONE2,6,FALSE)</f>
        <v>3877</v>
      </c>
      <c r="G37" s="16">
        <f>VLOOKUP($B$11,ABONE2,7,FALSE)</f>
        <v>27</v>
      </c>
      <c r="H37" s="16">
        <f>VLOOKUP($B$11,ABONE2,8,FALSE)</f>
        <v>3904</v>
      </c>
      <c r="I37" s="16">
        <f>VLOOKUP($B$11,ABONE2,9,FALSE)</f>
        <v>4494</v>
      </c>
      <c r="J37" s="16">
        <f>VLOOKUP($B$11,ABONE2,10,FALSE)</f>
        <v>122</v>
      </c>
      <c r="K37" s="16">
        <f>VLOOKUP($B$11,ABONE2,11,FALSE)</f>
        <v>4616</v>
      </c>
      <c r="L37" s="21">
        <f>VLOOKUP($B$11,ABONE2,12,FALSE)</f>
        <v>2</v>
      </c>
      <c r="M37" s="21">
        <f>VLOOKUP($B$11,ABONE2,13,FALSE)</f>
        <v>8</v>
      </c>
      <c r="N37" s="21">
        <f>VLOOKUP($B$11,ABONE2,14,FALSE)</f>
        <v>10</v>
      </c>
      <c r="O37" s="21">
        <f>VLOOKUP($B$11,ABONE2,15,FALSE)</f>
        <v>28039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2929.5201610764943</v>
      </c>
      <c r="D38" s="16">
        <f>VLOOKUP($B$11,TUKETIM,4,FALSE)</f>
        <v>0</v>
      </c>
      <c r="E38" s="16">
        <f>VLOOKUP($B$11,TUKETIM,5,FALSE)</f>
        <v>2929.5201610764943</v>
      </c>
      <c r="F38" s="16">
        <f>VLOOKUP($B$11,TUKETIM,6,FALSE)</f>
        <v>2476.4114112836182</v>
      </c>
      <c r="G38" s="16">
        <f>VLOOKUP($B$11,TUKETIM,7,FALSE)</f>
        <v>189.9436</v>
      </c>
      <c r="H38" s="16">
        <f>VLOOKUP($B$11,TUKETIM,8,FALSE)</f>
        <v>2666.3550112836183</v>
      </c>
      <c r="I38" s="16">
        <f>VLOOKUP($B$11,TUKETIM,9,FALSE)</f>
        <v>2539.49876833497</v>
      </c>
      <c r="J38" s="16">
        <f>VLOOKUP($B$11,TUKETIM,10,FALSE)</f>
        <v>783.1750427169444</v>
      </c>
      <c r="K38" s="16">
        <f>VLOOKUP($B$11,TUKETIM,11,FALSE)</f>
        <v>3322.6738110519145</v>
      </c>
      <c r="L38" s="21">
        <f>VLOOKUP($B$11,TUKETIM,12,FALSE)</f>
        <v>7.0410000000000004</v>
      </c>
      <c r="M38" s="21">
        <f>VLOOKUP($B$11,TUKETIM,13,FALSE)</f>
        <v>327.56439999999998</v>
      </c>
      <c r="N38" s="21">
        <f>VLOOKUP($B$11,TUKETIM,14,FALSE)</f>
        <v>334.60539999999997</v>
      </c>
      <c r="O38" s="21">
        <f>VLOOKUP($B$11,TUKETIM,15,FALSE)</f>
        <v>9253.1543834120275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79261.729999999807</v>
      </c>
      <c r="D39" s="16">
        <f>VLOOKUP($B$11,ANLASMA,4,FALSE)</f>
        <v>750</v>
      </c>
      <c r="E39" s="16">
        <f>VLOOKUP($B$11,ANLASMA,5,FALSE)</f>
        <v>80011.729999999807</v>
      </c>
      <c r="F39" s="16">
        <f>VLOOKUP($B$11,ANLASMA,6,FALSE)</f>
        <v>18834.260000000002</v>
      </c>
      <c r="G39" s="16">
        <f>VLOOKUP($B$11,ANLASMA,7,FALSE)</f>
        <v>1088.5999999999999</v>
      </c>
      <c r="H39" s="16">
        <f>VLOOKUP($B$11,ANLASMA,8,FALSE)</f>
        <v>19922.86</v>
      </c>
      <c r="I39" s="16">
        <f>VLOOKUP($B$11,ANLASMA,9,FALSE)</f>
        <v>24292.878999999899</v>
      </c>
      <c r="J39" s="16">
        <f>VLOOKUP($B$11,ANLASMA,10,FALSE)</f>
        <v>24776.400000000001</v>
      </c>
      <c r="K39" s="16">
        <f>VLOOKUP($B$11,ANLASMA,11,FALSE)</f>
        <v>49069.2789999999</v>
      </c>
      <c r="L39" s="21">
        <f>VLOOKUP($B$11,ANLASMA,12,FALSE)</f>
        <v>30</v>
      </c>
      <c r="M39" s="21">
        <f>VLOOKUP($B$11,ANLASMA,13,FALSE)</f>
        <v>1128</v>
      </c>
      <c r="N39" s="21">
        <f>VLOOKUP($B$11,ANLASMA,14,FALSE)</f>
        <v>1158</v>
      </c>
      <c r="O39" s="21">
        <f>VLOOKUP($B$11,ANLASMA,15,FALSE)</f>
        <v>150161.86899999972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32BF8D3B-040C-4DDF-AB4B-A04CE1AF358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1F40F-BF8D-425B-87F8-58531B1EDE74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3.1855781034557114E-2</v>
      </c>
      <c r="D17" s="12">
        <f t="shared" si="1"/>
        <v>0</v>
      </c>
      <c r="E17" s="12">
        <f t="shared" si="2"/>
        <v>3.1847237174818729E-2</v>
      </c>
      <c r="F17" s="12">
        <f t="shared" si="3"/>
        <v>4.0094459827465248E-2</v>
      </c>
      <c r="G17" s="12">
        <f t="shared" si="4"/>
        <v>0.65694990769856798</v>
      </c>
      <c r="H17" s="12">
        <f t="shared" si="5"/>
        <v>4.3440872745391663E-2</v>
      </c>
      <c r="I17" s="12">
        <f t="shared" si="6"/>
        <v>4.7959892512367902E-2</v>
      </c>
      <c r="J17" s="12">
        <f t="shared" si="7"/>
        <v>1.242233450156073</v>
      </c>
      <c r="K17" s="12">
        <f t="shared" si="8"/>
        <v>7.1040501406374093E-2</v>
      </c>
      <c r="L17" s="12">
        <f t="shared" si="9"/>
        <v>0</v>
      </c>
      <c r="M17" s="12">
        <f t="shared" si="10"/>
        <v>14.823663580268359</v>
      </c>
      <c r="N17" s="12">
        <f t="shared" si="11"/>
        <v>10.376564506187851</v>
      </c>
      <c r="O17" s="17">
        <f t="shared" si="12"/>
        <v>5.0293251795766963E-2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5.0350630419730334E-2</v>
      </c>
      <c r="D21" s="12">
        <f t="shared" si="1"/>
        <v>0</v>
      </c>
      <c r="E21" s="12">
        <f t="shared" si="2"/>
        <v>5.033712616053234E-2</v>
      </c>
      <c r="F21" s="12">
        <f t="shared" si="3"/>
        <v>4.5105202770116364E-2</v>
      </c>
      <c r="G21" s="12">
        <f t="shared" si="4"/>
        <v>0</v>
      </c>
      <c r="H21" s="12">
        <f t="shared" si="5"/>
        <v>4.4860509084202534E-2</v>
      </c>
      <c r="I21" s="12">
        <f t="shared" si="6"/>
        <v>0.14157285116259211</v>
      </c>
      <c r="J21" s="12">
        <f t="shared" si="7"/>
        <v>0</v>
      </c>
      <c r="K21" s="12">
        <f t="shared" si="8"/>
        <v>0.13883680498055984</v>
      </c>
      <c r="L21" s="12">
        <f t="shared" si="9"/>
        <v>166.39438753029094</v>
      </c>
      <c r="M21" s="12">
        <f t="shared" si="10"/>
        <v>0</v>
      </c>
      <c r="N21" s="12">
        <f t="shared" si="11"/>
        <v>49.918316259087284</v>
      </c>
      <c r="O21" s="17">
        <f t="shared" si="12"/>
        <v>0.11371310620978758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8.2206411454287448E-2</v>
      </c>
      <c r="D25" s="12">
        <f t="shared" ref="D25:O25" si="13">SUM(D15:D24)</f>
        <v>0</v>
      </c>
      <c r="E25" s="12">
        <f t="shared" si="13"/>
        <v>8.2184363335351063E-2</v>
      </c>
      <c r="F25" s="12">
        <f t="shared" si="13"/>
        <v>8.5199662597581605E-2</v>
      </c>
      <c r="G25" s="12">
        <f t="shared" si="13"/>
        <v>0.65694990769856798</v>
      </c>
      <c r="H25" s="12">
        <f t="shared" si="13"/>
        <v>8.8301381829594197E-2</v>
      </c>
      <c r="I25" s="12">
        <f t="shared" si="13"/>
        <v>0.18953274367496001</v>
      </c>
      <c r="J25" s="12">
        <f t="shared" si="13"/>
        <v>1.242233450156073</v>
      </c>
      <c r="K25" s="12">
        <f t="shared" si="13"/>
        <v>0.20987730638693392</v>
      </c>
      <c r="L25" s="12">
        <f t="shared" si="13"/>
        <v>166.39438753029094</v>
      </c>
      <c r="M25" s="12">
        <f t="shared" si="13"/>
        <v>14.823663580268359</v>
      </c>
      <c r="N25" s="12">
        <f t="shared" si="13"/>
        <v>60.294880765275138</v>
      </c>
      <c r="O25" s="12">
        <f t="shared" si="13"/>
        <v>0.16400635800555455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1.7117711630660323E-2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1.7113120585566945E-2</v>
      </c>
      <c r="F29" s="12">
        <f>(SUMIFS(TARIMSALAG2,KAYNAK,A29,SEBEP,B29,SÜRE,"Uzun",BİLDİRİM,"Bildirimli",İL,$B$10,İLÇE,$B$11)/VLOOKUP($B$11,ABONE2,6,FALSE))</f>
        <v>6.3956615430285788E-2</v>
      </c>
      <c r="G29" s="12">
        <f>(SUMIFS(TARIMSALOG2,KAYNAK,A29,SEBEP,B29,SÜRE,"Uzun",BİLDİRİM,"Bildirimli",İL,$B$10,İLÇE,$B$11)/VLOOKUP($B$11,ABONE2,7,FALSE))</f>
        <v>2.5882330091980088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7.7650700749098023E-2</v>
      </c>
      <c r="I29" s="12">
        <f>(SUMIFS(TICARETHANEAG2,KAYNAK,A29,SEBEP,B29,SÜRE,"Uzun",BİLDİRİM,"Bildirimli",İL,$B$10,İLÇE,$B$11)/VLOOKUP($B$11,ABONE2,9,FALSE))</f>
        <v>4.6573189718869229E-2</v>
      </c>
      <c r="J29" s="12">
        <f>(SUMIFS(TICARETHANEOG2,KAYNAK,A29,SEBEP,B29,SÜRE,"Uzun",BİLDİRİM,"Bildirimli",İL,$B$10,İLÇE,$B$11)/VLOOKUP($B$11,ABONE2,10,FALSE))</f>
        <v>0.17474800981485833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4.9050304676125714E-2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111.4962796361359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78.04739574529512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0.10319626924034067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4.9561194765340548E-4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4.9547902236236256E-4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3.7760368412085854E-3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3.7030609062199162E-3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1.0544390499960276E-3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1.761332357831373E-2</v>
      </c>
      <c r="D33" s="12">
        <f t="shared" ref="D33:O33" si="14">SUM(D28:D32)</f>
        <v>0</v>
      </c>
      <c r="E33" s="12">
        <f t="shared" si="14"/>
        <v>1.7608599607929307E-2</v>
      </c>
      <c r="F33" s="12">
        <f t="shared" si="14"/>
        <v>6.3956615430285788E-2</v>
      </c>
      <c r="G33" s="12">
        <f t="shared" si="14"/>
        <v>2.5882330091980088</v>
      </c>
      <c r="H33" s="12">
        <f t="shared" si="14"/>
        <v>7.7650700749098023E-2</v>
      </c>
      <c r="I33" s="12">
        <f t="shared" si="14"/>
        <v>5.0349226560077814E-2</v>
      </c>
      <c r="J33" s="12">
        <f t="shared" si="14"/>
        <v>0.17474800981485833</v>
      </c>
      <c r="K33" s="12">
        <f t="shared" si="14"/>
        <v>5.2753365582345627E-2</v>
      </c>
      <c r="L33" s="12">
        <f t="shared" si="14"/>
        <v>0</v>
      </c>
      <c r="M33" s="12">
        <f t="shared" si="14"/>
        <v>111.4962796361359</v>
      </c>
      <c r="N33" s="12">
        <f t="shared" si="14"/>
        <v>78.04739574529512</v>
      </c>
      <c r="O33" s="12">
        <f t="shared" si="14"/>
        <v>0.1042507082903367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7455</v>
      </c>
      <c r="D37" s="16">
        <f>VLOOKUP($B$11,ABONE2,4,FALSE)</f>
        <v>2</v>
      </c>
      <c r="E37" s="16">
        <f>VLOOKUP($B$11,ABONE2,5,FALSE)</f>
        <v>7457</v>
      </c>
      <c r="F37" s="16">
        <f>VLOOKUP($B$11,ABONE2,6,FALSE)</f>
        <v>1100</v>
      </c>
      <c r="G37" s="16">
        <f>VLOOKUP($B$11,ABONE2,7,FALSE)</f>
        <v>6</v>
      </c>
      <c r="H37" s="16">
        <f>VLOOKUP($B$11,ABONE2,8,FALSE)</f>
        <v>1106</v>
      </c>
      <c r="I37" s="16">
        <f>VLOOKUP($B$11,ABONE2,9,FALSE)</f>
        <v>1979</v>
      </c>
      <c r="J37" s="16">
        <f>VLOOKUP($B$11,ABONE2,10,FALSE)</f>
        <v>39</v>
      </c>
      <c r="K37" s="16">
        <f>VLOOKUP($B$11,ABONE2,11,FALSE)</f>
        <v>2018</v>
      </c>
      <c r="L37" s="21">
        <f>VLOOKUP($B$11,ABONE2,12,FALSE)</f>
        <v>3</v>
      </c>
      <c r="M37" s="21">
        <f>VLOOKUP($B$11,ABONE2,13,FALSE)</f>
        <v>7</v>
      </c>
      <c r="N37" s="21">
        <f>VLOOKUP($B$11,ABONE2,14,FALSE)</f>
        <v>10</v>
      </c>
      <c r="O37" s="21">
        <f>VLOOKUP($B$11,ABONE2,15,FALSE)</f>
        <v>10591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916.12326677775445</v>
      </c>
      <c r="D38" s="16">
        <f>VLOOKUP($B$11,TUKETIM,4,FALSE)</f>
        <v>0</v>
      </c>
      <c r="E38" s="16">
        <f>VLOOKUP($B$11,TUKETIM,5,FALSE)</f>
        <v>916.12326677775445</v>
      </c>
      <c r="F38" s="16">
        <f>VLOOKUP($B$11,TUKETIM,6,FALSE)</f>
        <v>450.32244875912409</v>
      </c>
      <c r="G38" s="16">
        <f>VLOOKUP($B$11,TUKETIM,7,FALSE)</f>
        <v>5.8457999999999997</v>
      </c>
      <c r="H38" s="16">
        <f>VLOOKUP($B$11,TUKETIM,8,FALSE)</f>
        <v>456.16824875912408</v>
      </c>
      <c r="I38" s="16">
        <f>VLOOKUP($B$11,TUKETIM,9,FALSE)</f>
        <v>677.08168353352983</v>
      </c>
      <c r="J38" s="16">
        <f>VLOOKUP($B$11,TUKETIM,10,FALSE)</f>
        <v>330.22012657534248</v>
      </c>
      <c r="K38" s="16">
        <f>VLOOKUP($B$11,TUKETIM,11,FALSE)</f>
        <v>1007.3018101088724</v>
      </c>
      <c r="L38" s="21">
        <f>VLOOKUP($B$11,TUKETIM,12,FALSE)</f>
        <v>82.726799999999997</v>
      </c>
      <c r="M38" s="21">
        <f>VLOOKUP($B$11,TUKETIM,13,FALSE)</f>
        <v>325.70069999999998</v>
      </c>
      <c r="N38" s="21">
        <f>VLOOKUP($B$11,TUKETIM,14,FALSE)</f>
        <v>408.42750000000001</v>
      </c>
      <c r="O38" s="21">
        <f>VLOOKUP($B$11,TUKETIM,15,FALSE)</f>
        <v>2788.0208256457508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30825.185999999903</v>
      </c>
      <c r="D39" s="16">
        <f>VLOOKUP($B$11,ANLASMA,4,FALSE)</f>
        <v>155</v>
      </c>
      <c r="E39" s="16">
        <f>VLOOKUP($B$11,ANLASMA,5,FALSE)</f>
        <v>30980.185999999903</v>
      </c>
      <c r="F39" s="16">
        <f>VLOOKUP($B$11,ANLASMA,6,FALSE)</f>
        <v>4649.0910000000003</v>
      </c>
      <c r="G39" s="16">
        <f>VLOOKUP($B$11,ANLASMA,7,FALSE)</f>
        <v>157.80000000000001</v>
      </c>
      <c r="H39" s="16">
        <f>VLOOKUP($B$11,ANLASMA,8,FALSE)</f>
        <v>4806.8910000000005</v>
      </c>
      <c r="I39" s="16">
        <f>VLOOKUP($B$11,ANLASMA,9,FALSE)</f>
        <v>10492.643000000018</v>
      </c>
      <c r="J39" s="16">
        <f>VLOOKUP($B$11,ANLASMA,10,FALSE)</f>
        <v>5026.3999999999996</v>
      </c>
      <c r="K39" s="16">
        <f>VLOOKUP($B$11,ANLASMA,11,FALSE)</f>
        <v>15519.043000000018</v>
      </c>
      <c r="L39" s="21">
        <f>VLOOKUP($B$11,ANLASMA,12,FALSE)</f>
        <v>172.04900000000001</v>
      </c>
      <c r="M39" s="21">
        <f>VLOOKUP($B$11,ANLASMA,13,FALSE)</f>
        <v>2140</v>
      </c>
      <c r="N39" s="21">
        <f>VLOOKUP($B$11,ANLASMA,14,FALSE)</f>
        <v>2312.049</v>
      </c>
      <c r="O39" s="21">
        <f>VLOOKUP($B$11,ANLASMA,15,FALSE)</f>
        <v>53618.168999999922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DD0E6897-DB8F-42C4-AEA5-548315B88BE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40745-C42C-4094-9A68-6B412B18975C}">
  <dimension ref="A1:AC70"/>
  <sheetViews>
    <sheetView topLeftCell="B12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0.11084737197404645</v>
      </c>
      <c r="D17" s="12">
        <f t="shared" si="1"/>
        <v>0</v>
      </c>
      <c r="E17" s="12">
        <f t="shared" si="2"/>
        <v>0.11084157953769558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0.1553204525870259</v>
      </c>
      <c r="J17" s="12">
        <f t="shared" si="7"/>
        <v>58.954339044147744</v>
      </c>
      <c r="K17" s="12">
        <f t="shared" si="8"/>
        <v>0.38204740331677894</v>
      </c>
      <c r="L17" s="12">
        <f t="shared" si="9"/>
        <v>0.59589509938258878</v>
      </c>
      <c r="M17" s="12">
        <f t="shared" si="10"/>
        <v>0</v>
      </c>
      <c r="N17" s="12">
        <f t="shared" si="11"/>
        <v>0.50278649010405929</v>
      </c>
      <c r="O17" s="17">
        <f t="shared" si="12"/>
        <v>0.14121712618864929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2.0912649909939227E-2</v>
      </c>
      <c r="D18" s="12">
        <f t="shared" si="1"/>
        <v>0</v>
      </c>
      <c r="E18" s="12">
        <f t="shared" si="2"/>
        <v>2.0911557099244898E-2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4.4554516113750803E-2</v>
      </c>
      <c r="J18" s="12">
        <f t="shared" si="7"/>
        <v>7.9154813954326927E-2</v>
      </c>
      <c r="K18" s="12">
        <f t="shared" si="8"/>
        <v>4.4687933647098221E-2</v>
      </c>
      <c r="L18" s="12">
        <f t="shared" si="9"/>
        <v>1.9227863558841361E-3</v>
      </c>
      <c r="M18" s="12">
        <f t="shared" si="10"/>
        <v>0</v>
      </c>
      <c r="N18" s="12">
        <f t="shared" si="11"/>
        <v>1.6223509877772398E-3</v>
      </c>
      <c r="O18" s="17">
        <f t="shared" si="12"/>
        <v>2.356198723001434E-2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2.5369487235264505E-2</v>
      </c>
      <c r="D20" s="12">
        <f t="shared" si="1"/>
        <v>0</v>
      </c>
      <c r="E20" s="12">
        <f t="shared" si="2"/>
        <v>2.5368161528236476E-2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5.3329702467384416E-2</v>
      </c>
      <c r="J20" s="12">
        <f t="shared" si="7"/>
        <v>17.91025379271554</v>
      </c>
      <c r="K20" s="12">
        <f t="shared" si="8"/>
        <v>0.1221853746431055</v>
      </c>
      <c r="L20" s="12">
        <f t="shared" si="9"/>
        <v>0</v>
      </c>
      <c r="M20" s="12">
        <f t="shared" si="10"/>
        <v>106.22476049438288</v>
      </c>
      <c r="N20" s="12">
        <f t="shared" si="11"/>
        <v>16.597618827247324</v>
      </c>
      <c r="O20" s="17">
        <f t="shared" si="12"/>
        <v>3.9698928871657942E-2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1.6343866633710305E-2</v>
      </c>
      <c r="D21" s="12">
        <f t="shared" si="1"/>
        <v>0</v>
      </c>
      <c r="E21" s="12">
        <f t="shared" si="2"/>
        <v>1.6343012569193328E-2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5.0818931755282827E-2</v>
      </c>
      <c r="J21" s="12">
        <f t="shared" si="7"/>
        <v>0</v>
      </c>
      <c r="K21" s="12">
        <f t="shared" si="8"/>
        <v>5.0622975739141561E-2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2.0168208441900631E-2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6.0275166791356723E-4</v>
      </c>
      <c r="D22" s="12">
        <f t="shared" si="1"/>
        <v>0</v>
      </c>
      <c r="E22" s="12">
        <f t="shared" si="2"/>
        <v>6.0272017054371896E-4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7.8144013140468E-4</v>
      </c>
      <c r="J22" s="12">
        <f t="shared" si="7"/>
        <v>0</v>
      </c>
      <c r="K22" s="12">
        <f t="shared" si="8"/>
        <v>7.7842692570133398E-4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6.2216163124930769E-4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0.17407612742087403</v>
      </c>
      <c r="D25" s="12">
        <f t="shared" ref="D25:O25" si="13">SUM(D15:D24)</f>
        <v>0</v>
      </c>
      <c r="E25" s="12">
        <f t="shared" si="13"/>
        <v>0.17406703090491399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0.30480504305484868</v>
      </c>
      <c r="J25" s="12">
        <f t="shared" si="13"/>
        <v>76.943747650817613</v>
      </c>
      <c r="K25" s="12">
        <f t="shared" si="13"/>
        <v>0.60032211427182547</v>
      </c>
      <c r="L25" s="12">
        <f t="shared" si="13"/>
        <v>0.59781788573847294</v>
      </c>
      <c r="M25" s="12">
        <f t="shared" si="13"/>
        <v>106.22476049438288</v>
      </c>
      <c r="N25" s="12">
        <f t="shared" si="13"/>
        <v>17.102027668339161</v>
      </c>
      <c r="O25" s="12">
        <f t="shared" si="13"/>
        <v>0.2252684123634715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1.7790118157461374E-2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1.7789188517675903E-2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4.1827358800634852E-2</v>
      </c>
      <c r="J28" s="12">
        <f>(SUMIFS(TICARETHANEOG2,KAYNAK,A28,SEBEP,B28,SÜRE,"Uzun",BİLDİRİM,"Bildirimli",İL,$B$10,İLÇE,$B$11)/VLOOKUP($B$11,ABONE2,10,FALSE))</f>
        <v>3.4433205362634149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5.4943397036090788E-2</v>
      </c>
      <c r="L28" s="12">
        <f>(SUMIFS(SANAYIAG2,KAYNAK,A28,SEBEP,B28,SÜRE,"Uzun",BİLDİRİM,"Bildirimli",İL,$B$10,İLÇE,$B$11)/VLOOKUP($B$11,ABONE2,12,FALSE))</f>
        <v>0.34654583532578787</v>
      </c>
      <c r="M28" s="12">
        <f>(SUMIFS(SANAYIOG2,KAYNAK,A28,SEBEP,B28,SÜRE,"Uzun",BİLDİRİM,"Bildirimli",İL,$B$10,İLÇE,$B$11)/VLOOKUP($B$11,ABONE2,13,FALSE))</f>
        <v>11.955422564977246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2.160432824333828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2.2393350377432595E-2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4.5120031065933368E-2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4.5117673275185198E-2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0.15224789980879361</v>
      </c>
      <c r="J29" s="12">
        <f>(SUMIFS(TICARETHANEOG2,KAYNAK,A29,SEBEP,B29,SÜRE,"Uzun",BİLDİRİM,"Bildirimli",İL,$B$10,İLÇE,$B$11)/VLOOKUP($B$11,ABONE2,10,FALSE))</f>
        <v>30.402327723643332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0.26889114525871027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7.0107457042421745E-2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6.5776145548685466E-2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6.577270835274919E-2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0.33165924140484671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0.33038037501751122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9.5318676806935246E-2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0.12868629477208021</v>
      </c>
      <c r="D33" s="12">
        <f t="shared" ref="D33:O33" si="14">SUM(D28:D32)</f>
        <v>0</v>
      </c>
      <c r="E33" s="12">
        <f t="shared" si="14"/>
        <v>0.12867957014561029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0.52573450001427513</v>
      </c>
      <c r="J33" s="12">
        <f t="shared" si="14"/>
        <v>33.845648259906746</v>
      </c>
      <c r="K33" s="12">
        <f t="shared" si="14"/>
        <v>0.65421491731231229</v>
      </c>
      <c r="L33" s="12">
        <f t="shared" si="14"/>
        <v>0.34654583532578787</v>
      </c>
      <c r="M33" s="12">
        <f t="shared" si="14"/>
        <v>11.955422564977246</v>
      </c>
      <c r="N33" s="12">
        <f t="shared" si="14"/>
        <v>2.160432824333828</v>
      </c>
      <c r="O33" s="12">
        <f t="shared" si="14"/>
        <v>0.18781948422678957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133949</v>
      </c>
      <c r="D37" s="16">
        <f>VLOOKUP($B$11,ABONE2,4,FALSE)</f>
        <v>7</v>
      </c>
      <c r="E37" s="16">
        <f>VLOOKUP($B$11,ABONE2,5,FALSE)</f>
        <v>133956</v>
      </c>
      <c r="F37" s="16">
        <f>VLOOKUP($B$11,ABONE2,6,FALSE)</f>
        <v>13</v>
      </c>
      <c r="G37" s="16">
        <f>VLOOKUP($B$11,ABONE2,7,FALSE)</f>
        <v>3</v>
      </c>
      <c r="H37" s="16">
        <f>VLOOKUP($B$11,ABONE2,8,FALSE)</f>
        <v>16</v>
      </c>
      <c r="I37" s="16">
        <f>VLOOKUP($B$11,ABONE2,9,FALSE)</f>
        <v>16792</v>
      </c>
      <c r="J37" s="16">
        <f>VLOOKUP($B$11,ABONE2,10,FALSE)</f>
        <v>65</v>
      </c>
      <c r="K37" s="16">
        <f>VLOOKUP($B$11,ABONE2,11,FALSE)</f>
        <v>16857</v>
      </c>
      <c r="L37" s="21">
        <f>VLOOKUP($B$11,ABONE2,12,FALSE)</f>
        <v>27</v>
      </c>
      <c r="M37" s="21">
        <f>VLOOKUP($B$11,ABONE2,13,FALSE)</f>
        <v>5</v>
      </c>
      <c r="N37" s="21">
        <f>VLOOKUP($B$11,ABONE2,14,FALSE)</f>
        <v>32</v>
      </c>
      <c r="O37" s="21">
        <f>VLOOKUP($B$11,ABONE2,15,FALSE)</f>
        <v>150861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34537.77430904995</v>
      </c>
      <c r="D38" s="16">
        <f>VLOOKUP($B$11,TUKETIM,4,FALSE)</f>
        <v>164.19084936708862</v>
      </c>
      <c r="E38" s="16">
        <f>VLOOKUP($B$11,TUKETIM,5,FALSE)</f>
        <v>34701.965158417035</v>
      </c>
      <c r="F38" s="16">
        <f>VLOOKUP($B$11,TUKETIM,6,FALSE)</f>
        <v>3.7078000000000002</v>
      </c>
      <c r="G38" s="16">
        <f>VLOOKUP($B$11,TUKETIM,7,FALSE)</f>
        <v>1.1979</v>
      </c>
      <c r="H38" s="16">
        <f>VLOOKUP($B$11,TUKETIM,8,FALSE)</f>
        <v>4.9057000000000004</v>
      </c>
      <c r="I38" s="16">
        <f>VLOOKUP($B$11,TUKETIM,9,FALSE)</f>
        <v>13265.167801833746</v>
      </c>
      <c r="J38" s="16">
        <f>VLOOKUP($B$11,TUKETIM,10,FALSE)</f>
        <v>7811.5580393171986</v>
      </c>
      <c r="K38" s="16">
        <f>VLOOKUP($B$11,TUKETIM,11,FALSE)</f>
        <v>21076.725841150947</v>
      </c>
      <c r="L38" s="21">
        <f>VLOOKUP($B$11,TUKETIM,12,FALSE)</f>
        <v>271.59012222222225</v>
      </c>
      <c r="M38" s="21">
        <f>VLOOKUP($B$11,TUKETIM,13,FALSE)</f>
        <v>1223.2077901515152</v>
      </c>
      <c r="N38" s="21">
        <f>VLOOKUP($B$11,TUKETIM,14,FALSE)</f>
        <v>1494.7979123737373</v>
      </c>
      <c r="O38" s="21">
        <f>VLOOKUP($B$11,TUKETIM,15,FALSE)</f>
        <v>57278.394611941723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696877.38400002208</v>
      </c>
      <c r="D39" s="16">
        <f>VLOOKUP($B$11,ANLASMA,4,FALSE)</f>
        <v>1555.588</v>
      </c>
      <c r="E39" s="16">
        <f>VLOOKUP($B$11,ANLASMA,5,FALSE)</f>
        <v>698432.97200002207</v>
      </c>
      <c r="F39" s="16">
        <f>VLOOKUP($B$11,ANLASMA,6,FALSE)</f>
        <v>53.52</v>
      </c>
      <c r="G39" s="16">
        <f>VLOOKUP($B$11,ANLASMA,7,FALSE)</f>
        <v>21.1</v>
      </c>
      <c r="H39" s="16">
        <f>VLOOKUP($B$11,ANLASMA,8,FALSE)</f>
        <v>74.62</v>
      </c>
      <c r="I39" s="16">
        <f>VLOOKUP($B$11,ANLASMA,9,FALSE)</f>
        <v>118303.099999994</v>
      </c>
      <c r="J39" s="16">
        <f>VLOOKUP($B$11,ANLASMA,10,FALSE)</f>
        <v>62732</v>
      </c>
      <c r="K39" s="16">
        <f>VLOOKUP($B$11,ANLASMA,11,FALSE)</f>
        <v>181035.09999999398</v>
      </c>
      <c r="L39" s="21">
        <f>VLOOKUP($B$11,ANLASMA,12,FALSE)</f>
        <v>959.48399999999992</v>
      </c>
      <c r="M39" s="21">
        <f>VLOOKUP($B$11,ANLASMA,13,FALSE)</f>
        <v>2209.4899999999998</v>
      </c>
      <c r="N39" s="21">
        <f>VLOOKUP($B$11,ANLASMA,14,FALSE)</f>
        <v>3168.9739999999997</v>
      </c>
      <c r="O39" s="21">
        <f>VLOOKUP($B$11,ANLASMA,15,FALSE)</f>
        <v>882711.66600001603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611E4263-AC97-47D4-ACDF-B96B84B8A13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7FA4E-CBBF-4D32-A977-75A64F965D90}">
  <dimension ref="A1:AC70"/>
  <sheetViews>
    <sheetView topLeftCell="B6" zoomScale="70" zoomScaleNormal="70" workbookViewId="0">
      <selection activeCell="G28" sqref="G28:G33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1.1781158292226533E-2</v>
      </c>
      <c r="D17" s="12">
        <f t="shared" si="1"/>
        <v>0</v>
      </c>
      <c r="E17" s="12">
        <f t="shared" si="2"/>
        <v>1.1780845196704788E-2</v>
      </c>
      <c r="F17" s="12">
        <f t="shared" si="3"/>
        <v>0.23109280732826995</v>
      </c>
      <c r="G17" s="12">
        <v>0</v>
      </c>
      <c r="H17" s="12">
        <f t="shared" si="4"/>
        <v>0.23109280732826995</v>
      </c>
      <c r="I17" s="12">
        <f t="shared" si="5"/>
        <v>0.29610401559977323</v>
      </c>
      <c r="J17" s="12">
        <f t="shared" si="6"/>
        <v>200.53471182592691</v>
      </c>
      <c r="K17" s="12">
        <f t="shared" si="7"/>
        <v>2.0376614864420199</v>
      </c>
      <c r="L17" s="12">
        <f t="shared" si="8"/>
        <v>0</v>
      </c>
      <c r="M17" s="12">
        <f t="shared" si="9"/>
        <v>0</v>
      </c>
      <c r="N17" s="12">
        <f t="shared" si="10"/>
        <v>0</v>
      </c>
      <c r="O17" s="17">
        <f t="shared" si="11"/>
        <v>0.24683914108248775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3.0598400498299079E-3</v>
      </c>
      <c r="D18" s="12">
        <f t="shared" si="1"/>
        <v>0</v>
      </c>
      <c r="E18" s="12">
        <f t="shared" si="2"/>
        <v>3.0597587316612612E-3</v>
      </c>
      <c r="F18" s="12">
        <f t="shared" si="3"/>
        <v>7.4934254977990439E-3</v>
      </c>
      <c r="G18" s="12">
        <v>0</v>
      </c>
      <c r="H18" s="12">
        <f t="shared" si="4"/>
        <v>7.4934254977990439E-3</v>
      </c>
      <c r="I18" s="12">
        <f t="shared" si="5"/>
        <v>1.9691670985014571E-2</v>
      </c>
      <c r="J18" s="12">
        <f t="shared" si="6"/>
        <v>0</v>
      </c>
      <c r="K18" s="12">
        <f t="shared" si="7"/>
        <v>1.9520404429117399E-2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4.9823689734027682E-3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4.7952479400683146E-2</v>
      </c>
      <c r="D21" s="12">
        <f t="shared" si="1"/>
        <v>0</v>
      </c>
      <c r="E21" s="12">
        <f t="shared" si="2"/>
        <v>4.7951205017792722E-2</v>
      </c>
      <c r="F21" s="12">
        <f t="shared" si="3"/>
        <v>1.1299030171406554E-2</v>
      </c>
      <c r="G21" s="12">
        <v>0</v>
      </c>
      <c r="H21" s="12">
        <f t="shared" si="4"/>
        <v>1.1299030171406554E-2</v>
      </c>
      <c r="I21" s="12">
        <f t="shared" si="5"/>
        <v>0.1754328502300927</v>
      </c>
      <c r="J21" s="12">
        <f t="shared" si="6"/>
        <v>0</v>
      </c>
      <c r="K21" s="12">
        <f t="shared" si="7"/>
        <v>0.17390703862817242</v>
      </c>
      <c r="L21" s="12">
        <f t="shared" si="8"/>
        <v>0.29094106837758815</v>
      </c>
      <c r="M21" s="12">
        <f t="shared" si="9"/>
        <v>0</v>
      </c>
      <c r="N21" s="12">
        <f t="shared" si="10"/>
        <v>0.21159350427460957</v>
      </c>
      <c r="O21" s="17">
        <f t="shared" si="11"/>
        <v>6.2379931239974172E-2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1.5016177300177127E-3</v>
      </c>
      <c r="D22" s="12">
        <f t="shared" si="1"/>
        <v>0</v>
      </c>
      <c r="E22" s="12">
        <f t="shared" si="2"/>
        <v>1.5015778230938789E-3</v>
      </c>
      <c r="F22" s="12">
        <f t="shared" si="3"/>
        <v>2.5622095844356745E-2</v>
      </c>
      <c r="G22" s="12">
        <v>0</v>
      </c>
      <c r="H22" s="12">
        <f t="shared" si="4"/>
        <v>2.5622095844356745E-2</v>
      </c>
      <c r="I22" s="12">
        <f t="shared" si="5"/>
        <v>7.2334008550678933E-3</v>
      </c>
      <c r="J22" s="12">
        <f t="shared" si="6"/>
        <v>0</v>
      </c>
      <c r="K22" s="12">
        <f t="shared" si="7"/>
        <v>7.1704889948802078E-3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2.2848250971947105E-3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6.4295095472757288E-2</v>
      </c>
      <c r="D25" s="12">
        <f t="shared" ref="D25:O25" si="12">SUM(D15:D24)</f>
        <v>0</v>
      </c>
      <c r="E25" s="12">
        <f t="shared" si="12"/>
        <v>6.4293386769252642E-2</v>
      </c>
      <c r="F25" s="12">
        <f t="shared" si="12"/>
        <v>0.27550735884183231</v>
      </c>
      <c r="G25" s="12">
        <v>0</v>
      </c>
      <c r="H25" s="12">
        <f t="shared" si="12"/>
        <v>0.27550735884183231</v>
      </c>
      <c r="I25" s="12">
        <f t="shared" si="12"/>
        <v>0.4984619376699484</v>
      </c>
      <c r="J25" s="12">
        <f t="shared" si="12"/>
        <v>200.53471182592691</v>
      </c>
      <c r="K25" s="12">
        <f t="shared" si="12"/>
        <v>2.2382594184941897</v>
      </c>
      <c r="L25" s="12">
        <f t="shared" si="12"/>
        <v>0.29094106837758815</v>
      </c>
      <c r="M25" s="12">
        <f t="shared" si="12"/>
        <v>0</v>
      </c>
      <c r="N25" s="12">
        <f t="shared" si="12"/>
        <v>0.21159350427460957</v>
      </c>
      <c r="O25" s="12">
        <f t="shared" si="12"/>
        <v>0.31648626639305938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9.0032011122048464E-2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9.0029618435455455E-2</v>
      </c>
      <c r="F29" s="12">
        <f>(SUMIFS(TARIMSALAG2,KAYNAK,A29,SEBEP,B29,SÜRE,"Uzun",BİLDİRİM,"Bildirimli",İL,$B$10,İLÇE,$B$11)/VLOOKUP($B$11,ABONE2,6,FALSE))</f>
        <v>0</v>
      </c>
      <c r="G29" s="12"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0.12021819480959034</v>
      </c>
      <c r="J29" s="12">
        <f>(SUMIFS(TICARETHANEOG2,KAYNAK,A29,SEBEP,B29,SÜRE,"Uzun",BİLDİRİM,"Bildirimli",İL,$B$10,İLÇE,$B$11)/VLOOKUP($B$11,ABONE2,10,FALSE))</f>
        <v>2.7550193029205463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0.14313414295861362</v>
      </c>
      <c r="L29" s="12">
        <f>(SUMIFS(SANAYIAG2,KAYNAK,A29,SEBEP,B29,SÜRE,"Uzun",BİLDİRİM,"Bildirimli",İL,$B$10,İLÇE,$B$11)/VLOOKUP($B$11,ABONE2,12,FALSE))</f>
        <v>0.69515738550378647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0.50556900763911738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9.5890440020660467E-2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1.3131488948251302E-2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1.3131139966404054E-2</v>
      </c>
      <c r="F31" s="12">
        <f>(SUMIFS(TARIMSALAG2,KAYNAK,A31,SEBEP,B31,SÜRE,"Uzun",BİLDİRİM,"Bildirimli",İL,$B$10,İLÇE,$B$11)/VLOOKUP($B$11,ABONE2,6,FALSE))</f>
        <v>9.3533987015249911E-2</v>
      </c>
      <c r="G31" s="12"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9.3533987015249911E-2</v>
      </c>
      <c r="I31" s="12">
        <f>(SUMIFS(TICARETHANEAG2,KAYNAK,A31,SEBEP,B31,SÜRE,"Uzun",BİLDİRİM,"Bildirimli",İL,$B$10,İLÇE,$B$11)/VLOOKUP($B$11,ABONE2,9,FALSE))</f>
        <v>9.7449567029355394E-2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9.6602008092813677E-2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2.3192875015884316E-2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0.10316350007029977</v>
      </c>
      <c r="D33" s="12">
        <f t="shared" ref="D33:O33" si="13">SUM(D28:D32)</f>
        <v>0</v>
      </c>
      <c r="E33" s="12">
        <f t="shared" si="13"/>
        <v>0.10316075840185951</v>
      </c>
      <c r="F33" s="12">
        <f t="shared" si="13"/>
        <v>9.3533987015249911E-2</v>
      </c>
      <c r="G33" s="12">
        <v>0</v>
      </c>
      <c r="H33" s="12">
        <f t="shared" si="13"/>
        <v>9.3533987015249911E-2</v>
      </c>
      <c r="I33" s="12">
        <f t="shared" si="13"/>
        <v>0.21766776183894573</v>
      </c>
      <c r="J33" s="12">
        <f t="shared" si="13"/>
        <v>2.7550193029205463</v>
      </c>
      <c r="K33" s="12">
        <f t="shared" si="13"/>
        <v>0.23973615105142732</v>
      </c>
      <c r="L33" s="12">
        <f t="shared" si="13"/>
        <v>0.69515738550378647</v>
      </c>
      <c r="M33" s="12">
        <f t="shared" si="13"/>
        <v>0</v>
      </c>
      <c r="N33" s="12">
        <f t="shared" si="13"/>
        <v>0.50556900763911738</v>
      </c>
      <c r="O33" s="12">
        <f t="shared" si="13"/>
        <v>0.11908331503654479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37627</v>
      </c>
      <c r="D37" s="16">
        <f>VLOOKUP($B$11,ABONE2,4,FALSE)</f>
        <v>1</v>
      </c>
      <c r="E37" s="16">
        <f>VLOOKUP($B$11,ABONE2,5,FALSE)</f>
        <v>37628</v>
      </c>
      <c r="F37" s="16">
        <f>VLOOKUP($B$11,ABONE2,6,FALSE)</f>
        <v>230</v>
      </c>
      <c r="G37" s="16">
        <f>VLOOKUP($B$11,ABONE2,7,FALSE)</f>
        <v>0</v>
      </c>
      <c r="H37" s="16">
        <f>VLOOKUP($B$11,ABONE2,8,FALSE)</f>
        <v>230</v>
      </c>
      <c r="I37" s="16">
        <f>VLOOKUP($B$11,ABONE2,9,FALSE)</f>
        <v>4901</v>
      </c>
      <c r="J37" s="16">
        <f>VLOOKUP($B$11,ABONE2,10,FALSE)</f>
        <v>43</v>
      </c>
      <c r="K37" s="16">
        <f>VLOOKUP($B$11,ABONE2,11,FALSE)</f>
        <v>4944</v>
      </c>
      <c r="L37" s="21">
        <f>VLOOKUP($B$11,ABONE2,12,FALSE)</f>
        <v>16</v>
      </c>
      <c r="M37" s="21">
        <f>VLOOKUP($B$11,ABONE2,13,FALSE)</f>
        <v>6</v>
      </c>
      <c r="N37" s="21">
        <f>VLOOKUP($B$11,ABONE2,14,FALSE)</f>
        <v>22</v>
      </c>
      <c r="O37" s="21">
        <f>VLOOKUP($B$11,ABONE2,15,FALSE)</f>
        <v>42824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9598.6847834852906</v>
      </c>
      <c r="D38" s="16">
        <f>VLOOKUP($B$11,TUKETIM,4,FALSE)</f>
        <v>12.4252</v>
      </c>
      <c r="E38" s="16">
        <f>VLOOKUP($B$11,TUKETIM,5,FALSE)</f>
        <v>9611.1099834852903</v>
      </c>
      <c r="F38" s="16">
        <f>VLOOKUP($B$11,TUKETIM,6,FALSE)</f>
        <v>130.24876717171716</v>
      </c>
      <c r="G38" s="16">
        <f>VLOOKUP($B$11,TUKETIM,7,FALSE)</f>
        <v>0</v>
      </c>
      <c r="H38" s="16">
        <f>VLOOKUP($B$11,TUKETIM,8,FALSE)</f>
        <v>130.24876717171716</v>
      </c>
      <c r="I38" s="16">
        <f>VLOOKUP($B$11,TUKETIM,9,FALSE)</f>
        <v>4341.4482679711164</v>
      </c>
      <c r="J38" s="16">
        <f>VLOOKUP($B$11,TUKETIM,10,FALSE)</f>
        <v>16440.993679959083</v>
      </c>
      <c r="K38" s="16">
        <f>VLOOKUP($B$11,TUKETIM,11,FALSE)</f>
        <v>20782.441947930201</v>
      </c>
      <c r="L38" s="21">
        <f>VLOOKUP($B$11,TUKETIM,12,FALSE)</f>
        <v>247.7809</v>
      </c>
      <c r="M38" s="21">
        <f>VLOOKUP($B$11,TUKETIM,13,FALSE)</f>
        <v>436.09269999999998</v>
      </c>
      <c r="N38" s="21">
        <f>VLOOKUP($B$11,TUKETIM,14,FALSE)</f>
        <v>683.87360000000001</v>
      </c>
      <c r="O38" s="21">
        <f>VLOOKUP($B$11,TUKETIM,15,FALSE)</f>
        <v>31207.674298587208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175442.07700000002</v>
      </c>
      <c r="D39" s="16">
        <f>VLOOKUP($B$11,ANLASMA,4,FALSE)</f>
        <v>60</v>
      </c>
      <c r="E39" s="16">
        <f>VLOOKUP($B$11,ANLASMA,5,FALSE)</f>
        <v>175502.07700000002</v>
      </c>
      <c r="F39" s="16">
        <f>VLOOKUP($B$11,ANLASMA,6,FALSE)</f>
        <v>1273.48</v>
      </c>
      <c r="G39" s="16">
        <f>VLOOKUP($B$11,ANLASMA,7,FALSE)</f>
        <v>0</v>
      </c>
      <c r="H39" s="16">
        <f>VLOOKUP($B$11,ANLASMA,8,FALSE)</f>
        <v>1273.48</v>
      </c>
      <c r="I39" s="16">
        <f>VLOOKUP($B$11,ANLASMA,9,FALSE)</f>
        <v>30700.360000000499</v>
      </c>
      <c r="J39" s="16">
        <f>VLOOKUP($B$11,ANLASMA,10,FALSE)</f>
        <v>85430.8</v>
      </c>
      <c r="K39" s="16">
        <f>VLOOKUP($B$11,ANLASMA,11,FALSE)</f>
        <v>116131.1600000005</v>
      </c>
      <c r="L39" s="21">
        <f>VLOOKUP($B$11,ANLASMA,12,FALSE)</f>
        <v>1166.18</v>
      </c>
      <c r="M39" s="21">
        <f>VLOOKUP($B$11,ANLASMA,13,FALSE)</f>
        <v>2208</v>
      </c>
      <c r="N39" s="21">
        <f>VLOOKUP($B$11,ANLASMA,14,FALSE)</f>
        <v>3374.1800000000003</v>
      </c>
      <c r="O39" s="21">
        <f>VLOOKUP($B$11,ANLASMA,15,FALSE)</f>
        <v>296280.89700000052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65E30A9F-5F61-4AA0-9C4E-8727A498515C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5DA2B-6FBF-46E4-AC1B-76692A60A0DA}">
  <dimension ref="A1:AC70"/>
  <sheetViews>
    <sheetView topLeftCell="A11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0.12603411822391314</v>
      </c>
      <c r="D17" s="12">
        <f t="shared" si="1"/>
        <v>1.7004545749008555</v>
      </c>
      <c r="E17" s="12">
        <f t="shared" si="2"/>
        <v>0.12771829915803989</v>
      </c>
      <c r="F17" s="12">
        <f t="shared" si="3"/>
        <v>0.36115431380116814</v>
      </c>
      <c r="G17" s="12">
        <f t="shared" si="4"/>
        <v>2.6909693098005851</v>
      </c>
      <c r="H17" s="12">
        <f t="shared" si="5"/>
        <v>0.92496120386505565</v>
      </c>
      <c r="I17" s="12">
        <f t="shared" si="6"/>
        <v>0.19831966912482762</v>
      </c>
      <c r="J17" s="12">
        <f t="shared" si="7"/>
        <v>8.8534550717468843</v>
      </c>
      <c r="K17" s="12">
        <f t="shared" si="8"/>
        <v>0.45998076720141434</v>
      </c>
      <c r="L17" s="12">
        <f t="shared" si="9"/>
        <v>6.4365737682532682</v>
      </c>
      <c r="M17" s="12">
        <f t="shared" si="10"/>
        <v>134.15667964611859</v>
      </c>
      <c r="N17" s="12">
        <f t="shared" si="11"/>
        <v>90.283360833111416</v>
      </c>
      <c r="O17" s="17">
        <f t="shared" si="12"/>
        <v>0.33484145955746075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3.6241427960845445E-2</v>
      </c>
      <c r="D21" s="12">
        <f t="shared" si="1"/>
        <v>0</v>
      </c>
      <c r="E21" s="12">
        <f t="shared" si="2"/>
        <v>3.6202659967366747E-2</v>
      </c>
      <c r="F21" s="12">
        <f t="shared" si="3"/>
        <v>3.2211556357382071E-2</v>
      </c>
      <c r="G21" s="12">
        <f t="shared" si="4"/>
        <v>0</v>
      </c>
      <c r="H21" s="12">
        <f t="shared" si="5"/>
        <v>2.4416475011799655E-2</v>
      </c>
      <c r="I21" s="12">
        <f t="shared" si="6"/>
        <v>5.3403177902122644E-2</v>
      </c>
      <c r="J21" s="12">
        <f t="shared" si="7"/>
        <v>0</v>
      </c>
      <c r="K21" s="12">
        <f t="shared" si="8"/>
        <v>5.1788698922808761E-2</v>
      </c>
      <c r="L21" s="12">
        <f t="shared" si="9"/>
        <v>0.69255780239854126</v>
      </c>
      <c r="M21" s="12">
        <f t="shared" si="10"/>
        <v>0</v>
      </c>
      <c r="N21" s="12">
        <f t="shared" si="11"/>
        <v>0.23790153517507143</v>
      </c>
      <c r="O21" s="17">
        <f t="shared" si="12"/>
        <v>3.8007276270413545E-2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1.4356348018976699E-3</v>
      </c>
      <c r="G22" s="12">
        <f t="shared" si="4"/>
        <v>0</v>
      </c>
      <c r="H22" s="12">
        <f t="shared" si="5"/>
        <v>1.0882163183205244E-3</v>
      </c>
      <c r="I22" s="12">
        <f t="shared" si="6"/>
        <v>2.5575033080513948E-3</v>
      </c>
      <c r="J22" s="12">
        <f t="shared" si="7"/>
        <v>0</v>
      </c>
      <c r="K22" s="12">
        <f t="shared" si="8"/>
        <v>2.4801851503578136E-3</v>
      </c>
      <c r="L22" s="12">
        <f t="shared" si="9"/>
        <v>1.108510155905474</v>
      </c>
      <c r="M22" s="12">
        <f t="shared" si="10"/>
        <v>0</v>
      </c>
      <c r="N22" s="12">
        <f t="shared" si="11"/>
        <v>0.38078593141791089</v>
      </c>
      <c r="O22" s="17">
        <f t="shared" si="12"/>
        <v>8.7135430979958244E-4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0.16227554618475859</v>
      </c>
      <c r="D25" s="12">
        <f t="shared" ref="D25:O25" si="13">SUM(D15:D24)</f>
        <v>1.7004545749008555</v>
      </c>
      <c r="E25" s="12">
        <f t="shared" si="13"/>
        <v>0.16392095912540663</v>
      </c>
      <c r="F25" s="12">
        <f t="shared" si="13"/>
        <v>0.39480150496044786</v>
      </c>
      <c r="G25" s="12">
        <f t="shared" si="13"/>
        <v>2.6909693098005851</v>
      </c>
      <c r="H25" s="12">
        <f t="shared" si="13"/>
        <v>0.95046589519517588</v>
      </c>
      <c r="I25" s="12">
        <f t="shared" si="13"/>
        <v>0.25428035033500163</v>
      </c>
      <c r="J25" s="12">
        <f t="shared" si="13"/>
        <v>8.8534550717468843</v>
      </c>
      <c r="K25" s="12">
        <f t="shared" si="13"/>
        <v>0.514249651274581</v>
      </c>
      <c r="L25" s="12">
        <f t="shared" si="13"/>
        <v>8.2376417265572837</v>
      </c>
      <c r="M25" s="12">
        <f t="shared" si="13"/>
        <v>134.15667964611859</v>
      </c>
      <c r="N25" s="12">
        <f t="shared" si="13"/>
        <v>90.90204829970439</v>
      </c>
      <c r="O25" s="12">
        <f t="shared" si="13"/>
        <v>0.37372009013767388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0.47214410821805836</v>
      </c>
      <c r="D28" s="12">
        <f>(SUMIFS(MESKENOG2,KAYNAK,A28,SEBEP,B28,SÜRE,"Uzun",BİLDİRİM,"Bildirimli",İL,$B$10,İLÇE,$B$11)/VLOOKUP($B$11,ABONE2,4,FALSE))</f>
        <v>4.1967774426228184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0.47612840378650995</v>
      </c>
      <c r="F28" s="12">
        <f>(SUMIFS(TARIMSALAG2,KAYNAK,A28,SEBEP,B28,SÜRE,"Uzun",BİLDİRİM,"Bildirimli",İL,$B$10,İLÇE,$B$11)/VLOOKUP($B$11,ABONE2,6,FALSE))</f>
        <v>0.98518409779551053</v>
      </c>
      <c r="G28" s="12">
        <f>(SUMIFS(TARIMSALOG2,KAYNAK,A28,SEBEP,B28,SÜRE,"Uzun",BİLDİRİM,"Bildirimli",İL,$B$10,İLÇE,$B$11)/VLOOKUP($B$11,ABONE2,7,FALSE))</f>
        <v>7.0848211184802841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2.4612744247339413</v>
      </c>
      <c r="I28" s="12">
        <f>(SUMIFS(TICARETHANEAG2,KAYNAK,A28,SEBEP,B28,SÜRE,"Uzun",BİLDİRİM,"Bildirimli",İL,$B$10,İLÇE,$B$11)/VLOOKUP($B$11,ABONE2,9,FALSE))</f>
        <v>0.77591544773749999</v>
      </c>
      <c r="J28" s="12">
        <f>(SUMIFS(TICARETHANEOG2,KAYNAK,A28,SEBEP,B28,SÜRE,"Uzun",BİLDİRİM,"Bildirimli",İL,$B$10,İLÇE,$B$11)/VLOOKUP($B$11,ABONE2,10,FALSE))</f>
        <v>38.751983853017919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1.9240037556970602</v>
      </c>
      <c r="L28" s="12">
        <f>(SUMIFS(SANAYIAG2,KAYNAK,A28,SEBEP,B28,SÜRE,"Uzun",BİLDİRİM,"Bildirimli",İL,$B$10,İLÇE,$B$11)/VLOOKUP($B$11,ABONE2,12,FALSE))</f>
        <v>21.49399962867632</v>
      </c>
      <c r="M28" s="12">
        <f>(SUMIFS(SANAYIOG2,KAYNAK,A28,SEBEP,B28,SÜRE,"Uzun",BİLDİRİM,"Bildirimli",İL,$B$10,İLÇE,$B$11)/VLOOKUP($B$11,ABONE2,13,FALSE))</f>
        <v>236.88838516081236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162.89794738259769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1.0291776021179384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0.39304965636985767</v>
      </c>
      <c r="D29" s="12">
        <f>(SUMIFS(MESKENOG2,KAYNAK,A29,SEBEP,B29,SÜRE,"Uzun",BİLDİRİM,"Bildirimli",İL,$B$10,İLÇE,$B$11)/VLOOKUP($B$11,ABONE2,4,FALSE))</f>
        <v>0.2868658525663107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0.39293606997867447</v>
      </c>
      <c r="F29" s="12">
        <f>(SUMIFS(TARIMSALAG2,KAYNAK,A29,SEBEP,B29,SÜRE,"Uzun",BİLDİRİM,"Bildirimli",İL,$B$10,İLÇE,$B$11)/VLOOKUP($B$11,ABONE2,6,FALSE))</f>
        <v>0.21046282805504704</v>
      </c>
      <c r="G29" s="12">
        <f>(SUMIFS(TARIMSALOG2,KAYNAK,A29,SEBEP,B29,SÜRE,"Uzun",BİLDİRİM,"Bildirimli",İL,$B$10,İLÇE,$B$11)/VLOOKUP($B$11,ABONE2,7,FALSE))</f>
        <v>2.1076879281604821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0.66958451165582544</v>
      </c>
      <c r="I29" s="12">
        <f>(SUMIFS(TICARETHANEAG2,KAYNAK,A29,SEBEP,B29,SÜRE,"Uzun",BİLDİRİM,"Bildirimli",İL,$B$10,İLÇE,$B$11)/VLOOKUP($B$11,ABONE2,9,FALSE))</f>
        <v>0.84526427057493936</v>
      </c>
      <c r="J29" s="12">
        <f>(SUMIFS(TICARETHANEOG2,KAYNAK,A29,SEBEP,B29,SÜRE,"Uzun",BİLDİRİM,"Bildirimli",İL,$B$10,İLÇE,$B$11)/VLOOKUP($B$11,ABONE2,10,FALSE))</f>
        <v>6.6677330273892927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1.0212885033053847</v>
      </c>
      <c r="L29" s="12">
        <f>(SUMIFS(SANAYIAG2,KAYNAK,A29,SEBEP,B29,SÜRE,"Uzun",BİLDİRİM,"Bildirimli",İL,$B$10,İLÇE,$B$11)/VLOOKUP($B$11,ABONE2,12,FALSE))</f>
        <v>23.6381404835683</v>
      </c>
      <c r="M29" s="12">
        <f>(SUMIFS(SANAYIOG2,KAYNAK,A29,SEBEP,B29,SÜRE,"Uzun",BİLDİRİM,"Bildirimli",İL,$B$10,İLÇE,$B$11)/VLOOKUP($B$11,ABONE2,13,FALSE))</f>
        <v>133.99270935878465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96.084651348214138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0.61297597708320117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4.1451834591915695E-3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4.1407492949117417E-3</v>
      </c>
      <c r="F31" s="12">
        <f>(SUMIFS(TARIMSALAG2,KAYNAK,A31,SEBEP,B31,SÜRE,"Uzun",BİLDİRİM,"Bildirimli",İL,$B$10,İLÇE,$B$11)/VLOOKUP($B$11,ABONE2,6,FALSE))</f>
        <v>2.2273807903634775E-3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1.6883626114268396E-3</v>
      </c>
      <c r="I31" s="12">
        <f>(SUMIFS(TICARETHANEAG2,KAYNAK,A31,SEBEP,B31,SÜRE,"Uzun",BİLDİRİM,"Bildirimli",İL,$B$10,İLÇE,$B$11)/VLOOKUP($B$11,ABONE2,9,FALSE))</f>
        <v>2.8548411601287373E-2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2.7685339173134232E-2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7.7487151860270295E-3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0.86933894804710754</v>
      </c>
      <c r="D33" s="12">
        <f t="shared" ref="D33:O33" si="14">SUM(D28:D32)</f>
        <v>4.483643295189129</v>
      </c>
      <c r="E33" s="12">
        <f t="shared" si="14"/>
        <v>0.87320522306009618</v>
      </c>
      <c r="F33" s="12">
        <f t="shared" si="14"/>
        <v>1.197874306640921</v>
      </c>
      <c r="G33" s="12">
        <f t="shared" si="14"/>
        <v>9.1925090466407653</v>
      </c>
      <c r="H33" s="12">
        <f t="shared" si="14"/>
        <v>3.1325472990011933</v>
      </c>
      <c r="I33" s="12">
        <f t="shared" si="14"/>
        <v>1.6497281299137267</v>
      </c>
      <c r="J33" s="12">
        <f t="shared" si="14"/>
        <v>45.419716880407208</v>
      </c>
      <c r="K33" s="12">
        <f t="shared" si="14"/>
        <v>2.9729775981755791</v>
      </c>
      <c r="L33" s="12">
        <f t="shared" si="14"/>
        <v>45.13214011224462</v>
      </c>
      <c r="M33" s="12">
        <f t="shared" si="14"/>
        <v>370.88109451959701</v>
      </c>
      <c r="N33" s="12">
        <f t="shared" si="14"/>
        <v>258.98259873081184</v>
      </c>
      <c r="O33" s="12">
        <f t="shared" si="14"/>
        <v>1.6499022943871664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98052</v>
      </c>
      <c r="D37" s="16">
        <f>VLOOKUP($B$11,ABONE2,4,FALSE)</f>
        <v>105</v>
      </c>
      <c r="E37" s="16">
        <f>VLOOKUP($B$11,ABONE2,5,FALSE)</f>
        <v>98157</v>
      </c>
      <c r="F37" s="16">
        <f>VLOOKUP($B$11,ABONE2,6,FALSE)</f>
        <v>7624</v>
      </c>
      <c r="G37" s="16">
        <f>VLOOKUP($B$11,ABONE2,7,FALSE)</f>
        <v>2434</v>
      </c>
      <c r="H37" s="16">
        <f>VLOOKUP($B$11,ABONE2,8,FALSE)</f>
        <v>10058</v>
      </c>
      <c r="I37" s="16">
        <f>VLOOKUP($B$11,ABONE2,9,FALSE)</f>
        <v>20241</v>
      </c>
      <c r="J37" s="16">
        <f>VLOOKUP($B$11,ABONE2,10,FALSE)</f>
        <v>631</v>
      </c>
      <c r="K37" s="16">
        <f>VLOOKUP($B$11,ABONE2,11,FALSE)</f>
        <v>20872</v>
      </c>
      <c r="L37" s="21">
        <f>VLOOKUP($B$11,ABONE2,12,FALSE)</f>
        <v>45</v>
      </c>
      <c r="M37" s="21">
        <f>VLOOKUP($B$11,ABONE2,13,FALSE)</f>
        <v>86</v>
      </c>
      <c r="N37" s="21">
        <f>VLOOKUP($B$11,ABONE2,14,FALSE)</f>
        <v>131</v>
      </c>
      <c r="O37" s="21">
        <f>VLOOKUP($B$11,ABONE2,15,FALSE)</f>
        <v>129218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14166.609886921211</v>
      </c>
      <c r="D38" s="16">
        <f>VLOOKUP($B$11,TUKETIM,4,FALSE)</f>
        <v>424.09616493150685</v>
      </c>
      <c r="E38" s="16">
        <f>VLOOKUP($B$11,TUKETIM,5,FALSE)</f>
        <v>14590.706051852718</v>
      </c>
      <c r="F38" s="16">
        <f>VLOOKUP($B$11,TUKETIM,6,FALSE)</f>
        <v>3367.2559426023131</v>
      </c>
      <c r="G38" s="16">
        <f>VLOOKUP($B$11,TUKETIM,7,FALSE)</f>
        <v>4696.7438921077774</v>
      </c>
      <c r="H38" s="16">
        <f>VLOOKUP($B$11,TUKETIM,8,FALSE)</f>
        <v>8063.99983471009</v>
      </c>
      <c r="I38" s="16">
        <f>VLOOKUP($B$11,TUKETIM,9,FALSE)</f>
        <v>6952.9216010632617</v>
      </c>
      <c r="J38" s="16">
        <f>VLOOKUP($B$11,TUKETIM,10,FALSE)</f>
        <v>6207.5866876392656</v>
      </c>
      <c r="K38" s="16">
        <f>VLOOKUP($B$11,TUKETIM,11,FALSE)</f>
        <v>13160.508288702527</v>
      </c>
      <c r="L38" s="21">
        <f>VLOOKUP($B$11,TUKETIM,12,FALSE)</f>
        <v>469.97548239642913</v>
      </c>
      <c r="M38" s="21">
        <f>VLOOKUP($B$11,TUKETIM,13,FALSE)</f>
        <v>12111.121598864534</v>
      </c>
      <c r="N38" s="21">
        <f>VLOOKUP($B$11,TUKETIM,14,FALSE)</f>
        <v>12581.097081260963</v>
      </c>
      <c r="O38" s="21">
        <f>VLOOKUP($B$11,TUKETIM,15,FALSE)</f>
        <v>48396.3112565263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481454.77400003694</v>
      </c>
      <c r="D39" s="16">
        <f>VLOOKUP($B$11,ANLASMA,4,FALSE)</f>
        <v>2301.1260000000002</v>
      </c>
      <c r="E39" s="16">
        <f>VLOOKUP($B$11,ANLASMA,5,FALSE)</f>
        <v>483755.90000003693</v>
      </c>
      <c r="F39" s="16">
        <f>VLOOKUP($B$11,ANLASMA,6,FALSE)</f>
        <v>38205.929999999404</v>
      </c>
      <c r="G39" s="16">
        <f>VLOOKUP($B$11,ANLASMA,7,FALSE)</f>
        <v>73627.546999999991</v>
      </c>
      <c r="H39" s="16">
        <f>VLOOKUP($B$11,ANLASMA,8,FALSE)</f>
        <v>111833.4769999994</v>
      </c>
      <c r="I39" s="16">
        <f>VLOOKUP($B$11,ANLASMA,9,FALSE)</f>
        <v>104825.355999999</v>
      </c>
      <c r="J39" s="16">
        <f>VLOOKUP($B$11,ANLASMA,10,FALSE)</f>
        <v>102875.64200000001</v>
      </c>
      <c r="K39" s="16">
        <f>VLOOKUP($B$11,ANLASMA,11,FALSE)</f>
        <v>207700.997999999</v>
      </c>
      <c r="L39" s="21">
        <f>VLOOKUP($B$11,ANLASMA,12,FALSE)</f>
        <v>1298.1559999999999</v>
      </c>
      <c r="M39" s="21">
        <f>VLOOKUP($B$11,ANLASMA,13,FALSE)</f>
        <v>34902.800000000003</v>
      </c>
      <c r="N39" s="21">
        <f>VLOOKUP($B$11,ANLASMA,14,FALSE)</f>
        <v>36200.956000000006</v>
      </c>
      <c r="O39" s="21">
        <f>VLOOKUP($B$11,ANLASMA,15,FALSE)</f>
        <v>839491.3310000354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4CE79E1-BE5E-45F7-BABF-4CD724376F3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099A6-FD3C-44E9-9FE3-9DC292106298}">
  <dimension ref="A1:AC70"/>
  <sheetViews>
    <sheetView topLeftCell="A7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0.37179934024235584</v>
      </c>
      <c r="D17" s="12">
        <f t="shared" si="1"/>
        <v>2.0011505705712098</v>
      </c>
      <c r="E17" s="12">
        <f t="shared" si="2"/>
        <v>0.37450444335168853</v>
      </c>
      <c r="F17" s="12">
        <f t="shared" si="3"/>
        <v>0.30558036447122483</v>
      </c>
      <c r="G17" s="12">
        <f t="shared" si="4"/>
        <v>0.88728608192007496</v>
      </c>
      <c r="H17" s="12">
        <f t="shared" si="5"/>
        <v>0.41729808537295238</v>
      </c>
      <c r="I17" s="12">
        <f t="shared" si="6"/>
        <v>0.5130428788899748</v>
      </c>
      <c r="J17" s="12">
        <f t="shared" si="7"/>
        <v>9.7585495131849775</v>
      </c>
      <c r="K17" s="12">
        <f t="shared" si="8"/>
        <v>0.89068715909264051</v>
      </c>
      <c r="L17" s="12">
        <f t="shared" si="9"/>
        <v>6.0372835424120233</v>
      </c>
      <c r="M17" s="12">
        <f t="shared" si="10"/>
        <v>88.649187581968775</v>
      </c>
      <c r="N17" s="12">
        <f t="shared" si="11"/>
        <v>49.772997445706771</v>
      </c>
      <c r="O17" s="17">
        <f t="shared" si="12"/>
        <v>0.52079027476204709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7.6356767852502659E-3</v>
      </c>
      <c r="D18" s="12">
        <f t="shared" si="1"/>
        <v>1.0772484995093751E-2</v>
      </c>
      <c r="E18" s="12">
        <f t="shared" si="2"/>
        <v>7.6408846185791893E-3</v>
      </c>
      <c r="F18" s="12">
        <f t="shared" si="3"/>
        <v>3.6233850648891997E-3</v>
      </c>
      <c r="G18" s="12">
        <f t="shared" si="4"/>
        <v>1.9913187954819981E-3</v>
      </c>
      <c r="H18" s="12">
        <f t="shared" si="5"/>
        <v>3.3099435453896259E-3</v>
      </c>
      <c r="I18" s="12">
        <f t="shared" si="6"/>
        <v>8.3997097451861107E-3</v>
      </c>
      <c r="J18" s="12">
        <f t="shared" si="7"/>
        <v>0.21198986652913965</v>
      </c>
      <c r="K18" s="12">
        <f t="shared" si="8"/>
        <v>1.6715604293336704E-2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8.542912312660151E-3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4.8042358298390452E-2</v>
      </c>
      <c r="D21" s="12">
        <f t="shared" si="1"/>
        <v>0</v>
      </c>
      <c r="E21" s="12">
        <f t="shared" si="2"/>
        <v>4.7962596777121384E-2</v>
      </c>
      <c r="F21" s="12">
        <f t="shared" si="3"/>
        <v>4.3865065886683749E-2</v>
      </c>
      <c r="G21" s="12">
        <f t="shared" si="4"/>
        <v>0</v>
      </c>
      <c r="H21" s="12">
        <f t="shared" si="5"/>
        <v>3.544069417936023E-2</v>
      </c>
      <c r="I21" s="12">
        <f t="shared" si="6"/>
        <v>0.11551127054120726</v>
      </c>
      <c r="J21" s="12">
        <f t="shared" si="7"/>
        <v>0</v>
      </c>
      <c r="K21" s="12">
        <f t="shared" si="8"/>
        <v>0.11079306824637369</v>
      </c>
      <c r="L21" s="12">
        <f t="shared" si="9"/>
        <v>5.3742824086088961</v>
      </c>
      <c r="M21" s="12">
        <f t="shared" si="10"/>
        <v>0</v>
      </c>
      <c r="N21" s="12">
        <f t="shared" si="11"/>
        <v>2.5290740746394804</v>
      </c>
      <c r="O21" s="17">
        <f t="shared" si="12"/>
        <v>5.9315312346716637E-2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8.8916189999247689E-4</v>
      </c>
      <c r="D22" s="12">
        <f t="shared" si="1"/>
        <v>0</v>
      </c>
      <c r="E22" s="12">
        <f t="shared" si="2"/>
        <v>8.8768568383011854E-4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3.4044081045230143E-2</v>
      </c>
      <c r="J22" s="12">
        <f t="shared" si="7"/>
        <v>0</v>
      </c>
      <c r="K22" s="12">
        <f t="shared" si="8"/>
        <v>3.2653507982008556E-2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5.5151933013915279E-3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0.42836653722598905</v>
      </c>
      <c r="D25" s="12">
        <f t="shared" ref="D25:O25" si="13">SUM(D15:D24)</f>
        <v>2.0119230555663035</v>
      </c>
      <c r="E25" s="12">
        <f t="shared" si="13"/>
        <v>0.43099561043121926</v>
      </c>
      <c r="F25" s="12">
        <f t="shared" si="13"/>
        <v>0.35306881542279778</v>
      </c>
      <c r="G25" s="12">
        <f t="shared" si="13"/>
        <v>0.88927740071555694</v>
      </c>
      <c r="H25" s="12">
        <f t="shared" si="13"/>
        <v>0.45604872309770222</v>
      </c>
      <c r="I25" s="12">
        <f t="shared" si="13"/>
        <v>0.67099794022159831</v>
      </c>
      <c r="J25" s="12">
        <f t="shared" si="13"/>
        <v>9.9705393797141166</v>
      </c>
      <c r="K25" s="12">
        <f t="shared" si="13"/>
        <v>1.0508493396143594</v>
      </c>
      <c r="L25" s="12">
        <f t="shared" si="13"/>
        <v>11.411565951020918</v>
      </c>
      <c r="M25" s="12">
        <f t="shared" si="13"/>
        <v>88.649187581968775</v>
      </c>
      <c r="N25" s="12">
        <f t="shared" si="13"/>
        <v>52.302071520346253</v>
      </c>
      <c r="O25" s="12">
        <f t="shared" si="13"/>
        <v>0.59416369272281533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1.9747552635419611E-2</v>
      </c>
      <c r="D28" s="12">
        <f>(SUMIFS(MESKENOG2,KAYNAK,A28,SEBEP,B28,SÜRE,"Uzun",BİLDİRİM,"Bildirimli",İL,$B$10,İLÇE,$B$11)/VLOOKUP($B$11,ABONE2,4,FALSE))</f>
        <v>3.6489388556294952E-2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1.9775347988295344E-2</v>
      </c>
      <c r="F28" s="12">
        <f>(SUMIFS(TARIMSALAG2,KAYNAK,A28,SEBEP,B28,SÜRE,"Uzun",BİLDİRİM,"Bildirimli",İL,$B$10,İLÇE,$B$11)/VLOOKUP($B$11,ABONE2,6,FALSE))</f>
        <v>1.3257128429954773E-2</v>
      </c>
      <c r="G28" s="12">
        <f>(SUMIFS(TARIMSALOG2,KAYNAK,A28,SEBEP,B28,SÜRE,"Uzun",BİLDİRİM,"Bildirimli",İL,$B$10,İLÇE,$B$11)/VLOOKUP($B$11,ABONE2,7,FALSE))</f>
        <v>5.7875541284451083E-2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2.1826181896057201E-2</v>
      </c>
      <c r="I28" s="12">
        <f>(SUMIFS(TICARETHANEAG2,KAYNAK,A28,SEBEP,B28,SÜRE,"Uzun",BİLDİRİM,"Bildirimli",İL,$B$10,İLÇE,$B$11)/VLOOKUP($B$11,ABONE2,9,FALSE))</f>
        <v>3.0963746912210353E-2</v>
      </c>
      <c r="J28" s="12">
        <f>(SUMIFS(TICARETHANEOG2,KAYNAK,A28,SEBEP,B28,SÜRE,"Uzun",BİLDİRİM,"Bildirimli",İL,$B$10,İLÇE,$B$11)/VLOOKUP($B$11,ABONE2,10,FALSE))</f>
        <v>0.83171465476569473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6.3671419101449869E-2</v>
      </c>
      <c r="L28" s="12">
        <f>(SUMIFS(SANAYIAG2,KAYNAK,A28,SEBEP,B28,SÜRE,"Uzun",BİLDİRİM,"Bildirimli",İL,$B$10,İLÇE,$B$11)/VLOOKUP($B$11,ABONE2,12,FALSE))</f>
        <v>0.1678750101596001</v>
      </c>
      <c r="M28" s="12">
        <f>(SUMIFS(SANAYIOG2,KAYNAK,A28,SEBEP,B28,SÜRE,"Uzun",BİLDİRİM,"Bildirimli",İL,$B$10,İLÇE,$B$11)/VLOOKUP($B$11,ABONE2,13,FALSE))</f>
        <v>5.5470018108032315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3.0156480222650517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3.0462458823989267E-2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0.25512061937220454</v>
      </c>
      <c r="D29" s="12">
        <f>(SUMIFS(MESKENOG2,KAYNAK,A29,SEBEP,B29,SÜRE,"Uzun",BİLDİRİM,"Bildirimli",İL,$B$10,İLÇE,$B$11)/VLOOKUP($B$11,ABONE2,4,FALSE))</f>
        <v>1.6681416461421843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0.2574665638818463</v>
      </c>
      <c r="F29" s="12">
        <f>(SUMIFS(TARIMSALAG2,KAYNAK,A29,SEBEP,B29,SÜRE,"Uzun",BİLDİRİM,"Bildirimli",İL,$B$10,İLÇE,$B$11)/VLOOKUP($B$11,ABONE2,6,FALSE))</f>
        <v>0.55185273397439438</v>
      </c>
      <c r="G29" s="12">
        <f>(SUMIFS(TARIMSALOG2,KAYNAK,A29,SEBEP,B29,SÜRE,"Uzun",BİLDİRİM,"Bildirimli",İL,$B$10,İLÇE,$B$11)/VLOOKUP($B$11,ABONE2,7,FALSE))</f>
        <v>2.2421409931096496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0.87647590048838653</v>
      </c>
      <c r="I29" s="12">
        <f>(SUMIFS(TICARETHANEAG2,KAYNAK,A29,SEBEP,B29,SÜRE,"Uzun",BİLDİRİM,"Bildirimli",İL,$B$10,İLÇE,$B$11)/VLOOKUP($B$11,ABONE2,9,FALSE))</f>
        <v>0.46005443686941028</v>
      </c>
      <c r="J29" s="12">
        <f>(SUMIFS(TICARETHANEOG2,KAYNAK,A29,SEBEP,B29,SÜRE,"Uzun",BİLDİRİM,"Bildirimli",İL,$B$10,İLÇE,$B$11)/VLOOKUP($B$11,ABONE2,10,FALSE))</f>
        <v>12.933720806363143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0.96955693834642687</v>
      </c>
      <c r="L29" s="12">
        <f>(SUMIFS(SANAYIAG2,KAYNAK,A29,SEBEP,B29,SÜRE,"Uzun",BİLDİRİM,"Bildirimli",İL,$B$10,İLÇE,$B$11)/VLOOKUP($B$11,ABONE2,12,FALSE))</f>
        <v>27.166377852410442</v>
      </c>
      <c r="M29" s="12">
        <f>(SUMIFS(SANAYIOG2,KAYNAK,A29,SEBEP,B29,SÜRE,"Uzun",BİLDİRİM,"Bildirimli",İL,$B$10,İLÇE,$B$11)/VLOOKUP($B$11,ABONE2,13,FALSE))</f>
        <v>79.242089748308089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54.735872385532723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0.49753184668156375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5.5741872290333942E-3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5.5649327779828265E-3</v>
      </c>
      <c r="F31" s="12">
        <f>(SUMIFS(TARIMSALAG2,KAYNAK,A31,SEBEP,B31,SÜRE,"Uzun",BİLDİRİM,"Bildirimli",İL,$B$10,İLÇE,$B$11)/VLOOKUP($B$11,ABONE2,6,FALSE))</f>
        <v>2.0673455532920954E-4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1.6703077958792636E-4</v>
      </c>
      <c r="I31" s="12">
        <f>(SUMIFS(TICARETHANEAG2,KAYNAK,A31,SEBEP,B31,SÜRE,"Uzun",BİLDİRİM,"Bildirimli",İL,$B$10,İLÇE,$B$11)/VLOOKUP($B$11,ABONE2,9,FALSE))</f>
        <v>3.0737095812422368E-2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2.948160069649812E-2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8.5667542286289328E-3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0.28044235923665756</v>
      </c>
      <c r="D33" s="12">
        <f t="shared" ref="D33:O33" si="14">SUM(D28:D32)</f>
        <v>1.7046310346984792</v>
      </c>
      <c r="E33" s="12">
        <f t="shared" si="14"/>
        <v>0.28280684464812444</v>
      </c>
      <c r="F33" s="12">
        <f t="shared" si="14"/>
        <v>0.56531659695967829</v>
      </c>
      <c r="G33" s="12">
        <f t="shared" si="14"/>
        <v>2.3000165343941008</v>
      </c>
      <c r="H33" s="12">
        <f t="shared" si="14"/>
        <v>0.89846911316403166</v>
      </c>
      <c r="I33" s="12">
        <f t="shared" si="14"/>
        <v>0.521755279594043</v>
      </c>
      <c r="J33" s="12">
        <f t="shared" si="14"/>
        <v>13.765435461128837</v>
      </c>
      <c r="K33" s="12">
        <f t="shared" si="14"/>
        <v>1.0627099581443749</v>
      </c>
      <c r="L33" s="12">
        <f t="shared" si="14"/>
        <v>27.334252862570043</v>
      </c>
      <c r="M33" s="12">
        <f t="shared" si="14"/>
        <v>84.789091559111327</v>
      </c>
      <c r="N33" s="12">
        <f t="shared" si="14"/>
        <v>57.751520407797777</v>
      </c>
      <c r="O33" s="12">
        <f t="shared" si="14"/>
        <v>0.536561059734182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48106</v>
      </c>
      <c r="D37" s="16">
        <f>VLOOKUP($B$11,ABONE2,4,FALSE)</f>
        <v>80</v>
      </c>
      <c r="E37" s="16">
        <f>VLOOKUP($B$11,ABONE2,5,FALSE)</f>
        <v>48186</v>
      </c>
      <c r="F37" s="16">
        <f>VLOOKUP($B$11,ABONE2,6,FALSE)</f>
        <v>5225</v>
      </c>
      <c r="G37" s="16">
        <f>VLOOKUP($B$11,ABONE2,7,FALSE)</f>
        <v>1242</v>
      </c>
      <c r="H37" s="16">
        <f>VLOOKUP($B$11,ABONE2,8,FALSE)</f>
        <v>6467</v>
      </c>
      <c r="I37" s="16">
        <f>VLOOKUP($B$11,ABONE2,9,FALSE)</f>
        <v>9158</v>
      </c>
      <c r="J37" s="16">
        <f>VLOOKUP($B$11,ABONE2,10,FALSE)</f>
        <v>390</v>
      </c>
      <c r="K37" s="16">
        <f>VLOOKUP($B$11,ABONE2,11,FALSE)</f>
        <v>9548</v>
      </c>
      <c r="L37" s="21">
        <f>VLOOKUP($B$11,ABONE2,12,FALSE)</f>
        <v>40</v>
      </c>
      <c r="M37" s="21">
        <f>VLOOKUP($B$11,ABONE2,13,FALSE)</f>
        <v>45</v>
      </c>
      <c r="N37" s="21">
        <f>VLOOKUP($B$11,ABONE2,14,FALSE)</f>
        <v>85</v>
      </c>
      <c r="O37" s="21">
        <f>VLOOKUP($B$11,ABONE2,15,FALSE)</f>
        <v>64286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9754.555399768582</v>
      </c>
      <c r="D38" s="16">
        <f>VLOOKUP($B$11,TUKETIM,4,FALSE)</f>
        <v>374.02969999999999</v>
      </c>
      <c r="E38" s="16">
        <f>VLOOKUP($B$11,TUKETIM,5,FALSE)</f>
        <v>10128.585099768581</v>
      </c>
      <c r="F38" s="16">
        <f>VLOOKUP($B$11,TUKETIM,6,FALSE)</f>
        <v>3649.0207686069734</v>
      </c>
      <c r="G38" s="16">
        <f>VLOOKUP($B$11,TUKETIM,7,FALSE)</f>
        <v>1713.7040204847503</v>
      </c>
      <c r="H38" s="16">
        <f>VLOOKUP($B$11,TUKETIM,8,FALSE)</f>
        <v>5362.7247890917242</v>
      </c>
      <c r="I38" s="16">
        <f>VLOOKUP($B$11,TUKETIM,9,FALSE)</f>
        <v>4497.0073310921471</v>
      </c>
      <c r="J38" s="16">
        <f>VLOOKUP($B$11,TUKETIM,10,FALSE)</f>
        <v>4830.6034426764545</v>
      </c>
      <c r="K38" s="16">
        <f>VLOOKUP($B$11,TUKETIM,11,FALSE)</f>
        <v>9327.6107737686016</v>
      </c>
      <c r="L38" s="21">
        <f>VLOOKUP($B$11,TUKETIM,12,FALSE)</f>
        <v>152.76430219780221</v>
      </c>
      <c r="M38" s="21">
        <f>VLOOKUP($B$11,TUKETIM,13,FALSE)</f>
        <v>5932.7206617315624</v>
      </c>
      <c r="N38" s="21">
        <f>VLOOKUP($B$11,TUKETIM,14,FALSE)</f>
        <v>6085.4849639293643</v>
      </c>
      <c r="O38" s="21">
        <f>VLOOKUP($B$11,TUKETIM,15,FALSE)</f>
        <v>30904.405626558273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235539.24900000799</v>
      </c>
      <c r="D39" s="16">
        <f>VLOOKUP($B$11,ANLASMA,4,FALSE)</f>
        <v>1333.32</v>
      </c>
      <c r="E39" s="16">
        <f>VLOOKUP($B$11,ANLASMA,5,FALSE)</f>
        <v>236872.56900000799</v>
      </c>
      <c r="F39" s="16">
        <f>VLOOKUP($B$11,ANLASMA,6,FALSE)</f>
        <v>44584.779999999504</v>
      </c>
      <c r="G39" s="16">
        <f>VLOOKUP($B$11,ANLASMA,7,FALSE)</f>
        <v>27870.827000000099</v>
      </c>
      <c r="H39" s="16">
        <f>VLOOKUP($B$11,ANLASMA,8,FALSE)</f>
        <v>72455.606999999611</v>
      </c>
      <c r="I39" s="16">
        <f>VLOOKUP($B$11,ANLASMA,9,FALSE)</f>
        <v>51467.2389999999</v>
      </c>
      <c r="J39" s="16">
        <f>VLOOKUP($B$11,ANLASMA,10,FALSE)</f>
        <v>76645.200000000012</v>
      </c>
      <c r="K39" s="16">
        <f>VLOOKUP($B$11,ANLASMA,11,FALSE)</f>
        <v>128112.43899999991</v>
      </c>
      <c r="L39" s="21">
        <f>VLOOKUP($B$11,ANLASMA,12,FALSE)</f>
        <v>436.21899999999999</v>
      </c>
      <c r="M39" s="21">
        <f>VLOOKUP($B$11,ANLASMA,13,FALSE)</f>
        <v>61532.2</v>
      </c>
      <c r="N39" s="21">
        <f>VLOOKUP($B$11,ANLASMA,14,FALSE)</f>
        <v>61968.418999999994</v>
      </c>
      <c r="O39" s="21">
        <f>VLOOKUP($B$11,ANLASMA,15,FALSE)</f>
        <v>499409.03400000749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37CC8580-D3B1-40C1-A171-02E3A014F71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457C0-E2C6-46A7-ABE5-AD50E5DF7AC2}">
  <dimension ref="A1:AC70"/>
  <sheetViews>
    <sheetView topLeftCell="B6" zoomScale="80" zoomScaleNormal="80" workbookViewId="0">
      <selection activeCell="M28" sqref="M28:M33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8.6458928493248557E-2</v>
      </c>
      <c r="D17" s="12">
        <f t="shared" si="1"/>
        <v>0.35137541160633579</v>
      </c>
      <c r="E17" s="12">
        <f t="shared" si="2"/>
        <v>8.6860869010986858E-2</v>
      </c>
      <c r="F17" s="12">
        <f t="shared" si="3"/>
        <v>0.19391712807065392</v>
      </c>
      <c r="G17" s="12">
        <f t="shared" si="4"/>
        <v>2.260377968875531</v>
      </c>
      <c r="H17" s="12">
        <f t="shared" si="5"/>
        <v>0.25509524506816672</v>
      </c>
      <c r="I17" s="12">
        <f t="shared" si="6"/>
        <v>0.14731720757595029</v>
      </c>
      <c r="J17" s="12">
        <f t="shared" si="7"/>
        <v>6.7010115289462746</v>
      </c>
      <c r="K17" s="12">
        <f t="shared" si="8"/>
        <v>0.31486015001852746</v>
      </c>
      <c r="L17" s="12">
        <f t="shared" si="9"/>
        <v>10.257747759560321</v>
      </c>
      <c r="M17" s="12">
        <v>0</v>
      </c>
      <c r="N17" s="12">
        <f t="shared" si="10"/>
        <v>10.257747759560321</v>
      </c>
      <c r="O17" s="17">
        <f t="shared" si="11"/>
        <v>0.13559008349993024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7.7853884630020617E-2</v>
      </c>
      <c r="D18" s="12">
        <f t="shared" si="1"/>
        <v>0</v>
      </c>
      <c r="E18" s="12">
        <f t="shared" si="2"/>
        <v>7.7735762003869141E-2</v>
      </c>
      <c r="F18" s="12">
        <f t="shared" si="3"/>
        <v>2.1808290763298675E-2</v>
      </c>
      <c r="G18" s="12">
        <f t="shared" si="4"/>
        <v>0</v>
      </c>
      <c r="H18" s="12">
        <f t="shared" si="5"/>
        <v>2.1162650576227335E-2</v>
      </c>
      <c r="I18" s="12">
        <f t="shared" si="6"/>
        <v>0.33133765788669783</v>
      </c>
      <c r="J18" s="12">
        <f t="shared" si="7"/>
        <v>2.197140726405058</v>
      </c>
      <c r="K18" s="12">
        <f t="shared" si="8"/>
        <v>0.37903627194909323</v>
      </c>
      <c r="L18" s="12">
        <f t="shared" si="9"/>
        <v>29.030943728457636</v>
      </c>
      <c r="M18" s="12">
        <v>0</v>
      </c>
      <c r="N18" s="12">
        <f t="shared" si="10"/>
        <v>35.380636359113034</v>
      </c>
      <c r="O18" s="17">
        <f t="shared" si="11"/>
        <v>0.15507295343545677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1.1702697959776012E-2</v>
      </c>
      <c r="D21" s="12">
        <f t="shared" si="1"/>
        <v>0</v>
      </c>
      <c r="E21" s="12">
        <f t="shared" si="2"/>
        <v>1.1684942218715235E-2</v>
      </c>
      <c r="F21" s="12">
        <f t="shared" si="3"/>
        <v>7.0976597058761259E-3</v>
      </c>
      <c r="G21" s="12">
        <f t="shared" si="4"/>
        <v>0</v>
      </c>
      <c r="H21" s="12">
        <f t="shared" si="5"/>
        <v>6.8875316224784773E-3</v>
      </c>
      <c r="I21" s="12">
        <f t="shared" si="6"/>
        <v>1.2398358543120901E-2</v>
      </c>
      <c r="J21" s="12">
        <f t="shared" si="7"/>
        <v>0</v>
      </c>
      <c r="K21" s="12">
        <f t="shared" si="8"/>
        <v>1.208139876899793E-2</v>
      </c>
      <c r="L21" s="12">
        <f t="shared" si="9"/>
        <v>0</v>
      </c>
      <c r="M21" s="12">
        <v>0</v>
      </c>
      <c r="N21" s="12">
        <f t="shared" si="10"/>
        <v>0</v>
      </c>
      <c r="O21" s="17">
        <f t="shared" si="11"/>
        <v>1.1623264774248869E-2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4.9747192278977686E-4</v>
      </c>
      <c r="D22" s="12">
        <f t="shared" si="1"/>
        <v>0</v>
      </c>
      <c r="E22" s="12">
        <f t="shared" si="2"/>
        <v>4.9671714105684463E-4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v>0</v>
      </c>
      <c r="N22" s="12">
        <f t="shared" si="10"/>
        <v>0</v>
      </c>
      <c r="O22" s="17">
        <f t="shared" si="11"/>
        <v>4.0682929680516914E-4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0.17651298300583498</v>
      </c>
      <c r="D25" s="12">
        <f t="shared" ref="D25:O25" si="12">SUM(D15:D24)</f>
        <v>0.35137541160633579</v>
      </c>
      <c r="E25" s="12">
        <f t="shared" si="12"/>
        <v>0.17677829037462808</v>
      </c>
      <c r="F25" s="12">
        <f t="shared" si="12"/>
        <v>0.22282307853982872</v>
      </c>
      <c r="G25" s="12">
        <f t="shared" si="12"/>
        <v>2.260377968875531</v>
      </c>
      <c r="H25" s="12">
        <f t="shared" si="12"/>
        <v>0.28314542726687253</v>
      </c>
      <c r="I25" s="12">
        <f t="shared" si="12"/>
        <v>0.49105322400576901</v>
      </c>
      <c r="J25" s="12">
        <f t="shared" si="12"/>
        <v>8.8981522553513326</v>
      </c>
      <c r="K25" s="12">
        <f t="shared" si="12"/>
        <v>0.70597782073661863</v>
      </c>
      <c r="L25" s="12">
        <f t="shared" si="12"/>
        <v>39.28869148801796</v>
      </c>
      <c r="M25" s="12">
        <v>0</v>
      </c>
      <c r="N25" s="12">
        <f t="shared" si="12"/>
        <v>45.638384118673358</v>
      </c>
      <c r="O25" s="12">
        <f t="shared" si="12"/>
        <v>0.30269313100644102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0.15247242032295141</v>
      </c>
      <c r="D29" s="12">
        <f>(SUMIFS(MESKENOG2,KAYNAK,A29,SEBEP,B29,SÜRE,"Uzun",BİLDİRİM,"Bildirimli",İL,$B$10,İLÇE,$B$11)/VLOOKUP($B$11,ABONE2,4,FALSE))</f>
        <v>0.29128611348836991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0.15268303329442234</v>
      </c>
      <c r="F29" s="12">
        <f>(SUMIFS(TARIMSALAG2,KAYNAK,A29,SEBEP,B29,SÜRE,"Uzun",BİLDİRİM,"Bildirimli",İL,$B$10,İLÇE,$B$11)/VLOOKUP($B$11,ABONE2,6,FALSE))</f>
        <v>4.338557994560558E-2</v>
      </c>
      <c r="G29" s="12">
        <f>(SUMIFS(TARIMSALOG2,KAYNAK,A29,SEBEP,B29,SÜRE,"Uzun",BİLDİRİM,"Bildirimli",İL,$B$10,İLÇE,$B$11)/VLOOKUP($B$11,ABONE2,7,FALSE))</f>
        <v>0.27756466784003186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5.0318513468795838E-2</v>
      </c>
      <c r="I29" s="12">
        <f>(SUMIFS(TICARETHANEAG2,KAYNAK,A29,SEBEP,B29,SÜRE,"Uzun",BİLDİRİM,"Bildirimli",İL,$B$10,İLÇE,$B$11)/VLOOKUP($B$11,ABONE2,9,FALSE))</f>
        <v>0.4603740005798177</v>
      </c>
      <c r="J29" s="12">
        <f>(SUMIFS(TICARETHANEOG2,KAYNAK,A29,SEBEP,B29,SÜRE,"Uzun",BİLDİRİM,"Bildirimli",İL,$B$10,İLÇE,$B$11)/VLOOKUP($B$11,ABONE2,10,FALSE))</f>
        <v>7.5854167068443363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0.64252326807677618</v>
      </c>
      <c r="L29" s="12">
        <f>(SUMIFS(SANAYIAG2,KAYNAK,A29,SEBEP,B29,SÜRE,"Uzun",BİLDİRİM,"Bildirimli",İL,$B$10,İLÇE,$B$11)/VLOOKUP($B$11,ABONE2,12,FALSE))</f>
        <v>17.110947468815429</v>
      </c>
      <c r="M29" s="12"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21.792562919594509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0.24623458140008908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8.2737963800694255E-3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8.2612430879466132E-3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3.6117318372312843E-2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3.519399154373299E-2</v>
      </c>
      <c r="L31" s="12">
        <f>(SUMIFS(SANAYIAG2,KAYNAK,A31,SEBEP,B31,SÜRE,"Uzun",BİLDİRİM,"Bildirimli",İL,$B$10,İLÇE,$B$11)/VLOOKUP($B$11,ABONE2,12,FALSE))</f>
        <v>0</v>
      </c>
      <c r="M31" s="12"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1.2272706687025054E-2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0.16074621670302083</v>
      </c>
      <c r="D33" s="12">
        <f t="shared" ref="D33:O33" si="13">SUM(D28:D32)</f>
        <v>0.29128611348836991</v>
      </c>
      <c r="E33" s="12">
        <f t="shared" si="13"/>
        <v>0.16094427638236897</v>
      </c>
      <c r="F33" s="12">
        <f t="shared" si="13"/>
        <v>4.338557994560558E-2</v>
      </c>
      <c r="G33" s="12">
        <f t="shared" si="13"/>
        <v>0.27756466784003186</v>
      </c>
      <c r="H33" s="12">
        <f t="shared" si="13"/>
        <v>5.0318513468795838E-2</v>
      </c>
      <c r="I33" s="12">
        <f t="shared" si="13"/>
        <v>0.49649131895213056</v>
      </c>
      <c r="J33" s="12">
        <f t="shared" si="13"/>
        <v>7.5854167068443363</v>
      </c>
      <c r="K33" s="12">
        <f t="shared" si="13"/>
        <v>0.67771725962050922</v>
      </c>
      <c r="L33" s="12">
        <f t="shared" si="13"/>
        <v>17.110947468815429</v>
      </c>
      <c r="M33" s="12">
        <v>0</v>
      </c>
      <c r="N33" s="12">
        <f t="shared" si="13"/>
        <v>21.792562919594509</v>
      </c>
      <c r="O33" s="12">
        <f t="shared" si="13"/>
        <v>0.25850728808711415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21059</v>
      </c>
      <c r="D37" s="16">
        <f>VLOOKUP($B$11,ABONE2,4,FALSE)</f>
        <v>32</v>
      </c>
      <c r="E37" s="16">
        <f>VLOOKUP($B$11,ABONE2,5,FALSE)</f>
        <v>21091</v>
      </c>
      <c r="F37" s="16">
        <f>VLOOKUP($B$11,ABONE2,6,FALSE)</f>
        <v>590</v>
      </c>
      <c r="G37" s="16">
        <f>VLOOKUP($B$11,ABONE2,7,FALSE)</f>
        <v>18</v>
      </c>
      <c r="H37" s="16">
        <f>VLOOKUP($B$11,ABONE2,8,FALSE)</f>
        <v>608</v>
      </c>
      <c r="I37" s="16">
        <f>VLOOKUP($B$11,ABONE2,9,FALSE)</f>
        <v>3926</v>
      </c>
      <c r="J37" s="16">
        <f>VLOOKUP($B$11,ABONE2,10,FALSE)</f>
        <v>103</v>
      </c>
      <c r="K37" s="16">
        <f>VLOOKUP($B$11,ABONE2,11,FALSE)</f>
        <v>4029</v>
      </c>
      <c r="L37" s="21">
        <f>VLOOKUP($B$11,ABONE2,12,FALSE)</f>
        <v>23</v>
      </c>
      <c r="M37" s="21">
        <f>VLOOKUP($B$11,ABONE2,13,FALSE)</f>
        <v>0</v>
      </c>
      <c r="N37" s="21">
        <f>VLOOKUP($B$11,ABONE2,14,FALSE)</f>
        <v>23</v>
      </c>
      <c r="O37" s="21">
        <f>VLOOKUP($B$11,ABONE2,15,FALSE)</f>
        <v>25751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2358.6505474712944</v>
      </c>
      <c r="D38" s="16">
        <f>VLOOKUP($B$11,TUKETIM,4,FALSE)</f>
        <v>114.3308</v>
      </c>
      <c r="E38" s="16">
        <f>VLOOKUP($B$11,TUKETIM,5,FALSE)</f>
        <v>2472.9813474712946</v>
      </c>
      <c r="F38" s="16">
        <f>VLOOKUP($B$11,TUKETIM,6,FALSE)</f>
        <v>132.62126810309303</v>
      </c>
      <c r="G38" s="16">
        <f>VLOOKUP($B$11,TUKETIM,7,FALSE)</f>
        <v>44.896999999999998</v>
      </c>
      <c r="H38" s="16">
        <f>VLOOKUP($B$11,TUKETIM,8,FALSE)</f>
        <v>177.51826810309302</v>
      </c>
      <c r="I38" s="16">
        <f>VLOOKUP($B$11,TUKETIM,9,FALSE)</f>
        <v>1190.0892478393723</v>
      </c>
      <c r="J38" s="16">
        <f>VLOOKUP($B$11,TUKETIM,10,FALSE)</f>
        <v>507.47087572635621</v>
      </c>
      <c r="K38" s="16">
        <f>VLOOKUP($B$11,TUKETIM,11,FALSE)</f>
        <v>1697.5601235657286</v>
      </c>
      <c r="L38" s="21">
        <f>VLOOKUP($B$11,TUKETIM,12,FALSE)</f>
        <v>653.06815567765568</v>
      </c>
      <c r="M38" s="21">
        <f>VLOOKUP($B$11,TUKETIM,13,FALSE)</f>
        <v>11.297697802197803</v>
      </c>
      <c r="N38" s="21">
        <f>VLOOKUP($B$11,TUKETIM,14,FALSE)</f>
        <v>664.36585347985351</v>
      </c>
      <c r="O38" s="21">
        <f>VLOOKUP($B$11,TUKETIM,15,FALSE)</f>
        <v>5012.4255926199694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88736.0659999989</v>
      </c>
      <c r="D39" s="16">
        <f>VLOOKUP($B$11,ANLASMA,4,FALSE)</f>
        <v>700.2</v>
      </c>
      <c r="E39" s="16">
        <f>VLOOKUP($B$11,ANLASMA,5,FALSE)</f>
        <v>89436.265999998897</v>
      </c>
      <c r="F39" s="16">
        <f>VLOOKUP($B$11,ANLASMA,6,FALSE)</f>
        <v>2572.4839999999999</v>
      </c>
      <c r="G39" s="16">
        <f>VLOOKUP($B$11,ANLASMA,7,FALSE)</f>
        <v>567.6</v>
      </c>
      <c r="H39" s="16">
        <f>VLOOKUP($B$11,ANLASMA,8,FALSE)</f>
        <v>3140.0839999999998</v>
      </c>
      <c r="I39" s="16">
        <f>VLOOKUP($B$11,ANLASMA,9,FALSE)</f>
        <v>21527.437999999798</v>
      </c>
      <c r="J39" s="16">
        <f>VLOOKUP($B$11,ANLASMA,10,FALSE)</f>
        <v>7690.82</v>
      </c>
      <c r="K39" s="16">
        <f>VLOOKUP($B$11,ANLASMA,11,FALSE)</f>
        <v>29218.257999999798</v>
      </c>
      <c r="L39" s="21">
        <f>VLOOKUP($B$11,ANLASMA,12,FALSE)</f>
        <v>2166.5699999999997</v>
      </c>
      <c r="M39" s="21">
        <f>VLOOKUP($B$11,ANLASMA,13,FALSE)</f>
        <v>0</v>
      </c>
      <c r="N39" s="21">
        <f>VLOOKUP($B$11,ANLASMA,14,FALSE)</f>
        <v>2166.5699999999997</v>
      </c>
      <c r="O39" s="21">
        <f>VLOOKUP($B$11,ANLASMA,15,FALSE)</f>
        <v>123961.1779999987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B10CD16-2FAC-4BF3-BE21-60DC46218DE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B122D-F66E-4454-BB12-9EF2B965A19D}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v>0</v>
      </c>
      <c r="E15" s="12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2">(SUMIFS(TARIMSALAG2,KAYNAK,A15,SEBEP,B15,SÜRE,"Uzun",BİLDİRİM,"Bildirimsiz",İL,$B$10,İLÇE,$B$11)/VLOOKUP($B$11,ABONE2,6,FALSE))</f>
        <v>0</v>
      </c>
      <c r="G15" s="12">
        <f t="shared" ref="G15:G24" si="3">(SUMIFS(TARIMSALOG2,KAYNAK,A15,SEBEP,B15,SÜRE,"Uzun",BİLDİRİM,"Bildirimsiz",İL,$B$10,İLÇE,$B$11)/VLOOKUP($B$11,ABONE2,7,FALSE))</f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v>0</v>
      </c>
      <c r="E16" s="12">
        <f t="shared" si="1"/>
        <v>0</v>
      </c>
      <c r="F16" s="12">
        <f t="shared" si="2"/>
        <v>0</v>
      </c>
      <c r="G16" s="12">
        <f t="shared" si="3"/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0.13021485553705833</v>
      </c>
      <c r="D17" s="12">
        <v>0</v>
      </c>
      <c r="E17" s="12">
        <f t="shared" si="1"/>
        <v>0.1330794791697496</v>
      </c>
      <c r="F17" s="12">
        <f t="shared" si="2"/>
        <v>0.52003009610520612</v>
      </c>
      <c r="G17" s="12">
        <f t="shared" si="3"/>
        <v>2.8664461160033099</v>
      </c>
      <c r="H17" s="12">
        <f t="shared" si="4"/>
        <v>0.626685369736938</v>
      </c>
      <c r="I17" s="12">
        <f t="shared" si="5"/>
        <v>0.20607336771296092</v>
      </c>
      <c r="J17" s="12">
        <f t="shared" si="6"/>
        <v>5.4065966114909934</v>
      </c>
      <c r="K17" s="12">
        <f t="shared" si="7"/>
        <v>0.37095996390123082</v>
      </c>
      <c r="L17" s="12">
        <f t="shared" si="8"/>
        <v>0</v>
      </c>
      <c r="M17" s="12">
        <f t="shared" si="9"/>
        <v>31.275581561607073</v>
      </c>
      <c r="N17" s="12">
        <f t="shared" si="10"/>
        <v>24.058139662774671</v>
      </c>
      <c r="O17" s="17">
        <f t="shared" si="11"/>
        <v>0.19865062152068758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v>0</v>
      </c>
      <c r="E18" s="12">
        <f t="shared" si="1"/>
        <v>0</v>
      </c>
      <c r="F18" s="12">
        <f t="shared" si="2"/>
        <v>0</v>
      </c>
      <c r="G18" s="12">
        <f t="shared" si="3"/>
        <v>0</v>
      </c>
      <c r="H18" s="12">
        <f t="shared" si="4"/>
        <v>0</v>
      </c>
      <c r="I18" s="12">
        <f t="shared" si="5"/>
        <v>0</v>
      </c>
      <c r="J18" s="12">
        <f t="shared" si="6"/>
        <v>0</v>
      </c>
      <c r="K18" s="12">
        <f t="shared" si="7"/>
        <v>0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v>0</v>
      </c>
      <c r="E19" s="12">
        <f t="shared" si="1"/>
        <v>0</v>
      </c>
      <c r="F19" s="12">
        <f t="shared" si="2"/>
        <v>0</v>
      </c>
      <c r="G19" s="12">
        <f t="shared" si="3"/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v>0</v>
      </c>
      <c r="E20" s="12">
        <f t="shared" si="1"/>
        <v>0</v>
      </c>
      <c r="F20" s="12">
        <f t="shared" si="2"/>
        <v>0</v>
      </c>
      <c r="G20" s="12">
        <f t="shared" si="3"/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2.0309449929216992E-2</v>
      </c>
      <c r="D21" s="12">
        <v>0</v>
      </c>
      <c r="E21" s="12">
        <f t="shared" si="1"/>
        <v>2.026983393941615E-2</v>
      </c>
      <c r="F21" s="12">
        <f t="shared" si="2"/>
        <v>6.0275269044239438E-2</v>
      </c>
      <c r="G21" s="12">
        <f t="shared" si="3"/>
        <v>0</v>
      </c>
      <c r="H21" s="12">
        <f t="shared" si="4"/>
        <v>5.7535484087683102E-2</v>
      </c>
      <c r="I21" s="12">
        <f t="shared" si="5"/>
        <v>3.2188328319723875E-2</v>
      </c>
      <c r="J21" s="12">
        <f t="shared" si="6"/>
        <v>0</v>
      </c>
      <c r="K21" s="12">
        <f t="shared" si="7"/>
        <v>3.1167772570842335E-2</v>
      </c>
      <c r="L21" s="12">
        <f t="shared" si="8"/>
        <v>0</v>
      </c>
      <c r="M21" s="12">
        <f t="shared" si="9"/>
        <v>0</v>
      </c>
      <c r="N21" s="12">
        <f t="shared" si="10"/>
        <v>0</v>
      </c>
      <c r="O21" s="17">
        <f t="shared" si="11"/>
        <v>2.3273539170361662E-2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v>0</v>
      </c>
      <c r="E22" s="12">
        <f t="shared" si="1"/>
        <v>0</v>
      </c>
      <c r="F22" s="12">
        <f t="shared" si="2"/>
        <v>0</v>
      </c>
      <c r="G22" s="12">
        <f t="shared" si="3"/>
        <v>0</v>
      </c>
      <c r="H22" s="12">
        <f t="shared" si="4"/>
        <v>0</v>
      </c>
      <c r="I22" s="12">
        <f t="shared" si="5"/>
        <v>0</v>
      </c>
      <c r="J22" s="12">
        <f t="shared" si="6"/>
        <v>0</v>
      </c>
      <c r="K22" s="12">
        <f t="shared" si="7"/>
        <v>0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v>0</v>
      </c>
      <c r="E23" s="12">
        <f t="shared" si="1"/>
        <v>0</v>
      </c>
      <c r="F23" s="12">
        <f t="shared" si="2"/>
        <v>0</v>
      </c>
      <c r="G23" s="12">
        <f t="shared" si="3"/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v>0</v>
      </c>
      <c r="E24" s="12">
        <f t="shared" si="1"/>
        <v>0</v>
      </c>
      <c r="F24" s="12">
        <f t="shared" si="2"/>
        <v>0</v>
      </c>
      <c r="G24" s="12">
        <f t="shared" si="3"/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0.15052430546627532</v>
      </c>
      <c r="D25" s="12">
        <f t="shared" ref="D25:O25" si="12">SUM(D15:D24)</f>
        <v>0</v>
      </c>
      <c r="E25" s="12">
        <f t="shared" si="12"/>
        <v>0.15334931310916575</v>
      </c>
      <c r="F25" s="12">
        <f t="shared" si="12"/>
        <v>0.58030536514944553</v>
      </c>
      <c r="G25" s="12">
        <f t="shared" si="12"/>
        <v>2.8664461160033099</v>
      </c>
      <c r="H25" s="12">
        <f t="shared" si="12"/>
        <v>0.68422085382462106</v>
      </c>
      <c r="I25" s="12">
        <f t="shared" si="12"/>
        <v>0.23826169603268479</v>
      </c>
      <c r="J25" s="12">
        <f t="shared" si="12"/>
        <v>5.4065966114909934</v>
      </c>
      <c r="K25" s="12">
        <f t="shared" si="12"/>
        <v>0.40212773647207317</v>
      </c>
      <c r="L25" s="12">
        <f t="shared" si="12"/>
        <v>0</v>
      </c>
      <c r="M25" s="12">
        <f t="shared" si="12"/>
        <v>31.275581561607073</v>
      </c>
      <c r="N25" s="12">
        <f t="shared" si="12"/>
        <v>24.058139662774671</v>
      </c>
      <c r="O25" s="12">
        <f t="shared" si="12"/>
        <v>0.22192416069104923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0.13808296180768678</v>
      </c>
      <c r="D29" s="12"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0.14521552518762076</v>
      </c>
      <c r="F29" s="12">
        <f>(SUMIFS(TARIMSALAG2,KAYNAK,A29,SEBEP,B29,SÜRE,"Uzun",BİLDİRİM,"Bildirimli",İL,$B$10,İLÇE,$B$11)/VLOOKUP($B$11,ABONE2,6,FALSE))</f>
        <v>0.5589422965066676</v>
      </c>
      <c r="G29" s="12">
        <f>(SUMIFS(TARIMSALOG2,KAYNAK,A29,SEBEP,B29,SÜRE,"Uzun",BİLDİRİM,"Bildirimli",İL,$B$10,İLÇE,$B$11)/VLOOKUP($B$11,ABONE2,7,FALSE))</f>
        <v>10.237232978552479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0.99886460023602275</v>
      </c>
      <c r="I29" s="12">
        <f>(SUMIFS(TICARETHANEAG2,KAYNAK,A29,SEBEP,B29,SÜRE,"Uzun",BİLDİRİM,"Bildirimli",İL,$B$10,İLÇE,$B$11)/VLOOKUP($B$11,ABONE2,9,FALSE))</f>
        <v>0.32187478120084806</v>
      </c>
      <c r="J29" s="12">
        <f>(SUMIFS(TICARETHANEOG2,KAYNAK,A29,SEBEP,B29,SÜRE,"Uzun",BİLDİRİM,"Bildirimli",İL,$B$10,İLÇE,$B$11)/VLOOKUP($B$11,ABONE2,10,FALSE))</f>
        <v>7.7776561047645556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0.5582660723728109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97.738495355270146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75.183457965592424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0.2773490035633408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0.13808296180768678</v>
      </c>
      <c r="D33" s="12">
        <f t="shared" ref="D33:O33" si="13">SUM(D28:D32)</f>
        <v>0</v>
      </c>
      <c r="E33" s="12">
        <f t="shared" si="13"/>
        <v>0.14521552518762076</v>
      </c>
      <c r="F33" s="12">
        <f t="shared" si="13"/>
        <v>0.5589422965066676</v>
      </c>
      <c r="G33" s="12">
        <f t="shared" si="13"/>
        <v>10.237232978552479</v>
      </c>
      <c r="H33" s="12">
        <f t="shared" si="13"/>
        <v>0.99886460023602275</v>
      </c>
      <c r="I33" s="12">
        <f t="shared" si="13"/>
        <v>0.32187478120084806</v>
      </c>
      <c r="J33" s="12">
        <f t="shared" si="13"/>
        <v>7.7776561047645556</v>
      </c>
      <c r="K33" s="12">
        <f t="shared" si="13"/>
        <v>0.5582660723728109</v>
      </c>
      <c r="L33" s="12">
        <f t="shared" si="13"/>
        <v>0</v>
      </c>
      <c r="M33" s="12">
        <f t="shared" si="13"/>
        <v>97.738495355270146</v>
      </c>
      <c r="N33" s="12">
        <f t="shared" si="13"/>
        <v>75.183457965592424</v>
      </c>
      <c r="O33" s="12">
        <f t="shared" si="13"/>
        <v>0.2773490035633408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19443</v>
      </c>
      <c r="D37" s="16">
        <f>VLOOKUP($B$11,ABONE2,4,FALSE)</f>
        <v>38</v>
      </c>
      <c r="E37" s="16">
        <f>VLOOKUP($B$11,ABONE2,5,FALSE)</f>
        <v>19481</v>
      </c>
      <c r="F37" s="16">
        <f>VLOOKUP($B$11,ABONE2,6,FALSE)</f>
        <v>945</v>
      </c>
      <c r="G37" s="16">
        <f>VLOOKUP($B$11,ABONE2,7,FALSE)</f>
        <v>45</v>
      </c>
      <c r="H37" s="16">
        <f>VLOOKUP($B$11,ABONE2,8,FALSE)</f>
        <v>990</v>
      </c>
      <c r="I37" s="16">
        <f>VLOOKUP($B$11,ABONE2,9,FALSE)</f>
        <v>3054</v>
      </c>
      <c r="J37" s="16">
        <f>VLOOKUP($B$11,ABONE2,10,FALSE)</f>
        <v>100</v>
      </c>
      <c r="K37" s="16">
        <f>VLOOKUP($B$11,ABONE2,11,FALSE)</f>
        <v>3154</v>
      </c>
      <c r="L37" s="21">
        <f>VLOOKUP($B$11,ABONE2,12,FALSE)</f>
        <v>3</v>
      </c>
      <c r="M37" s="21">
        <f>VLOOKUP($B$11,ABONE2,13,FALSE)</f>
        <v>10</v>
      </c>
      <c r="N37" s="21">
        <f>VLOOKUP($B$11,ABONE2,14,FALSE)</f>
        <v>13</v>
      </c>
      <c r="O37" s="21">
        <f>VLOOKUP($B$11,ABONE2,15,FALSE)</f>
        <v>23638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1889.9584761683643</v>
      </c>
      <c r="D38" s="16">
        <f>VLOOKUP($B$11,TUKETIM,4,FALSE)</f>
        <v>294.48689999999999</v>
      </c>
      <c r="E38" s="16">
        <f>VLOOKUP($B$11,TUKETIM,5,FALSE)</f>
        <v>2184.4453761683644</v>
      </c>
      <c r="F38" s="16">
        <f>VLOOKUP($B$11,TUKETIM,6,FALSE)</f>
        <v>319.42847753588711</v>
      </c>
      <c r="G38" s="16">
        <f>VLOOKUP($B$11,TUKETIM,7,FALSE)</f>
        <v>140.80869395599834</v>
      </c>
      <c r="H38" s="16">
        <f>VLOOKUP($B$11,TUKETIM,8,FALSE)</f>
        <v>460.23717149188542</v>
      </c>
      <c r="I38" s="16">
        <f>VLOOKUP($B$11,TUKETIM,9,FALSE)</f>
        <v>875.64528108209834</v>
      </c>
      <c r="J38" s="16">
        <f>VLOOKUP($B$11,TUKETIM,10,FALSE)</f>
        <v>650.88150414092149</v>
      </c>
      <c r="K38" s="16">
        <f>VLOOKUP($B$11,TUKETIM,11,FALSE)</f>
        <v>1526.5267852230199</v>
      </c>
      <c r="L38" s="21">
        <f>VLOOKUP($B$11,TUKETIM,12,FALSE)</f>
        <v>12.826522222222222</v>
      </c>
      <c r="M38" s="21">
        <f>VLOOKUP($B$11,TUKETIM,13,FALSE)</f>
        <v>199.77748493150685</v>
      </c>
      <c r="N38" s="21">
        <f>VLOOKUP($B$11,TUKETIM,14,FALSE)</f>
        <v>212.60400715372907</v>
      </c>
      <c r="O38" s="21">
        <f>VLOOKUP($B$11,TUKETIM,15,FALSE)</f>
        <v>4383.8133400369989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75745.20199999951</v>
      </c>
      <c r="D39" s="16">
        <f>VLOOKUP($B$11,ANLASMA,4,FALSE)</f>
        <v>770.65</v>
      </c>
      <c r="E39" s="16">
        <f>VLOOKUP($B$11,ANLASMA,5,FALSE)</f>
        <v>76515.851999999504</v>
      </c>
      <c r="F39" s="16">
        <f>VLOOKUP($B$11,ANLASMA,6,FALSE)</f>
        <v>4170.8600000000297</v>
      </c>
      <c r="G39" s="16">
        <f>VLOOKUP($B$11,ANLASMA,7,FALSE)</f>
        <v>1949.18</v>
      </c>
      <c r="H39" s="16">
        <f>VLOOKUP($B$11,ANLASMA,8,FALSE)</f>
        <v>6120.04000000003</v>
      </c>
      <c r="I39" s="16">
        <f>VLOOKUP($B$11,ANLASMA,9,FALSE)</f>
        <v>14571.341</v>
      </c>
      <c r="J39" s="16">
        <f>VLOOKUP($B$11,ANLASMA,10,FALSE)</f>
        <v>10020.93</v>
      </c>
      <c r="K39" s="16">
        <f>VLOOKUP($B$11,ANLASMA,11,FALSE)</f>
        <v>24592.271000000001</v>
      </c>
      <c r="L39" s="21">
        <f>VLOOKUP($B$11,ANLASMA,12,FALSE)</f>
        <v>62.506</v>
      </c>
      <c r="M39" s="21">
        <f>VLOOKUP($B$11,ANLASMA,13,FALSE)</f>
        <v>2970</v>
      </c>
      <c r="N39" s="21">
        <f>VLOOKUP($B$11,ANLASMA,14,FALSE)</f>
        <v>3032.5059999999999</v>
      </c>
      <c r="O39" s="21">
        <f>VLOOKUP($B$11,ANLASMA,15,FALSE)</f>
        <v>110260.66899999953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1CF6F377-AA81-4275-BABA-516EBE2D82C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DC490-F6DF-4097-884C-AC0174C9B003}">
  <dimension ref="A1:AC70"/>
  <sheetViews>
    <sheetView topLeftCell="A18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0.8302811721541129</v>
      </c>
      <c r="D17" s="12">
        <f t="shared" si="1"/>
        <v>8.3276453292032837</v>
      </c>
      <c r="E17" s="12">
        <f t="shared" si="2"/>
        <v>0.88008184558517899</v>
      </c>
      <c r="F17" s="12">
        <f t="shared" si="3"/>
        <v>1.4565724803797766</v>
      </c>
      <c r="G17" s="12">
        <f t="shared" si="4"/>
        <v>3.0048100944309177</v>
      </c>
      <c r="H17" s="12">
        <f t="shared" si="5"/>
        <v>2.2698826250578259</v>
      </c>
      <c r="I17" s="12">
        <f t="shared" si="6"/>
        <v>1.1180068335055544</v>
      </c>
      <c r="J17" s="12">
        <f t="shared" si="7"/>
        <v>28.22626210302915</v>
      </c>
      <c r="K17" s="12">
        <f t="shared" si="8"/>
        <v>2.319360052109011</v>
      </c>
      <c r="L17" s="12">
        <f t="shared" si="9"/>
        <v>0.99335226911716257</v>
      </c>
      <c r="M17" s="12">
        <f t="shared" si="10"/>
        <v>135.0217807044661</v>
      </c>
      <c r="N17" s="12">
        <f t="shared" si="11"/>
        <v>108.21609501739631</v>
      </c>
      <c r="O17" s="17">
        <f t="shared" si="12"/>
        <v>1.2804921102526705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0.11684952255506649</v>
      </c>
      <c r="D18" s="12">
        <f t="shared" si="1"/>
        <v>1.3426639792654025</v>
      </c>
      <c r="E18" s="12">
        <f t="shared" si="2"/>
        <v>0.12499190221903332</v>
      </c>
      <c r="F18" s="12">
        <f t="shared" si="3"/>
        <v>6.8811186404836869E-2</v>
      </c>
      <c r="G18" s="12">
        <f t="shared" si="4"/>
        <v>0.13487738213186934</v>
      </c>
      <c r="H18" s="12">
        <f t="shared" si="5"/>
        <v>0.10351665197254413</v>
      </c>
      <c r="I18" s="12">
        <f t="shared" si="6"/>
        <v>0.23603956687981087</v>
      </c>
      <c r="J18" s="12">
        <f t="shared" si="7"/>
        <v>2.6587409261302106</v>
      </c>
      <c r="K18" s="12">
        <f t="shared" si="8"/>
        <v>0.3434061253953854</v>
      </c>
      <c r="L18" s="12">
        <f t="shared" si="9"/>
        <v>0.83196336883668665</v>
      </c>
      <c r="M18" s="12">
        <f t="shared" si="10"/>
        <v>25.946382927033312</v>
      </c>
      <c r="N18" s="12">
        <f t="shared" si="11"/>
        <v>20.923499015393986</v>
      </c>
      <c r="O18" s="17">
        <f t="shared" si="12"/>
        <v>0.16981786858303607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4.0356585244277592E-2</v>
      </c>
      <c r="D21" s="12">
        <f t="shared" si="1"/>
        <v>0</v>
      </c>
      <c r="E21" s="12">
        <f t="shared" si="2"/>
        <v>4.0088519684109543E-2</v>
      </c>
      <c r="F21" s="12">
        <f t="shared" si="3"/>
        <v>2.7511268781684448E-2</v>
      </c>
      <c r="G21" s="12">
        <f t="shared" si="4"/>
        <v>0</v>
      </c>
      <c r="H21" s="12">
        <f t="shared" si="5"/>
        <v>1.3059227447692293E-2</v>
      </c>
      <c r="I21" s="12">
        <f t="shared" si="6"/>
        <v>4.061754545831564E-2</v>
      </c>
      <c r="J21" s="12">
        <f t="shared" si="7"/>
        <v>0</v>
      </c>
      <c r="K21" s="12">
        <f t="shared" si="8"/>
        <v>3.8817502685995334E-2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3.7718891239765379E-2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0.98748727995345698</v>
      </c>
      <c r="D25" s="12">
        <f t="shared" ref="D25:O25" si="13">SUM(D15:D24)</f>
        <v>9.6703093084686866</v>
      </c>
      <c r="E25" s="12">
        <f t="shared" si="13"/>
        <v>1.0451622674883219</v>
      </c>
      <c r="F25" s="12">
        <f t="shared" si="13"/>
        <v>1.552894935566298</v>
      </c>
      <c r="G25" s="12">
        <f t="shared" si="13"/>
        <v>3.1396874765627869</v>
      </c>
      <c r="H25" s="12">
        <f t="shared" si="13"/>
        <v>2.3864585044780626</v>
      </c>
      <c r="I25" s="12">
        <f t="shared" si="13"/>
        <v>1.3946639458436807</v>
      </c>
      <c r="J25" s="12">
        <f t="shared" si="13"/>
        <v>30.88500302915936</v>
      </c>
      <c r="K25" s="12">
        <f t="shared" si="13"/>
        <v>2.7015836801903919</v>
      </c>
      <c r="L25" s="12">
        <f t="shared" si="13"/>
        <v>1.8253156379538491</v>
      </c>
      <c r="M25" s="12">
        <f t="shared" si="13"/>
        <v>160.96816363149941</v>
      </c>
      <c r="N25" s="12">
        <f t="shared" si="13"/>
        <v>129.13959403279028</v>
      </c>
      <c r="O25" s="12">
        <f t="shared" si="13"/>
        <v>1.488028870075472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3.4247685359234669E-5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3.4020197703757577E-5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1.2403636459776357E-2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6.515797880170488E-3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5.4258801435269849E-4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3.4247685359234669E-5</v>
      </c>
      <c r="D33" s="12">
        <f t="shared" ref="D33:O33" si="14">SUM(D28:D32)</f>
        <v>0</v>
      </c>
      <c r="E33" s="12">
        <f t="shared" si="14"/>
        <v>3.4020197703757577E-5</v>
      </c>
      <c r="F33" s="12">
        <f t="shared" si="14"/>
        <v>0</v>
      </c>
      <c r="G33" s="12">
        <f t="shared" si="14"/>
        <v>1.2403636459776357E-2</v>
      </c>
      <c r="H33" s="12">
        <f t="shared" si="14"/>
        <v>6.515797880170488E-3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5.4258801435269849E-4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20488</v>
      </c>
      <c r="D37" s="16">
        <f>VLOOKUP($B$11,ABONE2,4,FALSE)</f>
        <v>137</v>
      </c>
      <c r="E37" s="16">
        <f>VLOOKUP($B$11,ABONE2,5,FALSE)</f>
        <v>20625</v>
      </c>
      <c r="F37" s="16">
        <f>VLOOKUP($B$11,ABONE2,6,FALSE)</f>
        <v>1022</v>
      </c>
      <c r="G37" s="16">
        <f>VLOOKUP($B$11,ABONE2,7,FALSE)</f>
        <v>1131</v>
      </c>
      <c r="H37" s="16">
        <f>VLOOKUP($B$11,ABONE2,8,FALSE)</f>
        <v>2153</v>
      </c>
      <c r="I37" s="16">
        <f>VLOOKUP($B$11,ABONE2,9,FALSE)</f>
        <v>4162</v>
      </c>
      <c r="J37" s="16">
        <f>VLOOKUP($B$11,ABONE2,10,FALSE)</f>
        <v>193</v>
      </c>
      <c r="K37" s="16">
        <f>VLOOKUP($B$11,ABONE2,11,FALSE)</f>
        <v>4355</v>
      </c>
      <c r="L37" s="21">
        <f>VLOOKUP($B$11,ABONE2,12,FALSE)</f>
        <v>3</v>
      </c>
      <c r="M37" s="21">
        <f>VLOOKUP($B$11,ABONE2,13,FALSE)</f>
        <v>12</v>
      </c>
      <c r="N37" s="21">
        <f>VLOOKUP($B$11,ABONE2,14,FALSE)</f>
        <v>15</v>
      </c>
      <c r="O37" s="21">
        <f>VLOOKUP($B$11,ABONE2,15,FALSE)</f>
        <v>27148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3039.8305384308137</v>
      </c>
      <c r="D38" s="16">
        <f>VLOOKUP($B$11,TUKETIM,4,FALSE)</f>
        <v>268.54828311592661</v>
      </c>
      <c r="E38" s="16">
        <f>VLOOKUP($B$11,TUKETIM,5,FALSE)</f>
        <v>3308.3788215467403</v>
      </c>
      <c r="F38" s="16">
        <f>VLOOKUP($B$11,TUKETIM,6,FALSE)</f>
        <v>349.69885007145598</v>
      </c>
      <c r="G38" s="16">
        <f>VLOOKUP($B$11,TUKETIM,7,FALSE)</f>
        <v>1367.3917544590847</v>
      </c>
      <c r="H38" s="16">
        <f>VLOOKUP($B$11,TUKETIM,8,FALSE)</f>
        <v>1717.0906045305408</v>
      </c>
      <c r="I38" s="16">
        <f>VLOOKUP($B$11,TUKETIM,9,FALSE)</f>
        <v>1229.007001565571</v>
      </c>
      <c r="J38" s="16">
        <f>VLOOKUP($B$11,TUKETIM,10,FALSE)</f>
        <v>1198.2552785949595</v>
      </c>
      <c r="K38" s="16">
        <f>VLOOKUP($B$11,TUKETIM,11,FALSE)</f>
        <v>2427.2622801605303</v>
      </c>
      <c r="L38" s="21">
        <f>VLOOKUP($B$11,TUKETIM,12,FALSE)</f>
        <v>50.567340614180338</v>
      </c>
      <c r="M38" s="21">
        <f>VLOOKUP($B$11,TUKETIM,13,FALSE)</f>
        <v>386.22819487489801</v>
      </c>
      <c r="N38" s="21">
        <f>VLOOKUP($B$11,TUKETIM,14,FALSE)</f>
        <v>436.79553548907836</v>
      </c>
      <c r="O38" s="21">
        <f>VLOOKUP($B$11,TUKETIM,15,FALSE)</f>
        <v>7889.5272417268898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89440.195999998512</v>
      </c>
      <c r="D39" s="16">
        <f>VLOOKUP($B$11,ANLASMA,4,FALSE)</f>
        <v>1367.4829999999999</v>
      </c>
      <c r="E39" s="16">
        <f>VLOOKUP($B$11,ANLASMA,5,FALSE)</f>
        <v>90807.678999998505</v>
      </c>
      <c r="F39" s="16">
        <f>VLOOKUP($B$11,ANLASMA,6,FALSE)</f>
        <v>4750.2780000000203</v>
      </c>
      <c r="G39" s="16">
        <f>VLOOKUP($B$11,ANLASMA,7,FALSE)</f>
        <v>12361.965999999999</v>
      </c>
      <c r="H39" s="16">
        <f>VLOOKUP($B$11,ANLASMA,8,FALSE)</f>
        <v>17112.244000000021</v>
      </c>
      <c r="I39" s="16">
        <f>VLOOKUP($B$11,ANLASMA,9,FALSE)</f>
        <v>22443.281999999897</v>
      </c>
      <c r="J39" s="16">
        <f>VLOOKUP($B$11,ANLASMA,10,FALSE)</f>
        <v>18077.459000000003</v>
      </c>
      <c r="K39" s="16">
        <f>VLOOKUP($B$11,ANLASMA,11,FALSE)</f>
        <v>40520.7409999999</v>
      </c>
      <c r="L39" s="21">
        <f>VLOOKUP($B$11,ANLASMA,12,FALSE)</f>
        <v>20.010000000000002</v>
      </c>
      <c r="M39" s="21">
        <f>VLOOKUP($B$11,ANLASMA,13,FALSE)</f>
        <v>22974</v>
      </c>
      <c r="N39" s="21">
        <f>VLOOKUP($B$11,ANLASMA,14,FALSE)</f>
        <v>22994.01</v>
      </c>
      <c r="O39" s="21">
        <f>VLOOKUP($B$11,ANLASMA,15,FALSE)</f>
        <v>171434.67399999843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9B1EAAC9-5A6F-4C3E-BEF3-390FD185F30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9B744-55A9-4CCD-AA9D-79438136B7F6}">
  <dimension ref="A1:AC70"/>
  <sheetViews>
    <sheetView zoomScale="55" zoomScaleNormal="55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(SUMIFS(MESKENAG2,KAYNAK,A15,SEBEP,B15,SÜRE,"Uzun",BİLDİRİM,"Bildirimsiz",İL,$B$10)/VLOOKUP($B$10,ABONE2,3,FALSE))</f>
        <v>0</v>
      </c>
      <c r="D15" s="12">
        <f t="shared" ref="D15:D24" si="1">(SUMIFS(MESKENOG2,KAYNAK,A15,SEBEP,B15,SÜRE,"Uzun",BİLDİRİM,"Bildirimsiz",İL,$B$10)/VLOOKUP($B$10,ABONE2,4,FALSE))</f>
        <v>0</v>
      </c>
      <c r="E15" s="12">
        <f t="shared" ref="E15:E24" si="2">(SUMIFS(MESKENAG2,KAYNAK,A15,SEBEP,B15,SÜRE,"Uzun",BİLDİRİM,"Bildirimsiz",İL,$B$10)+SUMIFS(MESKENOG2,KAYNAK,A15,SEBEP,B15,SÜRE,"Uzun",BİLDİRİM,"Bildirimsiz",İL,$B$10))/VLOOKUP($B$10,ABONE2,5,FALSE)</f>
        <v>0</v>
      </c>
      <c r="F15" s="12">
        <f t="shared" ref="F15:F24" si="3">(SUMIFS(TARIMSALAG2,KAYNAK,A15,SEBEP,B15,SÜRE,"Uzun",BİLDİRİM,"Bildirimsiz",İL,$B$10)/VLOOKUP($B$10,ABONE2,6,FALSE))</f>
        <v>0</v>
      </c>
      <c r="G15" s="12">
        <f t="shared" ref="G15:G24" si="4">(SUMIFS(TARIMSALOG2,KAYNAK,A15,SEBEP,B15,SÜRE,"Uzun",BİLDİRİM,"Bildirimsiz",İL,$B$10)/VLOOKUP($B$10,ABONE2,7,FALSE))</f>
        <v>0</v>
      </c>
      <c r="H15" s="12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</v>
      </c>
      <c r="I15" s="12">
        <f t="shared" ref="I15:I24" si="6">(SUMIFS(TICARETHANEAG2,KAYNAK,A15,SEBEP,B15,SÜRE,"Uzun",BİLDİRİM,"Bildirimsiz",İL,$B$10)/VLOOKUP($B$10,ABONE2,9,FALSE))</f>
        <v>0</v>
      </c>
      <c r="J15" s="12">
        <f t="shared" ref="J15:J24" si="7">(SUMIFS(TICARETHANEOG2,KAYNAK,A15,SEBEP,B15,SÜRE,"Uzun",BİLDİRİM,"Bildirimsiz",İL,$B$10)/VLOOKUP($B$10,ABONE2,10,FALSE))</f>
        <v>0</v>
      </c>
      <c r="K15" s="12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0</v>
      </c>
      <c r="L15" s="12">
        <f t="shared" ref="L15:L24" si="9">(SUMIFS(SANAYIAG2,KAYNAK,A15,SEBEP,B15,SÜRE,"Uzun",BİLDİRİM,"Bildirimsiz",İL,$B$10)/VLOOKUP($B$10,ABONE2,12,FALSE))</f>
        <v>0</v>
      </c>
      <c r="M15" s="12">
        <f t="shared" ref="M15:M24" si="10">(SUMIFS(SANAYIOG2,KAYNAK,A15,SEBEP,B15,SÜRE,"Uzun",BİLDİRİM,"Bildirimsiz",İL,$B$10)/VLOOKUP($B$10,ABONE2,13,FALSE))</f>
        <v>0</v>
      </c>
      <c r="N15" s="12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</v>
      </c>
      <c r="O15" s="17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0.26795499122537764</v>
      </c>
      <c r="D17" s="12">
        <f t="shared" si="1"/>
        <v>7.650881596534485</v>
      </c>
      <c r="E17" s="12">
        <f t="shared" si="2"/>
        <v>0.28164920857607678</v>
      </c>
      <c r="F17" s="12">
        <f t="shared" si="3"/>
        <v>0.68182368023022943</v>
      </c>
      <c r="G17" s="12">
        <f t="shared" si="4"/>
        <v>3.6127577370525317</v>
      </c>
      <c r="H17" s="12">
        <f t="shared" si="5"/>
        <v>1.6025728882690822</v>
      </c>
      <c r="I17" s="12">
        <f t="shared" si="6"/>
        <v>0.44839731261158594</v>
      </c>
      <c r="J17" s="12">
        <f t="shared" si="7"/>
        <v>18.994980547948117</v>
      </c>
      <c r="K17" s="12">
        <f t="shared" si="8"/>
        <v>1.1830667588078931</v>
      </c>
      <c r="L17" s="12">
        <f t="shared" si="9"/>
        <v>24.291212997389032</v>
      </c>
      <c r="M17" s="12">
        <f t="shared" si="10"/>
        <v>381.87277065320063</v>
      </c>
      <c r="N17" s="12">
        <f t="shared" si="11"/>
        <v>235.58940615764132</v>
      </c>
      <c r="O17" s="17">
        <f t="shared" si="12"/>
        <v>0.80699934402243512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1.0913500161519245E-2</v>
      </c>
      <c r="D18" s="12">
        <f t="shared" si="1"/>
        <v>0.14565636836866086</v>
      </c>
      <c r="E18" s="12">
        <f t="shared" si="2"/>
        <v>1.1163427896458168E-2</v>
      </c>
      <c r="F18" s="12">
        <f t="shared" si="3"/>
        <v>8.4092055244392779E-3</v>
      </c>
      <c r="G18" s="12">
        <f t="shared" si="4"/>
        <v>3.0584623312822655E-2</v>
      </c>
      <c r="H18" s="12">
        <f t="shared" si="5"/>
        <v>1.537558483244791E-2</v>
      </c>
      <c r="I18" s="12">
        <f t="shared" si="6"/>
        <v>3.3482187729938655E-2</v>
      </c>
      <c r="J18" s="12">
        <f t="shared" si="7"/>
        <v>0.52596304259774596</v>
      </c>
      <c r="K18" s="12">
        <f t="shared" si="8"/>
        <v>5.2990397534247155E-2</v>
      </c>
      <c r="L18" s="12">
        <f t="shared" si="9"/>
        <v>10.048538734483298</v>
      </c>
      <c r="M18" s="12">
        <f t="shared" si="10"/>
        <v>12.496554168420474</v>
      </c>
      <c r="N18" s="12">
        <f t="shared" si="11"/>
        <v>11.495093309082538</v>
      </c>
      <c r="O18" s="17">
        <f t="shared" si="12"/>
        <v>3.3183497339325393E-2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5.8170756861709992E-2</v>
      </c>
      <c r="D21" s="12">
        <f t="shared" si="1"/>
        <v>0</v>
      </c>
      <c r="E21" s="12">
        <f t="shared" si="2"/>
        <v>5.8062858865359043E-2</v>
      </c>
      <c r="F21" s="12">
        <f t="shared" si="3"/>
        <v>5.299614095124134E-2</v>
      </c>
      <c r="G21" s="12">
        <f t="shared" si="4"/>
        <v>0</v>
      </c>
      <c r="H21" s="12">
        <f t="shared" si="5"/>
        <v>3.6347470642065116E-2</v>
      </c>
      <c r="I21" s="12">
        <f t="shared" si="6"/>
        <v>0.10007491749979924</v>
      </c>
      <c r="J21" s="12">
        <f t="shared" si="7"/>
        <v>5.3951632876297799E-3</v>
      </c>
      <c r="K21" s="12">
        <f t="shared" si="8"/>
        <v>9.6324451890558146E-2</v>
      </c>
      <c r="L21" s="12">
        <f t="shared" si="9"/>
        <v>4.161354290219883</v>
      </c>
      <c r="M21" s="12">
        <f t="shared" si="10"/>
        <v>0</v>
      </c>
      <c r="N21" s="12">
        <f t="shared" si="11"/>
        <v>1.7023722096354066</v>
      </c>
      <c r="O21" s="17">
        <f t="shared" si="12"/>
        <v>6.4970045684717842E-2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7.9765932163589309E-4</v>
      </c>
      <c r="D22" s="12">
        <f t="shared" si="1"/>
        <v>0</v>
      </c>
      <c r="E22" s="12">
        <f t="shared" si="2"/>
        <v>7.9617978368214473E-4</v>
      </c>
      <c r="F22" s="12">
        <f t="shared" si="3"/>
        <v>3.9027923498958838E-4</v>
      </c>
      <c r="G22" s="12">
        <f t="shared" si="4"/>
        <v>0</v>
      </c>
      <c r="H22" s="12">
        <f t="shared" si="5"/>
        <v>2.676735094550205E-4</v>
      </c>
      <c r="I22" s="12">
        <f t="shared" si="6"/>
        <v>5.628791503858116E-3</v>
      </c>
      <c r="J22" s="12">
        <f t="shared" si="7"/>
        <v>0</v>
      </c>
      <c r="K22" s="12">
        <f t="shared" si="8"/>
        <v>5.4058231498264695E-3</v>
      </c>
      <c r="L22" s="12">
        <f t="shared" si="9"/>
        <v>0.10027782143463153</v>
      </c>
      <c r="M22" s="12">
        <f t="shared" si="10"/>
        <v>0</v>
      </c>
      <c r="N22" s="12">
        <f t="shared" si="11"/>
        <v>4.1022745132349263E-2</v>
      </c>
      <c r="O22" s="17">
        <f t="shared" si="12"/>
        <v>1.5311840949703795E-3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0.33783690757024276</v>
      </c>
      <c r="D25" s="12">
        <f t="shared" ref="D25:O25" si="13">SUM(D15:D24)</f>
        <v>7.7965379649031457</v>
      </c>
      <c r="E25" s="12">
        <f t="shared" si="13"/>
        <v>0.35167167512157615</v>
      </c>
      <c r="F25" s="12">
        <f t="shared" si="13"/>
        <v>0.74361930594089964</v>
      </c>
      <c r="G25" s="12">
        <f t="shared" si="13"/>
        <v>3.6433423603653545</v>
      </c>
      <c r="H25" s="12">
        <f t="shared" si="13"/>
        <v>1.6545636172530502</v>
      </c>
      <c r="I25" s="12">
        <f t="shared" si="13"/>
        <v>0.58758320934518193</v>
      </c>
      <c r="J25" s="12">
        <f t="shared" si="13"/>
        <v>19.526338753833492</v>
      </c>
      <c r="K25" s="12">
        <f t="shared" si="13"/>
        <v>1.3377874313825249</v>
      </c>
      <c r="L25" s="12">
        <f t="shared" si="13"/>
        <v>38.60138384352684</v>
      </c>
      <c r="M25" s="12">
        <f t="shared" si="13"/>
        <v>394.36932482162109</v>
      </c>
      <c r="N25" s="12">
        <f t="shared" si="13"/>
        <v>248.82789442149161</v>
      </c>
      <c r="O25" s="12">
        <f t="shared" si="13"/>
        <v>0.90668407114144867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(SUMIFS(MESKENAG2,KAYNAK,A28,SEBEP,B28,SÜRE,"Uzun",BİLDİRİM,"Bildirimli",İL,$B$10)/VLOOKUP($B$10,ABONE2,3,FALSE))</f>
        <v>0.11066714293796011</v>
      </c>
      <c r="D28" s="12">
        <f>(SUMIFS(MESKENOG2,KAYNAK,A28,SEBEP,B28,SÜRE,"Uzun",BİLDİRİM,"Bildirimli",İL,$B$10)/VLOOKUP($B$10,ABONE2,4,FALSE))</f>
        <v>1.889185187891238</v>
      </c>
      <c r="E28" s="12">
        <f>(SUMIFS(MESKENAG2,KAYNAK,A28,SEBEP,B28,SÜRE,"Uzun",BİLDİRİM,"Bildirimli",İL,$B$10)+SUMIFS(MESKENOG2,KAYNAK,A28,SEBEP,B28,SÜRE,"Uzun",BİLDİRİM,"Bildirimli",İL,$B$10))/VLOOKUP($B$10,ABONE2,5,FALSE)</f>
        <v>0.11396602615484279</v>
      </c>
      <c r="F28" s="12">
        <f>(SUMIFS(TARIMSALAG2,KAYNAK,A28,SEBEP,B28,SÜRE,"Uzun",BİLDİRİM,"Bildirimli",İL,$B$10)/VLOOKUP($B$10,ABONE2,6,FALSE))</f>
        <v>0.30354442944482074</v>
      </c>
      <c r="G28" s="12">
        <f>(SUMIFS(TARIMSALOG2,KAYNAK,A28,SEBEP,B28,SÜRE,"Uzun",BİLDİRİM,"Bildirimli",İL,$B$10)/VLOOKUP($B$10,ABONE2,7,FALSE))</f>
        <v>1.434126246671749</v>
      </c>
      <c r="H28" s="12">
        <f>(SUMIFS(TARIMSALAG2,KAYNAK,A28,SEBEP,B28,SÜRE,"Uzun",BİLDİRİM,"Bildirimli",İL,$B$10)+SUMIFS(TARIMSALOG2,KAYNAK,A28,SEBEP,B28,SÜRE,"Uzun",BİLDİRİM,"Bildirimli",İL,$B$10))/VLOOKUP($B$10,ABONE2,8,FALSE)</f>
        <v>0.65871527008920105</v>
      </c>
      <c r="I28" s="12">
        <f>(SUMIFS(TICARETHANEAG2,KAYNAK,A28,SEBEP,B28,SÜRE,"Uzun",BİLDİRİM,"Bildirimli",İL,$B$10)/VLOOKUP($B$10,ABONE2,9,FALSE))</f>
        <v>0.20900359464369891</v>
      </c>
      <c r="J28" s="12">
        <f>(SUMIFS(TICARETHANEOG2,KAYNAK,A28,SEBEP,B28,SÜRE,"Uzun",BİLDİRİM,"Bildirimli",İL,$B$10)/VLOOKUP($B$10,ABONE2,10,FALSE))</f>
        <v>5.6911354611627463</v>
      </c>
      <c r="K28" s="12">
        <f>(SUMIFS(TICARETHANEAG2,KAYNAK,A28,SEBEP,B28,SÜRE,"Uzun",BİLDİRİM,"Bildirimli",İL,$B$10)+SUMIFS(TICARETHANEOG2,KAYNAK,A28,SEBEP,B28,SÜRE,"Uzun",BİLDİRİM,"Bildirimli",İL,$B$10))/VLOOKUP($B$10,ABONE2,11,FALSE)</f>
        <v>0.42616244979482104</v>
      </c>
      <c r="L28" s="12">
        <f>(SUMIFS(SANAYIAG2,KAYNAK,A28,SEBEP,B28,SÜRE,"Uzun",BİLDİRİM,"Bildirimli",İL,$B$10)/VLOOKUP($B$10,ABONE2,12,FALSE))</f>
        <v>4.2298223870763083</v>
      </c>
      <c r="M28" s="12">
        <f>(SUMIFS(SANAYIOG2,KAYNAK,A28,SEBEP,B28,SÜRE,"Uzun",BİLDİRİM,"Bildirimli",İL,$B$10)/VLOOKUP($B$10,ABONE2,13,FALSE))</f>
        <v>79.222354346382303</v>
      </c>
      <c r="N28" s="12">
        <f>(SUMIFS(SANAYIAG2,KAYNAK,A28,SEBEP,B28,SÜRE,"Uzun",BİLDİRİM,"Bildirimli",İL,$B$10)+SUMIFS(SANAYIOG2,KAYNAK,A28,SEBEP,B28,SÜRE,"Uzun",BİLDİRİM,"Bildirimli",İL,$B$10))/VLOOKUP($B$10,ABONE2,14,FALSE)</f>
        <v>48.543591272120757</v>
      </c>
      <c r="O28" s="17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0.25648228440674697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(SUMIFS(MESKENAG2,KAYNAK,A29,SEBEP,B29,SÜRE,"Uzun",BİLDİRİM,"Bildirimli",İL,$B$10)/VLOOKUP($B$10,ABONE2,3,FALSE))</f>
        <v>0.22051802699178213</v>
      </c>
      <c r="D29" s="12">
        <f>(SUMIFS(MESKENOG2,KAYNAK,A29,SEBEP,B29,SÜRE,"Uzun",BİLDİRİM,"Bildirimli",İL,$B$10)/VLOOKUP($B$10,ABONE2,4,FALSE))</f>
        <v>1.3041775353965968</v>
      </c>
      <c r="E29" s="12">
        <f>(SUMIFS(MESKENAG2,KAYNAK,A29,SEBEP,B29,SÜRE,"Uzun",BİLDİRİM,"Bildirimli",İL,$B$10)+SUMIFS(MESKENOG2,KAYNAK,A29,SEBEP,B29,SÜRE,"Uzun",BİLDİRİM,"Bildirimli",İL,$B$10))/VLOOKUP($B$10,ABONE2,5,FALSE)</f>
        <v>0.22252805223455993</v>
      </c>
      <c r="F29" s="12">
        <f>(SUMIFS(TARIMSALAG2,KAYNAK,A29,SEBEP,B29,SÜRE,"Uzun",BİLDİRİM,"Bildirimli",İL,$B$10)/VLOOKUP($B$10,ABONE2,6,FALSE))</f>
        <v>0.33076219367797988</v>
      </c>
      <c r="G29" s="12">
        <f>(SUMIFS(TARIMSALOG2,KAYNAK,A29,SEBEP,B29,SÜRE,"Uzun",BİLDİRİM,"Bildirimli",İL,$B$10)/VLOOKUP($B$10,ABONE2,7,FALSE))</f>
        <v>1.3022873181405579</v>
      </c>
      <c r="H29" s="12">
        <f>(SUMIFS(TARIMSALAG2,KAYNAK,A29,SEBEP,B29,SÜRE,"Uzun",BİLDİRİM,"Bildirimli",İL,$B$10)+SUMIFS(TARIMSALOG2,KAYNAK,A29,SEBEP,B29,SÜRE,"Uzun",BİLDİRİM,"Bildirimli",İL,$B$10))/VLOOKUP($B$10,ABONE2,8,FALSE)</f>
        <v>0.63596557648919561</v>
      </c>
      <c r="I29" s="12">
        <f>(SUMIFS(TICARETHANEAG2,KAYNAK,A29,SEBEP,B29,SÜRE,"Uzun",BİLDİRİM,"Bildirimli",İL,$B$10)/VLOOKUP($B$10,ABONE2,9,FALSE))</f>
        <v>0.49686336118923508</v>
      </c>
      <c r="J29" s="12">
        <f>(SUMIFS(TICARETHANEOG2,KAYNAK,A29,SEBEP,B29,SÜRE,"Uzun",BİLDİRİM,"Bildirimli",İL,$B$10)/VLOOKUP($B$10,ABONE2,10,FALSE))</f>
        <v>8.2292795980942781</v>
      </c>
      <c r="K29" s="12">
        <f>(SUMIFS(TICARETHANEAG2,KAYNAK,A29,SEBEP,B29,SÜRE,"Uzun",BİLDİRİM,"Bildirimli",İL,$B$10)+SUMIFS(TICARETHANEOG2,KAYNAK,A29,SEBEP,B29,SÜRE,"Uzun",BİLDİRİM,"Bildirimli",İL,$B$10))/VLOOKUP($B$10,ABONE2,11,FALSE)</f>
        <v>0.80316074666684012</v>
      </c>
      <c r="L29" s="12">
        <f>(SUMIFS(SANAYIAG2,KAYNAK,A29,SEBEP,B29,SÜRE,"Uzun",BİLDİRİM,"Bildirimli",İL,$B$10)/VLOOKUP($B$10,ABONE2,12,FALSE))</f>
        <v>14.697966892241649</v>
      </c>
      <c r="M29" s="12">
        <f>(SUMIFS(SANAYIOG2,KAYNAK,A29,SEBEP,B29,SÜRE,"Uzun",BİLDİRİM,"Bildirimli",İL,$B$10)/VLOOKUP($B$10,ABONE2,13,FALSE))</f>
        <v>127.08766769561549</v>
      </c>
      <c r="N29" s="12">
        <f>(SUMIFS(SANAYIAG2,KAYNAK,A29,SEBEP,B29,SÜRE,"Uzun",BİLDİRİM,"Bildirimli",İL,$B$10)+SUMIFS(SANAYIOG2,KAYNAK,A29,SEBEP,B29,SÜRE,"Uzun",BİLDİRİM,"Bildirimli",İL,$B$10))/VLOOKUP($B$10,ABONE2,14,FALSE)</f>
        <v>81.110062821508009</v>
      </c>
      <c r="O29" s="17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0.442611445831535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(SUMIFS(MESKENAG2,KAYNAK,A30,SEBEP,B30,SÜRE,"Uzun",BİLDİRİM,"Bildirimli",İL,$B$10)/VLOOKUP($B$10,ABONE2,3,FALSE))</f>
        <v>0</v>
      </c>
      <c r="D30" s="12">
        <f>(SUMIFS(MESKENOG2,KAYNAK,A30,SEBEP,B30,SÜRE,"Uzun",BİLDİRİM,"Bildirimli",İL,$B$10)/VLOOKUP($B$10,ABONE2,4,FALSE))</f>
        <v>0</v>
      </c>
      <c r="E30" s="12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2">
        <f>(SUMIFS(TARIMSALAG2,KAYNAK,A30,SEBEP,B30,SÜRE,"Uzun",BİLDİRİM,"Bildirimli",İL,$B$10)/VLOOKUP($B$10,ABONE2,6,FALSE))</f>
        <v>0</v>
      </c>
      <c r="G30" s="12">
        <f>(SUMIFS(TARIMSALOG2,KAYNAK,A30,SEBEP,B30,SÜRE,"Uzun",BİLDİRİM,"Bildirimli",İL,$B$10)/VLOOKUP($B$10,ABONE2,7,FALSE))</f>
        <v>0</v>
      </c>
      <c r="H30" s="12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2">
        <f>(SUMIFS(TICARETHANEAG2,KAYNAK,A30,SEBEP,B30,SÜRE,"Uzun",BİLDİRİM,"Bildirimli",İL,$B$10)/VLOOKUP($B$10,ABONE2,9,FALSE))</f>
        <v>0</v>
      </c>
      <c r="J30" s="12">
        <f>(SUMIFS(TICARETHANEOG2,KAYNAK,A30,SEBEP,B30,SÜRE,"Uzun",BİLDİRİM,"Bildirimli",İL,$B$10)/VLOOKUP($B$10,ABONE2,10,FALSE))</f>
        <v>0</v>
      </c>
      <c r="K30" s="12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2">
        <f>(SUMIFS(SANAYIAG2,KAYNAK,A30,SEBEP,B30,SÜRE,"Uzun",BİLDİRİM,"Bildirimli",İL,$B$10)/VLOOKUP($B$10,ABONE2,12,FALSE))</f>
        <v>0</v>
      </c>
      <c r="M30" s="12">
        <f>(SUMIFS(SANAYIOG2,KAYNAK,A30,SEBEP,B30,SÜRE,"Uzun",BİLDİRİM,"Bildirimli",İL,$B$10)/VLOOKUP($B$10,ABONE2,13,FALSE))</f>
        <v>0</v>
      </c>
      <c r="N30" s="12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7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(SUMIFS(MESKENAG2,KAYNAK,A31,SEBEP,B31,SÜRE,"Uzun",BİLDİRİM,"Bildirimli",İL,$B$10)/VLOOKUP($B$10,ABONE2,3,FALSE))</f>
        <v>1.2571724008824054E-2</v>
      </c>
      <c r="D31" s="12">
        <f>(SUMIFS(MESKENOG2,KAYNAK,A31,SEBEP,B31,SÜRE,"Uzun",BİLDİRİM,"Bildirimli",İL,$B$10)/VLOOKUP($B$10,ABONE2,4,FALSE))</f>
        <v>0</v>
      </c>
      <c r="E31" s="12">
        <f>(SUMIFS(MESKENAG2,KAYNAK,A31,SEBEP,B31,SÜRE,"Uzun",BİLDİRİM,"Bildirimli",İL,$B$10)+SUMIFS(MESKENOG2,KAYNAK,A31,SEBEP,B31,SÜRE,"Uzun",BİLDİRİM,"Bildirimli",İL,$B$10))/VLOOKUP($B$10,ABONE2,5,FALSE)</f>
        <v>1.2548405353465075E-2</v>
      </c>
      <c r="F31" s="12">
        <f>(SUMIFS(TARIMSALAG2,KAYNAK,A31,SEBEP,B31,SÜRE,"Uzun",BİLDİRİM,"Bildirimli",İL,$B$10)/VLOOKUP($B$10,ABONE2,6,FALSE))</f>
        <v>5.0885277958156259E-3</v>
      </c>
      <c r="G31" s="12">
        <f>(SUMIFS(TARIMSALOG2,KAYNAK,A31,SEBEP,B31,SÜRE,"Uzun",BİLDİRİM,"Bildirimli",İL,$B$10)/VLOOKUP($B$10,ABONE2,7,FALSE))</f>
        <v>0</v>
      </c>
      <c r="H31" s="12">
        <f>(SUMIFS(TARIMSALAG2,KAYNAK,A31,SEBEP,B31,SÜRE,"Uzun",BİLDİRİM,"Bildirimli",İL,$B$10)+SUMIFS(TARIMSALOG2,KAYNAK,A31,SEBEP,B31,SÜRE,"Uzun",BİLDİRİM,"Bildirimli",İL,$B$10))/VLOOKUP($B$10,ABONE2,8,FALSE)</f>
        <v>3.4899732574850532E-3</v>
      </c>
      <c r="I31" s="12">
        <f>(SUMIFS(TICARETHANEAG2,KAYNAK,A31,SEBEP,B31,SÜRE,"Uzun",BİLDİRİM,"Bildirimli",İL,$B$10)/VLOOKUP($B$10,ABONE2,9,FALSE))</f>
        <v>2.6260440629660067E-2</v>
      </c>
      <c r="J31" s="12">
        <f>(SUMIFS(TICARETHANEOG2,KAYNAK,A31,SEBEP,B31,SÜRE,"Uzun",BİLDİRİM,"Bildirimli",İL,$B$10)/VLOOKUP($B$10,ABONE2,10,FALSE))</f>
        <v>0</v>
      </c>
      <c r="K31" s="12">
        <f>(SUMIFS(TICARETHANEAG2,KAYNAK,A31,SEBEP,B31,SÜRE,"Uzun",BİLDİRİM,"Bildirimli",İL,$B$10)+SUMIFS(TICARETHANEOG2,KAYNAK,A31,SEBEP,B31,SÜRE,"Uzun",BİLDİRİM,"Bildirimli",İL,$B$10))/VLOOKUP($B$10,ABONE2,11,FALSE)</f>
        <v>2.5220208953051017E-2</v>
      </c>
      <c r="L31" s="12">
        <f>(SUMIFS(SANAYIAG2,KAYNAK,A31,SEBEP,B31,SÜRE,"Uzun",BİLDİRİM,"Bildirimli",İL,$B$10)/VLOOKUP($B$10,ABONE2,12,FALSE))</f>
        <v>3.7745248792649413E-2</v>
      </c>
      <c r="M31" s="12">
        <f>(SUMIFS(SANAYIOG2,KAYNAK,A31,SEBEP,B31,SÜRE,"Uzun",BİLDİRİM,"Bildirimli",İL,$B$10)/VLOOKUP($B$10,ABONE2,13,FALSE))</f>
        <v>0</v>
      </c>
      <c r="N31" s="12">
        <f>(SUMIFS(SANAYIAG2,KAYNAK,A31,SEBEP,B31,SÜRE,"Uzun",BİLDİRİM,"Bildirimli",İL,$B$10)+SUMIFS(SANAYIOG2,KAYNAK,A31,SEBEP,B31,SÜRE,"Uzun",BİLDİRİM,"Bildirimli",İL,$B$10))/VLOOKUP($B$10,ABONE2,14,FALSE)</f>
        <v>1.5441238142447487E-2</v>
      </c>
      <c r="O31" s="17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1.4010289820871656E-2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(SUMIFS(MESKENAG2,KAYNAK,A32,SEBEP,B32,SÜRE,"Uzun",BİLDİRİM,"Bildirimli",İL,$B$10)/VLOOKUP($B$10,ABONE2,3,FALSE))</f>
        <v>0</v>
      </c>
      <c r="D32" s="12">
        <f>(SUMIFS(MESKENOG2,KAYNAK,A32,SEBEP,B32,SÜRE,"Uzun",BİLDİRİM,"Bildirimli",İL,$B$10)/VLOOKUP($B$10,ABONE2,4,FALSE))</f>
        <v>0</v>
      </c>
      <c r="E32" s="12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2">
        <f>(SUMIFS(TARIMSALAG2,KAYNAK,A32,SEBEP,B32,SÜRE,"Uzun",BİLDİRİM,"Bildirimli",İL,$B$10)/VLOOKUP($B$10,ABONE2,6,FALSE))</f>
        <v>0</v>
      </c>
      <c r="G32" s="12">
        <f>(SUMIFS(TARIMSALOG2,KAYNAK,A32,SEBEP,B32,SÜRE,"Uzun",BİLDİRİM,"Bildirimli",İL,$B$10)/VLOOKUP($B$10,ABONE2,7,FALSE))</f>
        <v>0</v>
      </c>
      <c r="H32" s="12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2">
        <f>(SUMIFS(TICARETHANEAG2,KAYNAK,A32,SEBEP,B32,SÜRE,"Uzun",BİLDİRİM,"Bildirimli",İL,$B$10)/VLOOKUP($B$10,ABONE2,9,FALSE))</f>
        <v>0</v>
      </c>
      <c r="J32" s="12">
        <f>(SUMIFS(TICARETHANEOG2,KAYNAK,A32,SEBEP,B32,SÜRE,"Uzun",BİLDİRİM,"Bildirimli",İL,$B$10)/VLOOKUP($B$10,ABONE2,10,FALSE))</f>
        <v>0</v>
      </c>
      <c r="K32" s="12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2">
        <f>(SUMIFS(SANAYIAG2,KAYNAK,A32,SEBEP,B32,SÜRE,"Uzun",BİLDİRİM,"Bildirimli",İL,$B$10)/VLOOKUP($B$10,ABONE2,12,FALSE))</f>
        <v>0</v>
      </c>
      <c r="M32" s="12">
        <f>(SUMIFS(SANAYIOG2,KAYNAK,A32,SEBEP,B32,SÜRE,"Uzun",BİLDİRİM,"Bildirimli",İL,$B$10)/VLOOKUP($B$10,ABONE2,13,FALSE))</f>
        <v>0</v>
      </c>
      <c r="N32" s="12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7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0.34375689393856629</v>
      </c>
      <c r="D33" s="12">
        <f t="shared" ref="D33:O33" si="14">SUM(D28:D32)</f>
        <v>3.1933627232878345</v>
      </c>
      <c r="E33" s="12">
        <f t="shared" si="14"/>
        <v>0.34904248374286778</v>
      </c>
      <c r="F33" s="12">
        <f t="shared" si="14"/>
        <v>0.63939515091861621</v>
      </c>
      <c r="G33" s="12">
        <f t="shared" si="14"/>
        <v>2.7364135648123069</v>
      </c>
      <c r="H33" s="12">
        <f t="shared" si="14"/>
        <v>1.2981708198358819</v>
      </c>
      <c r="I33" s="12">
        <f t="shared" si="14"/>
        <v>0.73212739646259406</v>
      </c>
      <c r="J33" s="12">
        <f t="shared" si="14"/>
        <v>13.920415059257024</v>
      </c>
      <c r="K33" s="12">
        <f t="shared" si="14"/>
        <v>1.2545434054147122</v>
      </c>
      <c r="L33" s="12">
        <f t="shared" si="14"/>
        <v>18.965534528110606</v>
      </c>
      <c r="M33" s="12">
        <f t="shared" si="14"/>
        <v>206.3100220419978</v>
      </c>
      <c r="N33" s="12">
        <f t="shared" si="14"/>
        <v>129.66909533177122</v>
      </c>
      <c r="O33" s="12">
        <f t="shared" si="14"/>
        <v>0.71310402005915363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727010</v>
      </c>
      <c r="D37" s="16">
        <f>VLOOKUP($B$10,ABONE2,4,FALSE)</f>
        <v>1351</v>
      </c>
      <c r="E37" s="16">
        <f>VLOOKUP($B$10,ABONE2,5,FALSE)</f>
        <v>728361</v>
      </c>
      <c r="F37" s="16">
        <f>VLOOKUP($B$10,ABONE2,6,FALSE)</f>
        <v>34475</v>
      </c>
      <c r="G37" s="16">
        <f>VLOOKUP($B$10,ABONE2,7,FALSE)</f>
        <v>15791</v>
      </c>
      <c r="H37" s="16">
        <f>VLOOKUP($B$10,ABONE2,8,FALSE)</f>
        <v>50266</v>
      </c>
      <c r="I37" s="16">
        <f>VLOOKUP($B$10,ABONE2,9,FALSE)</f>
        <v>136377</v>
      </c>
      <c r="J37" s="16">
        <f>VLOOKUP($B$10,ABONE2,10,FALSE)</f>
        <v>5625</v>
      </c>
      <c r="K37" s="16">
        <f>VLOOKUP($B$10,ABONE2,11,FALSE)</f>
        <v>142002</v>
      </c>
      <c r="L37" s="21">
        <f>VLOOKUP($B$10,ABONE2,12,FALSE)</f>
        <v>504</v>
      </c>
      <c r="M37" s="21">
        <f>VLOOKUP($B$10,ABONE2,13,FALSE)</f>
        <v>728</v>
      </c>
      <c r="N37" s="21">
        <f>VLOOKUP($B$10,ABONE2,14,FALSE)</f>
        <v>1232</v>
      </c>
      <c r="O37" s="21">
        <f>VLOOKUP($B$10,ABONE2,15,FALSE)</f>
        <v>921861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122127.9640230377</v>
      </c>
      <c r="D38" s="16">
        <f>VLOOKUP($B$10,TUKETIM,4,FALSE)</f>
        <v>9823.9141875793357</v>
      </c>
      <c r="E38" s="16">
        <f>VLOOKUP($B$10,TUKETIM,5,FALSE)</f>
        <v>131951.87821061703</v>
      </c>
      <c r="F38" s="16">
        <f>VLOOKUP($B$10,TUKETIM,6,FALSE)</f>
        <v>21840.03782657428</v>
      </c>
      <c r="G38" s="16">
        <f>VLOOKUP($B$10,TUKETIM,7,FALSE)</f>
        <v>31891.36826748971</v>
      </c>
      <c r="H38" s="16">
        <f>VLOOKUP($B$10,TUKETIM,8,FALSE)</f>
        <v>53731.40609406399</v>
      </c>
      <c r="I38" s="16">
        <f>VLOOKUP($B$10,TUKETIM,9,FALSE)</f>
        <v>58994.049658209784</v>
      </c>
      <c r="J38" s="16">
        <f>VLOOKUP($B$10,TUKETIM,10,FALSE)</f>
        <v>60413.194232878086</v>
      </c>
      <c r="K38" s="16">
        <f>VLOOKUP($B$10,TUKETIM,11,FALSE)</f>
        <v>119407.24389108787</v>
      </c>
      <c r="L38" s="21">
        <f>VLOOKUP($B$10,TUKETIM,12,FALSE)</f>
        <v>5145.4679504828864</v>
      </c>
      <c r="M38" s="21">
        <f>VLOOKUP($B$10,TUKETIM,13,FALSE)</f>
        <v>114281.10739398649</v>
      </c>
      <c r="N38" s="21">
        <f>VLOOKUP($B$10,TUKETIM,14,FALSE)</f>
        <v>119426.57534446937</v>
      </c>
      <c r="O38" s="21">
        <f>VLOOKUP($B$10,TUKETIM,15,FALSE)</f>
        <v>424517.10354023823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3602882.4260001415</v>
      </c>
      <c r="D39" s="16">
        <f>VLOOKUP($B$10,ANLASMA,4,FALSE)</f>
        <v>27333.851999999999</v>
      </c>
      <c r="E39" s="16">
        <f>VLOOKUP($B$10,ANLASMA,5,FALSE)</f>
        <v>3630216.2780001415</v>
      </c>
      <c r="F39" s="16">
        <f>VLOOKUP($B$10,ANLASMA,6,FALSE)</f>
        <v>235773.09699999916</v>
      </c>
      <c r="G39" s="16">
        <f>VLOOKUP($B$10,ANLASMA,7,FALSE)</f>
        <v>388924.19899999979</v>
      </c>
      <c r="H39" s="16">
        <f>VLOOKUP($B$10,ANLASMA,8,FALSE)</f>
        <v>624697.29599999893</v>
      </c>
      <c r="I39" s="16">
        <f>VLOOKUP($B$10,ANLASMA,9,FALSE)</f>
        <v>774601.25600000122</v>
      </c>
      <c r="J39" s="16">
        <f>VLOOKUP($B$10,ANLASMA,10,FALSE)</f>
        <v>992695.35900000005</v>
      </c>
      <c r="K39" s="16">
        <f>VLOOKUP($B$10,ANLASMA,11,FALSE)</f>
        <v>1767296.6150000012</v>
      </c>
      <c r="L39" s="21">
        <f>VLOOKUP($B$10,ANLASMA,12,FALSE)</f>
        <v>18555.72</v>
      </c>
      <c r="M39" s="21">
        <f>VLOOKUP($B$10,ANLASMA,13,FALSE)</f>
        <v>620777.26800000004</v>
      </c>
      <c r="N39" s="21">
        <f>VLOOKUP($B$10,ANLASMA,14,FALSE)</f>
        <v>639332.98800000001</v>
      </c>
      <c r="O39" s="21">
        <f>VLOOKUP($B$10,ANLASMA,15,FALSE)</f>
        <v>6661543.1770001417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EA0A5F97-85A7-4ED8-A7AD-D733ED044BD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97FFD-BE28-412B-8083-89AD01C931FE}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0.27778877980927191</v>
      </c>
      <c r="D17" s="12">
        <f t="shared" si="1"/>
        <v>1.4753395242817799</v>
      </c>
      <c r="E17" s="12">
        <f t="shared" si="2"/>
        <v>0.2835194423409913</v>
      </c>
      <c r="F17" s="12">
        <f t="shared" si="3"/>
        <v>0.34600962057473156</v>
      </c>
      <c r="G17" s="12">
        <f t="shared" si="4"/>
        <v>4.8508720999103332</v>
      </c>
      <c r="H17" s="12">
        <f t="shared" si="5"/>
        <v>1.6450563312468109</v>
      </c>
      <c r="I17" s="12">
        <f t="shared" si="6"/>
        <v>0.30444699411243903</v>
      </c>
      <c r="J17" s="12">
        <f t="shared" si="7"/>
        <v>11.841406633719195</v>
      </c>
      <c r="K17" s="12">
        <f t="shared" si="8"/>
        <v>0.71285367247709497</v>
      </c>
      <c r="L17" s="12">
        <f t="shared" si="9"/>
        <v>2.7244904541896395</v>
      </c>
      <c r="M17" s="12">
        <f t="shared" si="10"/>
        <v>95.001435126336034</v>
      </c>
      <c r="N17" s="12">
        <f t="shared" si="11"/>
        <v>40.623949873106916</v>
      </c>
      <c r="O17" s="17">
        <f t="shared" si="12"/>
        <v>0.50271665014851585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1.6052085180625994E-2</v>
      </c>
      <c r="D21" s="12">
        <f t="shared" si="1"/>
        <v>0</v>
      </c>
      <c r="E21" s="12">
        <f t="shared" si="2"/>
        <v>1.5975270829730909E-2</v>
      </c>
      <c r="F21" s="12">
        <f t="shared" si="3"/>
        <v>7.5303943744976743E-3</v>
      </c>
      <c r="G21" s="12">
        <f t="shared" si="4"/>
        <v>0</v>
      </c>
      <c r="H21" s="12">
        <f t="shared" si="5"/>
        <v>5.3588887875618708E-3</v>
      </c>
      <c r="I21" s="12">
        <f t="shared" si="6"/>
        <v>0.11413583689135823</v>
      </c>
      <c r="J21" s="12">
        <f t="shared" si="7"/>
        <v>0</v>
      </c>
      <c r="K21" s="12">
        <f t="shared" si="8"/>
        <v>0.1100954450131425</v>
      </c>
      <c r="L21" s="12">
        <f t="shared" si="9"/>
        <v>1.7309240766432847</v>
      </c>
      <c r="M21" s="12">
        <f t="shared" si="10"/>
        <v>0</v>
      </c>
      <c r="N21" s="12">
        <f t="shared" si="11"/>
        <v>1.0200088308790785</v>
      </c>
      <c r="O21" s="17">
        <f t="shared" si="12"/>
        <v>3.465332916400668E-2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1.0396410994871104E-3</v>
      </c>
      <c r="D22" s="12">
        <f t="shared" si="1"/>
        <v>0</v>
      </c>
      <c r="E22" s="12">
        <f t="shared" si="2"/>
        <v>1.0346660850062913E-3</v>
      </c>
      <c r="F22" s="12">
        <f t="shared" si="3"/>
        <v>1.7062753459629121E-3</v>
      </c>
      <c r="G22" s="12">
        <f t="shared" si="4"/>
        <v>0</v>
      </c>
      <c r="H22" s="12">
        <f t="shared" si="5"/>
        <v>1.2142444824589746E-3</v>
      </c>
      <c r="I22" s="12">
        <f t="shared" si="6"/>
        <v>8.9268347259504176E-3</v>
      </c>
      <c r="J22" s="12">
        <f t="shared" si="7"/>
        <v>0</v>
      </c>
      <c r="K22" s="12">
        <f t="shared" si="8"/>
        <v>8.6108260865321428E-3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2.4325463815128364E-3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0.29488050608938504</v>
      </c>
      <c r="D25" s="12">
        <f t="shared" ref="D25:O25" si="13">SUM(D15:D24)</f>
        <v>1.4753395242817799</v>
      </c>
      <c r="E25" s="12">
        <f t="shared" si="13"/>
        <v>0.30052937925572848</v>
      </c>
      <c r="F25" s="12">
        <f t="shared" si="13"/>
        <v>0.35524629029519211</v>
      </c>
      <c r="G25" s="12">
        <f t="shared" si="13"/>
        <v>4.8508720999103332</v>
      </c>
      <c r="H25" s="12">
        <f t="shared" si="13"/>
        <v>1.6516294645168319</v>
      </c>
      <c r="I25" s="12">
        <f t="shared" si="13"/>
        <v>0.42750966572974763</v>
      </c>
      <c r="J25" s="12">
        <f t="shared" si="13"/>
        <v>11.841406633719195</v>
      </c>
      <c r="K25" s="12">
        <f t="shared" si="13"/>
        <v>0.83155994357676966</v>
      </c>
      <c r="L25" s="12">
        <f t="shared" si="13"/>
        <v>4.4554145308329245</v>
      </c>
      <c r="M25" s="12">
        <f t="shared" si="13"/>
        <v>95.001435126336034</v>
      </c>
      <c r="N25" s="12">
        <f t="shared" si="13"/>
        <v>41.643958703985994</v>
      </c>
      <c r="O25" s="12">
        <f t="shared" si="13"/>
        <v>0.53980252569403531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0.40033263846943934</v>
      </c>
      <c r="D29" s="12">
        <f>(SUMIFS(MESKENOG2,KAYNAK,A29,SEBEP,B29,SÜRE,"Uzun",BİLDİRİM,"Bildirimli",İL,$B$10,İLÇE,$B$11)/VLOOKUP($B$11,ABONE2,4,FALSE))</f>
        <v>4.7274391590183394E-2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0.39864314207336249</v>
      </c>
      <c r="F29" s="12">
        <f>(SUMIFS(TARIMSALAG2,KAYNAK,A29,SEBEP,B29,SÜRE,"Uzun",BİLDİRİM,"Bildirimli",İL,$B$10,İLÇE,$B$11)/VLOOKUP($B$11,ABONE2,6,FALSE))</f>
        <v>0.10431092236982123</v>
      </c>
      <c r="G29" s="12">
        <f>(SUMIFS(TARIMSALOG2,KAYNAK,A29,SEBEP,B29,SÜRE,"Uzun",BİLDİRİM,"Bildirimli",İL,$B$10,İLÇE,$B$11)/VLOOKUP($B$11,ABONE2,7,FALSE))</f>
        <v>2.1947606005334839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0.70712439130495308</v>
      </c>
      <c r="I29" s="12">
        <f>(SUMIFS(TICARETHANEAG2,KAYNAK,A29,SEBEP,B29,SÜRE,"Uzun",BİLDİRİM,"Bildirimli",İL,$B$10,İLÇE,$B$11)/VLOOKUP($B$11,ABONE2,9,FALSE))</f>
        <v>0.56637761404367948</v>
      </c>
      <c r="J29" s="12">
        <f>(SUMIFS(TICARETHANEOG2,KAYNAK,A29,SEBEP,B29,SÜRE,"Uzun",BİLDİRİM,"Bildirimli",İL,$B$10,İLÇE,$B$11)/VLOOKUP($B$11,ABONE2,10,FALSE))</f>
        <v>10.657420359320746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0.92359904651588665</v>
      </c>
      <c r="L29" s="12">
        <f>(SUMIFS(SANAYIAG2,KAYNAK,A29,SEBEP,B29,SÜRE,"Uzun",BİLDİRİM,"Bildirimli",İL,$B$10,İLÇE,$B$11)/VLOOKUP($B$11,ABONE2,12,FALSE))</f>
        <v>48.686741967294296</v>
      </c>
      <c r="M29" s="12">
        <f>(SUMIFS(SANAYIOG2,KAYNAK,A29,SEBEP,B29,SÜRE,"Uzun",BİLDİRİM,"Bildirimli",İL,$B$10,İLÇE,$B$11)/VLOOKUP($B$11,ABONE2,13,FALSE))</f>
        <v>944.94374468863271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416.79229665641543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1.2950720981146351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0.40033263846943934</v>
      </c>
      <c r="D33" s="12">
        <f t="shared" ref="D33:O33" si="14">SUM(D28:D32)</f>
        <v>4.7274391590183394E-2</v>
      </c>
      <c r="E33" s="12">
        <f t="shared" si="14"/>
        <v>0.39864314207336249</v>
      </c>
      <c r="F33" s="12">
        <f t="shared" si="14"/>
        <v>0.10431092236982123</v>
      </c>
      <c r="G33" s="12">
        <f t="shared" si="14"/>
        <v>2.1947606005334839</v>
      </c>
      <c r="H33" s="12">
        <f t="shared" si="14"/>
        <v>0.70712439130495308</v>
      </c>
      <c r="I33" s="12">
        <f t="shared" si="14"/>
        <v>0.56637761404367948</v>
      </c>
      <c r="J33" s="12">
        <f t="shared" si="14"/>
        <v>10.657420359320746</v>
      </c>
      <c r="K33" s="12">
        <f t="shared" si="14"/>
        <v>0.92359904651588665</v>
      </c>
      <c r="L33" s="12">
        <f t="shared" si="14"/>
        <v>48.686741967294296</v>
      </c>
      <c r="M33" s="12">
        <f t="shared" si="14"/>
        <v>944.94374468863271</v>
      </c>
      <c r="N33" s="12">
        <f t="shared" si="14"/>
        <v>416.79229665641543</v>
      </c>
      <c r="O33" s="12">
        <f t="shared" si="14"/>
        <v>1.2950720981146351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22669</v>
      </c>
      <c r="D37" s="16">
        <f>VLOOKUP($B$11,ABONE2,4,FALSE)</f>
        <v>109</v>
      </c>
      <c r="E37" s="16">
        <f>VLOOKUP($B$11,ABONE2,5,FALSE)</f>
        <v>22778</v>
      </c>
      <c r="F37" s="16">
        <f>VLOOKUP($B$11,ABONE2,6,FALSE)</f>
        <v>997</v>
      </c>
      <c r="G37" s="16">
        <f>VLOOKUP($B$11,ABONE2,7,FALSE)</f>
        <v>404</v>
      </c>
      <c r="H37" s="16">
        <f>VLOOKUP($B$11,ABONE2,8,FALSE)</f>
        <v>1401</v>
      </c>
      <c r="I37" s="16">
        <f>VLOOKUP($B$11,ABONE2,9,FALSE)</f>
        <v>5259</v>
      </c>
      <c r="J37" s="16">
        <f>VLOOKUP($B$11,ABONE2,10,FALSE)</f>
        <v>193</v>
      </c>
      <c r="K37" s="16">
        <f>VLOOKUP($B$11,ABONE2,11,FALSE)</f>
        <v>5452</v>
      </c>
      <c r="L37" s="21">
        <f>VLOOKUP($B$11,ABONE2,12,FALSE)</f>
        <v>33</v>
      </c>
      <c r="M37" s="21">
        <f>VLOOKUP($B$11,ABONE2,13,FALSE)</f>
        <v>23</v>
      </c>
      <c r="N37" s="21">
        <f>VLOOKUP($B$11,ABONE2,14,FALSE)</f>
        <v>56</v>
      </c>
      <c r="O37" s="21">
        <f>VLOOKUP($B$11,ABONE2,15,FALSE)</f>
        <v>29687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3101.8937622043054</v>
      </c>
      <c r="D38" s="16">
        <f>VLOOKUP($B$11,TUKETIM,4,FALSE)</f>
        <v>494.49245753424657</v>
      </c>
      <c r="E38" s="16">
        <f>VLOOKUP($B$11,TUKETIM,5,FALSE)</f>
        <v>3596.386219738552</v>
      </c>
      <c r="F38" s="16">
        <f>VLOOKUP($B$11,TUKETIM,6,FALSE)</f>
        <v>390.98104465753426</v>
      </c>
      <c r="G38" s="16">
        <f>VLOOKUP($B$11,TUKETIM,7,FALSE)</f>
        <v>892.97694275811875</v>
      </c>
      <c r="H38" s="16">
        <f>VLOOKUP($B$11,TUKETIM,8,FALSE)</f>
        <v>1283.957987415653</v>
      </c>
      <c r="I38" s="16">
        <f>VLOOKUP($B$11,TUKETIM,9,FALSE)</f>
        <v>2079.5436113101177</v>
      </c>
      <c r="J38" s="16">
        <f>VLOOKUP($B$11,TUKETIM,10,FALSE)</f>
        <v>1512.0161134683422</v>
      </c>
      <c r="K38" s="16">
        <f>VLOOKUP($B$11,TUKETIM,11,FALSE)</f>
        <v>3591.5597247784599</v>
      </c>
      <c r="L38" s="21">
        <f>VLOOKUP($B$11,TUKETIM,12,FALSE)</f>
        <v>342.10826336996337</v>
      </c>
      <c r="M38" s="21">
        <f>VLOOKUP($B$11,TUKETIM,13,FALSE)</f>
        <v>2151.745782496118</v>
      </c>
      <c r="N38" s="21">
        <f>VLOOKUP($B$11,TUKETIM,14,FALSE)</f>
        <v>2493.8540458660814</v>
      </c>
      <c r="O38" s="21">
        <f>VLOOKUP($B$11,TUKETIM,15,FALSE)</f>
        <v>10965.757977798747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99838.363000000201</v>
      </c>
      <c r="D39" s="16">
        <f>VLOOKUP($B$11,ANLASMA,4,FALSE)</f>
        <v>2107.7599999999998</v>
      </c>
      <c r="E39" s="16">
        <f>VLOOKUP($B$11,ANLASMA,5,FALSE)</f>
        <v>101946.1230000002</v>
      </c>
      <c r="F39" s="16">
        <f>VLOOKUP($B$11,ANLASMA,6,FALSE)</f>
        <v>4622.3740000000098</v>
      </c>
      <c r="G39" s="16">
        <f>VLOOKUP($B$11,ANLASMA,7,FALSE)</f>
        <v>11728.041999999999</v>
      </c>
      <c r="H39" s="16">
        <f>VLOOKUP($B$11,ANLASMA,8,FALSE)</f>
        <v>16350.416000000008</v>
      </c>
      <c r="I39" s="16">
        <f>VLOOKUP($B$11,ANLASMA,9,FALSE)</f>
        <v>32384.746999999803</v>
      </c>
      <c r="J39" s="16">
        <f>VLOOKUP($B$11,ANLASMA,10,FALSE)</f>
        <v>55665</v>
      </c>
      <c r="K39" s="16">
        <f>VLOOKUP($B$11,ANLASMA,11,FALSE)</f>
        <v>88049.746999999799</v>
      </c>
      <c r="L39" s="21">
        <f>VLOOKUP($B$11,ANLASMA,12,FALSE)</f>
        <v>1525.2840000000001</v>
      </c>
      <c r="M39" s="21">
        <f>VLOOKUP($B$11,ANLASMA,13,FALSE)</f>
        <v>30080.2</v>
      </c>
      <c r="N39" s="21">
        <f>VLOOKUP($B$11,ANLASMA,14,FALSE)</f>
        <v>31605.484</v>
      </c>
      <c r="O39" s="21">
        <f>VLOOKUP($B$11,ANLASMA,15,FALSE)</f>
        <v>237951.77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CE950FFE-ED23-4792-AB67-1639106342F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D8BCE-9D69-4768-B3FE-360C91B83F90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0.38649787287110954</v>
      </c>
      <c r="D17" s="12">
        <f t="shared" si="1"/>
        <v>2.6364860754094179</v>
      </c>
      <c r="E17" s="12">
        <f t="shared" si="2"/>
        <v>0.39211804731512928</v>
      </c>
      <c r="F17" s="12">
        <f t="shared" si="3"/>
        <v>1.2405583532223108</v>
      </c>
      <c r="G17" s="12">
        <f t="shared" si="4"/>
        <v>7.0501006369696038</v>
      </c>
      <c r="H17" s="12">
        <f t="shared" si="5"/>
        <v>3.3257036741964963</v>
      </c>
      <c r="I17" s="12">
        <f t="shared" si="6"/>
        <v>0.49558894561454514</v>
      </c>
      <c r="J17" s="12">
        <f t="shared" si="7"/>
        <v>35.32503029075054</v>
      </c>
      <c r="K17" s="12">
        <f t="shared" si="8"/>
        <v>1.8950967984272575</v>
      </c>
      <c r="L17" s="12">
        <f t="shared" si="9"/>
        <v>3.0188368098370595</v>
      </c>
      <c r="M17" s="12">
        <f t="shared" si="10"/>
        <v>403.94279364108843</v>
      </c>
      <c r="N17" s="12">
        <f t="shared" si="11"/>
        <v>231.18694232355733</v>
      </c>
      <c r="O17" s="17">
        <f t="shared" si="12"/>
        <v>1.0615537308791023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5.9044267171002501E-2</v>
      </c>
      <c r="D21" s="12">
        <f t="shared" si="1"/>
        <v>0</v>
      </c>
      <c r="E21" s="12">
        <f t="shared" si="2"/>
        <v>5.8896782361506181E-2</v>
      </c>
      <c r="F21" s="12">
        <f t="shared" si="3"/>
        <v>1.8768256205988064E-2</v>
      </c>
      <c r="G21" s="12">
        <f t="shared" si="4"/>
        <v>0</v>
      </c>
      <c r="H21" s="12">
        <f t="shared" si="5"/>
        <v>1.2032004071247077E-2</v>
      </c>
      <c r="I21" s="12">
        <f t="shared" si="6"/>
        <v>8.1581572467102806E-2</v>
      </c>
      <c r="J21" s="12">
        <f t="shared" si="7"/>
        <v>0</v>
      </c>
      <c r="K21" s="12">
        <f t="shared" si="8"/>
        <v>7.8303482239323013E-2</v>
      </c>
      <c r="L21" s="12">
        <f t="shared" si="9"/>
        <v>1.2323341099491323</v>
      </c>
      <c r="M21" s="12">
        <f t="shared" si="10"/>
        <v>0</v>
      </c>
      <c r="N21" s="12">
        <f t="shared" si="11"/>
        <v>0.53100575469352862</v>
      </c>
      <c r="O21" s="17">
        <f t="shared" si="12"/>
        <v>6.038931401502317E-2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5.0788990028623601E-3</v>
      </c>
      <c r="D22" s="12">
        <f t="shared" si="1"/>
        <v>0</v>
      </c>
      <c r="E22" s="12">
        <f t="shared" si="2"/>
        <v>5.0662125815080427E-3</v>
      </c>
      <c r="F22" s="12">
        <f t="shared" si="3"/>
        <v>2.3378842587426307E-4</v>
      </c>
      <c r="G22" s="12">
        <f t="shared" si="4"/>
        <v>0</v>
      </c>
      <c r="H22" s="12">
        <f t="shared" si="5"/>
        <v>1.4987771165613675E-4</v>
      </c>
      <c r="I22" s="12">
        <f t="shared" si="6"/>
        <v>1.4957414653733649E-2</v>
      </c>
      <c r="J22" s="12">
        <f t="shared" si="7"/>
        <v>0</v>
      </c>
      <c r="K22" s="12">
        <f t="shared" si="8"/>
        <v>1.4356399579783876E-2</v>
      </c>
      <c r="L22" s="12">
        <f t="shared" si="9"/>
        <v>1.2397452590716196E-2</v>
      </c>
      <c r="M22" s="12">
        <f t="shared" si="10"/>
        <v>0</v>
      </c>
      <c r="N22" s="12">
        <f t="shared" si="11"/>
        <v>5.3419917667313693E-3</v>
      </c>
      <c r="O22" s="17">
        <f t="shared" si="12"/>
        <v>6.4040207777558214E-3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0.45062103904497436</v>
      </c>
      <c r="D25" s="12">
        <f t="shared" ref="D25:O25" si="13">SUM(D15:D24)</f>
        <v>2.6364860754094179</v>
      </c>
      <c r="E25" s="12">
        <f t="shared" si="13"/>
        <v>0.4560810422581435</v>
      </c>
      <c r="F25" s="12">
        <f t="shared" si="13"/>
        <v>1.2595603978541732</v>
      </c>
      <c r="G25" s="12">
        <f t="shared" si="13"/>
        <v>7.0501006369696038</v>
      </c>
      <c r="H25" s="12">
        <f t="shared" si="13"/>
        <v>3.3378855559793994</v>
      </c>
      <c r="I25" s="12">
        <f t="shared" si="13"/>
        <v>0.59212793273538167</v>
      </c>
      <c r="J25" s="12">
        <f t="shared" si="13"/>
        <v>35.32503029075054</v>
      </c>
      <c r="K25" s="12">
        <f t="shared" si="13"/>
        <v>1.9877566802463644</v>
      </c>
      <c r="L25" s="12">
        <f t="shared" si="13"/>
        <v>4.2635683723769082</v>
      </c>
      <c r="M25" s="12">
        <f t="shared" si="13"/>
        <v>403.94279364108843</v>
      </c>
      <c r="N25" s="12">
        <f t="shared" si="13"/>
        <v>231.72329007001758</v>
      </c>
      <c r="O25" s="12">
        <f t="shared" si="13"/>
        <v>1.1283470656718813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9.0842964664519646E-2</v>
      </c>
      <c r="D29" s="12">
        <f>(SUMIFS(MESKENOG2,KAYNAK,A29,SEBEP,B29,SÜRE,"Uzun",BİLDİRİM,"Bildirimli",İL,$B$10,İLÇE,$B$11)/VLOOKUP($B$11,ABONE2,4,FALSE))</f>
        <v>0.73494112455472504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9.2451837108193463E-2</v>
      </c>
      <c r="F29" s="12">
        <f>(SUMIFS(TARIMSALAG2,KAYNAK,A29,SEBEP,B29,SÜRE,"Uzun",BİLDİRİM,"Bildirimli",İL,$B$10,İLÇE,$B$11)/VLOOKUP($B$11,ABONE2,6,FALSE))</f>
        <v>0.17969264886874264</v>
      </c>
      <c r="G29" s="12">
        <f>(SUMIFS(TARIMSALOG2,KAYNAK,A29,SEBEP,B29,SÜRE,"Uzun",BİLDİRİM,"Bildirimli",İL,$B$10,İLÇE,$B$11)/VLOOKUP($B$11,ABONE2,7,FALSE))</f>
        <v>1.7478504247282154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0.74253162811678475</v>
      </c>
      <c r="I29" s="12">
        <f>(SUMIFS(TICARETHANEAG2,KAYNAK,A29,SEBEP,B29,SÜRE,"Uzun",BİLDİRİM,"Bildirimli",İL,$B$10,İLÇE,$B$11)/VLOOKUP($B$11,ABONE2,9,FALSE))</f>
        <v>0.27971064647717919</v>
      </c>
      <c r="J29" s="12">
        <f>(SUMIFS(TICARETHANEOG2,KAYNAK,A29,SEBEP,B29,SÜRE,"Uzun",BİLDİRİM,"Bildirimli",İL,$B$10,İLÇE,$B$11)/VLOOKUP($B$11,ABONE2,10,FALSE))</f>
        <v>1.9007368730951393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0.34484631464040155</v>
      </c>
      <c r="L29" s="12">
        <f>(SUMIFS(SANAYIAG2,KAYNAK,A29,SEBEP,B29,SÜRE,"Uzun",BİLDİRİM,"Bildirimli",İL,$B$10,İLÇE,$B$11)/VLOOKUP($B$11,ABONE2,12,FALSE))</f>
        <v>18.491700131599792</v>
      </c>
      <c r="M29" s="12">
        <f>(SUMIFS(SANAYIOG2,KAYNAK,A29,SEBEP,B29,SÜRE,"Uzun",BİLDİRİM,"Bildirimli",İL,$B$10,İLÇE,$B$11)/VLOOKUP($B$11,ABONE2,13,FALSE))</f>
        <v>52.605049338767628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37.905801306410758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0.21171821699241564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2.664213807746553E-2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2.6575589522505067E-2</v>
      </c>
      <c r="F31" s="12">
        <f>(SUMIFS(TARIMSALAG2,KAYNAK,A31,SEBEP,B31,SÜRE,"Uzun",BİLDİRİM,"Bildirimli",İL,$B$10,İLÇE,$B$11)/VLOOKUP($B$11,ABONE2,6,FALSE))</f>
        <v>1.1555110984511854E-2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7.4077815692328497E-3</v>
      </c>
      <c r="I31" s="12">
        <f>(SUMIFS(TICARETHANEAG2,KAYNAK,A31,SEBEP,B31,SÜRE,"Uzun",BİLDİRİM,"Bildirimli",İL,$B$10,İLÇE,$B$11)/VLOOKUP($B$11,ABONE2,9,FALSE))</f>
        <v>1.7902377178976803E-2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1.7183028361471519E-2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2.3976608920573177E-2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0.11748510274198518</v>
      </c>
      <c r="D33" s="12">
        <f t="shared" ref="D33:O33" si="14">SUM(D28:D32)</f>
        <v>0.73494112455472504</v>
      </c>
      <c r="E33" s="12">
        <f t="shared" si="14"/>
        <v>0.11902742663069853</v>
      </c>
      <c r="F33" s="12">
        <f t="shared" si="14"/>
        <v>0.19124775985325448</v>
      </c>
      <c r="G33" s="12">
        <f t="shared" si="14"/>
        <v>1.7478504247282154</v>
      </c>
      <c r="H33" s="12">
        <f t="shared" si="14"/>
        <v>0.74993940968601758</v>
      </c>
      <c r="I33" s="12">
        <f t="shared" si="14"/>
        <v>0.29761302365615599</v>
      </c>
      <c r="J33" s="12">
        <f t="shared" si="14"/>
        <v>1.9007368730951393</v>
      </c>
      <c r="K33" s="12">
        <f t="shared" si="14"/>
        <v>0.36202934300187306</v>
      </c>
      <c r="L33" s="12">
        <f t="shared" si="14"/>
        <v>18.491700131599792</v>
      </c>
      <c r="M33" s="12">
        <f t="shared" si="14"/>
        <v>52.605049338767628</v>
      </c>
      <c r="N33" s="12">
        <f t="shared" si="14"/>
        <v>37.905801306410758</v>
      </c>
      <c r="O33" s="12">
        <f t="shared" si="14"/>
        <v>0.23569482591298882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83063</v>
      </c>
      <c r="D37" s="16">
        <f>VLOOKUP($B$11,ABONE2,4,FALSE)</f>
        <v>208</v>
      </c>
      <c r="E37" s="16">
        <f>VLOOKUP($B$11,ABONE2,5,FALSE)</f>
        <v>83271</v>
      </c>
      <c r="F37" s="16">
        <f>VLOOKUP($B$11,ABONE2,6,FALSE)</f>
        <v>3458</v>
      </c>
      <c r="G37" s="16">
        <f>VLOOKUP($B$11,ABONE2,7,FALSE)</f>
        <v>1936</v>
      </c>
      <c r="H37" s="16">
        <f>VLOOKUP($B$11,ABONE2,8,FALSE)</f>
        <v>5394</v>
      </c>
      <c r="I37" s="16">
        <f>VLOOKUP($B$11,ABONE2,9,FALSE)</f>
        <v>17533</v>
      </c>
      <c r="J37" s="16">
        <f>VLOOKUP($B$11,ABONE2,10,FALSE)</f>
        <v>734</v>
      </c>
      <c r="K37" s="16">
        <f>VLOOKUP($B$11,ABONE2,11,FALSE)</f>
        <v>18267</v>
      </c>
      <c r="L37" s="21">
        <f>VLOOKUP($B$11,ABONE2,12,FALSE)</f>
        <v>53</v>
      </c>
      <c r="M37" s="21">
        <f>VLOOKUP($B$11,ABONE2,13,FALSE)</f>
        <v>70</v>
      </c>
      <c r="N37" s="21">
        <f>VLOOKUP($B$11,ABONE2,14,FALSE)</f>
        <v>123</v>
      </c>
      <c r="O37" s="21">
        <f>VLOOKUP($B$11,ABONE2,15,FALSE)</f>
        <v>107055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15223.759819313465</v>
      </c>
      <c r="D38" s="16">
        <f>VLOOKUP($B$11,TUKETIM,4,FALSE)</f>
        <v>811.25006684931509</v>
      </c>
      <c r="E38" s="16">
        <f>VLOOKUP($B$11,TUKETIM,5,FALSE)</f>
        <v>16035.009886162781</v>
      </c>
      <c r="F38" s="16">
        <f>VLOOKUP($B$11,TUKETIM,6,FALSE)</f>
        <v>3009.3961781004364</v>
      </c>
      <c r="G38" s="16">
        <f>VLOOKUP($B$11,TUKETIM,7,FALSE)</f>
        <v>4665.7845156173535</v>
      </c>
      <c r="H38" s="16">
        <f>VLOOKUP($B$11,TUKETIM,8,FALSE)</f>
        <v>7675.1806937177898</v>
      </c>
      <c r="I38" s="16">
        <f>VLOOKUP($B$11,TUKETIM,9,FALSE)</f>
        <v>7229.8641310373141</v>
      </c>
      <c r="J38" s="16">
        <f>VLOOKUP($B$11,TUKETIM,10,FALSE)</f>
        <v>6392.7615900113396</v>
      </c>
      <c r="K38" s="16">
        <f>VLOOKUP($B$11,TUKETIM,11,FALSE)</f>
        <v>13622.625721048655</v>
      </c>
      <c r="L38" s="21">
        <f>VLOOKUP($B$11,TUKETIM,12,FALSE)</f>
        <v>355.23090769230771</v>
      </c>
      <c r="M38" s="21">
        <f>VLOOKUP($B$11,TUKETIM,13,FALSE)</f>
        <v>6586.4366716332979</v>
      </c>
      <c r="N38" s="21">
        <f>VLOOKUP($B$11,TUKETIM,14,FALSE)</f>
        <v>6941.6675793256054</v>
      </c>
      <c r="O38" s="21">
        <f>VLOOKUP($B$11,TUKETIM,15,FALSE)</f>
        <v>44274.483880254833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426843.152000028</v>
      </c>
      <c r="D39" s="16">
        <f>VLOOKUP($B$11,ANLASMA,4,FALSE)</f>
        <v>3299.3509999999997</v>
      </c>
      <c r="E39" s="16">
        <f>VLOOKUP($B$11,ANLASMA,5,FALSE)</f>
        <v>430142.50300002802</v>
      </c>
      <c r="F39" s="16">
        <f>VLOOKUP($B$11,ANLASMA,6,FALSE)</f>
        <v>32155.004999999801</v>
      </c>
      <c r="G39" s="16">
        <f>VLOOKUP($B$11,ANLASMA,7,FALSE)</f>
        <v>57244.950999999899</v>
      </c>
      <c r="H39" s="16">
        <f>VLOOKUP($B$11,ANLASMA,8,FALSE)</f>
        <v>89399.9559999997</v>
      </c>
      <c r="I39" s="16">
        <f>VLOOKUP($B$11,ANLASMA,9,FALSE)</f>
        <v>96478.584999999206</v>
      </c>
      <c r="J39" s="16">
        <f>VLOOKUP($B$11,ANLASMA,10,FALSE)</f>
        <v>111304.49600000001</v>
      </c>
      <c r="K39" s="16">
        <f>VLOOKUP($B$11,ANLASMA,11,FALSE)</f>
        <v>207783.08099999922</v>
      </c>
      <c r="L39" s="21">
        <f>VLOOKUP($B$11,ANLASMA,12,FALSE)</f>
        <v>1403.7080000000001</v>
      </c>
      <c r="M39" s="21">
        <f>VLOOKUP($B$11,ANLASMA,13,FALSE)</f>
        <v>64396.479999999996</v>
      </c>
      <c r="N39" s="21">
        <f>VLOOKUP($B$11,ANLASMA,14,FALSE)</f>
        <v>65800.187999999995</v>
      </c>
      <c r="O39" s="21">
        <f>VLOOKUP($B$11,ANLASMA,15,FALSE)</f>
        <v>793125.72800002689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A3C4D995-4808-49F9-BFB5-A9710B8E2D0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A27BF-F7CD-4C29-88CA-A21524150021}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0.18723362360841142</v>
      </c>
      <c r="D17" s="12">
        <f t="shared" si="1"/>
        <v>0.38183035187925324</v>
      </c>
      <c r="E17" s="12">
        <f t="shared" si="2"/>
        <v>0.18756700844355076</v>
      </c>
      <c r="F17" s="12">
        <f t="shared" si="3"/>
        <v>0.40343852046632023</v>
      </c>
      <c r="G17" s="12">
        <f t="shared" si="4"/>
        <v>1.0536154668546995</v>
      </c>
      <c r="H17" s="12">
        <f t="shared" si="5"/>
        <v>0.5702737875966013</v>
      </c>
      <c r="I17" s="12">
        <f t="shared" si="6"/>
        <v>0.22602145927155251</v>
      </c>
      <c r="J17" s="12">
        <f t="shared" si="7"/>
        <v>14.264027382930008</v>
      </c>
      <c r="K17" s="12">
        <f t="shared" si="8"/>
        <v>0.72311121618693541</v>
      </c>
      <c r="L17" s="12">
        <f t="shared" si="9"/>
        <v>0</v>
      </c>
      <c r="M17" s="12">
        <f t="shared" si="10"/>
        <v>5.0898152392325571</v>
      </c>
      <c r="N17" s="12">
        <f t="shared" si="11"/>
        <v>0.56553502658139521</v>
      </c>
      <c r="O17" s="17">
        <f t="shared" si="12"/>
        <v>0.31237576611471246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6.2784384740793122E-3</v>
      </c>
      <c r="D18" s="12">
        <f t="shared" si="1"/>
        <v>0</v>
      </c>
      <c r="E18" s="12">
        <f t="shared" si="2"/>
        <v>6.2676821977831337E-3</v>
      </c>
      <c r="F18" s="12">
        <f t="shared" si="3"/>
        <v>3.7689574973325968E-3</v>
      </c>
      <c r="G18" s="12">
        <f t="shared" si="4"/>
        <v>0</v>
      </c>
      <c r="H18" s="12">
        <f t="shared" si="5"/>
        <v>2.8018437994954048E-3</v>
      </c>
      <c r="I18" s="12">
        <f t="shared" si="6"/>
        <v>2.5076432255796677E-3</v>
      </c>
      <c r="J18" s="12">
        <f t="shared" si="7"/>
        <v>0</v>
      </c>
      <c r="K18" s="12">
        <f t="shared" si="8"/>
        <v>2.4188468702986718E-3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5.2576168503170239E-3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7.2939057968338217E-2</v>
      </c>
      <c r="D21" s="12">
        <f t="shared" si="1"/>
        <v>0</v>
      </c>
      <c r="E21" s="12">
        <f t="shared" si="2"/>
        <v>7.2814098129434096E-2</v>
      </c>
      <c r="F21" s="12">
        <f t="shared" si="3"/>
        <v>1.9432498766352023E-2</v>
      </c>
      <c r="G21" s="12">
        <f t="shared" si="4"/>
        <v>0</v>
      </c>
      <c r="H21" s="12">
        <f t="shared" si="5"/>
        <v>1.4446123686918505E-2</v>
      </c>
      <c r="I21" s="12">
        <f t="shared" si="6"/>
        <v>5.5796707408581808E-2</v>
      </c>
      <c r="J21" s="12">
        <f t="shared" si="7"/>
        <v>0</v>
      </c>
      <c r="K21" s="12">
        <f t="shared" si="8"/>
        <v>5.3820930231022225E-2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6.136694827630769E-2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2.9415626814992951E-4</v>
      </c>
      <c r="D22" s="12">
        <f t="shared" si="1"/>
        <v>0</v>
      </c>
      <c r="E22" s="12">
        <f t="shared" si="2"/>
        <v>2.9365231703094727E-4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6.7903782996841895E-3</v>
      </c>
      <c r="J22" s="12">
        <f t="shared" si="7"/>
        <v>0</v>
      </c>
      <c r="K22" s="12">
        <f t="shared" si="8"/>
        <v>6.5499290851226792E-3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1.0055387686753652E-3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0.26674527631897887</v>
      </c>
      <c r="D25" s="12">
        <f t="shared" ref="D25:O25" si="13">SUM(D15:D24)</f>
        <v>0.38183035187925324</v>
      </c>
      <c r="E25" s="12">
        <f t="shared" si="13"/>
        <v>0.26694244108779897</v>
      </c>
      <c r="F25" s="12">
        <f t="shared" si="13"/>
        <v>0.42663997673000481</v>
      </c>
      <c r="G25" s="12">
        <f t="shared" si="13"/>
        <v>1.0536154668546995</v>
      </c>
      <c r="H25" s="12">
        <f t="shared" si="13"/>
        <v>0.5875217550830153</v>
      </c>
      <c r="I25" s="12">
        <f t="shared" si="13"/>
        <v>0.2911161882053982</v>
      </c>
      <c r="J25" s="12">
        <f t="shared" si="13"/>
        <v>14.264027382930008</v>
      </c>
      <c r="K25" s="12">
        <f t="shared" si="13"/>
        <v>0.78590092237337894</v>
      </c>
      <c r="L25" s="12">
        <f t="shared" si="13"/>
        <v>0</v>
      </c>
      <c r="M25" s="12">
        <f t="shared" si="13"/>
        <v>5.0898152392325571</v>
      </c>
      <c r="N25" s="12">
        <f t="shared" si="13"/>
        <v>0.56553502658139521</v>
      </c>
      <c r="O25" s="12">
        <f t="shared" si="13"/>
        <v>0.38000587001001251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0.23387125897216934</v>
      </c>
      <c r="D29" s="12">
        <f>(SUMIFS(MESKENOG2,KAYNAK,A29,SEBEP,B29,SÜRE,"Uzun",BİLDİRİM,"Bildirimli",İL,$B$10,İLÇE,$B$11)/VLOOKUP($B$11,ABONE2,4,FALSE))</f>
        <v>0.24827718688730555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0.23389593933522421</v>
      </c>
      <c r="F29" s="12">
        <f>(SUMIFS(TARIMSALAG2,KAYNAK,A29,SEBEP,B29,SÜRE,"Uzun",BİLDİRİM,"Bildirimli",İL,$B$10,İLÇE,$B$11)/VLOOKUP($B$11,ABONE2,6,FALSE))</f>
        <v>0.43759681826863694</v>
      </c>
      <c r="G29" s="12">
        <f>(SUMIFS(TARIMSALOG2,KAYNAK,A29,SEBEP,B29,SÜRE,"Uzun",BİLDİRİM,"Bildirimli",İL,$B$10,İLÇE,$B$11)/VLOOKUP($B$11,ABONE2,7,FALSE))</f>
        <v>1.067001583138347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0.59910194800817185</v>
      </c>
      <c r="I29" s="12">
        <f>(SUMIFS(TICARETHANEAG2,KAYNAK,A29,SEBEP,B29,SÜRE,"Uzun",BİLDİRİM,"Bildirimli",İL,$B$10,İLÇE,$B$11)/VLOOKUP($B$11,ABONE2,9,FALSE))</f>
        <v>0.2789224532103538</v>
      </c>
      <c r="J29" s="12">
        <f>(SUMIFS(TICARETHANEOG2,KAYNAK,A29,SEBEP,B29,SÜRE,"Uzun",BİLDİRİM,"Bildirimli",İL,$B$10,İLÇE,$B$11)/VLOOKUP($B$11,ABONE2,10,FALSE))</f>
        <v>1.0790923687382032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0.30725669604824835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0.2997551201917002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1.8907171585690941E-2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1.8874779652187958E-2</v>
      </c>
      <c r="F31" s="12">
        <f>(SUMIFS(TARIMSALAG2,KAYNAK,A31,SEBEP,B31,SÜRE,"Uzun",BİLDİRİM,"Bildirimli",İL,$B$10,İLÇE,$B$11)/VLOOKUP($B$11,ABONE2,6,FALSE))</f>
        <v>2.7179302664009946E-4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2.0205099340510035E-4</v>
      </c>
      <c r="I31" s="12">
        <f>(SUMIFS(TICARETHANEAG2,KAYNAK,A31,SEBEP,B31,SÜRE,"Uzun",BİLDİRİM,"Bildirimli",İL,$B$10,İLÇE,$B$11)/VLOOKUP($B$11,ABONE2,9,FALSE))</f>
        <v>7.7355206286762873E-3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7.4616036571467223E-3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1.4567802251743525E-2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0.25277843055786031</v>
      </c>
      <c r="D33" s="12">
        <f t="shared" ref="D33:O33" si="14">SUM(D28:D32)</f>
        <v>0.24827718688730555</v>
      </c>
      <c r="E33" s="12">
        <f t="shared" si="14"/>
        <v>0.25277071898741216</v>
      </c>
      <c r="F33" s="12">
        <f t="shared" si="14"/>
        <v>0.43786861129527704</v>
      </c>
      <c r="G33" s="12">
        <f t="shared" si="14"/>
        <v>1.067001583138347</v>
      </c>
      <c r="H33" s="12">
        <f t="shared" si="14"/>
        <v>0.59930399900157694</v>
      </c>
      <c r="I33" s="12">
        <f t="shared" si="14"/>
        <v>0.28665797383903008</v>
      </c>
      <c r="J33" s="12">
        <f t="shared" si="14"/>
        <v>1.0790923687382032</v>
      </c>
      <c r="K33" s="12">
        <f t="shared" si="14"/>
        <v>0.31471829970539505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0.31432292244344373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17481</v>
      </c>
      <c r="D37" s="16">
        <f>VLOOKUP($B$11,ABONE2,4,FALSE)</f>
        <v>30</v>
      </c>
      <c r="E37" s="16">
        <f>VLOOKUP($B$11,ABONE2,5,FALSE)</f>
        <v>17511</v>
      </c>
      <c r="F37" s="16">
        <f>VLOOKUP($B$11,ABONE2,6,FALSE)</f>
        <v>2816</v>
      </c>
      <c r="G37" s="16">
        <f>VLOOKUP($B$11,ABONE2,7,FALSE)</f>
        <v>972</v>
      </c>
      <c r="H37" s="16">
        <f>VLOOKUP($B$11,ABONE2,8,FALSE)</f>
        <v>3788</v>
      </c>
      <c r="I37" s="16">
        <f>VLOOKUP($B$11,ABONE2,9,FALSE)</f>
        <v>2833</v>
      </c>
      <c r="J37" s="16">
        <f>VLOOKUP($B$11,ABONE2,10,FALSE)</f>
        <v>104</v>
      </c>
      <c r="K37" s="16">
        <f>VLOOKUP($B$11,ABONE2,11,FALSE)</f>
        <v>2937</v>
      </c>
      <c r="L37" s="21">
        <f>VLOOKUP($B$11,ABONE2,12,FALSE)</f>
        <v>8</v>
      </c>
      <c r="M37" s="21">
        <f>VLOOKUP($B$11,ABONE2,13,FALSE)</f>
        <v>1</v>
      </c>
      <c r="N37" s="21">
        <f>VLOOKUP($B$11,ABONE2,14,FALSE)</f>
        <v>9</v>
      </c>
      <c r="O37" s="21">
        <f>VLOOKUP($B$11,ABONE2,15,FALSE)</f>
        <v>24245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3083.8574015944018</v>
      </c>
      <c r="D38" s="16">
        <f>VLOOKUP($B$11,TUKETIM,4,FALSE)</f>
        <v>440.55349999999999</v>
      </c>
      <c r="E38" s="16">
        <f>VLOOKUP($B$11,TUKETIM,5,FALSE)</f>
        <v>3524.4109015944018</v>
      </c>
      <c r="F38" s="16">
        <f>VLOOKUP($B$11,TUKETIM,6,FALSE)</f>
        <v>2974.1209840513234</v>
      </c>
      <c r="G38" s="16">
        <f>VLOOKUP($B$11,TUKETIM,7,FALSE)</f>
        <v>1668.4794769950872</v>
      </c>
      <c r="H38" s="16">
        <f>VLOOKUP($B$11,TUKETIM,8,FALSE)</f>
        <v>4642.6004610464106</v>
      </c>
      <c r="I38" s="16">
        <f>VLOOKUP($B$11,TUKETIM,9,FALSE)</f>
        <v>1538.7270105706521</v>
      </c>
      <c r="J38" s="16">
        <f>VLOOKUP($B$11,TUKETIM,10,FALSE)</f>
        <v>1002.9819521542804</v>
      </c>
      <c r="K38" s="16">
        <f>VLOOKUP($B$11,TUKETIM,11,FALSE)</f>
        <v>2541.7089627249325</v>
      </c>
      <c r="L38" s="21">
        <f>VLOOKUP($B$11,TUKETIM,12,FALSE)</f>
        <v>27.716029670329672</v>
      </c>
      <c r="M38" s="21">
        <f>VLOOKUP($B$11,TUKETIM,13,FALSE)</f>
        <v>36.357543956043955</v>
      </c>
      <c r="N38" s="21">
        <f>VLOOKUP($B$11,TUKETIM,14,FALSE)</f>
        <v>64.07357362637363</v>
      </c>
      <c r="O38" s="21">
        <f>VLOOKUP($B$11,TUKETIM,15,FALSE)</f>
        <v>10772.79389899212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74986.218000000095</v>
      </c>
      <c r="D39" s="16">
        <f>VLOOKUP($B$11,ANLASMA,4,FALSE)</f>
        <v>811.88</v>
      </c>
      <c r="E39" s="16">
        <f>VLOOKUP($B$11,ANLASMA,5,FALSE)</f>
        <v>75798.0980000001</v>
      </c>
      <c r="F39" s="16">
        <f>VLOOKUP($B$11,ANLASMA,6,FALSE)</f>
        <v>25399.9549999999</v>
      </c>
      <c r="G39" s="16">
        <f>VLOOKUP($B$11,ANLASMA,7,FALSE)</f>
        <v>20346.699999999997</v>
      </c>
      <c r="H39" s="16">
        <f>VLOOKUP($B$11,ANLASMA,8,FALSE)</f>
        <v>45746.654999999897</v>
      </c>
      <c r="I39" s="16">
        <f>VLOOKUP($B$11,ANLASMA,9,FALSE)</f>
        <v>18034.509999999998</v>
      </c>
      <c r="J39" s="16">
        <f>VLOOKUP($B$11,ANLASMA,10,FALSE)</f>
        <v>8391.66</v>
      </c>
      <c r="K39" s="16">
        <f>VLOOKUP($B$11,ANLASMA,11,FALSE)</f>
        <v>26426.17</v>
      </c>
      <c r="L39" s="21">
        <f>VLOOKUP($B$11,ANLASMA,12,FALSE)</f>
        <v>88.427999999999997</v>
      </c>
      <c r="M39" s="21">
        <f>VLOOKUP($B$11,ANLASMA,13,FALSE)</f>
        <v>150</v>
      </c>
      <c r="N39" s="21">
        <f>VLOOKUP($B$11,ANLASMA,14,FALSE)</f>
        <v>238.428</v>
      </c>
      <c r="O39" s="21">
        <f>VLOOKUP($B$11,ANLASMA,15,FALSE)</f>
        <v>148209.351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3E7567D5-DB2E-4213-9B82-A13E2004CDD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ECF2C-42B9-422E-9127-6775677857DF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0.36546155463904872</v>
      </c>
      <c r="D17" s="12">
        <f t="shared" si="1"/>
        <v>5.6321919831602845</v>
      </c>
      <c r="E17" s="12">
        <f t="shared" si="2"/>
        <v>0.37270141072331653</v>
      </c>
      <c r="F17" s="12">
        <f t="shared" si="3"/>
        <v>1.1018647714497054</v>
      </c>
      <c r="G17" s="12">
        <f t="shared" si="4"/>
        <v>4.0024604858787649</v>
      </c>
      <c r="H17" s="12">
        <f t="shared" si="5"/>
        <v>2.6064720567266479</v>
      </c>
      <c r="I17" s="12">
        <f t="shared" si="6"/>
        <v>0.46807365054427641</v>
      </c>
      <c r="J17" s="12">
        <f t="shared" si="7"/>
        <v>21.428683591407214</v>
      </c>
      <c r="K17" s="12">
        <f t="shared" si="8"/>
        <v>1.5886094020998422</v>
      </c>
      <c r="L17" s="12">
        <f t="shared" si="9"/>
        <v>22.23870001153972</v>
      </c>
      <c r="M17" s="12">
        <f t="shared" si="10"/>
        <v>144.50460732233401</v>
      </c>
      <c r="N17" s="12">
        <f t="shared" si="11"/>
        <v>112.52737002566472</v>
      </c>
      <c r="O17" s="17">
        <f t="shared" si="12"/>
        <v>0.92921272599217686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6.8503797709649081E-2</v>
      </c>
      <c r="D21" s="12">
        <f t="shared" si="1"/>
        <v>0</v>
      </c>
      <c r="E21" s="12">
        <f t="shared" si="2"/>
        <v>6.8409629678196804E-2</v>
      </c>
      <c r="F21" s="12">
        <f t="shared" si="3"/>
        <v>5.5095593570582468E-2</v>
      </c>
      <c r="G21" s="12">
        <f t="shared" si="4"/>
        <v>0</v>
      </c>
      <c r="H21" s="12">
        <f t="shared" si="5"/>
        <v>2.6516212079883066E-2</v>
      </c>
      <c r="I21" s="12">
        <f t="shared" si="6"/>
        <v>0.12880620505001081</v>
      </c>
      <c r="J21" s="12">
        <f t="shared" si="7"/>
        <v>0</v>
      </c>
      <c r="K21" s="12">
        <f t="shared" si="8"/>
        <v>0.12192033874230582</v>
      </c>
      <c r="L21" s="12">
        <f t="shared" si="9"/>
        <v>6.6598677289080879E-2</v>
      </c>
      <c r="M21" s="12">
        <f t="shared" si="10"/>
        <v>0</v>
      </c>
      <c r="N21" s="12">
        <f t="shared" si="11"/>
        <v>1.7418115598682692E-2</v>
      </c>
      <c r="O21" s="17">
        <f t="shared" si="12"/>
        <v>7.3708418544178797E-2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0.43396535234869782</v>
      </c>
      <c r="D25" s="12">
        <f t="shared" ref="D25:O25" si="13">SUM(D15:D24)</f>
        <v>5.6321919831602845</v>
      </c>
      <c r="E25" s="12">
        <f t="shared" si="13"/>
        <v>0.44111104040151333</v>
      </c>
      <c r="F25" s="12">
        <f t="shared" si="13"/>
        <v>1.156960365020288</v>
      </c>
      <c r="G25" s="12">
        <f t="shared" si="13"/>
        <v>4.0024604858787649</v>
      </c>
      <c r="H25" s="12">
        <f t="shared" si="13"/>
        <v>2.6329882688065309</v>
      </c>
      <c r="I25" s="12">
        <f t="shared" si="13"/>
        <v>0.59687985559428725</v>
      </c>
      <c r="J25" s="12">
        <f t="shared" si="13"/>
        <v>21.428683591407214</v>
      </c>
      <c r="K25" s="12">
        <f t="shared" si="13"/>
        <v>1.710529740842148</v>
      </c>
      <c r="L25" s="12">
        <f t="shared" si="13"/>
        <v>22.305298688828803</v>
      </c>
      <c r="M25" s="12">
        <f t="shared" si="13"/>
        <v>144.50460732233401</v>
      </c>
      <c r="N25" s="12">
        <f t="shared" si="13"/>
        <v>112.54478814126341</v>
      </c>
      <c r="O25" s="12">
        <f t="shared" si="13"/>
        <v>1.0029211445363557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0.525995885400382</v>
      </c>
      <c r="D29" s="12">
        <f>(SUMIFS(MESKENOG2,KAYNAK,A29,SEBEP,B29,SÜRE,"Uzun",BİLDİRİM,"Bildirimli",İL,$B$10,İLÇE,$B$11)/VLOOKUP($B$11,ABONE2,4,FALSE))</f>
        <v>6.7161694522046309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0.53450514296891194</v>
      </c>
      <c r="F29" s="12">
        <f>(SUMIFS(TARIMSALAG2,KAYNAK,A29,SEBEP,B29,SÜRE,"Uzun",BİLDİRİM,"Bildirimli",İL,$B$10,İLÇE,$B$11)/VLOOKUP($B$11,ABONE2,6,FALSE))</f>
        <v>0.60968875991536198</v>
      </c>
      <c r="G29" s="12">
        <f>(SUMIFS(TARIMSALOG2,KAYNAK,A29,SEBEP,B29,SÜRE,"Uzun",BİLDİRİM,"Bildirimli",İL,$B$10,İLÇE,$B$11)/VLOOKUP($B$11,ABONE2,7,FALSE))</f>
        <v>1.210212946575139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0.92119479356857747</v>
      </c>
      <c r="I29" s="12">
        <f>(SUMIFS(TICARETHANEAG2,KAYNAK,A29,SEBEP,B29,SÜRE,"Uzun",BİLDİRİM,"Bildirimli",İL,$B$10,İLÇE,$B$11)/VLOOKUP($B$11,ABONE2,9,FALSE))</f>
        <v>0.96125757429412462</v>
      </c>
      <c r="J29" s="12">
        <f>(SUMIFS(TICARETHANEOG2,KAYNAK,A29,SEBEP,B29,SÜRE,"Uzun",BİLDİRİM,"Bildirimli",İL,$B$10,İLÇE,$B$11)/VLOOKUP($B$11,ABONE2,10,FALSE))</f>
        <v>10.130566109230546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1.4514407349668266</v>
      </c>
      <c r="L29" s="12">
        <f>(SUMIFS(SANAYIAG2,KAYNAK,A29,SEBEP,B29,SÜRE,"Uzun",BİLDİRİM,"Bildirimli",İL,$B$10,İLÇE,$B$11)/VLOOKUP($B$11,ABONE2,12,FALSE))</f>
        <v>50.596076375310879</v>
      </c>
      <c r="M29" s="12">
        <f>(SUMIFS(SANAYIOG2,KAYNAK,A29,SEBEP,B29,SÜRE,"Uzun",BİLDİRİM,"Bildirimli",İL,$B$10,İLÇE,$B$11)/VLOOKUP($B$11,ABONE2,13,FALSE))</f>
        <v>62.805202486947771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59.612046426981202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0.81066796443168365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5.2560533499889867E-3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5.2488281710394279E-3</v>
      </c>
      <c r="F31" s="12">
        <f>(SUMIFS(TARIMSALAG2,KAYNAK,A31,SEBEP,B31,SÜRE,"Uzun",BİLDİRİM,"Bildirimli",İL,$B$10,İLÇE,$B$11)/VLOOKUP($B$11,ABONE2,6,FALSE))</f>
        <v>1.9739126793226662E-4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9.4999770108723566E-5</v>
      </c>
      <c r="I31" s="12">
        <f>(SUMIFS(TICARETHANEAG2,KAYNAK,A31,SEBEP,B31,SÜRE,"Uzun",BİLDİRİM,"Bildirimli",İL,$B$10,İLÇE,$B$11)/VLOOKUP($B$11,ABONE2,9,FALSE))</f>
        <v>7.4284134013177378E-3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7.0312969616246517E-3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5.1259432887279036E-3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0.53125193875037102</v>
      </c>
      <c r="D33" s="12">
        <f t="shared" ref="D33:O33" si="14">SUM(D28:D32)</f>
        <v>6.7161694522046309</v>
      </c>
      <c r="E33" s="12">
        <f t="shared" si="14"/>
        <v>0.53975397113995138</v>
      </c>
      <c r="F33" s="12">
        <f t="shared" si="14"/>
        <v>0.60988615118329426</v>
      </c>
      <c r="G33" s="12">
        <f t="shared" si="14"/>
        <v>1.210212946575139</v>
      </c>
      <c r="H33" s="12">
        <f t="shared" si="14"/>
        <v>0.92128979333868621</v>
      </c>
      <c r="I33" s="12">
        <f t="shared" si="14"/>
        <v>0.96868598769544234</v>
      </c>
      <c r="J33" s="12">
        <f t="shared" si="14"/>
        <v>10.130566109230546</v>
      </c>
      <c r="K33" s="12">
        <f t="shared" si="14"/>
        <v>1.4584720319284512</v>
      </c>
      <c r="L33" s="12">
        <f t="shared" si="14"/>
        <v>50.596076375310879</v>
      </c>
      <c r="M33" s="12">
        <f t="shared" si="14"/>
        <v>62.805202486947771</v>
      </c>
      <c r="N33" s="12">
        <f t="shared" si="14"/>
        <v>59.612046426981202</v>
      </c>
      <c r="O33" s="12">
        <f t="shared" si="14"/>
        <v>0.8157939077204116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29785</v>
      </c>
      <c r="D37" s="16">
        <f>VLOOKUP($B$11,ABONE2,4,FALSE)</f>
        <v>41</v>
      </c>
      <c r="E37" s="16">
        <f>VLOOKUP($B$11,ABONE2,5,FALSE)</f>
        <v>29826</v>
      </c>
      <c r="F37" s="16">
        <f>VLOOKUP($B$11,ABONE2,6,FALSE)</f>
        <v>1478</v>
      </c>
      <c r="G37" s="16">
        <f>VLOOKUP($B$11,ABONE2,7,FALSE)</f>
        <v>1593</v>
      </c>
      <c r="H37" s="16">
        <f>VLOOKUP($B$11,ABONE2,8,FALSE)</f>
        <v>3071</v>
      </c>
      <c r="I37" s="16">
        <f>VLOOKUP($B$11,ABONE2,9,FALSE)</f>
        <v>6020</v>
      </c>
      <c r="J37" s="16">
        <f>VLOOKUP($B$11,ABONE2,10,FALSE)</f>
        <v>340</v>
      </c>
      <c r="K37" s="16">
        <f>VLOOKUP($B$11,ABONE2,11,FALSE)</f>
        <v>6360</v>
      </c>
      <c r="L37" s="21">
        <f>VLOOKUP($B$11,ABONE2,12,FALSE)</f>
        <v>17</v>
      </c>
      <c r="M37" s="21">
        <f>VLOOKUP($B$11,ABONE2,13,FALSE)</f>
        <v>48</v>
      </c>
      <c r="N37" s="21">
        <f>VLOOKUP($B$11,ABONE2,14,FALSE)</f>
        <v>65</v>
      </c>
      <c r="O37" s="21">
        <f>VLOOKUP($B$11,ABONE2,15,FALSE)</f>
        <v>39322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5251.3037371944265</v>
      </c>
      <c r="D38" s="16">
        <f>VLOOKUP($B$11,TUKETIM,4,FALSE)</f>
        <v>240.53030000000001</v>
      </c>
      <c r="E38" s="16">
        <f>VLOOKUP($B$11,TUKETIM,5,FALSE)</f>
        <v>5491.8340371944269</v>
      </c>
      <c r="F38" s="16">
        <f>VLOOKUP($B$11,TUKETIM,6,FALSE)</f>
        <v>1714.3498434189673</v>
      </c>
      <c r="G38" s="16">
        <f>VLOOKUP($B$11,TUKETIM,7,FALSE)</f>
        <v>7815.5815542874252</v>
      </c>
      <c r="H38" s="16">
        <f>VLOOKUP($B$11,TUKETIM,8,FALSE)</f>
        <v>9529.9313977063921</v>
      </c>
      <c r="I38" s="16">
        <f>VLOOKUP($B$11,TUKETIM,9,FALSE)</f>
        <v>2305.8442007897629</v>
      </c>
      <c r="J38" s="16">
        <f>VLOOKUP($B$11,TUKETIM,10,FALSE)</f>
        <v>2994.8308355235572</v>
      </c>
      <c r="K38" s="16">
        <f>VLOOKUP($B$11,TUKETIM,11,FALSE)</f>
        <v>5300.6750363133197</v>
      </c>
      <c r="L38" s="21">
        <f>VLOOKUP($B$11,TUKETIM,12,FALSE)</f>
        <v>91.662692653921425</v>
      </c>
      <c r="M38" s="21">
        <f>VLOOKUP($B$11,TUKETIM,13,FALSE)</f>
        <v>8012.5496469530162</v>
      </c>
      <c r="N38" s="21">
        <f>VLOOKUP($B$11,TUKETIM,14,FALSE)</f>
        <v>8104.2123396069373</v>
      </c>
      <c r="O38" s="21">
        <f>VLOOKUP($B$11,TUKETIM,15,FALSE)</f>
        <v>28426.652810821077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138936.77599999899</v>
      </c>
      <c r="D39" s="16">
        <f>VLOOKUP($B$11,ANLASMA,4,FALSE)</f>
        <v>994.43</v>
      </c>
      <c r="E39" s="16">
        <f>VLOOKUP($B$11,ANLASMA,5,FALSE)</f>
        <v>139931.20599999899</v>
      </c>
      <c r="F39" s="16">
        <f>VLOOKUP($B$11,ANLASMA,6,FALSE)</f>
        <v>15652.631000000099</v>
      </c>
      <c r="G39" s="16">
        <f>VLOOKUP($B$11,ANLASMA,7,FALSE)</f>
        <v>40803.097999999998</v>
      </c>
      <c r="H39" s="16">
        <f>VLOOKUP($B$11,ANLASMA,8,FALSE)</f>
        <v>56455.729000000094</v>
      </c>
      <c r="I39" s="16">
        <f>VLOOKUP($B$11,ANLASMA,9,FALSE)</f>
        <v>30811.569999999199</v>
      </c>
      <c r="J39" s="16">
        <f>VLOOKUP($B$11,ANLASMA,10,FALSE)</f>
        <v>47103.130000000005</v>
      </c>
      <c r="K39" s="16">
        <f>VLOOKUP($B$11,ANLASMA,11,FALSE)</f>
        <v>77914.699999999197</v>
      </c>
      <c r="L39" s="21">
        <f>VLOOKUP($B$11,ANLASMA,12,FALSE)</f>
        <v>244.06899999999999</v>
      </c>
      <c r="M39" s="21">
        <f>VLOOKUP($B$11,ANLASMA,13,FALSE)</f>
        <v>25563.599999999999</v>
      </c>
      <c r="N39" s="21">
        <f>VLOOKUP($B$11,ANLASMA,14,FALSE)</f>
        <v>25807.668999999998</v>
      </c>
      <c r="O39" s="21">
        <f>VLOOKUP($B$11,ANLASMA,15,FALSE)</f>
        <v>300109.30399999826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9A32023B-F045-4D07-86CD-A38ACEDFA07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E0AFA-8A65-424B-A04D-642FBFAE44DA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 t="e">
        <f t="shared" ref="M15:M24" si="10">(SUMIFS(SANAYIOG2,KAYNAK,A15,SEBEP,B15,SÜRE,"Uzun",BİLDİRİM,"Bildirimsiz",İL,$B$10,İLÇE,$B$11)/VLOOKUP($B$11,ABONE2,13,FALSE))</f>
        <v>#DIV/0!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 t="e">
        <f t="shared" si="10"/>
        <v>#DIV/0!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0.52488521460646875</v>
      </c>
      <c r="D17" s="12">
        <f t="shared" si="1"/>
        <v>4.7268577611871292</v>
      </c>
      <c r="E17" s="12">
        <f t="shared" si="2"/>
        <v>0.5455527709376371</v>
      </c>
      <c r="F17" s="12">
        <f t="shared" si="3"/>
        <v>0.18283361851277771</v>
      </c>
      <c r="G17" s="12">
        <f t="shared" si="4"/>
        <v>9.5219746246665764</v>
      </c>
      <c r="H17" s="12">
        <f t="shared" si="5"/>
        <v>0.44692243873820642</v>
      </c>
      <c r="I17" s="12">
        <f t="shared" si="6"/>
        <v>0.84807821743445055</v>
      </c>
      <c r="J17" s="12">
        <f t="shared" si="7"/>
        <v>5.8213472581552193</v>
      </c>
      <c r="K17" s="12">
        <f t="shared" si="8"/>
        <v>1.0995522617302658</v>
      </c>
      <c r="L17" s="12">
        <f t="shared" si="9"/>
        <v>6.206923150533333E-4</v>
      </c>
      <c r="M17" s="12" t="e">
        <f t="shared" si="10"/>
        <v>#DIV/0!</v>
      </c>
      <c r="N17" s="12">
        <f t="shared" si="11"/>
        <v>573.78642986867465</v>
      </c>
      <c r="O17" s="17">
        <f t="shared" si="12"/>
        <v>0.75619522056241928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3.5093014080578258E-2</v>
      </c>
      <c r="D18" s="12">
        <f t="shared" si="1"/>
        <v>1.901263534375E-3</v>
      </c>
      <c r="E18" s="12">
        <f t="shared" si="2"/>
        <v>3.4929759236207135E-2</v>
      </c>
      <c r="F18" s="12">
        <f t="shared" si="3"/>
        <v>2.5607010326934524E-3</v>
      </c>
      <c r="G18" s="12">
        <f t="shared" si="4"/>
        <v>0</v>
      </c>
      <c r="H18" s="12">
        <f t="shared" si="5"/>
        <v>2.4882904636455657E-3</v>
      </c>
      <c r="I18" s="12">
        <f t="shared" si="6"/>
        <v>0.30984099005833282</v>
      </c>
      <c r="J18" s="12">
        <f t="shared" si="7"/>
        <v>0.50924252235739476</v>
      </c>
      <c r="K18" s="12">
        <f t="shared" si="8"/>
        <v>0.31992375641491838</v>
      </c>
      <c r="L18" s="12">
        <f t="shared" si="9"/>
        <v>0</v>
      </c>
      <c r="M18" s="12" t="e">
        <f t="shared" si="10"/>
        <v>#DIV/0!</v>
      </c>
      <c r="N18" s="12">
        <f t="shared" si="11"/>
        <v>0</v>
      </c>
      <c r="O18" s="17">
        <f t="shared" si="12"/>
        <v>7.2056889362600393E-2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 t="e">
        <f t="shared" si="10"/>
        <v>#DIV/0!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 t="e">
        <f t="shared" si="10"/>
        <v>#DIV/0!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8.3673895338569296E-2</v>
      </c>
      <c r="D21" s="12">
        <f t="shared" si="1"/>
        <v>0</v>
      </c>
      <c r="E21" s="12">
        <f t="shared" si="2"/>
        <v>8.3262342210559115E-2</v>
      </c>
      <c r="F21" s="12">
        <f t="shared" si="3"/>
        <v>2.778929098832273E-2</v>
      </c>
      <c r="G21" s="12">
        <f t="shared" si="4"/>
        <v>0</v>
      </c>
      <c r="H21" s="12">
        <f t="shared" si="5"/>
        <v>2.7003475561917716E-2</v>
      </c>
      <c r="I21" s="12">
        <f t="shared" si="6"/>
        <v>0.15353268629553515</v>
      </c>
      <c r="J21" s="12">
        <f t="shared" si="7"/>
        <v>0</v>
      </c>
      <c r="K21" s="12">
        <f t="shared" si="8"/>
        <v>0.14576928454947893</v>
      </c>
      <c r="L21" s="12">
        <f t="shared" si="9"/>
        <v>0</v>
      </c>
      <c r="M21" s="12" t="e">
        <f t="shared" si="10"/>
        <v>#DIV/0!</v>
      </c>
      <c r="N21" s="12">
        <f t="shared" si="11"/>
        <v>0</v>
      </c>
      <c r="O21" s="17">
        <f t="shared" si="12"/>
        <v>8.8258249647957809E-2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6.7567571001208877E-3</v>
      </c>
      <c r="D22" s="12">
        <f t="shared" si="1"/>
        <v>0</v>
      </c>
      <c r="E22" s="12">
        <f t="shared" si="2"/>
        <v>6.7235237421123008E-3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4.7408435827369505E-2</v>
      </c>
      <c r="J22" s="12">
        <f t="shared" si="7"/>
        <v>0</v>
      </c>
      <c r="K22" s="12">
        <f t="shared" si="8"/>
        <v>4.5011221642166407E-2</v>
      </c>
      <c r="L22" s="12">
        <f t="shared" si="9"/>
        <v>0</v>
      </c>
      <c r="M22" s="12" t="e">
        <f t="shared" si="10"/>
        <v>#DIV/0!</v>
      </c>
      <c r="N22" s="12">
        <f t="shared" si="11"/>
        <v>0</v>
      </c>
      <c r="O22" s="17">
        <f t="shared" si="12"/>
        <v>1.1560324996297821E-2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 t="e">
        <f t="shared" si="10"/>
        <v>#DIV/0!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 t="e">
        <f t="shared" si="10"/>
        <v>#DIV/0!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0.65040888112573725</v>
      </c>
      <c r="D25" s="12">
        <f t="shared" ref="D25:O25" si="13">SUM(D15:D24)</f>
        <v>4.7287590247215041</v>
      </c>
      <c r="E25" s="12">
        <f t="shared" si="13"/>
        <v>0.67046839612651554</v>
      </c>
      <c r="F25" s="12">
        <f t="shared" si="13"/>
        <v>0.21318361053379389</v>
      </c>
      <c r="G25" s="12">
        <f t="shared" si="13"/>
        <v>9.5219746246665764</v>
      </c>
      <c r="H25" s="12">
        <f t="shared" si="13"/>
        <v>0.47641420476376972</v>
      </c>
      <c r="I25" s="12">
        <f t="shared" si="13"/>
        <v>1.3588603296156878</v>
      </c>
      <c r="J25" s="12">
        <f t="shared" si="13"/>
        <v>6.3305897805126143</v>
      </c>
      <c r="K25" s="12">
        <f t="shared" si="13"/>
        <v>1.6102565243368294</v>
      </c>
      <c r="L25" s="12">
        <f t="shared" si="13"/>
        <v>6.206923150533333E-4</v>
      </c>
      <c r="M25" s="12" t="e">
        <f t="shared" si="13"/>
        <v>#DIV/0!</v>
      </c>
      <c r="N25" s="12">
        <f t="shared" si="13"/>
        <v>573.78642986867465</v>
      </c>
      <c r="O25" s="12">
        <f t="shared" si="13"/>
        <v>0.92807068456927522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 t="e">
        <f>(SUMIFS(SANAYIOG2,KAYNAK,A28,SEBEP,B28,SÜRE,"Uzun",BİLDİRİM,"Bildirimli",İL,$B$10,İLÇE,$B$11)/VLOOKUP($B$11,ABONE2,13,FALSE))</f>
        <v>#DIV/0!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0.31992630470697014</v>
      </c>
      <c r="D29" s="12">
        <f>(SUMIFS(MESKENOG2,KAYNAK,A29,SEBEP,B29,SÜRE,"Uzun",BİLDİRİM,"Bildirimli",İL,$B$10,İLÇE,$B$11)/VLOOKUP($B$11,ABONE2,4,FALSE))</f>
        <v>0.54218745154562487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0.32101950432253068</v>
      </c>
      <c r="F29" s="12">
        <f>(SUMIFS(TARIMSALAG2,KAYNAK,A29,SEBEP,B29,SÜRE,"Uzun",BİLDİRİM,"Bildirimli",İL,$B$10,İLÇE,$B$11)/VLOOKUP($B$11,ABONE2,6,FALSE))</f>
        <v>8.8335454645308162E-2</v>
      </c>
      <c r="G29" s="12">
        <f>(SUMIFS(TARIMSALOG2,KAYNAK,A29,SEBEP,B29,SÜRE,"Uzun",BİLDİRİM,"Bildirimli",İL,$B$10,İLÇE,$B$11)/VLOOKUP($B$11,ABONE2,7,FALSE))</f>
        <v>12.582955011733203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0.44165374546270364</v>
      </c>
      <c r="I29" s="12">
        <f>(SUMIFS(TICARETHANEAG2,KAYNAK,A29,SEBEP,B29,SÜRE,"Uzun",BİLDİRİM,"Bildirimli",İL,$B$10,İLÇE,$B$11)/VLOOKUP($B$11,ABONE2,9,FALSE))</f>
        <v>0.44423500159208701</v>
      </c>
      <c r="J29" s="12">
        <f>(SUMIFS(TICARETHANEOG2,KAYNAK,A29,SEBEP,B29,SÜRE,"Uzun",BİLDİRİM,"Bildirimli",İL,$B$10,İLÇE,$B$11)/VLOOKUP($B$11,ABONE2,10,FALSE))</f>
        <v>4.3627425453560322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0.64237488334100745</v>
      </c>
      <c r="L29" s="12">
        <f>(SUMIFS(SANAYIAG2,KAYNAK,A29,SEBEP,B29,SÜRE,"Uzun",BİLDİRİM,"Bildirimli",İL,$B$10,İLÇE,$B$11)/VLOOKUP($B$11,ABONE2,12,FALSE))</f>
        <v>0</v>
      </c>
      <c r="M29" s="12" t="e">
        <f>(SUMIFS(SANAYIOG2,KAYNAK,A29,SEBEP,B29,SÜRE,"Uzun",BİLDİRİM,"Bildirimli",İL,$B$10,İLÇE,$B$11)/VLOOKUP($B$11,ABONE2,13,FALSE))</f>
        <v>#DIV/0!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1857.2628303310555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0.82874205274060719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 t="e">
        <f>(SUMIFS(SANAYIOG2,KAYNAK,A30,SEBEP,B30,SÜRE,"Uzun",BİLDİRİM,"Bildirimli",İL,$B$10,İLÇE,$B$11)/VLOOKUP($B$11,ABONE2,13,FALSE))</f>
        <v>#DIV/0!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 t="e">
        <f>(SUMIFS(SANAYIOG2,KAYNAK,A31,SEBEP,B31,SÜRE,"Uzun",BİLDİRİM,"Bildirimli",İL,$B$10,İLÇE,$B$11)/VLOOKUP($B$11,ABONE2,13,FALSE))</f>
        <v>#DIV/0!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 t="e">
        <f>(SUMIFS(SANAYIOG2,KAYNAK,A32,SEBEP,B32,SÜRE,"Uzun",BİLDİRİM,"Bildirimli",İL,$B$10,İLÇE,$B$11)/VLOOKUP($B$11,ABONE2,13,FALSE))</f>
        <v>#DIV/0!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0.31992630470697014</v>
      </c>
      <c r="D33" s="12">
        <f t="shared" ref="D33:O33" si="14">SUM(D28:D32)</f>
        <v>0.54218745154562487</v>
      </c>
      <c r="E33" s="12">
        <f t="shared" si="14"/>
        <v>0.32101950432253068</v>
      </c>
      <c r="F33" s="12">
        <f t="shared" si="14"/>
        <v>8.8335454645308162E-2</v>
      </c>
      <c r="G33" s="12">
        <f t="shared" si="14"/>
        <v>12.582955011733203</v>
      </c>
      <c r="H33" s="12">
        <f t="shared" si="14"/>
        <v>0.44165374546270364</v>
      </c>
      <c r="I33" s="12">
        <f t="shared" si="14"/>
        <v>0.44423500159208701</v>
      </c>
      <c r="J33" s="12">
        <f t="shared" si="14"/>
        <v>4.3627425453560322</v>
      </c>
      <c r="K33" s="12">
        <f t="shared" si="14"/>
        <v>0.64237488334100745</v>
      </c>
      <c r="L33" s="12">
        <f t="shared" si="14"/>
        <v>0</v>
      </c>
      <c r="M33" s="12" t="e">
        <f t="shared" si="14"/>
        <v>#DIV/0!</v>
      </c>
      <c r="N33" s="12">
        <f t="shared" si="14"/>
        <v>1857.2628303310555</v>
      </c>
      <c r="O33" s="12">
        <f t="shared" si="14"/>
        <v>0.82874205274060719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9711</v>
      </c>
      <c r="D37" s="16">
        <f>VLOOKUP($B$11,ABONE2,4,FALSE)</f>
        <v>48</v>
      </c>
      <c r="E37" s="16">
        <f>VLOOKUP($B$11,ABONE2,5,FALSE)</f>
        <v>9759</v>
      </c>
      <c r="F37" s="16">
        <f>VLOOKUP($B$11,ABONE2,6,FALSE)</f>
        <v>756</v>
      </c>
      <c r="G37" s="16">
        <f>VLOOKUP($B$11,ABONE2,7,FALSE)</f>
        <v>22</v>
      </c>
      <c r="H37" s="16">
        <f>VLOOKUP($B$11,ABONE2,8,FALSE)</f>
        <v>778</v>
      </c>
      <c r="I37" s="16">
        <f>VLOOKUP($B$11,ABONE2,9,FALSE)</f>
        <v>1596</v>
      </c>
      <c r="J37" s="16">
        <f>VLOOKUP($B$11,ABONE2,10,FALSE)</f>
        <v>85</v>
      </c>
      <c r="K37" s="16">
        <f>VLOOKUP($B$11,ABONE2,11,FALSE)</f>
        <v>1681</v>
      </c>
      <c r="L37" s="21">
        <f>VLOOKUP($B$11,ABONE2,12,FALSE)</f>
        <v>3</v>
      </c>
      <c r="M37" s="21">
        <f>VLOOKUP($B$11,ABONE2,13,FALSE)</f>
        <v>0</v>
      </c>
      <c r="N37" s="21">
        <f>VLOOKUP($B$11,ABONE2,14,FALSE)</f>
        <v>3</v>
      </c>
      <c r="O37" s="21">
        <f>VLOOKUP($B$11,ABONE2,15,FALSE)</f>
        <v>12221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1201.6975721172571</v>
      </c>
      <c r="D38" s="16">
        <f>VLOOKUP($B$11,TUKETIM,4,FALSE)</f>
        <v>196.85730000000001</v>
      </c>
      <c r="E38" s="16">
        <f>VLOOKUP($B$11,TUKETIM,5,FALSE)</f>
        <v>1398.5548721172572</v>
      </c>
      <c r="F38" s="16">
        <f>VLOOKUP($B$11,TUKETIM,6,FALSE)</f>
        <v>168.80369561643835</v>
      </c>
      <c r="G38" s="16">
        <f>VLOOKUP($B$11,TUKETIM,7,FALSE)</f>
        <v>50.275399999999998</v>
      </c>
      <c r="H38" s="16">
        <f>VLOOKUP($B$11,TUKETIM,8,FALSE)</f>
        <v>219.07909561643834</v>
      </c>
      <c r="I38" s="16">
        <f>VLOOKUP($B$11,TUKETIM,9,FALSE)</f>
        <v>610.28063027116639</v>
      </c>
      <c r="J38" s="16">
        <f>VLOOKUP($B$11,TUKETIM,10,FALSE)</f>
        <v>451.12082871335133</v>
      </c>
      <c r="K38" s="16">
        <f>VLOOKUP($B$11,TUKETIM,11,FALSE)</f>
        <v>1061.4014589845178</v>
      </c>
      <c r="L38" s="21">
        <f>VLOOKUP($B$11,TUKETIM,12,FALSE)</f>
        <v>73.186776469243597</v>
      </c>
      <c r="M38" s="21">
        <f>VLOOKUP($B$11,TUKETIM,13,FALSE)</f>
        <v>39.589470329670327</v>
      </c>
      <c r="N38" s="21">
        <f>VLOOKUP($B$11,TUKETIM,14,FALSE)</f>
        <v>112.77624679891392</v>
      </c>
      <c r="O38" s="21">
        <f>VLOOKUP($B$11,TUKETIM,15,FALSE)</f>
        <v>2791.811673517127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40842.756999999896</v>
      </c>
      <c r="D39" s="16">
        <f>VLOOKUP($B$11,ANLASMA,4,FALSE)</f>
        <v>867</v>
      </c>
      <c r="E39" s="16">
        <f>VLOOKUP($B$11,ANLASMA,5,FALSE)</f>
        <v>41709.756999999896</v>
      </c>
      <c r="F39" s="16">
        <f>VLOOKUP($B$11,ANLASMA,6,FALSE)</f>
        <v>3391.5</v>
      </c>
      <c r="G39" s="16">
        <f>VLOOKUP($B$11,ANLASMA,7,FALSE)</f>
        <v>1021.2</v>
      </c>
      <c r="H39" s="16">
        <f>VLOOKUP($B$11,ANLASMA,8,FALSE)</f>
        <v>4412.7</v>
      </c>
      <c r="I39" s="16">
        <f>VLOOKUP($B$11,ANLASMA,9,FALSE)</f>
        <v>8305.2490000000307</v>
      </c>
      <c r="J39" s="16">
        <f>VLOOKUP($B$11,ANLASMA,10,FALSE)</f>
        <v>10105.719999999999</v>
      </c>
      <c r="K39" s="16">
        <f>VLOOKUP($B$11,ANLASMA,11,FALSE)</f>
        <v>18410.96900000003</v>
      </c>
      <c r="L39" s="21">
        <f>VLOOKUP($B$11,ANLASMA,12,FALSE)</f>
        <v>225.72</v>
      </c>
      <c r="M39" s="21">
        <f>VLOOKUP($B$11,ANLASMA,13,FALSE)</f>
        <v>0</v>
      </c>
      <c r="N39" s="21">
        <f>VLOOKUP($B$11,ANLASMA,14,FALSE)</f>
        <v>225.72</v>
      </c>
      <c r="O39" s="21">
        <f>VLOOKUP($B$11,ANLASMA,15,FALSE)</f>
        <v>64759.145999999928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B9456CD9-9CCA-4010-BF93-82C47754790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9F45E-FF56-4125-95D8-B09AE68B07B9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0.56540005501074697</v>
      </c>
      <c r="D17" s="12">
        <f t="shared" si="1"/>
        <v>64.426764104168853</v>
      </c>
      <c r="E17" s="12">
        <f t="shared" si="2"/>
        <v>0.64932967067582181</v>
      </c>
      <c r="F17" s="12">
        <f t="shared" si="3"/>
        <v>2.04388059455334</v>
      </c>
      <c r="G17" s="12">
        <f t="shared" si="4"/>
        <v>8.9355097076460002</v>
      </c>
      <c r="H17" s="12">
        <f t="shared" si="5"/>
        <v>5.0406654921729528</v>
      </c>
      <c r="I17" s="12">
        <f t="shared" si="6"/>
        <v>1.076918227807345</v>
      </c>
      <c r="J17" s="12">
        <f t="shared" si="7"/>
        <v>32.757216611805099</v>
      </c>
      <c r="K17" s="12">
        <f t="shared" si="8"/>
        <v>2.2607609568935771</v>
      </c>
      <c r="L17" s="12">
        <f t="shared" si="9"/>
        <v>65.66742759799719</v>
      </c>
      <c r="M17" s="12">
        <f t="shared" si="10"/>
        <v>680.3921045461683</v>
      </c>
      <c r="N17" s="12">
        <f t="shared" si="11"/>
        <v>568.62398146468263</v>
      </c>
      <c r="O17" s="17">
        <f t="shared" si="12"/>
        <v>1.3951569748613195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3.596345497164749E-2</v>
      </c>
      <c r="D18" s="12">
        <f t="shared" si="1"/>
        <v>0.14751482552674003</v>
      </c>
      <c r="E18" s="12">
        <f t="shared" si="2"/>
        <v>3.6110061042422842E-2</v>
      </c>
      <c r="F18" s="12">
        <f t="shared" si="3"/>
        <v>0.28108852168716675</v>
      </c>
      <c r="G18" s="12">
        <f t="shared" si="4"/>
        <v>0.78846994317889618</v>
      </c>
      <c r="H18" s="12">
        <f t="shared" si="5"/>
        <v>0.50172038627351367</v>
      </c>
      <c r="I18" s="12">
        <f t="shared" si="6"/>
        <v>5.9742782777550539E-2</v>
      </c>
      <c r="J18" s="12">
        <f t="shared" si="7"/>
        <v>3.5293104614795339</v>
      </c>
      <c r="K18" s="12">
        <f t="shared" si="8"/>
        <v>0.18939504866588783</v>
      </c>
      <c r="L18" s="12">
        <f t="shared" si="9"/>
        <v>9.8363058361183242</v>
      </c>
      <c r="M18" s="12">
        <f t="shared" si="10"/>
        <v>9.441897471902239</v>
      </c>
      <c r="N18" s="12">
        <f t="shared" si="11"/>
        <v>9.5136080835778909</v>
      </c>
      <c r="O18" s="17">
        <f t="shared" si="12"/>
        <v>7.0754714748846717E-2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7.7417543688939702E-2</v>
      </c>
      <c r="D21" s="12">
        <f t="shared" si="1"/>
        <v>0</v>
      </c>
      <c r="E21" s="12">
        <f t="shared" si="2"/>
        <v>7.7315797902824876E-2</v>
      </c>
      <c r="F21" s="12">
        <f t="shared" si="3"/>
        <v>0.16132891985409525</v>
      </c>
      <c r="G21" s="12">
        <f t="shared" si="4"/>
        <v>0</v>
      </c>
      <c r="H21" s="12">
        <f t="shared" si="5"/>
        <v>9.1175975951535412E-2</v>
      </c>
      <c r="I21" s="12">
        <f t="shared" si="6"/>
        <v>0.12856643013759425</v>
      </c>
      <c r="J21" s="12">
        <f t="shared" si="7"/>
        <v>0</v>
      </c>
      <c r="K21" s="12">
        <f t="shared" si="8"/>
        <v>0.12376210564297889</v>
      </c>
      <c r="L21" s="12">
        <f t="shared" si="9"/>
        <v>46.833474748113538</v>
      </c>
      <c r="M21" s="12">
        <f t="shared" si="10"/>
        <v>0</v>
      </c>
      <c r="N21" s="12">
        <f t="shared" si="11"/>
        <v>8.5151772269297332</v>
      </c>
      <c r="O21" s="17">
        <f t="shared" si="12"/>
        <v>9.1062963733196264E-2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7.342860887922692E-5</v>
      </c>
      <c r="D22" s="12">
        <f t="shared" si="1"/>
        <v>0</v>
      </c>
      <c r="E22" s="12">
        <f t="shared" si="2"/>
        <v>7.3332105539315319E-5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6.202829531895215E-5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0.67885448228021339</v>
      </c>
      <c r="D25" s="12">
        <f t="shared" ref="D25:O25" si="13">SUM(D15:D24)</f>
        <v>64.574278929695595</v>
      </c>
      <c r="E25" s="12">
        <f t="shared" si="13"/>
        <v>0.7628288617266088</v>
      </c>
      <c r="F25" s="12">
        <f t="shared" si="13"/>
        <v>2.4862980360946021</v>
      </c>
      <c r="G25" s="12">
        <f t="shared" si="13"/>
        <v>9.7239796508248961</v>
      </c>
      <c r="H25" s="12">
        <f t="shared" si="13"/>
        <v>5.6335618543980015</v>
      </c>
      <c r="I25" s="12">
        <f t="shared" si="13"/>
        <v>1.2652274407224897</v>
      </c>
      <c r="J25" s="12">
        <f t="shared" si="13"/>
        <v>36.286527073284631</v>
      </c>
      <c r="K25" s="12">
        <f t="shared" si="13"/>
        <v>2.5739181112024441</v>
      </c>
      <c r="L25" s="12">
        <f t="shared" si="13"/>
        <v>122.33720818222906</v>
      </c>
      <c r="M25" s="12">
        <f t="shared" si="13"/>
        <v>689.83400201807058</v>
      </c>
      <c r="N25" s="12">
        <f t="shared" si="13"/>
        <v>586.65276677519023</v>
      </c>
      <c r="O25" s="12">
        <f t="shared" si="13"/>
        <v>1.5570366816386816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0.17332882107239703</v>
      </c>
      <c r="D29" s="12">
        <f>(SUMIFS(MESKENOG2,KAYNAK,A29,SEBEP,B29,SÜRE,"Uzun",BİLDİRİM,"Bildirimli",İL,$B$10,İLÇE,$B$11)/VLOOKUP($B$11,ABONE2,4,FALSE))</f>
        <v>7.3340604912714991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0.18273979225832274</v>
      </c>
      <c r="F29" s="12">
        <f>(SUMIFS(TARIMSALAG2,KAYNAK,A29,SEBEP,B29,SÜRE,"Uzun",BİLDİRİM,"Bildirimli",İL,$B$10,İLÇE,$B$11)/VLOOKUP($B$11,ABONE2,6,FALSE))</f>
        <v>0.72256273072282851</v>
      </c>
      <c r="G29" s="12">
        <f>(SUMIFS(TARIMSALOG2,KAYNAK,A29,SEBEP,B29,SÜRE,"Uzun",BİLDİRİM,"Bildirimli",İL,$B$10,İLÇE,$B$11)/VLOOKUP($B$11,ABONE2,7,FALSE))</f>
        <v>2.815392365302789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1.6326175434934347</v>
      </c>
      <c r="I29" s="12">
        <f>(SUMIFS(TICARETHANEAG2,KAYNAK,A29,SEBEP,B29,SÜRE,"Uzun",BİLDİRİM,"Bildirimli",İL,$B$10,İLÇE,$B$11)/VLOOKUP($B$11,ABONE2,9,FALSE))</f>
        <v>0.38343456433697665</v>
      </c>
      <c r="J29" s="12">
        <f>(SUMIFS(TICARETHANEOG2,KAYNAK,A29,SEBEP,B29,SÜRE,"Uzun",BİLDİRİM,"Bildirimli",İL,$B$10,İLÇE,$B$11)/VLOOKUP($B$11,ABONE2,10,FALSE))</f>
        <v>10.61042178505595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0.76560092890068565</v>
      </c>
      <c r="L29" s="12">
        <f>(SUMIFS(SANAYIAG2,KAYNAK,A29,SEBEP,B29,SÜRE,"Uzun",BİLDİRİM,"Bildirimli",İL,$B$10,İLÇE,$B$11)/VLOOKUP($B$11,ABONE2,12,FALSE))</f>
        <v>27.053203359833965</v>
      </c>
      <c r="M29" s="12">
        <f>(SUMIFS(SANAYIOG2,KAYNAK,A29,SEBEP,B29,SÜRE,"Uzun",BİLDİRİM,"Bildirimli",İL,$B$10,İLÇE,$B$11)/VLOOKUP($B$11,ABONE2,13,FALSE))</f>
        <v>72.499233201442124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64.236318684786099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0.33422237866845778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2.1789915189066124E-2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2.176127785514095E-2</v>
      </c>
      <c r="F31" s="12">
        <f>(SUMIFS(TARIMSALAG2,KAYNAK,A31,SEBEP,B31,SÜRE,"Uzun",BİLDİRİM,"Bildirimli",İL,$B$10,İLÇE,$B$11)/VLOOKUP($B$11,ABONE2,6,FALSE))</f>
        <v>5.5501474008757969E-2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3.1366980353391541E-2</v>
      </c>
      <c r="I31" s="12">
        <f>(SUMIFS(TICARETHANEAG2,KAYNAK,A31,SEBEP,B31,SÜRE,"Uzun",BİLDİRİM,"Bildirimli",İL,$B$10,İLÇE,$B$11)/VLOOKUP($B$11,ABONE2,9,FALSE))</f>
        <v>4.4594109653837102E-2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4.2927698187825297E-2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2.4865905506112656E-2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0.19511873626146314</v>
      </c>
      <c r="D33" s="12">
        <f t="shared" ref="D33:O33" si="14">SUM(D28:D32)</f>
        <v>7.3340604912714991</v>
      </c>
      <c r="E33" s="12">
        <f t="shared" si="14"/>
        <v>0.20450107011346369</v>
      </c>
      <c r="F33" s="12">
        <f t="shared" si="14"/>
        <v>0.77806420473158644</v>
      </c>
      <c r="G33" s="12">
        <f t="shared" si="14"/>
        <v>2.815392365302789</v>
      </c>
      <c r="H33" s="12">
        <f t="shared" si="14"/>
        <v>1.6639845238468263</v>
      </c>
      <c r="I33" s="12">
        <f t="shared" si="14"/>
        <v>0.42802867399081374</v>
      </c>
      <c r="J33" s="12">
        <f t="shared" si="14"/>
        <v>10.61042178505595</v>
      </c>
      <c r="K33" s="12">
        <f t="shared" si="14"/>
        <v>0.80852862708851092</v>
      </c>
      <c r="L33" s="12">
        <f t="shared" si="14"/>
        <v>27.053203359833965</v>
      </c>
      <c r="M33" s="12">
        <f t="shared" si="14"/>
        <v>72.499233201442124</v>
      </c>
      <c r="N33" s="12">
        <f t="shared" si="14"/>
        <v>64.236318684786099</v>
      </c>
      <c r="O33" s="12">
        <f t="shared" si="14"/>
        <v>0.35908828417457045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56232</v>
      </c>
      <c r="D37" s="16">
        <f>VLOOKUP($B$11,ABONE2,4,FALSE)</f>
        <v>74</v>
      </c>
      <c r="E37" s="16">
        <f>VLOOKUP($B$11,ABONE2,5,FALSE)</f>
        <v>56306</v>
      </c>
      <c r="F37" s="16">
        <f>VLOOKUP($B$11,ABONE2,6,FALSE)</f>
        <v>399</v>
      </c>
      <c r="G37" s="16">
        <f>VLOOKUP($B$11,ABONE2,7,FALSE)</f>
        <v>307</v>
      </c>
      <c r="H37" s="16">
        <f>VLOOKUP($B$11,ABONE2,8,FALSE)</f>
        <v>706</v>
      </c>
      <c r="I37" s="16">
        <f>VLOOKUP($B$11,ABONE2,9,FALSE)</f>
        <v>9145</v>
      </c>
      <c r="J37" s="16">
        <f>VLOOKUP($B$11,ABONE2,10,FALSE)</f>
        <v>355</v>
      </c>
      <c r="K37" s="16">
        <f>VLOOKUP($B$11,ABONE2,11,FALSE)</f>
        <v>9500</v>
      </c>
      <c r="L37" s="21">
        <f>VLOOKUP($B$11,ABONE2,12,FALSE)</f>
        <v>10</v>
      </c>
      <c r="M37" s="21">
        <f>VLOOKUP($B$11,ABONE2,13,FALSE)</f>
        <v>45</v>
      </c>
      <c r="N37" s="21">
        <f>VLOOKUP($B$11,ABONE2,14,FALSE)</f>
        <v>55</v>
      </c>
      <c r="O37" s="21">
        <f>VLOOKUP($B$11,ABONE2,15,FALSE)</f>
        <v>66567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9738.5311795685702</v>
      </c>
      <c r="D38" s="16">
        <f>VLOOKUP($B$11,TUKETIM,4,FALSE)</f>
        <v>1047.7843944802455</v>
      </c>
      <c r="E38" s="16">
        <f>VLOOKUP($B$11,TUKETIM,5,FALSE)</f>
        <v>10786.315574048816</v>
      </c>
      <c r="F38" s="16">
        <f>VLOOKUP($B$11,TUKETIM,6,FALSE)</f>
        <v>125.72818428324339</v>
      </c>
      <c r="G38" s="16">
        <f>VLOOKUP($B$11,TUKETIM,7,FALSE)</f>
        <v>538.75288218459218</v>
      </c>
      <c r="H38" s="16">
        <f>VLOOKUP($B$11,TUKETIM,8,FALSE)</f>
        <v>664.4810664678356</v>
      </c>
      <c r="I38" s="16">
        <f>VLOOKUP($B$11,TUKETIM,9,FALSE)</f>
        <v>3962.26443295839</v>
      </c>
      <c r="J38" s="16">
        <f>VLOOKUP($B$11,TUKETIM,10,FALSE)</f>
        <v>4203.6378125950314</v>
      </c>
      <c r="K38" s="16">
        <f>VLOOKUP($B$11,TUKETIM,11,FALSE)</f>
        <v>8165.9022455534214</v>
      </c>
      <c r="L38" s="21">
        <f>VLOOKUP($B$11,TUKETIM,12,FALSE)</f>
        <v>109.05955901741054</v>
      </c>
      <c r="M38" s="21">
        <f>VLOOKUP($B$11,TUKETIM,13,FALSE)</f>
        <v>30957.647716023232</v>
      </c>
      <c r="N38" s="21">
        <f>VLOOKUP($B$11,TUKETIM,14,FALSE)</f>
        <v>31066.707275040641</v>
      </c>
      <c r="O38" s="21">
        <f>VLOOKUP($B$11,TUKETIM,15,FALSE)</f>
        <v>50683.406161110717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267833.08600000601</v>
      </c>
      <c r="D39" s="16">
        <f>VLOOKUP($B$11,ANLASMA,4,FALSE)</f>
        <v>2007.45</v>
      </c>
      <c r="E39" s="16">
        <f>VLOOKUP($B$11,ANLASMA,5,FALSE)</f>
        <v>269840.53600000602</v>
      </c>
      <c r="F39" s="16">
        <f>VLOOKUP($B$11,ANLASMA,6,FALSE)</f>
        <v>1928.5609999999999</v>
      </c>
      <c r="G39" s="16">
        <f>VLOOKUP($B$11,ANLASMA,7,FALSE)</f>
        <v>5123.4620000000004</v>
      </c>
      <c r="H39" s="16">
        <f>VLOOKUP($B$11,ANLASMA,8,FALSE)</f>
        <v>7052.0230000000001</v>
      </c>
      <c r="I39" s="16">
        <f>VLOOKUP($B$11,ANLASMA,9,FALSE)</f>
        <v>48711.6560000014</v>
      </c>
      <c r="J39" s="16">
        <f>VLOOKUP($B$11,ANLASMA,10,FALSE)</f>
        <v>134633.28</v>
      </c>
      <c r="K39" s="16">
        <f>VLOOKUP($B$11,ANLASMA,11,FALSE)</f>
        <v>183344.93600000138</v>
      </c>
      <c r="L39" s="21">
        <f>VLOOKUP($B$11,ANLASMA,12,FALSE)</f>
        <v>378.15</v>
      </c>
      <c r="M39" s="21">
        <f>VLOOKUP($B$11,ANLASMA,13,FALSE)</f>
        <v>103942</v>
      </c>
      <c r="N39" s="21">
        <f>VLOOKUP($B$11,ANLASMA,14,FALSE)</f>
        <v>104320.15</v>
      </c>
      <c r="O39" s="21">
        <f>VLOOKUP($B$11,ANLASMA,15,FALSE)</f>
        <v>564557.64500000747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5F5729B0-D618-481E-A7AD-7E9C8920F80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648DE-CA97-4963-B7E4-9968055E0C53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0.17996303108720524</v>
      </c>
      <c r="D17" s="12">
        <f t="shared" si="1"/>
        <v>6.8114072186858685</v>
      </c>
      <c r="E17" s="12">
        <f t="shared" si="2"/>
        <v>0.1875968057980329</v>
      </c>
      <c r="F17" s="12">
        <f t="shared" si="3"/>
        <v>0.78220772471108047</v>
      </c>
      <c r="G17" s="12">
        <f t="shared" si="4"/>
        <v>3.2734797883799036</v>
      </c>
      <c r="H17" s="12">
        <f t="shared" si="5"/>
        <v>1.6688142793439147</v>
      </c>
      <c r="I17" s="12">
        <f t="shared" si="6"/>
        <v>0.49501506276452234</v>
      </c>
      <c r="J17" s="12">
        <f t="shared" si="7"/>
        <v>12.269277454982346</v>
      </c>
      <c r="K17" s="12">
        <f t="shared" si="8"/>
        <v>0.92698561295368609</v>
      </c>
      <c r="L17" s="12">
        <f t="shared" si="9"/>
        <v>24.881029338128506</v>
      </c>
      <c r="M17" s="12">
        <f t="shared" si="10"/>
        <v>281.80049768720806</v>
      </c>
      <c r="N17" s="12">
        <f t="shared" si="11"/>
        <v>156.07394934616914</v>
      </c>
      <c r="O17" s="17">
        <f t="shared" si="12"/>
        <v>0.64594280341709276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6.7815416619992186E-2</v>
      </c>
      <c r="D21" s="12">
        <f t="shared" si="1"/>
        <v>0</v>
      </c>
      <c r="E21" s="12">
        <f t="shared" si="2"/>
        <v>6.7737351028583595E-2</v>
      </c>
      <c r="F21" s="12">
        <f t="shared" si="3"/>
        <v>4.4178934395585671E-2</v>
      </c>
      <c r="G21" s="12">
        <f t="shared" si="4"/>
        <v>0</v>
      </c>
      <c r="H21" s="12">
        <f t="shared" si="5"/>
        <v>2.8456310847944432E-2</v>
      </c>
      <c r="I21" s="12">
        <f t="shared" si="6"/>
        <v>0.10282911992762078</v>
      </c>
      <c r="J21" s="12">
        <f t="shared" si="7"/>
        <v>0</v>
      </c>
      <c r="K21" s="12">
        <f t="shared" si="8"/>
        <v>9.9056556515074404E-2</v>
      </c>
      <c r="L21" s="12">
        <f t="shared" si="9"/>
        <v>4.0019863130309883</v>
      </c>
      <c r="M21" s="12">
        <f t="shared" si="10"/>
        <v>0</v>
      </c>
      <c r="N21" s="12">
        <f t="shared" si="11"/>
        <v>1.9584188340364412</v>
      </c>
      <c r="O21" s="17">
        <f t="shared" si="12"/>
        <v>7.4427234717526616E-2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0.24777844770719742</v>
      </c>
      <c r="D25" s="12">
        <f t="shared" ref="D25:O25" si="13">SUM(D15:D24)</f>
        <v>6.8114072186858685</v>
      </c>
      <c r="E25" s="12">
        <f t="shared" si="13"/>
        <v>0.25533415682661648</v>
      </c>
      <c r="F25" s="12">
        <f t="shared" si="13"/>
        <v>0.82638665910666609</v>
      </c>
      <c r="G25" s="12">
        <f t="shared" si="13"/>
        <v>3.2734797883799036</v>
      </c>
      <c r="H25" s="12">
        <f t="shared" si="13"/>
        <v>1.6972705901918592</v>
      </c>
      <c r="I25" s="12">
        <f t="shared" si="13"/>
        <v>0.59784418269214312</v>
      </c>
      <c r="J25" s="12">
        <f t="shared" si="13"/>
        <v>12.269277454982346</v>
      </c>
      <c r="K25" s="12">
        <f t="shared" si="13"/>
        <v>1.0260421694687605</v>
      </c>
      <c r="L25" s="12">
        <f t="shared" si="13"/>
        <v>28.883015651159496</v>
      </c>
      <c r="M25" s="12">
        <f t="shared" si="13"/>
        <v>281.80049768720806</v>
      </c>
      <c r="N25" s="12">
        <f t="shared" si="13"/>
        <v>158.03236818020559</v>
      </c>
      <c r="O25" s="12">
        <f t="shared" si="13"/>
        <v>0.72037003813461942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0.39761210368619287</v>
      </c>
      <c r="D28" s="12">
        <f>(SUMIFS(MESKENOG2,KAYNAK,A28,SEBEP,B28,SÜRE,"Uzun",BİLDİRİM,"Bildirimli",İL,$B$10,İLÇE,$B$11)/VLOOKUP($B$11,ABONE2,4,FALSE))</f>
        <v>21.961191572134169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0.42243497830662585</v>
      </c>
      <c r="F28" s="12">
        <f>(SUMIFS(TARIMSALAG2,KAYNAK,A28,SEBEP,B28,SÜRE,"Uzun",BİLDİRİM,"Bildirimli",İL,$B$10,İLÇE,$B$11)/VLOOKUP($B$11,ABONE2,6,FALSE))</f>
        <v>1.0339737106415519</v>
      </c>
      <c r="G28" s="12">
        <f>(SUMIFS(TARIMSALOG2,KAYNAK,A28,SEBEP,B28,SÜRE,"Uzun",BİLDİRİM,"Bildirimli",İL,$B$10,İLÇE,$B$11)/VLOOKUP($B$11,ABONE2,7,FALSE))</f>
        <v>3.4568057604499098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1.8962234855501796</v>
      </c>
      <c r="I28" s="12">
        <f>(SUMIFS(TICARETHANEAG2,KAYNAK,A28,SEBEP,B28,SÜRE,"Uzun",BİLDİRİM,"Bildirimli",İL,$B$10,İLÇE,$B$11)/VLOOKUP($B$11,ABONE2,9,FALSE))</f>
        <v>0.79268469010598197</v>
      </c>
      <c r="J28" s="12">
        <f>(SUMIFS(TICARETHANEOG2,KAYNAK,A28,SEBEP,B28,SÜRE,"Uzun",BİLDİRİM,"Bildirimli",İL,$B$10,İLÇE,$B$11)/VLOOKUP($B$11,ABONE2,10,FALSE))</f>
        <v>11.998017785990601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1.2037825356645591</v>
      </c>
      <c r="L28" s="12">
        <f>(SUMIFS(SANAYIAG2,KAYNAK,A28,SEBEP,B28,SÜRE,"Uzun",BİLDİRİM,"Bildirimli",İL,$B$10,İLÇE,$B$11)/VLOOKUP($B$11,ABONE2,12,FALSE))</f>
        <v>12.466077637809677</v>
      </c>
      <c r="M28" s="12">
        <f>(SUMIFS(SANAYIOG2,KAYNAK,A28,SEBEP,B28,SÜRE,"Uzun",BİLDİRİM,"Bildirimli",İL,$B$10,İLÇE,$B$11)/VLOOKUP($B$11,ABONE2,13,FALSE))</f>
        <v>385.17901242495117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202.78757625252021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0.97088334364539264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0.19282661013372671</v>
      </c>
      <c r="D29" s="12">
        <f>(SUMIFS(MESKENOG2,KAYNAK,A29,SEBEP,B29,SÜRE,"Uzun",BİLDİRİM,"Bildirimli",İL,$B$10,İLÇE,$B$11)/VLOOKUP($B$11,ABONE2,4,FALSE))</f>
        <v>5.4273134650902777E-2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0.19266711455669749</v>
      </c>
      <c r="F29" s="12">
        <f>(SUMIFS(TARIMSALAG2,KAYNAK,A29,SEBEP,B29,SÜRE,"Uzun",BİLDİRİM,"Bildirimli",İL,$B$10,İLÇE,$B$11)/VLOOKUP($B$11,ABONE2,6,FALSE))</f>
        <v>8.3931256444727917E-2</v>
      </c>
      <c r="G29" s="12">
        <f>(SUMIFS(TARIMSALOG2,KAYNAK,A29,SEBEP,B29,SÜRE,"Uzun",BİLDİRİM,"Bildirimli",İL,$B$10,İLÇE,$B$11)/VLOOKUP($B$11,ABONE2,7,FALSE))</f>
        <v>0.12518120633671506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9.8611498111570425E-2</v>
      </c>
      <c r="I29" s="12">
        <f>(SUMIFS(TICARETHANEAG2,KAYNAK,A29,SEBEP,B29,SÜRE,"Uzun",BİLDİRİM,"Bildirimli",İL,$B$10,İLÇE,$B$11)/VLOOKUP($B$11,ABONE2,9,FALSE))</f>
        <v>0.58193541327702913</v>
      </c>
      <c r="J29" s="12">
        <f>(SUMIFS(TICARETHANEOG2,KAYNAK,A29,SEBEP,B29,SÜRE,"Uzun",BİLDİRİM,"Bildirimli",İL,$B$10,İLÇE,$B$11)/VLOOKUP($B$11,ABONE2,10,FALSE))</f>
        <v>0.64681359956581319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0.58431564440258688</v>
      </c>
      <c r="L29" s="12">
        <f>(SUMIFS(SANAYIAG2,KAYNAK,A29,SEBEP,B29,SÜRE,"Uzun",BİLDİRİM,"Bildirimli",İL,$B$10,İLÇE,$B$11)/VLOOKUP($B$11,ABONE2,12,FALSE))</f>
        <v>9.0292025627439649</v>
      </c>
      <c r="M29" s="12">
        <f>(SUMIFS(SANAYIOG2,KAYNAK,A29,SEBEP,B29,SÜRE,"Uzun",BİLDİRİM,"Bildirimli",İL,$B$10,İLÇE,$B$11)/VLOOKUP($B$11,ABONE2,13,FALSE))</f>
        <v>35.404734689407647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22.49755939338074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0.29035695446838544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1.9461629074413703E-3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1.9439225856101531E-3</v>
      </c>
      <c r="F31" s="12">
        <f>(SUMIFS(TARIMSALAG2,KAYNAK,A31,SEBEP,B31,SÜRE,"Uzun",BİLDİRİM,"Bildirimli",İL,$B$10,İLÇE,$B$11)/VLOOKUP($B$11,ABONE2,6,FALSE))</f>
        <v>2.7704130989273561E-3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1.7844644149717448E-3</v>
      </c>
      <c r="I31" s="12">
        <f>(SUMIFS(TICARETHANEAG2,KAYNAK,A31,SEBEP,B31,SÜRE,"Uzun",BİLDİRİM,"Bildirimli",İL,$B$10,İLÇE,$B$11)/VLOOKUP($B$11,ABONE2,9,FALSE))</f>
        <v>5.3533348874852515E-3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5.1569333686756922E-3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2.4371310762414827E-3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0.59238487672736095</v>
      </c>
      <c r="D33" s="12">
        <f t="shared" ref="D33:O33" si="14">SUM(D28:D32)</f>
        <v>22.015464706785071</v>
      </c>
      <c r="E33" s="12">
        <f t="shared" si="14"/>
        <v>0.61704601544893345</v>
      </c>
      <c r="F33" s="12">
        <f t="shared" si="14"/>
        <v>1.1206753801852072</v>
      </c>
      <c r="G33" s="12">
        <f t="shared" si="14"/>
        <v>3.5819869667866251</v>
      </c>
      <c r="H33" s="12">
        <f t="shared" si="14"/>
        <v>1.9966194480767219</v>
      </c>
      <c r="I33" s="12">
        <f t="shared" si="14"/>
        <v>1.3799734382704965</v>
      </c>
      <c r="J33" s="12">
        <f t="shared" si="14"/>
        <v>12.644831385556415</v>
      </c>
      <c r="K33" s="12">
        <f t="shared" si="14"/>
        <v>1.7932551134358214</v>
      </c>
      <c r="L33" s="12">
        <f t="shared" si="14"/>
        <v>21.495280200553644</v>
      </c>
      <c r="M33" s="12">
        <f t="shared" si="14"/>
        <v>420.5837471143588</v>
      </c>
      <c r="N33" s="12">
        <f t="shared" si="14"/>
        <v>225.28513564590094</v>
      </c>
      <c r="O33" s="12">
        <f t="shared" si="14"/>
        <v>1.2636774291900195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83299</v>
      </c>
      <c r="D37" s="16">
        <f>VLOOKUP($B$11,ABONE2,4,FALSE)</f>
        <v>96</v>
      </c>
      <c r="E37" s="16">
        <f>VLOOKUP($B$11,ABONE2,5,FALSE)</f>
        <v>83395</v>
      </c>
      <c r="F37" s="16">
        <f>VLOOKUP($B$11,ABONE2,6,FALSE)</f>
        <v>2780</v>
      </c>
      <c r="G37" s="16">
        <f>VLOOKUP($B$11,ABONE2,7,FALSE)</f>
        <v>1536</v>
      </c>
      <c r="H37" s="16">
        <f>VLOOKUP($B$11,ABONE2,8,FALSE)</f>
        <v>4316</v>
      </c>
      <c r="I37" s="16">
        <f>VLOOKUP($B$11,ABONE2,9,FALSE)</f>
        <v>15728</v>
      </c>
      <c r="J37" s="16">
        <f>VLOOKUP($B$11,ABONE2,10,FALSE)</f>
        <v>599</v>
      </c>
      <c r="K37" s="16">
        <f>VLOOKUP($B$11,ABONE2,11,FALSE)</f>
        <v>16327</v>
      </c>
      <c r="L37" s="21">
        <f>VLOOKUP($B$11,ABONE2,12,FALSE)</f>
        <v>92</v>
      </c>
      <c r="M37" s="21">
        <f>VLOOKUP($B$11,ABONE2,13,FALSE)</f>
        <v>96</v>
      </c>
      <c r="N37" s="21">
        <f>VLOOKUP($B$11,ABONE2,14,FALSE)</f>
        <v>188</v>
      </c>
      <c r="O37" s="21">
        <f>VLOOKUP($B$11,ABONE2,15,FALSE)</f>
        <v>104226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14073.451854294015</v>
      </c>
      <c r="D38" s="16">
        <f>VLOOKUP($B$11,TUKETIM,4,FALSE)</f>
        <v>560.84825349748564</v>
      </c>
      <c r="E38" s="16">
        <f>VLOOKUP($B$11,TUKETIM,5,FALSE)</f>
        <v>14634.300107791501</v>
      </c>
      <c r="F38" s="16">
        <f>VLOOKUP($B$11,TUKETIM,6,FALSE)</f>
        <v>1588.8654581305721</v>
      </c>
      <c r="G38" s="16">
        <f>VLOOKUP($B$11,TUKETIM,7,FALSE)</f>
        <v>1652.3252836105653</v>
      </c>
      <c r="H38" s="16">
        <f>VLOOKUP($B$11,TUKETIM,8,FALSE)</f>
        <v>3241.1907417411376</v>
      </c>
      <c r="I38" s="16">
        <f>VLOOKUP($B$11,TUKETIM,9,FALSE)</f>
        <v>7217.1420070324102</v>
      </c>
      <c r="J38" s="16">
        <f>VLOOKUP($B$11,TUKETIM,10,FALSE)</f>
        <v>4608.6403409033828</v>
      </c>
      <c r="K38" s="16">
        <f>VLOOKUP($B$11,TUKETIM,11,FALSE)</f>
        <v>11825.782347935794</v>
      </c>
      <c r="L38" s="21">
        <f>VLOOKUP($B$11,TUKETIM,12,FALSE)</f>
        <v>581.86287617461846</v>
      </c>
      <c r="M38" s="21">
        <f>VLOOKUP($B$11,TUKETIM,13,FALSE)</f>
        <v>17160.145044625351</v>
      </c>
      <c r="N38" s="21">
        <f>VLOOKUP($B$11,TUKETIM,14,FALSE)</f>
        <v>17742.00792079997</v>
      </c>
      <c r="O38" s="21">
        <f>VLOOKUP($B$11,TUKETIM,15,FALSE)</f>
        <v>47443.281118268402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431980.77500001405</v>
      </c>
      <c r="D39" s="16">
        <f>VLOOKUP($B$11,ANLASMA,4,FALSE)</f>
        <v>1253.82</v>
      </c>
      <c r="E39" s="16">
        <f>VLOOKUP($B$11,ANLASMA,5,FALSE)</f>
        <v>433234.59500001406</v>
      </c>
      <c r="F39" s="16">
        <f>VLOOKUP($B$11,ANLASMA,6,FALSE)</f>
        <v>16233.6080000002</v>
      </c>
      <c r="G39" s="16">
        <f>VLOOKUP($B$11,ANLASMA,7,FALSE)</f>
        <v>51211.188999999998</v>
      </c>
      <c r="H39" s="16">
        <f>VLOOKUP($B$11,ANLASMA,8,FALSE)</f>
        <v>67444.797000000195</v>
      </c>
      <c r="I39" s="16">
        <f>VLOOKUP($B$11,ANLASMA,9,FALSE)</f>
        <v>81999.972999996404</v>
      </c>
      <c r="J39" s="16">
        <f>VLOOKUP($B$11,ANLASMA,10,FALSE)</f>
        <v>72566.885999999999</v>
      </c>
      <c r="K39" s="16">
        <f>VLOOKUP($B$11,ANLASMA,11,FALSE)</f>
        <v>154566.85899999639</v>
      </c>
      <c r="L39" s="21">
        <f>VLOOKUP($B$11,ANLASMA,12,FALSE)</f>
        <v>1978.415</v>
      </c>
      <c r="M39" s="21">
        <f>VLOOKUP($B$11,ANLASMA,13,FALSE)</f>
        <v>52157</v>
      </c>
      <c r="N39" s="21">
        <f>VLOOKUP($B$11,ANLASMA,14,FALSE)</f>
        <v>54135.415000000001</v>
      </c>
      <c r="O39" s="21">
        <f>VLOOKUP($B$11,ANLASMA,15,FALSE)</f>
        <v>709381.66600001068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8EA9C78F-CCCC-42ED-AB42-243ADF63362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509E4-3618-4BF2-BFE9-B74EEC8DEB34}">
  <dimension ref="A1:AC70"/>
  <sheetViews>
    <sheetView topLeftCell="A12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0.16187182056824226</v>
      </c>
      <c r="D17" s="12">
        <f t="shared" si="1"/>
        <v>2.8240060238981157</v>
      </c>
      <c r="E17" s="12">
        <f t="shared" si="2"/>
        <v>0.16887513317154348</v>
      </c>
      <c r="F17" s="12">
        <f t="shared" si="3"/>
        <v>1.2585328884980154</v>
      </c>
      <c r="G17" s="12">
        <f t="shared" si="4"/>
        <v>2.2828430547045442</v>
      </c>
      <c r="H17" s="12">
        <f t="shared" si="5"/>
        <v>1.7928103998037841</v>
      </c>
      <c r="I17" s="12">
        <f t="shared" si="6"/>
        <v>8.4359481796732749E-2</v>
      </c>
      <c r="J17" s="12">
        <f t="shared" si="7"/>
        <v>13.825735497133362</v>
      </c>
      <c r="K17" s="12">
        <f t="shared" si="8"/>
        <v>0.71246342279626151</v>
      </c>
      <c r="L17" s="12">
        <f t="shared" si="9"/>
        <v>0</v>
      </c>
      <c r="M17" s="12">
        <f t="shared" si="10"/>
        <v>206.93000432655069</v>
      </c>
      <c r="N17" s="12">
        <f t="shared" si="11"/>
        <v>169.30636717626874</v>
      </c>
      <c r="O17" s="17">
        <f t="shared" si="12"/>
        <v>0.57019734649319276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4.6540491134173849E-2</v>
      </c>
      <c r="D21" s="12">
        <f t="shared" si="1"/>
        <v>0</v>
      </c>
      <c r="E21" s="12">
        <f t="shared" si="2"/>
        <v>4.6418056432078025E-2</v>
      </c>
      <c r="F21" s="12">
        <f t="shared" si="3"/>
        <v>2.0867325261954821E-2</v>
      </c>
      <c r="G21" s="12">
        <f t="shared" si="4"/>
        <v>0</v>
      </c>
      <c r="H21" s="12">
        <f t="shared" si="5"/>
        <v>9.9829828270313597E-3</v>
      </c>
      <c r="I21" s="12">
        <f t="shared" si="6"/>
        <v>5.1379617963255547E-2</v>
      </c>
      <c r="J21" s="12">
        <f t="shared" si="7"/>
        <v>0</v>
      </c>
      <c r="K21" s="12">
        <f t="shared" si="8"/>
        <v>4.9031109306353009E-2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4.325019968903928E-2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0.20841231170241611</v>
      </c>
      <c r="D25" s="12">
        <f t="shared" ref="D25:O25" si="13">SUM(D15:D24)</f>
        <v>2.8240060238981157</v>
      </c>
      <c r="E25" s="12">
        <f t="shared" si="13"/>
        <v>0.21529318960362151</v>
      </c>
      <c r="F25" s="12">
        <f t="shared" si="13"/>
        <v>1.2794002137599703</v>
      </c>
      <c r="G25" s="12">
        <f t="shared" si="13"/>
        <v>2.2828430547045442</v>
      </c>
      <c r="H25" s="12">
        <f t="shared" si="13"/>
        <v>1.8027933826308153</v>
      </c>
      <c r="I25" s="12">
        <f t="shared" si="13"/>
        <v>0.1357390997599883</v>
      </c>
      <c r="J25" s="12">
        <f t="shared" si="13"/>
        <v>13.825735497133362</v>
      </c>
      <c r="K25" s="12">
        <f t="shared" si="13"/>
        <v>0.76149453210261453</v>
      </c>
      <c r="L25" s="12">
        <f t="shared" si="13"/>
        <v>0</v>
      </c>
      <c r="M25" s="12">
        <f t="shared" si="13"/>
        <v>206.93000432655069</v>
      </c>
      <c r="N25" s="12">
        <f t="shared" si="13"/>
        <v>169.30636717626874</v>
      </c>
      <c r="O25" s="12">
        <f t="shared" si="13"/>
        <v>0.61344754618223207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0.51370979514737636</v>
      </c>
      <c r="D29" s="12">
        <f>(SUMIFS(MESKENOG2,KAYNAK,A29,SEBEP,B29,SÜRE,"Uzun",BİLDİRİM,"Bildirimli",İL,$B$10,İLÇE,$B$11)/VLOOKUP($B$11,ABONE2,4,FALSE))</f>
        <v>0.10987459030937501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0.51264742038949929</v>
      </c>
      <c r="F29" s="12">
        <f>(SUMIFS(TARIMSALAG2,KAYNAK,A29,SEBEP,B29,SÜRE,"Uzun",BİLDİRİM,"Bildirimli",İL,$B$10,İLÇE,$B$11)/VLOOKUP($B$11,ABONE2,6,FALSE))</f>
        <v>0.33687679490947625</v>
      </c>
      <c r="G29" s="12">
        <f>(SUMIFS(TARIMSALOG2,KAYNAK,A29,SEBEP,B29,SÜRE,"Uzun",BİLDİRİM,"Bildirimli",İL,$B$10,İLÇE,$B$11)/VLOOKUP($B$11,ABONE2,7,FALSE))</f>
        <v>0.27639558127633623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0.30532995161264687</v>
      </c>
      <c r="I29" s="12">
        <f>(SUMIFS(TICARETHANEAG2,KAYNAK,A29,SEBEP,B29,SÜRE,"Uzun",BİLDİRİM,"Bildirimli",İL,$B$10,İLÇE,$B$11)/VLOOKUP($B$11,ABONE2,9,FALSE))</f>
        <v>1.425281278035005</v>
      </c>
      <c r="J29" s="12">
        <f>(SUMIFS(TICARETHANEOG2,KAYNAK,A29,SEBEP,B29,SÜRE,"Uzun",BİLDİRİM,"Bildirimli",İL,$B$10,İLÇE,$B$11)/VLOOKUP($B$11,ABONE2,10,FALSE))</f>
        <v>1.3429670802554539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1.4215187820544097</v>
      </c>
      <c r="L29" s="12">
        <f>(SUMIFS(SANAYIAG2,KAYNAK,A29,SEBEP,B29,SÜRE,"Uzun",BİLDİRİM,"Bildirimli",İL,$B$10,İLÇE,$B$11)/VLOOKUP($B$11,ABONE2,12,FALSE))</f>
        <v>3.762656225853402</v>
      </c>
      <c r="M29" s="12">
        <f>(SUMIFS(SANAYIOG2,KAYNAK,A29,SEBEP,B29,SÜRE,"Uzun",BİLDİRİM,"Bildirimli",İL,$B$10,İLÇE,$B$11)/VLOOKUP($B$11,ABONE2,13,FALSE))</f>
        <v>131.9514898955147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108.64442922830357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0.74325048037409946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1.1203886327713889E-2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1.1174412111790932E-2</v>
      </c>
      <c r="F31" s="12">
        <f>(SUMIFS(TARIMSALAG2,KAYNAK,A31,SEBEP,B31,SÜRE,"Uzun",BİLDİRİM,"Bildirimli",İL,$B$10,İLÇE,$B$11)/VLOOKUP($B$11,ABONE2,6,FALSE))</f>
        <v>3.4015950391183985E-3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1.6273319380297473E-3</v>
      </c>
      <c r="I31" s="12">
        <f>(SUMIFS(TICARETHANEAG2,KAYNAK,A31,SEBEP,B31,SÜRE,"Uzun",BİLDİRİM,"Bildirimli",İL,$B$10,İLÇE,$B$11)/VLOOKUP($B$11,ABONE2,9,FALSE))</f>
        <v>6.4963879511202555E-2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6.1994448451455429E-2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1.8940983243802608E-2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0.52491368147509021</v>
      </c>
      <c r="D33" s="12">
        <f t="shared" ref="D33:O33" si="14">SUM(D28:D32)</f>
        <v>0.10987459030937501</v>
      </c>
      <c r="E33" s="12">
        <f t="shared" si="14"/>
        <v>0.52382183250129022</v>
      </c>
      <c r="F33" s="12">
        <f t="shared" si="14"/>
        <v>0.34027838994859466</v>
      </c>
      <c r="G33" s="12">
        <f t="shared" si="14"/>
        <v>0.27639558127633623</v>
      </c>
      <c r="H33" s="12">
        <f t="shared" si="14"/>
        <v>0.30695728355067664</v>
      </c>
      <c r="I33" s="12">
        <f t="shared" si="14"/>
        <v>1.4902451575462077</v>
      </c>
      <c r="J33" s="12">
        <f t="shared" si="14"/>
        <v>1.3429670802554539</v>
      </c>
      <c r="K33" s="12">
        <f t="shared" si="14"/>
        <v>1.4835132305058651</v>
      </c>
      <c r="L33" s="12">
        <f t="shared" si="14"/>
        <v>3.762656225853402</v>
      </c>
      <c r="M33" s="12">
        <f t="shared" si="14"/>
        <v>131.9514898955147</v>
      </c>
      <c r="N33" s="12">
        <f t="shared" si="14"/>
        <v>108.64442922830357</v>
      </c>
      <c r="O33" s="12">
        <f t="shared" si="14"/>
        <v>0.76219146361790202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9099</v>
      </c>
      <c r="D37" s="16">
        <f>VLOOKUP($B$11,ABONE2,4,FALSE)</f>
        <v>24</v>
      </c>
      <c r="E37" s="16">
        <f>VLOOKUP($B$11,ABONE2,5,FALSE)</f>
        <v>9123</v>
      </c>
      <c r="F37" s="16">
        <f>VLOOKUP($B$11,ABONE2,6,FALSE)</f>
        <v>587</v>
      </c>
      <c r="G37" s="16">
        <f>VLOOKUP($B$11,ABONE2,7,FALSE)</f>
        <v>640</v>
      </c>
      <c r="H37" s="16">
        <f>VLOOKUP($B$11,ABONE2,8,FALSE)</f>
        <v>1227</v>
      </c>
      <c r="I37" s="16">
        <f>VLOOKUP($B$11,ABONE2,9,FALSE)</f>
        <v>2046</v>
      </c>
      <c r="J37" s="16">
        <f>VLOOKUP($B$11,ABONE2,10,FALSE)</f>
        <v>98</v>
      </c>
      <c r="K37" s="16">
        <f>VLOOKUP($B$11,ABONE2,11,FALSE)</f>
        <v>2144</v>
      </c>
      <c r="L37" s="21">
        <f>VLOOKUP($B$11,ABONE2,12,FALSE)</f>
        <v>2</v>
      </c>
      <c r="M37" s="21">
        <f>VLOOKUP($B$11,ABONE2,13,FALSE)</f>
        <v>9</v>
      </c>
      <c r="N37" s="21">
        <f>VLOOKUP($B$11,ABONE2,14,FALSE)</f>
        <v>11</v>
      </c>
      <c r="O37" s="21">
        <f>VLOOKUP($B$11,ABONE2,15,FALSE)</f>
        <v>12505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1410.7678247426056</v>
      </c>
      <c r="D38" s="16">
        <f>VLOOKUP($B$11,TUKETIM,4,FALSE)</f>
        <v>28.462299999999999</v>
      </c>
      <c r="E38" s="16">
        <f>VLOOKUP($B$11,TUKETIM,5,FALSE)</f>
        <v>1439.2301247426055</v>
      </c>
      <c r="F38" s="16">
        <f>VLOOKUP($B$11,TUKETIM,6,FALSE)</f>
        <v>422.67756375901223</v>
      </c>
      <c r="G38" s="16">
        <f>VLOOKUP($B$11,TUKETIM,7,FALSE)</f>
        <v>1137.4021825392015</v>
      </c>
      <c r="H38" s="16">
        <f>VLOOKUP($B$11,TUKETIM,8,FALSE)</f>
        <v>1560.0797462982136</v>
      </c>
      <c r="I38" s="16">
        <f>VLOOKUP($B$11,TUKETIM,9,FALSE)</f>
        <v>717.74886842559476</v>
      </c>
      <c r="J38" s="16">
        <f>VLOOKUP($B$11,TUKETIM,10,FALSE)</f>
        <v>705.65946094001833</v>
      </c>
      <c r="K38" s="16">
        <f>VLOOKUP($B$11,TUKETIM,11,FALSE)</f>
        <v>1423.4083293656131</v>
      </c>
      <c r="L38" s="21">
        <f>VLOOKUP($B$11,TUKETIM,12,FALSE)</f>
        <v>11.813800000000001</v>
      </c>
      <c r="M38" s="21">
        <f>VLOOKUP($B$11,TUKETIM,13,FALSE)</f>
        <v>1437.015605479452</v>
      </c>
      <c r="N38" s="21">
        <f>VLOOKUP($B$11,TUKETIM,14,FALSE)</f>
        <v>1448.8294054794519</v>
      </c>
      <c r="O38" s="21">
        <f>VLOOKUP($B$11,TUKETIM,15,FALSE)</f>
        <v>5871.547605885884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44506.476999999904</v>
      </c>
      <c r="D39" s="16">
        <f>VLOOKUP($B$11,ANLASMA,4,FALSE)</f>
        <v>211.52</v>
      </c>
      <c r="E39" s="16">
        <f>VLOOKUP($B$11,ANLASMA,5,FALSE)</f>
        <v>44717.996999999901</v>
      </c>
      <c r="F39" s="16">
        <f>VLOOKUP($B$11,ANLASMA,6,FALSE)</f>
        <v>3985.855</v>
      </c>
      <c r="G39" s="16">
        <f>VLOOKUP($B$11,ANLASMA,7,FALSE)</f>
        <v>13171.245000000001</v>
      </c>
      <c r="H39" s="16">
        <f>VLOOKUP($B$11,ANLASMA,8,FALSE)</f>
        <v>17157.100000000002</v>
      </c>
      <c r="I39" s="16">
        <f>VLOOKUP($B$11,ANLASMA,9,FALSE)</f>
        <v>10771.294</v>
      </c>
      <c r="J39" s="16">
        <f>VLOOKUP($B$11,ANLASMA,10,FALSE)</f>
        <v>19057.986000000001</v>
      </c>
      <c r="K39" s="16">
        <f>VLOOKUP($B$11,ANLASMA,11,FALSE)</f>
        <v>29829.279999999999</v>
      </c>
      <c r="L39" s="21">
        <f>VLOOKUP($B$11,ANLASMA,12,FALSE)</f>
        <v>19.52</v>
      </c>
      <c r="M39" s="21">
        <f>VLOOKUP($B$11,ANLASMA,13,FALSE)</f>
        <v>5968</v>
      </c>
      <c r="N39" s="21">
        <f>VLOOKUP($B$11,ANLASMA,14,FALSE)</f>
        <v>5987.52</v>
      </c>
      <c r="O39" s="21">
        <f>VLOOKUP($B$11,ANLASMA,15,FALSE)</f>
        <v>97691.89699999991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7D5293E0-119A-4F2E-BC5E-5FBBDF1D7D3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5F5F7-206B-4779-BEAD-7B2750C6F99E}">
  <dimension ref="A1:AC70"/>
  <sheetViews>
    <sheetView topLeftCell="A12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0.21849357830645358</v>
      </c>
      <c r="D17" s="12">
        <f t="shared" si="1"/>
        <v>0.38438358170305931</v>
      </c>
      <c r="E17" s="12">
        <f t="shared" si="2"/>
        <v>0.21893838987522146</v>
      </c>
      <c r="F17" s="12">
        <f t="shared" si="3"/>
        <v>0.14694698023533262</v>
      </c>
      <c r="G17" s="12">
        <f t="shared" si="4"/>
        <v>0.7315941779591526</v>
      </c>
      <c r="H17" s="12">
        <f t="shared" si="5"/>
        <v>0.31838488031976103</v>
      </c>
      <c r="I17" s="12">
        <f t="shared" si="6"/>
        <v>0.34296949913562047</v>
      </c>
      <c r="J17" s="12">
        <f t="shared" si="7"/>
        <v>4.4211971230749825</v>
      </c>
      <c r="K17" s="12">
        <f t="shared" si="8"/>
        <v>0.5466354996091265</v>
      </c>
      <c r="L17" s="12">
        <f t="shared" si="9"/>
        <v>43.882831840423648</v>
      </c>
      <c r="M17" s="12">
        <f t="shared" si="10"/>
        <v>81.559307555671523</v>
      </c>
      <c r="N17" s="12">
        <f t="shared" si="11"/>
        <v>65.412246534851008</v>
      </c>
      <c r="O17" s="17">
        <f t="shared" si="12"/>
        <v>0.3349436055186979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2.326145559585583E-2</v>
      </c>
      <c r="D21" s="12">
        <f t="shared" si="1"/>
        <v>0</v>
      </c>
      <c r="E21" s="12">
        <f t="shared" si="2"/>
        <v>2.3199083154216413E-2</v>
      </c>
      <c r="F21" s="12">
        <f t="shared" si="3"/>
        <v>1.6446735092966245E-3</v>
      </c>
      <c r="G21" s="12">
        <f t="shared" si="4"/>
        <v>0</v>
      </c>
      <c r="H21" s="12">
        <f t="shared" si="5"/>
        <v>1.1624008261194188E-3</v>
      </c>
      <c r="I21" s="12">
        <f t="shared" si="6"/>
        <v>8.1845631208961548E-3</v>
      </c>
      <c r="J21" s="12">
        <f t="shared" si="7"/>
        <v>0</v>
      </c>
      <c r="K21" s="12">
        <f t="shared" si="8"/>
        <v>7.7758274175060331E-3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1.6879503650530144E-2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0.2417550339023094</v>
      </c>
      <c r="D25" s="12">
        <f t="shared" ref="D25:O25" si="13">SUM(D15:D24)</f>
        <v>0.38438358170305931</v>
      </c>
      <c r="E25" s="12">
        <f t="shared" si="13"/>
        <v>0.24213747302943789</v>
      </c>
      <c r="F25" s="12">
        <f t="shared" si="13"/>
        <v>0.14859165374462924</v>
      </c>
      <c r="G25" s="12">
        <f t="shared" si="13"/>
        <v>0.7315941779591526</v>
      </c>
      <c r="H25" s="12">
        <f t="shared" si="13"/>
        <v>0.31954728114588044</v>
      </c>
      <c r="I25" s="12">
        <f t="shared" si="13"/>
        <v>0.35115406225651663</v>
      </c>
      <c r="J25" s="12">
        <f t="shared" si="13"/>
        <v>4.4211971230749825</v>
      </c>
      <c r="K25" s="12">
        <f t="shared" si="13"/>
        <v>0.55441132702663254</v>
      </c>
      <c r="L25" s="12">
        <f t="shared" si="13"/>
        <v>43.882831840423648</v>
      </c>
      <c r="M25" s="12">
        <f t="shared" si="13"/>
        <v>81.559307555671523</v>
      </c>
      <c r="N25" s="12">
        <f t="shared" si="13"/>
        <v>65.412246534851008</v>
      </c>
      <c r="O25" s="12">
        <f t="shared" si="13"/>
        <v>0.35182310916922804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1.3559237683889081E-2</v>
      </c>
      <c r="D28" s="12">
        <f>(SUMIFS(MESKENOG2,KAYNAK,A28,SEBEP,B28,SÜRE,"Uzun",BİLDİRİM,"Bildirimli",İL,$B$10,İLÇE,$B$11)/VLOOKUP($B$11,ABONE2,4,FALSE))</f>
        <v>2.4111964237925929E-2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1.358753339042456E-2</v>
      </c>
      <c r="F28" s="12">
        <f>(SUMIFS(TARIMSALAG2,KAYNAK,A28,SEBEP,B28,SÜRE,"Uzun",BİLDİRİM,"Bildirimli",İL,$B$10,İLÇE,$B$11)/VLOOKUP($B$11,ABONE2,6,FALSE))</f>
        <v>8.1303043266735316E-3</v>
      </c>
      <c r="G28" s="12">
        <f>(SUMIFS(TARIMSALOG2,KAYNAK,A28,SEBEP,B28,SÜRE,"Uzun",BİLDİRİM,"Bildirimli",İL,$B$10,İLÇE,$B$11)/VLOOKUP($B$11,ABONE2,7,FALSE))</f>
        <v>4.0035283010321158E-2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1.7485899579773211E-2</v>
      </c>
      <c r="I28" s="12">
        <f>(SUMIFS(TICARETHANEAG2,KAYNAK,A28,SEBEP,B28,SÜRE,"Uzun",BİLDİRİM,"Bildirimli",İL,$B$10,İLÇE,$B$11)/VLOOKUP($B$11,ABONE2,9,FALSE))</f>
        <v>2.9808643989919944E-2</v>
      </c>
      <c r="J28" s="12">
        <f>(SUMIFS(TICARETHANEOG2,KAYNAK,A28,SEBEP,B28,SÜRE,"Uzun",BİLDİRİM,"Bildirimli",İL,$B$10,İLÇE,$B$11)/VLOOKUP($B$11,ABONE2,10,FALSE))</f>
        <v>0.58980468215841564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5.7774751792558414E-2</v>
      </c>
      <c r="L28" s="12">
        <f>(SUMIFS(SANAYIAG2,KAYNAK,A28,SEBEP,B28,SÜRE,"Uzun",BİLDİRİM,"Bildirimli",İL,$B$10,İLÇE,$B$11)/VLOOKUP($B$11,ABONE2,12,FALSE))</f>
        <v>3.6687855703834309</v>
      </c>
      <c r="M28" s="12">
        <f>(SUMIFS(SANAYIOG2,KAYNAK,A28,SEBEP,B28,SÜRE,"Uzun",BİLDİRİM,"Bildirimli",İL,$B$10,İLÇE,$B$11)/VLOOKUP($B$11,ABONE2,13,FALSE))</f>
        <v>18.668141513749159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12.239846109449561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2.9981880354932943E-2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0.24725946587168229</v>
      </c>
      <c r="D29" s="12">
        <f>(SUMIFS(MESKENOG2,KAYNAK,A29,SEBEP,B29,SÜRE,"Uzun",BİLDİRİM,"Bildirimli",İL,$B$10,İLÇE,$B$11)/VLOOKUP($B$11,ABONE2,4,FALSE))</f>
        <v>0.36741583322474775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0.24758164889154749</v>
      </c>
      <c r="F29" s="12">
        <f>(SUMIFS(TARIMSALAG2,KAYNAK,A29,SEBEP,B29,SÜRE,"Uzun",BİLDİRİM,"Bildirimli",İL,$B$10,İLÇE,$B$11)/VLOOKUP($B$11,ABONE2,6,FALSE))</f>
        <v>0.18735853088898191</v>
      </c>
      <c r="G29" s="12">
        <f>(SUMIFS(TARIMSALOG2,KAYNAK,A29,SEBEP,B29,SÜRE,"Uzun",BİLDİRİM,"Bildirimli",İL,$B$10,İLÇE,$B$11)/VLOOKUP($B$11,ABONE2,7,FALSE))</f>
        <v>0.34212693561858082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0.23274174731345076</v>
      </c>
      <c r="I29" s="12">
        <f>(SUMIFS(TICARETHANEAG2,KAYNAK,A29,SEBEP,B29,SÜRE,"Uzun",BİLDİRİM,"Bildirimli",İL,$B$10,İLÇE,$B$11)/VLOOKUP($B$11,ABONE2,9,FALSE))</f>
        <v>0.48015549167123706</v>
      </c>
      <c r="J29" s="12">
        <f>(SUMIFS(TICARETHANEOG2,KAYNAK,A29,SEBEP,B29,SÜRE,"Uzun",BİLDİRİM,"Bildirimli",İL,$B$10,İLÇE,$B$11)/VLOOKUP($B$11,ABONE2,10,FALSE))</f>
        <v>4.4143618763170602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0.67662909571792973</v>
      </c>
      <c r="L29" s="12">
        <f>(SUMIFS(SANAYIAG2,KAYNAK,A29,SEBEP,B29,SÜRE,"Uzun",BİLDİRİM,"Bildirimli",İL,$B$10,İLÇE,$B$11)/VLOOKUP($B$11,ABONE2,12,FALSE))</f>
        <v>79.401342018286087</v>
      </c>
      <c r="M29" s="12">
        <f>(SUMIFS(SANAYIOG2,KAYNAK,A29,SEBEP,B29,SÜRE,"Uzun",BİLDİRİM,"Bildirimli",İL,$B$10,İLÇE,$B$11)/VLOOKUP($B$11,ABONE2,13,FALSE))</f>
        <v>436.82631105126961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283.64418146570523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0.51176865962387996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0.26081870355557135</v>
      </c>
      <c r="D33" s="12">
        <f t="shared" ref="D33:O33" si="14">SUM(D28:D32)</f>
        <v>0.39152779746267369</v>
      </c>
      <c r="E33" s="12">
        <f t="shared" si="14"/>
        <v>0.26116918228197206</v>
      </c>
      <c r="F33" s="12">
        <f t="shared" si="14"/>
        <v>0.19548883521565544</v>
      </c>
      <c r="G33" s="12">
        <f t="shared" si="14"/>
        <v>0.38216221862890198</v>
      </c>
      <c r="H33" s="12">
        <f t="shared" si="14"/>
        <v>0.25022764689322397</v>
      </c>
      <c r="I33" s="12">
        <f t="shared" si="14"/>
        <v>0.50996413566115695</v>
      </c>
      <c r="J33" s="12">
        <f t="shared" si="14"/>
        <v>5.0041665584754762</v>
      </c>
      <c r="K33" s="12">
        <f t="shared" si="14"/>
        <v>0.73440384751048815</v>
      </c>
      <c r="L33" s="12">
        <f t="shared" si="14"/>
        <v>83.070127588669521</v>
      </c>
      <c r="M33" s="12">
        <f t="shared" si="14"/>
        <v>455.49445256501878</v>
      </c>
      <c r="N33" s="12">
        <f t="shared" si="14"/>
        <v>295.88402757515479</v>
      </c>
      <c r="O33" s="12">
        <f t="shared" si="14"/>
        <v>0.54175053997881295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6695</v>
      </c>
      <c r="D37" s="16">
        <f>VLOOKUP($B$11,ABONE2,4,FALSE)</f>
        <v>18</v>
      </c>
      <c r="E37" s="16">
        <f>VLOOKUP($B$11,ABONE2,5,FALSE)</f>
        <v>6713</v>
      </c>
      <c r="F37" s="16">
        <f>VLOOKUP($B$11,ABONE2,6,FALSE)</f>
        <v>1222</v>
      </c>
      <c r="G37" s="16">
        <f>VLOOKUP($B$11,ABONE2,7,FALSE)</f>
        <v>507</v>
      </c>
      <c r="H37" s="16">
        <f>VLOOKUP($B$11,ABONE2,8,FALSE)</f>
        <v>1729</v>
      </c>
      <c r="I37" s="16">
        <f>VLOOKUP($B$11,ABONE2,9,FALSE)</f>
        <v>1579</v>
      </c>
      <c r="J37" s="16">
        <f>VLOOKUP($B$11,ABONE2,10,FALSE)</f>
        <v>83</v>
      </c>
      <c r="K37" s="16">
        <f>VLOOKUP($B$11,ABONE2,11,FALSE)</f>
        <v>1662</v>
      </c>
      <c r="L37" s="21">
        <f>VLOOKUP($B$11,ABONE2,12,FALSE)</f>
        <v>3</v>
      </c>
      <c r="M37" s="21">
        <f>VLOOKUP($B$11,ABONE2,13,FALSE)</f>
        <v>4</v>
      </c>
      <c r="N37" s="21">
        <f>VLOOKUP($B$11,ABONE2,14,FALSE)</f>
        <v>7</v>
      </c>
      <c r="O37" s="21">
        <f>VLOOKUP($B$11,ABONE2,15,FALSE)</f>
        <v>10111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999.77946126100244</v>
      </c>
      <c r="D38" s="16">
        <f>VLOOKUP($B$11,TUKETIM,4,FALSE)</f>
        <v>59.777999999999999</v>
      </c>
      <c r="E38" s="16">
        <f>VLOOKUP($B$11,TUKETIM,5,FALSE)</f>
        <v>1059.5574612610023</v>
      </c>
      <c r="F38" s="16">
        <f>VLOOKUP($B$11,TUKETIM,6,FALSE)</f>
        <v>1017.1813764387338</v>
      </c>
      <c r="G38" s="16">
        <f>VLOOKUP($B$11,TUKETIM,7,FALSE)</f>
        <v>997.1191606717864</v>
      </c>
      <c r="H38" s="16">
        <f>VLOOKUP($B$11,TUKETIM,8,FALSE)</f>
        <v>2014.3005371105201</v>
      </c>
      <c r="I38" s="16">
        <f>VLOOKUP($B$11,TUKETIM,9,FALSE)</f>
        <v>541.76870594731179</v>
      </c>
      <c r="J38" s="16">
        <f>VLOOKUP($B$11,TUKETIM,10,FALSE)</f>
        <v>433.50890536391313</v>
      </c>
      <c r="K38" s="16">
        <f>VLOOKUP($B$11,TUKETIM,11,FALSE)</f>
        <v>975.27761131122497</v>
      </c>
      <c r="L38" s="21">
        <f>VLOOKUP($B$11,TUKETIM,12,FALSE)</f>
        <v>34.134300000000003</v>
      </c>
      <c r="M38" s="21">
        <f>VLOOKUP($B$11,TUKETIM,13,FALSE)</f>
        <v>359.06284663414971</v>
      </c>
      <c r="N38" s="21">
        <f>VLOOKUP($B$11,TUKETIM,14,FALSE)</f>
        <v>393.1971466341497</v>
      </c>
      <c r="O38" s="21">
        <f>VLOOKUP($B$11,TUKETIM,15,FALSE)</f>
        <v>4442.3327563168968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29133.1809999998</v>
      </c>
      <c r="D39" s="16">
        <f>VLOOKUP($B$11,ANLASMA,4,FALSE)</f>
        <v>249.5</v>
      </c>
      <c r="E39" s="16">
        <f>VLOOKUP($B$11,ANLASMA,5,FALSE)</f>
        <v>29382.6809999998</v>
      </c>
      <c r="F39" s="16">
        <f>VLOOKUP($B$11,ANLASMA,6,FALSE)</f>
        <v>8667.5400000000391</v>
      </c>
      <c r="G39" s="16">
        <f>VLOOKUP($B$11,ANLASMA,7,FALSE)</f>
        <v>8167.9740000000102</v>
      </c>
      <c r="H39" s="16">
        <f>VLOOKUP($B$11,ANLASMA,8,FALSE)</f>
        <v>16835.51400000005</v>
      </c>
      <c r="I39" s="16">
        <f>VLOOKUP($B$11,ANLASMA,9,FALSE)</f>
        <v>7959.5030000000297</v>
      </c>
      <c r="J39" s="16">
        <f>VLOOKUP($B$11,ANLASMA,10,FALSE)</f>
        <v>23036.43</v>
      </c>
      <c r="K39" s="16">
        <f>VLOOKUP($B$11,ANLASMA,11,FALSE)</f>
        <v>30995.93300000003</v>
      </c>
      <c r="L39" s="21">
        <f>VLOOKUP($B$11,ANLASMA,12,FALSE)</f>
        <v>167</v>
      </c>
      <c r="M39" s="21">
        <f>VLOOKUP($B$11,ANLASMA,13,FALSE)</f>
        <v>3630</v>
      </c>
      <c r="N39" s="21">
        <f>VLOOKUP($B$11,ANLASMA,14,FALSE)</f>
        <v>3797</v>
      </c>
      <c r="O39" s="21">
        <f>VLOOKUP($B$11,ANLASMA,15,FALSE)</f>
        <v>81011.127999999881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8F64CADA-8708-4246-917A-E52A4F6479D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D91EB-6887-4CEF-A747-6F06C92B37EB}">
  <dimension ref="A1:AC70"/>
  <sheetViews>
    <sheetView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0.3793664274259122</v>
      </c>
      <c r="D17" s="12">
        <f t="shared" si="1"/>
        <v>1.1624736430918767</v>
      </c>
      <c r="E17" s="12">
        <f t="shared" si="2"/>
        <v>0.38239234402431238</v>
      </c>
      <c r="F17" s="12">
        <f t="shared" si="3"/>
        <v>1.1215717556744482</v>
      </c>
      <c r="G17" s="12">
        <f t="shared" si="4"/>
        <v>11.665926844794688</v>
      </c>
      <c r="H17" s="12">
        <f t="shared" si="5"/>
        <v>2.2902156446449538</v>
      </c>
      <c r="I17" s="12">
        <f t="shared" si="6"/>
        <v>0.70363757937608584</v>
      </c>
      <c r="J17" s="12">
        <f t="shared" si="7"/>
        <v>17.238280142183438</v>
      </c>
      <c r="K17" s="12">
        <f t="shared" si="8"/>
        <v>1.3808598645572314</v>
      </c>
      <c r="L17" s="12">
        <f t="shared" si="9"/>
        <v>0.20129597808973335</v>
      </c>
      <c r="M17" s="12">
        <f t="shared" si="10"/>
        <v>618.19190048761459</v>
      </c>
      <c r="N17" s="12">
        <f t="shared" si="11"/>
        <v>309.19659823285218</v>
      </c>
      <c r="O17" s="17">
        <f t="shared" si="12"/>
        <v>0.91693023857120348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4.2168256086276357E-3</v>
      </c>
      <c r="D18" s="12">
        <f t="shared" si="1"/>
        <v>3.2254398948812449E-2</v>
      </c>
      <c r="E18" s="12">
        <f t="shared" si="2"/>
        <v>4.3251624453362319E-3</v>
      </c>
      <c r="F18" s="12">
        <f t="shared" si="3"/>
        <v>4.467397662076783E-2</v>
      </c>
      <c r="G18" s="12">
        <f t="shared" si="4"/>
        <v>0.48796577864618557</v>
      </c>
      <c r="H18" s="12">
        <f t="shared" si="5"/>
        <v>9.3804554175222196E-2</v>
      </c>
      <c r="I18" s="12">
        <f t="shared" si="6"/>
        <v>4.7537824356505432E-3</v>
      </c>
      <c r="J18" s="12">
        <f t="shared" si="7"/>
        <v>0.49095974827681604</v>
      </c>
      <c r="K18" s="12">
        <f t="shared" si="8"/>
        <v>2.4667700381255934E-2</v>
      </c>
      <c r="L18" s="12">
        <f t="shared" si="9"/>
        <v>0</v>
      </c>
      <c r="M18" s="12">
        <f t="shared" si="10"/>
        <v>33.010198222112216</v>
      </c>
      <c r="N18" s="12">
        <f t="shared" si="11"/>
        <v>16.505099111056108</v>
      </c>
      <c r="O18" s="17">
        <f t="shared" si="12"/>
        <v>2.6291714356677411E-2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1.3587071933443117E-2</v>
      </c>
      <c r="D21" s="12">
        <f t="shared" si="1"/>
        <v>0</v>
      </c>
      <c r="E21" s="12">
        <f t="shared" si="2"/>
        <v>1.3534571655493181E-2</v>
      </c>
      <c r="F21" s="12">
        <f t="shared" si="3"/>
        <v>5.2294922569288832E-2</v>
      </c>
      <c r="G21" s="12">
        <f t="shared" si="4"/>
        <v>0</v>
      </c>
      <c r="H21" s="12">
        <f t="shared" si="5"/>
        <v>4.6499011755564125E-2</v>
      </c>
      <c r="I21" s="12">
        <f t="shared" si="6"/>
        <v>3.4945389830725919E-2</v>
      </c>
      <c r="J21" s="12">
        <f t="shared" si="7"/>
        <v>0</v>
      </c>
      <c r="K21" s="12">
        <f t="shared" si="8"/>
        <v>3.3514104172882704E-2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2.1210794875577973E-2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0.39717032496798294</v>
      </c>
      <c r="D25" s="12">
        <f t="shared" ref="D25:O25" si="13">SUM(D15:D24)</f>
        <v>1.1947280420406892</v>
      </c>
      <c r="E25" s="12">
        <f t="shared" si="13"/>
        <v>0.40025207812514174</v>
      </c>
      <c r="F25" s="12">
        <f t="shared" si="13"/>
        <v>1.2185406548645048</v>
      </c>
      <c r="G25" s="12">
        <f t="shared" si="13"/>
        <v>12.153892623440873</v>
      </c>
      <c r="H25" s="12">
        <f t="shared" si="13"/>
        <v>2.4305192105757398</v>
      </c>
      <c r="I25" s="12">
        <f t="shared" si="13"/>
        <v>0.74333675164246227</v>
      </c>
      <c r="J25" s="12">
        <f t="shared" si="13"/>
        <v>17.729239890460253</v>
      </c>
      <c r="K25" s="12">
        <f t="shared" si="13"/>
        <v>1.4390416691113701</v>
      </c>
      <c r="L25" s="12">
        <f t="shared" si="13"/>
        <v>0.20129597808973335</v>
      </c>
      <c r="M25" s="12">
        <f t="shared" si="13"/>
        <v>651.20209870972678</v>
      </c>
      <c r="N25" s="12">
        <f t="shared" si="13"/>
        <v>325.70169734390828</v>
      </c>
      <c r="O25" s="12">
        <f t="shared" si="13"/>
        <v>0.96443274780345889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0.13774853219673841</v>
      </c>
      <c r="D29" s="12">
        <f>(SUMIFS(MESKENOG2,KAYNAK,A29,SEBEP,B29,SÜRE,"Uzun",BİLDİRİM,"Bildirimli",İL,$B$10,İLÇE,$B$11)/VLOOKUP($B$11,ABONE2,4,FALSE))</f>
        <v>0.28706920378734041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0.13832550542545013</v>
      </c>
      <c r="F29" s="12">
        <f>(SUMIFS(TARIMSALAG2,KAYNAK,A29,SEBEP,B29,SÜRE,"Uzun",BİLDİRİM,"Bildirimli",İL,$B$10,İLÇE,$B$11)/VLOOKUP($B$11,ABONE2,6,FALSE))</f>
        <v>0.20405177147939546</v>
      </c>
      <c r="G29" s="12">
        <f>(SUMIFS(TARIMSALOG2,KAYNAK,A29,SEBEP,B29,SÜRE,"Uzun",BİLDİRİM,"Bildirimli",İL,$B$10,İLÇE,$B$11)/VLOOKUP($B$11,ABONE2,7,FALSE))</f>
        <v>1.0106217587890809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0.29344491868752176</v>
      </c>
      <c r="I29" s="12">
        <f>(SUMIFS(TICARETHANEAG2,KAYNAK,A29,SEBEP,B29,SÜRE,"Uzun",BİLDİRİM,"Bildirimli",İL,$B$10,İLÇE,$B$11)/VLOOKUP($B$11,ABONE2,9,FALSE))</f>
        <v>0.38327381574511138</v>
      </c>
      <c r="J29" s="12">
        <f>(SUMIFS(TICARETHANEOG2,KAYNAK,A29,SEBEP,B29,SÜRE,"Uzun",BİLDİRİM,"Bildirimli",İL,$B$10,İLÇE,$B$11)/VLOOKUP($B$11,ABONE2,10,FALSE))</f>
        <v>8.087233060079436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0.69881089884639136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0.24206914479285413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3.2176343846829812E-3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3.2052014852058447E-3</v>
      </c>
      <c r="F31" s="12">
        <f>(SUMIFS(TARIMSALAG2,KAYNAK,A31,SEBEP,B31,SÜRE,"Uzun",BİLDİRİM,"Bildirimli",İL,$B$10,İLÇE,$B$11)/VLOOKUP($B$11,ABONE2,6,FALSE))</f>
        <v>6.6000374936161189E-3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5.8685471920566501E-3</v>
      </c>
      <c r="I31" s="12">
        <f>(SUMIFS(TICARETHANEAG2,KAYNAK,A31,SEBEP,B31,SÜRE,"Uzun",BİLDİRİM,"Bildirimli",İL,$B$10,İLÇE,$B$11)/VLOOKUP($B$11,ABONE2,9,FALSE))</f>
        <v>1.3869252542291943E-3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1.3301198720458939E-3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3.3185906523860893E-3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0.14096616658142139</v>
      </c>
      <c r="D33" s="12">
        <f t="shared" ref="D33:O33" si="14">SUM(D28:D32)</f>
        <v>0.28706920378734041</v>
      </c>
      <c r="E33" s="12">
        <f t="shared" si="14"/>
        <v>0.14153070691065597</v>
      </c>
      <c r="F33" s="12">
        <f t="shared" si="14"/>
        <v>0.21065180897301158</v>
      </c>
      <c r="G33" s="12">
        <f t="shared" si="14"/>
        <v>1.0106217587890809</v>
      </c>
      <c r="H33" s="12">
        <f t="shared" si="14"/>
        <v>0.29931346587957841</v>
      </c>
      <c r="I33" s="12">
        <f t="shared" si="14"/>
        <v>0.38466074099934056</v>
      </c>
      <c r="J33" s="12">
        <f t="shared" si="14"/>
        <v>8.087233060079436</v>
      </c>
      <c r="K33" s="12">
        <f t="shared" si="14"/>
        <v>0.70014101871843726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0.24538773544524023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7734</v>
      </c>
      <c r="D37" s="16">
        <f>VLOOKUP($B$11,ABONE2,4,FALSE)</f>
        <v>30</v>
      </c>
      <c r="E37" s="16">
        <f>VLOOKUP($B$11,ABONE2,5,FALSE)</f>
        <v>7764</v>
      </c>
      <c r="F37" s="16">
        <f>VLOOKUP($B$11,ABONE2,6,FALSE)</f>
        <v>1412</v>
      </c>
      <c r="G37" s="16">
        <f>VLOOKUP($B$11,ABONE2,7,FALSE)</f>
        <v>176</v>
      </c>
      <c r="H37" s="16">
        <f>VLOOKUP($B$11,ABONE2,8,FALSE)</f>
        <v>1588</v>
      </c>
      <c r="I37" s="16">
        <f>VLOOKUP($B$11,ABONE2,9,FALSE)</f>
        <v>1522</v>
      </c>
      <c r="J37" s="16">
        <f>VLOOKUP($B$11,ABONE2,10,FALSE)</f>
        <v>65</v>
      </c>
      <c r="K37" s="16">
        <f>VLOOKUP($B$11,ABONE2,11,FALSE)</f>
        <v>1587</v>
      </c>
      <c r="L37" s="21">
        <f>VLOOKUP($B$11,ABONE2,12,FALSE)</f>
        <v>2</v>
      </c>
      <c r="M37" s="21">
        <f>VLOOKUP($B$11,ABONE2,13,FALSE)</f>
        <v>2</v>
      </c>
      <c r="N37" s="21">
        <f>VLOOKUP($B$11,ABONE2,14,FALSE)</f>
        <v>4</v>
      </c>
      <c r="O37" s="21">
        <f>VLOOKUP($B$11,ABONE2,15,FALSE)</f>
        <v>10943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875.86222114039788</v>
      </c>
      <c r="D38" s="16">
        <f>VLOOKUP($B$11,TUKETIM,4,FALSE)</f>
        <v>83.046000000000006</v>
      </c>
      <c r="E38" s="16">
        <f>VLOOKUP($B$11,TUKETIM,5,FALSE)</f>
        <v>958.90822114039793</v>
      </c>
      <c r="F38" s="16">
        <f>VLOOKUP($B$11,TUKETIM,6,FALSE)</f>
        <v>511.92856795753039</v>
      </c>
      <c r="G38" s="16">
        <f>VLOOKUP($B$11,TUKETIM,7,FALSE)</f>
        <v>1034.6023490279242</v>
      </c>
      <c r="H38" s="16">
        <f>VLOOKUP($B$11,TUKETIM,8,FALSE)</f>
        <v>1546.5309169854545</v>
      </c>
      <c r="I38" s="16">
        <f>VLOOKUP($B$11,TUKETIM,9,FALSE)</f>
        <v>717.49621723259531</v>
      </c>
      <c r="J38" s="16">
        <f>VLOOKUP($B$11,TUKETIM,10,FALSE)</f>
        <v>354.77486882296205</v>
      </c>
      <c r="K38" s="16">
        <f>VLOOKUP($B$11,TUKETIM,11,FALSE)</f>
        <v>1072.2710860555574</v>
      </c>
      <c r="L38" s="21">
        <f>VLOOKUP($B$11,TUKETIM,12,FALSE)</f>
        <v>23.053638583638584</v>
      </c>
      <c r="M38" s="21">
        <f>VLOOKUP($B$11,TUKETIM,13,FALSE)</f>
        <v>19.700192271544246</v>
      </c>
      <c r="N38" s="21">
        <f>VLOOKUP($B$11,TUKETIM,14,FALSE)</f>
        <v>42.753830855182827</v>
      </c>
      <c r="O38" s="21">
        <f>VLOOKUP($B$11,TUKETIM,15,FALSE)</f>
        <v>3620.464055036593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31064.352999999901</v>
      </c>
      <c r="D39" s="16">
        <f>VLOOKUP($B$11,ANLASMA,4,FALSE)</f>
        <v>602.1</v>
      </c>
      <c r="E39" s="16">
        <f>VLOOKUP($B$11,ANLASMA,5,FALSE)</f>
        <v>31666.452999999899</v>
      </c>
      <c r="F39" s="16">
        <f>VLOOKUP($B$11,ANLASMA,6,FALSE)</f>
        <v>6253.2170000000297</v>
      </c>
      <c r="G39" s="16">
        <f>VLOOKUP($B$11,ANLASMA,7,FALSE)</f>
        <v>12809.4</v>
      </c>
      <c r="H39" s="16">
        <f>VLOOKUP($B$11,ANLASMA,8,FALSE)</f>
        <v>19062.617000000027</v>
      </c>
      <c r="I39" s="16">
        <f>VLOOKUP($B$11,ANLASMA,9,FALSE)</f>
        <v>8033.61600000003</v>
      </c>
      <c r="J39" s="16">
        <f>VLOOKUP($B$11,ANLASMA,10,FALSE)</f>
        <v>15687</v>
      </c>
      <c r="K39" s="16">
        <f>VLOOKUP($B$11,ANLASMA,11,FALSE)</f>
        <v>23720.616000000031</v>
      </c>
      <c r="L39" s="21">
        <f>VLOOKUP($B$11,ANLASMA,12,FALSE)</f>
        <v>31.481999999999999</v>
      </c>
      <c r="M39" s="21">
        <f>VLOOKUP($B$11,ANLASMA,13,FALSE)</f>
        <v>390</v>
      </c>
      <c r="N39" s="21">
        <f>VLOOKUP($B$11,ANLASMA,14,FALSE)</f>
        <v>421.48199999999997</v>
      </c>
      <c r="O39" s="21">
        <f>VLOOKUP($B$11,ANLASMA,15,FALSE)</f>
        <v>74871.167999999947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7B5D7E4F-5B9C-48B0-BFEE-10BB56F37F9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8FD8E-CDE5-4196-A262-20FA77D37B78}">
  <sheetPr codeName="Sayfa12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5.1211959555026318E-2</v>
      </c>
      <c r="D17" s="12">
        <f t="shared" si="1"/>
        <v>0</v>
      </c>
      <c r="E17" s="12">
        <f t="shared" si="2"/>
        <v>5.1204508897060193E-2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0.17390340646526639</v>
      </c>
      <c r="J17" s="12">
        <f t="shared" si="7"/>
        <v>1.4487076620239951</v>
      </c>
      <c r="K17" s="12">
        <f t="shared" si="8"/>
        <v>0.1846278773903941</v>
      </c>
      <c r="L17" s="12">
        <f t="shared" si="9"/>
        <v>0.41360650731580706</v>
      </c>
      <c r="M17" s="12">
        <f t="shared" si="10"/>
        <v>0</v>
      </c>
      <c r="N17" s="12">
        <f t="shared" si="11"/>
        <v>0.34191471271440049</v>
      </c>
      <c r="O17" s="17">
        <f t="shared" si="12"/>
        <v>9.1811054059670383E-2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5.053560170303637E-3</v>
      </c>
      <c r="D18" s="12">
        <f t="shared" si="1"/>
        <v>0</v>
      </c>
      <c r="E18" s="12">
        <f t="shared" si="2"/>
        <v>5.052824944612855E-3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4.3872136484424014E-2</v>
      </c>
      <c r="J18" s="12">
        <f t="shared" si="7"/>
        <v>0.67388909943395514</v>
      </c>
      <c r="K18" s="12">
        <f t="shared" si="8"/>
        <v>4.917224320435977E-2</v>
      </c>
      <c r="L18" s="12">
        <f t="shared" si="9"/>
        <v>8.5968040064355891E-2</v>
      </c>
      <c r="M18" s="12">
        <f t="shared" si="10"/>
        <v>0</v>
      </c>
      <c r="N18" s="12">
        <f t="shared" si="11"/>
        <v>7.1066913119867528E-2</v>
      </c>
      <c r="O18" s="17">
        <f t="shared" si="12"/>
        <v>1.8455208575286097E-2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8.302516928714887E-2</v>
      </c>
      <c r="D20" s="12">
        <f t="shared" si="1"/>
        <v>0</v>
      </c>
      <c r="E20" s="12">
        <f t="shared" si="2"/>
        <v>8.3013090230922293E-2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0.594069444442761</v>
      </c>
      <c r="J20" s="12">
        <f t="shared" si="7"/>
        <v>5.9026838742100258</v>
      </c>
      <c r="K20" s="12">
        <f t="shared" si="8"/>
        <v>0.63872891342123561</v>
      </c>
      <c r="L20" s="12">
        <f t="shared" si="9"/>
        <v>0.31185438982607977</v>
      </c>
      <c r="M20" s="12">
        <f t="shared" si="10"/>
        <v>2.3511527654717006</v>
      </c>
      <c r="N20" s="12">
        <f t="shared" si="11"/>
        <v>0.66533277493798737</v>
      </c>
      <c r="O20" s="17">
        <f t="shared" si="12"/>
        <v>0.25161473117050476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8.4562089590469555E-2</v>
      </c>
      <c r="D21" s="12">
        <f t="shared" si="1"/>
        <v>0</v>
      </c>
      <c r="E21" s="12">
        <f t="shared" si="2"/>
        <v>8.4549786932810803E-2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0.44988571687840606</v>
      </c>
      <c r="J21" s="12">
        <f t="shared" si="7"/>
        <v>0</v>
      </c>
      <c r="K21" s="12">
        <f t="shared" si="8"/>
        <v>0.44610098971793855</v>
      </c>
      <c r="L21" s="12">
        <f t="shared" si="9"/>
        <v>1.2290779930510161</v>
      </c>
      <c r="M21" s="12">
        <f t="shared" si="10"/>
        <v>0</v>
      </c>
      <c r="N21" s="12">
        <f t="shared" si="11"/>
        <v>1.0160378075888401</v>
      </c>
      <c r="O21" s="17">
        <f t="shared" si="12"/>
        <v>0.19470858161924881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5.4210678485666439E-3</v>
      </c>
      <c r="D22" s="12">
        <f t="shared" si="1"/>
        <v>0</v>
      </c>
      <c r="E22" s="12">
        <f t="shared" si="2"/>
        <v>5.4202791554039181E-3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6.0390110538635026E-3</v>
      </c>
      <c r="J22" s="12">
        <f t="shared" si="7"/>
        <v>0</v>
      </c>
      <c r="K22" s="12">
        <f t="shared" si="8"/>
        <v>5.9882070200824112E-3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5.5873452766261869E-3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0.11722842507411205</v>
      </c>
      <c r="D24" s="12">
        <f t="shared" si="1"/>
        <v>0</v>
      </c>
      <c r="E24" s="12">
        <f t="shared" si="2"/>
        <v>0.11721136989975972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0.83316901314498071</v>
      </c>
      <c r="J24" s="12">
        <f t="shared" si="7"/>
        <v>0</v>
      </c>
      <c r="K24" s="12">
        <f t="shared" si="8"/>
        <v>0.82615986109812434</v>
      </c>
      <c r="L24" s="12">
        <f t="shared" si="9"/>
        <v>8.2894705870952295E-2</v>
      </c>
      <c r="M24" s="12">
        <f t="shared" si="10"/>
        <v>0</v>
      </c>
      <c r="N24" s="12">
        <f t="shared" si="11"/>
        <v>6.8526290186653904E-2</v>
      </c>
      <c r="O24" s="17">
        <f t="shared" si="12"/>
        <v>0.33163422909143853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0.34650227152562707</v>
      </c>
      <c r="D25" s="12">
        <f t="shared" ref="D25:O25" si="13">SUM(D15:D24)</f>
        <v>0</v>
      </c>
      <c r="E25" s="12">
        <f t="shared" si="13"/>
        <v>0.34645186006056983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2.1009387284697016</v>
      </c>
      <c r="J25" s="12">
        <f t="shared" si="13"/>
        <v>8.0252806356679756</v>
      </c>
      <c r="K25" s="12">
        <f t="shared" si="13"/>
        <v>2.1507780918521346</v>
      </c>
      <c r="L25" s="12">
        <f t="shared" si="13"/>
        <v>2.1234016361282109</v>
      </c>
      <c r="M25" s="12">
        <f t="shared" si="13"/>
        <v>2.3511527654717006</v>
      </c>
      <c r="N25" s="12">
        <f t="shared" si="13"/>
        <v>2.1628784985477489</v>
      </c>
      <c r="O25" s="12">
        <f t="shared" si="13"/>
        <v>0.89381114979277476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1.1033089629483019E-3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1.1031484461903939E-3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5.6235765097610441E-3</v>
      </c>
      <c r="J28" s="12">
        <f>(SUMIFS(TICARETHANEOG2,KAYNAK,A28,SEBEP,B28,SÜRE,"Uzun",BİLDİRİM,"Bildirimli",İL,$B$10,İLÇE,$B$11)/VLOOKUP($B$11,ABONE2,10,FALSE))</f>
        <v>0.33887667742395355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8.4271153086619734E-3</v>
      </c>
      <c r="L28" s="12">
        <f>(SUMIFS(SANAYIAG2,KAYNAK,A28,SEBEP,B28,SÜRE,"Uzun",BİLDİRİM,"Bildirimli",İL,$B$10,İLÇE,$B$11)/VLOOKUP($B$11,ABONE2,12,FALSE))</f>
        <v>0.39741745358529451</v>
      </c>
      <c r="M28" s="12">
        <f>(SUMIFS(SANAYIOG2,KAYNAK,A28,SEBEP,B28,SÜRE,"Uzun",BİLDİRİM,"Bildirimli",İL,$B$10,İLÇE,$B$11)/VLOOKUP($B$11,ABONE2,13,FALSE))</f>
        <v>0.32152734708817099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0.38426316845912645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3.6423273083296265E-3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0.11750966203555691</v>
      </c>
      <c r="D29" s="12">
        <f>(SUMIFS(MESKENOG2,KAYNAK,A29,SEBEP,B29,SÜRE,"Uzun",BİLDİRİM,"Bildirimli",İL,$B$10,İLÇE,$B$11)/VLOOKUP($B$11,ABONE2,4,FALSE))</f>
        <v>0.26500855881612079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0.1175311211603364</v>
      </c>
      <c r="F29" s="12">
        <f>(SUMIFS(TARIMSALAG2,KAYNAK,A29,SEBEP,B29,SÜRE,"Uzun",BİLDİRİM,"Bildirimli",İL,$B$10,İLÇE,$B$11)/VLOOKUP($B$11,ABONE2,6,FALSE))</f>
        <v>7.0165113272989288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4.3853195795618305</v>
      </c>
      <c r="I29" s="12">
        <f>(SUMIFS(TICARETHANEAG2,KAYNAK,A29,SEBEP,B29,SÜRE,"Uzun",BİLDİRİM,"Bildirimli",İL,$B$10,İLÇE,$B$11)/VLOOKUP($B$11,ABONE2,9,FALSE))</f>
        <v>0.26853016970086496</v>
      </c>
      <c r="J29" s="12">
        <f>(SUMIFS(TICARETHANEOG2,KAYNAK,A29,SEBEP,B29,SÜRE,"Uzun",BİLDİRİM,"Bildirimli",İL,$B$10,İLÇE,$B$11)/VLOOKUP($B$11,ABONE2,10,FALSE))</f>
        <v>1.6041874546980193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0.27976657533445681</v>
      </c>
      <c r="L29" s="12">
        <f>(SUMIFS(SANAYIAG2,KAYNAK,A29,SEBEP,B29,SÜRE,"Uzun",BİLDİRİM,"Bildirimli",İL,$B$10,İLÇE,$B$11)/VLOOKUP($B$11,ABONE2,12,FALSE))</f>
        <v>4.0808413583897103</v>
      </c>
      <c r="M29" s="12">
        <f>(SUMIFS(SANAYIOG2,KAYNAK,A29,SEBEP,B29,SÜRE,"Uzun",BİLDİRİM,"Bildirimli",İL,$B$10,İLÇE,$B$11)/VLOOKUP($B$11,ABONE2,13,FALSE))</f>
        <v>11.624847747246156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5.3884691324581615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0.17118956235422594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5.4664595962985235E-3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5.4656642992411261E-3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1.2451188780633501E-2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1.2346441395708389E-2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7.5424218111733469E-3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0.12407943059480372</v>
      </c>
      <c r="D33" s="12">
        <f t="shared" ref="D33:O33" si="14">SUM(D28:D32)</f>
        <v>0.26500855881612079</v>
      </c>
      <c r="E33" s="12">
        <f t="shared" si="14"/>
        <v>0.12409993390576791</v>
      </c>
      <c r="F33" s="12">
        <f t="shared" si="14"/>
        <v>7.0165113272989288</v>
      </c>
      <c r="G33" s="12">
        <f t="shared" si="14"/>
        <v>0</v>
      </c>
      <c r="H33" s="12">
        <f t="shared" si="14"/>
        <v>4.3853195795618305</v>
      </c>
      <c r="I33" s="12">
        <f t="shared" si="14"/>
        <v>0.2866049349912595</v>
      </c>
      <c r="J33" s="12">
        <f t="shared" si="14"/>
        <v>1.9430641321219728</v>
      </c>
      <c r="K33" s="12">
        <f t="shared" si="14"/>
        <v>0.30054013203882718</v>
      </c>
      <c r="L33" s="12">
        <f t="shared" si="14"/>
        <v>4.4782588119750049</v>
      </c>
      <c r="M33" s="12">
        <f t="shared" si="14"/>
        <v>11.946375094334327</v>
      </c>
      <c r="N33" s="12">
        <f t="shared" si="14"/>
        <v>5.772732300917288</v>
      </c>
      <c r="O33" s="12">
        <f t="shared" si="14"/>
        <v>0.18237431147372893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185557</v>
      </c>
      <c r="D37" s="16">
        <f>VLOOKUP($B$11,ABONE2,4,FALSE)</f>
        <v>27</v>
      </c>
      <c r="E37" s="16">
        <f>VLOOKUP($B$11,ABONE2,5,FALSE)</f>
        <v>185584</v>
      </c>
      <c r="F37" s="16">
        <f>VLOOKUP($B$11,ABONE2,6,FALSE)</f>
        <v>5</v>
      </c>
      <c r="G37" s="16">
        <f>VLOOKUP($B$11,ABONE2,7,FALSE)</f>
        <v>3</v>
      </c>
      <c r="H37" s="16">
        <f>VLOOKUP($B$11,ABONE2,8,FALSE)</f>
        <v>8</v>
      </c>
      <c r="I37" s="16">
        <f>VLOOKUP($B$11,ABONE2,9,FALSE)</f>
        <v>79915</v>
      </c>
      <c r="J37" s="16">
        <f>VLOOKUP($B$11,ABONE2,10,FALSE)</f>
        <v>678</v>
      </c>
      <c r="K37" s="16">
        <f>VLOOKUP($B$11,ABONE2,11,FALSE)</f>
        <v>80593</v>
      </c>
      <c r="L37" s="21">
        <f>VLOOKUP($B$11,ABONE2,12,FALSE)</f>
        <v>186</v>
      </c>
      <c r="M37" s="21">
        <f>VLOOKUP($B$11,ABONE2,13,FALSE)</f>
        <v>39</v>
      </c>
      <c r="N37" s="21">
        <f>VLOOKUP($B$11,ABONE2,14,FALSE)</f>
        <v>225</v>
      </c>
      <c r="O37" s="21">
        <f>VLOOKUP($B$11,ABONE2,15,FALSE)</f>
        <v>266410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41575.611057986105</v>
      </c>
      <c r="D38" s="16">
        <f>VLOOKUP($B$11,TUKETIM,4,FALSE)</f>
        <v>114.83240000000001</v>
      </c>
      <c r="E38" s="16">
        <f>VLOOKUP($B$11,TUKETIM,5,FALSE)</f>
        <v>41690.443457986104</v>
      </c>
      <c r="F38" s="16">
        <f>VLOOKUP($B$11,TUKETIM,6,FALSE)</f>
        <v>0.30859999999999999</v>
      </c>
      <c r="G38" s="16">
        <f>VLOOKUP($B$11,TUKETIM,7,FALSE)</f>
        <v>0.1583</v>
      </c>
      <c r="H38" s="16">
        <f>VLOOKUP($B$11,TUKETIM,8,FALSE)</f>
        <v>0.46689999999999998</v>
      </c>
      <c r="I38" s="16">
        <f>VLOOKUP($B$11,TUKETIM,9,FALSE)</f>
        <v>42297.095966340734</v>
      </c>
      <c r="J38" s="16">
        <f>VLOOKUP($B$11,TUKETIM,10,FALSE)</f>
        <v>28610.040649577124</v>
      </c>
      <c r="K38" s="16">
        <f>VLOOKUP($B$11,TUKETIM,11,FALSE)</f>
        <v>70907.136615917858</v>
      </c>
      <c r="L38" s="21">
        <f>VLOOKUP($B$11,TUKETIM,12,FALSE)</f>
        <v>1240.2566783561645</v>
      </c>
      <c r="M38" s="21">
        <f>VLOOKUP($B$11,TUKETIM,13,FALSE)</f>
        <v>1460.253698856372</v>
      </c>
      <c r="N38" s="21">
        <f>VLOOKUP($B$11,TUKETIM,14,FALSE)</f>
        <v>2700.5103772125367</v>
      </c>
      <c r="O38" s="21">
        <f>VLOOKUP($B$11,TUKETIM,15,FALSE)</f>
        <v>115298.5573511165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771260.02100005466</v>
      </c>
      <c r="D39" s="16">
        <f>VLOOKUP($B$11,ANLASMA,4,FALSE)</f>
        <v>11329.43</v>
      </c>
      <c r="E39" s="16">
        <f>VLOOKUP($B$11,ANLASMA,5,FALSE)</f>
        <v>782589.45100005472</v>
      </c>
      <c r="F39" s="16">
        <f>VLOOKUP($B$11,ANLASMA,6,FALSE)</f>
        <v>15</v>
      </c>
      <c r="G39" s="16">
        <f>VLOOKUP($B$11,ANLASMA,7,FALSE)</f>
        <v>1009</v>
      </c>
      <c r="H39" s="16">
        <f>VLOOKUP($B$11,ANLASMA,8,FALSE)</f>
        <v>1024</v>
      </c>
      <c r="I39" s="16">
        <f>VLOOKUP($B$11,ANLASMA,9,FALSE)</f>
        <v>548644.29000004206</v>
      </c>
      <c r="J39" s="16">
        <f>VLOOKUP($B$11,ANLASMA,10,FALSE)</f>
        <v>683455.46299999999</v>
      </c>
      <c r="K39" s="16">
        <f>VLOOKUP($B$11,ANLASMA,11,FALSE)</f>
        <v>1232099.7530000419</v>
      </c>
      <c r="L39" s="21">
        <f>VLOOKUP($B$11,ANLASMA,12,FALSE)</f>
        <v>4165.4920000000002</v>
      </c>
      <c r="M39" s="21">
        <f>VLOOKUP($B$11,ANLASMA,13,FALSE)</f>
        <v>22103.59</v>
      </c>
      <c r="N39" s="21">
        <f>VLOOKUP($B$11,ANLASMA,14,FALSE)</f>
        <v>26269.082000000002</v>
      </c>
      <c r="O39" s="21">
        <f>VLOOKUP($B$11,ANLASMA,15,FALSE)</f>
        <v>2041982.2860000967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7AC9EC44-F12F-4ECE-BA5D-97B91F6250D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DFEA6-A02E-4652-A310-B2591DB1267B}">
  <dimension ref="A1:AC70"/>
  <sheetViews>
    <sheetView topLeftCell="A18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0.29119818175949191</v>
      </c>
      <c r="D17" s="12">
        <f t="shared" si="1"/>
        <v>4.5646761705889851</v>
      </c>
      <c r="E17" s="12">
        <f t="shared" si="2"/>
        <v>0.29848027514387676</v>
      </c>
      <c r="F17" s="12">
        <f t="shared" si="3"/>
        <v>1.6201479750190011</v>
      </c>
      <c r="G17" s="12">
        <f t="shared" si="4"/>
        <v>4.9533243197612169</v>
      </c>
      <c r="H17" s="12">
        <f t="shared" si="5"/>
        <v>3.2073748058486276</v>
      </c>
      <c r="I17" s="12">
        <f t="shared" si="6"/>
        <v>0.63708998728898503</v>
      </c>
      <c r="J17" s="12">
        <f t="shared" si="7"/>
        <v>46.177397683174789</v>
      </c>
      <c r="K17" s="12">
        <f t="shared" si="8"/>
        <v>1.9063517926512243</v>
      </c>
      <c r="L17" s="12">
        <f t="shared" si="9"/>
        <v>107.23195910288969</v>
      </c>
      <c r="M17" s="12">
        <f t="shared" si="10"/>
        <v>892.39134404906213</v>
      </c>
      <c r="N17" s="12">
        <f t="shared" si="11"/>
        <v>634.57781466375184</v>
      </c>
      <c r="O17" s="17">
        <f t="shared" si="12"/>
        <v>1.149663946756996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8.6602560525654571E-2</v>
      </c>
      <c r="D21" s="12">
        <f t="shared" si="1"/>
        <v>0</v>
      </c>
      <c r="E21" s="12">
        <f t="shared" si="2"/>
        <v>8.6454988001653493E-2</v>
      </c>
      <c r="F21" s="12">
        <f t="shared" si="3"/>
        <v>0.22466563535880038</v>
      </c>
      <c r="G21" s="12">
        <f t="shared" si="4"/>
        <v>0</v>
      </c>
      <c r="H21" s="12">
        <f t="shared" si="5"/>
        <v>0.11768199947365733</v>
      </c>
      <c r="I21" s="12">
        <f t="shared" si="6"/>
        <v>0.16366828119874333</v>
      </c>
      <c r="J21" s="12">
        <f t="shared" si="7"/>
        <v>9.3609759349615546E-2</v>
      </c>
      <c r="K21" s="12">
        <f t="shared" si="8"/>
        <v>0.16171566799909057</v>
      </c>
      <c r="L21" s="12">
        <f t="shared" si="9"/>
        <v>10.891018115949153</v>
      </c>
      <c r="M21" s="12">
        <f t="shared" si="10"/>
        <v>0</v>
      </c>
      <c r="N21" s="12">
        <f t="shared" si="11"/>
        <v>3.5761552022519609</v>
      </c>
      <c r="O21" s="17">
        <f t="shared" si="12"/>
        <v>0.10071934675703788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0.37780074228514648</v>
      </c>
      <c r="D25" s="12">
        <f t="shared" ref="D25:O25" si="13">SUM(D15:D24)</f>
        <v>4.5646761705889851</v>
      </c>
      <c r="E25" s="12">
        <f t="shared" si="13"/>
        <v>0.38493526314553028</v>
      </c>
      <c r="F25" s="12">
        <f t="shared" si="13"/>
        <v>1.8448136103778014</v>
      </c>
      <c r="G25" s="12">
        <f t="shared" si="13"/>
        <v>4.9533243197612169</v>
      </c>
      <c r="H25" s="12">
        <f t="shared" si="13"/>
        <v>3.3250568053222849</v>
      </c>
      <c r="I25" s="12">
        <f t="shared" si="13"/>
        <v>0.80075826848772835</v>
      </c>
      <c r="J25" s="12">
        <f t="shared" si="13"/>
        <v>46.271007442524407</v>
      </c>
      <c r="K25" s="12">
        <f t="shared" si="13"/>
        <v>2.0680674606503149</v>
      </c>
      <c r="L25" s="12">
        <f t="shared" si="13"/>
        <v>118.12297721883884</v>
      </c>
      <c r="M25" s="12">
        <f t="shared" si="13"/>
        <v>892.39134404906213</v>
      </c>
      <c r="N25" s="12">
        <f t="shared" si="13"/>
        <v>638.15396986600376</v>
      </c>
      <c r="O25" s="12">
        <f t="shared" si="13"/>
        <v>1.250383293514034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0.15546011561743245</v>
      </c>
      <c r="D29" s="12">
        <f>(SUMIFS(MESKENOG2,KAYNAK,A29,SEBEP,B29,SÜRE,"Uzun",BİLDİRİM,"Bildirimli",İL,$B$10,İLÇE,$B$11)/VLOOKUP($B$11,ABONE2,4,FALSE))</f>
        <v>1.3450431095541482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0.15748718922655522</v>
      </c>
      <c r="F29" s="12">
        <f>(SUMIFS(TARIMSALAG2,KAYNAK,A29,SEBEP,B29,SÜRE,"Uzun",BİLDİRİM,"Bildirimli",İL,$B$10,İLÇE,$B$11)/VLOOKUP($B$11,ABONE2,6,FALSE))</f>
        <v>0.78566075812181035</v>
      </c>
      <c r="G29" s="12">
        <f>(SUMIFS(TARIMSALOG2,KAYNAK,A29,SEBEP,B29,SÜRE,"Uzun",BİLDİRİM,"Bildirimli",İL,$B$10,İLÇE,$B$11)/VLOOKUP($B$11,ABONE2,7,FALSE))</f>
        <v>1.3749114276354826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1.0662563150330828</v>
      </c>
      <c r="I29" s="12">
        <f>(SUMIFS(TICARETHANEAG2,KAYNAK,A29,SEBEP,B29,SÜRE,"Uzun",BİLDİRİM,"Bildirimli",İL,$B$10,İLÇE,$B$11)/VLOOKUP($B$11,ABONE2,9,FALSE))</f>
        <v>0.43702594643814957</v>
      </c>
      <c r="J29" s="12">
        <f>(SUMIFS(TICARETHANEOG2,KAYNAK,A29,SEBEP,B29,SÜRE,"Uzun",BİLDİRİM,"Bildirimli",İL,$B$10,İLÇE,$B$11)/VLOOKUP($B$11,ABONE2,10,FALSE))</f>
        <v>58.364056062942268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2.0515202383067392</v>
      </c>
      <c r="L29" s="12">
        <f>(SUMIFS(SANAYIAG2,KAYNAK,A29,SEBEP,B29,SÜRE,"Uzun",BİLDİRİM,"Bildirimli",İL,$B$10,İLÇE,$B$11)/VLOOKUP($B$11,ABONE2,12,FALSE))</f>
        <v>0.47095042589916786</v>
      </c>
      <c r="M29" s="12">
        <f>(SUMIFS(SANAYIOG2,KAYNAK,A29,SEBEP,B29,SÜRE,"Uzun",BİLDİRİM,"Bildirimli",İL,$B$10,İLÇE,$B$11)/VLOOKUP($B$11,ABONE2,13,FALSE))</f>
        <v>428.66710776721141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288.06538446110886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0.68077259707017423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1.9330689678447123E-2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1.9297749790189601E-2</v>
      </c>
      <c r="F31" s="12">
        <f>(SUMIFS(TARIMSALAG2,KAYNAK,A31,SEBEP,B31,SÜRE,"Uzun",BİLDİRİM,"Bildirimli",İL,$B$10,İLÇE,$B$11)/VLOOKUP($B$11,ABONE2,6,FALSE))</f>
        <v>1.7301363881389115E-2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9.0626191759657273E-3</v>
      </c>
      <c r="I31" s="12">
        <f>(SUMIFS(TICARETHANEAG2,KAYNAK,A31,SEBEP,B31,SÜRE,"Uzun",BİLDİRİM,"Bildirimli",İL,$B$10,İLÇE,$B$11)/VLOOKUP($B$11,ABONE2,9,FALSE))</f>
        <v>3.9559531271394992E-2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3.8456960721891413E-2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2.1377458932136197E-2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0.17479080529587956</v>
      </c>
      <c r="D33" s="12">
        <f t="shared" ref="D33:O33" si="14">SUM(D28:D32)</f>
        <v>1.3450431095541482</v>
      </c>
      <c r="E33" s="12">
        <f t="shared" si="14"/>
        <v>0.17678493901674483</v>
      </c>
      <c r="F33" s="12">
        <f t="shared" si="14"/>
        <v>0.8029621220031995</v>
      </c>
      <c r="G33" s="12">
        <f t="shared" si="14"/>
        <v>1.3749114276354826</v>
      </c>
      <c r="H33" s="12">
        <f t="shared" si="14"/>
        <v>1.0753189342090486</v>
      </c>
      <c r="I33" s="12">
        <f t="shared" si="14"/>
        <v>0.47658547770954457</v>
      </c>
      <c r="J33" s="12">
        <f t="shared" si="14"/>
        <v>58.364056062942268</v>
      </c>
      <c r="K33" s="12">
        <f t="shared" si="14"/>
        <v>2.0899771990286307</v>
      </c>
      <c r="L33" s="12">
        <f t="shared" si="14"/>
        <v>0.47095042589916786</v>
      </c>
      <c r="M33" s="12">
        <f t="shared" si="14"/>
        <v>428.66710776721141</v>
      </c>
      <c r="N33" s="12">
        <f t="shared" si="14"/>
        <v>288.06538446110886</v>
      </c>
      <c r="O33" s="12">
        <f t="shared" si="14"/>
        <v>0.7021500560023104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69130</v>
      </c>
      <c r="D37" s="16">
        <f>VLOOKUP($B$11,ABONE2,4,FALSE)</f>
        <v>118</v>
      </c>
      <c r="E37" s="16">
        <f>VLOOKUP($B$11,ABONE2,5,FALSE)</f>
        <v>69248</v>
      </c>
      <c r="F37" s="16">
        <f>VLOOKUP($B$11,ABONE2,6,FALSE)</f>
        <v>2024</v>
      </c>
      <c r="G37" s="16">
        <f>VLOOKUP($B$11,ABONE2,7,FALSE)</f>
        <v>1840</v>
      </c>
      <c r="H37" s="16">
        <f>VLOOKUP($B$11,ABONE2,8,FALSE)</f>
        <v>3864</v>
      </c>
      <c r="I37" s="16">
        <f>VLOOKUP($B$11,ABONE2,9,FALSE)</f>
        <v>10987</v>
      </c>
      <c r="J37" s="16">
        <f>VLOOKUP($B$11,ABONE2,10,FALSE)</f>
        <v>315</v>
      </c>
      <c r="K37" s="16">
        <f>VLOOKUP($B$11,ABONE2,11,FALSE)</f>
        <v>11302</v>
      </c>
      <c r="L37" s="21">
        <f>VLOOKUP($B$11,ABONE2,12,FALSE)</f>
        <v>22</v>
      </c>
      <c r="M37" s="21">
        <f>VLOOKUP($B$11,ABONE2,13,FALSE)</f>
        <v>45</v>
      </c>
      <c r="N37" s="21">
        <f>VLOOKUP($B$11,ABONE2,14,FALSE)</f>
        <v>67</v>
      </c>
      <c r="O37" s="21">
        <f>VLOOKUP($B$11,ABONE2,15,FALSE)</f>
        <v>84481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13441.126542056851</v>
      </c>
      <c r="D38" s="16">
        <f>VLOOKUP($B$11,TUKETIM,4,FALSE)</f>
        <v>273.71542320354393</v>
      </c>
      <c r="E38" s="16">
        <f>VLOOKUP($B$11,TUKETIM,5,FALSE)</f>
        <v>13714.841965260395</v>
      </c>
      <c r="F38" s="16">
        <f>VLOOKUP($B$11,TUKETIM,6,FALSE)</f>
        <v>1702.3018063577438</v>
      </c>
      <c r="G38" s="16">
        <f>VLOOKUP($B$11,TUKETIM,7,FALSE)</f>
        <v>2533.8298745539564</v>
      </c>
      <c r="H38" s="16">
        <f>VLOOKUP($B$11,TUKETIM,8,FALSE)</f>
        <v>4236.1316809116997</v>
      </c>
      <c r="I38" s="16">
        <f>VLOOKUP($B$11,TUKETIM,9,FALSE)</f>
        <v>6914.3124069829655</v>
      </c>
      <c r="J38" s="16">
        <f>VLOOKUP($B$11,TUKETIM,10,FALSE)</f>
        <v>7514.8559139221807</v>
      </c>
      <c r="K38" s="16">
        <f>VLOOKUP($B$11,TUKETIM,11,FALSE)</f>
        <v>14429.168320905146</v>
      </c>
      <c r="L38" s="21">
        <f>VLOOKUP($B$11,TUKETIM,12,FALSE)</f>
        <v>204.33079230769232</v>
      </c>
      <c r="M38" s="21">
        <f>VLOOKUP($B$11,TUKETIM,13,FALSE)</f>
        <v>2941.5861138190576</v>
      </c>
      <c r="N38" s="21">
        <f>VLOOKUP($B$11,TUKETIM,14,FALSE)</f>
        <v>3145.9169061267498</v>
      </c>
      <c r="O38" s="21">
        <f>VLOOKUP($B$11,TUKETIM,15,FALSE)</f>
        <v>35526.058873203998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336416.22799999407</v>
      </c>
      <c r="D39" s="16">
        <f>VLOOKUP($B$11,ANLASMA,4,FALSE)</f>
        <v>1372.364</v>
      </c>
      <c r="E39" s="16">
        <f>VLOOKUP($B$11,ANLASMA,5,FALSE)</f>
        <v>337788.59199999407</v>
      </c>
      <c r="F39" s="16">
        <f>VLOOKUP($B$11,ANLASMA,6,FALSE)</f>
        <v>16991.571000000102</v>
      </c>
      <c r="G39" s="16">
        <f>VLOOKUP($B$11,ANLASMA,7,FALSE)</f>
        <v>31817.737999999801</v>
      </c>
      <c r="H39" s="16">
        <f>VLOOKUP($B$11,ANLASMA,8,FALSE)</f>
        <v>48809.308999999907</v>
      </c>
      <c r="I39" s="16">
        <f>VLOOKUP($B$11,ANLASMA,9,FALSE)</f>
        <v>64158.883999998499</v>
      </c>
      <c r="J39" s="16">
        <f>VLOOKUP($B$11,ANLASMA,10,FALSE)</f>
        <v>54876.857000000004</v>
      </c>
      <c r="K39" s="16">
        <f>VLOOKUP($B$11,ANLASMA,11,FALSE)</f>
        <v>119035.7409999985</v>
      </c>
      <c r="L39" s="21">
        <f>VLOOKUP($B$11,ANLASMA,12,FALSE)</f>
        <v>852.21100000000001</v>
      </c>
      <c r="M39" s="21">
        <f>VLOOKUP($B$11,ANLASMA,13,FALSE)</f>
        <v>22638.54</v>
      </c>
      <c r="N39" s="21">
        <f>VLOOKUP($B$11,ANLASMA,14,FALSE)</f>
        <v>23490.751</v>
      </c>
      <c r="O39" s="21">
        <f>VLOOKUP($B$11,ANLASMA,15,FALSE)</f>
        <v>529124.39299999247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2097DD70-148E-4460-8775-FCCD359E702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02AA0-0C73-4A60-B4C0-59803F019DE9}">
  <dimension ref="A1:AC70"/>
  <sheetViews>
    <sheetView topLeftCell="A15" zoomScale="80" zoomScaleNormal="80" workbookViewId="0">
      <selection activeCell="F39" sqref="F39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0.10209413786147498</v>
      </c>
      <c r="D17" s="12">
        <f t="shared" si="1"/>
        <v>9.4274490229022803</v>
      </c>
      <c r="E17" s="12">
        <f t="shared" si="2"/>
        <v>0.11424205834435758</v>
      </c>
      <c r="F17" s="12">
        <f t="shared" si="3"/>
        <v>0.66001806620014514</v>
      </c>
      <c r="G17" s="12">
        <f t="shared" si="4"/>
        <v>1.8626753178026934</v>
      </c>
      <c r="H17" s="12">
        <f t="shared" si="5"/>
        <v>1.2183946473013281</v>
      </c>
      <c r="I17" s="12">
        <f t="shared" si="6"/>
        <v>0.23424476908429748</v>
      </c>
      <c r="J17" s="12">
        <f t="shared" si="7"/>
        <v>13.687566835579526</v>
      </c>
      <c r="K17" s="12">
        <f t="shared" si="8"/>
        <v>0.96334704274276839</v>
      </c>
      <c r="L17" s="12">
        <f t="shared" si="9"/>
        <v>37.2956998146717</v>
      </c>
      <c r="M17" s="12">
        <f t="shared" si="10"/>
        <v>517.96069383098757</v>
      </c>
      <c r="N17" s="12">
        <f t="shared" si="11"/>
        <v>333.08954228625072</v>
      </c>
      <c r="O17" s="17">
        <f t="shared" si="12"/>
        <v>1.0930077267021929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8.2256677006047191E-3</v>
      </c>
      <c r="D18" s="12">
        <f t="shared" si="1"/>
        <v>0</v>
      </c>
      <c r="E18" s="12">
        <f t="shared" si="2"/>
        <v>8.2149523167531248E-3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5.3309897777633605E-2</v>
      </c>
      <c r="J18" s="12">
        <f t="shared" si="7"/>
        <v>0.65345219178617486</v>
      </c>
      <c r="K18" s="12">
        <f t="shared" si="8"/>
        <v>8.5834586394876344E-2</v>
      </c>
      <c r="L18" s="12">
        <f t="shared" si="9"/>
        <v>29.626847365223199</v>
      </c>
      <c r="M18" s="12">
        <f t="shared" si="10"/>
        <v>35.125802268537953</v>
      </c>
      <c r="N18" s="12">
        <f t="shared" si="11"/>
        <v>33.010819613416892</v>
      </c>
      <c r="O18" s="17">
        <f t="shared" si="12"/>
        <v>0.10256861274157793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7.1126153312267695E-2</v>
      </c>
      <c r="D21" s="12">
        <f t="shared" si="1"/>
        <v>0</v>
      </c>
      <c r="E21" s="12">
        <f t="shared" si="2"/>
        <v>7.1033498945185458E-2</v>
      </c>
      <c r="F21" s="12">
        <f t="shared" si="3"/>
        <v>0.26615895965296105</v>
      </c>
      <c r="G21" s="12">
        <f t="shared" si="4"/>
        <v>0</v>
      </c>
      <c r="H21" s="12">
        <f t="shared" si="5"/>
        <v>0.14258515695694343</v>
      </c>
      <c r="I21" s="12">
        <f t="shared" si="6"/>
        <v>0.14922527633465194</v>
      </c>
      <c r="J21" s="12">
        <f t="shared" si="7"/>
        <v>6.9581188180162831E-4</v>
      </c>
      <c r="K21" s="12">
        <f t="shared" si="8"/>
        <v>0.14117572770253034</v>
      </c>
      <c r="L21" s="12">
        <f t="shared" si="9"/>
        <v>4.493102745635972</v>
      </c>
      <c r="M21" s="12">
        <f t="shared" si="10"/>
        <v>0</v>
      </c>
      <c r="N21" s="12">
        <f t="shared" si="11"/>
        <v>1.72811644062922</v>
      </c>
      <c r="O21" s="17">
        <f t="shared" si="12"/>
        <v>8.6838536721096857E-2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5.0684648563696432E-5</v>
      </c>
      <c r="D22" s="12">
        <f t="shared" si="1"/>
        <v>0</v>
      </c>
      <c r="E22" s="12">
        <f t="shared" si="2"/>
        <v>5.061862286408018E-5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4.2096787940167362E-5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0.18149664352291109</v>
      </c>
      <c r="D25" s="12">
        <f t="shared" ref="D25:O25" si="13">SUM(D15:D24)</f>
        <v>9.4274490229022803</v>
      </c>
      <c r="E25" s="12">
        <f t="shared" si="13"/>
        <v>0.19354112822916023</v>
      </c>
      <c r="F25" s="12">
        <f t="shared" si="13"/>
        <v>0.92617702585310613</v>
      </c>
      <c r="G25" s="12">
        <f t="shared" si="13"/>
        <v>1.8626753178026934</v>
      </c>
      <c r="H25" s="12">
        <f t="shared" si="13"/>
        <v>1.3609798042582715</v>
      </c>
      <c r="I25" s="12">
        <f t="shared" si="13"/>
        <v>0.43677994319658303</v>
      </c>
      <c r="J25" s="12">
        <f t="shared" si="13"/>
        <v>14.341714839247501</v>
      </c>
      <c r="K25" s="12">
        <f t="shared" si="13"/>
        <v>1.1903573568401751</v>
      </c>
      <c r="L25" s="12">
        <f t="shared" si="13"/>
        <v>71.415649925530872</v>
      </c>
      <c r="M25" s="12">
        <f t="shared" si="13"/>
        <v>553.08649609952556</v>
      </c>
      <c r="N25" s="12">
        <f t="shared" si="13"/>
        <v>367.82847834029684</v>
      </c>
      <c r="O25" s="12">
        <f t="shared" si="13"/>
        <v>1.2824569729528079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0.16146042387324835</v>
      </c>
      <c r="D29" s="12">
        <f>(SUMIFS(MESKENOG2,KAYNAK,A29,SEBEP,B29,SÜRE,"Uzun",BİLDİRİM,"Bildirimli",İL,$B$10,İLÇE,$B$11)/VLOOKUP($B$11,ABONE2,4,FALSE))</f>
        <v>1.5551446001606237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0.16327594347121555</v>
      </c>
      <c r="F29" s="12">
        <f>(SUMIFS(TARIMSALAG2,KAYNAK,A29,SEBEP,B29,SÜRE,"Uzun",BİLDİRİM,"Bildirimli",İL,$B$10,İLÇE,$B$11)/VLOOKUP($B$11,ABONE2,6,FALSE))</f>
        <v>0.53425563725551828</v>
      </c>
      <c r="G29" s="12">
        <f>(SUMIFS(TARIMSALOG2,KAYNAK,A29,SEBEP,B29,SÜRE,"Uzun",BİLDİRİM,"Bildirimli",İL,$B$10,İLÇE,$B$11)/VLOOKUP($B$11,ABONE2,7,FALSE))</f>
        <v>0.54945758863948524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0.54131368611236008</v>
      </c>
      <c r="I29" s="12">
        <f>(SUMIFS(TICARETHANEAG2,KAYNAK,A29,SEBEP,B29,SÜRE,"Uzun",BİLDİRİM,"Bildirimli",İL,$B$10,İLÇE,$B$11)/VLOOKUP($B$11,ABONE2,9,FALSE))</f>
        <v>0.31318312731310199</v>
      </c>
      <c r="J29" s="12">
        <f>(SUMIFS(TICARETHANEOG2,KAYNAK,A29,SEBEP,B29,SÜRE,"Uzun",BİLDİRİM,"Bildirimli",İL,$B$10,İLÇE,$B$11)/VLOOKUP($B$11,ABONE2,10,FALSE))</f>
        <v>3.6678881657440208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0.49499123826771518</v>
      </c>
      <c r="L29" s="12">
        <f>(SUMIFS(SANAYIAG2,KAYNAK,A29,SEBEP,B29,SÜRE,"Uzun",BİLDİRİM,"Bildirimli",İL,$B$10,İLÇE,$B$11)/VLOOKUP($B$11,ABONE2,12,FALSE))</f>
        <v>0.41163640363536519</v>
      </c>
      <c r="M29" s="12">
        <f>(SUMIFS(SANAYIOG2,KAYNAK,A29,SEBEP,B29,SÜRE,"Uzun",BİLDİRİM,"Bildirimli",İL,$B$10,İLÇE,$B$11)/VLOOKUP($B$11,ABONE2,13,FALSE))</f>
        <v>58.003390564663476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35.852715887344971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0.30837244798021723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2.1928941336887227E-2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2.1900375020761111E-2</v>
      </c>
      <c r="F31" s="12">
        <f>(SUMIFS(TARIMSALAG2,KAYNAK,A31,SEBEP,B31,SÜRE,"Uzun",BİLDİRİM,"Bildirimli",İL,$B$10,İLÇE,$B$11)/VLOOKUP($B$11,ABONE2,6,FALSE))</f>
        <v>3.5236651800491695E-2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1.8876777750263408E-2</v>
      </c>
      <c r="I31" s="12">
        <f>(SUMIFS(TICARETHANEAG2,KAYNAK,A31,SEBEP,B31,SÜRE,"Uzun",BİLDİRİM,"Bildirimli",İL,$B$10,İLÇE,$B$11)/VLOOKUP($B$11,ABONE2,9,FALSE))</f>
        <v>5.2714039640692704E-2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4.9857204283166444E-2</v>
      </c>
      <c r="L31" s="12">
        <f>(SUMIFS(SANAYIAG2,KAYNAK,A31,SEBEP,B31,SÜRE,"Uzun",BİLDİRİM,"Bildirimli",İL,$B$10,İLÇE,$B$11)/VLOOKUP($B$11,ABONE2,12,FALSE))</f>
        <v>0.13119727856203658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5.0460491754629459E-2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2.6170349677516538E-2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0.18338936521013557</v>
      </c>
      <c r="D33" s="12">
        <f t="shared" ref="D33:O33" si="14">SUM(D28:D32)</f>
        <v>1.5551446001606237</v>
      </c>
      <c r="E33" s="12">
        <f t="shared" si="14"/>
        <v>0.18517631849197666</v>
      </c>
      <c r="F33" s="12">
        <f t="shared" si="14"/>
        <v>0.56949228905601001</v>
      </c>
      <c r="G33" s="12">
        <f t="shared" si="14"/>
        <v>0.54945758863948524</v>
      </c>
      <c r="H33" s="12">
        <f t="shared" si="14"/>
        <v>0.5601904638626235</v>
      </c>
      <c r="I33" s="12">
        <f t="shared" si="14"/>
        <v>0.36589716695379471</v>
      </c>
      <c r="J33" s="12">
        <f t="shared" si="14"/>
        <v>3.6678881657440208</v>
      </c>
      <c r="K33" s="12">
        <f t="shared" si="14"/>
        <v>0.54484844255088161</v>
      </c>
      <c r="L33" s="12">
        <f t="shared" si="14"/>
        <v>0.5428336821974018</v>
      </c>
      <c r="M33" s="12">
        <f t="shared" si="14"/>
        <v>58.003390564663476</v>
      </c>
      <c r="N33" s="12">
        <f t="shared" si="14"/>
        <v>35.903176379099598</v>
      </c>
      <c r="O33" s="12">
        <f t="shared" si="14"/>
        <v>0.33454279765773376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124964</v>
      </c>
      <c r="D37" s="16">
        <f>VLOOKUP($B$11,ABONE2,4,FALSE)</f>
        <v>163</v>
      </c>
      <c r="E37" s="16">
        <f>VLOOKUP($B$11,ABONE2,5,FALSE)</f>
        <v>125127</v>
      </c>
      <c r="F37" s="16">
        <f>VLOOKUP($B$11,ABONE2,6,FALSE)</f>
        <v>1140</v>
      </c>
      <c r="G37" s="16">
        <f>VLOOKUP($B$11,ABONE2,7,FALSE)</f>
        <v>988</v>
      </c>
      <c r="H37" s="16">
        <f>VLOOKUP($B$11,ABONE2,8,FALSE)</f>
        <v>2128</v>
      </c>
      <c r="I37" s="16">
        <f>VLOOKUP($B$11,ABONE2,9,FALSE)</f>
        <v>21588</v>
      </c>
      <c r="J37" s="16">
        <f>VLOOKUP($B$11,ABONE2,10,FALSE)</f>
        <v>1237</v>
      </c>
      <c r="K37" s="16">
        <f>VLOOKUP($B$11,ABONE2,11,FALSE)</f>
        <v>22825</v>
      </c>
      <c r="L37" s="21">
        <f>VLOOKUP($B$11,ABONE2,12,FALSE)</f>
        <v>145</v>
      </c>
      <c r="M37" s="21">
        <f>VLOOKUP($B$11,ABONE2,13,FALSE)</f>
        <v>232</v>
      </c>
      <c r="N37" s="21">
        <f>VLOOKUP($B$11,ABONE2,14,FALSE)</f>
        <v>377</v>
      </c>
      <c r="O37" s="21">
        <f>VLOOKUP($B$11,ABONE2,15,FALSE)</f>
        <v>150457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22516.327798790117</v>
      </c>
      <c r="D38" s="16">
        <f>VLOOKUP($B$11,TUKETIM,4,FALSE)</f>
        <v>4111.1043439670675</v>
      </c>
      <c r="E38" s="16">
        <f>VLOOKUP($B$11,TUKETIM,5,FALSE)</f>
        <v>26627.432142757185</v>
      </c>
      <c r="F38" s="16">
        <f>VLOOKUP($B$11,TUKETIM,6,FALSE)</f>
        <v>395.67781688302546</v>
      </c>
      <c r="G38" s="16">
        <f>VLOOKUP($B$11,TUKETIM,7,FALSE)</f>
        <v>940.6932842360925</v>
      </c>
      <c r="H38" s="16">
        <f>VLOOKUP($B$11,TUKETIM,8,FALSE)</f>
        <v>1336.3711011191181</v>
      </c>
      <c r="I38" s="16">
        <f>VLOOKUP($B$11,TUKETIM,9,FALSE)</f>
        <v>10414.386973009063</v>
      </c>
      <c r="J38" s="16">
        <f>VLOOKUP($B$11,TUKETIM,10,FALSE)</f>
        <v>16843.607821681773</v>
      </c>
      <c r="K38" s="16">
        <f>VLOOKUP($B$11,TUKETIM,11,FALSE)</f>
        <v>27257.994794690836</v>
      </c>
      <c r="L38" s="21">
        <f>VLOOKUP($B$11,TUKETIM,12,FALSE)</f>
        <v>1952.1065114354708</v>
      </c>
      <c r="M38" s="21">
        <f>VLOOKUP($B$11,TUKETIM,13,FALSE)</f>
        <v>25938.125121560843</v>
      </c>
      <c r="N38" s="21">
        <f>VLOOKUP($B$11,TUKETIM,14,FALSE)</f>
        <v>27890.231632996314</v>
      </c>
      <c r="O38" s="21">
        <f>VLOOKUP($B$11,TUKETIM,15,FALSE)</f>
        <v>83112.029671563447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709585.573000059</v>
      </c>
      <c r="D39" s="16">
        <f>VLOOKUP($B$11,ANLASMA,4,FALSE)</f>
        <v>7083.8980000000001</v>
      </c>
      <c r="E39" s="16">
        <f>VLOOKUP($B$11,ANLASMA,5,FALSE)</f>
        <v>716669.47100005904</v>
      </c>
      <c r="F39" s="16">
        <f>VLOOKUP($B$11,ANLASMA,6,FALSE)</f>
        <v>6206.9480000000094</v>
      </c>
      <c r="G39" s="16">
        <f>VLOOKUP($B$11,ANLASMA,7,FALSE)</f>
        <v>19102.080000000002</v>
      </c>
      <c r="H39" s="16">
        <f>VLOOKUP($B$11,ANLASMA,8,FALSE)</f>
        <v>25309.028000000013</v>
      </c>
      <c r="I39" s="16">
        <f>VLOOKUP($B$11,ANLASMA,9,FALSE)</f>
        <v>152117.01300000801</v>
      </c>
      <c r="J39" s="16">
        <f>VLOOKUP($B$11,ANLASMA,10,FALSE)</f>
        <v>224956.86299999998</v>
      </c>
      <c r="K39" s="16">
        <f>VLOOKUP($B$11,ANLASMA,11,FALSE)</f>
        <v>377073.87600000796</v>
      </c>
      <c r="L39" s="21">
        <f>VLOOKUP($B$11,ANLASMA,12,FALSE)</f>
        <v>7658.2719999999999</v>
      </c>
      <c r="M39" s="21">
        <f>VLOOKUP($B$11,ANLASMA,13,FALSE)</f>
        <v>189482.448</v>
      </c>
      <c r="N39" s="21">
        <f>VLOOKUP($B$11,ANLASMA,14,FALSE)</f>
        <v>197140.72</v>
      </c>
      <c r="O39" s="21">
        <f>VLOOKUP($B$11,ANLASMA,15,FALSE)</f>
        <v>1316193.095000067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E5DDEEEB-7EE1-4380-ADBD-E148666C5BB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ayfa65"/>
  <dimension ref="A1:O52"/>
  <sheetViews>
    <sheetView zoomScale="85" zoomScaleNormal="85" workbookViewId="0">
      <selection activeCell="K16" sqref="K16"/>
    </sheetView>
  </sheetViews>
  <sheetFormatPr defaultColWidth="8.77734375" defaultRowHeight="14.4" x14ac:dyDescent="0.3"/>
  <cols>
    <col min="1" max="1" width="27.6640625" bestFit="1" customWidth="1"/>
    <col min="2" max="2" width="16.109375" customWidth="1"/>
    <col min="3" max="15" width="14.44140625" customWidth="1"/>
  </cols>
  <sheetData>
    <row r="1" spans="1:15" ht="30" customHeight="1" x14ac:dyDescent="0.3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ht="15" customHeight="1" x14ac:dyDescent="0.3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3">
      <c r="A3" t="s">
        <v>21</v>
      </c>
      <c r="B3" t="s">
        <v>21</v>
      </c>
      <c r="C3" s="25">
        <v>3005615</v>
      </c>
      <c r="D3" s="25">
        <v>3243</v>
      </c>
      <c r="E3" s="25">
        <v>3008858</v>
      </c>
      <c r="F3" s="25">
        <v>82869</v>
      </c>
      <c r="G3" s="25">
        <v>22622</v>
      </c>
      <c r="H3" s="25">
        <v>105491</v>
      </c>
      <c r="I3" s="25">
        <v>588725</v>
      </c>
      <c r="J3" s="25">
        <v>16097</v>
      </c>
      <c r="K3" s="25">
        <v>604822</v>
      </c>
      <c r="L3" s="25">
        <v>2349</v>
      </c>
      <c r="M3" s="25">
        <v>2337</v>
      </c>
      <c r="N3" s="25">
        <v>4686</v>
      </c>
      <c r="O3" s="25">
        <v>3723857</v>
      </c>
    </row>
    <row r="4" spans="1:15" x14ac:dyDescent="0.3">
      <c r="A4" t="s">
        <v>80</v>
      </c>
      <c r="B4" t="s">
        <v>22</v>
      </c>
      <c r="C4" s="25">
        <v>2278605</v>
      </c>
      <c r="D4" s="25">
        <v>1892</v>
      </c>
      <c r="E4" s="25">
        <v>2280497</v>
      </c>
      <c r="F4" s="25">
        <v>48394</v>
      </c>
      <c r="G4" s="25">
        <v>6831</v>
      </c>
      <c r="H4" s="25">
        <v>55225</v>
      </c>
      <c r="I4" s="25">
        <v>452348</v>
      </c>
      <c r="J4" s="25">
        <v>10472</v>
      </c>
      <c r="K4" s="25">
        <v>462820</v>
      </c>
      <c r="L4" s="25">
        <v>1845</v>
      </c>
      <c r="M4" s="25">
        <v>1609</v>
      </c>
      <c r="N4" s="25">
        <v>3454</v>
      </c>
      <c r="O4" s="25">
        <v>2801996</v>
      </c>
    </row>
    <row r="5" spans="1:15" x14ac:dyDescent="0.3">
      <c r="A5" t="s">
        <v>81</v>
      </c>
      <c r="B5" t="s">
        <v>23</v>
      </c>
      <c r="C5" s="25">
        <v>727010</v>
      </c>
      <c r="D5" s="25">
        <v>1351</v>
      </c>
      <c r="E5" s="25">
        <v>728361</v>
      </c>
      <c r="F5" s="25">
        <v>34475</v>
      </c>
      <c r="G5" s="25">
        <v>15791</v>
      </c>
      <c r="H5" s="25">
        <v>50266</v>
      </c>
      <c r="I5" s="25">
        <v>136377</v>
      </c>
      <c r="J5" s="25">
        <v>5625</v>
      </c>
      <c r="K5" s="25">
        <v>142002</v>
      </c>
      <c r="L5" s="25">
        <v>504</v>
      </c>
      <c r="M5" s="25">
        <v>728</v>
      </c>
      <c r="N5" s="25">
        <v>1232</v>
      </c>
      <c r="O5" s="25">
        <v>921861</v>
      </c>
    </row>
    <row r="6" spans="1:15" x14ac:dyDescent="0.3">
      <c r="A6" t="s">
        <v>95</v>
      </c>
      <c r="B6" t="s">
        <v>80</v>
      </c>
      <c r="C6" s="25">
        <v>44057</v>
      </c>
      <c r="D6" s="25">
        <v>55</v>
      </c>
      <c r="E6" s="25">
        <v>44112</v>
      </c>
      <c r="F6" s="25">
        <v>216</v>
      </c>
      <c r="G6" s="25">
        <v>101</v>
      </c>
      <c r="H6" s="25">
        <v>317</v>
      </c>
      <c r="I6" s="25">
        <v>8319</v>
      </c>
      <c r="J6" s="25">
        <v>507</v>
      </c>
      <c r="K6" s="25">
        <v>8826</v>
      </c>
      <c r="L6" s="25">
        <v>10</v>
      </c>
      <c r="M6" s="25">
        <v>67</v>
      </c>
      <c r="N6" s="25">
        <v>77</v>
      </c>
      <c r="O6" s="25">
        <v>53332</v>
      </c>
    </row>
    <row r="7" spans="1:15" x14ac:dyDescent="0.3">
      <c r="A7" t="s">
        <v>111</v>
      </c>
      <c r="B7" t="s">
        <v>80</v>
      </c>
      <c r="C7" s="25">
        <v>37627</v>
      </c>
      <c r="D7" s="25">
        <v>1</v>
      </c>
      <c r="E7" s="25">
        <v>37628</v>
      </c>
      <c r="F7" s="25">
        <v>230</v>
      </c>
      <c r="G7" s="25">
        <v>0</v>
      </c>
      <c r="H7" s="25">
        <v>230</v>
      </c>
      <c r="I7" s="25">
        <v>4901</v>
      </c>
      <c r="J7" s="25">
        <v>43</v>
      </c>
      <c r="K7" s="25">
        <v>4944</v>
      </c>
      <c r="L7" s="25">
        <v>16</v>
      </c>
      <c r="M7" s="25">
        <v>6</v>
      </c>
      <c r="N7" s="25">
        <v>22</v>
      </c>
      <c r="O7" s="25">
        <v>42824</v>
      </c>
    </row>
    <row r="8" spans="1:15" x14ac:dyDescent="0.3">
      <c r="A8" t="s">
        <v>98</v>
      </c>
      <c r="B8" t="s">
        <v>80</v>
      </c>
      <c r="C8" s="25">
        <v>19956</v>
      </c>
      <c r="D8" s="25">
        <v>14</v>
      </c>
      <c r="E8" s="25">
        <v>19970</v>
      </c>
      <c r="F8" s="25">
        <v>4277</v>
      </c>
      <c r="G8" s="25">
        <v>292</v>
      </c>
      <c r="H8" s="25">
        <v>4569</v>
      </c>
      <c r="I8" s="25">
        <v>6298</v>
      </c>
      <c r="J8" s="25">
        <v>213</v>
      </c>
      <c r="K8" s="25">
        <v>6511</v>
      </c>
      <c r="L8" s="25">
        <v>1</v>
      </c>
      <c r="M8" s="25">
        <v>16</v>
      </c>
      <c r="N8" s="25">
        <v>17</v>
      </c>
      <c r="O8" s="25">
        <v>31067</v>
      </c>
    </row>
    <row r="9" spans="1:15" x14ac:dyDescent="0.3">
      <c r="A9" t="s">
        <v>110</v>
      </c>
      <c r="B9" t="s">
        <v>80</v>
      </c>
      <c r="C9" s="25">
        <v>133949</v>
      </c>
      <c r="D9" s="25">
        <v>7</v>
      </c>
      <c r="E9" s="25">
        <v>133956</v>
      </c>
      <c r="F9" s="25">
        <v>13</v>
      </c>
      <c r="G9" s="25">
        <v>3</v>
      </c>
      <c r="H9" s="25">
        <v>16</v>
      </c>
      <c r="I9" s="25">
        <v>16792</v>
      </c>
      <c r="J9" s="25">
        <v>65</v>
      </c>
      <c r="K9" s="25">
        <v>16857</v>
      </c>
      <c r="L9" s="25">
        <v>27</v>
      </c>
      <c r="M9" s="25">
        <v>5</v>
      </c>
      <c r="N9" s="25">
        <v>32</v>
      </c>
      <c r="O9" s="25">
        <v>150861</v>
      </c>
    </row>
    <row r="10" spans="1:15" x14ac:dyDescent="0.3">
      <c r="A10" t="s">
        <v>94</v>
      </c>
      <c r="B10" t="s">
        <v>80</v>
      </c>
      <c r="C10" s="25">
        <v>57420</v>
      </c>
      <c r="D10" s="25">
        <v>25</v>
      </c>
      <c r="E10" s="25">
        <v>57445</v>
      </c>
      <c r="F10" s="25">
        <v>3359</v>
      </c>
      <c r="G10" s="25">
        <v>655</v>
      </c>
      <c r="H10" s="25">
        <v>4014</v>
      </c>
      <c r="I10" s="25">
        <v>11612</v>
      </c>
      <c r="J10" s="25">
        <v>434</v>
      </c>
      <c r="K10" s="25">
        <v>12046</v>
      </c>
      <c r="L10" s="25">
        <v>16</v>
      </c>
      <c r="M10" s="25">
        <v>75</v>
      </c>
      <c r="N10" s="25">
        <v>91</v>
      </c>
      <c r="O10" s="25">
        <v>73596</v>
      </c>
    </row>
    <row r="11" spans="1:15" x14ac:dyDescent="0.3">
      <c r="A11" t="s">
        <v>109</v>
      </c>
      <c r="B11" t="s">
        <v>80</v>
      </c>
      <c r="C11" s="25">
        <v>7455</v>
      </c>
      <c r="D11" s="25">
        <v>2</v>
      </c>
      <c r="E11" s="25">
        <v>7457</v>
      </c>
      <c r="F11" s="25">
        <v>1100</v>
      </c>
      <c r="G11" s="25">
        <v>6</v>
      </c>
      <c r="H11" s="25">
        <v>1106</v>
      </c>
      <c r="I11" s="25">
        <v>1979</v>
      </c>
      <c r="J11" s="25">
        <v>39</v>
      </c>
      <c r="K11" s="25">
        <v>2018</v>
      </c>
      <c r="L11" s="25">
        <v>3</v>
      </c>
      <c r="M11" s="25">
        <v>7</v>
      </c>
      <c r="N11" s="25">
        <v>10</v>
      </c>
      <c r="O11" s="25">
        <v>10591</v>
      </c>
    </row>
    <row r="12" spans="1:15" x14ac:dyDescent="0.3">
      <c r="A12" t="s">
        <v>83</v>
      </c>
      <c r="B12" t="s">
        <v>80</v>
      </c>
      <c r="C12" s="25">
        <v>211681</v>
      </c>
      <c r="D12" s="25">
        <v>46</v>
      </c>
      <c r="E12" s="25">
        <v>211727</v>
      </c>
      <c r="F12" s="25">
        <v>388</v>
      </c>
      <c r="G12" s="25">
        <v>43</v>
      </c>
      <c r="H12" s="25">
        <v>431</v>
      </c>
      <c r="I12" s="25">
        <v>53853</v>
      </c>
      <c r="J12" s="25">
        <v>906</v>
      </c>
      <c r="K12" s="25">
        <v>54759</v>
      </c>
      <c r="L12" s="25">
        <v>616</v>
      </c>
      <c r="M12" s="25">
        <v>229</v>
      </c>
      <c r="N12" s="25">
        <v>845</v>
      </c>
      <c r="O12" s="25">
        <v>267762</v>
      </c>
    </row>
    <row r="13" spans="1:15" x14ac:dyDescent="0.3">
      <c r="A13" t="s">
        <v>84</v>
      </c>
      <c r="B13" t="s">
        <v>80</v>
      </c>
      <c r="C13" s="25">
        <v>247981</v>
      </c>
      <c r="D13" s="25">
        <v>52</v>
      </c>
      <c r="E13" s="25">
        <v>248033</v>
      </c>
      <c r="F13" s="25">
        <v>836</v>
      </c>
      <c r="G13" s="25">
        <v>44</v>
      </c>
      <c r="H13" s="25">
        <v>880</v>
      </c>
      <c r="I13" s="25">
        <v>36406</v>
      </c>
      <c r="J13" s="25">
        <v>223</v>
      </c>
      <c r="K13" s="25">
        <v>36629</v>
      </c>
      <c r="L13" s="25">
        <v>102</v>
      </c>
      <c r="M13" s="25">
        <v>14</v>
      </c>
      <c r="N13" s="25">
        <v>116</v>
      </c>
      <c r="O13" s="25">
        <v>285658</v>
      </c>
    </row>
    <row r="14" spans="1:15" x14ac:dyDescent="0.3">
      <c r="A14" t="s">
        <v>96</v>
      </c>
      <c r="B14" t="s">
        <v>80</v>
      </c>
      <c r="C14" s="25">
        <v>51253</v>
      </c>
      <c r="D14" s="25">
        <v>128</v>
      </c>
      <c r="E14" s="25">
        <v>51381</v>
      </c>
      <c r="F14" s="25">
        <v>862</v>
      </c>
      <c r="G14" s="25">
        <v>86</v>
      </c>
      <c r="H14" s="25">
        <v>948</v>
      </c>
      <c r="I14" s="25">
        <v>11221</v>
      </c>
      <c r="J14" s="25">
        <v>367</v>
      </c>
      <c r="K14" s="25">
        <v>11588</v>
      </c>
      <c r="L14" s="25">
        <v>10</v>
      </c>
      <c r="M14" s="25">
        <v>11</v>
      </c>
      <c r="N14" s="25">
        <v>21</v>
      </c>
      <c r="O14" s="25">
        <v>63938</v>
      </c>
    </row>
    <row r="15" spans="1:15" x14ac:dyDescent="0.3">
      <c r="A15" t="s">
        <v>88</v>
      </c>
      <c r="B15" t="s">
        <v>80</v>
      </c>
      <c r="C15" s="25">
        <v>98596</v>
      </c>
      <c r="D15" s="25">
        <v>20</v>
      </c>
      <c r="E15" s="25">
        <v>98616</v>
      </c>
      <c r="F15" s="25">
        <v>38</v>
      </c>
      <c r="G15" s="25">
        <v>1</v>
      </c>
      <c r="H15" s="25">
        <v>39</v>
      </c>
      <c r="I15" s="25">
        <v>14183</v>
      </c>
      <c r="J15" s="25">
        <v>141</v>
      </c>
      <c r="K15" s="25">
        <v>14324</v>
      </c>
      <c r="L15" s="25">
        <v>30</v>
      </c>
      <c r="M15" s="25">
        <v>16</v>
      </c>
      <c r="N15" s="25">
        <v>46</v>
      </c>
      <c r="O15" s="25">
        <v>113025</v>
      </c>
    </row>
    <row r="16" spans="1:15" x14ac:dyDescent="0.3">
      <c r="A16" t="s">
        <v>107</v>
      </c>
      <c r="B16" t="s">
        <v>80</v>
      </c>
      <c r="C16" s="25">
        <v>53169</v>
      </c>
      <c r="D16" s="25">
        <v>150</v>
      </c>
      <c r="E16" s="25">
        <v>53319</v>
      </c>
      <c r="F16" s="25">
        <v>959</v>
      </c>
      <c r="G16" s="25">
        <v>321</v>
      </c>
      <c r="H16" s="25">
        <v>1280</v>
      </c>
      <c r="I16" s="25">
        <v>8062</v>
      </c>
      <c r="J16" s="25">
        <v>278</v>
      </c>
      <c r="K16" s="25">
        <v>8340</v>
      </c>
      <c r="L16" s="25">
        <v>32</v>
      </c>
      <c r="M16" s="25">
        <v>10</v>
      </c>
      <c r="N16" s="25">
        <v>42</v>
      </c>
      <c r="O16" s="25">
        <v>62981</v>
      </c>
    </row>
    <row r="17" spans="1:15" x14ac:dyDescent="0.3">
      <c r="A17" t="s">
        <v>101</v>
      </c>
      <c r="B17" t="s">
        <v>80</v>
      </c>
      <c r="C17" s="25">
        <v>28423</v>
      </c>
      <c r="D17" s="25">
        <v>128</v>
      </c>
      <c r="E17" s="25">
        <v>28551</v>
      </c>
      <c r="F17" s="25">
        <v>350</v>
      </c>
      <c r="G17" s="25">
        <v>114</v>
      </c>
      <c r="H17" s="25">
        <v>464</v>
      </c>
      <c r="I17" s="25">
        <v>4336</v>
      </c>
      <c r="J17" s="25">
        <v>282</v>
      </c>
      <c r="K17" s="25">
        <v>4618</v>
      </c>
      <c r="L17" s="25">
        <v>2</v>
      </c>
      <c r="M17" s="25">
        <v>11</v>
      </c>
      <c r="N17" s="25">
        <v>13</v>
      </c>
      <c r="O17" s="25">
        <v>33646</v>
      </c>
    </row>
    <row r="18" spans="1:15" x14ac:dyDescent="0.3">
      <c r="A18" t="s">
        <v>87</v>
      </c>
      <c r="B18" t="s">
        <v>80</v>
      </c>
      <c r="C18" s="25">
        <v>58712</v>
      </c>
      <c r="D18" s="25">
        <v>1</v>
      </c>
      <c r="E18" s="25">
        <v>58713</v>
      </c>
      <c r="F18" s="25">
        <v>13</v>
      </c>
      <c r="G18" s="25">
        <v>1</v>
      </c>
      <c r="H18" s="25">
        <v>14</v>
      </c>
      <c r="I18" s="25">
        <v>9782</v>
      </c>
      <c r="J18" s="25">
        <v>232</v>
      </c>
      <c r="K18" s="25">
        <v>10014</v>
      </c>
      <c r="L18" s="25">
        <v>115</v>
      </c>
      <c r="M18" s="25">
        <v>83</v>
      </c>
      <c r="N18" s="25">
        <v>198</v>
      </c>
      <c r="O18" s="25">
        <v>68939</v>
      </c>
    </row>
    <row r="19" spans="1:15" x14ac:dyDescent="0.3">
      <c r="A19" t="s">
        <v>89</v>
      </c>
      <c r="B19" t="s">
        <v>80</v>
      </c>
      <c r="C19" s="25">
        <v>18009</v>
      </c>
      <c r="D19" s="25">
        <v>20</v>
      </c>
      <c r="E19" s="25">
        <v>18029</v>
      </c>
      <c r="F19" s="25">
        <v>415</v>
      </c>
      <c r="G19" s="25">
        <v>8</v>
      </c>
      <c r="H19" s="25">
        <v>423</v>
      </c>
      <c r="I19" s="25">
        <v>3590</v>
      </c>
      <c r="J19" s="25">
        <v>84</v>
      </c>
      <c r="K19" s="25">
        <v>3674</v>
      </c>
      <c r="L19" s="25">
        <v>4</v>
      </c>
      <c r="M19" s="25">
        <v>9</v>
      </c>
      <c r="N19" s="25">
        <v>13</v>
      </c>
      <c r="O19" s="25">
        <v>22139</v>
      </c>
    </row>
    <row r="20" spans="1:15" x14ac:dyDescent="0.3">
      <c r="A20" t="s">
        <v>90</v>
      </c>
      <c r="B20" t="s">
        <v>80</v>
      </c>
      <c r="C20" s="25">
        <v>219696</v>
      </c>
      <c r="D20" s="25">
        <v>6</v>
      </c>
      <c r="E20" s="25">
        <v>219702</v>
      </c>
      <c r="F20" s="25">
        <v>10</v>
      </c>
      <c r="G20" s="25">
        <v>3</v>
      </c>
      <c r="H20" s="25">
        <v>13</v>
      </c>
      <c r="I20" s="25">
        <v>31333</v>
      </c>
      <c r="J20" s="25">
        <v>55</v>
      </c>
      <c r="K20" s="25">
        <v>31388</v>
      </c>
      <c r="L20" s="25">
        <v>99</v>
      </c>
      <c r="M20" s="25">
        <v>1</v>
      </c>
      <c r="N20" s="25">
        <v>100</v>
      </c>
      <c r="O20" s="25">
        <v>251203</v>
      </c>
    </row>
    <row r="21" spans="1:15" x14ac:dyDescent="0.3">
      <c r="A21" t="s">
        <v>99</v>
      </c>
      <c r="B21" t="s">
        <v>80</v>
      </c>
      <c r="C21" s="25">
        <v>14408</v>
      </c>
      <c r="D21" s="25">
        <v>48</v>
      </c>
      <c r="E21" s="25">
        <v>14456</v>
      </c>
      <c r="F21" s="25">
        <v>422</v>
      </c>
      <c r="G21" s="25">
        <v>21</v>
      </c>
      <c r="H21" s="25">
        <v>443</v>
      </c>
      <c r="I21" s="25">
        <v>2715</v>
      </c>
      <c r="J21" s="25">
        <v>138</v>
      </c>
      <c r="K21" s="25">
        <v>2853</v>
      </c>
      <c r="L21" s="25">
        <v>24</v>
      </c>
      <c r="M21" s="25">
        <v>6</v>
      </c>
      <c r="N21" s="25">
        <v>30</v>
      </c>
      <c r="O21" s="25">
        <v>17782</v>
      </c>
    </row>
    <row r="22" spans="1:15" x14ac:dyDescent="0.3">
      <c r="A22" t="s">
        <v>85</v>
      </c>
      <c r="B22" t="s">
        <v>80</v>
      </c>
      <c r="C22" s="25">
        <v>198040</v>
      </c>
      <c r="D22" s="25">
        <v>3</v>
      </c>
      <c r="E22" s="25">
        <v>198043</v>
      </c>
      <c r="F22" s="25">
        <v>55</v>
      </c>
      <c r="G22" s="25">
        <v>6</v>
      </c>
      <c r="H22" s="25">
        <v>61</v>
      </c>
      <c r="I22" s="25">
        <v>32625</v>
      </c>
      <c r="J22" s="25">
        <v>118</v>
      </c>
      <c r="K22" s="25">
        <v>32743</v>
      </c>
      <c r="L22" s="25">
        <v>27</v>
      </c>
      <c r="M22" s="25">
        <v>5</v>
      </c>
      <c r="N22" s="25">
        <v>32</v>
      </c>
      <c r="O22" s="25">
        <v>230879</v>
      </c>
    </row>
    <row r="23" spans="1:15" x14ac:dyDescent="0.3">
      <c r="A23" t="s">
        <v>104</v>
      </c>
      <c r="B23" t="s">
        <v>80</v>
      </c>
      <c r="C23" s="25">
        <v>54907</v>
      </c>
      <c r="D23" s="25">
        <v>367</v>
      </c>
      <c r="E23" s="25">
        <v>55274</v>
      </c>
      <c r="F23" s="25">
        <v>3986</v>
      </c>
      <c r="G23" s="25">
        <v>1106</v>
      </c>
      <c r="H23" s="25">
        <v>5092</v>
      </c>
      <c r="I23" s="25">
        <v>9767</v>
      </c>
      <c r="J23" s="25">
        <v>1478</v>
      </c>
      <c r="K23" s="25">
        <v>11245</v>
      </c>
      <c r="L23" s="25">
        <v>27</v>
      </c>
      <c r="M23" s="25">
        <v>194</v>
      </c>
      <c r="N23" s="25">
        <v>221</v>
      </c>
      <c r="O23" s="25">
        <v>71832</v>
      </c>
    </row>
    <row r="24" spans="1:15" x14ac:dyDescent="0.3">
      <c r="A24" t="s">
        <v>102</v>
      </c>
      <c r="B24" t="s">
        <v>80</v>
      </c>
      <c r="C24" s="25">
        <v>12740</v>
      </c>
      <c r="D24" s="25">
        <v>8</v>
      </c>
      <c r="E24" s="25">
        <v>12748</v>
      </c>
      <c r="F24" s="25">
        <v>1631</v>
      </c>
      <c r="G24" s="25">
        <v>121</v>
      </c>
      <c r="H24" s="25">
        <v>1752</v>
      </c>
      <c r="I24" s="25">
        <v>2700</v>
      </c>
      <c r="J24" s="25">
        <v>113</v>
      </c>
      <c r="K24" s="25">
        <v>2813</v>
      </c>
      <c r="L24" s="25">
        <v>4</v>
      </c>
      <c r="M24" s="25">
        <v>21</v>
      </c>
      <c r="N24" s="25">
        <v>25</v>
      </c>
      <c r="O24" s="25">
        <v>17338</v>
      </c>
    </row>
    <row r="25" spans="1:15" x14ac:dyDescent="0.3">
      <c r="A25" t="s">
        <v>108</v>
      </c>
      <c r="B25" t="s">
        <v>80</v>
      </c>
      <c r="C25" s="25">
        <v>19508</v>
      </c>
      <c r="D25" s="25">
        <v>1</v>
      </c>
      <c r="E25" s="25">
        <v>19509</v>
      </c>
      <c r="F25" s="25">
        <v>3877</v>
      </c>
      <c r="G25" s="25">
        <v>27</v>
      </c>
      <c r="H25" s="25">
        <v>3904</v>
      </c>
      <c r="I25" s="25">
        <v>4494</v>
      </c>
      <c r="J25" s="25">
        <v>122</v>
      </c>
      <c r="K25" s="25">
        <v>4616</v>
      </c>
      <c r="L25" s="25">
        <v>2</v>
      </c>
      <c r="M25" s="25">
        <v>8</v>
      </c>
      <c r="N25" s="25">
        <v>10</v>
      </c>
      <c r="O25" s="25">
        <v>28039</v>
      </c>
    </row>
    <row r="26" spans="1:15" x14ac:dyDescent="0.3">
      <c r="A26" t="s">
        <v>82</v>
      </c>
      <c r="B26" t="s">
        <v>80</v>
      </c>
      <c r="C26" s="25">
        <v>185557</v>
      </c>
      <c r="D26" s="25">
        <v>27</v>
      </c>
      <c r="E26" s="25">
        <v>185584</v>
      </c>
      <c r="F26" s="25">
        <v>5</v>
      </c>
      <c r="G26" s="25">
        <v>3</v>
      </c>
      <c r="H26" s="25">
        <v>8</v>
      </c>
      <c r="I26" s="25">
        <v>79915</v>
      </c>
      <c r="J26" s="25">
        <v>678</v>
      </c>
      <c r="K26" s="25">
        <v>80593</v>
      </c>
      <c r="L26" s="25">
        <v>186</v>
      </c>
      <c r="M26" s="25">
        <v>39</v>
      </c>
      <c r="N26" s="25">
        <v>225</v>
      </c>
      <c r="O26" s="25">
        <v>266410</v>
      </c>
    </row>
    <row r="27" spans="1:15" x14ac:dyDescent="0.3">
      <c r="A27" t="s">
        <v>100</v>
      </c>
      <c r="B27" t="s">
        <v>80</v>
      </c>
      <c r="C27" s="25">
        <v>63844</v>
      </c>
      <c r="D27" s="25">
        <v>123</v>
      </c>
      <c r="E27" s="25">
        <v>63967</v>
      </c>
      <c r="F27" s="25">
        <v>3735</v>
      </c>
      <c r="G27" s="25">
        <v>557</v>
      </c>
      <c r="H27" s="25">
        <v>4292</v>
      </c>
      <c r="I27" s="25">
        <v>13026</v>
      </c>
      <c r="J27" s="25">
        <v>578</v>
      </c>
      <c r="K27" s="25">
        <v>13604</v>
      </c>
      <c r="L27" s="25">
        <v>195</v>
      </c>
      <c r="M27" s="25">
        <v>82</v>
      </c>
      <c r="N27" s="25">
        <v>277</v>
      </c>
      <c r="O27" s="25">
        <v>82140</v>
      </c>
    </row>
    <row r="28" spans="1:15" x14ac:dyDescent="0.3">
      <c r="A28" t="s">
        <v>105</v>
      </c>
      <c r="B28" t="s">
        <v>80</v>
      </c>
      <c r="C28" s="25">
        <v>88321</v>
      </c>
      <c r="D28" s="25">
        <v>150</v>
      </c>
      <c r="E28" s="25">
        <v>88471</v>
      </c>
      <c r="F28" s="25">
        <v>1952</v>
      </c>
      <c r="G28" s="25">
        <v>162</v>
      </c>
      <c r="H28" s="25">
        <v>2114</v>
      </c>
      <c r="I28" s="25">
        <v>12672</v>
      </c>
      <c r="J28" s="25">
        <v>670</v>
      </c>
      <c r="K28" s="25">
        <v>13342</v>
      </c>
      <c r="L28" s="25">
        <v>112</v>
      </c>
      <c r="M28" s="25">
        <v>129</v>
      </c>
      <c r="N28" s="25">
        <v>241</v>
      </c>
      <c r="O28" s="25">
        <v>104168</v>
      </c>
    </row>
    <row r="29" spans="1:15" x14ac:dyDescent="0.3">
      <c r="A29" t="s">
        <v>86</v>
      </c>
      <c r="B29" t="s">
        <v>80</v>
      </c>
      <c r="C29" s="25">
        <v>32925</v>
      </c>
      <c r="D29" s="25">
        <v>5</v>
      </c>
      <c r="E29" s="25">
        <v>32930</v>
      </c>
      <c r="F29" s="25">
        <v>383</v>
      </c>
      <c r="G29" s="25">
        <v>0</v>
      </c>
      <c r="H29" s="25">
        <v>383</v>
      </c>
      <c r="I29" s="25">
        <v>7126</v>
      </c>
      <c r="J29" s="25">
        <v>68</v>
      </c>
      <c r="K29" s="25">
        <v>7194</v>
      </c>
      <c r="L29" s="25">
        <v>6</v>
      </c>
      <c r="M29" s="25">
        <v>1</v>
      </c>
      <c r="N29" s="25">
        <v>7</v>
      </c>
      <c r="O29" s="25">
        <v>40514</v>
      </c>
    </row>
    <row r="30" spans="1:15" x14ac:dyDescent="0.3">
      <c r="A30" t="s">
        <v>93</v>
      </c>
      <c r="B30" t="s">
        <v>80</v>
      </c>
      <c r="C30" s="25">
        <v>73567</v>
      </c>
      <c r="D30" s="25">
        <v>37</v>
      </c>
      <c r="E30" s="25">
        <v>73604</v>
      </c>
      <c r="F30" s="25">
        <v>7676</v>
      </c>
      <c r="G30" s="25">
        <v>1001</v>
      </c>
      <c r="H30" s="25">
        <v>8677</v>
      </c>
      <c r="I30" s="25">
        <v>16981</v>
      </c>
      <c r="J30" s="25">
        <v>447</v>
      </c>
      <c r="K30" s="25">
        <v>17428</v>
      </c>
      <c r="L30" s="25">
        <v>42</v>
      </c>
      <c r="M30" s="25">
        <v>42</v>
      </c>
      <c r="N30" s="25">
        <v>84</v>
      </c>
      <c r="O30" s="25">
        <v>99793</v>
      </c>
    </row>
    <row r="31" spans="1:15" x14ac:dyDescent="0.3">
      <c r="A31" t="s">
        <v>92</v>
      </c>
      <c r="B31" t="s">
        <v>80</v>
      </c>
      <c r="C31" s="25">
        <v>47359</v>
      </c>
      <c r="D31" s="25">
        <v>65</v>
      </c>
      <c r="E31" s="25">
        <v>47424</v>
      </c>
      <c r="F31" s="25">
        <v>1959</v>
      </c>
      <c r="G31" s="25">
        <v>44</v>
      </c>
      <c r="H31" s="25">
        <v>2003</v>
      </c>
      <c r="I31" s="25">
        <v>6588</v>
      </c>
      <c r="J31" s="25">
        <v>205</v>
      </c>
      <c r="K31" s="25">
        <v>6793</v>
      </c>
      <c r="L31" s="25">
        <v>16</v>
      </c>
      <c r="M31" s="25">
        <v>13</v>
      </c>
      <c r="N31" s="25">
        <v>29</v>
      </c>
      <c r="O31" s="25">
        <v>56249</v>
      </c>
    </row>
    <row r="32" spans="1:15" x14ac:dyDescent="0.3">
      <c r="A32" t="s">
        <v>91</v>
      </c>
      <c r="B32" t="s">
        <v>80</v>
      </c>
      <c r="C32" s="25">
        <v>20229</v>
      </c>
      <c r="D32" s="25">
        <v>99</v>
      </c>
      <c r="E32" s="25">
        <v>20328</v>
      </c>
      <c r="F32" s="25">
        <v>922</v>
      </c>
      <c r="G32" s="25">
        <v>257</v>
      </c>
      <c r="H32" s="25">
        <v>1179</v>
      </c>
      <c r="I32" s="25">
        <v>4608</v>
      </c>
      <c r="J32" s="25">
        <v>234</v>
      </c>
      <c r="K32" s="25">
        <v>4842</v>
      </c>
      <c r="L32" s="25">
        <v>8</v>
      </c>
      <c r="M32" s="25">
        <v>10</v>
      </c>
      <c r="N32" s="25">
        <v>18</v>
      </c>
      <c r="O32" s="25">
        <v>26367</v>
      </c>
    </row>
    <row r="33" spans="1:15" x14ac:dyDescent="0.3">
      <c r="A33" t="s">
        <v>106</v>
      </c>
      <c r="B33" t="s">
        <v>80</v>
      </c>
      <c r="C33" s="25">
        <v>45520</v>
      </c>
      <c r="D33" s="25">
        <v>46</v>
      </c>
      <c r="E33" s="25">
        <v>45566</v>
      </c>
      <c r="F33" s="25">
        <v>3506</v>
      </c>
      <c r="G33" s="25">
        <v>917</v>
      </c>
      <c r="H33" s="25">
        <v>4423</v>
      </c>
      <c r="I33" s="25">
        <v>9437</v>
      </c>
      <c r="J33" s="25">
        <v>413</v>
      </c>
      <c r="K33" s="25">
        <v>9850</v>
      </c>
      <c r="L33" s="25">
        <v>15</v>
      </c>
      <c r="M33" s="25">
        <v>29</v>
      </c>
      <c r="N33" s="25">
        <v>44</v>
      </c>
      <c r="O33" s="25">
        <v>59883</v>
      </c>
    </row>
    <row r="34" spans="1:15" x14ac:dyDescent="0.3">
      <c r="A34" t="s">
        <v>103</v>
      </c>
      <c r="B34" t="s">
        <v>80</v>
      </c>
      <c r="C34" s="25">
        <v>90278</v>
      </c>
      <c r="D34" s="25">
        <v>70</v>
      </c>
      <c r="E34" s="25">
        <v>90348</v>
      </c>
      <c r="F34" s="25">
        <v>2433</v>
      </c>
      <c r="G34" s="25">
        <v>836</v>
      </c>
      <c r="H34" s="25">
        <v>3269</v>
      </c>
      <c r="I34" s="25">
        <v>18285</v>
      </c>
      <c r="J34" s="25">
        <v>1013</v>
      </c>
      <c r="K34" s="25">
        <v>19298</v>
      </c>
      <c r="L34" s="25">
        <v>88</v>
      </c>
      <c r="M34" s="25">
        <v>454</v>
      </c>
      <c r="N34" s="25">
        <v>542</v>
      </c>
      <c r="O34" s="25">
        <v>113457</v>
      </c>
    </row>
    <row r="35" spans="1:15" x14ac:dyDescent="0.3">
      <c r="A35" t="s">
        <v>97</v>
      </c>
      <c r="B35" t="s">
        <v>80</v>
      </c>
      <c r="C35" s="25">
        <v>43418</v>
      </c>
      <c r="D35" s="25">
        <v>188</v>
      </c>
      <c r="E35" s="25">
        <v>43606</v>
      </c>
      <c r="F35" s="25">
        <v>2786</v>
      </c>
      <c r="G35" s="25">
        <v>95</v>
      </c>
      <c r="H35" s="25">
        <v>2881</v>
      </c>
      <c r="I35" s="25">
        <v>8742</v>
      </c>
      <c r="J35" s="25">
        <v>328</v>
      </c>
      <c r="K35" s="25">
        <v>9070</v>
      </c>
      <c r="L35" s="25">
        <v>10</v>
      </c>
      <c r="M35" s="25">
        <v>16</v>
      </c>
      <c r="N35" s="25">
        <v>26</v>
      </c>
      <c r="O35" s="25">
        <v>55583</v>
      </c>
    </row>
    <row r="36" spans="1:15" x14ac:dyDescent="0.3">
      <c r="A36" t="s">
        <v>124</v>
      </c>
      <c r="B36" t="s">
        <v>81</v>
      </c>
      <c r="C36" s="25">
        <v>9099</v>
      </c>
      <c r="D36" s="25">
        <v>24</v>
      </c>
      <c r="E36" s="25">
        <v>9123</v>
      </c>
      <c r="F36" s="25">
        <v>587</v>
      </c>
      <c r="G36" s="25">
        <v>640</v>
      </c>
      <c r="H36" s="25">
        <v>1227</v>
      </c>
      <c r="I36" s="25">
        <v>2046</v>
      </c>
      <c r="J36" s="25">
        <v>98</v>
      </c>
      <c r="K36" s="25">
        <v>2144</v>
      </c>
      <c r="L36" s="25">
        <v>2</v>
      </c>
      <c r="M36" s="25">
        <v>9</v>
      </c>
      <c r="N36" s="25">
        <v>11</v>
      </c>
      <c r="O36" s="25">
        <v>12505</v>
      </c>
    </row>
    <row r="37" spans="1:15" x14ac:dyDescent="0.3">
      <c r="A37" t="s">
        <v>112</v>
      </c>
      <c r="B37" t="s">
        <v>81</v>
      </c>
      <c r="C37" s="25">
        <v>98052</v>
      </c>
      <c r="D37" s="25">
        <v>105</v>
      </c>
      <c r="E37" s="25">
        <v>98157</v>
      </c>
      <c r="F37" s="25">
        <v>7624</v>
      </c>
      <c r="G37" s="25">
        <v>2434</v>
      </c>
      <c r="H37" s="25">
        <v>10058</v>
      </c>
      <c r="I37" s="25">
        <v>20241</v>
      </c>
      <c r="J37" s="25">
        <v>631</v>
      </c>
      <c r="K37" s="25">
        <v>20872</v>
      </c>
      <c r="L37" s="25">
        <v>45</v>
      </c>
      <c r="M37" s="25">
        <v>86</v>
      </c>
      <c r="N37" s="25">
        <v>131</v>
      </c>
      <c r="O37" s="25">
        <v>129218</v>
      </c>
    </row>
    <row r="38" spans="1:15" x14ac:dyDescent="0.3">
      <c r="A38" t="s">
        <v>113</v>
      </c>
      <c r="B38" t="s">
        <v>81</v>
      </c>
      <c r="C38" s="25">
        <v>48106</v>
      </c>
      <c r="D38" s="25">
        <v>80</v>
      </c>
      <c r="E38" s="25">
        <v>48186</v>
      </c>
      <c r="F38" s="25">
        <v>5225</v>
      </c>
      <c r="G38" s="25">
        <v>1242</v>
      </c>
      <c r="H38" s="25">
        <v>6467</v>
      </c>
      <c r="I38" s="25">
        <v>9158</v>
      </c>
      <c r="J38" s="25">
        <v>390</v>
      </c>
      <c r="K38" s="25">
        <v>9548</v>
      </c>
      <c r="L38" s="25">
        <v>40</v>
      </c>
      <c r="M38" s="25">
        <v>45</v>
      </c>
      <c r="N38" s="25">
        <v>85</v>
      </c>
      <c r="O38" s="25">
        <v>64286</v>
      </c>
    </row>
    <row r="39" spans="1:15" x14ac:dyDescent="0.3">
      <c r="A39" t="s">
        <v>114</v>
      </c>
      <c r="B39" t="s">
        <v>81</v>
      </c>
      <c r="C39" s="25">
        <v>21059</v>
      </c>
      <c r="D39" s="25">
        <v>32</v>
      </c>
      <c r="E39" s="25">
        <v>21091</v>
      </c>
      <c r="F39" s="25">
        <v>590</v>
      </c>
      <c r="G39" s="25">
        <v>18</v>
      </c>
      <c r="H39" s="25">
        <v>608</v>
      </c>
      <c r="I39" s="25">
        <v>3926</v>
      </c>
      <c r="J39" s="25">
        <v>103</v>
      </c>
      <c r="K39" s="25">
        <v>4029</v>
      </c>
      <c r="L39" s="25">
        <v>23</v>
      </c>
      <c r="M39" s="25">
        <v>0</v>
      </c>
      <c r="N39" s="25">
        <v>23</v>
      </c>
      <c r="O39" s="25">
        <v>25751</v>
      </c>
    </row>
    <row r="40" spans="1:15" x14ac:dyDescent="0.3">
      <c r="A40" t="s">
        <v>125</v>
      </c>
      <c r="B40" t="s">
        <v>81</v>
      </c>
      <c r="C40" s="25">
        <v>6695</v>
      </c>
      <c r="D40" s="25">
        <v>18</v>
      </c>
      <c r="E40" s="25">
        <v>6713</v>
      </c>
      <c r="F40" s="25">
        <v>1222</v>
      </c>
      <c r="G40" s="25">
        <v>507</v>
      </c>
      <c r="H40" s="25">
        <v>1729</v>
      </c>
      <c r="I40" s="25">
        <v>1579</v>
      </c>
      <c r="J40" s="25">
        <v>83</v>
      </c>
      <c r="K40" s="25">
        <v>1662</v>
      </c>
      <c r="L40" s="25">
        <v>3</v>
      </c>
      <c r="M40" s="25">
        <v>4</v>
      </c>
      <c r="N40" s="25">
        <v>7</v>
      </c>
      <c r="O40" s="25">
        <v>10111</v>
      </c>
    </row>
    <row r="41" spans="1:15" x14ac:dyDescent="0.3">
      <c r="A41" t="s">
        <v>115</v>
      </c>
      <c r="B41" t="s">
        <v>81</v>
      </c>
      <c r="C41" s="25">
        <v>19443</v>
      </c>
      <c r="D41" s="25">
        <v>38</v>
      </c>
      <c r="E41" s="25">
        <v>19481</v>
      </c>
      <c r="F41" s="25">
        <v>945</v>
      </c>
      <c r="G41" s="25">
        <v>45</v>
      </c>
      <c r="H41" s="25">
        <v>990</v>
      </c>
      <c r="I41" s="25">
        <v>3054</v>
      </c>
      <c r="J41" s="25">
        <v>100</v>
      </c>
      <c r="K41" s="25">
        <v>3154</v>
      </c>
      <c r="L41" s="25">
        <v>3</v>
      </c>
      <c r="M41" s="25">
        <v>10</v>
      </c>
      <c r="N41" s="25">
        <v>13</v>
      </c>
      <c r="O41" s="25">
        <v>23638</v>
      </c>
    </row>
    <row r="42" spans="1:15" x14ac:dyDescent="0.3">
      <c r="A42" t="s">
        <v>116</v>
      </c>
      <c r="B42" t="s">
        <v>81</v>
      </c>
      <c r="C42" s="25">
        <v>20488</v>
      </c>
      <c r="D42" s="25">
        <v>137</v>
      </c>
      <c r="E42" s="25">
        <v>20625</v>
      </c>
      <c r="F42" s="25">
        <v>1022</v>
      </c>
      <c r="G42" s="25">
        <v>1131</v>
      </c>
      <c r="H42" s="25">
        <v>2153</v>
      </c>
      <c r="I42" s="25">
        <v>4162</v>
      </c>
      <c r="J42" s="25">
        <v>193</v>
      </c>
      <c r="K42" s="25">
        <v>4355</v>
      </c>
      <c r="L42" s="25">
        <v>3</v>
      </c>
      <c r="M42" s="25">
        <v>12</v>
      </c>
      <c r="N42" s="25">
        <v>15</v>
      </c>
      <c r="O42" s="25">
        <v>27148</v>
      </c>
    </row>
    <row r="43" spans="1:15" x14ac:dyDescent="0.3">
      <c r="A43" t="s">
        <v>126</v>
      </c>
      <c r="B43" t="s">
        <v>81</v>
      </c>
      <c r="C43" s="25">
        <v>7734</v>
      </c>
      <c r="D43" s="25">
        <v>30</v>
      </c>
      <c r="E43" s="25">
        <v>7764</v>
      </c>
      <c r="F43" s="25">
        <v>1412</v>
      </c>
      <c r="G43" s="25">
        <v>176</v>
      </c>
      <c r="H43" s="25">
        <v>1588</v>
      </c>
      <c r="I43" s="25">
        <v>1522</v>
      </c>
      <c r="J43" s="25">
        <v>65</v>
      </c>
      <c r="K43" s="25">
        <v>1587</v>
      </c>
      <c r="L43" s="25">
        <v>2</v>
      </c>
      <c r="M43" s="25">
        <v>2</v>
      </c>
      <c r="N43" s="25">
        <v>4</v>
      </c>
      <c r="O43" s="25">
        <v>10943</v>
      </c>
    </row>
    <row r="44" spans="1:15" x14ac:dyDescent="0.3">
      <c r="A44" t="s">
        <v>117</v>
      </c>
      <c r="B44" t="s">
        <v>81</v>
      </c>
      <c r="C44" s="25">
        <v>22669</v>
      </c>
      <c r="D44" s="25">
        <v>109</v>
      </c>
      <c r="E44" s="25">
        <v>22778</v>
      </c>
      <c r="F44" s="25">
        <v>997</v>
      </c>
      <c r="G44" s="25">
        <v>404</v>
      </c>
      <c r="H44" s="25">
        <v>1401</v>
      </c>
      <c r="I44" s="25">
        <v>5259</v>
      </c>
      <c r="J44" s="25">
        <v>193</v>
      </c>
      <c r="K44" s="25">
        <v>5452</v>
      </c>
      <c r="L44" s="25">
        <v>33</v>
      </c>
      <c r="M44" s="25">
        <v>23</v>
      </c>
      <c r="N44" s="25">
        <v>56</v>
      </c>
      <c r="O44" s="25">
        <v>29687</v>
      </c>
    </row>
    <row r="45" spans="1:15" x14ac:dyDescent="0.3">
      <c r="A45" t="s">
        <v>118</v>
      </c>
      <c r="B45" t="s">
        <v>81</v>
      </c>
      <c r="C45" s="25">
        <v>83063</v>
      </c>
      <c r="D45" s="25">
        <v>208</v>
      </c>
      <c r="E45" s="25">
        <v>83271</v>
      </c>
      <c r="F45" s="25">
        <v>3458</v>
      </c>
      <c r="G45" s="25">
        <v>1936</v>
      </c>
      <c r="H45" s="25">
        <v>5394</v>
      </c>
      <c r="I45" s="25">
        <v>17533</v>
      </c>
      <c r="J45" s="25">
        <v>734</v>
      </c>
      <c r="K45" s="25">
        <v>18267</v>
      </c>
      <c r="L45" s="25">
        <v>53</v>
      </c>
      <c r="M45" s="25">
        <v>70</v>
      </c>
      <c r="N45" s="25">
        <v>123</v>
      </c>
      <c r="O45" s="25">
        <v>107055</v>
      </c>
    </row>
    <row r="46" spans="1:15" x14ac:dyDescent="0.3">
      <c r="A46" t="s">
        <v>119</v>
      </c>
      <c r="B46" t="s">
        <v>81</v>
      </c>
      <c r="C46" s="25">
        <v>17481</v>
      </c>
      <c r="D46" s="25">
        <v>30</v>
      </c>
      <c r="E46" s="25">
        <v>17511</v>
      </c>
      <c r="F46" s="25">
        <v>2816</v>
      </c>
      <c r="G46" s="25">
        <v>972</v>
      </c>
      <c r="H46" s="25">
        <v>3788</v>
      </c>
      <c r="I46" s="25">
        <v>2833</v>
      </c>
      <c r="J46" s="25">
        <v>104</v>
      </c>
      <c r="K46" s="25">
        <v>2937</v>
      </c>
      <c r="L46" s="25">
        <v>8</v>
      </c>
      <c r="M46" s="25">
        <v>1</v>
      </c>
      <c r="N46" s="25">
        <v>9</v>
      </c>
      <c r="O46" s="25">
        <v>24245</v>
      </c>
    </row>
    <row r="47" spans="1:15" x14ac:dyDescent="0.3">
      <c r="A47" t="s">
        <v>120</v>
      </c>
      <c r="B47" t="s">
        <v>81</v>
      </c>
      <c r="C47" s="25">
        <v>29785</v>
      </c>
      <c r="D47" s="25">
        <v>41</v>
      </c>
      <c r="E47" s="25">
        <v>29826</v>
      </c>
      <c r="F47" s="25">
        <v>1478</v>
      </c>
      <c r="G47" s="25">
        <v>1593</v>
      </c>
      <c r="H47" s="25">
        <v>3071</v>
      </c>
      <c r="I47" s="25">
        <v>6020</v>
      </c>
      <c r="J47" s="25">
        <v>340</v>
      </c>
      <c r="K47" s="25">
        <v>6360</v>
      </c>
      <c r="L47" s="25">
        <v>17</v>
      </c>
      <c r="M47" s="25">
        <v>48</v>
      </c>
      <c r="N47" s="25">
        <v>65</v>
      </c>
      <c r="O47" s="25">
        <v>39322</v>
      </c>
    </row>
    <row r="48" spans="1:15" x14ac:dyDescent="0.3">
      <c r="A48" t="s">
        <v>121</v>
      </c>
      <c r="B48" t="s">
        <v>81</v>
      </c>
      <c r="C48" s="25">
        <v>9711</v>
      </c>
      <c r="D48" s="25">
        <v>48</v>
      </c>
      <c r="E48" s="25">
        <v>9759</v>
      </c>
      <c r="F48" s="25">
        <v>756</v>
      </c>
      <c r="G48" s="25">
        <v>22</v>
      </c>
      <c r="H48" s="25">
        <v>778</v>
      </c>
      <c r="I48" s="25">
        <v>1596</v>
      </c>
      <c r="J48" s="25">
        <v>85</v>
      </c>
      <c r="K48" s="25">
        <v>1681</v>
      </c>
      <c r="L48" s="25">
        <v>3</v>
      </c>
      <c r="M48" s="25">
        <v>0</v>
      </c>
      <c r="N48" s="25">
        <v>3</v>
      </c>
      <c r="O48" s="25">
        <v>12221</v>
      </c>
    </row>
    <row r="49" spans="1:15" x14ac:dyDescent="0.3">
      <c r="A49" t="s">
        <v>122</v>
      </c>
      <c r="B49" t="s">
        <v>81</v>
      </c>
      <c r="C49" s="25">
        <v>56232</v>
      </c>
      <c r="D49" s="25">
        <v>74</v>
      </c>
      <c r="E49" s="25">
        <v>56306</v>
      </c>
      <c r="F49" s="25">
        <v>399</v>
      </c>
      <c r="G49" s="25">
        <v>307</v>
      </c>
      <c r="H49" s="25">
        <v>706</v>
      </c>
      <c r="I49" s="25">
        <v>9145</v>
      </c>
      <c r="J49" s="25">
        <v>355</v>
      </c>
      <c r="K49" s="25">
        <v>9500</v>
      </c>
      <c r="L49" s="25">
        <v>10</v>
      </c>
      <c r="M49" s="25">
        <v>45</v>
      </c>
      <c r="N49" s="25">
        <v>55</v>
      </c>
      <c r="O49" s="25">
        <v>66567</v>
      </c>
    </row>
    <row r="50" spans="1:15" x14ac:dyDescent="0.3">
      <c r="A50" t="s">
        <v>127</v>
      </c>
      <c r="B50" t="s">
        <v>81</v>
      </c>
      <c r="C50" s="25">
        <v>69130</v>
      </c>
      <c r="D50" s="25">
        <v>118</v>
      </c>
      <c r="E50" s="25">
        <v>69248</v>
      </c>
      <c r="F50" s="25">
        <v>2024</v>
      </c>
      <c r="G50" s="25">
        <v>1840</v>
      </c>
      <c r="H50" s="25">
        <v>3864</v>
      </c>
      <c r="I50" s="25">
        <v>10987</v>
      </c>
      <c r="J50" s="25">
        <v>315</v>
      </c>
      <c r="K50" s="25">
        <v>11302</v>
      </c>
      <c r="L50" s="25">
        <v>22</v>
      </c>
      <c r="M50" s="25">
        <v>45</v>
      </c>
      <c r="N50" s="25">
        <v>67</v>
      </c>
      <c r="O50" s="25">
        <v>84481</v>
      </c>
    </row>
    <row r="51" spans="1:15" x14ac:dyDescent="0.3">
      <c r="A51" t="s">
        <v>123</v>
      </c>
      <c r="B51" t="s">
        <v>81</v>
      </c>
      <c r="C51" s="25">
        <v>83299</v>
      </c>
      <c r="D51" s="25">
        <v>96</v>
      </c>
      <c r="E51" s="25">
        <v>83395</v>
      </c>
      <c r="F51" s="25">
        <v>2780</v>
      </c>
      <c r="G51" s="25">
        <v>1536</v>
      </c>
      <c r="H51" s="25">
        <v>4316</v>
      </c>
      <c r="I51" s="25">
        <v>15728</v>
      </c>
      <c r="J51" s="25">
        <v>599</v>
      </c>
      <c r="K51" s="25">
        <v>16327</v>
      </c>
      <c r="L51" s="25">
        <v>92</v>
      </c>
      <c r="M51" s="25">
        <v>96</v>
      </c>
      <c r="N51" s="25">
        <v>188</v>
      </c>
      <c r="O51" s="25">
        <v>104226</v>
      </c>
    </row>
    <row r="52" spans="1:15" x14ac:dyDescent="0.3">
      <c r="A52" t="s">
        <v>128</v>
      </c>
      <c r="B52" t="s">
        <v>81</v>
      </c>
      <c r="C52" s="25">
        <v>124964</v>
      </c>
      <c r="D52" s="25">
        <v>163</v>
      </c>
      <c r="E52" s="25">
        <v>125127</v>
      </c>
      <c r="F52" s="25">
        <v>1140</v>
      </c>
      <c r="G52" s="25">
        <v>988</v>
      </c>
      <c r="H52" s="25">
        <v>2128</v>
      </c>
      <c r="I52" s="25">
        <v>21588</v>
      </c>
      <c r="J52" s="25">
        <v>1237</v>
      </c>
      <c r="K52" s="25">
        <v>22825</v>
      </c>
      <c r="L52" s="25">
        <v>145</v>
      </c>
      <c r="M52" s="25">
        <v>232</v>
      </c>
      <c r="N52" s="25">
        <v>377</v>
      </c>
      <c r="O52" s="25">
        <v>150457</v>
      </c>
    </row>
  </sheetData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4B19E-D29D-4BEA-94C2-24CAE32B5806}">
  <sheetPr codeName="Sayfa8"/>
  <dimension ref="A1:O52"/>
  <sheetViews>
    <sheetView topLeftCell="A12" zoomScale="55" zoomScaleNormal="55" workbookViewId="0">
      <selection activeCell="D51" sqref="D51"/>
    </sheetView>
  </sheetViews>
  <sheetFormatPr defaultColWidth="8.77734375" defaultRowHeight="14.4" x14ac:dyDescent="0.3"/>
  <cols>
    <col min="1" max="1" width="17.6640625" style="23" bestFit="1" customWidth="1"/>
    <col min="2" max="2" width="19" style="23" customWidth="1"/>
    <col min="3" max="15" width="18.44140625" style="23" customWidth="1"/>
    <col min="16" max="16384" width="8.77734375" style="23"/>
  </cols>
  <sheetData>
    <row r="1" spans="1:15" ht="15" customHeight="1" x14ac:dyDescent="0.3">
      <c r="C1" s="23" t="s">
        <v>68</v>
      </c>
      <c r="F1" s="23" t="s">
        <v>69</v>
      </c>
      <c r="I1" s="23" t="s">
        <v>70</v>
      </c>
      <c r="L1" s="23" t="s">
        <v>71</v>
      </c>
      <c r="O1" s="23" t="s">
        <v>17</v>
      </c>
    </row>
    <row r="2" spans="1:15" x14ac:dyDescent="0.3">
      <c r="C2" s="23" t="s">
        <v>20</v>
      </c>
      <c r="D2" s="23" t="s">
        <v>131</v>
      </c>
      <c r="E2" s="23" t="s">
        <v>25</v>
      </c>
      <c r="F2" s="23" t="s">
        <v>20</v>
      </c>
      <c r="G2" s="23" t="s">
        <v>131</v>
      </c>
      <c r="H2" s="23" t="s">
        <v>25</v>
      </c>
      <c r="I2" s="23" t="s">
        <v>1</v>
      </c>
      <c r="J2" s="23" t="s">
        <v>2</v>
      </c>
      <c r="K2" s="23" t="s">
        <v>25</v>
      </c>
      <c r="L2" s="23" t="s">
        <v>1</v>
      </c>
      <c r="M2" s="23" t="s">
        <v>2</v>
      </c>
      <c r="N2" s="23" t="s">
        <v>25</v>
      </c>
    </row>
    <row r="3" spans="1:15" x14ac:dyDescent="0.3">
      <c r="A3" s="23" t="s">
        <v>21</v>
      </c>
      <c r="B3" s="23" t="s">
        <v>21</v>
      </c>
      <c r="C3" s="24">
        <v>628837.01409497648</v>
      </c>
      <c r="D3" s="24">
        <v>16103.948339122973</v>
      </c>
      <c r="E3" s="24">
        <v>644940.96243409941</v>
      </c>
      <c r="F3" s="24">
        <v>54815.521403282168</v>
      </c>
      <c r="G3" s="24">
        <v>56783.888262640015</v>
      </c>
      <c r="H3" s="24">
        <v>111599.40966592218</v>
      </c>
      <c r="I3" s="24">
        <v>338642.58123570459</v>
      </c>
      <c r="J3" s="24">
        <v>299520.40615469369</v>
      </c>
      <c r="K3" s="24">
        <v>638162.98739039828</v>
      </c>
      <c r="L3" s="24">
        <v>26223.257026689116</v>
      </c>
      <c r="M3" s="24">
        <v>411418.09229566529</v>
      </c>
      <c r="N3" s="24">
        <v>437641.34932235442</v>
      </c>
      <c r="O3" s="24">
        <v>1832344.7088127742</v>
      </c>
    </row>
    <row r="4" spans="1:15" x14ac:dyDescent="0.3">
      <c r="A4" s="23" t="s">
        <v>80</v>
      </c>
      <c r="B4" s="23" t="s">
        <v>22</v>
      </c>
      <c r="C4" s="24">
        <v>506709.05007193878</v>
      </c>
      <c r="D4" s="24">
        <v>6280.0341515436385</v>
      </c>
      <c r="E4" s="24">
        <v>512989.08422348241</v>
      </c>
      <c r="F4" s="24">
        <v>32975.483576707884</v>
      </c>
      <c r="G4" s="24">
        <v>24892.519995150305</v>
      </c>
      <c r="H4" s="24">
        <v>57868.003571858193</v>
      </c>
      <c r="I4" s="24">
        <v>279648.53157749481</v>
      </c>
      <c r="J4" s="24">
        <v>239107.21192181559</v>
      </c>
      <c r="K4" s="24">
        <v>518755.7434993104</v>
      </c>
      <c r="L4" s="24">
        <v>21077.789076206231</v>
      </c>
      <c r="M4" s="24">
        <v>297136.98490167881</v>
      </c>
      <c r="N4" s="24">
        <v>318214.77397788502</v>
      </c>
      <c r="O4" s="24">
        <v>1407827.6052725359</v>
      </c>
    </row>
    <row r="5" spans="1:15" x14ac:dyDescent="0.3">
      <c r="A5" s="23" t="s">
        <v>81</v>
      </c>
      <c r="B5" s="23" t="s">
        <v>23</v>
      </c>
      <c r="C5" s="24">
        <v>122127.9640230377</v>
      </c>
      <c r="D5" s="24">
        <v>9823.9141875793357</v>
      </c>
      <c r="E5" s="24">
        <v>131951.87821061703</v>
      </c>
      <c r="F5" s="24">
        <v>21840.03782657428</v>
      </c>
      <c r="G5" s="24">
        <v>31891.36826748971</v>
      </c>
      <c r="H5" s="24">
        <v>53731.40609406399</v>
      </c>
      <c r="I5" s="24">
        <v>58994.049658209784</v>
      </c>
      <c r="J5" s="24">
        <v>60413.194232878086</v>
      </c>
      <c r="K5" s="24">
        <v>119407.24389108787</v>
      </c>
      <c r="L5" s="24">
        <v>5145.4679504828864</v>
      </c>
      <c r="M5" s="24">
        <v>114281.10739398649</v>
      </c>
      <c r="N5" s="24">
        <v>119426.57534446937</v>
      </c>
      <c r="O5" s="24">
        <v>424517.10354023823</v>
      </c>
    </row>
    <row r="6" spans="1:15" x14ac:dyDescent="0.3">
      <c r="A6" s="23" t="s">
        <v>95</v>
      </c>
      <c r="B6" s="23" t="s">
        <v>80</v>
      </c>
      <c r="C6" s="24">
        <v>8464.3699669750004</v>
      </c>
      <c r="D6" s="24">
        <v>62.021292405063292</v>
      </c>
      <c r="E6" s="24">
        <v>8526.3912593800633</v>
      </c>
      <c r="F6" s="24">
        <v>53.34921780821918</v>
      </c>
      <c r="G6" s="24">
        <v>414.36284179107457</v>
      </c>
      <c r="H6" s="24">
        <v>467.71205959929375</v>
      </c>
      <c r="I6" s="24">
        <v>5113.2063446340899</v>
      </c>
      <c r="J6" s="24">
        <v>12458.207577748108</v>
      </c>
      <c r="K6" s="24">
        <v>17571.413922382199</v>
      </c>
      <c r="L6" s="24">
        <v>82.312399999999997</v>
      </c>
      <c r="M6" s="24">
        <v>35961.007195696206</v>
      </c>
      <c r="N6" s="24">
        <v>36043.319595696208</v>
      </c>
      <c r="O6" s="24">
        <v>62608.836837057766</v>
      </c>
    </row>
    <row r="7" spans="1:15" x14ac:dyDescent="0.3">
      <c r="A7" s="23" t="s">
        <v>111</v>
      </c>
      <c r="B7" s="23" t="s">
        <v>80</v>
      </c>
      <c r="C7" s="24">
        <v>9598.6847834852906</v>
      </c>
      <c r="D7" s="24">
        <v>12.4252</v>
      </c>
      <c r="E7" s="24">
        <v>9611.1099834852903</v>
      </c>
      <c r="F7" s="24">
        <v>130.24876717171716</v>
      </c>
      <c r="G7" s="24">
        <v>0</v>
      </c>
      <c r="H7" s="24">
        <v>130.24876717171716</v>
      </c>
      <c r="I7" s="24">
        <v>4341.4482679711164</v>
      </c>
      <c r="J7" s="24">
        <v>16440.993679959083</v>
      </c>
      <c r="K7" s="24">
        <v>20782.441947930201</v>
      </c>
      <c r="L7" s="24">
        <v>247.7809</v>
      </c>
      <c r="M7" s="24">
        <v>436.09269999999998</v>
      </c>
      <c r="N7" s="24">
        <v>683.87360000000001</v>
      </c>
      <c r="O7" s="24">
        <v>31207.674298587208</v>
      </c>
    </row>
    <row r="8" spans="1:15" x14ac:dyDescent="0.3">
      <c r="A8" s="23" t="s">
        <v>98</v>
      </c>
      <c r="B8" s="23" t="s">
        <v>80</v>
      </c>
      <c r="C8" s="24">
        <v>3656.0975609850052</v>
      </c>
      <c r="D8" s="24">
        <v>8.4098000000000006</v>
      </c>
      <c r="E8" s="24">
        <v>3664.5073609850051</v>
      </c>
      <c r="F8" s="24">
        <v>3623.4979455543303</v>
      </c>
      <c r="G8" s="24">
        <v>799.79548373983744</v>
      </c>
      <c r="H8" s="24">
        <v>4423.2934292941682</v>
      </c>
      <c r="I8" s="24">
        <v>3602.1696682719371</v>
      </c>
      <c r="J8" s="24">
        <v>1489.4835271552945</v>
      </c>
      <c r="K8" s="24">
        <v>5091.6531954272314</v>
      </c>
      <c r="L8" s="24">
        <v>0</v>
      </c>
      <c r="M8" s="24">
        <v>1241.0123000000001</v>
      </c>
      <c r="N8" s="24">
        <v>1241.0123000000001</v>
      </c>
      <c r="O8" s="24">
        <v>14420.466285706405</v>
      </c>
    </row>
    <row r="9" spans="1:15" x14ac:dyDescent="0.3">
      <c r="A9" s="23" t="s">
        <v>110</v>
      </c>
      <c r="B9" s="23" t="s">
        <v>80</v>
      </c>
      <c r="C9" s="24">
        <v>34537.77430904995</v>
      </c>
      <c r="D9" s="24">
        <v>164.19084936708862</v>
      </c>
      <c r="E9" s="24">
        <v>34701.965158417035</v>
      </c>
      <c r="F9" s="24">
        <v>3.7078000000000002</v>
      </c>
      <c r="G9" s="24">
        <v>1.1979</v>
      </c>
      <c r="H9" s="24">
        <v>4.9057000000000004</v>
      </c>
      <c r="I9" s="24">
        <v>13265.167801833746</v>
      </c>
      <c r="J9" s="24">
        <v>7811.5580393171986</v>
      </c>
      <c r="K9" s="24">
        <v>21076.725841150947</v>
      </c>
      <c r="L9" s="24">
        <v>271.59012222222225</v>
      </c>
      <c r="M9" s="24">
        <v>1223.2077901515152</v>
      </c>
      <c r="N9" s="24">
        <v>1494.7979123737373</v>
      </c>
      <c r="O9" s="24">
        <v>57278.394611941723</v>
      </c>
    </row>
    <row r="10" spans="1:15" x14ac:dyDescent="0.3">
      <c r="A10" s="23" t="s">
        <v>94</v>
      </c>
      <c r="B10" s="23" t="s">
        <v>80</v>
      </c>
      <c r="C10" s="24">
        <v>9550.5640862082346</v>
      </c>
      <c r="D10" s="24">
        <v>12.009385316455695</v>
      </c>
      <c r="E10" s="24">
        <v>9562.5734715246908</v>
      </c>
      <c r="F10" s="24">
        <v>2146.5939491297318</v>
      </c>
      <c r="G10" s="24">
        <v>2011.8845377715263</v>
      </c>
      <c r="H10" s="24">
        <v>4158.4784869012583</v>
      </c>
      <c r="I10" s="24">
        <v>5278.6471266962981</v>
      </c>
      <c r="J10" s="24">
        <v>4102.6646185191885</v>
      </c>
      <c r="K10" s="24">
        <v>9381.3117452154875</v>
      </c>
      <c r="L10" s="24">
        <v>102.79300000000001</v>
      </c>
      <c r="M10" s="24">
        <v>10792.274518793052</v>
      </c>
      <c r="N10" s="24">
        <v>10895.067518793052</v>
      </c>
      <c r="O10" s="24">
        <v>33997.43122243449</v>
      </c>
    </row>
    <row r="11" spans="1:15" x14ac:dyDescent="0.3">
      <c r="A11" s="23" t="s">
        <v>109</v>
      </c>
      <c r="B11" s="23" t="s">
        <v>80</v>
      </c>
      <c r="C11" s="24">
        <v>916.12326677775445</v>
      </c>
      <c r="D11" s="24">
        <v>0</v>
      </c>
      <c r="E11" s="24">
        <v>916.12326677775445</v>
      </c>
      <c r="F11" s="24">
        <v>450.32244875912409</v>
      </c>
      <c r="G11" s="24">
        <v>5.8457999999999997</v>
      </c>
      <c r="H11" s="24">
        <v>456.16824875912408</v>
      </c>
      <c r="I11" s="24">
        <v>677.08168353352983</v>
      </c>
      <c r="J11" s="24">
        <v>330.22012657534248</v>
      </c>
      <c r="K11" s="24">
        <v>1007.3018101088724</v>
      </c>
      <c r="L11" s="24">
        <v>82.726799999999997</v>
      </c>
      <c r="M11" s="24">
        <v>325.70069999999998</v>
      </c>
      <c r="N11" s="24">
        <v>408.42750000000001</v>
      </c>
      <c r="O11" s="24">
        <v>2788.0208256457508</v>
      </c>
    </row>
    <row r="12" spans="1:15" x14ac:dyDescent="0.3">
      <c r="A12" s="23" t="s">
        <v>83</v>
      </c>
      <c r="B12" s="23" t="s">
        <v>80</v>
      </c>
      <c r="C12" s="24">
        <v>50656.463740414903</v>
      </c>
      <c r="D12" s="24">
        <v>128.57749999999999</v>
      </c>
      <c r="E12" s="24">
        <v>50785.041240414903</v>
      </c>
      <c r="F12" s="24">
        <v>155.48869999999999</v>
      </c>
      <c r="G12" s="24">
        <v>202.65180000000001</v>
      </c>
      <c r="H12" s="24">
        <v>358.14049999999997</v>
      </c>
      <c r="I12" s="24">
        <v>41266.435989582293</v>
      </c>
      <c r="J12" s="24">
        <v>27853.479793662504</v>
      </c>
      <c r="K12" s="24">
        <v>69119.915783244796</v>
      </c>
      <c r="L12" s="24">
        <v>7902.3429654044921</v>
      </c>
      <c r="M12" s="24">
        <v>56767.784243972252</v>
      </c>
      <c r="N12" s="24">
        <v>64670.127209376747</v>
      </c>
      <c r="O12" s="24">
        <v>184933.22473303645</v>
      </c>
    </row>
    <row r="13" spans="1:15" x14ac:dyDescent="0.3">
      <c r="A13" s="23" t="s">
        <v>84</v>
      </c>
      <c r="B13" s="23" t="s">
        <v>80</v>
      </c>
      <c r="C13" s="24">
        <v>51232.148758800664</v>
      </c>
      <c r="D13" s="24">
        <v>49.377628268173702</v>
      </c>
      <c r="E13" s="24">
        <v>51281.526387068836</v>
      </c>
      <c r="F13" s="24">
        <v>413.98276867400841</v>
      </c>
      <c r="G13" s="24">
        <v>110.05027297979798</v>
      </c>
      <c r="H13" s="24">
        <v>524.03304165380644</v>
      </c>
      <c r="I13" s="24">
        <v>23086.130662401196</v>
      </c>
      <c r="J13" s="24">
        <v>7158.2731425713582</v>
      </c>
      <c r="K13" s="24">
        <v>30244.403804972553</v>
      </c>
      <c r="L13" s="24">
        <v>1132.3866</v>
      </c>
      <c r="M13" s="24">
        <v>1225.7924111111111</v>
      </c>
      <c r="N13" s="24">
        <v>2358.1790111111113</v>
      </c>
      <c r="O13" s="24">
        <v>84408.142244806309</v>
      </c>
    </row>
    <row r="14" spans="1:15" x14ac:dyDescent="0.3">
      <c r="A14" s="23" t="s">
        <v>96</v>
      </c>
      <c r="B14" s="23" t="s">
        <v>80</v>
      </c>
      <c r="C14" s="24">
        <v>16479.347343166268</v>
      </c>
      <c r="D14" s="24">
        <v>359.91502301369866</v>
      </c>
      <c r="E14" s="24">
        <v>16839.262366179966</v>
      </c>
      <c r="F14" s="24">
        <v>304.69807070656094</v>
      </c>
      <c r="G14" s="24">
        <v>928.30278193861625</v>
      </c>
      <c r="H14" s="24">
        <v>1233.0008526451772</v>
      </c>
      <c r="I14" s="24">
        <v>9892.5701253674997</v>
      </c>
      <c r="J14" s="24">
        <v>7774.2766668779377</v>
      </c>
      <c r="K14" s="24">
        <v>17666.846792245437</v>
      </c>
      <c r="L14" s="24">
        <v>62.305199999999999</v>
      </c>
      <c r="M14" s="24">
        <v>962.4896</v>
      </c>
      <c r="N14" s="24">
        <v>1024.7947999999999</v>
      </c>
      <c r="O14" s="24">
        <v>36763.904811070584</v>
      </c>
    </row>
    <row r="15" spans="1:15" x14ac:dyDescent="0.3">
      <c r="A15" s="23" t="s">
        <v>88</v>
      </c>
      <c r="B15" s="23" t="s">
        <v>80</v>
      </c>
      <c r="C15" s="24">
        <v>23013.379932619373</v>
      </c>
      <c r="D15" s="24">
        <v>138.5729</v>
      </c>
      <c r="E15" s="24">
        <v>23151.952832619372</v>
      </c>
      <c r="F15" s="24">
        <v>4.9337</v>
      </c>
      <c r="G15" s="24">
        <v>0.25140000000000001</v>
      </c>
      <c r="H15" s="24">
        <v>5.1851000000000003</v>
      </c>
      <c r="I15" s="24">
        <v>9852.1220160910252</v>
      </c>
      <c r="J15" s="24">
        <v>14095.681184470681</v>
      </c>
      <c r="K15" s="24">
        <v>23947.803200561706</v>
      </c>
      <c r="L15" s="24">
        <v>434.25420000000003</v>
      </c>
      <c r="M15" s="24">
        <v>10471.169400000001</v>
      </c>
      <c r="N15" s="24">
        <v>10905.4236</v>
      </c>
      <c r="O15" s="24">
        <v>58010.364733181079</v>
      </c>
    </row>
    <row r="16" spans="1:15" x14ac:dyDescent="0.3">
      <c r="A16" s="23" t="s">
        <v>107</v>
      </c>
      <c r="B16" s="23" t="s">
        <v>80</v>
      </c>
      <c r="C16" s="24">
        <v>8833.0020663099604</v>
      </c>
      <c r="D16" s="24">
        <v>278.89325946450811</v>
      </c>
      <c r="E16" s="24">
        <v>9111.8953257744688</v>
      </c>
      <c r="F16" s="24">
        <v>539.75393127883922</v>
      </c>
      <c r="G16" s="24">
        <v>1902.4002726166118</v>
      </c>
      <c r="H16" s="24">
        <v>2442.1542038954512</v>
      </c>
      <c r="I16" s="24">
        <v>3430.6861028637277</v>
      </c>
      <c r="J16" s="24">
        <v>1628.5094932208915</v>
      </c>
      <c r="K16" s="24">
        <v>5059.195596084619</v>
      </c>
      <c r="L16" s="24">
        <v>106.2835</v>
      </c>
      <c r="M16" s="24">
        <v>4560.2884999999997</v>
      </c>
      <c r="N16" s="24">
        <v>4666.5720000000001</v>
      </c>
      <c r="O16" s="24">
        <v>21279.81712575454</v>
      </c>
    </row>
    <row r="17" spans="1:15" x14ac:dyDescent="0.3">
      <c r="A17" s="23" t="s">
        <v>101</v>
      </c>
      <c r="B17" s="23" t="s">
        <v>80</v>
      </c>
      <c r="C17" s="24">
        <v>6016.0916986486964</v>
      </c>
      <c r="D17" s="24">
        <v>172.53250872377319</v>
      </c>
      <c r="E17" s="24">
        <v>6188.6242073724698</v>
      </c>
      <c r="F17" s="24">
        <v>97.950704657534246</v>
      </c>
      <c r="G17" s="24">
        <v>811.8476931193178</v>
      </c>
      <c r="H17" s="24">
        <v>909.79839777685208</v>
      </c>
      <c r="I17" s="24">
        <v>2700.9438001129638</v>
      </c>
      <c r="J17" s="24">
        <v>5711.354297731762</v>
      </c>
      <c r="K17" s="24">
        <v>8412.2980978447267</v>
      </c>
      <c r="L17" s="24">
        <v>2.3803999999999998</v>
      </c>
      <c r="M17" s="24">
        <v>840.74929999999995</v>
      </c>
      <c r="N17" s="24">
        <v>843.12969999999996</v>
      </c>
      <c r="O17" s="24">
        <v>16353.850402994047</v>
      </c>
    </row>
    <row r="18" spans="1:15" x14ac:dyDescent="0.3">
      <c r="A18" s="23" t="s">
        <v>87</v>
      </c>
      <c r="B18" s="23" t="s">
        <v>80</v>
      </c>
      <c r="C18" s="24">
        <v>13806.904678146018</v>
      </c>
      <c r="D18" s="24">
        <v>63.772799999999997</v>
      </c>
      <c r="E18" s="24">
        <v>13870.677478146019</v>
      </c>
      <c r="F18" s="24">
        <v>8.5147999999999993</v>
      </c>
      <c r="G18" s="24">
        <v>0</v>
      </c>
      <c r="H18" s="24">
        <v>8.5147999999999993</v>
      </c>
      <c r="I18" s="24">
        <v>9542.1660451279095</v>
      </c>
      <c r="J18" s="24">
        <v>15431.460971897686</v>
      </c>
      <c r="K18" s="24">
        <v>24973.627017025596</v>
      </c>
      <c r="L18" s="24">
        <v>2111.1825146585061</v>
      </c>
      <c r="M18" s="24">
        <v>5845.5100398229124</v>
      </c>
      <c r="N18" s="24">
        <v>7956.6925544814185</v>
      </c>
      <c r="O18" s="24">
        <v>46809.511849653034</v>
      </c>
    </row>
    <row r="19" spans="1:15" x14ac:dyDescent="0.3">
      <c r="A19" s="23" t="s">
        <v>89</v>
      </c>
      <c r="B19" s="23" t="s">
        <v>80</v>
      </c>
      <c r="C19" s="24">
        <v>7020.5711076325115</v>
      </c>
      <c r="D19" s="24">
        <v>221.0736</v>
      </c>
      <c r="E19" s="24">
        <v>7241.6447076325112</v>
      </c>
      <c r="F19" s="24">
        <v>108.58269451453523</v>
      </c>
      <c r="G19" s="24">
        <v>11.97</v>
      </c>
      <c r="H19" s="24">
        <v>120.55269451453523</v>
      </c>
      <c r="I19" s="24">
        <v>3008.6316666002031</v>
      </c>
      <c r="J19" s="24">
        <v>838.12132188305486</v>
      </c>
      <c r="K19" s="24">
        <v>3846.7529884832579</v>
      </c>
      <c r="L19" s="24">
        <v>121.1444</v>
      </c>
      <c r="M19" s="24">
        <v>5683.1446999999998</v>
      </c>
      <c r="N19" s="24">
        <v>5804.2891</v>
      </c>
      <c r="O19" s="24">
        <v>17013.239490630305</v>
      </c>
    </row>
    <row r="20" spans="1:15" x14ac:dyDescent="0.3">
      <c r="A20" s="23" t="s">
        <v>90</v>
      </c>
      <c r="B20" s="23" t="s">
        <v>80</v>
      </c>
      <c r="C20" s="24">
        <v>50449.50007704</v>
      </c>
      <c r="D20" s="24">
        <v>22.8</v>
      </c>
      <c r="E20" s="24">
        <v>50472.300077040003</v>
      </c>
      <c r="F20" s="24">
        <v>2.4306999999999999</v>
      </c>
      <c r="G20" s="24">
        <v>0</v>
      </c>
      <c r="H20" s="24">
        <v>2.4306999999999999</v>
      </c>
      <c r="I20" s="24">
        <v>17534.951915205384</v>
      </c>
      <c r="J20" s="24">
        <v>5291.6506237351505</v>
      </c>
      <c r="K20" s="24">
        <v>22826.602538940533</v>
      </c>
      <c r="L20" s="24">
        <v>751.92698712121216</v>
      </c>
      <c r="M20" s="24">
        <v>29.536000000000001</v>
      </c>
      <c r="N20" s="24">
        <v>781.46298712121211</v>
      </c>
      <c r="O20" s="24">
        <v>74082.796303101743</v>
      </c>
    </row>
    <row r="21" spans="1:15" x14ac:dyDescent="0.3">
      <c r="A21" s="23" t="s">
        <v>99</v>
      </c>
      <c r="B21" s="23" t="s">
        <v>80</v>
      </c>
      <c r="C21" s="24">
        <v>2614.6486230229043</v>
      </c>
      <c r="D21" s="24">
        <v>210.5274</v>
      </c>
      <c r="E21" s="24">
        <v>2825.1760230229042</v>
      </c>
      <c r="F21" s="24">
        <v>79.505756624425572</v>
      </c>
      <c r="G21" s="24">
        <v>51.498699999999999</v>
      </c>
      <c r="H21" s="24">
        <v>131.00445662442559</v>
      </c>
      <c r="I21" s="24">
        <v>1268.8718713819685</v>
      </c>
      <c r="J21" s="24">
        <v>1291.0569025431619</v>
      </c>
      <c r="K21" s="24">
        <v>2559.9287739251304</v>
      </c>
      <c r="L21" s="24">
        <v>40.657922465753423</v>
      </c>
      <c r="M21" s="24">
        <v>150.2133</v>
      </c>
      <c r="N21" s="24">
        <v>190.87122246575342</v>
      </c>
      <c r="O21" s="24">
        <v>5706.980476038214</v>
      </c>
    </row>
    <row r="22" spans="1:15" x14ac:dyDescent="0.3">
      <c r="A22" s="23" t="s">
        <v>85</v>
      </c>
      <c r="B22" s="23" t="s">
        <v>80</v>
      </c>
      <c r="C22" s="24">
        <v>43332.122957874781</v>
      </c>
      <c r="D22" s="24">
        <v>205.24639999999999</v>
      </c>
      <c r="E22" s="24">
        <v>43537.369357874777</v>
      </c>
      <c r="F22" s="24">
        <v>2.5045000000000002</v>
      </c>
      <c r="G22" s="24">
        <v>2.0066999999999999</v>
      </c>
      <c r="H22" s="24">
        <v>4.5112000000000005</v>
      </c>
      <c r="I22" s="24">
        <v>18998.493165446132</v>
      </c>
      <c r="J22" s="24">
        <v>10499.688703623533</v>
      </c>
      <c r="K22" s="24">
        <v>29498.181869069667</v>
      </c>
      <c r="L22" s="24">
        <v>327.26209999999998</v>
      </c>
      <c r="M22" s="24">
        <v>2604.5655667394249</v>
      </c>
      <c r="N22" s="24">
        <v>2931.8276667394248</v>
      </c>
      <c r="O22" s="24">
        <v>75971.890093683862</v>
      </c>
    </row>
    <row r="23" spans="1:15" x14ac:dyDescent="0.3">
      <c r="A23" s="23" t="s">
        <v>104</v>
      </c>
      <c r="B23" s="23" t="s">
        <v>80</v>
      </c>
      <c r="C23" s="24">
        <v>10668.45472247117</v>
      </c>
      <c r="D23" s="24">
        <v>256.94165459599134</v>
      </c>
      <c r="E23" s="24">
        <v>10925.396377067162</v>
      </c>
      <c r="F23" s="24">
        <v>1479.1253928766068</v>
      </c>
      <c r="G23" s="24">
        <v>1590.7646399330831</v>
      </c>
      <c r="H23" s="24">
        <v>3069.8900328096897</v>
      </c>
      <c r="I23" s="24">
        <v>4909.0345164853379</v>
      </c>
      <c r="J23" s="24">
        <v>10332.60994884432</v>
      </c>
      <c r="K23" s="24">
        <v>15241.644465329657</v>
      </c>
      <c r="L23" s="24">
        <v>350.38979999999998</v>
      </c>
      <c r="M23" s="24">
        <v>35350.136838751067</v>
      </c>
      <c r="N23" s="24">
        <v>35700.526638751064</v>
      </c>
      <c r="O23" s="24">
        <v>64937.457513957575</v>
      </c>
    </row>
    <row r="24" spans="1:15" x14ac:dyDescent="0.3">
      <c r="A24" s="23" t="s">
        <v>102</v>
      </c>
      <c r="B24" s="23" t="s">
        <v>80</v>
      </c>
      <c r="C24" s="24">
        <v>2014.6237950142076</v>
      </c>
      <c r="D24" s="24">
        <v>1.4328000000000001</v>
      </c>
      <c r="E24" s="24">
        <v>2016.0565950142077</v>
      </c>
      <c r="F24" s="24">
        <v>1272.2792420439798</v>
      </c>
      <c r="G24" s="24">
        <v>219.89500000000001</v>
      </c>
      <c r="H24" s="24">
        <v>1492.1742420439798</v>
      </c>
      <c r="I24" s="24">
        <v>1290.7972766844573</v>
      </c>
      <c r="J24" s="24">
        <v>1032.9094872036824</v>
      </c>
      <c r="K24" s="24">
        <v>2323.7067638881399</v>
      </c>
      <c r="L24" s="24">
        <v>58.218600000000002</v>
      </c>
      <c r="M24" s="24">
        <v>12752.6756</v>
      </c>
      <c r="N24" s="24">
        <v>12810.894200000001</v>
      </c>
      <c r="O24" s="24">
        <v>18642.831800946329</v>
      </c>
    </row>
    <row r="25" spans="1:15" x14ac:dyDescent="0.3">
      <c r="A25" s="23" t="s">
        <v>108</v>
      </c>
      <c r="B25" s="23" t="s">
        <v>80</v>
      </c>
      <c r="C25" s="24">
        <v>2929.5201610764943</v>
      </c>
      <c r="D25" s="24">
        <v>0</v>
      </c>
      <c r="E25" s="24">
        <v>2929.5201610764943</v>
      </c>
      <c r="F25" s="24">
        <v>2476.4114112836182</v>
      </c>
      <c r="G25" s="24">
        <v>189.9436</v>
      </c>
      <c r="H25" s="24">
        <v>2666.3550112836183</v>
      </c>
      <c r="I25" s="24">
        <v>2539.49876833497</v>
      </c>
      <c r="J25" s="24">
        <v>783.1750427169444</v>
      </c>
      <c r="K25" s="24">
        <v>3322.6738110519145</v>
      </c>
      <c r="L25" s="24">
        <v>7.0410000000000004</v>
      </c>
      <c r="M25" s="24">
        <v>327.56439999999998</v>
      </c>
      <c r="N25" s="24">
        <v>334.60539999999997</v>
      </c>
      <c r="O25" s="24">
        <v>9253.1543834120275</v>
      </c>
    </row>
    <row r="26" spans="1:15" x14ac:dyDescent="0.3">
      <c r="A26" s="23" t="s">
        <v>82</v>
      </c>
      <c r="B26" s="23" t="s">
        <v>80</v>
      </c>
      <c r="C26" s="24">
        <v>41575.611057986105</v>
      </c>
      <c r="D26" s="24">
        <v>114.83240000000001</v>
      </c>
      <c r="E26" s="24">
        <v>41690.443457986104</v>
      </c>
      <c r="F26" s="24">
        <v>0.30859999999999999</v>
      </c>
      <c r="G26" s="24">
        <v>0.1583</v>
      </c>
      <c r="H26" s="24">
        <v>0.46689999999999998</v>
      </c>
      <c r="I26" s="24">
        <v>42297.095966340734</v>
      </c>
      <c r="J26" s="24">
        <v>28610.040649577124</v>
      </c>
      <c r="K26" s="24">
        <v>70907.136615917858</v>
      </c>
      <c r="L26" s="24">
        <v>1240.2566783561645</v>
      </c>
      <c r="M26" s="24">
        <v>1460.253698856372</v>
      </c>
      <c r="N26" s="24">
        <v>2700.5103772125367</v>
      </c>
      <c r="O26" s="24">
        <v>115298.5573511165</v>
      </c>
    </row>
    <row r="27" spans="1:15" x14ac:dyDescent="0.3">
      <c r="A27" s="23" t="s">
        <v>100</v>
      </c>
      <c r="B27" s="23" t="s">
        <v>80</v>
      </c>
      <c r="C27" s="24">
        <v>13316.688022364899</v>
      </c>
      <c r="D27" s="24">
        <v>205.7722449396077</v>
      </c>
      <c r="E27" s="24">
        <v>13522.460267304506</v>
      </c>
      <c r="F27" s="24">
        <v>2249.7565834592233</v>
      </c>
      <c r="G27" s="24">
        <v>1246.2031937897029</v>
      </c>
      <c r="H27" s="24">
        <v>3495.959777248926</v>
      </c>
      <c r="I27" s="24">
        <v>7860.3115440112497</v>
      </c>
      <c r="J27" s="24">
        <v>9931.6685807249287</v>
      </c>
      <c r="K27" s="24">
        <v>17791.980124736179</v>
      </c>
      <c r="L27" s="24">
        <v>1967.4989344397013</v>
      </c>
      <c r="M27" s="24">
        <v>9718.1149811860578</v>
      </c>
      <c r="N27" s="24">
        <v>11685.61391562576</v>
      </c>
      <c r="O27" s="24">
        <v>46496.014084915369</v>
      </c>
    </row>
    <row r="28" spans="1:15" x14ac:dyDescent="0.3">
      <c r="A28" s="23" t="s">
        <v>105</v>
      </c>
      <c r="B28" s="23" t="s">
        <v>80</v>
      </c>
      <c r="C28" s="24">
        <v>19143.600719358506</v>
      </c>
      <c r="D28" s="24">
        <v>143.54917083464696</v>
      </c>
      <c r="E28" s="24">
        <v>19287.149890193152</v>
      </c>
      <c r="F28" s="24">
        <v>502.12171639274112</v>
      </c>
      <c r="G28" s="24">
        <v>698.85140000000001</v>
      </c>
      <c r="H28" s="24">
        <v>1200.9731163927411</v>
      </c>
      <c r="I28" s="24">
        <v>8216.4008166487056</v>
      </c>
      <c r="J28" s="24">
        <v>10567.199387821576</v>
      </c>
      <c r="K28" s="24">
        <v>18783.600204470284</v>
      </c>
      <c r="L28" s="24">
        <v>1327.3233282194631</v>
      </c>
      <c r="M28" s="24">
        <v>18015.513084343434</v>
      </c>
      <c r="N28" s="24">
        <v>19342.836412562898</v>
      </c>
      <c r="O28" s="24">
        <v>58614.559623619076</v>
      </c>
    </row>
    <row r="29" spans="1:15" x14ac:dyDescent="0.3">
      <c r="A29" s="23" t="s">
        <v>86</v>
      </c>
      <c r="B29" s="23" t="s">
        <v>80</v>
      </c>
      <c r="C29" s="24">
        <v>9056.0597121144456</v>
      </c>
      <c r="D29" s="24">
        <v>15.1035</v>
      </c>
      <c r="E29" s="24">
        <v>9071.1632121144448</v>
      </c>
      <c r="F29" s="24">
        <v>93.866378082191787</v>
      </c>
      <c r="G29" s="24">
        <v>0</v>
      </c>
      <c r="H29" s="24">
        <v>93.866378082191787</v>
      </c>
      <c r="I29" s="24">
        <v>3139.1768591507735</v>
      </c>
      <c r="J29" s="24">
        <v>2779.9702841213766</v>
      </c>
      <c r="K29" s="24">
        <v>5919.1471432721501</v>
      </c>
      <c r="L29" s="24">
        <v>107.95350000000001</v>
      </c>
      <c r="M29" s="24">
        <v>345.51690000000002</v>
      </c>
      <c r="N29" s="24">
        <v>453.47040000000004</v>
      </c>
      <c r="O29" s="24">
        <v>15537.647133468787</v>
      </c>
    </row>
    <row r="30" spans="1:15" x14ac:dyDescent="0.3">
      <c r="A30" s="23" t="s">
        <v>93</v>
      </c>
      <c r="B30" s="23" t="s">
        <v>80</v>
      </c>
      <c r="C30" s="24">
        <v>12307.119032989234</v>
      </c>
      <c r="D30" s="24">
        <v>53.673435616438354</v>
      </c>
      <c r="E30" s="24">
        <v>12360.792468605672</v>
      </c>
      <c r="F30" s="24">
        <v>7689.2368789853917</v>
      </c>
      <c r="G30" s="24">
        <v>4618.002236349038</v>
      </c>
      <c r="H30" s="24">
        <v>12307.239115334429</v>
      </c>
      <c r="I30" s="24">
        <v>8844.2674604312288</v>
      </c>
      <c r="J30" s="24">
        <v>4629.4736287315136</v>
      </c>
      <c r="K30" s="24">
        <v>13473.741089162742</v>
      </c>
      <c r="L30" s="24">
        <v>273.39530000000002</v>
      </c>
      <c r="M30" s="24">
        <v>4032.1732999999999</v>
      </c>
      <c r="N30" s="24">
        <v>4305.5685999999996</v>
      </c>
      <c r="O30" s="24">
        <v>42447.341273102844</v>
      </c>
    </row>
    <row r="31" spans="1:15" x14ac:dyDescent="0.3">
      <c r="A31" s="23" t="s">
        <v>92</v>
      </c>
      <c r="B31" s="23" t="s">
        <v>80</v>
      </c>
      <c r="C31" s="24">
        <v>9304.0412500934654</v>
      </c>
      <c r="D31" s="24">
        <v>743.64525000000003</v>
      </c>
      <c r="E31" s="24">
        <v>10047.686500093465</v>
      </c>
      <c r="F31" s="24">
        <v>533.00918296040106</v>
      </c>
      <c r="G31" s="24">
        <v>120.78368602739727</v>
      </c>
      <c r="H31" s="24">
        <v>653.79286898779833</v>
      </c>
      <c r="I31" s="24">
        <v>3849.2702629845026</v>
      </c>
      <c r="J31" s="24">
        <v>3347.464776333959</v>
      </c>
      <c r="K31" s="24">
        <v>7196.7350393184615</v>
      </c>
      <c r="L31" s="24">
        <v>34.700499999999998</v>
      </c>
      <c r="M31" s="24">
        <v>596.97320000000002</v>
      </c>
      <c r="N31" s="24">
        <v>631.67370000000005</v>
      </c>
      <c r="O31" s="24">
        <v>18529.888108399726</v>
      </c>
    </row>
    <row r="32" spans="1:15" x14ac:dyDescent="0.3">
      <c r="A32" s="23" t="s">
        <v>91</v>
      </c>
      <c r="B32" s="23" t="s">
        <v>80</v>
      </c>
      <c r="C32" s="24">
        <v>3950.3490620156763</v>
      </c>
      <c r="D32" s="24">
        <v>115.69790376919883</v>
      </c>
      <c r="E32" s="24">
        <v>4066.0469657848753</v>
      </c>
      <c r="F32" s="24">
        <v>466.50352884578001</v>
      </c>
      <c r="G32" s="24">
        <v>309.38792327867719</v>
      </c>
      <c r="H32" s="24">
        <v>775.89145212445715</v>
      </c>
      <c r="I32" s="24">
        <v>2654.6190129596007</v>
      </c>
      <c r="J32" s="24">
        <v>3978.2430212014806</v>
      </c>
      <c r="K32" s="24">
        <v>6632.8620341610813</v>
      </c>
      <c r="L32" s="24">
        <v>92.399699999999996</v>
      </c>
      <c r="M32" s="24">
        <v>153.1353</v>
      </c>
      <c r="N32" s="24">
        <v>245.535</v>
      </c>
      <c r="O32" s="24">
        <v>11720.335452070412</v>
      </c>
    </row>
    <row r="33" spans="1:15" x14ac:dyDescent="0.3">
      <c r="A33" s="23" t="s">
        <v>106</v>
      </c>
      <c r="B33" s="23" t="s">
        <v>80</v>
      </c>
      <c r="C33" s="24">
        <v>7994.3686664283396</v>
      </c>
      <c r="D33" s="24">
        <v>13.278850951285001</v>
      </c>
      <c r="E33" s="24">
        <v>8007.6475173796243</v>
      </c>
      <c r="F33" s="24">
        <v>4719.3581408370856</v>
      </c>
      <c r="G33" s="24">
        <v>3926.3325442110126</v>
      </c>
      <c r="H33" s="24">
        <v>8645.6906850480991</v>
      </c>
      <c r="I33" s="24">
        <v>5336.3314666903434</v>
      </c>
      <c r="J33" s="24">
        <v>2966.03275455841</v>
      </c>
      <c r="K33" s="24">
        <v>8302.3642212487539</v>
      </c>
      <c r="L33" s="24">
        <v>51.476100000000002</v>
      </c>
      <c r="M33" s="24">
        <v>4854.1763392405064</v>
      </c>
      <c r="N33" s="24">
        <v>4905.6524392405063</v>
      </c>
      <c r="O33" s="24">
        <v>29861.354862916982</v>
      </c>
    </row>
    <row r="34" spans="1:15" x14ac:dyDescent="0.3">
      <c r="A34" s="23" t="s">
        <v>103</v>
      </c>
      <c r="B34" s="23" t="s">
        <v>80</v>
      </c>
      <c r="C34" s="24">
        <v>19535.700789126837</v>
      </c>
      <c r="D34" s="24">
        <v>43.923263044831877</v>
      </c>
      <c r="E34" s="24">
        <v>19579.624052171668</v>
      </c>
      <c r="F34" s="24">
        <v>2439.830535995347</v>
      </c>
      <c r="G34" s="24">
        <v>3944.3278818975455</v>
      </c>
      <c r="H34" s="24">
        <v>6384.1584178928924</v>
      </c>
      <c r="I34" s="24">
        <v>10191.291000681857</v>
      </c>
      <c r="J34" s="24">
        <v>12882.756786460724</v>
      </c>
      <c r="K34" s="24">
        <v>23074.047787142583</v>
      </c>
      <c r="L34" s="24">
        <v>1727.9269233187135</v>
      </c>
      <c r="M34" s="24">
        <v>69116.626493015021</v>
      </c>
      <c r="N34" s="24">
        <v>70844.553416333729</v>
      </c>
      <c r="O34" s="24">
        <v>119882.38367354087</v>
      </c>
    </row>
    <row r="35" spans="1:15" x14ac:dyDescent="0.3">
      <c r="A35" s="23" t="s">
        <v>97</v>
      </c>
      <c r="B35" s="23" t="s">
        <v>80</v>
      </c>
      <c r="C35" s="24">
        <v>14735.118123741966</v>
      </c>
      <c r="D35" s="24">
        <v>2461.8381312328765</v>
      </c>
      <c r="E35" s="24">
        <v>17196.956254974844</v>
      </c>
      <c r="F35" s="24">
        <v>927.60953006648913</v>
      </c>
      <c r="G35" s="24">
        <v>773.80340570707074</v>
      </c>
      <c r="H35" s="24">
        <v>1701.4129357735599</v>
      </c>
      <c r="I35" s="24">
        <v>5660.7123729699879</v>
      </c>
      <c r="J35" s="24">
        <v>7058.9869020276401</v>
      </c>
      <c r="K35" s="24">
        <v>12719.699274997627</v>
      </c>
      <c r="L35" s="24">
        <v>59.878700000000002</v>
      </c>
      <c r="M35" s="24">
        <v>1293.5864999999999</v>
      </c>
      <c r="N35" s="24">
        <v>1353.4651999999999</v>
      </c>
      <c r="O35" s="24">
        <v>32971.533665746028</v>
      </c>
    </row>
    <row r="36" spans="1:15" x14ac:dyDescent="0.3">
      <c r="A36" s="23" t="s">
        <v>124</v>
      </c>
      <c r="B36" s="23" t="s">
        <v>81</v>
      </c>
      <c r="C36" s="24">
        <v>1410.7678247426056</v>
      </c>
      <c r="D36" s="24">
        <v>28.462299999999999</v>
      </c>
      <c r="E36" s="24">
        <v>1439.2301247426055</v>
      </c>
      <c r="F36" s="24">
        <v>422.67756375901223</v>
      </c>
      <c r="G36" s="24">
        <v>1137.4021825392015</v>
      </c>
      <c r="H36" s="24">
        <v>1560.0797462982136</v>
      </c>
      <c r="I36" s="24">
        <v>717.74886842559476</v>
      </c>
      <c r="J36" s="24">
        <v>705.65946094001833</v>
      </c>
      <c r="K36" s="24">
        <v>1423.4083293656131</v>
      </c>
      <c r="L36" s="24">
        <v>11.813800000000001</v>
      </c>
      <c r="M36" s="24">
        <v>1437.015605479452</v>
      </c>
      <c r="N36" s="24">
        <v>1448.8294054794519</v>
      </c>
      <c r="O36" s="24">
        <v>5871.547605885884</v>
      </c>
    </row>
    <row r="37" spans="1:15" x14ac:dyDescent="0.3">
      <c r="A37" s="23" t="s">
        <v>112</v>
      </c>
      <c r="B37" s="23" t="s">
        <v>81</v>
      </c>
      <c r="C37" s="24">
        <v>14166.609886921211</v>
      </c>
      <c r="D37" s="24">
        <v>424.09616493150685</v>
      </c>
      <c r="E37" s="24">
        <v>14590.706051852718</v>
      </c>
      <c r="F37" s="24">
        <v>3367.2559426023131</v>
      </c>
      <c r="G37" s="24">
        <v>4696.7438921077774</v>
      </c>
      <c r="H37" s="24">
        <v>8063.99983471009</v>
      </c>
      <c r="I37" s="24">
        <v>6952.9216010632617</v>
      </c>
      <c r="J37" s="24">
        <v>6207.5866876392656</v>
      </c>
      <c r="K37" s="24">
        <v>13160.508288702527</v>
      </c>
      <c r="L37" s="24">
        <v>469.97548239642913</v>
      </c>
      <c r="M37" s="24">
        <v>12111.121598864534</v>
      </c>
      <c r="N37" s="24">
        <v>12581.097081260963</v>
      </c>
      <c r="O37" s="24">
        <v>48396.3112565263</v>
      </c>
    </row>
    <row r="38" spans="1:15" x14ac:dyDescent="0.3">
      <c r="A38" s="23" t="s">
        <v>113</v>
      </c>
      <c r="B38" s="23" t="s">
        <v>81</v>
      </c>
      <c r="C38" s="24">
        <v>9754.555399768582</v>
      </c>
      <c r="D38" s="24">
        <v>374.02969999999999</v>
      </c>
      <c r="E38" s="24">
        <v>10128.585099768581</v>
      </c>
      <c r="F38" s="24">
        <v>3649.0207686069734</v>
      </c>
      <c r="G38" s="24">
        <v>1713.7040204847503</v>
      </c>
      <c r="H38" s="24">
        <v>5362.7247890917242</v>
      </c>
      <c r="I38" s="24">
        <v>4497.0073310921471</v>
      </c>
      <c r="J38" s="24">
        <v>4830.6034426764545</v>
      </c>
      <c r="K38" s="24">
        <v>9327.6107737686016</v>
      </c>
      <c r="L38" s="24">
        <v>152.76430219780221</v>
      </c>
      <c r="M38" s="24">
        <v>5932.7206617315624</v>
      </c>
      <c r="N38" s="24">
        <v>6085.4849639293643</v>
      </c>
      <c r="O38" s="24">
        <v>30904.405626558273</v>
      </c>
    </row>
    <row r="39" spans="1:15" x14ac:dyDescent="0.3">
      <c r="A39" s="23" t="s">
        <v>114</v>
      </c>
      <c r="B39" s="23" t="s">
        <v>81</v>
      </c>
      <c r="C39" s="24">
        <v>2358.6505474712944</v>
      </c>
      <c r="D39" s="24">
        <v>114.3308</v>
      </c>
      <c r="E39" s="24">
        <v>2472.9813474712946</v>
      </c>
      <c r="F39" s="24">
        <v>132.62126810309303</v>
      </c>
      <c r="G39" s="24">
        <v>44.896999999999998</v>
      </c>
      <c r="H39" s="24">
        <v>177.51826810309302</v>
      </c>
      <c r="I39" s="24">
        <v>1190.0892478393723</v>
      </c>
      <c r="J39" s="24">
        <v>507.47087572635621</v>
      </c>
      <c r="K39" s="24">
        <v>1697.5601235657286</v>
      </c>
      <c r="L39" s="24">
        <v>653.06815567765568</v>
      </c>
      <c r="M39" s="24">
        <v>11.297697802197803</v>
      </c>
      <c r="N39" s="24">
        <v>664.36585347985351</v>
      </c>
      <c r="O39" s="24">
        <v>5012.4255926199694</v>
      </c>
    </row>
    <row r="40" spans="1:15" x14ac:dyDescent="0.3">
      <c r="A40" s="23" t="s">
        <v>125</v>
      </c>
      <c r="B40" s="23" t="s">
        <v>81</v>
      </c>
      <c r="C40" s="24">
        <v>999.77946126100244</v>
      </c>
      <c r="D40" s="24">
        <v>59.777999999999999</v>
      </c>
      <c r="E40" s="24">
        <v>1059.5574612610023</v>
      </c>
      <c r="F40" s="24">
        <v>1017.1813764387338</v>
      </c>
      <c r="G40" s="24">
        <v>997.1191606717864</v>
      </c>
      <c r="H40" s="24">
        <v>2014.3005371105201</v>
      </c>
      <c r="I40" s="24">
        <v>541.76870594731179</v>
      </c>
      <c r="J40" s="24">
        <v>433.50890536391313</v>
      </c>
      <c r="K40" s="24">
        <v>975.27761131122497</v>
      </c>
      <c r="L40" s="24">
        <v>34.134300000000003</v>
      </c>
      <c r="M40" s="24">
        <v>359.06284663414971</v>
      </c>
      <c r="N40" s="24">
        <v>393.1971466341497</v>
      </c>
      <c r="O40" s="24">
        <v>4442.3327563168968</v>
      </c>
    </row>
    <row r="41" spans="1:15" x14ac:dyDescent="0.3">
      <c r="A41" s="23" t="s">
        <v>115</v>
      </c>
      <c r="B41" s="23" t="s">
        <v>81</v>
      </c>
      <c r="C41" s="24">
        <v>1889.9584761683643</v>
      </c>
      <c r="D41" s="24">
        <v>294.48689999999999</v>
      </c>
      <c r="E41" s="24">
        <v>2184.4453761683644</v>
      </c>
      <c r="F41" s="24">
        <v>319.42847753588711</v>
      </c>
      <c r="G41" s="24">
        <v>140.80869395599834</v>
      </c>
      <c r="H41" s="24">
        <v>460.23717149188542</v>
      </c>
      <c r="I41" s="24">
        <v>875.64528108209834</v>
      </c>
      <c r="J41" s="24">
        <v>650.88150414092149</v>
      </c>
      <c r="K41" s="24">
        <v>1526.5267852230199</v>
      </c>
      <c r="L41" s="24">
        <v>12.826522222222222</v>
      </c>
      <c r="M41" s="24">
        <v>199.77748493150685</v>
      </c>
      <c r="N41" s="24">
        <v>212.60400715372907</v>
      </c>
      <c r="O41" s="24">
        <v>4383.8133400369989</v>
      </c>
    </row>
    <row r="42" spans="1:15" x14ac:dyDescent="0.3">
      <c r="A42" s="23" t="s">
        <v>116</v>
      </c>
      <c r="B42" s="23" t="s">
        <v>81</v>
      </c>
      <c r="C42" s="24">
        <v>3039.8305384308137</v>
      </c>
      <c r="D42" s="24">
        <v>268.54828311592661</v>
      </c>
      <c r="E42" s="24">
        <v>3308.3788215467403</v>
      </c>
      <c r="F42" s="24">
        <v>349.69885007145598</v>
      </c>
      <c r="G42" s="24">
        <v>1367.3917544590847</v>
      </c>
      <c r="H42" s="24">
        <v>1717.0906045305408</v>
      </c>
      <c r="I42" s="24">
        <v>1229.007001565571</v>
      </c>
      <c r="J42" s="24">
        <v>1198.2552785949595</v>
      </c>
      <c r="K42" s="24">
        <v>2427.2622801605303</v>
      </c>
      <c r="L42" s="24">
        <v>50.567340614180338</v>
      </c>
      <c r="M42" s="24">
        <v>386.22819487489801</v>
      </c>
      <c r="N42" s="24">
        <v>436.79553548907836</v>
      </c>
      <c r="O42" s="24">
        <v>7889.5272417268898</v>
      </c>
    </row>
    <row r="43" spans="1:15" x14ac:dyDescent="0.3">
      <c r="A43" s="23" t="s">
        <v>126</v>
      </c>
      <c r="B43" s="23" t="s">
        <v>81</v>
      </c>
      <c r="C43" s="24">
        <v>875.86222114039788</v>
      </c>
      <c r="D43" s="24">
        <v>83.046000000000006</v>
      </c>
      <c r="E43" s="24">
        <v>958.90822114039793</v>
      </c>
      <c r="F43" s="24">
        <v>511.92856795753039</v>
      </c>
      <c r="G43" s="24">
        <v>1034.6023490279242</v>
      </c>
      <c r="H43" s="24">
        <v>1546.5309169854545</v>
      </c>
      <c r="I43" s="24">
        <v>717.49621723259531</v>
      </c>
      <c r="J43" s="24">
        <v>354.77486882296205</v>
      </c>
      <c r="K43" s="24">
        <v>1072.2710860555574</v>
      </c>
      <c r="L43" s="24">
        <v>23.053638583638584</v>
      </c>
      <c r="M43" s="24">
        <v>19.700192271544246</v>
      </c>
      <c r="N43" s="24">
        <v>42.753830855182827</v>
      </c>
      <c r="O43" s="24">
        <v>3620.464055036593</v>
      </c>
    </row>
    <row r="44" spans="1:15" x14ac:dyDescent="0.3">
      <c r="A44" s="23" t="s">
        <v>117</v>
      </c>
      <c r="B44" s="23" t="s">
        <v>81</v>
      </c>
      <c r="C44" s="24">
        <v>3101.8937622043054</v>
      </c>
      <c r="D44" s="24">
        <v>494.49245753424657</v>
      </c>
      <c r="E44" s="24">
        <v>3596.386219738552</v>
      </c>
      <c r="F44" s="24">
        <v>390.98104465753426</v>
      </c>
      <c r="G44" s="24">
        <v>892.97694275811875</v>
      </c>
      <c r="H44" s="24">
        <v>1283.957987415653</v>
      </c>
      <c r="I44" s="24">
        <v>2079.5436113101177</v>
      </c>
      <c r="J44" s="24">
        <v>1512.0161134683422</v>
      </c>
      <c r="K44" s="24">
        <v>3591.5597247784599</v>
      </c>
      <c r="L44" s="24">
        <v>342.10826336996337</v>
      </c>
      <c r="M44" s="24">
        <v>2151.745782496118</v>
      </c>
      <c r="N44" s="24">
        <v>2493.8540458660814</v>
      </c>
      <c r="O44" s="24">
        <v>10965.757977798747</v>
      </c>
    </row>
    <row r="45" spans="1:15" x14ac:dyDescent="0.3">
      <c r="A45" s="23" t="s">
        <v>118</v>
      </c>
      <c r="B45" s="23" t="s">
        <v>81</v>
      </c>
      <c r="C45" s="24">
        <v>15223.759819313465</v>
      </c>
      <c r="D45" s="24">
        <v>811.25006684931509</v>
      </c>
      <c r="E45" s="24">
        <v>16035.009886162781</v>
      </c>
      <c r="F45" s="24">
        <v>3009.3961781004364</v>
      </c>
      <c r="G45" s="24">
        <v>4665.7845156173535</v>
      </c>
      <c r="H45" s="24">
        <v>7675.1806937177898</v>
      </c>
      <c r="I45" s="24">
        <v>7229.8641310373141</v>
      </c>
      <c r="J45" s="24">
        <v>6392.7615900113396</v>
      </c>
      <c r="K45" s="24">
        <v>13622.625721048655</v>
      </c>
      <c r="L45" s="24">
        <v>355.23090769230771</v>
      </c>
      <c r="M45" s="24">
        <v>6586.4366716332979</v>
      </c>
      <c r="N45" s="24">
        <v>6941.6675793256054</v>
      </c>
      <c r="O45" s="24">
        <v>44274.483880254833</v>
      </c>
    </row>
    <row r="46" spans="1:15" x14ac:dyDescent="0.3">
      <c r="A46" s="23" t="s">
        <v>119</v>
      </c>
      <c r="B46" s="23" t="s">
        <v>81</v>
      </c>
      <c r="C46" s="24">
        <v>3083.8574015944018</v>
      </c>
      <c r="D46" s="24">
        <v>440.55349999999999</v>
      </c>
      <c r="E46" s="24">
        <v>3524.4109015944018</v>
      </c>
      <c r="F46" s="24">
        <v>2974.1209840513234</v>
      </c>
      <c r="G46" s="24">
        <v>1668.4794769950872</v>
      </c>
      <c r="H46" s="24">
        <v>4642.6004610464106</v>
      </c>
      <c r="I46" s="24">
        <v>1538.7270105706521</v>
      </c>
      <c r="J46" s="24">
        <v>1002.9819521542804</v>
      </c>
      <c r="K46" s="24">
        <v>2541.7089627249325</v>
      </c>
      <c r="L46" s="24">
        <v>27.716029670329672</v>
      </c>
      <c r="M46" s="24">
        <v>36.357543956043955</v>
      </c>
      <c r="N46" s="24">
        <v>64.07357362637363</v>
      </c>
      <c r="O46" s="24">
        <v>10772.79389899212</v>
      </c>
    </row>
    <row r="47" spans="1:15" x14ac:dyDescent="0.3">
      <c r="A47" s="23" t="s">
        <v>120</v>
      </c>
      <c r="B47" s="23" t="s">
        <v>81</v>
      </c>
      <c r="C47" s="24">
        <v>5251.3037371944265</v>
      </c>
      <c r="D47" s="24">
        <v>240.53030000000001</v>
      </c>
      <c r="E47" s="24">
        <v>5491.8340371944269</v>
      </c>
      <c r="F47" s="24">
        <v>1714.3498434189673</v>
      </c>
      <c r="G47" s="24">
        <v>7815.5815542874252</v>
      </c>
      <c r="H47" s="24">
        <v>9529.9313977063921</v>
      </c>
      <c r="I47" s="24">
        <v>2305.8442007897629</v>
      </c>
      <c r="J47" s="24">
        <v>2994.8308355235572</v>
      </c>
      <c r="K47" s="24">
        <v>5300.6750363133197</v>
      </c>
      <c r="L47" s="24">
        <v>91.662692653921425</v>
      </c>
      <c r="M47" s="24">
        <v>8012.5496469530162</v>
      </c>
      <c r="N47" s="24">
        <v>8104.2123396069373</v>
      </c>
      <c r="O47" s="24">
        <v>28426.652810821077</v>
      </c>
    </row>
    <row r="48" spans="1:15" x14ac:dyDescent="0.3">
      <c r="A48" s="23" t="s">
        <v>121</v>
      </c>
      <c r="B48" s="23" t="s">
        <v>81</v>
      </c>
      <c r="C48" s="24">
        <v>1201.6975721172571</v>
      </c>
      <c r="D48" s="24">
        <v>196.85730000000001</v>
      </c>
      <c r="E48" s="24">
        <v>1398.5548721172572</v>
      </c>
      <c r="F48" s="24">
        <v>168.80369561643835</v>
      </c>
      <c r="G48" s="24">
        <v>50.275399999999998</v>
      </c>
      <c r="H48" s="24">
        <v>219.07909561643834</v>
      </c>
      <c r="I48" s="24">
        <v>610.28063027116639</v>
      </c>
      <c r="J48" s="24">
        <v>451.12082871335133</v>
      </c>
      <c r="K48" s="24">
        <v>1061.4014589845178</v>
      </c>
      <c r="L48" s="24">
        <v>73.186776469243597</v>
      </c>
      <c r="M48" s="24">
        <v>39.589470329670327</v>
      </c>
      <c r="N48" s="24">
        <v>112.77624679891392</v>
      </c>
      <c r="O48" s="24">
        <v>2791.811673517127</v>
      </c>
    </row>
    <row r="49" spans="1:15" x14ac:dyDescent="0.3">
      <c r="A49" s="23" t="s">
        <v>122</v>
      </c>
      <c r="B49" s="23" t="s">
        <v>81</v>
      </c>
      <c r="C49" s="24">
        <v>9738.5311795685702</v>
      </c>
      <c r="D49" s="24">
        <v>1047.7843944802455</v>
      </c>
      <c r="E49" s="24">
        <v>10786.315574048816</v>
      </c>
      <c r="F49" s="24">
        <v>125.72818428324339</v>
      </c>
      <c r="G49" s="24">
        <v>538.75288218459218</v>
      </c>
      <c r="H49" s="24">
        <v>664.4810664678356</v>
      </c>
      <c r="I49" s="24">
        <v>3962.26443295839</v>
      </c>
      <c r="J49" s="24">
        <v>4203.6378125950314</v>
      </c>
      <c r="K49" s="24">
        <v>8165.9022455534214</v>
      </c>
      <c r="L49" s="24">
        <v>109.05955901741054</v>
      </c>
      <c r="M49" s="24">
        <v>30957.647716023232</v>
      </c>
      <c r="N49" s="24">
        <v>31066.707275040641</v>
      </c>
      <c r="O49" s="24">
        <v>50683.406161110717</v>
      </c>
    </row>
    <row r="50" spans="1:15" x14ac:dyDescent="0.3">
      <c r="A50" s="23" t="s">
        <v>127</v>
      </c>
      <c r="B50" s="23" t="s">
        <v>81</v>
      </c>
      <c r="C50" s="24">
        <v>13441.126542056851</v>
      </c>
      <c r="D50" s="24">
        <v>273.71542320354393</v>
      </c>
      <c r="E50" s="24">
        <v>13714.841965260395</v>
      </c>
      <c r="F50" s="24">
        <v>1702.3018063577438</v>
      </c>
      <c r="G50" s="24">
        <v>2533.8298745539564</v>
      </c>
      <c r="H50" s="24">
        <v>4236.1316809116997</v>
      </c>
      <c r="I50" s="24">
        <v>6914.3124069829655</v>
      </c>
      <c r="J50" s="24">
        <v>7514.8559139221807</v>
      </c>
      <c r="K50" s="24">
        <v>14429.168320905146</v>
      </c>
      <c r="L50" s="24">
        <v>204.33079230769232</v>
      </c>
      <c r="M50" s="24">
        <v>2941.5861138190576</v>
      </c>
      <c r="N50" s="24">
        <v>3145.9169061267498</v>
      </c>
      <c r="O50" s="24">
        <v>35526.058873203998</v>
      </c>
    </row>
    <row r="51" spans="1:15" x14ac:dyDescent="0.3">
      <c r="A51" s="23" t="s">
        <v>123</v>
      </c>
      <c r="B51" s="23" t="s">
        <v>81</v>
      </c>
      <c r="C51" s="24">
        <v>14073.451854294015</v>
      </c>
      <c r="D51" s="24">
        <v>560.84825349748564</v>
      </c>
      <c r="E51" s="24">
        <v>14634.300107791501</v>
      </c>
      <c r="F51" s="24">
        <v>1588.8654581305721</v>
      </c>
      <c r="G51" s="24">
        <v>1652.3252836105653</v>
      </c>
      <c r="H51" s="24">
        <v>3241.1907417411376</v>
      </c>
      <c r="I51" s="24">
        <v>7217.1420070324102</v>
      </c>
      <c r="J51" s="24">
        <v>4608.6403409033828</v>
      </c>
      <c r="K51" s="24">
        <v>11825.782347935794</v>
      </c>
      <c r="L51" s="24">
        <v>581.86287617461846</v>
      </c>
      <c r="M51" s="24">
        <v>17160.145044625351</v>
      </c>
      <c r="N51" s="24">
        <v>17742.00792079997</v>
      </c>
      <c r="O51" s="24">
        <v>47443.281118268402</v>
      </c>
    </row>
    <row r="52" spans="1:15" x14ac:dyDescent="0.3">
      <c r="A52" s="23" t="s">
        <v>128</v>
      </c>
      <c r="B52" s="23" t="s">
        <v>81</v>
      </c>
      <c r="C52" s="24">
        <v>22516.327798790117</v>
      </c>
      <c r="D52" s="24">
        <v>4111.1043439670675</v>
      </c>
      <c r="E52" s="24">
        <v>26627.432142757185</v>
      </c>
      <c r="F52" s="24">
        <v>395.67781688302546</v>
      </c>
      <c r="G52" s="24">
        <v>940.6932842360925</v>
      </c>
      <c r="H52" s="24">
        <v>1336.3711011191181</v>
      </c>
      <c r="I52" s="24">
        <v>10414.386973009063</v>
      </c>
      <c r="J52" s="24">
        <v>16843.607821681773</v>
      </c>
      <c r="K52" s="24">
        <v>27257.994794690836</v>
      </c>
      <c r="L52" s="24">
        <v>1952.1065114354708</v>
      </c>
      <c r="M52" s="24">
        <v>25938.125121560843</v>
      </c>
      <c r="N52" s="24">
        <v>27890.231632996314</v>
      </c>
      <c r="O52" s="24">
        <v>83112.029671563447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1A131-AB79-40DD-AF98-8DD543AAEF72}">
  <sheetPr codeName="Sayfa9"/>
  <dimension ref="A1:O52"/>
  <sheetViews>
    <sheetView topLeftCell="A9" zoomScale="55" zoomScaleNormal="55" workbookViewId="0">
      <selection activeCell="C3" sqref="C3:O52"/>
    </sheetView>
  </sheetViews>
  <sheetFormatPr defaultColWidth="8.77734375" defaultRowHeight="14.4" x14ac:dyDescent="0.3"/>
  <cols>
    <col min="1" max="1" width="18.6640625" bestFit="1" customWidth="1"/>
    <col min="2" max="2" width="12.109375" bestFit="1" customWidth="1"/>
    <col min="3" max="15" width="20.33203125" customWidth="1"/>
  </cols>
  <sheetData>
    <row r="1" spans="1:15" ht="15" customHeight="1" x14ac:dyDescent="0.3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3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3">
      <c r="A3" t="s">
        <v>21</v>
      </c>
      <c r="B3" t="s">
        <v>21</v>
      </c>
      <c r="C3" s="22">
        <v>15551205.020000614</v>
      </c>
      <c r="D3" s="22">
        <v>144123.59100000001</v>
      </c>
      <c r="E3" s="22">
        <v>15695328.611000614</v>
      </c>
      <c r="F3" s="22">
        <v>544355.37899999844</v>
      </c>
      <c r="G3" s="22">
        <v>631304.84299999964</v>
      </c>
      <c r="H3" s="22">
        <v>1175660.2219999982</v>
      </c>
      <c r="I3" s="22">
        <v>3774496.082000114</v>
      </c>
      <c r="J3" s="22">
        <v>4557876.8999999994</v>
      </c>
      <c r="K3" s="22">
        <v>8332372.9820001135</v>
      </c>
      <c r="L3" s="22">
        <v>98553.172999999995</v>
      </c>
      <c r="M3" s="22">
        <v>1997602.9110000003</v>
      </c>
      <c r="N3" s="22">
        <v>2096156.0840000003</v>
      </c>
      <c r="O3" s="22">
        <v>27299517.899000727</v>
      </c>
    </row>
    <row r="4" spans="1:15" x14ac:dyDescent="0.3">
      <c r="A4" t="s">
        <v>80</v>
      </c>
      <c r="B4" t="s">
        <v>22</v>
      </c>
      <c r="C4" s="22">
        <v>11948322.594000474</v>
      </c>
      <c r="D4" s="22">
        <v>116789.739</v>
      </c>
      <c r="E4" s="22">
        <v>12065112.333000474</v>
      </c>
      <c r="F4" s="22">
        <v>308582.28199999925</v>
      </c>
      <c r="G4" s="22">
        <v>242380.64399999991</v>
      </c>
      <c r="H4" s="22">
        <v>550962.92599999916</v>
      </c>
      <c r="I4" s="22">
        <v>2999894.826000113</v>
      </c>
      <c r="J4" s="22">
        <v>3565181.5409999993</v>
      </c>
      <c r="K4" s="22">
        <v>6565076.3670001123</v>
      </c>
      <c r="L4" s="22">
        <v>79997.452999999994</v>
      </c>
      <c r="M4" s="22">
        <v>1376825.6430000002</v>
      </c>
      <c r="N4" s="22">
        <v>1456823.0960000001</v>
      </c>
      <c r="O4" s="22">
        <v>20637974.722000584</v>
      </c>
    </row>
    <row r="5" spans="1:15" x14ac:dyDescent="0.3">
      <c r="A5" t="s">
        <v>81</v>
      </c>
      <c r="B5" t="s">
        <v>23</v>
      </c>
      <c r="C5" s="22">
        <v>3602882.4260001415</v>
      </c>
      <c r="D5" s="22">
        <v>27333.851999999999</v>
      </c>
      <c r="E5" s="22">
        <v>3630216.2780001415</v>
      </c>
      <c r="F5" s="22">
        <v>235773.09699999916</v>
      </c>
      <c r="G5" s="22">
        <v>388924.19899999979</v>
      </c>
      <c r="H5" s="22">
        <v>624697.29599999893</v>
      </c>
      <c r="I5" s="22">
        <v>774601.25600000122</v>
      </c>
      <c r="J5" s="22">
        <v>992695.35900000005</v>
      </c>
      <c r="K5" s="22">
        <v>1767296.6150000012</v>
      </c>
      <c r="L5" s="22">
        <v>18555.72</v>
      </c>
      <c r="M5" s="22">
        <v>620777.26800000004</v>
      </c>
      <c r="N5" s="22">
        <v>639332.98800000001</v>
      </c>
      <c r="O5" s="22">
        <v>6661543.1770001417</v>
      </c>
    </row>
    <row r="6" spans="1:15" x14ac:dyDescent="0.3">
      <c r="A6" t="s">
        <v>95</v>
      </c>
      <c r="B6" t="s">
        <v>80</v>
      </c>
      <c r="C6" s="22">
        <v>261681.30500000599</v>
      </c>
      <c r="D6" s="22">
        <v>1667.03</v>
      </c>
      <c r="E6" s="22">
        <v>263348.33500000602</v>
      </c>
      <c r="F6" s="22">
        <v>1164.4010000000001</v>
      </c>
      <c r="G6" s="22">
        <v>4297.1000000000004</v>
      </c>
      <c r="H6" s="22">
        <v>5461.5010000000002</v>
      </c>
      <c r="I6" s="22">
        <v>53084.347000000103</v>
      </c>
      <c r="J6" s="22">
        <v>463972.18700000003</v>
      </c>
      <c r="K6" s="22">
        <v>517056.53400000016</v>
      </c>
      <c r="L6" s="22">
        <v>407.38900000000001</v>
      </c>
      <c r="M6" s="22">
        <v>220303.91700000002</v>
      </c>
      <c r="N6" s="22">
        <v>220711.30600000001</v>
      </c>
      <c r="O6" s="22">
        <v>1006577.6760000063</v>
      </c>
    </row>
    <row r="7" spans="1:15" x14ac:dyDescent="0.3">
      <c r="A7" t="s">
        <v>111</v>
      </c>
      <c r="B7" t="s">
        <v>80</v>
      </c>
      <c r="C7" s="22">
        <v>175442.07700000002</v>
      </c>
      <c r="D7" s="22">
        <v>60</v>
      </c>
      <c r="E7" s="22">
        <v>175502.07700000002</v>
      </c>
      <c r="F7" s="22">
        <v>1273.48</v>
      </c>
      <c r="G7" s="22">
        <v>0</v>
      </c>
      <c r="H7" s="22">
        <v>1273.48</v>
      </c>
      <c r="I7" s="22">
        <v>30700.360000000499</v>
      </c>
      <c r="J7" s="22">
        <v>85430.8</v>
      </c>
      <c r="K7" s="22">
        <v>116131.1600000005</v>
      </c>
      <c r="L7" s="22">
        <v>1166.18</v>
      </c>
      <c r="M7" s="22">
        <v>2208</v>
      </c>
      <c r="N7" s="22">
        <v>3374.1800000000003</v>
      </c>
      <c r="O7" s="22">
        <v>296280.89700000052</v>
      </c>
    </row>
    <row r="8" spans="1:15" x14ac:dyDescent="0.3">
      <c r="A8" t="s">
        <v>98</v>
      </c>
      <c r="B8" t="s">
        <v>80</v>
      </c>
      <c r="C8" s="22">
        <v>80006.1679999997</v>
      </c>
      <c r="D8" s="22">
        <v>182.6</v>
      </c>
      <c r="E8" s="22">
        <v>80188.767999999705</v>
      </c>
      <c r="F8" s="22">
        <v>23055.989999999802</v>
      </c>
      <c r="G8" s="22">
        <v>8730.7900000000009</v>
      </c>
      <c r="H8" s="22">
        <v>31786.779999999802</v>
      </c>
      <c r="I8" s="22">
        <v>33818.502999999298</v>
      </c>
      <c r="J8" s="22">
        <v>16819.77</v>
      </c>
      <c r="K8" s="22">
        <v>50638.272999999303</v>
      </c>
      <c r="L8" s="22">
        <v>5</v>
      </c>
      <c r="M8" s="22">
        <v>5562</v>
      </c>
      <c r="N8" s="22">
        <v>5567</v>
      </c>
      <c r="O8" s="22">
        <v>168180.82099999883</v>
      </c>
    </row>
    <row r="9" spans="1:15" x14ac:dyDescent="0.3">
      <c r="A9" t="s">
        <v>110</v>
      </c>
      <c r="B9" t="s">
        <v>80</v>
      </c>
      <c r="C9" s="22">
        <v>696877.38400002208</v>
      </c>
      <c r="D9" s="22">
        <v>1555.588</v>
      </c>
      <c r="E9" s="22">
        <v>698432.97200002207</v>
      </c>
      <c r="F9" s="22">
        <v>53.52</v>
      </c>
      <c r="G9" s="22">
        <v>21.1</v>
      </c>
      <c r="H9" s="22">
        <v>74.62</v>
      </c>
      <c r="I9" s="22">
        <v>118303.099999994</v>
      </c>
      <c r="J9" s="22">
        <v>62732</v>
      </c>
      <c r="K9" s="22">
        <v>181035.09999999398</v>
      </c>
      <c r="L9" s="22">
        <v>959.48399999999992</v>
      </c>
      <c r="M9" s="22">
        <v>2209.4899999999998</v>
      </c>
      <c r="N9" s="22">
        <v>3168.9739999999997</v>
      </c>
      <c r="O9" s="22">
        <v>882711.66600001603</v>
      </c>
    </row>
    <row r="10" spans="1:15" x14ac:dyDescent="0.3">
      <c r="A10" t="s">
        <v>94</v>
      </c>
      <c r="B10" t="s">
        <v>80</v>
      </c>
      <c r="C10" s="22">
        <v>254054.51300000498</v>
      </c>
      <c r="D10" s="22">
        <v>627.91</v>
      </c>
      <c r="E10" s="22">
        <v>254682.42300000499</v>
      </c>
      <c r="F10" s="22">
        <v>30934.684999999699</v>
      </c>
      <c r="G10" s="22">
        <v>25220.35</v>
      </c>
      <c r="H10" s="22">
        <v>56155.034999999698</v>
      </c>
      <c r="I10" s="22">
        <v>64981.527000001006</v>
      </c>
      <c r="J10" s="22">
        <v>121911.02600000001</v>
      </c>
      <c r="K10" s="22">
        <v>186892.553000001</v>
      </c>
      <c r="L10" s="22">
        <v>720.91300000000001</v>
      </c>
      <c r="M10" s="22">
        <v>69387.739999999991</v>
      </c>
      <c r="N10" s="22">
        <v>70108.652999999991</v>
      </c>
      <c r="O10" s="22">
        <v>567838.66400000569</v>
      </c>
    </row>
    <row r="11" spans="1:15" x14ac:dyDescent="0.3">
      <c r="A11" t="s">
        <v>109</v>
      </c>
      <c r="B11" t="s">
        <v>80</v>
      </c>
      <c r="C11" s="22">
        <v>30825.185999999903</v>
      </c>
      <c r="D11" s="22">
        <v>155</v>
      </c>
      <c r="E11" s="22">
        <v>30980.185999999903</v>
      </c>
      <c r="F11" s="22">
        <v>4649.0910000000003</v>
      </c>
      <c r="G11" s="22">
        <v>157.80000000000001</v>
      </c>
      <c r="H11" s="22">
        <v>4806.8910000000005</v>
      </c>
      <c r="I11" s="22">
        <v>10492.643000000018</v>
      </c>
      <c r="J11" s="22">
        <v>5026.3999999999996</v>
      </c>
      <c r="K11" s="22">
        <v>15519.043000000018</v>
      </c>
      <c r="L11" s="22">
        <v>172.04900000000001</v>
      </c>
      <c r="M11" s="22">
        <v>2140</v>
      </c>
      <c r="N11" s="22">
        <v>2312.049</v>
      </c>
      <c r="O11" s="22">
        <v>53618.168999999922</v>
      </c>
    </row>
    <row r="12" spans="1:15" x14ac:dyDescent="0.3">
      <c r="A12" t="s">
        <v>83</v>
      </c>
      <c r="B12" t="s">
        <v>80</v>
      </c>
      <c r="C12" s="22">
        <v>1017528.6450000748</v>
      </c>
      <c r="D12" s="22">
        <v>1529.5640000000001</v>
      </c>
      <c r="E12" s="22">
        <v>1019058.2090000748</v>
      </c>
      <c r="F12" s="22">
        <v>1722.125</v>
      </c>
      <c r="G12" s="22">
        <v>1306.3</v>
      </c>
      <c r="H12" s="22">
        <v>3028.4250000000002</v>
      </c>
      <c r="I12" s="22">
        <v>423547.027000056</v>
      </c>
      <c r="J12" s="22">
        <v>347904.68299999996</v>
      </c>
      <c r="K12" s="22">
        <v>771451.71000005596</v>
      </c>
      <c r="L12" s="22">
        <v>25424.62</v>
      </c>
      <c r="M12" s="22">
        <v>184769.5</v>
      </c>
      <c r="N12" s="22">
        <v>210194.12</v>
      </c>
      <c r="O12" s="22">
        <v>2003732.4640001308</v>
      </c>
    </row>
    <row r="13" spans="1:15" x14ac:dyDescent="0.3">
      <c r="A13" t="s">
        <v>84</v>
      </c>
      <c r="B13" t="s">
        <v>80</v>
      </c>
      <c r="C13" s="22">
        <v>1258990.6400000982</v>
      </c>
      <c r="D13" s="22">
        <v>1242</v>
      </c>
      <c r="E13" s="22">
        <v>1260232.6400000982</v>
      </c>
      <c r="F13" s="22">
        <v>4100.6260000000202</v>
      </c>
      <c r="G13" s="22">
        <v>1967.2</v>
      </c>
      <c r="H13" s="22">
        <v>6067.82600000002</v>
      </c>
      <c r="I13" s="22">
        <v>229196.42600002201</v>
      </c>
      <c r="J13" s="22">
        <v>61610.19</v>
      </c>
      <c r="K13" s="22">
        <v>290806.61600002204</v>
      </c>
      <c r="L13" s="22">
        <v>2808.6990000000001</v>
      </c>
      <c r="M13" s="22">
        <v>18908.400000000001</v>
      </c>
      <c r="N13" s="22">
        <v>21717.099000000002</v>
      </c>
      <c r="O13" s="22">
        <v>1578824.1810001202</v>
      </c>
    </row>
    <row r="14" spans="1:15" x14ac:dyDescent="0.3">
      <c r="A14" t="s">
        <v>96</v>
      </c>
      <c r="B14" t="s">
        <v>80</v>
      </c>
      <c r="C14" s="22">
        <v>343035.27700001001</v>
      </c>
      <c r="D14" s="22">
        <v>13611.61</v>
      </c>
      <c r="E14" s="22">
        <v>356646.88700001</v>
      </c>
      <c r="F14" s="22">
        <v>3954.9940000000001</v>
      </c>
      <c r="G14" s="22">
        <v>4122.8100000000004</v>
      </c>
      <c r="H14" s="22">
        <v>8077.8040000000001</v>
      </c>
      <c r="I14" s="22">
        <v>87812.787999999302</v>
      </c>
      <c r="J14" s="22">
        <v>82300.48000000001</v>
      </c>
      <c r="K14" s="22">
        <v>170113.26799999931</v>
      </c>
      <c r="L14" s="22">
        <v>322.62599999999998</v>
      </c>
      <c r="M14" s="22">
        <v>5514</v>
      </c>
      <c r="N14" s="22">
        <v>5836.6260000000002</v>
      </c>
      <c r="O14" s="22">
        <v>540674.58500000928</v>
      </c>
    </row>
    <row r="15" spans="1:15" x14ac:dyDescent="0.3">
      <c r="A15" t="s">
        <v>88</v>
      </c>
      <c r="B15" t="s">
        <v>80</v>
      </c>
      <c r="C15" s="22">
        <v>600584.30400002783</v>
      </c>
      <c r="D15" s="22">
        <v>1152.51</v>
      </c>
      <c r="E15" s="22">
        <v>601736.81400002784</v>
      </c>
      <c r="F15" s="22">
        <v>290.61599999999999</v>
      </c>
      <c r="G15" s="22">
        <v>15</v>
      </c>
      <c r="H15" s="22">
        <v>305.61599999999999</v>
      </c>
      <c r="I15" s="22">
        <v>103706.431999996</v>
      </c>
      <c r="J15" s="22">
        <v>58181.446000000004</v>
      </c>
      <c r="K15" s="22">
        <v>161887.87799999601</v>
      </c>
      <c r="L15" s="22">
        <v>2260.163</v>
      </c>
      <c r="M15" s="22">
        <v>53476</v>
      </c>
      <c r="N15" s="22">
        <v>55736.163</v>
      </c>
      <c r="O15" s="22">
        <v>819666.47100002388</v>
      </c>
    </row>
    <row r="16" spans="1:15" x14ac:dyDescent="0.3">
      <c r="A16" t="s">
        <v>107</v>
      </c>
      <c r="B16" t="s">
        <v>80</v>
      </c>
      <c r="C16" s="22">
        <v>289384.25499998394</v>
      </c>
      <c r="D16" s="22">
        <v>17115.3</v>
      </c>
      <c r="E16" s="22">
        <v>306499.55499998393</v>
      </c>
      <c r="F16" s="22">
        <v>8464.0500000000284</v>
      </c>
      <c r="G16" s="22">
        <v>14179.788</v>
      </c>
      <c r="H16" s="22">
        <v>22643.838000000029</v>
      </c>
      <c r="I16" s="22">
        <v>46237.268999999797</v>
      </c>
      <c r="J16" s="22">
        <v>46431.509999999995</v>
      </c>
      <c r="K16" s="22">
        <v>92668.778999999791</v>
      </c>
      <c r="L16" s="22">
        <v>547.93200000000002</v>
      </c>
      <c r="M16" s="22">
        <v>11219.4</v>
      </c>
      <c r="N16" s="22">
        <v>11767.332</v>
      </c>
      <c r="O16" s="22">
        <v>433579.50399998378</v>
      </c>
    </row>
    <row r="17" spans="1:15" x14ac:dyDescent="0.3">
      <c r="A17" t="s">
        <v>101</v>
      </c>
      <c r="B17" t="s">
        <v>80</v>
      </c>
      <c r="C17" s="22">
        <v>166016.02499999799</v>
      </c>
      <c r="D17" s="22">
        <v>4299.3</v>
      </c>
      <c r="E17" s="22">
        <v>170315.32499999797</v>
      </c>
      <c r="F17" s="22">
        <v>1886.27</v>
      </c>
      <c r="G17" s="22">
        <v>5594.4</v>
      </c>
      <c r="H17" s="22">
        <v>7480.67</v>
      </c>
      <c r="I17" s="22">
        <v>25186.4729999999</v>
      </c>
      <c r="J17" s="22">
        <v>71640.14</v>
      </c>
      <c r="K17" s="22">
        <v>96826.612999999896</v>
      </c>
      <c r="L17" s="22">
        <v>41.6</v>
      </c>
      <c r="M17" s="22">
        <v>4963.8</v>
      </c>
      <c r="N17" s="22">
        <v>5005.4000000000005</v>
      </c>
      <c r="O17" s="22">
        <v>279628.00799999788</v>
      </c>
    </row>
    <row r="18" spans="1:15" x14ac:dyDescent="0.3">
      <c r="A18" t="s">
        <v>87</v>
      </c>
      <c r="B18" t="s">
        <v>80</v>
      </c>
      <c r="C18" s="22">
        <v>311057.188000019</v>
      </c>
      <c r="D18" s="22">
        <v>1950</v>
      </c>
      <c r="E18" s="22">
        <v>313007.188000019</v>
      </c>
      <c r="F18" s="22">
        <v>63.29</v>
      </c>
      <c r="G18" s="22">
        <v>100</v>
      </c>
      <c r="H18" s="22">
        <v>163.29</v>
      </c>
      <c r="I18" s="22">
        <v>87035.115999998801</v>
      </c>
      <c r="J18" s="22">
        <v>116125.79800000001</v>
      </c>
      <c r="K18" s="22">
        <v>203160.91399999883</v>
      </c>
      <c r="L18" s="22">
        <v>7978.6480000000001</v>
      </c>
      <c r="M18" s="22">
        <v>62790.767999999996</v>
      </c>
      <c r="N18" s="22">
        <v>70769.415999999997</v>
      </c>
      <c r="O18" s="22">
        <v>587100.80800001777</v>
      </c>
    </row>
    <row r="19" spans="1:15" x14ac:dyDescent="0.3">
      <c r="A19" t="s">
        <v>89</v>
      </c>
      <c r="B19" t="s">
        <v>80</v>
      </c>
      <c r="C19" s="22">
        <v>137987.96300000002</v>
      </c>
      <c r="D19" s="22">
        <v>2486.4</v>
      </c>
      <c r="E19" s="22">
        <v>140474.36300000001</v>
      </c>
      <c r="F19" s="22">
        <v>2056.2959999999998</v>
      </c>
      <c r="G19" s="22">
        <v>580</v>
      </c>
      <c r="H19" s="22">
        <v>2636.2959999999998</v>
      </c>
      <c r="I19" s="22">
        <v>26699.752000000502</v>
      </c>
      <c r="J19" s="22">
        <v>12326.5</v>
      </c>
      <c r="K19" s="22">
        <v>39026.252000000502</v>
      </c>
      <c r="L19" s="22">
        <v>483.10700000000003</v>
      </c>
      <c r="M19" s="22">
        <v>8016</v>
      </c>
      <c r="N19" s="22">
        <v>8499.107</v>
      </c>
      <c r="O19" s="22">
        <v>190636.01800000051</v>
      </c>
    </row>
    <row r="20" spans="1:15" x14ac:dyDescent="0.3">
      <c r="A20" t="s">
        <v>90</v>
      </c>
      <c r="B20" t="s">
        <v>80</v>
      </c>
      <c r="C20" s="22">
        <v>1017818.0590000289</v>
      </c>
      <c r="D20" s="22">
        <v>518.10900000000004</v>
      </c>
      <c r="E20" s="22">
        <v>1018336.1680000289</v>
      </c>
      <c r="F20" s="22">
        <v>55.87</v>
      </c>
      <c r="G20" s="22">
        <v>65</v>
      </c>
      <c r="H20" s="22">
        <v>120.87</v>
      </c>
      <c r="I20" s="22">
        <v>174630.88700000002</v>
      </c>
      <c r="J20" s="22">
        <v>25859.964</v>
      </c>
      <c r="K20" s="22">
        <v>200490.85100000002</v>
      </c>
      <c r="L20" s="22">
        <v>2237.2150000000001</v>
      </c>
      <c r="M20" s="22">
        <v>240</v>
      </c>
      <c r="N20" s="22">
        <v>2477.2150000000001</v>
      </c>
      <c r="O20" s="22">
        <v>1221425.1040000289</v>
      </c>
    </row>
    <row r="21" spans="1:15" x14ac:dyDescent="0.3">
      <c r="A21" t="s">
        <v>99</v>
      </c>
      <c r="B21" t="s">
        <v>80</v>
      </c>
      <c r="C21" s="22">
        <v>77344.732000000513</v>
      </c>
      <c r="D21" s="22">
        <v>5649.13</v>
      </c>
      <c r="E21" s="22">
        <v>82993.862000000518</v>
      </c>
      <c r="F21" s="22">
        <v>2304.0730000000003</v>
      </c>
      <c r="G21" s="22">
        <v>1133.0999999999999</v>
      </c>
      <c r="H21" s="22">
        <v>3437.1730000000002</v>
      </c>
      <c r="I21" s="22">
        <v>16008.881000000001</v>
      </c>
      <c r="J21" s="22">
        <v>72011.100000000006</v>
      </c>
      <c r="K21" s="22">
        <v>88019.981</v>
      </c>
      <c r="L21" s="22">
        <v>168.1</v>
      </c>
      <c r="M21" s="22">
        <v>24862.32</v>
      </c>
      <c r="N21" s="22">
        <v>25030.42</v>
      </c>
      <c r="O21" s="22">
        <v>199481.43600000051</v>
      </c>
    </row>
    <row r="22" spans="1:15" x14ac:dyDescent="0.3">
      <c r="A22" t="s">
        <v>85</v>
      </c>
      <c r="B22" t="s">
        <v>80</v>
      </c>
      <c r="C22" s="22">
        <v>1103557.5800000606</v>
      </c>
      <c r="D22" s="22">
        <v>1020</v>
      </c>
      <c r="E22" s="22">
        <v>1104577.5800000606</v>
      </c>
      <c r="F22" s="22">
        <v>229</v>
      </c>
      <c r="G22" s="22">
        <v>108.4</v>
      </c>
      <c r="H22" s="22">
        <v>337.4</v>
      </c>
      <c r="I22" s="22">
        <v>197504.20000001701</v>
      </c>
      <c r="J22" s="22">
        <v>66797.260000000009</v>
      </c>
      <c r="K22" s="22">
        <v>264301.46000001702</v>
      </c>
      <c r="L22" s="22">
        <v>962.09400000000005</v>
      </c>
      <c r="M22" s="22">
        <v>8890.2000000000007</v>
      </c>
      <c r="N22" s="22">
        <v>9852.2940000000017</v>
      </c>
      <c r="O22" s="22">
        <v>1379068.7340000777</v>
      </c>
    </row>
    <row r="23" spans="1:15" x14ac:dyDescent="0.3">
      <c r="A23" t="s">
        <v>104</v>
      </c>
      <c r="B23" t="s">
        <v>80</v>
      </c>
      <c r="C23" s="22">
        <v>291947.56600001303</v>
      </c>
      <c r="D23" s="22">
        <v>5204.1580000000004</v>
      </c>
      <c r="E23" s="22">
        <v>297151.72400001303</v>
      </c>
      <c r="F23" s="22">
        <v>32650.363999999503</v>
      </c>
      <c r="G23" s="22">
        <v>29993.886999999901</v>
      </c>
      <c r="H23" s="22">
        <v>62644.250999999407</v>
      </c>
      <c r="I23" s="22">
        <v>56708.022000000696</v>
      </c>
      <c r="J23" s="22">
        <v>308541.06</v>
      </c>
      <c r="K23" s="22">
        <v>365249.08200000069</v>
      </c>
      <c r="L23" s="22">
        <v>1011.938</v>
      </c>
      <c r="M23" s="22">
        <v>81708.540000000008</v>
      </c>
      <c r="N23" s="22">
        <v>82720.478000000003</v>
      </c>
      <c r="O23" s="22">
        <v>807765.53500001319</v>
      </c>
    </row>
    <row r="24" spans="1:15" x14ac:dyDescent="0.3">
      <c r="A24" t="s">
        <v>102</v>
      </c>
      <c r="B24" t="s">
        <v>80</v>
      </c>
      <c r="C24" s="22">
        <v>55032.010000000104</v>
      </c>
      <c r="D24" s="22">
        <v>100</v>
      </c>
      <c r="E24" s="22">
        <v>55132.010000000104</v>
      </c>
      <c r="F24" s="22">
        <v>12786.2410000001</v>
      </c>
      <c r="G24" s="22">
        <v>6448.02</v>
      </c>
      <c r="H24" s="22">
        <v>19234.2610000001</v>
      </c>
      <c r="I24" s="22">
        <v>15792.029000000099</v>
      </c>
      <c r="J24" s="22">
        <v>50378.400000000001</v>
      </c>
      <c r="K24" s="22">
        <v>66170.429000000106</v>
      </c>
      <c r="L24" s="22">
        <v>787.67899999999997</v>
      </c>
      <c r="M24" s="22">
        <v>52601</v>
      </c>
      <c r="N24" s="22">
        <v>53388.678999999996</v>
      </c>
      <c r="O24" s="22">
        <v>193925.37900000028</v>
      </c>
    </row>
    <row r="25" spans="1:15" x14ac:dyDescent="0.3">
      <c r="A25" t="s">
        <v>108</v>
      </c>
      <c r="B25" t="s">
        <v>80</v>
      </c>
      <c r="C25" s="22">
        <v>79261.729999999807</v>
      </c>
      <c r="D25" s="22">
        <v>750</v>
      </c>
      <c r="E25" s="22">
        <v>80011.729999999807</v>
      </c>
      <c r="F25" s="22">
        <v>18834.260000000002</v>
      </c>
      <c r="G25" s="22">
        <v>1088.5999999999999</v>
      </c>
      <c r="H25" s="22">
        <v>19922.86</v>
      </c>
      <c r="I25" s="22">
        <v>24292.878999999899</v>
      </c>
      <c r="J25" s="22">
        <v>24776.400000000001</v>
      </c>
      <c r="K25" s="22">
        <v>49069.2789999999</v>
      </c>
      <c r="L25" s="22">
        <v>30</v>
      </c>
      <c r="M25" s="22">
        <v>1128</v>
      </c>
      <c r="N25" s="22">
        <v>1158</v>
      </c>
      <c r="O25" s="22">
        <v>150161.86899999972</v>
      </c>
    </row>
    <row r="26" spans="1:15" x14ac:dyDescent="0.3">
      <c r="A26" t="s">
        <v>82</v>
      </c>
      <c r="B26" t="s">
        <v>80</v>
      </c>
      <c r="C26" s="22">
        <v>771260.02100005466</v>
      </c>
      <c r="D26" s="22">
        <v>11329.43</v>
      </c>
      <c r="E26" s="22">
        <v>782589.45100005472</v>
      </c>
      <c r="F26" s="22">
        <v>15</v>
      </c>
      <c r="G26" s="22">
        <v>1009</v>
      </c>
      <c r="H26" s="22">
        <v>1024</v>
      </c>
      <c r="I26" s="22">
        <v>548644.29000004206</v>
      </c>
      <c r="J26" s="22">
        <v>683455.46299999999</v>
      </c>
      <c r="K26" s="22">
        <v>1232099.7530000419</v>
      </c>
      <c r="L26" s="22">
        <v>4165.4920000000002</v>
      </c>
      <c r="M26" s="22">
        <v>22103.59</v>
      </c>
      <c r="N26" s="22">
        <v>26269.082000000002</v>
      </c>
      <c r="O26" s="22">
        <v>2041982.2860000967</v>
      </c>
    </row>
    <row r="27" spans="1:15" x14ac:dyDescent="0.3">
      <c r="A27" t="s">
        <v>100</v>
      </c>
      <c r="B27" t="s">
        <v>80</v>
      </c>
      <c r="C27" s="22">
        <v>358154.0880000061</v>
      </c>
      <c r="D27" s="22">
        <v>6988.58</v>
      </c>
      <c r="E27" s="22">
        <v>365142.66800000612</v>
      </c>
      <c r="F27" s="22">
        <v>21049.389999999901</v>
      </c>
      <c r="G27" s="22">
        <v>17750.47</v>
      </c>
      <c r="H27" s="22">
        <v>38799.859999999899</v>
      </c>
      <c r="I27" s="22">
        <v>99929.282999997697</v>
      </c>
      <c r="J27" s="22">
        <v>93445.04</v>
      </c>
      <c r="K27" s="22">
        <v>193374.3229999977</v>
      </c>
      <c r="L27" s="22">
        <v>7707.5140000000092</v>
      </c>
      <c r="M27" s="22">
        <v>41095.730000000003</v>
      </c>
      <c r="N27" s="22">
        <v>48803.244000000013</v>
      </c>
      <c r="O27" s="22">
        <v>646120.0950000037</v>
      </c>
    </row>
    <row r="28" spans="1:15" x14ac:dyDescent="0.3">
      <c r="A28" t="s">
        <v>105</v>
      </c>
      <c r="B28" t="s">
        <v>80</v>
      </c>
      <c r="C28" s="22">
        <v>541601.36899999797</v>
      </c>
      <c r="D28" s="22">
        <v>3468.9</v>
      </c>
      <c r="E28" s="22">
        <v>545070.26899999799</v>
      </c>
      <c r="F28" s="22">
        <v>8607.5040000000699</v>
      </c>
      <c r="G28" s="22">
        <v>7123.8</v>
      </c>
      <c r="H28" s="22">
        <v>15731.304000000069</v>
      </c>
      <c r="I28" s="22">
        <v>84415.643999995795</v>
      </c>
      <c r="J28" s="22">
        <v>140513.60000000001</v>
      </c>
      <c r="K28" s="22">
        <v>224929.24399999582</v>
      </c>
      <c r="L28" s="22">
        <v>7567.0019999999995</v>
      </c>
      <c r="M28" s="22">
        <v>103388.41</v>
      </c>
      <c r="N28" s="22">
        <v>110955.412</v>
      </c>
      <c r="O28" s="22">
        <v>896686.22899999388</v>
      </c>
    </row>
    <row r="29" spans="1:15" x14ac:dyDescent="0.3">
      <c r="A29" t="s">
        <v>86</v>
      </c>
      <c r="B29" t="s">
        <v>80</v>
      </c>
      <c r="C29" s="22">
        <v>197430.41499999599</v>
      </c>
      <c r="D29" s="22">
        <v>801.96</v>
      </c>
      <c r="E29" s="22">
        <v>198232.37499999598</v>
      </c>
      <c r="F29" s="22">
        <v>2145.9300000000003</v>
      </c>
      <c r="G29" s="22">
        <v>0</v>
      </c>
      <c r="H29" s="22">
        <v>2145.9300000000003</v>
      </c>
      <c r="I29" s="22">
        <v>43119.742000000799</v>
      </c>
      <c r="J29" s="22">
        <v>55579.05</v>
      </c>
      <c r="K29" s="22">
        <v>98698.792000000802</v>
      </c>
      <c r="L29" s="22">
        <v>763.65</v>
      </c>
      <c r="M29" s="22">
        <v>600</v>
      </c>
      <c r="N29" s="22">
        <v>1363.65</v>
      </c>
      <c r="O29" s="22">
        <v>300440.74699999677</v>
      </c>
    </row>
    <row r="30" spans="1:15" x14ac:dyDescent="0.3">
      <c r="A30" t="s">
        <v>93</v>
      </c>
      <c r="B30" t="s">
        <v>80</v>
      </c>
      <c r="C30" s="22">
        <v>359155.86600002594</v>
      </c>
      <c r="D30" s="22">
        <v>782.7</v>
      </c>
      <c r="E30" s="22">
        <v>359938.56600002595</v>
      </c>
      <c r="F30" s="22">
        <v>49067.221000000296</v>
      </c>
      <c r="G30" s="22">
        <v>33117.250999999997</v>
      </c>
      <c r="H30" s="22">
        <v>82184.4720000003</v>
      </c>
      <c r="I30" s="22">
        <v>95848.177999997395</v>
      </c>
      <c r="J30" s="22">
        <v>60748.701000000001</v>
      </c>
      <c r="K30" s="22">
        <v>156596.8789999974</v>
      </c>
      <c r="L30" s="22">
        <v>1431.52</v>
      </c>
      <c r="M30" s="22">
        <v>63462</v>
      </c>
      <c r="N30" s="22">
        <v>64893.52</v>
      </c>
      <c r="O30" s="22">
        <v>663613.43700002367</v>
      </c>
    </row>
    <row r="31" spans="1:15" x14ac:dyDescent="0.3">
      <c r="A31" t="s">
        <v>92</v>
      </c>
      <c r="B31" t="s">
        <v>80</v>
      </c>
      <c r="C31" s="22">
        <v>288974.42800000706</v>
      </c>
      <c r="D31" s="22">
        <v>11200.14</v>
      </c>
      <c r="E31" s="22">
        <v>300174.56800000707</v>
      </c>
      <c r="F31" s="22">
        <v>10243.330000000071</v>
      </c>
      <c r="G31" s="22">
        <v>2103.9</v>
      </c>
      <c r="H31" s="22">
        <v>12347.230000000071</v>
      </c>
      <c r="I31" s="22">
        <v>39784.345999999401</v>
      </c>
      <c r="J31" s="22">
        <v>59959.320999999996</v>
      </c>
      <c r="K31" s="22">
        <v>99743.666999999405</v>
      </c>
      <c r="L31" s="22">
        <v>245.393</v>
      </c>
      <c r="M31" s="22">
        <v>10299</v>
      </c>
      <c r="N31" s="22">
        <v>10544.393</v>
      </c>
      <c r="O31" s="22">
        <v>422809.85800000653</v>
      </c>
    </row>
    <row r="32" spans="1:15" x14ac:dyDescent="0.3">
      <c r="A32" t="s">
        <v>91</v>
      </c>
      <c r="B32" t="s">
        <v>80</v>
      </c>
      <c r="C32" s="22">
        <v>108235.45</v>
      </c>
      <c r="D32" s="22">
        <v>2287.44</v>
      </c>
      <c r="E32" s="22">
        <v>110522.89</v>
      </c>
      <c r="F32" s="22">
        <v>9592.304000000031</v>
      </c>
      <c r="G32" s="22">
        <v>6763.46</v>
      </c>
      <c r="H32" s="22">
        <v>16355.764000000032</v>
      </c>
      <c r="I32" s="22">
        <v>31003.530999999799</v>
      </c>
      <c r="J32" s="22">
        <v>30144.62</v>
      </c>
      <c r="K32" s="22">
        <v>61148.150999999794</v>
      </c>
      <c r="L32" s="22">
        <v>234.27700000000002</v>
      </c>
      <c r="M32" s="22">
        <v>1602</v>
      </c>
      <c r="N32" s="22">
        <v>1836.277</v>
      </c>
      <c r="O32" s="22">
        <v>189863.08199999982</v>
      </c>
    </row>
    <row r="33" spans="1:15" x14ac:dyDescent="0.3">
      <c r="A33" t="s">
        <v>106</v>
      </c>
      <c r="B33" t="s">
        <v>80</v>
      </c>
      <c r="C33" s="22">
        <v>240667.90900001299</v>
      </c>
      <c r="D33" s="22">
        <v>337.7</v>
      </c>
      <c r="E33" s="22">
        <v>241005.60900001301</v>
      </c>
      <c r="F33" s="22">
        <v>28422.255999999597</v>
      </c>
      <c r="G33" s="22">
        <v>30460.890000000003</v>
      </c>
      <c r="H33" s="22">
        <v>58883.1459999996</v>
      </c>
      <c r="I33" s="22">
        <v>59650.609000000797</v>
      </c>
      <c r="J33" s="22">
        <v>70387.956000000006</v>
      </c>
      <c r="K33" s="22">
        <v>130038.5650000008</v>
      </c>
      <c r="L33" s="22">
        <v>721.08299999999997</v>
      </c>
      <c r="M33" s="22">
        <v>19051.317999999999</v>
      </c>
      <c r="N33" s="22">
        <v>19772.400999999998</v>
      </c>
      <c r="O33" s="22">
        <v>449699.72100001341</v>
      </c>
    </row>
    <row r="34" spans="1:15" x14ac:dyDescent="0.3">
      <c r="A34" t="s">
        <v>103</v>
      </c>
      <c r="B34" t="s">
        <v>80</v>
      </c>
      <c r="C34" s="22">
        <v>561201.53600001894</v>
      </c>
      <c r="D34" s="22">
        <v>2085.19</v>
      </c>
      <c r="E34" s="22">
        <v>563286.72600001888</v>
      </c>
      <c r="F34" s="22">
        <v>18248.225000000002</v>
      </c>
      <c r="G34" s="22">
        <v>33949.948000000004</v>
      </c>
      <c r="H34" s="22">
        <v>52198.17300000001</v>
      </c>
      <c r="I34" s="22">
        <v>119317.234999993</v>
      </c>
      <c r="J34" s="22">
        <v>196106.82</v>
      </c>
      <c r="K34" s="22">
        <v>315424.05499999301</v>
      </c>
      <c r="L34" s="22">
        <v>8531.0360000000001</v>
      </c>
      <c r="M34" s="22">
        <v>277674.52</v>
      </c>
      <c r="N34" s="22">
        <v>286205.55600000004</v>
      </c>
      <c r="O34" s="22">
        <v>1217114.5100000119</v>
      </c>
    </row>
    <row r="35" spans="1:15" x14ac:dyDescent="0.3">
      <c r="A35" t="s">
        <v>97</v>
      </c>
      <c r="B35" t="s">
        <v>80</v>
      </c>
      <c r="C35" s="22">
        <v>273208.90500000899</v>
      </c>
      <c r="D35" s="22">
        <v>16631.490000000002</v>
      </c>
      <c r="E35" s="22">
        <v>289840.39500000898</v>
      </c>
      <c r="F35" s="22">
        <v>10661.880000000101</v>
      </c>
      <c r="G35" s="22">
        <v>4972.28</v>
      </c>
      <c r="H35" s="22">
        <v>15634.160000000102</v>
      </c>
      <c r="I35" s="22">
        <v>52443.307000000998</v>
      </c>
      <c r="J35" s="22">
        <v>74063.856</v>
      </c>
      <c r="K35" s="22">
        <v>126507.16300000099</v>
      </c>
      <c r="L35" s="22">
        <v>135.05000000000001</v>
      </c>
      <c r="M35" s="22">
        <v>16650</v>
      </c>
      <c r="N35" s="22">
        <v>16785.05</v>
      </c>
      <c r="O35" s="22">
        <v>448766.76800001005</v>
      </c>
    </row>
    <row r="36" spans="1:15" x14ac:dyDescent="0.3">
      <c r="A36" t="s">
        <v>124</v>
      </c>
      <c r="B36" t="s">
        <v>81</v>
      </c>
      <c r="C36" s="22">
        <v>44506.476999999904</v>
      </c>
      <c r="D36" s="22">
        <v>211.52</v>
      </c>
      <c r="E36" s="22">
        <v>44717.996999999901</v>
      </c>
      <c r="F36" s="22">
        <v>3985.855</v>
      </c>
      <c r="G36" s="22">
        <v>13171.245000000001</v>
      </c>
      <c r="H36" s="22">
        <v>17157.100000000002</v>
      </c>
      <c r="I36" s="22">
        <v>10771.294</v>
      </c>
      <c r="J36" s="22">
        <v>19057.986000000001</v>
      </c>
      <c r="K36" s="22">
        <v>29829.279999999999</v>
      </c>
      <c r="L36" s="22">
        <v>19.52</v>
      </c>
      <c r="M36" s="22">
        <v>5968</v>
      </c>
      <c r="N36" s="22">
        <v>5987.52</v>
      </c>
      <c r="O36" s="22">
        <v>97691.89699999991</v>
      </c>
    </row>
    <row r="37" spans="1:15" x14ac:dyDescent="0.3">
      <c r="A37" t="s">
        <v>112</v>
      </c>
      <c r="B37" t="s">
        <v>81</v>
      </c>
      <c r="C37" s="22">
        <v>481454.77400003694</v>
      </c>
      <c r="D37" s="22">
        <v>2301.1260000000002</v>
      </c>
      <c r="E37" s="22">
        <v>483755.90000003693</v>
      </c>
      <c r="F37" s="22">
        <v>38205.929999999404</v>
      </c>
      <c r="G37" s="22">
        <v>73627.546999999991</v>
      </c>
      <c r="H37" s="22">
        <v>111833.4769999994</v>
      </c>
      <c r="I37" s="22">
        <v>104825.355999999</v>
      </c>
      <c r="J37" s="22">
        <v>102875.64200000001</v>
      </c>
      <c r="K37" s="22">
        <v>207700.997999999</v>
      </c>
      <c r="L37" s="22">
        <v>1298.1559999999999</v>
      </c>
      <c r="M37" s="22">
        <v>34902.800000000003</v>
      </c>
      <c r="N37" s="22">
        <v>36200.956000000006</v>
      </c>
      <c r="O37" s="22">
        <v>839491.3310000354</v>
      </c>
    </row>
    <row r="38" spans="1:15" x14ac:dyDescent="0.3">
      <c r="A38" t="s">
        <v>113</v>
      </c>
      <c r="B38" t="s">
        <v>81</v>
      </c>
      <c r="C38" s="22">
        <v>235539.24900000799</v>
      </c>
      <c r="D38" s="22">
        <v>1333.32</v>
      </c>
      <c r="E38" s="22">
        <v>236872.56900000799</v>
      </c>
      <c r="F38" s="22">
        <v>44584.779999999504</v>
      </c>
      <c r="G38" s="22">
        <v>27870.827000000099</v>
      </c>
      <c r="H38" s="22">
        <v>72455.606999999611</v>
      </c>
      <c r="I38" s="22">
        <v>51467.2389999999</v>
      </c>
      <c r="J38" s="22">
        <v>76645.200000000012</v>
      </c>
      <c r="K38" s="22">
        <v>128112.43899999991</v>
      </c>
      <c r="L38" s="22">
        <v>436.21899999999999</v>
      </c>
      <c r="M38" s="22">
        <v>61532.2</v>
      </c>
      <c r="N38" s="22">
        <v>61968.418999999994</v>
      </c>
      <c r="O38" s="22">
        <v>499409.03400000749</v>
      </c>
    </row>
    <row r="39" spans="1:15" x14ac:dyDescent="0.3">
      <c r="A39" t="s">
        <v>114</v>
      </c>
      <c r="B39" t="s">
        <v>81</v>
      </c>
      <c r="C39" s="22">
        <v>88736.0659999989</v>
      </c>
      <c r="D39" s="22">
        <v>700.2</v>
      </c>
      <c r="E39" s="22">
        <v>89436.265999998897</v>
      </c>
      <c r="F39" s="22">
        <v>2572.4839999999999</v>
      </c>
      <c r="G39" s="22">
        <v>567.6</v>
      </c>
      <c r="H39" s="22">
        <v>3140.0839999999998</v>
      </c>
      <c r="I39" s="22">
        <v>21527.437999999798</v>
      </c>
      <c r="J39" s="22">
        <v>7690.82</v>
      </c>
      <c r="K39" s="22">
        <v>29218.257999999798</v>
      </c>
      <c r="L39" s="22">
        <v>2166.5699999999997</v>
      </c>
      <c r="M39" s="22">
        <v>0</v>
      </c>
      <c r="N39" s="22">
        <v>2166.5699999999997</v>
      </c>
      <c r="O39" s="22">
        <v>123961.1779999987</v>
      </c>
    </row>
    <row r="40" spans="1:15" x14ac:dyDescent="0.3">
      <c r="A40" t="s">
        <v>125</v>
      </c>
      <c r="B40" t="s">
        <v>81</v>
      </c>
      <c r="C40" s="22">
        <v>29133.1809999998</v>
      </c>
      <c r="D40" s="22">
        <v>249.5</v>
      </c>
      <c r="E40" s="22">
        <v>29382.6809999998</v>
      </c>
      <c r="F40" s="22">
        <v>8667.5400000000391</v>
      </c>
      <c r="G40" s="22">
        <v>8167.9740000000102</v>
      </c>
      <c r="H40" s="22">
        <v>16835.51400000005</v>
      </c>
      <c r="I40" s="22">
        <v>7959.5030000000297</v>
      </c>
      <c r="J40" s="22">
        <v>23036.43</v>
      </c>
      <c r="K40" s="22">
        <v>30995.93300000003</v>
      </c>
      <c r="L40" s="22">
        <v>167</v>
      </c>
      <c r="M40" s="22">
        <v>3630</v>
      </c>
      <c r="N40" s="22">
        <v>3797</v>
      </c>
      <c r="O40" s="22">
        <v>81011.127999999881</v>
      </c>
    </row>
    <row r="41" spans="1:15" x14ac:dyDescent="0.3">
      <c r="A41" t="s">
        <v>115</v>
      </c>
      <c r="B41" t="s">
        <v>81</v>
      </c>
      <c r="C41" s="22">
        <v>75745.20199999951</v>
      </c>
      <c r="D41" s="22">
        <v>770.65</v>
      </c>
      <c r="E41" s="22">
        <v>76515.851999999504</v>
      </c>
      <c r="F41" s="22">
        <v>4170.8600000000297</v>
      </c>
      <c r="G41" s="22">
        <v>1949.18</v>
      </c>
      <c r="H41" s="22">
        <v>6120.04000000003</v>
      </c>
      <c r="I41" s="22">
        <v>14571.341</v>
      </c>
      <c r="J41" s="22">
        <v>10020.93</v>
      </c>
      <c r="K41" s="22">
        <v>24592.271000000001</v>
      </c>
      <c r="L41" s="22">
        <v>62.506</v>
      </c>
      <c r="M41" s="22">
        <v>2970</v>
      </c>
      <c r="N41" s="22">
        <v>3032.5059999999999</v>
      </c>
      <c r="O41" s="22">
        <v>110260.66899999953</v>
      </c>
    </row>
    <row r="42" spans="1:15" x14ac:dyDescent="0.3">
      <c r="A42" t="s">
        <v>116</v>
      </c>
      <c r="B42" t="s">
        <v>81</v>
      </c>
      <c r="C42" s="22">
        <v>89440.195999998512</v>
      </c>
      <c r="D42" s="22">
        <v>1367.4829999999999</v>
      </c>
      <c r="E42" s="22">
        <v>90807.678999998505</v>
      </c>
      <c r="F42" s="22">
        <v>4750.2780000000203</v>
      </c>
      <c r="G42" s="22">
        <v>12361.965999999999</v>
      </c>
      <c r="H42" s="22">
        <v>17112.244000000021</v>
      </c>
      <c r="I42" s="22">
        <v>22443.281999999897</v>
      </c>
      <c r="J42" s="22">
        <v>18077.459000000003</v>
      </c>
      <c r="K42" s="22">
        <v>40520.7409999999</v>
      </c>
      <c r="L42" s="22">
        <v>20.010000000000002</v>
      </c>
      <c r="M42" s="22">
        <v>22974</v>
      </c>
      <c r="N42" s="22">
        <v>22994.01</v>
      </c>
      <c r="O42" s="22">
        <v>171434.67399999843</v>
      </c>
    </row>
    <row r="43" spans="1:15" x14ac:dyDescent="0.3">
      <c r="A43" t="s">
        <v>126</v>
      </c>
      <c r="B43" t="s">
        <v>81</v>
      </c>
      <c r="C43" s="22">
        <v>31064.352999999901</v>
      </c>
      <c r="D43" s="22">
        <v>602.1</v>
      </c>
      <c r="E43" s="22">
        <v>31666.452999999899</v>
      </c>
      <c r="F43" s="22">
        <v>6253.2170000000297</v>
      </c>
      <c r="G43" s="22">
        <v>12809.4</v>
      </c>
      <c r="H43" s="22">
        <v>19062.617000000027</v>
      </c>
      <c r="I43" s="22">
        <v>8033.61600000003</v>
      </c>
      <c r="J43" s="22">
        <v>15687</v>
      </c>
      <c r="K43" s="22">
        <v>23720.616000000031</v>
      </c>
      <c r="L43" s="22">
        <v>31.481999999999999</v>
      </c>
      <c r="M43" s="22">
        <v>390</v>
      </c>
      <c r="N43" s="22">
        <v>421.48199999999997</v>
      </c>
      <c r="O43" s="22">
        <v>74871.167999999947</v>
      </c>
    </row>
    <row r="44" spans="1:15" x14ac:dyDescent="0.3">
      <c r="A44" t="s">
        <v>117</v>
      </c>
      <c r="B44" t="s">
        <v>81</v>
      </c>
      <c r="C44" s="22">
        <v>99838.363000000201</v>
      </c>
      <c r="D44" s="22">
        <v>2107.7599999999998</v>
      </c>
      <c r="E44" s="22">
        <v>101946.1230000002</v>
      </c>
      <c r="F44" s="22">
        <v>4622.3740000000098</v>
      </c>
      <c r="G44" s="22">
        <v>11728.041999999999</v>
      </c>
      <c r="H44" s="22">
        <v>16350.416000000008</v>
      </c>
      <c r="I44" s="22">
        <v>32384.746999999803</v>
      </c>
      <c r="J44" s="22">
        <v>55665</v>
      </c>
      <c r="K44" s="22">
        <v>88049.746999999799</v>
      </c>
      <c r="L44" s="22">
        <v>1525.2840000000001</v>
      </c>
      <c r="M44" s="22">
        <v>30080.2</v>
      </c>
      <c r="N44" s="22">
        <v>31605.484</v>
      </c>
      <c r="O44" s="22">
        <v>237951.77</v>
      </c>
    </row>
    <row r="45" spans="1:15" x14ac:dyDescent="0.3">
      <c r="A45" t="s">
        <v>118</v>
      </c>
      <c r="B45" t="s">
        <v>81</v>
      </c>
      <c r="C45" s="22">
        <v>426843.152000028</v>
      </c>
      <c r="D45" s="22">
        <v>3299.3509999999997</v>
      </c>
      <c r="E45" s="22">
        <v>430142.50300002802</v>
      </c>
      <c r="F45" s="22">
        <v>32155.004999999801</v>
      </c>
      <c r="G45" s="22">
        <v>57244.950999999899</v>
      </c>
      <c r="H45" s="22">
        <v>89399.9559999997</v>
      </c>
      <c r="I45" s="22">
        <v>96478.584999999206</v>
      </c>
      <c r="J45" s="22">
        <v>111304.49600000001</v>
      </c>
      <c r="K45" s="22">
        <v>207783.08099999922</v>
      </c>
      <c r="L45" s="22">
        <v>1403.7080000000001</v>
      </c>
      <c r="M45" s="22">
        <v>64396.479999999996</v>
      </c>
      <c r="N45" s="22">
        <v>65800.187999999995</v>
      </c>
      <c r="O45" s="22">
        <v>793125.72800002689</v>
      </c>
    </row>
    <row r="46" spans="1:15" x14ac:dyDescent="0.3">
      <c r="A46" t="s">
        <v>119</v>
      </c>
      <c r="B46" t="s">
        <v>81</v>
      </c>
      <c r="C46" s="22">
        <v>74986.218000000095</v>
      </c>
      <c r="D46" s="22">
        <v>811.88</v>
      </c>
      <c r="E46" s="22">
        <v>75798.0980000001</v>
      </c>
      <c r="F46" s="22">
        <v>25399.9549999999</v>
      </c>
      <c r="G46" s="22">
        <v>20346.699999999997</v>
      </c>
      <c r="H46" s="22">
        <v>45746.654999999897</v>
      </c>
      <c r="I46" s="22">
        <v>18034.509999999998</v>
      </c>
      <c r="J46" s="22">
        <v>8391.66</v>
      </c>
      <c r="K46" s="22">
        <v>26426.17</v>
      </c>
      <c r="L46" s="22">
        <v>88.427999999999997</v>
      </c>
      <c r="M46" s="22">
        <v>150</v>
      </c>
      <c r="N46" s="22">
        <v>238.428</v>
      </c>
      <c r="O46" s="22">
        <v>148209.351</v>
      </c>
    </row>
    <row r="47" spans="1:15" x14ac:dyDescent="0.3">
      <c r="A47" t="s">
        <v>120</v>
      </c>
      <c r="B47" t="s">
        <v>81</v>
      </c>
      <c r="C47" s="22">
        <v>138936.77599999899</v>
      </c>
      <c r="D47" s="22">
        <v>994.43</v>
      </c>
      <c r="E47" s="22">
        <v>139931.20599999899</v>
      </c>
      <c r="F47" s="22">
        <v>15652.631000000099</v>
      </c>
      <c r="G47" s="22">
        <v>40803.097999999998</v>
      </c>
      <c r="H47" s="22">
        <v>56455.729000000094</v>
      </c>
      <c r="I47" s="22">
        <v>30811.569999999199</v>
      </c>
      <c r="J47" s="22">
        <v>47103.130000000005</v>
      </c>
      <c r="K47" s="22">
        <v>77914.699999999197</v>
      </c>
      <c r="L47" s="22">
        <v>244.06899999999999</v>
      </c>
      <c r="M47" s="22">
        <v>25563.599999999999</v>
      </c>
      <c r="N47" s="22">
        <v>25807.668999999998</v>
      </c>
      <c r="O47" s="22">
        <v>300109.30399999826</v>
      </c>
    </row>
    <row r="48" spans="1:15" x14ac:dyDescent="0.3">
      <c r="A48" t="s">
        <v>121</v>
      </c>
      <c r="B48" t="s">
        <v>81</v>
      </c>
      <c r="C48" s="22">
        <v>40842.756999999896</v>
      </c>
      <c r="D48" s="22">
        <v>867</v>
      </c>
      <c r="E48" s="22">
        <v>41709.756999999896</v>
      </c>
      <c r="F48" s="22">
        <v>3391.5</v>
      </c>
      <c r="G48" s="22">
        <v>1021.2</v>
      </c>
      <c r="H48" s="22">
        <v>4412.7</v>
      </c>
      <c r="I48" s="22">
        <v>8305.2490000000307</v>
      </c>
      <c r="J48" s="22">
        <v>10105.719999999999</v>
      </c>
      <c r="K48" s="22">
        <v>18410.96900000003</v>
      </c>
      <c r="L48" s="22">
        <v>225.72</v>
      </c>
      <c r="M48" s="22">
        <v>0</v>
      </c>
      <c r="N48" s="22">
        <v>225.72</v>
      </c>
      <c r="O48" s="22">
        <v>64759.145999999928</v>
      </c>
    </row>
    <row r="49" spans="1:15" x14ac:dyDescent="0.3">
      <c r="A49" t="s">
        <v>122</v>
      </c>
      <c r="B49" t="s">
        <v>81</v>
      </c>
      <c r="C49" s="22">
        <v>267833.08600000601</v>
      </c>
      <c r="D49" s="22">
        <v>2007.45</v>
      </c>
      <c r="E49" s="22">
        <v>269840.53600000602</v>
      </c>
      <c r="F49" s="22">
        <v>1928.5609999999999</v>
      </c>
      <c r="G49" s="22">
        <v>5123.4620000000004</v>
      </c>
      <c r="H49" s="22">
        <v>7052.0230000000001</v>
      </c>
      <c r="I49" s="22">
        <v>48711.6560000014</v>
      </c>
      <c r="J49" s="22">
        <v>134633.28</v>
      </c>
      <c r="K49" s="22">
        <v>183344.93600000138</v>
      </c>
      <c r="L49" s="22">
        <v>378.15</v>
      </c>
      <c r="M49" s="22">
        <v>103942</v>
      </c>
      <c r="N49" s="22">
        <v>104320.15</v>
      </c>
      <c r="O49" s="22">
        <v>564557.64500000747</v>
      </c>
    </row>
    <row r="50" spans="1:15" x14ac:dyDescent="0.3">
      <c r="A50" t="s">
        <v>127</v>
      </c>
      <c r="B50" t="s">
        <v>81</v>
      </c>
      <c r="C50" s="22">
        <v>336416.22799999407</v>
      </c>
      <c r="D50" s="22">
        <v>1372.364</v>
      </c>
      <c r="E50" s="22">
        <v>337788.59199999407</v>
      </c>
      <c r="F50" s="22">
        <v>16991.571000000102</v>
      </c>
      <c r="G50" s="22">
        <v>31817.737999999801</v>
      </c>
      <c r="H50" s="22">
        <v>48809.308999999907</v>
      </c>
      <c r="I50" s="22">
        <v>64158.883999998499</v>
      </c>
      <c r="J50" s="22">
        <v>54876.857000000004</v>
      </c>
      <c r="K50" s="22">
        <v>119035.7409999985</v>
      </c>
      <c r="L50" s="22">
        <v>852.21100000000001</v>
      </c>
      <c r="M50" s="22">
        <v>22638.54</v>
      </c>
      <c r="N50" s="22">
        <v>23490.751</v>
      </c>
      <c r="O50" s="22">
        <v>529124.39299999247</v>
      </c>
    </row>
    <row r="51" spans="1:15" x14ac:dyDescent="0.3">
      <c r="A51" t="s">
        <v>123</v>
      </c>
      <c r="B51" t="s">
        <v>81</v>
      </c>
      <c r="C51" s="22">
        <v>431980.77500001405</v>
      </c>
      <c r="D51" s="22">
        <v>1253.82</v>
      </c>
      <c r="E51" s="22">
        <v>433234.59500001406</v>
      </c>
      <c r="F51" s="22">
        <v>16233.6080000002</v>
      </c>
      <c r="G51" s="22">
        <v>51211.188999999998</v>
      </c>
      <c r="H51" s="22">
        <v>67444.797000000195</v>
      </c>
      <c r="I51" s="22">
        <v>81999.972999996404</v>
      </c>
      <c r="J51" s="22">
        <v>72566.885999999999</v>
      </c>
      <c r="K51" s="22">
        <v>154566.85899999639</v>
      </c>
      <c r="L51" s="22">
        <v>1978.415</v>
      </c>
      <c r="M51" s="22">
        <v>52157</v>
      </c>
      <c r="N51" s="22">
        <v>54135.415000000001</v>
      </c>
      <c r="O51" s="22">
        <v>709381.66600001068</v>
      </c>
    </row>
    <row r="52" spans="1:15" x14ac:dyDescent="0.3">
      <c r="A52" t="s">
        <v>128</v>
      </c>
      <c r="B52" t="s">
        <v>81</v>
      </c>
      <c r="C52" s="22">
        <v>709585.573000059</v>
      </c>
      <c r="D52" s="22">
        <v>7083.8980000000001</v>
      </c>
      <c r="E52" s="22">
        <v>716669.47100005904</v>
      </c>
      <c r="F52" s="22">
        <v>6206.9480000000094</v>
      </c>
      <c r="G52" s="22">
        <v>19102.080000000002</v>
      </c>
      <c r="H52" s="22">
        <v>25309.028000000013</v>
      </c>
      <c r="I52" s="22">
        <v>152117.01300000801</v>
      </c>
      <c r="J52" s="22">
        <v>224956.86299999998</v>
      </c>
      <c r="K52" s="22">
        <v>377073.87600000796</v>
      </c>
      <c r="L52" s="22">
        <v>7658.2719999999999</v>
      </c>
      <c r="M52" s="22">
        <v>189482.448</v>
      </c>
      <c r="N52" s="22">
        <v>197140.72</v>
      </c>
      <c r="O52" s="22">
        <v>1316193.095000067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1A13E-9477-4642-9229-FA9C5F92A73C}">
  <sheetPr codeName="Sayfa13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6.5283044050837874E-2</v>
      </c>
      <c r="D17" s="12">
        <f t="shared" si="1"/>
        <v>3.659175929494789</v>
      </c>
      <c r="E17" s="12">
        <f t="shared" si="2"/>
        <v>6.6063856477833111E-2</v>
      </c>
      <c r="F17" s="12">
        <f t="shared" si="3"/>
        <v>0.63969850385335025</v>
      </c>
      <c r="G17" s="12">
        <f t="shared" si="4"/>
        <v>47.783401950025116</v>
      </c>
      <c r="H17" s="12">
        <f t="shared" si="5"/>
        <v>5.3431306342138747</v>
      </c>
      <c r="I17" s="12">
        <f t="shared" si="6"/>
        <v>0.23948750160448154</v>
      </c>
      <c r="J17" s="12">
        <f t="shared" si="7"/>
        <v>17.388683246358983</v>
      </c>
      <c r="K17" s="12">
        <f t="shared" si="8"/>
        <v>0.52322481135717203</v>
      </c>
      <c r="L17" s="12">
        <f t="shared" si="9"/>
        <v>9.8678667755524803</v>
      </c>
      <c r="M17" s="12">
        <f t="shared" si="10"/>
        <v>134.37098056109264</v>
      </c>
      <c r="N17" s="12">
        <f t="shared" si="11"/>
        <v>43.608947316249157</v>
      </c>
      <c r="O17" s="17">
        <f t="shared" si="12"/>
        <v>0.3054623858918229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1.3118633913489478E-2</v>
      </c>
      <c r="D18" s="12">
        <f t="shared" si="1"/>
        <v>0</v>
      </c>
      <c r="E18" s="12">
        <f t="shared" si="2"/>
        <v>1.3115783747190326E-2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5.9949811962635408E-2</v>
      </c>
      <c r="J18" s="12">
        <f t="shared" si="7"/>
        <v>5.5863431977222975</v>
      </c>
      <c r="K18" s="12">
        <f t="shared" si="8"/>
        <v>0.15138523641337873</v>
      </c>
      <c r="L18" s="12">
        <f t="shared" si="9"/>
        <v>0.56822246593543602</v>
      </c>
      <c r="M18" s="12">
        <f t="shared" si="10"/>
        <v>80.795698140006223</v>
      </c>
      <c r="N18" s="12">
        <f t="shared" si="11"/>
        <v>22.310343092399592</v>
      </c>
      <c r="O18" s="17">
        <f t="shared" si="12"/>
        <v>0.11173695154383081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2.898213599964013E-2</v>
      </c>
      <c r="D21" s="12">
        <f t="shared" si="1"/>
        <v>0</v>
      </c>
      <c r="E21" s="12">
        <f t="shared" si="2"/>
        <v>2.8975839314493768E-2</v>
      </c>
      <c r="F21" s="12">
        <f t="shared" si="3"/>
        <v>9.1512112221463202E-2</v>
      </c>
      <c r="G21" s="12">
        <f t="shared" si="4"/>
        <v>0</v>
      </c>
      <c r="H21" s="12">
        <f t="shared" si="5"/>
        <v>8.2382133507952954E-2</v>
      </c>
      <c r="I21" s="12">
        <f t="shared" si="6"/>
        <v>0.12912556932795763</v>
      </c>
      <c r="J21" s="12">
        <f t="shared" si="7"/>
        <v>0</v>
      </c>
      <c r="K21" s="12">
        <f t="shared" si="8"/>
        <v>0.12698915767304922</v>
      </c>
      <c r="L21" s="12">
        <f t="shared" si="9"/>
        <v>5.270043809484986</v>
      </c>
      <c r="M21" s="12">
        <f t="shared" si="10"/>
        <v>0</v>
      </c>
      <c r="N21" s="12">
        <f t="shared" si="11"/>
        <v>3.8418307534233742</v>
      </c>
      <c r="O21" s="17">
        <f t="shared" si="12"/>
        <v>6.1138699672630935E-2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8.3781494112021419E-4</v>
      </c>
      <c r="D22" s="12">
        <f t="shared" si="1"/>
        <v>0</v>
      </c>
      <c r="E22" s="12">
        <f t="shared" si="2"/>
        <v>8.3763291668643145E-4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4.9002033177210826E-3</v>
      </c>
      <c r="J22" s="12">
        <f t="shared" si="7"/>
        <v>0</v>
      </c>
      <c r="K22" s="12">
        <f t="shared" si="8"/>
        <v>4.8191283491158246E-3</v>
      </c>
      <c r="L22" s="12">
        <f t="shared" si="9"/>
        <v>0.2099903075076581</v>
      </c>
      <c r="M22" s="12">
        <f t="shared" si="10"/>
        <v>0</v>
      </c>
      <c r="N22" s="12">
        <f t="shared" si="11"/>
        <v>0.15308169162688448</v>
      </c>
      <c r="O22" s="17">
        <f t="shared" si="12"/>
        <v>2.1309752065088359E-3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0.1082216289050877</v>
      </c>
      <c r="D25" s="12">
        <f t="shared" ref="D25:O25" si="13">SUM(D15:D24)</f>
        <v>3.659175929494789</v>
      </c>
      <c r="E25" s="12">
        <f t="shared" si="13"/>
        <v>0.10899311245620363</v>
      </c>
      <c r="F25" s="12">
        <f t="shared" si="13"/>
        <v>0.73121061607481341</v>
      </c>
      <c r="G25" s="12">
        <f t="shared" si="13"/>
        <v>47.783401950025116</v>
      </c>
      <c r="H25" s="12">
        <f t="shared" si="13"/>
        <v>5.4255127677218278</v>
      </c>
      <c r="I25" s="12">
        <f t="shared" si="13"/>
        <v>0.43346308621279567</v>
      </c>
      <c r="J25" s="12">
        <f t="shared" si="13"/>
        <v>22.97502644408128</v>
      </c>
      <c r="K25" s="12">
        <f t="shared" si="13"/>
        <v>0.80641833379271577</v>
      </c>
      <c r="L25" s="12">
        <f t="shared" si="13"/>
        <v>15.91612335848056</v>
      </c>
      <c r="M25" s="12">
        <f t="shared" si="13"/>
        <v>215.16667870109887</v>
      </c>
      <c r="N25" s="12">
        <f t="shared" si="13"/>
        <v>69.91420285369901</v>
      </c>
      <c r="O25" s="12">
        <f t="shared" si="13"/>
        <v>0.4804690123147935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3.2990661397325718E-2</v>
      </c>
      <c r="D28" s="12">
        <f>(SUMIFS(MESKENOG2,KAYNAK,A28,SEBEP,B28,SÜRE,"Uzun",BİLDİRİM,"Bildirimli",İL,$B$10,İLÇE,$B$11)/VLOOKUP($B$11,ABONE2,4,FALSE))</f>
        <v>2.7924794649391304E-2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3.2989560782522666E-2</v>
      </c>
      <c r="F28" s="12">
        <f>(SUMIFS(TARIMSALAG2,KAYNAK,A28,SEBEP,B28,SÜRE,"Uzun",BİLDİRİM,"Bildirimli",İL,$B$10,İLÇE,$B$11)/VLOOKUP($B$11,ABONE2,6,FALSE))</f>
        <v>2.331278313402062E-6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2.098691381902552E-6</v>
      </c>
      <c r="I28" s="12">
        <f>(SUMIFS(TICARETHANEAG2,KAYNAK,A28,SEBEP,B28,SÜRE,"Uzun",BİLDİRİM,"Bildirimli",İL,$B$10,İLÇE,$B$11)/VLOOKUP($B$11,ABONE2,9,FALSE))</f>
        <v>5.3521989006297309E-2</v>
      </c>
      <c r="J28" s="12">
        <f>(SUMIFS(TICARETHANEOG2,KAYNAK,A28,SEBEP,B28,SÜRE,"Uzun",BİLDİRİM,"Bildirimli",İL,$B$10,İLÇE,$B$11)/VLOOKUP($B$11,ABONE2,10,FALSE))</f>
        <v>0.80588350715525037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6.5969979938252807E-2</v>
      </c>
      <c r="L28" s="12">
        <f>(SUMIFS(SANAYIAG2,KAYNAK,A28,SEBEP,B28,SÜRE,"Uzun",BİLDİRİM,"Bildirimli",İL,$B$10,İLÇE,$B$11)/VLOOKUP($B$11,ABONE2,12,FALSE))</f>
        <v>0.99122838126115087</v>
      </c>
      <c r="M28" s="12">
        <f>(SUMIFS(SANAYIOG2,KAYNAK,A28,SEBEP,B28,SÜRE,"Uzun",BİLDİRİM,"Bildirimli",İL,$B$10,İLÇE,$B$11)/VLOOKUP($B$11,ABONE2,13,FALSE))</f>
        <v>0.26565580210724016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0.79459391898157028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4.2084626023540968E-2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4.1897908215985449E-2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4.1888805438456203E-2</v>
      </c>
      <c r="F29" s="12">
        <f>(SUMIFS(TARIMSALAG2,KAYNAK,A29,SEBEP,B29,SÜRE,"Uzun",BİLDİRİM,"Bildirimli",İL,$B$10,İLÇE,$B$11)/VLOOKUP($B$11,ABONE2,6,FALSE))</f>
        <v>5.2422664416001937E-3</v>
      </c>
      <c r="G29" s="12">
        <f>(SUMIFS(TARIMSALOG2,KAYNAK,A29,SEBEP,B29,SÜRE,"Uzun",BİLDİRİM,"Bildirimli",İL,$B$10,İLÇE,$B$11)/VLOOKUP($B$11,ABONE2,7,FALSE))</f>
        <v>7.9691895673430518E-2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1.2669955668905771E-2</v>
      </c>
      <c r="I29" s="12">
        <f>(SUMIFS(TICARETHANEAG2,KAYNAK,A29,SEBEP,B29,SÜRE,"Uzun",BİLDİRİM,"Bildirimli",İL,$B$10,İLÇE,$B$11)/VLOOKUP($B$11,ABONE2,9,FALSE))</f>
        <v>0.19037606639086305</v>
      </c>
      <c r="J29" s="12">
        <f>(SUMIFS(TICARETHANEOG2,KAYNAK,A29,SEBEP,B29,SÜRE,"Uzun",BİLDİRİM,"Bildirimli",İL,$B$10,İLÇE,$B$11)/VLOOKUP($B$11,ABONE2,10,FALSE))</f>
        <v>5.1233873559920049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0.27199385028718392</v>
      </c>
      <c r="L29" s="12">
        <f>(SUMIFS(SANAYIAG2,KAYNAK,A29,SEBEP,B29,SÜRE,"Uzun",BİLDİRİM,"Bildirimli",İL,$B$10,İLÇE,$B$11)/VLOOKUP($B$11,ABONE2,12,FALSE))</f>
        <v>5.4267072944552375</v>
      </c>
      <c r="M29" s="12">
        <f>(SUMIFS(SANAYIOG2,KAYNAK,A29,SEBEP,B29,SÜRE,"Uzun",BİLDİRİM,"Bildirimli",İL,$B$10,İLÇE,$B$11)/VLOOKUP($B$11,ABONE2,13,FALSE))</f>
        <v>4.9497842550927311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5.2974583287581796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0.10548515246987204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1.6227570755624227E-2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1.6224045138887772E-2</v>
      </c>
      <c r="F31" s="12">
        <f>(SUMIFS(TARIMSALAG2,KAYNAK,A31,SEBEP,B31,SÜRE,"Uzun",BİLDİRİM,"Bildirimli",İL,$B$10,İLÇE,$B$11)/VLOOKUP($B$11,ABONE2,6,FALSE))</f>
        <v>9.301212156367698E-3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8.3732489945955134E-3</v>
      </c>
      <c r="I31" s="12">
        <f>(SUMIFS(TICARETHANEAG2,KAYNAK,A31,SEBEP,B31,SÜRE,"Uzun",BİLDİRİM,"Bildirimli",İL,$B$10,İLÇE,$B$11)/VLOOKUP($B$11,ABONE2,9,FALSE))</f>
        <v>7.7709538839108014E-2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7.6423816999990582E-2</v>
      </c>
      <c r="L31" s="12">
        <f>(SUMIFS(SANAYIAG2,KAYNAK,A31,SEBEP,B31,SÜRE,"Uzun",BİLDİRİM,"Bildirimli",İL,$B$10,İLÇE,$B$11)/VLOOKUP($B$11,ABONE2,12,FALSE))</f>
        <v>2.3625027487430388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1.7222505245274697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3.3906494438218117E-2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9.1116140368935394E-2</v>
      </c>
      <c r="D33" s="12">
        <f t="shared" ref="D33:O33" si="14">SUM(D28:D32)</f>
        <v>2.7924794649391304E-2</v>
      </c>
      <c r="E33" s="12">
        <f t="shared" si="14"/>
        <v>9.1102411359866645E-2</v>
      </c>
      <c r="F33" s="12">
        <f t="shared" si="14"/>
        <v>1.4545809876281294E-2</v>
      </c>
      <c r="G33" s="12">
        <f t="shared" si="14"/>
        <v>7.9691895673430518E-2</v>
      </c>
      <c r="H33" s="12">
        <f t="shared" si="14"/>
        <v>2.1045303354883187E-2</v>
      </c>
      <c r="I33" s="12">
        <f t="shared" si="14"/>
        <v>0.32160759423626839</v>
      </c>
      <c r="J33" s="12">
        <f t="shared" si="14"/>
        <v>5.9292708631472557</v>
      </c>
      <c r="K33" s="12">
        <f t="shared" si="14"/>
        <v>0.41438764722542731</v>
      </c>
      <c r="L33" s="12">
        <f t="shared" si="14"/>
        <v>8.7804384244594278</v>
      </c>
      <c r="M33" s="12">
        <f t="shared" si="14"/>
        <v>5.2154400571999711</v>
      </c>
      <c r="N33" s="12">
        <f t="shared" si="14"/>
        <v>7.8143027722672187</v>
      </c>
      <c r="O33" s="12">
        <f t="shared" si="14"/>
        <v>0.18147627293163113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211681</v>
      </c>
      <c r="D37" s="16">
        <f>VLOOKUP($B$11,ABONE2,4,FALSE)</f>
        <v>46</v>
      </c>
      <c r="E37" s="16">
        <f>VLOOKUP($B$11,ABONE2,5,FALSE)</f>
        <v>211727</v>
      </c>
      <c r="F37" s="16">
        <f>VLOOKUP($B$11,ABONE2,6,FALSE)</f>
        <v>388</v>
      </c>
      <c r="G37" s="16">
        <f>VLOOKUP($B$11,ABONE2,7,FALSE)</f>
        <v>43</v>
      </c>
      <c r="H37" s="16">
        <f>VLOOKUP($B$11,ABONE2,8,FALSE)</f>
        <v>431</v>
      </c>
      <c r="I37" s="16">
        <f>VLOOKUP($B$11,ABONE2,9,FALSE)</f>
        <v>53853</v>
      </c>
      <c r="J37" s="16">
        <f>VLOOKUP($B$11,ABONE2,10,FALSE)</f>
        <v>906</v>
      </c>
      <c r="K37" s="16">
        <f>VLOOKUP($B$11,ABONE2,11,FALSE)</f>
        <v>54759</v>
      </c>
      <c r="L37" s="21">
        <f>VLOOKUP($B$11,ABONE2,12,FALSE)</f>
        <v>616</v>
      </c>
      <c r="M37" s="21">
        <f>VLOOKUP($B$11,ABONE2,13,FALSE)</f>
        <v>229</v>
      </c>
      <c r="N37" s="21">
        <f>VLOOKUP($B$11,ABONE2,14,FALSE)</f>
        <v>845</v>
      </c>
      <c r="O37" s="21">
        <f>VLOOKUP($B$11,ABONE2,15,FALSE)</f>
        <v>267762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50656.463740414903</v>
      </c>
      <c r="D38" s="16">
        <f>VLOOKUP($B$11,TUKETIM,4,FALSE)</f>
        <v>128.57749999999999</v>
      </c>
      <c r="E38" s="16">
        <f>VLOOKUP($B$11,TUKETIM,5,FALSE)</f>
        <v>50785.041240414903</v>
      </c>
      <c r="F38" s="16">
        <f>VLOOKUP($B$11,TUKETIM,6,FALSE)</f>
        <v>155.48869999999999</v>
      </c>
      <c r="G38" s="16">
        <f>VLOOKUP($B$11,TUKETIM,7,FALSE)</f>
        <v>202.65180000000001</v>
      </c>
      <c r="H38" s="16">
        <f>VLOOKUP($B$11,TUKETIM,8,FALSE)</f>
        <v>358.14049999999997</v>
      </c>
      <c r="I38" s="16">
        <f>VLOOKUP($B$11,TUKETIM,9,FALSE)</f>
        <v>41266.435989582293</v>
      </c>
      <c r="J38" s="16">
        <f>VLOOKUP($B$11,TUKETIM,10,FALSE)</f>
        <v>27853.479793662504</v>
      </c>
      <c r="K38" s="16">
        <f>VLOOKUP($B$11,TUKETIM,11,FALSE)</f>
        <v>69119.915783244796</v>
      </c>
      <c r="L38" s="21">
        <f>VLOOKUP($B$11,TUKETIM,12,FALSE)</f>
        <v>7902.3429654044921</v>
      </c>
      <c r="M38" s="21">
        <f>VLOOKUP($B$11,TUKETIM,13,FALSE)</f>
        <v>56767.784243972252</v>
      </c>
      <c r="N38" s="21">
        <f>VLOOKUP($B$11,TUKETIM,14,FALSE)</f>
        <v>64670.127209376747</v>
      </c>
      <c r="O38" s="21">
        <f>VLOOKUP($B$11,TUKETIM,15,FALSE)</f>
        <v>184933.22473303645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1017528.6450000748</v>
      </c>
      <c r="D39" s="16">
        <f>VLOOKUP($B$11,ANLASMA,4,FALSE)</f>
        <v>1529.5640000000001</v>
      </c>
      <c r="E39" s="16">
        <f>VLOOKUP($B$11,ANLASMA,5,FALSE)</f>
        <v>1019058.2090000748</v>
      </c>
      <c r="F39" s="16">
        <f>VLOOKUP($B$11,ANLASMA,6,FALSE)</f>
        <v>1722.125</v>
      </c>
      <c r="G39" s="16">
        <f>VLOOKUP($B$11,ANLASMA,7,FALSE)</f>
        <v>1306.3</v>
      </c>
      <c r="H39" s="16">
        <f>VLOOKUP($B$11,ANLASMA,8,FALSE)</f>
        <v>3028.4250000000002</v>
      </c>
      <c r="I39" s="16">
        <f>VLOOKUP($B$11,ANLASMA,9,FALSE)</f>
        <v>423547.027000056</v>
      </c>
      <c r="J39" s="16">
        <f>VLOOKUP($B$11,ANLASMA,10,FALSE)</f>
        <v>347904.68299999996</v>
      </c>
      <c r="K39" s="16">
        <f>VLOOKUP($B$11,ANLASMA,11,FALSE)</f>
        <v>771451.71000005596</v>
      </c>
      <c r="L39" s="21">
        <f>VLOOKUP($B$11,ANLASMA,12,FALSE)</f>
        <v>25424.62</v>
      </c>
      <c r="M39" s="21">
        <f>VLOOKUP($B$11,ANLASMA,13,FALSE)</f>
        <v>184769.5</v>
      </c>
      <c r="N39" s="21">
        <f>VLOOKUP($B$11,ANLASMA,14,FALSE)</f>
        <v>210194.12</v>
      </c>
      <c r="O39" s="21">
        <f>VLOOKUP($B$11,ANLASMA,15,FALSE)</f>
        <v>2003732.4640001308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ABFF0170-455D-4FD8-856A-61A15F2BDEEC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B4921-0CC1-47F9-B8A2-CF8C2DC1DD72}">
  <sheetPr codeName="Sayfa14"/>
  <dimension ref="A1:AC70"/>
  <sheetViews>
    <sheetView topLeftCell="A6"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5.7595143107608666E-2</v>
      </c>
      <c r="D17" s="12">
        <f t="shared" si="1"/>
        <v>1.8691657150260366</v>
      </c>
      <c r="E17" s="12">
        <f t="shared" si="2"/>
        <v>5.7974938012882393E-2</v>
      </c>
      <c r="F17" s="12">
        <f t="shared" si="3"/>
        <v>1.1345951889154686</v>
      </c>
      <c r="G17" s="12">
        <f t="shared" si="4"/>
        <v>7.0035351658659257</v>
      </c>
      <c r="H17" s="12">
        <f t="shared" si="5"/>
        <v>1.4280421877629914</v>
      </c>
      <c r="I17" s="12">
        <f t="shared" si="6"/>
        <v>0.25225143927672761</v>
      </c>
      <c r="J17" s="12">
        <f t="shared" si="7"/>
        <v>6.4235061737461399</v>
      </c>
      <c r="K17" s="12">
        <f t="shared" si="8"/>
        <v>0.28982248423527629</v>
      </c>
      <c r="L17" s="12">
        <f t="shared" si="9"/>
        <v>10.097674907601649</v>
      </c>
      <c r="M17" s="12">
        <f t="shared" si="10"/>
        <v>103.84272717096199</v>
      </c>
      <c r="N17" s="12">
        <f t="shared" si="11"/>
        <v>21.411732939386518</v>
      </c>
      <c r="O17" s="17">
        <f t="shared" si="12"/>
        <v>0.10059597043108703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4.2482945170596257E-3</v>
      </c>
      <c r="D18" s="12">
        <f t="shared" si="1"/>
        <v>0</v>
      </c>
      <c r="E18" s="12">
        <f t="shared" si="2"/>
        <v>4.2474038641429285E-3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1.4169731728670651E-2</v>
      </c>
      <c r="J18" s="12">
        <f t="shared" si="7"/>
        <v>0</v>
      </c>
      <c r="K18" s="12">
        <f t="shared" si="8"/>
        <v>1.408346537754194E-2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5.4938408024593982E-3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2.8818101618912274E-2</v>
      </c>
      <c r="D21" s="12">
        <f t="shared" si="1"/>
        <v>0</v>
      </c>
      <c r="E21" s="12">
        <f t="shared" si="2"/>
        <v>2.8812059917670167E-2</v>
      </c>
      <c r="F21" s="12">
        <f t="shared" si="3"/>
        <v>0.16307910309008364</v>
      </c>
      <c r="G21" s="12">
        <f t="shared" si="4"/>
        <v>0</v>
      </c>
      <c r="H21" s="12">
        <f t="shared" si="5"/>
        <v>0.15492514793557946</v>
      </c>
      <c r="I21" s="12">
        <f t="shared" si="6"/>
        <v>0.15444063083095291</v>
      </c>
      <c r="J21" s="12">
        <f t="shared" si="7"/>
        <v>0</v>
      </c>
      <c r="K21" s="12">
        <f t="shared" si="8"/>
        <v>0.15350038510556313</v>
      </c>
      <c r="L21" s="12">
        <f t="shared" si="9"/>
        <v>2.5473053255750244</v>
      </c>
      <c r="M21" s="12">
        <f t="shared" si="10"/>
        <v>0</v>
      </c>
      <c r="N21" s="12">
        <f t="shared" si="11"/>
        <v>2.2398719242125216</v>
      </c>
      <c r="O21" s="17">
        <f t="shared" si="12"/>
        <v>4.608681198140125E-2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6.3928038328481458E-4</v>
      </c>
      <c r="D22" s="12">
        <f t="shared" si="1"/>
        <v>0</v>
      </c>
      <c r="E22" s="12">
        <f t="shared" si="2"/>
        <v>6.3914635845775203E-4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4.0759671907425888E-4</v>
      </c>
      <c r="J22" s="12">
        <f t="shared" si="7"/>
        <v>0</v>
      </c>
      <c r="K22" s="12">
        <f t="shared" si="8"/>
        <v>4.0511524078237104E-4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6.069088031211067E-4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9.130081962686537E-2</v>
      </c>
      <c r="D25" s="12">
        <f t="shared" ref="D25:O25" si="13">SUM(D15:D24)</f>
        <v>1.8691657150260366</v>
      </c>
      <c r="E25" s="12">
        <f t="shared" si="13"/>
        <v>9.1673548153153248E-2</v>
      </c>
      <c r="F25" s="12">
        <f t="shared" si="13"/>
        <v>1.2976742920055522</v>
      </c>
      <c r="G25" s="12">
        <f t="shared" si="13"/>
        <v>7.0035351658659257</v>
      </c>
      <c r="H25" s="12">
        <f t="shared" si="13"/>
        <v>1.582967335698571</v>
      </c>
      <c r="I25" s="12">
        <f t="shared" si="13"/>
        <v>0.42126939855542539</v>
      </c>
      <c r="J25" s="12">
        <f t="shared" si="13"/>
        <v>6.4235061737461399</v>
      </c>
      <c r="K25" s="12">
        <f t="shared" si="13"/>
        <v>0.45781144995916373</v>
      </c>
      <c r="L25" s="12">
        <f t="shared" si="13"/>
        <v>12.644980233176673</v>
      </c>
      <c r="M25" s="12">
        <f t="shared" si="13"/>
        <v>103.84272717096199</v>
      </c>
      <c r="N25" s="12">
        <f t="shared" si="13"/>
        <v>23.65160486359904</v>
      </c>
      <c r="O25" s="12">
        <f t="shared" si="13"/>
        <v>0.1527835320180688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0.11501627999086013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0.11499216688268692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7.6036534685625864E-2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3.8018267342812932E-3</v>
      </c>
      <c r="I29" s="12">
        <f>(SUMIFS(TICARETHANEAG2,KAYNAK,A29,SEBEP,B29,SÜRE,"Uzun",BİLDİRİM,"Bildirimli",İL,$B$10,İLÇE,$B$11)/VLOOKUP($B$11,ABONE2,9,FALSE))</f>
        <v>0.51793680910174777</v>
      </c>
      <c r="J29" s="12">
        <f>(SUMIFS(TICARETHANEOG2,KAYNAK,A29,SEBEP,B29,SÜRE,"Uzun",BİLDİRİM,"Bildirimli",İL,$B$10,İLÇE,$B$11)/VLOOKUP($B$11,ABONE2,10,FALSE))</f>
        <v>13.51496793141963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0.59706367416158812</v>
      </c>
      <c r="L29" s="12">
        <f>(SUMIFS(SANAYIAG2,KAYNAK,A29,SEBEP,B29,SÜRE,"Uzun",BİLDİRİM,"Bildirimli",İL,$B$10,İLÇE,$B$11)/VLOOKUP($B$11,ABONE2,12,FALSE))</f>
        <v>22.207633602386526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19.527401960719189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0.18434709227204521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5.9466176701302102E-2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5.9453709645755193E-2</v>
      </c>
      <c r="F31" s="12">
        <f>(SUMIFS(TARIMSALAG2,KAYNAK,A31,SEBEP,B31,SÜRE,"Uzun",BİLDİRİM,"Bildirimli",İL,$B$10,İLÇE,$B$11)/VLOOKUP($B$11,ABONE2,6,FALSE))</f>
        <v>4.3090591300222261E-2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4.0936061735211145E-2</v>
      </c>
      <c r="I31" s="12">
        <f>(SUMIFS(TICARETHANEAG2,KAYNAK,A31,SEBEP,B31,SÜRE,"Uzun",BİLDİRİM,"Bildirimli",İL,$B$10,İLÇE,$B$11)/VLOOKUP($B$11,ABONE2,9,FALSE))</f>
        <v>0.30900295679717932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0.30712172445761854</v>
      </c>
      <c r="L31" s="12">
        <f>(SUMIFS(SANAYIAG2,KAYNAK,A31,SEBEP,B31,SÜRE,"Uzun",BİLDİRİM,"Bildirimli",İL,$B$10,İLÇE,$B$11)/VLOOKUP($B$11,ABONE2,12,FALSE))</f>
        <v>27.938423429537156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24.56654473976543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0.10110617078416667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0.17448245669216222</v>
      </c>
      <c r="D33" s="12">
        <f t="shared" ref="D33:O33" si="14">SUM(D28:D32)</f>
        <v>0</v>
      </c>
      <c r="E33" s="12">
        <f t="shared" si="14"/>
        <v>0.17444587652844212</v>
      </c>
      <c r="F33" s="12">
        <f t="shared" si="14"/>
        <v>4.3090591300222261E-2</v>
      </c>
      <c r="G33" s="12">
        <f t="shared" si="14"/>
        <v>7.6036534685625864E-2</v>
      </c>
      <c r="H33" s="12">
        <f t="shared" si="14"/>
        <v>4.4737888469492434E-2</v>
      </c>
      <c r="I33" s="12">
        <f t="shared" si="14"/>
        <v>0.82693976589892704</v>
      </c>
      <c r="J33" s="12">
        <f t="shared" si="14"/>
        <v>13.51496793141963</v>
      </c>
      <c r="K33" s="12">
        <f t="shared" si="14"/>
        <v>0.90418539861920666</v>
      </c>
      <c r="L33" s="12">
        <f t="shared" si="14"/>
        <v>50.146057031923682</v>
      </c>
      <c r="M33" s="12">
        <f t="shared" si="14"/>
        <v>0</v>
      </c>
      <c r="N33" s="12">
        <f t="shared" si="14"/>
        <v>44.093946700484622</v>
      </c>
      <c r="O33" s="12">
        <f t="shared" si="14"/>
        <v>0.28545326305621188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247981</v>
      </c>
      <c r="D37" s="16">
        <f>VLOOKUP($B$11,ABONE2,4,FALSE)</f>
        <v>52</v>
      </c>
      <c r="E37" s="16">
        <f>VLOOKUP($B$11,ABONE2,5,FALSE)</f>
        <v>248033</v>
      </c>
      <c r="F37" s="16">
        <f>VLOOKUP($B$11,ABONE2,6,FALSE)</f>
        <v>836</v>
      </c>
      <c r="G37" s="16">
        <f>VLOOKUP($B$11,ABONE2,7,FALSE)</f>
        <v>44</v>
      </c>
      <c r="H37" s="16">
        <f>VLOOKUP($B$11,ABONE2,8,FALSE)</f>
        <v>880</v>
      </c>
      <c r="I37" s="16">
        <f>VLOOKUP($B$11,ABONE2,9,FALSE)</f>
        <v>36406</v>
      </c>
      <c r="J37" s="16">
        <f>VLOOKUP($B$11,ABONE2,10,FALSE)</f>
        <v>223</v>
      </c>
      <c r="K37" s="16">
        <f>VLOOKUP($B$11,ABONE2,11,FALSE)</f>
        <v>36629</v>
      </c>
      <c r="L37" s="21">
        <f>VLOOKUP($B$11,ABONE2,12,FALSE)</f>
        <v>102</v>
      </c>
      <c r="M37" s="21">
        <f>VLOOKUP($B$11,ABONE2,13,FALSE)</f>
        <v>14</v>
      </c>
      <c r="N37" s="21">
        <f>VLOOKUP($B$11,ABONE2,14,FALSE)</f>
        <v>116</v>
      </c>
      <c r="O37" s="21">
        <f>VLOOKUP($B$11,ABONE2,15,FALSE)</f>
        <v>285658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51232.148758800664</v>
      </c>
      <c r="D38" s="16">
        <f>VLOOKUP($B$11,TUKETIM,4,FALSE)</f>
        <v>49.377628268173702</v>
      </c>
      <c r="E38" s="16">
        <f>VLOOKUP($B$11,TUKETIM,5,FALSE)</f>
        <v>51281.526387068836</v>
      </c>
      <c r="F38" s="16">
        <f>VLOOKUP($B$11,TUKETIM,6,FALSE)</f>
        <v>413.98276867400841</v>
      </c>
      <c r="G38" s="16">
        <f>VLOOKUP($B$11,TUKETIM,7,FALSE)</f>
        <v>110.05027297979798</v>
      </c>
      <c r="H38" s="16">
        <f>VLOOKUP($B$11,TUKETIM,8,FALSE)</f>
        <v>524.03304165380644</v>
      </c>
      <c r="I38" s="16">
        <f>VLOOKUP($B$11,TUKETIM,9,FALSE)</f>
        <v>23086.130662401196</v>
      </c>
      <c r="J38" s="16">
        <f>VLOOKUP($B$11,TUKETIM,10,FALSE)</f>
        <v>7158.2731425713582</v>
      </c>
      <c r="K38" s="16">
        <f>VLOOKUP($B$11,TUKETIM,11,FALSE)</f>
        <v>30244.403804972553</v>
      </c>
      <c r="L38" s="21">
        <f>VLOOKUP($B$11,TUKETIM,12,FALSE)</f>
        <v>1132.3866</v>
      </c>
      <c r="M38" s="21">
        <f>VLOOKUP($B$11,TUKETIM,13,FALSE)</f>
        <v>1225.7924111111111</v>
      </c>
      <c r="N38" s="21">
        <f>VLOOKUP($B$11,TUKETIM,14,FALSE)</f>
        <v>2358.1790111111113</v>
      </c>
      <c r="O38" s="21">
        <f>VLOOKUP($B$11,TUKETIM,15,FALSE)</f>
        <v>84408.142244806309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1258990.6400000982</v>
      </c>
      <c r="D39" s="16">
        <f>VLOOKUP($B$11,ANLASMA,4,FALSE)</f>
        <v>1242</v>
      </c>
      <c r="E39" s="16">
        <f>VLOOKUP($B$11,ANLASMA,5,FALSE)</f>
        <v>1260232.6400000982</v>
      </c>
      <c r="F39" s="16">
        <f>VLOOKUP($B$11,ANLASMA,6,FALSE)</f>
        <v>4100.6260000000202</v>
      </c>
      <c r="G39" s="16">
        <f>VLOOKUP($B$11,ANLASMA,7,FALSE)</f>
        <v>1967.2</v>
      </c>
      <c r="H39" s="16">
        <f>VLOOKUP($B$11,ANLASMA,8,FALSE)</f>
        <v>6067.82600000002</v>
      </c>
      <c r="I39" s="16">
        <f>VLOOKUP($B$11,ANLASMA,9,FALSE)</f>
        <v>229196.42600002201</v>
      </c>
      <c r="J39" s="16">
        <f>VLOOKUP($B$11,ANLASMA,10,FALSE)</f>
        <v>61610.19</v>
      </c>
      <c r="K39" s="16">
        <f>VLOOKUP($B$11,ANLASMA,11,FALSE)</f>
        <v>290806.61600002204</v>
      </c>
      <c r="L39" s="21">
        <f>VLOOKUP($B$11,ANLASMA,12,FALSE)</f>
        <v>2808.6990000000001</v>
      </c>
      <c r="M39" s="21">
        <f>VLOOKUP($B$11,ANLASMA,13,FALSE)</f>
        <v>18908.400000000001</v>
      </c>
      <c r="N39" s="21">
        <f>VLOOKUP($B$11,ANLASMA,14,FALSE)</f>
        <v>21717.099000000002</v>
      </c>
      <c r="O39" s="21">
        <f>VLOOKUP($B$11,ANLASMA,15,FALSE)</f>
        <v>1578824.1810001202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62E49F62-B899-4745-9A5D-9874EC292FB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AB8B7-6D52-4C84-9EF5-9C6EEA990D66}">
  <sheetPr codeName="Sayfa15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3.6033463289784568E-3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3.6032917446761239E-3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3.5469484422432315E-3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3.5341658653203867E-3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3.5920369540715221E-3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8.4912956517459462E-2</v>
      </c>
      <c r="D17" s="12">
        <f t="shared" si="1"/>
        <v>0</v>
      </c>
      <c r="E17" s="12">
        <f t="shared" si="2"/>
        <v>8.4911670236856002E-2</v>
      </c>
      <c r="F17" s="12">
        <f t="shared" si="3"/>
        <v>7.7304737646499998E-5</v>
      </c>
      <c r="G17" s="12">
        <f t="shared" si="4"/>
        <v>0</v>
      </c>
      <c r="H17" s="12">
        <f t="shared" si="5"/>
        <v>6.9700992959959021E-5</v>
      </c>
      <c r="I17" s="12">
        <f t="shared" si="6"/>
        <v>0.15250141433947426</v>
      </c>
      <c r="J17" s="12">
        <f t="shared" si="7"/>
        <v>2.2389090612611855</v>
      </c>
      <c r="K17" s="12">
        <f t="shared" si="8"/>
        <v>0.16002045970296452</v>
      </c>
      <c r="L17" s="12">
        <f t="shared" si="9"/>
        <v>0.76215814172521079</v>
      </c>
      <c r="M17" s="12">
        <f t="shared" si="10"/>
        <v>66.611995845374139</v>
      </c>
      <c r="N17" s="12">
        <f t="shared" si="11"/>
        <v>11.051195282920357</v>
      </c>
      <c r="O17" s="17">
        <f t="shared" si="12"/>
        <v>9.7061033362002863E-2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1.1225806770565549E-2</v>
      </c>
      <c r="D20" s="12">
        <f t="shared" si="1"/>
        <v>0</v>
      </c>
      <c r="E20" s="12">
        <f t="shared" si="2"/>
        <v>1.1225636719514456E-2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2.3591087884230595E-2</v>
      </c>
      <c r="J20" s="12">
        <f t="shared" si="7"/>
        <v>0</v>
      </c>
      <c r="K20" s="12">
        <f t="shared" si="8"/>
        <v>2.3506069762178883E-2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1.2962712135212924E-2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3.9118594108918089E-2</v>
      </c>
      <c r="D21" s="12">
        <f t="shared" si="1"/>
        <v>0</v>
      </c>
      <c r="E21" s="12">
        <f t="shared" si="2"/>
        <v>3.9118001531637768E-2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0.10666371648662056</v>
      </c>
      <c r="J21" s="12">
        <f t="shared" si="7"/>
        <v>0</v>
      </c>
      <c r="K21" s="12">
        <f t="shared" si="8"/>
        <v>0.10627931925529108</v>
      </c>
      <c r="L21" s="12">
        <f t="shared" si="9"/>
        <v>0.7805935766030615</v>
      </c>
      <c r="M21" s="12">
        <f t="shared" si="10"/>
        <v>0</v>
      </c>
      <c r="N21" s="12">
        <f t="shared" si="11"/>
        <v>0.65862583025883314</v>
      </c>
      <c r="O21" s="17">
        <f t="shared" si="12"/>
        <v>4.8718273009994047E-2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7.8586077999807605E-3</v>
      </c>
      <c r="D22" s="12">
        <f t="shared" si="1"/>
        <v>0</v>
      </c>
      <c r="E22" s="12">
        <f t="shared" si="2"/>
        <v>7.85848875601859E-3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0.15343724427751923</v>
      </c>
      <c r="J22" s="12">
        <f t="shared" si="7"/>
        <v>0</v>
      </c>
      <c r="K22" s="12">
        <f t="shared" si="8"/>
        <v>0.15288428349736019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2.8422718321121691E-2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2.9087892571216172E-2</v>
      </c>
      <c r="D24" s="12">
        <f t="shared" si="1"/>
        <v>0</v>
      </c>
      <c r="E24" s="12">
        <f t="shared" si="2"/>
        <v>2.9087451941263519E-2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5.3711869422293904E-2</v>
      </c>
      <c r="J24" s="12">
        <f t="shared" si="7"/>
        <v>0</v>
      </c>
      <c r="K24" s="12">
        <f t="shared" si="8"/>
        <v>5.3518301313329221E-2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3.2540490840249604E-2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0.1758072040971185</v>
      </c>
      <c r="D25" s="12">
        <f t="shared" ref="D25:O25" si="13">SUM(D15:D24)</f>
        <v>0</v>
      </c>
      <c r="E25" s="12">
        <f t="shared" si="13"/>
        <v>0.17580454092996645</v>
      </c>
      <c r="F25" s="12">
        <f t="shared" si="13"/>
        <v>7.7304737646499998E-5</v>
      </c>
      <c r="G25" s="12">
        <f t="shared" si="13"/>
        <v>0</v>
      </c>
      <c r="H25" s="12">
        <f t="shared" si="13"/>
        <v>6.9700992959959021E-5</v>
      </c>
      <c r="I25" s="12">
        <f t="shared" si="13"/>
        <v>0.4934522808523818</v>
      </c>
      <c r="J25" s="12">
        <f t="shared" si="13"/>
        <v>2.2389090612611855</v>
      </c>
      <c r="K25" s="12">
        <f t="shared" si="13"/>
        <v>0.49974259939644428</v>
      </c>
      <c r="L25" s="12">
        <f t="shared" si="13"/>
        <v>1.5427517183282724</v>
      </c>
      <c r="M25" s="12">
        <f t="shared" si="13"/>
        <v>66.611995845374139</v>
      </c>
      <c r="N25" s="12">
        <f t="shared" si="13"/>
        <v>11.70982111317919</v>
      </c>
      <c r="O25" s="12">
        <f t="shared" si="13"/>
        <v>0.22329726462265265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0.1600551971490928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0.16005277259689227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0.53186794900695744</v>
      </c>
      <c r="J29" s="12">
        <f>(SUMIFS(TICARETHANEOG2,KAYNAK,A29,SEBEP,B29,SÜRE,"Uzun",BİLDİRİM,"Bildirimli",İL,$B$10,İLÇE,$B$11)/VLOOKUP($B$11,ABONE2,10,FALSE))</f>
        <v>3.0014253063048537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0.54076779838426414</v>
      </c>
      <c r="L29" s="12">
        <f>(SUMIFS(SANAYIAG2,KAYNAK,A29,SEBEP,B29,SÜRE,"Uzun",BİLDİRİM,"Bildirimli",İL,$B$10,İLÇE,$B$11)/VLOOKUP($B$11,ABONE2,12,FALSE))</f>
        <v>12.696004176855611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10.712253524221921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0.21546560483490224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5.2898273605385656E-3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5.2897472290414586E-3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3.0163084203096074E-2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3.0054381764835519E-2</v>
      </c>
      <c r="L31" s="12">
        <f>(SUMIFS(SANAYIAG2,KAYNAK,A31,SEBEP,B31,SÜRE,"Uzun",BİLDİRİM,"Bildirimli",İL,$B$10,İLÇE,$B$11)/VLOOKUP($B$11,ABONE2,12,FALSE))</f>
        <v>1.2559367908880243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1.0596966673117705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8.9465838207937638E-3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0.16534502450963137</v>
      </c>
      <c r="D33" s="12">
        <f t="shared" ref="D33:O33" si="14">SUM(D28:D32)</f>
        <v>0</v>
      </c>
      <c r="E33" s="12">
        <f t="shared" si="14"/>
        <v>0.16534251982593373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0.56203103321005354</v>
      </c>
      <c r="J33" s="12">
        <f t="shared" si="14"/>
        <v>3.0014253063048537</v>
      </c>
      <c r="K33" s="12">
        <f t="shared" si="14"/>
        <v>0.57082218014909969</v>
      </c>
      <c r="L33" s="12">
        <f t="shared" si="14"/>
        <v>13.951940967743635</v>
      </c>
      <c r="M33" s="12">
        <f t="shared" si="14"/>
        <v>0</v>
      </c>
      <c r="N33" s="12">
        <f t="shared" si="14"/>
        <v>11.771950191533692</v>
      </c>
      <c r="O33" s="12">
        <f t="shared" si="14"/>
        <v>0.22441218865569601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198040</v>
      </c>
      <c r="D37" s="16">
        <f>VLOOKUP($B$11,ABONE2,4,FALSE)</f>
        <v>3</v>
      </c>
      <c r="E37" s="16">
        <f>VLOOKUP($B$11,ABONE2,5,FALSE)</f>
        <v>198043</v>
      </c>
      <c r="F37" s="16">
        <f>VLOOKUP($B$11,ABONE2,6,FALSE)</f>
        <v>55</v>
      </c>
      <c r="G37" s="16">
        <f>VLOOKUP($B$11,ABONE2,7,FALSE)</f>
        <v>6</v>
      </c>
      <c r="H37" s="16">
        <f>VLOOKUP($B$11,ABONE2,8,FALSE)</f>
        <v>61</v>
      </c>
      <c r="I37" s="16">
        <f>VLOOKUP($B$11,ABONE2,9,FALSE)</f>
        <v>32625</v>
      </c>
      <c r="J37" s="16">
        <f>VLOOKUP($B$11,ABONE2,10,FALSE)</f>
        <v>118</v>
      </c>
      <c r="K37" s="16">
        <f>VLOOKUP($B$11,ABONE2,11,FALSE)</f>
        <v>32743</v>
      </c>
      <c r="L37" s="21">
        <f>VLOOKUP($B$11,ABONE2,12,FALSE)</f>
        <v>27</v>
      </c>
      <c r="M37" s="21">
        <f>VLOOKUP($B$11,ABONE2,13,FALSE)</f>
        <v>5</v>
      </c>
      <c r="N37" s="21">
        <f>VLOOKUP($B$11,ABONE2,14,FALSE)</f>
        <v>32</v>
      </c>
      <c r="O37" s="21">
        <f>VLOOKUP($B$11,ABONE2,15,FALSE)</f>
        <v>230879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43332.122957874781</v>
      </c>
      <c r="D38" s="16">
        <f>VLOOKUP($B$11,TUKETIM,4,FALSE)</f>
        <v>205.24639999999999</v>
      </c>
      <c r="E38" s="16">
        <f>VLOOKUP($B$11,TUKETIM,5,FALSE)</f>
        <v>43537.369357874777</v>
      </c>
      <c r="F38" s="16">
        <f>VLOOKUP($B$11,TUKETIM,6,FALSE)</f>
        <v>2.5045000000000002</v>
      </c>
      <c r="G38" s="16">
        <f>VLOOKUP($B$11,TUKETIM,7,FALSE)</f>
        <v>2.0066999999999999</v>
      </c>
      <c r="H38" s="16">
        <f>VLOOKUP($B$11,TUKETIM,8,FALSE)</f>
        <v>4.5112000000000005</v>
      </c>
      <c r="I38" s="16">
        <f>VLOOKUP($B$11,TUKETIM,9,FALSE)</f>
        <v>18998.493165446132</v>
      </c>
      <c r="J38" s="16">
        <f>VLOOKUP($B$11,TUKETIM,10,FALSE)</f>
        <v>10499.688703623533</v>
      </c>
      <c r="K38" s="16">
        <f>VLOOKUP($B$11,TUKETIM,11,FALSE)</f>
        <v>29498.181869069667</v>
      </c>
      <c r="L38" s="21">
        <f>VLOOKUP($B$11,TUKETIM,12,FALSE)</f>
        <v>327.26209999999998</v>
      </c>
      <c r="M38" s="21">
        <f>VLOOKUP($B$11,TUKETIM,13,FALSE)</f>
        <v>2604.5655667394249</v>
      </c>
      <c r="N38" s="21">
        <f>VLOOKUP($B$11,TUKETIM,14,FALSE)</f>
        <v>2931.8276667394248</v>
      </c>
      <c r="O38" s="21">
        <f>VLOOKUP($B$11,TUKETIM,15,FALSE)</f>
        <v>75971.890093683862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1103557.5800000606</v>
      </c>
      <c r="D39" s="16">
        <f>VLOOKUP($B$11,ANLASMA,4,FALSE)</f>
        <v>1020</v>
      </c>
      <c r="E39" s="16">
        <f>VLOOKUP($B$11,ANLASMA,5,FALSE)</f>
        <v>1104577.5800000606</v>
      </c>
      <c r="F39" s="16">
        <f>VLOOKUP($B$11,ANLASMA,6,FALSE)</f>
        <v>229</v>
      </c>
      <c r="G39" s="16">
        <f>VLOOKUP($B$11,ANLASMA,7,FALSE)</f>
        <v>108.4</v>
      </c>
      <c r="H39" s="16">
        <f>VLOOKUP($B$11,ANLASMA,8,FALSE)</f>
        <v>337.4</v>
      </c>
      <c r="I39" s="16">
        <f>VLOOKUP($B$11,ANLASMA,9,FALSE)</f>
        <v>197504.20000001701</v>
      </c>
      <c r="J39" s="16">
        <f>VLOOKUP($B$11,ANLASMA,10,FALSE)</f>
        <v>66797.260000000009</v>
      </c>
      <c r="K39" s="16">
        <f>VLOOKUP($B$11,ANLASMA,11,FALSE)</f>
        <v>264301.46000001702</v>
      </c>
      <c r="L39" s="21">
        <f>VLOOKUP($B$11,ANLASMA,12,FALSE)</f>
        <v>962.09400000000005</v>
      </c>
      <c r="M39" s="21">
        <f>VLOOKUP($B$11,ANLASMA,13,FALSE)</f>
        <v>8890.2000000000007</v>
      </c>
      <c r="N39" s="21">
        <f>VLOOKUP($B$11,ANLASMA,14,FALSE)</f>
        <v>9852.2940000000017</v>
      </c>
      <c r="O39" s="21">
        <f>VLOOKUP($B$11,ANLASMA,15,FALSE)</f>
        <v>1379068.7340000777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4C1DB044-F420-45F0-828F-35677F948D4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E3A32-2BD4-45FA-8236-7673D82DE63C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5.9409359413368078E-2</v>
      </c>
      <c r="D17" s="12">
        <f t="shared" si="1"/>
        <v>5.8136617595307412</v>
      </c>
      <c r="E17" s="12">
        <f t="shared" si="2"/>
        <v>6.0283069161336099E-2</v>
      </c>
      <c r="F17" s="12">
        <f t="shared" si="3"/>
        <v>5.7354455439630511E-2</v>
      </c>
      <c r="G17" s="12">
        <v>0</v>
      </c>
      <c r="H17" s="12">
        <f t="shared" si="4"/>
        <v>6.0955876175213308E-2</v>
      </c>
      <c r="I17" s="12">
        <f t="shared" si="5"/>
        <v>0.18985474412229417</v>
      </c>
      <c r="J17" s="12">
        <f t="shared" si="6"/>
        <v>106.46313763747484</v>
      </c>
      <c r="K17" s="12">
        <f t="shared" si="7"/>
        <v>1.194383968023875</v>
      </c>
      <c r="L17" s="12">
        <f t="shared" si="8"/>
        <v>14.077587228399887</v>
      </c>
      <c r="M17" s="12">
        <f t="shared" si="9"/>
        <v>112.35306077300629</v>
      </c>
      <c r="N17" s="12">
        <f t="shared" si="10"/>
        <v>28.116940591915089</v>
      </c>
      <c r="O17" s="17">
        <f t="shared" si="11"/>
        <v>0.26651736234795542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3.1627608882991577E-2</v>
      </c>
      <c r="D18" s="12">
        <f t="shared" si="1"/>
        <v>0.14878213848933333</v>
      </c>
      <c r="E18" s="12">
        <f t="shared" si="2"/>
        <v>3.1645397302306234E-2</v>
      </c>
      <c r="F18" s="12">
        <f t="shared" si="3"/>
        <v>9.1281405604133739E-2</v>
      </c>
      <c r="G18" s="12">
        <v>0</v>
      </c>
      <c r="H18" s="12">
        <f t="shared" si="4"/>
        <v>9.1281405604133739E-2</v>
      </c>
      <c r="I18" s="12">
        <f t="shared" si="5"/>
        <v>4.9026628402624672E-2</v>
      </c>
      <c r="J18" s="12">
        <f t="shared" si="6"/>
        <v>6.6558853952119321</v>
      </c>
      <c r="K18" s="12">
        <f t="shared" si="7"/>
        <v>0.11147678077168678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4.6379218847382199E-2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6.8468824834802211E-2</v>
      </c>
      <c r="D21" s="12">
        <f t="shared" si="1"/>
        <v>0</v>
      </c>
      <c r="E21" s="12">
        <f t="shared" si="2"/>
        <v>6.8458428718064457E-2</v>
      </c>
      <c r="F21" s="12">
        <f t="shared" si="3"/>
        <v>4.5538450787040344E-2</v>
      </c>
      <c r="G21" s="12">
        <v>0</v>
      </c>
      <c r="H21" s="12">
        <f t="shared" si="4"/>
        <v>4.5538450787040344E-2</v>
      </c>
      <c r="I21" s="12">
        <f t="shared" si="5"/>
        <v>0.13627659712945323</v>
      </c>
      <c r="J21" s="12">
        <f t="shared" si="6"/>
        <v>0</v>
      </c>
      <c r="K21" s="12">
        <f t="shared" si="7"/>
        <v>0.1349884669369591</v>
      </c>
      <c r="L21" s="12">
        <f t="shared" si="8"/>
        <v>0</v>
      </c>
      <c r="M21" s="12">
        <f t="shared" si="9"/>
        <v>0</v>
      </c>
      <c r="N21" s="12">
        <f t="shared" si="10"/>
        <v>0</v>
      </c>
      <c r="O21" s="17">
        <f t="shared" si="11"/>
        <v>8.0043548291498803E-2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v>0</v>
      </c>
      <c r="H22" s="12">
        <f t="shared" si="4"/>
        <v>0</v>
      </c>
      <c r="I22" s="12">
        <f t="shared" si="5"/>
        <v>0</v>
      </c>
      <c r="J22" s="12">
        <f t="shared" si="6"/>
        <v>0</v>
      </c>
      <c r="K22" s="12">
        <f t="shared" si="7"/>
        <v>0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0.15950579313116187</v>
      </c>
      <c r="D25" s="12">
        <f t="shared" ref="D25:O25" si="12">SUM(D15:D24)</f>
        <v>5.9624438980200747</v>
      </c>
      <c r="E25" s="12">
        <f t="shared" si="12"/>
        <v>0.16038689518170679</v>
      </c>
      <c r="F25" s="12">
        <f t="shared" si="12"/>
        <v>0.19417431183080458</v>
      </c>
      <c r="G25" s="12">
        <f t="shared" si="12"/>
        <v>0</v>
      </c>
      <c r="H25" s="12">
        <f t="shared" si="12"/>
        <v>0.19777573256638736</v>
      </c>
      <c r="I25" s="12">
        <f t="shared" si="12"/>
        <v>0.37515796965437209</v>
      </c>
      <c r="J25" s="12">
        <f t="shared" si="12"/>
        <v>113.11902303268678</v>
      </c>
      <c r="K25" s="12">
        <f t="shared" si="12"/>
        <v>1.4408492157325208</v>
      </c>
      <c r="L25" s="12">
        <f t="shared" si="12"/>
        <v>14.077587228399887</v>
      </c>
      <c r="M25" s="12">
        <f t="shared" si="12"/>
        <v>112.35306077300629</v>
      </c>
      <c r="N25" s="12">
        <f t="shared" si="12"/>
        <v>28.116940591915089</v>
      </c>
      <c r="O25" s="12">
        <f t="shared" si="12"/>
        <v>0.39294012948683643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0.36806900083921673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0.36801311426150046</v>
      </c>
      <c r="F29" s="12">
        <f>(SUMIFS(TARIMSALAG2,KAYNAK,A29,SEBEP,B29,SÜRE,"Uzun",BİLDİRİM,"Bildirimli",İL,$B$10,İLÇE,$B$11)/VLOOKUP($B$11,ABONE2,6,FALSE))</f>
        <v>3.408477074231489E-2</v>
      </c>
      <c r="G29" s="12"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3.408477074231489E-2</v>
      </c>
      <c r="I29" s="12">
        <f>(SUMIFS(TICARETHANEAG2,KAYNAK,A29,SEBEP,B29,SÜRE,"Uzun",BİLDİRİM,"Bildirimli",İL,$B$10,İLÇE,$B$11)/VLOOKUP($B$11,ABONE2,9,FALSE))</f>
        <v>0.67327458759082426</v>
      </c>
      <c r="J29" s="12">
        <f>(SUMIFS(TICARETHANEOG2,KAYNAK,A29,SEBEP,B29,SÜRE,"Uzun",BİLDİRİM,"Bildirimli",İL,$B$10,İLÇE,$B$11)/VLOOKUP($B$11,ABONE2,10,FALSE))</f>
        <v>30.151402188214099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0.9519113233209302</v>
      </c>
      <c r="L29" s="12">
        <f>(SUMIFS(SANAYIAG2,KAYNAK,A29,SEBEP,B29,SÜRE,"Uzun",BİLDİRİM,"Bildirimli",İL,$B$10,İLÇE,$B$11)/VLOOKUP($B$11,ABONE2,12,FALSE))</f>
        <v>84.644859772647905</v>
      </c>
      <c r="M29" s="12">
        <f>(SUMIFS(SANAYIOG2,KAYNAK,A29,SEBEP,B29,SÜRE,"Uzun",BİLDİRİM,"Bildirimli",İL,$B$10,İLÇE,$B$11)/VLOOKUP($B$11,ABONE2,13,FALSE))</f>
        <v>220.14517136120134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104.00204714244124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0.48644396282256441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0.16204553817713294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0.16202093363140302</v>
      </c>
      <c r="F31" s="12">
        <f>(SUMIFS(TARIMSALAG2,KAYNAK,A31,SEBEP,B31,SÜRE,"Uzun",BİLDİRİM,"Bildirimli",İL,$B$10,İLÇE,$B$11)/VLOOKUP($B$11,ABONE2,6,FALSE))</f>
        <v>0.57448871841121174</v>
      </c>
      <c r="G31" s="12"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0.57448871841121174</v>
      </c>
      <c r="I31" s="12">
        <f>(SUMIFS(TICARETHANEAG2,KAYNAK,A31,SEBEP,B31,SÜRE,"Uzun",BİLDİRİM,"Bildirimli",İL,$B$10,İLÇE,$B$11)/VLOOKUP($B$11,ABONE2,9,FALSE))</f>
        <v>0.16698634928624034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0.16540794064689307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0.16649363796829106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0.53011453901634964</v>
      </c>
      <c r="D33" s="12">
        <f t="shared" ref="D33:O33" si="13">SUM(D28:D32)</f>
        <v>0</v>
      </c>
      <c r="E33" s="12">
        <f t="shared" si="13"/>
        <v>0.53003404789290354</v>
      </c>
      <c r="F33" s="12">
        <f t="shared" si="13"/>
        <v>0.6085734891535266</v>
      </c>
      <c r="G33" s="12">
        <f t="shared" si="13"/>
        <v>0</v>
      </c>
      <c r="H33" s="12">
        <f t="shared" si="13"/>
        <v>0.6085734891535266</v>
      </c>
      <c r="I33" s="12">
        <f t="shared" si="13"/>
        <v>0.8402609368770646</v>
      </c>
      <c r="J33" s="12">
        <f t="shared" si="13"/>
        <v>30.151402188214099</v>
      </c>
      <c r="K33" s="12">
        <f t="shared" si="13"/>
        <v>1.1173192639678233</v>
      </c>
      <c r="L33" s="12">
        <f t="shared" si="13"/>
        <v>84.644859772647905</v>
      </c>
      <c r="M33" s="12">
        <f t="shared" si="13"/>
        <v>220.14517136120134</v>
      </c>
      <c r="N33" s="12">
        <f t="shared" si="13"/>
        <v>104.00204714244124</v>
      </c>
      <c r="O33" s="12">
        <f t="shared" si="13"/>
        <v>0.6529376007908555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32925</v>
      </c>
      <c r="D37" s="16">
        <f>VLOOKUP($B$11,ABONE2,4,FALSE)</f>
        <v>5</v>
      </c>
      <c r="E37" s="16">
        <f>VLOOKUP($B$11,ABONE2,5,FALSE)</f>
        <v>32930</v>
      </c>
      <c r="F37" s="16">
        <f>VLOOKUP($B$11,ABONE2,6,FALSE)</f>
        <v>383</v>
      </c>
      <c r="G37" s="16">
        <f>VLOOKUP($B$11,ABONE2,7,FALSE)</f>
        <v>0</v>
      </c>
      <c r="H37" s="16">
        <f>VLOOKUP($B$11,ABONE2,8,FALSE)</f>
        <v>383</v>
      </c>
      <c r="I37" s="16">
        <f>VLOOKUP($B$11,ABONE2,9,FALSE)</f>
        <v>7126</v>
      </c>
      <c r="J37" s="16">
        <f>VLOOKUP($B$11,ABONE2,10,FALSE)</f>
        <v>68</v>
      </c>
      <c r="K37" s="16">
        <f>VLOOKUP($B$11,ABONE2,11,FALSE)</f>
        <v>7194</v>
      </c>
      <c r="L37" s="21">
        <f>VLOOKUP($B$11,ABONE2,12,FALSE)</f>
        <v>6</v>
      </c>
      <c r="M37" s="21">
        <f>VLOOKUP($B$11,ABONE2,13,FALSE)</f>
        <v>1</v>
      </c>
      <c r="N37" s="21">
        <f>VLOOKUP($B$11,ABONE2,14,FALSE)</f>
        <v>7</v>
      </c>
      <c r="O37" s="21">
        <f>VLOOKUP($B$11,ABONE2,15,FALSE)</f>
        <v>40514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9056.0597121144456</v>
      </c>
      <c r="D38" s="16">
        <f>VLOOKUP($B$11,TUKETIM,4,FALSE)</f>
        <v>15.1035</v>
      </c>
      <c r="E38" s="16">
        <f>VLOOKUP($B$11,TUKETIM,5,FALSE)</f>
        <v>9071.1632121144448</v>
      </c>
      <c r="F38" s="16">
        <f>VLOOKUP($B$11,TUKETIM,6,FALSE)</f>
        <v>93.866378082191787</v>
      </c>
      <c r="G38" s="16">
        <f>VLOOKUP($B$11,TUKETIM,7,FALSE)</f>
        <v>0</v>
      </c>
      <c r="H38" s="16">
        <f>VLOOKUP($B$11,TUKETIM,8,FALSE)</f>
        <v>93.866378082191787</v>
      </c>
      <c r="I38" s="16">
        <f>VLOOKUP($B$11,TUKETIM,9,FALSE)</f>
        <v>3139.1768591507735</v>
      </c>
      <c r="J38" s="16">
        <f>VLOOKUP($B$11,TUKETIM,10,FALSE)</f>
        <v>2779.9702841213766</v>
      </c>
      <c r="K38" s="16">
        <f>VLOOKUP($B$11,TUKETIM,11,FALSE)</f>
        <v>5919.1471432721501</v>
      </c>
      <c r="L38" s="21">
        <f>VLOOKUP($B$11,TUKETIM,12,FALSE)</f>
        <v>107.95350000000001</v>
      </c>
      <c r="M38" s="21">
        <f>VLOOKUP($B$11,TUKETIM,13,FALSE)</f>
        <v>345.51690000000002</v>
      </c>
      <c r="N38" s="21">
        <f>VLOOKUP($B$11,TUKETIM,14,FALSE)</f>
        <v>453.47040000000004</v>
      </c>
      <c r="O38" s="21">
        <f>VLOOKUP($B$11,TUKETIM,15,FALSE)</f>
        <v>15537.647133468787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197430.41499999599</v>
      </c>
      <c r="D39" s="16">
        <f>VLOOKUP($B$11,ANLASMA,4,FALSE)</f>
        <v>801.96</v>
      </c>
      <c r="E39" s="16">
        <f>VLOOKUP($B$11,ANLASMA,5,FALSE)</f>
        <v>198232.37499999598</v>
      </c>
      <c r="F39" s="16">
        <f>VLOOKUP($B$11,ANLASMA,6,FALSE)</f>
        <v>2145.9300000000003</v>
      </c>
      <c r="G39" s="16">
        <f>VLOOKUP($B$11,ANLASMA,7,FALSE)</f>
        <v>0</v>
      </c>
      <c r="H39" s="16">
        <f>VLOOKUP($B$11,ANLASMA,8,FALSE)</f>
        <v>2145.9300000000003</v>
      </c>
      <c r="I39" s="16">
        <f>VLOOKUP($B$11,ANLASMA,9,FALSE)</f>
        <v>43119.742000000799</v>
      </c>
      <c r="J39" s="16">
        <f>VLOOKUP($B$11,ANLASMA,10,FALSE)</f>
        <v>55579.05</v>
      </c>
      <c r="K39" s="16">
        <f>VLOOKUP($B$11,ANLASMA,11,FALSE)</f>
        <v>98698.792000000802</v>
      </c>
      <c r="L39" s="21">
        <f>VLOOKUP($B$11,ANLASMA,12,FALSE)</f>
        <v>763.65</v>
      </c>
      <c r="M39" s="21">
        <f>VLOOKUP($B$11,ANLASMA,13,FALSE)</f>
        <v>600</v>
      </c>
      <c r="N39" s="21">
        <f>VLOOKUP($B$11,ANLASMA,14,FALSE)</f>
        <v>1363.65</v>
      </c>
      <c r="O39" s="21">
        <f>VLOOKUP($B$11,ANLASMA,15,FALSE)</f>
        <v>300440.74699999677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16B89882-E61B-43B3-86B5-83B0F2EE613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Yağmur AÇIK BOLAT</cp:lastModifiedBy>
  <dcterms:created xsi:type="dcterms:W3CDTF">2018-03-07T06:32:47Z</dcterms:created>
  <dcterms:modified xsi:type="dcterms:W3CDTF">2024-01-11T13:56:08Z</dcterms:modified>
</cp:coreProperties>
</file>